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S:\Child Nutrition\Reports\Area Eligibility Reports\"/>
    </mc:Choice>
  </mc:AlternateContent>
  <xr:revisionPtr revIDLastSave="0" documentId="13_ncr:1_{3C5D3521-4097-4747-8004-FA7A0BB0580A}" xr6:coauthVersionLast="47" xr6:coauthVersionMax="47" xr10:uidLastSave="{00000000-0000-0000-0000-000000000000}"/>
  <bookViews>
    <workbookView xWindow="-110" yWindow="-110" windowWidth="19420" windowHeight="10420" xr2:uid="{00000000-000D-0000-FFFF-FFFF00000000}"/>
  </bookViews>
  <sheets>
    <sheet name="October Building Data " sheetId="3" r:id="rId1"/>
    <sheet name="Pivot" sheetId="5" state="hidden" r:id="rId2"/>
    <sheet name="Current OBD" sheetId="2" state="hidden" r:id="rId3"/>
  </sheets>
  <definedNames>
    <definedName name="_xlnm._FilterDatabase" localSheetId="2" hidden="1">'Current OBD'!$A$5:$AL$2171</definedName>
    <definedName name="_xlnm._FilterDatabase" localSheetId="0" hidden="1">'October Building Data '!$A$7:$Y$2388</definedName>
  </definedNames>
  <calcPr calcId="191029"/>
  <pivotCaches>
    <pivotCache cacheId="0"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912" i="3" l="1"/>
  <c r="A1692" i="3"/>
  <c r="A831" i="3"/>
  <c r="A387" i="3"/>
  <c r="A265" i="3"/>
  <c r="V1660" i="3"/>
  <c r="F10" i="3"/>
  <c r="G10" i="3"/>
  <c r="H10" i="3"/>
  <c r="I10" i="3"/>
  <c r="J10" i="3"/>
  <c r="K10" i="3"/>
  <c r="L10" i="3"/>
  <c r="M10" i="3"/>
  <c r="N10" i="3"/>
  <c r="O10" i="3"/>
  <c r="P10" i="3"/>
  <c r="Q10" i="3"/>
  <c r="R10" i="3"/>
  <c r="S10" i="3"/>
  <c r="F11" i="3"/>
  <c r="G11" i="3"/>
  <c r="H11" i="3"/>
  <c r="I11" i="3"/>
  <c r="J11" i="3"/>
  <c r="K11" i="3"/>
  <c r="L11" i="3"/>
  <c r="M11" i="3"/>
  <c r="N11" i="3"/>
  <c r="O11" i="3"/>
  <c r="P11" i="3"/>
  <c r="Q11" i="3"/>
  <c r="R11" i="3"/>
  <c r="S11" i="3"/>
  <c r="F12" i="3"/>
  <c r="G12" i="3"/>
  <c r="H12" i="3"/>
  <c r="I12" i="3"/>
  <c r="J12" i="3"/>
  <c r="K12" i="3"/>
  <c r="L12" i="3"/>
  <c r="M12" i="3"/>
  <c r="N12" i="3"/>
  <c r="O12" i="3"/>
  <c r="P12" i="3"/>
  <c r="Q12" i="3"/>
  <c r="R12" i="3"/>
  <c r="S12" i="3"/>
  <c r="F13" i="3"/>
  <c r="G13" i="3"/>
  <c r="H13" i="3"/>
  <c r="I13" i="3"/>
  <c r="J13" i="3"/>
  <c r="K13" i="3"/>
  <c r="L13" i="3"/>
  <c r="M13" i="3"/>
  <c r="N13" i="3"/>
  <c r="O13" i="3"/>
  <c r="P13" i="3"/>
  <c r="Q13" i="3"/>
  <c r="R13" i="3"/>
  <c r="S13" i="3"/>
  <c r="F14" i="3"/>
  <c r="G14" i="3"/>
  <c r="H14" i="3"/>
  <c r="I14" i="3"/>
  <c r="J14" i="3"/>
  <c r="K14" i="3"/>
  <c r="L14" i="3"/>
  <c r="M14" i="3"/>
  <c r="N14" i="3"/>
  <c r="O14" i="3"/>
  <c r="P14" i="3"/>
  <c r="Q14" i="3"/>
  <c r="R14" i="3"/>
  <c r="S14" i="3"/>
  <c r="F15" i="3"/>
  <c r="G15" i="3"/>
  <c r="H15" i="3"/>
  <c r="I15" i="3"/>
  <c r="J15" i="3"/>
  <c r="K15" i="3"/>
  <c r="L15" i="3"/>
  <c r="M15" i="3"/>
  <c r="N15" i="3"/>
  <c r="O15" i="3"/>
  <c r="P15" i="3"/>
  <c r="Q15" i="3"/>
  <c r="R15" i="3"/>
  <c r="S15" i="3"/>
  <c r="F16" i="3"/>
  <c r="G16" i="3"/>
  <c r="H16" i="3"/>
  <c r="I16" i="3"/>
  <c r="J16" i="3"/>
  <c r="K16" i="3"/>
  <c r="L16" i="3"/>
  <c r="M16" i="3"/>
  <c r="N16" i="3"/>
  <c r="O16" i="3"/>
  <c r="P16" i="3"/>
  <c r="Q16" i="3"/>
  <c r="R16" i="3"/>
  <c r="S16" i="3"/>
  <c r="F17" i="3"/>
  <c r="G17" i="3"/>
  <c r="H17" i="3"/>
  <c r="I17" i="3"/>
  <c r="J17" i="3"/>
  <c r="K17" i="3"/>
  <c r="L17" i="3"/>
  <c r="M17" i="3"/>
  <c r="N17" i="3"/>
  <c r="O17" i="3"/>
  <c r="P17" i="3"/>
  <c r="Q17" i="3"/>
  <c r="R17" i="3"/>
  <c r="S17" i="3"/>
  <c r="F19" i="3"/>
  <c r="G19" i="3"/>
  <c r="H19" i="3"/>
  <c r="I19" i="3"/>
  <c r="J19" i="3"/>
  <c r="K19" i="3"/>
  <c r="L19" i="3"/>
  <c r="M19" i="3"/>
  <c r="N19" i="3"/>
  <c r="O19" i="3"/>
  <c r="P19" i="3"/>
  <c r="Q19" i="3"/>
  <c r="R19" i="3"/>
  <c r="S19" i="3"/>
  <c r="F20" i="3"/>
  <c r="G20" i="3"/>
  <c r="H20" i="3"/>
  <c r="I20" i="3"/>
  <c r="J20" i="3"/>
  <c r="K20" i="3"/>
  <c r="L20" i="3"/>
  <c r="M20" i="3"/>
  <c r="N20" i="3"/>
  <c r="O20" i="3"/>
  <c r="P20" i="3"/>
  <c r="Q20" i="3"/>
  <c r="R20" i="3"/>
  <c r="S20" i="3"/>
  <c r="F21" i="3"/>
  <c r="G21" i="3"/>
  <c r="H21" i="3"/>
  <c r="I21" i="3"/>
  <c r="J21" i="3"/>
  <c r="K21" i="3"/>
  <c r="L21" i="3"/>
  <c r="M21" i="3"/>
  <c r="N21" i="3"/>
  <c r="O21" i="3"/>
  <c r="P21" i="3"/>
  <c r="Q21" i="3"/>
  <c r="R21" i="3"/>
  <c r="S21" i="3"/>
  <c r="F23" i="3"/>
  <c r="G23" i="3"/>
  <c r="H23" i="3"/>
  <c r="I23" i="3"/>
  <c r="J23" i="3"/>
  <c r="K23" i="3"/>
  <c r="L23" i="3"/>
  <c r="M23" i="3"/>
  <c r="N23" i="3"/>
  <c r="O23" i="3"/>
  <c r="P23" i="3"/>
  <c r="Q23" i="3"/>
  <c r="R23" i="3"/>
  <c r="S23" i="3"/>
  <c r="F24" i="3"/>
  <c r="G24" i="3"/>
  <c r="H24" i="3"/>
  <c r="I24" i="3"/>
  <c r="J24" i="3"/>
  <c r="K24" i="3"/>
  <c r="L24" i="3"/>
  <c r="M24" i="3"/>
  <c r="N24" i="3"/>
  <c r="O24" i="3"/>
  <c r="P24" i="3"/>
  <c r="Q24" i="3"/>
  <c r="R24" i="3"/>
  <c r="S24" i="3"/>
  <c r="F25" i="3"/>
  <c r="G25" i="3"/>
  <c r="H25" i="3"/>
  <c r="I25" i="3"/>
  <c r="J25" i="3"/>
  <c r="K25" i="3"/>
  <c r="L25" i="3"/>
  <c r="M25" i="3"/>
  <c r="N25" i="3"/>
  <c r="O25" i="3"/>
  <c r="P25" i="3"/>
  <c r="Q25" i="3"/>
  <c r="R25" i="3"/>
  <c r="S25" i="3"/>
  <c r="F27" i="3"/>
  <c r="G27" i="3"/>
  <c r="H27" i="3"/>
  <c r="I27" i="3"/>
  <c r="J27" i="3"/>
  <c r="K27" i="3"/>
  <c r="L27" i="3"/>
  <c r="M27" i="3"/>
  <c r="N27" i="3"/>
  <c r="O27" i="3"/>
  <c r="P27" i="3"/>
  <c r="Q27" i="3"/>
  <c r="R27" i="3"/>
  <c r="S27" i="3"/>
  <c r="F28" i="3"/>
  <c r="G28" i="3"/>
  <c r="H28" i="3"/>
  <c r="I28" i="3"/>
  <c r="J28" i="3"/>
  <c r="K28" i="3"/>
  <c r="L28" i="3"/>
  <c r="M28" i="3"/>
  <c r="N28" i="3"/>
  <c r="O28" i="3"/>
  <c r="P28" i="3"/>
  <c r="Q28" i="3"/>
  <c r="R28" i="3"/>
  <c r="S28" i="3"/>
  <c r="F29" i="3"/>
  <c r="G29" i="3"/>
  <c r="H29" i="3"/>
  <c r="I29" i="3"/>
  <c r="J29" i="3"/>
  <c r="K29" i="3"/>
  <c r="L29" i="3"/>
  <c r="M29" i="3"/>
  <c r="N29" i="3"/>
  <c r="O29" i="3"/>
  <c r="P29" i="3"/>
  <c r="Q29" i="3"/>
  <c r="R29" i="3"/>
  <c r="S29" i="3"/>
  <c r="F30" i="3"/>
  <c r="G30" i="3"/>
  <c r="H30" i="3"/>
  <c r="I30" i="3"/>
  <c r="J30" i="3"/>
  <c r="K30" i="3"/>
  <c r="L30" i="3"/>
  <c r="M30" i="3"/>
  <c r="N30" i="3"/>
  <c r="O30" i="3"/>
  <c r="P30" i="3"/>
  <c r="Q30" i="3"/>
  <c r="R30" i="3"/>
  <c r="S30" i="3"/>
  <c r="F31" i="3"/>
  <c r="G31" i="3"/>
  <c r="H31" i="3"/>
  <c r="I31" i="3"/>
  <c r="J31" i="3"/>
  <c r="K31" i="3"/>
  <c r="L31" i="3"/>
  <c r="M31" i="3"/>
  <c r="N31" i="3"/>
  <c r="O31" i="3"/>
  <c r="P31" i="3"/>
  <c r="Q31" i="3"/>
  <c r="R31" i="3"/>
  <c r="S31" i="3"/>
  <c r="F32" i="3"/>
  <c r="G32" i="3"/>
  <c r="H32" i="3"/>
  <c r="I32" i="3"/>
  <c r="J32" i="3"/>
  <c r="K32" i="3"/>
  <c r="L32" i="3"/>
  <c r="M32" i="3"/>
  <c r="N32" i="3"/>
  <c r="O32" i="3"/>
  <c r="P32" i="3"/>
  <c r="Q32" i="3"/>
  <c r="R32" i="3"/>
  <c r="S32" i="3"/>
  <c r="F34" i="3"/>
  <c r="G34" i="3"/>
  <c r="H34" i="3"/>
  <c r="I34" i="3"/>
  <c r="J34" i="3"/>
  <c r="K34" i="3"/>
  <c r="L34" i="3"/>
  <c r="M34" i="3"/>
  <c r="N34" i="3"/>
  <c r="O34" i="3"/>
  <c r="P34" i="3"/>
  <c r="Q34" i="3"/>
  <c r="R34" i="3"/>
  <c r="S34" i="3"/>
  <c r="F35" i="3"/>
  <c r="G35" i="3"/>
  <c r="H35" i="3"/>
  <c r="I35" i="3"/>
  <c r="J35" i="3"/>
  <c r="K35" i="3"/>
  <c r="L35" i="3"/>
  <c r="M35" i="3"/>
  <c r="N35" i="3"/>
  <c r="O35" i="3"/>
  <c r="P35" i="3"/>
  <c r="Q35" i="3"/>
  <c r="R35" i="3"/>
  <c r="S35" i="3"/>
  <c r="F37" i="3"/>
  <c r="G37" i="3"/>
  <c r="H37" i="3"/>
  <c r="I37" i="3"/>
  <c r="J37" i="3"/>
  <c r="K37" i="3"/>
  <c r="L37" i="3"/>
  <c r="M37" i="3"/>
  <c r="N37" i="3"/>
  <c r="O37" i="3"/>
  <c r="P37" i="3"/>
  <c r="Q37" i="3"/>
  <c r="R37" i="3"/>
  <c r="S37" i="3"/>
  <c r="F38" i="3"/>
  <c r="G38" i="3"/>
  <c r="H38" i="3"/>
  <c r="I38" i="3"/>
  <c r="J38" i="3"/>
  <c r="K38" i="3"/>
  <c r="L38" i="3"/>
  <c r="M38" i="3"/>
  <c r="N38" i="3"/>
  <c r="O38" i="3"/>
  <c r="P38" i="3"/>
  <c r="Q38" i="3"/>
  <c r="R38" i="3"/>
  <c r="S38" i="3"/>
  <c r="F39" i="3"/>
  <c r="G39" i="3"/>
  <c r="H39" i="3"/>
  <c r="I39" i="3"/>
  <c r="J39" i="3"/>
  <c r="K39" i="3"/>
  <c r="L39" i="3"/>
  <c r="M39" i="3"/>
  <c r="N39" i="3"/>
  <c r="O39" i="3"/>
  <c r="P39" i="3"/>
  <c r="Q39" i="3"/>
  <c r="R39" i="3"/>
  <c r="S39" i="3"/>
  <c r="F40" i="3"/>
  <c r="G40" i="3"/>
  <c r="H40" i="3"/>
  <c r="I40" i="3"/>
  <c r="J40" i="3"/>
  <c r="K40" i="3"/>
  <c r="L40" i="3"/>
  <c r="M40" i="3"/>
  <c r="N40" i="3"/>
  <c r="O40" i="3"/>
  <c r="P40" i="3"/>
  <c r="Q40" i="3"/>
  <c r="R40" i="3"/>
  <c r="S40" i="3"/>
  <c r="F41" i="3"/>
  <c r="G41" i="3"/>
  <c r="H41" i="3"/>
  <c r="I41" i="3"/>
  <c r="J41" i="3"/>
  <c r="K41" i="3"/>
  <c r="L41" i="3"/>
  <c r="M41" i="3"/>
  <c r="N41" i="3"/>
  <c r="O41" i="3"/>
  <c r="P41" i="3"/>
  <c r="Q41" i="3"/>
  <c r="R41" i="3"/>
  <c r="S41" i="3"/>
  <c r="F42" i="3"/>
  <c r="G42" i="3"/>
  <c r="H42" i="3"/>
  <c r="I42" i="3"/>
  <c r="J42" i="3"/>
  <c r="K42" i="3"/>
  <c r="L42" i="3"/>
  <c r="M42" i="3"/>
  <c r="N42" i="3"/>
  <c r="O42" i="3"/>
  <c r="P42" i="3"/>
  <c r="Q42" i="3"/>
  <c r="R42" i="3"/>
  <c r="S42" i="3"/>
  <c r="F43" i="3"/>
  <c r="G43" i="3"/>
  <c r="H43" i="3"/>
  <c r="I43" i="3"/>
  <c r="J43" i="3"/>
  <c r="K43" i="3"/>
  <c r="L43" i="3"/>
  <c r="M43" i="3"/>
  <c r="N43" i="3"/>
  <c r="O43" i="3"/>
  <c r="P43" i="3"/>
  <c r="Q43" i="3"/>
  <c r="R43" i="3"/>
  <c r="S43" i="3"/>
  <c r="F44" i="3"/>
  <c r="G44" i="3"/>
  <c r="H44" i="3"/>
  <c r="I44" i="3"/>
  <c r="J44" i="3"/>
  <c r="K44" i="3"/>
  <c r="L44" i="3"/>
  <c r="M44" i="3"/>
  <c r="N44" i="3"/>
  <c r="O44" i="3"/>
  <c r="P44" i="3"/>
  <c r="Q44" i="3"/>
  <c r="R44" i="3"/>
  <c r="S44" i="3"/>
  <c r="F45" i="3"/>
  <c r="G45" i="3"/>
  <c r="H45" i="3"/>
  <c r="I45" i="3"/>
  <c r="J45" i="3"/>
  <c r="K45" i="3"/>
  <c r="L45" i="3"/>
  <c r="M45" i="3"/>
  <c r="N45" i="3"/>
  <c r="O45" i="3"/>
  <c r="P45" i="3"/>
  <c r="Q45" i="3"/>
  <c r="R45" i="3"/>
  <c r="S45" i="3"/>
  <c r="F46" i="3"/>
  <c r="G46" i="3"/>
  <c r="H46" i="3"/>
  <c r="I46" i="3"/>
  <c r="J46" i="3"/>
  <c r="K46" i="3"/>
  <c r="L46" i="3"/>
  <c r="M46" i="3"/>
  <c r="N46" i="3"/>
  <c r="O46" i="3"/>
  <c r="P46" i="3"/>
  <c r="Q46" i="3"/>
  <c r="R46" i="3"/>
  <c r="S46" i="3"/>
  <c r="F47" i="3"/>
  <c r="G47" i="3"/>
  <c r="H47" i="3"/>
  <c r="I47" i="3"/>
  <c r="J47" i="3"/>
  <c r="K47" i="3"/>
  <c r="L47" i="3"/>
  <c r="M47" i="3"/>
  <c r="N47" i="3"/>
  <c r="O47" i="3"/>
  <c r="P47" i="3"/>
  <c r="Q47" i="3"/>
  <c r="R47" i="3"/>
  <c r="S47" i="3"/>
  <c r="F48" i="3"/>
  <c r="G48" i="3"/>
  <c r="H48" i="3"/>
  <c r="I48" i="3"/>
  <c r="J48" i="3"/>
  <c r="K48" i="3"/>
  <c r="L48" i="3"/>
  <c r="M48" i="3"/>
  <c r="N48" i="3"/>
  <c r="O48" i="3"/>
  <c r="P48" i="3"/>
  <c r="Q48" i="3"/>
  <c r="R48" i="3"/>
  <c r="S48" i="3"/>
  <c r="F49" i="3"/>
  <c r="G49" i="3"/>
  <c r="H49" i="3"/>
  <c r="I49" i="3"/>
  <c r="J49" i="3"/>
  <c r="K49" i="3"/>
  <c r="L49" i="3"/>
  <c r="M49" i="3"/>
  <c r="N49" i="3"/>
  <c r="O49" i="3"/>
  <c r="P49" i="3"/>
  <c r="Q49" i="3"/>
  <c r="R49" i="3"/>
  <c r="S49" i="3"/>
  <c r="F50" i="3"/>
  <c r="G50" i="3"/>
  <c r="H50" i="3"/>
  <c r="I50" i="3"/>
  <c r="J50" i="3"/>
  <c r="K50" i="3"/>
  <c r="L50" i="3"/>
  <c r="M50" i="3"/>
  <c r="N50" i="3"/>
  <c r="O50" i="3"/>
  <c r="P50" i="3"/>
  <c r="Q50" i="3"/>
  <c r="R50" i="3"/>
  <c r="S50" i="3"/>
  <c r="F51" i="3"/>
  <c r="G51" i="3"/>
  <c r="H51" i="3"/>
  <c r="I51" i="3"/>
  <c r="J51" i="3"/>
  <c r="K51" i="3"/>
  <c r="L51" i="3"/>
  <c r="M51" i="3"/>
  <c r="N51" i="3"/>
  <c r="O51" i="3"/>
  <c r="P51" i="3"/>
  <c r="Q51" i="3"/>
  <c r="R51" i="3"/>
  <c r="S51" i="3"/>
  <c r="F52" i="3"/>
  <c r="G52" i="3"/>
  <c r="H52" i="3"/>
  <c r="I52" i="3"/>
  <c r="J52" i="3"/>
  <c r="K52" i="3"/>
  <c r="L52" i="3"/>
  <c r="M52" i="3"/>
  <c r="N52" i="3"/>
  <c r="O52" i="3"/>
  <c r="P52" i="3"/>
  <c r="Q52" i="3"/>
  <c r="R52" i="3"/>
  <c r="S52" i="3"/>
  <c r="F53" i="3"/>
  <c r="G53" i="3"/>
  <c r="H53" i="3"/>
  <c r="I53" i="3"/>
  <c r="J53" i="3"/>
  <c r="K53" i="3"/>
  <c r="L53" i="3"/>
  <c r="M53" i="3"/>
  <c r="N53" i="3"/>
  <c r="O53" i="3"/>
  <c r="P53" i="3"/>
  <c r="Q53" i="3"/>
  <c r="R53" i="3"/>
  <c r="S53" i="3"/>
  <c r="F54" i="3"/>
  <c r="G54" i="3"/>
  <c r="H54" i="3"/>
  <c r="I54" i="3"/>
  <c r="J54" i="3"/>
  <c r="K54" i="3"/>
  <c r="L54" i="3"/>
  <c r="M54" i="3"/>
  <c r="N54" i="3"/>
  <c r="O54" i="3"/>
  <c r="P54" i="3"/>
  <c r="Q54" i="3"/>
  <c r="R54" i="3"/>
  <c r="S54" i="3"/>
  <c r="F55" i="3"/>
  <c r="G55" i="3"/>
  <c r="H55" i="3"/>
  <c r="I55" i="3"/>
  <c r="J55" i="3"/>
  <c r="K55" i="3"/>
  <c r="L55" i="3"/>
  <c r="M55" i="3"/>
  <c r="N55" i="3"/>
  <c r="O55" i="3"/>
  <c r="P55" i="3"/>
  <c r="Q55" i="3"/>
  <c r="R55" i="3"/>
  <c r="S55" i="3"/>
  <c r="F56" i="3"/>
  <c r="G56" i="3"/>
  <c r="H56" i="3"/>
  <c r="I56" i="3"/>
  <c r="J56" i="3"/>
  <c r="K56" i="3"/>
  <c r="L56" i="3"/>
  <c r="M56" i="3"/>
  <c r="N56" i="3"/>
  <c r="O56" i="3"/>
  <c r="P56" i="3"/>
  <c r="Q56" i="3"/>
  <c r="R56" i="3"/>
  <c r="S56" i="3"/>
  <c r="F57" i="3"/>
  <c r="G57" i="3"/>
  <c r="H57" i="3"/>
  <c r="I57" i="3"/>
  <c r="J57" i="3"/>
  <c r="K57" i="3"/>
  <c r="L57" i="3"/>
  <c r="M57" i="3"/>
  <c r="N57" i="3"/>
  <c r="O57" i="3"/>
  <c r="P57" i="3"/>
  <c r="Q57" i="3"/>
  <c r="R57" i="3"/>
  <c r="S57" i="3"/>
  <c r="F58" i="3"/>
  <c r="G58" i="3"/>
  <c r="H58" i="3"/>
  <c r="I58" i="3"/>
  <c r="J58" i="3"/>
  <c r="K58" i="3"/>
  <c r="L58" i="3"/>
  <c r="M58" i="3"/>
  <c r="N58" i="3"/>
  <c r="O58" i="3"/>
  <c r="P58" i="3"/>
  <c r="Q58" i="3"/>
  <c r="R58" i="3"/>
  <c r="S58" i="3"/>
  <c r="F59" i="3"/>
  <c r="G59" i="3"/>
  <c r="H59" i="3"/>
  <c r="I59" i="3"/>
  <c r="J59" i="3"/>
  <c r="K59" i="3"/>
  <c r="L59" i="3"/>
  <c r="M59" i="3"/>
  <c r="N59" i="3"/>
  <c r="O59" i="3"/>
  <c r="P59" i="3"/>
  <c r="Q59" i="3"/>
  <c r="R59" i="3"/>
  <c r="S59" i="3"/>
  <c r="F60" i="3"/>
  <c r="G60" i="3"/>
  <c r="H60" i="3"/>
  <c r="I60" i="3"/>
  <c r="J60" i="3"/>
  <c r="K60" i="3"/>
  <c r="L60" i="3"/>
  <c r="M60" i="3"/>
  <c r="N60" i="3"/>
  <c r="O60" i="3"/>
  <c r="P60" i="3"/>
  <c r="Q60" i="3"/>
  <c r="R60" i="3"/>
  <c r="S60" i="3"/>
  <c r="F61" i="3"/>
  <c r="G61" i="3"/>
  <c r="H61" i="3"/>
  <c r="I61" i="3"/>
  <c r="J61" i="3"/>
  <c r="K61" i="3"/>
  <c r="L61" i="3"/>
  <c r="M61" i="3"/>
  <c r="N61" i="3"/>
  <c r="O61" i="3"/>
  <c r="P61" i="3"/>
  <c r="Q61" i="3"/>
  <c r="R61" i="3"/>
  <c r="S61" i="3"/>
  <c r="F62" i="3"/>
  <c r="G62" i="3"/>
  <c r="H62" i="3"/>
  <c r="I62" i="3"/>
  <c r="J62" i="3"/>
  <c r="K62" i="3"/>
  <c r="L62" i="3"/>
  <c r="M62" i="3"/>
  <c r="N62" i="3"/>
  <c r="O62" i="3"/>
  <c r="P62" i="3"/>
  <c r="Q62" i="3"/>
  <c r="R62" i="3"/>
  <c r="S62" i="3"/>
  <c r="F63" i="3"/>
  <c r="G63" i="3"/>
  <c r="H63" i="3"/>
  <c r="I63" i="3"/>
  <c r="J63" i="3"/>
  <c r="K63" i="3"/>
  <c r="L63" i="3"/>
  <c r="M63" i="3"/>
  <c r="N63" i="3"/>
  <c r="O63" i="3"/>
  <c r="P63" i="3"/>
  <c r="Q63" i="3"/>
  <c r="R63" i="3"/>
  <c r="S63" i="3"/>
  <c r="F64" i="3"/>
  <c r="G64" i="3"/>
  <c r="H64" i="3"/>
  <c r="I64" i="3"/>
  <c r="J64" i="3"/>
  <c r="K64" i="3"/>
  <c r="L64" i="3"/>
  <c r="M64" i="3"/>
  <c r="N64" i="3"/>
  <c r="O64" i="3"/>
  <c r="P64" i="3"/>
  <c r="Q64" i="3"/>
  <c r="R64" i="3"/>
  <c r="S64" i="3"/>
  <c r="F66" i="3"/>
  <c r="G66" i="3"/>
  <c r="H66" i="3"/>
  <c r="I66" i="3"/>
  <c r="J66" i="3"/>
  <c r="K66" i="3"/>
  <c r="L66" i="3"/>
  <c r="M66" i="3"/>
  <c r="N66" i="3"/>
  <c r="O66" i="3"/>
  <c r="P66" i="3"/>
  <c r="Q66" i="3"/>
  <c r="R66" i="3"/>
  <c r="S66" i="3"/>
  <c r="F68" i="3"/>
  <c r="G68" i="3"/>
  <c r="H68" i="3"/>
  <c r="I68" i="3"/>
  <c r="J68" i="3"/>
  <c r="K68" i="3"/>
  <c r="L68" i="3"/>
  <c r="M68" i="3"/>
  <c r="N68" i="3"/>
  <c r="O68" i="3"/>
  <c r="P68" i="3"/>
  <c r="Q68" i="3"/>
  <c r="R68" i="3"/>
  <c r="S68" i="3"/>
  <c r="F69" i="3"/>
  <c r="G69" i="3"/>
  <c r="H69" i="3"/>
  <c r="I69" i="3"/>
  <c r="J69" i="3"/>
  <c r="K69" i="3"/>
  <c r="L69" i="3"/>
  <c r="M69" i="3"/>
  <c r="N69" i="3"/>
  <c r="O69" i="3"/>
  <c r="P69" i="3"/>
  <c r="Q69" i="3"/>
  <c r="R69" i="3"/>
  <c r="S69" i="3"/>
  <c r="F70" i="3"/>
  <c r="G70" i="3"/>
  <c r="H70" i="3"/>
  <c r="I70" i="3"/>
  <c r="J70" i="3"/>
  <c r="K70" i="3"/>
  <c r="L70" i="3"/>
  <c r="M70" i="3"/>
  <c r="N70" i="3"/>
  <c r="O70" i="3"/>
  <c r="P70" i="3"/>
  <c r="Q70" i="3"/>
  <c r="R70" i="3"/>
  <c r="S70" i="3"/>
  <c r="F72" i="3"/>
  <c r="G72" i="3"/>
  <c r="H72" i="3"/>
  <c r="I72" i="3"/>
  <c r="J72" i="3"/>
  <c r="K72" i="3"/>
  <c r="L72" i="3"/>
  <c r="M72" i="3"/>
  <c r="N72" i="3"/>
  <c r="O72" i="3"/>
  <c r="P72" i="3"/>
  <c r="Q72" i="3"/>
  <c r="R72" i="3"/>
  <c r="S72" i="3"/>
  <c r="F73" i="3"/>
  <c r="G73" i="3"/>
  <c r="H73" i="3"/>
  <c r="I73" i="3"/>
  <c r="J73" i="3"/>
  <c r="K73" i="3"/>
  <c r="L73" i="3"/>
  <c r="M73" i="3"/>
  <c r="N73" i="3"/>
  <c r="O73" i="3"/>
  <c r="P73" i="3"/>
  <c r="Q73" i="3"/>
  <c r="R73" i="3"/>
  <c r="S73" i="3"/>
  <c r="F74" i="3"/>
  <c r="G74" i="3"/>
  <c r="H74" i="3"/>
  <c r="I74" i="3"/>
  <c r="J74" i="3"/>
  <c r="K74" i="3"/>
  <c r="L74" i="3"/>
  <c r="M74" i="3"/>
  <c r="N74" i="3"/>
  <c r="O74" i="3"/>
  <c r="P74" i="3"/>
  <c r="Q74" i="3"/>
  <c r="R74" i="3"/>
  <c r="S74" i="3"/>
  <c r="F75" i="3"/>
  <c r="G75" i="3"/>
  <c r="H75" i="3"/>
  <c r="I75" i="3"/>
  <c r="J75" i="3"/>
  <c r="K75" i="3"/>
  <c r="L75" i="3"/>
  <c r="M75" i="3"/>
  <c r="N75" i="3"/>
  <c r="O75" i="3"/>
  <c r="P75" i="3"/>
  <c r="Q75" i="3"/>
  <c r="R75" i="3"/>
  <c r="S75" i="3"/>
  <c r="F77" i="3"/>
  <c r="G77" i="3"/>
  <c r="H77" i="3"/>
  <c r="I77" i="3"/>
  <c r="J77" i="3"/>
  <c r="K77" i="3"/>
  <c r="L77" i="3"/>
  <c r="M77" i="3"/>
  <c r="N77" i="3"/>
  <c r="O77" i="3"/>
  <c r="P77" i="3"/>
  <c r="Q77" i="3"/>
  <c r="R77" i="3"/>
  <c r="S77" i="3"/>
  <c r="F78" i="3"/>
  <c r="G78" i="3"/>
  <c r="H78" i="3"/>
  <c r="I78" i="3"/>
  <c r="J78" i="3"/>
  <c r="K78" i="3"/>
  <c r="L78" i="3"/>
  <c r="M78" i="3"/>
  <c r="N78" i="3"/>
  <c r="O78" i="3"/>
  <c r="P78" i="3"/>
  <c r="Q78" i="3"/>
  <c r="R78" i="3"/>
  <c r="S78" i="3"/>
  <c r="F79" i="3"/>
  <c r="G79" i="3"/>
  <c r="H79" i="3"/>
  <c r="I79" i="3"/>
  <c r="J79" i="3"/>
  <c r="K79" i="3"/>
  <c r="L79" i="3"/>
  <c r="M79" i="3"/>
  <c r="N79" i="3"/>
  <c r="O79" i="3"/>
  <c r="P79" i="3"/>
  <c r="Q79" i="3"/>
  <c r="R79" i="3"/>
  <c r="S79" i="3"/>
  <c r="F80" i="3"/>
  <c r="G80" i="3"/>
  <c r="H80" i="3"/>
  <c r="I80" i="3"/>
  <c r="J80" i="3"/>
  <c r="K80" i="3"/>
  <c r="L80" i="3"/>
  <c r="M80" i="3"/>
  <c r="N80" i="3"/>
  <c r="O80" i="3"/>
  <c r="P80" i="3"/>
  <c r="Q80" i="3"/>
  <c r="R80" i="3"/>
  <c r="S80" i="3"/>
  <c r="F81" i="3"/>
  <c r="G81" i="3"/>
  <c r="H81" i="3"/>
  <c r="I81" i="3"/>
  <c r="J81" i="3"/>
  <c r="K81" i="3"/>
  <c r="L81" i="3"/>
  <c r="M81" i="3"/>
  <c r="N81" i="3"/>
  <c r="O81" i="3"/>
  <c r="P81" i="3"/>
  <c r="Q81" i="3"/>
  <c r="R81" i="3"/>
  <c r="S81" i="3"/>
  <c r="F83" i="3"/>
  <c r="G83" i="3"/>
  <c r="H83" i="3"/>
  <c r="I83" i="3"/>
  <c r="J83" i="3"/>
  <c r="K83" i="3"/>
  <c r="L83" i="3"/>
  <c r="M83" i="3"/>
  <c r="N83" i="3"/>
  <c r="O83" i="3"/>
  <c r="P83" i="3"/>
  <c r="Q83" i="3"/>
  <c r="R83" i="3"/>
  <c r="S83" i="3"/>
  <c r="F84" i="3"/>
  <c r="G84" i="3"/>
  <c r="H84" i="3"/>
  <c r="I84" i="3"/>
  <c r="J84" i="3"/>
  <c r="K84" i="3"/>
  <c r="L84" i="3"/>
  <c r="M84" i="3"/>
  <c r="N84" i="3"/>
  <c r="O84" i="3"/>
  <c r="P84" i="3"/>
  <c r="Q84" i="3"/>
  <c r="R84" i="3"/>
  <c r="S84" i="3"/>
  <c r="F85" i="3"/>
  <c r="G85" i="3"/>
  <c r="H85" i="3"/>
  <c r="I85" i="3"/>
  <c r="J85" i="3"/>
  <c r="K85" i="3"/>
  <c r="L85" i="3"/>
  <c r="M85" i="3"/>
  <c r="N85" i="3"/>
  <c r="O85" i="3"/>
  <c r="P85" i="3"/>
  <c r="Q85" i="3"/>
  <c r="R85" i="3"/>
  <c r="S85" i="3"/>
  <c r="F86" i="3"/>
  <c r="G86" i="3"/>
  <c r="H86" i="3"/>
  <c r="I86" i="3"/>
  <c r="J86" i="3"/>
  <c r="K86" i="3"/>
  <c r="L86" i="3"/>
  <c r="M86" i="3"/>
  <c r="N86" i="3"/>
  <c r="O86" i="3"/>
  <c r="P86" i="3"/>
  <c r="Q86" i="3"/>
  <c r="R86" i="3"/>
  <c r="S86" i="3"/>
  <c r="F87" i="3"/>
  <c r="G87" i="3"/>
  <c r="H87" i="3"/>
  <c r="I87" i="3"/>
  <c r="J87" i="3"/>
  <c r="K87" i="3"/>
  <c r="L87" i="3"/>
  <c r="M87" i="3"/>
  <c r="N87" i="3"/>
  <c r="O87" i="3"/>
  <c r="P87" i="3"/>
  <c r="Q87" i="3"/>
  <c r="R87" i="3"/>
  <c r="S87" i="3"/>
  <c r="F88" i="3"/>
  <c r="G88" i="3"/>
  <c r="H88" i="3"/>
  <c r="I88" i="3"/>
  <c r="J88" i="3"/>
  <c r="K88" i="3"/>
  <c r="L88" i="3"/>
  <c r="M88" i="3"/>
  <c r="N88" i="3"/>
  <c r="O88" i="3"/>
  <c r="P88" i="3"/>
  <c r="Q88" i="3"/>
  <c r="R88" i="3"/>
  <c r="S88" i="3"/>
  <c r="F89" i="3"/>
  <c r="G89" i="3"/>
  <c r="H89" i="3"/>
  <c r="I89" i="3"/>
  <c r="J89" i="3"/>
  <c r="K89" i="3"/>
  <c r="L89" i="3"/>
  <c r="M89" i="3"/>
  <c r="N89" i="3"/>
  <c r="O89" i="3"/>
  <c r="P89" i="3"/>
  <c r="Q89" i="3"/>
  <c r="R89" i="3"/>
  <c r="S89" i="3"/>
  <c r="F90" i="3"/>
  <c r="G90" i="3"/>
  <c r="H90" i="3"/>
  <c r="I90" i="3"/>
  <c r="J90" i="3"/>
  <c r="K90" i="3"/>
  <c r="L90" i="3"/>
  <c r="M90" i="3"/>
  <c r="N90" i="3"/>
  <c r="O90" i="3"/>
  <c r="P90" i="3"/>
  <c r="Q90" i="3"/>
  <c r="R90" i="3"/>
  <c r="S90" i="3"/>
  <c r="F91" i="3"/>
  <c r="G91" i="3"/>
  <c r="H91" i="3"/>
  <c r="I91" i="3"/>
  <c r="J91" i="3"/>
  <c r="K91" i="3"/>
  <c r="L91" i="3"/>
  <c r="M91" i="3"/>
  <c r="N91" i="3"/>
  <c r="O91" i="3"/>
  <c r="P91" i="3"/>
  <c r="Q91" i="3"/>
  <c r="R91" i="3"/>
  <c r="S91" i="3"/>
  <c r="F92" i="3"/>
  <c r="G92" i="3"/>
  <c r="H92" i="3"/>
  <c r="I92" i="3"/>
  <c r="J92" i="3"/>
  <c r="K92" i="3"/>
  <c r="L92" i="3"/>
  <c r="M92" i="3"/>
  <c r="N92" i="3"/>
  <c r="O92" i="3"/>
  <c r="P92" i="3"/>
  <c r="Q92" i="3"/>
  <c r="R92" i="3"/>
  <c r="S92" i="3"/>
  <c r="F93" i="3"/>
  <c r="G93" i="3"/>
  <c r="H93" i="3"/>
  <c r="I93" i="3"/>
  <c r="J93" i="3"/>
  <c r="K93" i="3"/>
  <c r="L93" i="3"/>
  <c r="M93" i="3"/>
  <c r="N93" i="3"/>
  <c r="O93" i="3"/>
  <c r="P93" i="3"/>
  <c r="Q93" i="3"/>
  <c r="R93" i="3"/>
  <c r="S93" i="3"/>
  <c r="F94" i="3"/>
  <c r="G94" i="3"/>
  <c r="H94" i="3"/>
  <c r="I94" i="3"/>
  <c r="J94" i="3"/>
  <c r="K94" i="3"/>
  <c r="L94" i="3"/>
  <c r="M94" i="3"/>
  <c r="N94" i="3"/>
  <c r="O94" i="3"/>
  <c r="P94" i="3"/>
  <c r="Q94" i="3"/>
  <c r="R94" i="3"/>
  <c r="S94" i="3"/>
  <c r="F95" i="3"/>
  <c r="G95" i="3"/>
  <c r="H95" i="3"/>
  <c r="I95" i="3"/>
  <c r="J95" i="3"/>
  <c r="K95" i="3"/>
  <c r="L95" i="3"/>
  <c r="M95" i="3"/>
  <c r="N95" i="3"/>
  <c r="O95" i="3"/>
  <c r="P95" i="3"/>
  <c r="Q95" i="3"/>
  <c r="R95" i="3"/>
  <c r="S95" i="3"/>
  <c r="F96" i="3"/>
  <c r="G96" i="3"/>
  <c r="H96" i="3"/>
  <c r="I96" i="3"/>
  <c r="J96" i="3"/>
  <c r="K96" i="3"/>
  <c r="L96" i="3"/>
  <c r="M96" i="3"/>
  <c r="N96" i="3"/>
  <c r="O96" i="3"/>
  <c r="P96" i="3"/>
  <c r="Q96" i="3"/>
  <c r="R96" i="3"/>
  <c r="S96" i="3"/>
  <c r="F97" i="3"/>
  <c r="G97" i="3"/>
  <c r="H97" i="3"/>
  <c r="I97" i="3"/>
  <c r="J97" i="3"/>
  <c r="K97" i="3"/>
  <c r="L97" i="3"/>
  <c r="M97" i="3"/>
  <c r="N97" i="3"/>
  <c r="O97" i="3"/>
  <c r="P97" i="3"/>
  <c r="Q97" i="3"/>
  <c r="R97" i="3"/>
  <c r="S97" i="3"/>
  <c r="F98" i="3"/>
  <c r="G98" i="3"/>
  <c r="H98" i="3"/>
  <c r="I98" i="3"/>
  <c r="J98" i="3"/>
  <c r="K98" i="3"/>
  <c r="L98" i="3"/>
  <c r="M98" i="3"/>
  <c r="N98" i="3"/>
  <c r="O98" i="3"/>
  <c r="P98" i="3"/>
  <c r="Q98" i="3"/>
  <c r="R98" i="3"/>
  <c r="S98" i="3"/>
  <c r="F99" i="3"/>
  <c r="G99" i="3"/>
  <c r="H99" i="3"/>
  <c r="I99" i="3"/>
  <c r="J99" i="3"/>
  <c r="K99" i="3"/>
  <c r="L99" i="3"/>
  <c r="M99" i="3"/>
  <c r="N99" i="3"/>
  <c r="O99" i="3"/>
  <c r="P99" i="3"/>
  <c r="Q99" i="3"/>
  <c r="R99" i="3"/>
  <c r="S99" i="3"/>
  <c r="F100" i="3"/>
  <c r="G100" i="3"/>
  <c r="H100" i="3"/>
  <c r="I100" i="3"/>
  <c r="J100" i="3"/>
  <c r="K100" i="3"/>
  <c r="L100" i="3"/>
  <c r="M100" i="3"/>
  <c r="N100" i="3"/>
  <c r="O100" i="3"/>
  <c r="P100" i="3"/>
  <c r="Q100" i="3"/>
  <c r="R100" i="3"/>
  <c r="S100" i="3"/>
  <c r="F101" i="3"/>
  <c r="G101" i="3"/>
  <c r="H101" i="3"/>
  <c r="I101" i="3"/>
  <c r="J101" i="3"/>
  <c r="K101" i="3"/>
  <c r="L101" i="3"/>
  <c r="M101" i="3"/>
  <c r="N101" i="3"/>
  <c r="O101" i="3"/>
  <c r="P101" i="3"/>
  <c r="Q101" i="3"/>
  <c r="R101" i="3"/>
  <c r="S101" i="3"/>
  <c r="F102" i="3"/>
  <c r="G102" i="3"/>
  <c r="H102" i="3"/>
  <c r="I102" i="3"/>
  <c r="J102" i="3"/>
  <c r="K102" i="3"/>
  <c r="L102" i="3"/>
  <c r="M102" i="3"/>
  <c r="N102" i="3"/>
  <c r="O102" i="3"/>
  <c r="P102" i="3"/>
  <c r="Q102" i="3"/>
  <c r="R102" i="3"/>
  <c r="S102" i="3"/>
  <c r="F104" i="3"/>
  <c r="G104" i="3"/>
  <c r="H104" i="3"/>
  <c r="I104" i="3"/>
  <c r="J104" i="3"/>
  <c r="K104" i="3"/>
  <c r="L104" i="3"/>
  <c r="M104" i="3"/>
  <c r="N104" i="3"/>
  <c r="O104" i="3"/>
  <c r="P104" i="3"/>
  <c r="Q104" i="3"/>
  <c r="R104" i="3"/>
  <c r="S104" i="3"/>
  <c r="F105" i="3"/>
  <c r="G105" i="3"/>
  <c r="H105" i="3"/>
  <c r="I105" i="3"/>
  <c r="J105" i="3"/>
  <c r="K105" i="3"/>
  <c r="L105" i="3"/>
  <c r="M105" i="3"/>
  <c r="N105" i="3"/>
  <c r="O105" i="3"/>
  <c r="P105" i="3"/>
  <c r="Q105" i="3"/>
  <c r="R105" i="3"/>
  <c r="S105" i="3"/>
  <c r="F106" i="3"/>
  <c r="G106" i="3"/>
  <c r="H106" i="3"/>
  <c r="I106" i="3"/>
  <c r="J106" i="3"/>
  <c r="K106" i="3"/>
  <c r="L106" i="3"/>
  <c r="M106" i="3"/>
  <c r="N106" i="3"/>
  <c r="O106" i="3"/>
  <c r="P106" i="3"/>
  <c r="Q106" i="3"/>
  <c r="R106" i="3"/>
  <c r="S106" i="3"/>
  <c r="F108" i="3"/>
  <c r="G108" i="3"/>
  <c r="H108" i="3"/>
  <c r="I108" i="3"/>
  <c r="J108" i="3"/>
  <c r="K108" i="3"/>
  <c r="L108" i="3"/>
  <c r="M108" i="3"/>
  <c r="N108" i="3"/>
  <c r="O108" i="3"/>
  <c r="P108" i="3"/>
  <c r="Q108" i="3"/>
  <c r="R108" i="3"/>
  <c r="S108" i="3"/>
  <c r="F109" i="3"/>
  <c r="G109" i="3"/>
  <c r="H109" i="3"/>
  <c r="I109" i="3"/>
  <c r="J109" i="3"/>
  <c r="K109" i="3"/>
  <c r="L109" i="3"/>
  <c r="M109" i="3"/>
  <c r="N109" i="3"/>
  <c r="O109" i="3"/>
  <c r="P109" i="3"/>
  <c r="Q109" i="3"/>
  <c r="R109" i="3"/>
  <c r="S109" i="3"/>
  <c r="F111" i="3"/>
  <c r="G111" i="3"/>
  <c r="H111" i="3"/>
  <c r="I111" i="3"/>
  <c r="J111" i="3"/>
  <c r="K111" i="3"/>
  <c r="L111" i="3"/>
  <c r="M111" i="3"/>
  <c r="N111" i="3"/>
  <c r="O111" i="3"/>
  <c r="P111" i="3"/>
  <c r="Q111" i="3"/>
  <c r="R111" i="3"/>
  <c r="S111" i="3"/>
  <c r="F112" i="3"/>
  <c r="G112" i="3"/>
  <c r="H112" i="3"/>
  <c r="I112" i="3"/>
  <c r="J112" i="3"/>
  <c r="K112" i="3"/>
  <c r="L112" i="3"/>
  <c r="M112" i="3"/>
  <c r="N112" i="3"/>
  <c r="O112" i="3"/>
  <c r="P112" i="3"/>
  <c r="Q112" i="3"/>
  <c r="R112" i="3"/>
  <c r="S112" i="3"/>
  <c r="F113" i="3"/>
  <c r="G113" i="3"/>
  <c r="H113" i="3"/>
  <c r="I113" i="3"/>
  <c r="J113" i="3"/>
  <c r="K113" i="3"/>
  <c r="L113" i="3"/>
  <c r="M113" i="3"/>
  <c r="N113" i="3"/>
  <c r="O113" i="3"/>
  <c r="P113" i="3"/>
  <c r="Q113" i="3"/>
  <c r="R113" i="3"/>
  <c r="S113" i="3"/>
  <c r="F114" i="3"/>
  <c r="G114" i="3"/>
  <c r="H114" i="3"/>
  <c r="I114" i="3"/>
  <c r="J114" i="3"/>
  <c r="K114" i="3"/>
  <c r="L114" i="3"/>
  <c r="M114" i="3"/>
  <c r="N114" i="3"/>
  <c r="O114" i="3"/>
  <c r="P114" i="3"/>
  <c r="Q114" i="3"/>
  <c r="R114" i="3"/>
  <c r="S114" i="3"/>
  <c r="F115" i="3"/>
  <c r="G115" i="3"/>
  <c r="H115" i="3"/>
  <c r="I115" i="3"/>
  <c r="J115" i="3"/>
  <c r="K115" i="3"/>
  <c r="L115" i="3"/>
  <c r="M115" i="3"/>
  <c r="N115" i="3"/>
  <c r="O115" i="3"/>
  <c r="P115" i="3"/>
  <c r="Q115" i="3"/>
  <c r="R115" i="3"/>
  <c r="S115" i="3"/>
  <c r="F117" i="3"/>
  <c r="G117" i="3"/>
  <c r="H117" i="3"/>
  <c r="I117" i="3"/>
  <c r="J117" i="3"/>
  <c r="K117" i="3"/>
  <c r="L117" i="3"/>
  <c r="M117" i="3"/>
  <c r="N117" i="3"/>
  <c r="O117" i="3"/>
  <c r="P117" i="3"/>
  <c r="Q117" i="3"/>
  <c r="R117" i="3"/>
  <c r="S117" i="3"/>
  <c r="F118" i="3"/>
  <c r="G118" i="3"/>
  <c r="H118" i="3"/>
  <c r="I118" i="3"/>
  <c r="J118" i="3"/>
  <c r="K118" i="3"/>
  <c r="L118" i="3"/>
  <c r="M118" i="3"/>
  <c r="N118" i="3"/>
  <c r="O118" i="3"/>
  <c r="P118" i="3"/>
  <c r="Q118" i="3"/>
  <c r="R118" i="3"/>
  <c r="S118" i="3"/>
  <c r="F119" i="3"/>
  <c r="G119" i="3"/>
  <c r="H119" i="3"/>
  <c r="I119" i="3"/>
  <c r="J119" i="3"/>
  <c r="K119" i="3"/>
  <c r="L119" i="3"/>
  <c r="M119" i="3"/>
  <c r="N119" i="3"/>
  <c r="O119" i="3"/>
  <c r="P119" i="3"/>
  <c r="Q119" i="3"/>
  <c r="R119" i="3"/>
  <c r="S119" i="3"/>
  <c r="F121" i="3"/>
  <c r="G121" i="3"/>
  <c r="H121" i="3"/>
  <c r="I121" i="3"/>
  <c r="J121" i="3"/>
  <c r="K121" i="3"/>
  <c r="L121" i="3"/>
  <c r="M121" i="3"/>
  <c r="N121" i="3"/>
  <c r="O121" i="3"/>
  <c r="P121" i="3"/>
  <c r="Q121" i="3"/>
  <c r="R121" i="3"/>
  <c r="S121" i="3"/>
  <c r="F122" i="3"/>
  <c r="G122" i="3"/>
  <c r="H122" i="3"/>
  <c r="I122" i="3"/>
  <c r="J122" i="3"/>
  <c r="K122" i="3"/>
  <c r="L122" i="3"/>
  <c r="M122" i="3"/>
  <c r="N122" i="3"/>
  <c r="O122" i="3"/>
  <c r="P122" i="3"/>
  <c r="Q122" i="3"/>
  <c r="R122" i="3"/>
  <c r="S122" i="3"/>
  <c r="F123" i="3"/>
  <c r="G123" i="3"/>
  <c r="H123" i="3"/>
  <c r="I123" i="3"/>
  <c r="J123" i="3"/>
  <c r="K123" i="3"/>
  <c r="L123" i="3"/>
  <c r="M123" i="3"/>
  <c r="N123" i="3"/>
  <c r="O123" i="3"/>
  <c r="P123" i="3"/>
  <c r="Q123" i="3"/>
  <c r="R123" i="3"/>
  <c r="S123" i="3"/>
  <c r="F124" i="3"/>
  <c r="G124" i="3"/>
  <c r="H124" i="3"/>
  <c r="I124" i="3"/>
  <c r="J124" i="3"/>
  <c r="K124" i="3"/>
  <c r="L124" i="3"/>
  <c r="M124" i="3"/>
  <c r="N124" i="3"/>
  <c r="O124" i="3"/>
  <c r="P124" i="3"/>
  <c r="Q124" i="3"/>
  <c r="R124" i="3"/>
  <c r="S124" i="3"/>
  <c r="F125" i="3"/>
  <c r="G125" i="3"/>
  <c r="H125" i="3"/>
  <c r="I125" i="3"/>
  <c r="J125" i="3"/>
  <c r="K125" i="3"/>
  <c r="L125" i="3"/>
  <c r="M125" i="3"/>
  <c r="N125" i="3"/>
  <c r="O125" i="3"/>
  <c r="P125" i="3"/>
  <c r="Q125" i="3"/>
  <c r="R125" i="3"/>
  <c r="S125" i="3"/>
  <c r="F127" i="3"/>
  <c r="G127" i="3"/>
  <c r="H127" i="3"/>
  <c r="I127" i="3"/>
  <c r="J127" i="3"/>
  <c r="K127" i="3"/>
  <c r="L127" i="3"/>
  <c r="M127" i="3"/>
  <c r="N127" i="3"/>
  <c r="O127" i="3"/>
  <c r="P127" i="3"/>
  <c r="Q127" i="3"/>
  <c r="R127" i="3"/>
  <c r="S127" i="3"/>
  <c r="F128" i="3"/>
  <c r="G128" i="3"/>
  <c r="H128" i="3"/>
  <c r="I128" i="3"/>
  <c r="J128" i="3"/>
  <c r="K128" i="3"/>
  <c r="L128" i="3"/>
  <c r="M128" i="3"/>
  <c r="N128" i="3"/>
  <c r="O128" i="3"/>
  <c r="P128" i="3"/>
  <c r="Q128" i="3"/>
  <c r="R128" i="3"/>
  <c r="S128" i="3"/>
  <c r="F129" i="3"/>
  <c r="G129" i="3"/>
  <c r="H129" i="3"/>
  <c r="I129" i="3"/>
  <c r="J129" i="3"/>
  <c r="K129" i="3"/>
  <c r="L129" i="3"/>
  <c r="M129" i="3"/>
  <c r="N129" i="3"/>
  <c r="O129" i="3"/>
  <c r="P129" i="3"/>
  <c r="Q129" i="3"/>
  <c r="R129" i="3"/>
  <c r="S129" i="3"/>
  <c r="F130" i="3"/>
  <c r="G130" i="3"/>
  <c r="H130" i="3"/>
  <c r="I130" i="3"/>
  <c r="J130" i="3"/>
  <c r="K130" i="3"/>
  <c r="L130" i="3"/>
  <c r="M130" i="3"/>
  <c r="N130" i="3"/>
  <c r="O130" i="3"/>
  <c r="P130" i="3"/>
  <c r="Q130" i="3"/>
  <c r="R130" i="3"/>
  <c r="S130" i="3"/>
  <c r="F131" i="3"/>
  <c r="G131" i="3"/>
  <c r="H131" i="3"/>
  <c r="I131" i="3"/>
  <c r="J131" i="3"/>
  <c r="K131" i="3"/>
  <c r="L131" i="3"/>
  <c r="M131" i="3"/>
  <c r="N131" i="3"/>
  <c r="O131" i="3"/>
  <c r="P131" i="3"/>
  <c r="Q131" i="3"/>
  <c r="R131" i="3"/>
  <c r="S131" i="3"/>
  <c r="F132" i="3"/>
  <c r="G132" i="3"/>
  <c r="H132" i="3"/>
  <c r="I132" i="3"/>
  <c r="J132" i="3"/>
  <c r="K132" i="3"/>
  <c r="L132" i="3"/>
  <c r="M132" i="3"/>
  <c r="N132" i="3"/>
  <c r="O132" i="3"/>
  <c r="P132" i="3"/>
  <c r="Q132" i="3"/>
  <c r="R132" i="3"/>
  <c r="S132" i="3"/>
  <c r="F133" i="3"/>
  <c r="G133" i="3"/>
  <c r="H133" i="3"/>
  <c r="I133" i="3"/>
  <c r="J133" i="3"/>
  <c r="K133" i="3"/>
  <c r="L133" i="3"/>
  <c r="M133" i="3"/>
  <c r="N133" i="3"/>
  <c r="O133" i="3"/>
  <c r="P133" i="3"/>
  <c r="Q133" i="3"/>
  <c r="R133" i="3"/>
  <c r="S133" i="3"/>
  <c r="F134" i="3"/>
  <c r="G134" i="3"/>
  <c r="H134" i="3"/>
  <c r="I134" i="3"/>
  <c r="J134" i="3"/>
  <c r="K134" i="3"/>
  <c r="L134" i="3"/>
  <c r="M134" i="3"/>
  <c r="N134" i="3"/>
  <c r="O134" i="3"/>
  <c r="P134" i="3"/>
  <c r="Q134" i="3"/>
  <c r="R134" i="3"/>
  <c r="S134" i="3"/>
  <c r="F135" i="3"/>
  <c r="G135" i="3"/>
  <c r="H135" i="3"/>
  <c r="I135" i="3"/>
  <c r="J135" i="3"/>
  <c r="K135" i="3"/>
  <c r="L135" i="3"/>
  <c r="M135" i="3"/>
  <c r="N135" i="3"/>
  <c r="O135" i="3"/>
  <c r="P135" i="3"/>
  <c r="Q135" i="3"/>
  <c r="R135" i="3"/>
  <c r="S135" i="3"/>
  <c r="F136" i="3"/>
  <c r="G136" i="3"/>
  <c r="H136" i="3"/>
  <c r="I136" i="3"/>
  <c r="J136" i="3"/>
  <c r="K136" i="3"/>
  <c r="L136" i="3"/>
  <c r="M136" i="3"/>
  <c r="N136" i="3"/>
  <c r="O136" i="3"/>
  <c r="P136" i="3"/>
  <c r="Q136" i="3"/>
  <c r="R136" i="3"/>
  <c r="S136" i="3"/>
  <c r="F137" i="3"/>
  <c r="G137" i="3"/>
  <c r="H137" i="3"/>
  <c r="I137" i="3"/>
  <c r="J137" i="3"/>
  <c r="K137" i="3"/>
  <c r="L137" i="3"/>
  <c r="M137" i="3"/>
  <c r="N137" i="3"/>
  <c r="O137" i="3"/>
  <c r="P137" i="3"/>
  <c r="Q137" i="3"/>
  <c r="R137" i="3"/>
  <c r="S137" i="3"/>
  <c r="F138" i="3"/>
  <c r="G138" i="3"/>
  <c r="H138" i="3"/>
  <c r="I138" i="3"/>
  <c r="J138" i="3"/>
  <c r="K138" i="3"/>
  <c r="L138" i="3"/>
  <c r="M138" i="3"/>
  <c r="N138" i="3"/>
  <c r="O138" i="3"/>
  <c r="P138" i="3"/>
  <c r="Q138" i="3"/>
  <c r="R138" i="3"/>
  <c r="S138" i="3"/>
  <c r="F139" i="3"/>
  <c r="G139" i="3"/>
  <c r="H139" i="3"/>
  <c r="I139" i="3"/>
  <c r="J139" i="3"/>
  <c r="K139" i="3"/>
  <c r="L139" i="3"/>
  <c r="M139" i="3"/>
  <c r="N139" i="3"/>
  <c r="O139" i="3"/>
  <c r="P139" i="3"/>
  <c r="Q139" i="3"/>
  <c r="R139" i="3"/>
  <c r="S139" i="3"/>
  <c r="F140" i="3"/>
  <c r="G140" i="3"/>
  <c r="H140" i="3"/>
  <c r="I140" i="3"/>
  <c r="J140" i="3"/>
  <c r="K140" i="3"/>
  <c r="L140" i="3"/>
  <c r="M140" i="3"/>
  <c r="N140" i="3"/>
  <c r="O140" i="3"/>
  <c r="P140" i="3"/>
  <c r="Q140" i="3"/>
  <c r="R140" i="3"/>
  <c r="S140" i="3"/>
  <c r="F142" i="3"/>
  <c r="G142" i="3"/>
  <c r="H142" i="3"/>
  <c r="I142" i="3"/>
  <c r="J142" i="3"/>
  <c r="K142" i="3"/>
  <c r="L142" i="3"/>
  <c r="M142" i="3"/>
  <c r="N142" i="3"/>
  <c r="O142" i="3"/>
  <c r="P142" i="3"/>
  <c r="Q142" i="3"/>
  <c r="R142" i="3"/>
  <c r="S142" i="3"/>
  <c r="F144" i="3"/>
  <c r="G144" i="3"/>
  <c r="H144" i="3"/>
  <c r="I144" i="3"/>
  <c r="J144" i="3"/>
  <c r="K144" i="3"/>
  <c r="L144" i="3"/>
  <c r="M144" i="3"/>
  <c r="N144" i="3"/>
  <c r="O144" i="3"/>
  <c r="P144" i="3"/>
  <c r="Q144" i="3"/>
  <c r="R144" i="3"/>
  <c r="S144" i="3"/>
  <c r="F145" i="3"/>
  <c r="G145" i="3"/>
  <c r="H145" i="3"/>
  <c r="I145" i="3"/>
  <c r="J145" i="3"/>
  <c r="K145" i="3"/>
  <c r="L145" i="3"/>
  <c r="M145" i="3"/>
  <c r="N145" i="3"/>
  <c r="O145" i="3"/>
  <c r="P145" i="3"/>
  <c r="Q145" i="3"/>
  <c r="R145" i="3"/>
  <c r="S145" i="3"/>
  <c r="F146" i="3"/>
  <c r="G146" i="3"/>
  <c r="H146" i="3"/>
  <c r="I146" i="3"/>
  <c r="J146" i="3"/>
  <c r="K146" i="3"/>
  <c r="L146" i="3"/>
  <c r="M146" i="3"/>
  <c r="N146" i="3"/>
  <c r="O146" i="3"/>
  <c r="P146" i="3"/>
  <c r="Q146" i="3"/>
  <c r="R146" i="3"/>
  <c r="S146" i="3"/>
  <c r="F147" i="3"/>
  <c r="G147" i="3"/>
  <c r="H147" i="3"/>
  <c r="I147" i="3"/>
  <c r="J147" i="3"/>
  <c r="K147" i="3"/>
  <c r="L147" i="3"/>
  <c r="M147" i="3"/>
  <c r="N147" i="3"/>
  <c r="O147" i="3"/>
  <c r="P147" i="3"/>
  <c r="Q147" i="3"/>
  <c r="R147" i="3"/>
  <c r="S147" i="3"/>
  <c r="F148" i="3"/>
  <c r="G148" i="3"/>
  <c r="H148" i="3"/>
  <c r="I148" i="3"/>
  <c r="J148" i="3"/>
  <c r="K148" i="3"/>
  <c r="L148" i="3"/>
  <c r="M148" i="3"/>
  <c r="N148" i="3"/>
  <c r="O148" i="3"/>
  <c r="P148" i="3"/>
  <c r="Q148" i="3"/>
  <c r="R148" i="3"/>
  <c r="S148" i="3"/>
  <c r="F149" i="3"/>
  <c r="G149" i="3"/>
  <c r="H149" i="3"/>
  <c r="I149" i="3"/>
  <c r="J149" i="3"/>
  <c r="K149" i="3"/>
  <c r="L149" i="3"/>
  <c r="M149" i="3"/>
  <c r="N149" i="3"/>
  <c r="O149" i="3"/>
  <c r="P149" i="3"/>
  <c r="Q149" i="3"/>
  <c r="R149" i="3"/>
  <c r="S149" i="3"/>
  <c r="F150" i="3"/>
  <c r="G150" i="3"/>
  <c r="H150" i="3"/>
  <c r="I150" i="3"/>
  <c r="J150" i="3"/>
  <c r="K150" i="3"/>
  <c r="L150" i="3"/>
  <c r="M150" i="3"/>
  <c r="N150" i="3"/>
  <c r="O150" i="3"/>
  <c r="P150" i="3"/>
  <c r="Q150" i="3"/>
  <c r="R150" i="3"/>
  <c r="S150" i="3"/>
  <c r="F151" i="3"/>
  <c r="G151" i="3"/>
  <c r="H151" i="3"/>
  <c r="I151" i="3"/>
  <c r="J151" i="3"/>
  <c r="K151" i="3"/>
  <c r="L151" i="3"/>
  <c r="M151" i="3"/>
  <c r="N151" i="3"/>
  <c r="O151" i="3"/>
  <c r="P151" i="3"/>
  <c r="Q151" i="3"/>
  <c r="R151" i="3"/>
  <c r="S151" i="3"/>
  <c r="F153" i="3"/>
  <c r="G153" i="3"/>
  <c r="H153" i="3"/>
  <c r="I153" i="3"/>
  <c r="J153" i="3"/>
  <c r="K153" i="3"/>
  <c r="L153" i="3"/>
  <c r="M153" i="3"/>
  <c r="N153" i="3"/>
  <c r="O153" i="3"/>
  <c r="P153" i="3"/>
  <c r="Q153" i="3"/>
  <c r="R153" i="3"/>
  <c r="S153" i="3"/>
  <c r="F155" i="3"/>
  <c r="G155" i="3"/>
  <c r="H155" i="3"/>
  <c r="I155" i="3"/>
  <c r="J155" i="3"/>
  <c r="K155" i="3"/>
  <c r="L155" i="3"/>
  <c r="M155" i="3"/>
  <c r="N155" i="3"/>
  <c r="O155" i="3"/>
  <c r="P155" i="3"/>
  <c r="Q155" i="3"/>
  <c r="R155" i="3"/>
  <c r="S155" i="3"/>
  <c r="F156" i="3"/>
  <c r="G156" i="3"/>
  <c r="H156" i="3"/>
  <c r="I156" i="3"/>
  <c r="J156" i="3"/>
  <c r="K156" i="3"/>
  <c r="L156" i="3"/>
  <c r="M156" i="3"/>
  <c r="N156" i="3"/>
  <c r="O156" i="3"/>
  <c r="P156" i="3"/>
  <c r="Q156" i="3"/>
  <c r="R156" i="3"/>
  <c r="S156" i="3"/>
  <c r="F157" i="3"/>
  <c r="G157" i="3"/>
  <c r="H157" i="3"/>
  <c r="I157" i="3"/>
  <c r="J157" i="3"/>
  <c r="K157" i="3"/>
  <c r="L157" i="3"/>
  <c r="M157" i="3"/>
  <c r="N157" i="3"/>
  <c r="O157" i="3"/>
  <c r="P157" i="3"/>
  <c r="Q157" i="3"/>
  <c r="R157" i="3"/>
  <c r="S157" i="3"/>
  <c r="F158" i="3"/>
  <c r="G158" i="3"/>
  <c r="H158" i="3"/>
  <c r="I158" i="3"/>
  <c r="J158" i="3"/>
  <c r="K158" i="3"/>
  <c r="L158" i="3"/>
  <c r="M158" i="3"/>
  <c r="N158" i="3"/>
  <c r="O158" i="3"/>
  <c r="P158" i="3"/>
  <c r="Q158" i="3"/>
  <c r="R158" i="3"/>
  <c r="S158" i="3"/>
  <c r="F159" i="3"/>
  <c r="G159" i="3"/>
  <c r="H159" i="3"/>
  <c r="I159" i="3"/>
  <c r="J159" i="3"/>
  <c r="K159" i="3"/>
  <c r="L159" i="3"/>
  <c r="M159" i="3"/>
  <c r="N159" i="3"/>
  <c r="O159" i="3"/>
  <c r="P159" i="3"/>
  <c r="Q159" i="3"/>
  <c r="R159" i="3"/>
  <c r="S159" i="3"/>
  <c r="F161" i="3"/>
  <c r="G161" i="3"/>
  <c r="H161" i="3"/>
  <c r="I161" i="3"/>
  <c r="J161" i="3"/>
  <c r="K161" i="3"/>
  <c r="L161" i="3"/>
  <c r="M161" i="3"/>
  <c r="N161" i="3"/>
  <c r="O161" i="3"/>
  <c r="P161" i="3"/>
  <c r="Q161" i="3"/>
  <c r="R161" i="3"/>
  <c r="S161" i="3"/>
  <c r="F162" i="3"/>
  <c r="G162" i="3"/>
  <c r="H162" i="3"/>
  <c r="I162" i="3"/>
  <c r="J162" i="3"/>
  <c r="K162" i="3"/>
  <c r="L162" i="3"/>
  <c r="M162" i="3"/>
  <c r="N162" i="3"/>
  <c r="O162" i="3"/>
  <c r="P162" i="3"/>
  <c r="Q162" i="3"/>
  <c r="R162" i="3"/>
  <c r="S162" i="3"/>
  <c r="F163" i="3"/>
  <c r="G163" i="3"/>
  <c r="H163" i="3"/>
  <c r="I163" i="3"/>
  <c r="J163" i="3"/>
  <c r="K163" i="3"/>
  <c r="L163" i="3"/>
  <c r="M163" i="3"/>
  <c r="N163" i="3"/>
  <c r="O163" i="3"/>
  <c r="P163" i="3"/>
  <c r="Q163" i="3"/>
  <c r="R163" i="3"/>
  <c r="S163" i="3"/>
  <c r="F165" i="3"/>
  <c r="G165" i="3"/>
  <c r="H165" i="3"/>
  <c r="I165" i="3"/>
  <c r="J165" i="3"/>
  <c r="K165" i="3"/>
  <c r="L165" i="3"/>
  <c r="M165" i="3"/>
  <c r="N165" i="3"/>
  <c r="O165" i="3"/>
  <c r="P165" i="3"/>
  <c r="Q165" i="3"/>
  <c r="R165" i="3"/>
  <c r="S165" i="3"/>
  <c r="F166" i="3"/>
  <c r="G166" i="3"/>
  <c r="H166" i="3"/>
  <c r="I166" i="3"/>
  <c r="J166" i="3"/>
  <c r="K166" i="3"/>
  <c r="L166" i="3"/>
  <c r="M166" i="3"/>
  <c r="N166" i="3"/>
  <c r="O166" i="3"/>
  <c r="P166" i="3"/>
  <c r="Q166" i="3"/>
  <c r="R166" i="3"/>
  <c r="S166" i="3"/>
  <c r="F167" i="3"/>
  <c r="G167" i="3"/>
  <c r="H167" i="3"/>
  <c r="I167" i="3"/>
  <c r="J167" i="3"/>
  <c r="K167" i="3"/>
  <c r="L167" i="3"/>
  <c r="M167" i="3"/>
  <c r="N167" i="3"/>
  <c r="O167" i="3"/>
  <c r="P167" i="3"/>
  <c r="Q167" i="3"/>
  <c r="R167" i="3"/>
  <c r="S167" i="3"/>
  <c r="F169" i="3"/>
  <c r="G169" i="3"/>
  <c r="H169" i="3"/>
  <c r="I169" i="3"/>
  <c r="J169" i="3"/>
  <c r="K169" i="3"/>
  <c r="L169" i="3"/>
  <c r="M169" i="3"/>
  <c r="N169" i="3"/>
  <c r="O169" i="3"/>
  <c r="P169" i="3"/>
  <c r="Q169" i="3"/>
  <c r="R169" i="3"/>
  <c r="S169" i="3"/>
  <c r="F171" i="3"/>
  <c r="G171" i="3"/>
  <c r="H171" i="3"/>
  <c r="I171" i="3"/>
  <c r="J171" i="3"/>
  <c r="K171" i="3"/>
  <c r="L171" i="3"/>
  <c r="M171" i="3"/>
  <c r="N171" i="3"/>
  <c r="O171" i="3"/>
  <c r="P171" i="3"/>
  <c r="Q171" i="3"/>
  <c r="R171" i="3"/>
  <c r="S171" i="3"/>
  <c r="F172" i="3"/>
  <c r="G172" i="3"/>
  <c r="H172" i="3"/>
  <c r="I172" i="3"/>
  <c r="J172" i="3"/>
  <c r="K172" i="3"/>
  <c r="L172" i="3"/>
  <c r="M172" i="3"/>
  <c r="N172" i="3"/>
  <c r="O172" i="3"/>
  <c r="P172" i="3"/>
  <c r="Q172" i="3"/>
  <c r="R172" i="3"/>
  <c r="S172" i="3"/>
  <c r="F173" i="3"/>
  <c r="G173" i="3"/>
  <c r="H173" i="3"/>
  <c r="I173" i="3"/>
  <c r="J173" i="3"/>
  <c r="K173" i="3"/>
  <c r="L173" i="3"/>
  <c r="M173" i="3"/>
  <c r="N173" i="3"/>
  <c r="O173" i="3"/>
  <c r="P173" i="3"/>
  <c r="Q173" i="3"/>
  <c r="R173" i="3"/>
  <c r="S173" i="3"/>
  <c r="F174" i="3"/>
  <c r="G174" i="3"/>
  <c r="H174" i="3"/>
  <c r="I174" i="3"/>
  <c r="J174" i="3"/>
  <c r="K174" i="3"/>
  <c r="L174" i="3"/>
  <c r="M174" i="3"/>
  <c r="N174" i="3"/>
  <c r="O174" i="3"/>
  <c r="P174" i="3"/>
  <c r="Q174" i="3"/>
  <c r="R174" i="3"/>
  <c r="S174" i="3"/>
  <c r="F175" i="3"/>
  <c r="G175" i="3"/>
  <c r="H175" i="3"/>
  <c r="I175" i="3"/>
  <c r="J175" i="3"/>
  <c r="K175" i="3"/>
  <c r="L175" i="3"/>
  <c r="M175" i="3"/>
  <c r="N175" i="3"/>
  <c r="O175" i="3"/>
  <c r="P175" i="3"/>
  <c r="Q175" i="3"/>
  <c r="R175" i="3"/>
  <c r="S175" i="3"/>
  <c r="F176" i="3"/>
  <c r="G176" i="3"/>
  <c r="H176" i="3"/>
  <c r="I176" i="3"/>
  <c r="J176" i="3"/>
  <c r="K176" i="3"/>
  <c r="L176" i="3"/>
  <c r="M176" i="3"/>
  <c r="N176" i="3"/>
  <c r="O176" i="3"/>
  <c r="P176" i="3"/>
  <c r="Q176" i="3"/>
  <c r="R176" i="3"/>
  <c r="S176" i="3"/>
  <c r="F177" i="3"/>
  <c r="G177" i="3"/>
  <c r="H177" i="3"/>
  <c r="I177" i="3"/>
  <c r="J177" i="3"/>
  <c r="K177" i="3"/>
  <c r="L177" i="3"/>
  <c r="M177" i="3"/>
  <c r="N177" i="3"/>
  <c r="O177" i="3"/>
  <c r="P177" i="3"/>
  <c r="Q177" i="3"/>
  <c r="R177" i="3"/>
  <c r="S177" i="3"/>
  <c r="F178" i="3"/>
  <c r="G178" i="3"/>
  <c r="H178" i="3"/>
  <c r="I178" i="3"/>
  <c r="J178" i="3"/>
  <c r="K178" i="3"/>
  <c r="L178" i="3"/>
  <c r="M178" i="3"/>
  <c r="N178" i="3"/>
  <c r="O178" i="3"/>
  <c r="P178" i="3"/>
  <c r="Q178" i="3"/>
  <c r="R178" i="3"/>
  <c r="S178" i="3"/>
  <c r="F179" i="3"/>
  <c r="G179" i="3"/>
  <c r="H179" i="3"/>
  <c r="I179" i="3"/>
  <c r="J179" i="3"/>
  <c r="K179" i="3"/>
  <c r="L179" i="3"/>
  <c r="M179" i="3"/>
  <c r="N179" i="3"/>
  <c r="O179" i="3"/>
  <c r="P179" i="3"/>
  <c r="Q179" i="3"/>
  <c r="R179" i="3"/>
  <c r="S179" i="3"/>
  <c r="F180" i="3"/>
  <c r="G180" i="3"/>
  <c r="H180" i="3"/>
  <c r="I180" i="3"/>
  <c r="J180" i="3"/>
  <c r="K180" i="3"/>
  <c r="L180" i="3"/>
  <c r="M180" i="3"/>
  <c r="N180" i="3"/>
  <c r="O180" i="3"/>
  <c r="P180" i="3"/>
  <c r="Q180" i="3"/>
  <c r="R180" i="3"/>
  <c r="S180" i="3"/>
  <c r="F181" i="3"/>
  <c r="G181" i="3"/>
  <c r="H181" i="3"/>
  <c r="I181" i="3"/>
  <c r="J181" i="3"/>
  <c r="K181" i="3"/>
  <c r="L181" i="3"/>
  <c r="M181" i="3"/>
  <c r="N181" i="3"/>
  <c r="O181" i="3"/>
  <c r="P181" i="3"/>
  <c r="Q181" i="3"/>
  <c r="R181" i="3"/>
  <c r="S181" i="3"/>
  <c r="F182" i="3"/>
  <c r="G182" i="3"/>
  <c r="H182" i="3"/>
  <c r="I182" i="3"/>
  <c r="J182" i="3"/>
  <c r="K182" i="3"/>
  <c r="L182" i="3"/>
  <c r="M182" i="3"/>
  <c r="N182" i="3"/>
  <c r="O182" i="3"/>
  <c r="P182" i="3"/>
  <c r="Q182" i="3"/>
  <c r="R182" i="3"/>
  <c r="S182" i="3"/>
  <c r="F183" i="3"/>
  <c r="G183" i="3"/>
  <c r="H183" i="3"/>
  <c r="I183" i="3"/>
  <c r="J183" i="3"/>
  <c r="K183" i="3"/>
  <c r="L183" i="3"/>
  <c r="M183" i="3"/>
  <c r="N183" i="3"/>
  <c r="O183" i="3"/>
  <c r="P183" i="3"/>
  <c r="Q183" i="3"/>
  <c r="R183" i="3"/>
  <c r="S183" i="3"/>
  <c r="F184" i="3"/>
  <c r="G184" i="3"/>
  <c r="H184" i="3"/>
  <c r="I184" i="3"/>
  <c r="J184" i="3"/>
  <c r="K184" i="3"/>
  <c r="L184" i="3"/>
  <c r="M184" i="3"/>
  <c r="N184" i="3"/>
  <c r="O184" i="3"/>
  <c r="P184" i="3"/>
  <c r="Q184" i="3"/>
  <c r="R184" i="3"/>
  <c r="S184" i="3"/>
  <c r="F185" i="3"/>
  <c r="G185" i="3"/>
  <c r="H185" i="3"/>
  <c r="I185" i="3"/>
  <c r="J185" i="3"/>
  <c r="K185" i="3"/>
  <c r="L185" i="3"/>
  <c r="M185" i="3"/>
  <c r="N185" i="3"/>
  <c r="O185" i="3"/>
  <c r="P185" i="3"/>
  <c r="Q185" i="3"/>
  <c r="R185" i="3"/>
  <c r="S185" i="3"/>
  <c r="F186" i="3"/>
  <c r="G186" i="3"/>
  <c r="H186" i="3"/>
  <c r="I186" i="3"/>
  <c r="J186" i="3"/>
  <c r="K186" i="3"/>
  <c r="L186" i="3"/>
  <c r="M186" i="3"/>
  <c r="N186" i="3"/>
  <c r="O186" i="3"/>
  <c r="P186" i="3"/>
  <c r="Q186" i="3"/>
  <c r="R186" i="3"/>
  <c r="S186" i="3"/>
  <c r="F187" i="3"/>
  <c r="G187" i="3"/>
  <c r="H187" i="3"/>
  <c r="I187" i="3"/>
  <c r="J187" i="3"/>
  <c r="K187" i="3"/>
  <c r="L187" i="3"/>
  <c r="M187" i="3"/>
  <c r="N187" i="3"/>
  <c r="O187" i="3"/>
  <c r="P187" i="3"/>
  <c r="Q187" i="3"/>
  <c r="R187" i="3"/>
  <c r="S187" i="3"/>
  <c r="F188" i="3"/>
  <c r="G188" i="3"/>
  <c r="H188" i="3"/>
  <c r="I188" i="3"/>
  <c r="J188" i="3"/>
  <c r="K188" i="3"/>
  <c r="L188" i="3"/>
  <c r="M188" i="3"/>
  <c r="N188" i="3"/>
  <c r="O188" i="3"/>
  <c r="P188" i="3"/>
  <c r="Q188" i="3"/>
  <c r="R188" i="3"/>
  <c r="S188" i="3"/>
  <c r="F189" i="3"/>
  <c r="G189" i="3"/>
  <c r="H189" i="3"/>
  <c r="I189" i="3"/>
  <c r="J189" i="3"/>
  <c r="K189" i="3"/>
  <c r="L189" i="3"/>
  <c r="M189" i="3"/>
  <c r="N189" i="3"/>
  <c r="O189" i="3"/>
  <c r="P189" i="3"/>
  <c r="Q189" i="3"/>
  <c r="R189" i="3"/>
  <c r="S189" i="3"/>
  <c r="F190" i="3"/>
  <c r="G190" i="3"/>
  <c r="H190" i="3"/>
  <c r="I190" i="3"/>
  <c r="J190" i="3"/>
  <c r="K190" i="3"/>
  <c r="L190" i="3"/>
  <c r="M190" i="3"/>
  <c r="N190" i="3"/>
  <c r="O190" i="3"/>
  <c r="P190" i="3"/>
  <c r="Q190" i="3"/>
  <c r="R190" i="3"/>
  <c r="S190" i="3"/>
  <c r="F191" i="3"/>
  <c r="G191" i="3"/>
  <c r="H191" i="3"/>
  <c r="I191" i="3"/>
  <c r="J191" i="3"/>
  <c r="K191" i="3"/>
  <c r="L191" i="3"/>
  <c r="M191" i="3"/>
  <c r="N191" i="3"/>
  <c r="O191" i="3"/>
  <c r="P191" i="3"/>
  <c r="Q191" i="3"/>
  <c r="R191" i="3"/>
  <c r="S191" i="3"/>
  <c r="F192" i="3"/>
  <c r="G192" i="3"/>
  <c r="H192" i="3"/>
  <c r="I192" i="3"/>
  <c r="J192" i="3"/>
  <c r="K192" i="3"/>
  <c r="L192" i="3"/>
  <c r="M192" i="3"/>
  <c r="N192" i="3"/>
  <c r="O192" i="3"/>
  <c r="P192" i="3"/>
  <c r="Q192" i="3"/>
  <c r="R192" i="3"/>
  <c r="S192" i="3"/>
  <c r="F193" i="3"/>
  <c r="G193" i="3"/>
  <c r="H193" i="3"/>
  <c r="I193" i="3"/>
  <c r="J193" i="3"/>
  <c r="K193" i="3"/>
  <c r="L193" i="3"/>
  <c r="M193" i="3"/>
  <c r="N193" i="3"/>
  <c r="O193" i="3"/>
  <c r="P193" i="3"/>
  <c r="Q193" i="3"/>
  <c r="R193" i="3"/>
  <c r="S193" i="3"/>
  <c r="F194" i="3"/>
  <c r="G194" i="3"/>
  <c r="H194" i="3"/>
  <c r="I194" i="3"/>
  <c r="J194" i="3"/>
  <c r="K194" i="3"/>
  <c r="L194" i="3"/>
  <c r="M194" i="3"/>
  <c r="N194" i="3"/>
  <c r="O194" i="3"/>
  <c r="P194" i="3"/>
  <c r="Q194" i="3"/>
  <c r="R194" i="3"/>
  <c r="S194" i="3"/>
  <c r="F195" i="3"/>
  <c r="G195" i="3"/>
  <c r="H195" i="3"/>
  <c r="I195" i="3"/>
  <c r="J195" i="3"/>
  <c r="K195" i="3"/>
  <c r="L195" i="3"/>
  <c r="M195" i="3"/>
  <c r="N195" i="3"/>
  <c r="O195" i="3"/>
  <c r="P195" i="3"/>
  <c r="Q195" i="3"/>
  <c r="R195" i="3"/>
  <c r="S195" i="3"/>
  <c r="F196" i="3"/>
  <c r="G196" i="3"/>
  <c r="H196" i="3"/>
  <c r="I196" i="3"/>
  <c r="J196" i="3"/>
  <c r="K196" i="3"/>
  <c r="L196" i="3"/>
  <c r="M196" i="3"/>
  <c r="N196" i="3"/>
  <c r="O196" i="3"/>
  <c r="P196" i="3"/>
  <c r="Q196" i="3"/>
  <c r="R196" i="3"/>
  <c r="S196" i="3"/>
  <c r="F197" i="3"/>
  <c r="G197" i="3"/>
  <c r="H197" i="3"/>
  <c r="I197" i="3"/>
  <c r="J197" i="3"/>
  <c r="K197" i="3"/>
  <c r="L197" i="3"/>
  <c r="M197" i="3"/>
  <c r="N197" i="3"/>
  <c r="O197" i="3"/>
  <c r="P197" i="3"/>
  <c r="Q197" i="3"/>
  <c r="R197" i="3"/>
  <c r="S197" i="3"/>
  <c r="F198" i="3"/>
  <c r="G198" i="3"/>
  <c r="H198" i="3"/>
  <c r="I198" i="3"/>
  <c r="J198" i="3"/>
  <c r="K198" i="3"/>
  <c r="L198" i="3"/>
  <c r="M198" i="3"/>
  <c r="N198" i="3"/>
  <c r="O198" i="3"/>
  <c r="P198" i="3"/>
  <c r="Q198" i="3"/>
  <c r="R198" i="3"/>
  <c r="S198" i="3"/>
  <c r="F199" i="3"/>
  <c r="G199" i="3"/>
  <c r="H199" i="3"/>
  <c r="I199" i="3"/>
  <c r="J199" i="3"/>
  <c r="K199" i="3"/>
  <c r="L199" i="3"/>
  <c r="M199" i="3"/>
  <c r="N199" i="3"/>
  <c r="O199" i="3"/>
  <c r="P199" i="3"/>
  <c r="Q199" i="3"/>
  <c r="R199" i="3"/>
  <c r="S199" i="3"/>
  <c r="F200" i="3"/>
  <c r="G200" i="3"/>
  <c r="H200" i="3"/>
  <c r="I200" i="3"/>
  <c r="J200" i="3"/>
  <c r="K200" i="3"/>
  <c r="L200" i="3"/>
  <c r="M200" i="3"/>
  <c r="N200" i="3"/>
  <c r="O200" i="3"/>
  <c r="P200" i="3"/>
  <c r="Q200" i="3"/>
  <c r="R200" i="3"/>
  <c r="S200" i="3"/>
  <c r="F201" i="3"/>
  <c r="G201" i="3"/>
  <c r="H201" i="3"/>
  <c r="I201" i="3"/>
  <c r="J201" i="3"/>
  <c r="K201" i="3"/>
  <c r="L201" i="3"/>
  <c r="M201" i="3"/>
  <c r="N201" i="3"/>
  <c r="O201" i="3"/>
  <c r="P201" i="3"/>
  <c r="Q201" i="3"/>
  <c r="R201" i="3"/>
  <c r="S201" i="3"/>
  <c r="F202" i="3"/>
  <c r="G202" i="3"/>
  <c r="H202" i="3"/>
  <c r="I202" i="3"/>
  <c r="J202" i="3"/>
  <c r="K202" i="3"/>
  <c r="L202" i="3"/>
  <c r="M202" i="3"/>
  <c r="N202" i="3"/>
  <c r="O202" i="3"/>
  <c r="P202" i="3"/>
  <c r="Q202" i="3"/>
  <c r="R202" i="3"/>
  <c r="S202" i="3"/>
  <c r="F203" i="3"/>
  <c r="G203" i="3"/>
  <c r="H203" i="3"/>
  <c r="I203" i="3"/>
  <c r="J203" i="3"/>
  <c r="K203" i="3"/>
  <c r="L203" i="3"/>
  <c r="M203" i="3"/>
  <c r="N203" i="3"/>
  <c r="O203" i="3"/>
  <c r="P203" i="3"/>
  <c r="Q203" i="3"/>
  <c r="R203" i="3"/>
  <c r="S203" i="3"/>
  <c r="F204" i="3"/>
  <c r="G204" i="3"/>
  <c r="H204" i="3"/>
  <c r="I204" i="3"/>
  <c r="J204" i="3"/>
  <c r="K204" i="3"/>
  <c r="L204" i="3"/>
  <c r="M204" i="3"/>
  <c r="N204" i="3"/>
  <c r="O204" i="3"/>
  <c r="P204" i="3"/>
  <c r="Q204" i="3"/>
  <c r="R204" i="3"/>
  <c r="S204" i="3"/>
  <c r="F205" i="3"/>
  <c r="G205" i="3"/>
  <c r="H205" i="3"/>
  <c r="I205" i="3"/>
  <c r="J205" i="3"/>
  <c r="K205" i="3"/>
  <c r="L205" i="3"/>
  <c r="M205" i="3"/>
  <c r="N205" i="3"/>
  <c r="O205" i="3"/>
  <c r="P205" i="3"/>
  <c r="Q205" i="3"/>
  <c r="R205" i="3"/>
  <c r="S205" i="3"/>
  <c r="F206" i="3"/>
  <c r="G206" i="3"/>
  <c r="H206" i="3"/>
  <c r="I206" i="3"/>
  <c r="J206" i="3"/>
  <c r="K206" i="3"/>
  <c r="L206" i="3"/>
  <c r="M206" i="3"/>
  <c r="N206" i="3"/>
  <c r="O206" i="3"/>
  <c r="P206" i="3"/>
  <c r="Q206" i="3"/>
  <c r="R206" i="3"/>
  <c r="S206" i="3"/>
  <c r="F207" i="3"/>
  <c r="G207" i="3"/>
  <c r="H207" i="3"/>
  <c r="I207" i="3"/>
  <c r="J207" i="3"/>
  <c r="K207" i="3"/>
  <c r="L207" i="3"/>
  <c r="M207" i="3"/>
  <c r="N207" i="3"/>
  <c r="O207" i="3"/>
  <c r="P207" i="3"/>
  <c r="Q207" i="3"/>
  <c r="R207" i="3"/>
  <c r="S207" i="3"/>
  <c r="F209" i="3"/>
  <c r="G209" i="3"/>
  <c r="H209" i="3"/>
  <c r="I209" i="3"/>
  <c r="J209" i="3"/>
  <c r="K209" i="3"/>
  <c r="L209" i="3"/>
  <c r="M209" i="3"/>
  <c r="N209" i="3"/>
  <c r="O209" i="3"/>
  <c r="P209" i="3"/>
  <c r="Q209" i="3"/>
  <c r="R209" i="3"/>
  <c r="S209" i="3"/>
  <c r="F210" i="3"/>
  <c r="G210" i="3"/>
  <c r="H210" i="3"/>
  <c r="I210" i="3"/>
  <c r="J210" i="3"/>
  <c r="K210" i="3"/>
  <c r="L210" i="3"/>
  <c r="M210" i="3"/>
  <c r="N210" i="3"/>
  <c r="O210" i="3"/>
  <c r="P210" i="3"/>
  <c r="Q210" i="3"/>
  <c r="R210" i="3"/>
  <c r="S210" i="3"/>
  <c r="F211" i="3"/>
  <c r="G211" i="3"/>
  <c r="H211" i="3"/>
  <c r="I211" i="3"/>
  <c r="J211" i="3"/>
  <c r="K211" i="3"/>
  <c r="L211" i="3"/>
  <c r="M211" i="3"/>
  <c r="N211" i="3"/>
  <c r="O211" i="3"/>
  <c r="P211" i="3"/>
  <c r="Q211" i="3"/>
  <c r="R211" i="3"/>
  <c r="S211" i="3"/>
  <c r="F213" i="3"/>
  <c r="G213" i="3"/>
  <c r="H213" i="3"/>
  <c r="I213" i="3"/>
  <c r="J213" i="3"/>
  <c r="K213" i="3"/>
  <c r="L213" i="3"/>
  <c r="M213" i="3"/>
  <c r="N213" i="3"/>
  <c r="O213" i="3"/>
  <c r="P213" i="3"/>
  <c r="Q213" i="3"/>
  <c r="R213" i="3"/>
  <c r="S213" i="3"/>
  <c r="F214" i="3"/>
  <c r="G214" i="3"/>
  <c r="H214" i="3"/>
  <c r="I214" i="3"/>
  <c r="J214" i="3"/>
  <c r="K214" i="3"/>
  <c r="L214" i="3"/>
  <c r="M214" i="3"/>
  <c r="N214" i="3"/>
  <c r="O214" i="3"/>
  <c r="P214" i="3"/>
  <c r="Q214" i="3"/>
  <c r="R214" i="3"/>
  <c r="S214" i="3"/>
  <c r="F215" i="3"/>
  <c r="G215" i="3"/>
  <c r="H215" i="3"/>
  <c r="I215" i="3"/>
  <c r="J215" i="3"/>
  <c r="K215" i="3"/>
  <c r="L215" i="3"/>
  <c r="M215" i="3"/>
  <c r="N215" i="3"/>
  <c r="O215" i="3"/>
  <c r="P215" i="3"/>
  <c r="Q215" i="3"/>
  <c r="R215" i="3"/>
  <c r="S215" i="3"/>
  <c r="F217" i="3"/>
  <c r="G217" i="3"/>
  <c r="H217" i="3"/>
  <c r="I217" i="3"/>
  <c r="J217" i="3"/>
  <c r="K217" i="3"/>
  <c r="L217" i="3"/>
  <c r="M217" i="3"/>
  <c r="N217" i="3"/>
  <c r="O217" i="3"/>
  <c r="P217" i="3"/>
  <c r="Q217" i="3"/>
  <c r="R217" i="3"/>
  <c r="S217" i="3"/>
  <c r="F219" i="3"/>
  <c r="G219" i="3"/>
  <c r="H219" i="3"/>
  <c r="I219" i="3"/>
  <c r="J219" i="3"/>
  <c r="K219" i="3"/>
  <c r="L219" i="3"/>
  <c r="M219" i="3"/>
  <c r="N219" i="3"/>
  <c r="O219" i="3"/>
  <c r="P219" i="3"/>
  <c r="Q219" i="3"/>
  <c r="R219" i="3"/>
  <c r="S219" i="3"/>
  <c r="F220" i="3"/>
  <c r="G220" i="3"/>
  <c r="H220" i="3"/>
  <c r="I220" i="3"/>
  <c r="J220" i="3"/>
  <c r="K220" i="3"/>
  <c r="L220" i="3"/>
  <c r="M220" i="3"/>
  <c r="N220" i="3"/>
  <c r="O220" i="3"/>
  <c r="P220" i="3"/>
  <c r="Q220" i="3"/>
  <c r="R220" i="3"/>
  <c r="S220" i="3"/>
  <c r="F221" i="3"/>
  <c r="G221" i="3"/>
  <c r="H221" i="3"/>
  <c r="I221" i="3"/>
  <c r="J221" i="3"/>
  <c r="K221" i="3"/>
  <c r="L221" i="3"/>
  <c r="M221" i="3"/>
  <c r="N221" i="3"/>
  <c r="O221" i="3"/>
  <c r="P221" i="3"/>
  <c r="Q221" i="3"/>
  <c r="R221" i="3"/>
  <c r="S221" i="3"/>
  <c r="F222" i="3"/>
  <c r="G222" i="3"/>
  <c r="H222" i="3"/>
  <c r="I222" i="3"/>
  <c r="J222" i="3"/>
  <c r="K222" i="3"/>
  <c r="L222" i="3"/>
  <c r="M222" i="3"/>
  <c r="N222" i="3"/>
  <c r="O222" i="3"/>
  <c r="P222" i="3"/>
  <c r="Q222" i="3"/>
  <c r="R222" i="3"/>
  <c r="S222" i="3"/>
  <c r="F223" i="3"/>
  <c r="G223" i="3"/>
  <c r="H223" i="3"/>
  <c r="I223" i="3"/>
  <c r="J223" i="3"/>
  <c r="K223" i="3"/>
  <c r="L223" i="3"/>
  <c r="M223" i="3"/>
  <c r="N223" i="3"/>
  <c r="O223" i="3"/>
  <c r="P223" i="3"/>
  <c r="Q223" i="3"/>
  <c r="R223" i="3"/>
  <c r="S223" i="3"/>
  <c r="F224" i="3"/>
  <c r="G224" i="3"/>
  <c r="H224" i="3"/>
  <c r="I224" i="3"/>
  <c r="J224" i="3"/>
  <c r="K224" i="3"/>
  <c r="L224" i="3"/>
  <c r="M224" i="3"/>
  <c r="N224" i="3"/>
  <c r="O224" i="3"/>
  <c r="P224" i="3"/>
  <c r="Q224" i="3"/>
  <c r="R224" i="3"/>
  <c r="S224" i="3"/>
  <c r="F225" i="3"/>
  <c r="G225" i="3"/>
  <c r="H225" i="3"/>
  <c r="I225" i="3"/>
  <c r="J225" i="3"/>
  <c r="K225" i="3"/>
  <c r="L225" i="3"/>
  <c r="M225" i="3"/>
  <c r="N225" i="3"/>
  <c r="O225" i="3"/>
  <c r="P225" i="3"/>
  <c r="Q225" i="3"/>
  <c r="R225" i="3"/>
  <c r="S225" i="3"/>
  <c r="F227" i="3"/>
  <c r="G227" i="3"/>
  <c r="H227" i="3"/>
  <c r="I227" i="3"/>
  <c r="J227" i="3"/>
  <c r="K227" i="3"/>
  <c r="L227" i="3"/>
  <c r="M227" i="3"/>
  <c r="N227" i="3"/>
  <c r="O227" i="3"/>
  <c r="P227" i="3"/>
  <c r="Q227" i="3"/>
  <c r="R227" i="3"/>
  <c r="S227" i="3"/>
  <c r="F228" i="3"/>
  <c r="G228" i="3"/>
  <c r="H228" i="3"/>
  <c r="I228" i="3"/>
  <c r="J228" i="3"/>
  <c r="K228" i="3"/>
  <c r="L228" i="3"/>
  <c r="M228" i="3"/>
  <c r="N228" i="3"/>
  <c r="O228" i="3"/>
  <c r="P228" i="3"/>
  <c r="Q228" i="3"/>
  <c r="R228" i="3"/>
  <c r="S228" i="3"/>
  <c r="F229" i="3"/>
  <c r="G229" i="3"/>
  <c r="H229" i="3"/>
  <c r="I229" i="3"/>
  <c r="J229" i="3"/>
  <c r="K229" i="3"/>
  <c r="L229" i="3"/>
  <c r="M229" i="3"/>
  <c r="N229" i="3"/>
  <c r="O229" i="3"/>
  <c r="P229" i="3"/>
  <c r="Q229" i="3"/>
  <c r="R229" i="3"/>
  <c r="S229" i="3"/>
  <c r="F230" i="3"/>
  <c r="G230" i="3"/>
  <c r="H230" i="3"/>
  <c r="I230" i="3"/>
  <c r="J230" i="3"/>
  <c r="K230" i="3"/>
  <c r="L230" i="3"/>
  <c r="M230" i="3"/>
  <c r="N230" i="3"/>
  <c r="O230" i="3"/>
  <c r="P230" i="3"/>
  <c r="Q230" i="3"/>
  <c r="R230" i="3"/>
  <c r="S230" i="3"/>
  <c r="F231" i="3"/>
  <c r="G231" i="3"/>
  <c r="H231" i="3"/>
  <c r="I231" i="3"/>
  <c r="J231" i="3"/>
  <c r="K231" i="3"/>
  <c r="L231" i="3"/>
  <c r="M231" i="3"/>
  <c r="N231" i="3"/>
  <c r="O231" i="3"/>
  <c r="P231" i="3"/>
  <c r="Q231" i="3"/>
  <c r="R231" i="3"/>
  <c r="S231" i="3"/>
  <c r="F232" i="3"/>
  <c r="G232" i="3"/>
  <c r="H232" i="3"/>
  <c r="I232" i="3"/>
  <c r="J232" i="3"/>
  <c r="K232" i="3"/>
  <c r="L232" i="3"/>
  <c r="M232" i="3"/>
  <c r="N232" i="3"/>
  <c r="O232" i="3"/>
  <c r="P232" i="3"/>
  <c r="Q232" i="3"/>
  <c r="R232" i="3"/>
  <c r="S232" i="3"/>
  <c r="F233" i="3"/>
  <c r="G233" i="3"/>
  <c r="H233" i="3"/>
  <c r="I233" i="3"/>
  <c r="J233" i="3"/>
  <c r="K233" i="3"/>
  <c r="L233" i="3"/>
  <c r="M233" i="3"/>
  <c r="N233" i="3"/>
  <c r="O233" i="3"/>
  <c r="P233" i="3"/>
  <c r="Q233" i="3"/>
  <c r="R233" i="3"/>
  <c r="S233" i="3"/>
  <c r="F234" i="3"/>
  <c r="G234" i="3"/>
  <c r="H234" i="3"/>
  <c r="I234" i="3"/>
  <c r="J234" i="3"/>
  <c r="K234" i="3"/>
  <c r="L234" i="3"/>
  <c r="M234" i="3"/>
  <c r="N234" i="3"/>
  <c r="O234" i="3"/>
  <c r="P234" i="3"/>
  <c r="Q234" i="3"/>
  <c r="R234" i="3"/>
  <c r="S234" i="3"/>
  <c r="F235" i="3"/>
  <c r="G235" i="3"/>
  <c r="H235" i="3"/>
  <c r="I235" i="3"/>
  <c r="J235" i="3"/>
  <c r="K235" i="3"/>
  <c r="L235" i="3"/>
  <c r="M235" i="3"/>
  <c r="N235" i="3"/>
  <c r="O235" i="3"/>
  <c r="P235" i="3"/>
  <c r="Q235" i="3"/>
  <c r="R235" i="3"/>
  <c r="S235" i="3"/>
  <c r="F236" i="3"/>
  <c r="G236" i="3"/>
  <c r="H236" i="3"/>
  <c r="I236" i="3"/>
  <c r="J236" i="3"/>
  <c r="K236" i="3"/>
  <c r="L236" i="3"/>
  <c r="M236" i="3"/>
  <c r="N236" i="3"/>
  <c r="O236" i="3"/>
  <c r="P236" i="3"/>
  <c r="Q236" i="3"/>
  <c r="R236" i="3"/>
  <c r="S236" i="3"/>
  <c r="F237" i="3"/>
  <c r="G237" i="3"/>
  <c r="H237" i="3"/>
  <c r="I237" i="3"/>
  <c r="J237" i="3"/>
  <c r="K237" i="3"/>
  <c r="L237" i="3"/>
  <c r="M237" i="3"/>
  <c r="N237" i="3"/>
  <c r="O237" i="3"/>
  <c r="P237" i="3"/>
  <c r="Q237" i="3"/>
  <c r="R237" i="3"/>
  <c r="S237" i="3"/>
  <c r="F238" i="3"/>
  <c r="G238" i="3"/>
  <c r="H238" i="3"/>
  <c r="I238" i="3"/>
  <c r="J238" i="3"/>
  <c r="K238" i="3"/>
  <c r="L238" i="3"/>
  <c r="M238" i="3"/>
  <c r="N238" i="3"/>
  <c r="O238" i="3"/>
  <c r="P238" i="3"/>
  <c r="Q238" i="3"/>
  <c r="R238" i="3"/>
  <c r="S238" i="3"/>
  <c r="F239" i="3"/>
  <c r="G239" i="3"/>
  <c r="H239" i="3"/>
  <c r="I239" i="3"/>
  <c r="J239" i="3"/>
  <c r="K239" i="3"/>
  <c r="L239" i="3"/>
  <c r="M239" i="3"/>
  <c r="N239" i="3"/>
  <c r="O239" i="3"/>
  <c r="P239" i="3"/>
  <c r="Q239" i="3"/>
  <c r="R239" i="3"/>
  <c r="S239" i="3"/>
  <c r="F240" i="3"/>
  <c r="G240" i="3"/>
  <c r="H240" i="3"/>
  <c r="I240" i="3"/>
  <c r="J240" i="3"/>
  <c r="K240" i="3"/>
  <c r="L240" i="3"/>
  <c r="M240" i="3"/>
  <c r="N240" i="3"/>
  <c r="O240" i="3"/>
  <c r="P240" i="3"/>
  <c r="Q240" i="3"/>
  <c r="R240" i="3"/>
  <c r="S240" i="3"/>
  <c r="F241" i="3"/>
  <c r="G241" i="3"/>
  <c r="H241" i="3"/>
  <c r="I241" i="3"/>
  <c r="J241" i="3"/>
  <c r="K241" i="3"/>
  <c r="L241" i="3"/>
  <c r="M241" i="3"/>
  <c r="N241" i="3"/>
  <c r="O241" i="3"/>
  <c r="P241" i="3"/>
  <c r="Q241" i="3"/>
  <c r="R241" i="3"/>
  <c r="S241" i="3"/>
  <c r="F242" i="3"/>
  <c r="G242" i="3"/>
  <c r="H242" i="3"/>
  <c r="I242" i="3"/>
  <c r="J242" i="3"/>
  <c r="K242" i="3"/>
  <c r="L242" i="3"/>
  <c r="M242" i="3"/>
  <c r="N242" i="3"/>
  <c r="O242" i="3"/>
  <c r="P242" i="3"/>
  <c r="Q242" i="3"/>
  <c r="R242" i="3"/>
  <c r="S242" i="3"/>
  <c r="F243" i="3"/>
  <c r="G243" i="3"/>
  <c r="H243" i="3"/>
  <c r="I243" i="3"/>
  <c r="J243" i="3"/>
  <c r="K243" i="3"/>
  <c r="L243" i="3"/>
  <c r="M243" i="3"/>
  <c r="N243" i="3"/>
  <c r="O243" i="3"/>
  <c r="P243" i="3"/>
  <c r="Q243" i="3"/>
  <c r="R243" i="3"/>
  <c r="S243" i="3"/>
  <c r="F244" i="3"/>
  <c r="G244" i="3"/>
  <c r="H244" i="3"/>
  <c r="I244" i="3"/>
  <c r="J244" i="3"/>
  <c r="K244" i="3"/>
  <c r="L244" i="3"/>
  <c r="M244" i="3"/>
  <c r="N244" i="3"/>
  <c r="O244" i="3"/>
  <c r="P244" i="3"/>
  <c r="Q244" i="3"/>
  <c r="R244" i="3"/>
  <c r="S244" i="3"/>
  <c r="F245" i="3"/>
  <c r="G245" i="3"/>
  <c r="H245" i="3"/>
  <c r="I245" i="3"/>
  <c r="J245" i="3"/>
  <c r="K245" i="3"/>
  <c r="L245" i="3"/>
  <c r="M245" i="3"/>
  <c r="N245" i="3"/>
  <c r="O245" i="3"/>
  <c r="P245" i="3"/>
  <c r="Q245" i="3"/>
  <c r="R245" i="3"/>
  <c r="S245" i="3"/>
  <c r="F246" i="3"/>
  <c r="G246" i="3"/>
  <c r="H246" i="3"/>
  <c r="I246" i="3"/>
  <c r="J246" i="3"/>
  <c r="K246" i="3"/>
  <c r="L246" i="3"/>
  <c r="M246" i="3"/>
  <c r="N246" i="3"/>
  <c r="O246" i="3"/>
  <c r="P246" i="3"/>
  <c r="Q246" i="3"/>
  <c r="R246" i="3"/>
  <c r="S246" i="3"/>
  <c r="F247" i="3"/>
  <c r="G247" i="3"/>
  <c r="H247" i="3"/>
  <c r="I247" i="3"/>
  <c r="J247" i="3"/>
  <c r="K247" i="3"/>
  <c r="L247" i="3"/>
  <c r="M247" i="3"/>
  <c r="N247" i="3"/>
  <c r="O247" i="3"/>
  <c r="P247" i="3"/>
  <c r="Q247" i="3"/>
  <c r="R247" i="3"/>
  <c r="S247" i="3"/>
  <c r="F248" i="3"/>
  <c r="G248" i="3"/>
  <c r="H248" i="3"/>
  <c r="I248" i="3"/>
  <c r="J248" i="3"/>
  <c r="K248" i="3"/>
  <c r="L248" i="3"/>
  <c r="M248" i="3"/>
  <c r="N248" i="3"/>
  <c r="O248" i="3"/>
  <c r="P248" i="3"/>
  <c r="Q248" i="3"/>
  <c r="R248" i="3"/>
  <c r="S248" i="3"/>
  <c r="F249" i="3"/>
  <c r="G249" i="3"/>
  <c r="H249" i="3"/>
  <c r="I249" i="3"/>
  <c r="J249" i="3"/>
  <c r="K249" i="3"/>
  <c r="L249" i="3"/>
  <c r="M249" i="3"/>
  <c r="N249" i="3"/>
  <c r="O249" i="3"/>
  <c r="P249" i="3"/>
  <c r="Q249" i="3"/>
  <c r="R249" i="3"/>
  <c r="S249" i="3"/>
  <c r="F250" i="3"/>
  <c r="G250" i="3"/>
  <c r="H250" i="3"/>
  <c r="I250" i="3"/>
  <c r="J250" i="3"/>
  <c r="K250" i="3"/>
  <c r="L250" i="3"/>
  <c r="M250" i="3"/>
  <c r="N250" i="3"/>
  <c r="O250" i="3"/>
  <c r="P250" i="3"/>
  <c r="Q250" i="3"/>
  <c r="R250" i="3"/>
  <c r="S250" i="3"/>
  <c r="F251" i="3"/>
  <c r="G251" i="3"/>
  <c r="H251" i="3"/>
  <c r="I251" i="3"/>
  <c r="J251" i="3"/>
  <c r="K251" i="3"/>
  <c r="L251" i="3"/>
  <c r="M251" i="3"/>
  <c r="N251" i="3"/>
  <c r="O251" i="3"/>
  <c r="P251" i="3"/>
  <c r="Q251" i="3"/>
  <c r="R251" i="3"/>
  <c r="S251" i="3"/>
  <c r="F252" i="3"/>
  <c r="G252" i="3"/>
  <c r="H252" i="3"/>
  <c r="I252" i="3"/>
  <c r="J252" i="3"/>
  <c r="K252" i="3"/>
  <c r="L252" i="3"/>
  <c r="M252" i="3"/>
  <c r="N252" i="3"/>
  <c r="O252" i="3"/>
  <c r="P252" i="3"/>
  <c r="Q252" i="3"/>
  <c r="R252" i="3"/>
  <c r="S252" i="3"/>
  <c r="F253" i="3"/>
  <c r="G253" i="3"/>
  <c r="H253" i="3"/>
  <c r="I253" i="3"/>
  <c r="J253" i="3"/>
  <c r="K253" i="3"/>
  <c r="L253" i="3"/>
  <c r="M253" i="3"/>
  <c r="N253" i="3"/>
  <c r="O253" i="3"/>
  <c r="P253" i="3"/>
  <c r="Q253" i="3"/>
  <c r="R253" i="3"/>
  <c r="S253" i="3"/>
  <c r="F254" i="3"/>
  <c r="G254" i="3"/>
  <c r="H254" i="3"/>
  <c r="I254" i="3"/>
  <c r="J254" i="3"/>
  <c r="K254" i="3"/>
  <c r="L254" i="3"/>
  <c r="M254" i="3"/>
  <c r="N254" i="3"/>
  <c r="O254" i="3"/>
  <c r="P254" i="3"/>
  <c r="Q254" i="3"/>
  <c r="R254" i="3"/>
  <c r="S254" i="3"/>
  <c r="F255" i="3"/>
  <c r="G255" i="3"/>
  <c r="H255" i="3"/>
  <c r="I255" i="3"/>
  <c r="J255" i="3"/>
  <c r="K255" i="3"/>
  <c r="L255" i="3"/>
  <c r="M255" i="3"/>
  <c r="N255" i="3"/>
  <c r="O255" i="3"/>
  <c r="P255" i="3"/>
  <c r="Q255" i="3"/>
  <c r="R255" i="3"/>
  <c r="S255" i="3"/>
  <c r="F256" i="3"/>
  <c r="G256" i="3"/>
  <c r="H256" i="3"/>
  <c r="I256" i="3"/>
  <c r="J256" i="3"/>
  <c r="K256" i="3"/>
  <c r="L256" i="3"/>
  <c r="M256" i="3"/>
  <c r="N256" i="3"/>
  <c r="O256" i="3"/>
  <c r="P256" i="3"/>
  <c r="Q256" i="3"/>
  <c r="R256" i="3"/>
  <c r="S256" i="3"/>
  <c r="F257" i="3"/>
  <c r="G257" i="3"/>
  <c r="H257" i="3"/>
  <c r="I257" i="3"/>
  <c r="J257" i="3"/>
  <c r="K257" i="3"/>
  <c r="L257" i="3"/>
  <c r="M257" i="3"/>
  <c r="N257" i="3"/>
  <c r="O257" i="3"/>
  <c r="P257" i="3"/>
  <c r="Q257" i="3"/>
  <c r="R257" i="3"/>
  <c r="S257" i="3"/>
  <c r="F258" i="3"/>
  <c r="G258" i="3"/>
  <c r="H258" i="3"/>
  <c r="I258" i="3"/>
  <c r="J258" i="3"/>
  <c r="K258" i="3"/>
  <c r="L258" i="3"/>
  <c r="M258" i="3"/>
  <c r="N258" i="3"/>
  <c r="O258" i="3"/>
  <c r="P258" i="3"/>
  <c r="Q258" i="3"/>
  <c r="R258" i="3"/>
  <c r="S258" i="3"/>
  <c r="F259" i="3"/>
  <c r="G259" i="3"/>
  <c r="H259" i="3"/>
  <c r="I259" i="3"/>
  <c r="J259" i="3"/>
  <c r="K259" i="3"/>
  <c r="L259" i="3"/>
  <c r="M259" i="3"/>
  <c r="N259" i="3"/>
  <c r="O259" i="3"/>
  <c r="P259" i="3"/>
  <c r="Q259" i="3"/>
  <c r="R259" i="3"/>
  <c r="S259" i="3"/>
  <c r="F260" i="3"/>
  <c r="G260" i="3"/>
  <c r="H260" i="3"/>
  <c r="I260" i="3"/>
  <c r="J260" i="3"/>
  <c r="K260" i="3"/>
  <c r="L260" i="3"/>
  <c r="M260" i="3"/>
  <c r="N260" i="3"/>
  <c r="O260" i="3"/>
  <c r="P260" i="3"/>
  <c r="Q260" i="3"/>
  <c r="R260" i="3"/>
  <c r="S260" i="3"/>
  <c r="F261" i="3"/>
  <c r="G261" i="3"/>
  <c r="H261" i="3"/>
  <c r="I261" i="3"/>
  <c r="J261" i="3"/>
  <c r="K261" i="3"/>
  <c r="L261" i="3"/>
  <c r="M261" i="3"/>
  <c r="N261" i="3"/>
  <c r="O261" i="3"/>
  <c r="P261" i="3"/>
  <c r="Q261" i="3"/>
  <c r="R261" i="3"/>
  <c r="S261" i="3"/>
  <c r="F262" i="3"/>
  <c r="G262" i="3"/>
  <c r="H262" i="3"/>
  <c r="I262" i="3"/>
  <c r="J262" i="3"/>
  <c r="K262" i="3"/>
  <c r="L262" i="3"/>
  <c r="M262" i="3"/>
  <c r="N262" i="3"/>
  <c r="O262" i="3"/>
  <c r="P262" i="3"/>
  <c r="Q262" i="3"/>
  <c r="R262" i="3"/>
  <c r="S262" i="3"/>
  <c r="F264" i="3"/>
  <c r="G264" i="3"/>
  <c r="H264" i="3"/>
  <c r="I264" i="3"/>
  <c r="J264" i="3"/>
  <c r="K264" i="3"/>
  <c r="L264" i="3"/>
  <c r="M264" i="3"/>
  <c r="N264" i="3"/>
  <c r="O264" i="3"/>
  <c r="P264" i="3"/>
  <c r="Q264" i="3"/>
  <c r="R264" i="3"/>
  <c r="S264" i="3"/>
  <c r="F265" i="3"/>
  <c r="G265" i="3"/>
  <c r="H265" i="3"/>
  <c r="I265" i="3"/>
  <c r="J265" i="3"/>
  <c r="K265" i="3"/>
  <c r="L265" i="3"/>
  <c r="M265" i="3"/>
  <c r="N265" i="3"/>
  <c r="O265" i="3"/>
  <c r="P265" i="3"/>
  <c r="Q265" i="3"/>
  <c r="R265" i="3"/>
  <c r="S265" i="3"/>
  <c r="F266" i="3"/>
  <c r="G266" i="3"/>
  <c r="H266" i="3"/>
  <c r="I266" i="3"/>
  <c r="J266" i="3"/>
  <c r="K266" i="3"/>
  <c r="L266" i="3"/>
  <c r="M266" i="3"/>
  <c r="N266" i="3"/>
  <c r="O266" i="3"/>
  <c r="P266" i="3"/>
  <c r="Q266" i="3"/>
  <c r="R266" i="3"/>
  <c r="S266" i="3"/>
  <c r="F267" i="3"/>
  <c r="G267" i="3"/>
  <c r="H267" i="3"/>
  <c r="I267" i="3"/>
  <c r="J267" i="3"/>
  <c r="K267" i="3"/>
  <c r="L267" i="3"/>
  <c r="M267" i="3"/>
  <c r="N267" i="3"/>
  <c r="O267" i="3"/>
  <c r="P267" i="3"/>
  <c r="Q267" i="3"/>
  <c r="R267" i="3"/>
  <c r="S267" i="3"/>
  <c r="F268" i="3"/>
  <c r="G268" i="3"/>
  <c r="H268" i="3"/>
  <c r="I268" i="3"/>
  <c r="J268" i="3"/>
  <c r="K268" i="3"/>
  <c r="L268" i="3"/>
  <c r="M268" i="3"/>
  <c r="N268" i="3"/>
  <c r="O268" i="3"/>
  <c r="P268" i="3"/>
  <c r="Q268" i="3"/>
  <c r="R268" i="3"/>
  <c r="S268" i="3"/>
  <c r="F269" i="3"/>
  <c r="G269" i="3"/>
  <c r="H269" i="3"/>
  <c r="I269" i="3"/>
  <c r="J269" i="3"/>
  <c r="K269" i="3"/>
  <c r="L269" i="3"/>
  <c r="M269" i="3"/>
  <c r="N269" i="3"/>
  <c r="O269" i="3"/>
  <c r="P269" i="3"/>
  <c r="Q269" i="3"/>
  <c r="R269" i="3"/>
  <c r="S269" i="3"/>
  <c r="F270" i="3"/>
  <c r="G270" i="3"/>
  <c r="H270" i="3"/>
  <c r="I270" i="3"/>
  <c r="J270" i="3"/>
  <c r="K270" i="3"/>
  <c r="L270" i="3"/>
  <c r="M270" i="3"/>
  <c r="N270" i="3"/>
  <c r="O270" i="3"/>
  <c r="P270" i="3"/>
  <c r="Q270" i="3"/>
  <c r="R270" i="3"/>
  <c r="S270" i="3"/>
  <c r="F271" i="3"/>
  <c r="G271" i="3"/>
  <c r="H271" i="3"/>
  <c r="I271" i="3"/>
  <c r="J271" i="3"/>
  <c r="K271" i="3"/>
  <c r="L271" i="3"/>
  <c r="M271" i="3"/>
  <c r="N271" i="3"/>
  <c r="O271" i="3"/>
  <c r="P271" i="3"/>
  <c r="Q271" i="3"/>
  <c r="R271" i="3"/>
  <c r="S271" i="3"/>
  <c r="F272" i="3"/>
  <c r="G272" i="3"/>
  <c r="H272" i="3"/>
  <c r="I272" i="3"/>
  <c r="J272" i="3"/>
  <c r="K272" i="3"/>
  <c r="L272" i="3"/>
  <c r="M272" i="3"/>
  <c r="N272" i="3"/>
  <c r="O272" i="3"/>
  <c r="P272" i="3"/>
  <c r="Q272" i="3"/>
  <c r="R272" i="3"/>
  <c r="S272" i="3"/>
  <c r="F273" i="3"/>
  <c r="G273" i="3"/>
  <c r="H273" i="3"/>
  <c r="I273" i="3"/>
  <c r="J273" i="3"/>
  <c r="K273" i="3"/>
  <c r="L273" i="3"/>
  <c r="M273" i="3"/>
  <c r="N273" i="3"/>
  <c r="O273" i="3"/>
  <c r="P273" i="3"/>
  <c r="Q273" i="3"/>
  <c r="R273" i="3"/>
  <c r="S273" i="3"/>
  <c r="F274" i="3"/>
  <c r="G274" i="3"/>
  <c r="H274" i="3"/>
  <c r="I274" i="3"/>
  <c r="J274" i="3"/>
  <c r="K274" i="3"/>
  <c r="L274" i="3"/>
  <c r="M274" i="3"/>
  <c r="N274" i="3"/>
  <c r="O274" i="3"/>
  <c r="P274" i="3"/>
  <c r="Q274" i="3"/>
  <c r="R274" i="3"/>
  <c r="S274" i="3"/>
  <c r="F275" i="3"/>
  <c r="G275" i="3"/>
  <c r="H275" i="3"/>
  <c r="I275" i="3"/>
  <c r="J275" i="3"/>
  <c r="K275" i="3"/>
  <c r="L275" i="3"/>
  <c r="M275" i="3"/>
  <c r="N275" i="3"/>
  <c r="O275" i="3"/>
  <c r="P275" i="3"/>
  <c r="Q275" i="3"/>
  <c r="R275" i="3"/>
  <c r="S275" i="3"/>
  <c r="F277" i="3"/>
  <c r="G277" i="3"/>
  <c r="H277" i="3"/>
  <c r="I277" i="3"/>
  <c r="J277" i="3"/>
  <c r="K277" i="3"/>
  <c r="L277" i="3"/>
  <c r="M277" i="3"/>
  <c r="N277" i="3"/>
  <c r="O277" i="3"/>
  <c r="P277" i="3"/>
  <c r="Q277" i="3"/>
  <c r="R277" i="3"/>
  <c r="S277" i="3"/>
  <c r="F278" i="3"/>
  <c r="G278" i="3"/>
  <c r="H278" i="3"/>
  <c r="I278" i="3"/>
  <c r="J278" i="3"/>
  <c r="K278" i="3"/>
  <c r="L278" i="3"/>
  <c r="M278" i="3"/>
  <c r="N278" i="3"/>
  <c r="O278" i="3"/>
  <c r="P278" i="3"/>
  <c r="Q278" i="3"/>
  <c r="R278" i="3"/>
  <c r="S278" i="3"/>
  <c r="F279" i="3"/>
  <c r="G279" i="3"/>
  <c r="H279" i="3"/>
  <c r="I279" i="3"/>
  <c r="J279" i="3"/>
  <c r="K279" i="3"/>
  <c r="L279" i="3"/>
  <c r="M279" i="3"/>
  <c r="N279" i="3"/>
  <c r="O279" i="3"/>
  <c r="P279" i="3"/>
  <c r="Q279" i="3"/>
  <c r="R279" i="3"/>
  <c r="S279" i="3"/>
  <c r="F280" i="3"/>
  <c r="G280" i="3"/>
  <c r="H280" i="3"/>
  <c r="I280" i="3"/>
  <c r="J280" i="3"/>
  <c r="K280" i="3"/>
  <c r="L280" i="3"/>
  <c r="M280" i="3"/>
  <c r="N280" i="3"/>
  <c r="O280" i="3"/>
  <c r="P280" i="3"/>
  <c r="Q280" i="3"/>
  <c r="R280" i="3"/>
  <c r="S280" i="3"/>
  <c r="F281" i="3"/>
  <c r="G281" i="3"/>
  <c r="H281" i="3"/>
  <c r="I281" i="3"/>
  <c r="J281" i="3"/>
  <c r="K281" i="3"/>
  <c r="L281" i="3"/>
  <c r="M281" i="3"/>
  <c r="N281" i="3"/>
  <c r="O281" i="3"/>
  <c r="P281" i="3"/>
  <c r="Q281" i="3"/>
  <c r="R281" i="3"/>
  <c r="S281" i="3"/>
  <c r="F282" i="3"/>
  <c r="G282" i="3"/>
  <c r="H282" i="3"/>
  <c r="I282" i="3"/>
  <c r="J282" i="3"/>
  <c r="K282" i="3"/>
  <c r="L282" i="3"/>
  <c r="M282" i="3"/>
  <c r="N282" i="3"/>
  <c r="O282" i="3"/>
  <c r="P282" i="3"/>
  <c r="Q282" i="3"/>
  <c r="R282" i="3"/>
  <c r="S282" i="3"/>
  <c r="F283" i="3"/>
  <c r="G283" i="3"/>
  <c r="H283" i="3"/>
  <c r="I283" i="3"/>
  <c r="J283" i="3"/>
  <c r="K283" i="3"/>
  <c r="L283" i="3"/>
  <c r="M283" i="3"/>
  <c r="N283" i="3"/>
  <c r="O283" i="3"/>
  <c r="P283" i="3"/>
  <c r="Q283" i="3"/>
  <c r="R283" i="3"/>
  <c r="S283" i="3"/>
  <c r="F284" i="3"/>
  <c r="G284" i="3"/>
  <c r="H284" i="3"/>
  <c r="I284" i="3"/>
  <c r="J284" i="3"/>
  <c r="K284" i="3"/>
  <c r="L284" i="3"/>
  <c r="M284" i="3"/>
  <c r="N284" i="3"/>
  <c r="O284" i="3"/>
  <c r="P284" i="3"/>
  <c r="Q284" i="3"/>
  <c r="R284" i="3"/>
  <c r="S284" i="3"/>
  <c r="F285" i="3"/>
  <c r="G285" i="3"/>
  <c r="H285" i="3"/>
  <c r="I285" i="3"/>
  <c r="J285" i="3"/>
  <c r="K285" i="3"/>
  <c r="L285" i="3"/>
  <c r="M285" i="3"/>
  <c r="N285" i="3"/>
  <c r="O285" i="3"/>
  <c r="P285" i="3"/>
  <c r="Q285" i="3"/>
  <c r="R285" i="3"/>
  <c r="S285" i="3"/>
  <c r="F286" i="3"/>
  <c r="G286" i="3"/>
  <c r="H286" i="3"/>
  <c r="I286" i="3"/>
  <c r="J286" i="3"/>
  <c r="K286" i="3"/>
  <c r="L286" i="3"/>
  <c r="M286" i="3"/>
  <c r="N286" i="3"/>
  <c r="O286" i="3"/>
  <c r="P286" i="3"/>
  <c r="Q286" i="3"/>
  <c r="R286" i="3"/>
  <c r="S286" i="3"/>
  <c r="F287" i="3"/>
  <c r="G287" i="3"/>
  <c r="H287" i="3"/>
  <c r="I287" i="3"/>
  <c r="J287" i="3"/>
  <c r="K287" i="3"/>
  <c r="L287" i="3"/>
  <c r="M287" i="3"/>
  <c r="N287" i="3"/>
  <c r="O287" i="3"/>
  <c r="P287" i="3"/>
  <c r="Q287" i="3"/>
  <c r="R287" i="3"/>
  <c r="S287" i="3"/>
  <c r="F288" i="3"/>
  <c r="G288" i="3"/>
  <c r="H288" i="3"/>
  <c r="I288" i="3"/>
  <c r="J288" i="3"/>
  <c r="K288" i="3"/>
  <c r="L288" i="3"/>
  <c r="M288" i="3"/>
  <c r="N288" i="3"/>
  <c r="O288" i="3"/>
  <c r="P288" i="3"/>
  <c r="Q288" i="3"/>
  <c r="R288" i="3"/>
  <c r="S288" i="3"/>
  <c r="F289" i="3"/>
  <c r="G289" i="3"/>
  <c r="H289" i="3"/>
  <c r="I289" i="3"/>
  <c r="J289" i="3"/>
  <c r="K289" i="3"/>
  <c r="L289" i="3"/>
  <c r="M289" i="3"/>
  <c r="N289" i="3"/>
  <c r="O289" i="3"/>
  <c r="P289" i="3"/>
  <c r="Q289" i="3"/>
  <c r="R289" i="3"/>
  <c r="S289" i="3"/>
  <c r="F290" i="3"/>
  <c r="G290" i="3"/>
  <c r="H290" i="3"/>
  <c r="I290" i="3"/>
  <c r="J290" i="3"/>
  <c r="K290" i="3"/>
  <c r="L290" i="3"/>
  <c r="M290" i="3"/>
  <c r="N290" i="3"/>
  <c r="O290" i="3"/>
  <c r="P290" i="3"/>
  <c r="Q290" i="3"/>
  <c r="R290" i="3"/>
  <c r="S290" i="3"/>
  <c r="F291" i="3"/>
  <c r="G291" i="3"/>
  <c r="H291" i="3"/>
  <c r="I291" i="3"/>
  <c r="J291" i="3"/>
  <c r="K291" i="3"/>
  <c r="L291" i="3"/>
  <c r="M291" i="3"/>
  <c r="N291" i="3"/>
  <c r="O291" i="3"/>
  <c r="P291" i="3"/>
  <c r="Q291" i="3"/>
  <c r="R291" i="3"/>
  <c r="S291" i="3"/>
  <c r="F292" i="3"/>
  <c r="G292" i="3"/>
  <c r="H292" i="3"/>
  <c r="I292" i="3"/>
  <c r="J292" i="3"/>
  <c r="K292" i="3"/>
  <c r="L292" i="3"/>
  <c r="M292" i="3"/>
  <c r="N292" i="3"/>
  <c r="O292" i="3"/>
  <c r="P292" i="3"/>
  <c r="Q292" i="3"/>
  <c r="R292" i="3"/>
  <c r="S292" i="3"/>
  <c r="F293" i="3"/>
  <c r="G293" i="3"/>
  <c r="H293" i="3"/>
  <c r="I293" i="3"/>
  <c r="J293" i="3"/>
  <c r="K293" i="3"/>
  <c r="L293" i="3"/>
  <c r="M293" i="3"/>
  <c r="N293" i="3"/>
  <c r="O293" i="3"/>
  <c r="P293" i="3"/>
  <c r="Q293" i="3"/>
  <c r="R293" i="3"/>
  <c r="S293" i="3"/>
  <c r="F294" i="3"/>
  <c r="G294" i="3"/>
  <c r="H294" i="3"/>
  <c r="I294" i="3"/>
  <c r="J294" i="3"/>
  <c r="K294" i="3"/>
  <c r="L294" i="3"/>
  <c r="M294" i="3"/>
  <c r="N294" i="3"/>
  <c r="O294" i="3"/>
  <c r="P294" i="3"/>
  <c r="Q294" i="3"/>
  <c r="R294" i="3"/>
  <c r="S294" i="3"/>
  <c r="F296" i="3"/>
  <c r="G296" i="3"/>
  <c r="H296" i="3"/>
  <c r="I296" i="3"/>
  <c r="J296" i="3"/>
  <c r="K296" i="3"/>
  <c r="L296" i="3"/>
  <c r="M296" i="3"/>
  <c r="N296" i="3"/>
  <c r="O296" i="3"/>
  <c r="P296" i="3"/>
  <c r="Q296" i="3"/>
  <c r="R296" i="3"/>
  <c r="S296" i="3"/>
  <c r="F297" i="3"/>
  <c r="G297" i="3"/>
  <c r="H297" i="3"/>
  <c r="I297" i="3"/>
  <c r="J297" i="3"/>
  <c r="K297" i="3"/>
  <c r="L297" i="3"/>
  <c r="M297" i="3"/>
  <c r="N297" i="3"/>
  <c r="O297" i="3"/>
  <c r="P297" i="3"/>
  <c r="Q297" i="3"/>
  <c r="R297" i="3"/>
  <c r="S297" i="3"/>
  <c r="F298" i="3"/>
  <c r="G298" i="3"/>
  <c r="H298" i="3"/>
  <c r="I298" i="3"/>
  <c r="J298" i="3"/>
  <c r="K298" i="3"/>
  <c r="L298" i="3"/>
  <c r="M298" i="3"/>
  <c r="N298" i="3"/>
  <c r="O298" i="3"/>
  <c r="P298" i="3"/>
  <c r="Q298" i="3"/>
  <c r="R298" i="3"/>
  <c r="S298" i="3"/>
  <c r="F299" i="3"/>
  <c r="G299" i="3"/>
  <c r="H299" i="3"/>
  <c r="I299" i="3"/>
  <c r="J299" i="3"/>
  <c r="K299" i="3"/>
  <c r="L299" i="3"/>
  <c r="M299" i="3"/>
  <c r="N299" i="3"/>
  <c r="O299" i="3"/>
  <c r="P299" i="3"/>
  <c r="Q299" i="3"/>
  <c r="R299" i="3"/>
  <c r="S299" i="3"/>
  <c r="F300" i="3"/>
  <c r="G300" i="3"/>
  <c r="H300" i="3"/>
  <c r="I300" i="3"/>
  <c r="J300" i="3"/>
  <c r="K300" i="3"/>
  <c r="L300" i="3"/>
  <c r="M300" i="3"/>
  <c r="N300" i="3"/>
  <c r="O300" i="3"/>
  <c r="P300" i="3"/>
  <c r="Q300" i="3"/>
  <c r="R300" i="3"/>
  <c r="S300" i="3"/>
  <c r="F302" i="3"/>
  <c r="G302" i="3"/>
  <c r="H302" i="3"/>
  <c r="I302" i="3"/>
  <c r="J302" i="3"/>
  <c r="K302" i="3"/>
  <c r="L302" i="3"/>
  <c r="M302" i="3"/>
  <c r="N302" i="3"/>
  <c r="O302" i="3"/>
  <c r="P302" i="3"/>
  <c r="Q302" i="3"/>
  <c r="R302" i="3"/>
  <c r="S302" i="3"/>
  <c r="F303" i="3"/>
  <c r="G303" i="3"/>
  <c r="H303" i="3"/>
  <c r="I303" i="3"/>
  <c r="J303" i="3"/>
  <c r="K303" i="3"/>
  <c r="L303" i="3"/>
  <c r="M303" i="3"/>
  <c r="N303" i="3"/>
  <c r="O303" i="3"/>
  <c r="P303" i="3"/>
  <c r="Q303" i="3"/>
  <c r="R303" i="3"/>
  <c r="S303" i="3"/>
  <c r="F304" i="3"/>
  <c r="G304" i="3"/>
  <c r="H304" i="3"/>
  <c r="I304" i="3"/>
  <c r="J304" i="3"/>
  <c r="K304" i="3"/>
  <c r="L304" i="3"/>
  <c r="M304" i="3"/>
  <c r="N304" i="3"/>
  <c r="O304" i="3"/>
  <c r="P304" i="3"/>
  <c r="Q304" i="3"/>
  <c r="R304" i="3"/>
  <c r="S304" i="3"/>
  <c r="F306" i="3"/>
  <c r="G306" i="3"/>
  <c r="H306" i="3"/>
  <c r="I306" i="3"/>
  <c r="J306" i="3"/>
  <c r="K306" i="3"/>
  <c r="L306" i="3"/>
  <c r="M306" i="3"/>
  <c r="N306" i="3"/>
  <c r="O306" i="3"/>
  <c r="P306" i="3"/>
  <c r="Q306" i="3"/>
  <c r="R306" i="3"/>
  <c r="S306" i="3"/>
  <c r="F308" i="3"/>
  <c r="G308" i="3"/>
  <c r="H308" i="3"/>
  <c r="I308" i="3"/>
  <c r="J308" i="3"/>
  <c r="K308" i="3"/>
  <c r="L308" i="3"/>
  <c r="M308" i="3"/>
  <c r="N308" i="3"/>
  <c r="O308" i="3"/>
  <c r="P308" i="3"/>
  <c r="Q308" i="3"/>
  <c r="R308" i="3"/>
  <c r="S308" i="3"/>
  <c r="F309" i="3"/>
  <c r="G309" i="3"/>
  <c r="H309" i="3"/>
  <c r="I309" i="3"/>
  <c r="J309" i="3"/>
  <c r="K309" i="3"/>
  <c r="L309" i="3"/>
  <c r="M309" i="3"/>
  <c r="N309" i="3"/>
  <c r="O309" i="3"/>
  <c r="P309" i="3"/>
  <c r="Q309" i="3"/>
  <c r="R309" i="3"/>
  <c r="S309" i="3"/>
  <c r="F310" i="3"/>
  <c r="G310" i="3"/>
  <c r="H310" i="3"/>
  <c r="I310" i="3"/>
  <c r="J310" i="3"/>
  <c r="K310" i="3"/>
  <c r="L310" i="3"/>
  <c r="M310" i="3"/>
  <c r="N310" i="3"/>
  <c r="O310" i="3"/>
  <c r="P310" i="3"/>
  <c r="Q310" i="3"/>
  <c r="R310" i="3"/>
  <c r="S310" i="3"/>
  <c r="F311" i="3"/>
  <c r="G311" i="3"/>
  <c r="H311" i="3"/>
  <c r="I311" i="3"/>
  <c r="J311" i="3"/>
  <c r="K311" i="3"/>
  <c r="L311" i="3"/>
  <c r="M311" i="3"/>
  <c r="N311" i="3"/>
  <c r="O311" i="3"/>
  <c r="P311" i="3"/>
  <c r="Q311" i="3"/>
  <c r="R311" i="3"/>
  <c r="S311" i="3"/>
  <c r="F312" i="3"/>
  <c r="G312" i="3"/>
  <c r="H312" i="3"/>
  <c r="I312" i="3"/>
  <c r="J312" i="3"/>
  <c r="K312" i="3"/>
  <c r="L312" i="3"/>
  <c r="M312" i="3"/>
  <c r="N312" i="3"/>
  <c r="O312" i="3"/>
  <c r="P312" i="3"/>
  <c r="Q312" i="3"/>
  <c r="R312" i="3"/>
  <c r="S312" i="3"/>
  <c r="F313" i="3"/>
  <c r="G313" i="3"/>
  <c r="H313" i="3"/>
  <c r="I313" i="3"/>
  <c r="J313" i="3"/>
  <c r="K313" i="3"/>
  <c r="L313" i="3"/>
  <c r="M313" i="3"/>
  <c r="N313" i="3"/>
  <c r="O313" i="3"/>
  <c r="P313" i="3"/>
  <c r="Q313" i="3"/>
  <c r="R313" i="3"/>
  <c r="S313" i="3"/>
  <c r="F314" i="3"/>
  <c r="G314" i="3"/>
  <c r="H314" i="3"/>
  <c r="I314" i="3"/>
  <c r="J314" i="3"/>
  <c r="K314" i="3"/>
  <c r="L314" i="3"/>
  <c r="M314" i="3"/>
  <c r="N314" i="3"/>
  <c r="O314" i="3"/>
  <c r="P314" i="3"/>
  <c r="Q314" i="3"/>
  <c r="R314" i="3"/>
  <c r="S314" i="3"/>
  <c r="F315" i="3"/>
  <c r="G315" i="3"/>
  <c r="H315" i="3"/>
  <c r="I315" i="3"/>
  <c r="J315" i="3"/>
  <c r="K315" i="3"/>
  <c r="L315" i="3"/>
  <c r="M315" i="3"/>
  <c r="N315" i="3"/>
  <c r="O315" i="3"/>
  <c r="P315" i="3"/>
  <c r="Q315" i="3"/>
  <c r="R315" i="3"/>
  <c r="S315" i="3"/>
  <c r="F316" i="3"/>
  <c r="G316" i="3"/>
  <c r="H316" i="3"/>
  <c r="I316" i="3"/>
  <c r="J316" i="3"/>
  <c r="K316" i="3"/>
  <c r="L316" i="3"/>
  <c r="M316" i="3"/>
  <c r="N316" i="3"/>
  <c r="O316" i="3"/>
  <c r="P316" i="3"/>
  <c r="Q316" i="3"/>
  <c r="R316" i="3"/>
  <c r="S316" i="3"/>
  <c r="F317" i="3"/>
  <c r="G317" i="3"/>
  <c r="H317" i="3"/>
  <c r="I317" i="3"/>
  <c r="J317" i="3"/>
  <c r="K317" i="3"/>
  <c r="L317" i="3"/>
  <c r="M317" i="3"/>
  <c r="N317" i="3"/>
  <c r="O317" i="3"/>
  <c r="P317" i="3"/>
  <c r="Q317" i="3"/>
  <c r="R317" i="3"/>
  <c r="S317" i="3"/>
  <c r="F318" i="3"/>
  <c r="G318" i="3"/>
  <c r="H318" i="3"/>
  <c r="I318" i="3"/>
  <c r="J318" i="3"/>
  <c r="K318" i="3"/>
  <c r="L318" i="3"/>
  <c r="M318" i="3"/>
  <c r="N318" i="3"/>
  <c r="O318" i="3"/>
  <c r="P318" i="3"/>
  <c r="Q318" i="3"/>
  <c r="R318" i="3"/>
  <c r="S318" i="3"/>
  <c r="F319" i="3"/>
  <c r="G319" i="3"/>
  <c r="H319" i="3"/>
  <c r="I319" i="3"/>
  <c r="J319" i="3"/>
  <c r="K319" i="3"/>
  <c r="L319" i="3"/>
  <c r="M319" i="3"/>
  <c r="N319" i="3"/>
  <c r="O319" i="3"/>
  <c r="P319" i="3"/>
  <c r="Q319" i="3"/>
  <c r="R319" i="3"/>
  <c r="S319" i="3"/>
  <c r="F320" i="3"/>
  <c r="G320" i="3"/>
  <c r="H320" i="3"/>
  <c r="I320" i="3"/>
  <c r="J320" i="3"/>
  <c r="K320" i="3"/>
  <c r="L320" i="3"/>
  <c r="M320" i="3"/>
  <c r="N320" i="3"/>
  <c r="O320" i="3"/>
  <c r="P320" i="3"/>
  <c r="Q320" i="3"/>
  <c r="R320" i="3"/>
  <c r="S320" i="3"/>
  <c r="F321" i="3"/>
  <c r="G321" i="3"/>
  <c r="H321" i="3"/>
  <c r="I321" i="3"/>
  <c r="J321" i="3"/>
  <c r="K321" i="3"/>
  <c r="L321" i="3"/>
  <c r="M321" i="3"/>
  <c r="N321" i="3"/>
  <c r="O321" i="3"/>
  <c r="P321" i="3"/>
  <c r="Q321" i="3"/>
  <c r="R321" i="3"/>
  <c r="S321" i="3"/>
  <c r="F322" i="3"/>
  <c r="G322" i="3"/>
  <c r="H322" i="3"/>
  <c r="I322" i="3"/>
  <c r="J322" i="3"/>
  <c r="K322" i="3"/>
  <c r="L322" i="3"/>
  <c r="M322" i="3"/>
  <c r="N322" i="3"/>
  <c r="O322" i="3"/>
  <c r="P322" i="3"/>
  <c r="Q322" i="3"/>
  <c r="R322" i="3"/>
  <c r="S322" i="3"/>
  <c r="F324" i="3"/>
  <c r="G324" i="3"/>
  <c r="H324" i="3"/>
  <c r="I324" i="3"/>
  <c r="J324" i="3"/>
  <c r="K324" i="3"/>
  <c r="L324" i="3"/>
  <c r="M324" i="3"/>
  <c r="N324" i="3"/>
  <c r="O324" i="3"/>
  <c r="P324" i="3"/>
  <c r="Q324" i="3"/>
  <c r="R324" i="3"/>
  <c r="S324" i="3"/>
  <c r="F325" i="3"/>
  <c r="G325" i="3"/>
  <c r="H325" i="3"/>
  <c r="I325" i="3"/>
  <c r="J325" i="3"/>
  <c r="K325" i="3"/>
  <c r="L325" i="3"/>
  <c r="M325" i="3"/>
  <c r="N325" i="3"/>
  <c r="O325" i="3"/>
  <c r="P325" i="3"/>
  <c r="Q325" i="3"/>
  <c r="R325" i="3"/>
  <c r="S325" i="3"/>
  <c r="F327" i="3"/>
  <c r="G327" i="3"/>
  <c r="H327" i="3"/>
  <c r="I327" i="3"/>
  <c r="J327" i="3"/>
  <c r="K327" i="3"/>
  <c r="L327" i="3"/>
  <c r="M327" i="3"/>
  <c r="N327" i="3"/>
  <c r="O327" i="3"/>
  <c r="P327" i="3"/>
  <c r="Q327" i="3"/>
  <c r="R327" i="3"/>
  <c r="S327" i="3"/>
  <c r="F328" i="3"/>
  <c r="G328" i="3"/>
  <c r="H328" i="3"/>
  <c r="I328" i="3"/>
  <c r="J328" i="3"/>
  <c r="K328" i="3"/>
  <c r="L328" i="3"/>
  <c r="M328" i="3"/>
  <c r="N328" i="3"/>
  <c r="O328" i="3"/>
  <c r="P328" i="3"/>
  <c r="Q328" i="3"/>
  <c r="R328" i="3"/>
  <c r="S328" i="3"/>
  <c r="F329" i="3"/>
  <c r="G329" i="3"/>
  <c r="H329" i="3"/>
  <c r="I329" i="3"/>
  <c r="J329" i="3"/>
  <c r="K329" i="3"/>
  <c r="L329" i="3"/>
  <c r="M329" i="3"/>
  <c r="N329" i="3"/>
  <c r="O329" i="3"/>
  <c r="P329" i="3"/>
  <c r="Q329" i="3"/>
  <c r="R329" i="3"/>
  <c r="S329" i="3"/>
  <c r="F331" i="3"/>
  <c r="G331" i="3"/>
  <c r="H331" i="3"/>
  <c r="I331" i="3"/>
  <c r="J331" i="3"/>
  <c r="K331" i="3"/>
  <c r="L331" i="3"/>
  <c r="M331" i="3"/>
  <c r="N331" i="3"/>
  <c r="O331" i="3"/>
  <c r="P331" i="3"/>
  <c r="Q331" i="3"/>
  <c r="R331" i="3"/>
  <c r="S331" i="3"/>
  <c r="F332" i="3"/>
  <c r="G332" i="3"/>
  <c r="H332" i="3"/>
  <c r="I332" i="3"/>
  <c r="J332" i="3"/>
  <c r="K332" i="3"/>
  <c r="L332" i="3"/>
  <c r="M332" i="3"/>
  <c r="N332" i="3"/>
  <c r="O332" i="3"/>
  <c r="P332" i="3"/>
  <c r="Q332" i="3"/>
  <c r="R332" i="3"/>
  <c r="S332" i="3"/>
  <c r="F334" i="3"/>
  <c r="G334" i="3"/>
  <c r="H334" i="3"/>
  <c r="I334" i="3"/>
  <c r="J334" i="3"/>
  <c r="K334" i="3"/>
  <c r="L334" i="3"/>
  <c r="M334" i="3"/>
  <c r="N334" i="3"/>
  <c r="O334" i="3"/>
  <c r="P334" i="3"/>
  <c r="Q334" i="3"/>
  <c r="R334" i="3"/>
  <c r="S334" i="3"/>
  <c r="F335" i="3"/>
  <c r="G335" i="3"/>
  <c r="H335" i="3"/>
  <c r="I335" i="3"/>
  <c r="J335" i="3"/>
  <c r="K335" i="3"/>
  <c r="L335" i="3"/>
  <c r="M335" i="3"/>
  <c r="N335" i="3"/>
  <c r="O335" i="3"/>
  <c r="P335" i="3"/>
  <c r="Q335" i="3"/>
  <c r="R335" i="3"/>
  <c r="S335" i="3"/>
  <c r="F336" i="3"/>
  <c r="G336" i="3"/>
  <c r="H336" i="3"/>
  <c r="I336" i="3"/>
  <c r="J336" i="3"/>
  <c r="K336" i="3"/>
  <c r="L336" i="3"/>
  <c r="M336" i="3"/>
  <c r="N336" i="3"/>
  <c r="O336" i="3"/>
  <c r="P336" i="3"/>
  <c r="Q336" i="3"/>
  <c r="R336" i="3"/>
  <c r="S336" i="3"/>
  <c r="F337" i="3"/>
  <c r="G337" i="3"/>
  <c r="H337" i="3"/>
  <c r="I337" i="3"/>
  <c r="J337" i="3"/>
  <c r="K337" i="3"/>
  <c r="L337" i="3"/>
  <c r="M337" i="3"/>
  <c r="N337" i="3"/>
  <c r="O337" i="3"/>
  <c r="P337" i="3"/>
  <c r="Q337" i="3"/>
  <c r="R337" i="3"/>
  <c r="S337" i="3"/>
  <c r="F338" i="3"/>
  <c r="G338" i="3"/>
  <c r="H338" i="3"/>
  <c r="I338" i="3"/>
  <c r="J338" i="3"/>
  <c r="K338" i="3"/>
  <c r="L338" i="3"/>
  <c r="M338" i="3"/>
  <c r="N338" i="3"/>
  <c r="O338" i="3"/>
  <c r="P338" i="3"/>
  <c r="Q338" i="3"/>
  <c r="R338" i="3"/>
  <c r="S338" i="3"/>
  <c r="F340" i="3"/>
  <c r="G340" i="3"/>
  <c r="H340" i="3"/>
  <c r="I340" i="3"/>
  <c r="J340" i="3"/>
  <c r="K340" i="3"/>
  <c r="L340" i="3"/>
  <c r="M340" i="3"/>
  <c r="N340" i="3"/>
  <c r="O340" i="3"/>
  <c r="P340" i="3"/>
  <c r="Q340" i="3"/>
  <c r="R340" i="3"/>
  <c r="S340" i="3"/>
  <c r="F341" i="3"/>
  <c r="G341" i="3"/>
  <c r="H341" i="3"/>
  <c r="I341" i="3"/>
  <c r="J341" i="3"/>
  <c r="K341" i="3"/>
  <c r="L341" i="3"/>
  <c r="M341" i="3"/>
  <c r="N341" i="3"/>
  <c r="O341" i="3"/>
  <c r="P341" i="3"/>
  <c r="Q341" i="3"/>
  <c r="R341" i="3"/>
  <c r="S341" i="3"/>
  <c r="F342" i="3"/>
  <c r="G342" i="3"/>
  <c r="H342" i="3"/>
  <c r="I342" i="3"/>
  <c r="J342" i="3"/>
  <c r="K342" i="3"/>
  <c r="L342" i="3"/>
  <c r="M342" i="3"/>
  <c r="N342" i="3"/>
  <c r="O342" i="3"/>
  <c r="P342" i="3"/>
  <c r="Q342" i="3"/>
  <c r="R342" i="3"/>
  <c r="S342" i="3"/>
  <c r="F343" i="3"/>
  <c r="G343" i="3"/>
  <c r="H343" i="3"/>
  <c r="I343" i="3"/>
  <c r="J343" i="3"/>
  <c r="K343" i="3"/>
  <c r="L343" i="3"/>
  <c r="M343" i="3"/>
  <c r="N343" i="3"/>
  <c r="O343" i="3"/>
  <c r="P343" i="3"/>
  <c r="Q343" i="3"/>
  <c r="R343" i="3"/>
  <c r="S343" i="3"/>
  <c r="F344" i="3"/>
  <c r="G344" i="3"/>
  <c r="H344" i="3"/>
  <c r="I344" i="3"/>
  <c r="J344" i="3"/>
  <c r="K344" i="3"/>
  <c r="L344" i="3"/>
  <c r="M344" i="3"/>
  <c r="N344" i="3"/>
  <c r="O344" i="3"/>
  <c r="P344" i="3"/>
  <c r="Q344" i="3"/>
  <c r="R344" i="3"/>
  <c r="S344" i="3"/>
  <c r="F345" i="3"/>
  <c r="G345" i="3"/>
  <c r="H345" i="3"/>
  <c r="I345" i="3"/>
  <c r="J345" i="3"/>
  <c r="K345" i="3"/>
  <c r="L345" i="3"/>
  <c r="M345" i="3"/>
  <c r="N345" i="3"/>
  <c r="O345" i="3"/>
  <c r="P345" i="3"/>
  <c r="Q345" i="3"/>
  <c r="R345" i="3"/>
  <c r="S345" i="3"/>
  <c r="F346" i="3"/>
  <c r="G346" i="3"/>
  <c r="H346" i="3"/>
  <c r="I346" i="3"/>
  <c r="J346" i="3"/>
  <c r="K346" i="3"/>
  <c r="L346" i="3"/>
  <c r="M346" i="3"/>
  <c r="N346" i="3"/>
  <c r="O346" i="3"/>
  <c r="P346" i="3"/>
  <c r="Q346" i="3"/>
  <c r="R346" i="3"/>
  <c r="S346" i="3"/>
  <c r="F347" i="3"/>
  <c r="G347" i="3"/>
  <c r="H347" i="3"/>
  <c r="I347" i="3"/>
  <c r="J347" i="3"/>
  <c r="K347" i="3"/>
  <c r="L347" i="3"/>
  <c r="M347" i="3"/>
  <c r="N347" i="3"/>
  <c r="O347" i="3"/>
  <c r="P347" i="3"/>
  <c r="Q347" i="3"/>
  <c r="R347" i="3"/>
  <c r="S347" i="3"/>
  <c r="F348" i="3"/>
  <c r="G348" i="3"/>
  <c r="H348" i="3"/>
  <c r="I348" i="3"/>
  <c r="J348" i="3"/>
  <c r="K348" i="3"/>
  <c r="L348" i="3"/>
  <c r="M348" i="3"/>
  <c r="N348" i="3"/>
  <c r="O348" i="3"/>
  <c r="P348" i="3"/>
  <c r="Q348" i="3"/>
  <c r="R348" i="3"/>
  <c r="S348" i="3"/>
  <c r="F350" i="3"/>
  <c r="G350" i="3"/>
  <c r="H350" i="3"/>
  <c r="I350" i="3"/>
  <c r="J350" i="3"/>
  <c r="K350" i="3"/>
  <c r="L350" i="3"/>
  <c r="M350" i="3"/>
  <c r="N350" i="3"/>
  <c r="O350" i="3"/>
  <c r="P350" i="3"/>
  <c r="Q350" i="3"/>
  <c r="R350" i="3"/>
  <c r="S350" i="3"/>
  <c r="F352" i="3"/>
  <c r="G352" i="3"/>
  <c r="H352" i="3"/>
  <c r="I352" i="3"/>
  <c r="J352" i="3"/>
  <c r="K352" i="3"/>
  <c r="L352" i="3"/>
  <c r="M352" i="3"/>
  <c r="N352" i="3"/>
  <c r="O352" i="3"/>
  <c r="P352" i="3"/>
  <c r="Q352" i="3"/>
  <c r="R352" i="3"/>
  <c r="S352" i="3"/>
  <c r="F353" i="3"/>
  <c r="G353" i="3"/>
  <c r="H353" i="3"/>
  <c r="I353" i="3"/>
  <c r="J353" i="3"/>
  <c r="K353" i="3"/>
  <c r="L353" i="3"/>
  <c r="M353" i="3"/>
  <c r="N353" i="3"/>
  <c r="O353" i="3"/>
  <c r="P353" i="3"/>
  <c r="Q353" i="3"/>
  <c r="R353" i="3"/>
  <c r="S353" i="3"/>
  <c r="F354" i="3"/>
  <c r="G354" i="3"/>
  <c r="H354" i="3"/>
  <c r="I354" i="3"/>
  <c r="J354" i="3"/>
  <c r="K354" i="3"/>
  <c r="L354" i="3"/>
  <c r="M354" i="3"/>
  <c r="N354" i="3"/>
  <c r="O354" i="3"/>
  <c r="P354" i="3"/>
  <c r="Q354" i="3"/>
  <c r="R354" i="3"/>
  <c r="S354" i="3"/>
  <c r="F356" i="3"/>
  <c r="G356" i="3"/>
  <c r="H356" i="3"/>
  <c r="I356" i="3"/>
  <c r="J356" i="3"/>
  <c r="K356" i="3"/>
  <c r="L356" i="3"/>
  <c r="M356" i="3"/>
  <c r="N356" i="3"/>
  <c r="O356" i="3"/>
  <c r="P356" i="3"/>
  <c r="Q356" i="3"/>
  <c r="R356" i="3"/>
  <c r="S356" i="3"/>
  <c r="F358" i="3"/>
  <c r="G358" i="3"/>
  <c r="H358" i="3"/>
  <c r="I358" i="3"/>
  <c r="J358" i="3"/>
  <c r="K358" i="3"/>
  <c r="L358" i="3"/>
  <c r="M358" i="3"/>
  <c r="N358" i="3"/>
  <c r="O358" i="3"/>
  <c r="P358" i="3"/>
  <c r="Q358" i="3"/>
  <c r="R358" i="3"/>
  <c r="S358" i="3"/>
  <c r="F359" i="3"/>
  <c r="G359" i="3"/>
  <c r="H359" i="3"/>
  <c r="I359" i="3"/>
  <c r="J359" i="3"/>
  <c r="K359" i="3"/>
  <c r="L359" i="3"/>
  <c r="M359" i="3"/>
  <c r="N359" i="3"/>
  <c r="O359" i="3"/>
  <c r="P359" i="3"/>
  <c r="Q359" i="3"/>
  <c r="R359" i="3"/>
  <c r="S359" i="3"/>
  <c r="F360" i="3"/>
  <c r="G360" i="3"/>
  <c r="H360" i="3"/>
  <c r="I360" i="3"/>
  <c r="J360" i="3"/>
  <c r="K360" i="3"/>
  <c r="L360" i="3"/>
  <c r="M360" i="3"/>
  <c r="N360" i="3"/>
  <c r="O360" i="3"/>
  <c r="P360" i="3"/>
  <c r="Q360" i="3"/>
  <c r="R360" i="3"/>
  <c r="S360" i="3"/>
  <c r="F361" i="3"/>
  <c r="G361" i="3"/>
  <c r="H361" i="3"/>
  <c r="I361" i="3"/>
  <c r="J361" i="3"/>
  <c r="K361" i="3"/>
  <c r="L361" i="3"/>
  <c r="M361" i="3"/>
  <c r="N361" i="3"/>
  <c r="O361" i="3"/>
  <c r="P361" i="3"/>
  <c r="Q361" i="3"/>
  <c r="R361" i="3"/>
  <c r="S361" i="3"/>
  <c r="F362" i="3"/>
  <c r="G362" i="3"/>
  <c r="H362" i="3"/>
  <c r="I362" i="3"/>
  <c r="J362" i="3"/>
  <c r="K362" i="3"/>
  <c r="L362" i="3"/>
  <c r="M362" i="3"/>
  <c r="N362" i="3"/>
  <c r="O362" i="3"/>
  <c r="P362" i="3"/>
  <c r="Q362" i="3"/>
  <c r="R362" i="3"/>
  <c r="S362" i="3"/>
  <c r="F363" i="3"/>
  <c r="G363" i="3"/>
  <c r="H363" i="3"/>
  <c r="I363" i="3"/>
  <c r="J363" i="3"/>
  <c r="K363" i="3"/>
  <c r="L363" i="3"/>
  <c r="M363" i="3"/>
  <c r="N363" i="3"/>
  <c r="O363" i="3"/>
  <c r="P363" i="3"/>
  <c r="Q363" i="3"/>
  <c r="R363" i="3"/>
  <c r="S363" i="3"/>
  <c r="F364" i="3"/>
  <c r="G364" i="3"/>
  <c r="H364" i="3"/>
  <c r="I364" i="3"/>
  <c r="J364" i="3"/>
  <c r="K364" i="3"/>
  <c r="L364" i="3"/>
  <c r="M364" i="3"/>
  <c r="N364" i="3"/>
  <c r="O364" i="3"/>
  <c r="P364" i="3"/>
  <c r="Q364" i="3"/>
  <c r="R364" i="3"/>
  <c r="S364" i="3"/>
  <c r="F365" i="3"/>
  <c r="G365" i="3"/>
  <c r="H365" i="3"/>
  <c r="I365" i="3"/>
  <c r="J365" i="3"/>
  <c r="K365" i="3"/>
  <c r="L365" i="3"/>
  <c r="M365" i="3"/>
  <c r="N365" i="3"/>
  <c r="O365" i="3"/>
  <c r="P365" i="3"/>
  <c r="Q365" i="3"/>
  <c r="R365" i="3"/>
  <c r="S365" i="3"/>
  <c r="F366" i="3"/>
  <c r="G366" i="3"/>
  <c r="H366" i="3"/>
  <c r="I366" i="3"/>
  <c r="J366" i="3"/>
  <c r="K366" i="3"/>
  <c r="L366" i="3"/>
  <c r="M366" i="3"/>
  <c r="N366" i="3"/>
  <c r="O366" i="3"/>
  <c r="P366" i="3"/>
  <c r="Q366" i="3"/>
  <c r="R366" i="3"/>
  <c r="S366" i="3"/>
  <c r="F368" i="3"/>
  <c r="G368" i="3"/>
  <c r="H368" i="3"/>
  <c r="I368" i="3"/>
  <c r="J368" i="3"/>
  <c r="K368" i="3"/>
  <c r="L368" i="3"/>
  <c r="M368" i="3"/>
  <c r="N368" i="3"/>
  <c r="O368" i="3"/>
  <c r="P368" i="3"/>
  <c r="Q368" i="3"/>
  <c r="R368" i="3"/>
  <c r="S368" i="3"/>
  <c r="F370" i="3"/>
  <c r="G370" i="3"/>
  <c r="H370" i="3"/>
  <c r="I370" i="3"/>
  <c r="J370" i="3"/>
  <c r="K370" i="3"/>
  <c r="L370" i="3"/>
  <c r="M370" i="3"/>
  <c r="N370" i="3"/>
  <c r="O370" i="3"/>
  <c r="P370" i="3"/>
  <c r="Q370" i="3"/>
  <c r="R370" i="3"/>
  <c r="S370" i="3"/>
  <c r="F371" i="3"/>
  <c r="G371" i="3"/>
  <c r="H371" i="3"/>
  <c r="I371" i="3"/>
  <c r="J371" i="3"/>
  <c r="K371" i="3"/>
  <c r="L371" i="3"/>
  <c r="M371" i="3"/>
  <c r="N371" i="3"/>
  <c r="O371" i="3"/>
  <c r="P371" i="3"/>
  <c r="Q371" i="3"/>
  <c r="R371" i="3"/>
  <c r="S371" i="3"/>
  <c r="F373" i="3"/>
  <c r="G373" i="3"/>
  <c r="H373" i="3"/>
  <c r="I373" i="3"/>
  <c r="J373" i="3"/>
  <c r="K373" i="3"/>
  <c r="L373" i="3"/>
  <c r="M373" i="3"/>
  <c r="N373" i="3"/>
  <c r="O373" i="3"/>
  <c r="P373" i="3"/>
  <c r="Q373" i="3"/>
  <c r="R373" i="3"/>
  <c r="S373" i="3"/>
  <c r="F375" i="3"/>
  <c r="G375" i="3"/>
  <c r="H375" i="3"/>
  <c r="I375" i="3"/>
  <c r="J375" i="3"/>
  <c r="K375" i="3"/>
  <c r="L375" i="3"/>
  <c r="M375" i="3"/>
  <c r="N375" i="3"/>
  <c r="O375" i="3"/>
  <c r="P375" i="3"/>
  <c r="Q375" i="3"/>
  <c r="R375" i="3"/>
  <c r="S375" i="3"/>
  <c r="F377" i="3"/>
  <c r="G377" i="3"/>
  <c r="H377" i="3"/>
  <c r="I377" i="3"/>
  <c r="J377" i="3"/>
  <c r="K377" i="3"/>
  <c r="L377" i="3"/>
  <c r="M377" i="3"/>
  <c r="N377" i="3"/>
  <c r="O377" i="3"/>
  <c r="P377" i="3"/>
  <c r="Q377" i="3"/>
  <c r="R377" i="3"/>
  <c r="S377" i="3"/>
  <c r="F379" i="3"/>
  <c r="G379" i="3"/>
  <c r="H379" i="3"/>
  <c r="I379" i="3"/>
  <c r="J379" i="3"/>
  <c r="K379" i="3"/>
  <c r="L379" i="3"/>
  <c r="M379" i="3"/>
  <c r="N379" i="3"/>
  <c r="O379" i="3"/>
  <c r="P379" i="3"/>
  <c r="Q379" i="3"/>
  <c r="R379" i="3"/>
  <c r="S379" i="3"/>
  <c r="F381" i="3"/>
  <c r="G381" i="3"/>
  <c r="H381" i="3"/>
  <c r="I381" i="3"/>
  <c r="J381" i="3"/>
  <c r="K381" i="3"/>
  <c r="L381" i="3"/>
  <c r="M381" i="3"/>
  <c r="N381" i="3"/>
  <c r="O381" i="3"/>
  <c r="P381" i="3"/>
  <c r="Q381" i="3"/>
  <c r="R381" i="3"/>
  <c r="S381" i="3"/>
  <c r="F382" i="3"/>
  <c r="G382" i="3"/>
  <c r="H382" i="3"/>
  <c r="I382" i="3"/>
  <c r="J382" i="3"/>
  <c r="K382" i="3"/>
  <c r="L382" i="3"/>
  <c r="M382" i="3"/>
  <c r="N382" i="3"/>
  <c r="O382" i="3"/>
  <c r="P382" i="3"/>
  <c r="Q382" i="3"/>
  <c r="R382" i="3"/>
  <c r="S382" i="3"/>
  <c r="F383" i="3"/>
  <c r="G383" i="3"/>
  <c r="H383" i="3"/>
  <c r="I383" i="3"/>
  <c r="J383" i="3"/>
  <c r="K383" i="3"/>
  <c r="L383" i="3"/>
  <c r="M383" i="3"/>
  <c r="N383" i="3"/>
  <c r="O383" i="3"/>
  <c r="P383" i="3"/>
  <c r="Q383" i="3"/>
  <c r="R383" i="3"/>
  <c r="S383" i="3"/>
  <c r="F385" i="3"/>
  <c r="G385" i="3"/>
  <c r="H385" i="3"/>
  <c r="I385" i="3"/>
  <c r="J385" i="3"/>
  <c r="K385" i="3"/>
  <c r="L385" i="3"/>
  <c r="M385" i="3"/>
  <c r="N385" i="3"/>
  <c r="O385" i="3"/>
  <c r="P385" i="3"/>
  <c r="Q385" i="3"/>
  <c r="R385" i="3"/>
  <c r="S385" i="3"/>
  <c r="F386" i="3"/>
  <c r="G386" i="3"/>
  <c r="H386" i="3"/>
  <c r="I386" i="3"/>
  <c r="J386" i="3"/>
  <c r="K386" i="3"/>
  <c r="L386" i="3"/>
  <c r="M386" i="3"/>
  <c r="N386" i="3"/>
  <c r="O386" i="3"/>
  <c r="P386" i="3"/>
  <c r="Q386" i="3"/>
  <c r="R386" i="3"/>
  <c r="S386" i="3"/>
  <c r="F387" i="3"/>
  <c r="G387" i="3"/>
  <c r="H387" i="3"/>
  <c r="I387" i="3"/>
  <c r="J387" i="3"/>
  <c r="K387" i="3"/>
  <c r="L387" i="3"/>
  <c r="M387" i="3"/>
  <c r="N387" i="3"/>
  <c r="O387" i="3"/>
  <c r="P387" i="3"/>
  <c r="Q387" i="3"/>
  <c r="R387" i="3"/>
  <c r="S387" i="3"/>
  <c r="F388" i="3"/>
  <c r="G388" i="3"/>
  <c r="H388" i="3"/>
  <c r="I388" i="3"/>
  <c r="J388" i="3"/>
  <c r="K388" i="3"/>
  <c r="L388" i="3"/>
  <c r="M388" i="3"/>
  <c r="N388" i="3"/>
  <c r="O388" i="3"/>
  <c r="P388" i="3"/>
  <c r="Q388" i="3"/>
  <c r="R388" i="3"/>
  <c r="S388" i="3"/>
  <c r="F389" i="3"/>
  <c r="G389" i="3"/>
  <c r="H389" i="3"/>
  <c r="I389" i="3"/>
  <c r="J389" i="3"/>
  <c r="K389" i="3"/>
  <c r="L389" i="3"/>
  <c r="M389" i="3"/>
  <c r="N389" i="3"/>
  <c r="O389" i="3"/>
  <c r="P389" i="3"/>
  <c r="Q389" i="3"/>
  <c r="R389" i="3"/>
  <c r="S389" i="3"/>
  <c r="F390" i="3"/>
  <c r="G390" i="3"/>
  <c r="H390" i="3"/>
  <c r="I390" i="3"/>
  <c r="J390" i="3"/>
  <c r="K390" i="3"/>
  <c r="L390" i="3"/>
  <c r="M390" i="3"/>
  <c r="N390" i="3"/>
  <c r="O390" i="3"/>
  <c r="P390" i="3"/>
  <c r="Q390" i="3"/>
  <c r="R390" i="3"/>
  <c r="S390" i="3"/>
  <c r="F391" i="3"/>
  <c r="G391" i="3"/>
  <c r="H391" i="3"/>
  <c r="I391" i="3"/>
  <c r="J391" i="3"/>
  <c r="K391" i="3"/>
  <c r="L391" i="3"/>
  <c r="M391" i="3"/>
  <c r="N391" i="3"/>
  <c r="O391" i="3"/>
  <c r="P391" i="3"/>
  <c r="Q391" i="3"/>
  <c r="R391" i="3"/>
  <c r="S391" i="3"/>
  <c r="F392" i="3"/>
  <c r="G392" i="3"/>
  <c r="H392" i="3"/>
  <c r="I392" i="3"/>
  <c r="J392" i="3"/>
  <c r="K392" i="3"/>
  <c r="L392" i="3"/>
  <c r="M392" i="3"/>
  <c r="N392" i="3"/>
  <c r="O392" i="3"/>
  <c r="P392" i="3"/>
  <c r="Q392" i="3"/>
  <c r="R392" i="3"/>
  <c r="S392" i="3"/>
  <c r="F393" i="3"/>
  <c r="G393" i="3"/>
  <c r="H393" i="3"/>
  <c r="I393" i="3"/>
  <c r="J393" i="3"/>
  <c r="K393" i="3"/>
  <c r="L393" i="3"/>
  <c r="M393" i="3"/>
  <c r="N393" i="3"/>
  <c r="O393" i="3"/>
  <c r="P393" i="3"/>
  <c r="Q393" i="3"/>
  <c r="R393" i="3"/>
  <c r="S393" i="3"/>
  <c r="F394" i="3"/>
  <c r="G394" i="3"/>
  <c r="H394" i="3"/>
  <c r="I394" i="3"/>
  <c r="J394" i="3"/>
  <c r="K394" i="3"/>
  <c r="L394" i="3"/>
  <c r="M394" i="3"/>
  <c r="N394" i="3"/>
  <c r="O394" i="3"/>
  <c r="P394" i="3"/>
  <c r="Q394" i="3"/>
  <c r="R394" i="3"/>
  <c r="S394" i="3"/>
  <c r="F395" i="3"/>
  <c r="G395" i="3"/>
  <c r="H395" i="3"/>
  <c r="I395" i="3"/>
  <c r="J395" i="3"/>
  <c r="K395" i="3"/>
  <c r="L395" i="3"/>
  <c r="M395" i="3"/>
  <c r="N395" i="3"/>
  <c r="O395" i="3"/>
  <c r="P395" i="3"/>
  <c r="Q395" i="3"/>
  <c r="R395" i="3"/>
  <c r="S395" i="3"/>
  <c r="F396" i="3"/>
  <c r="G396" i="3"/>
  <c r="H396" i="3"/>
  <c r="I396" i="3"/>
  <c r="J396" i="3"/>
  <c r="K396" i="3"/>
  <c r="L396" i="3"/>
  <c r="M396" i="3"/>
  <c r="N396" i="3"/>
  <c r="O396" i="3"/>
  <c r="P396" i="3"/>
  <c r="Q396" i="3"/>
  <c r="R396" i="3"/>
  <c r="S396" i="3"/>
  <c r="F397" i="3"/>
  <c r="G397" i="3"/>
  <c r="H397" i="3"/>
  <c r="I397" i="3"/>
  <c r="J397" i="3"/>
  <c r="K397" i="3"/>
  <c r="L397" i="3"/>
  <c r="M397" i="3"/>
  <c r="N397" i="3"/>
  <c r="O397" i="3"/>
  <c r="P397" i="3"/>
  <c r="Q397" i="3"/>
  <c r="R397" i="3"/>
  <c r="S397" i="3"/>
  <c r="F398" i="3"/>
  <c r="G398" i="3"/>
  <c r="H398" i="3"/>
  <c r="I398" i="3"/>
  <c r="J398" i="3"/>
  <c r="K398" i="3"/>
  <c r="L398" i="3"/>
  <c r="M398" i="3"/>
  <c r="N398" i="3"/>
  <c r="O398" i="3"/>
  <c r="P398" i="3"/>
  <c r="Q398" i="3"/>
  <c r="R398" i="3"/>
  <c r="S398" i="3"/>
  <c r="F399" i="3"/>
  <c r="G399" i="3"/>
  <c r="H399" i="3"/>
  <c r="I399" i="3"/>
  <c r="J399" i="3"/>
  <c r="K399" i="3"/>
  <c r="L399" i="3"/>
  <c r="M399" i="3"/>
  <c r="N399" i="3"/>
  <c r="O399" i="3"/>
  <c r="P399" i="3"/>
  <c r="Q399" i="3"/>
  <c r="R399" i="3"/>
  <c r="S399" i="3"/>
  <c r="F400" i="3"/>
  <c r="G400" i="3"/>
  <c r="H400" i="3"/>
  <c r="I400" i="3"/>
  <c r="J400" i="3"/>
  <c r="K400" i="3"/>
  <c r="L400" i="3"/>
  <c r="M400" i="3"/>
  <c r="N400" i="3"/>
  <c r="O400" i="3"/>
  <c r="P400" i="3"/>
  <c r="Q400" i="3"/>
  <c r="R400" i="3"/>
  <c r="S400" i="3"/>
  <c r="F401" i="3"/>
  <c r="G401" i="3"/>
  <c r="H401" i="3"/>
  <c r="I401" i="3"/>
  <c r="J401" i="3"/>
  <c r="K401" i="3"/>
  <c r="L401" i="3"/>
  <c r="M401" i="3"/>
  <c r="N401" i="3"/>
  <c r="O401" i="3"/>
  <c r="P401" i="3"/>
  <c r="Q401" i="3"/>
  <c r="R401" i="3"/>
  <c r="S401" i="3"/>
  <c r="F402" i="3"/>
  <c r="G402" i="3"/>
  <c r="H402" i="3"/>
  <c r="I402" i="3"/>
  <c r="J402" i="3"/>
  <c r="K402" i="3"/>
  <c r="L402" i="3"/>
  <c r="M402" i="3"/>
  <c r="N402" i="3"/>
  <c r="O402" i="3"/>
  <c r="P402" i="3"/>
  <c r="Q402" i="3"/>
  <c r="R402" i="3"/>
  <c r="S402" i="3"/>
  <c r="F403" i="3"/>
  <c r="G403" i="3"/>
  <c r="H403" i="3"/>
  <c r="I403" i="3"/>
  <c r="J403" i="3"/>
  <c r="K403" i="3"/>
  <c r="L403" i="3"/>
  <c r="M403" i="3"/>
  <c r="N403" i="3"/>
  <c r="O403" i="3"/>
  <c r="P403" i="3"/>
  <c r="Q403" i="3"/>
  <c r="R403" i="3"/>
  <c r="S403" i="3"/>
  <c r="F404" i="3"/>
  <c r="G404" i="3"/>
  <c r="H404" i="3"/>
  <c r="I404" i="3"/>
  <c r="J404" i="3"/>
  <c r="K404" i="3"/>
  <c r="L404" i="3"/>
  <c r="M404" i="3"/>
  <c r="N404" i="3"/>
  <c r="O404" i="3"/>
  <c r="P404" i="3"/>
  <c r="Q404" i="3"/>
  <c r="R404" i="3"/>
  <c r="S404" i="3"/>
  <c r="F405" i="3"/>
  <c r="G405" i="3"/>
  <c r="H405" i="3"/>
  <c r="I405" i="3"/>
  <c r="J405" i="3"/>
  <c r="K405" i="3"/>
  <c r="L405" i="3"/>
  <c r="M405" i="3"/>
  <c r="N405" i="3"/>
  <c r="O405" i="3"/>
  <c r="P405" i="3"/>
  <c r="Q405" i="3"/>
  <c r="R405" i="3"/>
  <c r="S405" i="3"/>
  <c r="F406" i="3"/>
  <c r="G406" i="3"/>
  <c r="H406" i="3"/>
  <c r="I406" i="3"/>
  <c r="J406" i="3"/>
  <c r="K406" i="3"/>
  <c r="L406" i="3"/>
  <c r="M406" i="3"/>
  <c r="N406" i="3"/>
  <c r="O406" i="3"/>
  <c r="P406" i="3"/>
  <c r="Q406" i="3"/>
  <c r="R406" i="3"/>
  <c r="S406" i="3"/>
  <c r="F407" i="3"/>
  <c r="G407" i="3"/>
  <c r="H407" i="3"/>
  <c r="I407" i="3"/>
  <c r="J407" i="3"/>
  <c r="K407" i="3"/>
  <c r="L407" i="3"/>
  <c r="M407" i="3"/>
  <c r="N407" i="3"/>
  <c r="O407" i="3"/>
  <c r="P407" i="3"/>
  <c r="Q407" i="3"/>
  <c r="R407" i="3"/>
  <c r="S407" i="3"/>
  <c r="F408" i="3"/>
  <c r="G408" i="3"/>
  <c r="H408" i="3"/>
  <c r="I408" i="3"/>
  <c r="J408" i="3"/>
  <c r="K408" i="3"/>
  <c r="L408" i="3"/>
  <c r="M408" i="3"/>
  <c r="N408" i="3"/>
  <c r="O408" i="3"/>
  <c r="P408" i="3"/>
  <c r="Q408" i="3"/>
  <c r="R408" i="3"/>
  <c r="S408" i="3"/>
  <c r="F409" i="3"/>
  <c r="G409" i="3"/>
  <c r="H409" i="3"/>
  <c r="I409" i="3"/>
  <c r="J409" i="3"/>
  <c r="K409" i="3"/>
  <c r="L409" i="3"/>
  <c r="M409" i="3"/>
  <c r="N409" i="3"/>
  <c r="O409" i="3"/>
  <c r="P409" i="3"/>
  <c r="Q409" i="3"/>
  <c r="R409" i="3"/>
  <c r="S409" i="3"/>
  <c r="F410" i="3"/>
  <c r="G410" i="3"/>
  <c r="H410" i="3"/>
  <c r="I410" i="3"/>
  <c r="J410" i="3"/>
  <c r="K410" i="3"/>
  <c r="L410" i="3"/>
  <c r="M410" i="3"/>
  <c r="N410" i="3"/>
  <c r="O410" i="3"/>
  <c r="P410" i="3"/>
  <c r="Q410" i="3"/>
  <c r="R410" i="3"/>
  <c r="S410" i="3"/>
  <c r="F412" i="3"/>
  <c r="G412" i="3"/>
  <c r="H412" i="3"/>
  <c r="I412" i="3"/>
  <c r="J412" i="3"/>
  <c r="K412" i="3"/>
  <c r="L412" i="3"/>
  <c r="M412" i="3"/>
  <c r="N412" i="3"/>
  <c r="O412" i="3"/>
  <c r="P412" i="3"/>
  <c r="Q412" i="3"/>
  <c r="R412" i="3"/>
  <c r="S412" i="3"/>
  <c r="F413" i="3"/>
  <c r="G413" i="3"/>
  <c r="H413" i="3"/>
  <c r="I413" i="3"/>
  <c r="J413" i="3"/>
  <c r="K413" i="3"/>
  <c r="L413" i="3"/>
  <c r="M413" i="3"/>
  <c r="N413" i="3"/>
  <c r="O413" i="3"/>
  <c r="P413" i="3"/>
  <c r="Q413" i="3"/>
  <c r="R413" i="3"/>
  <c r="S413" i="3"/>
  <c r="F414" i="3"/>
  <c r="G414" i="3"/>
  <c r="H414" i="3"/>
  <c r="I414" i="3"/>
  <c r="J414" i="3"/>
  <c r="K414" i="3"/>
  <c r="L414" i="3"/>
  <c r="M414" i="3"/>
  <c r="N414" i="3"/>
  <c r="O414" i="3"/>
  <c r="P414" i="3"/>
  <c r="Q414" i="3"/>
  <c r="R414" i="3"/>
  <c r="S414" i="3"/>
  <c r="F415" i="3"/>
  <c r="G415" i="3"/>
  <c r="H415" i="3"/>
  <c r="I415" i="3"/>
  <c r="J415" i="3"/>
  <c r="K415" i="3"/>
  <c r="L415" i="3"/>
  <c r="M415" i="3"/>
  <c r="N415" i="3"/>
  <c r="O415" i="3"/>
  <c r="P415" i="3"/>
  <c r="Q415" i="3"/>
  <c r="R415" i="3"/>
  <c r="S415" i="3"/>
  <c r="F416" i="3"/>
  <c r="G416" i="3"/>
  <c r="H416" i="3"/>
  <c r="I416" i="3"/>
  <c r="J416" i="3"/>
  <c r="K416" i="3"/>
  <c r="L416" i="3"/>
  <c r="M416" i="3"/>
  <c r="N416" i="3"/>
  <c r="O416" i="3"/>
  <c r="P416" i="3"/>
  <c r="Q416" i="3"/>
  <c r="R416" i="3"/>
  <c r="S416" i="3"/>
  <c r="F417" i="3"/>
  <c r="G417" i="3"/>
  <c r="H417" i="3"/>
  <c r="I417" i="3"/>
  <c r="J417" i="3"/>
  <c r="K417" i="3"/>
  <c r="L417" i="3"/>
  <c r="M417" i="3"/>
  <c r="N417" i="3"/>
  <c r="O417" i="3"/>
  <c r="P417" i="3"/>
  <c r="Q417" i="3"/>
  <c r="R417" i="3"/>
  <c r="S417" i="3"/>
  <c r="F419" i="3"/>
  <c r="G419" i="3"/>
  <c r="H419" i="3"/>
  <c r="I419" i="3"/>
  <c r="J419" i="3"/>
  <c r="K419" i="3"/>
  <c r="L419" i="3"/>
  <c r="M419" i="3"/>
  <c r="N419" i="3"/>
  <c r="O419" i="3"/>
  <c r="P419" i="3"/>
  <c r="Q419" i="3"/>
  <c r="R419" i="3"/>
  <c r="S419" i="3"/>
  <c r="F420" i="3"/>
  <c r="G420" i="3"/>
  <c r="H420" i="3"/>
  <c r="I420" i="3"/>
  <c r="J420" i="3"/>
  <c r="K420" i="3"/>
  <c r="L420" i="3"/>
  <c r="M420" i="3"/>
  <c r="N420" i="3"/>
  <c r="O420" i="3"/>
  <c r="P420" i="3"/>
  <c r="Q420" i="3"/>
  <c r="R420" i="3"/>
  <c r="S420" i="3"/>
  <c r="F422" i="3"/>
  <c r="G422" i="3"/>
  <c r="H422" i="3"/>
  <c r="I422" i="3"/>
  <c r="J422" i="3"/>
  <c r="K422" i="3"/>
  <c r="L422" i="3"/>
  <c r="M422" i="3"/>
  <c r="N422" i="3"/>
  <c r="O422" i="3"/>
  <c r="P422" i="3"/>
  <c r="Q422" i="3"/>
  <c r="R422" i="3"/>
  <c r="S422" i="3"/>
  <c r="F423" i="3"/>
  <c r="G423" i="3"/>
  <c r="H423" i="3"/>
  <c r="I423" i="3"/>
  <c r="J423" i="3"/>
  <c r="K423" i="3"/>
  <c r="L423" i="3"/>
  <c r="M423" i="3"/>
  <c r="N423" i="3"/>
  <c r="O423" i="3"/>
  <c r="P423" i="3"/>
  <c r="Q423" i="3"/>
  <c r="R423" i="3"/>
  <c r="S423" i="3"/>
  <c r="F425" i="3"/>
  <c r="G425" i="3"/>
  <c r="H425" i="3"/>
  <c r="I425" i="3"/>
  <c r="J425" i="3"/>
  <c r="K425" i="3"/>
  <c r="L425" i="3"/>
  <c r="M425" i="3"/>
  <c r="N425" i="3"/>
  <c r="O425" i="3"/>
  <c r="P425" i="3"/>
  <c r="Q425" i="3"/>
  <c r="R425" i="3"/>
  <c r="S425" i="3"/>
  <c r="F426" i="3"/>
  <c r="G426" i="3"/>
  <c r="H426" i="3"/>
  <c r="I426" i="3"/>
  <c r="J426" i="3"/>
  <c r="K426" i="3"/>
  <c r="L426" i="3"/>
  <c r="M426" i="3"/>
  <c r="N426" i="3"/>
  <c r="O426" i="3"/>
  <c r="P426" i="3"/>
  <c r="Q426" i="3"/>
  <c r="R426" i="3"/>
  <c r="S426" i="3"/>
  <c r="F427" i="3"/>
  <c r="G427" i="3"/>
  <c r="H427" i="3"/>
  <c r="I427" i="3"/>
  <c r="J427" i="3"/>
  <c r="K427" i="3"/>
  <c r="L427" i="3"/>
  <c r="M427" i="3"/>
  <c r="N427" i="3"/>
  <c r="O427" i="3"/>
  <c r="P427" i="3"/>
  <c r="Q427" i="3"/>
  <c r="R427" i="3"/>
  <c r="S427" i="3"/>
  <c r="F428" i="3"/>
  <c r="G428" i="3"/>
  <c r="H428" i="3"/>
  <c r="I428" i="3"/>
  <c r="J428" i="3"/>
  <c r="K428" i="3"/>
  <c r="L428" i="3"/>
  <c r="M428" i="3"/>
  <c r="N428" i="3"/>
  <c r="O428" i="3"/>
  <c r="P428" i="3"/>
  <c r="Q428" i="3"/>
  <c r="R428" i="3"/>
  <c r="S428" i="3"/>
  <c r="F429" i="3"/>
  <c r="G429" i="3"/>
  <c r="H429" i="3"/>
  <c r="I429" i="3"/>
  <c r="J429" i="3"/>
  <c r="K429" i="3"/>
  <c r="L429" i="3"/>
  <c r="M429" i="3"/>
  <c r="N429" i="3"/>
  <c r="O429" i="3"/>
  <c r="P429" i="3"/>
  <c r="Q429" i="3"/>
  <c r="R429" i="3"/>
  <c r="S429" i="3"/>
  <c r="F431" i="3"/>
  <c r="G431" i="3"/>
  <c r="H431" i="3"/>
  <c r="I431" i="3"/>
  <c r="J431" i="3"/>
  <c r="K431" i="3"/>
  <c r="L431" i="3"/>
  <c r="M431" i="3"/>
  <c r="N431" i="3"/>
  <c r="O431" i="3"/>
  <c r="P431" i="3"/>
  <c r="Q431" i="3"/>
  <c r="R431" i="3"/>
  <c r="S431" i="3"/>
  <c r="F432" i="3"/>
  <c r="G432" i="3"/>
  <c r="H432" i="3"/>
  <c r="I432" i="3"/>
  <c r="J432" i="3"/>
  <c r="K432" i="3"/>
  <c r="L432" i="3"/>
  <c r="M432" i="3"/>
  <c r="N432" i="3"/>
  <c r="O432" i="3"/>
  <c r="P432" i="3"/>
  <c r="Q432" i="3"/>
  <c r="R432" i="3"/>
  <c r="S432" i="3"/>
  <c r="F433" i="3"/>
  <c r="G433" i="3"/>
  <c r="H433" i="3"/>
  <c r="I433" i="3"/>
  <c r="J433" i="3"/>
  <c r="K433" i="3"/>
  <c r="L433" i="3"/>
  <c r="M433" i="3"/>
  <c r="N433" i="3"/>
  <c r="O433" i="3"/>
  <c r="P433" i="3"/>
  <c r="Q433" i="3"/>
  <c r="R433" i="3"/>
  <c r="S433" i="3"/>
  <c r="F434" i="3"/>
  <c r="G434" i="3"/>
  <c r="H434" i="3"/>
  <c r="I434" i="3"/>
  <c r="J434" i="3"/>
  <c r="K434" i="3"/>
  <c r="L434" i="3"/>
  <c r="M434" i="3"/>
  <c r="N434" i="3"/>
  <c r="O434" i="3"/>
  <c r="P434" i="3"/>
  <c r="Q434" i="3"/>
  <c r="R434" i="3"/>
  <c r="S434" i="3"/>
  <c r="F435" i="3"/>
  <c r="G435" i="3"/>
  <c r="H435" i="3"/>
  <c r="I435" i="3"/>
  <c r="J435" i="3"/>
  <c r="K435" i="3"/>
  <c r="L435" i="3"/>
  <c r="M435" i="3"/>
  <c r="N435" i="3"/>
  <c r="O435" i="3"/>
  <c r="P435" i="3"/>
  <c r="Q435" i="3"/>
  <c r="R435" i="3"/>
  <c r="S435" i="3"/>
  <c r="F436" i="3"/>
  <c r="G436" i="3"/>
  <c r="H436" i="3"/>
  <c r="I436" i="3"/>
  <c r="J436" i="3"/>
  <c r="K436" i="3"/>
  <c r="L436" i="3"/>
  <c r="M436" i="3"/>
  <c r="N436" i="3"/>
  <c r="O436" i="3"/>
  <c r="P436" i="3"/>
  <c r="Q436" i="3"/>
  <c r="R436" i="3"/>
  <c r="S436" i="3"/>
  <c r="F437" i="3"/>
  <c r="G437" i="3"/>
  <c r="H437" i="3"/>
  <c r="I437" i="3"/>
  <c r="J437" i="3"/>
  <c r="K437" i="3"/>
  <c r="L437" i="3"/>
  <c r="M437" i="3"/>
  <c r="N437" i="3"/>
  <c r="O437" i="3"/>
  <c r="P437" i="3"/>
  <c r="Q437" i="3"/>
  <c r="R437" i="3"/>
  <c r="S437" i="3"/>
  <c r="F438" i="3"/>
  <c r="G438" i="3"/>
  <c r="H438" i="3"/>
  <c r="I438" i="3"/>
  <c r="J438" i="3"/>
  <c r="K438" i="3"/>
  <c r="L438" i="3"/>
  <c r="M438" i="3"/>
  <c r="N438" i="3"/>
  <c r="O438" i="3"/>
  <c r="P438" i="3"/>
  <c r="Q438" i="3"/>
  <c r="R438" i="3"/>
  <c r="S438" i="3"/>
  <c r="F440" i="3"/>
  <c r="G440" i="3"/>
  <c r="H440" i="3"/>
  <c r="I440" i="3"/>
  <c r="J440" i="3"/>
  <c r="K440" i="3"/>
  <c r="L440" i="3"/>
  <c r="M440" i="3"/>
  <c r="N440" i="3"/>
  <c r="O440" i="3"/>
  <c r="P440" i="3"/>
  <c r="Q440" i="3"/>
  <c r="R440" i="3"/>
  <c r="S440" i="3"/>
  <c r="F441" i="3"/>
  <c r="G441" i="3"/>
  <c r="H441" i="3"/>
  <c r="I441" i="3"/>
  <c r="J441" i="3"/>
  <c r="K441" i="3"/>
  <c r="L441" i="3"/>
  <c r="M441" i="3"/>
  <c r="N441" i="3"/>
  <c r="O441" i="3"/>
  <c r="P441" i="3"/>
  <c r="Q441" i="3"/>
  <c r="R441" i="3"/>
  <c r="S441" i="3"/>
  <c r="F442" i="3"/>
  <c r="G442" i="3"/>
  <c r="H442" i="3"/>
  <c r="I442" i="3"/>
  <c r="J442" i="3"/>
  <c r="K442" i="3"/>
  <c r="L442" i="3"/>
  <c r="M442" i="3"/>
  <c r="N442" i="3"/>
  <c r="O442" i="3"/>
  <c r="P442" i="3"/>
  <c r="Q442" i="3"/>
  <c r="R442" i="3"/>
  <c r="S442" i="3"/>
  <c r="F444" i="3"/>
  <c r="G444" i="3"/>
  <c r="H444" i="3"/>
  <c r="I444" i="3"/>
  <c r="J444" i="3"/>
  <c r="K444" i="3"/>
  <c r="L444" i="3"/>
  <c r="M444" i="3"/>
  <c r="N444" i="3"/>
  <c r="O444" i="3"/>
  <c r="P444" i="3"/>
  <c r="Q444" i="3"/>
  <c r="R444" i="3"/>
  <c r="S444" i="3"/>
  <c r="F445" i="3"/>
  <c r="G445" i="3"/>
  <c r="H445" i="3"/>
  <c r="I445" i="3"/>
  <c r="J445" i="3"/>
  <c r="K445" i="3"/>
  <c r="L445" i="3"/>
  <c r="M445" i="3"/>
  <c r="N445" i="3"/>
  <c r="O445" i="3"/>
  <c r="P445" i="3"/>
  <c r="Q445" i="3"/>
  <c r="R445" i="3"/>
  <c r="S445" i="3"/>
  <c r="F447" i="3"/>
  <c r="G447" i="3"/>
  <c r="H447" i="3"/>
  <c r="I447" i="3"/>
  <c r="J447" i="3"/>
  <c r="K447" i="3"/>
  <c r="L447" i="3"/>
  <c r="M447" i="3"/>
  <c r="N447" i="3"/>
  <c r="O447" i="3"/>
  <c r="P447" i="3"/>
  <c r="Q447" i="3"/>
  <c r="R447" i="3"/>
  <c r="S447" i="3"/>
  <c r="F448" i="3"/>
  <c r="G448" i="3"/>
  <c r="H448" i="3"/>
  <c r="I448" i="3"/>
  <c r="J448" i="3"/>
  <c r="K448" i="3"/>
  <c r="L448" i="3"/>
  <c r="M448" i="3"/>
  <c r="N448" i="3"/>
  <c r="O448" i="3"/>
  <c r="P448" i="3"/>
  <c r="Q448" i="3"/>
  <c r="R448" i="3"/>
  <c r="S448" i="3"/>
  <c r="F449" i="3"/>
  <c r="G449" i="3"/>
  <c r="H449" i="3"/>
  <c r="I449" i="3"/>
  <c r="J449" i="3"/>
  <c r="K449" i="3"/>
  <c r="L449" i="3"/>
  <c r="M449" i="3"/>
  <c r="N449" i="3"/>
  <c r="O449" i="3"/>
  <c r="P449" i="3"/>
  <c r="Q449" i="3"/>
  <c r="R449" i="3"/>
  <c r="S449" i="3"/>
  <c r="F451" i="3"/>
  <c r="G451" i="3"/>
  <c r="H451" i="3"/>
  <c r="I451" i="3"/>
  <c r="J451" i="3"/>
  <c r="K451" i="3"/>
  <c r="L451" i="3"/>
  <c r="M451" i="3"/>
  <c r="N451" i="3"/>
  <c r="O451" i="3"/>
  <c r="P451" i="3"/>
  <c r="Q451" i="3"/>
  <c r="R451" i="3"/>
  <c r="S451" i="3"/>
  <c r="F452" i="3"/>
  <c r="G452" i="3"/>
  <c r="H452" i="3"/>
  <c r="I452" i="3"/>
  <c r="J452" i="3"/>
  <c r="K452" i="3"/>
  <c r="L452" i="3"/>
  <c r="M452" i="3"/>
  <c r="N452" i="3"/>
  <c r="O452" i="3"/>
  <c r="P452" i="3"/>
  <c r="Q452" i="3"/>
  <c r="R452" i="3"/>
  <c r="S452" i="3"/>
  <c r="F453" i="3"/>
  <c r="G453" i="3"/>
  <c r="H453" i="3"/>
  <c r="I453" i="3"/>
  <c r="J453" i="3"/>
  <c r="K453" i="3"/>
  <c r="L453" i="3"/>
  <c r="M453" i="3"/>
  <c r="N453" i="3"/>
  <c r="O453" i="3"/>
  <c r="P453" i="3"/>
  <c r="Q453" i="3"/>
  <c r="R453" i="3"/>
  <c r="S453" i="3"/>
  <c r="F454" i="3"/>
  <c r="G454" i="3"/>
  <c r="H454" i="3"/>
  <c r="I454" i="3"/>
  <c r="J454" i="3"/>
  <c r="K454" i="3"/>
  <c r="L454" i="3"/>
  <c r="M454" i="3"/>
  <c r="N454" i="3"/>
  <c r="O454" i="3"/>
  <c r="P454" i="3"/>
  <c r="Q454" i="3"/>
  <c r="R454" i="3"/>
  <c r="S454" i="3"/>
  <c r="F456" i="3"/>
  <c r="G456" i="3"/>
  <c r="H456" i="3"/>
  <c r="I456" i="3"/>
  <c r="J456" i="3"/>
  <c r="K456" i="3"/>
  <c r="L456" i="3"/>
  <c r="M456" i="3"/>
  <c r="N456" i="3"/>
  <c r="O456" i="3"/>
  <c r="P456" i="3"/>
  <c r="Q456" i="3"/>
  <c r="R456" i="3"/>
  <c r="S456" i="3"/>
  <c r="F457" i="3"/>
  <c r="G457" i="3"/>
  <c r="H457" i="3"/>
  <c r="I457" i="3"/>
  <c r="J457" i="3"/>
  <c r="K457" i="3"/>
  <c r="L457" i="3"/>
  <c r="M457" i="3"/>
  <c r="N457" i="3"/>
  <c r="O457" i="3"/>
  <c r="P457" i="3"/>
  <c r="Q457" i="3"/>
  <c r="R457" i="3"/>
  <c r="S457" i="3"/>
  <c r="F458" i="3"/>
  <c r="G458" i="3"/>
  <c r="H458" i="3"/>
  <c r="I458" i="3"/>
  <c r="J458" i="3"/>
  <c r="K458" i="3"/>
  <c r="L458" i="3"/>
  <c r="M458" i="3"/>
  <c r="N458" i="3"/>
  <c r="O458" i="3"/>
  <c r="P458" i="3"/>
  <c r="Q458" i="3"/>
  <c r="R458" i="3"/>
  <c r="S458" i="3"/>
  <c r="F459" i="3"/>
  <c r="G459" i="3"/>
  <c r="H459" i="3"/>
  <c r="I459" i="3"/>
  <c r="J459" i="3"/>
  <c r="K459" i="3"/>
  <c r="L459" i="3"/>
  <c r="M459" i="3"/>
  <c r="N459" i="3"/>
  <c r="O459" i="3"/>
  <c r="P459" i="3"/>
  <c r="Q459" i="3"/>
  <c r="R459" i="3"/>
  <c r="S459" i="3"/>
  <c r="F460" i="3"/>
  <c r="G460" i="3"/>
  <c r="H460" i="3"/>
  <c r="I460" i="3"/>
  <c r="J460" i="3"/>
  <c r="K460" i="3"/>
  <c r="L460" i="3"/>
  <c r="M460" i="3"/>
  <c r="N460" i="3"/>
  <c r="O460" i="3"/>
  <c r="P460" i="3"/>
  <c r="Q460" i="3"/>
  <c r="R460" i="3"/>
  <c r="S460" i="3"/>
  <c r="F461" i="3"/>
  <c r="G461" i="3"/>
  <c r="H461" i="3"/>
  <c r="I461" i="3"/>
  <c r="J461" i="3"/>
  <c r="K461" i="3"/>
  <c r="L461" i="3"/>
  <c r="M461" i="3"/>
  <c r="N461" i="3"/>
  <c r="O461" i="3"/>
  <c r="P461" i="3"/>
  <c r="Q461" i="3"/>
  <c r="R461" i="3"/>
  <c r="S461" i="3"/>
  <c r="F462" i="3"/>
  <c r="G462" i="3"/>
  <c r="H462" i="3"/>
  <c r="I462" i="3"/>
  <c r="J462" i="3"/>
  <c r="K462" i="3"/>
  <c r="L462" i="3"/>
  <c r="M462" i="3"/>
  <c r="N462" i="3"/>
  <c r="O462" i="3"/>
  <c r="P462" i="3"/>
  <c r="Q462" i="3"/>
  <c r="R462" i="3"/>
  <c r="S462" i="3"/>
  <c r="F463" i="3"/>
  <c r="G463" i="3"/>
  <c r="H463" i="3"/>
  <c r="I463" i="3"/>
  <c r="J463" i="3"/>
  <c r="K463" i="3"/>
  <c r="L463" i="3"/>
  <c r="M463" i="3"/>
  <c r="N463" i="3"/>
  <c r="O463" i="3"/>
  <c r="P463" i="3"/>
  <c r="Q463" i="3"/>
  <c r="R463" i="3"/>
  <c r="S463" i="3"/>
  <c r="F464" i="3"/>
  <c r="G464" i="3"/>
  <c r="H464" i="3"/>
  <c r="I464" i="3"/>
  <c r="J464" i="3"/>
  <c r="K464" i="3"/>
  <c r="L464" i="3"/>
  <c r="M464" i="3"/>
  <c r="N464" i="3"/>
  <c r="O464" i="3"/>
  <c r="P464" i="3"/>
  <c r="Q464" i="3"/>
  <c r="R464" i="3"/>
  <c r="S464" i="3"/>
  <c r="F465" i="3"/>
  <c r="G465" i="3"/>
  <c r="H465" i="3"/>
  <c r="I465" i="3"/>
  <c r="J465" i="3"/>
  <c r="K465" i="3"/>
  <c r="L465" i="3"/>
  <c r="M465" i="3"/>
  <c r="N465" i="3"/>
  <c r="O465" i="3"/>
  <c r="P465" i="3"/>
  <c r="Q465" i="3"/>
  <c r="R465" i="3"/>
  <c r="S465" i="3"/>
  <c r="F466" i="3"/>
  <c r="G466" i="3"/>
  <c r="H466" i="3"/>
  <c r="I466" i="3"/>
  <c r="J466" i="3"/>
  <c r="K466" i="3"/>
  <c r="L466" i="3"/>
  <c r="M466" i="3"/>
  <c r="N466" i="3"/>
  <c r="O466" i="3"/>
  <c r="P466" i="3"/>
  <c r="Q466" i="3"/>
  <c r="R466" i="3"/>
  <c r="S466" i="3"/>
  <c r="F467" i="3"/>
  <c r="G467" i="3"/>
  <c r="H467" i="3"/>
  <c r="I467" i="3"/>
  <c r="J467" i="3"/>
  <c r="K467" i="3"/>
  <c r="L467" i="3"/>
  <c r="M467" i="3"/>
  <c r="N467" i="3"/>
  <c r="O467" i="3"/>
  <c r="P467" i="3"/>
  <c r="Q467" i="3"/>
  <c r="R467" i="3"/>
  <c r="S467" i="3"/>
  <c r="F468" i="3"/>
  <c r="G468" i="3"/>
  <c r="H468" i="3"/>
  <c r="I468" i="3"/>
  <c r="J468" i="3"/>
  <c r="K468" i="3"/>
  <c r="L468" i="3"/>
  <c r="M468" i="3"/>
  <c r="N468" i="3"/>
  <c r="O468" i="3"/>
  <c r="P468" i="3"/>
  <c r="Q468" i="3"/>
  <c r="R468" i="3"/>
  <c r="S468" i="3"/>
  <c r="F469" i="3"/>
  <c r="G469" i="3"/>
  <c r="H469" i="3"/>
  <c r="I469" i="3"/>
  <c r="J469" i="3"/>
  <c r="K469" i="3"/>
  <c r="L469" i="3"/>
  <c r="M469" i="3"/>
  <c r="N469" i="3"/>
  <c r="O469" i="3"/>
  <c r="P469" i="3"/>
  <c r="Q469" i="3"/>
  <c r="R469" i="3"/>
  <c r="S469" i="3"/>
  <c r="F470" i="3"/>
  <c r="G470" i="3"/>
  <c r="H470" i="3"/>
  <c r="I470" i="3"/>
  <c r="J470" i="3"/>
  <c r="K470" i="3"/>
  <c r="L470" i="3"/>
  <c r="M470" i="3"/>
  <c r="N470" i="3"/>
  <c r="O470" i="3"/>
  <c r="P470" i="3"/>
  <c r="Q470" i="3"/>
  <c r="R470" i="3"/>
  <c r="S470" i="3"/>
  <c r="F471" i="3"/>
  <c r="G471" i="3"/>
  <c r="H471" i="3"/>
  <c r="I471" i="3"/>
  <c r="J471" i="3"/>
  <c r="K471" i="3"/>
  <c r="L471" i="3"/>
  <c r="M471" i="3"/>
  <c r="N471" i="3"/>
  <c r="O471" i="3"/>
  <c r="P471" i="3"/>
  <c r="Q471" i="3"/>
  <c r="R471" i="3"/>
  <c r="S471" i="3"/>
  <c r="F472" i="3"/>
  <c r="G472" i="3"/>
  <c r="H472" i="3"/>
  <c r="I472" i="3"/>
  <c r="J472" i="3"/>
  <c r="K472" i="3"/>
  <c r="L472" i="3"/>
  <c r="M472" i="3"/>
  <c r="N472" i="3"/>
  <c r="O472" i="3"/>
  <c r="P472" i="3"/>
  <c r="Q472" i="3"/>
  <c r="R472" i="3"/>
  <c r="S472" i="3"/>
  <c r="F474" i="3"/>
  <c r="G474" i="3"/>
  <c r="H474" i="3"/>
  <c r="I474" i="3"/>
  <c r="J474" i="3"/>
  <c r="K474" i="3"/>
  <c r="L474" i="3"/>
  <c r="M474" i="3"/>
  <c r="N474" i="3"/>
  <c r="O474" i="3"/>
  <c r="P474" i="3"/>
  <c r="Q474" i="3"/>
  <c r="R474" i="3"/>
  <c r="S474" i="3"/>
  <c r="F475" i="3"/>
  <c r="G475" i="3"/>
  <c r="H475" i="3"/>
  <c r="I475" i="3"/>
  <c r="J475" i="3"/>
  <c r="K475" i="3"/>
  <c r="L475" i="3"/>
  <c r="M475" i="3"/>
  <c r="N475" i="3"/>
  <c r="O475" i="3"/>
  <c r="P475" i="3"/>
  <c r="Q475" i="3"/>
  <c r="R475" i="3"/>
  <c r="S475" i="3"/>
  <c r="F476" i="3"/>
  <c r="G476" i="3"/>
  <c r="H476" i="3"/>
  <c r="I476" i="3"/>
  <c r="J476" i="3"/>
  <c r="K476" i="3"/>
  <c r="L476" i="3"/>
  <c r="M476" i="3"/>
  <c r="N476" i="3"/>
  <c r="O476" i="3"/>
  <c r="P476" i="3"/>
  <c r="Q476" i="3"/>
  <c r="R476" i="3"/>
  <c r="S476" i="3"/>
  <c r="F477" i="3"/>
  <c r="G477" i="3"/>
  <c r="H477" i="3"/>
  <c r="I477" i="3"/>
  <c r="J477" i="3"/>
  <c r="K477" i="3"/>
  <c r="L477" i="3"/>
  <c r="M477" i="3"/>
  <c r="N477" i="3"/>
  <c r="O477" i="3"/>
  <c r="P477" i="3"/>
  <c r="Q477" i="3"/>
  <c r="R477" i="3"/>
  <c r="S477" i="3"/>
  <c r="F478" i="3"/>
  <c r="G478" i="3"/>
  <c r="H478" i="3"/>
  <c r="I478" i="3"/>
  <c r="J478" i="3"/>
  <c r="K478" i="3"/>
  <c r="L478" i="3"/>
  <c r="M478" i="3"/>
  <c r="N478" i="3"/>
  <c r="O478" i="3"/>
  <c r="P478" i="3"/>
  <c r="Q478" i="3"/>
  <c r="R478" i="3"/>
  <c r="S478" i="3"/>
  <c r="F479" i="3"/>
  <c r="G479" i="3"/>
  <c r="H479" i="3"/>
  <c r="I479" i="3"/>
  <c r="J479" i="3"/>
  <c r="K479" i="3"/>
  <c r="L479" i="3"/>
  <c r="M479" i="3"/>
  <c r="N479" i="3"/>
  <c r="O479" i="3"/>
  <c r="P479" i="3"/>
  <c r="Q479" i="3"/>
  <c r="R479" i="3"/>
  <c r="S479" i="3"/>
  <c r="F481" i="3"/>
  <c r="G481" i="3"/>
  <c r="H481" i="3"/>
  <c r="I481" i="3"/>
  <c r="J481" i="3"/>
  <c r="K481" i="3"/>
  <c r="L481" i="3"/>
  <c r="M481" i="3"/>
  <c r="N481" i="3"/>
  <c r="O481" i="3"/>
  <c r="P481" i="3"/>
  <c r="Q481" i="3"/>
  <c r="R481" i="3"/>
  <c r="S481" i="3"/>
  <c r="F482" i="3"/>
  <c r="G482" i="3"/>
  <c r="H482" i="3"/>
  <c r="I482" i="3"/>
  <c r="J482" i="3"/>
  <c r="K482" i="3"/>
  <c r="L482" i="3"/>
  <c r="M482" i="3"/>
  <c r="N482" i="3"/>
  <c r="O482" i="3"/>
  <c r="P482" i="3"/>
  <c r="Q482" i="3"/>
  <c r="R482" i="3"/>
  <c r="S482" i="3"/>
  <c r="F484" i="3"/>
  <c r="G484" i="3"/>
  <c r="H484" i="3"/>
  <c r="I484" i="3"/>
  <c r="J484" i="3"/>
  <c r="K484" i="3"/>
  <c r="L484" i="3"/>
  <c r="M484" i="3"/>
  <c r="N484" i="3"/>
  <c r="O484" i="3"/>
  <c r="P484" i="3"/>
  <c r="Q484" i="3"/>
  <c r="R484" i="3"/>
  <c r="S484" i="3"/>
  <c r="F485" i="3"/>
  <c r="G485" i="3"/>
  <c r="H485" i="3"/>
  <c r="I485" i="3"/>
  <c r="J485" i="3"/>
  <c r="K485" i="3"/>
  <c r="L485" i="3"/>
  <c r="M485" i="3"/>
  <c r="N485" i="3"/>
  <c r="O485" i="3"/>
  <c r="P485" i="3"/>
  <c r="Q485" i="3"/>
  <c r="R485" i="3"/>
  <c r="S485" i="3"/>
  <c r="F487" i="3"/>
  <c r="G487" i="3"/>
  <c r="H487" i="3"/>
  <c r="I487" i="3"/>
  <c r="J487" i="3"/>
  <c r="K487" i="3"/>
  <c r="L487" i="3"/>
  <c r="M487" i="3"/>
  <c r="N487" i="3"/>
  <c r="O487" i="3"/>
  <c r="P487" i="3"/>
  <c r="Q487" i="3"/>
  <c r="R487" i="3"/>
  <c r="S487" i="3"/>
  <c r="F488" i="3"/>
  <c r="G488" i="3"/>
  <c r="H488" i="3"/>
  <c r="I488" i="3"/>
  <c r="J488" i="3"/>
  <c r="K488" i="3"/>
  <c r="L488" i="3"/>
  <c r="M488" i="3"/>
  <c r="N488" i="3"/>
  <c r="O488" i="3"/>
  <c r="P488" i="3"/>
  <c r="Q488" i="3"/>
  <c r="R488" i="3"/>
  <c r="S488" i="3"/>
  <c r="F489" i="3"/>
  <c r="G489" i="3"/>
  <c r="H489" i="3"/>
  <c r="I489" i="3"/>
  <c r="J489" i="3"/>
  <c r="K489" i="3"/>
  <c r="L489" i="3"/>
  <c r="M489" i="3"/>
  <c r="N489" i="3"/>
  <c r="O489" i="3"/>
  <c r="P489" i="3"/>
  <c r="Q489" i="3"/>
  <c r="R489" i="3"/>
  <c r="S489" i="3"/>
  <c r="F490" i="3"/>
  <c r="G490" i="3"/>
  <c r="H490" i="3"/>
  <c r="I490" i="3"/>
  <c r="J490" i="3"/>
  <c r="K490" i="3"/>
  <c r="L490" i="3"/>
  <c r="M490" i="3"/>
  <c r="N490" i="3"/>
  <c r="O490" i="3"/>
  <c r="P490" i="3"/>
  <c r="Q490" i="3"/>
  <c r="R490" i="3"/>
  <c r="S490" i="3"/>
  <c r="F491" i="3"/>
  <c r="G491" i="3"/>
  <c r="H491" i="3"/>
  <c r="I491" i="3"/>
  <c r="J491" i="3"/>
  <c r="K491" i="3"/>
  <c r="L491" i="3"/>
  <c r="M491" i="3"/>
  <c r="N491" i="3"/>
  <c r="O491" i="3"/>
  <c r="P491" i="3"/>
  <c r="Q491" i="3"/>
  <c r="R491" i="3"/>
  <c r="S491" i="3"/>
  <c r="F492" i="3"/>
  <c r="G492" i="3"/>
  <c r="H492" i="3"/>
  <c r="I492" i="3"/>
  <c r="J492" i="3"/>
  <c r="K492" i="3"/>
  <c r="L492" i="3"/>
  <c r="M492" i="3"/>
  <c r="N492" i="3"/>
  <c r="O492" i="3"/>
  <c r="P492" i="3"/>
  <c r="Q492" i="3"/>
  <c r="R492" i="3"/>
  <c r="S492" i="3"/>
  <c r="F493" i="3"/>
  <c r="G493" i="3"/>
  <c r="H493" i="3"/>
  <c r="I493" i="3"/>
  <c r="J493" i="3"/>
  <c r="K493" i="3"/>
  <c r="L493" i="3"/>
  <c r="M493" i="3"/>
  <c r="N493" i="3"/>
  <c r="O493" i="3"/>
  <c r="P493" i="3"/>
  <c r="Q493" i="3"/>
  <c r="R493" i="3"/>
  <c r="S493" i="3"/>
  <c r="F494" i="3"/>
  <c r="G494" i="3"/>
  <c r="H494" i="3"/>
  <c r="I494" i="3"/>
  <c r="J494" i="3"/>
  <c r="K494" i="3"/>
  <c r="L494" i="3"/>
  <c r="M494" i="3"/>
  <c r="N494" i="3"/>
  <c r="O494" i="3"/>
  <c r="P494" i="3"/>
  <c r="Q494" i="3"/>
  <c r="R494" i="3"/>
  <c r="S494" i="3"/>
  <c r="F495" i="3"/>
  <c r="G495" i="3"/>
  <c r="H495" i="3"/>
  <c r="I495" i="3"/>
  <c r="J495" i="3"/>
  <c r="K495" i="3"/>
  <c r="L495" i="3"/>
  <c r="M495" i="3"/>
  <c r="N495" i="3"/>
  <c r="O495" i="3"/>
  <c r="P495" i="3"/>
  <c r="Q495" i="3"/>
  <c r="R495" i="3"/>
  <c r="S495" i="3"/>
  <c r="F497" i="3"/>
  <c r="G497" i="3"/>
  <c r="H497" i="3"/>
  <c r="I497" i="3"/>
  <c r="J497" i="3"/>
  <c r="K497" i="3"/>
  <c r="L497" i="3"/>
  <c r="M497" i="3"/>
  <c r="N497" i="3"/>
  <c r="O497" i="3"/>
  <c r="P497" i="3"/>
  <c r="Q497" i="3"/>
  <c r="R497" i="3"/>
  <c r="S497" i="3"/>
  <c r="F498" i="3"/>
  <c r="G498" i="3"/>
  <c r="H498" i="3"/>
  <c r="I498" i="3"/>
  <c r="J498" i="3"/>
  <c r="K498" i="3"/>
  <c r="L498" i="3"/>
  <c r="M498" i="3"/>
  <c r="N498" i="3"/>
  <c r="O498" i="3"/>
  <c r="P498" i="3"/>
  <c r="Q498" i="3"/>
  <c r="R498" i="3"/>
  <c r="S498" i="3"/>
  <c r="F499" i="3"/>
  <c r="G499" i="3"/>
  <c r="H499" i="3"/>
  <c r="I499" i="3"/>
  <c r="J499" i="3"/>
  <c r="K499" i="3"/>
  <c r="L499" i="3"/>
  <c r="M499" i="3"/>
  <c r="N499" i="3"/>
  <c r="O499" i="3"/>
  <c r="P499" i="3"/>
  <c r="Q499" i="3"/>
  <c r="R499" i="3"/>
  <c r="S499" i="3"/>
  <c r="F500" i="3"/>
  <c r="G500" i="3"/>
  <c r="H500" i="3"/>
  <c r="I500" i="3"/>
  <c r="J500" i="3"/>
  <c r="K500" i="3"/>
  <c r="L500" i="3"/>
  <c r="M500" i="3"/>
  <c r="N500" i="3"/>
  <c r="O500" i="3"/>
  <c r="P500" i="3"/>
  <c r="Q500" i="3"/>
  <c r="R500" i="3"/>
  <c r="S500" i="3"/>
  <c r="F501" i="3"/>
  <c r="G501" i="3"/>
  <c r="H501" i="3"/>
  <c r="I501" i="3"/>
  <c r="J501" i="3"/>
  <c r="K501" i="3"/>
  <c r="L501" i="3"/>
  <c r="M501" i="3"/>
  <c r="N501" i="3"/>
  <c r="O501" i="3"/>
  <c r="P501" i="3"/>
  <c r="Q501" i="3"/>
  <c r="R501" i="3"/>
  <c r="S501" i="3"/>
  <c r="F502" i="3"/>
  <c r="G502" i="3"/>
  <c r="H502" i="3"/>
  <c r="I502" i="3"/>
  <c r="J502" i="3"/>
  <c r="K502" i="3"/>
  <c r="L502" i="3"/>
  <c r="M502" i="3"/>
  <c r="N502" i="3"/>
  <c r="O502" i="3"/>
  <c r="P502" i="3"/>
  <c r="Q502" i="3"/>
  <c r="R502" i="3"/>
  <c r="S502" i="3"/>
  <c r="F504" i="3"/>
  <c r="G504" i="3"/>
  <c r="H504" i="3"/>
  <c r="I504" i="3"/>
  <c r="J504" i="3"/>
  <c r="K504" i="3"/>
  <c r="L504" i="3"/>
  <c r="M504" i="3"/>
  <c r="N504" i="3"/>
  <c r="O504" i="3"/>
  <c r="P504" i="3"/>
  <c r="Q504" i="3"/>
  <c r="R504" i="3"/>
  <c r="S504" i="3"/>
  <c r="F505" i="3"/>
  <c r="G505" i="3"/>
  <c r="H505" i="3"/>
  <c r="I505" i="3"/>
  <c r="J505" i="3"/>
  <c r="K505" i="3"/>
  <c r="L505" i="3"/>
  <c r="M505" i="3"/>
  <c r="N505" i="3"/>
  <c r="O505" i="3"/>
  <c r="P505" i="3"/>
  <c r="Q505" i="3"/>
  <c r="R505" i="3"/>
  <c r="S505" i="3"/>
  <c r="F506" i="3"/>
  <c r="G506" i="3"/>
  <c r="H506" i="3"/>
  <c r="I506" i="3"/>
  <c r="J506" i="3"/>
  <c r="K506" i="3"/>
  <c r="L506" i="3"/>
  <c r="M506" i="3"/>
  <c r="N506" i="3"/>
  <c r="O506" i="3"/>
  <c r="P506" i="3"/>
  <c r="Q506" i="3"/>
  <c r="R506" i="3"/>
  <c r="S506" i="3"/>
  <c r="F507" i="3"/>
  <c r="G507" i="3"/>
  <c r="H507" i="3"/>
  <c r="I507" i="3"/>
  <c r="J507" i="3"/>
  <c r="K507" i="3"/>
  <c r="L507" i="3"/>
  <c r="M507" i="3"/>
  <c r="N507" i="3"/>
  <c r="O507" i="3"/>
  <c r="P507" i="3"/>
  <c r="Q507" i="3"/>
  <c r="R507" i="3"/>
  <c r="S507" i="3"/>
  <c r="F509" i="3"/>
  <c r="G509" i="3"/>
  <c r="H509" i="3"/>
  <c r="I509" i="3"/>
  <c r="J509" i="3"/>
  <c r="K509" i="3"/>
  <c r="L509" i="3"/>
  <c r="M509" i="3"/>
  <c r="N509" i="3"/>
  <c r="O509" i="3"/>
  <c r="P509" i="3"/>
  <c r="Q509" i="3"/>
  <c r="R509" i="3"/>
  <c r="S509" i="3"/>
  <c r="F511" i="3"/>
  <c r="G511" i="3"/>
  <c r="H511" i="3"/>
  <c r="I511" i="3"/>
  <c r="J511" i="3"/>
  <c r="K511" i="3"/>
  <c r="L511" i="3"/>
  <c r="M511" i="3"/>
  <c r="N511" i="3"/>
  <c r="O511" i="3"/>
  <c r="P511" i="3"/>
  <c r="Q511" i="3"/>
  <c r="R511" i="3"/>
  <c r="S511" i="3"/>
  <c r="F512" i="3"/>
  <c r="G512" i="3"/>
  <c r="H512" i="3"/>
  <c r="I512" i="3"/>
  <c r="J512" i="3"/>
  <c r="K512" i="3"/>
  <c r="L512" i="3"/>
  <c r="M512" i="3"/>
  <c r="N512" i="3"/>
  <c r="O512" i="3"/>
  <c r="P512" i="3"/>
  <c r="Q512" i="3"/>
  <c r="R512" i="3"/>
  <c r="S512" i="3"/>
  <c r="F513" i="3"/>
  <c r="G513" i="3"/>
  <c r="H513" i="3"/>
  <c r="I513" i="3"/>
  <c r="J513" i="3"/>
  <c r="K513" i="3"/>
  <c r="L513" i="3"/>
  <c r="M513" i="3"/>
  <c r="N513" i="3"/>
  <c r="O513" i="3"/>
  <c r="P513" i="3"/>
  <c r="Q513" i="3"/>
  <c r="R513" i="3"/>
  <c r="S513" i="3"/>
  <c r="F515" i="3"/>
  <c r="G515" i="3"/>
  <c r="H515" i="3"/>
  <c r="I515" i="3"/>
  <c r="J515" i="3"/>
  <c r="K515" i="3"/>
  <c r="L515" i="3"/>
  <c r="M515" i="3"/>
  <c r="N515" i="3"/>
  <c r="O515" i="3"/>
  <c r="P515" i="3"/>
  <c r="Q515" i="3"/>
  <c r="R515" i="3"/>
  <c r="S515" i="3"/>
  <c r="F516" i="3"/>
  <c r="G516" i="3"/>
  <c r="H516" i="3"/>
  <c r="I516" i="3"/>
  <c r="J516" i="3"/>
  <c r="K516" i="3"/>
  <c r="L516" i="3"/>
  <c r="M516" i="3"/>
  <c r="N516" i="3"/>
  <c r="O516" i="3"/>
  <c r="P516" i="3"/>
  <c r="Q516" i="3"/>
  <c r="R516" i="3"/>
  <c r="S516" i="3"/>
  <c r="F517" i="3"/>
  <c r="G517" i="3"/>
  <c r="H517" i="3"/>
  <c r="I517" i="3"/>
  <c r="J517" i="3"/>
  <c r="K517" i="3"/>
  <c r="L517" i="3"/>
  <c r="M517" i="3"/>
  <c r="N517" i="3"/>
  <c r="O517" i="3"/>
  <c r="P517" i="3"/>
  <c r="Q517" i="3"/>
  <c r="R517" i="3"/>
  <c r="S517" i="3"/>
  <c r="F518" i="3"/>
  <c r="G518" i="3"/>
  <c r="H518" i="3"/>
  <c r="I518" i="3"/>
  <c r="J518" i="3"/>
  <c r="K518" i="3"/>
  <c r="L518" i="3"/>
  <c r="M518" i="3"/>
  <c r="N518" i="3"/>
  <c r="O518" i="3"/>
  <c r="P518" i="3"/>
  <c r="Q518" i="3"/>
  <c r="R518" i="3"/>
  <c r="S518" i="3"/>
  <c r="F520" i="3"/>
  <c r="G520" i="3"/>
  <c r="H520" i="3"/>
  <c r="I520" i="3"/>
  <c r="J520" i="3"/>
  <c r="K520" i="3"/>
  <c r="L520" i="3"/>
  <c r="M520" i="3"/>
  <c r="N520" i="3"/>
  <c r="O520" i="3"/>
  <c r="P520" i="3"/>
  <c r="Q520" i="3"/>
  <c r="R520" i="3"/>
  <c r="S520" i="3"/>
  <c r="F522" i="3"/>
  <c r="G522" i="3"/>
  <c r="H522" i="3"/>
  <c r="I522" i="3"/>
  <c r="J522" i="3"/>
  <c r="K522" i="3"/>
  <c r="L522" i="3"/>
  <c r="M522" i="3"/>
  <c r="N522" i="3"/>
  <c r="O522" i="3"/>
  <c r="P522" i="3"/>
  <c r="Q522" i="3"/>
  <c r="R522" i="3"/>
  <c r="S522" i="3"/>
  <c r="F524" i="3"/>
  <c r="G524" i="3"/>
  <c r="H524" i="3"/>
  <c r="I524" i="3"/>
  <c r="J524" i="3"/>
  <c r="K524" i="3"/>
  <c r="L524" i="3"/>
  <c r="M524" i="3"/>
  <c r="N524" i="3"/>
  <c r="O524" i="3"/>
  <c r="P524" i="3"/>
  <c r="Q524" i="3"/>
  <c r="R524" i="3"/>
  <c r="S524" i="3"/>
  <c r="F526" i="3"/>
  <c r="G526" i="3"/>
  <c r="H526" i="3"/>
  <c r="I526" i="3"/>
  <c r="J526" i="3"/>
  <c r="K526" i="3"/>
  <c r="L526" i="3"/>
  <c r="M526" i="3"/>
  <c r="N526" i="3"/>
  <c r="O526" i="3"/>
  <c r="P526" i="3"/>
  <c r="Q526" i="3"/>
  <c r="R526" i="3"/>
  <c r="S526" i="3"/>
  <c r="F528" i="3"/>
  <c r="G528" i="3"/>
  <c r="H528" i="3"/>
  <c r="I528" i="3"/>
  <c r="J528" i="3"/>
  <c r="K528" i="3"/>
  <c r="L528" i="3"/>
  <c r="M528" i="3"/>
  <c r="N528" i="3"/>
  <c r="O528" i="3"/>
  <c r="P528" i="3"/>
  <c r="Q528" i="3"/>
  <c r="R528" i="3"/>
  <c r="S528" i="3"/>
  <c r="F530" i="3"/>
  <c r="G530" i="3"/>
  <c r="H530" i="3"/>
  <c r="I530" i="3"/>
  <c r="J530" i="3"/>
  <c r="K530" i="3"/>
  <c r="L530" i="3"/>
  <c r="M530" i="3"/>
  <c r="N530" i="3"/>
  <c r="O530" i="3"/>
  <c r="P530" i="3"/>
  <c r="Q530" i="3"/>
  <c r="R530" i="3"/>
  <c r="S530" i="3"/>
  <c r="F531" i="3"/>
  <c r="G531" i="3"/>
  <c r="H531" i="3"/>
  <c r="I531" i="3"/>
  <c r="J531" i="3"/>
  <c r="K531" i="3"/>
  <c r="L531" i="3"/>
  <c r="M531" i="3"/>
  <c r="N531" i="3"/>
  <c r="O531" i="3"/>
  <c r="P531" i="3"/>
  <c r="Q531" i="3"/>
  <c r="R531" i="3"/>
  <c r="S531" i="3"/>
  <c r="F533" i="3"/>
  <c r="G533" i="3"/>
  <c r="H533" i="3"/>
  <c r="I533" i="3"/>
  <c r="J533" i="3"/>
  <c r="K533" i="3"/>
  <c r="L533" i="3"/>
  <c r="M533" i="3"/>
  <c r="N533" i="3"/>
  <c r="O533" i="3"/>
  <c r="P533" i="3"/>
  <c r="Q533" i="3"/>
  <c r="R533" i="3"/>
  <c r="S533" i="3"/>
  <c r="F534" i="3"/>
  <c r="G534" i="3"/>
  <c r="H534" i="3"/>
  <c r="I534" i="3"/>
  <c r="J534" i="3"/>
  <c r="K534" i="3"/>
  <c r="L534" i="3"/>
  <c r="M534" i="3"/>
  <c r="N534" i="3"/>
  <c r="O534" i="3"/>
  <c r="P534" i="3"/>
  <c r="Q534" i="3"/>
  <c r="R534" i="3"/>
  <c r="S534" i="3"/>
  <c r="F535" i="3"/>
  <c r="G535" i="3"/>
  <c r="H535" i="3"/>
  <c r="I535" i="3"/>
  <c r="J535" i="3"/>
  <c r="K535" i="3"/>
  <c r="L535" i="3"/>
  <c r="M535" i="3"/>
  <c r="N535" i="3"/>
  <c r="O535" i="3"/>
  <c r="P535" i="3"/>
  <c r="Q535" i="3"/>
  <c r="R535" i="3"/>
  <c r="S535" i="3"/>
  <c r="F536" i="3"/>
  <c r="G536" i="3"/>
  <c r="H536" i="3"/>
  <c r="I536" i="3"/>
  <c r="J536" i="3"/>
  <c r="K536" i="3"/>
  <c r="L536" i="3"/>
  <c r="M536" i="3"/>
  <c r="N536" i="3"/>
  <c r="O536" i="3"/>
  <c r="P536" i="3"/>
  <c r="Q536" i="3"/>
  <c r="R536" i="3"/>
  <c r="S536" i="3"/>
  <c r="F538" i="3"/>
  <c r="G538" i="3"/>
  <c r="H538" i="3"/>
  <c r="I538" i="3"/>
  <c r="J538" i="3"/>
  <c r="K538" i="3"/>
  <c r="L538" i="3"/>
  <c r="M538" i="3"/>
  <c r="N538" i="3"/>
  <c r="O538" i="3"/>
  <c r="P538" i="3"/>
  <c r="Q538" i="3"/>
  <c r="R538" i="3"/>
  <c r="S538" i="3"/>
  <c r="F539" i="3"/>
  <c r="G539" i="3"/>
  <c r="H539" i="3"/>
  <c r="I539" i="3"/>
  <c r="J539" i="3"/>
  <c r="K539" i="3"/>
  <c r="L539" i="3"/>
  <c r="M539" i="3"/>
  <c r="N539" i="3"/>
  <c r="O539" i="3"/>
  <c r="P539" i="3"/>
  <c r="Q539" i="3"/>
  <c r="R539" i="3"/>
  <c r="S539" i="3"/>
  <c r="F540" i="3"/>
  <c r="G540" i="3"/>
  <c r="H540" i="3"/>
  <c r="I540" i="3"/>
  <c r="J540" i="3"/>
  <c r="K540" i="3"/>
  <c r="L540" i="3"/>
  <c r="M540" i="3"/>
  <c r="N540" i="3"/>
  <c r="O540" i="3"/>
  <c r="P540" i="3"/>
  <c r="Q540" i="3"/>
  <c r="R540" i="3"/>
  <c r="S540" i="3"/>
  <c r="F541" i="3"/>
  <c r="G541" i="3"/>
  <c r="H541" i="3"/>
  <c r="I541" i="3"/>
  <c r="J541" i="3"/>
  <c r="K541" i="3"/>
  <c r="L541" i="3"/>
  <c r="M541" i="3"/>
  <c r="N541" i="3"/>
  <c r="O541" i="3"/>
  <c r="P541" i="3"/>
  <c r="Q541" i="3"/>
  <c r="R541" i="3"/>
  <c r="S541" i="3"/>
  <c r="F542" i="3"/>
  <c r="G542" i="3"/>
  <c r="H542" i="3"/>
  <c r="I542" i="3"/>
  <c r="J542" i="3"/>
  <c r="K542" i="3"/>
  <c r="L542" i="3"/>
  <c r="M542" i="3"/>
  <c r="N542" i="3"/>
  <c r="O542" i="3"/>
  <c r="P542" i="3"/>
  <c r="Q542" i="3"/>
  <c r="R542" i="3"/>
  <c r="S542" i="3"/>
  <c r="F543" i="3"/>
  <c r="G543" i="3"/>
  <c r="H543" i="3"/>
  <c r="I543" i="3"/>
  <c r="J543" i="3"/>
  <c r="K543" i="3"/>
  <c r="L543" i="3"/>
  <c r="M543" i="3"/>
  <c r="N543" i="3"/>
  <c r="O543" i="3"/>
  <c r="P543" i="3"/>
  <c r="Q543" i="3"/>
  <c r="R543" i="3"/>
  <c r="S543" i="3"/>
  <c r="F544" i="3"/>
  <c r="G544" i="3"/>
  <c r="H544" i="3"/>
  <c r="I544" i="3"/>
  <c r="J544" i="3"/>
  <c r="K544" i="3"/>
  <c r="L544" i="3"/>
  <c r="M544" i="3"/>
  <c r="N544" i="3"/>
  <c r="O544" i="3"/>
  <c r="P544" i="3"/>
  <c r="Q544" i="3"/>
  <c r="R544" i="3"/>
  <c r="S544" i="3"/>
  <c r="F545" i="3"/>
  <c r="G545" i="3"/>
  <c r="H545" i="3"/>
  <c r="I545" i="3"/>
  <c r="J545" i="3"/>
  <c r="K545" i="3"/>
  <c r="L545" i="3"/>
  <c r="M545" i="3"/>
  <c r="N545" i="3"/>
  <c r="O545" i="3"/>
  <c r="P545" i="3"/>
  <c r="Q545" i="3"/>
  <c r="R545" i="3"/>
  <c r="S545" i="3"/>
  <c r="F546" i="3"/>
  <c r="G546" i="3"/>
  <c r="H546" i="3"/>
  <c r="I546" i="3"/>
  <c r="J546" i="3"/>
  <c r="K546" i="3"/>
  <c r="L546" i="3"/>
  <c r="M546" i="3"/>
  <c r="N546" i="3"/>
  <c r="O546" i="3"/>
  <c r="P546" i="3"/>
  <c r="Q546" i="3"/>
  <c r="R546" i="3"/>
  <c r="S546" i="3"/>
  <c r="F548" i="3"/>
  <c r="G548" i="3"/>
  <c r="H548" i="3"/>
  <c r="I548" i="3"/>
  <c r="J548" i="3"/>
  <c r="K548" i="3"/>
  <c r="L548" i="3"/>
  <c r="M548" i="3"/>
  <c r="N548" i="3"/>
  <c r="O548" i="3"/>
  <c r="P548" i="3"/>
  <c r="Q548" i="3"/>
  <c r="R548" i="3"/>
  <c r="S548" i="3"/>
  <c r="F549" i="3"/>
  <c r="G549" i="3"/>
  <c r="H549" i="3"/>
  <c r="I549" i="3"/>
  <c r="J549" i="3"/>
  <c r="K549" i="3"/>
  <c r="L549" i="3"/>
  <c r="M549" i="3"/>
  <c r="N549" i="3"/>
  <c r="O549" i="3"/>
  <c r="P549" i="3"/>
  <c r="Q549" i="3"/>
  <c r="R549" i="3"/>
  <c r="S549" i="3"/>
  <c r="F550" i="3"/>
  <c r="G550" i="3"/>
  <c r="H550" i="3"/>
  <c r="I550" i="3"/>
  <c r="J550" i="3"/>
  <c r="K550" i="3"/>
  <c r="L550" i="3"/>
  <c r="M550" i="3"/>
  <c r="N550" i="3"/>
  <c r="O550" i="3"/>
  <c r="P550" i="3"/>
  <c r="Q550" i="3"/>
  <c r="R550" i="3"/>
  <c r="S550" i="3"/>
  <c r="F552" i="3"/>
  <c r="G552" i="3"/>
  <c r="H552" i="3"/>
  <c r="I552" i="3"/>
  <c r="J552" i="3"/>
  <c r="K552" i="3"/>
  <c r="L552" i="3"/>
  <c r="M552" i="3"/>
  <c r="N552" i="3"/>
  <c r="O552" i="3"/>
  <c r="P552" i="3"/>
  <c r="Q552" i="3"/>
  <c r="R552" i="3"/>
  <c r="S552" i="3"/>
  <c r="F553" i="3"/>
  <c r="G553" i="3"/>
  <c r="H553" i="3"/>
  <c r="I553" i="3"/>
  <c r="J553" i="3"/>
  <c r="K553" i="3"/>
  <c r="L553" i="3"/>
  <c r="M553" i="3"/>
  <c r="N553" i="3"/>
  <c r="O553" i="3"/>
  <c r="P553" i="3"/>
  <c r="Q553" i="3"/>
  <c r="R553" i="3"/>
  <c r="S553" i="3"/>
  <c r="F554" i="3"/>
  <c r="G554" i="3"/>
  <c r="H554" i="3"/>
  <c r="I554" i="3"/>
  <c r="J554" i="3"/>
  <c r="K554" i="3"/>
  <c r="L554" i="3"/>
  <c r="M554" i="3"/>
  <c r="N554" i="3"/>
  <c r="O554" i="3"/>
  <c r="P554" i="3"/>
  <c r="Q554" i="3"/>
  <c r="R554" i="3"/>
  <c r="S554" i="3"/>
  <c r="F555" i="3"/>
  <c r="G555" i="3"/>
  <c r="H555" i="3"/>
  <c r="I555" i="3"/>
  <c r="J555" i="3"/>
  <c r="K555" i="3"/>
  <c r="L555" i="3"/>
  <c r="M555" i="3"/>
  <c r="N555" i="3"/>
  <c r="O555" i="3"/>
  <c r="P555" i="3"/>
  <c r="Q555" i="3"/>
  <c r="R555" i="3"/>
  <c r="S555" i="3"/>
  <c r="F557" i="3"/>
  <c r="G557" i="3"/>
  <c r="H557" i="3"/>
  <c r="I557" i="3"/>
  <c r="J557" i="3"/>
  <c r="K557" i="3"/>
  <c r="L557" i="3"/>
  <c r="M557" i="3"/>
  <c r="N557" i="3"/>
  <c r="O557" i="3"/>
  <c r="P557" i="3"/>
  <c r="Q557" i="3"/>
  <c r="R557" i="3"/>
  <c r="S557" i="3"/>
  <c r="F559" i="3"/>
  <c r="G559" i="3"/>
  <c r="H559" i="3"/>
  <c r="I559" i="3"/>
  <c r="J559" i="3"/>
  <c r="K559" i="3"/>
  <c r="L559" i="3"/>
  <c r="M559" i="3"/>
  <c r="N559" i="3"/>
  <c r="O559" i="3"/>
  <c r="P559" i="3"/>
  <c r="Q559" i="3"/>
  <c r="R559" i="3"/>
  <c r="S559" i="3"/>
  <c r="F561" i="3"/>
  <c r="G561" i="3"/>
  <c r="H561" i="3"/>
  <c r="I561" i="3"/>
  <c r="J561" i="3"/>
  <c r="K561" i="3"/>
  <c r="L561" i="3"/>
  <c r="M561" i="3"/>
  <c r="N561" i="3"/>
  <c r="O561" i="3"/>
  <c r="P561" i="3"/>
  <c r="Q561" i="3"/>
  <c r="R561" i="3"/>
  <c r="S561" i="3"/>
  <c r="F563" i="3"/>
  <c r="G563" i="3"/>
  <c r="H563" i="3"/>
  <c r="I563" i="3"/>
  <c r="J563" i="3"/>
  <c r="K563" i="3"/>
  <c r="L563" i="3"/>
  <c r="M563" i="3"/>
  <c r="N563" i="3"/>
  <c r="O563" i="3"/>
  <c r="P563" i="3"/>
  <c r="Q563" i="3"/>
  <c r="R563" i="3"/>
  <c r="S563" i="3"/>
  <c r="F564" i="3"/>
  <c r="G564" i="3"/>
  <c r="H564" i="3"/>
  <c r="I564" i="3"/>
  <c r="J564" i="3"/>
  <c r="K564" i="3"/>
  <c r="L564" i="3"/>
  <c r="M564" i="3"/>
  <c r="N564" i="3"/>
  <c r="O564" i="3"/>
  <c r="P564" i="3"/>
  <c r="Q564" i="3"/>
  <c r="R564" i="3"/>
  <c r="S564" i="3"/>
  <c r="F565" i="3"/>
  <c r="G565" i="3"/>
  <c r="H565" i="3"/>
  <c r="I565" i="3"/>
  <c r="J565" i="3"/>
  <c r="K565" i="3"/>
  <c r="L565" i="3"/>
  <c r="M565" i="3"/>
  <c r="N565" i="3"/>
  <c r="O565" i="3"/>
  <c r="P565" i="3"/>
  <c r="Q565" i="3"/>
  <c r="R565" i="3"/>
  <c r="S565" i="3"/>
  <c r="F567" i="3"/>
  <c r="G567" i="3"/>
  <c r="H567" i="3"/>
  <c r="I567" i="3"/>
  <c r="J567" i="3"/>
  <c r="K567" i="3"/>
  <c r="L567" i="3"/>
  <c r="M567" i="3"/>
  <c r="N567" i="3"/>
  <c r="O567" i="3"/>
  <c r="P567" i="3"/>
  <c r="Q567" i="3"/>
  <c r="R567" i="3"/>
  <c r="S567" i="3"/>
  <c r="F568" i="3"/>
  <c r="G568" i="3"/>
  <c r="H568" i="3"/>
  <c r="I568" i="3"/>
  <c r="J568" i="3"/>
  <c r="K568" i="3"/>
  <c r="L568" i="3"/>
  <c r="M568" i="3"/>
  <c r="N568" i="3"/>
  <c r="O568" i="3"/>
  <c r="P568" i="3"/>
  <c r="Q568" i="3"/>
  <c r="R568" i="3"/>
  <c r="S568" i="3"/>
  <c r="F569" i="3"/>
  <c r="G569" i="3"/>
  <c r="H569" i="3"/>
  <c r="I569" i="3"/>
  <c r="J569" i="3"/>
  <c r="K569" i="3"/>
  <c r="L569" i="3"/>
  <c r="M569" i="3"/>
  <c r="N569" i="3"/>
  <c r="O569" i="3"/>
  <c r="P569" i="3"/>
  <c r="Q569" i="3"/>
  <c r="R569" i="3"/>
  <c r="S569" i="3"/>
  <c r="F570" i="3"/>
  <c r="G570" i="3"/>
  <c r="H570" i="3"/>
  <c r="I570" i="3"/>
  <c r="J570" i="3"/>
  <c r="K570" i="3"/>
  <c r="L570" i="3"/>
  <c r="M570" i="3"/>
  <c r="N570" i="3"/>
  <c r="O570" i="3"/>
  <c r="P570" i="3"/>
  <c r="Q570" i="3"/>
  <c r="R570" i="3"/>
  <c r="S570" i="3"/>
  <c r="F572" i="3"/>
  <c r="G572" i="3"/>
  <c r="H572" i="3"/>
  <c r="I572" i="3"/>
  <c r="J572" i="3"/>
  <c r="K572" i="3"/>
  <c r="L572" i="3"/>
  <c r="M572" i="3"/>
  <c r="N572" i="3"/>
  <c r="O572" i="3"/>
  <c r="P572" i="3"/>
  <c r="Q572" i="3"/>
  <c r="R572" i="3"/>
  <c r="S572" i="3"/>
  <c r="F573" i="3"/>
  <c r="G573" i="3"/>
  <c r="H573" i="3"/>
  <c r="I573" i="3"/>
  <c r="J573" i="3"/>
  <c r="K573" i="3"/>
  <c r="L573" i="3"/>
  <c r="M573" i="3"/>
  <c r="N573" i="3"/>
  <c r="O573" i="3"/>
  <c r="P573" i="3"/>
  <c r="Q573" i="3"/>
  <c r="R573" i="3"/>
  <c r="S573" i="3"/>
  <c r="F574" i="3"/>
  <c r="G574" i="3"/>
  <c r="H574" i="3"/>
  <c r="I574" i="3"/>
  <c r="J574" i="3"/>
  <c r="K574" i="3"/>
  <c r="L574" i="3"/>
  <c r="M574" i="3"/>
  <c r="N574" i="3"/>
  <c r="O574" i="3"/>
  <c r="P574" i="3"/>
  <c r="Q574" i="3"/>
  <c r="R574" i="3"/>
  <c r="S574" i="3"/>
  <c r="F575" i="3"/>
  <c r="G575" i="3"/>
  <c r="H575" i="3"/>
  <c r="I575" i="3"/>
  <c r="J575" i="3"/>
  <c r="K575" i="3"/>
  <c r="L575" i="3"/>
  <c r="M575" i="3"/>
  <c r="N575" i="3"/>
  <c r="O575" i="3"/>
  <c r="P575" i="3"/>
  <c r="Q575" i="3"/>
  <c r="R575" i="3"/>
  <c r="S575" i="3"/>
  <c r="F576" i="3"/>
  <c r="G576" i="3"/>
  <c r="H576" i="3"/>
  <c r="I576" i="3"/>
  <c r="J576" i="3"/>
  <c r="K576" i="3"/>
  <c r="L576" i="3"/>
  <c r="M576" i="3"/>
  <c r="N576" i="3"/>
  <c r="O576" i="3"/>
  <c r="P576" i="3"/>
  <c r="Q576" i="3"/>
  <c r="R576" i="3"/>
  <c r="S576" i="3"/>
  <c r="F577" i="3"/>
  <c r="G577" i="3"/>
  <c r="H577" i="3"/>
  <c r="I577" i="3"/>
  <c r="J577" i="3"/>
  <c r="K577" i="3"/>
  <c r="L577" i="3"/>
  <c r="M577" i="3"/>
  <c r="N577" i="3"/>
  <c r="O577" i="3"/>
  <c r="P577" i="3"/>
  <c r="Q577" i="3"/>
  <c r="R577" i="3"/>
  <c r="S577" i="3"/>
  <c r="F578" i="3"/>
  <c r="G578" i="3"/>
  <c r="H578" i="3"/>
  <c r="I578" i="3"/>
  <c r="J578" i="3"/>
  <c r="K578" i="3"/>
  <c r="L578" i="3"/>
  <c r="M578" i="3"/>
  <c r="N578" i="3"/>
  <c r="O578" i="3"/>
  <c r="P578" i="3"/>
  <c r="Q578" i="3"/>
  <c r="R578" i="3"/>
  <c r="S578" i="3"/>
  <c r="F579" i="3"/>
  <c r="G579" i="3"/>
  <c r="H579" i="3"/>
  <c r="I579" i="3"/>
  <c r="J579" i="3"/>
  <c r="K579" i="3"/>
  <c r="L579" i="3"/>
  <c r="M579" i="3"/>
  <c r="N579" i="3"/>
  <c r="O579" i="3"/>
  <c r="P579" i="3"/>
  <c r="Q579" i="3"/>
  <c r="R579" i="3"/>
  <c r="S579" i="3"/>
  <c r="F580" i="3"/>
  <c r="G580" i="3"/>
  <c r="H580" i="3"/>
  <c r="I580" i="3"/>
  <c r="J580" i="3"/>
  <c r="K580" i="3"/>
  <c r="L580" i="3"/>
  <c r="M580" i="3"/>
  <c r="N580" i="3"/>
  <c r="O580" i="3"/>
  <c r="P580" i="3"/>
  <c r="Q580" i="3"/>
  <c r="R580" i="3"/>
  <c r="S580" i="3"/>
  <c r="F581" i="3"/>
  <c r="G581" i="3"/>
  <c r="H581" i="3"/>
  <c r="I581" i="3"/>
  <c r="J581" i="3"/>
  <c r="K581" i="3"/>
  <c r="L581" i="3"/>
  <c r="M581" i="3"/>
  <c r="N581" i="3"/>
  <c r="O581" i="3"/>
  <c r="P581" i="3"/>
  <c r="Q581" i="3"/>
  <c r="R581" i="3"/>
  <c r="S581" i="3"/>
  <c r="F582" i="3"/>
  <c r="G582" i="3"/>
  <c r="H582" i="3"/>
  <c r="I582" i="3"/>
  <c r="J582" i="3"/>
  <c r="K582" i="3"/>
  <c r="L582" i="3"/>
  <c r="M582" i="3"/>
  <c r="N582" i="3"/>
  <c r="O582" i="3"/>
  <c r="P582" i="3"/>
  <c r="Q582" i="3"/>
  <c r="R582" i="3"/>
  <c r="S582" i="3"/>
  <c r="F583" i="3"/>
  <c r="G583" i="3"/>
  <c r="H583" i="3"/>
  <c r="I583" i="3"/>
  <c r="J583" i="3"/>
  <c r="K583" i="3"/>
  <c r="L583" i="3"/>
  <c r="M583" i="3"/>
  <c r="N583" i="3"/>
  <c r="O583" i="3"/>
  <c r="P583" i="3"/>
  <c r="Q583" i="3"/>
  <c r="R583" i="3"/>
  <c r="S583" i="3"/>
  <c r="F584" i="3"/>
  <c r="G584" i="3"/>
  <c r="H584" i="3"/>
  <c r="I584" i="3"/>
  <c r="J584" i="3"/>
  <c r="K584" i="3"/>
  <c r="L584" i="3"/>
  <c r="M584" i="3"/>
  <c r="N584" i="3"/>
  <c r="O584" i="3"/>
  <c r="P584" i="3"/>
  <c r="Q584" i="3"/>
  <c r="R584" i="3"/>
  <c r="S584" i="3"/>
  <c r="F585" i="3"/>
  <c r="G585" i="3"/>
  <c r="H585" i="3"/>
  <c r="I585" i="3"/>
  <c r="J585" i="3"/>
  <c r="K585" i="3"/>
  <c r="L585" i="3"/>
  <c r="M585" i="3"/>
  <c r="N585" i="3"/>
  <c r="O585" i="3"/>
  <c r="P585" i="3"/>
  <c r="Q585" i="3"/>
  <c r="R585" i="3"/>
  <c r="S585" i="3"/>
  <c r="F586" i="3"/>
  <c r="G586" i="3"/>
  <c r="H586" i="3"/>
  <c r="I586" i="3"/>
  <c r="J586" i="3"/>
  <c r="K586" i="3"/>
  <c r="L586" i="3"/>
  <c r="M586" i="3"/>
  <c r="N586" i="3"/>
  <c r="O586" i="3"/>
  <c r="P586" i="3"/>
  <c r="Q586" i="3"/>
  <c r="R586" i="3"/>
  <c r="S586" i="3"/>
  <c r="F587" i="3"/>
  <c r="G587" i="3"/>
  <c r="H587" i="3"/>
  <c r="I587" i="3"/>
  <c r="J587" i="3"/>
  <c r="K587" i="3"/>
  <c r="L587" i="3"/>
  <c r="M587" i="3"/>
  <c r="N587" i="3"/>
  <c r="O587" i="3"/>
  <c r="P587" i="3"/>
  <c r="Q587" i="3"/>
  <c r="R587" i="3"/>
  <c r="S587" i="3"/>
  <c r="F588" i="3"/>
  <c r="G588" i="3"/>
  <c r="H588" i="3"/>
  <c r="I588" i="3"/>
  <c r="J588" i="3"/>
  <c r="K588" i="3"/>
  <c r="L588" i="3"/>
  <c r="M588" i="3"/>
  <c r="N588" i="3"/>
  <c r="O588" i="3"/>
  <c r="P588" i="3"/>
  <c r="Q588" i="3"/>
  <c r="R588" i="3"/>
  <c r="S588" i="3"/>
  <c r="F589" i="3"/>
  <c r="G589" i="3"/>
  <c r="H589" i="3"/>
  <c r="I589" i="3"/>
  <c r="J589" i="3"/>
  <c r="K589" i="3"/>
  <c r="L589" i="3"/>
  <c r="M589" i="3"/>
  <c r="N589" i="3"/>
  <c r="O589" i="3"/>
  <c r="P589" i="3"/>
  <c r="Q589" i="3"/>
  <c r="R589" i="3"/>
  <c r="S589" i="3"/>
  <c r="F590" i="3"/>
  <c r="G590" i="3"/>
  <c r="H590" i="3"/>
  <c r="I590" i="3"/>
  <c r="J590" i="3"/>
  <c r="K590" i="3"/>
  <c r="L590" i="3"/>
  <c r="M590" i="3"/>
  <c r="N590" i="3"/>
  <c r="O590" i="3"/>
  <c r="P590" i="3"/>
  <c r="Q590" i="3"/>
  <c r="R590" i="3"/>
  <c r="S590" i="3"/>
  <c r="F591" i="3"/>
  <c r="G591" i="3"/>
  <c r="H591" i="3"/>
  <c r="I591" i="3"/>
  <c r="J591" i="3"/>
  <c r="K591" i="3"/>
  <c r="L591" i="3"/>
  <c r="M591" i="3"/>
  <c r="N591" i="3"/>
  <c r="O591" i="3"/>
  <c r="P591" i="3"/>
  <c r="Q591" i="3"/>
  <c r="R591" i="3"/>
  <c r="S591" i="3"/>
  <c r="F592" i="3"/>
  <c r="G592" i="3"/>
  <c r="H592" i="3"/>
  <c r="I592" i="3"/>
  <c r="J592" i="3"/>
  <c r="K592" i="3"/>
  <c r="L592" i="3"/>
  <c r="M592" i="3"/>
  <c r="N592" i="3"/>
  <c r="O592" i="3"/>
  <c r="P592" i="3"/>
  <c r="Q592" i="3"/>
  <c r="R592" i="3"/>
  <c r="S592" i="3"/>
  <c r="F593" i="3"/>
  <c r="G593" i="3"/>
  <c r="H593" i="3"/>
  <c r="I593" i="3"/>
  <c r="J593" i="3"/>
  <c r="K593" i="3"/>
  <c r="L593" i="3"/>
  <c r="M593" i="3"/>
  <c r="N593" i="3"/>
  <c r="O593" i="3"/>
  <c r="P593" i="3"/>
  <c r="Q593" i="3"/>
  <c r="R593" i="3"/>
  <c r="S593" i="3"/>
  <c r="F594" i="3"/>
  <c r="G594" i="3"/>
  <c r="H594" i="3"/>
  <c r="I594" i="3"/>
  <c r="J594" i="3"/>
  <c r="K594" i="3"/>
  <c r="L594" i="3"/>
  <c r="M594" i="3"/>
  <c r="N594" i="3"/>
  <c r="O594" i="3"/>
  <c r="P594" i="3"/>
  <c r="Q594" i="3"/>
  <c r="R594" i="3"/>
  <c r="S594" i="3"/>
  <c r="F595" i="3"/>
  <c r="G595" i="3"/>
  <c r="H595" i="3"/>
  <c r="I595" i="3"/>
  <c r="J595" i="3"/>
  <c r="K595" i="3"/>
  <c r="L595" i="3"/>
  <c r="M595" i="3"/>
  <c r="N595" i="3"/>
  <c r="O595" i="3"/>
  <c r="P595" i="3"/>
  <c r="Q595" i="3"/>
  <c r="R595" i="3"/>
  <c r="S595" i="3"/>
  <c r="F596" i="3"/>
  <c r="G596" i="3"/>
  <c r="H596" i="3"/>
  <c r="I596" i="3"/>
  <c r="J596" i="3"/>
  <c r="K596" i="3"/>
  <c r="L596" i="3"/>
  <c r="M596" i="3"/>
  <c r="N596" i="3"/>
  <c r="O596" i="3"/>
  <c r="P596" i="3"/>
  <c r="Q596" i="3"/>
  <c r="R596" i="3"/>
  <c r="S596" i="3"/>
  <c r="F597" i="3"/>
  <c r="G597" i="3"/>
  <c r="H597" i="3"/>
  <c r="I597" i="3"/>
  <c r="J597" i="3"/>
  <c r="K597" i="3"/>
  <c r="L597" i="3"/>
  <c r="M597" i="3"/>
  <c r="N597" i="3"/>
  <c r="O597" i="3"/>
  <c r="P597" i="3"/>
  <c r="Q597" i="3"/>
  <c r="R597" i="3"/>
  <c r="S597" i="3"/>
  <c r="F598" i="3"/>
  <c r="G598" i="3"/>
  <c r="H598" i="3"/>
  <c r="I598" i="3"/>
  <c r="J598" i="3"/>
  <c r="K598" i="3"/>
  <c r="L598" i="3"/>
  <c r="M598" i="3"/>
  <c r="N598" i="3"/>
  <c r="O598" i="3"/>
  <c r="P598" i="3"/>
  <c r="Q598" i="3"/>
  <c r="R598" i="3"/>
  <c r="S598" i="3"/>
  <c r="F599" i="3"/>
  <c r="G599" i="3"/>
  <c r="H599" i="3"/>
  <c r="I599" i="3"/>
  <c r="J599" i="3"/>
  <c r="K599" i="3"/>
  <c r="L599" i="3"/>
  <c r="M599" i="3"/>
  <c r="N599" i="3"/>
  <c r="O599" i="3"/>
  <c r="P599" i="3"/>
  <c r="Q599" i="3"/>
  <c r="R599" i="3"/>
  <c r="S599" i="3"/>
  <c r="F600" i="3"/>
  <c r="G600" i="3"/>
  <c r="H600" i="3"/>
  <c r="I600" i="3"/>
  <c r="J600" i="3"/>
  <c r="K600" i="3"/>
  <c r="L600" i="3"/>
  <c r="M600" i="3"/>
  <c r="N600" i="3"/>
  <c r="O600" i="3"/>
  <c r="P600" i="3"/>
  <c r="Q600" i="3"/>
  <c r="R600" i="3"/>
  <c r="S600" i="3"/>
  <c r="F601" i="3"/>
  <c r="G601" i="3"/>
  <c r="H601" i="3"/>
  <c r="I601" i="3"/>
  <c r="J601" i="3"/>
  <c r="K601" i="3"/>
  <c r="L601" i="3"/>
  <c r="M601" i="3"/>
  <c r="N601" i="3"/>
  <c r="O601" i="3"/>
  <c r="P601" i="3"/>
  <c r="Q601" i="3"/>
  <c r="R601" i="3"/>
  <c r="S601" i="3"/>
  <c r="F602" i="3"/>
  <c r="G602" i="3"/>
  <c r="H602" i="3"/>
  <c r="I602" i="3"/>
  <c r="J602" i="3"/>
  <c r="K602" i="3"/>
  <c r="L602" i="3"/>
  <c r="M602" i="3"/>
  <c r="N602" i="3"/>
  <c r="O602" i="3"/>
  <c r="P602" i="3"/>
  <c r="Q602" i="3"/>
  <c r="R602" i="3"/>
  <c r="S602" i="3"/>
  <c r="F603" i="3"/>
  <c r="G603" i="3"/>
  <c r="H603" i="3"/>
  <c r="I603" i="3"/>
  <c r="J603" i="3"/>
  <c r="K603" i="3"/>
  <c r="L603" i="3"/>
  <c r="M603" i="3"/>
  <c r="N603" i="3"/>
  <c r="O603" i="3"/>
  <c r="P603" i="3"/>
  <c r="Q603" i="3"/>
  <c r="R603" i="3"/>
  <c r="S603" i="3"/>
  <c r="F604" i="3"/>
  <c r="G604" i="3"/>
  <c r="H604" i="3"/>
  <c r="I604" i="3"/>
  <c r="J604" i="3"/>
  <c r="K604" i="3"/>
  <c r="L604" i="3"/>
  <c r="M604" i="3"/>
  <c r="N604" i="3"/>
  <c r="O604" i="3"/>
  <c r="P604" i="3"/>
  <c r="Q604" i="3"/>
  <c r="R604" i="3"/>
  <c r="S604" i="3"/>
  <c r="F605" i="3"/>
  <c r="G605" i="3"/>
  <c r="H605" i="3"/>
  <c r="I605" i="3"/>
  <c r="J605" i="3"/>
  <c r="K605" i="3"/>
  <c r="L605" i="3"/>
  <c r="M605" i="3"/>
  <c r="N605" i="3"/>
  <c r="O605" i="3"/>
  <c r="P605" i="3"/>
  <c r="Q605" i="3"/>
  <c r="R605" i="3"/>
  <c r="S605" i="3"/>
  <c r="F606" i="3"/>
  <c r="G606" i="3"/>
  <c r="H606" i="3"/>
  <c r="I606" i="3"/>
  <c r="J606" i="3"/>
  <c r="K606" i="3"/>
  <c r="L606" i="3"/>
  <c r="M606" i="3"/>
  <c r="N606" i="3"/>
  <c r="O606" i="3"/>
  <c r="P606" i="3"/>
  <c r="Q606" i="3"/>
  <c r="R606" i="3"/>
  <c r="S606" i="3"/>
  <c r="F607" i="3"/>
  <c r="G607" i="3"/>
  <c r="H607" i="3"/>
  <c r="I607" i="3"/>
  <c r="J607" i="3"/>
  <c r="K607" i="3"/>
  <c r="L607" i="3"/>
  <c r="M607" i="3"/>
  <c r="N607" i="3"/>
  <c r="O607" i="3"/>
  <c r="P607" i="3"/>
  <c r="Q607" i="3"/>
  <c r="R607" i="3"/>
  <c r="S607" i="3"/>
  <c r="F608" i="3"/>
  <c r="G608" i="3"/>
  <c r="H608" i="3"/>
  <c r="I608" i="3"/>
  <c r="J608" i="3"/>
  <c r="K608" i="3"/>
  <c r="L608" i="3"/>
  <c r="M608" i="3"/>
  <c r="N608" i="3"/>
  <c r="O608" i="3"/>
  <c r="P608" i="3"/>
  <c r="Q608" i="3"/>
  <c r="R608" i="3"/>
  <c r="S608" i="3"/>
  <c r="F609" i="3"/>
  <c r="G609" i="3"/>
  <c r="H609" i="3"/>
  <c r="I609" i="3"/>
  <c r="J609" i="3"/>
  <c r="K609" i="3"/>
  <c r="L609" i="3"/>
  <c r="M609" i="3"/>
  <c r="N609" i="3"/>
  <c r="O609" i="3"/>
  <c r="P609" i="3"/>
  <c r="Q609" i="3"/>
  <c r="R609" i="3"/>
  <c r="S609" i="3"/>
  <c r="F610" i="3"/>
  <c r="G610" i="3"/>
  <c r="H610" i="3"/>
  <c r="I610" i="3"/>
  <c r="J610" i="3"/>
  <c r="K610" i="3"/>
  <c r="L610" i="3"/>
  <c r="M610" i="3"/>
  <c r="N610" i="3"/>
  <c r="O610" i="3"/>
  <c r="P610" i="3"/>
  <c r="Q610" i="3"/>
  <c r="R610" i="3"/>
  <c r="S610" i="3"/>
  <c r="F611" i="3"/>
  <c r="G611" i="3"/>
  <c r="H611" i="3"/>
  <c r="I611" i="3"/>
  <c r="J611" i="3"/>
  <c r="K611" i="3"/>
  <c r="L611" i="3"/>
  <c r="M611" i="3"/>
  <c r="N611" i="3"/>
  <c r="O611" i="3"/>
  <c r="P611" i="3"/>
  <c r="Q611" i="3"/>
  <c r="R611" i="3"/>
  <c r="S611" i="3"/>
  <c r="F612" i="3"/>
  <c r="G612" i="3"/>
  <c r="H612" i="3"/>
  <c r="I612" i="3"/>
  <c r="J612" i="3"/>
  <c r="K612" i="3"/>
  <c r="L612" i="3"/>
  <c r="M612" i="3"/>
  <c r="N612" i="3"/>
  <c r="O612" i="3"/>
  <c r="P612" i="3"/>
  <c r="Q612" i="3"/>
  <c r="R612" i="3"/>
  <c r="S612" i="3"/>
  <c r="F613" i="3"/>
  <c r="G613" i="3"/>
  <c r="H613" i="3"/>
  <c r="I613" i="3"/>
  <c r="J613" i="3"/>
  <c r="K613" i="3"/>
  <c r="L613" i="3"/>
  <c r="M613" i="3"/>
  <c r="N613" i="3"/>
  <c r="O613" i="3"/>
  <c r="P613" i="3"/>
  <c r="Q613" i="3"/>
  <c r="R613" i="3"/>
  <c r="S613" i="3"/>
  <c r="F614" i="3"/>
  <c r="G614" i="3"/>
  <c r="H614" i="3"/>
  <c r="I614" i="3"/>
  <c r="J614" i="3"/>
  <c r="K614" i="3"/>
  <c r="L614" i="3"/>
  <c r="M614" i="3"/>
  <c r="N614" i="3"/>
  <c r="O614" i="3"/>
  <c r="P614" i="3"/>
  <c r="Q614" i="3"/>
  <c r="R614" i="3"/>
  <c r="S614" i="3"/>
  <c r="F615" i="3"/>
  <c r="G615" i="3"/>
  <c r="H615" i="3"/>
  <c r="I615" i="3"/>
  <c r="J615" i="3"/>
  <c r="K615" i="3"/>
  <c r="L615" i="3"/>
  <c r="M615" i="3"/>
  <c r="N615" i="3"/>
  <c r="O615" i="3"/>
  <c r="P615" i="3"/>
  <c r="Q615" i="3"/>
  <c r="R615" i="3"/>
  <c r="S615" i="3"/>
  <c r="F616" i="3"/>
  <c r="G616" i="3"/>
  <c r="H616" i="3"/>
  <c r="I616" i="3"/>
  <c r="J616" i="3"/>
  <c r="K616" i="3"/>
  <c r="L616" i="3"/>
  <c r="M616" i="3"/>
  <c r="N616" i="3"/>
  <c r="O616" i="3"/>
  <c r="P616" i="3"/>
  <c r="Q616" i="3"/>
  <c r="R616" i="3"/>
  <c r="S616" i="3"/>
  <c r="F617" i="3"/>
  <c r="G617" i="3"/>
  <c r="H617" i="3"/>
  <c r="I617" i="3"/>
  <c r="J617" i="3"/>
  <c r="K617" i="3"/>
  <c r="L617" i="3"/>
  <c r="M617" i="3"/>
  <c r="N617" i="3"/>
  <c r="O617" i="3"/>
  <c r="P617" i="3"/>
  <c r="Q617" i="3"/>
  <c r="R617" i="3"/>
  <c r="S617" i="3"/>
  <c r="F618" i="3"/>
  <c r="G618" i="3"/>
  <c r="H618" i="3"/>
  <c r="I618" i="3"/>
  <c r="J618" i="3"/>
  <c r="K618" i="3"/>
  <c r="L618" i="3"/>
  <c r="M618" i="3"/>
  <c r="N618" i="3"/>
  <c r="O618" i="3"/>
  <c r="P618" i="3"/>
  <c r="Q618" i="3"/>
  <c r="R618" i="3"/>
  <c r="S618" i="3"/>
  <c r="F619" i="3"/>
  <c r="G619" i="3"/>
  <c r="H619" i="3"/>
  <c r="I619" i="3"/>
  <c r="J619" i="3"/>
  <c r="K619" i="3"/>
  <c r="L619" i="3"/>
  <c r="M619" i="3"/>
  <c r="N619" i="3"/>
  <c r="O619" i="3"/>
  <c r="P619" i="3"/>
  <c r="Q619" i="3"/>
  <c r="R619" i="3"/>
  <c r="S619" i="3"/>
  <c r="F620" i="3"/>
  <c r="G620" i="3"/>
  <c r="H620" i="3"/>
  <c r="I620" i="3"/>
  <c r="J620" i="3"/>
  <c r="K620" i="3"/>
  <c r="L620" i="3"/>
  <c r="M620" i="3"/>
  <c r="N620" i="3"/>
  <c r="O620" i="3"/>
  <c r="P620" i="3"/>
  <c r="Q620" i="3"/>
  <c r="R620" i="3"/>
  <c r="S620" i="3"/>
  <c r="F621" i="3"/>
  <c r="G621" i="3"/>
  <c r="H621" i="3"/>
  <c r="I621" i="3"/>
  <c r="J621" i="3"/>
  <c r="K621" i="3"/>
  <c r="L621" i="3"/>
  <c r="M621" i="3"/>
  <c r="N621" i="3"/>
  <c r="O621" i="3"/>
  <c r="P621" i="3"/>
  <c r="Q621" i="3"/>
  <c r="R621" i="3"/>
  <c r="S621" i="3"/>
  <c r="F622" i="3"/>
  <c r="G622" i="3"/>
  <c r="H622" i="3"/>
  <c r="I622" i="3"/>
  <c r="J622" i="3"/>
  <c r="K622" i="3"/>
  <c r="L622" i="3"/>
  <c r="M622" i="3"/>
  <c r="N622" i="3"/>
  <c r="O622" i="3"/>
  <c r="P622" i="3"/>
  <c r="Q622" i="3"/>
  <c r="R622" i="3"/>
  <c r="S622" i="3"/>
  <c r="F623" i="3"/>
  <c r="G623" i="3"/>
  <c r="H623" i="3"/>
  <c r="I623" i="3"/>
  <c r="J623" i="3"/>
  <c r="K623" i="3"/>
  <c r="L623" i="3"/>
  <c r="M623" i="3"/>
  <c r="N623" i="3"/>
  <c r="O623" i="3"/>
  <c r="P623" i="3"/>
  <c r="Q623" i="3"/>
  <c r="R623" i="3"/>
  <c r="S623" i="3"/>
  <c r="F624" i="3"/>
  <c r="G624" i="3"/>
  <c r="H624" i="3"/>
  <c r="I624" i="3"/>
  <c r="J624" i="3"/>
  <c r="K624" i="3"/>
  <c r="L624" i="3"/>
  <c r="M624" i="3"/>
  <c r="N624" i="3"/>
  <c r="O624" i="3"/>
  <c r="P624" i="3"/>
  <c r="Q624" i="3"/>
  <c r="R624" i="3"/>
  <c r="S624" i="3"/>
  <c r="F625" i="3"/>
  <c r="G625" i="3"/>
  <c r="H625" i="3"/>
  <c r="I625" i="3"/>
  <c r="J625" i="3"/>
  <c r="K625" i="3"/>
  <c r="L625" i="3"/>
  <c r="M625" i="3"/>
  <c r="N625" i="3"/>
  <c r="O625" i="3"/>
  <c r="P625" i="3"/>
  <c r="Q625" i="3"/>
  <c r="R625" i="3"/>
  <c r="S625" i="3"/>
  <c r="F626" i="3"/>
  <c r="G626" i="3"/>
  <c r="H626" i="3"/>
  <c r="I626" i="3"/>
  <c r="J626" i="3"/>
  <c r="K626" i="3"/>
  <c r="L626" i="3"/>
  <c r="M626" i="3"/>
  <c r="N626" i="3"/>
  <c r="O626" i="3"/>
  <c r="P626" i="3"/>
  <c r="Q626" i="3"/>
  <c r="R626" i="3"/>
  <c r="S626" i="3"/>
  <c r="F627" i="3"/>
  <c r="G627" i="3"/>
  <c r="H627" i="3"/>
  <c r="I627" i="3"/>
  <c r="J627" i="3"/>
  <c r="K627" i="3"/>
  <c r="L627" i="3"/>
  <c r="M627" i="3"/>
  <c r="N627" i="3"/>
  <c r="O627" i="3"/>
  <c r="P627" i="3"/>
  <c r="Q627" i="3"/>
  <c r="R627" i="3"/>
  <c r="S627" i="3"/>
  <c r="F628" i="3"/>
  <c r="G628" i="3"/>
  <c r="H628" i="3"/>
  <c r="I628" i="3"/>
  <c r="J628" i="3"/>
  <c r="K628" i="3"/>
  <c r="L628" i="3"/>
  <c r="M628" i="3"/>
  <c r="N628" i="3"/>
  <c r="O628" i="3"/>
  <c r="P628" i="3"/>
  <c r="Q628" i="3"/>
  <c r="R628" i="3"/>
  <c r="S628" i="3"/>
  <c r="F629" i="3"/>
  <c r="G629" i="3"/>
  <c r="H629" i="3"/>
  <c r="I629" i="3"/>
  <c r="J629" i="3"/>
  <c r="K629" i="3"/>
  <c r="L629" i="3"/>
  <c r="M629" i="3"/>
  <c r="N629" i="3"/>
  <c r="O629" i="3"/>
  <c r="P629" i="3"/>
  <c r="Q629" i="3"/>
  <c r="R629" i="3"/>
  <c r="S629" i="3"/>
  <c r="F630" i="3"/>
  <c r="G630" i="3"/>
  <c r="H630" i="3"/>
  <c r="I630" i="3"/>
  <c r="J630" i="3"/>
  <c r="K630" i="3"/>
  <c r="L630" i="3"/>
  <c r="M630" i="3"/>
  <c r="N630" i="3"/>
  <c r="O630" i="3"/>
  <c r="P630" i="3"/>
  <c r="Q630" i="3"/>
  <c r="R630" i="3"/>
  <c r="S630" i="3"/>
  <c r="F631" i="3"/>
  <c r="G631" i="3"/>
  <c r="H631" i="3"/>
  <c r="I631" i="3"/>
  <c r="J631" i="3"/>
  <c r="K631" i="3"/>
  <c r="L631" i="3"/>
  <c r="M631" i="3"/>
  <c r="N631" i="3"/>
  <c r="O631" i="3"/>
  <c r="P631" i="3"/>
  <c r="Q631" i="3"/>
  <c r="R631" i="3"/>
  <c r="S631" i="3"/>
  <c r="F632" i="3"/>
  <c r="G632" i="3"/>
  <c r="H632" i="3"/>
  <c r="I632" i="3"/>
  <c r="J632" i="3"/>
  <c r="K632" i="3"/>
  <c r="L632" i="3"/>
  <c r="M632" i="3"/>
  <c r="N632" i="3"/>
  <c r="O632" i="3"/>
  <c r="P632" i="3"/>
  <c r="Q632" i="3"/>
  <c r="R632" i="3"/>
  <c r="S632" i="3"/>
  <c r="F633" i="3"/>
  <c r="G633" i="3"/>
  <c r="H633" i="3"/>
  <c r="I633" i="3"/>
  <c r="J633" i="3"/>
  <c r="K633" i="3"/>
  <c r="L633" i="3"/>
  <c r="M633" i="3"/>
  <c r="N633" i="3"/>
  <c r="O633" i="3"/>
  <c r="P633" i="3"/>
  <c r="Q633" i="3"/>
  <c r="R633" i="3"/>
  <c r="S633" i="3"/>
  <c r="F634" i="3"/>
  <c r="G634" i="3"/>
  <c r="H634" i="3"/>
  <c r="I634" i="3"/>
  <c r="J634" i="3"/>
  <c r="K634" i="3"/>
  <c r="L634" i="3"/>
  <c r="M634" i="3"/>
  <c r="N634" i="3"/>
  <c r="O634" i="3"/>
  <c r="P634" i="3"/>
  <c r="Q634" i="3"/>
  <c r="R634" i="3"/>
  <c r="S634" i="3"/>
  <c r="F635" i="3"/>
  <c r="G635" i="3"/>
  <c r="H635" i="3"/>
  <c r="I635" i="3"/>
  <c r="J635" i="3"/>
  <c r="K635" i="3"/>
  <c r="L635" i="3"/>
  <c r="M635" i="3"/>
  <c r="N635" i="3"/>
  <c r="O635" i="3"/>
  <c r="P635" i="3"/>
  <c r="Q635" i="3"/>
  <c r="R635" i="3"/>
  <c r="S635" i="3"/>
  <c r="F636" i="3"/>
  <c r="G636" i="3"/>
  <c r="H636" i="3"/>
  <c r="I636" i="3"/>
  <c r="J636" i="3"/>
  <c r="K636" i="3"/>
  <c r="L636" i="3"/>
  <c r="M636" i="3"/>
  <c r="N636" i="3"/>
  <c r="O636" i="3"/>
  <c r="P636" i="3"/>
  <c r="Q636" i="3"/>
  <c r="R636" i="3"/>
  <c r="S636" i="3"/>
  <c r="F637" i="3"/>
  <c r="G637" i="3"/>
  <c r="H637" i="3"/>
  <c r="I637" i="3"/>
  <c r="J637" i="3"/>
  <c r="K637" i="3"/>
  <c r="L637" i="3"/>
  <c r="M637" i="3"/>
  <c r="N637" i="3"/>
  <c r="O637" i="3"/>
  <c r="P637" i="3"/>
  <c r="Q637" i="3"/>
  <c r="R637" i="3"/>
  <c r="S637" i="3"/>
  <c r="F638" i="3"/>
  <c r="G638" i="3"/>
  <c r="H638" i="3"/>
  <c r="I638" i="3"/>
  <c r="J638" i="3"/>
  <c r="K638" i="3"/>
  <c r="L638" i="3"/>
  <c r="M638" i="3"/>
  <c r="N638" i="3"/>
  <c r="O638" i="3"/>
  <c r="P638" i="3"/>
  <c r="Q638" i="3"/>
  <c r="R638" i="3"/>
  <c r="S638" i="3"/>
  <c r="F639" i="3"/>
  <c r="G639" i="3"/>
  <c r="H639" i="3"/>
  <c r="I639" i="3"/>
  <c r="J639" i="3"/>
  <c r="K639" i="3"/>
  <c r="L639" i="3"/>
  <c r="M639" i="3"/>
  <c r="N639" i="3"/>
  <c r="O639" i="3"/>
  <c r="P639" i="3"/>
  <c r="Q639" i="3"/>
  <c r="R639" i="3"/>
  <c r="S639" i="3"/>
  <c r="F640" i="3"/>
  <c r="G640" i="3"/>
  <c r="H640" i="3"/>
  <c r="I640" i="3"/>
  <c r="J640" i="3"/>
  <c r="K640" i="3"/>
  <c r="L640" i="3"/>
  <c r="M640" i="3"/>
  <c r="N640" i="3"/>
  <c r="O640" i="3"/>
  <c r="P640" i="3"/>
  <c r="Q640" i="3"/>
  <c r="R640" i="3"/>
  <c r="S640" i="3"/>
  <c r="F641" i="3"/>
  <c r="G641" i="3"/>
  <c r="H641" i="3"/>
  <c r="I641" i="3"/>
  <c r="J641" i="3"/>
  <c r="K641" i="3"/>
  <c r="L641" i="3"/>
  <c r="M641" i="3"/>
  <c r="N641" i="3"/>
  <c r="O641" i="3"/>
  <c r="P641" i="3"/>
  <c r="Q641" i="3"/>
  <c r="R641" i="3"/>
  <c r="S641" i="3"/>
  <c r="F642" i="3"/>
  <c r="G642" i="3"/>
  <c r="H642" i="3"/>
  <c r="I642" i="3"/>
  <c r="J642" i="3"/>
  <c r="K642" i="3"/>
  <c r="L642" i="3"/>
  <c r="M642" i="3"/>
  <c r="N642" i="3"/>
  <c r="O642" i="3"/>
  <c r="P642" i="3"/>
  <c r="Q642" i="3"/>
  <c r="R642" i="3"/>
  <c r="S642" i="3"/>
  <c r="F643" i="3"/>
  <c r="G643" i="3"/>
  <c r="H643" i="3"/>
  <c r="I643" i="3"/>
  <c r="J643" i="3"/>
  <c r="K643" i="3"/>
  <c r="L643" i="3"/>
  <c r="M643" i="3"/>
  <c r="N643" i="3"/>
  <c r="O643" i="3"/>
  <c r="P643" i="3"/>
  <c r="Q643" i="3"/>
  <c r="R643" i="3"/>
  <c r="S643" i="3"/>
  <c r="F644" i="3"/>
  <c r="G644" i="3"/>
  <c r="H644" i="3"/>
  <c r="I644" i="3"/>
  <c r="J644" i="3"/>
  <c r="K644" i="3"/>
  <c r="L644" i="3"/>
  <c r="M644" i="3"/>
  <c r="N644" i="3"/>
  <c r="O644" i="3"/>
  <c r="P644" i="3"/>
  <c r="Q644" i="3"/>
  <c r="R644" i="3"/>
  <c r="S644" i="3"/>
  <c r="F645" i="3"/>
  <c r="G645" i="3"/>
  <c r="H645" i="3"/>
  <c r="I645" i="3"/>
  <c r="J645" i="3"/>
  <c r="K645" i="3"/>
  <c r="L645" i="3"/>
  <c r="M645" i="3"/>
  <c r="N645" i="3"/>
  <c r="O645" i="3"/>
  <c r="P645" i="3"/>
  <c r="Q645" i="3"/>
  <c r="R645" i="3"/>
  <c r="S645" i="3"/>
  <c r="F646" i="3"/>
  <c r="G646" i="3"/>
  <c r="H646" i="3"/>
  <c r="I646" i="3"/>
  <c r="J646" i="3"/>
  <c r="K646" i="3"/>
  <c r="L646" i="3"/>
  <c r="M646" i="3"/>
  <c r="N646" i="3"/>
  <c r="O646" i="3"/>
  <c r="P646" i="3"/>
  <c r="Q646" i="3"/>
  <c r="R646" i="3"/>
  <c r="S646" i="3"/>
  <c r="F647" i="3"/>
  <c r="G647" i="3"/>
  <c r="H647" i="3"/>
  <c r="I647" i="3"/>
  <c r="J647" i="3"/>
  <c r="K647" i="3"/>
  <c r="L647" i="3"/>
  <c r="M647" i="3"/>
  <c r="N647" i="3"/>
  <c r="O647" i="3"/>
  <c r="P647" i="3"/>
  <c r="Q647" i="3"/>
  <c r="R647" i="3"/>
  <c r="S647" i="3"/>
  <c r="F648" i="3"/>
  <c r="G648" i="3"/>
  <c r="H648" i="3"/>
  <c r="I648" i="3"/>
  <c r="J648" i="3"/>
  <c r="K648" i="3"/>
  <c r="L648" i="3"/>
  <c r="M648" i="3"/>
  <c r="N648" i="3"/>
  <c r="O648" i="3"/>
  <c r="P648" i="3"/>
  <c r="Q648" i="3"/>
  <c r="R648" i="3"/>
  <c r="S648" i="3"/>
  <c r="F649" i="3"/>
  <c r="G649" i="3"/>
  <c r="H649" i="3"/>
  <c r="I649" i="3"/>
  <c r="J649" i="3"/>
  <c r="K649" i="3"/>
  <c r="L649" i="3"/>
  <c r="M649" i="3"/>
  <c r="N649" i="3"/>
  <c r="O649" i="3"/>
  <c r="P649" i="3"/>
  <c r="Q649" i="3"/>
  <c r="R649" i="3"/>
  <c r="S649" i="3"/>
  <c r="F650" i="3"/>
  <c r="G650" i="3"/>
  <c r="H650" i="3"/>
  <c r="I650" i="3"/>
  <c r="J650" i="3"/>
  <c r="K650" i="3"/>
  <c r="L650" i="3"/>
  <c r="M650" i="3"/>
  <c r="N650" i="3"/>
  <c r="O650" i="3"/>
  <c r="P650" i="3"/>
  <c r="Q650" i="3"/>
  <c r="R650" i="3"/>
  <c r="S650" i="3"/>
  <c r="F651" i="3"/>
  <c r="G651" i="3"/>
  <c r="H651" i="3"/>
  <c r="I651" i="3"/>
  <c r="J651" i="3"/>
  <c r="K651" i="3"/>
  <c r="L651" i="3"/>
  <c r="M651" i="3"/>
  <c r="N651" i="3"/>
  <c r="O651" i="3"/>
  <c r="P651" i="3"/>
  <c r="Q651" i="3"/>
  <c r="R651" i="3"/>
  <c r="S651" i="3"/>
  <c r="F652" i="3"/>
  <c r="G652" i="3"/>
  <c r="H652" i="3"/>
  <c r="I652" i="3"/>
  <c r="J652" i="3"/>
  <c r="K652" i="3"/>
  <c r="L652" i="3"/>
  <c r="M652" i="3"/>
  <c r="N652" i="3"/>
  <c r="O652" i="3"/>
  <c r="P652" i="3"/>
  <c r="Q652" i="3"/>
  <c r="R652" i="3"/>
  <c r="S652" i="3"/>
  <c r="F653" i="3"/>
  <c r="G653" i="3"/>
  <c r="H653" i="3"/>
  <c r="I653" i="3"/>
  <c r="J653" i="3"/>
  <c r="K653" i="3"/>
  <c r="L653" i="3"/>
  <c r="M653" i="3"/>
  <c r="N653" i="3"/>
  <c r="O653" i="3"/>
  <c r="P653" i="3"/>
  <c r="Q653" i="3"/>
  <c r="R653" i="3"/>
  <c r="S653" i="3"/>
  <c r="F654" i="3"/>
  <c r="G654" i="3"/>
  <c r="H654" i="3"/>
  <c r="I654" i="3"/>
  <c r="J654" i="3"/>
  <c r="K654" i="3"/>
  <c r="L654" i="3"/>
  <c r="M654" i="3"/>
  <c r="N654" i="3"/>
  <c r="O654" i="3"/>
  <c r="P654" i="3"/>
  <c r="Q654" i="3"/>
  <c r="R654" i="3"/>
  <c r="S654" i="3"/>
  <c r="F655" i="3"/>
  <c r="G655" i="3"/>
  <c r="H655" i="3"/>
  <c r="I655" i="3"/>
  <c r="J655" i="3"/>
  <c r="K655" i="3"/>
  <c r="L655" i="3"/>
  <c r="M655" i="3"/>
  <c r="N655" i="3"/>
  <c r="O655" i="3"/>
  <c r="P655" i="3"/>
  <c r="Q655" i="3"/>
  <c r="R655" i="3"/>
  <c r="S655" i="3"/>
  <c r="F656" i="3"/>
  <c r="G656" i="3"/>
  <c r="H656" i="3"/>
  <c r="I656" i="3"/>
  <c r="J656" i="3"/>
  <c r="K656" i="3"/>
  <c r="L656" i="3"/>
  <c r="M656" i="3"/>
  <c r="N656" i="3"/>
  <c r="O656" i="3"/>
  <c r="P656" i="3"/>
  <c r="Q656" i="3"/>
  <c r="R656" i="3"/>
  <c r="S656" i="3"/>
  <c r="F657" i="3"/>
  <c r="G657" i="3"/>
  <c r="H657" i="3"/>
  <c r="I657" i="3"/>
  <c r="J657" i="3"/>
  <c r="K657" i="3"/>
  <c r="L657" i="3"/>
  <c r="M657" i="3"/>
  <c r="N657" i="3"/>
  <c r="O657" i="3"/>
  <c r="P657" i="3"/>
  <c r="Q657" i="3"/>
  <c r="R657" i="3"/>
  <c r="S657" i="3"/>
  <c r="F658" i="3"/>
  <c r="G658" i="3"/>
  <c r="H658" i="3"/>
  <c r="I658" i="3"/>
  <c r="J658" i="3"/>
  <c r="K658" i="3"/>
  <c r="L658" i="3"/>
  <c r="M658" i="3"/>
  <c r="N658" i="3"/>
  <c r="O658" i="3"/>
  <c r="P658" i="3"/>
  <c r="Q658" i="3"/>
  <c r="R658" i="3"/>
  <c r="S658" i="3"/>
  <c r="F659" i="3"/>
  <c r="G659" i="3"/>
  <c r="H659" i="3"/>
  <c r="I659" i="3"/>
  <c r="J659" i="3"/>
  <c r="K659" i="3"/>
  <c r="L659" i="3"/>
  <c r="M659" i="3"/>
  <c r="N659" i="3"/>
  <c r="O659" i="3"/>
  <c r="P659" i="3"/>
  <c r="Q659" i="3"/>
  <c r="R659" i="3"/>
  <c r="S659" i="3"/>
  <c r="F660" i="3"/>
  <c r="G660" i="3"/>
  <c r="H660" i="3"/>
  <c r="I660" i="3"/>
  <c r="J660" i="3"/>
  <c r="K660" i="3"/>
  <c r="L660" i="3"/>
  <c r="M660" i="3"/>
  <c r="N660" i="3"/>
  <c r="O660" i="3"/>
  <c r="P660" i="3"/>
  <c r="Q660" i="3"/>
  <c r="R660" i="3"/>
  <c r="S660" i="3"/>
  <c r="F661" i="3"/>
  <c r="G661" i="3"/>
  <c r="H661" i="3"/>
  <c r="I661" i="3"/>
  <c r="J661" i="3"/>
  <c r="K661" i="3"/>
  <c r="L661" i="3"/>
  <c r="M661" i="3"/>
  <c r="N661" i="3"/>
  <c r="O661" i="3"/>
  <c r="P661" i="3"/>
  <c r="Q661" i="3"/>
  <c r="R661" i="3"/>
  <c r="S661" i="3"/>
  <c r="F662" i="3"/>
  <c r="G662" i="3"/>
  <c r="H662" i="3"/>
  <c r="I662" i="3"/>
  <c r="J662" i="3"/>
  <c r="K662" i="3"/>
  <c r="L662" i="3"/>
  <c r="M662" i="3"/>
  <c r="N662" i="3"/>
  <c r="O662" i="3"/>
  <c r="P662" i="3"/>
  <c r="Q662" i="3"/>
  <c r="R662" i="3"/>
  <c r="S662" i="3"/>
  <c r="F663" i="3"/>
  <c r="G663" i="3"/>
  <c r="H663" i="3"/>
  <c r="I663" i="3"/>
  <c r="J663" i="3"/>
  <c r="K663" i="3"/>
  <c r="L663" i="3"/>
  <c r="M663" i="3"/>
  <c r="N663" i="3"/>
  <c r="O663" i="3"/>
  <c r="P663" i="3"/>
  <c r="Q663" i="3"/>
  <c r="R663" i="3"/>
  <c r="S663" i="3"/>
  <c r="F664" i="3"/>
  <c r="G664" i="3"/>
  <c r="H664" i="3"/>
  <c r="I664" i="3"/>
  <c r="J664" i="3"/>
  <c r="K664" i="3"/>
  <c r="L664" i="3"/>
  <c r="M664" i="3"/>
  <c r="N664" i="3"/>
  <c r="O664" i="3"/>
  <c r="P664" i="3"/>
  <c r="Q664" i="3"/>
  <c r="R664" i="3"/>
  <c r="S664" i="3"/>
  <c r="F665" i="3"/>
  <c r="G665" i="3"/>
  <c r="H665" i="3"/>
  <c r="I665" i="3"/>
  <c r="J665" i="3"/>
  <c r="K665" i="3"/>
  <c r="L665" i="3"/>
  <c r="M665" i="3"/>
  <c r="N665" i="3"/>
  <c r="O665" i="3"/>
  <c r="P665" i="3"/>
  <c r="Q665" i="3"/>
  <c r="R665" i="3"/>
  <c r="S665" i="3"/>
  <c r="F666" i="3"/>
  <c r="G666" i="3"/>
  <c r="H666" i="3"/>
  <c r="I666" i="3"/>
  <c r="J666" i="3"/>
  <c r="K666" i="3"/>
  <c r="L666" i="3"/>
  <c r="M666" i="3"/>
  <c r="N666" i="3"/>
  <c r="O666" i="3"/>
  <c r="P666" i="3"/>
  <c r="Q666" i="3"/>
  <c r="R666" i="3"/>
  <c r="S666" i="3"/>
  <c r="F667" i="3"/>
  <c r="G667" i="3"/>
  <c r="H667" i="3"/>
  <c r="I667" i="3"/>
  <c r="J667" i="3"/>
  <c r="K667" i="3"/>
  <c r="L667" i="3"/>
  <c r="M667" i="3"/>
  <c r="N667" i="3"/>
  <c r="O667" i="3"/>
  <c r="P667" i="3"/>
  <c r="Q667" i="3"/>
  <c r="R667" i="3"/>
  <c r="S667" i="3"/>
  <c r="F668" i="3"/>
  <c r="G668" i="3"/>
  <c r="H668" i="3"/>
  <c r="I668" i="3"/>
  <c r="J668" i="3"/>
  <c r="K668" i="3"/>
  <c r="L668" i="3"/>
  <c r="M668" i="3"/>
  <c r="N668" i="3"/>
  <c r="O668" i="3"/>
  <c r="P668" i="3"/>
  <c r="Q668" i="3"/>
  <c r="R668" i="3"/>
  <c r="S668" i="3"/>
  <c r="F669" i="3"/>
  <c r="G669" i="3"/>
  <c r="H669" i="3"/>
  <c r="I669" i="3"/>
  <c r="J669" i="3"/>
  <c r="K669" i="3"/>
  <c r="L669" i="3"/>
  <c r="M669" i="3"/>
  <c r="N669" i="3"/>
  <c r="O669" i="3"/>
  <c r="P669" i="3"/>
  <c r="Q669" i="3"/>
  <c r="R669" i="3"/>
  <c r="S669" i="3"/>
  <c r="F670" i="3"/>
  <c r="G670" i="3"/>
  <c r="H670" i="3"/>
  <c r="I670" i="3"/>
  <c r="J670" i="3"/>
  <c r="K670" i="3"/>
  <c r="L670" i="3"/>
  <c r="M670" i="3"/>
  <c r="N670" i="3"/>
  <c r="O670" i="3"/>
  <c r="P670" i="3"/>
  <c r="Q670" i="3"/>
  <c r="R670" i="3"/>
  <c r="S670" i="3"/>
  <c r="F671" i="3"/>
  <c r="G671" i="3"/>
  <c r="H671" i="3"/>
  <c r="I671" i="3"/>
  <c r="J671" i="3"/>
  <c r="K671" i="3"/>
  <c r="L671" i="3"/>
  <c r="M671" i="3"/>
  <c r="N671" i="3"/>
  <c r="O671" i="3"/>
  <c r="P671" i="3"/>
  <c r="Q671" i="3"/>
  <c r="R671" i="3"/>
  <c r="S671" i="3"/>
  <c r="F672" i="3"/>
  <c r="G672" i="3"/>
  <c r="H672" i="3"/>
  <c r="I672" i="3"/>
  <c r="J672" i="3"/>
  <c r="K672" i="3"/>
  <c r="L672" i="3"/>
  <c r="M672" i="3"/>
  <c r="N672" i="3"/>
  <c r="O672" i="3"/>
  <c r="P672" i="3"/>
  <c r="Q672" i="3"/>
  <c r="R672" i="3"/>
  <c r="S672" i="3"/>
  <c r="F673" i="3"/>
  <c r="G673" i="3"/>
  <c r="H673" i="3"/>
  <c r="I673" i="3"/>
  <c r="J673" i="3"/>
  <c r="K673" i="3"/>
  <c r="L673" i="3"/>
  <c r="M673" i="3"/>
  <c r="N673" i="3"/>
  <c r="O673" i="3"/>
  <c r="P673" i="3"/>
  <c r="Q673" i="3"/>
  <c r="R673" i="3"/>
  <c r="S673" i="3"/>
  <c r="F674" i="3"/>
  <c r="G674" i="3"/>
  <c r="H674" i="3"/>
  <c r="I674" i="3"/>
  <c r="J674" i="3"/>
  <c r="K674" i="3"/>
  <c r="L674" i="3"/>
  <c r="M674" i="3"/>
  <c r="N674" i="3"/>
  <c r="O674" i="3"/>
  <c r="P674" i="3"/>
  <c r="Q674" i="3"/>
  <c r="R674" i="3"/>
  <c r="S674" i="3"/>
  <c r="F675" i="3"/>
  <c r="G675" i="3"/>
  <c r="H675" i="3"/>
  <c r="I675" i="3"/>
  <c r="J675" i="3"/>
  <c r="K675" i="3"/>
  <c r="L675" i="3"/>
  <c r="M675" i="3"/>
  <c r="N675" i="3"/>
  <c r="O675" i="3"/>
  <c r="P675" i="3"/>
  <c r="Q675" i="3"/>
  <c r="R675" i="3"/>
  <c r="S675" i="3"/>
  <c r="F676" i="3"/>
  <c r="G676" i="3"/>
  <c r="H676" i="3"/>
  <c r="I676" i="3"/>
  <c r="J676" i="3"/>
  <c r="K676" i="3"/>
  <c r="L676" i="3"/>
  <c r="M676" i="3"/>
  <c r="N676" i="3"/>
  <c r="O676" i="3"/>
  <c r="P676" i="3"/>
  <c r="Q676" i="3"/>
  <c r="R676" i="3"/>
  <c r="S676" i="3"/>
  <c r="F677" i="3"/>
  <c r="G677" i="3"/>
  <c r="H677" i="3"/>
  <c r="I677" i="3"/>
  <c r="J677" i="3"/>
  <c r="K677" i="3"/>
  <c r="L677" i="3"/>
  <c r="M677" i="3"/>
  <c r="N677" i="3"/>
  <c r="O677" i="3"/>
  <c r="P677" i="3"/>
  <c r="Q677" i="3"/>
  <c r="R677" i="3"/>
  <c r="S677" i="3"/>
  <c r="F678" i="3"/>
  <c r="G678" i="3"/>
  <c r="H678" i="3"/>
  <c r="I678" i="3"/>
  <c r="J678" i="3"/>
  <c r="K678" i="3"/>
  <c r="L678" i="3"/>
  <c r="M678" i="3"/>
  <c r="N678" i="3"/>
  <c r="O678" i="3"/>
  <c r="P678" i="3"/>
  <c r="Q678" i="3"/>
  <c r="R678" i="3"/>
  <c r="S678" i="3"/>
  <c r="F679" i="3"/>
  <c r="G679" i="3"/>
  <c r="H679" i="3"/>
  <c r="I679" i="3"/>
  <c r="J679" i="3"/>
  <c r="K679" i="3"/>
  <c r="L679" i="3"/>
  <c r="M679" i="3"/>
  <c r="N679" i="3"/>
  <c r="O679" i="3"/>
  <c r="P679" i="3"/>
  <c r="Q679" i="3"/>
  <c r="R679" i="3"/>
  <c r="S679" i="3"/>
  <c r="F680" i="3"/>
  <c r="G680" i="3"/>
  <c r="H680" i="3"/>
  <c r="I680" i="3"/>
  <c r="J680" i="3"/>
  <c r="K680" i="3"/>
  <c r="L680" i="3"/>
  <c r="M680" i="3"/>
  <c r="N680" i="3"/>
  <c r="O680" i="3"/>
  <c r="P680" i="3"/>
  <c r="Q680" i="3"/>
  <c r="R680" i="3"/>
  <c r="S680" i="3"/>
  <c r="F681" i="3"/>
  <c r="G681" i="3"/>
  <c r="H681" i="3"/>
  <c r="I681" i="3"/>
  <c r="J681" i="3"/>
  <c r="K681" i="3"/>
  <c r="L681" i="3"/>
  <c r="M681" i="3"/>
  <c r="N681" i="3"/>
  <c r="O681" i="3"/>
  <c r="P681" i="3"/>
  <c r="Q681" i="3"/>
  <c r="R681" i="3"/>
  <c r="S681" i="3"/>
  <c r="F683" i="3"/>
  <c r="G683" i="3"/>
  <c r="H683" i="3"/>
  <c r="I683" i="3"/>
  <c r="J683" i="3"/>
  <c r="K683" i="3"/>
  <c r="L683" i="3"/>
  <c r="M683" i="3"/>
  <c r="N683" i="3"/>
  <c r="O683" i="3"/>
  <c r="P683" i="3"/>
  <c r="Q683" i="3"/>
  <c r="R683" i="3"/>
  <c r="S683" i="3"/>
  <c r="F684" i="3"/>
  <c r="G684" i="3"/>
  <c r="H684" i="3"/>
  <c r="I684" i="3"/>
  <c r="J684" i="3"/>
  <c r="K684" i="3"/>
  <c r="L684" i="3"/>
  <c r="M684" i="3"/>
  <c r="N684" i="3"/>
  <c r="O684" i="3"/>
  <c r="P684" i="3"/>
  <c r="Q684" i="3"/>
  <c r="R684" i="3"/>
  <c r="S684" i="3"/>
  <c r="F685" i="3"/>
  <c r="G685" i="3"/>
  <c r="H685" i="3"/>
  <c r="I685" i="3"/>
  <c r="J685" i="3"/>
  <c r="K685" i="3"/>
  <c r="L685" i="3"/>
  <c r="M685" i="3"/>
  <c r="N685" i="3"/>
  <c r="O685" i="3"/>
  <c r="P685" i="3"/>
  <c r="Q685" i="3"/>
  <c r="R685" i="3"/>
  <c r="S685" i="3"/>
  <c r="F686" i="3"/>
  <c r="G686" i="3"/>
  <c r="H686" i="3"/>
  <c r="I686" i="3"/>
  <c r="J686" i="3"/>
  <c r="K686" i="3"/>
  <c r="L686" i="3"/>
  <c r="M686" i="3"/>
  <c r="N686" i="3"/>
  <c r="O686" i="3"/>
  <c r="P686" i="3"/>
  <c r="Q686" i="3"/>
  <c r="R686" i="3"/>
  <c r="S686" i="3"/>
  <c r="F687" i="3"/>
  <c r="G687" i="3"/>
  <c r="H687" i="3"/>
  <c r="I687" i="3"/>
  <c r="J687" i="3"/>
  <c r="K687" i="3"/>
  <c r="L687" i="3"/>
  <c r="M687" i="3"/>
  <c r="N687" i="3"/>
  <c r="O687" i="3"/>
  <c r="P687" i="3"/>
  <c r="Q687" i="3"/>
  <c r="R687" i="3"/>
  <c r="S687" i="3"/>
  <c r="F688" i="3"/>
  <c r="G688" i="3"/>
  <c r="H688" i="3"/>
  <c r="I688" i="3"/>
  <c r="J688" i="3"/>
  <c r="K688" i="3"/>
  <c r="L688" i="3"/>
  <c r="M688" i="3"/>
  <c r="N688" i="3"/>
  <c r="O688" i="3"/>
  <c r="P688" i="3"/>
  <c r="Q688" i="3"/>
  <c r="R688" i="3"/>
  <c r="S688" i="3"/>
  <c r="F689" i="3"/>
  <c r="G689" i="3"/>
  <c r="H689" i="3"/>
  <c r="I689" i="3"/>
  <c r="J689" i="3"/>
  <c r="K689" i="3"/>
  <c r="L689" i="3"/>
  <c r="M689" i="3"/>
  <c r="N689" i="3"/>
  <c r="O689" i="3"/>
  <c r="P689" i="3"/>
  <c r="Q689" i="3"/>
  <c r="R689" i="3"/>
  <c r="S689" i="3"/>
  <c r="F690" i="3"/>
  <c r="G690" i="3"/>
  <c r="H690" i="3"/>
  <c r="I690" i="3"/>
  <c r="J690" i="3"/>
  <c r="K690" i="3"/>
  <c r="L690" i="3"/>
  <c r="M690" i="3"/>
  <c r="N690" i="3"/>
  <c r="O690" i="3"/>
  <c r="P690" i="3"/>
  <c r="Q690" i="3"/>
  <c r="R690" i="3"/>
  <c r="S690" i="3"/>
  <c r="F691" i="3"/>
  <c r="G691" i="3"/>
  <c r="H691" i="3"/>
  <c r="I691" i="3"/>
  <c r="J691" i="3"/>
  <c r="K691" i="3"/>
  <c r="L691" i="3"/>
  <c r="M691" i="3"/>
  <c r="N691" i="3"/>
  <c r="O691" i="3"/>
  <c r="P691" i="3"/>
  <c r="Q691" i="3"/>
  <c r="R691" i="3"/>
  <c r="S691" i="3"/>
  <c r="F692" i="3"/>
  <c r="G692" i="3"/>
  <c r="H692" i="3"/>
  <c r="I692" i="3"/>
  <c r="J692" i="3"/>
  <c r="K692" i="3"/>
  <c r="L692" i="3"/>
  <c r="M692" i="3"/>
  <c r="N692" i="3"/>
  <c r="O692" i="3"/>
  <c r="P692" i="3"/>
  <c r="Q692" i="3"/>
  <c r="R692" i="3"/>
  <c r="S692" i="3"/>
  <c r="F693" i="3"/>
  <c r="G693" i="3"/>
  <c r="H693" i="3"/>
  <c r="I693" i="3"/>
  <c r="J693" i="3"/>
  <c r="K693" i="3"/>
  <c r="L693" i="3"/>
  <c r="M693" i="3"/>
  <c r="N693" i="3"/>
  <c r="O693" i="3"/>
  <c r="P693" i="3"/>
  <c r="Q693" i="3"/>
  <c r="R693" i="3"/>
  <c r="S693" i="3"/>
  <c r="F694" i="3"/>
  <c r="G694" i="3"/>
  <c r="H694" i="3"/>
  <c r="I694" i="3"/>
  <c r="J694" i="3"/>
  <c r="K694" i="3"/>
  <c r="L694" i="3"/>
  <c r="M694" i="3"/>
  <c r="N694" i="3"/>
  <c r="O694" i="3"/>
  <c r="P694" i="3"/>
  <c r="Q694" i="3"/>
  <c r="R694" i="3"/>
  <c r="S694" i="3"/>
  <c r="F695" i="3"/>
  <c r="G695" i="3"/>
  <c r="H695" i="3"/>
  <c r="I695" i="3"/>
  <c r="J695" i="3"/>
  <c r="K695" i="3"/>
  <c r="L695" i="3"/>
  <c r="M695" i="3"/>
  <c r="N695" i="3"/>
  <c r="O695" i="3"/>
  <c r="P695" i="3"/>
  <c r="Q695" i="3"/>
  <c r="R695" i="3"/>
  <c r="S695" i="3"/>
  <c r="F696" i="3"/>
  <c r="G696" i="3"/>
  <c r="H696" i="3"/>
  <c r="I696" i="3"/>
  <c r="J696" i="3"/>
  <c r="K696" i="3"/>
  <c r="L696" i="3"/>
  <c r="M696" i="3"/>
  <c r="N696" i="3"/>
  <c r="O696" i="3"/>
  <c r="P696" i="3"/>
  <c r="Q696" i="3"/>
  <c r="R696" i="3"/>
  <c r="S696" i="3"/>
  <c r="F697" i="3"/>
  <c r="G697" i="3"/>
  <c r="H697" i="3"/>
  <c r="I697" i="3"/>
  <c r="J697" i="3"/>
  <c r="K697" i="3"/>
  <c r="L697" i="3"/>
  <c r="M697" i="3"/>
  <c r="N697" i="3"/>
  <c r="O697" i="3"/>
  <c r="P697" i="3"/>
  <c r="Q697" i="3"/>
  <c r="R697" i="3"/>
  <c r="S697" i="3"/>
  <c r="F698" i="3"/>
  <c r="G698" i="3"/>
  <c r="H698" i="3"/>
  <c r="I698" i="3"/>
  <c r="J698" i="3"/>
  <c r="K698" i="3"/>
  <c r="L698" i="3"/>
  <c r="M698" i="3"/>
  <c r="N698" i="3"/>
  <c r="O698" i="3"/>
  <c r="P698" i="3"/>
  <c r="Q698" i="3"/>
  <c r="R698" i="3"/>
  <c r="S698" i="3"/>
  <c r="F699" i="3"/>
  <c r="G699" i="3"/>
  <c r="H699" i="3"/>
  <c r="I699" i="3"/>
  <c r="J699" i="3"/>
  <c r="K699" i="3"/>
  <c r="L699" i="3"/>
  <c r="M699" i="3"/>
  <c r="N699" i="3"/>
  <c r="O699" i="3"/>
  <c r="P699" i="3"/>
  <c r="Q699" i="3"/>
  <c r="R699" i="3"/>
  <c r="S699" i="3"/>
  <c r="F700" i="3"/>
  <c r="G700" i="3"/>
  <c r="H700" i="3"/>
  <c r="I700" i="3"/>
  <c r="J700" i="3"/>
  <c r="K700" i="3"/>
  <c r="L700" i="3"/>
  <c r="M700" i="3"/>
  <c r="N700" i="3"/>
  <c r="O700" i="3"/>
  <c r="P700" i="3"/>
  <c r="Q700" i="3"/>
  <c r="R700" i="3"/>
  <c r="S700" i="3"/>
  <c r="F701" i="3"/>
  <c r="G701" i="3"/>
  <c r="H701" i="3"/>
  <c r="I701" i="3"/>
  <c r="J701" i="3"/>
  <c r="K701" i="3"/>
  <c r="L701" i="3"/>
  <c r="M701" i="3"/>
  <c r="N701" i="3"/>
  <c r="O701" i="3"/>
  <c r="P701" i="3"/>
  <c r="Q701" i="3"/>
  <c r="R701" i="3"/>
  <c r="S701" i="3"/>
  <c r="F702" i="3"/>
  <c r="G702" i="3"/>
  <c r="H702" i="3"/>
  <c r="I702" i="3"/>
  <c r="J702" i="3"/>
  <c r="K702" i="3"/>
  <c r="L702" i="3"/>
  <c r="M702" i="3"/>
  <c r="N702" i="3"/>
  <c r="O702" i="3"/>
  <c r="P702" i="3"/>
  <c r="Q702" i="3"/>
  <c r="R702" i="3"/>
  <c r="S702" i="3"/>
  <c r="F703" i="3"/>
  <c r="G703" i="3"/>
  <c r="H703" i="3"/>
  <c r="I703" i="3"/>
  <c r="J703" i="3"/>
  <c r="K703" i="3"/>
  <c r="L703" i="3"/>
  <c r="M703" i="3"/>
  <c r="N703" i="3"/>
  <c r="O703" i="3"/>
  <c r="P703" i="3"/>
  <c r="Q703" i="3"/>
  <c r="R703" i="3"/>
  <c r="S703" i="3"/>
  <c r="F704" i="3"/>
  <c r="G704" i="3"/>
  <c r="H704" i="3"/>
  <c r="I704" i="3"/>
  <c r="J704" i="3"/>
  <c r="K704" i="3"/>
  <c r="L704" i="3"/>
  <c r="M704" i="3"/>
  <c r="N704" i="3"/>
  <c r="O704" i="3"/>
  <c r="P704" i="3"/>
  <c r="Q704" i="3"/>
  <c r="R704" i="3"/>
  <c r="S704" i="3"/>
  <c r="F705" i="3"/>
  <c r="G705" i="3"/>
  <c r="H705" i="3"/>
  <c r="I705" i="3"/>
  <c r="J705" i="3"/>
  <c r="K705" i="3"/>
  <c r="L705" i="3"/>
  <c r="M705" i="3"/>
  <c r="N705" i="3"/>
  <c r="O705" i="3"/>
  <c r="P705" i="3"/>
  <c r="Q705" i="3"/>
  <c r="R705" i="3"/>
  <c r="S705" i="3"/>
  <c r="F706" i="3"/>
  <c r="G706" i="3"/>
  <c r="H706" i="3"/>
  <c r="I706" i="3"/>
  <c r="J706" i="3"/>
  <c r="K706" i="3"/>
  <c r="L706" i="3"/>
  <c r="M706" i="3"/>
  <c r="N706" i="3"/>
  <c r="O706" i="3"/>
  <c r="P706" i="3"/>
  <c r="Q706" i="3"/>
  <c r="R706" i="3"/>
  <c r="S706" i="3"/>
  <c r="F707" i="3"/>
  <c r="G707" i="3"/>
  <c r="H707" i="3"/>
  <c r="I707" i="3"/>
  <c r="J707" i="3"/>
  <c r="K707" i="3"/>
  <c r="L707" i="3"/>
  <c r="M707" i="3"/>
  <c r="N707" i="3"/>
  <c r="O707" i="3"/>
  <c r="P707" i="3"/>
  <c r="Q707" i="3"/>
  <c r="R707" i="3"/>
  <c r="S707" i="3"/>
  <c r="F708" i="3"/>
  <c r="G708" i="3"/>
  <c r="H708" i="3"/>
  <c r="I708" i="3"/>
  <c r="J708" i="3"/>
  <c r="K708" i="3"/>
  <c r="L708" i="3"/>
  <c r="M708" i="3"/>
  <c r="N708" i="3"/>
  <c r="O708" i="3"/>
  <c r="P708" i="3"/>
  <c r="Q708" i="3"/>
  <c r="R708" i="3"/>
  <c r="S708" i="3"/>
  <c r="F709" i="3"/>
  <c r="G709" i="3"/>
  <c r="H709" i="3"/>
  <c r="I709" i="3"/>
  <c r="J709" i="3"/>
  <c r="K709" i="3"/>
  <c r="L709" i="3"/>
  <c r="M709" i="3"/>
  <c r="N709" i="3"/>
  <c r="O709" i="3"/>
  <c r="P709" i="3"/>
  <c r="Q709" i="3"/>
  <c r="R709" i="3"/>
  <c r="S709" i="3"/>
  <c r="F710" i="3"/>
  <c r="G710" i="3"/>
  <c r="H710" i="3"/>
  <c r="I710" i="3"/>
  <c r="J710" i="3"/>
  <c r="K710" i="3"/>
  <c r="L710" i="3"/>
  <c r="M710" i="3"/>
  <c r="N710" i="3"/>
  <c r="O710" i="3"/>
  <c r="P710" i="3"/>
  <c r="Q710" i="3"/>
  <c r="R710" i="3"/>
  <c r="S710" i="3"/>
  <c r="F711" i="3"/>
  <c r="G711" i="3"/>
  <c r="H711" i="3"/>
  <c r="I711" i="3"/>
  <c r="J711" i="3"/>
  <c r="K711" i="3"/>
  <c r="L711" i="3"/>
  <c r="M711" i="3"/>
  <c r="N711" i="3"/>
  <c r="O711" i="3"/>
  <c r="P711" i="3"/>
  <c r="Q711" i="3"/>
  <c r="R711" i="3"/>
  <c r="S711" i="3"/>
  <c r="F712" i="3"/>
  <c r="G712" i="3"/>
  <c r="H712" i="3"/>
  <c r="I712" i="3"/>
  <c r="J712" i="3"/>
  <c r="K712" i="3"/>
  <c r="L712" i="3"/>
  <c r="M712" i="3"/>
  <c r="N712" i="3"/>
  <c r="O712" i="3"/>
  <c r="P712" i="3"/>
  <c r="Q712" i="3"/>
  <c r="R712" i="3"/>
  <c r="S712" i="3"/>
  <c r="F713" i="3"/>
  <c r="G713" i="3"/>
  <c r="H713" i="3"/>
  <c r="I713" i="3"/>
  <c r="J713" i="3"/>
  <c r="K713" i="3"/>
  <c r="L713" i="3"/>
  <c r="M713" i="3"/>
  <c r="N713" i="3"/>
  <c r="O713" i="3"/>
  <c r="P713" i="3"/>
  <c r="Q713" i="3"/>
  <c r="R713" i="3"/>
  <c r="S713" i="3"/>
  <c r="F714" i="3"/>
  <c r="G714" i="3"/>
  <c r="H714" i="3"/>
  <c r="I714" i="3"/>
  <c r="J714" i="3"/>
  <c r="K714" i="3"/>
  <c r="L714" i="3"/>
  <c r="M714" i="3"/>
  <c r="N714" i="3"/>
  <c r="O714" i="3"/>
  <c r="P714" i="3"/>
  <c r="Q714" i="3"/>
  <c r="R714" i="3"/>
  <c r="S714" i="3"/>
  <c r="F715" i="3"/>
  <c r="G715" i="3"/>
  <c r="H715" i="3"/>
  <c r="I715" i="3"/>
  <c r="J715" i="3"/>
  <c r="K715" i="3"/>
  <c r="L715" i="3"/>
  <c r="M715" i="3"/>
  <c r="N715" i="3"/>
  <c r="O715" i="3"/>
  <c r="P715" i="3"/>
  <c r="Q715" i="3"/>
  <c r="R715" i="3"/>
  <c r="S715" i="3"/>
  <c r="F716" i="3"/>
  <c r="G716" i="3"/>
  <c r="H716" i="3"/>
  <c r="I716" i="3"/>
  <c r="J716" i="3"/>
  <c r="K716" i="3"/>
  <c r="L716" i="3"/>
  <c r="M716" i="3"/>
  <c r="N716" i="3"/>
  <c r="O716" i="3"/>
  <c r="P716" i="3"/>
  <c r="Q716" i="3"/>
  <c r="R716" i="3"/>
  <c r="S716" i="3"/>
  <c r="F717" i="3"/>
  <c r="G717" i="3"/>
  <c r="H717" i="3"/>
  <c r="I717" i="3"/>
  <c r="J717" i="3"/>
  <c r="K717" i="3"/>
  <c r="L717" i="3"/>
  <c r="M717" i="3"/>
  <c r="N717" i="3"/>
  <c r="O717" i="3"/>
  <c r="P717" i="3"/>
  <c r="Q717" i="3"/>
  <c r="R717" i="3"/>
  <c r="S717" i="3"/>
  <c r="F718" i="3"/>
  <c r="G718" i="3"/>
  <c r="H718" i="3"/>
  <c r="I718" i="3"/>
  <c r="J718" i="3"/>
  <c r="K718" i="3"/>
  <c r="L718" i="3"/>
  <c r="M718" i="3"/>
  <c r="N718" i="3"/>
  <c r="O718" i="3"/>
  <c r="P718" i="3"/>
  <c r="Q718" i="3"/>
  <c r="R718" i="3"/>
  <c r="S718" i="3"/>
  <c r="F719" i="3"/>
  <c r="G719" i="3"/>
  <c r="H719" i="3"/>
  <c r="I719" i="3"/>
  <c r="J719" i="3"/>
  <c r="K719" i="3"/>
  <c r="L719" i="3"/>
  <c r="M719" i="3"/>
  <c r="N719" i="3"/>
  <c r="O719" i="3"/>
  <c r="P719" i="3"/>
  <c r="Q719" i="3"/>
  <c r="R719" i="3"/>
  <c r="S719" i="3"/>
  <c r="F720" i="3"/>
  <c r="G720" i="3"/>
  <c r="H720" i="3"/>
  <c r="I720" i="3"/>
  <c r="J720" i="3"/>
  <c r="K720" i="3"/>
  <c r="L720" i="3"/>
  <c r="M720" i="3"/>
  <c r="N720" i="3"/>
  <c r="O720" i="3"/>
  <c r="P720" i="3"/>
  <c r="Q720" i="3"/>
  <c r="R720" i="3"/>
  <c r="S720" i="3"/>
  <c r="F722" i="3"/>
  <c r="G722" i="3"/>
  <c r="H722" i="3"/>
  <c r="I722" i="3"/>
  <c r="J722" i="3"/>
  <c r="K722" i="3"/>
  <c r="L722" i="3"/>
  <c r="M722" i="3"/>
  <c r="N722" i="3"/>
  <c r="O722" i="3"/>
  <c r="P722" i="3"/>
  <c r="Q722" i="3"/>
  <c r="R722" i="3"/>
  <c r="S722" i="3"/>
  <c r="F723" i="3"/>
  <c r="G723" i="3"/>
  <c r="H723" i="3"/>
  <c r="I723" i="3"/>
  <c r="J723" i="3"/>
  <c r="K723" i="3"/>
  <c r="L723" i="3"/>
  <c r="M723" i="3"/>
  <c r="N723" i="3"/>
  <c r="O723" i="3"/>
  <c r="P723" i="3"/>
  <c r="Q723" i="3"/>
  <c r="R723" i="3"/>
  <c r="S723" i="3"/>
  <c r="F724" i="3"/>
  <c r="G724" i="3"/>
  <c r="H724" i="3"/>
  <c r="I724" i="3"/>
  <c r="J724" i="3"/>
  <c r="K724" i="3"/>
  <c r="L724" i="3"/>
  <c r="M724" i="3"/>
  <c r="N724" i="3"/>
  <c r="O724" i="3"/>
  <c r="P724" i="3"/>
  <c r="Q724" i="3"/>
  <c r="R724" i="3"/>
  <c r="S724" i="3"/>
  <c r="F725" i="3"/>
  <c r="G725" i="3"/>
  <c r="H725" i="3"/>
  <c r="I725" i="3"/>
  <c r="J725" i="3"/>
  <c r="K725" i="3"/>
  <c r="L725" i="3"/>
  <c r="M725" i="3"/>
  <c r="N725" i="3"/>
  <c r="O725" i="3"/>
  <c r="P725" i="3"/>
  <c r="Q725" i="3"/>
  <c r="R725" i="3"/>
  <c r="S725" i="3"/>
  <c r="F726" i="3"/>
  <c r="G726" i="3"/>
  <c r="H726" i="3"/>
  <c r="I726" i="3"/>
  <c r="J726" i="3"/>
  <c r="K726" i="3"/>
  <c r="L726" i="3"/>
  <c r="M726" i="3"/>
  <c r="N726" i="3"/>
  <c r="O726" i="3"/>
  <c r="P726" i="3"/>
  <c r="Q726" i="3"/>
  <c r="R726" i="3"/>
  <c r="S726" i="3"/>
  <c r="F727" i="3"/>
  <c r="G727" i="3"/>
  <c r="H727" i="3"/>
  <c r="I727" i="3"/>
  <c r="J727" i="3"/>
  <c r="K727" i="3"/>
  <c r="L727" i="3"/>
  <c r="M727" i="3"/>
  <c r="N727" i="3"/>
  <c r="O727" i="3"/>
  <c r="P727" i="3"/>
  <c r="Q727" i="3"/>
  <c r="R727" i="3"/>
  <c r="S727" i="3"/>
  <c r="F728" i="3"/>
  <c r="G728" i="3"/>
  <c r="H728" i="3"/>
  <c r="I728" i="3"/>
  <c r="J728" i="3"/>
  <c r="K728" i="3"/>
  <c r="L728" i="3"/>
  <c r="M728" i="3"/>
  <c r="N728" i="3"/>
  <c r="O728" i="3"/>
  <c r="P728" i="3"/>
  <c r="Q728" i="3"/>
  <c r="R728" i="3"/>
  <c r="S728" i="3"/>
  <c r="F729" i="3"/>
  <c r="G729" i="3"/>
  <c r="H729" i="3"/>
  <c r="I729" i="3"/>
  <c r="J729" i="3"/>
  <c r="K729" i="3"/>
  <c r="L729" i="3"/>
  <c r="M729" i="3"/>
  <c r="N729" i="3"/>
  <c r="O729" i="3"/>
  <c r="P729" i="3"/>
  <c r="Q729" i="3"/>
  <c r="R729" i="3"/>
  <c r="S729" i="3"/>
  <c r="F730" i="3"/>
  <c r="G730" i="3"/>
  <c r="H730" i="3"/>
  <c r="I730" i="3"/>
  <c r="J730" i="3"/>
  <c r="K730" i="3"/>
  <c r="L730" i="3"/>
  <c r="M730" i="3"/>
  <c r="N730" i="3"/>
  <c r="O730" i="3"/>
  <c r="P730" i="3"/>
  <c r="Q730" i="3"/>
  <c r="R730" i="3"/>
  <c r="S730" i="3"/>
  <c r="F732" i="3"/>
  <c r="G732" i="3"/>
  <c r="H732" i="3"/>
  <c r="I732" i="3"/>
  <c r="J732" i="3"/>
  <c r="K732" i="3"/>
  <c r="L732" i="3"/>
  <c r="M732" i="3"/>
  <c r="N732" i="3"/>
  <c r="O732" i="3"/>
  <c r="P732" i="3"/>
  <c r="Q732" i="3"/>
  <c r="R732" i="3"/>
  <c r="S732" i="3"/>
  <c r="F733" i="3"/>
  <c r="G733" i="3"/>
  <c r="H733" i="3"/>
  <c r="I733" i="3"/>
  <c r="J733" i="3"/>
  <c r="K733" i="3"/>
  <c r="L733" i="3"/>
  <c r="M733" i="3"/>
  <c r="N733" i="3"/>
  <c r="O733" i="3"/>
  <c r="P733" i="3"/>
  <c r="Q733" i="3"/>
  <c r="R733" i="3"/>
  <c r="S733" i="3"/>
  <c r="F734" i="3"/>
  <c r="G734" i="3"/>
  <c r="H734" i="3"/>
  <c r="I734" i="3"/>
  <c r="J734" i="3"/>
  <c r="K734" i="3"/>
  <c r="L734" i="3"/>
  <c r="M734" i="3"/>
  <c r="N734" i="3"/>
  <c r="O734" i="3"/>
  <c r="P734" i="3"/>
  <c r="Q734" i="3"/>
  <c r="R734" i="3"/>
  <c r="S734" i="3"/>
  <c r="F735" i="3"/>
  <c r="G735" i="3"/>
  <c r="H735" i="3"/>
  <c r="I735" i="3"/>
  <c r="J735" i="3"/>
  <c r="K735" i="3"/>
  <c r="L735" i="3"/>
  <c r="M735" i="3"/>
  <c r="N735" i="3"/>
  <c r="O735" i="3"/>
  <c r="P735" i="3"/>
  <c r="Q735" i="3"/>
  <c r="R735" i="3"/>
  <c r="S735" i="3"/>
  <c r="F736" i="3"/>
  <c r="G736" i="3"/>
  <c r="H736" i="3"/>
  <c r="I736" i="3"/>
  <c r="J736" i="3"/>
  <c r="K736" i="3"/>
  <c r="L736" i="3"/>
  <c r="M736" i="3"/>
  <c r="N736" i="3"/>
  <c r="O736" i="3"/>
  <c r="P736" i="3"/>
  <c r="Q736" i="3"/>
  <c r="R736" i="3"/>
  <c r="S736" i="3"/>
  <c r="F738" i="3"/>
  <c r="G738" i="3"/>
  <c r="H738" i="3"/>
  <c r="I738" i="3"/>
  <c r="J738" i="3"/>
  <c r="K738" i="3"/>
  <c r="L738" i="3"/>
  <c r="M738" i="3"/>
  <c r="N738" i="3"/>
  <c r="O738" i="3"/>
  <c r="P738" i="3"/>
  <c r="Q738" i="3"/>
  <c r="R738" i="3"/>
  <c r="S738" i="3"/>
  <c r="F739" i="3"/>
  <c r="G739" i="3"/>
  <c r="H739" i="3"/>
  <c r="I739" i="3"/>
  <c r="J739" i="3"/>
  <c r="K739" i="3"/>
  <c r="L739" i="3"/>
  <c r="M739" i="3"/>
  <c r="N739" i="3"/>
  <c r="O739" i="3"/>
  <c r="P739" i="3"/>
  <c r="Q739" i="3"/>
  <c r="R739" i="3"/>
  <c r="S739" i="3"/>
  <c r="F740" i="3"/>
  <c r="G740" i="3"/>
  <c r="H740" i="3"/>
  <c r="I740" i="3"/>
  <c r="J740" i="3"/>
  <c r="K740" i="3"/>
  <c r="L740" i="3"/>
  <c r="M740" i="3"/>
  <c r="N740" i="3"/>
  <c r="O740" i="3"/>
  <c r="P740" i="3"/>
  <c r="Q740" i="3"/>
  <c r="R740" i="3"/>
  <c r="S740" i="3"/>
  <c r="F741" i="3"/>
  <c r="G741" i="3"/>
  <c r="H741" i="3"/>
  <c r="I741" i="3"/>
  <c r="J741" i="3"/>
  <c r="K741" i="3"/>
  <c r="L741" i="3"/>
  <c r="M741" i="3"/>
  <c r="N741" i="3"/>
  <c r="O741" i="3"/>
  <c r="P741" i="3"/>
  <c r="Q741" i="3"/>
  <c r="R741" i="3"/>
  <c r="S741" i="3"/>
  <c r="F742" i="3"/>
  <c r="G742" i="3"/>
  <c r="H742" i="3"/>
  <c r="I742" i="3"/>
  <c r="J742" i="3"/>
  <c r="K742" i="3"/>
  <c r="L742" i="3"/>
  <c r="M742" i="3"/>
  <c r="N742" i="3"/>
  <c r="O742" i="3"/>
  <c r="P742" i="3"/>
  <c r="Q742" i="3"/>
  <c r="R742" i="3"/>
  <c r="S742" i="3"/>
  <c r="F743" i="3"/>
  <c r="G743" i="3"/>
  <c r="H743" i="3"/>
  <c r="I743" i="3"/>
  <c r="J743" i="3"/>
  <c r="K743" i="3"/>
  <c r="L743" i="3"/>
  <c r="M743" i="3"/>
  <c r="N743" i="3"/>
  <c r="O743" i="3"/>
  <c r="P743" i="3"/>
  <c r="Q743" i="3"/>
  <c r="R743" i="3"/>
  <c r="S743" i="3"/>
  <c r="F744" i="3"/>
  <c r="G744" i="3"/>
  <c r="H744" i="3"/>
  <c r="I744" i="3"/>
  <c r="J744" i="3"/>
  <c r="K744" i="3"/>
  <c r="L744" i="3"/>
  <c r="M744" i="3"/>
  <c r="N744" i="3"/>
  <c r="O744" i="3"/>
  <c r="P744" i="3"/>
  <c r="Q744" i="3"/>
  <c r="R744" i="3"/>
  <c r="S744" i="3"/>
  <c r="F745" i="3"/>
  <c r="G745" i="3"/>
  <c r="H745" i="3"/>
  <c r="I745" i="3"/>
  <c r="J745" i="3"/>
  <c r="K745" i="3"/>
  <c r="L745" i="3"/>
  <c r="M745" i="3"/>
  <c r="N745" i="3"/>
  <c r="O745" i="3"/>
  <c r="P745" i="3"/>
  <c r="Q745" i="3"/>
  <c r="R745" i="3"/>
  <c r="S745" i="3"/>
  <c r="F746" i="3"/>
  <c r="G746" i="3"/>
  <c r="H746" i="3"/>
  <c r="I746" i="3"/>
  <c r="J746" i="3"/>
  <c r="K746" i="3"/>
  <c r="L746" i="3"/>
  <c r="M746" i="3"/>
  <c r="N746" i="3"/>
  <c r="O746" i="3"/>
  <c r="P746" i="3"/>
  <c r="Q746" i="3"/>
  <c r="R746" i="3"/>
  <c r="S746" i="3"/>
  <c r="F747" i="3"/>
  <c r="G747" i="3"/>
  <c r="H747" i="3"/>
  <c r="I747" i="3"/>
  <c r="J747" i="3"/>
  <c r="K747" i="3"/>
  <c r="L747" i="3"/>
  <c r="M747" i="3"/>
  <c r="N747" i="3"/>
  <c r="O747" i="3"/>
  <c r="P747" i="3"/>
  <c r="Q747" i="3"/>
  <c r="R747" i="3"/>
  <c r="S747" i="3"/>
  <c r="F748" i="3"/>
  <c r="G748" i="3"/>
  <c r="H748" i="3"/>
  <c r="I748" i="3"/>
  <c r="J748" i="3"/>
  <c r="K748" i="3"/>
  <c r="L748" i="3"/>
  <c r="M748" i="3"/>
  <c r="N748" i="3"/>
  <c r="O748" i="3"/>
  <c r="P748" i="3"/>
  <c r="Q748" i="3"/>
  <c r="R748" i="3"/>
  <c r="S748" i="3"/>
  <c r="F749" i="3"/>
  <c r="G749" i="3"/>
  <c r="H749" i="3"/>
  <c r="I749" i="3"/>
  <c r="J749" i="3"/>
  <c r="K749" i="3"/>
  <c r="L749" i="3"/>
  <c r="M749" i="3"/>
  <c r="N749" i="3"/>
  <c r="O749" i="3"/>
  <c r="P749" i="3"/>
  <c r="Q749" i="3"/>
  <c r="R749" i="3"/>
  <c r="S749" i="3"/>
  <c r="F750" i="3"/>
  <c r="G750" i="3"/>
  <c r="H750" i="3"/>
  <c r="I750" i="3"/>
  <c r="J750" i="3"/>
  <c r="K750" i="3"/>
  <c r="L750" i="3"/>
  <c r="M750" i="3"/>
  <c r="N750" i="3"/>
  <c r="O750" i="3"/>
  <c r="P750" i="3"/>
  <c r="Q750" i="3"/>
  <c r="R750" i="3"/>
  <c r="S750" i="3"/>
  <c r="F751" i="3"/>
  <c r="G751" i="3"/>
  <c r="H751" i="3"/>
  <c r="I751" i="3"/>
  <c r="J751" i="3"/>
  <c r="K751" i="3"/>
  <c r="L751" i="3"/>
  <c r="M751" i="3"/>
  <c r="N751" i="3"/>
  <c r="O751" i="3"/>
  <c r="P751" i="3"/>
  <c r="Q751" i="3"/>
  <c r="R751" i="3"/>
  <c r="S751" i="3"/>
  <c r="F752" i="3"/>
  <c r="G752" i="3"/>
  <c r="H752" i="3"/>
  <c r="I752" i="3"/>
  <c r="J752" i="3"/>
  <c r="K752" i="3"/>
  <c r="L752" i="3"/>
  <c r="M752" i="3"/>
  <c r="N752" i="3"/>
  <c r="O752" i="3"/>
  <c r="P752" i="3"/>
  <c r="Q752" i="3"/>
  <c r="R752" i="3"/>
  <c r="S752" i="3"/>
  <c r="F753" i="3"/>
  <c r="G753" i="3"/>
  <c r="H753" i="3"/>
  <c r="I753" i="3"/>
  <c r="J753" i="3"/>
  <c r="K753" i="3"/>
  <c r="L753" i="3"/>
  <c r="M753" i="3"/>
  <c r="N753" i="3"/>
  <c r="O753" i="3"/>
  <c r="P753" i="3"/>
  <c r="Q753" i="3"/>
  <c r="R753" i="3"/>
  <c r="S753" i="3"/>
  <c r="F754" i="3"/>
  <c r="G754" i="3"/>
  <c r="H754" i="3"/>
  <c r="I754" i="3"/>
  <c r="J754" i="3"/>
  <c r="K754" i="3"/>
  <c r="L754" i="3"/>
  <c r="M754" i="3"/>
  <c r="N754" i="3"/>
  <c r="O754" i="3"/>
  <c r="P754" i="3"/>
  <c r="Q754" i="3"/>
  <c r="R754" i="3"/>
  <c r="S754" i="3"/>
  <c r="F755" i="3"/>
  <c r="G755" i="3"/>
  <c r="H755" i="3"/>
  <c r="I755" i="3"/>
  <c r="J755" i="3"/>
  <c r="K755" i="3"/>
  <c r="L755" i="3"/>
  <c r="M755" i="3"/>
  <c r="N755" i="3"/>
  <c r="O755" i="3"/>
  <c r="P755" i="3"/>
  <c r="Q755" i="3"/>
  <c r="R755" i="3"/>
  <c r="S755" i="3"/>
  <c r="F756" i="3"/>
  <c r="G756" i="3"/>
  <c r="H756" i="3"/>
  <c r="I756" i="3"/>
  <c r="J756" i="3"/>
  <c r="K756" i="3"/>
  <c r="L756" i="3"/>
  <c r="M756" i="3"/>
  <c r="N756" i="3"/>
  <c r="O756" i="3"/>
  <c r="P756" i="3"/>
  <c r="Q756" i="3"/>
  <c r="R756" i="3"/>
  <c r="S756" i="3"/>
  <c r="F757" i="3"/>
  <c r="G757" i="3"/>
  <c r="H757" i="3"/>
  <c r="I757" i="3"/>
  <c r="J757" i="3"/>
  <c r="K757" i="3"/>
  <c r="L757" i="3"/>
  <c r="M757" i="3"/>
  <c r="N757" i="3"/>
  <c r="O757" i="3"/>
  <c r="P757" i="3"/>
  <c r="Q757" i="3"/>
  <c r="R757" i="3"/>
  <c r="S757" i="3"/>
  <c r="F758" i="3"/>
  <c r="G758" i="3"/>
  <c r="H758" i="3"/>
  <c r="I758" i="3"/>
  <c r="J758" i="3"/>
  <c r="K758" i="3"/>
  <c r="L758" i="3"/>
  <c r="M758" i="3"/>
  <c r="N758" i="3"/>
  <c r="O758" i="3"/>
  <c r="P758" i="3"/>
  <c r="Q758" i="3"/>
  <c r="R758" i="3"/>
  <c r="S758" i="3"/>
  <c r="F759" i="3"/>
  <c r="G759" i="3"/>
  <c r="H759" i="3"/>
  <c r="I759" i="3"/>
  <c r="J759" i="3"/>
  <c r="K759" i="3"/>
  <c r="L759" i="3"/>
  <c r="M759" i="3"/>
  <c r="N759" i="3"/>
  <c r="O759" i="3"/>
  <c r="P759" i="3"/>
  <c r="Q759" i="3"/>
  <c r="R759" i="3"/>
  <c r="S759" i="3"/>
  <c r="F760" i="3"/>
  <c r="G760" i="3"/>
  <c r="H760" i="3"/>
  <c r="I760" i="3"/>
  <c r="J760" i="3"/>
  <c r="K760" i="3"/>
  <c r="L760" i="3"/>
  <c r="M760" i="3"/>
  <c r="N760" i="3"/>
  <c r="O760" i="3"/>
  <c r="P760" i="3"/>
  <c r="Q760" i="3"/>
  <c r="R760" i="3"/>
  <c r="S760" i="3"/>
  <c r="F761" i="3"/>
  <c r="G761" i="3"/>
  <c r="H761" i="3"/>
  <c r="I761" i="3"/>
  <c r="J761" i="3"/>
  <c r="K761" i="3"/>
  <c r="L761" i="3"/>
  <c r="M761" i="3"/>
  <c r="N761" i="3"/>
  <c r="O761" i="3"/>
  <c r="P761" i="3"/>
  <c r="Q761" i="3"/>
  <c r="R761" i="3"/>
  <c r="S761" i="3"/>
  <c r="F762" i="3"/>
  <c r="G762" i="3"/>
  <c r="H762" i="3"/>
  <c r="I762" i="3"/>
  <c r="J762" i="3"/>
  <c r="K762" i="3"/>
  <c r="L762" i="3"/>
  <c r="M762" i="3"/>
  <c r="N762" i="3"/>
  <c r="O762" i="3"/>
  <c r="P762" i="3"/>
  <c r="Q762" i="3"/>
  <c r="R762" i="3"/>
  <c r="S762" i="3"/>
  <c r="F763" i="3"/>
  <c r="G763" i="3"/>
  <c r="H763" i="3"/>
  <c r="I763" i="3"/>
  <c r="J763" i="3"/>
  <c r="K763" i="3"/>
  <c r="L763" i="3"/>
  <c r="M763" i="3"/>
  <c r="N763" i="3"/>
  <c r="O763" i="3"/>
  <c r="P763" i="3"/>
  <c r="Q763" i="3"/>
  <c r="R763" i="3"/>
  <c r="S763" i="3"/>
  <c r="F764" i="3"/>
  <c r="G764" i="3"/>
  <c r="H764" i="3"/>
  <c r="I764" i="3"/>
  <c r="J764" i="3"/>
  <c r="K764" i="3"/>
  <c r="L764" i="3"/>
  <c r="M764" i="3"/>
  <c r="N764" i="3"/>
  <c r="O764" i="3"/>
  <c r="P764" i="3"/>
  <c r="Q764" i="3"/>
  <c r="R764" i="3"/>
  <c r="S764" i="3"/>
  <c r="F765" i="3"/>
  <c r="G765" i="3"/>
  <c r="H765" i="3"/>
  <c r="I765" i="3"/>
  <c r="J765" i="3"/>
  <c r="K765" i="3"/>
  <c r="L765" i="3"/>
  <c r="M765" i="3"/>
  <c r="N765" i="3"/>
  <c r="O765" i="3"/>
  <c r="P765" i="3"/>
  <c r="Q765" i="3"/>
  <c r="R765" i="3"/>
  <c r="S765" i="3"/>
  <c r="F766" i="3"/>
  <c r="G766" i="3"/>
  <c r="H766" i="3"/>
  <c r="I766" i="3"/>
  <c r="J766" i="3"/>
  <c r="K766" i="3"/>
  <c r="L766" i="3"/>
  <c r="M766" i="3"/>
  <c r="N766" i="3"/>
  <c r="O766" i="3"/>
  <c r="P766" i="3"/>
  <c r="Q766" i="3"/>
  <c r="R766" i="3"/>
  <c r="S766" i="3"/>
  <c r="F767" i="3"/>
  <c r="G767" i="3"/>
  <c r="H767" i="3"/>
  <c r="I767" i="3"/>
  <c r="J767" i="3"/>
  <c r="K767" i="3"/>
  <c r="L767" i="3"/>
  <c r="M767" i="3"/>
  <c r="N767" i="3"/>
  <c r="O767" i="3"/>
  <c r="P767" i="3"/>
  <c r="Q767" i="3"/>
  <c r="R767" i="3"/>
  <c r="S767" i="3"/>
  <c r="F768" i="3"/>
  <c r="G768" i="3"/>
  <c r="H768" i="3"/>
  <c r="I768" i="3"/>
  <c r="J768" i="3"/>
  <c r="K768" i="3"/>
  <c r="L768" i="3"/>
  <c r="M768" i="3"/>
  <c r="N768" i="3"/>
  <c r="O768" i="3"/>
  <c r="P768" i="3"/>
  <c r="Q768" i="3"/>
  <c r="R768" i="3"/>
  <c r="S768" i="3"/>
  <c r="F769" i="3"/>
  <c r="G769" i="3"/>
  <c r="H769" i="3"/>
  <c r="I769" i="3"/>
  <c r="J769" i="3"/>
  <c r="K769" i="3"/>
  <c r="L769" i="3"/>
  <c r="M769" i="3"/>
  <c r="N769" i="3"/>
  <c r="O769" i="3"/>
  <c r="P769" i="3"/>
  <c r="Q769" i="3"/>
  <c r="R769" i="3"/>
  <c r="S769" i="3"/>
  <c r="F771" i="3"/>
  <c r="G771" i="3"/>
  <c r="H771" i="3"/>
  <c r="I771" i="3"/>
  <c r="J771" i="3"/>
  <c r="K771" i="3"/>
  <c r="L771" i="3"/>
  <c r="M771" i="3"/>
  <c r="N771" i="3"/>
  <c r="O771" i="3"/>
  <c r="P771" i="3"/>
  <c r="Q771" i="3"/>
  <c r="R771" i="3"/>
  <c r="S771" i="3"/>
  <c r="F772" i="3"/>
  <c r="G772" i="3"/>
  <c r="H772" i="3"/>
  <c r="I772" i="3"/>
  <c r="J772" i="3"/>
  <c r="K772" i="3"/>
  <c r="L772" i="3"/>
  <c r="M772" i="3"/>
  <c r="N772" i="3"/>
  <c r="O772" i="3"/>
  <c r="P772" i="3"/>
  <c r="Q772" i="3"/>
  <c r="R772" i="3"/>
  <c r="S772" i="3"/>
  <c r="F773" i="3"/>
  <c r="G773" i="3"/>
  <c r="H773" i="3"/>
  <c r="I773" i="3"/>
  <c r="J773" i="3"/>
  <c r="K773" i="3"/>
  <c r="L773" i="3"/>
  <c r="M773" i="3"/>
  <c r="N773" i="3"/>
  <c r="O773" i="3"/>
  <c r="P773" i="3"/>
  <c r="Q773" i="3"/>
  <c r="R773" i="3"/>
  <c r="S773" i="3"/>
  <c r="F775" i="3"/>
  <c r="G775" i="3"/>
  <c r="H775" i="3"/>
  <c r="I775" i="3"/>
  <c r="J775" i="3"/>
  <c r="K775" i="3"/>
  <c r="L775" i="3"/>
  <c r="M775" i="3"/>
  <c r="N775" i="3"/>
  <c r="O775" i="3"/>
  <c r="P775" i="3"/>
  <c r="Q775" i="3"/>
  <c r="R775" i="3"/>
  <c r="S775" i="3"/>
  <c r="F776" i="3"/>
  <c r="G776" i="3"/>
  <c r="H776" i="3"/>
  <c r="I776" i="3"/>
  <c r="J776" i="3"/>
  <c r="K776" i="3"/>
  <c r="L776" i="3"/>
  <c r="M776" i="3"/>
  <c r="N776" i="3"/>
  <c r="O776" i="3"/>
  <c r="P776" i="3"/>
  <c r="Q776" i="3"/>
  <c r="R776" i="3"/>
  <c r="S776" i="3"/>
  <c r="F777" i="3"/>
  <c r="G777" i="3"/>
  <c r="H777" i="3"/>
  <c r="I777" i="3"/>
  <c r="J777" i="3"/>
  <c r="K777" i="3"/>
  <c r="L777" i="3"/>
  <c r="M777" i="3"/>
  <c r="N777" i="3"/>
  <c r="O777" i="3"/>
  <c r="P777" i="3"/>
  <c r="Q777" i="3"/>
  <c r="R777" i="3"/>
  <c r="S777" i="3"/>
  <c r="F778" i="3"/>
  <c r="G778" i="3"/>
  <c r="H778" i="3"/>
  <c r="I778" i="3"/>
  <c r="J778" i="3"/>
  <c r="K778" i="3"/>
  <c r="L778" i="3"/>
  <c r="M778" i="3"/>
  <c r="N778" i="3"/>
  <c r="O778" i="3"/>
  <c r="P778" i="3"/>
  <c r="Q778" i="3"/>
  <c r="R778" i="3"/>
  <c r="S778" i="3"/>
  <c r="F779" i="3"/>
  <c r="G779" i="3"/>
  <c r="H779" i="3"/>
  <c r="I779" i="3"/>
  <c r="J779" i="3"/>
  <c r="K779" i="3"/>
  <c r="L779" i="3"/>
  <c r="M779" i="3"/>
  <c r="N779" i="3"/>
  <c r="O779" i="3"/>
  <c r="P779" i="3"/>
  <c r="Q779" i="3"/>
  <c r="R779" i="3"/>
  <c r="S779" i="3"/>
  <c r="F780" i="3"/>
  <c r="G780" i="3"/>
  <c r="H780" i="3"/>
  <c r="I780" i="3"/>
  <c r="J780" i="3"/>
  <c r="K780" i="3"/>
  <c r="L780" i="3"/>
  <c r="M780" i="3"/>
  <c r="N780" i="3"/>
  <c r="O780" i="3"/>
  <c r="P780" i="3"/>
  <c r="Q780" i="3"/>
  <c r="R780" i="3"/>
  <c r="S780" i="3"/>
  <c r="F781" i="3"/>
  <c r="G781" i="3"/>
  <c r="H781" i="3"/>
  <c r="I781" i="3"/>
  <c r="J781" i="3"/>
  <c r="K781" i="3"/>
  <c r="L781" i="3"/>
  <c r="M781" i="3"/>
  <c r="N781" i="3"/>
  <c r="O781" i="3"/>
  <c r="P781" i="3"/>
  <c r="Q781" i="3"/>
  <c r="R781" i="3"/>
  <c r="S781" i="3"/>
  <c r="F782" i="3"/>
  <c r="G782" i="3"/>
  <c r="H782" i="3"/>
  <c r="I782" i="3"/>
  <c r="J782" i="3"/>
  <c r="K782" i="3"/>
  <c r="L782" i="3"/>
  <c r="M782" i="3"/>
  <c r="N782" i="3"/>
  <c r="O782" i="3"/>
  <c r="P782" i="3"/>
  <c r="Q782" i="3"/>
  <c r="R782" i="3"/>
  <c r="S782" i="3"/>
  <c r="F783" i="3"/>
  <c r="G783" i="3"/>
  <c r="H783" i="3"/>
  <c r="I783" i="3"/>
  <c r="J783" i="3"/>
  <c r="K783" i="3"/>
  <c r="L783" i="3"/>
  <c r="M783" i="3"/>
  <c r="N783" i="3"/>
  <c r="O783" i="3"/>
  <c r="P783" i="3"/>
  <c r="Q783" i="3"/>
  <c r="R783" i="3"/>
  <c r="S783" i="3"/>
  <c r="F784" i="3"/>
  <c r="G784" i="3"/>
  <c r="H784" i="3"/>
  <c r="I784" i="3"/>
  <c r="J784" i="3"/>
  <c r="K784" i="3"/>
  <c r="L784" i="3"/>
  <c r="M784" i="3"/>
  <c r="N784" i="3"/>
  <c r="O784" i="3"/>
  <c r="P784" i="3"/>
  <c r="Q784" i="3"/>
  <c r="R784" i="3"/>
  <c r="S784" i="3"/>
  <c r="F785" i="3"/>
  <c r="G785" i="3"/>
  <c r="H785" i="3"/>
  <c r="I785" i="3"/>
  <c r="J785" i="3"/>
  <c r="K785" i="3"/>
  <c r="L785" i="3"/>
  <c r="M785" i="3"/>
  <c r="N785" i="3"/>
  <c r="O785" i="3"/>
  <c r="P785" i="3"/>
  <c r="Q785" i="3"/>
  <c r="R785" i="3"/>
  <c r="S785" i="3"/>
  <c r="F786" i="3"/>
  <c r="G786" i="3"/>
  <c r="H786" i="3"/>
  <c r="I786" i="3"/>
  <c r="J786" i="3"/>
  <c r="K786" i="3"/>
  <c r="L786" i="3"/>
  <c r="M786" i="3"/>
  <c r="N786" i="3"/>
  <c r="O786" i="3"/>
  <c r="P786" i="3"/>
  <c r="Q786" i="3"/>
  <c r="R786" i="3"/>
  <c r="S786" i="3"/>
  <c r="F787" i="3"/>
  <c r="G787" i="3"/>
  <c r="H787" i="3"/>
  <c r="I787" i="3"/>
  <c r="J787" i="3"/>
  <c r="K787" i="3"/>
  <c r="L787" i="3"/>
  <c r="M787" i="3"/>
  <c r="N787" i="3"/>
  <c r="O787" i="3"/>
  <c r="P787" i="3"/>
  <c r="Q787" i="3"/>
  <c r="R787" i="3"/>
  <c r="S787" i="3"/>
  <c r="F788" i="3"/>
  <c r="G788" i="3"/>
  <c r="H788" i="3"/>
  <c r="I788" i="3"/>
  <c r="J788" i="3"/>
  <c r="K788" i="3"/>
  <c r="L788" i="3"/>
  <c r="M788" i="3"/>
  <c r="N788" i="3"/>
  <c r="O788" i="3"/>
  <c r="P788" i="3"/>
  <c r="Q788" i="3"/>
  <c r="R788" i="3"/>
  <c r="S788" i="3"/>
  <c r="F789" i="3"/>
  <c r="G789" i="3"/>
  <c r="H789" i="3"/>
  <c r="I789" i="3"/>
  <c r="J789" i="3"/>
  <c r="K789" i="3"/>
  <c r="L789" i="3"/>
  <c r="M789" i="3"/>
  <c r="N789" i="3"/>
  <c r="O789" i="3"/>
  <c r="P789" i="3"/>
  <c r="Q789" i="3"/>
  <c r="R789" i="3"/>
  <c r="S789" i="3"/>
  <c r="F790" i="3"/>
  <c r="G790" i="3"/>
  <c r="H790" i="3"/>
  <c r="I790" i="3"/>
  <c r="J790" i="3"/>
  <c r="K790" i="3"/>
  <c r="L790" i="3"/>
  <c r="M790" i="3"/>
  <c r="N790" i="3"/>
  <c r="O790" i="3"/>
  <c r="P790" i="3"/>
  <c r="Q790" i="3"/>
  <c r="R790" i="3"/>
  <c r="S790" i="3"/>
  <c r="F791" i="3"/>
  <c r="G791" i="3"/>
  <c r="H791" i="3"/>
  <c r="I791" i="3"/>
  <c r="J791" i="3"/>
  <c r="K791" i="3"/>
  <c r="L791" i="3"/>
  <c r="M791" i="3"/>
  <c r="N791" i="3"/>
  <c r="O791" i="3"/>
  <c r="P791" i="3"/>
  <c r="Q791" i="3"/>
  <c r="R791" i="3"/>
  <c r="S791" i="3"/>
  <c r="F792" i="3"/>
  <c r="G792" i="3"/>
  <c r="H792" i="3"/>
  <c r="I792" i="3"/>
  <c r="J792" i="3"/>
  <c r="K792" i="3"/>
  <c r="L792" i="3"/>
  <c r="M792" i="3"/>
  <c r="N792" i="3"/>
  <c r="O792" i="3"/>
  <c r="P792" i="3"/>
  <c r="Q792" i="3"/>
  <c r="R792" i="3"/>
  <c r="S792" i="3"/>
  <c r="F793" i="3"/>
  <c r="G793" i="3"/>
  <c r="H793" i="3"/>
  <c r="I793" i="3"/>
  <c r="J793" i="3"/>
  <c r="K793" i="3"/>
  <c r="L793" i="3"/>
  <c r="M793" i="3"/>
  <c r="N793" i="3"/>
  <c r="O793" i="3"/>
  <c r="P793" i="3"/>
  <c r="Q793" i="3"/>
  <c r="R793" i="3"/>
  <c r="S793" i="3"/>
  <c r="F794" i="3"/>
  <c r="G794" i="3"/>
  <c r="H794" i="3"/>
  <c r="I794" i="3"/>
  <c r="J794" i="3"/>
  <c r="K794" i="3"/>
  <c r="L794" i="3"/>
  <c r="M794" i="3"/>
  <c r="N794" i="3"/>
  <c r="O794" i="3"/>
  <c r="P794" i="3"/>
  <c r="Q794" i="3"/>
  <c r="R794" i="3"/>
  <c r="S794" i="3"/>
  <c r="F795" i="3"/>
  <c r="G795" i="3"/>
  <c r="H795" i="3"/>
  <c r="I795" i="3"/>
  <c r="J795" i="3"/>
  <c r="K795" i="3"/>
  <c r="L795" i="3"/>
  <c r="M795" i="3"/>
  <c r="N795" i="3"/>
  <c r="O795" i="3"/>
  <c r="P795" i="3"/>
  <c r="Q795" i="3"/>
  <c r="R795" i="3"/>
  <c r="S795" i="3"/>
  <c r="F796" i="3"/>
  <c r="G796" i="3"/>
  <c r="H796" i="3"/>
  <c r="I796" i="3"/>
  <c r="J796" i="3"/>
  <c r="K796" i="3"/>
  <c r="L796" i="3"/>
  <c r="M796" i="3"/>
  <c r="N796" i="3"/>
  <c r="O796" i="3"/>
  <c r="P796" i="3"/>
  <c r="Q796" i="3"/>
  <c r="R796" i="3"/>
  <c r="S796" i="3"/>
  <c r="F797" i="3"/>
  <c r="G797" i="3"/>
  <c r="H797" i="3"/>
  <c r="I797" i="3"/>
  <c r="J797" i="3"/>
  <c r="K797" i="3"/>
  <c r="L797" i="3"/>
  <c r="M797" i="3"/>
  <c r="N797" i="3"/>
  <c r="O797" i="3"/>
  <c r="P797" i="3"/>
  <c r="Q797" i="3"/>
  <c r="R797" i="3"/>
  <c r="S797" i="3"/>
  <c r="F798" i="3"/>
  <c r="G798" i="3"/>
  <c r="H798" i="3"/>
  <c r="I798" i="3"/>
  <c r="J798" i="3"/>
  <c r="K798" i="3"/>
  <c r="L798" i="3"/>
  <c r="M798" i="3"/>
  <c r="N798" i="3"/>
  <c r="O798" i="3"/>
  <c r="P798" i="3"/>
  <c r="Q798" i="3"/>
  <c r="R798" i="3"/>
  <c r="S798" i="3"/>
  <c r="F799" i="3"/>
  <c r="G799" i="3"/>
  <c r="H799" i="3"/>
  <c r="I799" i="3"/>
  <c r="J799" i="3"/>
  <c r="K799" i="3"/>
  <c r="L799" i="3"/>
  <c r="M799" i="3"/>
  <c r="N799" i="3"/>
  <c r="O799" i="3"/>
  <c r="P799" i="3"/>
  <c r="Q799" i="3"/>
  <c r="R799" i="3"/>
  <c r="S799" i="3"/>
  <c r="F800" i="3"/>
  <c r="G800" i="3"/>
  <c r="H800" i="3"/>
  <c r="I800" i="3"/>
  <c r="J800" i="3"/>
  <c r="K800" i="3"/>
  <c r="L800" i="3"/>
  <c r="M800" i="3"/>
  <c r="N800" i="3"/>
  <c r="O800" i="3"/>
  <c r="P800" i="3"/>
  <c r="Q800" i="3"/>
  <c r="R800" i="3"/>
  <c r="S800" i="3"/>
  <c r="F802" i="3"/>
  <c r="G802" i="3"/>
  <c r="H802" i="3"/>
  <c r="I802" i="3"/>
  <c r="J802" i="3"/>
  <c r="K802" i="3"/>
  <c r="L802" i="3"/>
  <c r="M802" i="3"/>
  <c r="N802" i="3"/>
  <c r="O802" i="3"/>
  <c r="P802" i="3"/>
  <c r="Q802" i="3"/>
  <c r="R802" i="3"/>
  <c r="S802" i="3"/>
  <c r="F804" i="3"/>
  <c r="G804" i="3"/>
  <c r="H804" i="3"/>
  <c r="I804" i="3"/>
  <c r="J804" i="3"/>
  <c r="K804" i="3"/>
  <c r="L804" i="3"/>
  <c r="M804" i="3"/>
  <c r="N804" i="3"/>
  <c r="O804" i="3"/>
  <c r="P804" i="3"/>
  <c r="Q804" i="3"/>
  <c r="R804" i="3"/>
  <c r="S804" i="3"/>
  <c r="F805" i="3"/>
  <c r="G805" i="3"/>
  <c r="H805" i="3"/>
  <c r="I805" i="3"/>
  <c r="J805" i="3"/>
  <c r="K805" i="3"/>
  <c r="L805" i="3"/>
  <c r="M805" i="3"/>
  <c r="N805" i="3"/>
  <c r="O805" i="3"/>
  <c r="P805" i="3"/>
  <c r="Q805" i="3"/>
  <c r="R805" i="3"/>
  <c r="S805" i="3"/>
  <c r="F806" i="3"/>
  <c r="G806" i="3"/>
  <c r="H806" i="3"/>
  <c r="I806" i="3"/>
  <c r="J806" i="3"/>
  <c r="K806" i="3"/>
  <c r="L806" i="3"/>
  <c r="M806" i="3"/>
  <c r="N806" i="3"/>
  <c r="O806" i="3"/>
  <c r="P806" i="3"/>
  <c r="Q806" i="3"/>
  <c r="R806" i="3"/>
  <c r="S806" i="3"/>
  <c r="F807" i="3"/>
  <c r="G807" i="3"/>
  <c r="H807" i="3"/>
  <c r="I807" i="3"/>
  <c r="J807" i="3"/>
  <c r="K807" i="3"/>
  <c r="L807" i="3"/>
  <c r="M807" i="3"/>
  <c r="N807" i="3"/>
  <c r="O807" i="3"/>
  <c r="P807" i="3"/>
  <c r="Q807" i="3"/>
  <c r="R807" i="3"/>
  <c r="S807" i="3"/>
  <c r="F808" i="3"/>
  <c r="G808" i="3"/>
  <c r="H808" i="3"/>
  <c r="I808" i="3"/>
  <c r="J808" i="3"/>
  <c r="K808" i="3"/>
  <c r="L808" i="3"/>
  <c r="M808" i="3"/>
  <c r="N808" i="3"/>
  <c r="O808" i="3"/>
  <c r="P808" i="3"/>
  <c r="Q808" i="3"/>
  <c r="R808" i="3"/>
  <c r="S808" i="3"/>
  <c r="F809" i="3"/>
  <c r="G809" i="3"/>
  <c r="H809" i="3"/>
  <c r="I809" i="3"/>
  <c r="J809" i="3"/>
  <c r="K809" i="3"/>
  <c r="L809" i="3"/>
  <c r="M809" i="3"/>
  <c r="N809" i="3"/>
  <c r="O809" i="3"/>
  <c r="P809" i="3"/>
  <c r="Q809" i="3"/>
  <c r="R809" i="3"/>
  <c r="S809" i="3"/>
  <c r="F810" i="3"/>
  <c r="G810" i="3"/>
  <c r="H810" i="3"/>
  <c r="I810" i="3"/>
  <c r="J810" i="3"/>
  <c r="K810" i="3"/>
  <c r="L810" i="3"/>
  <c r="M810" i="3"/>
  <c r="N810" i="3"/>
  <c r="O810" i="3"/>
  <c r="P810" i="3"/>
  <c r="Q810" i="3"/>
  <c r="R810" i="3"/>
  <c r="S810" i="3"/>
  <c r="F811" i="3"/>
  <c r="G811" i="3"/>
  <c r="H811" i="3"/>
  <c r="I811" i="3"/>
  <c r="J811" i="3"/>
  <c r="K811" i="3"/>
  <c r="L811" i="3"/>
  <c r="M811" i="3"/>
  <c r="N811" i="3"/>
  <c r="O811" i="3"/>
  <c r="P811" i="3"/>
  <c r="Q811" i="3"/>
  <c r="R811" i="3"/>
  <c r="S811" i="3"/>
  <c r="F812" i="3"/>
  <c r="G812" i="3"/>
  <c r="H812" i="3"/>
  <c r="I812" i="3"/>
  <c r="J812" i="3"/>
  <c r="K812" i="3"/>
  <c r="L812" i="3"/>
  <c r="M812" i="3"/>
  <c r="N812" i="3"/>
  <c r="O812" i="3"/>
  <c r="P812" i="3"/>
  <c r="Q812" i="3"/>
  <c r="R812" i="3"/>
  <c r="S812" i="3"/>
  <c r="F813" i="3"/>
  <c r="G813" i="3"/>
  <c r="H813" i="3"/>
  <c r="I813" i="3"/>
  <c r="J813" i="3"/>
  <c r="K813" i="3"/>
  <c r="L813" i="3"/>
  <c r="M813" i="3"/>
  <c r="N813" i="3"/>
  <c r="O813" i="3"/>
  <c r="P813" i="3"/>
  <c r="Q813" i="3"/>
  <c r="R813" i="3"/>
  <c r="S813" i="3"/>
  <c r="F814" i="3"/>
  <c r="G814" i="3"/>
  <c r="H814" i="3"/>
  <c r="I814" i="3"/>
  <c r="J814" i="3"/>
  <c r="K814" i="3"/>
  <c r="L814" i="3"/>
  <c r="M814" i="3"/>
  <c r="N814" i="3"/>
  <c r="O814" i="3"/>
  <c r="P814" i="3"/>
  <c r="Q814" i="3"/>
  <c r="R814" i="3"/>
  <c r="S814" i="3"/>
  <c r="F815" i="3"/>
  <c r="G815" i="3"/>
  <c r="H815" i="3"/>
  <c r="I815" i="3"/>
  <c r="J815" i="3"/>
  <c r="K815" i="3"/>
  <c r="L815" i="3"/>
  <c r="M815" i="3"/>
  <c r="N815" i="3"/>
  <c r="O815" i="3"/>
  <c r="P815" i="3"/>
  <c r="Q815" i="3"/>
  <c r="R815" i="3"/>
  <c r="S815" i="3"/>
  <c r="F816" i="3"/>
  <c r="G816" i="3"/>
  <c r="H816" i="3"/>
  <c r="I816" i="3"/>
  <c r="J816" i="3"/>
  <c r="K816" i="3"/>
  <c r="L816" i="3"/>
  <c r="M816" i="3"/>
  <c r="N816" i="3"/>
  <c r="O816" i="3"/>
  <c r="P816" i="3"/>
  <c r="Q816" i="3"/>
  <c r="R816" i="3"/>
  <c r="S816" i="3"/>
  <c r="F817" i="3"/>
  <c r="G817" i="3"/>
  <c r="H817" i="3"/>
  <c r="I817" i="3"/>
  <c r="J817" i="3"/>
  <c r="K817" i="3"/>
  <c r="L817" i="3"/>
  <c r="M817" i="3"/>
  <c r="N817" i="3"/>
  <c r="O817" i="3"/>
  <c r="P817" i="3"/>
  <c r="Q817" i="3"/>
  <c r="R817" i="3"/>
  <c r="S817" i="3"/>
  <c r="F818" i="3"/>
  <c r="G818" i="3"/>
  <c r="H818" i="3"/>
  <c r="I818" i="3"/>
  <c r="J818" i="3"/>
  <c r="K818" i="3"/>
  <c r="L818" i="3"/>
  <c r="M818" i="3"/>
  <c r="N818" i="3"/>
  <c r="O818" i="3"/>
  <c r="P818" i="3"/>
  <c r="Q818" i="3"/>
  <c r="R818" i="3"/>
  <c r="S818" i="3"/>
  <c r="F819" i="3"/>
  <c r="G819" i="3"/>
  <c r="H819" i="3"/>
  <c r="I819" i="3"/>
  <c r="J819" i="3"/>
  <c r="K819" i="3"/>
  <c r="L819" i="3"/>
  <c r="M819" i="3"/>
  <c r="N819" i="3"/>
  <c r="O819" i="3"/>
  <c r="P819" i="3"/>
  <c r="Q819" i="3"/>
  <c r="R819" i="3"/>
  <c r="S819" i="3"/>
  <c r="F820" i="3"/>
  <c r="G820" i="3"/>
  <c r="H820" i="3"/>
  <c r="I820" i="3"/>
  <c r="J820" i="3"/>
  <c r="K820" i="3"/>
  <c r="L820" i="3"/>
  <c r="M820" i="3"/>
  <c r="N820" i="3"/>
  <c r="O820" i="3"/>
  <c r="P820" i="3"/>
  <c r="Q820" i="3"/>
  <c r="R820" i="3"/>
  <c r="S820" i="3"/>
  <c r="F821" i="3"/>
  <c r="G821" i="3"/>
  <c r="H821" i="3"/>
  <c r="I821" i="3"/>
  <c r="J821" i="3"/>
  <c r="K821" i="3"/>
  <c r="L821" i="3"/>
  <c r="M821" i="3"/>
  <c r="N821" i="3"/>
  <c r="O821" i="3"/>
  <c r="P821" i="3"/>
  <c r="Q821" i="3"/>
  <c r="R821" i="3"/>
  <c r="S821" i="3"/>
  <c r="F822" i="3"/>
  <c r="G822" i="3"/>
  <c r="H822" i="3"/>
  <c r="I822" i="3"/>
  <c r="J822" i="3"/>
  <c r="K822" i="3"/>
  <c r="L822" i="3"/>
  <c r="M822" i="3"/>
  <c r="N822" i="3"/>
  <c r="O822" i="3"/>
  <c r="P822" i="3"/>
  <c r="Q822" i="3"/>
  <c r="R822" i="3"/>
  <c r="S822" i="3"/>
  <c r="F823" i="3"/>
  <c r="G823" i="3"/>
  <c r="H823" i="3"/>
  <c r="I823" i="3"/>
  <c r="J823" i="3"/>
  <c r="K823" i="3"/>
  <c r="L823" i="3"/>
  <c r="M823" i="3"/>
  <c r="N823" i="3"/>
  <c r="O823" i="3"/>
  <c r="P823" i="3"/>
  <c r="Q823" i="3"/>
  <c r="R823" i="3"/>
  <c r="S823" i="3"/>
  <c r="F824" i="3"/>
  <c r="G824" i="3"/>
  <c r="H824" i="3"/>
  <c r="I824" i="3"/>
  <c r="J824" i="3"/>
  <c r="K824" i="3"/>
  <c r="L824" i="3"/>
  <c r="M824" i="3"/>
  <c r="N824" i="3"/>
  <c r="O824" i="3"/>
  <c r="P824" i="3"/>
  <c r="Q824" i="3"/>
  <c r="R824" i="3"/>
  <c r="S824" i="3"/>
  <c r="F825" i="3"/>
  <c r="G825" i="3"/>
  <c r="H825" i="3"/>
  <c r="I825" i="3"/>
  <c r="J825" i="3"/>
  <c r="K825" i="3"/>
  <c r="L825" i="3"/>
  <c r="M825" i="3"/>
  <c r="N825" i="3"/>
  <c r="O825" i="3"/>
  <c r="P825" i="3"/>
  <c r="Q825" i="3"/>
  <c r="R825" i="3"/>
  <c r="S825" i="3"/>
  <c r="F826" i="3"/>
  <c r="G826" i="3"/>
  <c r="H826" i="3"/>
  <c r="I826" i="3"/>
  <c r="J826" i="3"/>
  <c r="K826" i="3"/>
  <c r="L826" i="3"/>
  <c r="M826" i="3"/>
  <c r="N826" i="3"/>
  <c r="O826" i="3"/>
  <c r="P826" i="3"/>
  <c r="Q826" i="3"/>
  <c r="R826" i="3"/>
  <c r="S826" i="3"/>
  <c r="F827" i="3"/>
  <c r="G827" i="3"/>
  <c r="H827" i="3"/>
  <c r="I827" i="3"/>
  <c r="J827" i="3"/>
  <c r="K827" i="3"/>
  <c r="L827" i="3"/>
  <c r="M827" i="3"/>
  <c r="N827" i="3"/>
  <c r="O827" i="3"/>
  <c r="P827" i="3"/>
  <c r="Q827" i="3"/>
  <c r="R827" i="3"/>
  <c r="S827" i="3"/>
  <c r="F828" i="3"/>
  <c r="G828" i="3"/>
  <c r="H828" i="3"/>
  <c r="I828" i="3"/>
  <c r="J828" i="3"/>
  <c r="K828" i="3"/>
  <c r="L828" i="3"/>
  <c r="M828" i="3"/>
  <c r="N828" i="3"/>
  <c r="O828" i="3"/>
  <c r="P828" i="3"/>
  <c r="Q828" i="3"/>
  <c r="R828" i="3"/>
  <c r="S828" i="3"/>
  <c r="F829" i="3"/>
  <c r="G829" i="3"/>
  <c r="H829" i="3"/>
  <c r="I829" i="3"/>
  <c r="J829" i="3"/>
  <c r="K829" i="3"/>
  <c r="L829" i="3"/>
  <c r="M829" i="3"/>
  <c r="N829" i="3"/>
  <c r="O829" i="3"/>
  <c r="P829" i="3"/>
  <c r="Q829" i="3"/>
  <c r="R829" i="3"/>
  <c r="S829" i="3"/>
  <c r="F830" i="3"/>
  <c r="G830" i="3"/>
  <c r="H830" i="3"/>
  <c r="I830" i="3"/>
  <c r="J830" i="3"/>
  <c r="K830" i="3"/>
  <c r="L830" i="3"/>
  <c r="M830" i="3"/>
  <c r="N830" i="3"/>
  <c r="O830" i="3"/>
  <c r="P830" i="3"/>
  <c r="Q830" i="3"/>
  <c r="R830" i="3"/>
  <c r="S830" i="3"/>
  <c r="F831" i="3"/>
  <c r="G831" i="3"/>
  <c r="H831" i="3"/>
  <c r="I831" i="3"/>
  <c r="J831" i="3"/>
  <c r="K831" i="3"/>
  <c r="L831" i="3"/>
  <c r="M831" i="3"/>
  <c r="N831" i="3"/>
  <c r="O831" i="3"/>
  <c r="P831" i="3"/>
  <c r="Q831" i="3"/>
  <c r="R831" i="3"/>
  <c r="S831" i="3"/>
  <c r="F832" i="3"/>
  <c r="G832" i="3"/>
  <c r="H832" i="3"/>
  <c r="I832" i="3"/>
  <c r="J832" i="3"/>
  <c r="K832" i="3"/>
  <c r="L832" i="3"/>
  <c r="M832" i="3"/>
  <c r="N832" i="3"/>
  <c r="O832" i="3"/>
  <c r="P832" i="3"/>
  <c r="Q832" i="3"/>
  <c r="R832" i="3"/>
  <c r="S832" i="3"/>
  <c r="F834" i="3"/>
  <c r="G834" i="3"/>
  <c r="H834" i="3"/>
  <c r="I834" i="3"/>
  <c r="J834" i="3"/>
  <c r="K834" i="3"/>
  <c r="L834" i="3"/>
  <c r="M834" i="3"/>
  <c r="N834" i="3"/>
  <c r="O834" i="3"/>
  <c r="P834" i="3"/>
  <c r="Q834" i="3"/>
  <c r="R834" i="3"/>
  <c r="S834" i="3"/>
  <c r="F835" i="3"/>
  <c r="G835" i="3"/>
  <c r="H835" i="3"/>
  <c r="I835" i="3"/>
  <c r="J835" i="3"/>
  <c r="K835" i="3"/>
  <c r="L835" i="3"/>
  <c r="M835" i="3"/>
  <c r="N835" i="3"/>
  <c r="O835" i="3"/>
  <c r="P835" i="3"/>
  <c r="Q835" i="3"/>
  <c r="R835" i="3"/>
  <c r="S835" i="3"/>
  <c r="F836" i="3"/>
  <c r="G836" i="3"/>
  <c r="H836" i="3"/>
  <c r="I836" i="3"/>
  <c r="J836" i="3"/>
  <c r="K836" i="3"/>
  <c r="L836" i="3"/>
  <c r="M836" i="3"/>
  <c r="N836" i="3"/>
  <c r="O836" i="3"/>
  <c r="P836" i="3"/>
  <c r="Q836" i="3"/>
  <c r="R836" i="3"/>
  <c r="S836" i="3"/>
  <c r="F837" i="3"/>
  <c r="G837" i="3"/>
  <c r="H837" i="3"/>
  <c r="I837" i="3"/>
  <c r="J837" i="3"/>
  <c r="K837" i="3"/>
  <c r="L837" i="3"/>
  <c r="M837" i="3"/>
  <c r="N837" i="3"/>
  <c r="O837" i="3"/>
  <c r="P837" i="3"/>
  <c r="Q837" i="3"/>
  <c r="R837" i="3"/>
  <c r="S837" i="3"/>
  <c r="F838" i="3"/>
  <c r="G838" i="3"/>
  <c r="H838" i="3"/>
  <c r="I838" i="3"/>
  <c r="J838" i="3"/>
  <c r="K838" i="3"/>
  <c r="L838" i="3"/>
  <c r="M838" i="3"/>
  <c r="N838" i="3"/>
  <c r="O838" i="3"/>
  <c r="P838" i="3"/>
  <c r="Q838" i="3"/>
  <c r="R838" i="3"/>
  <c r="S838" i="3"/>
  <c r="F840" i="3"/>
  <c r="G840" i="3"/>
  <c r="H840" i="3"/>
  <c r="I840" i="3"/>
  <c r="J840" i="3"/>
  <c r="K840" i="3"/>
  <c r="L840" i="3"/>
  <c r="M840" i="3"/>
  <c r="N840" i="3"/>
  <c r="O840" i="3"/>
  <c r="P840" i="3"/>
  <c r="Q840" i="3"/>
  <c r="R840" i="3"/>
  <c r="S840" i="3"/>
  <c r="F841" i="3"/>
  <c r="G841" i="3"/>
  <c r="H841" i="3"/>
  <c r="I841" i="3"/>
  <c r="J841" i="3"/>
  <c r="K841" i="3"/>
  <c r="L841" i="3"/>
  <c r="M841" i="3"/>
  <c r="N841" i="3"/>
  <c r="O841" i="3"/>
  <c r="P841" i="3"/>
  <c r="Q841" i="3"/>
  <c r="R841" i="3"/>
  <c r="S841" i="3"/>
  <c r="F842" i="3"/>
  <c r="G842" i="3"/>
  <c r="H842" i="3"/>
  <c r="I842" i="3"/>
  <c r="J842" i="3"/>
  <c r="K842" i="3"/>
  <c r="L842" i="3"/>
  <c r="M842" i="3"/>
  <c r="N842" i="3"/>
  <c r="O842" i="3"/>
  <c r="P842" i="3"/>
  <c r="Q842" i="3"/>
  <c r="R842" i="3"/>
  <c r="S842" i="3"/>
  <c r="F843" i="3"/>
  <c r="G843" i="3"/>
  <c r="H843" i="3"/>
  <c r="I843" i="3"/>
  <c r="J843" i="3"/>
  <c r="K843" i="3"/>
  <c r="L843" i="3"/>
  <c r="M843" i="3"/>
  <c r="N843" i="3"/>
  <c r="O843" i="3"/>
  <c r="P843" i="3"/>
  <c r="Q843" i="3"/>
  <c r="R843" i="3"/>
  <c r="S843" i="3"/>
  <c r="F844" i="3"/>
  <c r="G844" i="3"/>
  <c r="H844" i="3"/>
  <c r="I844" i="3"/>
  <c r="J844" i="3"/>
  <c r="K844" i="3"/>
  <c r="L844" i="3"/>
  <c r="M844" i="3"/>
  <c r="N844" i="3"/>
  <c r="O844" i="3"/>
  <c r="P844" i="3"/>
  <c r="Q844" i="3"/>
  <c r="R844" i="3"/>
  <c r="S844" i="3"/>
  <c r="F845" i="3"/>
  <c r="G845" i="3"/>
  <c r="H845" i="3"/>
  <c r="I845" i="3"/>
  <c r="J845" i="3"/>
  <c r="K845" i="3"/>
  <c r="L845" i="3"/>
  <c r="M845" i="3"/>
  <c r="N845" i="3"/>
  <c r="O845" i="3"/>
  <c r="P845" i="3"/>
  <c r="Q845" i="3"/>
  <c r="R845" i="3"/>
  <c r="S845" i="3"/>
  <c r="F846" i="3"/>
  <c r="G846" i="3"/>
  <c r="H846" i="3"/>
  <c r="I846" i="3"/>
  <c r="J846" i="3"/>
  <c r="K846" i="3"/>
  <c r="L846" i="3"/>
  <c r="M846" i="3"/>
  <c r="N846" i="3"/>
  <c r="O846" i="3"/>
  <c r="P846" i="3"/>
  <c r="Q846" i="3"/>
  <c r="R846" i="3"/>
  <c r="S846" i="3"/>
  <c r="F848" i="3"/>
  <c r="G848" i="3"/>
  <c r="H848" i="3"/>
  <c r="I848" i="3"/>
  <c r="J848" i="3"/>
  <c r="K848" i="3"/>
  <c r="L848" i="3"/>
  <c r="M848" i="3"/>
  <c r="N848" i="3"/>
  <c r="O848" i="3"/>
  <c r="P848" i="3"/>
  <c r="Q848" i="3"/>
  <c r="R848" i="3"/>
  <c r="S848" i="3"/>
  <c r="F849" i="3"/>
  <c r="G849" i="3"/>
  <c r="H849" i="3"/>
  <c r="I849" i="3"/>
  <c r="J849" i="3"/>
  <c r="K849" i="3"/>
  <c r="L849" i="3"/>
  <c r="M849" i="3"/>
  <c r="N849" i="3"/>
  <c r="O849" i="3"/>
  <c r="P849" i="3"/>
  <c r="Q849" i="3"/>
  <c r="R849" i="3"/>
  <c r="S849" i="3"/>
  <c r="F850" i="3"/>
  <c r="G850" i="3"/>
  <c r="H850" i="3"/>
  <c r="I850" i="3"/>
  <c r="J850" i="3"/>
  <c r="K850" i="3"/>
  <c r="L850" i="3"/>
  <c r="M850" i="3"/>
  <c r="N850" i="3"/>
  <c r="O850" i="3"/>
  <c r="P850" i="3"/>
  <c r="Q850" i="3"/>
  <c r="R850" i="3"/>
  <c r="S850" i="3"/>
  <c r="F851" i="3"/>
  <c r="G851" i="3"/>
  <c r="H851" i="3"/>
  <c r="I851" i="3"/>
  <c r="J851" i="3"/>
  <c r="K851" i="3"/>
  <c r="L851" i="3"/>
  <c r="M851" i="3"/>
  <c r="N851" i="3"/>
  <c r="O851" i="3"/>
  <c r="P851" i="3"/>
  <c r="Q851" i="3"/>
  <c r="R851" i="3"/>
  <c r="S851" i="3"/>
  <c r="F852" i="3"/>
  <c r="G852" i="3"/>
  <c r="H852" i="3"/>
  <c r="I852" i="3"/>
  <c r="J852" i="3"/>
  <c r="K852" i="3"/>
  <c r="L852" i="3"/>
  <c r="M852" i="3"/>
  <c r="N852" i="3"/>
  <c r="O852" i="3"/>
  <c r="P852" i="3"/>
  <c r="Q852" i="3"/>
  <c r="R852" i="3"/>
  <c r="S852" i="3"/>
  <c r="F853" i="3"/>
  <c r="G853" i="3"/>
  <c r="H853" i="3"/>
  <c r="I853" i="3"/>
  <c r="J853" i="3"/>
  <c r="K853" i="3"/>
  <c r="L853" i="3"/>
  <c r="M853" i="3"/>
  <c r="N853" i="3"/>
  <c r="O853" i="3"/>
  <c r="P853" i="3"/>
  <c r="Q853" i="3"/>
  <c r="R853" i="3"/>
  <c r="S853" i="3"/>
  <c r="F854" i="3"/>
  <c r="G854" i="3"/>
  <c r="H854" i="3"/>
  <c r="I854" i="3"/>
  <c r="J854" i="3"/>
  <c r="K854" i="3"/>
  <c r="L854" i="3"/>
  <c r="M854" i="3"/>
  <c r="N854" i="3"/>
  <c r="O854" i="3"/>
  <c r="P854" i="3"/>
  <c r="Q854" i="3"/>
  <c r="R854" i="3"/>
  <c r="S854" i="3"/>
  <c r="F855" i="3"/>
  <c r="G855" i="3"/>
  <c r="H855" i="3"/>
  <c r="I855" i="3"/>
  <c r="J855" i="3"/>
  <c r="K855" i="3"/>
  <c r="L855" i="3"/>
  <c r="M855" i="3"/>
  <c r="N855" i="3"/>
  <c r="O855" i="3"/>
  <c r="P855" i="3"/>
  <c r="Q855" i="3"/>
  <c r="R855" i="3"/>
  <c r="S855" i="3"/>
  <c r="F856" i="3"/>
  <c r="G856" i="3"/>
  <c r="H856" i="3"/>
  <c r="I856" i="3"/>
  <c r="J856" i="3"/>
  <c r="K856" i="3"/>
  <c r="L856" i="3"/>
  <c r="M856" i="3"/>
  <c r="N856" i="3"/>
  <c r="O856" i="3"/>
  <c r="P856" i="3"/>
  <c r="Q856" i="3"/>
  <c r="R856" i="3"/>
  <c r="S856" i="3"/>
  <c r="F857" i="3"/>
  <c r="G857" i="3"/>
  <c r="H857" i="3"/>
  <c r="I857" i="3"/>
  <c r="J857" i="3"/>
  <c r="K857" i="3"/>
  <c r="L857" i="3"/>
  <c r="M857" i="3"/>
  <c r="N857" i="3"/>
  <c r="O857" i="3"/>
  <c r="P857" i="3"/>
  <c r="Q857" i="3"/>
  <c r="R857" i="3"/>
  <c r="S857" i="3"/>
  <c r="F858" i="3"/>
  <c r="G858" i="3"/>
  <c r="H858" i="3"/>
  <c r="I858" i="3"/>
  <c r="J858" i="3"/>
  <c r="K858" i="3"/>
  <c r="L858" i="3"/>
  <c r="M858" i="3"/>
  <c r="N858" i="3"/>
  <c r="O858" i="3"/>
  <c r="P858" i="3"/>
  <c r="Q858" i="3"/>
  <c r="R858" i="3"/>
  <c r="S858" i="3"/>
  <c r="F859" i="3"/>
  <c r="G859" i="3"/>
  <c r="H859" i="3"/>
  <c r="I859" i="3"/>
  <c r="J859" i="3"/>
  <c r="K859" i="3"/>
  <c r="L859" i="3"/>
  <c r="M859" i="3"/>
  <c r="N859" i="3"/>
  <c r="O859" i="3"/>
  <c r="P859" i="3"/>
  <c r="Q859" i="3"/>
  <c r="R859" i="3"/>
  <c r="S859" i="3"/>
  <c r="F860" i="3"/>
  <c r="G860" i="3"/>
  <c r="H860" i="3"/>
  <c r="I860" i="3"/>
  <c r="J860" i="3"/>
  <c r="K860" i="3"/>
  <c r="L860" i="3"/>
  <c r="M860" i="3"/>
  <c r="N860" i="3"/>
  <c r="O860" i="3"/>
  <c r="P860" i="3"/>
  <c r="Q860" i="3"/>
  <c r="R860" i="3"/>
  <c r="S860" i="3"/>
  <c r="F861" i="3"/>
  <c r="G861" i="3"/>
  <c r="H861" i="3"/>
  <c r="I861" i="3"/>
  <c r="J861" i="3"/>
  <c r="K861" i="3"/>
  <c r="L861" i="3"/>
  <c r="M861" i="3"/>
  <c r="N861" i="3"/>
  <c r="O861" i="3"/>
  <c r="P861" i="3"/>
  <c r="Q861" i="3"/>
  <c r="R861" i="3"/>
  <c r="S861" i="3"/>
  <c r="F862" i="3"/>
  <c r="G862" i="3"/>
  <c r="H862" i="3"/>
  <c r="I862" i="3"/>
  <c r="J862" i="3"/>
  <c r="K862" i="3"/>
  <c r="L862" i="3"/>
  <c r="M862" i="3"/>
  <c r="N862" i="3"/>
  <c r="O862" i="3"/>
  <c r="P862" i="3"/>
  <c r="Q862" i="3"/>
  <c r="R862" i="3"/>
  <c r="S862" i="3"/>
  <c r="F863" i="3"/>
  <c r="G863" i="3"/>
  <c r="H863" i="3"/>
  <c r="I863" i="3"/>
  <c r="J863" i="3"/>
  <c r="K863" i="3"/>
  <c r="L863" i="3"/>
  <c r="M863" i="3"/>
  <c r="N863" i="3"/>
  <c r="O863" i="3"/>
  <c r="P863" i="3"/>
  <c r="Q863" i="3"/>
  <c r="R863" i="3"/>
  <c r="S863" i="3"/>
  <c r="F864" i="3"/>
  <c r="G864" i="3"/>
  <c r="H864" i="3"/>
  <c r="I864" i="3"/>
  <c r="J864" i="3"/>
  <c r="K864" i="3"/>
  <c r="L864" i="3"/>
  <c r="M864" i="3"/>
  <c r="N864" i="3"/>
  <c r="O864" i="3"/>
  <c r="P864" i="3"/>
  <c r="Q864" i="3"/>
  <c r="R864" i="3"/>
  <c r="S864" i="3"/>
  <c r="F865" i="3"/>
  <c r="G865" i="3"/>
  <c r="H865" i="3"/>
  <c r="I865" i="3"/>
  <c r="J865" i="3"/>
  <c r="K865" i="3"/>
  <c r="L865" i="3"/>
  <c r="M865" i="3"/>
  <c r="N865" i="3"/>
  <c r="O865" i="3"/>
  <c r="P865" i="3"/>
  <c r="Q865" i="3"/>
  <c r="R865" i="3"/>
  <c r="S865" i="3"/>
  <c r="F866" i="3"/>
  <c r="G866" i="3"/>
  <c r="H866" i="3"/>
  <c r="I866" i="3"/>
  <c r="J866" i="3"/>
  <c r="K866" i="3"/>
  <c r="L866" i="3"/>
  <c r="M866" i="3"/>
  <c r="N866" i="3"/>
  <c r="O866" i="3"/>
  <c r="P866" i="3"/>
  <c r="Q866" i="3"/>
  <c r="R866" i="3"/>
  <c r="S866" i="3"/>
  <c r="F867" i="3"/>
  <c r="G867" i="3"/>
  <c r="H867" i="3"/>
  <c r="I867" i="3"/>
  <c r="J867" i="3"/>
  <c r="K867" i="3"/>
  <c r="L867" i="3"/>
  <c r="M867" i="3"/>
  <c r="N867" i="3"/>
  <c r="O867" i="3"/>
  <c r="P867" i="3"/>
  <c r="Q867" i="3"/>
  <c r="R867" i="3"/>
  <c r="S867" i="3"/>
  <c r="F868" i="3"/>
  <c r="G868" i="3"/>
  <c r="H868" i="3"/>
  <c r="I868" i="3"/>
  <c r="J868" i="3"/>
  <c r="K868" i="3"/>
  <c r="L868" i="3"/>
  <c r="M868" i="3"/>
  <c r="N868" i="3"/>
  <c r="O868" i="3"/>
  <c r="P868" i="3"/>
  <c r="Q868" i="3"/>
  <c r="R868" i="3"/>
  <c r="S868" i="3"/>
  <c r="F869" i="3"/>
  <c r="G869" i="3"/>
  <c r="H869" i="3"/>
  <c r="I869" i="3"/>
  <c r="J869" i="3"/>
  <c r="K869" i="3"/>
  <c r="L869" i="3"/>
  <c r="M869" i="3"/>
  <c r="N869" i="3"/>
  <c r="O869" i="3"/>
  <c r="P869" i="3"/>
  <c r="Q869" i="3"/>
  <c r="R869" i="3"/>
  <c r="S869" i="3"/>
  <c r="F870" i="3"/>
  <c r="G870" i="3"/>
  <c r="H870" i="3"/>
  <c r="I870" i="3"/>
  <c r="J870" i="3"/>
  <c r="K870" i="3"/>
  <c r="L870" i="3"/>
  <c r="M870" i="3"/>
  <c r="N870" i="3"/>
  <c r="O870" i="3"/>
  <c r="P870" i="3"/>
  <c r="Q870" i="3"/>
  <c r="R870" i="3"/>
  <c r="S870" i="3"/>
  <c r="F871" i="3"/>
  <c r="G871" i="3"/>
  <c r="H871" i="3"/>
  <c r="I871" i="3"/>
  <c r="J871" i="3"/>
  <c r="K871" i="3"/>
  <c r="L871" i="3"/>
  <c r="M871" i="3"/>
  <c r="N871" i="3"/>
  <c r="O871" i="3"/>
  <c r="P871" i="3"/>
  <c r="Q871" i="3"/>
  <c r="R871" i="3"/>
  <c r="S871" i="3"/>
  <c r="F873" i="3"/>
  <c r="G873" i="3"/>
  <c r="H873" i="3"/>
  <c r="I873" i="3"/>
  <c r="J873" i="3"/>
  <c r="K873" i="3"/>
  <c r="L873" i="3"/>
  <c r="M873" i="3"/>
  <c r="N873" i="3"/>
  <c r="O873" i="3"/>
  <c r="P873" i="3"/>
  <c r="Q873" i="3"/>
  <c r="R873" i="3"/>
  <c r="S873" i="3"/>
  <c r="F874" i="3"/>
  <c r="G874" i="3"/>
  <c r="H874" i="3"/>
  <c r="I874" i="3"/>
  <c r="J874" i="3"/>
  <c r="K874" i="3"/>
  <c r="L874" i="3"/>
  <c r="M874" i="3"/>
  <c r="N874" i="3"/>
  <c r="O874" i="3"/>
  <c r="P874" i="3"/>
  <c r="Q874" i="3"/>
  <c r="R874" i="3"/>
  <c r="S874" i="3"/>
  <c r="F875" i="3"/>
  <c r="G875" i="3"/>
  <c r="H875" i="3"/>
  <c r="I875" i="3"/>
  <c r="J875" i="3"/>
  <c r="K875" i="3"/>
  <c r="L875" i="3"/>
  <c r="M875" i="3"/>
  <c r="N875" i="3"/>
  <c r="O875" i="3"/>
  <c r="P875" i="3"/>
  <c r="Q875" i="3"/>
  <c r="R875" i="3"/>
  <c r="S875" i="3"/>
  <c r="F876" i="3"/>
  <c r="G876" i="3"/>
  <c r="H876" i="3"/>
  <c r="I876" i="3"/>
  <c r="J876" i="3"/>
  <c r="K876" i="3"/>
  <c r="L876" i="3"/>
  <c r="M876" i="3"/>
  <c r="N876" i="3"/>
  <c r="O876" i="3"/>
  <c r="P876" i="3"/>
  <c r="Q876" i="3"/>
  <c r="R876" i="3"/>
  <c r="S876" i="3"/>
  <c r="F877" i="3"/>
  <c r="G877" i="3"/>
  <c r="H877" i="3"/>
  <c r="I877" i="3"/>
  <c r="J877" i="3"/>
  <c r="K877" i="3"/>
  <c r="L877" i="3"/>
  <c r="M877" i="3"/>
  <c r="N877" i="3"/>
  <c r="O877" i="3"/>
  <c r="P877" i="3"/>
  <c r="Q877" i="3"/>
  <c r="R877" i="3"/>
  <c r="S877" i="3"/>
  <c r="F878" i="3"/>
  <c r="G878" i="3"/>
  <c r="H878" i="3"/>
  <c r="I878" i="3"/>
  <c r="J878" i="3"/>
  <c r="K878" i="3"/>
  <c r="L878" i="3"/>
  <c r="M878" i="3"/>
  <c r="N878" i="3"/>
  <c r="O878" i="3"/>
  <c r="P878" i="3"/>
  <c r="Q878" i="3"/>
  <c r="R878" i="3"/>
  <c r="S878" i="3"/>
  <c r="F879" i="3"/>
  <c r="G879" i="3"/>
  <c r="H879" i="3"/>
  <c r="I879" i="3"/>
  <c r="J879" i="3"/>
  <c r="K879" i="3"/>
  <c r="L879" i="3"/>
  <c r="M879" i="3"/>
  <c r="N879" i="3"/>
  <c r="O879" i="3"/>
  <c r="P879" i="3"/>
  <c r="Q879" i="3"/>
  <c r="R879" i="3"/>
  <c r="S879" i="3"/>
  <c r="F880" i="3"/>
  <c r="G880" i="3"/>
  <c r="H880" i="3"/>
  <c r="I880" i="3"/>
  <c r="J880" i="3"/>
  <c r="K880" i="3"/>
  <c r="L880" i="3"/>
  <c r="M880" i="3"/>
  <c r="N880" i="3"/>
  <c r="O880" i="3"/>
  <c r="P880" i="3"/>
  <c r="Q880" i="3"/>
  <c r="R880" i="3"/>
  <c r="S880" i="3"/>
  <c r="F881" i="3"/>
  <c r="G881" i="3"/>
  <c r="H881" i="3"/>
  <c r="I881" i="3"/>
  <c r="J881" i="3"/>
  <c r="K881" i="3"/>
  <c r="L881" i="3"/>
  <c r="M881" i="3"/>
  <c r="N881" i="3"/>
  <c r="O881" i="3"/>
  <c r="P881" i="3"/>
  <c r="Q881" i="3"/>
  <c r="R881" i="3"/>
  <c r="S881" i="3"/>
  <c r="F883" i="3"/>
  <c r="G883" i="3"/>
  <c r="H883" i="3"/>
  <c r="I883" i="3"/>
  <c r="J883" i="3"/>
  <c r="K883" i="3"/>
  <c r="L883" i="3"/>
  <c r="M883" i="3"/>
  <c r="N883" i="3"/>
  <c r="O883" i="3"/>
  <c r="P883" i="3"/>
  <c r="Q883" i="3"/>
  <c r="R883" i="3"/>
  <c r="S883" i="3"/>
  <c r="F884" i="3"/>
  <c r="G884" i="3"/>
  <c r="H884" i="3"/>
  <c r="I884" i="3"/>
  <c r="J884" i="3"/>
  <c r="K884" i="3"/>
  <c r="L884" i="3"/>
  <c r="M884" i="3"/>
  <c r="N884" i="3"/>
  <c r="O884" i="3"/>
  <c r="P884" i="3"/>
  <c r="Q884" i="3"/>
  <c r="R884" i="3"/>
  <c r="S884" i="3"/>
  <c r="F885" i="3"/>
  <c r="G885" i="3"/>
  <c r="H885" i="3"/>
  <c r="I885" i="3"/>
  <c r="J885" i="3"/>
  <c r="K885" i="3"/>
  <c r="L885" i="3"/>
  <c r="M885" i="3"/>
  <c r="N885" i="3"/>
  <c r="O885" i="3"/>
  <c r="P885" i="3"/>
  <c r="Q885" i="3"/>
  <c r="R885" i="3"/>
  <c r="S885" i="3"/>
  <c r="F886" i="3"/>
  <c r="G886" i="3"/>
  <c r="H886" i="3"/>
  <c r="I886" i="3"/>
  <c r="J886" i="3"/>
  <c r="K886" i="3"/>
  <c r="L886" i="3"/>
  <c r="M886" i="3"/>
  <c r="N886" i="3"/>
  <c r="O886" i="3"/>
  <c r="P886" i="3"/>
  <c r="Q886" i="3"/>
  <c r="R886" i="3"/>
  <c r="S886" i="3"/>
  <c r="F887" i="3"/>
  <c r="G887" i="3"/>
  <c r="H887" i="3"/>
  <c r="I887" i="3"/>
  <c r="J887" i="3"/>
  <c r="K887" i="3"/>
  <c r="L887" i="3"/>
  <c r="M887" i="3"/>
  <c r="N887" i="3"/>
  <c r="O887" i="3"/>
  <c r="P887" i="3"/>
  <c r="Q887" i="3"/>
  <c r="R887" i="3"/>
  <c r="S887" i="3"/>
  <c r="F888" i="3"/>
  <c r="G888" i="3"/>
  <c r="H888" i="3"/>
  <c r="I888" i="3"/>
  <c r="J888" i="3"/>
  <c r="K888" i="3"/>
  <c r="L888" i="3"/>
  <c r="M888" i="3"/>
  <c r="N888" i="3"/>
  <c r="O888" i="3"/>
  <c r="P888" i="3"/>
  <c r="Q888" i="3"/>
  <c r="R888" i="3"/>
  <c r="S888" i="3"/>
  <c r="F889" i="3"/>
  <c r="G889" i="3"/>
  <c r="H889" i="3"/>
  <c r="I889" i="3"/>
  <c r="J889" i="3"/>
  <c r="K889" i="3"/>
  <c r="L889" i="3"/>
  <c r="M889" i="3"/>
  <c r="N889" i="3"/>
  <c r="O889" i="3"/>
  <c r="P889" i="3"/>
  <c r="Q889" i="3"/>
  <c r="R889" i="3"/>
  <c r="S889" i="3"/>
  <c r="F890" i="3"/>
  <c r="G890" i="3"/>
  <c r="H890" i="3"/>
  <c r="I890" i="3"/>
  <c r="J890" i="3"/>
  <c r="K890" i="3"/>
  <c r="L890" i="3"/>
  <c r="M890" i="3"/>
  <c r="N890" i="3"/>
  <c r="O890" i="3"/>
  <c r="P890" i="3"/>
  <c r="Q890" i="3"/>
  <c r="R890" i="3"/>
  <c r="S890" i="3"/>
  <c r="F891" i="3"/>
  <c r="G891" i="3"/>
  <c r="H891" i="3"/>
  <c r="I891" i="3"/>
  <c r="J891" i="3"/>
  <c r="K891" i="3"/>
  <c r="L891" i="3"/>
  <c r="M891" i="3"/>
  <c r="N891" i="3"/>
  <c r="O891" i="3"/>
  <c r="P891" i="3"/>
  <c r="Q891" i="3"/>
  <c r="R891" i="3"/>
  <c r="S891" i="3"/>
  <c r="F892" i="3"/>
  <c r="G892" i="3"/>
  <c r="H892" i="3"/>
  <c r="I892" i="3"/>
  <c r="J892" i="3"/>
  <c r="K892" i="3"/>
  <c r="L892" i="3"/>
  <c r="M892" i="3"/>
  <c r="N892" i="3"/>
  <c r="O892" i="3"/>
  <c r="P892" i="3"/>
  <c r="Q892" i="3"/>
  <c r="R892" i="3"/>
  <c r="S892" i="3"/>
  <c r="F893" i="3"/>
  <c r="G893" i="3"/>
  <c r="H893" i="3"/>
  <c r="I893" i="3"/>
  <c r="J893" i="3"/>
  <c r="K893" i="3"/>
  <c r="L893" i="3"/>
  <c r="M893" i="3"/>
  <c r="N893" i="3"/>
  <c r="O893" i="3"/>
  <c r="P893" i="3"/>
  <c r="Q893" i="3"/>
  <c r="R893" i="3"/>
  <c r="S893" i="3"/>
  <c r="F895" i="3"/>
  <c r="G895" i="3"/>
  <c r="H895" i="3"/>
  <c r="I895" i="3"/>
  <c r="J895" i="3"/>
  <c r="K895" i="3"/>
  <c r="L895" i="3"/>
  <c r="M895" i="3"/>
  <c r="N895" i="3"/>
  <c r="O895" i="3"/>
  <c r="P895" i="3"/>
  <c r="Q895" i="3"/>
  <c r="R895" i="3"/>
  <c r="S895" i="3"/>
  <c r="F896" i="3"/>
  <c r="G896" i="3"/>
  <c r="H896" i="3"/>
  <c r="I896" i="3"/>
  <c r="J896" i="3"/>
  <c r="K896" i="3"/>
  <c r="L896" i="3"/>
  <c r="M896" i="3"/>
  <c r="N896" i="3"/>
  <c r="O896" i="3"/>
  <c r="P896" i="3"/>
  <c r="Q896" i="3"/>
  <c r="R896" i="3"/>
  <c r="S896" i="3"/>
  <c r="F897" i="3"/>
  <c r="G897" i="3"/>
  <c r="H897" i="3"/>
  <c r="I897" i="3"/>
  <c r="J897" i="3"/>
  <c r="K897" i="3"/>
  <c r="L897" i="3"/>
  <c r="M897" i="3"/>
  <c r="N897" i="3"/>
  <c r="O897" i="3"/>
  <c r="P897" i="3"/>
  <c r="Q897" i="3"/>
  <c r="R897" i="3"/>
  <c r="S897" i="3"/>
  <c r="F898" i="3"/>
  <c r="G898" i="3"/>
  <c r="H898" i="3"/>
  <c r="I898" i="3"/>
  <c r="J898" i="3"/>
  <c r="K898" i="3"/>
  <c r="L898" i="3"/>
  <c r="M898" i="3"/>
  <c r="N898" i="3"/>
  <c r="O898" i="3"/>
  <c r="P898" i="3"/>
  <c r="Q898" i="3"/>
  <c r="R898" i="3"/>
  <c r="S898" i="3"/>
  <c r="F899" i="3"/>
  <c r="G899" i="3"/>
  <c r="H899" i="3"/>
  <c r="I899" i="3"/>
  <c r="J899" i="3"/>
  <c r="K899" i="3"/>
  <c r="L899" i="3"/>
  <c r="M899" i="3"/>
  <c r="N899" i="3"/>
  <c r="O899" i="3"/>
  <c r="P899" i="3"/>
  <c r="Q899" i="3"/>
  <c r="R899" i="3"/>
  <c r="S899" i="3"/>
  <c r="F900" i="3"/>
  <c r="G900" i="3"/>
  <c r="H900" i="3"/>
  <c r="I900" i="3"/>
  <c r="J900" i="3"/>
  <c r="K900" i="3"/>
  <c r="L900" i="3"/>
  <c r="M900" i="3"/>
  <c r="N900" i="3"/>
  <c r="O900" i="3"/>
  <c r="P900" i="3"/>
  <c r="Q900" i="3"/>
  <c r="R900" i="3"/>
  <c r="S900" i="3"/>
  <c r="F901" i="3"/>
  <c r="G901" i="3"/>
  <c r="H901" i="3"/>
  <c r="I901" i="3"/>
  <c r="J901" i="3"/>
  <c r="K901" i="3"/>
  <c r="L901" i="3"/>
  <c r="M901" i="3"/>
  <c r="N901" i="3"/>
  <c r="O901" i="3"/>
  <c r="P901" i="3"/>
  <c r="Q901" i="3"/>
  <c r="R901" i="3"/>
  <c r="S901" i="3"/>
  <c r="F902" i="3"/>
  <c r="G902" i="3"/>
  <c r="H902" i="3"/>
  <c r="I902" i="3"/>
  <c r="J902" i="3"/>
  <c r="K902" i="3"/>
  <c r="L902" i="3"/>
  <c r="M902" i="3"/>
  <c r="N902" i="3"/>
  <c r="O902" i="3"/>
  <c r="P902" i="3"/>
  <c r="Q902" i="3"/>
  <c r="R902" i="3"/>
  <c r="S902" i="3"/>
  <c r="F903" i="3"/>
  <c r="G903" i="3"/>
  <c r="H903" i="3"/>
  <c r="I903" i="3"/>
  <c r="J903" i="3"/>
  <c r="K903" i="3"/>
  <c r="L903" i="3"/>
  <c r="M903" i="3"/>
  <c r="N903" i="3"/>
  <c r="O903" i="3"/>
  <c r="P903" i="3"/>
  <c r="Q903" i="3"/>
  <c r="R903" i="3"/>
  <c r="S903" i="3"/>
  <c r="F904" i="3"/>
  <c r="G904" i="3"/>
  <c r="H904" i="3"/>
  <c r="I904" i="3"/>
  <c r="J904" i="3"/>
  <c r="K904" i="3"/>
  <c r="L904" i="3"/>
  <c r="M904" i="3"/>
  <c r="N904" i="3"/>
  <c r="O904" i="3"/>
  <c r="P904" i="3"/>
  <c r="Q904" i="3"/>
  <c r="R904" i="3"/>
  <c r="S904" i="3"/>
  <c r="F905" i="3"/>
  <c r="G905" i="3"/>
  <c r="H905" i="3"/>
  <c r="I905" i="3"/>
  <c r="J905" i="3"/>
  <c r="K905" i="3"/>
  <c r="L905" i="3"/>
  <c r="M905" i="3"/>
  <c r="N905" i="3"/>
  <c r="O905" i="3"/>
  <c r="P905" i="3"/>
  <c r="Q905" i="3"/>
  <c r="R905" i="3"/>
  <c r="S905" i="3"/>
  <c r="F906" i="3"/>
  <c r="G906" i="3"/>
  <c r="H906" i="3"/>
  <c r="I906" i="3"/>
  <c r="J906" i="3"/>
  <c r="K906" i="3"/>
  <c r="L906" i="3"/>
  <c r="M906" i="3"/>
  <c r="N906" i="3"/>
  <c r="O906" i="3"/>
  <c r="P906" i="3"/>
  <c r="Q906" i="3"/>
  <c r="R906" i="3"/>
  <c r="S906" i="3"/>
  <c r="F907" i="3"/>
  <c r="G907" i="3"/>
  <c r="H907" i="3"/>
  <c r="I907" i="3"/>
  <c r="J907" i="3"/>
  <c r="K907" i="3"/>
  <c r="L907" i="3"/>
  <c r="M907" i="3"/>
  <c r="N907" i="3"/>
  <c r="O907" i="3"/>
  <c r="P907" i="3"/>
  <c r="Q907" i="3"/>
  <c r="R907" i="3"/>
  <c r="S907" i="3"/>
  <c r="F908" i="3"/>
  <c r="G908" i="3"/>
  <c r="H908" i="3"/>
  <c r="I908" i="3"/>
  <c r="J908" i="3"/>
  <c r="K908" i="3"/>
  <c r="L908" i="3"/>
  <c r="M908" i="3"/>
  <c r="N908" i="3"/>
  <c r="O908" i="3"/>
  <c r="P908" i="3"/>
  <c r="Q908" i="3"/>
  <c r="R908" i="3"/>
  <c r="S908" i="3"/>
  <c r="F909" i="3"/>
  <c r="G909" i="3"/>
  <c r="H909" i="3"/>
  <c r="I909" i="3"/>
  <c r="J909" i="3"/>
  <c r="K909" i="3"/>
  <c r="L909" i="3"/>
  <c r="M909" i="3"/>
  <c r="N909" i="3"/>
  <c r="O909" i="3"/>
  <c r="P909" i="3"/>
  <c r="Q909" i="3"/>
  <c r="R909" i="3"/>
  <c r="S909" i="3"/>
  <c r="F910" i="3"/>
  <c r="G910" i="3"/>
  <c r="H910" i="3"/>
  <c r="I910" i="3"/>
  <c r="J910" i="3"/>
  <c r="K910" i="3"/>
  <c r="L910" i="3"/>
  <c r="M910" i="3"/>
  <c r="N910" i="3"/>
  <c r="O910" i="3"/>
  <c r="P910" i="3"/>
  <c r="Q910" i="3"/>
  <c r="R910" i="3"/>
  <c r="S910" i="3"/>
  <c r="F911" i="3"/>
  <c r="G911" i="3"/>
  <c r="H911" i="3"/>
  <c r="I911" i="3"/>
  <c r="J911" i="3"/>
  <c r="K911" i="3"/>
  <c r="L911" i="3"/>
  <c r="M911" i="3"/>
  <c r="N911" i="3"/>
  <c r="O911" i="3"/>
  <c r="P911" i="3"/>
  <c r="Q911" i="3"/>
  <c r="R911" i="3"/>
  <c r="S911" i="3"/>
  <c r="F912" i="3"/>
  <c r="G912" i="3"/>
  <c r="H912" i="3"/>
  <c r="I912" i="3"/>
  <c r="J912" i="3"/>
  <c r="K912" i="3"/>
  <c r="L912" i="3"/>
  <c r="M912" i="3"/>
  <c r="N912" i="3"/>
  <c r="O912" i="3"/>
  <c r="P912" i="3"/>
  <c r="Q912" i="3"/>
  <c r="R912" i="3"/>
  <c r="S912" i="3"/>
  <c r="F913" i="3"/>
  <c r="G913" i="3"/>
  <c r="H913" i="3"/>
  <c r="I913" i="3"/>
  <c r="J913" i="3"/>
  <c r="K913" i="3"/>
  <c r="L913" i="3"/>
  <c r="M913" i="3"/>
  <c r="N913" i="3"/>
  <c r="O913" i="3"/>
  <c r="P913" i="3"/>
  <c r="Q913" i="3"/>
  <c r="R913" i="3"/>
  <c r="S913" i="3"/>
  <c r="F914" i="3"/>
  <c r="G914" i="3"/>
  <c r="H914" i="3"/>
  <c r="I914" i="3"/>
  <c r="J914" i="3"/>
  <c r="K914" i="3"/>
  <c r="L914" i="3"/>
  <c r="M914" i="3"/>
  <c r="N914" i="3"/>
  <c r="O914" i="3"/>
  <c r="P914" i="3"/>
  <c r="Q914" i="3"/>
  <c r="R914" i="3"/>
  <c r="S914" i="3"/>
  <c r="F915" i="3"/>
  <c r="G915" i="3"/>
  <c r="H915" i="3"/>
  <c r="I915" i="3"/>
  <c r="J915" i="3"/>
  <c r="K915" i="3"/>
  <c r="L915" i="3"/>
  <c r="M915" i="3"/>
  <c r="N915" i="3"/>
  <c r="O915" i="3"/>
  <c r="P915" i="3"/>
  <c r="Q915" i="3"/>
  <c r="R915" i="3"/>
  <c r="S915" i="3"/>
  <c r="F916" i="3"/>
  <c r="G916" i="3"/>
  <c r="H916" i="3"/>
  <c r="I916" i="3"/>
  <c r="J916" i="3"/>
  <c r="K916" i="3"/>
  <c r="L916" i="3"/>
  <c r="M916" i="3"/>
  <c r="N916" i="3"/>
  <c r="O916" i="3"/>
  <c r="P916" i="3"/>
  <c r="Q916" i="3"/>
  <c r="R916" i="3"/>
  <c r="S916" i="3"/>
  <c r="F917" i="3"/>
  <c r="G917" i="3"/>
  <c r="H917" i="3"/>
  <c r="I917" i="3"/>
  <c r="J917" i="3"/>
  <c r="K917" i="3"/>
  <c r="L917" i="3"/>
  <c r="M917" i="3"/>
  <c r="N917" i="3"/>
  <c r="O917" i="3"/>
  <c r="P917" i="3"/>
  <c r="Q917" i="3"/>
  <c r="R917" i="3"/>
  <c r="S917" i="3"/>
  <c r="F918" i="3"/>
  <c r="G918" i="3"/>
  <c r="H918" i="3"/>
  <c r="I918" i="3"/>
  <c r="J918" i="3"/>
  <c r="K918" i="3"/>
  <c r="L918" i="3"/>
  <c r="M918" i="3"/>
  <c r="N918" i="3"/>
  <c r="O918" i="3"/>
  <c r="P918" i="3"/>
  <c r="Q918" i="3"/>
  <c r="R918" i="3"/>
  <c r="S918" i="3"/>
  <c r="F919" i="3"/>
  <c r="G919" i="3"/>
  <c r="H919" i="3"/>
  <c r="I919" i="3"/>
  <c r="J919" i="3"/>
  <c r="K919" i="3"/>
  <c r="L919" i="3"/>
  <c r="M919" i="3"/>
  <c r="N919" i="3"/>
  <c r="O919" i="3"/>
  <c r="P919" i="3"/>
  <c r="Q919" i="3"/>
  <c r="R919" i="3"/>
  <c r="S919" i="3"/>
  <c r="F920" i="3"/>
  <c r="G920" i="3"/>
  <c r="H920" i="3"/>
  <c r="I920" i="3"/>
  <c r="J920" i="3"/>
  <c r="K920" i="3"/>
  <c r="L920" i="3"/>
  <c r="M920" i="3"/>
  <c r="N920" i="3"/>
  <c r="O920" i="3"/>
  <c r="P920" i="3"/>
  <c r="Q920" i="3"/>
  <c r="R920" i="3"/>
  <c r="S920" i="3"/>
  <c r="F922" i="3"/>
  <c r="G922" i="3"/>
  <c r="H922" i="3"/>
  <c r="I922" i="3"/>
  <c r="J922" i="3"/>
  <c r="K922" i="3"/>
  <c r="L922" i="3"/>
  <c r="M922" i="3"/>
  <c r="N922" i="3"/>
  <c r="O922" i="3"/>
  <c r="P922" i="3"/>
  <c r="Q922" i="3"/>
  <c r="R922" i="3"/>
  <c r="S922" i="3"/>
  <c r="F923" i="3"/>
  <c r="G923" i="3"/>
  <c r="H923" i="3"/>
  <c r="I923" i="3"/>
  <c r="J923" i="3"/>
  <c r="K923" i="3"/>
  <c r="L923" i="3"/>
  <c r="M923" i="3"/>
  <c r="N923" i="3"/>
  <c r="O923" i="3"/>
  <c r="P923" i="3"/>
  <c r="Q923" i="3"/>
  <c r="R923" i="3"/>
  <c r="S923" i="3"/>
  <c r="F924" i="3"/>
  <c r="G924" i="3"/>
  <c r="H924" i="3"/>
  <c r="I924" i="3"/>
  <c r="J924" i="3"/>
  <c r="K924" i="3"/>
  <c r="L924" i="3"/>
  <c r="M924" i="3"/>
  <c r="N924" i="3"/>
  <c r="O924" i="3"/>
  <c r="P924" i="3"/>
  <c r="Q924" i="3"/>
  <c r="R924" i="3"/>
  <c r="S924" i="3"/>
  <c r="F925" i="3"/>
  <c r="G925" i="3"/>
  <c r="H925" i="3"/>
  <c r="I925" i="3"/>
  <c r="J925" i="3"/>
  <c r="K925" i="3"/>
  <c r="L925" i="3"/>
  <c r="M925" i="3"/>
  <c r="N925" i="3"/>
  <c r="O925" i="3"/>
  <c r="P925" i="3"/>
  <c r="Q925" i="3"/>
  <c r="R925" i="3"/>
  <c r="S925" i="3"/>
  <c r="F926" i="3"/>
  <c r="G926" i="3"/>
  <c r="H926" i="3"/>
  <c r="I926" i="3"/>
  <c r="J926" i="3"/>
  <c r="K926" i="3"/>
  <c r="L926" i="3"/>
  <c r="M926" i="3"/>
  <c r="N926" i="3"/>
  <c r="O926" i="3"/>
  <c r="P926" i="3"/>
  <c r="Q926" i="3"/>
  <c r="R926" i="3"/>
  <c r="S926" i="3"/>
  <c r="F927" i="3"/>
  <c r="G927" i="3"/>
  <c r="H927" i="3"/>
  <c r="I927" i="3"/>
  <c r="J927" i="3"/>
  <c r="K927" i="3"/>
  <c r="L927" i="3"/>
  <c r="M927" i="3"/>
  <c r="N927" i="3"/>
  <c r="O927" i="3"/>
  <c r="P927" i="3"/>
  <c r="Q927" i="3"/>
  <c r="R927" i="3"/>
  <c r="S927" i="3"/>
  <c r="F928" i="3"/>
  <c r="G928" i="3"/>
  <c r="H928" i="3"/>
  <c r="I928" i="3"/>
  <c r="J928" i="3"/>
  <c r="K928" i="3"/>
  <c r="L928" i="3"/>
  <c r="M928" i="3"/>
  <c r="N928" i="3"/>
  <c r="O928" i="3"/>
  <c r="P928" i="3"/>
  <c r="Q928" i="3"/>
  <c r="R928" i="3"/>
  <c r="S928" i="3"/>
  <c r="F929" i="3"/>
  <c r="G929" i="3"/>
  <c r="H929" i="3"/>
  <c r="I929" i="3"/>
  <c r="J929" i="3"/>
  <c r="K929" i="3"/>
  <c r="L929" i="3"/>
  <c r="M929" i="3"/>
  <c r="N929" i="3"/>
  <c r="O929" i="3"/>
  <c r="P929" i="3"/>
  <c r="Q929" i="3"/>
  <c r="R929" i="3"/>
  <c r="S929" i="3"/>
  <c r="F930" i="3"/>
  <c r="G930" i="3"/>
  <c r="H930" i="3"/>
  <c r="I930" i="3"/>
  <c r="J930" i="3"/>
  <c r="K930" i="3"/>
  <c r="L930" i="3"/>
  <c r="M930" i="3"/>
  <c r="N930" i="3"/>
  <c r="O930" i="3"/>
  <c r="P930" i="3"/>
  <c r="Q930" i="3"/>
  <c r="R930" i="3"/>
  <c r="S930" i="3"/>
  <c r="F931" i="3"/>
  <c r="G931" i="3"/>
  <c r="H931" i="3"/>
  <c r="I931" i="3"/>
  <c r="J931" i="3"/>
  <c r="K931" i="3"/>
  <c r="L931" i="3"/>
  <c r="M931" i="3"/>
  <c r="N931" i="3"/>
  <c r="O931" i="3"/>
  <c r="P931" i="3"/>
  <c r="Q931" i="3"/>
  <c r="R931" i="3"/>
  <c r="S931" i="3"/>
  <c r="F932" i="3"/>
  <c r="G932" i="3"/>
  <c r="H932" i="3"/>
  <c r="I932" i="3"/>
  <c r="J932" i="3"/>
  <c r="K932" i="3"/>
  <c r="L932" i="3"/>
  <c r="M932" i="3"/>
  <c r="N932" i="3"/>
  <c r="O932" i="3"/>
  <c r="P932" i="3"/>
  <c r="Q932" i="3"/>
  <c r="R932" i="3"/>
  <c r="S932" i="3"/>
  <c r="F933" i="3"/>
  <c r="G933" i="3"/>
  <c r="H933" i="3"/>
  <c r="I933" i="3"/>
  <c r="J933" i="3"/>
  <c r="K933" i="3"/>
  <c r="L933" i="3"/>
  <c r="M933" i="3"/>
  <c r="N933" i="3"/>
  <c r="O933" i="3"/>
  <c r="P933" i="3"/>
  <c r="Q933" i="3"/>
  <c r="R933" i="3"/>
  <c r="S933" i="3"/>
  <c r="F934" i="3"/>
  <c r="G934" i="3"/>
  <c r="H934" i="3"/>
  <c r="I934" i="3"/>
  <c r="J934" i="3"/>
  <c r="K934" i="3"/>
  <c r="L934" i="3"/>
  <c r="M934" i="3"/>
  <c r="N934" i="3"/>
  <c r="O934" i="3"/>
  <c r="P934" i="3"/>
  <c r="Q934" i="3"/>
  <c r="R934" i="3"/>
  <c r="S934" i="3"/>
  <c r="F935" i="3"/>
  <c r="G935" i="3"/>
  <c r="H935" i="3"/>
  <c r="I935" i="3"/>
  <c r="J935" i="3"/>
  <c r="K935" i="3"/>
  <c r="L935" i="3"/>
  <c r="M935" i="3"/>
  <c r="N935" i="3"/>
  <c r="O935" i="3"/>
  <c r="P935" i="3"/>
  <c r="Q935" i="3"/>
  <c r="R935" i="3"/>
  <c r="S935" i="3"/>
  <c r="F936" i="3"/>
  <c r="G936" i="3"/>
  <c r="H936" i="3"/>
  <c r="I936" i="3"/>
  <c r="J936" i="3"/>
  <c r="K936" i="3"/>
  <c r="L936" i="3"/>
  <c r="M936" i="3"/>
  <c r="N936" i="3"/>
  <c r="O936" i="3"/>
  <c r="P936" i="3"/>
  <c r="Q936" i="3"/>
  <c r="R936" i="3"/>
  <c r="S936" i="3"/>
  <c r="F938" i="3"/>
  <c r="G938" i="3"/>
  <c r="H938" i="3"/>
  <c r="I938" i="3"/>
  <c r="J938" i="3"/>
  <c r="K938" i="3"/>
  <c r="L938" i="3"/>
  <c r="M938" i="3"/>
  <c r="N938" i="3"/>
  <c r="O938" i="3"/>
  <c r="P938" i="3"/>
  <c r="Q938" i="3"/>
  <c r="R938" i="3"/>
  <c r="S938" i="3"/>
  <c r="F939" i="3"/>
  <c r="G939" i="3"/>
  <c r="H939" i="3"/>
  <c r="I939" i="3"/>
  <c r="J939" i="3"/>
  <c r="K939" i="3"/>
  <c r="L939" i="3"/>
  <c r="M939" i="3"/>
  <c r="N939" i="3"/>
  <c r="O939" i="3"/>
  <c r="P939" i="3"/>
  <c r="Q939" i="3"/>
  <c r="R939" i="3"/>
  <c r="S939" i="3"/>
  <c r="F940" i="3"/>
  <c r="G940" i="3"/>
  <c r="H940" i="3"/>
  <c r="I940" i="3"/>
  <c r="J940" i="3"/>
  <c r="K940" i="3"/>
  <c r="L940" i="3"/>
  <c r="M940" i="3"/>
  <c r="N940" i="3"/>
  <c r="O940" i="3"/>
  <c r="P940" i="3"/>
  <c r="Q940" i="3"/>
  <c r="R940" i="3"/>
  <c r="S940" i="3"/>
  <c r="F941" i="3"/>
  <c r="G941" i="3"/>
  <c r="H941" i="3"/>
  <c r="I941" i="3"/>
  <c r="J941" i="3"/>
  <c r="K941" i="3"/>
  <c r="L941" i="3"/>
  <c r="M941" i="3"/>
  <c r="N941" i="3"/>
  <c r="O941" i="3"/>
  <c r="P941" i="3"/>
  <c r="Q941" i="3"/>
  <c r="R941" i="3"/>
  <c r="S941" i="3"/>
  <c r="F942" i="3"/>
  <c r="G942" i="3"/>
  <c r="H942" i="3"/>
  <c r="I942" i="3"/>
  <c r="J942" i="3"/>
  <c r="K942" i="3"/>
  <c r="L942" i="3"/>
  <c r="M942" i="3"/>
  <c r="N942" i="3"/>
  <c r="O942" i="3"/>
  <c r="P942" i="3"/>
  <c r="Q942" i="3"/>
  <c r="R942" i="3"/>
  <c r="S942" i="3"/>
  <c r="F943" i="3"/>
  <c r="G943" i="3"/>
  <c r="H943" i="3"/>
  <c r="I943" i="3"/>
  <c r="J943" i="3"/>
  <c r="K943" i="3"/>
  <c r="L943" i="3"/>
  <c r="M943" i="3"/>
  <c r="N943" i="3"/>
  <c r="O943" i="3"/>
  <c r="P943" i="3"/>
  <c r="Q943" i="3"/>
  <c r="R943" i="3"/>
  <c r="S943" i="3"/>
  <c r="F944" i="3"/>
  <c r="G944" i="3"/>
  <c r="H944" i="3"/>
  <c r="I944" i="3"/>
  <c r="J944" i="3"/>
  <c r="K944" i="3"/>
  <c r="L944" i="3"/>
  <c r="M944" i="3"/>
  <c r="N944" i="3"/>
  <c r="O944" i="3"/>
  <c r="P944" i="3"/>
  <c r="Q944" i="3"/>
  <c r="R944" i="3"/>
  <c r="S944" i="3"/>
  <c r="F945" i="3"/>
  <c r="G945" i="3"/>
  <c r="H945" i="3"/>
  <c r="I945" i="3"/>
  <c r="J945" i="3"/>
  <c r="K945" i="3"/>
  <c r="L945" i="3"/>
  <c r="M945" i="3"/>
  <c r="N945" i="3"/>
  <c r="O945" i="3"/>
  <c r="P945" i="3"/>
  <c r="Q945" i="3"/>
  <c r="R945" i="3"/>
  <c r="S945" i="3"/>
  <c r="F946" i="3"/>
  <c r="G946" i="3"/>
  <c r="H946" i="3"/>
  <c r="I946" i="3"/>
  <c r="J946" i="3"/>
  <c r="K946" i="3"/>
  <c r="L946" i="3"/>
  <c r="M946" i="3"/>
  <c r="N946" i="3"/>
  <c r="O946" i="3"/>
  <c r="P946" i="3"/>
  <c r="Q946" i="3"/>
  <c r="R946" i="3"/>
  <c r="S946" i="3"/>
  <c r="F947" i="3"/>
  <c r="G947" i="3"/>
  <c r="H947" i="3"/>
  <c r="I947" i="3"/>
  <c r="J947" i="3"/>
  <c r="K947" i="3"/>
  <c r="L947" i="3"/>
  <c r="M947" i="3"/>
  <c r="N947" i="3"/>
  <c r="O947" i="3"/>
  <c r="P947" i="3"/>
  <c r="Q947" i="3"/>
  <c r="R947" i="3"/>
  <c r="S947" i="3"/>
  <c r="F948" i="3"/>
  <c r="G948" i="3"/>
  <c r="H948" i="3"/>
  <c r="I948" i="3"/>
  <c r="J948" i="3"/>
  <c r="K948" i="3"/>
  <c r="L948" i="3"/>
  <c r="M948" i="3"/>
  <c r="N948" i="3"/>
  <c r="O948" i="3"/>
  <c r="P948" i="3"/>
  <c r="Q948" i="3"/>
  <c r="R948" i="3"/>
  <c r="S948" i="3"/>
  <c r="F949" i="3"/>
  <c r="G949" i="3"/>
  <c r="H949" i="3"/>
  <c r="I949" i="3"/>
  <c r="J949" i="3"/>
  <c r="K949" i="3"/>
  <c r="L949" i="3"/>
  <c r="M949" i="3"/>
  <c r="N949" i="3"/>
  <c r="O949" i="3"/>
  <c r="P949" i="3"/>
  <c r="Q949" i="3"/>
  <c r="R949" i="3"/>
  <c r="S949" i="3"/>
  <c r="F950" i="3"/>
  <c r="G950" i="3"/>
  <c r="H950" i="3"/>
  <c r="I950" i="3"/>
  <c r="J950" i="3"/>
  <c r="K950" i="3"/>
  <c r="L950" i="3"/>
  <c r="M950" i="3"/>
  <c r="N950" i="3"/>
  <c r="O950" i="3"/>
  <c r="P950" i="3"/>
  <c r="Q950" i="3"/>
  <c r="R950" i="3"/>
  <c r="S950" i="3"/>
  <c r="F951" i="3"/>
  <c r="G951" i="3"/>
  <c r="H951" i="3"/>
  <c r="I951" i="3"/>
  <c r="J951" i="3"/>
  <c r="K951" i="3"/>
  <c r="L951" i="3"/>
  <c r="M951" i="3"/>
  <c r="N951" i="3"/>
  <c r="O951" i="3"/>
  <c r="P951" i="3"/>
  <c r="Q951" i="3"/>
  <c r="R951" i="3"/>
  <c r="S951" i="3"/>
  <c r="F952" i="3"/>
  <c r="G952" i="3"/>
  <c r="H952" i="3"/>
  <c r="I952" i="3"/>
  <c r="J952" i="3"/>
  <c r="K952" i="3"/>
  <c r="L952" i="3"/>
  <c r="M952" i="3"/>
  <c r="N952" i="3"/>
  <c r="O952" i="3"/>
  <c r="P952" i="3"/>
  <c r="Q952" i="3"/>
  <c r="R952" i="3"/>
  <c r="S952" i="3"/>
  <c r="F953" i="3"/>
  <c r="G953" i="3"/>
  <c r="H953" i="3"/>
  <c r="I953" i="3"/>
  <c r="J953" i="3"/>
  <c r="K953" i="3"/>
  <c r="L953" i="3"/>
  <c r="M953" i="3"/>
  <c r="N953" i="3"/>
  <c r="O953" i="3"/>
  <c r="P953" i="3"/>
  <c r="Q953" i="3"/>
  <c r="R953" i="3"/>
  <c r="S953" i="3"/>
  <c r="F954" i="3"/>
  <c r="G954" i="3"/>
  <c r="H954" i="3"/>
  <c r="I954" i="3"/>
  <c r="J954" i="3"/>
  <c r="K954" i="3"/>
  <c r="L954" i="3"/>
  <c r="M954" i="3"/>
  <c r="N954" i="3"/>
  <c r="O954" i="3"/>
  <c r="P954" i="3"/>
  <c r="Q954" i="3"/>
  <c r="R954" i="3"/>
  <c r="S954" i="3"/>
  <c r="F955" i="3"/>
  <c r="G955" i="3"/>
  <c r="H955" i="3"/>
  <c r="I955" i="3"/>
  <c r="J955" i="3"/>
  <c r="K955" i="3"/>
  <c r="L955" i="3"/>
  <c r="M955" i="3"/>
  <c r="N955" i="3"/>
  <c r="O955" i="3"/>
  <c r="P955" i="3"/>
  <c r="Q955" i="3"/>
  <c r="R955" i="3"/>
  <c r="S955" i="3"/>
  <c r="F956" i="3"/>
  <c r="G956" i="3"/>
  <c r="H956" i="3"/>
  <c r="I956" i="3"/>
  <c r="J956" i="3"/>
  <c r="K956" i="3"/>
  <c r="L956" i="3"/>
  <c r="M956" i="3"/>
  <c r="N956" i="3"/>
  <c r="O956" i="3"/>
  <c r="P956" i="3"/>
  <c r="Q956" i="3"/>
  <c r="R956" i="3"/>
  <c r="S956" i="3"/>
  <c r="F957" i="3"/>
  <c r="G957" i="3"/>
  <c r="H957" i="3"/>
  <c r="I957" i="3"/>
  <c r="J957" i="3"/>
  <c r="K957" i="3"/>
  <c r="L957" i="3"/>
  <c r="M957" i="3"/>
  <c r="N957" i="3"/>
  <c r="O957" i="3"/>
  <c r="P957" i="3"/>
  <c r="Q957" i="3"/>
  <c r="R957" i="3"/>
  <c r="S957" i="3"/>
  <c r="F958" i="3"/>
  <c r="G958" i="3"/>
  <c r="H958" i="3"/>
  <c r="I958" i="3"/>
  <c r="J958" i="3"/>
  <c r="K958" i="3"/>
  <c r="L958" i="3"/>
  <c r="M958" i="3"/>
  <c r="N958" i="3"/>
  <c r="O958" i="3"/>
  <c r="P958" i="3"/>
  <c r="Q958" i="3"/>
  <c r="R958" i="3"/>
  <c r="S958" i="3"/>
  <c r="F959" i="3"/>
  <c r="G959" i="3"/>
  <c r="H959" i="3"/>
  <c r="I959" i="3"/>
  <c r="J959" i="3"/>
  <c r="K959" i="3"/>
  <c r="L959" i="3"/>
  <c r="M959" i="3"/>
  <c r="N959" i="3"/>
  <c r="O959" i="3"/>
  <c r="P959" i="3"/>
  <c r="Q959" i="3"/>
  <c r="R959" i="3"/>
  <c r="S959" i="3"/>
  <c r="F960" i="3"/>
  <c r="G960" i="3"/>
  <c r="H960" i="3"/>
  <c r="I960" i="3"/>
  <c r="J960" i="3"/>
  <c r="K960" i="3"/>
  <c r="L960" i="3"/>
  <c r="M960" i="3"/>
  <c r="N960" i="3"/>
  <c r="O960" i="3"/>
  <c r="P960" i="3"/>
  <c r="Q960" i="3"/>
  <c r="R960" i="3"/>
  <c r="S960" i="3"/>
  <c r="F961" i="3"/>
  <c r="G961" i="3"/>
  <c r="H961" i="3"/>
  <c r="I961" i="3"/>
  <c r="J961" i="3"/>
  <c r="K961" i="3"/>
  <c r="L961" i="3"/>
  <c r="M961" i="3"/>
  <c r="N961" i="3"/>
  <c r="O961" i="3"/>
  <c r="P961" i="3"/>
  <c r="Q961" i="3"/>
  <c r="R961" i="3"/>
  <c r="S961" i="3"/>
  <c r="F962" i="3"/>
  <c r="G962" i="3"/>
  <c r="H962" i="3"/>
  <c r="I962" i="3"/>
  <c r="J962" i="3"/>
  <c r="K962" i="3"/>
  <c r="L962" i="3"/>
  <c r="M962" i="3"/>
  <c r="N962" i="3"/>
  <c r="O962" i="3"/>
  <c r="P962" i="3"/>
  <c r="Q962" i="3"/>
  <c r="R962" i="3"/>
  <c r="S962" i="3"/>
  <c r="F963" i="3"/>
  <c r="G963" i="3"/>
  <c r="H963" i="3"/>
  <c r="I963" i="3"/>
  <c r="J963" i="3"/>
  <c r="K963" i="3"/>
  <c r="L963" i="3"/>
  <c r="M963" i="3"/>
  <c r="N963" i="3"/>
  <c r="O963" i="3"/>
  <c r="P963" i="3"/>
  <c r="Q963" i="3"/>
  <c r="R963" i="3"/>
  <c r="S963" i="3"/>
  <c r="F964" i="3"/>
  <c r="G964" i="3"/>
  <c r="H964" i="3"/>
  <c r="I964" i="3"/>
  <c r="J964" i="3"/>
  <c r="K964" i="3"/>
  <c r="L964" i="3"/>
  <c r="M964" i="3"/>
  <c r="N964" i="3"/>
  <c r="O964" i="3"/>
  <c r="P964" i="3"/>
  <c r="Q964" i="3"/>
  <c r="R964" i="3"/>
  <c r="S964" i="3"/>
  <c r="F965" i="3"/>
  <c r="G965" i="3"/>
  <c r="H965" i="3"/>
  <c r="I965" i="3"/>
  <c r="J965" i="3"/>
  <c r="K965" i="3"/>
  <c r="L965" i="3"/>
  <c r="M965" i="3"/>
  <c r="N965" i="3"/>
  <c r="O965" i="3"/>
  <c r="P965" i="3"/>
  <c r="Q965" i="3"/>
  <c r="R965" i="3"/>
  <c r="S965" i="3"/>
  <c r="F966" i="3"/>
  <c r="G966" i="3"/>
  <c r="H966" i="3"/>
  <c r="I966" i="3"/>
  <c r="J966" i="3"/>
  <c r="K966" i="3"/>
  <c r="L966" i="3"/>
  <c r="M966" i="3"/>
  <c r="N966" i="3"/>
  <c r="O966" i="3"/>
  <c r="P966" i="3"/>
  <c r="Q966" i="3"/>
  <c r="R966" i="3"/>
  <c r="S966" i="3"/>
  <c r="F967" i="3"/>
  <c r="G967" i="3"/>
  <c r="H967" i="3"/>
  <c r="I967" i="3"/>
  <c r="J967" i="3"/>
  <c r="K967" i="3"/>
  <c r="L967" i="3"/>
  <c r="M967" i="3"/>
  <c r="N967" i="3"/>
  <c r="O967" i="3"/>
  <c r="P967" i="3"/>
  <c r="Q967" i="3"/>
  <c r="R967" i="3"/>
  <c r="S967" i="3"/>
  <c r="F968" i="3"/>
  <c r="G968" i="3"/>
  <c r="H968" i="3"/>
  <c r="I968" i="3"/>
  <c r="J968" i="3"/>
  <c r="K968" i="3"/>
  <c r="L968" i="3"/>
  <c r="M968" i="3"/>
  <c r="N968" i="3"/>
  <c r="O968" i="3"/>
  <c r="P968" i="3"/>
  <c r="Q968" i="3"/>
  <c r="R968" i="3"/>
  <c r="S968" i="3"/>
  <c r="F969" i="3"/>
  <c r="G969" i="3"/>
  <c r="H969" i="3"/>
  <c r="I969" i="3"/>
  <c r="J969" i="3"/>
  <c r="K969" i="3"/>
  <c r="L969" i="3"/>
  <c r="M969" i="3"/>
  <c r="N969" i="3"/>
  <c r="O969" i="3"/>
  <c r="P969" i="3"/>
  <c r="Q969" i="3"/>
  <c r="R969" i="3"/>
  <c r="S969" i="3"/>
  <c r="F970" i="3"/>
  <c r="G970" i="3"/>
  <c r="H970" i="3"/>
  <c r="I970" i="3"/>
  <c r="J970" i="3"/>
  <c r="K970" i="3"/>
  <c r="L970" i="3"/>
  <c r="M970" i="3"/>
  <c r="N970" i="3"/>
  <c r="O970" i="3"/>
  <c r="P970" i="3"/>
  <c r="Q970" i="3"/>
  <c r="R970" i="3"/>
  <c r="S970" i="3"/>
  <c r="F971" i="3"/>
  <c r="G971" i="3"/>
  <c r="H971" i="3"/>
  <c r="I971" i="3"/>
  <c r="J971" i="3"/>
  <c r="K971" i="3"/>
  <c r="L971" i="3"/>
  <c r="M971" i="3"/>
  <c r="N971" i="3"/>
  <c r="O971" i="3"/>
  <c r="P971" i="3"/>
  <c r="Q971" i="3"/>
  <c r="R971" i="3"/>
  <c r="S971" i="3"/>
  <c r="F972" i="3"/>
  <c r="G972" i="3"/>
  <c r="H972" i="3"/>
  <c r="I972" i="3"/>
  <c r="J972" i="3"/>
  <c r="K972" i="3"/>
  <c r="L972" i="3"/>
  <c r="M972" i="3"/>
  <c r="N972" i="3"/>
  <c r="O972" i="3"/>
  <c r="P972" i="3"/>
  <c r="Q972" i="3"/>
  <c r="R972" i="3"/>
  <c r="S972" i="3"/>
  <c r="F973" i="3"/>
  <c r="G973" i="3"/>
  <c r="H973" i="3"/>
  <c r="I973" i="3"/>
  <c r="J973" i="3"/>
  <c r="K973" i="3"/>
  <c r="L973" i="3"/>
  <c r="M973" i="3"/>
  <c r="N973" i="3"/>
  <c r="O973" i="3"/>
  <c r="P973" i="3"/>
  <c r="Q973" i="3"/>
  <c r="R973" i="3"/>
  <c r="S973" i="3"/>
  <c r="F974" i="3"/>
  <c r="G974" i="3"/>
  <c r="H974" i="3"/>
  <c r="I974" i="3"/>
  <c r="J974" i="3"/>
  <c r="K974" i="3"/>
  <c r="L974" i="3"/>
  <c r="M974" i="3"/>
  <c r="N974" i="3"/>
  <c r="O974" i="3"/>
  <c r="P974" i="3"/>
  <c r="Q974" i="3"/>
  <c r="R974" i="3"/>
  <c r="S974" i="3"/>
  <c r="F975" i="3"/>
  <c r="G975" i="3"/>
  <c r="H975" i="3"/>
  <c r="I975" i="3"/>
  <c r="J975" i="3"/>
  <c r="K975" i="3"/>
  <c r="L975" i="3"/>
  <c r="M975" i="3"/>
  <c r="N975" i="3"/>
  <c r="O975" i="3"/>
  <c r="P975" i="3"/>
  <c r="Q975" i="3"/>
  <c r="R975" i="3"/>
  <c r="S975" i="3"/>
  <c r="F976" i="3"/>
  <c r="G976" i="3"/>
  <c r="H976" i="3"/>
  <c r="I976" i="3"/>
  <c r="J976" i="3"/>
  <c r="K976" i="3"/>
  <c r="L976" i="3"/>
  <c r="M976" i="3"/>
  <c r="N976" i="3"/>
  <c r="O976" i="3"/>
  <c r="P976" i="3"/>
  <c r="Q976" i="3"/>
  <c r="R976" i="3"/>
  <c r="S976" i="3"/>
  <c r="F977" i="3"/>
  <c r="G977" i="3"/>
  <c r="H977" i="3"/>
  <c r="I977" i="3"/>
  <c r="J977" i="3"/>
  <c r="K977" i="3"/>
  <c r="L977" i="3"/>
  <c r="M977" i="3"/>
  <c r="N977" i="3"/>
  <c r="O977" i="3"/>
  <c r="P977" i="3"/>
  <c r="Q977" i="3"/>
  <c r="R977" i="3"/>
  <c r="S977" i="3"/>
  <c r="F978" i="3"/>
  <c r="G978" i="3"/>
  <c r="H978" i="3"/>
  <c r="I978" i="3"/>
  <c r="J978" i="3"/>
  <c r="K978" i="3"/>
  <c r="L978" i="3"/>
  <c r="M978" i="3"/>
  <c r="N978" i="3"/>
  <c r="O978" i="3"/>
  <c r="P978" i="3"/>
  <c r="Q978" i="3"/>
  <c r="R978" i="3"/>
  <c r="S978" i="3"/>
  <c r="F979" i="3"/>
  <c r="G979" i="3"/>
  <c r="H979" i="3"/>
  <c r="I979" i="3"/>
  <c r="J979" i="3"/>
  <c r="K979" i="3"/>
  <c r="L979" i="3"/>
  <c r="M979" i="3"/>
  <c r="N979" i="3"/>
  <c r="O979" i="3"/>
  <c r="P979" i="3"/>
  <c r="Q979" i="3"/>
  <c r="R979" i="3"/>
  <c r="S979" i="3"/>
  <c r="F980" i="3"/>
  <c r="G980" i="3"/>
  <c r="H980" i="3"/>
  <c r="I980" i="3"/>
  <c r="J980" i="3"/>
  <c r="K980" i="3"/>
  <c r="L980" i="3"/>
  <c r="M980" i="3"/>
  <c r="N980" i="3"/>
  <c r="O980" i="3"/>
  <c r="P980" i="3"/>
  <c r="Q980" i="3"/>
  <c r="R980" i="3"/>
  <c r="S980" i="3"/>
  <c r="F981" i="3"/>
  <c r="G981" i="3"/>
  <c r="H981" i="3"/>
  <c r="I981" i="3"/>
  <c r="J981" i="3"/>
  <c r="K981" i="3"/>
  <c r="L981" i="3"/>
  <c r="M981" i="3"/>
  <c r="N981" i="3"/>
  <c r="O981" i="3"/>
  <c r="P981" i="3"/>
  <c r="Q981" i="3"/>
  <c r="R981" i="3"/>
  <c r="S981" i="3"/>
  <c r="F982" i="3"/>
  <c r="G982" i="3"/>
  <c r="H982" i="3"/>
  <c r="I982" i="3"/>
  <c r="J982" i="3"/>
  <c r="K982" i="3"/>
  <c r="L982" i="3"/>
  <c r="M982" i="3"/>
  <c r="N982" i="3"/>
  <c r="O982" i="3"/>
  <c r="P982" i="3"/>
  <c r="Q982" i="3"/>
  <c r="R982" i="3"/>
  <c r="S982" i="3"/>
  <c r="F984" i="3"/>
  <c r="G984" i="3"/>
  <c r="H984" i="3"/>
  <c r="I984" i="3"/>
  <c r="J984" i="3"/>
  <c r="K984" i="3"/>
  <c r="L984" i="3"/>
  <c r="M984" i="3"/>
  <c r="N984" i="3"/>
  <c r="O984" i="3"/>
  <c r="P984" i="3"/>
  <c r="Q984" i="3"/>
  <c r="R984" i="3"/>
  <c r="S984" i="3"/>
  <c r="F985" i="3"/>
  <c r="G985" i="3"/>
  <c r="H985" i="3"/>
  <c r="I985" i="3"/>
  <c r="J985" i="3"/>
  <c r="K985" i="3"/>
  <c r="L985" i="3"/>
  <c r="M985" i="3"/>
  <c r="N985" i="3"/>
  <c r="O985" i="3"/>
  <c r="P985" i="3"/>
  <c r="Q985" i="3"/>
  <c r="R985" i="3"/>
  <c r="S985" i="3"/>
  <c r="F986" i="3"/>
  <c r="G986" i="3"/>
  <c r="H986" i="3"/>
  <c r="I986" i="3"/>
  <c r="J986" i="3"/>
  <c r="K986" i="3"/>
  <c r="L986" i="3"/>
  <c r="M986" i="3"/>
  <c r="N986" i="3"/>
  <c r="O986" i="3"/>
  <c r="P986" i="3"/>
  <c r="Q986" i="3"/>
  <c r="R986" i="3"/>
  <c r="S986" i="3"/>
  <c r="F987" i="3"/>
  <c r="G987" i="3"/>
  <c r="H987" i="3"/>
  <c r="I987" i="3"/>
  <c r="J987" i="3"/>
  <c r="K987" i="3"/>
  <c r="L987" i="3"/>
  <c r="M987" i="3"/>
  <c r="N987" i="3"/>
  <c r="O987" i="3"/>
  <c r="P987" i="3"/>
  <c r="Q987" i="3"/>
  <c r="R987" i="3"/>
  <c r="S987" i="3"/>
  <c r="F988" i="3"/>
  <c r="G988" i="3"/>
  <c r="H988" i="3"/>
  <c r="I988" i="3"/>
  <c r="J988" i="3"/>
  <c r="K988" i="3"/>
  <c r="L988" i="3"/>
  <c r="M988" i="3"/>
  <c r="N988" i="3"/>
  <c r="O988" i="3"/>
  <c r="P988" i="3"/>
  <c r="Q988" i="3"/>
  <c r="R988" i="3"/>
  <c r="S988" i="3"/>
  <c r="F989" i="3"/>
  <c r="G989" i="3"/>
  <c r="H989" i="3"/>
  <c r="I989" i="3"/>
  <c r="J989" i="3"/>
  <c r="K989" i="3"/>
  <c r="L989" i="3"/>
  <c r="M989" i="3"/>
  <c r="N989" i="3"/>
  <c r="O989" i="3"/>
  <c r="P989" i="3"/>
  <c r="Q989" i="3"/>
  <c r="R989" i="3"/>
  <c r="S989" i="3"/>
  <c r="F990" i="3"/>
  <c r="G990" i="3"/>
  <c r="H990" i="3"/>
  <c r="I990" i="3"/>
  <c r="J990" i="3"/>
  <c r="K990" i="3"/>
  <c r="L990" i="3"/>
  <c r="M990" i="3"/>
  <c r="N990" i="3"/>
  <c r="O990" i="3"/>
  <c r="P990" i="3"/>
  <c r="Q990" i="3"/>
  <c r="R990" i="3"/>
  <c r="S990" i="3"/>
  <c r="F991" i="3"/>
  <c r="G991" i="3"/>
  <c r="H991" i="3"/>
  <c r="I991" i="3"/>
  <c r="J991" i="3"/>
  <c r="K991" i="3"/>
  <c r="L991" i="3"/>
  <c r="M991" i="3"/>
  <c r="N991" i="3"/>
  <c r="O991" i="3"/>
  <c r="P991" i="3"/>
  <c r="Q991" i="3"/>
  <c r="R991" i="3"/>
  <c r="S991" i="3"/>
  <c r="F992" i="3"/>
  <c r="G992" i="3"/>
  <c r="H992" i="3"/>
  <c r="I992" i="3"/>
  <c r="J992" i="3"/>
  <c r="K992" i="3"/>
  <c r="L992" i="3"/>
  <c r="M992" i="3"/>
  <c r="N992" i="3"/>
  <c r="O992" i="3"/>
  <c r="P992" i="3"/>
  <c r="Q992" i="3"/>
  <c r="R992" i="3"/>
  <c r="S992" i="3"/>
  <c r="F993" i="3"/>
  <c r="G993" i="3"/>
  <c r="H993" i="3"/>
  <c r="I993" i="3"/>
  <c r="J993" i="3"/>
  <c r="K993" i="3"/>
  <c r="L993" i="3"/>
  <c r="M993" i="3"/>
  <c r="N993" i="3"/>
  <c r="O993" i="3"/>
  <c r="P993" i="3"/>
  <c r="Q993" i="3"/>
  <c r="R993" i="3"/>
  <c r="S993" i="3"/>
  <c r="F994" i="3"/>
  <c r="G994" i="3"/>
  <c r="H994" i="3"/>
  <c r="I994" i="3"/>
  <c r="J994" i="3"/>
  <c r="K994" i="3"/>
  <c r="L994" i="3"/>
  <c r="M994" i="3"/>
  <c r="N994" i="3"/>
  <c r="O994" i="3"/>
  <c r="P994" i="3"/>
  <c r="Q994" i="3"/>
  <c r="R994" i="3"/>
  <c r="S994" i="3"/>
  <c r="F995" i="3"/>
  <c r="G995" i="3"/>
  <c r="H995" i="3"/>
  <c r="I995" i="3"/>
  <c r="J995" i="3"/>
  <c r="K995" i="3"/>
  <c r="L995" i="3"/>
  <c r="M995" i="3"/>
  <c r="N995" i="3"/>
  <c r="O995" i="3"/>
  <c r="P995" i="3"/>
  <c r="Q995" i="3"/>
  <c r="R995" i="3"/>
  <c r="S995" i="3"/>
  <c r="F996" i="3"/>
  <c r="G996" i="3"/>
  <c r="H996" i="3"/>
  <c r="I996" i="3"/>
  <c r="J996" i="3"/>
  <c r="K996" i="3"/>
  <c r="L996" i="3"/>
  <c r="M996" i="3"/>
  <c r="N996" i="3"/>
  <c r="O996" i="3"/>
  <c r="P996" i="3"/>
  <c r="Q996" i="3"/>
  <c r="R996" i="3"/>
  <c r="S996" i="3"/>
  <c r="F997" i="3"/>
  <c r="G997" i="3"/>
  <c r="H997" i="3"/>
  <c r="I997" i="3"/>
  <c r="J997" i="3"/>
  <c r="K997" i="3"/>
  <c r="L997" i="3"/>
  <c r="M997" i="3"/>
  <c r="N997" i="3"/>
  <c r="O997" i="3"/>
  <c r="P997" i="3"/>
  <c r="Q997" i="3"/>
  <c r="R997" i="3"/>
  <c r="S997" i="3"/>
  <c r="F998" i="3"/>
  <c r="G998" i="3"/>
  <c r="H998" i="3"/>
  <c r="I998" i="3"/>
  <c r="J998" i="3"/>
  <c r="K998" i="3"/>
  <c r="L998" i="3"/>
  <c r="M998" i="3"/>
  <c r="N998" i="3"/>
  <c r="O998" i="3"/>
  <c r="P998" i="3"/>
  <c r="Q998" i="3"/>
  <c r="R998" i="3"/>
  <c r="S998" i="3"/>
  <c r="F999" i="3"/>
  <c r="G999" i="3"/>
  <c r="H999" i="3"/>
  <c r="I999" i="3"/>
  <c r="J999" i="3"/>
  <c r="K999" i="3"/>
  <c r="L999" i="3"/>
  <c r="M999" i="3"/>
  <c r="N999" i="3"/>
  <c r="O999" i="3"/>
  <c r="P999" i="3"/>
  <c r="Q999" i="3"/>
  <c r="R999" i="3"/>
  <c r="S999" i="3"/>
  <c r="F1000" i="3"/>
  <c r="G1000" i="3"/>
  <c r="H1000" i="3"/>
  <c r="I1000" i="3"/>
  <c r="J1000" i="3"/>
  <c r="K1000" i="3"/>
  <c r="L1000" i="3"/>
  <c r="M1000" i="3"/>
  <c r="N1000" i="3"/>
  <c r="O1000" i="3"/>
  <c r="P1000" i="3"/>
  <c r="Q1000" i="3"/>
  <c r="R1000" i="3"/>
  <c r="S1000" i="3"/>
  <c r="F1001" i="3"/>
  <c r="G1001" i="3"/>
  <c r="H1001" i="3"/>
  <c r="I1001" i="3"/>
  <c r="J1001" i="3"/>
  <c r="K1001" i="3"/>
  <c r="L1001" i="3"/>
  <c r="M1001" i="3"/>
  <c r="N1001" i="3"/>
  <c r="O1001" i="3"/>
  <c r="P1001" i="3"/>
  <c r="Q1001" i="3"/>
  <c r="R1001" i="3"/>
  <c r="S1001" i="3"/>
  <c r="F1002" i="3"/>
  <c r="G1002" i="3"/>
  <c r="H1002" i="3"/>
  <c r="I1002" i="3"/>
  <c r="J1002" i="3"/>
  <c r="K1002" i="3"/>
  <c r="L1002" i="3"/>
  <c r="M1002" i="3"/>
  <c r="N1002" i="3"/>
  <c r="O1002" i="3"/>
  <c r="P1002" i="3"/>
  <c r="Q1002" i="3"/>
  <c r="R1002" i="3"/>
  <c r="S1002" i="3"/>
  <c r="F1003" i="3"/>
  <c r="G1003" i="3"/>
  <c r="H1003" i="3"/>
  <c r="I1003" i="3"/>
  <c r="J1003" i="3"/>
  <c r="K1003" i="3"/>
  <c r="L1003" i="3"/>
  <c r="M1003" i="3"/>
  <c r="N1003" i="3"/>
  <c r="O1003" i="3"/>
  <c r="P1003" i="3"/>
  <c r="Q1003" i="3"/>
  <c r="R1003" i="3"/>
  <c r="S1003" i="3"/>
  <c r="F1004" i="3"/>
  <c r="G1004" i="3"/>
  <c r="H1004" i="3"/>
  <c r="I1004" i="3"/>
  <c r="J1004" i="3"/>
  <c r="K1004" i="3"/>
  <c r="L1004" i="3"/>
  <c r="M1004" i="3"/>
  <c r="N1004" i="3"/>
  <c r="O1004" i="3"/>
  <c r="P1004" i="3"/>
  <c r="Q1004" i="3"/>
  <c r="R1004" i="3"/>
  <c r="S1004" i="3"/>
  <c r="F1005" i="3"/>
  <c r="G1005" i="3"/>
  <c r="H1005" i="3"/>
  <c r="I1005" i="3"/>
  <c r="J1005" i="3"/>
  <c r="K1005" i="3"/>
  <c r="L1005" i="3"/>
  <c r="M1005" i="3"/>
  <c r="N1005" i="3"/>
  <c r="O1005" i="3"/>
  <c r="P1005" i="3"/>
  <c r="Q1005" i="3"/>
  <c r="R1005" i="3"/>
  <c r="S1005" i="3"/>
  <c r="F1006" i="3"/>
  <c r="G1006" i="3"/>
  <c r="H1006" i="3"/>
  <c r="I1006" i="3"/>
  <c r="J1006" i="3"/>
  <c r="K1006" i="3"/>
  <c r="L1006" i="3"/>
  <c r="M1006" i="3"/>
  <c r="N1006" i="3"/>
  <c r="O1006" i="3"/>
  <c r="P1006" i="3"/>
  <c r="Q1006" i="3"/>
  <c r="R1006" i="3"/>
  <c r="S1006" i="3"/>
  <c r="F1007" i="3"/>
  <c r="G1007" i="3"/>
  <c r="H1007" i="3"/>
  <c r="I1007" i="3"/>
  <c r="J1007" i="3"/>
  <c r="K1007" i="3"/>
  <c r="L1007" i="3"/>
  <c r="M1007" i="3"/>
  <c r="N1007" i="3"/>
  <c r="O1007" i="3"/>
  <c r="P1007" i="3"/>
  <c r="Q1007" i="3"/>
  <c r="R1007" i="3"/>
  <c r="S1007" i="3"/>
  <c r="F1008" i="3"/>
  <c r="G1008" i="3"/>
  <c r="H1008" i="3"/>
  <c r="I1008" i="3"/>
  <c r="J1008" i="3"/>
  <c r="K1008" i="3"/>
  <c r="L1008" i="3"/>
  <c r="M1008" i="3"/>
  <c r="N1008" i="3"/>
  <c r="O1008" i="3"/>
  <c r="P1008" i="3"/>
  <c r="Q1008" i="3"/>
  <c r="R1008" i="3"/>
  <c r="S1008" i="3"/>
  <c r="F1009" i="3"/>
  <c r="G1009" i="3"/>
  <c r="H1009" i="3"/>
  <c r="I1009" i="3"/>
  <c r="J1009" i="3"/>
  <c r="K1009" i="3"/>
  <c r="L1009" i="3"/>
  <c r="M1009" i="3"/>
  <c r="N1009" i="3"/>
  <c r="O1009" i="3"/>
  <c r="P1009" i="3"/>
  <c r="Q1009" i="3"/>
  <c r="R1009" i="3"/>
  <c r="S1009" i="3"/>
  <c r="F1010" i="3"/>
  <c r="G1010" i="3"/>
  <c r="H1010" i="3"/>
  <c r="I1010" i="3"/>
  <c r="J1010" i="3"/>
  <c r="K1010" i="3"/>
  <c r="L1010" i="3"/>
  <c r="M1010" i="3"/>
  <c r="N1010" i="3"/>
  <c r="O1010" i="3"/>
  <c r="P1010" i="3"/>
  <c r="Q1010" i="3"/>
  <c r="R1010" i="3"/>
  <c r="S1010" i="3"/>
  <c r="F1011" i="3"/>
  <c r="G1011" i="3"/>
  <c r="H1011" i="3"/>
  <c r="I1011" i="3"/>
  <c r="J1011" i="3"/>
  <c r="K1011" i="3"/>
  <c r="L1011" i="3"/>
  <c r="M1011" i="3"/>
  <c r="N1011" i="3"/>
  <c r="O1011" i="3"/>
  <c r="P1011" i="3"/>
  <c r="Q1011" i="3"/>
  <c r="R1011" i="3"/>
  <c r="S1011" i="3"/>
  <c r="F1012" i="3"/>
  <c r="G1012" i="3"/>
  <c r="H1012" i="3"/>
  <c r="I1012" i="3"/>
  <c r="J1012" i="3"/>
  <c r="K1012" i="3"/>
  <c r="L1012" i="3"/>
  <c r="M1012" i="3"/>
  <c r="N1012" i="3"/>
  <c r="O1012" i="3"/>
  <c r="P1012" i="3"/>
  <c r="Q1012" i="3"/>
  <c r="R1012" i="3"/>
  <c r="S1012" i="3"/>
  <c r="F1013" i="3"/>
  <c r="G1013" i="3"/>
  <c r="H1013" i="3"/>
  <c r="I1013" i="3"/>
  <c r="J1013" i="3"/>
  <c r="K1013" i="3"/>
  <c r="L1013" i="3"/>
  <c r="M1013" i="3"/>
  <c r="N1013" i="3"/>
  <c r="O1013" i="3"/>
  <c r="P1013" i="3"/>
  <c r="Q1013" i="3"/>
  <c r="R1013" i="3"/>
  <c r="S1013" i="3"/>
  <c r="F1014" i="3"/>
  <c r="G1014" i="3"/>
  <c r="H1014" i="3"/>
  <c r="I1014" i="3"/>
  <c r="J1014" i="3"/>
  <c r="K1014" i="3"/>
  <c r="L1014" i="3"/>
  <c r="M1014" i="3"/>
  <c r="N1014" i="3"/>
  <c r="O1014" i="3"/>
  <c r="P1014" i="3"/>
  <c r="Q1014" i="3"/>
  <c r="R1014" i="3"/>
  <c r="S1014" i="3"/>
  <c r="F1015" i="3"/>
  <c r="G1015" i="3"/>
  <c r="H1015" i="3"/>
  <c r="I1015" i="3"/>
  <c r="J1015" i="3"/>
  <c r="K1015" i="3"/>
  <c r="L1015" i="3"/>
  <c r="M1015" i="3"/>
  <c r="N1015" i="3"/>
  <c r="O1015" i="3"/>
  <c r="P1015" i="3"/>
  <c r="Q1015" i="3"/>
  <c r="R1015" i="3"/>
  <c r="S1015" i="3"/>
  <c r="F1016" i="3"/>
  <c r="G1016" i="3"/>
  <c r="H1016" i="3"/>
  <c r="I1016" i="3"/>
  <c r="J1016" i="3"/>
  <c r="K1016" i="3"/>
  <c r="L1016" i="3"/>
  <c r="M1016" i="3"/>
  <c r="N1016" i="3"/>
  <c r="O1016" i="3"/>
  <c r="P1016" i="3"/>
  <c r="Q1016" i="3"/>
  <c r="R1016" i="3"/>
  <c r="S1016" i="3"/>
  <c r="F1017" i="3"/>
  <c r="G1017" i="3"/>
  <c r="H1017" i="3"/>
  <c r="I1017" i="3"/>
  <c r="J1017" i="3"/>
  <c r="K1017" i="3"/>
  <c r="L1017" i="3"/>
  <c r="M1017" i="3"/>
  <c r="N1017" i="3"/>
  <c r="O1017" i="3"/>
  <c r="P1017" i="3"/>
  <c r="Q1017" i="3"/>
  <c r="R1017" i="3"/>
  <c r="S1017" i="3"/>
  <c r="F1018" i="3"/>
  <c r="G1018" i="3"/>
  <c r="H1018" i="3"/>
  <c r="I1018" i="3"/>
  <c r="J1018" i="3"/>
  <c r="K1018" i="3"/>
  <c r="L1018" i="3"/>
  <c r="M1018" i="3"/>
  <c r="N1018" i="3"/>
  <c r="O1018" i="3"/>
  <c r="P1018" i="3"/>
  <c r="Q1018" i="3"/>
  <c r="R1018" i="3"/>
  <c r="S1018" i="3"/>
  <c r="F1019" i="3"/>
  <c r="G1019" i="3"/>
  <c r="H1019" i="3"/>
  <c r="I1019" i="3"/>
  <c r="J1019" i="3"/>
  <c r="K1019" i="3"/>
  <c r="L1019" i="3"/>
  <c r="M1019" i="3"/>
  <c r="N1019" i="3"/>
  <c r="O1019" i="3"/>
  <c r="P1019" i="3"/>
  <c r="Q1019" i="3"/>
  <c r="R1019" i="3"/>
  <c r="S1019" i="3"/>
  <c r="F1020" i="3"/>
  <c r="G1020" i="3"/>
  <c r="H1020" i="3"/>
  <c r="I1020" i="3"/>
  <c r="J1020" i="3"/>
  <c r="K1020" i="3"/>
  <c r="L1020" i="3"/>
  <c r="M1020" i="3"/>
  <c r="N1020" i="3"/>
  <c r="O1020" i="3"/>
  <c r="P1020" i="3"/>
  <c r="Q1020" i="3"/>
  <c r="R1020" i="3"/>
  <c r="S1020" i="3"/>
  <c r="F1021" i="3"/>
  <c r="G1021" i="3"/>
  <c r="H1021" i="3"/>
  <c r="I1021" i="3"/>
  <c r="J1021" i="3"/>
  <c r="K1021" i="3"/>
  <c r="L1021" i="3"/>
  <c r="M1021" i="3"/>
  <c r="N1021" i="3"/>
  <c r="O1021" i="3"/>
  <c r="P1021" i="3"/>
  <c r="Q1021" i="3"/>
  <c r="R1021" i="3"/>
  <c r="S1021" i="3"/>
  <c r="F1022" i="3"/>
  <c r="G1022" i="3"/>
  <c r="H1022" i="3"/>
  <c r="I1022" i="3"/>
  <c r="J1022" i="3"/>
  <c r="K1022" i="3"/>
  <c r="L1022" i="3"/>
  <c r="M1022" i="3"/>
  <c r="N1022" i="3"/>
  <c r="O1022" i="3"/>
  <c r="P1022" i="3"/>
  <c r="Q1022" i="3"/>
  <c r="R1022" i="3"/>
  <c r="S1022" i="3"/>
  <c r="F1023" i="3"/>
  <c r="G1023" i="3"/>
  <c r="H1023" i="3"/>
  <c r="I1023" i="3"/>
  <c r="J1023" i="3"/>
  <c r="K1023" i="3"/>
  <c r="L1023" i="3"/>
  <c r="M1023" i="3"/>
  <c r="N1023" i="3"/>
  <c r="O1023" i="3"/>
  <c r="P1023" i="3"/>
  <c r="Q1023" i="3"/>
  <c r="R1023" i="3"/>
  <c r="S1023" i="3"/>
  <c r="F1025" i="3"/>
  <c r="G1025" i="3"/>
  <c r="H1025" i="3"/>
  <c r="I1025" i="3"/>
  <c r="J1025" i="3"/>
  <c r="K1025" i="3"/>
  <c r="L1025" i="3"/>
  <c r="M1025" i="3"/>
  <c r="N1025" i="3"/>
  <c r="O1025" i="3"/>
  <c r="P1025" i="3"/>
  <c r="Q1025" i="3"/>
  <c r="R1025" i="3"/>
  <c r="S1025" i="3"/>
  <c r="F1026" i="3"/>
  <c r="G1026" i="3"/>
  <c r="H1026" i="3"/>
  <c r="I1026" i="3"/>
  <c r="J1026" i="3"/>
  <c r="K1026" i="3"/>
  <c r="L1026" i="3"/>
  <c r="M1026" i="3"/>
  <c r="N1026" i="3"/>
  <c r="O1026" i="3"/>
  <c r="P1026" i="3"/>
  <c r="Q1026" i="3"/>
  <c r="R1026" i="3"/>
  <c r="S1026" i="3"/>
  <c r="F1027" i="3"/>
  <c r="G1027" i="3"/>
  <c r="H1027" i="3"/>
  <c r="I1027" i="3"/>
  <c r="J1027" i="3"/>
  <c r="K1027" i="3"/>
  <c r="L1027" i="3"/>
  <c r="M1027" i="3"/>
  <c r="N1027" i="3"/>
  <c r="O1027" i="3"/>
  <c r="P1027" i="3"/>
  <c r="Q1027" i="3"/>
  <c r="R1027" i="3"/>
  <c r="S1027" i="3"/>
  <c r="F1028" i="3"/>
  <c r="G1028" i="3"/>
  <c r="H1028" i="3"/>
  <c r="I1028" i="3"/>
  <c r="J1028" i="3"/>
  <c r="K1028" i="3"/>
  <c r="L1028" i="3"/>
  <c r="M1028" i="3"/>
  <c r="N1028" i="3"/>
  <c r="O1028" i="3"/>
  <c r="P1028" i="3"/>
  <c r="Q1028" i="3"/>
  <c r="R1028" i="3"/>
  <c r="S1028" i="3"/>
  <c r="F1029" i="3"/>
  <c r="G1029" i="3"/>
  <c r="H1029" i="3"/>
  <c r="I1029" i="3"/>
  <c r="J1029" i="3"/>
  <c r="K1029" i="3"/>
  <c r="L1029" i="3"/>
  <c r="M1029" i="3"/>
  <c r="N1029" i="3"/>
  <c r="O1029" i="3"/>
  <c r="P1029" i="3"/>
  <c r="Q1029" i="3"/>
  <c r="R1029" i="3"/>
  <c r="S1029" i="3"/>
  <c r="F1030" i="3"/>
  <c r="G1030" i="3"/>
  <c r="H1030" i="3"/>
  <c r="I1030" i="3"/>
  <c r="J1030" i="3"/>
  <c r="K1030" i="3"/>
  <c r="L1030" i="3"/>
  <c r="M1030" i="3"/>
  <c r="N1030" i="3"/>
  <c r="O1030" i="3"/>
  <c r="P1030" i="3"/>
  <c r="Q1030" i="3"/>
  <c r="R1030" i="3"/>
  <c r="S1030" i="3"/>
  <c r="F1031" i="3"/>
  <c r="G1031" i="3"/>
  <c r="H1031" i="3"/>
  <c r="I1031" i="3"/>
  <c r="J1031" i="3"/>
  <c r="K1031" i="3"/>
  <c r="L1031" i="3"/>
  <c r="M1031" i="3"/>
  <c r="N1031" i="3"/>
  <c r="O1031" i="3"/>
  <c r="P1031" i="3"/>
  <c r="Q1031" i="3"/>
  <c r="R1031" i="3"/>
  <c r="S1031" i="3"/>
  <c r="F1032" i="3"/>
  <c r="G1032" i="3"/>
  <c r="H1032" i="3"/>
  <c r="I1032" i="3"/>
  <c r="J1032" i="3"/>
  <c r="K1032" i="3"/>
  <c r="L1032" i="3"/>
  <c r="M1032" i="3"/>
  <c r="N1032" i="3"/>
  <c r="O1032" i="3"/>
  <c r="P1032" i="3"/>
  <c r="Q1032" i="3"/>
  <c r="R1032" i="3"/>
  <c r="S1032" i="3"/>
  <c r="F1033" i="3"/>
  <c r="G1033" i="3"/>
  <c r="H1033" i="3"/>
  <c r="I1033" i="3"/>
  <c r="J1033" i="3"/>
  <c r="K1033" i="3"/>
  <c r="L1033" i="3"/>
  <c r="M1033" i="3"/>
  <c r="N1033" i="3"/>
  <c r="O1033" i="3"/>
  <c r="P1033" i="3"/>
  <c r="Q1033" i="3"/>
  <c r="R1033" i="3"/>
  <c r="S1033" i="3"/>
  <c r="F1034" i="3"/>
  <c r="G1034" i="3"/>
  <c r="H1034" i="3"/>
  <c r="I1034" i="3"/>
  <c r="J1034" i="3"/>
  <c r="K1034" i="3"/>
  <c r="L1034" i="3"/>
  <c r="M1034" i="3"/>
  <c r="N1034" i="3"/>
  <c r="O1034" i="3"/>
  <c r="P1034" i="3"/>
  <c r="Q1034" i="3"/>
  <c r="R1034" i="3"/>
  <c r="S1034" i="3"/>
  <c r="F1035" i="3"/>
  <c r="G1035" i="3"/>
  <c r="H1035" i="3"/>
  <c r="I1035" i="3"/>
  <c r="J1035" i="3"/>
  <c r="K1035" i="3"/>
  <c r="L1035" i="3"/>
  <c r="M1035" i="3"/>
  <c r="N1035" i="3"/>
  <c r="O1035" i="3"/>
  <c r="P1035" i="3"/>
  <c r="Q1035" i="3"/>
  <c r="R1035" i="3"/>
  <c r="S1035" i="3"/>
  <c r="F1036" i="3"/>
  <c r="G1036" i="3"/>
  <c r="H1036" i="3"/>
  <c r="I1036" i="3"/>
  <c r="J1036" i="3"/>
  <c r="K1036" i="3"/>
  <c r="L1036" i="3"/>
  <c r="M1036" i="3"/>
  <c r="N1036" i="3"/>
  <c r="O1036" i="3"/>
  <c r="P1036" i="3"/>
  <c r="Q1036" i="3"/>
  <c r="R1036" i="3"/>
  <c r="S1036" i="3"/>
  <c r="F1037" i="3"/>
  <c r="G1037" i="3"/>
  <c r="H1037" i="3"/>
  <c r="I1037" i="3"/>
  <c r="J1037" i="3"/>
  <c r="K1037" i="3"/>
  <c r="L1037" i="3"/>
  <c r="M1037" i="3"/>
  <c r="N1037" i="3"/>
  <c r="O1037" i="3"/>
  <c r="P1037" i="3"/>
  <c r="Q1037" i="3"/>
  <c r="R1037" i="3"/>
  <c r="S1037" i="3"/>
  <c r="F1038" i="3"/>
  <c r="G1038" i="3"/>
  <c r="H1038" i="3"/>
  <c r="I1038" i="3"/>
  <c r="J1038" i="3"/>
  <c r="K1038" i="3"/>
  <c r="L1038" i="3"/>
  <c r="M1038" i="3"/>
  <c r="N1038" i="3"/>
  <c r="O1038" i="3"/>
  <c r="P1038" i="3"/>
  <c r="Q1038" i="3"/>
  <c r="R1038" i="3"/>
  <c r="S1038" i="3"/>
  <c r="F1039" i="3"/>
  <c r="G1039" i="3"/>
  <c r="H1039" i="3"/>
  <c r="I1039" i="3"/>
  <c r="J1039" i="3"/>
  <c r="K1039" i="3"/>
  <c r="L1039" i="3"/>
  <c r="M1039" i="3"/>
  <c r="N1039" i="3"/>
  <c r="O1039" i="3"/>
  <c r="P1039" i="3"/>
  <c r="Q1039" i="3"/>
  <c r="R1039" i="3"/>
  <c r="S1039" i="3"/>
  <c r="F1040" i="3"/>
  <c r="G1040" i="3"/>
  <c r="H1040" i="3"/>
  <c r="I1040" i="3"/>
  <c r="J1040" i="3"/>
  <c r="K1040" i="3"/>
  <c r="L1040" i="3"/>
  <c r="M1040" i="3"/>
  <c r="N1040" i="3"/>
  <c r="O1040" i="3"/>
  <c r="P1040" i="3"/>
  <c r="Q1040" i="3"/>
  <c r="R1040" i="3"/>
  <c r="S1040" i="3"/>
  <c r="F1041" i="3"/>
  <c r="G1041" i="3"/>
  <c r="H1041" i="3"/>
  <c r="I1041" i="3"/>
  <c r="J1041" i="3"/>
  <c r="K1041" i="3"/>
  <c r="L1041" i="3"/>
  <c r="M1041" i="3"/>
  <c r="N1041" i="3"/>
  <c r="O1041" i="3"/>
  <c r="P1041" i="3"/>
  <c r="Q1041" i="3"/>
  <c r="R1041" i="3"/>
  <c r="S1041" i="3"/>
  <c r="F1042" i="3"/>
  <c r="G1042" i="3"/>
  <c r="H1042" i="3"/>
  <c r="I1042" i="3"/>
  <c r="J1042" i="3"/>
  <c r="K1042" i="3"/>
  <c r="L1042" i="3"/>
  <c r="M1042" i="3"/>
  <c r="N1042" i="3"/>
  <c r="O1042" i="3"/>
  <c r="P1042" i="3"/>
  <c r="Q1042" i="3"/>
  <c r="R1042" i="3"/>
  <c r="S1042" i="3"/>
  <c r="F1043" i="3"/>
  <c r="G1043" i="3"/>
  <c r="H1043" i="3"/>
  <c r="I1043" i="3"/>
  <c r="J1043" i="3"/>
  <c r="K1043" i="3"/>
  <c r="L1043" i="3"/>
  <c r="M1043" i="3"/>
  <c r="N1043" i="3"/>
  <c r="O1043" i="3"/>
  <c r="P1043" i="3"/>
  <c r="Q1043" i="3"/>
  <c r="R1043" i="3"/>
  <c r="S1043" i="3"/>
  <c r="F1044" i="3"/>
  <c r="G1044" i="3"/>
  <c r="H1044" i="3"/>
  <c r="I1044" i="3"/>
  <c r="J1044" i="3"/>
  <c r="K1044" i="3"/>
  <c r="L1044" i="3"/>
  <c r="M1044" i="3"/>
  <c r="N1044" i="3"/>
  <c r="O1044" i="3"/>
  <c r="P1044" i="3"/>
  <c r="Q1044" i="3"/>
  <c r="R1044" i="3"/>
  <c r="S1044" i="3"/>
  <c r="F1045" i="3"/>
  <c r="G1045" i="3"/>
  <c r="H1045" i="3"/>
  <c r="I1045" i="3"/>
  <c r="J1045" i="3"/>
  <c r="K1045" i="3"/>
  <c r="L1045" i="3"/>
  <c r="M1045" i="3"/>
  <c r="N1045" i="3"/>
  <c r="O1045" i="3"/>
  <c r="P1045" i="3"/>
  <c r="Q1045" i="3"/>
  <c r="R1045" i="3"/>
  <c r="S1045" i="3"/>
  <c r="F1046" i="3"/>
  <c r="G1046" i="3"/>
  <c r="H1046" i="3"/>
  <c r="I1046" i="3"/>
  <c r="J1046" i="3"/>
  <c r="K1046" i="3"/>
  <c r="L1046" i="3"/>
  <c r="M1046" i="3"/>
  <c r="N1046" i="3"/>
  <c r="O1046" i="3"/>
  <c r="P1046" i="3"/>
  <c r="Q1046" i="3"/>
  <c r="R1046" i="3"/>
  <c r="S1046" i="3"/>
  <c r="F1047" i="3"/>
  <c r="G1047" i="3"/>
  <c r="H1047" i="3"/>
  <c r="I1047" i="3"/>
  <c r="J1047" i="3"/>
  <c r="K1047" i="3"/>
  <c r="L1047" i="3"/>
  <c r="M1047" i="3"/>
  <c r="N1047" i="3"/>
  <c r="O1047" i="3"/>
  <c r="P1047" i="3"/>
  <c r="Q1047" i="3"/>
  <c r="R1047" i="3"/>
  <c r="S1047" i="3"/>
  <c r="F1048" i="3"/>
  <c r="G1048" i="3"/>
  <c r="H1048" i="3"/>
  <c r="I1048" i="3"/>
  <c r="J1048" i="3"/>
  <c r="K1048" i="3"/>
  <c r="L1048" i="3"/>
  <c r="M1048" i="3"/>
  <c r="N1048" i="3"/>
  <c r="O1048" i="3"/>
  <c r="P1048" i="3"/>
  <c r="Q1048" i="3"/>
  <c r="R1048" i="3"/>
  <c r="S1048" i="3"/>
  <c r="F1049" i="3"/>
  <c r="G1049" i="3"/>
  <c r="H1049" i="3"/>
  <c r="I1049" i="3"/>
  <c r="J1049" i="3"/>
  <c r="K1049" i="3"/>
  <c r="L1049" i="3"/>
  <c r="M1049" i="3"/>
  <c r="N1049" i="3"/>
  <c r="O1049" i="3"/>
  <c r="P1049" i="3"/>
  <c r="Q1049" i="3"/>
  <c r="R1049" i="3"/>
  <c r="S1049" i="3"/>
  <c r="F1050" i="3"/>
  <c r="G1050" i="3"/>
  <c r="H1050" i="3"/>
  <c r="I1050" i="3"/>
  <c r="J1050" i="3"/>
  <c r="K1050" i="3"/>
  <c r="L1050" i="3"/>
  <c r="M1050" i="3"/>
  <c r="N1050" i="3"/>
  <c r="O1050" i="3"/>
  <c r="P1050" i="3"/>
  <c r="Q1050" i="3"/>
  <c r="R1050" i="3"/>
  <c r="S1050" i="3"/>
  <c r="F1051" i="3"/>
  <c r="G1051" i="3"/>
  <c r="H1051" i="3"/>
  <c r="I1051" i="3"/>
  <c r="J1051" i="3"/>
  <c r="K1051" i="3"/>
  <c r="L1051" i="3"/>
  <c r="M1051" i="3"/>
  <c r="N1051" i="3"/>
  <c r="O1051" i="3"/>
  <c r="P1051" i="3"/>
  <c r="Q1051" i="3"/>
  <c r="R1051" i="3"/>
  <c r="S1051" i="3"/>
  <c r="F1052" i="3"/>
  <c r="G1052" i="3"/>
  <c r="H1052" i="3"/>
  <c r="I1052" i="3"/>
  <c r="J1052" i="3"/>
  <c r="K1052" i="3"/>
  <c r="L1052" i="3"/>
  <c r="M1052" i="3"/>
  <c r="N1052" i="3"/>
  <c r="O1052" i="3"/>
  <c r="P1052" i="3"/>
  <c r="Q1052" i="3"/>
  <c r="R1052" i="3"/>
  <c r="S1052" i="3"/>
  <c r="F1053" i="3"/>
  <c r="G1053" i="3"/>
  <c r="H1053" i="3"/>
  <c r="I1053" i="3"/>
  <c r="J1053" i="3"/>
  <c r="K1053" i="3"/>
  <c r="L1053" i="3"/>
  <c r="M1053" i="3"/>
  <c r="N1053" i="3"/>
  <c r="O1053" i="3"/>
  <c r="P1053" i="3"/>
  <c r="Q1053" i="3"/>
  <c r="R1053" i="3"/>
  <c r="S1053" i="3"/>
  <c r="F1054" i="3"/>
  <c r="G1054" i="3"/>
  <c r="H1054" i="3"/>
  <c r="I1054" i="3"/>
  <c r="J1054" i="3"/>
  <c r="K1054" i="3"/>
  <c r="L1054" i="3"/>
  <c r="M1054" i="3"/>
  <c r="N1054" i="3"/>
  <c r="O1054" i="3"/>
  <c r="P1054" i="3"/>
  <c r="Q1054" i="3"/>
  <c r="R1054" i="3"/>
  <c r="S1054" i="3"/>
  <c r="F1055" i="3"/>
  <c r="G1055" i="3"/>
  <c r="H1055" i="3"/>
  <c r="I1055" i="3"/>
  <c r="J1055" i="3"/>
  <c r="K1055" i="3"/>
  <c r="L1055" i="3"/>
  <c r="M1055" i="3"/>
  <c r="N1055" i="3"/>
  <c r="O1055" i="3"/>
  <c r="P1055" i="3"/>
  <c r="Q1055" i="3"/>
  <c r="R1055" i="3"/>
  <c r="S1055" i="3"/>
  <c r="F1056" i="3"/>
  <c r="G1056" i="3"/>
  <c r="H1056" i="3"/>
  <c r="I1056" i="3"/>
  <c r="J1056" i="3"/>
  <c r="K1056" i="3"/>
  <c r="L1056" i="3"/>
  <c r="M1056" i="3"/>
  <c r="N1056" i="3"/>
  <c r="O1056" i="3"/>
  <c r="P1056" i="3"/>
  <c r="Q1056" i="3"/>
  <c r="R1056" i="3"/>
  <c r="S1056" i="3"/>
  <c r="F1058" i="3"/>
  <c r="G1058" i="3"/>
  <c r="H1058" i="3"/>
  <c r="I1058" i="3"/>
  <c r="J1058" i="3"/>
  <c r="K1058" i="3"/>
  <c r="L1058" i="3"/>
  <c r="M1058" i="3"/>
  <c r="N1058" i="3"/>
  <c r="O1058" i="3"/>
  <c r="P1058" i="3"/>
  <c r="Q1058" i="3"/>
  <c r="R1058" i="3"/>
  <c r="S1058" i="3"/>
  <c r="F1060" i="3"/>
  <c r="G1060" i="3"/>
  <c r="H1060" i="3"/>
  <c r="I1060" i="3"/>
  <c r="J1060" i="3"/>
  <c r="K1060" i="3"/>
  <c r="L1060" i="3"/>
  <c r="M1060" i="3"/>
  <c r="N1060" i="3"/>
  <c r="O1060" i="3"/>
  <c r="P1060" i="3"/>
  <c r="Q1060" i="3"/>
  <c r="R1060" i="3"/>
  <c r="S1060" i="3"/>
  <c r="F1062" i="3"/>
  <c r="G1062" i="3"/>
  <c r="H1062" i="3"/>
  <c r="I1062" i="3"/>
  <c r="J1062" i="3"/>
  <c r="K1062" i="3"/>
  <c r="L1062" i="3"/>
  <c r="M1062" i="3"/>
  <c r="N1062" i="3"/>
  <c r="O1062" i="3"/>
  <c r="P1062" i="3"/>
  <c r="Q1062" i="3"/>
  <c r="R1062" i="3"/>
  <c r="S1062" i="3"/>
  <c r="F1064" i="3"/>
  <c r="G1064" i="3"/>
  <c r="H1064" i="3"/>
  <c r="I1064" i="3"/>
  <c r="J1064" i="3"/>
  <c r="K1064" i="3"/>
  <c r="L1064" i="3"/>
  <c r="M1064" i="3"/>
  <c r="N1064" i="3"/>
  <c r="O1064" i="3"/>
  <c r="P1064" i="3"/>
  <c r="Q1064" i="3"/>
  <c r="R1064" i="3"/>
  <c r="S1064" i="3"/>
  <c r="F1066" i="3"/>
  <c r="G1066" i="3"/>
  <c r="H1066" i="3"/>
  <c r="I1066" i="3"/>
  <c r="J1066" i="3"/>
  <c r="K1066" i="3"/>
  <c r="L1066" i="3"/>
  <c r="M1066" i="3"/>
  <c r="N1066" i="3"/>
  <c r="O1066" i="3"/>
  <c r="P1066" i="3"/>
  <c r="Q1066" i="3"/>
  <c r="R1066" i="3"/>
  <c r="S1066" i="3"/>
  <c r="F1068" i="3"/>
  <c r="G1068" i="3"/>
  <c r="H1068" i="3"/>
  <c r="I1068" i="3"/>
  <c r="J1068" i="3"/>
  <c r="K1068" i="3"/>
  <c r="L1068" i="3"/>
  <c r="M1068" i="3"/>
  <c r="N1068" i="3"/>
  <c r="O1068" i="3"/>
  <c r="P1068" i="3"/>
  <c r="Q1068" i="3"/>
  <c r="R1068" i="3"/>
  <c r="S1068" i="3"/>
  <c r="F1070" i="3"/>
  <c r="G1070" i="3"/>
  <c r="H1070" i="3"/>
  <c r="I1070" i="3"/>
  <c r="J1070" i="3"/>
  <c r="K1070" i="3"/>
  <c r="L1070" i="3"/>
  <c r="M1070" i="3"/>
  <c r="N1070" i="3"/>
  <c r="O1070" i="3"/>
  <c r="P1070" i="3"/>
  <c r="Q1070" i="3"/>
  <c r="R1070" i="3"/>
  <c r="S1070" i="3"/>
  <c r="F1072" i="3"/>
  <c r="G1072" i="3"/>
  <c r="H1072" i="3"/>
  <c r="I1072" i="3"/>
  <c r="J1072" i="3"/>
  <c r="K1072" i="3"/>
  <c r="L1072" i="3"/>
  <c r="M1072" i="3"/>
  <c r="N1072" i="3"/>
  <c r="O1072" i="3"/>
  <c r="P1072" i="3"/>
  <c r="Q1072" i="3"/>
  <c r="R1072" i="3"/>
  <c r="S1072" i="3"/>
  <c r="F1073" i="3"/>
  <c r="G1073" i="3"/>
  <c r="H1073" i="3"/>
  <c r="I1073" i="3"/>
  <c r="J1073" i="3"/>
  <c r="K1073" i="3"/>
  <c r="L1073" i="3"/>
  <c r="M1073" i="3"/>
  <c r="N1073" i="3"/>
  <c r="O1073" i="3"/>
  <c r="P1073" i="3"/>
  <c r="Q1073" i="3"/>
  <c r="R1073" i="3"/>
  <c r="S1073" i="3"/>
  <c r="F1074" i="3"/>
  <c r="G1074" i="3"/>
  <c r="H1074" i="3"/>
  <c r="I1074" i="3"/>
  <c r="J1074" i="3"/>
  <c r="K1074" i="3"/>
  <c r="L1074" i="3"/>
  <c r="M1074" i="3"/>
  <c r="N1074" i="3"/>
  <c r="O1074" i="3"/>
  <c r="P1074" i="3"/>
  <c r="Q1074" i="3"/>
  <c r="R1074" i="3"/>
  <c r="S1074" i="3"/>
  <c r="F1075" i="3"/>
  <c r="G1075" i="3"/>
  <c r="H1075" i="3"/>
  <c r="I1075" i="3"/>
  <c r="J1075" i="3"/>
  <c r="K1075" i="3"/>
  <c r="L1075" i="3"/>
  <c r="M1075" i="3"/>
  <c r="N1075" i="3"/>
  <c r="O1075" i="3"/>
  <c r="P1075" i="3"/>
  <c r="Q1075" i="3"/>
  <c r="R1075" i="3"/>
  <c r="S1075" i="3"/>
  <c r="F1076" i="3"/>
  <c r="G1076" i="3"/>
  <c r="H1076" i="3"/>
  <c r="I1076" i="3"/>
  <c r="J1076" i="3"/>
  <c r="K1076" i="3"/>
  <c r="L1076" i="3"/>
  <c r="M1076" i="3"/>
  <c r="N1076" i="3"/>
  <c r="O1076" i="3"/>
  <c r="P1076" i="3"/>
  <c r="Q1076" i="3"/>
  <c r="R1076" i="3"/>
  <c r="S1076" i="3"/>
  <c r="F1077" i="3"/>
  <c r="G1077" i="3"/>
  <c r="H1077" i="3"/>
  <c r="I1077" i="3"/>
  <c r="J1077" i="3"/>
  <c r="K1077" i="3"/>
  <c r="L1077" i="3"/>
  <c r="M1077" i="3"/>
  <c r="N1077" i="3"/>
  <c r="O1077" i="3"/>
  <c r="P1077" i="3"/>
  <c r="Q1077" i="3"/>
  <c r="R1077" i="3"/>
  <c r="S1077" i="3"/>
  <c r="F1078" i="3"/>
  <c r="G1078" i="3"/>
  <c r="H1078" i="3"/>
  <c r="I1078" i="3"/>
  <c r="J1078" i="3"/>
  <c r="K1078" i="3"/>
  <c r="L1078" i="3"/>
  <c r="M1078" i="3"/>
  <c r="N1078" i="3"/>
  <c r="O1078" i="3"/>
  <c r="P1078" i="3"/>
  <c r="Q1078" i="3"/>
  <c r="R1078" i="3"/>
  <c r="S1078" i="3"/>
  <c r="F1079" i="3"/>
  <c r="G1079" i="3"/>
  <c r="H1079" i="3"/>
  <c r="I1079" i="3"/>
  <c r="J1079" i="3"/>
  <c r="K1079" i="3"/>
  <c r="L1079" i="3"/>
  <c r="M1079" i="3"/>
  <c r="N1079" i="3"/>
  <c r="O1079" i="3"/>
  <c r="P1079" i="3"/>
  <c r="Q1079" i="3"/>
  <c r="R1079" i="3"/>
  <c r="S1079" i="3"/>
  <c r="F1080" i="3"/>
  <c r="G1080" i="3"/>
  <c r="H1080" i="3"/>
  <c r="I1080" i="3"/>
  <c r="J1080" i="3"/>
  <c r="K1080" i="3"/>
  <c r="L1080" i="3"/>
  <c r="M1080" i="3"/>
  <c r="N1080" i="3"/>
  <c r="O1080" i="3"/>
  <c r="P1080" i="3"/>
  <c r="Q1080" i="3"/>
  <c r="R1080" i="3"/>
  <c r="S1080" i="3"/>
  <c r="F1081" i="3"/>
  <c r="G1081" i="3"/>
  <c r="H1081" i="3"/>
  <c r="I1081" i="3"/>
  <c r="J1081" i="3"/>
  <c r="K1081" i="3"/>
  <c r="L1081" i="3"/>
  <c r="M1081" i="3"/>
  <c r="N1081" i="3"/>
  <c r="O1081" i="3"/>
  <c r="P1081" i="3"/>
  <c r="Q1081" i="3"/>
  <c r="R1081" i="3"/>
  <c r="S1081" i="3"/>
  <c r="F1083" i="3"/>
  <c r="G1083" i="3"/>
  <c r="H1083" i="3"/>
  <c r="I1083" i="3"/>
  <c r="J1083" i="3"/>
  <c r="K1083" i="3"/>
  <c r="L1083" i="3"/>
  <c r="M1083" i="3"/>
  <c r="N1083" i="3"/>
  <c r="O1083" i="3"/>
  <c r="P1083" i="3"/>
  <c r="Q1083" i="3"/>
  <c r="R1083" i="3"/>
  <c r="S1083" i="3"/>
  <c r="F1084" i="3"/>
  <c r="G1084" i="3"/>
  <c r="H1084" i="3"/>
  <c r="I1084" i="3"/>
  <c r="J1084" i="3"/>
  <c r="K1084" i="3"/>
  <c r="L1084" i="3"/>
  <c r="M1084" i="3"/>
  <c r="N1084" i="3"/>
  <c r="O1084" i="3"/>
  <c r="P1084" i="3"/>
  <c r="Q1084" i="3"/>
  <c r="R1084" i="3"/>
  <c r="S1084" i="3"/>
  <c r="F1085" i="3"/>
  <c r="G1085" i="3"/>
  <c r="H1085" i="3"/>
  <c r="I1085" i="3"/>
  <c r="J1085" i="3"/>
  <c r="K1085" i="3"/>
  <c r="L1085" i="3"/>
  <c r="M1085" i="3"/>
  <c r="N1085" i="3"/>
  <c r="O1085" i="3"/>
  <c r="P1085" i="3"/>
  <c r="Q1085" i="3"/>
  <c r="R1085" i="3"/>
  <c r="S1085" i="3"/>
  <c r="F1086" i="3"/>
  <c r="G1086" i="3"/>
  <c r="H1086" i="3"/>
  <c r="I1086" i="3"/>
  <c r="J1086" i="3"/>
  <c r="K1086" i="3"/>
  <c r="L1086" i="3"/>
  <c r="M1086" i="3"/>
  <c r="N1086" i="3"/>
  <c r="O1086" i="3"/>
  <c r="P1086" i="3"/>
  <c r="Q1086" i="3"/>
  <c r="R1086" i="3"/>
  <c r="S1086" i="3"/>
  <c r="F1087" i="3"/>
  <c r="G1087" i="3"/>
  <c r="H1087" i="3"/>
  <c r="I1087" i="3"/>
  <c r="J1087" i="3"/>
  <c r="K1087" i="3"/>
  <c r="L1087" i="3"/>
  <c r="M1087" i="3"/>
  <c r="N1087" i="3"/>
  <c r="O1087" i="3"/>
  <c r="P1087" i="3"/>
  <c r="Q1087" i="3"/>
  <c r="R1087" i="3"/>
  <c r="S1087" i="3"/>
  <c r="F1088" i="3"/>
  <c r="G1088" i="3"/>
  <c r="H1088" i="3"/>
  <c r="I1088" i="3"/>
  <c r="J1088" i="3"/>
  <c r="K1088" i="3"/>
  <c r="L1088" i="3"/>
  <c r="M1088" i="3"/>
  <c r="N1088" i="3"/>
  <c r="O1088" i="3"/>
  <c r="P1088" i="3"/>
  <c r="Q1088" i="3"/>
  <c r="R1088" i="3"/>
  <c r="S1088" i="3"/>
  <c r="F1089" i="3"/>
  <c r="G1089" i="3"/>
  <c r="H1089" i="3"/>
  <c r="I1089" i="3"/>
  <c r="J1089" i="3"/>
  <c r="K1089" i="3"/>
  <c r="L1089" i="3"/>
  <c r="M1089" i="3"/>
  <c r="N1089" i="3"/>
  <c r="O1089" i="3"/>
  <c r="P1089" i="3"/>
  <c r="Q1089" i="3"/>
  <c r="R1089" i="3"/>
  <c r="S1089" i="3"/>
  <c r="F1091" i="3"/>
  <c r="G1091" i="3"/>
  <c r="H1091" i="3"/>
  <c r="I1091" i="3"/>
  <c r="J1091" i="3"/>
  <c r="K1091" i="3"/>
  <c r="L1091" i="3"/>
  <c r="M1091" i="3"/>
  <c r="N1091" i="3"/>
  <c r="O1091" i="3"/>
  <c r="P1091" i="3"/>
  <c r="Q1091" i="3"/>
  <c r="R1091" i="3"/>
  <c r="S1091" i="3"/>
  <c r="F1092" i="3"/>
  <c r="G1092" i="3"/>
  <c r="H1092" i="3"/>
  <c r="I1092" i="3"/>
  <c r="J1092" i="3"/>
  <c r="K1092" i="3"/>
  <c r="L1092" i="3"/>
  <c r="M1092" i="3"/>
  <c r="N1092" i="3"/>
  <c r="O1092" i="3"/>
  <c r="P1092" i="3"/>
  <c r="Q1092" i="3"/>
  <c r="R1092" i="3"/>
  <c r="S1092" i="3"/>
  <c r="F1093" i="3"/>
  <c r="G1093" i="3"/>
  <c r="H1093" i="3"/>
  <c r="I1093" i="3"/>
  <c r="J1093" i="3"/>
  <c r="K1093" i="3"/>
  <c r="L1093" i="3"/>
  <c r="M1093" i="3"/>
  <c r="N1093" i="3"/>
  <c r="O1093" i="3"/>
  <c r="P1093" i="3"/>
  <c r="Q1093" i="3"/>
  <c r="R1093" i="3"/>
  <c r="S1093" i="3"/>
  <c r="F1094" i="3"/>
  <c r="G1094" i="3"/>
  <c r="H1094" i="3"/>
  <c r="I1094" i="3"/>
  <c r="J1094" i="3"/>
  <c r="K1094" i="3"/>
  <c r="L1094" i="3"/>
  <c r="M1094" i="3"/>
  <c r="N1094" i="3"/>
  <c r="O1094" i="3"/>
  <c r="P1094" i="3"/>
  <c r="Q1094" i="3"/>
  <c r="R1094" i="3"/>
  <c r="S1094" i="3"/>
  <c r="F1095" i="3"/>
  <c r="G1095" i="3"/>
  <c r="H1095" i="3"/>
  <c r="I1095" i="3"/>
  <c r="J1095" i="3"/>
  <c r="K1095" i="3"/>
  <c r="L1095" i="3"/>
  <c r="M1095" i="3"/>
  <c r="N1095" i="3"/>
  <c r="O1095" i="3"/>
  <c r="P1095" i="3"/>
  <c r="Q1095" i="3"/>
  <c r="R1095" i="3"/>
  <c r="S1095" i="3"/>
  <c r="F1096" i="3"/>
  <c r="G1096" i="3"/>
  <c r="H1096" i="3"/>
  <c r="I1096" i="3"/>
  <c r="J1096" i="3"/>
  <c r="K1096" i="3"/>
  <c r="L1096" i="3"/>
  <c r="M1096" i="3"/>
  <c r="N1096" i="3"/>
  <c r="O1096" i="3"/>
  <c r="P1096" i="3"/>
  <c r="Q1096" i="3"/>
  <c r="R1096" i="3"/>
  <c r="S1096" i="3"/>
  <c r="F1097" i="3"/>
  <c r="G1097" i="3"/>
  <c r="H1097" i="3"/>
  <c r="I1097" i="3"/>
  <c r="J1097" i="3"/>
  <c r="K1097" i="3"/>
  <c r="L1097" i="3"/>
  <c r="M1097" i="3"/>
  <c r="N1097" i="3"/>
  <c r="O1097" i="3"/>
  <c r="P1097" i="3"/>
  <c r="Q1097" i="3"/>
  <c r="R1097" i="3"/>
  <c r="S1097" i="3"/>
  <c r="F1098" i="3"/>
  <c r="G1098" i="3"/>
  <c r="H1098" i="3"/>
  <c r="I1098" i="3"/>
  <c r="J1098" i="3"/>
  <c r="K1098" i="3"/>
  <c r="L1098" i="3"/>
  <c r="M1098" i="3"/>
  <c r="N1098" i="3"/>
  <c r="O1098" i="3"/>
  <c r="P1098" i="3"/>
  <c r="Q1098" i="3"/>
  <c r="R1098" i="3"/>
  <c r="S1098" i="3"/>
  <c r="F1099" i="3"/>
  <c r="G1099" i="3"/>
  <c r="H1099" i="3"/>
  <c r="I1099" i="3"/>
  <c r="J1099" i="3"/>
  <c r="K1099" i="3"/>
  <c r="L1099" i="3"/>
  <c r="M1099" i="3"/>
  <c r="N1099" i="3"/>
  <c r="O1099" i="3"/>
  <c r="P1099" i="3"/>
  <c r="Q1099" i="3"/>
  <c r="R1099" i="3"/>
  <c r="S1099" i="3"/>
  <c r="F1100" i="3"/>
  <c r="G1100" i="3"/>
  <c r="H1100" i="3"/>
  <c r="I1100" i="3"/>
  <c r="J1100" i="3"/>
  <c r="K1100" i="3"/>
  <c r="L1100" i="3"/>
  <c r="M1100" i="3"/>
  <c r="N1100" i="3"/>
  <c r="O1100" i="3"/>
  <c r="P1100" i="3"/>
  <c r="Q1100" i="3"/>
  <c r="R1100" i="3"/>
  <c r="S1100" i="3"/>
  <c r="F1101" i="3"/>
  <c r="G1101" i="3"/>
  <c r="H1101" i="3"/>
  <c r="I1101" i="3"/>
  <c r="J1101" i="3"/>
  <c r="K1101" i="3"/>
  <c r="L1101" i="3"/>
  <c r="M1101" i="3"/>
  <c r="N1101" i="3"/>
  <c r="O1101" i="3"/>
  <c r="P1101" i="3"/>
  <c r="Q1101" i="3"/>
  <c r="R1101" i="3"/>
  <c r="S1101" i="3"/>
  <c r="F1103" i="3"/>
  <c r="G1103" i="3"/>
  <c r="H1103" i="3"/>
  <c r="I1103" i="3"/>
  <c r="J1103" i="3"/>
  <c r="K1103" i="3"/>
  <c r="L1103" i="3"/>
  <c r="M1103" i="3"/>
  <c r="N1103" i="3"/>
  <c r="O1103" i="3"/>
  <c r="P1103" i="3"/>
  <c r="Q1103" i="3"/>
  <c r="R1103" i="3"/>
  <c r="S1103" i="3"/>
  <c r="F1104" i="3"/>
  <c r="G1104" i="3"/>
  <c r="H1104" i="3"/>
  <c r="I1104" i="3"/>
  <c r="J1104" i="3"/>
  <c r="K1104" i="3"/>
  <c r="L1104" i="3"/>
  <c r="M1104" i="3"/>
  <c r="N1104" i="3"/>
  <c r="O1104" i="3"/>
  <c r="P1104" i="3"/>
  <c r="Q1104" i="3"/>
  <c r="R1104" i="3"/>
  <c r="S1104" i="3"/>
  <c r="F1105" i="3"/>
  <c r="G1105" i="3"/>
  <c r="H1105" i="3"/>
  <c r="I1105" i="3"/>
  <c r="J1105" i="3"/>
  <c r="K1105" i="3"/>
  <c r="L1105" i="3"/>
  <c r="M1105" i="3"/>
  <c r="N1105" i="3"/>
  <c r="O1105" i="3"/>
  <c r="P1105" i="3"/>
  <c r="Q1105" i="3"/>
  <c r="R1105" i="3"/>
  <c r="S1105" i="3"/>
  <c r="F1106" i="3"/>
  <c r="G1106" i="3"/>
  <c r="H1106" i="3"/>
  <c r="I1106" i="3"/>
  <c r="J1106" i="3"/>
  <c r="K1106" i="3"/>
  <c r="L1106" i="3"/>
  <c r="M1106" i="3"/>
  <c r="N1106" i="3"/>
  <c r="O1106" i="3"/>
  <c r="P1106" i="3"/>
  <c r="Q1106" i="3"/>
  <c r="R1106" i="3"/>
  <c r="S1106" i="3"/>
  <c r="F1107" i="3"/>
  <c r="G1107" i="3"/>
  <c r="H1107" i="3"/>
  <c r="I1107" i="3"/>
  <c r="J1107" i="3"/>
  <c r="K1107" i="3"/>
  <c r="L1107" i="3"/>
  <c r="M1107" i="3"/>
  <c r="N1107" i="3"/>
  <c r="O1107" i="3"/>
  <c r="P1107" i="3"/>
  <c r="Q1107" i="3"/>
  <c r="R1107" i="3"/>
  <c r="S1107" i="3"/>
  <c r="F1108" i="3"/>
  <c r="G1108" i="3"/>
  <c r="H1108" i="3"/>
  <c r="I1108" i="3"/>
  <c r="J1108" i="3"/>
  <c r="K1108" i="3"/>
  <c r="L1108" i="3"/>
  <c r="M1108" i="3"/>
  <c r="N1108" i="3"/>
  <c r="O1108" i="3"/>
  <c r="P1108" i="3"/>
  <c r="Q1108" i="3"/>
  <c r="R1108" i="3"/>
  <c r="S1108" i="3"/>
  <c r="F1109" i="3"/>
  <c r="G1109" i="3"/>
  <c r="H1109" i="3"/>
  <c r="I1109" i="3"/>
  <c r="J1109" i="3"/>
  <c r="K1109" i="3"/>
  <c r="L1109" i="3"/>
  <c r="M1109" i="3"/>
  <c r="N1109" i="3"/>
  <c r="O1109" i="3"/>
  <c r="P1109" i="3"/>
  <c r="Q1109" i="3"/>
  <c r="R1109" i="3"/>
  <c r="S1109" i="3"/>
  <c r="F1110" i="3"/>
  <c r="G1110" i="3"/>
  <c r="H1110" i="3"/>
  <c r="I1110" i="3"/>
  <c r="J1110" i="3"/>
  <c r="K1110" i="3"/>
  <c r="L1110" i="3"/>
  <c r="M1110" i="3"/>
  <c r="N1110" i="3"/>
  <c r="O1110" i="3"/>
  <c r="P1110" i="3"/>
  <c r="Q1110" i="3"/>
  <c r="R1110" i="3"/>
  <c r="S1110" i="3"/>
  <c r="F1111" i="3"/>
  <c r="G1111" i="3"/>
  <c r="H1111" i="3"/>
  <c r="I1111" i="3"/>
  <c r="J1111" i="3"/>
  <c r="K1111" i="3"/>
  <c r="L1111" i="3"/>
  <c r="M1111" i="3"/>
  <c r="N1111" i="3"/>
  <c r="O1111" i="3"/>
  <c r="P1111" i="3"/>
  <c r="Q1111" i="3"/>
  <c r="R1111" i="3"/>
  <c r="S1111" i="3"/>
  <c r="F1112" i="3"/>
  <c r="G1112" i="3"/>
  <c r="H1112" i="3"/>
  <c r="I1112" i="3"/>
  <c r="J1112" i="3"/>
  <c r="K1112" i="3"/>
  <c r="L1112" i="3"/>
  <c r="M1112" i="3"/>
  <c r="N1112" i="3"/>
  <c r="O1112" i="3"/>
  <c r="P1112" i="3"/>
  <c r="Q1112" i="3"/>
  <c r="R1112" i="3"/>
  <c r="S1112" i="3"/>
  <c r="F1113" i="3"/>
  <c r="G1113" i="3"/>
  <c r="H1113" i="3"/>
  <c r="I1113" i="3"/>
  <c r="J1113" i="3"/>
  <c r="K1113" i="3"/>
  <c r="L1113" i="3"/>
  <c r="M1113" i="3"/>
  <c r="N1113" i="3"/>
  <c r="O1113" i="3"/>
  <c r="P1113" i="3"/>
  <c r="Q1113" i="3"/>
  <c r="R1113" i="3"/>
  <c r="S1113" i="3"/>
  <c r="F1114" i="3"/>
  <c r="G1114" i="3"/>
  <c r="H1114" i="3"/>
  <c r="I1114" i="3"/>
  <c r="J1114" i="3"/>
  <c r="K1114" i="3"/>
  <c r="L1114" i="3"/>
  <c r="M1114" i="3"/>
  <c r="N1114" i="3"/>
  <c r="O1114" i="3"/>
  <c r="P1114" i="3"/>
  <c r="Q1114" i="3"/>
  <c r="R1114" i="3"/>
  <c r="S1114" i="3"/>
  <c r="F1115" i="3"/>
  <c r="G1115" i="3"/>
  <c r="H1115" i="3"/>
  <c r="I1115" i="3"/>
  <c r="J1115" i="3"/>
  <c r="K1115" i="3"/>
  <c r="L1115" i="3"/>
  <c r="M1115" i="3"/>
  <c r="N1115" i="3"/>
  <c r="O1115" i="3"/>
  <c r="P1115" i="3"/>
  <c r="Q1115" i="3"/>
  <c r="R1115" i="3"/>
  <c r="S1115" i="3"/>
  <c r="F1116" i="3"/>
  <c r="G1116" i="3"/>
  <c r="H1116" i="3"/>
  <c r="I1116" i="3"/>
  <c r="J1116" i="3"/>
  <c r="K1116" i="3"/>
  <c r="L1116" i="3"/>
  <c r="M1116" i="3"/>
  <c r="N1116" i="3"/>
  <c r="O1116" i="3"/>
  <c r="P1116" i="3"/>
  <c r="Q1116" i="3"/>
  <c r="R1116" i="3"/>
  <c r="S1116" i="3"/>
  <c r="F1117" i="3"/>
  <c r="G1117" i="3"/>
  <c r="H1117" i="3"/>
  <c r="I1117" i="3"/>
  <c r="J1117" i="3"/>
  <c r="K1117" i="3"/>
  <c r="L1117" i="3"/>
  <c r="M1117" i="3"/>
  <c r="N1117" i="3"/>
  <c r="O1117" i="3"/>
  <c r="P1117" i="3"/>
  <c r="Q1117" i="3"/>
  <c r="R1117" i="3"/>
  <c r="S1117" i="3"/>
  <c r="F1118" i="3"/>
  <c r="G1118" i="3"/>
  <c r="H1118" i="3"/>
  <c r="I1118" i="3"/>
  <c r="J1118" i="3"/>
  <c r="K1118" i="3"/>
  <c r="L1118" i="3"/>
  <c r="M1118" i="3"/>
  <c r="N1118" i="3"/>
  <c r="O1118" i="3"/>
  <c r="P1118" i="3"/>
  <c r="Q1118" i="3"/>
  <c r="R1118" i="3"/>
  <c r="S1118" i="3"/>
  <c r="F1119" i="3"/>
  <c r="G1119" i="3"/>
  <c r="H1119" i="3"/>
  <c r="I1119" i="3"/>
  <c r="J1119" i="3"/>
  <c r="K1119" i="3"/>
  <c r="L1119" i="3"/>
  <c r="M1119" i="3"/>
  <c r="N1119" i="3"/>
  <c r="O1119" i="3"/>
  <c r="P1119" i="3"/>
  <c r="Q1119" i="3"/>
  <c r="R1119" i="3"/>
  <c r="S1119" i="3"/>
  <c r="F1120" i="3"/>
  <c r="G1120" i="3"/>
  <c r="H1120" i="3"/>
  <c r="I1120" i="3"/>
  <c r="J1120" i="3"/>
  <c r="K1120" i="3"/>
  <c r="L1120" i="3"/>
  <c r="M1120" i="3"/>
  <c r="N1120" i="3"/>
  <c r="O1120" i="3"/>
  <c r="P1120" i="3"/>
  <c r="Q1120" i="3"/>
  <c r="R1120" i="3"/>
  <c r="S1120" i="3"/>
  <c r="F1121" i="3"/>
  <c r="G1121" i="3"/>
  <c r="H1121" i="3"/>
  <c r="I1121" i="3"/>
  <c r="J1121" i="3"/>
  <c r="K1121" i="3"/>
  <c r="L1121" i="3"/>
  <c r="M1121" i="3"/>
  <c r="N1121" i="3"/>
  <c r="O1121" i="3"/>
  <c r="P1121" i="3"/>
  <c r="Q1121" i="3"/>
  <c r="R1121" i="3"/>
  <c r="S1121" i="3"/>
  <c r="F1123" i="3"/>
  <c r="G1123" i="3"/>
  <c r="H1123" i="3"/>
  <c r="I1123" i="3"/>
  <c r="J1123" i="3"/>
  <c r="K1123" i="3"/>
  <c r="L1123" i="3"/>
  <c r="M1123" i="3"/>
  <c r="N1123" i="3"/>
  <c r="O1123" i="3"/>
  <c r="P1123" i="3"/>
  <c r="Q1123" i="3"/>
  <c r="R1123" i="3"/>
  <c r="S1123" i="3"/>
  <c r="F1124" i="3"/>
  <c r="G1124" i="3"/>
  <c r="H1124" i="3"/>
  <c r="I1124" i="3"/>
  <c r="J1124" i="3"/>
  <c r="K1124" i="3"/>
  <c r="L1124" i="3"/>
  <c r="M1124" i="3"/>
  <c r="N1124" i="3"/>
  <c r="O1124" i="3"/>
  <c r="P1124" i="3"/>
  <c r="Q1124" i="3"/>
  <c r="R1124" i="3"/>
  <c r="S1124" i="3"/>
  <c r="F1125" i="3"/>
  <c r="G1125" i="3"/>
  <c r="H1125" i="3"/>
  <c r="I1125" i="3"/>
  <c r="J1125" i="3"/>
  <c r="K1125" i="3"/>
  <c r="L1125" i="3"/>
  <c r="M1125" i="3"/>
  <c r="N1125" i="3"/>
  <c r="O1125" i="3"/>
  <c r="P1125" i="3"/>
  <c r="Q1125" i="3"/>
  <c r="R1125" i="3"/>
  <c r="S1125" i="3"/>
  <c r="F1126" i="3"/>
  <c r="G1126" i="3"/>
  <c r="H1126" i="3"/>
  <c r="I1126" i="3"/>
  <c r="J1126" i="3"/>
  <c r="K1126" i="3"/>
  <c r="L1126" i="3"/>
  <c r="M1126" i="3"/>
  <c r="N1126" i="3"/>
  <c r="O1126" i="3"/>
  <c r="P1126" i="3"/>
  <c r="Q1126" i="3"/>
  <c r="R1126" i="3"/>
  <c r="S1126" i="3"/>
  <c r="F1127" i="3"/>
  <c r="G1127" i="3"/>
  <c r="H1127" i="3"/>
  <c r="I1127" i="3"/>
  <c r="J1127" i="3"/>
  <c r="K1127" i="3"/>
  <c r="L1127" i="3"/>
  <c r="M1127" i="3"/>
  <c r="N1127" i="3"/>
  <c r="O1127" i="3"/>
  <c r="P1127" i="3"/>
  <c r="Q1127" i="3"/>
  <c r="R1127" i="3"/>
  <c r="S1127" i="3"/>
  <c r="F1128" i="3"/>
  <c r="G1128" i="3"/>
  <c r="H1128" i="3"/>
  <c r="I1128" i="3"/>
  <c r="J1128" i="3"/>
  <c r="K1128" i="3"/>
  <c r="L1128" i="3"/>
  <c r="M1128" i="3"/>
  <c r="N1128" i="3"/>
  <c r="O1128" i="3"/>
  <c r="P1128" i="3"/>
  <c r="Q1128" i="3"/>
  <c r="R1128" i="3"/>
  <c r="S1128" i="3"/>
  <c r="F1129" i="3"/>
  <c r="G1129" i="3"/>
  <c r="H1129" i="3"/>
  <c r="I1129" i="3"/>
  <c r="J1129" i="3"/>
  <c r="K1129" i="3"/>
  <c r="L1129" i="3"/>
  <c r="M1129" i="3"/>
  <c r="N1129" i="3"/>
  <c r="O1129" i="3"/>
  <c r="P1129" i="3"/>
  <c r="Q1129" i="3"/>
  <c r="R1129" i="3"/>
  <c r="S1129" i="3"/>
  <c r="F1130" i="3"/>
  <c r="G1130" i="3"/>
  <c r="H1130" i="3"/>
  <c r="I1130" i="3"/>
  <c r="J1130" i="3"/>
  <c r="K1130" i="3"/>
  <c r="L1130" i="3"/>
  <c r="M1130" i="3"/>
  <c r="N1130" i="3"/>
  <c r="O1130" i="3"/>
  <c r="P1130" i="3"/>
  <c r="Q1130" i="3"/>
  <c r="R1130" i="3"/>
  <c r="S1130" i="3"/>
  <c r="F1131" i="3"/>
  <c r="G1131" i="3"/>
  <c r="H1131" i="3"/>
  <c r="I1131" i="3"/>
  <c r="J1131" i="3"/>
  <c r="K1131" i="3"/>
  <c r="L1131" i="3"/>
  <c r="M1131" i="3"/>
  <c r="N1131" i="3"/>
  <c r="O1131" i="3"/>
  <c r="P1131" i="3"/>
  <c r="Q1131" i="3"/>
  <c r="R1131" i="3"/>
  <c r="S1131" i="3"/>
  <c r="F1132" i="3"/>
  <c r="G1132" i="3"/>
  <c r="H1132" i="3"/>
  <c r="I1132" i="3"/>
  <c r="J1132" i="3"/>
  <c r="K1132" i="3"/>
  <c r="L1132" i="3"/>
  <c r="M1132" i="3"/>
  <c r="N1132" i="3"/>
  <c r="O1132" i="3"/>
  <c r="P1132" i="3"/>
  <c r="Q1132" i="3"/>
  <c r="R1132" i="3"/>
  <c r="S1132" i="3"/>
  <c r="F1133" i="3"/>
  <c r="G1133" i="3"/>
  <c r="H1133" i="3"/>
  <c r="I1133" i="3"/>
  <c r="J1133" i="3"/>
  <c r="K1133" i="3"/>
  <c r="L1133" i="3"/>
  <c r="M1133" i="3"/>
  <c r="N1133" i="3"/>
  <c r="O1133" i="3"/>
  <c r="P1133" i="3"/>
  <c r="Q1133" i="3"/>
  <c r="R1133" i="3"/>
  <c r="S1133" i="3"/>
  <c r="F1134" i="3"/>
  <c r="G1134" i="3"/>
  <c r="H1134" i="3"/>
  <c r="I1134" i="3"/>
  <c r="J1134" i="3"/>
  <c r="K1134" i="3"/>
  <c r="L1134" i="3"/>
  <c r="M1134" i="3"/>
  <c r="N1134" i="3"/>
  <c r="O1134" i="3"/>
  <c r="P1134" i="3"/>
  <c r="Q1134" i="3"/>
  <c r="R1134" i="3"/>
  <c r="S1134" i="3"/>
  <c r="F1135" i="3"/>
  <c r="G1135" i="3"/>
  <c r="H1135" i="3"/>
  <c r="I1135" i="3"/>
  <c r="J1135" i="3"/>
  <c r="K1135" i="3"/>
  <c r="L1135" i="3"/>
  <c r="M1135" i="3"/>
  <c r="N1135" i="3"/>
  <c r="O1135" i="3"/>
  <c r="P1135" i="3"/>
  <c r="Q1135" i="3"/>
  <c r="R1135" i="3"/>
  <c r="S1135" i="3"/>
  <c r="F1136" i="3"/>
  <c r="G1136" i="3"/>
  <c r="H1136" i="3"/>
  <c r="I1136" i="3"/>
  <c r="J1136" i="3"/>
  <c r="K1136" i="3"/>
  <c r="L1136" i="3"/>
  <c r="M1136" i="3"/>
  <c r="N1136" i="3"/>
  <c r="O1136" i="3"/>
  <c r="P1136" i="3"/>
  <c r="Q1136" i="3"/>
  <c r="R1136" i="3"/>
  <c r="S1136" i="3"/>
  <c r="F1137" i="3"/>
  <c r="G1137" i="3"/>
  <c r="H1137" i="3"/>
  <c r="I1137" i="3"/>
  <c r="J1137" i="3"/>
  <c r="K1137" i="3"/>
  <c r="L1137" i="3"/>
  <c r="M1137" i="3"/>
  <c r="N1137" i="3"/>
  <c r="O1137" i="3"/>
  <c r="P1137" i="3"/>
  <c r="Q1137" i="3"/>
  <c r="R1137" i="3"/>
  <c r="S1137" i="3"/>
  <c r="F1138" i="3"/>
  <c r="G1138" i="3"/>
  <c r="H1138" i="3"/>
  <c r="I1138" i="3"/>
  <c r="J1138" i="3"/>
  <c r="K1138" i="3"/>
  <c r="L1138" i="3"/>
  <c r="M1138" i="3"/>
  <c r="N1138" i="3"/>
  <c r="O1138" i="3"/>
  <c r="P1138" i="3"/>
  <c r="Q1138" i="3"/>
  <c r="R1138" i="3"/>
  <c r="S1138" i="3"/>
  <c r="F1140" i="3"/>
  <c r="G1140" i="3"/>
  <c r="H1140" i="3"/>
  <c r="I1140" i="3"/>
  <c r="J1140" i="3"/>
  <c r="K1140" i="3"/>
  <c r="L1140" i="3"/>
  <c r="M1140" i="3"/>
  <c r="N1140" i="3"/>
  <c r="O1140" i="3"/>
  <c r="P1140" i="3"/>
  <c r="Q1140" i="3"/>
  <c r="R1140" i="3"/>
  <c r="S1140" i="3"/>
  <c r="F1142" i="3"/>
  <c r="G1142" i="3"/>
  <c r="H1142" i="3"/>
  <c r="I1142" i="3"/>
  <c r="J1142" i="3"/>
  <c r="K1142" i="3"/>
  <c r="L1142" i="3"/>
  <c r="M1142" i="3"/>
  <c r="N1142" i="3"/>
  <c r="O1142" i="3"/>
  <c r="P1142" i="3"/>
  <c r="Q1142" i="3"/>
  <c r="R1142" i="3"/>
  <c r="S1142" i="3"/>
  <c r="F1144" i="3"/>
  <c r="G1144" i="3"/>
  <c r="H1144" i="3"/>
  <c r="I1144" i="3"/>
  <c r="J1144" i="3"/>
  <c r="K1144" i="3"/>
  <c r="L1144" i="3"/>
  <c r="M1144" i="3"/>
  <c r="N1144" i="3"/>
  <c r="O1144" i="3"/>
  <c r="P1144" i="3"/>
  <c r="Q1144" i="3"/>
  <c r="R1144" i="3"/>
  <c r="S1144" i="3"/>
  <c r="F1145" i="3"/>
  <c r="G1145" i="3"/>
  <c r="H1145" i="3"/>
  <c r="I1145" i="3"/>
  <c r="J1145" i="3"/>
  <c r="K1145" i="3"/>
  <c r="L1145" i="3"/>
  <c r="M1145" i="3"/>
  <c r="N1145" i="3"/>
  <c r="O1145" i="3"/>
  <c r="P1145" i="3"/>
  <c r="Q1145" i="3"/>
  <c r="R1145" i="3"/>
  <c r="S1145" i="3"/>
  <c r="F1147" i="3"/>
  <c r="G1147" i="3"/>
  <c r="H1147" i="3"/>
  <c r="I1147" i="3"/>
  <c r="J1147" i="3"/>
  <c r="K1147" i="3"/>
  <c r="L1147" i="3"/>
  <c r="M1147" i="3"/>
  <c r="N1147" i="3"/>
  <c r="O1147" i="3"/>
  <c r="P1147" i="3"/>
  <c r="Q1147" i="3"/>
  <c r="R1147" i="3"/>
  <c r="S1147" i="3"/>
  <c r="F1148" i="3"/>
  <c r="G1148" i="3"/>
  <c r="H1148" i="3"/>
  <c r="I1148" i="3"/>
  <c r="J1148" i="3"/>
  <c r="K1148" i="3"/>
  <c r="L1148" i="3"/>
  <c r="M1148" i="3"/>
  <c r="N1148" i="3"/>
  <c r="O1148" i="3"/>
  <c r="P1148" i="3"/>
  <c r="Q1148" i="3"/>
  <c r="R1148" i="3"/>
  <c r="S1148" i="3"/>
  <c r="F1149" i="3"/>
  <c r="G1149" i="3"/>
  <c r="H1149" i="3"/>
  <c r="I1149" i="3"/>
  <c r="J1149" i="3"/>
  <c r="K1149" i="3"/>
  <c r="L1149" i="3"/>
  <c r="M1149" i="3"/>
  <c r="N1149" i="3"/>
  <c r="O1149" i="3"/>
  <c r="P1149" i="3"/>
  <c r="Q1149" i="3"/>
  <c r="R1149" i="3"/>
  <c r="S1149" i="3"/>
  <c r="F1150" i="3"/>
  <c r="G1150" i="3"/>
  <c r="H1150" i="3"/>
  <c r="I1150" i="3"/>
  <c r="J1150" i="3"/>
  <c r="K1150" i="3"/>
  <c r="L1150" i="3"/>
  <c r="M1150" i="3"/>
  <c r="N1150" i="3"/>
  <c r="O1150" i="3"/>
  <c r="P1150" i="3"/>
  <c r="Q1150" i="3"/>
  <c r="R1150" i="3"/>
  <c r="S1150" i="3"/>
  <c r="F1151" i="3"/>
  <c r="G1151" i="3"/>
  <c r="H1151" i="3"/>
  <c r="I1151" i="3"/>
  <c r="J1151" i="3"/>
  <c r="K1151" i="3"/>
  <c r="L1151" i="3"/>
  <c r="M1151" i="3"/>
  <c r="N1151" i="3"/>
  <c r="O1151" i="3"/>
  <c r="P1151" i="3"/>
  <c r="Q1151" i="3"/>
  <c r="R1151" i="3"/>
  <c r="S1151" i="3"/>
  <c r="F1152" i="3"/>
  <c r="G1152" i="3"/>
  <c r="H1152" i="3"/>
  <c r="I1152" i="3"/>
  <c r="J1152" i="3"/>
  <c r="K1152" i="3"/>
  <c r="L1152" i="3"/>
  <c r="M1152" i="3"/>
  <c r="N1152" i="3"/>
  <c r="O1152" i="3"/>
  <c r="P1152" i="3"/>
  <c r="Q1152" i="3"/>
  <c r="R1152" i="3"/>
  <c r="S1152" i="3"/>
  <c r="F1153" i="3"/>
  <c r="G1153" i="3"/>
  <c r="H1153" i="3"/>
  <c r="I1153" i="3"/>
  <c r="J1153" i="3"/>
  <c r="K1153" i="3"/>
  <c r="L1153" i="3"/>
  <c r="M1153" i="3"/>
  <c r="N1153" i="3"/>
  <c r="O1153" i="3"/>
  <c r="P1153" i="3"/>
  <c r="Q1153" i="3"/>
  <c r="R1153" i="3"/>
  <c r="S1153" i="3"/>
  <c r="F1155" i="3"/>
  <c r="G1155" i="3"/>
  <c r="H1155" i="3"/>
  <c r="I1155" i="3"/>
  <c r="J1155" i="3"/>
  <c r="K1155" i="3"/>
  <c r="L1155" i="3"/>
  <c r="M1155" i="3"/>
  <c r="N1155" i="3"/>
  <c r="O1155" i="3"/>
  <c r="P1155" i="3"/>
  <c r="Q1155" i="3"/>
  <c r="R1155" i="3"/>
  <c r="S1155" i="3"/>
  <c r="F1156" i="3"/>
  <c r="G1156" i="3"/>
  <c r="H1156" i="3"/>
  <c r="I1156" i="3"/>
  <c r="J1156" i="3"/>
  <c r="K1156" i="3"/>
  <c r="L1156" i="3"/>
  <c r="M1156" i="3"/>
  <c r="N1156" i="3"/>
  <c r="O1156" i="3"/>
  <c r="P1156" i="3"/>
  <c r="Q1156" i="3"/>
  <c r="R1156" i="3"/>
  <c r="S1156" i="3"/>
  <c r="F1158" i="3"/>
  <c r="G1158" i="3"/>
  <c r="H1158" i="3"/>
  <c r="I1158" i="3"/>
  <c r="J1158" i="3"/>
  <c r="K1158" i="3"/>
  <c r="L1158" i="3"/>
  <c r="M1158" i="3"/>
  <c r="N1158" i="3"/>
  <c r="O1158" i="3"/>
  <c r="P1158" i="3"/>
  <c r="Q1158" i="3"/>
  <c r="R1158" i="3"/>
  <c r="S1158" i="3"/>
  <c r="F1159" i="3"/>
  <c r="G1159" i="3"/>
  <c r="H1159" i="3"/>
  <c r="I1159" i="3"/>
  <c r="J1159" i="3"/>
  <c r="K1159" i="3"/>
  <c r="L1159" i="3"/>
  <c r="M1159" i="3"/>
  <c r="N1159" i="3"/>
  <c r="O1159" i="3"/>
  <c r="P1159" i="3"/>
  <c r="Q1159" i="3"/>
  <c r="R1159" i="3"/>
  <c r="S1159" i="3"/>
  <c r="F1160" i="3"/>
  <c r="G1160" i="3"/>
  <c r="H1160" i="3"/>
  <c r="I1160" i="3"/>
  <c r="J1160" i="3"/>
  <c r="K1160" i="3"/>
  <c r="L1160" i="3"/>
  <c r="M1160" i="3"/>
  <c r="N1160" i="3"/>
  <c r="O1160" i="3"/>
  <c r="P1160" i="3"/>
  <c r="Q1160" i="3"/>
  <c r="R1160" i="3"/>
  <c r="S1160" i="3"/>
  <c r="F1162" i="3"/>
  <c r="G1162" i="3"/>
  <c r="H1162" i="3"/>
  <c r="I1162" i="3"/>
  <c r="J1162" i="3"/>
  <c r="K1162" i="3"/>
  <c r="L1162" i="3"/>
  <c r="M1162" i="3"/>
  <c r="N1162" i="3"/>
  <c r="O1162" i="3"/>
  <c r="P1162" i="3"/>
  <c r="Q1162" i="3"/>
  <c r="R1162" i="3"/>
  <c r="S1162" i="3"/>
  <c r="F1164" i="3"/>
  <c r="G1164" i="3"/>
  <c r="H1164" i="3"/>
  <c r="I1164" i="3"/>
  <c r="J1164" i="3"/>
  <c r="K1164" i="3"/>
  <c r="L1164" i="3"/>
  <c r="M1164" i="3"/>
  <c r="N1164" i="3"/>
  <c r="O1164" i="3"/>
  <c r="P1164" i="3"/>
  <c r="Q1164" i="3"/>
  <c r="R1164" i="3"/>
  <c r="S1164" i="3"/>
  <c r="F1166" i="3"/>
  <c r="G1166" i="3"/>
  <c r="H1166" i="3"/>
  <c r="I1166" i="3"/>
  <c r="J1166" i="3"/>
  <c r="K1166" i="3"/>
  <c r="L1166" i="3"/>
  <c r="M1166" i="3"/>
  <c r="N1166" i="3"/>
  <c r="O1166" i="3"/>
  <c r="P1166" i="3"/>
  <c r="Q1166" i="3"/>
  <c r="R1166" i="3"/>
  <c r="S1166" i="3"/>
  <c r="F1168" i="3"/>
  <c r="G1168" i="3"/>
  <c r="H1168" i="3"/>
  <c r="I1168" i="3"/>
  <c r="J1168" i="3"/>
  <c r="K1168" i="3"/>
  <c r="L1168" i="3"/>
  <c r="M1168" i="3"/>
  <c r="N1168" i="3"/>
  <c r="O1168" i="3"/>
  <c r="P1168" i="3"/>
  <c r="Q1168" i="3"/>
  <c r="R1168" i="3"/>
  <c r="S1168" i="3"/>
  <c r="F1170" i="3"/>
  <c r="G1170" i="3"/>
  <c r="H1170" i="3"/>
  <c r="I1170" i="3"/>
  <c r="J1170" i="3"/>
  <c r="K1170" i="3"/>
  <c r="L1170" i="3"/>
  <c r="M1170" i="3"/>
  <c r="N1170" i="3"/>
  <c r="O1170" i="3"/>
  <c r="P1170" i="3"/>
  <c r="Q1170" i="3"/>
  <c r="R1170" i="3"/>
  <c r="S1170" i="3"/>
  <c r="F1171" i="3"/>
  <c r="G1171" i="3"/>
  <c r="H1171" i="3"/>
  <c r="I1171" i="3"/>
  <c r="J1171" i="3"/>
  <c r="K1171" i="3"/>
  <c r="L1171" i="3"/>
  <c r="M1171" i="3"/>
  <c r="N1171" i="3"/>
  <c r="O1171" i="3"/>
  <c r="P1171" i="3"/>
  <c r="Q1171" i="3"/>
  <c r="R1171" i="3"/>
  <c r="S1171" i="3"/>
  <c r="F1172" i="3"/>
  <c r="G1172" i="3"/>
  <c r="H1172" i="3"/>
  <c r="I1172" i="3"/>
  <c r="J1172" i="3"/>
  <c r="K1172" i="3"/>
  <c r="L1172" i="3"/>
  <c r="M1172" i="3"/>
  <c r="N1172" i="3"/>
  <c r="O1172" i="3"/>
  <c r="P1172" i="3"/>
  <c r="Q1172" i="3"/>
  <c r="R1172" i="3"/>
  <c r="S1172" i="3"/>
  <c r="F1174" i="3"/>
  <c r="G1174" i="3"/>
  <c r="H1174" i="3"/>
  <c r="I1174" i="3"/>
  <c r="J1174" i="3"/>
  <c r="K1174" i="3"/>
  <c r="L1174" i="3"/>
  <c r="M1174" i="3"/>
  <c r="N1174" i="3"/>
  <c r="O1174" i="3"/>
  <c r="P1174" i="3"/>
  <c r="Q1174" i="3"/>
  <c r="R1174" i="3"/>
  <c r="S1174" i="3"/>
  <c r="F1175" i="3"/>
  <c r="G1175" i="3"/>
  <c r="H1175" i="3"/>
  <c r="I1175" i="3"/>
  <c r="J1175" i="3"/>
  <c r="K1175" i="3"/>
  <c r="L1175" i="3"/>
  <c r="M1175" i="3"/>
  <c r="N1175" i="3"/>
  <c r="O1175" i="3"/>
  <c r="P1175" i="3"/>
  <c r="Q1175" i="3"/>
  <c r="R1175" i="3"/>
  <c r="S1175" i="3"/>
  <c r="F1176" i="3"/>
  <c r="G1176" i="3"/>
  <c r="H1176" i="3"/>
  <c r="I1176" i="3"/>
  <c r="J1176" i="3"/>
  <c r="K1176" i="3"/>
  <c r="L1176" i="3"/>
  <c r="M1176" i="3"/>
  <c r="N1176" i="3"/>
  <c r="O1176" i="3"/>
  <c r="P1176" i="3"/>
  <c r="Q1176" i="3"/>
  <c r="R1176" i="3"/>
  <c r="S1176" i="3"/>
  <c r="F1177" i="3"/>
  <c r="G1177" i="3"/>
  <c r="H1177" i="3"/>
  <c r="I1177" i="3"/>
  <c r="J1177" i="3"/>
  <c r="K1177" i="3"/>
  <c r="L1177" i="3"/>
  <c r="M1177" i="3"/>
  <c r="N1177" i="3"/>
  <c r="O1177" i="3"/>
  <c r="P1177" i="3"/>
  <c r="Q1177" i="3"/>
  <c r="R1177" i="3"/>
  <c r="S1177" i="3"/>
  <c r="F1179" i="3"/>
  <c r="G1179" i="3"/>
  <c r="H1179" i="3"/>
  <c r="I1179" i="3"/>
  <c r="J1179" i="3"/>
  <c r="K1179" i="3"/>
  <c r="L1179" i="3"/>
  <c r="M1179" i="3"/>
  <c r="N1179" i="3"/>
  <c r="O1179" i="3"/>
  <c r="P1179" i="3"/>
  <c r="Q1179" i="3"/>
  <c r="R1179" i="3"/>
  <c r="S1179" i="3"/>
  <c r="F1180" i="3"/>
  <c r="G1180" i="3"/>
  <c r="H1180" i="3"/>
  <c r="I1180" i="3"/>
  <c r="J1180" i="3"/>
  <c r="K1180" i="3"/>
  <c r="L1180" i="3"/>
  <c r="M1180" i="3"/>
  <c r="N1180" i="3"/>
  <c r="O1180" i="3"/>
  <c r="P1180" i="3"/>
  <c r="Q1180" i="3"/>
  <c r="R1180" i="3"/>
  <c r="S1180" i="3"/>
  <c r="F1181" i="3"/>
  <c r="G1181" i="3"/>
  <c r="H1181" i="3"/>
  <c r="I1181" i="3"/>
  <c r="J1181" i="3"/>
  <c r="K1181" i="3"/>
  <c r="L1181" i="3"/>
  <c r="M1181" i="3"/>
  <c r="N1181" i="3"/>
  <c r="O1181" i="3"/>
  <c r="P1181" i="3"/>
  <c r="Q1181" i="3"/>
  <c r="R1181" i="3"/>
  <c r="S1181" i="3"/>
  <c r="F1183" i="3"/>
  <c r="G1183" i="3"/>
  <c r="H1183" i="3"/>
  <c r="I1183" i="3"/>
  <c r="J1183" i="3"/>
  <c r="K1183" i="3"/>
  <c r="L1183" i="3"/>
  <c r="M1183" i="3"/>
  <c r="N1183" i="3"/>
  <c r="O1183" i="3"/>
  <c r="P1183" i="3"/>
  <c r="Q1183" i="3"/>
  <c r="R1183" i="3"/>
  <c r="S1183" i="3"/>
  <c r="F1184" i="3"/>
  <c r="G1184" i="3"/>
  <c r="H1184" i="3"/>
  <c r="I1184" i="3"/>
  <c r="J1184" i="3"/>
  <c r="K1184" i="3"/>
  <c r="L1184" i="3"/>
  <c r="M1184" i="3"/>
  <c r="N1184" i="3"/>
  <c r="O1184" i="3"/>
  <c r="P1184" i="3"/>
  <c r="Q1184" i="3"/>
  <c r="R1184" i="3"/>
  <c r="S1184" i="3"/>
  <c r="F1186" i="3"/>
  <c r="G1186" i="3"/>
  <c r="H1186" i="3"/>
  <c r="I1186" i="3"/>
  <c r="J1186" i="3"/>
  <c r="K1186" i="3"/>
  <c r="L1186" i="3"/>
  <c r="M1186" i="3"/>
  <c r="N1186" i="3"/>
  <c r="O1186" i="3"/>
  <c r="P1186" i="3"/>
  <c r="Q1186" i="3"/>
  <c r="R1186" i="3"/>
  <c r="S1186" i="3"/>
  <c r="F1187" i="3"/>
  <c r="G1187" i="3"/>
  <c r="H1187" i="3"/>
  <c r="I1187" i="3"/>
  <c r="J1187" i="3"/>
  <c r="K1187" i="3"/>
  <c r="L1187" i="3"/>
  <c r="M1187" i="3"/>
  <c r="N1187" i="3"/>
  <c r="O1187" i="3"/>
  <c r="P1187" i="3"/>
  <c r="Q1187" i="3"/>
  <c r="R1187" i="3"/>
  <c r="S1187" i="3"/>
  <c r="F1188" i="3"/>
  <c r="G1188" i="3"/>
  <c r="H1188" i="3"/>
  <c r="I1188" i="3"/>
  <c r="J1188" i="3"/>
  <c r="K1188" i="3"/>
  <c r="L1188" i="3"/>
  <c r="M1188" i="3"/>
  <c r="N1188" i="3"/>
  <c r="O1188" i="3"/>
  <c r="P1188" i="3"/>
  <c r="Q1188" i="3"/>
  <c r="R1188" i="3"/>
  <c r="S1188" i="3"/>
  <c r="F1190" i="3"/>
  <c r="G1190" i="3"/>
  <c r="H1190" i="3"/>
  <c r="I1190" i="3"/>
  <c r="J1190" i="3"/>
  <c r="K1190" i="3"/>
  <c r="L1190" i="3"/>
  <c r="M1190" i="3"/>
  <c r="N1190" i="3"/>
  <c r="O1190" i="3"/>
  <c r="P1190" i="3"/>
  <c r="Q1190" i="3"/>
  <c r="R1190" i="3"/>
  <c r="S1190" i="3"/>
  <c r="F1191" i="3"/>
  <c r="G1191" i="3"/>
  <c r="H1191" i="3"/>
  <c r="I1191" i="3"/>
  <c r="J1191" i="3"/>
  <c r="K1191" i="3"/>
  <c r="L1191" i="3"/>
  <c r="M1191" i="3"/>
  <c r="N1191" i="3"/>
  <c r="O1191" i="3"/>
  <c r="P1191" i="3"/>
  <c r="Q1191" i="3"/>
  <c r="R1191" i="3"/>
  <c r="S1191" i="3"/>
  <c r="F1193" i="3"/>
  <c r="G1193" i="3"/>
  <c r="H1193" i="3"/>
  <c r="I1193" i="3"/>
  <c r="J1193" i="3"/>
  <c r="K1193" i="3"/>
  <c r="L1193" i="3"/>
  <c r="M1193" i="3"/>
  <c r="N1193" i="3"/>
  <c r="O1193" i="3"/>
  <c r="P1193" i="3"/>
  <c r="Q1193" i="3"/>
  <c r="R1193" i="3"/>
  <c r="S1193" i="3"/>
  <c r="F1194" i="3"/>
  <c r="G1194" i="3"/>
  <c r="H1194" i="3"/>
  <c r="I1194" i="3"/>
  <c r="J1194" i="3"/>
  <c r="K1194" i="3"/>
  <c r="L1194" i="3"/>
  <c r="M1194" i="3"/>
  <c r="N1194" i="3"/>
  <c r="O1194" i="3"/>
  <c r="P1194" i="3"/>
  <c r="Q1194" i="3"/>
  <c r="R1194" i="3"/>
  <c r="S1194" i="3"/>
  <c r="F1196" i="3"/>
  <c r="G1196" i="3"/>
  <c r="H1196" i="3"/>
  <c r="I1196" i="3"/>
  <c r="J1196" i="3"/>
  <c r="K1196" i="3"/>
  <c r="L1196" i="3"/>
  <c r="M1196" i="3"/>
  <c r="N1196" i="3"/>
  <c r="O1196" i="3"/>
  <c r="P1196" i="3"/>
  <c r="Q1196" i="3"/>
  <c r="R1196" i="3"/>
  <c r="S1196" i="3"/>
  <c r="F1197" i="3"/>
  <c r="G1197" i="3"/>
  <c r="H1197" i="3"/>
  <c r="I1197" i="3"/>
  <c r="J1197" i="3"/>
  <c r="K1197" i="3"/>
  <c r="L1197" i="3"/>
  <c r="M1197" i="3"/>
  <c r="N1197" i="3"/>
  <c r="O1197" i="3"/>
  <c r="P1197" i="3"/>
  <c r="Q1197" i="3"/>
  <c r="R1197" i="3"/>
  <c r="S1197" i="3"/>
  <c r="F1198" i="3"/>
  <c r="G1198" i="3"/>
  <c r="H1198" i="3"/>
  <c r="I1198" i="3"/>
  <c r="J1198" i="3"/>
  <c r="K1198" i="3"/>
  <c r="L1198" i="3"/>
  <c r="M1198" i="3"/>
  <c r="N1198" i="3"/>
  <c r="O1198" i="3"/>
  <c r="P1198" i="3"/>
  <c r="Q1198" i="3"/>
  <c r="R1198" i="3"/>
  <c r="S1198" i="3"/>
  <c r="F1200" i="3"/>
  <c r="G1200" i="3"/>
  <c r="H1200" i="3"/>
  <c r="I1200" i="3"/>
  <c r="J1200" i="3"/>
  <c r="K1200" i="3"/>
  <c r="L1200" i="3"/>
  <c r="M1200" i="3"/>
  <c r="N1200" i="3"/>
  <c r="O1200" i="3"/>
  <c r="P1200" i="3"/>
  <c r="Q1200" i="3"/>
  <c r="R1200" i="3"/>
  <c r="S1200" i="3"/>
  <c r="F1202" i="3"/>
  <c r="G1202" i="3"/>
  <c r="H1202" i="3"/>
  <c r="I1202" i="3"/>
  <c r="J1202" i="3"/>
  <c r="K1202" i="3"/>
  <c r="L1202" i="3"/>
  <c r="M1202" i="3"/>
  <c r="N1202" i="3"/>
  <c r="O1202" i="3"/>
  <c r="P1202" i="3"/>
  <c r="Q1202" i="3"/>
  <c r="R1202" i="3"/>
  <c r="S1202" i="3"/>
  <c r="F1203" i="3"/>
  <c r="G1203" i="3"/>
  <c r="H1203" i="3"/>
  <c r="I1203" i="3"/>
  <c r="J1203" i="3"/>
  <c r="K1203" i="3"/>
  <c r="L1203" i="3"/>
  <c r="M1203" i="3"/>
  <c r="N1203" i="3"/>
  <c r="O1203" i="3"/>
  <c r="P1203" i="3"/>
  <c r="Q1203" i="3"/>
  <c r="R1203" i="3"/>
  <c r="S1203" i="3"/>
  <c r="F1204" i="3"/>
  <c r="G1204" i="3"/>
  <c r="H1204" i="3"/>
  <c r="I1204" i="3"/>
  <c r="J1204" i="3"/>
  <c r="K1204" i="3"/>
  <c r="L1204" i="3"/>
  <c r="M1204" i="3"/>
  <c r="N1204" i="3"/>
  <c r="O1204" i="3"/>
  <c r="P1204" i="3"/>
  <c r="Q1204" i="3"/>
  <c r="R1204" i="3"/>
  <c r="S1204" i="3"/>
  <c r="F1205" i="3"/>
  <c r="G1205" i="3"/>
  <c r="H1205" i="3"/>
  <c r="I1205" i="3"/>
  <c r="J1205" i="3"/>
  <c r="K1205" i="3"/>
  <c r="L1205" i="3"/>
  <c r="M1205" i="3"/>
  <c r="N1205" i="3"/>
  <c r="O1205" i="3"/>
  <c r="P1205" i="3"/>
  <c r="Q1205" i="3"/>
  <c r="R1205" i="3"/>
  <c r="S1205" i="3"/>
  <c r="F1207" i="3"/>
  <c r="G1207" i="3"/>
  <c r="H1207" i="3"/>
  <c r="I1207" i="3"/>
  <c r="J1207" i="3"/>
  <c r="K1207" i="3"/>
  <c r="L1207" i="3"/>
  <c r="M1207" i="3"/>
  <c r="N1207" i="3"/>
  <c r="O1207" i="3"/>
  <c r="P1207" i="3"/>
  <c r="Q1207" i="3"/>
  <c r="R1207" i="3"/>
  <c r="S1207" i="3"/>
  <c r="F1208" i="3"/>
  <c r="G1208" i="3"/>
  <c r="H1208" i="3"/>
  <c r="I1208" i="3"/>
  <c r="J1208" i="3"/>
  <c r="K1208" i="3"/>
  <c r="L1208" i="3"/>
  <c r="M1208" i="3"/>
  <c r="N1208" i="3"/>
  <c r="O1208" i="3"/>
  <c r="P1208" i="3"/>
  <c r="Q1208" i="3"/>
  <c r="R1208" i="3"/>
  <c r="S1208" i="3"/>
  <c r="F1209" i="3"/>
  <c r="G1209" i="3"/>
  <c r="H1209" i="3"/>
  <c r="I1209" i="3"/>
  <c r="J1209" i="3"/>
  <c r="K1209" i="3"/>
  <c r="L1209" i="3"/>
  <c r="M1209" i="3"/>
  <c r="N1209" i="3"/>
  <c r="O1209" i="3"/>
  <c r="P1209" i="3"/>
  <c r="Q1209" i="3"/>
  <c r="R1209" i="3"/>
  <c r="S1209" i="3"/>
  <c r="F1211" i="3"/>
  <c r="G1211" i="3"/>
  <c r="H1211" i="3"/>
  <c r="I1211" i="3"/>
  <c r="J1211" i="3"/>
  <c r="K1211" i="3"/>
  <c r="L1211" i="3"/>
  <c r="M1211" i="3"/>
  <c r="N1211" i="3"/>
  <c r="O1211" i="3"/>
  <c r="P1211" i="3"/>
  <c r="Q1211" i="3"/>
  <c r="R1211" i="3"/>
  <c r="S1211" i="3"/>
  <c r="F1213" i="3"/>
  <c r="G1213" i="3"/>
  <c r="H1213" i="3"/>
  <c r="I1213" i="3"/>
  <c r="J1213" i="3"/>
  <c r="K1213" i="3"/>
  <c r="L1213" i="3"/>
  <c r="M1213" i="3"/>
  <c r="N1213" i="3"/>
  <c r="O1213" i="3"/>
  <c r="P1213" i="3"/>
  <c r="Q1213" i="3"/>
  <c r="R1213" i="3"/>
  <c r="S1213" i="3"/>
  <c r="F1214" i="3"/>
  <c r="G1214" i="3"/>
  <c r="H1214" i="3"/>
  <c r="I1214" i="3"/>
  <c r="J1214" i="3"/>
  <c r="K1214" i="3"/>
  <c r="L1214" i="3"/>
  <c r="M1214" i="3"/>
  <c r="N1214" i="3"/>
  <c r="O1214" i="3"/>
  <c r="P1214" i="3"/>
  <c r="Q1214" i="3"/>
  <c r="R1214" i="3"/>
  <c r="S1214" i="3"/>
  <c r="F1215" i="3"/>
  <c r="G1215" i="3"/>
  <c r="H1215" i="3"/>
  <c r="I1215" i="3"/>
  <c r="J1215" i="3"/>
  <c r="K1215" i="3"/>
  <c r="L1215" i="3"/>
  <c r="M1215" i="3"/>
  <c r="N1215" i="3"/>
  <c r="O1215" i="3"/>
  <c r="P1215" i="3"/>
  <c r="Q1215" i="3"/>
  <c r="R1215" i="3"/>
  <c r="S1215" i="3"/>
  <c r="F1216" i="3"/>
  <c r="G1216" i="3"/>
  <c r="H1216" i="3"/>
  <c r="I1216" i="3"/>
  <c r="J1216" i="3"/>
  <c r="K1216" i="3"/>
  <c r="L1216" i="3"/>
  <c r="M1216" i="3"/>
  <c r="N1216" i="3"/>
  <c r="O1216" i="3"/>
  <c r="P1216" i="3"/>
  <c r="Q1216" i="3"/>
  <c r="R1216" i="3"/>
  <c r="S1216" i="3"/>
  <c r="F1217" i="3"/>
  <c r="G1217" i="3"/>
  <c r="H1217" i="3"/>
  <c r="I1217" i="3"/>
  <c r="J1217" i="3"/>
  <c r="K1217" i="3"/>
  <c r="L1217" i="3"/>
  <c r="M1217" i="3"/>
  <c r="N1217" i="3"/>
  <c r="O1217" i="3"/>
  <c r="P1217" i="3"/>
  <c r="Q1217" i="3"/>
  <c r="R1217" i="3"/>
  <c r="S1217" i="3"/>
  <c r="F1219" i="3"/>
  <c r="G1219" i="3"/>
  <c r="H1219" i="3"/>
  <c r="I1219" i="3"/>
  <c r="J1219" i="3"/>
  <c r="K1219" i="3"/>
  <c r="L1219" i="3"/>
  <c r="M1219" i="3"/>
  <c r="N1219" i="3"/>
  <c r="O1219" i="3"/>
  <c r="P1219" i="3"/>
  <c r="Q1219" i="3"/>
  <c r="R1219" i="3"/>
  <c r="S1219" i="3"/>
  <c r="F1220" i="3"/>
  <c r="G1220" i="3"/>
  <c r="H1220" i="3"/>
  <c r="I1220" i="3"/>
  <c r="J1220" i="3"/>
  <c r="K1220" i="3"/>
  <c r="L1220" i="3"/>
  <c r="M1220" i="3"/>
  <c r="N1220" i="3"/>
  <c r="O1220" i="3"/>
  <c r="P1220" i="3"/>
  <c r="Q1220" i="3"/>
  <c r="R1220" i="3"/>
  <c r="S1220" i="3"/>
  <c r="F1222" i="3"/>
  <c r="G1222" i="3"/>
  <c r="H1222" i="3"/>
  <c r="I1222" i="3"/>
  <c r="J1222" i="3"/>
  <c r="K1222" i="3"/>
  <c r="L1222" i="3"/>
  <c r="M1222" i="3"/>
  <c r="N1222" i="3"/>
  <c r="O1222" i="3"/>
  <c r="P1222" i="3"/>
  <c r="Q1222" i="3"/>
  <c r="R1222" i="3"/>
  <c r="S1222" i="3"/>
  <c r="F1223" i="3"/>
  <c r="G1223" i="3"/>
  <c r="H1223" i="3"/>
  <c r="I1223" i="3"/>
  <c r="J1223" i="3"/>
  <c r="K1223" i="3"/>
  <c r="L1223" i="3"/>
  <c r="M1223" i="3"/>
  <c r="N1223" i="3"/>
  <c r="O1223" i="3"/>
  <c r="P1223" i="3"/>
  <c r="Q1223" i="3"/>
  <c r="R1223" i="3"/>
  <c r="S1223" i="3"/>
  <c r="F1224" i="3"/>
  <c r="G1224" i="3"/>
  <c r="H1224" i="3"/>
  <c r="I1224" i="3"/>
  <c r="J1224" i="3"/>
  <c r="K1224" i="3"/>
  <c r="L1224" i="3"/>
  <c r="M1224" i="3"/>
  <c r="N1224" i="3"/>
  <c r="O1224" i="3"/>
  <c r="P1224" i="3"/>
  <c r="Q1224" i="3"/>
  <c r="R1224" i="3"/>
  <c r="S1224" i="3"/>
  <c r="F1225" i="3"/>
  <c r="G1225" i="3"/>
  <c r="H1225" i="3"/>
  <c r="I1225" i="3"/>
  <c r="J1225" i="3"/>
  <c r="K1225" i="3"/>
  <c r="L1225" i="3"/>
  <c r="M1225" i="3"/>
  <c r="N1225" i="3"/>
  <c r="O1225" i="3"/>
  <c r="P1225" i="3"/>
  <c r="Q1225" i="3"/>
  <c r="R1225" i="3"/>
  <c r="S1225" i="3"/>
  <c r="F1226" i="3"/>
  <c r="G1226" i="3"/>
  <c r="H1226" i="3"/>
  <c r="I1226" i="3"/>
  <c r="J1226" i="3"/>
  <c r="K1226" i="3"/>
  <c r="L1226" i="3"/>
  <c r="M1226" i="3"/>
  <c r="N1226" i="3"/>
  <c r="O1226" i="3"/>
  <c r="P1226" i="3"/>
  <c r="Q1226" i="3"/>
  <c r="R1226" i="3"/>
  <c r="S1226" i="3"/>
  <c r="F1227" i="3"/>
  <c r="G1227" i="3"/>
  <c r="H1227" i="3"/>
  <c r="I1227" i="3"/>
  <c r="J1227" i="3"/>
  <c r="K1227" i="3"/>
  <c r="L1227" i="3"/>
  <c r="M1227" i="3"/>
  <c r="N1227" i="3"/>
  <c r="O1227" i="3"/>
  <c r="P1227" i="3"/>
  <c r="Q1227" i="3"/>
  <c r="R1227" i="3"/>
  <c r="S1227" i="3"/>
  <c r="F1228" i="3"/>
  <c r="G1228" i="3"/>
  <c r="H1228" i="3"/>
  <c r="I1228" i="3"/>
  <c r="J1228" i="3"/>
  <c r="K1228" i="3"/>
  <c r="L1228" i="3"/>
  <c r="M1228" i="3"/>
  <c r="N1228" i="3"/>
  <c r="O1228" i="3"/>
  <c r="P1228" i="3"/>
  <c r="Q1228" i="3"/>
  <c r="R1228" i="3"/>
  <c r="S1228" i="3"/>
  <c r="F1229" i="3"/>
  <c r="G1229" i="3"/>
  <c r="H1229" i="3"/>
  <c r="I1229" i="3"/>
  <c r="J1229" i="3"/>
  <c r="K1229" i="3"/>
  <c r="L1229" i="3"/>
  <c r="M1229" i="3"/>
  <c r="N1229" i="3"/>
  <c r="O1229" i="3"/>
  <c r="P1229" i="3"/>
  <c r="Q1229" i="3"/>
  <c r="R1229" i="3"/>
  <c r="S1229" i="3"/>
  <c r="F1231" i="3"/>
  <c r="G1231" i="3"/>
  <c r="H1231" i="3"/>
  <c r="I1231" i="3"/>
  <c r="J1231" i="3"/>
  <c r="K1231" i="3"/>
  <c r="L1231" i="3"/>
  <c r="M1231" i="3"/>
  <c r="N1231" i="3"/>
  <c r="O1231" i="3"/>
  <c r="P1231" i="3"/>
  <c r="Q1231" i="3"/>
  <c r="R1231" i="3"/>
  <c r="S1231" i="3"/>
  <c r="F1232" i="3"/>
  <c r="G1232" i="3"/>
  <c r="H1232" i="3"/>
  <c r="I1232" i="3"/>
  <c r="J1232" i="3"/>
  <c r="K1232" i="3"/>
  <c r="L1232" i="3"/>
  <c r="M1232" i="3"/>
  <c r="N1232" i="3"/>
  <c r="O1232" i="3"/>
  <c r="P1232" i="3"/>
  <c r="Q1232" i="3"/>
  <c r="R1232" i="3"/>
  <c r="S1232" i="3"/>
  <c r="F1234" i="3"/>
  <c r="G1234" i="3"/>
  <c r="H1234" i="3"/>
  <c r="I1234" i="3"/>
  <c r="J1234" i="3"/>
  <c r="K1234" i="3"/>
  <c r="L1234" i="3"/>
  <c r="M1234" i="3"/>
  <c r="N1234" i="3"/>
  <c r="O1234" i="3"/>
  <c r="P1234" i="3"/>
  <c r="Q1234" i="3"/>
  <c r="R1234" i="3"/>
  <c r="S1234" i="3"/>
  <c r="F1235" i="3"/>
  <c r="G1235" i="3"/>
  <c r="H1235" i="3"/>
  <c r="I1235" i="3"/>
  <c r="J1235" i="3"/>
  <c r="K1235" i="3"/>
  <c r="L1235" i="3"/>
  <c r="M1235" i="3"/>
  <c r="N1235" i="3"/>
  <c r="O1235" i="3"/>
  <c r="P1235" i="3"/>
  <c r="Q1235" i="3"/>
  <c r="R1235" i="3"/>
  <c r="S1235" i="3"/>
  <c r="F1237" i="3"/>
  <c r="G1237" i="3"/>
  <c r="H1237" i="3"/>
  <c r="I1237" i="3"/>
  <c r="J1237" i="3"/>
  <c r="K1237" i="3"/>
  <c r="L1237" i="3"/>
  <c r="M1237" i="3"/>
  <c r="N1237" i="3"/>
  <c r="O1237" i="3"/>
  <c r="P1237" i="3"/>
  <c r="Q1237" i="3"/>
  <c r="R1237" i="3"/>
  <c r="S1237" i="3"/>
  <c r="F1239" i="3"/>
  <c r="G1239" i="3"/>
  <c r="H1239" i="3"/>
  <c r="I1239" i="3"/>
  <c r="J1239" i="3"/>
  <c r="K1239" i="3"/>
  <c r="L1239" i="3"/>
  <c r="M1239" i="3"/>
  <c r="N1239" i="3"/>
  <c r="O1239" i="3"/>
  <c r="P1239" i="3"/>
  <c r="Q1239" i="3"/>
  <c r="R1239" i="3"/>
  <c r="S1239" i="3"/>
  <c r="F1240" i="3"/>
  <c r="G1240" i="3"/>
  <c r="H1240" i="3"/>
  <c r="I1240" i="3"/>
  <c r="J1240" i="3"/>
  <c r="K1240" i="3"/>
  <c r="L1240" i="3"/>
  <c r="M1240" i="3"/>
  <c r="N1240" i="3"/>
  <c r="O1240" i="3"/>
  <c r="P1240" i="3"/>
  <c r="Q1240" i="3"/>
  <c r="R1240" i="3"/>
  <c r="S1240" i="3"/>
  <c r="F1242" i="3"/>
  <c r="G1242" i="3"/>
  <c r="H1242" i="3"/>
  <c r="I1242" i="3"/>
  <c r="J1242" i="3"/>
  <c r="K1242" i="3"/>
  <c r="L1242" i="3"/>
  <c r="M1242" i="3"/>
  <c r="N1242" i="3"/>
  <c r="O1242" i="3"/>
  <c r="P1242" i="3"/>
  <c r="Q1242" i="3"/>
  <c r="R1242" i="3"/>
  <c r="S1242" i="3"/>
  <c r="F1243" i="3"/>
  <c r="G1243" i="3"/>
  <c r="H1243" i="3"/>
  <c r="I1243" i="3"/>
  <c r="J1243" i="3"/>
  <c r="K1243" i="3"/>
  <c r="L1243" i="3"/>
  <c r="M1243" i="3"/>
  <c r="N1243" i="3"/>
  <c r="O1243" i="3"/>
  <c r="P1243" i="3"/>
  <c r="Q1243" i="3"/>
  <c r="R1243" i="3"/>
  <c r="S1243" i="3"/>
  <c r="F1245" i="3"/>
  <c r="G1245" i="3"/>
  <c r="H1245" i="3"/>
  <c r="I1245" i="3"/>
  <c r="J1245" i="3"/>
  <c r="K1245" i="3"/>
  <c r="L1245" i="3"/>
  <c r="M1245" i="3"/>
  <c r="N1245" i="3"/>
  <c r="O1245" i="3"/>
  <c r="P1245" i="3"/>
  <c r="Q1245" i="3"/>
  <c r="R1245" i="3"/>
  <c r="S1245" i="3"/>
  <c r="F1246" i="3"/>
  <c r="G1246" i="3"/>
  <c r="H1246" i="3"/>
  <c r="I1246" i="3"/>
  <c r="J1246" i="3"/>
  <c r="K1246" i="3"/>
  <c r="L1246" i="3"/>
  <c r="M1246" i="3"/>
  <c r="N1246" i="3"/>
  <c r="O1246" i="3"/>
  <c r="P1246" i="3"/>
  <c r="Q1246" i="3"/>
  <c r="R1246" i="3"/>
  <c r="S1246" i="3"/>
  <c r="F1248" i="3"/>
  <c r="G1248" i="3"/>
  <c r="H1248" i="3"/>
  <c r="I1248" i="3"/>
  <c r="J1248" i="3"/>
  <c r="K1248" i="3"/>
  <c r="L1248" i="3"/>
  <c r="M1248" i="3"/>
  <c r="N1248" i="3"/>
  <c r="O1248" i="3"/>
  <c r="P1248" i="3"/>
  <c r="Q1248" i="3"/>
  <c r="R1248" i="3"/>
  <c r="S1248" i="3"/>
  <c r="F1249" i="3"/>
  <c r="G1249" i="3"/>
  <c r="H1249" i="3"/>
  <c r="I1249" i="3"/>
  <c r="J1249" i="3"/>
  <c r="K1249" i="3"/>
  <c r="L1249" i="3"/>
  <c r="M1249" i="3"/>
  <c r="N1249" i="3"/>
  <c r="O1249" i="3"/>
  <c r="P1249" i="3"/>
  <c r="Q1249" i="3"/>
  <c r="R1249" i="3"/>
  <c r="S1249" i="3"/>
  <c r="F1250" i="3"/>
  <c r="G1250" i="3"/>
  <c r="H1250" i="3"/>
  <c r="I1250" i="3"/>
  <c r="J1250" i="3"/>
  <c r="K1250" i="3"/>
  <c r="L1250" i="3"/>
  <c r="M1250" i="3"/>
  <c r="N1250" i="3"/>
  <c r="O1250" i="3"/>
  <c r="P1250" i="3"/>
  <c r="Q1250" i="3"/>
  <c r="R1250" i="3"/>
  <c r="S1250" i="3"/>
  <c r="F1252" i="3"/>
  <c r="G1252" i="3"/>
  <c r="H1252" i="3"/>
  <c r="I1252" i="3"/>
  <c r="J1252" i="3"/>
  <c r="K1252" i="3"/>
  <c r="L1252" i="3"/>
  <c r="M1252" i="3"/>
  <c r="N1252" i="3"/>
  <c r="O1252" i="3"/>
  <c r="P1252" i="3"/>
  <c r="Q1252" i="3"/>
  <c r="R1252" i="3"/>
  <c r="S1252" i="3"/>
  <c r="F1253" i="3"/>
  <c r="G1253" i="3"/>
  <c r="H1253" i="3"/>
  <c r="I1253" i="3"/>
  <c r="J1253" i="3"/>
  <c r="K1253" i="3"/>
  <c r="L1253" i="3"/>
  <c r="M1253" i="3"/>
  <c r="N1253" i="3"/>
  <c r="O1253" i="3"/>
  <c r="P1253" i="3"/>
  <c r="Q1253" i="3"/>
  <c r="R1253" i="3"/>
  <c r="S1253" i="3"/>
  <c r="F1254" i="3"/>
  <c r="G1254" i="3"/>
  <c r="H1254" i="3"/>
  <c r="I1254" i="3"/>
  <c r="J1254" i="3"/>
  <c r="K1254" i="3"/>
  <c r="L1254" i="3"/>
  <c r="M1254" i="3"/>
  <c r="N1254" i="3"/>
  <c r="O1254" i="3"/>
  <c r="P1254" i="3"/>
  <c r="Q1254" i="3"/>
  <c r="R1254" i="3"/>
  <c r="S1254" i="3"/>
  <c r="F1256" i="3"/>
  <c r="G1256" i="3"/>
  <c r="H1256" i="3"/>
  <c r="I1256" i="3"/>
  <c r="J1256" i="3"/>
  <c r="K1256" i="3"/>
  <c r="L1256" i="3"/>
  <c r="M1256" i="3"/>
  <c r="N1256" i="3"/>
  <c r="O1256" i="3"/>
  <c r="P1256" i="3"/>
  <c r="Q1256" i="3"/>
  <c r="R1256" i="3"/>
  <c r="S1256" i="3"/>
  <c r="F1258" i="3"/>
  <c r="G1258" i="3"/>
  <c r="H1258" i="3"/>
  <c r="I1258" i="3"/>
  <c r="J1258" i="3"/>
  <c r="K1258" i="3"/>
  <c r="L1258" i="3"/>
  <c r="M1258" i="3"/>
  <c r="N1258" i="3"/>
  <c r="O1258" i="3"/>
  <c r="P1258" i="3"/>
  <c r="Q1258" i="3"/>
  <c r="R1258" i="3"/>
  <c r="S1258" i="3"/>
  <c r="F1260" i="3"/>
  <c r="G1260" i="3"/>
  <c r="H1260" i="3"/>
  <c r="I1260" i="3"/>
  <c r="J1260" i="3"/>
  <c r="K1260" i="3"/>
  <c r="L1260" i="3"/>
  <c r="M1260" i="3"/>
  <c r="N1260" i="3"/>
  <c r="O1260" i="3"/>
  <c r="P1260" i="3"/>
  <c r="Q1260" i="3"/>
  <c r="R1260" i="3"/>
  <c r="S1260" i="3"/>
  <c r="F1261" i="3"/>
  <c r="G1261" i="3"/>
  <c r="H1261" i="3"/>
  <c r="I1261" i="3"/>
  <c r="J1261" i="3"/>
  <c r="K1261" i="3"/>
  <c r="L1261" i="3"/>
  <c r="M1261" i="3"/>
  <c r="N1261" i="3"/>
  <c r="O1261" i="3"/>
  <c r="P1261" i="3"/>
  <c r="Q1261" i="3"/>
  <c r="R1261" i="3"/>
  <c r="S1261" i="3"/>
  <c r="F1262" i="3"/>
  <c r="G1262" i="3"/>
  <c r="H1262" i="3"/>
  <c r="I1262" i="3"/>
  <c r="J1262" i="3"/>
  <c r="K1262" i="3"/>
  <c r="L1262" i="3"/>
  <c r="M1262" i="3"/>
  <c r="N1262" i="3"/>
  <c r="O1262" i="3"/>
  <c r="P1262" i="3"/>
  <c r="Q1262" i="3"/>
  <c r="R1262" i="3"/>
  <c r="S1262" i="3"/>
  <c r="F1263" i="3"/>
  <c r="G1263" i="3"/>
  <c r="H1263" i="3"/>
  <c r="I1263" i="3"/>
  <c r="J1263" i="3"/>
  <c r="K1263" i="3"/>
  <c r="L1263" i="3"/>
  <c r="M1263" i="3"/>
  <c r="N1263" i="3"/>
  <c r="O1263" i="3"/>
  <c r="P1263" i="3"/>
  <c r="Q1263" i="3"/>
  <c r="R1263" i="3"/>
  <c r="S1263" i="3"/>
  <c r="F1264" i="3"/>
  <c r="G1264" i="3"/>
  <c r="H1264" i="3"/>
  <c r="I1264" i="3"/>
  <c r="J1264" i="3"/>
  <c r="K1264" i="3"/>
  <c r="L1264" i="3"/>
  <c r="M1264" i="3"/>
  <c r="N1264" i="3"/>
  <c r="O1264" i="3"/>
  <c r="P1264" i="3"/>
  <c r="Q1264" i="3"/>
  <c r="R1264" i="3"/>
  <c r="S1264" i="3"/>
  <c r="F1265" i="3"/>
  <c r="G1265" i="3"/>
  <c r="H1265" i="3"/>
  <c r="I1265" i="3"/>
  <c r="J1265" i="3"/>
  <c r="K1265" i="3"/>
  <c r="L1265" i="3"/>
  <c r="M1265" i="3"/>
  <c r="N1265" i="3"/>
  <c r="O1265" i="3"/>
  <c r="P1265" i="3"/>
  <c r="Q1265" i="3"/>
  <c r="R1265" i="3"/>
  <c r="S1265" i="3"/>
  <c r="F1266" i="3"/>
  <c r="G1266" i="3"/>
  <c r="H1266" i="3"/>
  <c r="I1266" i="3"/>
  <c r="J1266" i="3"/>
  <c r="K1266" i="3"/>
  <c r="L1266" i="3"/>
  <c r="M1266" i="3"/>
  <c r="N1266" i="3"/>
  <c r="O1266" i="3"/>
  <c r="P1266" i="3"/>
  <c r="Q1266" i="3"/>
  <c r="R1266" i="3"/>
  <c r="S1266" i="3"/>
  <c r="F1267" i="3"/>
  <c r="G1267" i="3"/>
  <c r="H1267" i="3"/>
  <c r="I1267" i="3"/>
  <c r="J1267" i="3"/>
  <c r="K1267" i="3"/>
  <c r="L1267" i="3"/>
  <c r="M1267" i="3"/>
  <c r="N1267" i="3"/>
  <c r="O1267" i="3"/>
  <c r="P1267" i="3"/>
  <c r="Q1267" i="3"/>
  <c r="R1267" i="3"/>
  <c r="S1267" i="3"/>
  <c r="F1269" i="3"/>
  <c r="G1269" i="3"/>
  <c r="H1269" i="3"/>
  <c r="I1269" i="3"/>
  <c r="J1269" i="3"/>
  <c r="K1269" i="3"/>
  <c r="L1269" i="3"/>
  <c r="M1269" i="3"/>
  <c r="N1269" i="3"/>
  <c r="O1269" i="3"/>
  <c r="P1269" i="3"/>
  <c r="Q1269" i="3"/>
  <c r="R1269" i="3"/>
  <c r="S1269" i="3"/>
  <c r="F1271" i="3"/>
  <c r="G1271" i="3"/>
  <c r="H1271" i="3"/>
  <c r="I1271" i="3"/>
  <c r="J1271" i="3"/>
  <c r="K1271" i="3"/>
  <c r="L1271" i="3"/>
  <c r="M1271" i="3"/>
  <c r="N1271" i="3"/>
  <c r="O1271" i="3"/>
  <c r="P1271" i="3"/>
  <c r="Q1271" i="3"/>
  <c r="R1271" i="3"/>
  <c r="S1271" i="3"/>
  <c r="F1272" i="3"/>
  <c r="G1272" i="3"/>
  <c r="H1272" i="3"/>
  <c r="I1272" i="3"/>
  <c r="J1272" i="3"/>
  <c r="K1272" i="3"/>
  <c r="L1272" i="3"/>
  <c r="M1272" i="3"/>
  <c r="N1272" i="3"/>
  <c r="O1272" i="3"/>
  <c r="P1272" i="3"/>
  <c r="Q1272" i="3"/>
  <c r="R1272" i="3"/>
  <c r="S1272" i="3"/>
  <c r="F1274" i="3"/>
  <c r="G1274" i="3"/>
  <c r="H1274" i="3"/>
  <c r="I1274" i="3"/>
  <c r="J1274" i="3"/>
  <c r="K1274" i="3"/>
  <c r="L1274" i="3"/>
  <c r="M1274" i="3"/>
  <c r="N1274" i="3"/>
  <c r="O1274" i="3"/>
  <c r="P1274" i="3"/>
  <c r="Q1274" i="3"/>
  <c r="R1274" i="3"/>
  <c r="S1274" i="3"/>
  <c r="F1275" i="3"/>
  <c r="G1275" i="3"/>
  <c r="H1275" i="3"/>
  <c r="I1275" i="3"/>
  <c r="J1275" i="3"/>
  <c r="K1275" i="3"/>
  <c r="L1275" i="3"/>
  <c r="M1275" i="3"/>
  <c r="N1275" i="3"/>
  <c r="O1275" i="3"/>
  <c r="P1275" i="3"/>
  <c r="Q1275" i="3"/>
  <c r="R1275" i="3"/>
  <c r="S1275" i="3"/>
  <c r="F1276" i="3"/>
  <c r="G1276" i="3"/>
  <c r="H1276" i="3"/>
  <c r="I1276" i="3"/>
  <c r="J1276" i="3"/>
  <c r="K1276" i="3"/>
  <c r="L1276" i="3"/>
  <c r="M1276" i="3"/>
  <c r="N1276" i="3"/>
  <c r="O1276" i="3"/>
  <c r="P1276" i="3"/>
  <c r="Q1276" i="3"/>
  <c r="R1276" i="3"/>
  <c r="S1276" i="3"/>
  <c r="F1277" i="3"/>
  <c r="G1277" i="3"/>
  <c r="H1277" i="3"/>
  <c r="I1277" i="3"/>
  <c r="J1277" i="3"/>
  <c r="K1277" i="3"/>
  <c r="L1277" i="3"/>
  <c r="M1277" i="3"/>
  <c r="N1277" i="3"/>
  <c r="O1277" i="3"/>
  <c r="P1277" i="3"/>
  <c r="Q1277" i="3"/>
  <c r="R1277" i="3"/>
  <c r="S1277" i="3"/>
  <c r="F1278" i="3"/>
  <c r="G1278" i="3"/>
  <c r="H1278" i="3"/>
  <c r="I1278" i="3"/>
  <c r="J1278" i="3"/>
  <c r="K1278" i="3"/>
  <c r="L1278" i="3"/>
  <c r="M1278" i="3"/>
  <c r="N1278" i="3"/>
  <c r="O1278" i="3"/>
  <c r="P1278" i="3"/>
  <c r="Q1278" i="3"/>
  <c r="R1278" i="3"/>
  <c r="S1278" i="3"/>
  <c r="F1279" i="3"/>
  <c r="G1279" i="3"/>
  <c r="H1279" i="3"/>
  <c r="I1279" i="3"/>
  <c r="J1279" i="3"/>
  <c r="K1279" i="3"/>
  <c r="L1279" i="3"/>
  <c r="M1279" i="3"/>
  <c r="N1279" i="3"/>
  <c r="O1279" i="3"/>
  <c r="P1279" i="3"/>
  <c r="Q1279" i="3"/>
  <c r="R1279" i="3"/>
  <c r="S1279" i="3"/>
  <c r="F1281" i="3"/>
  <c r="G1281" i="3"/>
  <c r="H1281" i="3"/>
  <c r="I1281" i="3"/>
  <c r="J1281" i="3"/>
  <c r="K1281" i="3"/>
  <c r="L1281" i="3"/>
  <c r="M1281" i="3"/>
  <c r="N1281" i="3"/>
  <c r="O1281" i="3"/>
  <c r="P1281" i="3"/>
  <c r="Q1281" i="3"/>
  <c r="R1281" i="3"/>
  <c r="S1281" i="3"/>
  <c r="F1283" i="3"/>
  <c r="G1283" i="3"/>
  <c r="H1283" i="3"/>
  <c r="I1283" i="3"/>
  <c r="J1283" i="3"/>
  <c r="K1283" i="3"/>
  <c r="L1283" i="3"/>
  <c r="M1283" i="3"/>
  <c r="N1283" i="3"/>
  <c r="O1283" i="3"/>
  <c r="P1283" i="3"/>
  <c r="Q1283" i="3"/>
  <c r="R1283" i="3"/>
  <c r="S1283" i="3"/>
  <c r="F1285" i="3"/>
  <c r="G1285" i="3"/>
  <c r="H1285" i="3"/>
  <c r="I1285" i="3"/>
  <c r="J1285" i="3"/>
  <c r="K1285" i="3"/>
  <c r="L1285" i="3"/>
  <c r="M1285" i="3"/>
  <c r="N1285" i="3"/>
  <c r="O1285" i="3"/>
  <c r="P1285" i="3"/>
  <c r="Q1285" i="3"/>
  <c r="R1285" i="3"/>
  <c r="S1285" i="3"/>
  <c r="F1286" i="3"/>
  <c r="G1286" i="3"/>
  <c r="H1286" i="3"/>
  <c r="I1286" i="3"/>
  <c r="J1286" i="3"/>
  <c r="K1286" i="3"/>
  <c r="L1286" i="3"/>
  <c r="M1286" i="3"/>
  <c r="N1286" i="3"/>
  <c r="O1286" i="3"/>
  <c r="P1286" i="3"/>
  <c r="Q1286" i="3"/>
  <c r="R1286" i="3"/>
  <c r="S1286" i="3"/>
  <c r="F1287" i="3"/>
  <c r="G1287" i="3"/>
  <c r="H1287" i="3"/>
  <c r="I1287" i="3"/>
  <c r="J1287" i="3"/>
  <c r="K1287" i="3"/>
  <c r="L1287" i="3"/>
  <c r="M1287" i="3"/>
  <c r="N1287" i="3"/>
  <c r="O1287" i="3"/>
  <c r="P1287" i="3"/>
  <c r="Q1287" i="3"/>
  <c r="R1287" i="3"/>
  <c r="S1287" i="3"/>
  <c r="F1288" i="3"/>
  <c r="G1288" i="3"/>
  <c r="H1288" i="3"/>
  <c r="I1288" i="3"/>
  <c r="J1288" i="3"/>
  <c r="K1288" i="3"/>
  <c r="L1288" i="3"/>
  <c r="M1288" i="3"/>
  <c r="N1288" i="3"/>
  <c r="O1288" i="3"/>
  <c r="P1288" i="3"/>
  <c r="Q1288" i="3"/>
  <c r="R1288" i="3"/>
  <c r="S1288" i="3"/>
  <c r="F1290" i="3"/>
  <c r="G1290" i="3"/>
  <c r="H1290" i="3"/>
  <c r="I1290" i="3"/>
  <c r="J1290" i="3"/>
  <c r="K1290" i="3"/>
  <c r="L1290" i="3"/>
  <c r="M1290" i="3"/>
  <c r="N1290" i="3"/>
  <c r="O1290" i="3"/>
  <c r="P1290" i="3"/>
  <c r="Q1290" i="3"/>
  <c r="R1290" i="3"/>
  <c r="S1290" i="3"/>
  <c r="F1291" i="3"/>
  <c r="G1291" i="3"/>
  <c r="H1291" i="3"/>
  <c r="I1291" i="3"/>
  <c r="J1291" i="3"/>
  <c r="K1291" i="3"/>
  <c r="L1291" i="3"/>
  <c r="M1291" i="3"/>
  <c r="N1291" i="3"/>
  <c r="O1291" i="3"/>
  <c r="P1291" i="3"/>
  <c r="Q1291" i="3"/>
  <c r="R1291" i="3"/>
  <c r="S1291" i="3"/>
  <c r="F1292" i="3"/>
  <c r="G1292" i="3"/>
  <c r="H1292" i="3"/>
  <c r="I1292" i="3"/>
  <c r="J1292" i="3"/>
  <c r="K1292" i="3"/>
  <c r="L1292" i="3"/>
  <c r="M1292" i="3"/>
  <c r="N1292" i="3"/>
  <c r="O1292" i="3"/>
  <c r="P1292" i="3"/>
  <c r="Q1292" i="3"/>
  <c r="R1292" i="3"/>
  <c r="S1292" i="3"/>
  <c r="F1293" i="3"/>
  <c r="G1293" i="3"/>
  <c r="H1293" i="3"/>
  <c r="I1293" i="3"/>
  <c r="J1293" i="3"/>
  <c r="K1293" i="3"/>
  <c r="L1293" i="3"/>
  <c r="M1293" i="3"/>
  <c r="N1293" i="3"/>
  <c r="O1293" i="3"/>
  <c r="P1293" i="3"/>
  <c r="Q1293" i="3"/>
  <c r="R1293" i="3"/>
  <c r="S1293" i="3"/>
  <c r="F1295" i="3"/>
  <c r="G1295" i="3"/>
  <c r="H1295" i="3"/>
  <c r="I1295" i="3"/>
  <c r="J1295" i="3"/>
  <c r="K1295" i="3"/>
  <c r="L1295" i="3"/>
  <c r="M1295" i="3"/>
  <c r="N1295" i="3"/>
  <c r="O1295" i="3"/>
  <c r="P1295" i="3"/>
  <c r="Q1295" i="3"/>
  <c r="R1295" i="3"/>
  <c r="S1295" i="3"/>
  <c r="F1296" i="3"/>
  <c r="G1296" i="3"/>
  <c r="H1296" i="3"/>
  <c r="I1296" i="3"/>
  <c r="J1296" i="3"/>
  <c r="K1296" i="3"/>
  <c r="L1296" i="3"/>
  <c r="M1296" i="3"/>
  <c r="N1296" i="3"/>
  <c r="O1296" i="3"/>
  <c r="P1296" i="3"/>
  <c r="Q1296" i="3"/>
  <c r="R1296" i="3"/>
  <c r="S1296" i="3"/>
  <c r="F1298" i="3"/>
  <c r="G1298" i="3"/>
  <c r="H1298" i="3"/>
  <c r="I1298" i="3"/>
  <c r="J1298" i="3"/>
  <c r="K1298" i="3"/>
  <c r="L1298" i="3"/>
  <c r="M1298" i="3"/>
  <c r="N1298" i="3"/>
  <c r="O1298" i="3"/>
  <c r="P1298" i="3"/>
  <c r="Q1298" i="3"/>
  <c r="R1298" i="3"/>
  <c r="S1298" i="3"/>
  <c r="F1299" i="3"/>
  <c r="G1299" i="3"/>
  <c r="H1299" i="3"/>
  <c r="I1299" i="3"/>
  <c r="J1299" i="3"/>
  <c r="K1299" i="3"/>
  <c r="L1299" i="3"/>
  <c r="M1299" i="3"/>
  <c r="N1299" i="3"/>
  <c r="O1299" i="3"/>
  <c r="P1299" i="3"/>
  <c r="Q1299" i="3"/>
  <c r="R1299" i="3"/>
  <c r="S1299" i="3"/>
  <c r="F1301" i="3"/>
  <c r="G1301" i="3"/>
  <c r="H1301" i="3"/>
  <c r="I1301" i="3"/>
  <c r="J1301" i="3"/>
  <c r="K1301" i="3"/>
  <c r="L1301" i="3"/>
  <c r="M1301" i="3"/>
  <c r="N1301" i="3"/>
  <c r="O1301" i="3"/>
  <c r="P1301" i="3"/>
  <c r="Q1301" i="3"/>
  <c r="R1301" i="3"/>
  <c r="S1301" i="3"/>
  <c r="F1302" i="3"/>
  <c r="G1302" i="3"/>
  <c r="H1302" i="3"/>
  <c r="I1302" i="3"/>
  <c r="J1302" i="3"/>
  <c r="K1302" i="3"/>
  <c r="L1302" i="3"/>
  <c r="M1302" i="3"/>
  <c r="N1302" i="3"/>
  <c r="O1302" i="3"/>
  <c r="P1302" i="3"/>
  <c r="Q1302" i="3"/>
  <c r="R1302" i="3"/>
  <c r="S1302" i="3"/>
  <c r="F1303" i="3"/>
  <c r="G1303" i="3"/>
  <c r="H1303" i="3"/>
  <c r="I1303" i="3"/>
  <c r="J1303" i="3"/>
  <c r="K1303" i="3"/>
  <c r="L1303" i="3"/>
  <c r="M1303" i="3"/>
  <c r="N1303" i="3"/>
  <c r="O1303" i="3"/>
  <c r="P1303" i="3"/>
  <c r="Q1303" i="3"/>
  <c r="R1303" i="3"/>
  <c r="S1303" i="3"/>
  <c r="F1305" i="3"/>
  <c r="G1305" i="3"/>
  <c r="H1305" i="3"/>
  <c r="I1305" i="3"/>
  <c r="J1305" i="3"/>
  <c r="K1305" i="3"/>
  <c r="L1305" i="3"/>
  <c r="M1305" i="3"/>
  <c r="N1305" i="3"/>
  <c r="O1305" i="3"/>
  <c r="P1305" i="3"/>
  <c r="Q1305" i="3"/>
  <c r="R1305" i="3"/>
  <c r="S1305" i="3"/>
  <c r="F1306" i="3"/>
  <c r="G1306" i="3"/>
  <c r="H1306" i="3"/>
  <c r="I1306" i="3"/>
  <c r="J1306" i="3"/>
  <c r="K1306" i="3"/>
  <c r="L1306" i="3"/>
  <c r="M1306" i="3"/>
  <c r="N1306" i="3"/>
  <c r="O1306" i="3"/>
  <c r="P1306" i="3"/>
  <c r="Q1306" i="3"/>
  <c r="R1306" i="3"/>
  <c r="S1306" i="3"/>
  <c r="F1307" i="3"/>
  <c r="G1307" i="3"/>
  <c r="H1307" i="3"/>
  <c r="I1307" i="3"/>
  <c r="J1307" i="3"/>
  <c r="K1307" i="3"/>
  <c r="L1307" i="3"/>
  <c r="M1307" i="3"/>
  <c r="N1307" i="3"/>
  <c r="O1307" i="3"/>
  <c r="P1307" i="3"/>
  <c r="Q1307" i="3"/>
  <c r="R1307" i="3"/>
  <c r="S1307" i="3"/>
  <c r="F1308" i="3"/>
  <c r="G1308" i="3"/>
  <c r="H1308" i="3"/>
  <c r="I1308" i="3"/>
  <c r="J1308" i="3"/>
  <c r="K1308" i="3"/>
  <c r="L1308" i="3"/>
  <c r="M1308" i="3"/>
  <c r="N1308" i="3"/>
  <c r="O1308" i="3"/>
  <c r="P1308" i="3"/>
  <c r="Q1308" i="3"/>
  <c r="R1308" i="3"/>
  <c r="S1308" i="3"/>
  <c r="F1309" i="3"/>
  <c r="G1309" i="3"/>
  <c r="H1309" i="3"/>
  <c r="I1309" i="3"/>
  <c r="J1309" i="3"/>
  <c r="K1309" i="3"/>
  <c r="L1309" i="3"/>
  <c r="M1309" i="3"/>
  <c r="N1309" i="3"/>
  <c r="O1309" i="3"/>
  <c r="P1309" i="3"/>
  <c r="Q1309" i="3"/>
  <c r="R1309" i="3"/>
  <c r="S1309" i="3"/>
  <c r="F1311" i="3"/>
  <c r="G1311" i="3"/>
  <c r="H1311" i="3"/>
  <c r="I1311" i="3"/>
  <c r="J1311" i="3"/>
  <c r="K1311" i="3"/>
  <c r="L1311" i="3"/>
  <c r="M1311" i="3"/>
  <c r="N1311" i="3"/>
  <c r="O1311" i="3"/>
  <c r="P1311" i="3"/>
  <c r="Q1311" i="3"/>
  <c r="R1311" i="3"/>
  <c r="S1311" i="3"/>
  <c r="F1312" i="3"/>
  <c r="G1312" i="3"/>
  <c r="H1312" i="3"/>
  <c r="I1312" i="3"/>
  <c r="J1312" i="3"/>
  <c r="K1312" i="3"/>
  <c r="L1312" i="3"/>
  <c r="M1312" i="3"/>
  <c r="N1312" i="3"/>
  <c r="O1312" i="3"/>
  <c r="P1312" i="3"/>
  <c r="Q1312" i="3"/>
  <c r="R1312" i="3"/>
  <c r="S1312" i="3"/>
  <c r="F1314" i="3"/>
  <c r="G1314" i="3"/>
  <c r="H1314" i="3"/>
  <c r="I1314" i="3"/>
  <c r="J1314" i="3"/>
  <c r="K1314" i="3"/>
  <c r="L1314" i="3"/>
  <c r="M1314" i="3"/>
  <c r="N1314" i="3"/>
  <c r="O1314" i="3"/>
  <c r="P1314" i="3"/>
  <c r="Q1314" i="3"/>
  <c r="R1314" i="3"/>
  <c r="S1314" i="3"/>
  <c r="F1315" i="3"/>
  <c r="G1315" i="3"/>
  <c r="H1315" i="3"/>
  <c r="I1315" i="3"/>
  <c r="J1315" i="3"/>
  <c r="K1315" i="3"/>
  <c r="L1315" i="3"/>
  <c r="M1315" i="3"/>
  <c r="N1315" i="3"/>
  <c r="O1315" i="3"/>
  <c r="P1315" i="3"/>
  <c r="Q1315" i="3"/>
  <c r="R1315" i="3"/>
  <c r="S1315" i="3"/>
  <c r="F1316" i="3"/>
  <c r="G1316" i="3"/>
  <c r="H1316" i="3"/>
  <c r="I1316" i="3"/>
  <c r="J1316" i="3"/>
  <c r="K1316" i="3"/>
  <c r="L1316" i="3"/>
  <c r="M1316" i="3"/>
  <c r="N1316" i="3"/>
  <c r="O1316" i="3"/>
  <c r="P1316" i="3"/>
  <c r="Q1316" i="3"/>
  <c r="R1316" i="3"/>
  <c r="S1316" i="3"/>
  <c r="F1317" i="3"/>
  <c r="G1317" i="3"/>
  <c r="H1317" i="3"/>
  <c r="I1317" i="3"/>
  <c r="J1317" i="3"/>
  <c r="K1317" i="3"/>
  <c r="L1317" i="3"/>
  <c r="M1317" i="3"/>
  <c r="N1317" i="3"/>
  <c r="O1317" i="3"/>
  <c r="P1317" i="3"/>
  <c r="Q1317" i="3"/>
  <c r="R1317" i="3"/>
  <c r="S1317" i="3"/>
  <c r="F1318" i="3"/>
  <c r="G1318" i="3"/>
  <c r="H1318" i="3"/>
  <c r="I1318" i="3"/>
  <c r="J1318" i="3"/>
  <c r="K1318" i="3"/>
  <c r="L1318" i="3"/>
  <c r="M1318" i="3"/>
  <c r="N1318" i="3"/>
  <c r="O1318" i="3"/>
  <c r="P1318" i="3"/>
  <c r="Q1318" i="3"/>
  <c r="R1318" i="3"/>
  <c r="S1318" i="3"/>
  <c r="F1320" i="3"/>
  <c r="G1320" i="3"/>
  <c r="H1320" i="3"/>
  <c r="I1320" i="3"/>
  <c r="J1320" i="3"/>
  <c r="K1320" i="3"/>
  <c r="L1320" i="3"/>
  <c r="M1320" i="3"/>
  <c r="N1320" i="3"/>
  <c r="O1320" i="3"/>
  <c r="P1320" i="3"/>
  <c r="Q1320" i="3"/>
  <c r="R1320" i="3"/>
  <c r="S1320" i="3"/>
  <c r="F1321" i="3"/>
  <c r="G1321" i="3"/>
  <c r="H1321" i="3"/>
  <c r="I1321" i="3"/>
  <c r="J1321" i="3"/>
  <c r="K1321" i="3"/>
  <c r="L1321" i="3"/>
  <c r="M1321" i="3"/>
  <c r="N1321" i="3"/>
  <c r="O1321" i="3"/>
  <c r="P1321" i="3"/>
  <c r="Q1321" i="3"/>
  <c r="R1321" i="3"/>
  <c r="S1321" i="3"/>
  <c r="F1323" i="3"/>
  <c r="G1323" i="3"/>
  <c r="H1323" i="3"/>
  <c r="I1323" i="3"/>
  <c r="J1323" i="3"/>
  <c r="K1323" i="3"/>
  <c r="L1323" i="3"/>
  <c r="M1323" i="3"/>
  <c r="N1323" i="3"/>
  <c r="O1323" i="3"/>
  <c r="P1323" i="3"/>
  <c r="Q1323" i="3"/>
  <c r="R1323" i="3"/>
  <c r="S1323" i="3"/>
  <c r="F1324" i="3"/>
  <c r="G1324" i="3"/>
  <c r="H1324" i="3"/>
  <c r="I1324" i="3"/>
  <c r="J1324" i="3"/>
  <c r="K1324" i="3"/>
  <c r="L1324" i="3"/>
  <c r="M1324" i="3"/>
  <c r="N1324" i="3"/>
  <c r="O1324" i="3"/>
  <c r="P1324" i="3"/>
  <c r="Q1324" i="3"/>
  <c r="R1324" i="3"/>
  <c r="S1324" i="3"/>
  <c r="F1326" i="3"/>
  <c r="G1326" i="3"/>
  <c r="H1326" i="3"/>
  <c r="I1326" i="3"/>
  <c r="J1326" i="3"/>
  <c r="K1326" i="3"/>
  <c r="L1326" i="3"/>
  <c r="M1326" i="3"/>
  <c r="N1326" i="3"/>
  <c r="O1326" i="3"/>
  <c r="P1326" i="3"/>
  <c r="Q1326" i="3"/>
  <c r="R1326" i="3"/>
  <c r="S1326" i="3"/>
  <c r="F1328" i="3"/>
  <c r="G1328" i="3"/>
  <c r="H1328" i="3"/>
  <c r="I1328" i="3"/>
  <c r="J1328" i="3"/>
  <c r="K1328" i="3"/>
  <c r="L1328" i="3"/>
  <c r="M1328" i="3"/>
  <c r="N1328" i="3"/>
  <c r="O1328" i="3"/>
  <c r="P1328" i="3"/>
  <c r="Q1328" i="3"/>
  <c r="R1328" i="3"/>
  <c r="S1328" i="3"/>
  <c r="F1329" i="3"/>
  <c r="G1329" i="3"/>
  <c r="H1329" i="3"/>
  <c r="I1329" i="3"/>
  <c r="J1329" i="3"/>
  <c r="K1329" i="3"/>
  <c r="L1329" i="3"/>
  <c r="M1329" i="3"/>
  <c r="N1329" i="3"/>
  <c r="O1329" i="3"/>
  <c r="P1329" i="3"/>
  <c r="Q1329" i="3"/>
  <c r="R1329" i="3"/>
  <c r="S1329" i="3"/>
  <c r="F1331" i="3"/>
  <c r="G1331" i="3"/>
  <c r="H1331" i="3"/>
  <c r="I1331" i="3"/>
  <c r="J1331" i="3"/>
  <c r="K1331" i="3"/>
  <c r="L1331" i="3"/>
  <c r="M1331" i="3"/>
  <c r="N1331" i="3"/>
  <c r="O1331" i="3"/>
  <c r="P1331" i="3"/>
  <c r="Q1331" i="3"/>
  <c r="R1331" i="3"/>
  <c r="S1331" i="3"/>
  <c r="F1333" i="3"/>
  <c r="G1333" i="3"/>
  <c r="H1333" i="3"/>
  <c r="I1333" i="3"/>
  <c r="J1333" i="3"/>
  <c r="K1333" i="3"/>
  <c r="L1333" i="3"/>
  <c r="M1333" i="3"/>
  <c r="N1333" i="3"/>
  <c r="O1333" i="3"/>
  <c r="P1333" i="3"/>
  <c r="Q1333" i="3"/>
  <c r="R1333" i="3"/>
  <c r="S1333" i="3"/>
  <c r="F1334" i="3"/>
  <c r="G1334" i="3"/>
  <c r="H1334" i="3"/>
  <c r="I1334" i="3"/>
  <c r="J1334" i="3"/>
  <c r="K1334" i="3"/>
  <c r="L1334" i="3"/>
  <c r="M1334" i="3"/>
  <c r="N1334" i="3"/>
  <c r="O1334" i="3"/>
  <c r="P1334" i="3"/>
  <c r="Q1334" i="3"/>
  <c r="R1334" i="3"/>
  <c r="S1334" i="3"/>
  <c r="F1335" i="3"/>
  <c r="G1335" i="3"/>
  <c r="H1335" i="3"/>
  <c r="I1335" i="3"/>
  <c r="J1335" i="3"/>
  <c r="K1335" i="3"/>
  <c r="L1335" i="3"/>
  <c r="M1335" i="3"/>
  <c r="N1335" i="3"/>
  <c r="O1335" i="3"/>
  <c r="P1335" i="3"/>
  <c r="Q1335" i="3"/>
  <c r="R1335" i="3"/>
  <c r="S1335" i="3"/>
  <c r="F1337" i="3"/>
  <c r="G1337" i="3"/>
  <c r="H1337" i="3"/>
  <c r="I1337" i="3"/>
  <c r="J1337" i="3"/>
  <c r="K1337" i="3"/>
  <c r="L1337" i="3"/>
  <c r="M1337" i="3"/>
  <c r="N1337" i="3"/>
  <c r="O1337" i="3"/>
  <c r="P1337" i="3"/>
  <c r="Q1337" i="3"/>
  <c r="R1337" i="3"/>
  <c r="S1337" i="3"/>
  <c r="F1338" i="3"/>
  <c r="G1338" i="3"/>
  <c r="H1338" i="3"/>
  <c r="I1338" i="3"/>
  <c r="J1338" i="3"/>
  <c r="K1338" i="3"/>
  <c r="L1338" i="3"/>
  <c r="M1338" i="3"/>
  <c r="N1338" i="3"/>
  <c r="O1338" i="3"/>
  <c r="P1338" i="3"/>
  <c r="Q1338" i="3"/>
  <c r="R1338" i="3"/>
  <c r="S1338" i="3"/>
  <c r="F1339" i="3"/>
  <c r="G1339" i="3"/>
  <c r="H1339" i="3"/>
  <c r="I1339" i="3"/>
  <c r="J1339" i="3"/>
  <c r="K1339" i="3"/>
  <c r="L1339" i="3"/>
  <c r="M1339" i="3"/>
  <c r="N1339" i="3"/>
  <c r="O1339" i="3"/>
  <c r="P1339" i="3"/>
  <c r="Q1339" i="3"/>
  <c r="R1339" i="3"/>
  <c r="S1339" i="3"/>
  <c r="F1341" i="3"/>
  <c r="G1341" i="3"/>
  <c r="H1341" i="3"/>
  <c r="I1341" i="3"/>
  <c r="J1341" i="3"/>
  <c r="K1341" i="3"/>
  <c r="L1341" i="3"/>
  <c r="M1341" i="3"/>
  <c r="N1341" i="3"/>
  <c r="O1341" i="3"/>
  <c r="P1341" i="3"/>
  <c r="Q1341" i="3"/>
  <c r="R1341" i="3"/>
  <c r="S1341" i="3"/>
  <c r="F1342" i="3"/>
  <c r="G1342" i="3"/>
  <c r="H1342" i="3"/>
  <c r="I1342" i="3"/>
  <c r="J1342" i="3"/>
  <c r="K1342" i="3"/>
  <c r="L1342" i="3"/>
  <c r="M1342" i="3"/>
  <c r="N1342" i="3"/>
  <c r="O1342" i="3"/>
  <c r="P1342" i="3"/>
  <c r="Q1342" i="3"/>
  <c r="R1342" i="3"/>
  <c r="S1342" i="3"/>
  <c r="F1343" i="3"/>
  <c r="G1343" i="3"/>
  <c r="H1343" i="3"/>
  <c r="I1343" i="3"/>
  <c r="J1343" i="3"/>
  <c r="K1343" i="3"/>
  <c r="L1343" i="3"/>
  <c r="M1343" i="3"/>
  <c r="N1343" i="3"/>
  <c r="O1343" i="3"/>
  <c r="P1343" i="3"/>
  <c r="Q1343" i="3"/>
  <c r="R1343" i="3"/>
  <c r="S1343" i="3"/>
  <c r="F1345" i="3"/>
  <c r="G1345" i="3"/>
  <c r="H1345" i="3"/>
  <c r="I1345" i="3"/>
  <c r="J1345" i="3"/>
  <c r="K1345" i="3"/>
  <c r="L1345" i="3"/>
  <c r="M1345" i="3"/>
  <c r="N1345" i="3"/>
  <c r="O1345" i="3"/>
  <c r="P1345" i="3"/>
  <c r="Q1345" i="3"/>
  <c r="R1345" i="3"/>
  <c r="S1345" i="3"/>
  <c r="F1346" i="3"/>
  <c r="G1346" i="3"/>
  <c r="H1346" i="3"/>
  <c r="I1346" i="3"/>
  <c r="J1346" i="3"/>
  <c r="K1346" i="3"/>
  <c r="L1346" i="3"/>
  <c r="M1346" i="3"/>
  <c r="N1346" i="3"/>
  <c r="O1346" i="3"/>
  <c r="P1346" i="3"/>
  <c r="Q1346" i="3"/>
  <c r="R1346" i="3"/>
  <c r="S1346" i="3"/>
  <c r="F1347" i="3"/>
  <c r="G1347" i="3"/>
  <c r="H1347" i="3"/>
  <c r="I1347" i="3"/>
  <c r="J1347" i="3"/>
  <c r="K1347" i="3"/>
  <c r="L1347" i="3"/>
  <c r="M1347" i="3"/>
  <c r="N1347" i="3"/>
  <c r="O1347" i="3"/>
  <c r="P1347" i="3"/>
  <c r="Q1347" i="3"/>
  <c r="R1347" i="3"/>
  <c r="S1347" i="3"/>
  <c r="F1348" i="3"/>
  <c r="G1348" i="3"/>
  <c r="H1348" i="3"/>
  <c r="I1348" i="3"/>
  <c r="J1348" i="3"/>
  <c r="K1348" i="3"/>
  <c r="L1348" i="3"/>
  <c r="M1348" i="3"/>
  <c r="N1348" i="3"/>
  <c r="O1348" i="3"/>
  <c r="P1348" i="3"/>
  <c r="Q1348" i="3"/>
  <c r="R1348" i="3"/>
  <c r="S1348" i="3"/>
  <c r="F1349" i="3"/>
  <c r="G1349" i="3"/>
  <c r="H1349" i="3"/>
  <c r="I1349" i="3"/>
  <c r="J1349" i="3"/>
  <c r="K1349" i="3"/>
  <c r="L1349" i="3"/>
  <c r="M1349" i="3"/>
  <c r="N1349" i="3"/>
  <c r="O1349" i="3"/>
  <c r="P1349" i="3"/>
  <c r="Q1349" i="3"/>
  <c r="R1349" i="3"/>
  <c r="S1349" i="3"/>
  <c r="F1350" i="3"/>
  <c r="G1350" i="3"/>
  <c r="H1350" i="3"/>
  <c r="I1350" i="3"/>
  <c r="J1350" i="3"/>
  <c r="K1350" i="3"/>
  <c r="L1350" i="3"/>
  <c r="M1350" i="3"/>
  <c r="N1350" i="3"/>
  <c r="O1350" i="3"/>
  <c r="P1350" i="3"/>
  <c r="Q1350" i="3"/>
  <c r="R1350" i="3"/>
  <c r="S1350" i="3"/>
  <c r="F1352" i="3"/>
  <c r="G1352" i="3"/>
  <c r="H1352" i="3"/>
  <c r="I1352" i="3"/>
  <c r="J1352" i="3"/>
  <c r="K1352" i="3"/>
  <c r="L1352" i="3"/>
  <c r="M1352" i="3"/>
  <c r="N1352" i="3"/>
  <c r="O1352" i="3"/>
  <c r="P1352" i="3"/>
  <c r="Q1352" i="3"/>
  <c r="R1352" i="3"/>
  <c r="S1352" i="3"/>
  <c r="F1353" i="3"/>
  <c r="G1353" i="3"/>
  <c r="H1353" i="3"/>
  <c r="I1353" i="3"/>
  <c r="J1353" i="3"/>
  <c r="K1353" i="3"/>
  <c r="L1353" i="3"/>
  <c r="M1353" i="3"/>
  <c r="N1353" i="3"/>
  <c r="O1353" i="3"/>
  <c r="P1353" i="3"/>
  <c r="Q1353" i="3"/>
  <c r="R1353" i="3"/>
  <c r="S1353" i="3"/>
  <c r="F1354" i="3"/>
  <c r="G1354" i="3"/>
  <c r="H1354" i="3"/>
  <c r="I1354" i="3"/>
  <c r="J1354" i="3"/>
  <c r="K1354" i="3"/>
  <c r="L1354" i="3"/>
  <c r="M1354" i="3"/>
  <c r="N1354" i="3"/>
  <c r="O1354" i="3"/>
  <c r="P1354" i="3"/>
  <c r="Q1354" i="3"/>
  <c r="R1354" i="3"/>
  <c r="S1354" i="3"/>
  <c r="F1355" i="3"/>
  <c r="G1355" i="3"/>
  <c r="H1355" i="3"/>
  <c r="I1355" i="3"/>
  <c r="J1355" i="3"/>
  <c r="K1355" i="3"/>
  <c r="L1355" i="3"/>
  <c r="M1355" i="3"/>
  <c r="N1355" i="3"/>
  <c r="O1355" i="3"/>
  <c r="P1355" i="3"/>
  <c r="Q1355" i="3"/>
  <c r="R1355" i="3"/>
  <c r="S1355" i="3"/>
  <c r="F1356" i="3"/>
  <c r="G1356" i="3"/>
  <c r="H1356" i="3"/>
  <c r="I1356" i="3"/>
  <c r="J1356" i="3"/>
  <c r="K1356" i="3"/>
  <c r="L1356" i="3"/>
  <c r="M1356" i="3"/>
  <c r="N1356" i="3"/>
  <c r="O1356" i="3"/>
  <c r="P1356" i="3"/>
  <c r="Q1356" i="3"/>
  <c r="R1356" i="3"/>
  <c r="S1356" i="3"/>
  <c r="F1357" i="3"/>
  <c r="G1357" i="3"/>
  <c r="H1357" i="3"/>
  <c r="I1357" i="3"/>
  <c r="J1357" i="3"/>
  <c r="K1357" i="3"/>
  <c r="L1357" i="3"/>
  <c r="M1357" i="3"/>
  <c r="N1357" i="3"/>
  <c r="O1357" i="3"/>
  <c r="P1357" i="3"/>
  <c r="Q1357" i="3"/>
  <c r="R1357" i="3"/>
  <c r="S1357" i="3"/>
  <c r="F1358" i="3"/>
  <c r="G1358" i="3"/>
  <c r="H1358" i="3"/>
  <c r="I1358" i="3"/>
  <c r="J1358" i="3"/>
  <c r="K1358" i="3"/>
  <c r="L1358" i="3"/>
  <c r="M1358" i="3"/>
  <c r="N1358" i="3"/>
  <c r="O1358" i="3"/>
  <c r="P1358" i="3"/>
  <c r="Q1358" i="3"/>
  <c r="R1358" i="3"/>
  <c r="S1358" i="3"/>
  <c r="F1359" i="3"/>
  <c r="G1359" i="3"/>
  <c r="H1359" i="3"/>
  <c r="I1359" i="3"/>
  <c r="J1359" i="3"/>
  <c r="K1359" i="3"/>
  <c r="L1359" i="3"/>
  <c r="M1359" i="3"/>
  <c r="N1359" i="3"/>
  <c r="O1359" i="3"/>
  <c r="P1359" i="3"/>
  <c r="Q1359" i="3"/>
  <c r="R1359" i="3"/>
  <c r="S1359" i="3"/>
  <c r="F1360" i="3"/>
  <c r="G1360" i="3"/>
  <c r="H1360" i="3"/>
  <c r="I1360" i="3"/>
  <c r="J1360" i="3"/>
  <c r="K1360" i="3"/>
  <c r="L1360" i="3"/>
  <c r="M1360" i="3"/>
  <c r="N1360" i="3"/>
  <c r="O1360" i="3"/>
  <c r="P1360" i="3"/>
  <c r="Q1360" i="3"/>
  <c r="R1360" i="3"/>
  <c r="S1360" i="3"/>
  <c r="F1361" i="3"/>
  <c r="G1361" i="3"/>
  <c r="H1361" i="3"/>
  <c r="I1361" i="3"/>
  <c r="J1361" i="3"/>
  <c r="K1361" i="3"/>
  <c r="L1361" i="3"/>
  <c r="M1361" i="3"/>
  <c r="N1361" i="3"/>
  <c r="O1361" i="3"/>
  <c r="P1361" i="3"/>
  <c r="Q1361" i="3"/>
  <c r="R1361" i="3"/>
  <c r="S1361" i="3"/>
  <c r="F1362" i="3"/>
  <c r="G1362" i="3"/>
  <c r="H1362" i="3"/>
  <c r="I1362" i="3"/>
  <c r="J1362" i="3"/>
  <c r="K1362" i="3"/>
  <c r="L1362" i="3"/>
  <c r="M1362" i="3"/>
  <c r="N1362" i="3"/>
  <c r="O1362" i="3"/>
  <c r="P1362" i="3"/>
  <c r="Q1362" i="3"/>
  <c r="R1362" i="3"/>
  <c r="S1362" i="3"/>
  <c r="F1363" i="3"/>
  <c r="G1363" i="3"/>
  <c r="H1363" i="3"/>
  <c r="I1363" i="3"/>
  <c r="J1363" i="3"/>
  <c r="K1363" i="3"/>
  <c r="L1363" i="3"/>
  <c r="M1363" i="3"/>
  <c r="N1363" i="3"/>
  <c r="O1363" i="3"/>
  <c r="P1363" i="3"/>
  <c r="Q1363" i="3"/>
  <c r="R1363" i="3"/>
  <c r="S1363" i="3"/>
  <c r="F1364" i="3"/>
  <c r="G1364" i="3"/>
  <c r="H1364" i="3"/>
  <c r="I1364" i="3"/>
  <c r="J1364" i="3"/>
  <c r="K1364" i="3"/>
  <c r="L1364" i="3"/>
  <c r="M1364" i="3"/>
  <c r="N1364" i="3"/>
  <c r="O1364" i="3"/>
  <c r="P1364" i="3"/>
  <c r="Q1364" i="3"/>
  <c r="R1364" i="3"/>
  <c r="S1364" i="3"/>
  <c r="F1365" i="3"/>
  <c r="G1365" i="3"/>
  <c r="H1365" i="3"/>
  <c r="I1365" i="3"/>
  <c r="J1365" i="3"/>
  <c r="K1365" i="3"/>
  <c r="L1365" i="3"/>
  <c r="M1365" i="3"/>
  <c r="N1365" i="3"/>
  <c r="O1365" i="3"/>
  <c r="P1365" i="3"/>
  <c r="Q1365" i="3"/>
  <c r="R1365" i="3"/>
  <c r="S1365" i="3"/>
  <c r="F1366" i="3"/>
  <c r="G1366" i="3"/>
  <c r="H1366" i="3"/>
  <c r="I1366" i="3"/>
  <c r="J1366" i="3"/>
  <c r="K1366" i="3"/>
  <c r="L1366" i="3"/>
  <c r="M1366" i="3"/>
  <c r="N1366" i="3"/>
  <c r="O1366" i="3"/>
  <c r="P1366" i="3"/>
  <c r="Q1366" i="3"/>
  <c r="R1366" i="3"/>
  <c r="S1366" i="3"/>
  <c r="F1367" i="3"/>
  <c r="G1367" i="3"/>
  <c r="H1367" i="3"/>
  <c r="I1367" i="3"/>
  <c r="J1367" i="3"/>
  <c r="K1367" i="3"/>
  <c r="L1367" i="3"/>
  <c r="M1367" i="3"/>
  <c r="N1367" i="3"/>
  <c r="O1367" i="3"/>
  <c r="P1367" i="3"/>
  <c r="Q1367" i="3"/>
  <c r="R1367" i="3"/>
  <c r="S1367" i="3"/>
  <c r="F1368" i="3"/>
  <c r="G1368" i="3"/>
  <c r="H1368" i="3"/>
  <c r="I1368" i="3"/>
  <c r="J1368" i="3"/>
  <c r="K1368" i="3"/>
  <c r="L1368" i="3"/>
  <c r="M1368" i="3"/>
  <c r="N1368" i="3"/>
  <c r="O1368" i="3"/>
  <c r="P1368" i="3"/>
  <c r="Q1368" i="3"/>
  <c r="R1368" i="3"/>
  <c r="S1368" i="3"/>
  <c r="F1369" i="3"/>
  <c r="G1369" i="3"/>
  <c r="H1369" i="3"/>
  <c r="I1369" i="3"/>
  <c r="J1369" i="3"/>
  <c r="K1369" i="3"/>
  <c r="L1369" i="3"/>
  <c r="M1369" i="3"/>
  <c r="N1369" i="3"/>
  <c r="O1369" i="3"/>
  <c r="P1369" i="3"/>
  <c r="Q1369" i="3"/>
  <c r="R1369" i="3"/>
  <c r="S1369" i="3"/>
  <c r="F1370" i="3"/>
  <c r="G1370" i="3"/>
  <c r="H1370" i="3"/>
  <c r="I1370" i="3"/>
  <c r="J1370" i="3"/>
  <c r="K1370" i="3"/>
  <c r="L1370" i="3"/>
  <c r="M1370" i="3"/>
  <c r="N1370" i="3"/>
  <c r="O1370" i="3"/>
  <c r="P1370" i="3"/>
  <c r="Q1370" i="3"/>
  <c r="R1370" i="3"/>
  <c r="S1370" i="3"/>
  <c r="F1371" i="3"/>
  <c r="G1371" i="3"/>
  <c r="H1371" i="3"/>
  <c r="I1371" i="3"/>
  <c r="J1371" i="3"/>
  <c r="K1371" i="3"/>
  <c r="L1371" i="3"/>
  <c r="M1371" i="3"/>
  <c r="N1371" i="3"/>
  <c r="O1371" i="3"/>
  <c r="P1371" i="3"/>
  <c r="Q1371" i="3"/>
  <c r="R1371" i="3"/>
  <c r="S1371" i="3"/>
  <c r="F1372" i="3"/>
  <c r="G1372" i="3"/>
  <c r="H1372" i="3"/>
  <c r="I1372" i="3"/>
  <c r="J1372" i="3"/>
  <c r="K1372" i="3"/>
  <c r="L1372" i="3"/>
  <c r="M1372" i="3"/>
  <c r="N1372" i="3"/>
  <c r="O1372" i="3"/>
  <c r="P1372" i="3"/>
  <c r="Q1372" i="3"/>
  <c r="R1372" i="3"/>
  <c r="S1372" i="3"/>
  <c r="F1373" i="3"/>
  <c r="G1373" i="3"/>
  <c r="H1373" i="3"/>
  <c r="I1373" i="3"/>
  <c r="J1373" i="3"/>
  <c r="K1373" i="3"/>
  <c r="L1373" i="3"/>
  <c r="M1373" i="3"/>
  <c r="N1373" i="3"/>
  <c r="O1373" i="3"/>
  <c r="P1373" i="3"/>
  <c r="Q1373" i="3"/>
  <c r="R1373" i="3"/>
  <c r="S1373" i="3"/>
  <c r="F1374" i="3"/>
  <c r="G1374" i="3"/>
  <c r="H1374" i="3"/>
  <c r="I1374" i="3"/>
  <c r="J1374" i="3"/>
  <c r="K1374" i="3"/>
  <c r="L1374" i="3"/>
  <c r="M1374" i="3"/>
  <c r="N1374" i="3"/>
  <c r="O1374" i="3"/>
  <c r="P1374" i="3"/>
  <c r="Q1374" i="3"/>
  <c r="R1374" i="3"/>
  <c r="S1374" i="3"/>
  <c r="F1375" i="3"/>
  <c r="G1375" i="3"/>
  <c r="H1375" i="3"/>
  <c r="I1375" i="3"/>
  <c r="J1375" i="3"/>
  <c r="K1375" i="3"/>
  <c r="L1375" i="3"/>
  <c r="M1375" i="3"/>
  <c r="N1375" i="3"/>
  <c r="O1375" i="3"/>
  <c r="P1375" i="3"/>
  <c r="Q1375" i="3"/>
  <c r="R1375" i="3"/>
  <c r="S1375" i="3"/>
  <c r="F1376" i="3"/>
  <c r="G1376" i="3"/>
  <c r="H1376" i="3"/>
  <c r="I1376" i="3"/>
  <c r="J1376" i="3"/>
  <c r="K1376" i="3"/>
  <c r="L1376" i="3"/>
  <c r="M1376" i="3"/>
  <c r="N1376" i="3"/>
  <c r="O1376" i="3"/>
  <c r="P1376" i="3"/>
  <c r="Q1376" i="3"/>
  <c r="R1376" i="3"/>
  <c r="S1376" i="3"/>
  <c r="F1377" i="3"/>
  <c r="G1377" i="3"/>
  <c r="H1377" i="3"/>
  <c r="I1377" i="3"/>
  <c r="J1377" i="3"/>
  <c r="K1377" i="3"/>
  <c r="L1377" i="3"/>
  <c r="M1377" i="3"/>
  <c r="N1377" i="3"/>
  <c r="O1377" i="3"/>
  <c r="P1377" i="3"/>
  <c r="Q1377" i="3"/>
  <c r="R1377" i="3"/>
  <c r="S1377" i="3"/>
  <c r="F1378" i="3"/>
  <c r="G1378" i="3"/>
  <c r="H1378" i="3"/>
  <c r="I1378" i="3"/>
  <c r="J1378" i="3"/>
  <c r="K1378" i="3"/>
  <c r="L1378" i="3"/>
  <c r="M1378" i="3"/>
  <c r="N1378" i="3"/>
  <c r="O1378" i="3"/>
  <c r="P1378" i="3"/>
  <c r="Q1378" i="3"/>
  <c r="R1378" i="3"/>
  <c r="S1378" i="3"/>
  <c r="F1379" i="3"/>
  <c r="G1379" i="3"/>
  <c r="H1379" i="3"/>
  <c r="I1379" i="3"/>
  <c r="J1379" i="3"/>
  <c r="K1379" i="3"/>
  <c r="L1379" i="3"/>
  <c r="M1379" i="3"/>
  <c r="N1379" i="3"/>
  <c r="O1379" i="3"/>
  <c r="P1379" i="3"/>
  <c r="Q1379" i="3"/>
  <c r="R1379" i="3"/>
  <c r="S1379" i="3"/>
  <c r="F1380" i="3"/>
  <c r="G1380" i="3"/>
  <c r="H1380" i="3"/>
  <c r="I1380" i="3"/>
  <c r="J1380" i="3"/>
  <c r="K1380" i="3"/>
  <c r="L1380" i="3"/>
  <c r="M1380" i="3"/>
  <c r="N1380" i="3"/>
  <c r="O1380" i="3"/>
  <c r="P1380" i="3"/>
  <c r="Q1380" i="3"/>
  <c r="R1380" i="3"/>
  <c r="S1380" i="3"/>
  <c r="F1381" i="3"/>
  <c r="G1381" i="3"/>
  <c r="H1381" i="3"/>
  <c r="I1381" i="3"/>
  <c r="J1381" i="3"/>
  <c r="K1381" i="3"/>
  <c r="L1381" i="3"/>
  <c r="M1381" i="3"/>
  <c r="N1381" i="3"/>
  <c r="O1381" i="3"/>
  <c r="P1381" i="3"/>
  <c r="Q1381" i="3"/>
  <c r="R1381" i="3"/>
  <c r="S1381" i="3"/>
  <c r="F1382" i="3"/>
  <c r="G1382" i="3"/>
  <c r="H1382" i="3"/>
  <c r="I1382" i="3"/>
  <c r="J1382" i="3"/>
  <c r="K1382" i="3"/>
  <c r="L1382" i="3"/>
  <c r="M1382" i="3"/>
  <c r="N1382" i="3"/>
  <c r="O1382" i="3"/>
  <c r="P1382" i="3"/>
  <c r="Q1382" i="3"/>
  <c r="R1382" i="3"/>
  <c r="S1382" i="3"/>
  <c r="F1383" i="3"/>
  <c r="G1383" i="3"/>
  <c r="H1383" i="3"/>
  <c r="I1383" i="3"/>
  <c r="J1383" i="3"/>
  <c r="K1383" i="3"/>
  <c r="L1383" i="3"/>
  <c r="M1383" i="3"/>
  <c r="N1383" i="3"/>
  <c r="O1383" i="3"/>
  <c r="P1383" i="3"/>
  <c r="Q1383" i="3"/>
  <c r="R1383" i="3"/>
  <c r="S1383" i="3"/>
  <c r="F1384" i="3"/>
  <c r="G1384" i="3"/>
  <c r="H1384" i="3"/>
  <c r="I1384" i="3"/>
  <c r="J1384" i="3"/>
  <c r="K1384" i="3"/>
  <c r="L1384" i="3"/>
  <c r="M1384" i="3"/>
  <c r="N1384" i="3"/>
  <c r="O1384" i="3"/>
  <c r="P1384" i="3"/>
  <c r="Q1384" i="3"/>
  <c r="R1384" i="3"/>
  <c r="S1384" i="3"/>
  <c r="F1386" i="3"/>
  <c r="G1386" i="3"/>
  <c r="H1386" i="3"/>
  <c r="I1386" i="3"/>
  <c r="J1386" i="3"/>
  <c r="K1386" i="3"/>
  <c r="L1386" i="3"/>
  <c r="M1386" i="3"/>
  <c r="N1386" i="3"/>
  <c r="O1386" i="3"/>
  <c r="P1386" i="3"/>
  <c r="Q1386" i="3"/>
  <c r="R1386" i="3"/>
  <c r="S1386" i="3"/>
  <c r="F1387" i="3"/>
  <c r="G1387" i="3"/>
  <c r="H1387" i="3"/>
  <c r="I1387" i="3"/>
  <c r="J1387" i="3"/>
  <c r="K1387" i="3"/>
  <c r="L1387" i="3"/>
  <c r="M1387" i="3"/>
  <c r="N1387" i="3"/>
  <c r="O1387" i="3"/>
  <c r="P1387" i="3"/>
  <c r="Q1387" i="3"/>
  <c r="R1387" i="3"/>
  <c r="S1387" i="3"/>
  <c r="F1388" i="3"/>
  <c r="G1388" i="3"/>
  <c r="H1388" i="3"/>
  <c r="I1388" i="3"/>
  <c r="J1388" i="3"/>
  <c r="K1388" i="3"/>
  <c r="L1388" i="3"/>
  <c r="M1388" i="3"/>
  <c r="N1388" i="3"/>
  <c r="O1388" i="3"/>
  <c r="P1388" i="3"/>
  <c r="Q1388" i="3"/>
  <c r="R1388" i="3"/>
  <c r="S1388" i="3"/>
  <c r="F1389" i="3"/>
  <c r="G1389" i="3"/>
  <c r="H1389" i="3"/>
  <c r="I1389" i="3"/>
  <c r="J1389" i="3"/>
  <c r="K1389" i="3"/>
  <c r="L1389" i="3"/>
  <c r="M1389" i="3"/>
  <c r="N1389" i="3"/>
  <c r="O1389" i="3"/>
  <c r="P1389" i="3"/>
  <c r="Q1389" i="3"/>
  <c r="R1389" i="3"/>
  <c r="S1389" i="3"/>
  <c r="F1390" i="3"/>
  <c r="G1390" i="3"/>
  <c r="H1390" i="3"/>
  <c r="I1390" i="3"/>
  <c r="J1390" i="3"/>
  <c r="K1390" i="3"/>
  <c r="L1390" i="3"/>
  <c r="M1390" i="3"/>
  <c r="N1390" i="3"/>
  <c r="O1390" i="3"/>
  <c r="P1390" i="3"/>
  <c r="Q1390" i="3"/>
  <c r="R1390" i="3"/>
  <c r="S1390" i="3"/>
  <c r="F1391" i="3"/>
  <c r="G1391" i="3"/>
  <c r="H1391" i="3"/>
  <c r="I1391" i="3"/>
  <c r="J1391" i="3"/>
  <c r="K1391" i="3"/>
  <c r="L1391" i="3"/>
  <c r="M1391" i="3"/>
  <c r="N1391" i="3"/>
  <c r="O1391" i="3"/>
  <c r="P1391" i="3"/>
  <c r="Q1391" i="3"/>
  <c r="R1391" i="3"/>
  <c r="S1391" i="3"/>
  <c r="F1392" i="3"/>
  <c r="G1392" i="3"/>
  <c r="H1392" i="3"/>
  <c r="I1392" i="3"/>
  <c r="J1392" i="3"/>
  <c r="K1392" i="3"/>
  <c r="L1392" i="3"/>
  <c r="M1392" i="3"/>
  <c r="N1392" i="3"/>
  <c r="O1392" i="3"/>
  <c r="P1392" i="3"/>
  <c r="Q1392" i="3"/>
  <c r="R1392" i="3"/>
  <c r="S1392" i="3"/>
  <c r="F1393" i="3"/>
  <c r="G1393" i="3"/>
  <c r="H1393" i="3"/>
  <c r="I1393" i="3"/>
  <c r="J1393" i="3"/>
  <c r="K1393" i="3"/>
  <c r="L1393" i="3"/>
  <c r="M1393" i="3"/>
  <c r="N1393" i="3"/>
  <c r="O1393" i="3"/>
  <c r="P1393" i="3"/>
  <c r="Q1393" i="3"/>
  <c r="R1393" i="3"/>
  <c r="S1393" i="3"/>
  <c r="F1394" i="3"/>
  <c r="G1394" i="3"/>
  <c r="H1394" i="3"/>
  <c r="I1394" i="3"/>
  <c r="J1394" i="3"/>
  <c r="K1394" i="3"/>
  <c r="L1394" i="3"/>
  <c r="M1394" i="3"/>
  <c r="N1394" i="3"/>
  <c r="O1394" i="3"/>
  <c r="P1394" i="3"/>
  <c r="Q1394" i="3"/>
  <c r="R1394" i="3"/>
  <c r="S1394" i="3"/>
  <c r="F1395" i="3"/>
  <c r="G1395" i="3"/>
  <c r="H1395" i="3"/>
  <c r="I1395" i="3"/>
  <c r="J1395" i="3"/>
  <c r="K1395" i="3"/>
  <c r="L1395" i="3"/>
  <c r="M1395" i="3"/>
  <c r="N1395" i="3"/>
  <c r="O1395" i="3"/>
  <c r="P1395" i="3"/>
  <c r="Q1395" i="3"/>
  <c r="R1395" i="3"/>
  <c r="S1395" i="3"/>
  <c r="F1396" i="3"/>
  <c r="G1396" i="3"/>
  <c r="H1396" i="3"/>
  <c r="I1396" i="3"/>
  <c r="J1396" i="3"/>
  <c r="K1396" i="3"/>
  <c r="L1396" i="3"/>
  <c r="M1396" i="3"/>
  <c r="N1396" i="3"/>
  <c r="O1396" i="3"/>
  <c r="P1396" i="3"/>
  <c r="Q1396" i="3"/>
  <c r="R1396" i="3"/>
  <c r="S1396" i="3"/>
  <c r="F1397" i="3"/>
  <c r="G1397" i="3"/>
  <c r="H1397" i="3"/>
  <c r="I1397" i="3"/>
  <c r="J1397" i="3"/>
  <c r="K1397" i="3"/>
  <c r="L1397" i="3"/>
  <c r="M1397" i="3"/>
  <c r="N1397" i="3"/>
  <c r="O1397" i="3"/>
  <c r="P1397" i="3"/>
  <c r="Q1397" i="3"/>
  <c r="R1397" i="3"/>
  <c r="S1397" i="3"/>
  <c r="F1398" i="3"/>
  <c r="G1398" i="3"/>
  <c r="H1398" i="3"/>
  <c r="I1398" i="3"/>
  <c r="J1398" i="3"/>
  <c r="K1398" i="3"/>
  <c r="L1398" i="3"/>
  <c r="M1398" i="3"/>
  <c r="N1398" i="3"/>
  <c r="O1398" i="3"/>
  <c r="P1398" i="3"/>
  <c r="Q1398" i="3"/>
  <c r="R1398" i="3"/>
  <c r="S1398" i="3"/>
  <c r="F1399" i="3"/>
  <c r="G1399" i="3"/>
  <c r="H1399" i="3"/>
  <c r="I1399" i="3"/>
  <c r="J1399" i="3"/>
  <c r="K1399" i="3"/>
  <c r="L1399" i="3"/>
  <c r="M1399" i="3"/>
  <c r="N1399" i="3"/>
  <c r="O1399" i="3"/>
  <c r="P1399" i="3"/>
  <c r="Q1399" i="3"/>
  <c r="R1399" i="3"/>
  <c r="S1399" i="3"/>
  <c r="F1400" i="3"/>
  <c r="G1400" i="3"/>
  <c r="H1400" i="3"/>
  <c r="I1400" i="3"/>
  <c r="J1400" i="3"/>
  <c r="K1400" i="3"/>
  <c r="L1400" i="3"/>
  <c r="M1400" i="3"/>
  <c r="N1400" i="3"/>
  <c r="O1400" i="3"/>
  <c r="P1400" i="3"/>
  <c r="Q1400" i="3"/>
  <c r="R1400" i="3"/>
  <c r="S1400" i="3"/>
  <c r="F1401" i="3"/>
  <c r="G1401" i="3"/>
  <c r="H1401" i="3"/>
  <c r="I1401" i="3"/>
  <c r="J1401" i="3"/>
  <c r="K1401" i="3"/>
  <c r="L1401" i="3"/>
  <c r="M1401" i="3"/>
  <c r="N1401" i="3"/>
  <c r="O1401" i="3"/>
  <c r="P1401" i="3"/>
  <c r="Q1401" i="3"/>
  <c r="R1401" i="3"/>
  <c r="S1401" i="3"/>
  <c r="F1402" i="3"/>
  <c r="G1402" i="3"/>
  <c r="H1402" i="3"/>
  <c r="I1402" i="3"/>
  <c r="J1402" i="3"/>
  <c r="K1402" i="3"/>
  <c r="L1402" i="3"/>
  <c r="M1402" i="3"/>
  <c r="N1402" i="3"/>
  <c r="O1402" i="3"/>
  <c r="P1402" i="3"/>
  <c r="Q1402" i="3"/>
  <c r="R1402" i="3"/>
  <c r="S1402" i="3"/>
  <c r="F1403" i="3"/>
  <c r="G1403" i="3"/>
  <c r="H1403" i="3"/>
  <c r="I1403" i="3"/>
  <c r="J1403" i="3"/>
  <c r="K1403" i="3"/>
  <c r="L1403" i="3"/>
  <c r="M1403" i="3"/>
  <c r="N1403" i="3"/>
  <c r="O1403" i="3"/>
  <c r="P1403" i="3"/>
  <c r="Q1403" i="3"/>
  <c r="R1403" i="3"/>
  <c r="S1403" i="3"/>
  <c r="F1404" i="3"/>
  <c r="G1404" i="3"/>
  <c r="H1404" i="3"/>
  <c r="I1404" i="3"/>
  <c r="J1404" i="3"/>
  <c r="K1404" i="3"/>
  <c r="L1404" i="3"/>
  <c r="M1404" i="3"/>
  <c r="N1404" i="3"/>
  <c r="O1404" i="3"/>
  <c r="P1404" i="3"/>
  <c r="Q1404" i="3"/>
  <c r="R1404" i="3"/>
  <c r="S1404" i="3"/>
  <c r="F1405" i="3"/>
  <c r="G1405" i="3"/>
  <c r="H1405" i="3"/>
  <c r="I1405" i="3"/>
  <c r="J1405" i="3"/>
  <c r="K1405" i="3"/>
  <c r="L1405" i="3"/>
  <c r="M1405" i="3"/>
  <c r="N1405" i="3"/>
  <c r="O1405" i="3"/>
  <c r="P1405" i="3"/>
  <c r="Q1405" i="3"/>
  <c r="R1405" i="3"/>
  <c r="S1405" i="3"/>
  <c r="F1406" i="3"/>
  <c r="G1406" i="3"/>
  <c r="H1406" i="3"/>
  <c r="I1406" i="3"/>
  <c r="J1406" i="3"/>
  <c r="K1406" i="3"/>
  <c r="L1406" i="3"/>
  <c r="M1406" i="3"/>
  <c r="N1406" i="3"/>
  <c r="O1406" i="3"/>
  <c r="P1406" i="3"/>
  <c r="Q1406" i="3"/>
  <c r="R1406" i="3"/>
  <c r="S1406" i="3"/>
  <c r="F1407" i="3"/>
  <c r="G1407" i="3"/>
  <c r="H1407" i="3"/>
  <c r="I1407" i="3"/>
  <c r="J1407" i="3"/>
  <c r="K1407" i="3"/>
  <c r="L1407" i="3"/>
  <c r="M1407" i="3"/>
  <c r="N1407" i="3"/>
  <c r="O1407" i="3"/>
  <c r="P1407" i="3"/>
  <c r="Q1407" i="3"/>
  <c r="R1407" i="3"/>
  <c r="S1407" i="3"/>
  <c r="F1408" i="3"/>
  <c r="G1408" i="3"/>
  <c r="H1408" i="3"/>
  <c r="I1408" i="3"/>
  <c r="J1408" i="3"/>
  <c r="K1408" i="3"/>
  <c r="L1408" i="3"/>
  <c r="M1408" i="3"/>
  <c r="N1408" i="3"/>
  <c r="O1408" i="3"/>
  <c r="P1408" i="3"/>
  <c r="Q1408" i="3"/>
  <c r="R1408" i="3"/>
  <c r="S1408" i="3"/>
  <c r="F1409" i="3"/>
  <c r="G1409" i="3"/>
  <c r="H1409" i="3"/>
  <c r="I1409" i="3"/>
  <c r="J1409" i="3"/>
  <c r="K1409" i="3"/>
  <c r="L1409" i="3"/>
  <c r="M1409" i="3"/>
  <c r="N1409" i="3"/>
  <c r="O1409" i="3"/>
  <c r="P1409" i="3"/>
  <c r="Q1409" i="3"/>
  <c r="R1409" i="3"/>
  <c r="S1409" i="3"/>
  <c r="F1410" i="3"/>
  <c r="G1410" i="3"/>
  <c r="H1410" i="3"/>
  <c r="I1410" i="3"/>
  <c r="J1410" i="3"/>
  <c r="K1410" i="3"/>
  <c r="L1410" i="3"/>
  <c r="M1410" i="3"/>
  <c r="N1410" i="3"/>
  <c r="O1410" i="3"/>
  <c r="P1410" i="3"/>
  <c r="Q1410" i="3"/>
  <c r="R1410" i="3"/>
  <c r="S1410" i="3"/>
  <c r="F1411" i="3"/>
  <c r="G1411" i="3"/>
  <c r="H1411" i="3"/>
  <c r="I1411" i="3"/>
  <c r="J1411" i="3"/>
  <c r="K1411" i="3"/>
  <c r="L1411" i="3"/>
  <c r="M1411" i="3"/>
  <c r="N1411" i="3"/>
  <c r="O1411" i="3"/>
  <c r="P1411" i="3"/>
  <c r="Q1411" i="3"/>
  <c r="R1411" i="3"/>
  <c r="S1411" i="3"/>
  <c r="F1412" i="3"/>
  <c r="G1412" i="3"/>
  <c r="H1412" i="3"/>
  <c r="I1412" i="3"/>
  <c r="J1412" i="3"/>
  <c r="K1412" i="3"/>
  <c r="L1412" i="3"/>
  <c r="M1412" i="3"/>
  <c r="N1412" i="3"/>
  <c r="O1412" i="3"/>
  <c r="P1412" i="3"/>
  <c r="Q1412" i="3"/>
  <c r="R1412" i="3"/>
  <c r="S1412" i="3"/>
  <c r="F1413" i="3"/>
  <c r="G1413" i="3"/>
  <c r="H1413" i="3"/>
  <c r="I1413" i="3"/>
  <c r="J1413" i="3"/>
  <c r="K1413" i="3"/>
  <c r="L1413" i="3"/>
  <c r="M1413" i="3"/>
  <c r="N1413" i="3"/>
  <c r="O1413" i="3"/>
  <c r="P1413" i="3"/>
  <c r="Q1413" i="3"/>
  <c r="R1413" i="3"/>
  <c r="S1413" i="3"/>
  <c r="F1414" i="3"/>
  <c r="G1414" i="3"/>
  <c r="H1414" i="3"/>
  <c r="I1414" i="3"/>
  <c r="J1414" i="3"/>
  <c r="K1414" i="3"/>
  <c r="L1414" i="3"/>
  <c r="M1414" i="3"/>
  <c r="N1414" i="3"/>
  <c r="O1414" i="3"/>
  <c r="P1414" i="3"/>
  <c r="Q1414" i="3"/>
  <c r="R1414" i="3"/>
  <c r="S1414" i="3"/>
  <c r="F1415" i="3"/>
  <c r="G1415" i="3"/>
  <c r="H1415" i="3"/>
  <c r="I1415" i="3"/>
  <c r="J1415" i="3"/>
  <c r="K1415" i="3"/>
  <c r="L1415" i="3"/>
  <c r="M1415" i="3"/>
  <c r="N1415" i="3"/>
  <c r="O1415" i="3"/>
  <c r="P1415" i="3"/>
  <c r="Q1415" i="3"/>
  <c r="R1415" i="3"/>
  <c r="S1415" i="3"/>
  <c r="F1416" i="3"/>
  <c r="G1416" i="3"/>
  <c r="H1416" i="3"/>
  <c r="I1416" i="3"/>
  <c r="J1416" i="3"/>
  <c r="K1416" i="3"/>
  <c r="L1416" i="3"/>
  <c r="M1416" i="3"/>
  <c r="N1416" i="3"/>
  <c r="O1416" i="3"/>
  <c r="P1416" i="3"/>
  <c r="Q1416" i="3"/>
  <c r="R1416" i="3"/>
  <c r="S1416" i="3"/>
  <c r="F1417" i="3"/>
  <c r="G1417" i="3"/>
  <c r="H1417" i="3"/>
  <c r="I1417" i="3"/>
  <c r="J1417" i="3"/>
  <c r="K1417" i="3"/>
  <c r="L1417" i="3"/>
  <c r="M1417" i="3"/>
  <c r="N1417" i="3"/>
  <c r="O1417" i="3"/>
  <c r="P1417" i="3"/>
  <c r="Q1417" i="3"/>
  <c r="R1417" i="3"/>
  <c r="S1417" i="3"/>
  <c r="F1418" i="3"/>
  <c r="G1418" i="3"/>
  <c r="H1418" i="3"/>
  <c r="I1418" i="3"/>
  <c r="J1418" i="3"/>
  <c r="K1418" i="3"/>
  <c r="L1418" i="3"/>
  <c r="M1418" i="3"/>
  <c r="N1418" i="3"/>
  <c r="O1418" i="3"/>
  <c r="P1418" i="3"/>
  <c r="Q1418" i="3"/>
  <c r="R1418" i="3"/>
  <c r="S1418" i="3"/>
  <c r="F1419" i="3"/>
  <c r="G1419" i="3"/>
  <c r="H1419" i="3"/>
  <c r="I1419" i="3"/>
  <c r="J1419" i="3"/>
  <c r="K1419" i="3"/>
  <c r="L1419" i="3"/>
  <c r="M1419" i="3"/>
  <c r="N1419" i="3"/>
  <c r="O1419" i="3"/>
  <c r="P1419" i="3"/>
  <c r="Q1419" i="3"/>
  <c r="R1419" i="3"/>
  <c r="S1419" i="3"/>
  <c r="F1420" i="3"/>
  <c r="G1420" i="3"/>
  <c r="H1420" i="3"/>
  <c r="I1420" i="3"/>
  <c r="J1420" i="3"/>
  <c r="K1420" i="3"/>
  <c r="L1420" i="3"/>
  <c r="M1420" i="3"/>
  <c r="N1420" i="3"/>
  <c r="O1420" i="3"/>
  <c r="P1420" i="3"/>
  <c r="Q1420" i="3"/>
  <c r="R1420" i="3"/>
  <c r="S1420" i="3"/>
  <c r="F1421" i="3"/>
  <c r="G1421" i="3"/>
  <c r="H1421" i="3"/>
  <c r="I1421" i="3"/>
  <c r="J1421" i="3"/>
  <c r="K1421" i="3"/>
  <c r="L1421" i="3"/>
  <c r="M1421" i="3"/>
  <c r="N1421" i="3"/>
  <c r="O1421" i="3"/>
  <c r="P1421" i="3"/>
  <c r="Q1421" i="3"/>
  <c r="R1421" i="3"/>
  <c r="S1421" i="3"/>
  <c r="F1422" i="3"/>
  <c r="G1422" i="3"/>
  <c r="H1422" i="3"/>
  <c r="I1422" i="3"/>
  <c r="J1422" i="3"/>
  <c r="K1422" i="3"/>
  <c r="L1422" i="3"/>
  <c r="M1422" i="3"/>
  <c r="N1422" i="3"/>
  <c r="O1422" i="3"/>
  <c r="P1422" i="3"/>
  <c r="Q1422" i="3"/>
  <c r="R1422" i="3"/>
  <c r="S1422" i="3"/>
  <c r="F1423" i="3"/>
  <c r="G1423" i="3"/>
  <c r="H1423" i="3"/>
  <c r="I1423" i="3"/>
  <c r="J1423" i="3"/>
  <c r="K1423" i="3"/>
  <c r="L1423" i="3"/>
  <c r="M1423" i="3"/>
  <c r="N1423" i="3"/>
  <c r="O1423" i="3"/>
  <c r="P1423" i="3"/>
  <c r="Q1423" i="3"/>
  <c r="R1423" i="3"/>
  <c r="S1423" i="3"/>
  <c r="F1424" i="3"/>
  <c r="G1424" i="3"/>
  <c r="H1424" i="3"/>
  <c r="I1424" i="3"/>
  <c r="J1424" i="3"/>
  <c r="K1424" i="3"/>
  <c r="L1424" i="3"/>
  <c r="M1424" i="3"/>
  <c r="N1424" i="3"/>
  <c r="O1424" i="3"/>
  <c r="P1424" i="3"/>
  <c r="Q1424" i="3"/>
  <c r="R1424" i="3"/>
  <c r="S1424" i="3"/>
  <c r="F1425" i="3"/>
  <c r="G1425" i="3"/>
  <c r="H1425" i="3"/>
  <c r="I1425" i="3"/>
  <c r="J1425" i="3"/>
  <c r="K1425" i="3"/>
  <c r="L1425" i="3"/>
  <c r="M1425" i="3"/>
  <c r="N1425" i="3"/>
  <c r="O1425" i="3"/>
  <c r="P1425" i="3"/>
  <c r="Q1425" i="3"/>
  <c r="R1425" i="3"/>
  <c r="S1425" i="3"/>
  <c r="F1426" i="3"/>
  <c r="G1426" i="3"/>
  <c r="H1426" i="3"/>
  <c r="I1426" i="3"/>
  <c r="J1426" i="3"/>
  <c r="K1426" i="3"/>
  <c r="L1426" i="3"/>
  <c r="M1426" i="3"/>
  <c r="N1426" i="3"/>
  <c r="O1426" i="3"/>
  <c r="P1426" i="3"/>
  <c r="Q1426" i="3"/>
  <c r="R1426" i="3"/>
  <c r="S1426" i="3"/>
  <c r="F1427" i="3"/>
  <c r="G1427" i="3"/>
  <c r="H1427" i="3"/>
  <c r="I1427" i="3"/>
  <c r="J1427" i="3"/>
  <c r="K1427" i="3"/>
  <c r="L1427" i="3"/>
  <c r="M1427" i="3"/>
  <c r="N1427" i="3"/>
  <c r="O1427" i="3"/>
  <c r="P1427" i="3"/>
  <c r="Q1427" i="3"/>
  <c r="R1427" i="3"/>
  <c r="S1427" i="3"/>
  <c r="F1428" i="3"/>
  <c r="G1428" i="3"/>
  <c r="H1428" i="3"/>
  <c r="I1428" i="3"/>
  <c r="J1428" i="3"/>
  <c r="K1428" i="3"/>
  <c r="L1428" i="3"/>
  <c r="M1428" i="3"/>
  <c r="N1428" i="3"/>
  <c r="O1428" i="3"/>
  <c r="P1428" i="3"/>
  <c r="Q1428" i="3"/>
  <c r="R1428" i="3"/>
  <c r="S1428" i="3"/>
  <c r="F1429" i="3"/>
  <c r="G1429" i="3"/>
  <c r="H1429" i="3"/>
  <c r="I1429" i="3"/>
  <c r="J1429" i="3"/>
  <c r="K1429" i="3"/>
  <c r="L1429" i="3"/>
  <c r="M1429" i="3"/>
  <c r="N1429" i="3"/>
  <c r="O1429" i="3"/>
  <c r="P1429" i="3"/>
  <c r="Q1429" i="3"/>
  <c r="R1429" i="3"/>
  <c r="S1429" i="3"/>
  <c r="F1430" i="3"/>
  <c r="G1430" i="3"/>
  <c r="H1430" i="3"/>
  <c r="I1430" i="3"/>
  <c r="J1430" i="3"/>
  <c r="K1430" i="3"/>
  <c r="L1430" i="3"/>
  <c r="M1430" i="3"/>
  <c r="N1430" i="3"/>
  <c r="O1430" i="3"/>
  <c r="P1430" i="3"/>
  <c r="Q1430" i="3"/>
  <c r="R1430" i="3"/>
  <c r="S1430" i="3"/>
  <c r="F1431" i="3"/>
  <c r="G1431" i="3"/>
  <c r="H1431" i="3"/>
  <c r="I1431" i="3"/>
  <c r="J1431" i="3"/>
  <c r="K1431" i="3"/>
  <c r="L1431" i="3"/>
  <c r="M1431" i="3"/>
  <c r="N1431" i="3"/>
  <c r="O1431" i="3"/>
  <c r="P1431" i="3"/>
  <c r="Q1431" i="3"/>
  <c r="R1431" i="3"/>
  <c r="S1431" i="3"/>
  <c r="F1432" i="3"/>
  <c r="G1432" i="3"/>
  <c r="H1432" i="3"/>
  <c r="I1432" i="3"/>
  <c r="J1432" i="3"/>
  <c r="K1432" i="3"/>
  <c r="L1432" i="3"/>
  <c r="M1432" i="3"/>
  <c r="N1432" i="3"/>
  <c r="O1432" i="3"/>
  <c r="P1432" i="3"/>
  <c r="Q1432" i="3"/>
  <c r="R1432" i="3"/>
  <c r="S1432" i="3"/>
  <c r="F1433" i="3"/>
  <c r="G1433" i="3"/>
  <c r="H1433" i="3"/>
  <c r="I1433" i="3"/>
  <c r="J1433" i="3"/>
  <c r="K1433" i="3"/>
  <c r="L1433" i="3"/>
  <c r="M1433" i="3"/>
  <c r="N1433" i="3"/>
  <c r="O1433" i="3"/>
  <c r="P1433" i="3"/>
  <c r="Q1433" i="3"/>
  <c r="R1433" i="3"/>
  <c r="S1433" i="3"/>
  <c r="F1434" i="3"/>
  <c r="G1434" i="3"/>
  <c r="H1434" i="3"/>
  <c r="I1434" i="3"/>
  <c r="J1434" i="3"/>
  <c r="K1434" i="3"/>
  <c r="L1434" i="3"/>
  <c r="M1434" i="3"/>
  <c r="N1434" i="3"/>
  <c r="O1434" i="3"/>
  <c r="P1434" i="3"/>
  <c r="Q1434" i="3"/>
  <c r="R1434" i="3"/>
  <c r="S1434" i="3"/>
  <c r="F1435" i="3"/>
  <c r="G1435" i="3"/>
  <c r="H1435" i="3"/>
  <c r="I1435" i="3"/>
  <c r="J1435" i="3"/>
  <c r="K1435" i="3"/>
  <c r="L1435" i="3"/>
  <c r="M1435" i="3"/>
  <c r="N1435" i="3"/>
  <c r="O1435" i="3"/>
  <c r="P1435" i="3"/>
  <c r="Q1435" i="3"/>
  <c r="R1435" i="3"/>
  <c r="S1435" i="3"/>
  <c r="F1436" i="3"/>
  <c r="G1436" i="3"/>
  <c r="H1436" i="3"/>
  <c r="I1436" i="3"/>
  <c r="J1436" i="3"/>
  <c r="K1436" i="3"/>
  <c r="L1436" i="3"/>
  <c r="M1436" i="3"/>
  <c r="N1436" i="3"/>
  <c r="O1436" i="3"/>
  <c r="P1436" i="3"/>
  <c r="Q1436" i="3"/>
  <c r="R1436" i="3"/>
  <c r="S1436" i="3"/>
  <c r="F1437" i="3"/>
  <c r="G1437" i="3"/>
  <c r="H1437" i="3"/>
  <c r="I1437" i="3"/>
  <c r="J1437" i="3"/>
  <c r="K1437" i="3"/>
  <c r="L1437" i="3"/>
  <c r="M1437" i="3"/>
  <c r="N1437" i="3"/>
  <c r="O1437" i="3"/>
  <c r="P1437" i="3"/>
  <c r="Q1437" i="3"/>
  <c r="R1437" i="3"/>
  <c r="S1437" i="3"/>
  <c r="F1438" i="3"/>
  <c r="G1438" i="3"/>
  <c r="H1438" i="3"/>
  <c r="I1438" i="3"/>
  <c r="J1438" i="3"/>
  <c r="K1438" i="3"/>
  <c r="L1438" i="3"/>
  <c r="M1438" i="3"/>
  <c r="N1438" i="3"/>
  <c r="O1438" i="3"/>
  <c r="P1438" i="3"/>
  <c r="Q1438" i="3"/>
  <c r="R1438" i="3"/>
  <c r="S1438" i="3"/>
  <c r="F1439" i="3"/>
  <c r="G1439" i="3"/>
  <c r="H1439" i="3"/>
  <c r="I1439" i="3"/>
  <c r="J1439" i="3"/>
  <c r="K1439" i="3"/>
  <c r="L1439" i="3"/>
  <c r="M1439" i="3"/>
  <c r="N1439" i="3"/>
  <c r="O1439" i="3"/>
  <c r="P1439" i="3"/>
  <c r="Q1439" i="3"/>
  <c r="R1439" i="3"/>
  <c r="S1439" i="3"/>
  <c r="F1440" i="3"/>
  <c r="G1440" i="3"/>
  <c r="H1440" i="3"/>
  <c r="I1440" i="3"/>
  <c r="J1440" i="3"/>
  <c r="K1440" i="3"/>
  <c r="L1440" i="3"/>
  <c r="M1440" i="3"/>
  <c r="N1440" i="3"/>
  <c r="O1440" i="3"/>
  <c r="P1440" i="3"/>
  <c r="Q1440" i="3"/>
  <c r="R1440" i="3"/>
  <c r="S1440" i="3"/>
  <c r="F1441" i="3"/>
  <c r="G1441" i="3"/>
  <c r="H1441" i="3"/>
  <c r="I1441" i="3"/>
  <c r="J1441" i="3"/>
  <c r="K1441" i="3"/>
  <c r="L1441" i="3"/>
  <c r="M1441" i="3"/>
  <c r="N1441" i="3"/>
  <c r="O1441" i="3"/>
  <c r="P1441" i="3"/>
  <c r="Q1441" i="3"/>
  <c r="R1441" i="3"/>
  <c r="S1441" i="3"/>
  <c r="F1442" i="3"/>
  <c r="G1442" i="3"/>
  <c r="H1442" i="3"/>
  <c r="I1442" i="3"/>
  <c r="J1442" i="3"/>
  <c r="K1442" i="3"/>
  <c r="L1442" i="3"/>
  <c r="M1442" i="3"/>
  <c r="N1442" i="3"/>
  <c r="O1442" i="3"/>
  <c r="P1442" i="3"/>
  <c r="Q1442" i="3"/>
  <c r="R1442" i="3"/>
  <c r="S1442" i="3"/>
  <c r="F1443" i="3"/>
  <c r="G1443" i="3"/>
  <c r="H1443" i="3"/>
  <c r="I1443" i="3"/>
  <c r="J1443" i="3"/>
  <c r="K1443" i="3"/>
  <c r="L1443" i="3"/>
  <c r="M1443" i="3"/>
  <c r="N1443" i="3"/>
  <c r="O1443" i="3"/>
  <c r="P1443" i="3"/>
  <c r="Q1443" i="3"/>
  <c r="R1443" i="3"/>
  <c r="S1443" i="3"/>
  <c r="F1444" i="3"/>
  <c r="G1444" i="3"/>
  <c r="H1444" i="3"/>
  <c r="I1444" i="3"/>
  <c r="J1444" i="3"/>
  <c r="K1444" i="3"/>
  <c r="L1444" i="3"/>
  <c r="M1444" i="3"/>
  <c r="N1444" i="3"/>
  <c r="O1444" i="3"/>
  <c r="P1444" i="3"/>
  <c r="Q1444" i="3"/>
  <c r="R1444" i="3"/>
  <c r="S1444" i="3"/>
  <c r="F1445" i="3"/>
  <c r="G1445" i="3"/>
  <c r="H1445" i="3"/>
  <c r="I1445" i="3"/>
  <c r="J1445" i="3"/>
  <c r="K1445" i="3"/>
  <c r="L1445" i="3"/>
  <c r="M1445" i="3"/>
  <c r="N1445" i="3"/>
  <c r="O1445" i="3"/>
  <c r="P1445" i="3"/>
  <c r="Q1445" i="3"/>
  <c r="R1445" i="3"/>
  <c r="S1445" i="3"/>
  <c r="F1447" i="3"/>
  <c r="G1447" i="3"/>
  <c r="H1447" i="3"/>
  <c r="I1447" i="3"/>
  <c r="J1447" i="3"/>
  <c r="K1447" i="3"/>
  <c r="L1447" i="3"/>
  <c r="M1447" i="3"/>
  <c r="N1447" i="3"/>
  <c r="O1447" i="3"/>
  <c r="P1447" i="3"/>
  <c r="Q1447" i="3"/>
  <c r="R1447" i="3"/>
  <c r="S1447" i="3"/>
  <c r="F1449" i="3"/>
  <c r="G1449" i="3"/>
  <c r="H1449" i="3"/>
  <c r="I1449" i="3"/>
  <c r="J1449" i="3"/>
  <c r="K1449" i="3"/>
  <c r="L1449" i="3"/>
  <c r="M1449" i="3"/>
  <c r="N1449" i="3"/>
  <c r="O1449" i="3"/>
  <c r="P1449" i="3"/>
  <c r="Q1449" i="3"/>
  <c r="R1449" i="3"/>
  <c r="S1449" i="3"/>
  <c r="F1450" i="3"/>
  <c r="G1450" i="3"/>
  <c r="H1450" i="3"/>
  <c r="I1450" i="3"/>
  <c r="J1450" i="3"/>
  <c r="K1450" i="3"/>
  <c r="L1450" i="3"/>
  <c r="M1450" i="3"/>
  <c r="N1450" i="3"/>
  <c r="O1450" i="3"/>
  <c r="P1450" i="3"/>
  <c r="Q1450" i="3"/>
  <c r="R1450" i="3"/>
  <c r="S1450" i="3"/>
  <c r="F1451" i="3"/>
  <c r="G1451" i="3"/>
  <c r="H1451" i="3"/>
  <c r="I1451" i="3"/>
  <c r="J1451" i="3"/>
  <c r="K1451" i="3"/>
  <c r="L1451" i="3"/>
  <c r="M1451" i="3"/>
  <c r="N1451" i="3"/>
  <c r="O1451" i="3"/>
  <c r="P1451" i="3"/>
  <c r="Q1451" i="3"/>
  <c r="R1451" i="3"/>
  <c r="S1451" i="3"/>
  <c r="F1452" i="3"/>
  <c r="G1452" i="3"/>
  <c r="H1452" i="3"/>
  <c r="I1452" i="3"/>
  <c r="J1452" i="3"/>
  <c r="K1452" i="3"/>
  <c r="L1452" i="3"/>
  <c r="M1452" i="3"/>
  <c r="N1452" i="3"/>
  <c r="O1452" i="3"/>
  <c r="P1452" i="3"/>
  <c r="Q1452" i="3"/>
  <c r="R1452" i="3"/>
  <c r="S1452" i="3"/>
  <c r="F1453" i="3"/>
  <c r="G1453" i="3"/>
  <c r="H1453" i="3"/>
  <c r="I1453" i="3"/>
  <c r="J1453" i="3"/>
  <c r="K1453" i="3"/>
  <c r="L1453" i="3"/>
  <c r="M1453" i="3"/>
  <c r="N1453" i="3"/>
  <c r="O1453" i="3"/>
  <c r="P1453" i="3"/>
  <c r="Q1453" i="3"/>
  <c r="R1453" i="3"/>
  <c r="S1453" i="3"/>
  <c r="F1454" i="3"/>
  <c r="G1454" i="3"/>
  <c r="H1454" i="3"/>
  <c r="I1454" i="3"/>
  <c r="J1454" i="3"/>
  <c r="K1454" i="3"/>
  <c r="L1454" i="3"/>
  <c r="M1454" i="3"/>
  <c r="N1454" i="3"/>
  <c r="O1454" i="3"/>
  <c r="P1454" i="3"/>
  <c r="Q1454" i="3"/>
  <c r="R1454" i="3"/>
  <c r="S1454" i="3"/>
  <c r="F1455" i="3"/>
  <c r="G1455" i="3"/>
  <c r="H1455" i="3"/>
  <c r="I1455" i="3"/>
  <c r="J1455" i="3"/>
  <c r="K1455" i="3"/>
  <c r="L1455" i="3"/>
  <c r="M1455" i="3"/>
  <c r="N1455" i="3"/>
  <c r="O1455" i="3"/>
  <c r="P1455" i="3"/>
  <c r="Q1455" i="3"/>
  <c r="R1455" i="3"/>
  <c r="S1455" i="3"/>
  <c r="F1456" i="3"/>
  <c r="G1456" i="3"/>
  <c r="H1456" i="3"/>
  <c r="I1456" i="3"/>
  <c r="J1456" i="3"/>
  <c r="K1456" i="3"/>
  <c r="L1456" i="3"/>
  <c r="M1456" i="3"/>
  <c r="N1456" i="3"/>
  <c r="O1456" i="3"/>
  <c r="P1456" i="3"/>
  <c r="Q1456" i="3"/>
  <c r="R1456" i="3"/>
  <c r="S1456" i="3"/>
  <c r="F1458" i="3"/>
  <c r="G1458" i="3"/>
  <c r="H1458" i="3"/>
  <c r="I1458" i="3"/>
  <c r="J1458" i="3"/>
  <c r="K1458" i="3"/>
  <c r="L1458" i="3"/>
  <c r="M1458" i="3"/>
  <c r="N1458" i="3"/>
  <c r="O1458" i="3"/>
  <c r="P1458" i="3"/>
  <c r="Q1458" i="3"/>
  <c r="R1458" i="3"/>
  <c r="S1458" i="3"/>
  <c r="F1459" i="3"/>
  <c r="G1459" i="3"/>
  <c r="H1459" i="3"/>
  <c r="I1459" i="3"/>
  <c r="J1459" i="3"/>
  <c r="K1459" i="3"/>
  <c r="L1459" i="3"/>
  <c r="M1459" i="3"/>
  <c r="N1459" i="3"/>
  <c r="O1459" i="3"/>
  <c r="P1459" i="3"/>
  <c r="Q1459" i="3"/>
  <c r="R1459" i="3"/>
  <c r="S1459" i="3"/>
  <c r="F1460" i="3"/>
  <c r="G1460" i="3"/>
  <c r="H1460" i="3"/>
  <c r="I1460" i="3"/>
  <c r="J1460" i="3"/>
  <c r="K1460" i="3"/>
  <c r="L1460" i="3"/>
  <c r="M1460" i="3"/>
  <c r="N1460" i="3"/>
  <c r="O1460" i="3"/>
  <c r="P1460" i="3"/>
  <c r="Q1460" i="3"/>
  <c r="R1460" i="3"/>
  <c r="S1460" i="3"/>
  <c r="F1461" i="3"/>
  <c r="G1461" i="3"/>
  <c r="H1461" i="3"/>
  <c r="I1461" i="3"/>
  <c r="J1461" i="3"/>
  <c r="K1461" i="3"/>
  <c r="L1461" i="3"/>
  <c r="M1461" i="3"/>
  <c r="N1461" i="3"/>
  <c r="O1461" i="3"/>
  <c r="P1461" i="3"/>
  <c r="Q1461" i="3"/>
  <c r="R1461" i="3"/>
  <c r="S1461" i="3"/>
  <c r="F1462" i="3"/>
  <c r="G1462" i="3"/>
  <c r="H1462" i="3"/>
  <c r="I1462" i="3"/>
  <c r="J1462" i="3"/>
  <c r="K1462" i="3"/>
  <c r="L1462" i="3"/>
  <c r="M1462" i="3"/>
  <c r="N1462" i="3"/>
  <c r="O1462" i="3"/>
  <c r="P1462" i="3"/>
  <c r="Q1462" i="3"/>
  <c r="R1462" i="3"/>
  <c r="S1462" i="3"/>
  <c r="F1463" i="3"/>
  <c r="G1463" i="3"/>
  <c r="H1463" i="3"/>
  <c r="I1463" i="3"/>
  <c r="J1463" i="3"/>
  <c r="K1463" i="3"/>
  <c r="L1463" i="3"/>
  <c r="M1463" i="3"/>
  <c r="N1463" i="3"/>
  <c r="O1463" i="3"/>
  <c r="P1463" i="3"/>
  <c r="Q1463" i="3"/>
  <c r="R1463" i="3"/>
  <c r="S1463" i="3"/>
  <c r="F1464" i="3"/>
  <c r="G1464" i="3"/>
  <c r="H1464" i="3"/>
  <c r="I1464" i="3"/>
  <c r="J1464" i="3"/>
  <c r="K1464" i="3"/>
  <c r="L1464" i="3"/>
  <c r="M1464" i="3"/>
  <c r="N1464" i="3"/>
  <c r="O1464" i="3"/>
  <c r="P1464" i="3"/>
  <c r="Q1464" i="3"/>
  <c r="R1464" i="3"/>
  <c r="S1464" i="3"/>
  <c r="F1465" i="3"/>
  <c r="G1465" i="3"/>
  <c r="H1465" i="3"/>
  <c r="I1465" i="3"/>
  <c r="J1465" i="3"/>
  <c r="K1465" i="3"/>
  <c r="L1465" i="3"/>
  <c r="M1465" i="3"/>
  <c r="N1465" i="3"/>
  <c r="O1465" i="3"/>
  <c r="P1465" i="3"/>
  <c r="Q1465" i="3"/>
  <c r="R1465" i="3"/>
  <c r="S1465" i="3"/>
  <c r="F1466" i="3"/>
  <c r="G1466" i="3"/>
  <c r="H1466" i="3"/>
  <c r="I1466" i="3"/>
  <c r="J1466" i="3"/>
  <c r="K1466" i="3"/>
  <c r="L1466" i="3"/>
  <c r="M1466" i="3"/>
  <c r="N1466" i="3"/>
  <c r="O1466" i="3"/>
  <c r="P1466" i="3"/>
  <c r="Q1466" i="3"/>
  <c r="R1466" i="3"/>
  <c r="S1466" i="3"/>
  <c r="F1467" i="3"/>
  <c r="G1467" i="3"/>
  <c r="H1467" i="3"/>
  <c r="I1467" i="3"/>
  <c r="J1467" i="3"/>
  <c r="K1467" i="3"/>
  <c r="L1467" i="3"/>
  <c r="M1467" i="3"/>
  <c r="N1467" i="3"/>
  <c r="O1467" i="3"/>
  <c r="P1467" i="3"/>
  <c r="Q1467" i="3"/>
  <c r="R1467" i="3"/>
  <c r="S1467" i="3"/>
  <c r="F1468" i="3"/>
  <c r="G1468" i="3"/>
  <c r="H1468" i="3"/>
  <c r="I1468" i="3"/>
  <c r="J1468" i="3"/>
  <c r="K1468" i="3"/>
  <c r="L1468" i="3"/>
  <c r="M1468" i="3"/>
  <c r="N1468" i="3"/>
  <c r="O1468" i="3"/>
  <c r="P1468" i="3"/>
  <c r="Q1468" i="3"/>
  <c r="R1468" i="3"/>
  <c r="S1468" i="3"/>
  <c r="F1469" i="3"/>
  <c r="G1469" i="3"/>
  <c r="H1469" i="3"/>
  <c r="I1469" i="3"/>
  <c r="J1469" i="3"/>
  <c r="K1469" i="3"/>
  <c r="L1469" i="3"/>
  <c r="M1469" i="3"/>
  <c r="N1469" i="3"/>
  <c r="O1469" i="3"/>
  <c r="P1469" i="3"/>
  <c r="Q1469" i="3"/>
  <c r="R1469" i="3"/>
  <c r="S1469" i="3"/>
  <c r="F1470" i="3"/>
  <c r="G1470" i="3"/>
  <c r="H1470" i="3"/>
  <c r="I1470" i="3"/>
  <c r="J1470" i="3"/>
  <c r="K1470" i="3"/>
  <c r="L1470" i="3"/>
  <c r="M1470" i="3"/>
  <c r="N1470" i="3"/>
  <c r="O1470" i="3"/>
  <c r="P1470" i="3"/>
  <c r="Q1470" i="3"/>
  <c r="R1470" i="3"/>
  <c r="S1470" i="3"/>
  <c r="F1471" i="3"/>
  <c r="G1471" i="3"/>
  <c r="H1471" i="3"/>
  <c r="I1471" i="3"/>
  <c r="J1471" i="3"/>
  <c r="K1471" i="3"/>
  <c r="L1471" i="3"/>
  <c r="M1471" i="3"/>
  <c r="N1471" i="3"/>
  <c r="O1471" i="3"/>
  <c r="P1471" i="3"/>
  <c r="Q1471" i="3"/>
  <c r="R1471" i="3"/>
  <c r="S1471" i="3"/>
  <c r="F1472" i="3"/>
  <c r="G1472" i="3"/>
  <c r="H1472" i="3"/>
  <c r="I1472" i="3"/>
  <c r="J1472" i="3"/>
  <c r="K1472" i="3"/>
  <c r="L1472" i="3"/>
  <c r="M1472" i="3"/>
  <c r="N1472" i="3"/>
  <c r="O1472" i="3"/>
  <c r="P1472" i="3"/>
  <c r="Q1472" i="3"/>
  <c r="R1472" i="3"/>
  <c r="S1472" i="3"/>
  <c r="F1474" i="3"/>
  <c r="G1474" i="3"/>
  <c r="H1474" i="3"/>
  <c r="I1474" i="3"/>
  <c r="J1474" i="3"/>
  <c r="K1474" i="3"/>
  <c r="L1474" i="3"/>
  <c r="M1474" i="3"/>
  <c r="N1474" i="3"/>
  <c r="O1474" i="3"/>
  <c r="P1474" i="3"/>
  <c r="Q1474" i="3"/>
  <c r="R1474" i="3"/>
  <c r="S1474" i="3"/>
  <c r="F1475" i="3"/>
  <c r="G1475" i="3"/>
  <c r="H1475" i="3"/>
  <c r="I1475" i="3"/>
  <c r="J1475" i="3"/>
  <c r="K1475" i="3"/>
  <c r="L1475" i="3"/>
  <c r="M1475" i="3"/>
  <c r="N1475" i="3"/>
  <c r="O1475" i="3"/>
  <c r="P1475" i="3"/>
  <c r="Q1475" i="3"/>
  <c r="R1475" i="3"/>
  <c r="S1475" i="3"/>
  <c r="F1476" i="3"/>
  <c r="G1476" i="3"/>
  <c r="H1476" i="3"/>
  <c r="I1476" i="3"/>
  <c r="J1476" i="3"/>
  <c r="K1476" i="3"/>
  <c r="L1476" i="3"/>
  <c r="M1476" i="3"/>
  <c r="N1476" i="3"/>
  <c r="O1476" i="3"/>
  <c r="P1476" i="3"/>
  <c r="Q1476" i="3"/>
  <c r="R1476" i="3"/>
  <c r="S1476" i="3"/>
  <c r="F1478" i="3"/>
  <c r="G1478" i="3"/>
  <c r="H1478" i="3"/>
  <c r="I1478" i="3"/>
  <c r="J1478" i="3"/>
  <c r="K1478" i="3"/>
  <c r="L1478" i="3"/>
  <c r="M1478" i="3"/>
  <c r="N1478" i="3"/>
  <c r="O1478" i="3"/>
  <c r="P1478" i="3"/>
  <c r="Q1478" i="3"/>
  <c r="R1478" i="3"/>
  <c r="S1478" i="3"/>
  <c r="F1479" i="3"/>
  <c r="G1479" i="3"/>
  <c r="H1479" i="3"/>
  <c r="I1479" i="3"/>
  <c r="J1479" i="3"/>
  <c r="K1479" i="3"/>
  <c r="L1479" i="3"/>
  <c r="M1479" i="3"/>
  <c r="N1479" i="3"/>
  <c r="O1479" i="3"/>
  <c r="P1479" i="3"/>
  <c r="Q1479" i="3"/>
  <c r="R1479" i="3"/>
  <c r="S1479" i="3"/>
  <c r="F1480" i="3"/>
  <c r="G1480" i="3"/>
  <c r="H1480" i="3"/>
  <c r="I1480" i="3"/>
  <c r="J1480" i="3"/>
  <c r="K1480" i="3"/>
  <c r="L1480" i="3"/>
  <c r="M1480" i="3"/>
  <c r="N1480" i="3"/>
  <c r="O1480" i="3"/>
  <c r="P1480" i="3"/>
  <c r="Q1480" i="3"/>
  <c r="R1480" i="3"/>
  <c r="S1480" i="3"/>
  <c r="F1481" i="3"/>
  <c r="G1481" i="3"/>
  <c r="H1481" i="3"/>
  <c r="I1481" i="3"/>
  <c r="J1481" i="3"/>
  <c r="K1481" i="3"/>
  <c r="L1481" i="3"/>
  <c r="M1481" i="3"/>
  <c r="N1481" i="3"/>
  <c r="O1481" i="3"/>
  <c r="P1481" i="3"/>
  <c r="Q1481" i="3"/>
  <c r="R1481" i="3"/>
  <c r="S1481" i="3"/>
  <c r="F1483" i="3"/>
  <c r="G1483" i="3"/>
  <c r="H1483" i="3"/>
  <c r="I1483" i="3"/>
  <c r="J1483" i="3"/>
  <c r="K1483" i="3"/>
  <c r="L1483" i="3"/>
  <c r="M1483" i="3"/>
  <c r="N1483" i="3"/>
  <c r="O1483" i="3"/>
  <c r="P1483" i="3"/>
  <c r="Q1483" i="3"/>
  <c r="R1483" i="3"/>
  <c r="S1483" i="3"/>
  <c r="F1484" i="3"/>
  <c r="G1484" i="3"/>
  <c r="H1484" i="3"/>
  <c r="I1484" i="3"/>
  <c r="J1484" i="3"/>
  <c r="K1484" i="3"/>
  <c r="L1484" i="3"/>
  <c r="M1484" i="3"/>
  <c r="N1484" i="3"/>
  <c r="O1484" i="3"/>
  <c r="P1484" i="3"/>
  <c r="Q1484" i="3"/>
  <c r="R1484" i="3"/>
  <c r="S1484" i="3"/>
  <c r="F1485" i="3"/>
  <c r="G1485" i="3"/>
  <c r="H1485" i="3"/>
  <c r="I1485" i="3"/>
  <c r="J1485" i="3"/>
  <c r="K1485" i="3"/>
  <c r="L1485" i="3"/>
  <c r="M1485" i="3"/>
  <c r="N1485" i="3"/>
  <c r="O1485" i="3"/>
  <c r="P1485" i="3"/>
  <c r="Q1485" i="3"/>
  <c r="R1485" i="3"/>
  <c r="S1485" i="3"/>
  <c r="F1486" i="3"/>
  <c r="G1486" i="3"/>
  <c r="H1486" i="3"/>
  <c r="I1486" i="3"/>
  <c r="J1486" i="3"/>
  <c r="K1486" i="3"/>
  <c r="L1486" i="3"/>
  <c r="M1486" i="3"/>
  <c r="N1486" i="3"/>
  <c r="O1486" i="3"/>
  <c r="P1486" i="3"/>
  <c r="Q1486" i="3"/>
  <c r="R1486" i="3"/>
  <c r="S1486" i="3"/>
  <c r="F1487" i="3"/>
  <c r="G1487" i="3"/>
  <c r="H1487" i="3"/>
  <c r="I1487" i="3"/>
  <c r="J1487" i="3"/>
  <c r="K1487" i="3"/>
  <c r="L1487" i="3"/>
  <c r="M1487" i="3"/>
  <c r="N1487" i="3"/>
  <c r="O1487" i="3"/>
  <c r="P1487" i="3"/>
  <c r="Q1487" i="3"/>
  <c r="R1487" i="3"/>
  <c r="S1487" i="3"/>
  <c r="F1488" i="3"/>
  <c r="G1488" i="3"/>
  <c r="H1488" i="3"/>
  <c r="I1488" i="3"/>
  <c r="J1488" i="3"/>
  <c r="K1488" i="3"/>
  <c r="L1488" i="3"/>
  <c r="M1488" i="3"/>
  <c r="N1488" i="3"/>
  <c r="O1488" i="3"/>
  <c r="P1488" i="3"/>
  <c r="Q1488" i="3"/>
  <c r="R1488" i="3"/>
  <c r="S1488" i="3"/>
  <c r="F1489" i="3"/>
  <c r="G1489" i="3"/>
  <c r="H1489" i="3"/>
  <c r="I1489" i="3"/>
  <c r="J1489" i="3"/>
  <c r="K1489" i="3"/>
  <c r="L1489" i="3"/>
  <c r="M1489" i="3"/>
  <c r="N1489" i="3"/>
  <c r="O1489" i="3"/>
  <c r="P1489" i="3"/>
  <c r="Q1489" i="3"/>
  <c r="R1489" i="3"/>
  <c r="S1489" i="3"/>
  <c r="F1490" i="3"/>
  <c r="G1490" i="3"/>
  <c r="H1490" i="3"/>
  <c r="I1490" i="3"/>
  <c r="J1490" i="3"/>
  <c r="K1490" i="3"/>
  <c r="L1490" i="3"/>
  <c r="M1490" i="3"/>
  <c r="N1490" i="3"/>
  <c r="O1490" i="3"/>
  <c r="P1490" i="3"/>
  <c r="Q1490" i="3"/>
  <c r="R1490" i="3"/>
  <c r="S1490" i="3"/>
  <c r="F1491" i="3"/>
  <c r="G1491" i="3"/>
  <c r="H1491" i="3"/>
  <c r="I1491" i="3"/>
  <c r="J1491" i="3"/>
  <c r="K1491" i="3"/>
  <c r="L1491" i="3"/>
  <c r="M1491" i="3"/>
  <c r="N1491" i="3"/>
  <c r="O1491" i="3"/>
  <c r="P1491" i="3"/>
  <c r="Q1491" i="3"/>
  <c r="R1491" i="3"/>
  <c r="S1491" i="3"/>
  <c r="F1492" i="3"/>
  <c r="G1492" i="3"/>
  <c r="H1492" i="3"/>
  <c r="I1492" i="3"/>
  <c r="J1492" i="3"/>
  <c r="K1492" i="3"/>
  <c r="L1492" i="3"/>
  <c r="M1492" i="3"/>
  <c r="N1492" i="3"/>
  <c r="O1492" i="3"/>
  <c r="P1492" i="3"/>
  <c r="Q1492" i="3"/>
  <c r="R1492" i="3"/>
  <c r="S1492" i="3"/>
  <c r="F1493" i="3"/>
  <c r="G1493" i="3"/>
  <c r="H1493" i="3"/>
  <c r="I1493" i="3"/>
  <c r="J1493" i="3"/>
  <c r="K1493" i="3"/>
  <c r="L1493" i="3"/>
  <c r="M1493" i="3"/>
  <c r="N1493" i="3"/>
  <c r="O1493" i="3"/>
  <c r="P1493" i="3"/>
  <c r="Q1493" i="3"/>
  <c r="R1493" i="3"/>
  <c r="S1493" i="3"/>
  <c r="F1494" i="3"/>
  <c r="G1494" i="3"/>
  <c r="H1494" i="3"/>
  <c r="I1494" i="3"/>
  <c r="J1494" i="3"/>
  <c r="K1494" i="3"/>
  <c r="L1494" i="3"/>
  <c r="M1494" i="3"/>
  <c r="N1494" i="3"/>
  <c r="O1494" i="3"/>
  <c r="P1494" i="3"/>
  <c r="Q1494" i="3"/>
  <c r="R1494" i="3"/>
  <c r="S1494" i="3"/>
  <c r="F1495" i="3"/>
  <c r="G1495" i="3"/>
  <c r="H1495" i="3"/>
  <c r="I1495" i="3"/>
  <c r="J1495" i="3"/>
  <c r="K1495" i="3"/>
  <c r="L1495" i="3"/>
  <c r="M1495" i="3"/>
  <c r="N1495" i="3"/>
  <c r="O1495" i="3"/>
  <c r="P1495" i="3"/>
  <c r="Q1495" i="3"/>
  <c r="R1495" i="3"/>
  <c r="S1495" i="3"/>
  <c r="F1496" i="3"/>
  <c r="G1496" i="3"/>
  <c r="H1496" i="3"/>
  <c r="I1496" i="3"/>
  <c r="J1496" i="3"/>
  <c r="K1496" i="3"/>
  <c r="L1496" i="3"/>
  <c r="M1496" i="3"/>
  <c r="N1496" i="3"/>
  <c r="O1496" i="3"/>
  <c r="P1496" i="3"/>
  <c r="Q1496" i="3"/>
  <c r="R1496" i="3"/>
  <c r="S1496" i="3"/>
  <c r="F1497" i="3"/>
  <c r="G1497" i="3"/>
  <c r="H1497" i="3"/>
  <c r="I1497" i="3"/>
  <c r="J1497" i="3"/>
  <c r="K1497" i="3"/>
  <c r="L1497" i="3"/>
  <c r="M1497" i="3"/>
  <c r="N1497" i="3"/>
  <c r="O1497" i="3"/>
  <c r="P1497" i="3"/>
  <c r="Q1497" i="3"/>
  <c r="R1497" i="3"/>
  <c r="S1497" i="3"/>
  <c r="F1498" i="3"/>
  <c r="G1498" i="3"/>
  <c r="H1498" i="3"/>
  <c r="I1498" i="3"/>
  <c r="J1498" i="3"/>
  <c r="K1498" i="3"/>
  <c r="L1498" i="3"/>
  <c r="M1498" i="3"/>
  <c r="N1498" i="3"/>
  <c r="O1498" i="3"/>
  <c r="P1498" i="3"/>
  <c r="Q1498" i="3"/>
  <c r="R1498" i="3"/>
  <c r="S1498" i="3"/>
  <c r="F1499" i="3"/>
  <c r="G1499" i="3"/>
  <c r="H1499" i="3"/>
  <c r="I1499" i="3"/>
  <c r="J1499" i="3"/>
  <c r="K1499" i="3"/>
  <c r="L1499" i="3"/>
  <c r="M1499" i="3"/>
  <c r="N1499" i="3"/>
  <c r="O1499" i="3"/>
  <c r="P1499" i="3"/>
  <c r="Q1499" i="3"/>
  <c r="R1499" i="3"/>
  <c r="S1499" i="3"/>
  <c r="F1500" i="3"/>
  <c r="G1500" i="3"/>
  <c r="H1500" i="3"/>
  <c r="I1500" i="3"/>
  <c r="J1500" i="3"/>
  <c r="K1500" i="3"/>
  <c r="L1500" i="3"/>
  <c r="M1500" i="3"/>
  <c r="N1500" i="3"/>
  <c r="O1500" i="3"/>
  <c r="P1500" i="3"/>
  <c r="Q1500" i="3"/>
  <c r="R1500" i="3"/>
  <c r="S1500" i="3"/>
  <c r="F1501" i="3"/>
  <c r="G1501" i="3"/>
  <c r="H1501" i="3"/>
  <c r="I1501" i="3"/>
  <c r="J1501" i="3"/>
  <c r="K1501" i="3"/>
  <c r="L1501" i="3"/>
  <c r="M1501" i="3"/>
  <c r="N1501" i="3"/>
  <c r="O1501" i="3"/>
  <c r="P1501" i="3"/>
  <c r="Q1501" i="3"/>
  <c r="R1501" i="3"/>
  <c r="S1501" i="3"/>
  <c r="F1502" i="3"/>
  <c r="G1502" i="3"/>
  <c r="H1502" i="3"/>
  <c r="I1502" i="3"/>
  <c r="J1502" i="3"/>
  <c r="K1502" i="3"/>
  <c r="L1502" i="3"/>
  <c r="M1502" i="3"/>
  <c r="N1502" i="3"/>
  <c r="O1502" i="3"/>
  <c r="P1502" i="3"/>
  <c r="Q1502" i="3"/>
  <c r="R1502" i="3"/>
  <c r="S1502" i="3"/>
  <c r="F1503" i="3"/>
  <c r="G1503" i="3"/>
  <c r="H1503" i="3"/>
  <c r="I1503" i="3"/>
  <c r="J1503" i="3"/>
  <c r="K1503" i="3"/>
  <c r="L1503" i="3"/>
  <c r="M1503" i="3"/>
  <c r="N1503" i="3"/>
  <c r="O1503" i="3"/>
  <c r="P1503" i="3"/>
  <c r="Q1503" i="3"/>
  <c r="R1503" i="3"/>
  <c r="S1503" i="3"/>
  <c r="F1504" i="3"/>
  <c r="G1504" i="3"/>
  <c r="H1504" i="3"/>
  <c r="I1504" i="3"/>
  <c r="J1504" i="3"/>
  <c r="K1504" i="3"/>
  <c r="L1504" i="3"/>
  <c r="M1504" i="3"/>
  <c r="N1504" i="3"/>
  <c r="O1504" i="3"/>
  <c r="P1504" i="3"/>
  <c r="Q1504" i="3"/>
  <c r="R1504" i="3"/>
  <c r="S1504" i="3"/>
  <c r="F1505" i="3"/>
  <c r="G1505" i="3"/>
  <c r="H1505" i="3"/>
  <c r="I1505" i="3"/>
  <c r="J1505" i="3"/>
  <c r="K1505" i="3"/>
  <c r="L1505" i="3"/>
  <c r="M1505" i="3"/>
  <c r="N1505" i="3"/>
  <c r="O1505" i="3"/>
  <c r="P1505" i="3"/>
  <c r="Q1505" i="3"/>
  <c r="R1505" i="3"/>
  <c r="S1505" i="3"/>
  <c r="F1506" i="3"/>
  <c r="G1506" i="3"/>
  <c r="H1506" i="3"/>
  <c r="I1506" i="3"/>
  <c r="J1506" i="3"/>
  <c r="K1506" i="3"/>
  <c r="L1506" i="3"/>
  <c r="M1506" i="3"/>
  <c r="N1506" i="3"/>
  <c r="O1506" i="3"/>
  <c r="P1506" i="3"/>
  <c r="Q1506" i="3"/>
  <c r="R1506" i="3"/>
  <c r="S1506" i="3"/>
  <c r="F1508" i="3"/>
  <c r="G1508" i="3"/>
  <c r="H1508" i="3"/>
  <c r="I1508" i="3"/>
  <c r="J1508" i="3"/>
  <c r="K1508" i="3"/>
  <c r="L1508" i="3"/>
  <c r="M1508" i="3"/>
  <c r="N1508" i="3"/>
  <c r="O1508" i="3"/>
  <c r="P1508" i="3"/>
  <c r="Q1508" i="3"/>
  <c r="R1508" i="3"/>
  <c r="S1508" i="3"/>
  <c r="F1509" i="3"/>
  <c r="G1509" i="3"/>
  <c r="H1509" i="3"/>
  <c r="I1509" i="3"/>
  <c r="J1509" i="3"/>
  <c r="K1509" i="3"/>
  <c r="L1509" i="3"/>
  <c r="M1509" i="3"/>
  <c r="N1509" i="3"/>
  <c r="O1509" i="3"/>
  <c r="P1509" i="3"/>
  <c r="Q1509" i="3"/>
  <c r="R1509" i="3"/>
  <c r="S1509" i="3"/>
  <c r="F1510" i="3"/>
  <c r="G1510" i="3"/>
  <c r="H1510" i="3"/>
  <c r="I1510" i="3"/>
  <c r="J1510" i="3"/>
  <c r="K1510" i="3"/>
  <c r="L1510" i="3"/>
  <c r="M1510" i="3"/>
  <c r="N1510" i="3"/>
  <c r="O1510" i="3"/>
  <c r="P1510" i="3"/>
  <c r="Q1510" i="3"/>
  <c r="R1510" i="3"/>
  <c r="S1510" i="3"/>
  <c r="F1511" i="3"/>
  <c r="G1511" i="3"/>
  <c r="H1511" i="3"/>
  <c r="I1511" i="3"/>
  <c r="J1511" i="3"/>
  <c r="K1511" i="3"/>
  <c r="L1511" i="3"/>
  <c r="M1511" i="3"/>
  <c r="N1511" i="3"/>
  <c r="O1511" i="3"/>
  <c r="P1511" i="3"/>
  <c r="Q1511" i="3"/>
  <c r="R1511" i="3"/>
  <c r="S1511" i="3"/>
  <c r="F1512" i="3"/>
  <c r="G1512" i="3"/>
  <c r="H1512" i="3"/>
  <c r="I1512" i="3"/>
  <c r="J1512" i="3"/>
  <c r="K1512" i="3"/>
  <c r="L1512" i="3"/>
  <c r="M1512" i="3"/>
  <c r="N1512" i="3"/>
  <c r="O1512" i="3"/>
  <c r="P1512" i="3"/>
  <c r="Q1512" i="3"/>
  <c r="R1512" i="3"/>
  <c r="S1512" i="3"/>
  <c r="F1513" i="3"/>
  <c r="G1513" i="3"/>
  <c r="H1513" i="3"/>
  <c r="I1513" i="3"/>
  <c r="J1513" i="3"/>
  <c r="K1513" i="3"/>
  <c r="L1513" i="3"/>
  <c r="M1513" i="3"/>
  <c r="N1513" i="3"/>
  <c r="O1513" i="3"/>
  <c r="P1513" i="3"/>
  <c r="Q1513" i="3"/>
  <c r="R1513" i="3"/>
  <c r="S1513" i="3"/>
  <c r="F1514" i="3"/>
  <c r="G1514" i="3"/>
  <c r="H1514" i="3"/>
  <c r="I1514" i="3"/>
  <c r="J1514" i="3"/>
  <c r="K1514" i="3"/>
  <c r="L1514" i="3"/>
  <c r="M1514" i="3"/>
  <c r="N1514" i="3"/>
  <c r="O1514" i="3"/>
  <c r="P1514" i="3"/>
  <c r="Q1514" i="3"/>
  <c r="R1514" i="3"/>
  <c r="S1514" i="3"/>
  <c r="F1515" i="3"/>
  <c r="G1515" i="3"/>
  <c r="H1515" i="3"/>
  <c r="I1515" i="3"/>
  <c r="J1515" i="3"/>
  <c r="K1515" i="3"/>
  <c r="L1515" i="3"/>
  <c r="M1515" i="3"/>
  <c r="N1515" i="3"/>
  <c r="O1515" i="3"/>
  <c r="P1515" i="3"/>
  <c r="Q1515" i="3"/>
  <c r="R1515" i="3"/>
  <c r="S1515" i="3"/>
  <c r="F1516" i="3"/>
  <c r="G1516" i="3"/>
  <c r="H1516" i="3"/>
  <c r="I1516" i="3"/>
  <c r="J1516" i="3"/>
  <c r="K1516" i="3"/>
  <c r="L1516" i="3"/>
  <c r="M1516" i="3"/>
  <c r="N1516" i="3"/>
  <c r="O1516" i="3"/>
  <c r="P1516" i="3"/>
  <c r="Q1516" i="3"/>
  <c r="R1516" i="3"/>
  <c r="S1516" i="3"/>
  <c r="F1517" i="3"/>
  <c r="G1517" i="3"/>
  <c r="H1517" i="3"/>
  <c r="I1517" i="3"/>
  <c r="J1517" i="3"/>
  <c r="K1517" i="3"/>
  <c r="L1517" i="3"/>
  <c r="M1517" i="3"/>
  <c r="N1517" i="3"/>
  <c r="O1517" i="3"/>
  <c r="P1517" i="3"/>
  <c r="Q1517" i="3"/>
  <c r="R1517" i="3"/>
  <c r="S1517" i="3"/>
  <c r="F1518" i="3"/>
  <c r="G1518" i="3"/>
  <c r="H1518" i="3"/>
  <c r="I1518" i="3"/>
  <c r="J1518" i="3"/>
  <c r="K1518" i="3"/>
  <c r="L1518" i="3"/>
  <c r="M1518" i="3"/>
  <c r="N1518" i="3"/>
  <c r="O1518" i="3"/>
  <c r="P1518" i="3"/>
  <c r="Q1518" i="3"/>
  <c r="R1518" i="3"/>
  <c r="S1518" i="3"/>
  <c r="F1519" i="3"/>
  <c r="G1519" i="3"/>
  <c r="H1519" i="3"/>
  <c r="I1519" i="3"/>
  <c r="J1519" i="3"/>
  <c r="K1519" i="3"/>
  <c r="L1519" i="3"/>
  <c r="M1519" i="3"/>
  <c r="N1519" i="3"/>
  <c r="O1519" i="3"/>
  <c r="P1519" i="3"/>
  <c r="Q1519" i="3"/>
  <c r="R1519" i="3"/>
  <c r="S1519" i="3"/>
  <c r="F1520" i="3"/>
  <c r="G1520" i="3"/>
  <c r="H1520" i="3"/>
  <c r="I1520" i="3"/>
  <c r="J1520" i="3"/>
  <c r="K1520" i="3"/>
  <c r="L1520" i="3"/>
  <c r="M1520" i="3"/>
  <c r="N1520" i="3"/>
  <c r="O1520" i="3"/>
  <c r="P1520" i="3"/>
  <c r="Q1520" i="3"/>
  <c r="R1520" i="3"/>
  <c r="S1520" i="3"/>
  <c r="F1521" i="3"/>
  <c r="G1521" i="3"/>
  <c r="H1521" i="3"/>
  <c r="I1521" i="3"/>
  <c r="J1521" i="3"/>
  <c r="K1521" i="3"/>
  <c r="L1521" i="3"/>
  <c r="M1521" i="3"/>
  <c r="N1521" i="3"/>
  <c r="O1521" i="3"/>
  <c r="P1521" i="3"/>
  <c r="Q1521" i="3"/>
  <c r="R1521" i="3"/>
  <c r="S1521" i="3"/>
  <c r="F1522" i="3"/>
  <c r="G1522" i="3"/>
  <c r="H1522" i="3"/>
  <c r="I1522" i="3"/>
  <c r="J1522" i="3"/>
  <c r="K1522" i="3"/>
  <c r="L1522" i="3"/>
  <c r="M1522" i="3"/>
  <c r="N1522" i="3"/>
  <c r="O1522" i="3"/>
  <c r="P1522" i="3"/>
  <c r="Q1522" i="3"/>
  <c r="R1522" i="3"/>
  <c r="S1522" i="3"/>
  <c r="F1523" i="3"/>
  <c r="G1523" i="3"/>
  <c r="H1523" i="3"/>
  <c r="I1523" i="3"/>
  <c r="J1523" i="3"/>
  <c r="K1523" i="3"/>
  <c r="L1523" i="3"/>
  <c r="M1523" i="3"/>
  <c r="N1523" i="3"/>
  <c r="O1523" i="3"/>
  <c r="P1523" i="3"/>
  <c r="Q1523" i="3"/>
  <c r="R1523" i="3"/>
  <c r="S1523" i="3"/>
  <c r="F1524" i="3"/>
  <c r="G1524" i="3"/>
  <c r="H1524" i="3"/>
  <c r="I1524" i="3"/>
  <c r="J1524" i="3"/>
  <c r="K1524" i="3"/>
  <c r="L1524" i="3"/>
  <c r="M1524" i="3"/>
  <c r="N1524" i="3"/>
  <c r="O1524" i="3"/>
  <c r="P1524" i="3"/>
  <c r="Q1524" i="3"/>
  <c r="R1524" i="3"/>
  <c r="S1524" i="3"/>
  <c r="F1526" i="3"/>
  <c r="G1526" i="3"/>
  <c r="H1526" i="3"/>
  <c r="I1526" i="3"/>
  <c r="J1526" i="3"/>
  <c r="K1526" i="3"/>
  <c r="L1526" i="3"/>
  <c r="M1526" i="3"/>
  <c r="N1526" i="3"/>
  <c r="O1526" i="3"/>
  <c r="P1526" i="3"/>
  <c r="Q1526" i="3"/>
  <c r="R1526" i="3"/>
  <c r="S1526" i="3"/>
  <c r="F1527" i="3"/>
  <c r="G1527" i="3"/>
  <c r="H1527" i="3"/>
  <c r="I1527" i="3"/>
  <c r="J1527" i="3"/>
  <c r="K1527" i="3"/>
  <c r="L1527" i="3"/>
  <c r="M1527" i="3"/>
  <c r="N1527" i="3"/>
  <c r="O1527" i="3"/>
  <c r="P1527" i="3"/>
  <c r="Q1527" i="3"/>
  <c r="R1527" i="3"/>
  <c r="S1527" i="3"/>
  <c r="F1528" i="3"/>
  <c r="G1528" i="3"/>
  <c r="H1528" i="3"/>
  <c r="I1528" i="3"/>
  <c r="J1528" i="3"/>
  <c r="K1528" i="3"/>
  <c r="L1528" i="3"/>
  <c r="M1528" i="3"/>
  <c r="N1528" i="3"/>
  <c r="O1528" i="3"/>
  <c r="P1528" i="3"/>
  <c r="Q1528" i="3"/>
  <c r="R1528" i="3"/>
  <c r="S1528" i="3"/>
  <c r="F1529" i="3"/>
  <c r="G1529" i="3"/>
  <c r="H1529" i="3"/>
  <c r="I1529" i="3"/>
  <c r="J1529" i="3"/>
  <c r="K1529" i="3"/>
  <c r="L1529" i="3"/>
  <c r="M1529" i="3"/>
  <c r="N1529" i="3"/>
  <c r="O1529" i="3"/>
  <c r="P1529" i="3"/>
  <c r="Q1529" i="3"/>
  <c r="R1529" i="3"/>
  <c r="S1529" i="3"/>
  <c r="F1530" i="3"/>
  <c r="G1530" i="3"/>
  <c r="H1530" i="3"/>
  <c r="I1530" i="3"/>
  <c r="J1530" i="3"/>
  <c r="K1530" i="3"/>
  <c r="L1530" i="3"/>
  <c r="M1530" i="3"/>
  <c r="N1530" i="3"/>
  <c r="O1530" i="3"/>
  <c r="P1530" i="3"/>
  <c r="Q1530" i="3"/>
  <c r="R1530" i="3"/>
  <c r="S1530" i="3"/>
  <c r="F1531" i="3"/>
  <c r="G1531" i="3"/>
  <c r="H1531" i="3"/>
  <c r="I1531" i="3"/>
  <c r="J1531" i="3"/>
  <c r="K1531" i="3"/>
  <c r="L1531" i="3"/>
  <c r="M1531" i="3"/>
  <c r="N1531" i="3"/>
  <c r="O1531" i="3"/>
  <c r="P1531" i="3"/>
  <c r="Q1531" i="3"/>
  <c r="R1531" i="3"/>
  <c r="S1531" i="3"/>
  <c r="F1532" i="3"/>
  <c r="G1532" i="3"/>
  <c r="H1532" i="3"/>
  <c r="I1532" i="3"/>
  <c r="J1532" i="3"/>
  <c r="K1532" i="3"/>
  <c r="L1532" i="3"/>
  <c r="M1532" i="3"/>
  <c r="N1532" i="3"/>
  <c r="O1532" i="3"/>
  <c r="P1532" i="3"/>
  <c r="Q1532" i="3"/>
  <c r="R1532" i="3"/>
  <c r="S1532" i="3"/>
  <c r="F1533" i="3"/>
  <c r="G1533" i="3"/>
  <c r="H1533" i="3"/>
  <c r="I1533" i="3"/>
  <c r="J1533" i="3"/>
  <c r="K1533" i="3"/>
  <c r="L1533" i="3"/>
  <c r="M1533" i="3"/>
  <c r="N1533" i="3"/>
  <c r="O1533" i="3"/>
  <c r="P1533" i="3"/>
  <c r="Q1533" i="3"/>
  <c r="R1533" i="3"/>
  <c r="S1533" i="3"/>
  <c r="F1534" i="3"/>
  <c r="G1534" i="3"/>
  <c r="H1534" i="3"/>
  <c r="I1534" i="3"/>
  <c r="J1534" i="3"/>
  <c r="K1534" i="3"/>
  <c r="L1534" i="3"/>
  <c r="M1534" i="3"/>
  <c r="N1534" i="3"/>
  <c r="O1534" i="3"/>
  <c r="P1534" i="3"/>
  <c r="Q1534" i="3"/>
  <c r="R1534" i="3"/>
  <c r="S1534" i="3"/>
  <c r="F1535" i="3"/>
  <c r="G1535" i="3"/>
  <c r="H1535" i="3"/>
  <c r="I1535" i="3"/>
  <c r="J1535" i="3"/>
  <c r="K1535" i="3"/>
  <c r="L1535" i="3"/>
  <c r="M1535" i="3"/>
  <c r="N1535" i="3"/>
  <c r="O1535" i="3"/>
  <c r="P1535" i="3"/>
  <c r="Q1535" i="3"/>
  <c r="R1535" i="3"/>
  <c r="S1535" i="3"/>
  <c r="F1536" i="3"/>
  <c r="G1536" i="3"/>
  <c r="H1536" i="3"/>
  <c r="I1536" i="3"/>
  <c r="J1536" i="3"/>
  <c r="K1536" i="3"/>
  <c r="L1536" i="3"/>
  <c r="M1536" i="3"/>
  <c r="N1536" i="3"/>
  <c r="O1536" i="3"/>
  <c r="P1536" i="3"/>
  <c r="Q1536" i="3"/>
  <c r="R1536" i="3"/>
  <c r="S1536" i="3"/>
  <c r="F1537" i="3"/>
  <c r="G1537" i="3"/>
  <c r="H1537" i="3"/>
  <c r="I1537" i="3"/>
  <c r="J1537" i="3"/>
  <c r="K1537" i="3"/>
  <c r="L1537" i="3"/>
  <c r="M1537" i="3"/>
  <c r="N1537" i="3"/>
  <c r="O1537" i="3"/>
  <c r="P1537" i="3"/>
  <c r="Q1537" i="3"/>
  <c r="R1537" i="3"/>
  <c r="S1537" i="3"/>
  <c r="F1538" i="3"/>
  <c r="G1538" i="3"/>
  <c r="H1538" i="3"/>
  <c r="I1538" i="3"/>
  <c r="J1538" i="3"/>
  <c r="K1538" i="3"/>
  <c r="L1538" i="3"/>
  <c r="M1538" i="3"/>
  <c r="N1538" i="3"/>
  <c r="O1538" i="3"/>
  <c r="P1538" i="3"/>
  <c r="Q1538" i="3"/>
  <c r="R1538" i="3"/>
  <c r="S1538" i="3"/>
  <c r="F1539" i="3"/>
  <c r="G1539" i="3"/>
  <c r="H1539" i="3"/>
  <c r="I1539" i="3"/>
  <c r="J1539" i="3"/>
  <c r="K1539" i="3"/>
  <c r="L1539" i="3"/>
  <c r="M1539" i="3"/>
  <c r="N1539" i="3"/>
  <c r="O1539" i="3"/>
  <c r="P1539" i="3"/>
  <c r="Q1539" i="3"/>
  <c r="R1539" i="3"/>
  <c r="S1539" i="3"/>
  <c r="F1541" i="3"/>
  <c r="G1541" i="3"/>
  <c r="H1541" i="3"/>
  <c r="I1541" i="3"/>
  <c r="J1541" i="3"/>
  <c r="K1541" i="3"/>
  <c r="L1541" i="3"/>
  <c r="M1541" i="3"/>
  <c r="N1541" i="3"/>
  <c r="O1541" i="3"/>
  <c r="P1541" i="3"/>
  <c r="Q1541" i="3"/>
  <c r="R1541" i="3"/>
  <c r="S1541" i="3"/>
  <c r="F1542" i="3"/>
  <c r="G1542" i="3"/>
  <c r="H1542" i="3"/>
  <c r="I1542" i="3"/>
  <c r="J1542" i="3"/>
  <c r="K1542" i="3"/>
  <c r="L1542" i="3"/>
  <c r="M1542" i="3"/>
  <c r="N1542" i="3"/>
  <c r="O1542" i="3"/>
  <c r="P1542" i="3"/>
  <c r="Q1542" i="3"/>
  <c r="R1542" i="3"/>
  <c r="S1542" i="3"/>
  <c r="F1543" i="3"/>
  <c r="G1543" i="3"/>
  <c r="H1543" i="3"/>
  <c r="I1543" i="3"/>
  <c r="J1543" i="3"/>
  <c r="K1543" i="3"/>
  <c r="L1543" i="3"/>
  <c r="M1543" i="3"/>
  <c r="N1543" i="3"/>
  <c r="O1543" i="3"/>
  <c r="P1543" i="3"/>
  <c r="Q1543" i="3"/>
  <c r="R1543" i="3"/>
  <c r="S1543" i="3"/>
  <c r="F1544" i="3"/>
  <c r="G1544" i="3"/>
  <c r="H1544" i="3"/>
  <c r="I1544" i="3"/>
  <c r="J1544" i="3"/>
  <c r="K1544" i="3"/>
  <c r="L1544" i="3"/>
  <c r="M1544" i="3"/>
  <c r="N1544" i="3"/>
  <c r="O1544" i="3"/>
  <c r="P1544" i="3"/>
  <c r="Q1544" i="3"/>
  <c r="R1544" i="3"/>
  <c r="S1544" i="3"/>
  <c r="F1545" i="3"/>
  <c r="G1545" i="3"/>
  <c r="H1545" i="3"/>
  <c r="I1545" i="3"/>
  <c r="J1545" i="3"/>
  <c r="K1545" i="3"/>
  <c r="L1545" i="3"/>
  <c r="M1545" i="3"/>
  <c r="N1545" i="3"/>
  <c r="O1545" i="3"/>
  <c r="P1545" i="3"/>
  <c r="Q1545" i="3"/>
  <c r="R1545" i="3"/>
  <c r="S1545" i="3"/>
  <c r="F1546" i="3"/>
  <c r="G1546" i="3"/>
  <c r="H1546" i="3"/>
  <c r="I1546" i="3"/>
  <c r="J1546" i="3"/>
  <c r="K1546" i="3"/>
  <c r="L1546" i="3"/>
  <c r="M1546" i="3"/>
  <c r="N1546" i="3"/>
  <c r="O1546" i="3"/>
  <c r="P1546" i="3"/>
  <c r="Q1546" i="3"/>
  <c r="R1546" i="3"/>
  <c r="S1546" i="3"/>
  <c r="F1547" i="3"/>
  <c r="G1547" i="3"/>
  <c r="H1547" i="3"/>
  <c r="I1547" i="3"/>
  <c r="J1547" i="3"/>
  <c r="K1547" i="3"/>
  <c r="L1547" i="3"/>
  <c r="M1547" i="3"/>
  <c r="N1547" i="3"/>
  <c r="O1547" i="3"/>
  <c r="P1547" i="3"/>
  <c r="Q1547" i="3"/>
  <c r="R1547" i="3"/>
  <c r="S1547" i="3"/>
  <c r="F1548" i="3"/>
  <c r="G1548" i="3"/>
  <c r="H1548" i="3"/>
  <c r="I1548" i="3"/>
  <c r="J1548" i="3"/>
  <c r="K1548" i="3"/>
  <c r="L1548" i="3"/>
  <c r="M1548" i="3"/>
  <c r="N1548" i="3"/>
  <c r="O1548" i="3"/>
  <c r="P1548" i="3"/>
  <c r="Q1548" i="3"/>
  <c r="R1548" i="3"/>
  <c r="S1548" i="3"/>
  <c r="F1549" i="3"/>
  <c r="G1549" i="3"/>
  <c r="H1549" i="3"/>
  <c r="I1549" i="3"/>
  <c r="J1549" i="3"/>
  <c r="K1549" i="3"/>
  <c r="L1549" i="3"/>
  <c r="M1549" i="3"/>
  <c r="N1549" i="3"/>
  <c r="O1549" i="3"/>
  <c r="P1549" i="3"/>
  <c r="Q1549" i="3"/>
  <c r="R1549" i="3"/>
  <c r="S1549" i="3"/>
  <c r="F1550" i="3"/>
  <c r="G1550" i="3"/>
  <c r="H1550" i="3"/>
  <c r="I1550" i="3"/>
  <c r="J1550" i="3"/>
  <c r="K1550" i="3"/>
  <c r="L1550" i="3"/>
  <c r="M1550" i="3"/>
  <c r="N1550" i="3"/>
  <c r="O1550" i="3"/>
  <c r="P1550" i="3"/>
  <c r="Q1550" i="3"/>
  <c r="R1550" i="3"/>
  <c r="S1550" i="3"/>
  <c r="F1551" i="3"/>
  <c r="G1551" i="3"/>
  <c r="H1551" i="3"/>
  <c r="I1551" i="3"/>
  <c r="J1551" i="3"/>
  <c r="K1551" i="3"/>
  <c r="L1551" i="3"/>
  <c r="M1551" i="3"/>
  <c r="N1551" i="3"/>
  <c r="O1551" i="3"/>
  <c r="P1551" i="3"/>
  <c r="Q1551" i="3"/>
  <c r="R1551" i="3"/>
  <c r="S1551" i="3"/>
  <c r="F1552" i="3"/>
  <c r="G1552" i="3"/>
  <c r="H1552" i="3"/>
  <c r="I1552" i="3"/>
  <c r="J1552" i="3"/>
  <c r="K1552" i="3"/>
  <c r="L1552" i="3"/>
  <c r="M1552" i="3"/>
  <c r="N1552" i="3"/>
  <c r="O1552" i="3"/>
  <c r="P1552" i="3"/>
  <c r="Q1552" i="3"/>
  <c r="R1552" i="3"/>
  <c r="S1552" i="3"/>
  <c r="F1553" i="3"/>
  <c r="G1553" i="3"/>
  <c r="H1553" i="3"/>
  <c r="I1553" i="3"/>
  <c r="J1553" i="3"/>
  <c r="K1553" i="3"/>
  <c r="L1553" i="3"/>
  <c r="M1553" i="3"/>
  <c r="N1553" i="3"/>
  <c r="O1553" i="3"/>
  <c r="P1553" i="3"/>
  <c r="Q1553" i="3"/>
  <c r="R1553" i="3"/>
  <c r="S1553" i="3"/>
  <c r="F1554" i="3"/>
  <c r="G1554" i="3"/>
  <c r="H1554" i="3"/>
  <c r="I1554" i="3"/>
  <c r="J1554" i="3"/>
  <c r="K1554" i="3"/>
  <c r="L1554" i="3"/>
  <c r="M1554" i="3"/>
  <c r="N1554" i="3"/>
  <c r="O1554" i="3"/>
  <c r="P1554" i="3"/>
  <c r="Q1554" i="3"/>
  <c r="R1554" i="3"/>
  <c r="S1554" i="3"/>
  <c r="F1555" i="3"/>
  <c r="G1555" i="3"/>
  <c r="H1555" i="3"/>
  <c r="I1555" i="3"/>
  <c r="J1555" i="3"/>
  <c r="K1555" i="3"/>
  <c r="L1555" i="3"/>
  <c r="M1555" i="3"/>
  <c r="N1555" i="3"/>
  <c r="O1555" i="3"/>
  <c r="P1555" i="3"/>
  <c r="Q1555" i="3"/>
  <c r="R1555" i="3"/>
  <c r="S1555" i="3"/>
  <c r="F1556" i="3"/>
  <c r="G1556" i="3"/>
  <c r="H1556" i="3"/>
  <c r="I1556" i="3"/>
  <c r="J1556" i="3"/>
  <c r="K1556" i="3"/>
  <c r="L1556" i="3"/>
  <c r="M1556" i="3"/>
  <c r="N1556" i="3"/>
  <c r="O1556" i="3"/>
  <c r="P1556" i="3"/>
  <c r="Q1556" i="3"/>
  <c r="R1556" i="3"/>
  <c r="S1556" i="3"/>
  <c r="F1557" i="3"/>
  <c r="G1557" i="3"/>
  <c r="H1557" i="3"/>
  <c r="I1557" i="3"/>
  <c r="J1557" i="3"/>
  <c r="K1557" i="3"/>
  <c r="L1557" i="3"/>
  <c r="M1557" i="3"/>
  <c r="N1557" i="3"/>
  <c r="O1557" i="3"/>
  <c r="P1557" i="3"/>
  <c r="Q1557" i="3"/>
  <c r="R1557" i="3"/>
  <c r="S1557" i="3"/>
  <c r="F1558" i="3"/>
  <c r="G1558" i="3"/>
  <c r="H1558" i="3"/>
  <c r="I1558" i="3"/>
  <c r="J1558" i="3"/>
  <c r="K1558" i="3"/>
  <c r="L1558" i="3"/>
  <c r="M1558" i="3"/>
  <c r="N1558" i="3"/>
  <c r="O1558" i="3"/>
  <c r="P1558" i="3"/>
  <c r="Q1558" i="3"/>
  <c r="R1558" i="3"/>
  <c r="S1558" i="3"/>
  <c r="F1559" i="3"/>
  <c r="G1559" i="3"/>
  <c r="H1559" i="3"/>
  <c r="I1559" i="3"/>
  <c r="J1559" i="3"/>
  <c r="K1559" i="3"/>
  <c r="L1559" i="3"/>
  <c r="M1559" i="3"/>
  <c r="N1559" i="3"/>
  <c r="O1559" i="3"/>
  <c r="P1559" i="3"/>
  <c r="Q1559" i="3"/>
  <c r="R1559" i="3"/>
  <c r="S1559" i="3"/>
  <c r="F1560" i="3"/>
  <c r="G1560" i="3"/>
  <c r="H1560" i="3"/>
  <c r="I1560" i="3"/>
  <c r="J1560" i="3"/>
  <c r="K1560" i="3"/>
  <c r="L1560" i="3"/>
  <c r="M1560" i="3"/>
  <c r="N1560" i="3"/>
  <c r="O1560" i="3"/>
  <c r="P1560" i="3"/>
  <c r="Q1560" i="3"/>
  <c r="R1560" i="3"/>
  <c r="S1560" i="3"/>
  <c r="F1561" i="3"/>
  <c r="G1561" i="3"/>
  <c r="H1561" i="3"/>
  <c r="I1561" i="3"/>
  <c r="J1561" i="3"/>
  <c r="K1561" i="3"/>
  <c r="L1561" i="3"/>
  <c r="M1561" i="3"/>
  <c r="N1561" i="3"/>
  <c r="O1561" i="3"/>
  <c r="P1561" i="3"/>
  <c r="Q1561" i="3"/>
  <c r="R1561" i="3"/>
  <c r="S1561" i="3"/>
  <c r="F1562" i="3"/>
  <c r="G1562" i="3"/>
  <c r="H1562" i="3"/>
  <c r="I1562" i="3"/>
  <c r="J1562" i="3"/>
  <c r="K1562" i="3"/>
  <c r="L1562" i="3"/>
  <c r="M1562" i="3"/>
  <c r="N1562" i="3"/>
  <c r="O1562" i="3"/>
  <c r="P1562" i="3"/>
  <c r="Q1562" i="3"/>
  <c r="R1562" i="3"/>
  <c r="S1562" i="3"/>
  <c r="F1563" i="3"/>
  <c r="G1563" i="3"/>
  <c r="H1563" i="3"/>
  <c r="I1563" i="3"/>
  <c r="J1563" i="3"/>
  <c r="K1563" i="3"/>
  <c r="L1563" i="3"/>
  <c r="M1563" i="3"/>
  <c r="N1563" i="3"/>
  <c r="O1563" i="3"/>
  <c r="P1563" i="3"/>
  <c r="Q1563" i="3"/>
  <c r="R1563" i="3"/>
  <c r="S1563" i="3"/>
  <c r="F1564" i="3"/>
  <c r="G1564" i="3"/>
  <c r="H1564" i="3"/>
  <c r="I1564" i="3"/>
  <c r="J1564" i="3"/>
  <c r="K1564" i="3"/>
  <c r="L1564" i="3"/>
  <c r="M1564" i="3"/>
  <c r="N1564" i="3"/>
  <c r="O1564" i="3"/>
  <c r="P1564" i="3"/>
  <c r="Q1564" i="3"/>
  <c r="R1564" i="3"/>
  <c r="S1564" i="3"/>
  <c r="F1565" i="3"/>
  <c r="G1565" i="3"/>
  <c r="H1565" i="3"/>
  <c r="I1565" i="3"/>
  <c r="J1565" i="3"/>
  <c r="K1565" i="3"/>
  <c r="L1565" i="3"/>
  <c r="M1565" i="3"/>
  <c r="N1565" i="3"/>
  <c r="O1565" i="3"/>
  <c r="P1565" i="3"/>
  <c r="Q1565" i="3"/>
  <c r="R1565" i="3"/>
  <c r="S1565" i="3"/>
  <c r="F1566" i="3"/>
  <c r="G1566" i="3"/>
  <c r="H1566" i="3"/>
  <c r="I1566" i="3"/>
  <c r="J1566" i="3"/>
  <c r="K1566" i="3"/>
  <c r="L1566" i="3"/>
  <c r="M1566" i="3"/>
  <c r="N1566" i="3"/>
  <c r="O1566" i="3"/>
  <c r="P1566" i="3"/>
  <c r="Q1566" i="3"/>
  <c r="R1566" i="3"/>
  <c r="S1566" i="3"/>
  <c r="F1567" i="3"/>
  <c r="G1567" i="3"/>
  <c r="H1567" i="3"/>
  <c r="I1567" i="3"/>
  <c r="J1567" i="3"/>
  <c r="K1567" i="3"/>
  <c r="L1567" i="3"/>
  <c r="M1567" i="3"/>
  <c r="N1567" i="3"/>
  <c r="O1567" i="3"/>
  <c r="P1567" i="3"/>
  <c r="Q1567" i="3"/>
  <c r="R1567" i="3"/>
  <c r="S1567" i="3"/>
  <c r="F1568" i="3"/>
  <c r="G1568" i="3"/>
  <c r="H1568" i="3"/>
  <c r="I1568" i="3"/>
  <c r="J1568" i="3"/>
  <c r="K1568" i="3"/>
  <c r="L1568" i="3"/>
  <c r="M1568" i="3"/>
  <c r="N1568" i="3"/>
  <c r="O1568" i="3"/>
  <c r="P1568" i="3"/>
  <c r="Q1568" i="3"/>
  <c r="R1568" i="3"/>
  <c r="S1568" i="3"/>
  <c r="F1569" i="3"/>
  <c r="G1569" i="3"/>
  <c r="H1569" i="3"/>
  <c r="I1569" i="3"/>
  <c r="J1569" i="3"/>
  <c r="K1569" i="3"/>
  <c r="L1569" i="3"/>
  <c r="M1569" i="3"/>
  <c r="N1569" i="3"/>
  <c r="O1569" i="3"/>
  <c r="P1569" i="3"/>
  <c r="Q1569" i="3"/>
  <c r="R1569" i="3"/>
  <c r="S1569" i="3"/>
  <c r="F1570" i="3"/>
  <c r="G1570" i="3"/>
  <c r="H1570" i="3"/>
  <c r="I1570" i="3"/>
  <c r="J1570" i="3"/>
  <c r="K1570" i="3"/>
  <c r="L1570" i="3"/>
  <c r="M1570" i="3"/>
  <c r="N1570" i="3"/>
  <c r="O1570" i="3"/>
  <c r="P1570" i="3"/>
  <c r="Q1570" i="3"/>
  <c r="R1570" i="3"/>
  <c r="S1570" i="3"/>
  <c r="F1571" i="3"/>
  <c r="G1571" i="3"/>
  <c r="H1571" i="3"/>
  <c r="I1571" i="3"/>
  <c r="J1571" i="3"/>
  <c r="K1571" i="3"/>
  <c r="L1571" i="3"/>
  <c r="M1571" i="3"/>
  <c r="N1571" i="3"/>
  <c r="O1571" i="3"/>
  <c r="P1571" i="3"/>
  <c r="Q1571" i="3"/>
  <c r="R1571" i="3"/>
  <c r="S1571" i="3"/>
  <c r="F1573" i="3"/>
  <c r="G1573" i="3"/>
  <c r="H1573" i="3"/>
  <c r="I1573" i="3"/>
  <c r="J1573" i="3"/>
  <c r="K1573" i="3"/>
  <c r="L1573" i="3"/>
  <c r="M1573" i="3"/>
  <c r="N1573" i="3"/>
  <c r="O1573" i="3"/>
  <c r="P1573" i="3"/>
  <c r="Q1573" i="3"/>
  <c r="R1573" i="3"/>
  <c r="S1573" i="3"/>
  <c r="F1574" i="3"/>
  <c r="G1574" i="3"/>
  <c r="H1574" i="3"/>
  <c r="I1574" i="3"/>
  <c r="J1574" i="3"/>
  <c r="K1574" i="3"/>
  <c r="L1574" i="3"/>
  <c r="M1574" i="3"/>
  <c r="N1574" i="3"/>
  <c r="O1574" i="3"/>
  <c r="P1574" i="3"/>
  <c r="Q1574" i="3"/>
  <c r="R1574" i="3"/>
  <c r="S1574" i="3"/>
  <c r="F1575" i="3"/>
  <c r="G1575" i="3"/>
  <c r="H1575" i="3"/>
  <c r="I1575" i="3"/>
  <c r="J1575" i="3"/>
  <c r="K1575" i="3"/>
  <c r="L1575" i="3"/>
  <c r="M1575" i="3"/>
  <c r="N1575" i="3"/>
  <c r="O1575" i="3"/>
  <c r="P1575" i="3"/>
  <c r="Q1575" i="3"/>
  <c r="R1575" i="3"/>
  <c r="S1575" i="3"/>
  <c r="F1576" i="3"/>
  <c r="G1576" i="3"/>
  <c r="H1576" i="3"/>
  <c r="I1576" i="3"/>
  <c r="J1576" i="3"/>
  <c r="K1576" i="3"/>
  <c r="L1576" i="3"/>
  <c r="M1576" i="3"/>
  <c r="N1576" i="3"/>
  <c r="O1576" i="3"/>
  <c r="P1576" i="3"/>
  <c r="Q1576" i="3"/>
  <c r="R1576" i="3"/>
  <c r="S1576" i="3"/>
  <c r="F1577" i="3"/>
  <c r="G1577" i="3"/>
  <c r="H1577" i="3"/>
  <c r="I1577" i="3"/>
  <c r="J1577" i="3"/>
  <c r="K1577" i="3"/>
  <c r="L1577" i="3"/>
  <c r="M1577" i="3"/>
  <c r="N1577" i="3"/>
  <c r="O1577" i="3"/>
  <c r="P1577" i="3"/>
  <c r="Q1577" i="3"/>
  <c r="R1577" i="3"/>
  <c r="S1577" i="3"/>
  <c r="F1579" i="3"/>
  <c r="G1579" i="3"/>
  <c r="H1579" i="3"/>
  <c r="I1579" i="3"/>
  <c r="J1579" i="3"/>
  <c r="K1579" i="3"/>
  <c r="L1579" i="3"/>
  <c r="M1579" i="3"/>
  <c r="N1579" i="3"/>
  <c r="O1579" i="3"/>
  <c r="P1579" i="3"/>
  <c r="Q1579" i="3"/>
  <c r="R1579" i="3"/>
  <c r="S1579" i="3"/>
  <c r="F1580" i="3"/>
  <c r="G1580" i="3"/>
  <c r="H1580" i="3"/>
  <c r="I1580" i="3"/>
  <c r="J1580" i="3"/>
  <c r="K1580" i="3"/>
  <c r="L1580" i="3"/>
  <c r="M1580" i="3"/>
  <c r="N1580" i="3"/>
  <c r="O1580" i="3"/>
  <c r="P1580" i="3"/>
  <c r="Q1580" i="3"/>
  <c r="R1580" i="3"/>
  <c r="S1580" i="3"/>
  <c r="F1581" i="3"/>
  <c r="G1581" i="3"/>
  <c r="H1581" i="3"/>
  <c r="I1581" i="3"/>
  <c r="J1581" i="3"/>
  <c r="K1581" i="3"/>
  <c r="L1581" i="3"/>
  <c r="M1581" i="3"/>
  <c r="N1581" i="3"/>
  <c r="O1581" i="3"/>
  <c r="P1581" i="3"/>
  <c r="Q1581" i="3"/>
  <c r="R1581" i="3"/>
  <c r="S1581" i="3"/>
  <c r="F1582" i="3"/>
  <c r="G1582" i="3"/>
  <c r="H1582" i="3"/>
  <c r="I1582" i="3"/>
  <c r="J1582" i="3"/>
  <c r="K1582" i="3"/>
  <c r="L1582" i="3"/>
  <c r="M1582" i="3"/>
  <c r="N1582" i="3"/>
  <c r="O1582" i="3"/>
  <c r="P1582" i="3"/>
  <c r="Q1582" i="3"/>
  <c r="R1582" i="3"/>
  <c r="S1582" i="3"/>
  <c r="F1583" i="3"/>
  <c r="G1583" i="3"/>
  <c r="H1583" i="3"/>
  <c r="I1583" i="3"/>
  <c r="J1583" i="3"/>
  <c r="K1583" i="3"/>
  <c r="L1583" i="3"/>
  <c r="M1583" i="3"/>
  <c r="N1583" i="3"/>
  <c r="O1583" i="3"/>
  <c r="P1583" i="3"/>
  <c r="Q1583" i="3"/>
  <c r="R1583" i="3"/>
  <c r="S1583" i="3"/>
  <c r="F1584" i="3"/>
  <c r="G1584" i="3"/>
  <c r="H1584" i="3"/>
  <c r="I1584" i="3"/>
  <c r="J1584" i="3"/>
  <c r="K1584" i="3"/>
  <c r="L1584" i="3"/>
  <c r="M1584" i="3"/>
  <c r="N1584" i="3"/>
  <c r="O1584" i="3"/>
  <c r="P1584" i="3"/>
  <c r="Q1584" i="3"/>
  <c r="R1584" i="3"/>
  <c r="S1584" i="3"/>
  <c r="F1585" i="3"/>
  <c r="G1585" i="3"/>
  <c r="H1585" i="3"/>
  <c r="I1585" i="3"/>
  <c r="J1585" i="3"/>
  <c r="K1585" i="3"/>
  <c r="L1585" i="3"/>
  <c r="M1585" i="3"/>
  <c r="N1585" i="3"/>
  <c r="O1585" i="3"/>
  <c r="P1585" i="3"/>
  <c r="Q1585" i="3"/>
  <c r="R1585" i="3"/>
  <c r="S1585" i="3"/>
  <c r="F1587" i="3"/>
  <c r="G1587" i="3"/>
  <c r="H1587" i="3"/>
  <c r="I1587" i="3"/>
  <c r="J1587" i="3"/>
  <c r="K1587" i="3"/>
  <c r="L1587" i="3"/>
  <c r="M1587" i="3"/>
  <c r="N1587" i="3"/>
  <c r="O1587" i="3"/>
  <c r="P1587" i="3"/>
  <c r="Q1587" i="3"/>
  <c r="R1587" i="3"/>
  <c r="S1587" i="3"/>
  <c r="F1588" i="3"/>
  <c r="G1588" i="3"/>
  <c r="H1588" i="3"/>
  <c r="I1588" i="3"/>
  <c r="J1588" i="3"/>
  <c r="K1588" i="3"/>
  <c r="L1588" i="3"/>
  <c r="M1588" i="3"/>
  <c r="N1588" i="3"/>
  <c r="O1588" i="3"/>
  <c r="P1588" i="3"/>
  <c r="Q1588" i="3"/>
  <c r="R1588" i="3"/>
  <c r="S1588" i="3"/>
  <c r="F1589" i="3"/>
  <c r="G1589" i="3"/>
  <c r="H1589" i="3"/>
  <c r="I1589" i="3"/>
  <c r="J1589" i="3"/>
  <c r="K1589" i="3"/>
  <c r="L1589" i="3"/>
  <c r="M1589" i="3"/>
  <c r="N1589" i="3"/>
  <c r="O1589" i="3"/>
  <c r="P1589" i="3"/>
  <c r="Q1589" i="3"/>
  <c r="R1589" i="3"/>
  <c r="S1589" i="3"/>
  <c r="F1590" i="3"/>
  <c r="G1590" i="3"/>
  <c r="H1590" i="3"/>
  <c r="I1590" i="3"/>
  <c r="J1590" i="3"/>
  <c r="K1590" i="3"/>
  <c r="L1590" i="3"/>
  <c r="M1590" i="3"/>
  <c r="N1590" i="3"/>
  <c r="O1590" i="3"/>
  <c r="P1590" i="3"/>
  <c r="Q1590" i="3"/>
  <c r="R1590" i="3"/>
  <c r="S1590" i="3"/>
  <c r="F1591" i="3"/>
  <c r="G1591" i="3"/>
  <c r="H1591" i="3"/>
  <c r="I1591" i="3"/>
  <c r="J1591" i="3"/>
  <c r="K1591" i="3"/>
  <c r="L1591" i="3"/>
  <c r="M1591" i="3"/>
  <c r="N1591" i="3"/>
  <c r="O1591" i="3"/>
  <c r="P1591" i="3"/>
  <c r="Q1591" i="3"/>
  <c r="R1591" i="3"/>
  <c r="S1591" i="3"/>
  <c r="F1592" i="3"/>
  <c r="G1592" i="3"/>
  <c r="H1592" i="3"/>
  <c r="I1592" i="3"/>
  <c r="J1592" i="3"/>
  <c r="K1592" i="3"/>
  <c r="L1592" i="3"/>
  <c r="M1592" i="3"/>
  <c r="N1592" i="3"/>
  <c r="O1592" i="3"/>
  <c r="P1592" i="3"/>
  <c r="Q1592" i="3"/>
  <c r="R1592" i="3"/>
  <c r="S1592" i="3"/>
  <c r="F1594" i="3"/>
  <c r="G1594" i="3"/>
  <c r="H1594" i="3"/>
  <c r="I1594" i="3"/>
  <c r="J1594" i="3"/>
  <c r="K1594" i="3"/>
  <c r="L1594" i="3"/>
  <c r="M1594" i="3"/>
  <c r="N1594" i="3"/>
  <c r="O1594" i="3"/>
  <c r="P1594" i="3"/>
  <c r="Q1594" i="3"/>
  <c r="R1594" i="3"/>
  <c r="S1594" i="3"/>
  <c r="F1596" i="3"/>
  <c r="G1596" i="3"/>
  <c r="H1596" i="3"/>
  <c r="I1596" i="3"/>
  <c r="J1596" i="3"/>
  <c r="K1596" i="3"/>
  <c r="L1596" i="3"/>
  <c r="M1596" i="3"/>
  <c r="N1596" i="3"/>
  <c r="O1596" i="3"/>
  <c r="P1596" i="3"/>
  <c r="Q1596" i="3"/>
  <c r="R1596" i="3"/>
  <c r="S1596" i="3"/>
  <c r="F1598" i="3"/>
  <c r="G1598" i="3"/>
  <c r="H1598" i="3"/>
  <c r="I1598" i="3"/>
  <c r="J1598" i="3"/>
  <c r="K1598" i="3"/>
  <c r="L1598" i="3"/>
  <c r="M1598" i="3"/>
  <c r="N1598" i="3"/>
  <c r="O1598" i="3"/>
  <c r="P1598" i="3"/>
  <c r="Q1598" i="3"/>
  <c r="R1598" i="3"/>
  <c r="S1598" i="3"/>
  <c r="F1600" i="3"/>
  <c r="G1600" i="3"/>
  <c r="H1600" i="3"/>
  <c r="I1600" i="3"/>
  <c r="J1600" i="3"/>
  <c r="K1600" i="3"/>
  <c r="L1600" i="3"/>
  <c r="M1600" i="3"/>
  <c r="N1600" i="3"/>
  <c r="O1600" i="3"/>
  <c r="P1600" i="3"/>
  <c r="Q1600" i="3"/>
  <c r="R1600" i="3"/>
  <c r="S1600" i="3"/>
  <c r="F1601" i="3"/>
  <c r="G1601" i="3"/>
  <c r="H1601" i="3"/>
  <c r="I1601" i="3"/>
  <c r="J1601" i="3"/>
  <c r="K1601" i="3"/>
  <c r="L1601" i="3"/>
  <c r="M1601" i="3"/>
  <c r="N1601" i="3"/>
  <c r="O1601" i="3"/>
  <c r="P1601" i="3"/>
  <c r="Q1601" i="3"/>
  <c r="R1601" i="3"/>
  <c r="S1601" i="3"/>
  <c r="F1602" i="3"/>
  <c r="G1602" i="3"/>
  <c r="H1602" i="3"/>
  <c r="I1602" i="3"/>
  <c r="J1602" i="3"/>
  <c r="K1602" i="3"/>
  <c r="L1602" i="3"/>
  <c r="M1602" i="3"/>
  <c r="N1602" i="3"/>
  <c r="O1602" i="3"/>
  <c r="P1602" i="3"/>
  <c r="Q1602" i="3"/>
  <c r="R1602" i="3"/>
  <c r="S1602" i="3"/>
  <c r="F1604" i="3"/>
  <c r="G1604" i="3"/>
  <c r="H1604" i="3"/>
  <c r="I1604" i="3"/>
  <c r="J1604" i="3"/>
  <c r="K1604" i="3"/>
  <c r="L1604" i="3"/>
  <c r="M1604" i="3"/>
  <c r="N1604" i="3"/>
  <c r="O1604" i="3"/>
  <c r="P1604" i="3"/>
  <c r="Q1604" i="3"/>
  <c r="R1604" i="3"/>
  <c r="S1604" i="3"/>
  <c r="F1605" i="3"/>
  <c r="G1605" i="3"/>
  <c r="H1605" i="3"/>
  <c r="I1605" i="3"/>
  <c r="J1605" i="3"/>
  <c r="K1605" i="3"/>
  <c r="L1605" i="3"/>
  <c r="M1605" i="3"/>
  <c r="N1605" i="3"/>
  <c r="O1605" i="3"/>
  <c r="P1605" i="3"/>
  <c r="Q1605" i="3"/>
  <c r="R1605" i="3"/>
  <c r="S1605" i="3"/>
  <c r="F1607" i="3"/>
  <c r="G1607" i="3"/>
  <c r="H1607" i="3"/>
  <c r="I1607" i="3"/>
  <c r="J1607" i="3"/>
  <c r="K1607" i="3"/>
  <c r="L1607" i="3"/>
  <c r="M1607" i="3"/>
  <c r="N1607" i="3"/>
  <c r="O1607" i="3"/>
  <c r="P1607" i="3"/>
  <c r="Q1607" i="3"/>
  <c r="R1607" i="3"/>
  <c r="S1607" i="3"/>
  <c r="F1608" i="3"/>
  <c r="G1608" i="3"/>
  <c r="H1608" i="3"/>
  <c r="I1608" i="3"/>
  <c r="J1608" i="3"/>
  <c r="K1608" i="3"/>
  <c r="L1608" i="3"/>
  <c r="M1608" i="3"/>
  <c r="N1608" i="3"/>
  <c r="O1608" i="3"/>
  <c r="P1608" i="3"/>
  <c r="Q1608" i="3"/>
  <c r="R1608" i="3"/>
  <c r="S1608" i="3"/>
  <c r="F1609" i="3"/>
  <c r="G1609" i="3"/>
  <c r="H1609" i="3"/>
  <c r="I1609" i="3"/>
  <c r="J1609" i="3"/>
  <c r="K1609" i="3"/>
  <c r="L1609" i="3"/>
  <c r="M1609" i="3"/>
  <c r="N1609" i="3"/>
  <c r="O1609" i="3"/>
  <c r="P1609" i="3"/>
  <c r="Q1609" i="3"/>
  <c r="R1609" i="3"/>
  <c r="S1609" i="3"/>
  <c r="F1610" i="3"/>
  <c r="G1610" i="3"/>
  <c r="H1610" i="3"/>
  <c r="I1610" i="3"/>
  <c r="J1610" i="3"/>
  <c r="K1610" i="3"/>
  <c r="L1610" i="3"/>
  <c r="M1610" i="3"/>
  <c r="N1610" i="3"/>
  <c r="O1610" i="3"/>
  <c r="P1610" i="3"/>
  <c r="Q1610" i="3"/>
  <c r="R1610" i="3"/>
  <c r="S1610" i="3"/>
  <c r="F1612" i="3"/>
  <c r="G1612" i="3"/>
  <c r="H1612" i="3"/>
  <c r="I1612" i="3"/>
  <c r="J1612" i="3"/>
  <c r="K1612" i="3"/>
  <c r="L1612" i="3"/>
  <c r="M1612" i="3"/>
  <c r="N1612" i="3"/>
  <c r="O1612" i="3"/>
  <c r="P1612" i="3"/>
  <c r="Q1612" i="3"/>
  <c r="R1612" i="3"/>
  <c r="S1612" i="3"/>
  <c r="F1613" i="3"/>
  <c r="G1613" i="3"/>
  <c r="H1613" i="3"/>
  <c r="I1613" i="3"/>
  <c r="J1613" i="3"/>
  <c r="K1613" i="3"/>
  <c r="L1613" i="3"/>
  <c r="M1613" i="3"/>
  <c r="N1613" i="3"/>
  <c r="O1613" i="3"/>
  <c r="P1613" i="3"/>
  <c r="Q1613" i="3"/>
  <c r="R1613" i="3"/>
  <c r="S1613" i="3"/>
  <c r="F1615" i="3"/>
  <c r="G1615" i="3"/>
  <c r="H1615" i="3"/>
  <c r="I1615" i="3"/>
  <c r="J1615" i="3"/>
  <c r="K1615" i="3"/>
  <c r="L1615" i="3"/>
  <c r="M1615" i="3"/>
  <c r="N1615" i="3"/>
  <c r="O1615" i="3"/>
  <c r="P1615" i="3"/>
  <c r="Q1615" i="3"/>
  <c r="R1615" i="3"/>
  <c r="S1615" i="3"/>
  <c r="F1616" i="3"/>
  <c r="G1616" i="3"/>
  <c r="H1616" i="3"/>
  <c r="I1616" i="3"/>
  <c r="J1616" i="3"/>
  <c r="K1616" i="3"/>
  <c r="L1616" i="3"/>
  <c r="M1616" i="3"/>
  <c r="N1616" i="3"/>
  <c r="O1616" i="3"/>
  <c r="P1616" i="3"/>
  <c r="Q1616" i="3"/>
  <c r="R1616" i="3"/>
  <c r="S1616" i="3"/>
  <c r="F1617" i="3"/>
  <c r="G1617" i="3"/>
  <c r="H1617" i="3"/>
  <c r="I1617" i="3"/>
  <c r="J1617" i="3"/>
  <c r="K1617" i="3"/>
  <c r="L1617" i="3"/>
  <c r="M1617" i="3"/>
  <c r="N1617" i="3"/>
  <c r="O1617" i="3"/>
  <c r="P1617" i="3"/>
  <c r="Q1617" i="3"/>
  <c r="R1617" i="3"/>
  <c r="S1617" i="3"/>
  <c r="F1618" i="3"/>
  <c r="G1618" i="3"/>
  <c r="H1618" i="3"/>
  <c r="I1618" i="3"/>
  <c r="J1618" i="3"/>
  <c r="K1618" i="3"/>
  <c r="L1618" i="3"/>
  <c r="M1618" i="3"/>
  <c r="N1618" i="3"/>
  <c r="O1618" i="3"/>
  <c r="P1618" i="3"/>
  <c r="Q1618" i="3"/>
  <c r="R1618" i="3"/>
  <c r="S1618" i="3"/>
  <c r="F1619" i="3"/>
  <c r="G1619" i="3"/>
  <c r="H1619" i="3"/>
  <c r="I1619" i="3"/>
  <c r="J1619" i="3"/>
  <c r="K1619" i="3"/>
  <c r="L1619" i="3"/>
  <c r="M1619" i="3"/>
  <c r="N1619" i="3"/>
  <c r="O1619" i="3"/>
  <c r="P1619" i="3"/>
  <c r="Q1619" i="3"/>
  <c r="R1619" i="3"/>
  <c r="S1619" i="3"/>
  <c r="F1620" i="3"/>
  <c r="G1620" i="3"/>
  <c r="H1620" i="3"/>
  <c r="I1620" i="3"/>
  <c r="J1620" i="3"/>
  <c r="K1620" i="3"/>
  <c r="L1620" i="3"/>
  <c r="M1620" i="3"/>
  <c r="N1620" i="3"/>
  <c r="O1620" i="3"/>
  <c r="P1620" i="3"/>
  <c r="Q1620" i="3"/>
  <c r="R1620" i="3"/>
  <c r="S1620" i="3"/>
  <c r="F1622" i="3"/>
  <c r="G1622" i="3"/>
  <c r="H1622" i="3"/>
  <c r="I1622" i="3"/>
  <c r="J1622" i="3"/>
  <c r="K1622" i="3"/>
  <c r="L1622" i="3"/>
  <c r="M1622" i="3"/>
  <c r="N1622" i="3"/>
  <c r="O1622" i="3"/>
  <c r="P1622" i="3"/>
  <c r="Q1622" i="3"/>
  <c r="R1622" i="3"/>
  <c r="S1622" i="3"/>
  <c r="F1623" i="3"/>
  <c r="G1623" i="3"/>
  <c r="H1623" i="3"/>
  <c r="I1623" i="3"/>
  <c r="J1623" i="3"/>
  <c r="K1623" i="3"/>
  <c r="L1623" i="3"/>
  <c r="M1623" i="3"/>
  <c r="N1623" i="3"/>
  <c r="O1623" i="3"/>
  <c r="P1623" i="3"/>
  <c r="Q1623" i="3"/>
  <c r="R1623" i="3"/>
  <c r="S1623" i="3"/>
  <c r="F1624" i="3"/>
  <c r="G1624" i="3"/>
  <c r="H1624" i="3"/>
  <c r="I1624" i="3"/>
  <c r="J1624" i="3"/>
  <c r="K1624" i="3"/>
  <c r="L1624" i="3"/>
  <c r="M1624" i="3"/>
  <c r="N1624" i="3"/>
  <c r="O1624" i="3"/>
  <c r="P1624" i="3"/>
  <c r="Q1624" i="3"/>
  <c r="R1624" i="3"/>
  <c r="S1624" i="3"/>
  <c r="F1625" i="3"/>
  <c r="G1625" i="3"/>
  <c r="H1625" i="3"/>
  <c r="I1625" i="3"/>
  <c r="J1625" i="3"/>
  <c r="K1625" i="3"/>
  <c r="L1625" i="3"/>
  <c r="M1625" i="3"/>
  <c r="N1625" i="3"/>
  <c r="O1625" i="3"/>
  <c r="P1625" i="3"/>
  <c r="Q1625" i="3"/>
  <c r="R1625" i="3"/>
  <c r="S1625" i="3"/>
  <c r="F1626" i="3"/>
  <c r="G1626" i="3"/>
  <c r="H1626" i="3"/>
  <c r="I1626" i="3"/>
  <c r="J1626" i="3"/>
  <c r="K1626" i="3"/>
  <c r="L1626" i="3"/>
  <c r="M1626" i="3"/>
  <c r="N1626" i="3"/>
  <c r="O1626" i="3"/>
  <c r="P1626" i="3"/>
  <c r="Q1626" i="3"/>
  <c r="R1626" i="3"/>
  <c r="S1626" i="3"/>
  <c r="F1627" i="3"/>
  <c r="G1627" i="3"/>
  <c r="H1627" i="3"/>
  <c r="I1627" i="3"/>
  <c r="J1627" i="3"/>
  <c r="K1627" i="3"/>
  <c r="L1627" i="3"/>
  <c r="M1627" i="3"/>
  <c r="N1627" i="3"/>
  <c r="O1627" i="3"/>
  <c r="P1627" i="3"/>
  <c r="Q1627" i="3"/>
  <c r="R1627" i="3"/>
  <c r="S1627" i="3"/>
  <c r="F1628" i="3"/>
  <c r="G1628" i="3"/>
  <c r="H1628" i="3"/>
  <c r="I1628" i="3"/>
  <c r="J1628" i="3"/>
  <c r="K1628" i="3"/>
  <c r="L1628" i="3"/>
  <c r="M1628" i="3"/>
  <c r="N1628" i="3"/>
  <c r="O1628" i="3"/>
  <c r="P1628" i="3"/>
  <c r="Q1628" i="3"/>
  <c r="R1628" i="3"/>
  <c r="S1628" i="3"/>
  <c r="F1629" i="3"/>
  <c r="G1629" i="3"/>
  <c r="H1629" i="3"/>
  <c r="I1629" i="3"/>
  <c r="J1629" i="3"/>
  <c r="K1629" i="3"/>
  <c r="L1629" i="3"/>
  <c r="M1629" i="3"/>
  <c r="N1629" i="3"/>
  <c r="O1629" i="3"/>
  <c r="P1629" i="3"/>
  <c r="Q1629" i="3"/>
  <c r="R1629" i="3"/>
  <c r="S1629" i="3"/>
  <c r="F1630" i="3"/>
  <c r="G1630" i="3"/>
  <c r="H1630" i="3"/>
  <c r="I1630" i="3"/>
  <c r="J1630" i="3"/>
  <c r="K1630" i="3"/>
  <c r="L1630" i="3"/>
  <c r="M1630" i="3"/>
  <c r="N1630" i="3"/>
  <c r="O1630" i="3"/>
  <c r="P1630" i="3"/>
  <c r="Q1630" i="3"/>
  <c r="R1630" i="3"/>
  <c r="S1630" i="3"/>
  <c r="F1631" i="3"/>
  <c r="G1631" i="3"/>
  <c r="H1631" i="3"/>
  <c r="I1631" i="3"/>
  <c r="J1631" i="3"/>
  <c r="K1631" i="3"/>
  <c r="L1631" i="3"/>
  <c r="M1631" i="3"/>
  <c r="N1631" i="3"/>
  <c r="O1631" i="3"/>
  <c r="P1631" i="3"/>
  <c r="Q1631" i="3"/>
  <c r="R1631" i="3"/>
  <c r="S1631" i="3"/>
  <c r="F1632" i="3"/>
  <c r="G1632" i="3"/>
  <c r="H1632" i="3"/>
  <c r="I1632" i="3"/>
  <c r="J1632" i="3"/>
  <c r="K1632" i="3"/>
  <c r="L1632" i="3"/>
  <c r="M1632" i="3"/>
  <c r="N1632" i="3"/>
  <c r="O1632" i="3"/>
  <c r="P1632" i="3"/>
  <c r="Q1632" i="3"/>
  <c r="R1632" i="3"/>
  <c r="S1632" i="3"/>
  <c r="F1634" i="3"/>
  <c r="G1634" i="3"/>
  <c r="H1634" i="3"/>
  <c r="I1634" i="3"/>
  <c r="J1634" i="3"/>
  <c r="K1634" i="3"/>
  <c r="L1634" i="3"/>
  <c r="M1634" i="3"/>
  <c r="N1634" i="3"/>
  <c r="O1634" i="3"/>
  <c r="P1634" i="3"/>
  <c r="Q1634" i="3"/>
  <c r="R1634" i="3"/>
  <c r="S1634" i="3"/>
  <c r="F1635" i="3"/>
  <c r="G1635" i="3"/>
  <c r="H1635" i="3"/>
  <c r="I1635" i="3"/>
  <c r="J1635" i="3"/>
  <c r="K1635" i="3"/>
  <c r="L1635" i="3"/>
  <c r="M1635" i="3"/>
  <c r="N1635" i="3"/>
  <c r="O1635" i="3"/>
  <c r="P1635" i="3"/>
  <c r="Q1635" i="3"/>
  <c r="R1635" i="3"/>
  <c r="S1635" i="3"/>
  <c r="F1636" i="3"/>
  <c r="G1636" i="3"/>
  <c r="H1636" i="3"/>
  <c r="I1636" i="3"/>
  <c r="J1636" i="3"/>
  <c r="K1636" i="3"/>
  <c r="L1636" i="3"/>
  <c r="M1636" i="3"/>
  <c r="N1636" i="3"/>
  <c r="O1636" i="3"/>
  <c r="P1636" i="3"/>
  <c r="Q1636" i="3"/>
  <c r="R1636" i="3"/>
  <c r="S1636" i="3"/>
  <c r="F1637" i="3"/>
  <c r="G1637" i="3"/>
  <c r="H1637" i="3"/>
  <c r="I1637" i="3"/>
  <c r="J1637" i="3"/>
  <c r="K1637" i="3"/>
  <c r="L1637" i="3"/>
  <c r="M1637" i="3"/>
  <c r="N1637" i="3"/>
  <c r="O1637" i="3"/>
  <c r="P1637" i="3"/>
  <c r="Q1637" i="3"/>
  <c r="R1637" i="3"/>
  <c r="S1637" i="3"/>
  <c r="F1638" i="3"/>
  <c r="G1638" i="3"/>
  <c r="H1638" i="3"/>
  <c r="I1638" i="3"/>
  <c r="J1638" i="3"/>
  <c r="K1638" i="3"/>
  <c r="L1638" i="3"/>
  <c r="M1638" i="3"/>
  <c r="N1638" i="3"/>
  <c r="O1638" i="3"/>
  <c r="P1638" i="3"/>
  <c r="Q1638" i="3"/>
  <c r="R1638" i="3"/>
  <c r="S1638" i="3"/>
  <c r="F1639" i="3"/>
  <c r="G1639" i="3"/>
  <c r="H1639" i="3"/>
  <c r="I1639" i="3"/>
  <c r="J1639" i="3"/>
  <c r="K1639" i="3"/>
  <c r="L1639" i="3"/>
  <c r="M1639" i="3"/>
  <c r="N1639" i="3"/>
  <c r="O1639" i="3"/>
  <c r="P1639" i="3"/>
  <c r="Q1639" i="3"/>
  <c r="R1639" i="3"/>
  <c r="S1639" i="3"/>
  <c r="F1641" i="3"/>
  <c r="G1641" i="3"/>
  <c r="H1641" i="3"/>
  <c r="I1641" i="3"/>
  <c r="J1641" i="3"/>
  <c r="K1641" i="3"/>
  <c r="L1641" i="3"/>
  <c r="M1641" i="3"/>
  <c r="N1641" i="3"/>
  <c r="O1641" i="3"/>
  <c r="P1641" i="3"/>
  <c r="Q1641" i="3"/>
  <c r="R1641" i="3"/>
  <c r="S1641" i="3"/>
  <c r="F1642" i="3"/>
  <c r="G1642" i="3"/>
  <c r="H1642" i="3"/>
  <c r="I1642" i="3"/>
  <c r="J1642" i="3"/>
  <c r="K1642" i="3"/>
  <c r="L1642" i="3"/>
  <c r="M1642" i="3"/>
  <c r="N1642" i="3"/>
  <c r="O1642" i="3"/>
  <c r="P1642" i="3"/>
  <c r="Q1642" i="3"/>
  <c r="R1642" i="3"/>
  <c r="S1642" i="3"/>
  <c r="F1643" i="3"/>
  <c r="G1643" i="3"/>
  <c r="H1643" i="3"/>
  <c r="I1643" i="3"/>
  <c r="J1643" i="3"/>
  <c r="K1643" i="3"/>
  <c r="L1643" i="3"/>
  <c r="M1643" i="3"/>
  <c r="N1643" i="3"/>
  <c r="O1643" i="3"/>
  <c r="P1643" i="3"/>
  <c r="Q1643" i="3"/>
  <c r="R1643" i="3"/>
  <c r="S1643" i="3"/>
  <c r="F1645" i="3"/>
  <c r="G1645" i="3"/>
  <c r="H1645" i="3"/>
  <c r="I1645" i="3"/>
  <c r="J1645" i="3"/>
  <c r="K1645" i="3"/>
  <c r="L1645" i="3"/>
  <c r="M1645" i="3"/>
  <c r="N1645" i="3"/>
  <c r="O1645" i="3"/>
  <c r="P1645" i="3"/>
  <c r="Q1645" i="3"/>
  <c r="R1645" i="3"/>
  <c r="S1645" i="3"/>
  <c r="F1647" i="3"/>
  <c r="G1647" i="3"/>
  <c r="H1647" i="3"/>
  <c r="I1647" i="3"/>
  <c r="J1647" i="3"/>
  <c r="K1647" i="3"/>
  <c r="L1647" i="3"/>
  <c r="M1647" i="3"/>
  <c r="N1647" i="3"/>
  <c r="O1647" i="3"/>
  <c r="P1647" i="3"/>
  <c r="Q1647" i="3"/>
  <c r="R1647" i="3"/>
  <c r="S1647" i="3"/>
  <c r="F1648" i="3"/>
  <c r="G1648" i="3"/>
  <c r="H1648" i="3"/>
  <c r="I1648" i="3"/>
  <c r="J1648" i="3"/>
  <c r="K1648" i="3"/>
  <c r="L1648" i="3"/>
  <c r="M1648" i="3"/>
  <c r="N1648" i="3"/>
  <c r="O1648" i="3"/>
  <c r="P1648" i="3"/>
  <c r="Q1648" i="3"/>
  <c r="R1648" i="3"/>
  <c r="S1648" i="3"/>
  <c r="F1649" i="3"/>
  <c r="G1649" i="3"/>
  <c r="H1649" i="3"/>
  <c r="I1649" i="3"/>
  <c r="J1649" i="3"/>
  <c r="K1649" i="3"/>
  <c r="L1649" i="3"/>
  <c r="M1649" i="3"/>
  <c r="N1649" i="3"/>
  <c r="O1649" i="3"/>
  <c r="P1649" i="3"/>
  <c r="Q1649" i="3"/>
  <c r="R1649" i="3"/>
  <c r="S1649" i="3"/>
  <c r="F1650" i="3"/>
  <c r="G1650" i="3"/>
  <c r="H1650" i="3"/>
  <c r="I1650" i="3"/>
  <c r="J1650" i="3"/>
  <c r="K1650" i="3"/>
  <c r="L1650" i="3"/>
  <c r="M1650" i="3"/>
  <c r="N1650" i="3"/>
  <c r="O1650" i="3"/>
  <c r="P1650" i="3"/>
  <c r="Q1650" i="3"/>
  <c r="R1650" i="3"/>
  <c r="S1650" i="3"/>
  <c r="F1651" i="3"/>
  <c r="G1651" i="3"/>
  <c r="H1651" i="3"/>
  <c r="I1651" i="3"/>
  <c r="J1651" i="3"/>
  <c r="K1651" i="3"/>
  <c r="L1651" i="3"/>
  <c r="M1651" i="3"/>
  <c r="N1651" i="3"/>
  <c r="O1651" i="3"/>
  <c r="P1651" i="3"/>
  <c r="Q1651" i="3"/>
  <c r="R1651" i="3"/>
  <c r="S1651" i="3"/>
  <c r="F1652" i="3"/>
  <c r="G1652" i="3"/>
  <c r="H1652" i="3"/>
  <c r="I1652" i="3"/>
  <c r="J1652" i="3"/>
  <c r="K1652" i="3"/>
  <c r="L1652" i="3"/>
  <c r="M1652" i="3"/>
  <c r="N1652" i="3"/>
  <c r="O1652" i="3"/>
  <c r="P1652" i="3"/>
  <c r="Q1652" i="3"/>
  <c r="R1652" i="3"/>
  <c r="S1652" i="3"/>
  <c r="F1653" i="3"/>
  <c r="G1653" i="3"/>
  <c r="H1653" i="3"/>
  <c r="I1653" i="3"/>
  <c r="J1653" i="3"/>
  <c r="K1653" i="3"/>
  <c r="L1653" i="3"/>
  <c r="M1653" i="3"/>
  <c r="N1653" i="3"/>
  <c r="O1653" i="3"/>
  <c r="P1653" i="3"/>
  <c r="Q1653" i="3"/>
  <c r="R1653" i="3"/>
  <c r="S1653" i="3"/>
  <c r="F1654" i="3"/>
  <c r="G1654" i="3"/>
  <c r="H1654" i="3"/>
  <c r="I1654" i="3"/>
  <c r="J1654" i="3"/>
  <c r="K1654" i="3"/>
  <c r="L1654" i="3"/>
  <c r="M1654" i="3"/>
  <c r="N1654" i="3"/>
  <c r="O1654" i="3"/>
  <c r="P1654" i="3"/>
  <c r="Q1654" i="3"/>
  <c r="R1654" i="3"/>
  <c r="S1654" i="3"/>
  <c r="F1655" i="3"/>
  <c r="G1655" i="3"/>
  <c r="H1655" i="3"/>
  <c r="I1655" i="3"/>
  <c r="J1655" i="3"/>
  <c r="K1655" i="3"/>
  <c r="L1655" i="3"/>
  <c r="M1655" i="3"/>
  <c r="N1655" i="3"/>
  <c r="O1655" i="3"/>
  <c r="P1655" i="3"/>
  <c r="Q1655" i="3"/>
  <c r="R1655" i="3"/>
  <c r="S1655" i="3"/>
  <c r="F1657" i="3"/>
  <c r="G1657" i="3"/>
  <c r="H1657" i="3"/>
  <c r="I1657" i="3"/>
  <c r="J1657" i="3"/>
  <c r="K1657" i="3"/>
  <c r="L1657" i="3"/>
  <c r="M1657" i="3"/>
  <c r="N1657" i="3"/>
  <c r="O1657" i="3"/>
  <c r="P1657" i="3"/>
  <c r="Q1657" i="3"/>
  <c r="R1657" i="3"/>
  <c r="S1657" i="3"/>
  <c r="F1659" i="3"/>
  <c r="G1659" i="3"/>
  <c r="H1659" i="3"/>
  <c r="I1659" i="3"/>
  <c r="J1659" i="3"/>
  <c r="K1659" i="3"/>
  <c r="L1659" i="3"/>
  <c r="M1659" i="3"/>
  <c r="N1659" i="3"/>
  <c r="O1659" i="3"/>
  <c r="P1659" i="3"/>
  <c r="Q1659" i="3"/>
  <c r="R1659" i="3"/>
  <c r="S1659" i="3"/>
  <c r="F1661" i="3"/>
  <c r="G1661" i="3"/>
  <c r="H1661" i="3"/>
  <c r="I1661" i="3"/>
  <c r="J1661" i="3"/>
  <c r="K1661" i="3"/>
  <c r="L1661" i="3"/>
  <c r="M1661" i="3"/>
  <c r="N1661" i="3"/>
  <c r="O1661" i="3"/>
  <c r="P1661" i="3"/>
  <c r="Q1661" i="3"/>
  <c r="R1661" i="3"/>
  <c r="S1661" i="3"/>
  <c r="F1662" i="3"/>
  <c r="G1662" i="3"/>
  <c r="H1662" i="3"/>
  <c r="I1662" i="3"/>
  <c r="J1662" i="3"/>
  <c r="K1662" i="3"/>
  <c r="L1662" i="3"/>
  <c r="M1662" i="3"/>
  <c r="N1662" i="3"/>
  <c r="O1662" i="3"/>
  <c r="P1662" i="3"/>
  <c r="Q1662" i="3"/>
  <c r="R1662" i="3"/>
  <c r="S1662" i="3"/>
  <c r="F1664" i="3"/>
  <c r="G1664" i="3"/>
  <c r="H1664" i="3"/>
  <c r="I1664" i="3"/>
  <c r="J1664" i="3"/>
  <c r="K1664" i="3"/>
  <c r="L1664" i="3"/>
  <c r="M1664" i="3"/>
  <c r="N1664" i="3"/>
  <c r="O1664" i="3"/>
  <c r="P1664" i="3"/>
  <c r="Q1664" i="3"/>
  <c r="R1664" i="3"/>
  <c r="S1664" i="3"/>
  <c r="F1665" i="3"/>
  <c r="G1665" i="3"/>
  <c r="H1665" i="3"/>
  <c r="I1665" i="3"/>
  <c r="J1665" i="3"/>
  <c r="K1665" i="3"/>
  <c r="L1665" i="3"/>
  <c r="M1665" i="3"/>
  <c r="N1665" i="3"/>
  <c r="O1665" i="3"/>
  <c r="P1665" i="3"/>
  <c r="Q1665" i="3"/>
  <c r="R1665" i="3"/>
  <c r="S1665" i="3"/>
  <c r="F1666" i="3"/>
  <c r="G1666" i="3"/>
  <c r="H1666" i="3"/>
  <c r="I1666" i="3"/>
  <c r="J1666" i="3"/>
  <c r="K1666" i="3"/>
  <c r="L1666" i="3"/>
  <c r="M1666" i="3"/>
  <c r="N1666" i="3"/>
  <c r="O1666" i="3"/>
  <c r="P1666" i="3"/>
  <c r="Q1666" i="3"/>
  <c r="R1666" i="3"/>
  <c r="S1666" i="3"/>
  <c r="F1667" i="3"/>
  <c r="G1667" i="3"/>
  <c r="H1667" i="3"/>
  <c r="I1667" i="3"/>
  <c r="J1667" i="3"/>
  <c r="K1667" i="3"/>
  <c r="L1667" i="3"/>
  <c r="M1667" i="3"/>
  <c r="N1667" i="3"/>
  <c r="O1667" i="3"/>
  <c r="P1667" i="3"/>
  <c r="Q1667" i="3"/>
  <c r="R1667" i="3"/>
  <c r="S1667" i="3"/>
  <c r="F1669" i="3"/>
  <c r="G1669" i="3"/>
  <c r="H1669" i="3"/>
  <c r="I1669" i="3"/>
  <c r="J1669" i="3"/>
  <c r="K1669" i="3"/>
  <c r="L1669" i="3"/>
  <c r="M1669" i="3"/>
  <c r="N1669" i="3"/>
  <c r="O1669" i="3"/>
  <c r="P1669" i="3"/>
  <c r="Q1669" i="3"/>
  <c r="R1669" i="3"/>
  <c r="S1669" i="3"/>
  <c r="F1670" i="3"/>
  <c r="G1670" i="3"/>
  <c r="H1670" i="3"/>
  <c r="I1670" i="3"/>
  <c r="J1670" i="3"/>
  <c r="K1670" i="3"/>
  <c r="L1670" i="3"/>
  <c r="M1670" i="3"/>
  <c r="N1670" i="3"/>
  <c r="O1670" i="3"/>
  <c r="P1670" i="3"/>
  <c r="Q1670" i="3"/>
  <c r="R1670" i="3"/>
  <c r="S1670" i="3"/>
  <c r="F1671" i="3"/>
  <c r="G1671" i="3"/>
  <c r="H1671" i="3"/>
  <c r="I1671" i="3"/>
  <c r="J1671" i="3"/>
  <c r="K1671" i="3"/>
  <c r="L1671" i="3"/>
  <c r="M1671" i="3"/>
  <c r="N1671" i="3"/>
  <c r="O1671" i="3"/>
  <c r="P1671" i="3"/>
  <c r="Q1671" i="3"/>
  <c r="R1671" i="3"/>
  <c r="S1671" i="3"/>
  <c r="F1672" i="3"/>
  <c r="G1672" i="3"/>
  <c r="H1672" i="3"/>
  <c r="I1672" i="3"/>
  <c r="J1672" i="3"/>
  <c r="K1672" i="3"/>
  <c r="L1672" i="3"/>
  <c r="M1672" i="3"/>
  <c r="N1672" i="3"/>
  <c r="O1672" i="3"/>
  <c r="P1672" i="3"/>
  <c r="Q1672" i="3"/>
  <c r="R1672" i="3"/>
  <c r="S1672" i="3"/>
  <c r="F1673" i="3"/>
  <c r="G1673" i="3"/>
  <c r="H1673" i="3"/>
  <c r="I1673" i="3"/>
  <c r="J1673" i="3"/>
  <c r="K1673" i="3"/>
  <c r="L1673" i="3"/>
  <c r="M1673" i="3"/>
  <c r="N1673" i="3"/>
  <c r="O1673" i="3"/>
  <c r="P1673" i="3"/>
  <c r="Q1673" i="3"/>
  <c r="R1673" i="3"/>
  <c r="S1673" i="3"/>
  <c r="F1674" i="3"/>
  <c r="G1674" i="3"/>
  <c r="H1674" i="3"/>
  <c r="I1674" i="3"/>
  <c r="J1674" i="3"/>
  <c r="K1674" i="3"/>
  <c r="L1674" i="3"/>
  <c r="M1674" i="3"/>
  <c r="N1674" i="3"/>
  <c r="O1674" i="3"/>
  <c r="P1674" i="3"/>
  <c r="Q1674" i="3"/>
  <c r="R1674" i="3"/>
  <c r="S1674" i="3"/>
  <c r="F1675" i="3"/>
  <c r="G1675" i="3"/>
  <c r="H1675" i="3"/>
  <c r="I1675" i="3"/>
  <c r="J1675" i="3"/>
  <c r="K1675" i="3"/>
  <c r="L1675" i="3"/>
  <c r="M1675" i="3"/>
  <c r="N1675" i="3"/>
  <c r="O1675" i="3"/>
  <c r="P1675" i="3"/>
  <c r="Q1675" i="3"/>
  <c r="R1675" i="3"/>
  <c r="S1675" i="3"/>
  <c r="F1676" i="3"/>
  <c r="G1676" i="3"/>
  <c r="H1676" i="3"/>
  <c r="I1676" i="3"/>
  <c r="J1676" i="3"/>
  <c r="K1676" i="3"/>
  <c r="L1676" i="3"/>
  <c r="M1676" i="3"/>
  <c r="N1676" i="3"/>
  <c r="O1676" i="3"/>
  <c r="P1676" i="3"/>
  <c r="Q1676" i="3"/>
  <c r="R1676" i="3"/>
  <c r="S1676" i="3"/>
  <c r="F1677" i="3"/>
  <c r="G1677" i="3"/>
  <c r="H1677" i="3"/>
  <c r="I1677" i="3"/>
  <c r="J1677" i="3"/>
  <c r="K1677" i="3"/>
  <c r="L1677" i="3"/>
  <c r="M1677" i="3"/>
  <c r="N1677" i="3"/>
  <c r="O1677" i="3"/>
  <c r="P1677" i="3"/>
  <c r="Q1677" i="3"/>
  <c r="R1677" i="3"/>
  <c r="S1677" i="3"/>
  <c r="F1678" i="3"/>
  <c r="G1678" i="3"/>
  <c r="H1678" i="3"/>
  <c r="I1678" i="3"/>
  <c r="J1678" i="3"/>
  <c r="K1678" i="3"/>
  <c r="L1678" i="3"/>
  <c r="M1678" i="3"/>
  <c r="N1678" i="3"/>
  <c r="O1678" i="3"/>
  <c r="P1678" i="3"/>
  <c r="Q1678" i="3"/>
  <c r="R1678" i="3"/>
  <c r="S1678" i="3"/>
  <c r="F1679" i="3"/>
  <c r="G1679" i="3"/>
  <c r="H1679" i="3"/>
  <c r="I1679" i="3"/>
  <c r="J1679" i="3"/>
  <c r="K1679" i="3"/>
  <c r="L1679" i="3"/>
  <c r="M1679" i="3"/>
  <c r="N1679" i="3"/>
  <c r="O1679" i="3"/>
  <c r="P1679" i="3"/>
  <c r="Q1679" i="3"/>
  <c r="R1679" i="3"/>
  <c r="S1679" i="3"/>
  <c r="F1680" i="3"/>
  <c r="G1680" i="3"/>
  <c r="H1680" i="3"/>
  <c r="I1680" i="3"/>
  <c r="J1680" i="3"/>
  <c r="K1680" i="3"/>
  <c r="L1680" i="3"/>
  <c r="M1680" i="3"/>
  <c r="N1680" i="3"/>
  <c r="O1680" i="3"/>
  <c r="P1680" i="3"/>
  <c r="Q1680" i="3"/>
  <c r="R1680" i="3"/>
  <c r="S1680" i="3"/>
  <c r="F1681" i="3"/>
  <c r="G1681" i="3"/>
  <c r="H1681" i="3"/>
  <c r="I1681" i="3"/>
  <c r="J1681" i="3"/>
  <c r="K1681" i="3"/>
  <c r="L1681" i="3"/>
  <c r="M1681" i="3"/>
  <c r="N1681" i="3"/>
  <c r="O1681" i="3"/>
  <c r="P1681" i="3"/>
  <c r="Q1681" i="3"/>
  <c r="R1681" i="3"/>
  <c r="S1681" i="3"/>
  <c r="F1682" i="3"/>
  <c r="G1682" i="3"/>
  <c r="H1682" i="3"/>
  <c r="I1682" i="3"/>
  <c r="J1682" i="3"/>
  <c r="K1682" i="3"/>
  <c r="L1682" i="3"/>
  <c r="M1682" i="3"/>
  <c r="N1682" i="3"/>
  <c r="O1682" i="3"/>
  <c r="P1682" i="3"/>
  <c r="Q1682" i="3"/>
  <c r="R1682" i="3"/>
  <c r="S1682" i="3"/>
  <c r="F1683" i="3"/>
  <c r="G1683" i="3"/>
  <c r="H1683" i="3"/>
  <c r="I1683" i="3"/>
  <c r="J1683" i="3"/>
  <c r="K1683" i="3"/>
  <c r="L1683" i="3"/>
  <c r="M1683" i="3"/>
  <c r="N1683" i="3"/>
  <c r="O1683" i="3"/>
  <c r="P1683" i="3"/>
  <c r="Q1683" i="3"/>
  <c r="R1683" i="3"/>
  <c r="S1683" i="3"/>
  <c r="F1684" i="3"/>
  <c r="G1684" i="3"/>
  <c r="H1684" i="3"/>
  <c r="I1684" i="3"/>
  <c r="J1684" i="3"/>
  <c r="K1684" i="3"/>
  <c r="L1684" i="3"/>
  <c r="M1684" i="3"/>
  <c r="N1684" i="3"/>
  <c r="O1684" i="3"/>
  <c r="P1684" i="3"/>
  <c r="Q1684" i="3"/>
  <c r="R1684" i="3"/>
  <c r="S1684" i="3"/>
  <c r="F1685" i="3"/>
  <c r="G1685" i="3"/>
  <c r="H1685" i="3"/>
  <c r="I1685" i="3"/>
  <c r="J1685" i="3"/>
  <c r="K1685" i="3"/>
  <c r="L1685" i="3"/>
  <c r="M1685" i="3"/>
  <c r="N1685" i="3"/>
  <c r="O1685" i="3"/>
  <c r="P1685" i="3"/>
  <c r="Q1685" i="3"/>
  <c r="R1685" i="3"/>
  <c r="S1685" i="3"/>
  <c r="F1686" i="3"/>
  <c r="G1686" i="3"/>
  <c r="H1686" i="3"/>
  <c r="I1686" i="3"/>
  <c r="J1686" i="3"/>
  <c r="K1686" i="3"/>
  <c r="L1686" i="3"/>
  <c r="M1686" i="3"/>
  <c r="N1686" i="3"/>
  <c r="O1686" i="3"/>
  <c r="P1686" i="3"/>
  <c r="Q1686" i="3"/>
  <c r="R1686" i="3"/>
  <c r="S1686" i="3"/>
  <c r="F1687" i="3"/>
  <c r="G1687" i="3"/>
  <c r="H1687" i="3"/>
  <c r="I1687" i="3"/>
  <c r="J1687" i="3"/>
  <c r="K1687" i="3"/>
  <c r="L1687" i="3"/>
  <c r="M1687" i="3"/>
  <c r="N1687" i="3"/>
  <c r="O1687" i="3"/>
  <c r="P1687" i="3"/>
  <c r="Q1687" i="3"/>
  <c r="R1687" i="3"/>
  <c r="S1687" i="3"/>
  <c r="F1688" i="3"/>
  <c r="G1688" i="3"/>
  <c r="H1688" i="3"/>
  <c r="I1688" i="3"/>
  <c r="J1688" i="3"/>
  <c r="K1688" i="3"/>
  <c r="L1688" i="3"/>
  <c r="M1688" i="3"/>
  <c r="N1688" i="3"/>
  <c r="O1688" i="3"/>
  <c r="P1688" i="3"/>
  <c r="Q1688" i="3"/>
  <c r="R1688" i="3"/>
  <c r="S1688" i="3"/>
  <c r="F1689" i="3"/>
  <c r="G1689" i="3"/>
  <c r="H1689" i="3"/>
  <c r="I1689" i="3"/>
  <c r="J1689" i="3"/>
  <c r="K1689" i="3"/>
  <c r="L1689" i="3"/>
  <c r="M1689" i="3"/>
  <c r="N1689" i="3"/>
  <c r="O1689" i="3"/>
  <c r="P1689" i="3"/>
  <c r="Q1689" i="3"/>
  <c r="R1689" i="3"/>
  <c r="S1689" i="3"/>
  <c r="F1690" i="3"/>
  <c r="G1690" i="3"/>
  <c r="H1690" i="3"/>
  <c r="I1690" i="3"/>
  <c r="J1690" i="3"/>
  <c r="K1690" i="3"/>
  <c r="L1690" i="3"/>
  <c r="M1690" i="3"/>
  <c r="N1690" i="3"/>
  <c r="O1690" i="3"/>
  <c r="P1690" i="3"/>
  <c r="Q1690" i="3"/>
  <c r="R1690" i="3"/>
  <c r="S1690" i="3"/>
  <c r="F1691" i="3"/>
  <c r="G1691" i="3"/>
  <c r="H1691" i="3"/>
  <c r="I1691" i="3"/>
  <c r="J1691" i="3"/>
  <c r="K1691" i="3"/>
  <c r="L1691" i="3"/>
  <c r="M1691" i="3"/>
  <c r="N1691" i="3"/>
  <c r="O1691" i="3"/>
  <c r="P1691" i="3"/>
  <c r="Q1691" i="3"/>
  <c r="R1691" i="3"/>
  <c r="S1691" i="3"/>
  <c r="F1692" i="3"/>
  <c r="G1692" i="3"/>
  <c r="H1692" i="3"/>
  <c r="I1692" i="3"/>
  <c r="J1692" i="3"/>
  <c r="K1692" i="3"/>
  <c r="L1692" i="3"/>
  <c r="M1692" i="3"/>
  <c r="N1692" i="3"/>
  <c r="O1692" i="3"/>
  <c r="P1692" i="3"/>
  <c r="Q1692" i="3"/>
  <c r="R1692" i="3"/>
  <c r="S1692" i="3"/>
  <c r="F1693" i="3"/>
  <c r="G1693" i="3"/>
  <c r="H1693" i="3"/>
  <c r="I1693" i="3"/>
  <c r="J1693" i="3"/>
  <c r="K1693" i="3"/>
  <c r="L1693" i="3"/>
  <c r="M1693" i="3"/>
  <c r="N1693" i="3"/>
  <c r="O1693" i="3"/>
  <c r="P1693" i="3"/>
  <c r="Q1693" i="3"/>
  <c r="R1693" i="3"/>
  <c r="S1693" i="3"/>
  <c r="F1694" i="3"/>
  <c r="G1694" i="3"/>
  <c r="H1694" i="3"/>
  <c r="I1694" i="3"/>
  <c r="J1694" i="3"/>
  <c r="K1694" i="3"/>
  <c r="L1694" i="3"/>
  <c r="M1694" i="3"/>
  <c r="N1694" i="3"/>
  <c r="O1694" i="3"/>
  <c r="P1694" i="3"/>
  <c r="Q1694" i="3"/>
  <c r="R1694" i="3"/>
  <c r="S1694" i="3"/>
  <c r="F1695" i="3"/>
  <c r="G1695" i="3"/>
  <c r="H1695" i="3"/>
  <c r="I1695" i="3"/>
  <c r="J1695" i="3"/>
  <c r="K1695" i="3"/>
  <c r="L1695" i="3"/>
  <c r="M1695" i="3"/>
  <c r="N1695" i="3"/>
  <c r="O1695" i="3"/>
  <c r="P1695" i="3"/>
  <c r="Q1695" i="3"/>
  <c r="R1695" i="3"/>
  <c r="S1695" i="3"/>
  <c r="F1697" i="3"/>
  <c r="G1697" i="3"/>
  <c r="H1697" i="3"/>
  <c r="I1697" i="3"/>
  <c r="J1697" i="3"/>
  <c r="K1697" i="3"/>
  <c r="L1697" i="3"/>
  <c r="M1697" i="3"/>
  <c r="N1697" i="3"/>
  <c r="O1697" i="3"/>
  <c r="P1697" i="3"/>
  <c r="Q1697" i="3"/>
  <c r="R1697" i="3"/>
  <c r="S1697" i="3"/>
  <c r="F1698" i="3"/>
  <c r="G1698" i="3"/>
  <c r="H1698" i="3"/>
  <c r="I1698" i="3"/>
  <c r="J1698" i="3"/>
  <c r="K1698" i="3"/>
  <c r="L1698" i="3"/>
  <c r="M1698" i="3"/>
  <c r="N1698" i="3"/>
  <c r="O1698" i="3"/>
  <c r="P1698" i="3"/>
  <c r="Q1698" i="3"/>
  <c r="R1698" i="3"/>
  <c r="S1698" i="3"/>
  <c r="F1699" i="3"/>
  <c r="G1699" i="3"/>
  <c r="H1699" i="3"/>
  <c r="I1699" i="3"/>
  <c r="J1699" i="3"/>
  <c r="K1699" i="3"/>
  <c r="L1699" i="3"/>
  <c r="M1699" i="3"/>
  <c r="N1699" i="3"/>
  <c r="O1699" i="3"/>
  <c r="P1699" i="3"/>
  <c r="Q1699" i="3"/>
  <c r="R1699" i="3"/>
  <c r="S1699" i="3"/>
  <c r="F1700" i="3"/>
  <c r="G1700" i="3"/>
  <c r="H1700" i="3"/>
  <c r="I1700" i="3"/>
  <c r="J1700" i="3"/>
  <c r="K1700" i="3"/>
  <c r="L1700" i="3"/>
  <c r="M1700" i="3"/>
  <c r="N1700" i="3"/>
  <c r="O1700" i="3"/>
  <c r="P1700" i="3"/>
  <c r="Q1700" i="3"/>
  <c r="R1700" i="3"/>
  <c r="S1700" i="3"/>
  <c r="F1701" i="3"/>
  <c r="G1701" i="3"/>
  <c r="H1701" i="3"/>
  <c r="I1701" i="3"/>
  <c r="J1701" i="3"/>
  <c r="K1701" i="3"/>
  <c r="L1701" i="3"/>
  <c r="M1701" i="3"/>
  <c r="N1701" i="3"/>
  <c r="O1701" i="3"/>
  <c r="P1701" i="3"/>
  <c r="Q1701" i="3"/>
  <c r="R1701" i="3"/>
  <c r="S1701" i="3"/>
  <c r="F1702" i="3"/>
  <c r="G1702" i="3"/>
  <c r="H1702" i="3"/>
  <c r="I1702" i="3"/>
  <c r="J1702" i="3"/>
  <c r="K1702" i="3"/>
  <c r="L1702" i="3"/>
  <c r="M1702" i="3"/>
  <c r="N1702" i="3"/>
  <c r="O1702" i="3"/>
  <c r="P1702" i="3"/>
  <c r="Q1702" i="3"/>
  <c r="R1702" i="3"/>
  <c r="S1702" i="3"/>
  <c r="F1703" i="3"/>
  <c r="G1703" i="3"/>
  <c r="H1703" i="3"/>
  <c r="I1703" i="3"/>
  <c r="J1703" i="3"/>
  <c r="K1703" i="3"/>
  <c r="L1703" i="3"/>
  <c r="M1703" i="3"/>
  <c r="N1703" i="3"/>
  <c r="O1703" i="3"/>
  <c r="P1703" i="3"/>
  <c r="Q1703" i="3"/>
  <c r="R1703" i="3"/>
  <c r="S1703" i="3"/>
  <c r="F1704" i="3"/>
  <c r="G1704" i="3"/>
  <c r="H1704" i="3"/>
  <c r="I1704" i="3"/>
  <c r="J1704" i="3"/>
  <c r="K1704" i="3"/>
  <c r="L1704" i="3"/>
  <c r="M1704" i="3"/>
  <c r="N1704" i="3"/>
  <c r="O1704" i="3"/>
  <c r="P1704" i="3"/>
  <c r="Q1704" i="3"/>
  <c r="R1704" i="3"/>
  <c r="S1704" i="3"/>
  <c r="F1705" i="3"/>
  <c r="G1705" i="3"/>
  <c r="H1705" i="3"/>
  <c r="I1705" i="3"/>
  <c r="J1705" i="3"/>
  <c r="K1705" i="3"/>
  <c r="L1705" i="3"/>
  <c r="M1705" i="3"/>
  <c r="N1705" i="3"/>
  <c r="O1705" i="3"/>
  <c r="P1705" i="3"/>
  <c r="Q1705" i="3"/>
  <c r="R1705" i="3"/>
  <c r="S1705" i="3"/>
  <c r="F1706" i="3"/>
  <c r="G1706" i="3"/>
  <c r="H1706" i="3"/>
  <c r="I1706" i="3"/>
  <c r="J1706" i="3"/>
  <c r="K1706" i="3"/>
  <c r="L1706" i="3"/>
  <c r="M1706" i="3"/>
  <c r="N1706" i="3"/>
  <c r="O1706" i="3"/>
  <c r="P1706" i="3"/>
  <c r="Q1706" i="3"/>
  <c r="R1706" i="3"/>
  <c r="S1706" i="3"/>
  <c r="F1707" i="3"/>
  <c r="G1707" i="3"/>
  <c r="H1707" i="3"/>
  <c r="I1707" i="3"/>
  <c r="J1707" i="3"/>
  <c r="K1707" i="3"/>
  <c r="L1707" i="3"/>
  <c r="M1707" i="3"/>
  <c r="N1707" i="3"/>
  <c r="O1707" i="3"/>
  <c r="P1707" i="3"/>
  <c r="Q1707" i="3"/>
  <c r="R1707" i="3"/>
  <c r="S1707" i="3"/>
  <c r="F1708" i="3"/>
  <c r="G1708" i="3"/>
  <c r="H1708" i="3"/>
  <c r="I1708" i="3"/>
  <c r="J1708" i="3"/>
  <c r="K1708" i="3"/>
  <c r="L1708" i="3"/>
  <c r="M1708" i="3"/>
  <c r="N1708" i="3"/>
  <c r="O1708" i="3"/>
  <c r="P1708" i="3"/>
  <c r="Q1708" i="3"/>
  <c r="R1708" i="3"/>
  <c r="S1708" i="3"/>
  <c r="F1710" i="3"/>
  <c r="G1710" i="3"/>
  <c r="H1710" i="3"/>
  <c r="I1710" i="3"/>
  <c r="J1710" i="3"/>
  <c r="K1710" i="3"/>
  <c r="L1710" i="3"/>
  <c r="M1710" i="3"/>
  <c r="N1710" i="3"/>
  <c r="O1710" i="3"/>
  <c r="P1710" i="3"/>
  <c r="Q1710" i="3"/>
  <c r="R1710" i="3"/>
  <c r="S1710" i="3"/>
  <c r="F1711" i="3"/>
  <c r="G1711" i="3"/>
  <c r="H1711" i="3"/>
  <c r="I1711" i="3"/>
  <c r="J1711" i="3"/>
  <c r="K1711" i="3"/>
  <c r="L1711" i="3"/>
  <c r="M1711" i="3"/>
  <c r="N1711" i="3"/>
  <c r="O1711" i="3"/>
  <c r="P1711" i="3"/>
  <c r="Q1711" i="3"/>
  <c r="R1711" i="3"/>
  <c r="S1711" i="3"/>
  <c r="F1712" i="3"/>
  <c r="G1712" i="3"/>
  <c r="H1712" i="3"/>
  <c r="I1712" i="3"/>
  <c r="J1712" i="3"/>
  <c r="K1712" i="3"/>
  <c r="L1712" i="3"/>
  <c r="M1712" i="3"/>
  <c r="N1712" i="3"/>
  <c r="O1712" i="3"/>
  <c r="P1712" i="3"/>
  <c r="Q1712" i="3"/>
  <c r="R1712" i="3"/>
  <c r="S1712" i="3"/>
  <c r="F1713" i="3"/>
  <c r="G1713" i="3"/>
  <c r="H1713" i="3"/>
  <c r="I1713" i="3"/>
  <c r="J1713" i="3"/>
  <c r="K1713" i="3"/>
  <c r="L1713" i="3"/>
  <c r="M1713" i="3"/>
  <c r="N1713" i="3"/>
  <c r="O1713" i="3"/>
  <c r="P1713" i="3"/>
  <c r="Q1713" i="3"/>
  <c r="R1713" i="3"/>
  <c r="S1713" i="3"/>
  <c r="F1714" i="3"/>
  <c r="G1714" i="3"/>
  <c r="H1714" i="3"/>
  <c r="I1714" i="3"/>
  <c r="J1714" i="3"/>
  <c r="K1714" i="3"/>
  <c r="L1714" i="3"/>
  <c r="M1714" i="3"/>
  <c r="N1714" i="3"/>
  <c r="O1714" i="3"/>
  <c r="P1714" i="3"/>
  <c r="Q1714" i="3"/>
  <c r="R1714" i="3"/>
  <c r="S1714" i="3"/>
  <c r="F1715" i="3"/>
  <c r="G1715" i="3"/>
  <c r="H1715" i="3"/>
  <c r="I1715" i="3"/>
  <c r="J1715" i="3"/>
  <c r="K1715" i="3"/>
  <c r="L1715" i="3"/>
  <c r="M1715" i="3"/>
  <c r="N1715" i="3"/>
  <c r="O1715" i="3"/>
  <c r="P1715" i="3"/>
  <c r="Q1715" i="3"/>
  <c r="R1715" i="3"/>
  <c r="S1715" i="3"/>
  <c r="F1716" i="3"/>
  <c r="G1716" i="3"/>
  <c r="H1716" i="3"/>
  <c r="I1716" i="3"/>
  <c r="J1716" i="3"/>
  <c r="K1716" i="3"/>
  <c r="L1716" i="3"/>
  <c r="M1716" i="3"/>
  <c r="N1716" i="3"/>
  <c r="O1716" i="3"/>
  <c r="P1716" i="3"/>
  <c r="Q1716" i="3"/>
  <c r="R1716" i="3"/>
  <c r="S1716" i="3"/>
  <c r="F1717" i="3"/>
  <c r="G1717" i="3"/>
  <c r="H1717" i="3"/>
  <c r="I1717" i="3"/>
  <c r="J1717" i="3"/>
  <c r="K1717" i="3"/>
  <c r="L1717" i="3"/>
  <c r="M1717" i="3"/>
  <c r="N1717" i="3"/>
  <c r="O1717" i="3"/>
  <c r="P1717" i="3"/>
  <c r="Q1717" i="3"/>
  <c r="R1717" i="3"/>
  <c r="S1717" i="3"/>
  <c r="F1718" i="3"/>
  <c r="G1718" i="3"/>
  <c r="H1718" i="3"/>
  <c r="I1718" i="3"/>
  <c r="J1718" i="3"/>
  <c r="K1718" i="3"/>
  <c r="L1718" i="3"/>
  <c r="M1718" i="3"/>
  <c r="N1718" i="3"/>
  <c r="O1718" i="3"/>
  <c r="P1718" i="3"/>
  <c r="Q1718" i="3"/>
  <c r="R1718" i="3"/>
  <c r="S1718" i="3"/>
  <c r="F1719" i="3"/>
  <c r="G1719" i="3"/>
  <c r="H1719" i="3"/>
  <c r="I1719" i="3"/>
  <c r="J1719" i="3"/>
  <c r="K1719" i="3"/>
  <c r="L1719" i="3"/>
  <c r="M1719" i="3"/>
  <c r="N1719" i="3"/>
  <c r="O1719" i="3"/>
  <c r="P1719" i="3"/>
  <c r="Q1719" i="3"/>
  <c r="R1719" i="3"/>
  <c r="S1719" i="3"/>
  <c r="F1720" i="3"/>
  <c r="G1720" i="3"/>
  <c r="H1720" i="3"/>
  <c r="I1720" i="3"/>
  <c r="J1720" i="3"/>
  <c r="K1720" i="3"/>
  <c r="L1720" i="3"/>
  <c r="M1720" i="3"/>
  <c r="N1720" i="3"/>
  <c r="O1720" i="3"/>
  <c r="P1720" i="3"/>
  <c r="Q1720" i="3"/>
  <c r="R1720" i="3"/>
  <c r="S1720" i="3"/>
  <c r="F1721" i="3"/>
  <c r="G1721" i="3"/>
  <c r="H1721" i="3"/>
  <c r="I1721" i="3"/>
  <c r="J1721" i="3"/>
  <c r="K1721" i="3"/>
  <c r="L1721" i="3"/>
  <c r="M1721" i="3"/>
  <c r="N1721" i="3"/>
  <c r="O1721" i="3"/>
  <c r="P1721" i="3"/>
  <c r="Q1721" i="3"/>
  <c r="R1721" i="3"/>
  <c r="S1721" i="3"/>
  <c r="F1722" i="3"/>
  <c r="G1722" i="3"/>
  <c r="H1722" i="3"/>
  <c r="I1722" i="3"/>
  <c r="J1722" i="3"/>
  <c r="K1722" i="3"/>
  <c r="L1722" i="3"/>
  <c r="M1722" i="3"/>
  <c r="N1722" i="3"/>
  <c r="O1722" i="3"/>
  <c r="P1722" i="3"/>
  <c r="Q1722" i="3"/>
  <c r="R1722" i="3"/>
  <c r="S1722" i="3"/>
  <c r="F1723" i="3"/>
  <c r="G1723" i="3"/>
  <c r="H1723" i="3"/>
  <c r="I1723" i="3"/>
  <c r="J1723" i="3"/>
  <c r="K1723" i="3"/>
  <c r="L1723" i="3"/>
  <c r="M1723" i="3"/>
  <c r="N1723" i="3"/>
  <c r="O1723" i="3"/>
  <c r="P1723" i="3"/>
  <c r="Q1723" i="3"/>
  <c r="R1723" i="3"/>
  <c r="S1723" i="3"/>
  <c r="F1724" i="3"/>
  <c r="G1724" i="3"/>
  <c r="H1724" i="3"/>
  <c r="I1724" i="3"/>
  <c r="J1724" i="3"/>
  <c r="K1724" i="3"/>
  <c r="L1724" i="3"/>
  <c r="M1724" i="3"/>
  <c r="N1724" i="3"/>
  <c r="O1724" i="3"/>
  <c r="P1724" i="3"/>
  <c r="Q1724" i="3"/>
  <c r="R1724" i="3"/>
  <c r="S1724" i="3"/>
  <c r="F1725" i="3"/>
  <c r="G1725" i="3"/>
  <c r="H1725" i="3"/>
  <c r="I1725" i="3"/>
  <c r="J1725" i="3"/>
  <c r="K1725" i="3"/>
  <c r="L1725" i="3"/>
  <c r="M1725" i="3"/>
  <c r="N1725" i="3"/>
  <c r="O1725" i="3"/>
  <c r="P1725" i="3"/>
  <c r="Q1725" i="3"/>
  <c r="R1725" i="3"/>
  <c r="S1725" i="3"/>
  <c r="F1726" i="3"/>
  <c r="G1726" i="3"/>
  <c r="H1726" i="3"/>
  <c r="I1726" i="3"/>
  <c r="J1726" i="3"/>
  <c r="K1726" i="3"/>
  <c r="L1726" i="3"/>
  <c r="M1726" i="3"/>
  <c r="N1726" i="3"/>
  <c r="O1726" i="3"/>
  <c r="P1726" i="3"/>
  <c r="Q1726" i="3"/>
  <c r="R1726" i="3"/>
  <c r="S1726" i="3"/>
  <c r="F1727" i="3"/>
  <c r="G1727" i="3"/>
  <c r="H1727" i="3"/>
  <c r="I1727" i="3"/>
  <c r="J1727" i="3"/>
  <c r="K1727" i="3"/>
  <c r="L1727" i="3"/>
  <c r="M1727" i="3"/>
  <c r="N1727" i="3"/>
  <c r="O1727" i="3"/>
  <c r="P1727" i="3"/>
  <c r="Q1727" i="3"/>
  <c r="R1727" i="3"/>
  <c r="S1727" i="3"/>
  <c r="F1728" i="3"/>
  <c r="G1728" i="3"/>
  <c r="H1728" i="3"/>
  <c r="I1728" i="3"/>
  <c r="J1728" i="3"/>
  <c r="K1728" i="3"/>
  <c r="L1728" i="3"/>
  <c r="M1728" i="3"/>
  <c r="N1728" i="3"/>
  <c r="O1728" i="3"/>
  <c r="P1728" i="3"/>
  <c r="Q1728" i="3"/>
  <c r="R1728" i="3"/>
  <c r="S1728" i="3"/>
  <c r="F1729" i="3"/>
  <c r="G1729" i="3"/>
  <c r="H1729" i="3"/>
  <c r="I1729" i="3"/>
  <c r="J1729" i="3"/>
  <c r="K1729" i="3"/>
  <c r="L1729" i="3"/>
  <c r="M1729" i="3"/>
  <c r="N1729" i="3"/>
  <c r="O1729" i="3"/>
  <c r="P1729" i="3"/>
  <c r="Q1729" i="3"/>
  <c r="R1729" i="3"/>
  <c r="S1729" i="3"/>
  <c r="F1730" i="3"/>
  <c r="G1730" i="3"/>
  <c r="H1730" i="3"/>
  <c r="I1730" i="3"/>
  <c r="J1730" i="3"/>
  <c r="K1730" i="3"/>
  <c r="L1730" i="3"/>
  <c r="M1730" i="3"/>
  <c r="N1730" i="3"/>
  <c r="O1730" i="3"/>
  <c r="P1730" i="3"/>
  <c r="Q1730" i="3"/>
  <c r="R1730" i="3"/>
  <c r="S1730" i="3"/>
  <c r="F1732" i="3"/>
  <c r="G1732" i="3"/>
  <c r="H1732" i="3"/>
  <c r="I1732" i="3"/>
  <c r="J1732" i="3"/>
  <c r="K1732" i="3"/>
  <c r="L1732" i="3"/>
  <c r="M1732" i="3"/>
  <c r="N1732" i="3"/>
  <c r="O1732" i="3"/>
  <c r="P1732" i="3"/>
  <c r="Q1732" i="3"/>
  <c r="R1732" i="3"/>
  <c r="S1732" i="3"/>
  <c r="F1733" i="3"/>
  <c r="G1733" i="3"/>
  <c r="H1733" i="3"/>
  <c r="I1733" i="3"/>
  <c r="J1733" i="3"/>
  <c r="K1733" i="3"/>
  <c r="L1733" i="3"/>
  <c r="M1733" i="3"/>
  <c r="N1733" i="3"/>
  <c r="O1733" i="3"/>
  <c r="P1733" i="3"/>
  <c r="Q1733" i="3"/>
  <c r="R1733" i="3"/>
  <c r="S1733" i="3"/>
  <c r="F1734" i="3"/>
  <c r="G1734" i="3"/>
  <c r="H1734" i="3"/>
  <c r="I1734" i="3"/>
  <c r="J1734" i="3"/>
  <c r="K1734" i="3"/>
  <c r="L1734" i="3"/>
  <c r="M1734" i="3"/>
  <c r="N1734" i="3"/>
  <c r="O1734" i="3"/>
  <c r="P1734" i="3"/>
  <c r="Q1734" i="3"/>
  <c r="R1734" i="3"/>
  <c r="S1734" i="3"/>
  <c r="F1735" i="3"/>
  <c r="G1735" i="3"/>
  <c r="H1735" i="3"/>
  <c r="I1735" i="3"/>
  <c r="J1735" i="3"/>
  <c r="K1735" i="3"/>
  <c r="L1735" i="3"/>
  <c r="M1735" i="3"/>
  <c r="N1735" i="3"/>
  <c r="O1735" i="3"/>
  <c r="P1735" i="3"/>
  <c r="Q1735" i="3"/>
  <c r="R1735" i="3"/>
  <c r="S1735" i="3"/>
  <c r="F1736" i="3"/>
  <c r="G1736" i="3"/>
  <c r="H1736" i="3"/>
  <c r="I1736" i="3"/>
  <c r="J1736" i="3"/>
  <c r="K1736" i="3"/>
  <c r="L1736" i="3"/>
  <c r="M1736" i="3"/>
  <c r="N1736" i="3"/>
  <c r="O1736" i="3"/>
  <c r="P1736" i="3"/>
  <c r="Q1736" i="3"/>
  <c r="R1736" i="3"/>
  <c r="S1736" i="3"/>
  <c r="F1737" i="3"/>
  <c r="G1737" i="3"/>
  <c r="H1737" i="3"/>
  <c r="I1737" i="3"/>
  <c r="J1737" i="3"/>
  <c r="K1737" i="3"/>
  <c r="L1737" i="3"/>
  <c r="M1737" i="3"/>
  <c r="N1737" i="3"/>
  <c r="O1737" i="3"/>
  <c r="P1737" i="3"/>
  <c r="Q1737" i="3"/>
  <c r="R1737" i="3"/>
  <c r="S1737" i="3"/>
  <c r="F1738" i="3"/>
  <c r="G1738" i="3"/>
  <c r="H1738" i="3"/>
  <c r="I1738" i="3"/>
  <c r="J1738" i="3"/>
  <c r="K1738" i="3"/>
  <c r="L1738" i="3"/>
  <c r="M1738" i="3"/>
  <c r="N1738" i="3"/>
  <c r="O1738" i="3"/>
  <c r="P1738" i="3"/>
  <c r="Q1738" i="3"/>
  <c r="R1738" i="3"/>
  <c r="S1738" i="3"/>
  <c r="F1739" i="3"/>
  <c r="G1739" i="3"/>
  <c r="H1739" i="3"/>
  <c r="I1739" i="3"/>
  <c r="J1739" i="3"/>
  <c r="K1739" i="3"/>
  <c r="L1739" i="3"/>
  <c r="M1739" i="3"/>
  <c r="N1739" i="3"/>
  <c r="O1739" i="3"/>
  <c r="P1739" i="3"/>
  <c r="Q1739" i="3"/>
  <c r="R1739" i="3"/>
  <c r="S1739" i="3"/>
  <c r="F1740" i="3"/>
  <c r="G1740" i="3"/>
  <c r="H1740" i="3"/>
  <c r="I1740" i="3"/>
  <c r="J1740" i="3"/>
  <c r="K1740" i="3"/>
  <c r="L1740" i="3"/>
  <c r="M1740" i="3"/>
  <c r="N1740" i="3"/>
  <c r="O1740" i="3"/>
  <c r="P1740" i="3"/>
  <c r="Q1740" i="3"/>
  <c r="R1740" i="3"/>
  <c r="S1740" i="3"/>
  <c r="F1741" i="3"/>
  <c r="G1741" i="3"/>
  <c r="H1741" i="3"/>
  <c r="I1741" i="3"/>
  <c r="J1741" i="3"/>
  <c r="K1741" i="3"/>
  <c r="L1741" i="3"/>
  <c r="M1741" i="3"/>
  <c r="N1741" i="3"/>
  <c r="O1741" i="3"/>
  <c r="P1741" i="3"/>
  <c r="Q1741" i="3"/>
  <c r="R1741" i="3"/>
  <c r="S1741" i="3"/>
  <c r="F1742" i="3"/>
  <c r="G1742" i="3"/>
  <c r="H1742" i="3"/>
  <c r="I1742" i="3"/>
  <c r="J1742" i="3"/>
  <c r="K1742" i="3"/>
  <c r="L1742" i="3"/>
  <c r="M1742" i="3"/>
  <c r="N1742" i="3"/>
  <c r="O1742" i="3"/>
  <c r="P1742" i="3"/>
  <c r="Q1742" i="3"/>
  <c r="R1742" i="3"/>
  <c r="S1742" i="3"/>
  <c r="F1743" i="3"/>
  <c r="G1743" i="3"/>
  <c r="H1743" i="3"/>
  <c r="I1743" i="3"/>
  <c r="J1743" i="3"/>
  <c r="K1743" i="3"/>
  <c r="L1743" i="3"/>
  <c r="M1743" i="3"/>
  <c r="N1743" i="3"/>
  <c r="O1743" i="3"/>
  <c r="P1743" i="3"/>
  <c r="Q1743" i="3"/>
  <c r="R1743" i="3"/>
  <c r="S1743" i="3"/>
  <c r="F1744" i="3"/>
  <c r="G1744" i="3"/>
  <c r="H1744" i="3"/>
  <c r="I1744" i="3"/>
  <c r="J1744" i="3"/>
  <c r="K1744" i="3"/>
  <c r="L1744" i="3"/>
  <c r="M1744" i="3"/>
  <c r="N1744" i="3"/>
  <c r="O1744" i="3"/>
  <c r="P1744" i="3"/>
  <c r="Q1744" i="3"/>
  <c r="R1744" i="3"/>
  <c r="S1744" i="3"/>
  <c r="F1745" i="3"/>
  <c r="G1745" i="3"/>
  <c r="H1745" i="3"/>
  <c r="I1745" i="3"/>
  <c r="J1745" i="3"/>
  <c r="K1745" i="3"/>
  <c r="L1745" i="3"/>
  <c r="M1745" i="3"/>
  <c r="N1745" i="3"/>
  <c r="O1745" i="3"/>
  <c r="P1745" i="3"/>
  <c r="Q1745" i="3"/>
  <c r="R1745" i="3"/>
  <c r="S1745" i="3"/>
  <c r="F1746" i="3"/>
  <c r="G1746" i="3"/>
  <c r="H1746" i="3"/>
  <c r="I1746" i="3"/>
  <c r="J1746" i="3"/>
  <c r="K1746" i="3"/>
  <c r="L1746" i="3"/>
  <c r="M1746" i="3"/>
  <c r="N1746" i="3"/>
  <c r="O1746" i="3"/>
  <c r="P1746" i="3"/>
  <c r="Q1746" i="3"/>
  <c r="R1746" i="3"/>
  <c r="S1746" i="3"/>
  <c r="F1747" i="3"/>
  <c r="G1747" i="3"/>
  <c r="H1747" i="3"/>
  <c r="I1747" i="3"/>
  <c r="J1747" i="3"/>
  <c r="K1747" i="3"/>
  <c r="L1747" i="3"/>
  <c r="M1747" i="3"/>
  <c r="N1747" i="3"/>
  <c r="O1747" i="3"/>
  <c r="P1747" i="3"/>
  <c r="Q1747" i="3"/>
  <c r="R1747" i="3"/>
  <c r="S1747" i="3"/>
  <c r="F1748" i="3"/>
  <c r="G1748" i="3"/>
  <c r="H1748" i="3"/>
  <c r="I1748" i="3"/>
  <c r="J1748" i="3"/>
  <c r="K1748" i="3"/>
  <c r="L1748" i="3"/>
  <c r="M1748" i="3"/>
  <c r="N1748" i="3"/>
  <c r="O1748" i="3"/>
  <c r="P1748" i="3"/>
  <c r="Q1748" i="3"/>
  <c r="R1748" i="3"/>
  <c r="S1748" i="3"/>
  <c r="F1749" i="3"/>
  <c r="G1749" i="3"/>
  <c r="H1749" i="3"/>
  <c r="I1749" i="3"/>
  <c r="J1749" i="3"/>
  <c r="K1749" i="3"/>
  <c r="L1749" i="3"/>
  <c r="M1749" i="3"/>
  <c r="N1749" i="3"/>
  <c r="O1749" i="3"/>
  <c r="P1749" i="3"/>
  <c r="Q1749" i="3"/>
  <c r="R1749" i="3"/>
  <c r="S1749" i="3"/>
  <c r="F1750" i="3"/>
  <c r="G1750" i="3"/>
  <c r="H1750" i="3"/>
  <c r="I1750" i="3"/>
  <c r="J1750" i="3"/>
  <c r="K1750" i="3"/>
  <c r="L1750" i="3"/>
  <c r="M1750" i="3"/>
  <c r="N1750" i="3"/>
  <c r="O1750" i="3"/>
  <c r="P1750" i="3"/>
  <c r="Q1750" i="3"/>
  <c r="R1750" i="3"/>
  <c r="S1750" i="3"/>
  <c r="F1751" i="3"/>
  <c r="G1751" i="3"/>
  <c r="H1751" i="3"/>
  <c r="I1751" i="3"/>
  <c r="J1751" i="3"/>
  <c r="K1751" i="3"/>
  <c r="L1751" i="3"/>
  <c r="M1751" i="3"/>
  <c r="N1751" i="3"/>
  <c r="O1751" i="3"/>
  <c r="P1751" i="3"/>
  <c r="Q1751" i="3"/>
  <c r="R1751" i="3"/>
  <c r="S1751" i="3"/>
  <c r="F1752" i="3"/>
  <c r="G1752" i="3"/>
  <c r="H1752" i="3"/>
  <c r="I1752" i="3"/>
  <c r="J1752" i="3"/>
  <c r="K1752" i="3"/>
  <c r="L1752" i="3"/>
  <c r="M1752" i="3"/>
  <c r="N1752" i="3"/>
  <c r="O1752" i="3"/>
  <c r="P1752" i="3"/>
  <c r="Q1752" i="3"/>
  <c r="R1752" i="3"/>
  <c r="S1752" i="3"/>
  <c r="F1753" i="3"/>
  <c r="G1753" i="3"/>
  <c r="H1753" i="3"/>
  <c r="I1753" i="3"/>
  <c r="J1753" i="3"/>
  <c r="K1753" i="3"/>
  <c r="L1753" i="3"/>
  <c r="M1753" i="3"/>
  <c r="N1753" i="3"/>
  <c r="O1753" i="3"/>
  <c r="P1753" i="3"/>
  <c r="Q1753" i="3"/>
  <c r="R1753" i="3"/>
  <c r="S1753" i="3"/>
  <c r="F1754" i="3"/>
  <c r="G1754" i="3"/>
  <c r="H1754" i="3"/>
  <c r="I1754" i="3"/>
  <c r="J1754" i="3"/>
  <c r="K1754" i="3"/>
  <c r="L1754" i="3"/>
  <c r="M1754" i="3"/>
  <c r="N1754" i="3"/>
  <c r="O1754" i="3"/>
  <c r="P1754" i="3"/>
  <c r="Q1754" i="3"/>
  <c r="R1754" i="3"/>
  <c r="S1754" i="3"/>
  <c r="F1755" i="3"/>
  <c r="G1755" i="3"/>
  <c r="H1755" i="3"/>
  <c r="I1755" i="3"/>
  <c r="J1755" i="3"/>
  <c r="K1755" i="3"/>
  <c r="L1755" i="3"/>
  <c r="M1755" i="3"/>
  <c r="N1755" i="3"/>
  <c r="O1755" i="3"/>
  <c r="P1755" i="3"/>
  <c r="Q1755" i="3"/>
  <c r="R1755" i="3"/>
  <c r="S1755" i="3"/>
  <c r="F1756" i="3"/>
  <c r="G1756" i="3"/>
  <c r="H1756" i="3"/>
  <c r="I1756" i="3"/>
  <c r="J1756" i="3"/>
  <c r="K1756" i="3"/>
  <c r="L1756" i="3"/>
  <c r="M1756" i="3"/>
  <c r="N1756" i="3"/>
  <c r="O1756" i="3"/>
  <c r="P1756" i="3"/>
  <c r="Q1756" i="3"/>
  <c r="R1756" i="3"/>
  <c r="S1756" i="3"/>
  <c r="F1757" i="3"/>
  <c r="G1757" i="3"/>
  <c r="H1757" i="3"/>
  <c r="I1757" i="3"/>
  <c r="J1757" i="3"/>
  <c r="K1757" i="3"/>
  <c r="L1757" i="3"/>
  <c r="M1757" i="3"/>
  <c r="N1757" i="3"/>
  <c r="O1757" i="3"/>
  <c r="P1757" i="3"/>
  <c r="Q1757" i="3"/>
  <c r="R1757" i="3"/>
  <c r="S1757" i="3"/>
  <c r="F1758" i="3"/>
  <c r="G1758" i="3"/>
  <c r="H1758" i="3"/>
  <c r="I1758" i="3"/>
  <c r="J1758" i="3"/>
  <c r="K1758" i="3"/>
  <c r="L1758" i="3"/>
  <c r="M1758" i="3"/>
  <c r="N1758" i="3"/>
  <c r="O1758" i="3"/>
  <c r="P1758" i="3"/>
  <c r="Q1758" i="3"/>
  <c r="R1758" i="3"/>
  <c r="S1758" i="3"/>
  <c r="F1759" i="3"/>
  <c r="G1759" i="3"/>
  <c r="H1759" i="3"/>
  <c r="I1759" i="3"/>
  <c r="J1759" i="3"/>
  <c r="K1759" i="3"/>
  <c r="L1759" i="3"/>
  <c r="M1759" i="3"/>
  <c r="N1759" i="3"/>
  <c r="O1759" i="3"/>
  <c r="P1759" i="3"/>
  <c r="Q1759" i="3"/>
  <c r="R1759" i="3"/>
  <c r="S1759" i="3"/>
  <c r="F1760" i="3"/>
  <c r="G1760" i="3"/>
  <c r="H1760" i="3"/>
  <c r="I1760" i="3"/>
  <c r="J1760" i="3"/>
  <c r="K1760" i="3"/>
  <c r="L1760" i="3"/>
  <c r="M1760" i="3"/>
  <c r="N1760" i="3"/>
  <c r="O1760" i="3"/>
  <c r="P1760" i="3"/>
  <c r="Q1760" i="3"/>
  <c r="R1760" i="3"/>
  <c r="S1760" i="3"/>
  <c r="F1761" i="3"/>
  <c r="G1761" i="3"/>
  <c r="H1761" i="3"/>
  <c r="I1761" i="3"/>
  <c r="J1761" i="3"/>
  <c r="K1761" i="3"/>
  <c r="L1761" i="3"/>
  <c r="M1761" i="3"/>
  <c r="N1761" i="3"/>
  <c r="O1761" i="3"/>
  <c r="P1761" i="3"/>
  <c r="Q1761" i="3"/>
  <c r="R1761" i="3"/>
  <c r="S1761" i="3"/>
  <c r="F1762" i="3"/>
  <c r="G1762" i="3"/>
  <c r="H1762" i="3"/>
  <c r="I1762" i="3"/>
  <c r="J1762" i="3"/>
  <c r="K1762" i="3"/>
  <c r="L1762" i="3"/>
  <c r="M1762" i="3"/>
  <c r="N1762" i="3"/>
  <c r="O1762" i="3"/>
  <c r="P1762" i="3"/>
  <c r="Q1762" i="3"/>
  <c r="R1762" i="3"/>
  <c r="S1762" i="3"/>
  <c r="F1763" i="3"/>
  <c r="G1763" i="3"/>
  <c r="H1763" i="3"/>
  <c r="I1763" i="3"/>
  <c r="J1763" i="3"/>
  <c r="K1763" i="3"/>
  <c r="L1763" i="3"/>
  <c r="M1763" i="3"/>
  <c r="N1763" i="3"/>
  <c r="O1763" i="3"/>
  <c r="P1763" i="3"/>
  <c r="Q1763" i="3"/>
  <c r="R1763" i="3"/>
  <c r="S1763" i="3"/>
  <c r="F1765" i="3"/>
  <c r="G1765" i="3"/>
  <c r="H1765" i="3"/>
  <c r="I1765" i="3"/>
  <c r="J1765" i="3"/>
  <c r="K1765" i="3"/>
  <c r="L1765" i="3"/>
  <c r="M1765" i="3"/>
  <c r="N1765" i="3"/>
  <c r="O1765" i="3"/>
  <c r="P1765" i="3"/>
  <c r="Q1765" i="3"/>
  <c r="R1765" i="3"/>
  <c r="S1765" i="3"/>
  <c r="F1766" i="3"/>
  <c r="G1766" i="3"/>
  <c r="H1766" i="3"/>
  <c r="I1766" i="3"/>
  <c r="J1766" i="3"/>
  <c r="K1766" i="3"/>
  <c r="L1766" i="3"/>
  <c r="M1766" i="3"/>
  <c r="N1766" i="3"/>
  <c r="O1766" i="3"/>
  <c r="P1766" i="3"/>
  <c r="Q1766" i="3"/>
  <c r="R1766" i="3"/>
  <c r="S1766" i="3"/>
  <c r="F1767" i="3"/>
  <c r="G1767" i="3"/>
  <c r="H1767" i="3"/>
  <c r="I1767" i="3"/>
  <c r="J1767" i="3"/>
  <c r="K1767" i="3"/>
  <c r="L1767" i="3"/>
  <c r="M1767" i="3"/>
  <c r="N1767" i="3"/>
  <c r="O1767" i="3"/>
  <c r="P1767" i="3"/>
  <c r="Q1767" i="3"/>
  <c r="R1767" i="3"/>
  <c r="S1767" i="3"/>
  <c r="F1768" i="3"/>
  <c r="G1768" i="3"/>
  <c r="H1768" i="3"/>
  <c r="I1768" i="3"/>
  <c r="J1768" i="3"/>
  <c r="K1768" i="3"/>
  <c r="L1768" i="3"/>
  <c r="M1768" i="3"/>
  <c r="N1768" i="3"/>
  <c r="O1768" i="3"/>
  <c r="P1768" i="3"/>
  <c r="Q1768" i="3"/>
  <c r="R1768" i="3"/>
  <c r="S1768" i="3"/>
  <c r="F1769" i="3"/>
  <c r="G1769" i="3"/>
  <c r="H1769" i="3"/>
  <c r="I1769" i="3"/>
  <c r="J1769" i="3"/>
  <c r="K1769" i="3"/>
  <c r="L1769" i="3"/>
  <c r="M1769" i="3"/>
  <c r="N1769" i="3"/>
  <c r="O1769" i="3"/>
  <c r="P1769" i="3"/>
  <c r="Q1769" i="3"/>
  <c r="R1769" i="3"/>
  <c r="S1769" i="3"/>
  <c r="F1770" i="3"/>
  <c r="G1770" i="3"/>
  <c r="H1770" i="3"/>
  <c r="I1770" i="3"/>
  <c r="J1770" i="3"/>
  <c r="K1770" i="3"/>
  <c r="L1770" i="3"/>
  <c r="M1770" i="3"/>
  <c r="N1770" i="3"/>
  <c r="O1770" i="3"/>
  <c r="P1770" i="3"/>
  <c r="Q1770" i="3"/>
  <c r="R1770" i="3"/>
  <c r="S1770" i="3"/>
  <c r="F1771" i="3"/>
  <c r="G1771" i="3"/>
  <c r="H1771" i="3"/>
  <c r="I1771" i="3"/>
  <c r="J1771" i="3"/>
  <c r="K1771" i="3"/>
  <c r="L1771" i="3"/>
  <c r="M1771" i="3"/>
  <c r="N1771" i="3"/>
  <c r="O1771" i="3"/>
  <c r="P1771" i="3"/>
  <c r="Q1771" i="3"/>
  <c r="R1771" i="3"/>
  <c r="S1771" i="3"/>
  <c r="F1772" i="3"/>
  <c r="G1772" i="3"/>
  <c r="H1772" i="3"/>
  <c r="I1772" i="3"/>
  <c r="J1772" i="3"/>
  <c r="K1772" i="3"/>
  <c r="L1772" i="3"/>
  <c r="M1772" i="3"/>
  <c r="N1772" i="3"/>
  <c r="O1772" i="3"/>
  <c r="P1772" i="3"/>
  <c r="Q1772" i="3"/>
  <c r="R1772" i="3"/>
  <c r="S1772" i="3"/>
  <c r="F1773" i="3"/>
  <c r="G1773" i="3"/>
  <c r="H1773" i="3"/>
  <c r="I1773" i="3"/>
  <c r="J1773" i="3"/>
  <c r="K1773" i="3"/>
  <c r="L1773" i="3"/>
  <c r="M1773" i="3"/>
  <c r="N1773" i="3"/>
  <c r="O1773" i="3"/>
  <c r="P1773" i="3"/>
  <c r="Q1773" i="3"/>
  <c r="R1773" i="3"/>
  <c r="S1773" i="3"/>
  <c r="F1774" i="3"/>
  <c r="G1774" i="3"/>
  <c r="H1774" i="3"/>
  <c r="I1774" i="3"/>
  <c r="J1774" i="3"/>
  <c r="K1774" i="3"/>
  <c r="L1774" i="3"/>
  <c r="M1774" i="3"/>
  <c r="N1774" i="3"/>
  <c r="O1774" i="3"/>
  <c r="P1774" i="3"/>
  <c r="Q1774" i="3"/>
  <c r="R1774" i="3"/>
  <c r="S1774" i="3"/>
  <c r="F1776" i="3"/>
  <c r="G1776" i="3"/>
  <c r="H1776" i="3"/>
  <c r="I1776" i="3"/>
  <c r="J1776" i="3"/>
  <c r="K1776" i="3"/>
  <c r="L1776" i="3"/>
  <c r="M1776" i="3"/>
  <c r="N1776" i="3"/>
  <c r="O1776" i="3"/>
  <c r="P1776" i="3"/>
  <c r="Q1776" i="3"/>
  <c r="R1776" i="3"/>
  <c r="S1776" i="3"/>
  <c r="F1777" i="3"/>
  <c r="G1777" i="3"/>
  <c r="H1777" i="3"/>
  <c r="I1777" i="3"/>
  <c r="J1777" i="3"/>
  <c r="K1777" i="3"/>
  <c r="L1777" i="3"/>
  <c r="M1777" i="3"/>
  <c r="N1777" i="3"/>
  <c r="O1777" i="3"/>
  <c r="P1777" i="3"/>
  <c r="Q1777" i="3"/>
  <c r="R1777" i="3"/>
  <c r="S1777" i="3"/>
  <c r="F1778" i="3"/>
  <c r="G1778" i="3"/>
  <c r="H1778" i="3"/>
  <c r="I1778" i="3"/>
  <c r="J1778" i="3"/>
  <c r="K1778" i="3"/>
  <c r="L1778" i="3"/>
  <c r="M1778" i="3"/>
  <c r="N1778" i="3"/>
  <c r="O1778" i="3"/>
  <c r="P1778" i="3"/>
  <c r="Q1778" i="3"/>
  <c r="R1778" i="3"/>
  <c r="S1778" i="3"/>
  <c r="F1779" i="3"/>
  <c r="G1779" i="3"/>
  <c r="H1779" i="3"/>
  <c r="I1779" i="3"/>
  <c r="J1779" i="3"/>
  <c r="K1779" i="3"/>
  <c r="L1779" i="3"/>
  <c r="M1779" i="3"/>
  <c r="N1779" i="3"/>
  <c r="O1779" i="3"/>
  <c r="P1779" i="3"/>
  <c r="Q1779" i="3"/>
  <c r="R1779" i="3"/>
  <c r="S1779" i="3"/>
  <c r="F1780" i="3"/>
  <c r="G1780" i="3"/>
  <c r="H1780" i="3"/>
  <c r="I1780" i="3"/>
  <c r="J1780" i="3"/>
  <c r="K1780" i="3"/>
  <c r="L1780" i="3"/>
  <c r="M1780" i="3"/>
  <c r="N1780" i="3"/>
  <c r="O1780" i="3"/>
  <c r="P1780" i="3"/>
  <c r="Q1780" i="3"/>
  <c r="R1780" i="3"/>
  <c r="S1780" i="3"/>
  <c r="F1781" i="3"/>
  <c r="G1781" i="3"/>
  <c r="H1781" i="3"/>
  <c r="I1781" i="3"/>
  <c r="J1781" i="3"/>
  <c r="K1781" i="3"/>
  <c r="L1781" i="3"/>
  <c r="M1781" i="3"/>
  <c r="N1781" i="3"/>
  <c r="O1781" i="3"/>
  <c r="P1781" i="3"/>
  <c r="Q1781" i="3"/>
  <c r="R1781" i="3"/>
  <c r="S1781" i="3"/>
  <c r="F1782" i="3"/>
  <c r="G1782" i="3"/>
  <c r="H1782" i="3"/>
  <c r="I1782" i="3"/>
  <c r="J1782" i="3"/>
  <c r="K1782" i="3"/>
  <c r="L1782" i="3"/>
  <c r="M1782" i="3"/>
  <c r="N1782" i="3"/>
  <c r="O1782" i="3"/>
  <c r="P1782" i="3"/>
  <c r="Q1782" i="3"/>
  <c r="R1782" i="3"/>
  <c r="S1782" i="3"/>
  <c r="F1783" i="3"/>
  <c r="G1783" i="3"/>
  <c r="H1783" i="3"/>
  <c r="I1783" i="3"/>
  <c r="J1783" i="3"/>
  <c r="K1783" i="3"/>
  <c r="L1783" i="3"/>
  <c r="M1783" i="3"/>
  <c r="N1783" i="3"/>
  <c r="O1783" i="3"/>
  <c r="P1783" i="3"/>
  <c r="Q1783" i="3"/>
  <c r="R1783" i="3"/>
  <c r="S1783" i="3"/>
  <c r="F1784" i="3"/>
  <c r="G1784" i="3"/>
  <c r="H1784" i="3"/>
  <c r="I1784" i="3"/>
  <c r="J1784" i="3"/>
  <c r="K1784" i="3"/>
  <c r="L1784" i="3"/>
  <c r="M1784" i="3"/>
  <c r="N1784" i="3"/>
  <c r="O1784" i="3"/>
  <c r="P1784" i="3"/>
  <c r="Q1784" i="3"/>
  <c r="R1784" i="3"/>
  <c r="S1784" i="3"/>
  <c r="F1785" i="3"/>
  <c r="G1785" i="3"/>
  <c r="H1785" i="3"/>
  <c r="I1785" i="3"/>
  <c r="J1785" i="3"/>
  <c r="K1785" i="3"/>
  <c r="L1785" i="3"/>
  <c r="M1785" i="3"/>
  <c r="N1785" i="3"/>
  <c r="O1785" i="3"/>
  <c r="P1785" i="3"/>
  <c r="Q1785" i="3"/>
  <c r="R1785" i="3"/>
  <c r="S1785" i="3"/>
  <c r="F1786" i="3"/>
  <c r="G1786" i="3"/>
  <c r="H1786" i="3"/>
  <c r="I1786" i="3"/>
  <c r="J1786" i="3"/>
  <c r="K1786" i="3"/>
  <c r="L1786" i="3"/>
  <c r="M1786" i="3"/>
  <c r="N1786" i="3"/>
  <c r="O1786" i="3"/>
  <c r="P1786" i="3"/>
  <c r="Q1786" i="3"/>
  <c r="R1786" i="3"/>
  <c r="S1786" i="3"/>
  <c r="F1787" i="3"/>
  <c r="G1787" i="3"/>
  <c r="H1787" i="3"/>
  <c r="I1787" i="3"/>
  <c r="J1787" i="3"/>
  <c r="K1787" i="3"/>
  <c r="L1787" i="3"/>
  <c r="M1787" i="3"/>
  <c r="N1787" i="3"/>
  <c r="O1787" i="3"/>
  <c r="P1787" i="3"/>
  <c r="Q1787" i="3"/>
  <c r="R1787" i="3"/>
  <c r="S1787" i="3"/>
  <c r="F1788" i="3"/>
  <c r="G1788" i="3"/>
  <c r="H1788" i="3"/>
  <c r="I1788" i="3"/>
  <c r="J1788" i="3"/>
  <c r="K1788" i="3"/>
  <c r="L1788" i="3"/>
  <c r="M1788" i="3"/>
  <c r="N1788" i="3"/>
  <c r="O1788" i="3"/>
  <c r="P1788" i="3"/>
  <c r="Q1788" i="3"/>
  <c r="R1788" i="3"/>
  <c r="S1788" i="3"/>
  <c r="F1789" i="3"/>
  <c r="G1789" i="3"/>
  <c r="H1789" i="3"/>
  <c r="I1789" i="3"/>
  <c r="J1789" i="3"/>
  <c r="K1789" i="3"/>
  <c r="L1789" i="3"/>
  <c r="M1789" i="3"/>
  <c r="N1789" i="3"/>
  <c r="O1789" i="3"/>
  <c r="P1789" i="3"/>
  <c r="Q1789" i="3"/>
  <c r="R1789" i="3"/>
  <c r="S1789" i="3"/>
  <c r="F1790" i="3"/>
  <c r="G1790" i="3"/>
  <c r="H1790" i="3"/>
  <c r="I1790" i="3"/>
  <c r="J1790" i="3"/>
  <c r="K1790" i="3"/>
  <c r="L1790" i="3"/>
  <c r="M1790" i="3"/>
  <c r="N1790" i="3"/>
  <c r="O1790" i="3"/>
  <c r="P1790" i="3"/>
  <c r="Q1790" i="3"/>
  <c r="R1790" i="3"/>
  <c r="S1790" i="3"/>
  <c r="F1791" i="3"/>
  <c r="G1791" i="3"/>
  <c r="H1791" i="3"/>
  <c r="I1791" i="3"/>
  <c r="J1791" i="3"/>
  <c r="K1791" i="3"/>
  <c r="L1791" i="3"/>
  <c r="M1791" i="3"/>
  <c r="N1791" i="3"/>
  <c r="O1791" i="3"/>
  <c r="P1791" i="3"/>
  <c r="Q1791" i="3"/>
  <c r="R1791" i="3"/>
  <c r="S1791" i="3"/>
  <c r="F1792" i="3"/>
  <c r="G1792" i="3"/>
  <c r="H1792" i="3"/>
  <c r="I1792" i="3"/>
  <c r="J1792" i="3"/>
  <c r="K1792" i="3"/>
  <c r="L1792" i="3"/>
  <c r="M1792" i="3"/>
  <c r="N1792" i="3"/>
  <c r="O1792" i="3"/>
  <c r="P1792" i="3"/>
  <c r="Q1792" i="3"/>
  <c r="R1792" i="3"/>
  <c r="S1792" i="3"/>
  <c r="F1793" i="3"/>
  <c r="G1793" i="3"/>
  <c r="H1793" i="3"/>
  <c r="I1793" i="3"/>
  <c r="J1793" i="3"/>
  <c r="K1793" i="3"/>
  <c r="L1793" i="3"/>
  <c r="M1793" i="3"/>
  <c r="N1793" i="3"/>
  <c r="O1793" i="3"/>
  <c r="P1793" i="3"/>
  <c r="Q1793" i="3"/>
  <c r="R1793" i="3"/>
  <c r="S1793" i="3"/>
  <c r="F1794" i="3"/>
  <c r="G1794" i="3"/>
  <c r="H1794" i="3"/>
  <c r="I1794" i="3"/>
  <c r="J1794" i="3"/>
  <c r="K1794" i="3"/>
  <c r="L1794" i="3"/>
  <c r="M1794" i="3"/>
  <c r="N1794" i="3"/>
  <c r="O1794" i="3"/>
  <c r="P1794" i="3"/>
  <c r="Q1794" i="3"/>
  <c r="R1794" i="3"/>
  <c r="S1794" i="3"/>
  <c r="F1795" i="3"/>
  <c r="G1795" i="3"/>
  <c r="H1795" i="3"/>
  <c r="I1795" i="3"/>
  <c r="J1795" i="3"/>
  <c r="K1795" i="3"/>
  <c r="L1795" i="3"/>
  <c r="M1795" i="3"/>
  <c r="N1795" i="3"/>
  <c r="O1795" i="3"/>
  <c r="P1795" i="3"/>
  <c r="Q1795" i="3"/>
  <c r="R1795" i="3"/>
  <c r="S1795" i="3"/>
  <c r="F1797" i="3"/>
  <c r="G1797" i="3"/>
  <c r="H1797" i="3"/>
  <c r="I1797" i="3"/>
  <c r="J1797" i="3"/>
  <c r="K1797" i="3"/>
  <c r="L1797" i="3"/>
  <c r="M1797" i="3"/>
  <c r="N1797" i="3"/>
  <c r="O1797" i="3"/>
  <c r="P1797" i="3"/>
  <c r="Q1797" i="3"/>
  <c r="R1797" i="3"/>
  <c r="S1797" i="3"/>
  <c r="F1799" i="3"/>
  <c r="G1799" i="3"/>
  <c r="H1799" i="3"/>
  <c r="I1799" i="3"/>
  <c r="J1799" i="3"/>
  <c r="K1799" i="3"/>
  <c r="L1799" i="3"/>
  <c r="M1799" i="3"/>
  <c r="N1799" i="3"/>
  <c r="O1799" i="3"/>
  <c r="P1799" i="3"/>
  <c r="Q1799" i="3"/>
  <c r="R1799" i="3"/>
  <c r="S1799" i="3"/>
  <c r="F1800" i="3"/>
  <c r="G1800" i="3"/>
  <c r="H1800" i="3"/>
  <c r="I1800" i="3"/>
  <c r="J1800" i="3"/>
  <c r="K1800" i="3"/>
  <c r="L1800" i="3"/>
  <c r="M1800" i="3"/>
  <c r="N1800" i="3"/>
  <c r="O1800" i="3"/>
  <c r="P1800" i="3"/>
  <c r="Q1800" i="3"/>
  <c r="R1800" i="3"/>
  <c r="S1800" i="3"/>
  <c r="F1801" i="3"/>
  <c r="G1801" i="3"/>
  <c r="H1801" i="3"/>
  <c r="I1801" i="3"/>
  <c r="J1801" i="3"/>
  <c r="K1801" i="3"/>
  <c r="L1801" i="3"/>
  <c r="M1801" i="3"/>
  <c r="N1801" i="3"/>
  <c r="O1801" i="3"/>
  <c r="P1801" i="3"/>
  <c r="Q1801" i="3"/>
  <c r="R1801" i="3"/>
  <c r="S1801" i="3"/>
  <c r="F1802" i="3"/>
  <c r="G1802" i="3"/>
  <c r="H1802" i="3"/>
  <c r="I1802" i="3"/>
  <c r="J1802" i="3"/>
  <c r="K1802" i="3"/>
  <c r="L1802" i="3"/>
  <c r="M1802" i="3"/>
  <c r="N1802" i="3"/>
  <c r="O1802" i="3"/>
  <c r="P1802" i="3"/>
  <c r="Q1802" i="3"/>
  <c r="R1802" i="3"/>
  <c r="S1802" i="3"/>
  <c r="F1803" i="3"/>
  <c r="G1803" i="3"/>
  <c r="H1803" i="3"/>
  <c r="I1803" i="3"/>
  <c r="J1803" i="3"/>
  <c r="K1803" i="3"/>
  <c r="L1803" i="3"/>
  <c r="M1803" i="3"/>
  <c r="N1803" i="3"/>
  <c r="O1803" i="3"/>
  <c r="P1803" i="3"/>
  <c r="Q1803" i="3"/>
  <c r="R1803" i="3"/>
  <c r="S1803" i="3"/>
  <c r="F1804" i="3"/>
  <c r="G1804" i="3"/>
  <c r="H1804" i="3"/>
  <c r="I1804" i="3"/>
  <c r="J1804" i="3"/>
  <c r="K1804" i="3"/>
  <c r="L1804" i="3"/>
  <c r="M1804" i="3"/>
  <c r="N1804" i="3"/>
  <c r="O1804" i="3"/>
  <c r="P1804" i="3"/>
  <c r="Q1804" i="3"/>
  <c r="R1804" i="3"/>
  <c r="S1804" i="3"/>
  <c r="F1805" i="3"/>
  <c r="G1805" i="3"/>
  <c r="H1805" i="3"/>
  <c r="I1805" i="3"/>
  <c r="J1805" i="3"/>
  <c r="K1805" i="3"/>
  <c r="L1805" i="3"/>
  <c r="M1805" i="3"/>
  <c r="N1805" i="3"/>
  <c r="O1805" i="3"/>
  <c r="P1805" i="3"/>
  <c r="Q1805" i="3"/>
  <c r="R1805" i="3"/>
  <c r="S1805" i="3"/>
  <c r="F1806" i="3"/>
  <c r="G1806" i="3"/>
  <c r="H1806" i="3"/>
  <c r="I1806" i="3"/>
  <c r="J1806" i="3"/>
  <c r="K1806" i="3"/>
  <c r="L1806" i="3"/>
  <c r="M1806" i="3"/>
  <c r="N1806" i="3"/>
  <c r="O1806" i="3"/>
  <c r="P1806" i="3"/>
  <c r="Q1806" i="3"/>
  <c r="R1806" i="3"/>
  <c r="S1806" i="3"/>
  <c r="F1807" i="3"/>
  <c r="G1807" i="3"/>
  <c r="H1807" i="3"/>
  <c r="I1807" i="3"/>
  <c r="J1807" i="3"/>
  <c r="K1807" i="3"/>
  <c r="L1807" i="3"/>
  <c r="M1807" i="3"/>
  <c r="N1807" i="3"/>
  <c r="O1807" i="3"/>
  <c r="P1807" i="3"/>
  <c r="Q1807" i="3"/>
  <c r="R1807" i="3"/>
  <c r="S1807" i="3"/>
  <c r="F1809" i="3"/>
  <c r="G1809" i="3"/>
  <c r="H1809" i="3"/>
  <c r="I1809" i="3"/>
  <c r="J1809" i="3"/>
  <c r="K1809" i="3"/>
  <c r="L1809" i="3"/>
  <c r="M1809" i="3"/>
  <c r="N1809" i="3"/>
  <c r="O1809" i="3"/>
  <c r="P1809" i="3"/>
  <c r="Q1809" i="3"/>
  <c r="R1809" i="3"/>
  <c r="S1809" i="3"/>
  <c r="F1810" i="3"/>
  <c r="G1810" i="3"/>
  <c r="H1810" i="3"/>
  <c r="I1810" i="3"/>
  <c r="J1810" i="3"/>
  <c r="K1810" i="3"/>
  <c r="L1810" i="3"/>
  <c r="M1810" i="3"/>
  <c r="N1810" i="3"/>
  <c r="O1810" i="3"/>
  <c r="P1810" i="3"/>
  <c r="Q1810" i="3"/>
  <c r="R1810" i="3"/>
  <c r="S1810" i="3"/>
  <c r="F1811" i="3"/>
  <c r="G1811" i="3"/>
  <c r="H1811" i="3"/>
  <c r="I1811" i="3"/>
  <c r="J1811" i="3"/>
  <c r="K1811" i="3"/>
  <c r="L1811" i="3"/>
  <c r="M1811" i="3"/>
  <c r="N1811" i="3"/>
  <c r="O1811" i="3"/>
  <c r="P1811" i="3"/>
  <c r="Q1811" i="3"/>
  <c r="R1811" i="3"/>
  <c r="S1811" i="3"/>
  <c r="F1812" i="3"/>
  <c r="G1812" i="3"/>
  <c r="H1812" i="3"/>
  <c r="I1812" i="3"/>
  <c r="J1812" i="3"/>
  <c r="K1812" i="3"/>
  <c r="L1812" i="3"/>
  <c r="M1812" i="3"/>
  <c r="N1812" i="3"/>
  <c r="O1812" i="3"/>
  <c r="P1812" i="3"/>
  <c r="Q1812" i="3"/>
  <c r="R1812" i="3"/>
  <c r="S1812" i="3"/>
  <c r="F1813" i="3"/>
  <c r="G1813" i="3"/>
  <c r="H1813" i="3"/>
  <c r="I1813" i="3"/>
  <c r="J1813" i="3"/>
  <c r="K1813" i="3"/>
  <c r="L1813" i="3"/>
  <c r="M1813" i="3"/>
  <c r="N1813" i="3"/>
  <c r="O1813" i="3"/>
  <c r="P1813" i="3"/>
  <c r="Q1813" i="3"/>
  <c r="R1813" i="3"/>
  <c r="S1813" i="3"/>
  <c r="F1814" i="3"/>
  <c r="G1814" i="3"/>
  <c r="H1814" i="3"/>
  <c r="I1814" i="3"/>
  <c r="J1814" i="3"/>
  <c r="K1814" i="3"/>
  <c r="L1814" i="3"/>
  <c r="M1814" i="3"/>
  <c r="N1814" i="3"/>
  <c r="O1814" i="3"/>
  <c r="P1814" i="3"/>
  <c r="Q1814" i="3"/>
  <c r="R1814" i="3"/>
  <c r="S1814" i="3"/>
  <c r="F1815" i="3"/>
  <c r="G1815" i="3"/>
  <c r="H1815" i="3"/>
  <c r="I1815" i="3"/>
  <c r="J1815" i="3"/>
  <c r="K1815" i="3"/>
  <c r="L1815" i="3"/>
  <c r="M1815" i="3"/>
  <c r="N1815" i="3"/>
  <c r="O1815" i="3"/>
  <c r="P1815" i="3"/>
  <c r="Q1815" i="3"/>
  <c r="R1815" i="3"/>
  <c r="S1815" i="3"/>
  <c r="F1816" i="3"/>
  <c r="G1816" i="3"/>
  <c r="H1816" i="3"/>
  <c r="I1816" i="3"/>
  <c r="J1816" i="3"/>
  <c r="K1816" i="3"/>
  <c r="L1816" i="3"/>
  <c r="M1816" i="3"/>
  <c r="N1816" i="3"/>
  <c r="O1816" i="3"/>
  <c r="P1816" i="3"/>
  <c r="Q1816" i="3"/>
  <c r="R1816" i="3"/>
  <c r="S1816" i="3"/>
  <c r="F1817" i="3"/>
  <c r="G1817" i="3"/>
  <c r="H1817" i="3"/>
  <c r="I1817" i="3"/>
  <c r="J1817" i="3"/>
  <c r="K1817" i="3"/>
  <c r="L1817" i="3"/>
  <c r="M1817" i="3"/>
  <c r="N1817" i="3"/>
  <c r="O1817" i="3"/>
  <c r="P1817" i="3"/>
  <c r="Q1817" i="3"/>
  <c r="R1817" i="3"/>
  <c r="S1817" i="3"/>
  <c r="F1818" i="3"/>
  <c r="G1818" i="3"/>
  <c r="H1818" i="3"/>
  <c r="I1818" i="3"/>
  <c r="J1818" i="3"/>
  <c r="K1818" i="3"/>
  <c r="L1818" i="3"/>
  <c r="M1818" i="3"/>
  <c r="N1818" i="3"/>
  <c r="O1818" i="3"/>
  <c r="P1818" i="3"/>
  <c r="Q1818" i="3"/>
  <c r="R1818" i="3"/>
  <c r="S1818" i="3"/>
  <c r="F1819" i="3"/>
  <c r="G1819" i="3"/>
  <c r="H1819" i="3"/>
  <c r="I1819" i="3"/>
  <c r="J1819" i="3"/>
  <c r="K1819" i="3"/>
  <c r="L1819" i="3"/>
  <c r="M1819" i="3"/>
  <c r="N1819" i="3"/>
  <c r="O1819" i="3"/>
  <c r="P1819" i="3"/>
  <c r="Q1819" i="3"/>
  <c r="R1819" i="3"/>
  <c r="S1819" i="3"/>
  <c r="F1820" i="3"/>
  <c r="G1820" i="3"/>
  <c r="H1820" i="3"/>
  <c r="I1820" i="3"/>
  <c r="J1820" i="3"/>
  <c r="K1820" i="3"/>
  <c r="L1820" i="3"/>
  <c r="M1820" i="3"/>
  <c r="N1820" i="3"/>
  <c r="O1820" i="3"/>
  <c r="P1820" i="3"/>
  <c r="Q1820" i="3"/>
  <c r="R1820" i="3"/>
  <c r="S1820" i="3"/>
  <c r="F1821" i="3"/>
  <c r="G1821" i="3"/>
  <c r="H1821" i="3"/>
  <c r="I1821" i="3"/>
  <c r="J1821" i="3"/>
  <c r="K1821" i="3"/>
  <c r="L1821" i="3"/>
  <c r="M1821" i="3"/>
  <c r="N1821" i="3"/>
  <c r="O1821" i="3"/>
  <c r="P1821" i="3"/>
  <c r="Q1821" i="3"/>
  <c r="R1821" i="3"/>
  <c r="S1821" i="3"/>
  <c r="F1822" i="3"/>
  <c r="G1822" i="3"/>
  <c r="H1822" i="3"/>
  <c r="I1822" i="3"/>
  <c r="J1822" i="3"/>
  <c r="K1822" i="3"/>
  <c r="L1822" i="3"/>
  <c r="M1822" i="3"/>
  <c r="N1822" i="3"/>
  <c r="O1822" i="3"/>
  <c r="P1822" i="3"/>
  <c r="Q1822" i="3"/>
  <c r="R1822" i="3"/>
  <c r="S1822" i="3"/>
  <c r="F1824" i="3"/>
  <c r="G1824" i="3"/>
  <c r="H1824" i="3"/>
  <c r="I1824" i="3"/>
  <c r="J1824" i="3"/>
  <c r="K1824" i="3"/>
  <c r="L1824" i="3"/>
  <c r="M1824" i="3"/>
  <c r="N1824" i="3"/>
  <c r="O1824" i="3"/>
  <c r="P1824" i="3"/>
  <c r="Q1824" i="3"/>
  <c r="R1824" i="3"/>
  <c r="S1824" i="3"/>
  <c r="F1825" i="3"/>
  <c r="G1825" i="3"/>
  <c r="H1825" i="3"/>
  <c r="I1825" i="3"/>
  <c r="J1825" i="3"/>
  <c r="K1825" i="3"/>
  <c r="L1825" i="3"/>
  <c r="M1825" i="3"/>
  <c r="N1825" i="3"/>
  <c r="O1825" i="3"/>
  <c r="P1825" i="3"/>
  <c r="Q1825" i="3"/>
  <c r="R1825" i="3"/>
  <c r="S1825" i="3"/>
  <c r="F1826" i="3"/>
  <c r="G1826" i="3"/>
  <c r="H1826" i="3"/>
  <c r="I1826" i="3"/>
  <c r="J1826" i="3"/>
  <c r="K1826" i="3"/>
  <c r="L1826" i="3"/>
  <c r="M1826" i="3"/>
  <c r="N1826" i="3"/>
  <c r="O1826" i="3"/>
  <c r="P1826" i="3"/>
  <c r="Q1826" i="3"/>
  <c r="R1826" i="3"/>
  <c r="S1826" i="3"/>
  <c r="F1827" i="3"/>
  <c r="G1827" i="3"/>
  <c r="H1827" i="3"/>
  <c r="I1827" i="3"/>
  <c r="J1827" i="3"/>
  <c r="K1827" i="3"/>
  <c r="L1827" i="3"/>
  <c r="M1827" i="3"/>
  <c r="N1827" i="3"/>
  <c r="O1827" i="3"/>
  <c r="P1827" i="3"/>
  <c r="Q1827" i="3"/>
  <c r="R1827" i="3"/>
  <c r="S1827" i="3"/>
  <c r="F1828" i="3"/>
  <c r="G1828" i="3"/>
  <c r="H1828" i="3"/>
  <c r="I1828" i="3"/>
  <c r="J1828" i="3"/>
  <c r="K1828" i="3"/>
  <c r="L1828" i="3"/>
  <c r="M1828" i="3"/>
  <c r="N1828" i="3"/>
  <c r="O1828" i="3"/>
  <c r="P1828" i="3"/>
  <c r="Q1828" i="3"/>
  <c r="R1828" i="3"/>
  <c r="S1828" i="3"/>
  <c r="F1830" i="3"/>
  <c r="G1830" i="3"/>
  <c r="H1830" i="3"/>
  <c r="I1830" i="3"/>
  <c r="J1830" i="3"/>
  <c r="K1830" i="3"/>
  <c r="L1830" i="3"/>
  <c r="M1830" i="3"/>
  <c r="N1830" i="3"/>
  <c r="O1830" i="3"/>
  <c r="P1830" i="3"/>
  <c r="Q1830" i="3"/>
  <c r="R1830" i="3"/>
  <c r="S1830" i="3"/>
  <c r="F1831" i="3"/>
  <c r="G1831" i="3"/>
  <c r="H1831" i="3"/>
  <c r="I1831" i="3"/>
  <c r="J1831" i="3"/>
  <c r="K1831" i="3"/>
  <c r="L1831" i="3"/>
  <c r="M1831" i="3"/>
  <c r="N1831" i="3"/>
  <c r="O1831" i="3"/>
  <c r="P1831" i="3"/>
  <c r="Q1831" i="3"/>
  <c r="R1831" i="3"/>
  <c r="S1831" i="3"/>
  <c r="F1832" i="3"/>
  <c r="G1832" i="3"/>
  <c r="H1832" i="3"/>
  <c r="I1832" i="3"/>
  <c r="J1832" i="3"/>
  <c r="K1832" i="3"/>
  <c r="L1832" i="3"/>
  <c r="M1832" i="3"/>
  <c r="N1832" i="3"/>
  <c r="O1832" i="3"/>
  <c r="P1832" i="3"/>
  <c r="Q1832" i="3"/>
  <c r="R1832" i="3"/>
  <c r="S1832" i="3"/>
  <c r="F1833" i="3"/>
  <c r="G1833" i="3"/>
  <c r="H1833" i="3"/>
  <c r="I1833" i="3"/>
  <c r="J1833" i="3"/>
  <c r="K1833" i="3"/>
  <c r="L1833" i="3"/>
  <c r="M1833" i="3"/>
  <c r="N1833" i="3"/>
  <c r="O1833" i="3"/>
  <c r="P1833" i="3"/>
  <c r="Q1833" i="3"/>
  <c r="R1833" i="3"/>
  <c r="S1833" i="3"/>
  <c r="F1835" i="3"/>
  <c r="G1835" i="3"/>
  <c r="H1835" i="3"/>
  <c r="I1835" i="3"/>
  <c r="J1835" i="3"/>
  <c r="K1835" i="3"/>
  <c r="L1835" i="3"/>
  <c r="M1835" i="3"/>
  <c r="N1835" i="3"/>
  <c r="O1835" i="3"/>
  <c r="P1835" i="3"/>
  <c r="Q1835" i="3"/>
  <c r="R1835" i="3"/>
  <c r="S1835" i="3"/>
  <c r="F1836" i="3"/>
  <c r="G1836" i="3"/>
  <c r="H1836" i="3"/>
  <c r="I1836" i="3"/>
  <c r="J1836" i="3"/>
  <c r="K1836" i="3"/>
  <c r="L1836" i="3"/>
  <c r="M1836" i="3"/>
  <c r="N1836" i="3"/>
  <c r="O1836" i="3"/>
  <c r="P1836" i="3"/>
  <c r="Q1836" i="3"/>
  <c r="R1836" i="3"/>
  <c r="S1836" i="3"/>
  <c r="F1838" i="3"/>
  <c r="G1838" i="3"/>
  <c r="H1838" i="3"/>
  <c r="I1838" i="3"/>
  <c r="J1838" i="3"/>
  <c r="K1838" i="3"/>
  <c r="L1838" i="3"/>
  <c r="M1838" i="3"/>
  <c r="N1838" i="3"/>
  <c r="O1838" i="3"/>
  <c r="P1838" i="3"/>
  <c r="Q1838" i="3"/>
  <c r="R1838" i="3"/>
  <c r="S1838" i="3"/>
  <c r="F1839" i="3"/>
  <c r="G1839" i="3"/>
  <c r="H1839" i="3"/>
  <c r="I1839" i="3"/>
  <c r="J1839" i="3"/>
  <c r="K1839" i="3"/>
  <c r="L1839" i="3"/>
  <c r="M1839" i="3"/>
  <c r="N1839" i="3"/>
  <c r="O1839" i="3"/>
  <c r="P1839" i="3"/>
  <c r="Q1839" i="3"/>
  <c r="R1839" i="3"/>
  <c r="S1839" i="3"/>
  <c r="F1840" i="3"/>
  <c r="G1840" i="3"/>
  <c r="H1840" i="3"/>
  <c r="I1840" i="3"/>
  <c r="J1840" i="3"/>
  <c r="K1840" i="3"/>
  <c r="L1840" i="3"/>
  <c r="M1840" i="3"/>
  <c r="N1840" i="3"/>
  <c r="O1840" i="3"/>
  <c r="P1840" i="3"/>
  <c r="Q1840" i="3"/>
  <c r="R1840" i="3"/>
  <c r="S1840" i="3"/>
  <c r="F1841" i="3"/>
  <c r="G1841" i="3"/>
  <c r="H1841" i="3"/>
  <c r="I1841" i="3"/>
  <c r="J1841" i="3"/>
  <c r="K1841" i="3"/>
  <c r="L1841" i="3"/>
  <c r="M1841" i="3"/>
  <c r="N1841" i="3"/>
  <c r="O1841" i="3"/>
  <c r="P1841" i="3"/>
  <c r="Q1841" i="3"/>
  <c r="R1841" i="3"/>
  <c r="S1841" i="3"/>
  <c r="F1842" i="3"/>
  <c r="G1842" i="3"/>
  <c r="H1842" i="3"/>
  <c r="I1842" i="3"/>
  <c r="J1842" i="3"/>
  <c r="K1842" i="3"/>
  <c r="L1842" i="3"/>
  <c r="M1842" i="3"/>
  <c r="N1842" i="3"/>
  <c r="O1842" i="3"/>
  <c r="P1842" i="3"/>
  <c r="Q1842" i="3"/>
  <c r="R1842" i="3"/>
  <c r="S1842" i="3"/>
  <c r="F1843" i="3"/>
  <c r="G1843" i="3"/>
  <c r="H1843" i="3"/>
  <c r="I1843" i="3"/>
  <c r="J1843" i="3"/>
  <c r="K1843" i="3"/>
  <c r="L1843" i="3"/>
  <c r="M1843" i="3"/>
  <c r="N1843" i="3"/>
  <c r="O1843" i="3"/>
  <c r="P1843" i="3"/>
  <c r="Q1843" i="3"/>
  <c r="R1843" i="3"/>
  <c r="S1843" i="3"/>
  <c r="F1845" i="3"/>
  <c r="G1845" i="3"/>
  <c r="H1845" i="3"/>
  <c r="I1845" i="3"/>
  <c r="J1845" i="3"/>
  <c r="K1845" i="3"/>
  <c r="L1845" i="3"/>
  <c r="M1845" i="3"/>
  <c r="N1845" i="3"/>
  <c r="O1845" i="3"/>
  <c r="P1845" i="3"/>
  <c r="Q1845" i="3"/>
  <c r="R1845" i="3"/>
  <c r="S1845" i="3"/>
  <c r="F1846" i="3"/>
  <c r="G1846" i="3"/>
  <c r="H1846" i="3"/>
  <c r="I1846" i="3"/>
  <c r="J1846" i="3"/>
  <c r="K1846" i="3"/>
  <c r="L1846" i="3"/>
  <c r="M1846" i="3"/>
  <c r="N1846" i="3"/>
  <c r="O1846" i="3"/>
  <c r="P1846" i="3"/>
  <c r="Q1846" i="3"/>
  <c r="R1846" i="3"/>
  <c r="S1846" i="3"/>
  <c r="F1847" i="3"/>
  <c r="G1847" i="3"/>
  <c r="H1847" i="3"/>
  <c r="I1847" i="3"/>
  <c r="J1847" i="3"/>
  <c r="K1847" i="3"/>
  <c r="L1847" i="3"/>
  <c r="M1847" i="3"/>
  <c r="N1847" i="3"/>
  <c r="O1847" i="3"/>
  <c r="P1847" i="3"/>
  <c r="Q1847" i="3"/>
  <c r="R1847" i="3"/>
  <c r="S1847" i="3"/>
  <c r="F1848" i="3"/>
  <c r="G1848" i="3"/>
  <c r="H1848" i="3"/>
  <c r="I1848" i="3"/>
  <c r="J1848" i="3"/>
  <c r="K1848" i="3"/>
  <c r="L1848" i="3"/>
  <c r="M1848" i="3"/>
  <c r="N1848" i="3"/>
  <c r="O1848" i="3"/>
  <c r="P1848" i="3"/>
  <c r="Q1848" i="3"/>
  <c r="R1848" i="3"/>
  <c r="S1848" i="3"/>
  <c r="F1849" i="3"/>
  <c r="G1849" i="3"/>
  <c r="H1849" i="3"/>
  <c r="I1849" i="3"/>
  <c r="J1849" i="3"/>
  <c r="K1849" i="3"/>
  <c r="L1849" i="3"/>
  <c r="M1849" i="3"/>
  <c r="N1849" i="3"/>
  <c r="O1849" i="3"/>
  <c r="P1849" i="3"/>
  <c r="Q1849" i="3"/>
  <c r="R1849" i="3"/>
  <c r="S1849" i="3"/>
  <c r="F1850" i="3"/>
  <c r="G1850" i="3"/>
  <c r="H1850" i="3"/>
  <c r="I1850" i="3"/>
  <c r="J1850" i="3"/>
  <c r="K1850" i="3"/>
  <c r="L1850" i="3"/>
  <c r="M1850" i="3"/>
  <c r="N1850" i="3"/>
  <c r="O1850" i="3"/>
  <c r="P1850" i="3"/>
  <c r="Q1850" i="3"/>
  <c r="R1850" i="3"/>
  <c r="S1850" i="3"/>
  <c r="F1851" i="3"/>
  <c r="G1851" i="3"/>
  <c r="H1851" i="3"/>
  <c r="I1851" i="3"/>
  <c r="J1851" i="3"/>
  <c r="K1851" i="3"/>
  <c r="L1851" i="3"/>
  <c r="M1851" i="3"/>
  <c r="N1851" i="3"/>
  <c r="O1851" i="3"/>
  <c r="P1851" i="3"/>
  <c r="Q1851" i="3"/>
  <c r="R1851" i="3"/>
  <c r="S1851" i="3"/>
  <c r="F1852" i="3"/>
  <c r="G1852" i="3"/>
  <c r="H1852" i="3"/>
  <c r="I1852" i="3"/>
  <c r="J1852" i="3"/>
  <c r="K1852" i="3"/>
  <c r="L1852" i="3"/>
  <c r="M1852" i="3"/>
  <c r="N1852" i="3"/>
  <c r="O1852" i="3"/>
  <c r="P1852" i="3"/>
  <c r="Q1852" i="3"/>
  <c r="R1852" i="3"/>
  <c r="S1852" i="3"/>
  <c r="F1853" i="3"/>
  <c r="G1853" i="3"/>
  <c r="H1853" i="3"/>
  <c r="I1853" i="3"/>
  <c r="J1853" i="3"/>
  <c r="K1853" i="3"/>
  <c r="L1853" i="3"/>
  <c r="M1853" i="3"/>
  <c r="N1853" i="3"/>
  <c r="O1853" i="3"/>
  <c r="P1853" i="3"/>
  <c r="Q1853" i="3"/>
  <c r="R1853" i="3"/>
  <c r="S1853" i="3"/>
  <c r="F1855" i="3"/>
  <c r="G1855" i="3"/>
  <c r="H1855" i="3"/>
  <c r="I1855" i="3"/>
  <c r="J1855" i="3"/>
  <c r="K1855" i="3"/>
  <c r="L1855" i="3"/>
  <c r="M1855" i="3"/>
  <c r="N1855" i="3"/>
  <c r="O1855" i="3"/>
  <c r="P1855" i="3"/>
  <c r="Q1855" i="3"/>
  <c r="R1855" i="3"/>
  <c r="S1855" i="3"/>
  <c r="F1856" i="3"/>
  <c r="G1856" i="3"/>
  <c r="H1856" i="3"/>
  <c r="I1856" i="3"/>
  <c r="J1856" i="3"/>
  <c r="K1856" i="3"/>
  <c r="L1856" i="3"/>
  <c r="M1856" i="3"/>
  <c r="N1856" i="3"/>
  <c r="O1856" i="3"/>
  <c r="P1856" i="3"/>
  <c r="Q1856" i="3"/>
  <c r="R1856" i="3"/>
  <c r="S1856" i="3"/>
  <c r="F1857" i="3"/>
  <c r="G1857" i="3"/>
  <c r="H1857" i="3"/>
  <c r="I1857" i="3"/>
  <c r="J1857" i="3"/>
  <c r="K1857" i="3"/>
  <c r="L1857" i="3"/>
  <c r="M1857" i="3"/>
  <c r="N1857" i="3"/>
  <c r="O1857" i="3"/>
  <c r="P1857" i="3"/>
  <c r="Q1857" i="3"/>
  <c r="R1857" i="3"/>
  <c r="S1857" i="3"/>
  <c r="F1858" i="3"/>
  <c r="G1858" i="3"/>
  <c r="H1858" i="3"/>
  <c r="I1858" i="3"/>
  <c r="J1858" i="3"/>
  <c r="K1858" i="3"/>
  <c r="L1858" i="3"/>
  <c r="M1858" i="3"/>
  <c r="N1858" i="3"/>
  <c r="O1858" i="3"/>
  <c r="P1858" i="3"/>
  <c r="Q1858" i="3"/>
  <c r="R1858" i="3"/>
  <c r="S1858" i="3"/>
  <c r="F1859" i="3"/>
  <c r="G1859" i="3"/>
  <c r="H1859" i="3"/>
  <c r="I1859" i="3"/>
  <c r="J1859" i="3"/>
  <c r="K1859" i="3"/>
  <c r="L1859" i="3"/>
  <c r="M1859" i="3"/>
  <c r="N1859" i="3"/>
  <c r="O1859" i="3"/>
  <c r="P1859" i="3"/>
  <c r="Q1859" i="3"/>
  <c r="R1859" i="3"/>
  <c r="S1859" i="3"/>
  <c r="F1860" i="3"/>
  <c r="G1860" i="3"/>
  <c r="H1860" i="3"/>
  <c r="I1860" i="3"/>
  <c r="J1860" i="3"/>
  <c r="K1860" i="3"/>
  <c r="L1860" i="3"/>
  <c r="M1860" i="3"/>
  <c r="N1860" i="3"/>
  <c r="O1860" i="3"/>
  <c r="P1860" i="3"/>
  <c r="Q1860" i="3"/>
  <c r="R1860" i="3"/>
  <c r="S1860" i="3"/>
  <c r="F1861" i="3"/>
  <c r="G1861" i="3"/>
  <c r="H1861" i="3"/>
  <c r="I1861" i="3"/>
  <c r="J1861" i="3"/>
  <c r="K1861" i="3"/>
  <c r="L1861" i="3"/>
  <c r="M1861" i="3"/>
  <c r="N1861" i="3"/>
  <c r="O1861" i="3"/>
  <c r="P1861" i="3"/>
  <c r="Q1861" i="3"/>
  <c r="R1861" i="3"/>
  <c r="S1861" i="3"/>
  <c r="F1862" i="3"/>
  <c r="G1862" i="3"/>
  <c r="H1862" i="3"/>
  <c r="I1862" i="3"/>
  <c r="J1862" i="3"/>
  <c r="K1862" i="3"/>
  <c r="L1862" i="3"/>
  <c r="M1862" i="3"/>
  <c r="N1862" i="3"/>
  <c r="O1862" i="3"/>
  <c r="P1862" i="3"/>
  <c r="Q1862" i="3"/>
  <c r="R1862" i="3"/>
  <c r="S1862" i="3"/>
  <c r="F1863" i="3"/>
  <c r="G1863" i="3"/>
  <c r="H1863" i="3"/>
  <c r="I1863" i="3"/>
  <c r="J1863" i="3"/>
  <c r="K1863" i="3"/>
  <c r="L1863" i="3"/>
  <c r="M1863" i="3"/>
  <c r="N1863" i="3"/>
  <c r="O1863" i="3"/>
  <c r="P1863" i="3"/>
  <c r="Q1863" i="3"/>
  <c r="R1863" i="3"/>
  <c r="S1863" i="3"/>
  <c r="F1864" i="3"/>
  <c r="G1864" i="3"/>
  <c r="H1864" i="3"/>
  <c r="I1864" i="3"/>
  <c r="J1864" i="3"/>
  <c r="K1864" i="3"/>
  <c r="L1864" i="3"/>
  <c r="M1864" i="3"/>
  <c r="N1864" i="3"/>
  <c r="O1864" i="3"/>
  <c r="P1864" i="3"/>
  <c r="Q1864" i="3"/>
  <c r="R1864" i="3"/>
  <c r="S1864" i="3"/>
  <c r="F1865" i="3"/>
  <c r="G1865" i="3"/>
  <c r="H1865" i="3"/>
  <c r="I1865" i="3"/>
  <c r="J1865" i="3"/>
  <c r="K1865" i="3"/>
  <c r="L1865" i="3"/>
  <c r="M1865" i="3"/>
  <c r="N1865" i="3"/>
  <c r="O1865" i="3"/>
  <c r="P1865" i="3"/>
  <c r="Q1865" i="3"/>
  <c r="R1865" i="3"/>
  <c r="S1865" i="3"/>
  <c r="F1866" i="3"/>
  <c r="G1866" i="3"/>
  <c r="H1866" i="3"/>
  <c r="I1866" i="3"/>
  <c r="J1866" i="3"/>
  <c r="K1866" i="3"/>
  <c r="L1866" i="3"/>
  <c r="M1866" i="3"/>
  <c r="N1866" i="3"/>
  <c r="O1866" i="3"/>
  <c r="P1866" i="3"/>
  <c r="Q1866" i="3"/>
  <c r="R1866" i="3"/>
  <c r="S1866" i="3"/>
  <c r="F1867" i="3"/>
  <c r="G1867" i="3"/>
  <c r="H1867" i="3"/>
  <c r="I1867" i="3"/>
  <c r="J1867" i="3"/>
  <c r="K1867" i="3"/>
  <c r="L1867" i="3"/>
  <c r="M1867" i="3"/>
  <c r="N1867" i="3"/>
  <c r="O1867" i="3"/>
  <c r="P1867" i="3"/>
  <c r="Q1867" i="3"/>
  <c r="R1867" i="3"/>
  <c r="S1867" i="3"/>
  <c r="F1868" i="3"/>
  <c r="G1868" i="3"/>
  <c r="H1868" i="3"/>
  <c r="I1868" i="3"/>
  <c r="J1868" i="3"/>
  <c r="K1868" i="3"/>
  <c r="L1868" i="3"/>
  <c r="M1868" i="3"/>
  <c r="N1868" i="3"/>
  <c r="O1868" i="3"/>
  <c r="P1868" i="3"/>
  <c r="Q1868" i="3"/>
  <c r="R1868" i="3"/>
  <c r="S1868" i="3"/>
  <c r="F1869" i="3"/>
  <c r="G1869" i="3"/>
  <c r="H1869" i="3"/>
  <c r="I1869" i="3"/>
  <c r="J1869" i="3"/>
  <c r="K1869" i="3"/>
  <c r="L1869" i="3"/>
  <c r="M1869" i="3"/>
  <c r="N1869" i="3"/>
  <c r="O1869" i="3"/>
  <c r="P1869" i="3"/>
  <c r="Q1869" i="3"/>
  <c r="R1869" i="3"/>
  <c r="S1869" i="3"/>
  <c r="F1870" i="3"/>
  <c r="G1870" i="3"/>
  <c r="H1870" i="3"/>
  <c r="I1870" i="3"/>
  <c r="J1870" i="3"/>
  <c r="K1870" i="3"/>
  <c r="L1870" i="3"/>
  <c r="M1870" i="3"/>
  <c r="N1870" i="3"/>
  <c r="O1870" i="3"/>
  <c r="P1870" i="3"/>
  <c r="Q1870" i="3"/>
  <c r="R1870" i="3"/>
  <c r="S1870" i="3"/>
  <c r="F1871" i="3"/>
  <c r="G1871" i="3"/>
  <c r="H1871" i="3"/>
  <c r="I1871" i="3"/>
  <c r="J1871" i="3"/>
  <c r="K1871" i="3"/>
  <c r="L1871" i="3"/>
  <c r="M1871" i="3"/>
  <c r="N1871" i="3"/>
  <c r="O1871" i="3"/>
  <c r="P1871" i="3"/>
  <c r="Q1871" i="3"/>
  <c r="R1871" i="3"/>
  <c r="S1871" i="3"/>
  <c r="F1872" i="3"/>
  <c r="G1872" i="3"/>
  <c r="H1872" i="3"/>
  <c r="I1872" i="3"/>
  <c r="J1872" i="3"/>
  <c r="K1872" i="3"/>
  <c r="L1872" i="3"/>
  <c r="M1872" i="3"/>
  <c r="N1872" i="3"/>
  <c r="O1872" i="3"/>
  <c r="P1872" i="3"/>
  <c r="Q1872" i="3"/>
  <c r="R1872" i="3"/>
  <c r="S1872" i="3"/>
  <c r="F1873" i="3"/>
  <c r="G1873" i="3"/>
  <c r="H1873" i="3"/>
  <c r="I1873" i="3"/>
  <c r="J1873" i="3"/>
  <c r="K1873" i="3"/>
  <c r="L1873" i="3"/>
  <c r="M1873" i="3"/>
  <c r="N1873" i="3"/>
  <c r="O1873" i="3"/>
  <c r="P1873" i="3"/>
  <c r="Q1873" i="3"/>
  <c r="R1873" i="3"/>
  <c r="S1873" i="3"/>
  <c r="F1874" i="3"/>
  <c r="G1874" i="3"/>
  <c r="H1874" i="3"/>
  <c r="I1874" i="3"/>
  <c r="J1874" i="3"/>
  <c r="K1874" i="3"/>
  <c r="L1874" i="3"/>
  <c r="M1874" i="3"/>
  <c r="N1874" i="3"/>
  <c r="O1874" i="3"/>
  <c r="P1874" i="3"/>
  <c r="Q1874" i="3"/>
  <c r="R1874" i="3"/>
  <c r="S1874" i="3"/>
  <c r="F1875" i="3"/>
  <c r="G1875" i="3"/>
  <c r="H1875" i="3"/>
  <c r="I1875" i="3"/>
  <c r="J1875" i="3"/>
  <c r="K1875" i="3"/>
  <c r="L1875" i="3"/>
  <c r="M1875" i="3"/>
  <c r="N1875" i="3"/>
  <c r="O1875" i="3"/>
  <c r="P1875" i="3"/>
  <c r="Q1875" i="3"/>
  <c r="R1875" i="3"/>
  <c r="S1875" i="3"/>
  <c r="F1876" i="3"/>
  <c r="G1876" i="3"/>
  <c r="H1876" i="3"/>
  <c r="I1876" i="3"/>
  <c r="J1876" i="3"/>
  <c r="K1876" i="3"/>
  <c r="L1876" i="3"/>
  <c r="M1876" i="3"/>
  <c r="N1876" i="3"/>
  <c r="O1876" i="3"/>
  <c r="P1876" i="3"/>
  <c r="Q1876" i="3"/>
  <c r="R1876" i="3"/>
  <c r="S1876" i="3"/>
  <c r="F1877" i="3"/>
  <c r="G1877" i="3"/>
  <c r="H1877" i="3"/>
  <c r="I1877" i="3"/>
  <c r="J1877" i="3"/>
  <c r="K1877" i="3"/>
  <c r="L1877" i="3"/>
  <c r="M1877" i="3"/>
  <c r="N1877" i="3"/>
  <c r="O1877" i="3"/>
  <c r="P1877" i="3"/>
  <c r="Q1877" i="3"/>
  <c r="R1877" i="3"/>
  <c r="S1877" i="3"/>
  <c r="F1878" i="3"/>
  <c r="G1878" i="3"/>
  <c r="H1878" i="3"/>
  <c r="I1878" i="3"/>
  <c r="J1878" i="3"/>
  <c r="K1878" i="3"/>
  <c r="L1878" i="3"/>
  <c r="M1878" i="3"/>
  <c r="N1878" i="3"/>
  <c r="O1878" i="3"/>
  <c r="P1878" i="3"/>
  <c r="Q1878" i="3"/>
  <c r="R1878" i="3"/>
  <c r="S1878" i="3"/>
  <c r="F1879" i="3"/>
  <c r="G1879" i="3"/>
  <c r="H1879" i="3"/>
  <c r="I1879" i="3"/>
  <c r="J1879" i="3"/>
  <c r="K1879" i="3"/>
  <c r="L1879" i="3"/>
  <c r="M1879" i="3"/>
  <c r="N1879" i="3"/>
  <c r="O1879" i="3"/>
  <c r="P1879" i="3"/>
  <c r="Q1879" i="3"/>
  <c r="R1879" i="3"/>
  <c r="S1879" i="3"/>
  <c r="F1880" i="3"/>
  <c r="G1880" i="3"/>
  <c r="H1880" i="3"/>
  <c r="I1880" i="3"/>
  <c r="J1880" i="3"/>
  <c r="K1880" i="3"/>
  <c r="L1880" i="3"/>
  <c r="M1880" i="3"/>
  <c r="N1880" i="3"/>
  <c r="O1880" i="3"/>
  <c r="P1880" i="3"/>
  <c r="Q1880" i="3"/>
  <c r="R1880" i="3"/>
  <c r="S1880" i="3"/>
  <c r="F1881" i="3"/>
  <c r="G1881" i="3"/>
  <c r="H1881" i="3"/>
  <c r="I1881" i="3"/>
  <c r="J1881" i="3"/>
  <c r="K1881" i="3"/>
  <c r="L1881" i="3"/>
  <c r="M1881" i="3"/>
  <c r="N1881" i="3"/>
  <c r="O1881" i="3"/>
  <c r="P1881" i="3"/>
  <c r="Q1881" i="3"/>
  <c r="R1881" i="3"/>
  <c r="S1881" i="3"/>
  <c r="F1882" i="3"/>
  <c r="G1882" i="3"/>
  <c r="H1882" i="3"/>
  <c r="I1882" i="3"/>
  <c r="J1882" i="3"/>
  <c r="K1882" i="3"/>
  <c r="L1882" i="3"/>
  <c r="M1882" i="3"/>
  <c r="N1882" i="3"/>
  <c r="O1882" i="3"/>
  <c r="P1882" i="3"/>
  <c r="Q1882" i="3"/>
  <c r="R1882" i="3"/>
  <c r="S1882" i="3"/>
  <c r="F1883" i="3"/>
  <c r="G1883" i="3"/>
  <c r="H1883" i="3"/>
  <c r="I1883" i="3"/>
  <c r="J1883" i="3"/>
  <c r="K1883" i="3"/>
  <c r="L1883" i="3"/>
  <c r="M1883" i="3"/>
  <c r="N1883" i="3"/>
  <c r="O1883" i="3"/>
  <c r="P1883" i="3"/>
  <c r="Q1883" i="3"/>
  <c r="R1883" i="3"/>
  <c r="S1883" i="3"/>
  <c r="F1884" i="3"/>
  <c r="G1884" i="3"/>
  <c r="H1884" i="3"/>
  <c r="I1884" i="3"/>
  <c r="J1884" i="3"/>
  <c r="K1884" i="3"/>
  <c r="L1884" i="3"/>
  <c r="M1884" i="3"/>
  <c r="N1884" i="3"/>
  <c r="O1884" i="3"/>
  <c r="P1884" i="3"/>
  <c r="Q1884" i="3"/>
  <c r="R1884" i="3"/>
  <c r="S1884" i="3"/>
  <c r="F1885" i="3"/>
  <c r="G1885" i="3"/>
  <c r="H1885" i="3"/>
  <c r="I1885" i="3"/>
  <c r="J1885" i="3"/>
  <c r="K1885" i="3"/>
  <c r="L1885" i="3"/>
  <c r="M1885" i="3"/>
  <c r="N1885" i="3"/>
  <c r="O1885" i="3"/>
  <c r="P1885" i="3"/>
  <c r="Q1885" i="3"/>
  <c r="R1885" i="3"/>
  <c r="S1885" i="3"/>
  <c r="F1886" i="3"/>
  <c r="G1886" i="3"/>
  <c r="H1886" i="3"/>
  <c r="I1886" i="3"/>
  <c r="J1886" i="3"/>
  <c r="K1886" i="3"/>
  <c r="L1886" i="3"/>
  <c r="M1886" i="3"/>
  <c r="N1886" i="3"/>
  <c r="O1886" i="3"/>
  <c r="P1886" i="3"/>
  <c r="Q1886" i="3"/>
  <c r="R1886" i="3"/>
  <c r="S1886" i="3"/>
  <c r="F1887" i="3"/>
  <c r="G1887" i="3"/>
  <c r="H1887" i="3"/>
  <c r="I1887" i="3"/>
  <c r="J1887" i="3"/>
  <c r="K1887" i="3"/>
  <c r="L1887" i="3"/>
  <c r="M1887" i="3"/>
  <c r="N1887" i="3"/>
  <c r="O1887" i="3"/>
  <c r="P1887" i="3"/>
  <c r="Q1887" i="3"/>
  <c r="R1887" i="3"/>
  <c r="S1887" i="3"/>
  <c r="F1888" i="3"/>
  <c r="G1888" i="3"/>
  <c r="H1888" i="3"/>
  <c r="I1888" i="3"/>
  <c r="J1888" i="3"/>
  <c r="K1888" i="3"/>
  <c r="L1888" i="3"/>
  <c r="M1888" i="3"/>
  <c r="N1888" i="3"/>
  <c r="O1888" i="3"/>
  <c r="P1888" i="3"/>
  <c r="Q1888" i="3"/>
  <c r="R1888" i="3"/>
  <c r="S1888" i="3"/>
  <c r="F1889" i="3"/>
  <c r="G1889" i="3"/>
  <c r="H1889" i="3"/>
  <c r="I1889" i="3"/>
  <c r="J1889" i="3"/>
  <c r="K1889" i="3"/>
  <c r="L1889" i="3"/>
  <c r="M1889" i="3"/>
  <c r="N1889" i="3"/>
  <c r="O1889" i="3"/>
  <c r="P1889" i="3"/>
  <c r="Q1889" i="3"/>
  <c r="R1889" i="3"/>
  <c r="S1889" i="3"/>
  <c r="F1890" i="3"/>
  <c r="G1890" i="3"/>
  <c r="H1890" i="3"/>
  <c r="I1890" i="3"/>
  <c r="J1890" i="3"/>
  <c r="K1890" i="3"/>
  <c r="L1890" i="3"/>
  <c r="M1890" i="3"/>
  <c r="N1890" i="3"/>
  <c r="O1890" i="3"/>
  <c r="P1890" i="3"/>
  <c r="Q1890" i="3"/>
  <c r="R1890" i="3"/>
  <c r="S1890" i="3"/>
  <c r="F1891" i="3"/>
  <c r="G1891" i="3"/>
  <c r="H1891" i="3"/>
  <c r="I1891" i="3"/>
  <c r="J1891" i="3"/>
  <c r="K1891" i="3"/>
  <c r="L1891" i="3"/>
  <c r="M1891" i="3"/>
  <c r="N1891" i="3"/>
  <c r="O1891" i="3"/>
  <c r="P1891" i="3"/>
  <c r="Q1891" i="3"/>
  <c r="R1891" i="3"/>
  <c r="S1891" i="3"/>
  <c r="F1892" i="3"/>
  <c r="G1892" i="3"/>
  <c r="H1892" i="3"/>
  <c r="I1892" i="3"/>
  <c r="J1892" i="3"/>
  <c r="K1892" i="3"/>
  <c r="L1892" i="3"/>
  <c r="M1892" i="3"/>
  <c r="N1892" i="3"/>
  <c r="O1892" i="3"/>
  <c r="P1892" i="3"/>
  <c r="Q1892" i="3"/>
  <c r="R1892" i="3"/>
  <c r="S1892" i="3"/>
  <c r="F1893" i="3"/>
  <c r="G1893" i="3"/>
  <c r="H1893" i="3"/>
  <c r="I1893" i="3"/>
  <c r="J1893" i="3"/>
  <c r="K1893" i="3"/>
  <c r="L1893" i="3"/>
  <c r="M1893" i="3"/>
  <c r="N1893" i="3"/>
  <c r="O1893" i="3"/>
  <c r="P1893" i="3"/>
  <c r="Q1893" i="3"/>
  <c r="R1893" i="3"/>
  <c r="S1893" i="3"/>
  <c r="F1894" i="3"/>
  <c r="G1894" i="3"/>
  <c r="H1894" i="3"/>
  <c r="I1894" i="3"/>
  <c r="J1894" i="3"/>
  <c r="K1894" i="3"/>
  <c r="L1894" i="3"/>
  <c r="M1894" i="3"/>
  <c r="N1894" i="3"/>
  <c r="O1894" i="3"/>
  <c r="P1894" i="3"/>
  <c r="Q1894" i="3"/>
  <c r="R1894" i="3"/>
  <c r="S1894" i="3"/>
  <c r="F1895" i="3"/>
  <c r="G1895" i="3"/>
  <c r="H1895" i="3"/>
  <c r="I1895" i="3"/>
  <c r="J1895" i="3"/>
  <c r="K1895" i="3"/>
  <c r="L1895" i="3"/>
  <c r="M1895" i="3"/>
  <c r="N1895" i="3"/>
  <c r="O1895" i="3"/>
  <c r="P1895" i="3"/>
  <c r="Q1895" i="3"/>
  <c r="R1895" i="3"/>
  <c r="S1895" i="3"/>
  <c r="F1896" i="3"/>
  <c r="G1896" i="3"/>
  <c r="H1896" i="3"/>
  <c r="I1896" i="3"/>
  <c r="J1896" i="3"/>
  <c r="K1896" i="3"/>
  <c r="L1896" i="3"/>
  <c r="M1896" i="3"/>
  <c r="N1896" i="3"/>
  <c r="O1896" i="3"/>
  <c r="P1896" i="3"/>
  <c r="Q1896" i="3"/>
  <c r="R1896" i="3"/>
  <c r="S1896" i="3"/>
  <c r="F1897" i="3"/>
  <c r="G1897" i="3"/>
  <c r="H1897" i="3"/>
  <c r="I1897" i="3"/>
  <c r="J1897" i="3"/>
  <c r="K1897" i="3"/>
  <c r="L1897" i="3"/>
  <c r="M1897" i="3"/>
  <c r="N1897" i="3"/>
  <c r="O1897" i="3"/>
  <c r="P1897" i="3"/>
  <c r="Q1897" i="3"/>
  <c r="R1897" i="3"/>
  <c r="S1897" i="3"/>
  <c r="F1898" i="3"/>
  <c r="G1898" i="3"/>
  <c r="H1898" i="3"/>
  <c r="I1898" i="3"/>
  <c r="J1898" i="3"/>
  <c r="K1898" i="3"/>
  <c r="L1898" i="3"/>
  <c r="M1898" i="3"/>
  <c r="N1898" i="3"/>
  <c r="O1898" i="3"/>
  <c r="P1898" i="3"/>
  <c r="Q1898" i="3"/>
  <c r="R1898" i="3"/>
  <c r="S1898" i="3"/>
  <c r="F1899" i="3"/>
  <c r="G1899" i="3"/>
  <c r="H1899" i="3"/>
  <c r="I1899" i="3"/>
  <c r="J1899" i="3"/>
  <c r="K1899" i="3"/>
  <c r="L1899" i="3"/>
  <c r="M1899" i="3"/>
  <c r="N1899" i="3"/>
  <c r="O1899" i="3"/>
  <c r="P1899" i="3"/>
  <c r="Q1899" i="3"/>
  <c r="R1899" i="3"/>
  <c r="S1899" i="3"/>
  <c r="F1900" i="3"/>
  <c r="G1900" i="3"/>
  <c r="H1900" i="3"/>
  <c r="I1900" i="3"/>
  <c r="J1900" i="3"/>
  <c r="K1900" i="3"/>
  <c r="L1900" i="3"/>
  <c r="M1900" i="3"/>
  <c r="N1900" i="3"/>
  <c r="O1900" i="3"/>
  <c r="P1900" i="3"/>
  <c r="Q1900" i="3"/>
  <c r="R1900" i="3"/>
  <c r="S1900" i="3"/>
  <c r="F1901" i="3"/>
  <c r="G1901" i="3"/>
  <c r="H1901" i="3"/>
  <c r="I1901" i="3"/>
  <c r="J1901" i="3"/>
  <c r="K1901" i="3"/>
  <c r="L1901" i="3"/>
  <c r="M1901" i="3"/>
  <c r="N1901" i="3"/>
  <c r="O1901" i="3"/>
  <c r="P1901" i="3"/>
  <c r="Q1901" i="3"/>
  <c r="R1901" i="3"/>
  <c r="S1901" i="3"/>
  <c r="F1902" i="3"/>
  <c r="G1902" i="3"/>
  <c r="H1902" i="3"/>
  <c r="I1902" i="3"/>
  <c r="J1902" i="3"/>
  <c r="K1902" i="3"/>
  <c r="L1902" i="3"/>
  <c r="M1902" i="3"/>
  <c r="N1902" i="3"/>
  <c r="O1902" i="3"/>
  <c r="P1902" i="3"/>
  <c r="Q1902" i="3"/>
  <c r="R1902" i="3"/>
  <c r="S1902" i="3"/>
  <c r="F1903" i="3"/>
  <c r="G1903" i="3"/>
  <c r="H1903" i="3"/>
  <c r="I1903" i="3"/>
  <c r="J1903" i="3"/>
  <c r="K1903" i="3"/>
  <c r="L1903" i="3"/>
  <c r="M1903" i="3"/>
  <c r="N1903" i="3"/>
  <c r="O1903" i="3"/>
  <c r="P1903" i="3"/>
  <c r="Q1903" i="3"/>
  <c r="R1903" i="3"/>
  <c r="S1903" i="3"/>
  <c r="F1904" i="3"/>
  <c r="G1904" i="3"/>
  <c r="H1904" i="3"/>
  <c r="I1904" i="3"/>
  <c r="J1904" i="3"/>
  <c r="K1904" i="3"/>
  <c r="L1904" i="3"/>
  <c r="M1904" i="3"/>
  <c r="N1904" i="3"/>
  <c r="O1904" i="3"/>
  <c r="P1904" i="3"/>
  <c r="Q1904" i="3"/>
  <c r="R1904" i="3"/>
  <c r="S1904" i="3"/>
  <c r="F1905" i="3"/>
  <c r="G1905" i="3"/>
  <c r="H1905" i="3"/>
  <c r="I1905" i="3"/>
  <c r="J1905" i="3"/>
  <c r="K1905" i="3"/>
  <c r="L1905" i="3"/>
  <c r="M1905" i="3"/>
  <c r="N1905" i="3"/>
  <c r="O1905" i="3"/>
  <c r="P1905" i="3"/>
  <c r="Q1905" i="3"/>
  <c r="R1905" i="3"/>
  <c r="S1905" i="3"/>
  <c r="F1906" i="3"/>
  <c r="G1906" i="3"/>
  <c r="H1906" i="3"/>
  <c r="I1906" i="3"/>
  <c r="J1906" i="3"/>
  <c r="K1906" i="3"/>
  <c r="L1906" i="3"/>
  <c r="M1906" i="3"/>
  <c r="N1906" i="3"/>
  <c r="O1906" i="3"/>
  <c r="P1906" i="3"/>
  <c r="Q1906" i="3"/>
  <c r="R1906" i="3"/>
  <c r="S1906" i="3"/>
  <c r="F1907" i="3"/>
  <c r="G1907" i="3"/>
  <c r="H1907" i="3"/>
  <c r="I1907" i="3"/>
  <c r="J1907" i="3"/>
  <c r="K1907" i="3"/>
  <c r="L1907" i="3"/>
  <c r="M1907" i="3"/>
  <c r="N1907" i="3"/>
  <c r="O1907" i="3"/>
  <c r="P1907" i="3"/>
  <c r="Q1907" i="3"/>
  <c r="R1907" i="3"/>
  <c r="S1907" i="3"/>
  <c r="F1908" i="3"/>
  <c r="G1908" i="3"/>
  <c r="H1908" i="3"/>
  <c r="I1908" i="3"/>
  <c r="J1908" i="3"/>
  <c r="K1908" i="3"/>
  <c r="L1908" i="3"/>
  <c r="M1908" i="3"/>
  <c r="N1908" i="3"/>
  <c r="O1908" i="3"/>
  <c r="P1908" i="3"/>
  <c r="Q1908" i="3"/>
  <c r="R1908" i="3"/>
  <c r="S1908" i="3"/>
  <c r="F1910" i="3"/>
  <c r="G1910" i="3"/>
  <c r="H1910" i="3"/>
  <c r="I1910" i="3"/>
  <c r="J1910" i="3"/>
  <c r="K1910" i="3"/>
  <c r="L1910" i="3"/>
  <c r="M1910" i="3"/>
  <c r="N1910" i="3"/>
  <c r="O1910" i="3"/>
  <c r="P1910" i="3"/>
  <c r="Q1910" i="3"/>
  <c r="R1910" i="3"/>
  <c r="S1910" i="3"/>
  <c r="F1912" i="3"/>
  <c r="G1912" i="3"/>
  <c r="H1912" i="3"/>
  <c r="I1912" i="3"/>
  <c r="J1912" i="3"/>
  <c r="K1912" i="3"/>
  <c r="L1912" i="3"/>
  <c r="M1912" i="3"/>
  <c r="N1912" i="3"/>
  <c r="O1912" i="3"/>
  <c r="P1912" i="3"/>
  <c r="Q1912" i="3"/>
  <c r="R1912" i="3"/>
  <c r="S1912" i="3"/>
  <c r="F1913" i="3"/>
  <c r="G1913" i="3"/>
  <c r="H1913" i="3"/>
  <c r="I1913" i="3"/>
  <c r="J1913" i="3"/>
  <c r="K1913" i="3"/>
  <c r="L1913" i="3"/>
  <c r="M1913" i="3"/>
  <c r="N1913" i="3"/>
  <c r="O1913" i="3"/>
  <c r="P1913" i="3"/>
  <c r="Q1913" i="3"/>
  <c r="R1913" i="3"/>
  <c r="S1913" i="3"/>
  <c r="F1914" i="3"/>
  <c r="G1914" i="3"/>
  <c r="H1914" i="3"/>
  <c r="I1914" i="3"/>
  <c r="J1914" i="3"/>
  <c r="K1914" i="3"/>
  <c r="L1914" i="3"/>
  <c r="M1914" i="3"/>
  <c r="N1914" i="3"/>
  <c r="O1914" i="3"/>
  <c r="P1914" i="3"/>
  <c r="Q1914" i="3"/>
  <c r="R1914" i="3"/>
  <c r="S1914" i="3"/>
  <c r="F1915" i="3"/>
  <c r="G1915" i="3"/>
  <c r="H1915" i="3"/>
  <c r="I1915" i="3"/>
  <c r="J1915" i="3"/>
  <c r="K1915" i="3"/>
  <c r="L1915" i="3"/>
  <c r="M1915" i="3"/>
  <c r="N1915" i="3"/>
  <c r="O1915" i="3"/>
  <c r="P1915" i="3"/>
  <c r="Q1915" i="3"/>
  <c r="R1915" i="3"/>
  <c r="S1915" i="3"/>
  <c r="F1917" i="3"/>
  <c r="G1917" i="3"/>
  <c r="H1917" i="3"/>
  <c r="I1917" i="3"/>
  <c r="J1917" i="3"/>
  <c r="K1917" i="3"/>
  <c r="L1917" i="3"/>
  <c r="M1917" i="3"/>
  <c r="N1917" i="3"/>
  <c r="O1917" i="3"/>
  <c r="P1917" i="3"/>
  <c r="Q1917" i="3"/>
  <c r="R1917" i="3"/>
  <c r="S1917" i="3"/>
  <c r="F1918" i="3"/>
  <c r="G1918" i="3"/>
  <c r="H1918" i="3"/>
  <c r="I1918" i="3"/>
  <c r="J1918" i="3"/>
  <c r="K1918" i="3"/>
  <c r="L1918" i="3"/>
  <c r="M1918" i="3"/>
  <c r="N1918" i="3"/>
  <c r="O1918" i="3"/>
  <c r="P1918" i="3"/>
  <c r="Q1918" i="3"/>
  <c r="R1918" i="3"/>
  <c r="S1918" i="3"/>
  <c r="F1919" i="3"/>
  <c r="G1919" i="3"/>
  <c r="H1919" i="3"/>
  <c r="I1919" i="3"/>
  <c r="J1919" i="3"/>
  <c r="K1919" i="3"/>
  <c r="L1919" i="3"/>
  <c r="M1919" i="3"/>
  <c r="N1919" i="3"/>
  <c r="O1919" i="3"/>
  <c r="P1919" i="3"/>
  <c r="Q1919" i="3"/>
  <c r="R1919" i="3"/>
  <c r="S1919" i="3"/>
  <c r="F1920" i="3"/>
  <c r="G1920" i="3"/>
  <c r="H1920" i="3"/>
  <c r="I1920" i="3"/>
  <c r="J1920" i="3"/>
  <c r="K1920" i="3"/>
  <c r="L1920" i="3"/>
  <c r="M1920" i="3"/>
  <c r="N1920" i="3"/>
  <c r="O1920" i="3"/>
  <c r="P1920" i="3"/>
  <c r="Q1920" i="3"/>
  <c r="R1920" i="3"/>
  <c r="S1920" i="3"/>
  <c r="F1922" i="3"/>
  <c r="G1922" i="3"/>
  <c r="H1922" i="3"/>
  <c r="I1922" i="3"/>
  <c r="J1922" i="3"/>
  <c r="K1922" i="3"/>
  <c r="L1922" i="3"/>
  <c r="M1922" i="3"/>
  <c r="N1922" i="3"/>
  <c r="O1922" i="3"/>
  <c r="P1922" i="3"/>
  <c r="Q1922" i="3"/>
  <c r="R1922" i="3"/>
  <c r="S1922" i="3"/>
  <c r="F1923" i="3"/>
  <c r="G1923" i="3"/>
  <c r="H1923" i="3"/>
  <c r="I1923" i="3"/>
  <c r="J1923" i="3"/>
  <c r="K1923" i="3"/>
  <c r="L1923" i="3"/>
  <c r="M1923" i="3"/>
  <c r="N1923" i="3"/>
  <c r="O1923" i="3"/>
  <c r="P1923" i="3"/>
  <c r="Q1923" i="3"/>
  <c r="R1923" i="3"/>
  <c r="S1923" i="3"/>
  <c r="F1924" i="3"/>
  <c r="G1924" i="3"/>
  <c r="H1924" i="3"/>
  <c r="I1924" i="3"/>
  <c r="J1924" i="3"/>
  <c r="K1924" i="3"/>
  <c r="L1924" i="3"/>
  <c r="M1924" i="3"/>
  <c r="N1924" i="3"/>
  <c r="O1924" i="3"/>
  <c r="P1924" i="3"/>
  <c r="Q1924" i="3"/>
  <c r="R1924" i="3"/>
  <c r="S1924" i="3"/>
  <c r="F1925" i="3"/>
  <c r="G1925" i="3"/>
  <c r="H1925" i="3"/>
  <c r="I1925" i="3"/>
  <c r="J1925" i="3"/>
  <c r="K1925" i="3"/>
  <c r="L1925" i="3"/>
  <c r="M1925" i="3"/>
  <c r="N1925" i="3"/>
  <c r="O1925" i="3"/>
  <c r="P1925" i="3"/>
  <c r="Q1925" i="3"/>
  <c r="R1925" i="3"/>
  <c r="S1925" i="3"/>
  <c r="F1926" i="3"/>
  <c r="G1926" i="3"/>
  <c r="H1926" i="3"/>
  <c r="I1926" i="3"/>
  <c r="J1926" i="3"/>
  <c r="K1926" i="3"/>
  <c r="L1926" i="3"/>
  <c r="M1926" i="3"/>
  <c r="N1926" i="3"/>
  <c r="O1926" i="3"/>
  <c r="P1926" i="3"/>
  <c r="Q1926" i="3"/>
  <c r="R1926" i="3"/>
  <c r="S1926" i="3"/>
  <c r="F1927" i="3"/>
  <c r="G1927" i="3"/>
  <c r="H1927" i="3"/>
  <c r="I1927" i="3"/>
  <c r="J1927" i="3"/>
  <c r="K1927" i="3"/>
  <c r="L1927" i="3"/>
  <c r="M1927" i="3"/>
  <c r="N1927" i="3"/>
  <c r="O1927" i="3"/>
  <c r="P1927" i="3"/>
  <c r="Q1927" i="3"/>
  <c r="R1927" i="3"/>
  <c r="S1927" i="3"/>
  <c r="F1928" i="3"/>
  <c r="G1928" i="3"/>
  <c r="H1928" i="3"/>
  <c r="I1928" i="3"/>
  <c r="J1928" i="3"/>
  <c r="K1928" i="3"/>
  <c r="L1928" i="3"/>
  <c r="M1928" i="3"/>
  <c r="N1928" i="3"/>
  <c r="O1928" i="3"/>
  <c r="P1928" i="3"/>
  <c r="Q1928" i="3"/>
  <c r="R1928" i="3"/>
  <c r="S1928" i="3"/>
  <c r="F1929" i="3"/>
  <c r="G1929" i="3"/>
  <c r="H1929" i="3"/>
  <c r="I1929" i="3"/>
  <c r="J1929" i="3"/>
  <c r="K1929" i="3"/>
  <c r="L1929" i="3"/>
  <c r="M1929" i="3"/>
  <c r="N1929" i="3"/>
  <c r="O1929" i="3"/>
  <c r="P1929" i="3"/>
  <c r="Q1929" i="3"/>
  <c r="R1929" i="3"/>
  <c r="S1929" i="3"/>
  <c r="F1930" i="3"/>
  <c r="G1930" i="3"/>
  <c r="H1930" i="3"/>
  <c r="I1930" i="3"/>
  <c r="J1930" i="3"/>
  <c r="K1930" i="3"/>
  <c r="L1930" i="3"/>
  <c r="M1930" i="3"/>
  <c r="N1930" i="3"/>
  <c r="O1930" i="3"/>
  <c r="P1930" i="3"/>
  <c r="Q1930" i="3"/>
  <c r="R1930" i="3"/>
  <c r="S1930" i="3"/>
  <c r="F1931" i="3"/>
  <c r="G1931" i="3"/>
  <c r="H1931" i="3"/>
  <c r="I1931" i="3"/>
  <c r="J1931" i="3"/>
  <c r="K1931" i="3"/>
  <c r="L1931" i="3"/>
  <c r="M1931" i="3"/>
  <c r="N1931" i="3"/>
  <c r="O1931" i="3"/>
  <c r="P1931" i="3"/>
  <c r="Q1931" i="3"/>
  <c r="R1931" i="3"/>
  <c r="S1931" i="3"/>
  <c r="F1932" i="3"/>
  <c r="G1932" i="3"/>
  <c r="H1932" i="3"/>
  <c r="I1932" i="3"/>
  <c r="J1932" i="3"/>
  <c r="K1932" i="3"/>
  <c r="L1932" i="3"/>
  <c r="M1932" i="3"/>
  <c r="N1932" i="3"/>
  <c r="O1932" i="3"/>
  <c r="P1932" i="3"/>
  <c r="Q1932" i="3"/>
  <c r="R1932" i="3"/>
  <c r="S1932" i="3"/>
  <c r="F1933" i="3"/>
  <c r="G1933" i="3"/>
  <c r="H1933" i="3"/>
  <c r="I1933" i="3"/>
  <c r="J1933" i="3"/>
  <c r="K1933" i="3"/>
  <c r="L1933" i="3"/>
  <c r="M1933" i="3"/>
  <c r="N1933" i="3"/>
  <c r="O1933" i="3"/>
  <c r="P1933" i="3"/>
  <c r="Q1933" i="3"/>
  <c r="R1933" i="3"/>
  <c r="S1933" i="3"/>
  <c r="F1934" i="3"/>
  <c r="G1934" i="3"/>
  <c r="H1934" i="3"/>
  <c r="I1934" i="3"/>
  <c r="J1934" i="3"/>
  <c r="K1934" i="3"/>
  <c r="L1934" i="3"/>
  <c r="M1934" i="3"/>
  <c r="N1934" i="3"/>
  <c r="O1934" i="3"/>
  <c r="P1934" i="3"/>
  <c r="Q1934" i="3"/>
  <c r="R1934" i="3"/>
  <c r="S1934" i="3"/>
  <c r="F1935" i="3"/>
  <c r="G1935" i="3"/>
  <c r="H1935" i="3"/>
  <c r="I1935" i="3"/>
  <c r="J1935" i="3"/>
  <c r="K1935" i="3"/>
  <c r="L1935" i="3"/>
  <c r="M1935" i="3"/>
  <c r="N1935" i="3"/>
  <c r="O1935" i="3"/>
  <c r="P1935" i="3"/>
  <c r="Q1935" i="3"/>
  <c r="R1935" i="3"/>
  <c r="S1935" i="3"/>
  <c r="F1936" i="3"/>
  <c r="G1936" i="3"/>
  <c r="H1936" i="3"/>
  <c r="I1936" i="3"/>
  <c r="J1936" i="3"/>
  <c r="K1936" i="3"/>
  <c r="L1936" i="3"/>
  <c r="M1936" i="3"/>
  <c r="N1936" i="3"/>
  <c r="O1936" i="3"/>
  <c r="P1936" i="3"/>
  <c r="Q1936" i="3"/>
  <c r="R1936" i="3"/>
  <c r="S1936" i="3"/>
  <c r="F1937" i="3"/>
  <c r="G1937" i="3"/>
  <c r="H1937" i="3"/>
  <c r="I1937" i="3"/>
  <c r="J1937" i="3"/>
  <c r="K1937" i="3"/>
  <c r="L1937" i="3"/>
  <c r="M1937" i="3"/>
  <c r="N1937" i="3"/>
  <c r="O1937" i="3"/>
  <c r="P1937" i="3"/>
  <c r="Q1937" i="3"/>
  <c r="R1937" i="3"/>
  <c r="S1937" i="3"/>
  <c r="F1939" i="3"/>
  <c r="G1939" i="3"/>
  <c r="H1939" i="3"/>
  <c r="I1939" i="3"/>
  <c r="J1939" i="3"/>
  <c r="K1939" i="3"/>
  <c r="L1939" i="3"/>
  <c r="M1939" i="3"/>
  <c r="N1939" i="3"/>
  <c r="O1939" i="3"/>
  <c r="P1939" i="3"/>
  <c r="Q1939" i="3"/>
  <c r="R1939" i="3"/>
  <c r="S1939" i="3"/>
  <c r="F1940" i="3"/>
  <c r="G1940" i="3"/>
  <c r="H1940" i="3"/>
  <c r="I1940" i="3"/>
  <c r="J1940" i="3"/>
  <c r="K1940" i="3"/>
  <c r="L1940" i="3"/>
  <c r="M1940" i="3"/>
  <c r="N1940" i="3"/>
  <c r="O1940" i="3"/>
  <c r="P1940" i="3"/>
  <c r="Q1940" i="3"/>
  <c r="R1940" i="3"/>
  <c r="S1940" i="3"/>
  <c r="F1941" i="3"/>
  <c r="G1941" i="3"/>
  <c r="H1941" i="3"/>
  <c r="I1941" i="3"/>
  <c r="J1941" i="3"/>
  <c r="K1941" i="3"/>
  <c r="L1941" i="3"/>
  <c r="M1941" i="3"/>
  <c r="N1941" i="3"/>
  <c r="O1941" i="3"/>
  <c r="P1941" i="3"/>
  <c r="Q1941" i="3"/>
  <c r="R1941" i="3"/>
  <c r="S1941" i="3"/>
  <c r="F1942" i="3"/>
  <c r="G1942" i="3"/>
  <c r="H1942" i="3"/>
  <c r="I1942" i="3"/>
  <c r="J1942" i="3"/>
  <c r="K1942" i="3"/>
  <c r="L1942" i="3"/>
  <c r="M1942" i="3"/>
  <c r="N1942" i="3"/>
  <c r="O1942" i="3"/>
  <c r="P1942" i="3"/>
  <c r="Q1942" i="3"/>
  <c r="R1942" i="3"/>
  <c r="S1942" i="3"/>
  <c r="F1943" i="3"/>
  <c r="G1943" i="3"/>
  <c r="H1943" i="3"/>
  <c r="I1943" i="3"/>
  <c r="J1943" i="3"/>
  <c r="K1943" i="3"/>
  <c r="L1943" i="3"/>
  <c r="M1943" i="3"/>
  <c r="N1943" i="3"/>
  <c r="O1943" i="3"/>
  <c r="P1943" i="3"/>
  <c r="Q1943" i="3"/>
  <c r="R1943" i="3"/>
  <c r="S1943" i="3"/>
  <c r="F1944" i="3"/>
  <c r="G1944" i="3"/>
  <c r="H1944" i="3"/>
  <c r="I1944" i="3"/>
  <c r="J1944" i="3"/>
  <c r="K1944" i="3"/>
  <c r="L1944" i="3"/>
  <c r="M1944" i="3"/>
  <c r="N1944" i="3"/>
  <c r="O1944" i="3"/>
  <c r="P1944" i="3"/>
  <c r="Q1944" i="3"/>
  <c r="R1944" i="3"/>
  <c r="S1944" i="3"/>
  <c r="F1945" i="3"/>
  <c r="G1945" i="3"/>
  <c r="H1945" i="3"/>
  <c r="I1945" i="3"/>
  <c r="J1945" i="3"/>
  <c r="K1945" i="3"/>
  <c r="L1945" i="3"/>
  <c r="M1945" i="3"/>
  <c r="N1945" i="3"/>
  <c r="O1945" i="3"/>
  <c r="P1945" i="3"/>
  <c r="Q1945" i="3"/>
  <c r="R1945" i="3"/>
  <c r="S1945" i="3"/>
  <c r="F1946" i="3"/>
  <c r="G1946" i="3"/>
  <c r="H1946" i="3"/>
  <c r="I1946" i="3"/>
  <c r="J1946" i="3"/>
  <c r="K1946" i="3"/>
  <c r="L1946" i="3"/>
  <c r="M1946" i="3"/>
  <c r="N1946" i="3"/>
  <c r="O1946" i="3"/>
  <c r="P1946" i="3"/>
  <c r="Q1946" i="3"/>
  <c r="R1946" i="3"/>
  <c r="S1946" i="3"/>
  <c r="F1947" i="3"/>
  <c r="G1947" i="3"/>
  <c r="H1947" i="3"/>
  <c r="I1947" i="3"/>
  <c r="J1947" i="3"/>
  <c r="K1947" i="3"/>
  <c r="L1947" i="3"/>
  <c r="M1947" i="3"/>
  <c r="N1947" i="3"/>
  <c r="O1947" i="3"/>
  <c r="P1947" i="3"/>
  <c r="Q1947" i="3"/>
  <c r="R1947" i="3"/>
  <c r="S1947" i="3"/>
  <c r="F1948" i="3"/>
  <c r="G1948" i="3"/>
  <c r="H1948" i="3"/>
  <c r="I1948" i="3"/>
  <c r="J1948" i="3"/>
  <c r="K1948" i="3"/>
  <c r="L1948" i="3"/>
  <c r="M1948" i="3"/>
  <c r="N1948" i="3"/>
  <c r="O1948" i="3"/>
  <c r="P1948" i="3"/>
  <c r="Q1948" i="3"/>
  <c r="R1948" i="3"/>
  <c r="S1948" i="3"/>
  <c r="F1949" i="3"/>
  <c r="G1949" i="3"/>
  <c r="H1949" i="3"/>
  <c r="I1949" i="3"/>
  <c r="J1949" i="3"/>
  <c r="K1949" i="3"/>
  <c r="L1949" i="3"/>
  <c r="M1949" i="3"/>
  <c r="N1949" i="3"/>
  <c r="O1949" i="3"/>
  <c r="P1949" i="3"/>
  <c r="Q1949" i="3"/>
  <c r="R1949" i="3"/>
  <c r="S1949" i="3"/>
  <c r="F1950" i="3"/>
  <c r="G1950" i="3"/>
  <c r="H1950" i="3"/>
  <c r="I1950" i="3"/>
  <c r="J1950" i="3"/>
  <c r="K1950" i="3"/>
  <c r="L1950" i="3"/>
  <c r="M1950" i="3"/>
  <c r="N1950" i="3"/>
  <c r="O1950" i="3"/>
  <c r="P1950" i="3"/>
  <c r="Q1950" i="3"/>
  <c r="R1950" i="3"/>
  <c r="S1950" i="3"/>
  <c r="F1951" i="3"/>
  <c r="G1951" i="3"/>
  <c r="H1951" i="3"/>
  <c r="I1951" i="3"/>
  <c r="J1951" i="3"/>
  <c r="K1951" i="3"/>
  <c r="L1951" i="3"/>
  <c r="M1951" i="3"/>
  <c r="N1951" i="3"/>
  <c r="O1951" i="3"/>
  <c r="P1951" i="3"/>
  <c r="Q1951" i="3"/>
  <c r="R1951" i="3"/>
  <c r="S1951" i="3"/>
  <c r="F1952" i="3"/>
  <c r="G1952" i="3"/>
  <c r="H1952" i="3"/>
  <c r="I1952" i="3"/>
  <c r="J1952" i="3"/>
  <c r="K1952" i="3"/>
  <c r="L1952" i="3"/>
  <c r="M1952" i="3"/>
  <c r="N1952" i="3"/>
  <c r="O1952" i="3"/>
  <c r="P1952" i="3"/>
  <c r="Q1952" i="3"/>
  <c r="R1952" i="3"/>
  <c r="S1952" i="3"/>
  <c r="F1953" i="3"/>
  <c r="G1953" i="3"/>
  <c r="H1953" i="3"/>
  <c r="I1953" i="3"/>
  <c r="J1953" i="3"/>
  <c r="K1953" i="3"/>
  <c r="L1953" i="3"/>
  <c r="M1953" i="3"/>
  <c r="N1953" i="3"/>
  <c r="O1953" i="3"/>
  <c r="P1953" i="3"/>
  <c r="Q1953" i="3"/>
  <c r="R1953" i="3"/>
  <c r="S1953" i="3"/>
  <c r="F1954" i="3"/>
  <c r="G1954" i="3"/>
  <c r="H1954" i="3"/>
  <c r="I1954" i="3"/>
  <c r="J1954" i="3"/>
  <c r="K1954" i="3"/>
  <c r="L1954" i="3"/>
  <c r="M1954" i="3"/>
  <c r="N1954" i="3"/>
  <c r="O1954" i="3"/>
  <c r="P1954" i="3"/>
  <c r="Q1954" i="3"/>
  <c r="R1954" i="3"/>
  <c r="S1954" i="3"/>
  <c r="F1955" i="3"/>
  <c r="G1955" i="3"/>
  <c r="H1955" i="3"/>
  <c r="I1955" i="3"/>
  <c r="J1955" i="3"/>
  <c r="K1955" i="3"/>
  <c r="L1955" i="3"/>
  <c r="M1955" i="3"/>
  <c r="N1955" i="3"/>
  <c r="O1955" i="3"/>
  <c r="P1955" i="3"/>
  <c r="Q1955" i="3"/>
  <c r="R1955" i="3"/>
  <c r="S1955" i="3"/>
  <c r="F1956" i="3"/>
  <c r="G1956" i="3"/>
  <c r="H1956" i="3"/>
  <c r="I1956" i="3"/>
  <c r="J1956" i="3"/>
  <c r="K1956" i="3"/>
  <c r="L1956" i="3"/>
  <c r="M1956" i="3"/>
  <c r="N1956" i="3"/>
  <c r="O1956" i="3"/>
  <c r="P1956" i="3"/>
  <c r="Q1956" i="3"/>
  <c r="R1956" i="3"/>
  <c r="S1956" i="3"/>
  <c r="F1957" i="3"/>
  <c r="G1957" i="3"/>
  <c r="H1957" i="3"/>
  <c r="I1957" i="3"/>
  <c r="J1957" i="3"/>
  <c r="K1957" i="3"/>
  <c r="L1957" i="3"/>
  <c r="M1957" i="3"/>
  <c r="N1957" i="3"/>
  <c r="O1957" i="3"/>
  <c r="P1957" i="3"/>
  <c r="Q1957" i="3"/>
  <c r="R1957" i="3"/>
  <c r="S1957" i="3"/>
  <c r="F1958" i="3"/>
  <c r="G1958" i="3"/>
  <c r="H1958" i="3"/>
  <c r="I1958" i="3"/>
  <c r="J1958" i="3"/>
  <c r="K1958" i="3"/>
  <c r="L1958" i="3"/>
  <c r="M1958" i="3"/>
  <c r="N1958" i="3"/>
  <c r="O1958" i="3"/>
  <c r="P1958" i="3"/>
  <c r="Q1958" i="3"/>
  <c r="R1958" i="3"/>
  <c r="S1958" i="3"/>
  <c r="F1959" i="3"/>
  <c r="G1959" i="3"/>
  <c r="H1959" i="3"/>
  <c r="I1959" i="3"/>
  <c r="J1959" i="3"/>
  <c r="K1959" i="3"/>
  <c r="L1959" i="3"/>
  <c r="M1959" i="3"/>
  <c r="N1959" i="3"/>
  <c r="O1959" i="3"/>
  <c r="P1959" i="3"/>
  <c r="Q1959" i="3"/>
  <c r="R1959" i="3"/>
  <c r="S1959" i="3"/>
  <c r="F1960" i="3"/>
  <c r="G1960" i="3"/>
  <c r="H1960" i="3"/>
  <c r="I1960" i="3"/>
  <c r="J1960" i="3"/>
  <c r="K1960" i="3"/>
  <c r="L1960" i="3"/>
  <c r="M1960" i="3"/>
  <c r="N1960" i="3"/>
  <c r="O1960" i="3"/>
  <c r="P1960" i="3"/>
  <c r="Q1960" i="3"/>
  <c r="R1960" i="3"/>
  <c r="S1960" i="3"/>
  <c r="F1961" i="3"/>
  <c r="G1961" i="3"/>
  <c r="H1961" i="3"/>
  <c r="I1961" i="3"/>
  <c r="J1961" i="3"/>
  <c r="K1961" i="3"/>
  <c r="L1961" i="3"/>
  <c r="M1961" i="3"/>
  <c r="N1961" i="3"/>
  <c r="O1961" i="3"/>
  <c r="P1961" i="3"/>
  <c r="Q1961" i="3"/>
  <c r="R1961" i="3"/>
  <c r="S1961" i="3"/>
  <c r="F1962" i="3"/>
  <c r="G1962" i="3"/>
  <c r="H1962" i="3"/>
  <c r="I1962" i="3"/>
  <c r="J1962" i="3"/>
  <c r="K1962" i="3"/>
  <c r="L1962" i="3"/>
  <c r="M1962" i="3"/>
  <c r="N1962" i="3"/>
  <c r="O1962" i="3"/>
  <c r="P1962" i="3"/>
  <c r="Q1962" i="3"/>
  <c r="R1962" i="3"/>
  <c r="S1962" i="3"/>
  <c r="F1963" i="3"/>
  <c r="G1963" i="3"/>
  <c r="H1963" i="3"/>
  <c r="I1963" i="3"/>
  <c r="J1963" i="3"/>
  <c r="K1963" i="3"/>
  <c r="L1963" i="3"/>
  <c r="M1963" i="3"/>
  <c r="N1963" i="3"/>
  <c r="O1963" i="3"/>
  <c r="P1963" i="3"/>
  <c r="Q1963" i="3"/>
  <c r="R1963" i="3"/>
  <c r="S1963" i="3"/>
  <c r="F1964" i="3"/>
  <c r="G1964" i="3"/>
  <c r="H1964" i="3"/>
  <c r="I1964" i="3"/>
  <c r="J1964" i="3"/>
  <c r="K1964" i="3"/>
  <c r="L1964" i="3"/>
  <c r="M1964" i="3"/>
  <c r="N1964" i="3"/>
  <c r="O1964" i="3"/>
  <c r="P1964" i="3"/>
  <c r="Q1964" i="3"/>
  <c r="R1964" i="3"/>
  <c r="S1964" i="3"/>
  <c r="F1966" i="3"/>
  <c r="G1966" i="3"/>
  <c r="H1966" i="3"/>
  <c r="I1966" i="3"/>
  <c r="J1966" i="3"/>
  <c r="K1966" i="3"/>
  <c r="L1966" i="3"/>
  <c r="M1966" i="3"/>
  <c r="N1966" i="3"/>
  <c r="O1966" i="3"/>
  <c r="P1966" i="3"/>
  <c r="Q1966" i="3"/>
  <c r="R1966" i="3"/>
  <c r="S1966" i="3"/>
  <c r="F1967" i="3"/>
  <c r="G1967" i="3"/>
  <c r="H1967" i="3"/>
  <c r="I1967" i="3"/>
  <c r="J1967" i="3"/>
  <c r="K1967" i="3"/>
  <c r="L1967" i="3"/>
  <c r="M1967" i="3"/>
  <c r="N1967" i="3"/>
  <c r="O1967" i="3"/>
  <c r="P1967" i="3"/>
  <c r="Q1967" i="3"/>
  <c r="R1967" i="3"/>
  <c r="S1967" i="3"/>
  <c r="F1968" i="3"/>
  <c r="G1968" i="3"/>
  <c r="H1968" i="3"/>
  <c r="I1968" i="3"/>
  <c r="J1968" i="3"/>
  <c r="K1968" i="3"/>
  <c r="L1968" i="3"/>
  <c r="M1968" i="3"/>
  <c r="N1968" i="3"/>
  <c r="O1968" i="3"/>
  <c r="P1968" i="3"/>
  <c r="Q1968" i="3"/>
  <c r="R1968" i="3"/>
  <c r="S1968" i="3"/>
  <c r="F1970" i="3"/>
  <c r="G1970" i="3"/>
  <c r="H1970" i="3"/>
  <c r="I1970" i="3"/>
  <c r="J1970" i="3"/>
  <c r="K1970" i="3"/>
  <c r="L1970" i="3"/>
  <c r="M1970" i="3"/>
  <c r="N1970" i="3"/>
  <c r="O1970" i="3"/>
  <c r="P1970" i="3"/>
  <c r="Q1970" i="3"/>
  <c r="R1970" i="3"/>
  <c r="S1970" i="3"/>
  <c r="F1971" i="3"/>
  <c r="G1971" i="3"/>
  <c r="H1971" i="3"/>
  <c r="I1971" i="3"/>
  <c r="J1971" i="3"/>
  <c r="K1971" i="3"/>
  <c r="L1971" i="3"/>
  <c r="M1971" i="3"/>
  <c r="N1971" i="3"/>
  <c r="O1971" i="3"/>
  <c r="P1971" i="3"/>
  <c r="Q1971" i="3"/>
  <c r="R1971" i="3"/>
  <c r="S1971" i="3"/>
  <c r="F1972" i="3"/>
  <c r="G1972" i="3"/>
  <c r="H1972" i="3"/>
  <c r="I1972" i="3"/>
  <c r="J1972" i="3"/>
  <c r="K1972" i="3"/>
  <c r="L1972" i="3"/>
  <c r="M1972" i="3"/>
  <c r="N1972" i="3"/>
  <c r="O1972" i="3"/>
  <c r="P1972" i="3"/>
  <c r="Q1972" i="3"/>
  <c r="R1972" i="3"/>
  <c r="S1972" i="3"/>
  <c r="F1973" i="3"/>
  <c r="G1973" i="3"/>
  <c r="H1973" i="3"/>
  <c r="I1973" i="3"/>
  <c r="J1973" i="3"/>
  <c r="K1973" i="3"/>
  <c r="L1973" i="3"/>
  <c r="M1973" i="3"/>
  <c r="N1973" i="3"/>
  <c r="O1973" i="3"/>
  <c r="P1973" i="3"/>
  <c r="Q1973" i="3"/>
  <c r="R1973" i="3"/>
  <c r="S1973" i="3"/>
  <c r="F1974" i="3"/>
  <c r="G1974" i="3"/>
  <c r="H1974" i="3"/>
  <c r="I1974" i="3"/>
  <c r="J1974" i="3"/>
  <c r="K1974" i="3"/>
  <c r="L1974" i="3"/>
  <c r="M1974" i="3"/>
  <c r="N1974" i="3"/>
  <c r="O1974" i="3"/>
  <c r="P1974" i="3"/>
  <c r="Q1974" i="3"/>
  <c r="R1974" i="3"/>
  <c r="S1974" i="3"/>
  <c r="F1975" i="3"/>
  <c r="G1975" i="3"/>
  <c r="H1975" i="3"/>
  <c r="I1975" i="3"/>
  <c r="J1975" i="3"/>
  <c r="K1975" i="3"/>
  <c r="L1975" i="3"/>
  <c r="M1975" i="3"/>
  <c r="N1975" i="3"/>
  <c r="O1975" i="3"/>
  <c r="P1975" i="3"/>
  <c r="Q1975" i="3"/>
  <c r="R1975" i="3"/>
  <c r="S1975" i="3"/>
  <c r="F1976" i="3"/>
  <c r="G1976" i="3"/>
  <c r="H1976" i="3"/>
  <c r="I1976" i="3"/>
  <c r="J1976" i="3"/>
  <c r="K1976" i="3"/>
  <c r="L1976" i="3"/>
  <c r="M1976" i="3"/>
  <c r="N1976" i="3"/>
  <c r="O1976" i="3"/>
  <c r="P1976" i="3"/>
  <c r="Q1976" i="3"/>
  <c r="R1976" i="3"/>
  <c r="S1976" i="3"/>
  <c r="F1977" i="3"/>
  <c r="G1977" i="3"/>
  <c r="H1977" i="3"/>
  <c r="I1977" i="3"/>
  <c r="J1977" i="3"/>
  <c r="K1977" i="3"/>
  <c r="L1977" i="3"/>
  <c r="M1977" i="3"/>
  <c r="N1977" i="3"/>
  <c r="O1977" i="3"/>
  <c r="P1977" i="3"/>
  <c r="Q1977" i="3"/>
  <c r="R1977" i="3"/>
  <c r="S1977" i="3"/>
  <c r="F1978" i="3"/>
  <c r="G1978" i="3"/>
  <c r="H1978" i="3"/>
  <c r="I1978" i="3"/>
  <c r="J1978" i="3"/>
  <c r="K1978" i="3"/>
  <c r="L1978" i="3"/>
  <c r="M1978" i="3"/>
  <c r="N1978" i="3"/>
  <c r="O1978" i="3"/>
  <c r="P1978" i="3"/>
  <c r="Q1978" i="3"/>
  <c r="R1978" i="3"/>
  <c r="S1978" i="3"/>
  <c r="F1980" i="3"/>
  <c r="G1980" i="3"/>
  <c r="H1980" i="3"/>
  <c r="I1980" i="3"/>
  <c r="J1980" i="3"/>
  <c r="K1980" i="3"/>
  <c r="L1980" i="3"/>
  <c r="M1980" i="3"/>
  <c r="N1980" i="3"/>
  <c r="O1980" i="3"/>
  <c r="P1980" i="3"/>
  <c r="Q1980" i="3"/>
  <c r="R1980" i="3"/>
  <c r="S1980" i="3"/>
  <c r="F1981" i="3"/>
  <c r="G1981" i="3"/>
  <c r="H1981" i="3"/>
  <c r="I1981" i="3"/>
  <c r="J1981" i="3"/>
  <c r="K1981" i="3"/>
  <c r="L1981" i="3"/>
  <c r="M1981" i="3"/>
  <c r="N1981" i="3"/>
  <c r="O1981" i="3"/>
  <c r="P1981" i="3"/>
  <c r="Q1981" i="3"/>
  <c r="R1981" i="3"/>
  <c r="S1981" i="3"/>
  <c r="F1982" i="3"/>
  <c r="G1982" i="3"/>
  <c r="H1982" i="3"/>
  <c r="I1982" i="3"/>
  <c r="J1982" i="3"/>
  <c r="K1982" i="3"/>
  <c r="L1982" i="3"/>
  <c r="M1982" i="3"/>
  <c r="N1982" i="3"/>
  <c r="O1982" i="3"/>
  <c r="P1982" i="3"/>
  <c r="Q1982" i="3"/>
  <c r="R1982" i="3"/>
  <c r="S1982" i="3"/>
  <c r="F1983" i="3"/>
  <c r="G1983" i="3"/>
  <c r="H1983" i="3"/>
  <c r="I1983" i="3"/>
  <c r="J1983" i="3"/>
  <c r="K1983" i="3"/>
  <c r="L1983" i="3"/>
  <c r="M1983" i="3"/>
  <c r="N1983" i="3"/>
  <c r="O1983" i="3"/>
  <c r="P1983" i="3"/>
  <c r="Q1983" i="3"/>
  <c r="R1983" i="3"/>
  <c r="S1983" i="3"/>
  <c r="F1984" i="3"/>
  <c r="G1984" i="3"/>
  <c r="H1984" i="3"/>
  <c r="I1984" i="3"/>
  <c r="J1984" i="3"/>
  <c r="K1984" i="3"/>
  <c r="L1984" i="3"/>
  <c r="M1984" i="3"/>
  <c r="N1984" i="3"/>
  <c r="O1984" i="3"/>
  <c r="P1984" i="3"/>
  <c r="Q1984" i="3"/>
  <c r="R1984" i="3"/>
  <c r="S1984" i="3"/>
  <c r="F1985" i="3"/>
  <c r="G1985" i="3"/>
  <c r="H1985" i="3"/>
  <c r="I1985" i="3"/>
  <c r="J1985" i="3"/>
  <c r="K1985" i="3"/>
  <c r="L1985" i="3"/>
  <c r="M1985" i="3"/>
  <c r="N1985" i="3"/>
  <c r="O1985" i="3"/>
  <c r="P1985" i="3"/>
  <c r="Q1985" i="3"/>
  <c r="R1985" i="3"/>
  <c r="S1985" i="3"/>
  <c r="F1986" i="3"/>
  <c r="G1986" i="3"/>
  <c r="H1986" i="3"/>
  <c r="I1986" i="3"/>
  <c r="J1986" i="3"/>
  <c r="K1986" i="3"/>
  <c r="L1986" i="3"/>
  <c r="M1986" i="3"/>
  <c r="N1986" i="3"/>
  <c r="O1986" i="3"/>
  <c r="P1986" i="3"/>
  <c r="Q1986" i="3"/>
  <c r="R1986" i="3"/>
  <c r="S1986" i="3"/>
  <c r="F1987" i="3"/>
  <c r="G1987" i="3"/>
  <c r="H1987" i="3"/>
  <c r="I1987" i="3"/>
  <c r="J1987" i="3"/>
  <c r="K1987" i="3"/>
  <c r="L1987" i="3"/>
  <c r="M1987" i="3"/>
  <c r="N1987" i="3"/>
  <c r="O1987" i="3"/>
  <c r="P1987" i="3"/>
  <c r="Q1987" i="3"/>
  <c r="R1987" i="3"/>
  <c r="S1987" i="3"/>
  <c r="F1989" i="3"/>
  <c r="G1989" i="3"/>
  <c r="H1989" i="3"/>
  <c r="I1989" i="3"/>
  <c r="J1989" i="3"/>
  <c r="K1989" i="3"/>
  <c r="L1989" i="3"/>
  <c r="M1989" i="3"/>
  <c r="N1989" i="3"/>
  <c r="O1989" i="3"/>
  <c r="P1989" i="3"/>
  <c r="Q1989" i="3"/>
  <c r="R1989" i="3"/>
  <c r="S1989" i="3"/>
  <c r="F1990" i="3"/>
  <c r="G1990" i="3"/>
  <c r="H1990" i="3"/>
  <c r="I1990" i="3"/>
  <c r="J1990" i="3"/>
  <c r="K1990" i="3"/>
  <c r="L1990" i="3"/>
  <c r="M1990" i="3"/>
  <c r="N1990" i="3"/>
  <c r="O1990" i="3"/>
  <c r="P1990" i="3"/>
  <c r="Q1990" i="3"/>
  <c r="R1990" i="3"/>
  <c r="S1990" i="3"/>
  <c r="F1992" i="3"/>
  <c r="G1992" i="3"/>
  <c r="H1992" i="3"/>
  <c r="I1992" i="3"/>
  <c r="J1992" i="3"/>
  <c r="K1992" i="3"/>
  <c r="L1992" i="3"/>
  <c r="M1992" i="3"/>
  <c r="N1992" i="3"/>
  <c r="O1992" i="3"/>
  <c r="P1992" i="3"/>
  <c r="Q1992" i="3"/>
  <c r="R1992" i="3"/>
  <c r="S1992" i="3"/>
  <c r="F1993" i="3"/>
  <c r="G1993" i="3"/>
  <c r="H1993" i="3"/>
  <c r="I1993" i="3"/>
  <c r="J1993" i="3"/>
  <c r="K1993" i="3"/>
  <c r="L1993" i="3"/>
  <c r="M1993" i="3"/>
  <c r="N1993" i="3"/>
  <c r="O1993" i="3"/>
  <c r="P1993" i="3"/>
  <c r="Q1993" i="3"/>
  <c r="R1993" i="3"/>
  <c r="S1993" i="3"/>
  <c r="F1994" i="3"/>
  <c r="G1994" i="3"/>
  <c r="H1994" i="3"/>
  <c r="I1994" i="3"/>
  <c r="J1994" i="3"/>
  <c r="K1994" i="3"/>
  <c r="L1994" i="3"/>
  <c r="M1994" i="3"/>
  <c r="N1994" i="3"/>
  <c r="O1994" i="3"/>
  <c r="P1994" i="3"/>
  <c r="Q1994" i="3"/>
  <c r="R1994" i="3"/>
  <c r="S1994" i="3"/>
  <c r="F1995" i="3"/>
  <c r="G1995" i="3"/>
  <c r="H1995" i="3"/>
  <c r="I1995" i="3"/>
  <c r="J1995" i="3"/>
  <c r="K1995" i="3"/>
  <c r="L1995" i="3"/>
  <c r="M1995" i="3"/>
  <c r="N1995" i="3"/>
  <c r="O1995" i="3"/>
  <c r="P1995" i="3"/>
  <c r="Q1995" i="3"/>
  <c r="R1995" i="3"/>
  <c r="S1995" i="3"/>
  <c r="F1996" i="3"/>
  <c r="G1996" i="3"/>
  <c r="H1996" i="3"/>
  <c r="I1996" i="3"/>
  <c r="J1996" i="3"/>
  <c r="K1996" i="3"/>
  <c r="L1996" i="3"/>
  <c r="M1996" i="3"/>
  <c r="N1996" i="3"/>
  <c r="O1996" i="3"/>
  <c r="P1996" i="3"/>
  <c r="Q1996" i="3"/>
  <c r="R1996" i="3"/>
  <c r="S1996" i="3"/>
  <c r="F1997" i="3"/>
  <c r="G1997" i="3"/>
  <c r="H1997" i="3"/>
  <c r="I1997" i="3"/>
  <c r="J1997" i="3"/>
  <c r="K1997" i="3"/>
  <c r="L1997" i="3"/>
  <c r="M1997" i="3"/>
  <c r="N1997" i="3"/>
  <c r="O1997" i="3"/>
  <c r="P1997" i="3"/>
  <c r="Q1997" i="3"/>
  <c r="R1997" i="3"/>
  <c r="S1997" i="3"/>
  <c r="F1998" i="3"/>
  <c r="G1998" i="3"/>
  <c r="H1998" i="3"/>
  <c r="I1998" i="3"/>
  <c r="J1998" i="3"/>
  <c r="K1998" i="3"/>
  <c r="L1998" i="3"/>
  <c r="M1998" i="3"/>
  <c r="N1998" i="3"/>
  <c r="O1998" i="3"/>
  <c r="P1998" i="3"/>
  <c r="Q1998" i="3"/>
  <c r="R1998" i="3"/>
  <c r="S1998" i="3"/>
  <c r="F1999" i="3"/>
  <c r="G1999" i="3"/>
  <c r="H1999" i="3"/>
  <c r="I1999" i="3"/>
  <c r="J1999" i="3"/>
  <c r="K1999" i="3"/>
  <c r="L1999" i="3"/>
  <c r="M1999" i="3"/>
  <c r="N1999" i="3"/>
  <c r="O1999" i="3"/>
  <c r="P1999" i="3"/>
  <c r="Q1999" i="3"/>
  <c r="R1999" i="3"/>
  <c r="S1999" i="3"/>
  <c r="F2000" i="3"/>
  <c r="G2000" i="3"/>
  <c r="H2000" i="3"/>
  <c r="I2000" i="3"/>
  <c r="J2000" i="3"/>
  <c r="K2000" i="3"/>
  <c r="L2000" i="3"/>
  <c r="M2000" i="3"/>
  <c r="N2000" i="3"/>
  <c r="O2000" i="3"/>
  <c r="P2000" i="3"/>
  <c r="Q2000" i="3"/>
  <c r="R2000" i="3"/>
  <c r="S2000" i="3"/>
  <c r="F2001" i="3"/>
  <c r="G2001" i="3"/>
  <c r="H2001" i="3"/>
  <c r="I2001" i="3"/>
  <c r="J2001" i="3"/>
  <c r="K2001" i="3"/>
  <c r="L2001" i="3"/>
  <c r="M2001" i="3"/>
  <c r="N2001" i="3"/>
  <c r="O2001" i="3"/>
  <c r="P2001" i="3"/>
  <c r="Q2001" i="3"/>
  <c r="R2001" i="3"/>
  <c r="S2001" i="3"/>
  <c r="F2002" i="3"/>
  <c r="G2002" i="3"/>
  <c r="H2002" i="3"/>
  <c r="I2002" i="3"/>
  <c r="J2002" i="3"/>
  <c r="K2002" i="3"/>
  <c r="L2002" i="3"/>
  <c r="M2002" i="3"/>
  <c r="N2002" i="3"/>
  <c r="O2002" i="3"/>
  <c r="P2002" i="3"/>
  <c r="Q2002" i="3"/>
  <c r="R2002" i="3"/>
  <c r="S2002" i="3"/>
  <c r="F2004" i="3"/>
  <c r="G2004" i="3"/>
  <c r="H2004" i="3"/>
  <c r="I2004" i="3"/>
  <c r="J2004" i="3"/>
  <c r="K2004" i="3"/>
  <c r="L2004" i="3"/>
  <c r="M2004" i="3"/>
  <c r="N2004" i="3"/>
  <c r="O2004" i="3"/>
  <c r="P2004" i="3"/>
  <c r="Q2004" i="3"/>
  <c r="R2004" i="3"/>
  <c r="S2004" i="3"/>
  <c r="F2005" i="3"/>
  <c r="G2005" i="3"/>
  <c r="H2005" i="3"/>
  <c r="I2005" i="3"/>
  <c r="J2005" i="3"/>
  <c r="K2005" i="3"/>
  <c r="L2005" i="3"/>
  <c r="M2005" i="3"/>
  <c r="N2005" i="3"/>
  <c r="O2005" i="3"/>
  <c r="P2005" i="3"/>
  <c r="Q2005" i="3"/>
  <c r="R2005" i="3"/>
  <c r="S2005" i="3"/>
  <c r="F2006" i="3"/>
  <c r="G2006" i="3"/>
  <c r="H2006" i="3"/>
  <c r="I2006" i="3"/>
  <c r="J2006" i="3"/>
  <c r="K2006" i="3"/>
  <c r="L2006" i="3"/>
  <c r="M2006" i="3"/>
  <c r="N2006" i="3"/>
  <c r="O2006" i="3"/>
  <c r="P2006" i="3"/>
  <c r="Q2006" i="3"/>
  <c r="R2006" i="3"/>
  <c r="S2006" i="3"/>
  <c r="F2007" i="3"/>
  <c r="G2007" i="3"/>
  <c r="H2007" i="3"/>
  <c r="I2007" i="3"/>
  <c r="J2007" i="3"/>
  <c r="K2007" i="3"/>
  <c r="L2007" i="3"/>
  <c r="M2007" i="3"/>
  <c r="N2007" i="3"/>
  <c r="O2007" i="3"/>
  <c r="P2007" i="3"/>
  <c r="Q2007" i="3"/>
  <c r="R2007" i="3"/>
  <c r="S2007" i="3"/>
  <c r="F2008" i="3"/>
  <c r="G2008" i="3"/>
  <c r="H2008" i="3"/>
  <c r="I2008" i="3"/>
  <c r="J2008" i="3"/>
  <c r="K2008" i="3"/>
  <c r="L2008" i="3"/>
  <c r="M2008" i="3"/>
  <c r="N2008" i="3"/>
  <c r="O2008" i="3"/>
  <c r="P2008" i="3"/>
  <c r="Q2008" i="3"/>
  <c r="R2008" i="3"/>
  <c r="S2008" i="3"/>
  <c r="F2010" i="3"/>
  <c r="G2010" i="3"/>
  <c r="H2010" i="3"/>
  <c r="I2010" i="3"/>
  <c r="J2010" i="3"/>
  <c r="K2010" i="3"/>
  <c r="L2010" i="3"/>
  <c r="M2010" i="3"/>
  <c r="N2010" i="3"/>
  <c r="O2010" i="3"/>
  <c r="P2010" i="3"/>
  <c r="Q2010" i="3"/>
  <c r="R2010" i="3"/>
  <c r="S2010" i="3"/>
  <c r="F2011" i="3"/>
  <c r="G2011" i="3"/>
  <c r="H2011" i="3"/>
  <c r="I2011" i="3"/>
  <c r="J2011" i="3"/>
  <c r="K2011" i="3"/>
  <c r="L2011" i="3"/>
  <c r="M2011" i="3"/>
  <c r="N2011" i="3"/>
  <c r="O2011" i="3"/>
  <c r="P2011" i="3"/>
  <c r="Q2011" i="3"/>
  <c r="R2011" i="3"/>
  <c r="S2011" i="3"/>
  <c r="F2012" i="3"/>
  <c r="G2012" i="3"/>
  <c r="H2012" i="3"/>
  <c r="I2012" i="3"/>
  <c r="J2012" i="3"/>
  <c r="K2012" i="3"/>
  <c r="L2012" i="3"/>
  <c r="M2012" i="3"/>
  <c r="N2012" i="3"/>
  <c r="O2012" i="3"/>
  <c r="P2012" i="3"/>
  <c r="Q2012" i="3"/>
  <c r="R2012" i="3"/>
  <c r="S2012" i="3"/>
  <c r="F2013" i="3"/>
  <c r="G2013" i="3"/>
  <c r="H2013" i="3"/>
  <c r="I2013" i="3"/>
  <c r="J2013" i="3"/>
  <c r="K2013" i="3"/>
  <c r="L2013" i="3"/>
  <c r="M2013" i="3"/>
  <c r="N2013" i="3"/>
  <c r="O2013" i="3"/>
  <c r="P2013" i="3"/>
  <c r="Q2013" i="3"/>
  <c r="R2013" i="3"/>
  <c r="S2013" i="3"/>
  <c r="F2014" i="3"/>
  <c r="G2014" i="3"/>
  <c r="H2014" i="3"/>
  <c r="I2014" i="3"/>
  <c r="J2014" i="3"/>
  <c r="K2014" i="3"/>
  <c r="L2014" i="3"/>
  <c r="M2014" i="3"/>
  <c r="N2014" i="3"/>
  <c r="O2014" i="3"/>
  <c r="P2014" i="3"/>
  <c r="Q2014" i="3"/>
  <c r="R2014" i="3"/>
  <c r="S2014" i="3"/>
  <c r="F2016" i="3"/>
  <c r="G2016" i="3"/>
  <c r="H2016" i="3"/>
  <c r="I2016" i="3"/>
  <c r="J2016" i="3"/>
  <c r="K2016" i="3"/>
  <c r="L2016" i="3"/>
  <c r="M2016" i="3"/>
  <c r="N2016" i="3"/>
  <c r="O2016" i="3"/>
  <c r="P2016" i="3"/>
  <c r="Q2016" i="3"/>
  <c r="R2016" i="3"/>
  <c r="S2016" i="3"/>
  <c r="F2018" i="3"/>
  <c r="G2018" i="3"/>
  <c r="H2018" i="3"/>
  <c r="I2018" i="3"/>
  <c r="J2018" i="3"/>
  <c r="K2018" i="3"/>
  <c r="L2018" i="3"/>
  <c r="M2018" i="3"/>
  <c r="N2018" i="3"/>
  <c r="O2018" i="3"/>
  <c r="P2018" i="3"/>
  <c r="Q2018" i="3"/>
  <c r="R2018" i="3"/>
  <c r="S2018" i="3"/>
  <c r="F2020" i="3"/>
  <c r="G2020" i="3"/>
  <c r="H2020" i="3"/>
  <c r="I2020" i="3"/>
  <c r="J2020" i="3"/>
  <c r="K2020" i="3"/>
  <c r="L2020" i="3"/>
  <c r="M2020" i="3"/>
  <c r="N2020" i="3"/>
  <c r="O2020" i="3"/>
  <c r="P2020" i="3"/>
  <c r="Q2020" i="3"/>
  <c r="R2020" i="3"/>
  <c r="S2020" i="3"/>
  <c r="F2022" i="3"/>
  <c r="G2022" i="3"/>
  <c r="H2022" i="3"/>
  <c r="I2022" i="3"/>
  <c r="J2022" i="3"/>
  <c r="K2022" i="3"/>
  <c r="L2022" i="3"/>
  <c r="M2022" i="3"/>
  <c r="N2022" i="3"/>
  <c r="O2022" i="3"/>
  <c r="P2022" i="3"/>
  <c r="Q2022" i="3"/>
  <c r="R2022" i="3"/>
  <c r="S2022" i="3"/>
  <c r="F2024" i="3"/>
  <c r="G2024" i="3"/>
  <c r="H2024" i="3"/>
  <c r="I2024" i="3"/>
  <c r="J2024" i="3"/>
  <c r="K2024" i="3"/>
  <c r="L2024" i="3"/>
  <c r="M2024" i="3"/>
  <c r="N2024" i="3"/>
  <c r="O2024" i="3"/>
  <c r="P2024" i="3"/>
  <c r="Q2024" i="3"/>
  <c r="R2024" i="3"/>
  <c r="S2024" i="3"/>
  <c r="F2025" i="3"/>
  <c r="G2025" i="3"/>
  <c r="H2025" i="3"/>
  <c r="I2025" i="3"/>
  <c r="J2025" i="3"/>
  <c r="K2025" i="3"/>
  <c r="L2025" i="3"/>
  <c r="M2025" i="3"/>
  <c r="N2025" i="3"/>
  <c r="O2025" i="3"/>
  <c r="P2025" i="3"/>
  <c r="Q2025" i="3"/>
  <c r="R2025" i="3"/>
  <c r="S2025" i="3"/>
  <c r="F2026" i="3"/>
  <c r="G2026" i="3"/>
  <c r="H2026" i="3"/>
  <c r="I2026" i="3"/>
  <c r="J2026" i="3"/>
  <c r="K2026" i="3"/>
  <c r="L2026" i="3"/>
  <c r="M2026" i="3"/>
  <c r="N2026" i="3"/>
  <c r="O2026" i="3"/>
  <c r="P2026" i="3"/>
  <c r="Q2026" i="3"/>
  <c r="R2026" i="3"/>
  <c r="S2026" i="3"/>
  <c r="F2027" i="3"/>
  <c r="G2027" i="3"/>
  <c r="H2027" i="3"/>
  <c r="I2027" i="3"/>
  <c r="J2027" i="3"/>
  <c r="K2027" i="3"/>
  <c r="L2027" i="3"/>
  <c r="M2027" i="3"/>
  <c r="N2027" i="3"/>
  <c r="O2027" i="3"/>
  <c r="P2027" i="3"/>
  <c r="Q2027" i="3"/>
  <c r="R2027" i="3"/>
  <c r="S2027" i="3"/>
  <c r="F2029" i="3"/>
  <c r="G2029" i="3"/>
  <c r="H2029" i="3"/>
  <c r="I2029" i="3"/>
  <c r="J2029" i="3"/>
  <c r="K2029" i="3"/>
  <c r="L2029" i="3"/>
  <c r="M2029" i="3"/>
  <c r="N2029" i="3"/>
  <c r="O2029" i="3"/>
  <c r="P2029" i="3"/>
  <c r="Q2029" i="3"/>
  <c r="R2029" i="3"/>
  <c r="S2029" i="3"/>
  <c r="F2030" i="3"/>
  <c r="G2030" i="3"/>
  <c r="H2030" i="3"/>
  <c r="I2030" i="3"/>
  <c r="J2030" i="3"/>
  <c r="K2030" i="3"/>
  <c r="L2030" i="3"/>
  <c r="M2030" i="3"/>
  <c r="N2030" i="3"/>
  <c r="O2030" i="3"/>
  <c r="P2030" i="3"/>
  <c r="Q2030" i="3"/>
  <c r="R2030" i="3"/>
  <c r="S2030" i="3"/>
  <c r="F2031" i="3"/>
  <c r="G2031" i="3"/>
  <c r="H2031" i="3"/>
  <c r="I2031" i="3"/>
  <c r="J2031" i="3"/>
  <c r="K2031" i="3"/>
  <c r="L2031" i="3"/>
  <c r="M2031" i="3"/>
  <c r="N2031" i="3"/>
  <c r="O2031" i="3"/>
  <c r="P2031" i="3"/>
  <c r="Q2031" i="3"/>
  <c r="R2031" i="3"/>
  <c r="S2031" i="3"/>
  <c r="F2033" i="3"/>
  <c r="G2033" i="3"/>
  <c r="H2033" i="3"/>
  <c r="I2033" i="3"/>
  <c r="J2033" i="3"/>
  <c r="K2033" i="3"/>
  <c r="L2033" i="3"/>
  <c r="M2033" i="3"/>
  <c r="N2033" i="3"/>
  <c r="O2033" i="3"/>
  <c r="P2033" i="3"/>
  <c r="Q2033" i="3"/>
  <c r="R2033" i="3"/>
  <c r="S2033" i="3"/>
  <c r="F2034" i="3"/>
  <c r="G2034" i="3"/>
  <c r="H2034" i="3"/>
  <c r="I2034" i="3"/>
  <c r="J2034" i="3"/>
  <c r="K2034" i="3"/>
  <c r="L2034" i="3"/>
  <c r="M2034" i="3"/>
  <c r="N2034" i="3"/>
  <c r="O2034" i="3"/>
  <c r="P2034" i="3"/>
  <c r="Q2034" i="3"/>
  <c r="R2034" i="3"/>
  <c r="S2034" i="3"/>
  <c r="F2036" i="3"/>
  <c r="G2036" i="3"/>
  <c r="H2036" i="3"/>
  <c r="I2036" i="3"/>
  <c r="J2036" i="3"/>
  <c r="K2036" i="3"/>
  <c r="L2036" i="3"/>
  <c r="M2036" i="3"/>
  <c r="N2036" i="3"/>
  <c r="O2036" i="3"/>
  <c r="P2036" i="3"/>
  <c r="Q2036" i="3"/>
  <c r="R2036" i="3"/>
  <c r="S2036" i="3"/>
  <c r="F2037" i="3"/>
  <c r="G2037" i="3"/>
  <c r="H2037" i="3"/>
  <c r="I2037" i="3"/>
  <c r="J2037" i="3"/>
  <c r="K2037" i="3"/>
  <c r="L2037" i="3"/>
  <c r="M2037" i="3"/>
  <c r="N2037" i="3"/>
  <c r="O2037" i="3"/>
  <c r="P2037" i="3"/>
  <c r="Q2037" i="3"/>
  <c r="R2037" i="3"/>
  <c r="S2037" i="3"/>
  <c r="F2038" i="3"/>
  <c r="G2038" i="3"/>
  <c r="H2038" i="3"/>
  <c r="I2038" i="3"/>
  <c r="J2038" i="3"/>
  <c r="K2038" i="3"/>
  <c r="L2038" i="3"/>
  <c r="M2038" i="3"/>
  <c r="N2038" i="3"/>
  <c r="O2038" i="3"/>
  <c r="P2038" i="3"/>
  <c r="Q2038" i="3"/>
  <c r="R2038" i="3"/>
  <c r="S2038" i="3"/>
  <c r="F2039" i="3"/>
  <c r="G2039" i="3"/>
  <c r="H2039" i="3"/>
  <c r="I2039" i="3"/>
  <c r="J2039" i="3"/>
  <c r="K2039" i="3"/>
  <c r="L2039" i="3"/>
  <c r="M2039" i="3"/>
  <c r="N2039" i="3"/>
  <c r="O2039" i="3"/>
  <c r="P2039" i="3"/>
  <c r="Q2039" i="3"/>
  <c r="R2039" i="3"/>
  <c r="S2039" i="3"/>
  <c r="F2040" i="3"/>
  <c r="G2040" i="3"/>
  <c r="H2040" i="3"/>
  <c r="I2040" i="3"/>
  <c r="J2040" i="3"/>
  <c r="K2040" i="3"/>
  <c r="L2040" i="3"/>
  <c r="M2040" i="3"/>
  <c r="N2040" i="3"/>
  <c r="O2040" i="3"/>
  <c r="P2040" i="3"/>
  <c r="Q2040" i="3"/>
  <c r="R2040" i="3"/>
  <c r="S2040" i="3"/>
  <c r="F2042" i="3"/>
  <c r="G2042" i="3"/>
  <c r="H2042" i="3"/>
  <c r="I2042" i="3"/>
  <c r="J2042" i="3"/>
  <c r="K2042" i="3"/>
  <c r="L2042" i="3"/>
  <c r="M2042" i="3"/>
  <c r="N2042" i="3"/>
  <c r="O2042" i="3"/>
  <c r="P2042" i="3"/>
  <c r="Q2042" i="3"/>
  <c r="R2042" i="3"/>
  <c r="S2042" i="3"/>
  <c r="F2043" i="3"/>
  <c r="G2043" i="3"/>
  <c r="H2043" i="3"/>
  <c r="I2043" i="3"/>
  <c r="J2043" i="3"/>
  <c r="K2043" i="3"/>
  <c r="L2043" i="3"/>
  <c r="M2043" i="3"/>
  <c r="N2043" i="3"/>
  <c r="O2043" i="3"/>
  <c r="P2043" i="3"/>
  <c r="Q2043" i="3"/>
  <c r="R2043" i="3"/>
  <c r="S2043" i="3"/>
  <c r="F2045" i="3"/>
  <c r="G2045" i="3"/>
  <c r="H2045" i="3"/>
  <c r="I2045" i="3"/>
  <c r="J2045" i="3"/>
  <c r="K2045" i="3"/>
  <c r="L2045" i="3"/>
  <c r="M2045" i="3"/>
  <c r="N2045" i="3"/>
  <c r="O2045" i="3"/>
  <c r="P2045" i="3"/>
  <c r="Q2045" i="3"/>
  <c r="R2045" i="3"/>
  <c r="S2045" i="3"/>
  <c r="F2047" i="3"/>
  <c r="G2047" i="3"/>
  <c r="H2047" i="3"/>
  <c r="I2047" i="3"/>
  <c r="J2047" i="3"/>
  <c r="K2047" i="3"/>
  <c r="L2047" i="3"/>
  <c r="M2047" i="3"/>
  <c r="N2047" i="3"/>
  <c r="O2047" i="3"/>
  <c r="P2047" i="3"/>
  <c r="Q2047" i="3"/>
  <c r="R2047" i="3"/>
  <c r="S2047" i="3"/>
  <c r="F2049" i="3"/>
  <c r="G2049" i="3"/>
  <c r="H2049" i="3"/>
  <c r="I2049" i="3"/>
  <c r="J2049" i="3"/>
  <c r="K2049" i="3"/>
  <c r="L2049" i="3"/>
  <c r="M2049" i="3"/>
  <c r="N2049" i="3"/>
  <c r="O2049" i="3"/>
  <c r="P2049" i="3"/>
  <c r="Q2049" i="3"/>
  <c r="R2049" i="3"/>
  <c r="S2049" i="3"/>
  <c r="F2051" i="3"/>
  <c r="G2051" i="3"/>
  <c r="H2051" i="3"/>
  <c r="I2051" i="3"/>
  <c r="J2051" i="3"/>
  <c r="K2051" i="3"/>
  <c r="L2051" i="3"/>
  <c r="M2051" i="3"/>
  <c r="N2051" i="3"/>
  <c r="O2051" i="3"/>
  <c r="P2051" i="3"/>
  <c r="Q2051" i="3"/>
  <c r="R2051" i="3"/>
  <c r="S2051" i="3"/>
  <c r="F2052" i="3"/>
  <c r="G2052" i="3"/>
  <c r="H2052" i="3"/>
  <c r="I2052" i="3"/>
  <c r="J2052" i="3"/>
  <c r="K2052" i="3"/>
  <c r="L2052" i="3"/>
  <c r="M2052" i="3"/>
  <c r="N2052" i="3"/>
  <c r="O2052" i="3"/>
  <c r="P2052" i="3"/>
  <c r="Q2052" i="3"/>
  <c r="R2052" i="3"/>
  <c r="S2052" i="3"/>
  <c r="F2053" i="3"/>
  <c r="G2053" i="3"/>
  <c r="H2053" i="3"/>
  <c r="I2053" i="3"/>
  <c r="J2053" i="3"/>
  <c r="K2053" i="3"/>
  <c r="L2053" i="3"/>
  <c r="M2053" i="3"/>
  <c r="N2053" i="3"/>
  <c r="O2053" i="3"/>
  <c r="P2053" i="3"/>
  <c r="Q2053" i="3"/>
  <c r="R2053" i="3"/>
  <c r="S2053" i="3"/>
  <c r="F2055" i="3"/>
  <c r="G2055" i="3"/>
  <c r="H2055" i="3"/>
  <c r="I2055" i="3"/>
  <c r="J2055" i="3"/>
  <c r="K2055" i="3"/>
  <c r="L2055" i="3"/>
  <c r="M2055" i="3"/>
  <c r="N2055" i="3"/>
  <c r="O2055" i="3"/>
  <c r="P2055" i="3"/>
  <c r="Q2055" i="3"/>
  <c r="R2055" i="3"/>
  <c r="S2055" i="3"/>
  <c r="F2056" i="3"/>
  <c r="G2056" i="3"/>
  <c r="H2056" i="3"/>
  <c r="I2056" i="3"/>
  <c r="J2056" i="3"/>
  <c r="K2056" i="3"/>
  <c r="L2056" i="3"/>
  <c r="M2056" i="3"/>
  <c r="N2056" i="3"/>
  <c r="O2056" i="3"/>
  <c r="P2056" i="3"/>
  <c r="Q2056" i="3"/>
  <c r="R2056" i="3"/>
  <c r="S2056" i="3"/>
  <c r="F2058" i="3"/>
  <c r="G2058" i="3"/>
  <c r="H2058" i="3"/>
  <c r="I2058" i="3"/>
  <c r="J2058" i="3"/>
  <c r="K2058" i="3"/>
  <c r="L2058" i="3"/>
  <c r="M2058" i="3"/>
  <c r="N2058" i="3"/>
  <c r="O2058" i="3"/>
  <c r="P2058" i="3"/>
  <c r="Q2058" i="3"/>
  <c r="R2058" i="3"/>
  <c r="S2058" i="3"/>
  <c r="F2059" i="3"/>
  <c r="G2059" i="3"/>
  <c r="H2059" i="3"/>
  <c r="I2059" i="3"/>
  <c r="J2059" i="3"/>
  <c r="K2059" i="3"/>
  <c r="L2059" i="3"/>
  <c r="M2059" i="3"/>
  <c r="N2059" i="3"/>
  <c r="O2059" i="3"/>
  <c r="P2059" i="3"/>
  <c r="Q2059" i="3"/>
  <c r="R2059" i="3"/>
  <c r="S2059" i="3"/>
  <c r="F2060" i="3"/>
  <c r="G2060" i="3"/>
  <c r="H2060" i="3"/>
  <c r="I2060" i="3"/>
  <c r="J2060" i="3"/>
  <c r="K2060" i="3"/>
  <c r="L2060" i="3"/>
  <c r="M2060" i="3"/>
  <c r="N2060" i="3"/>
  <c r="O2060" i="3"/>
  <c r="P2060" i="3"/>
  <c r="Q2060" i="3"/>
  <c r="R2060" i="3"/>
  <c r="S2060" i="3"/>
  <c r="F2061" i="3"/>
  <c r="G2061" i="3"/>
  <c r="H2061" i="3"/>
  <c r="I2061" i="3"/>
  <c r="J2061" i="3"/>
  <c r="K2061" i="3"/>
  <c r="L2061" i="3"/>
  <c r="M2061" i="3"/>
  <c r="N2061" i="3"/>
  <c r="O2061" i="3"/>
  <c r="P2061" i="3"/>
  <c r="Q2061" i="3"/>
  <c r="R2061" i="3"/>
  <c r="S2061" i="3"/>
  <c r="F2063" i="3"/>
  <c r="G2063" i="3"/>
  <c r="H2063" i="3"/>
  <c r="I2063" i="3"/>
  <c r="J2063" i="3"/>
  <c r="K2063" i="3"/>
  <c r="L2063" i="3"/>
  <c r="M2063" i="3"/>
  <c r="N2063" i="3"/>
  <c r="O2063" i="3"/>
  <c r="P2063" i="3"/>
  <c r="Q2063" i="3"/>
  <c r="R2063" i="3"/>
  <c r="S2063" i="3"/>
  <c r="F2064" i="3"/>
  <c r="G2064" i="3"/>
  <c r="H2064" i="3"/>
  <c r="I2064" i="3"/>
  <c r="J2064" i="3"/>
  <c r="K2064" i="3"/>
  <c r="L2064" i="3"/>
  <c r="M2064" i="3"/>
  <c r="N2064" i="3"/>
  <c r="O2064" i="3"/>
  <c r="P2064" i="3"/>
  <c r="Q2064" i="3"/>
  <c r="R2064" i="3"/>
  <c r="S2064" i="3"/>
  <c r="F2065" i="3"/>
  <c r="G2065" i="3"/>
  <c r="H2065" i="3"/>
  <c r="I2065" i="3"/>
  <c r="J2065" i="3"/>
  <c r="K2065" i="3"/>
  <c r="L2065" i="3"/>
  <c r="M2065" i="3"/>
  <c r="N2065" i="3"/>
  <c r="O2065" i="3"/>
  <c r="P2065" i="3"/>
  <c r="Q2065" i="3"/>
  <c r="R2065" i="3"/>
  <c r="S2065" i="3"/>
  <c r="F2066" i="3"/>
  <c r="G2066" i="3"/>
  <c r="H2066" i="3"/>
  <c r="I2066" i="3"/>
  <c r="J2066" i="3"/>
  <c r="K2066" i="3"/>
  <c r="L2066" i="3"/>
  <c r="M2066" i="3"/>
  <c r="N2066" i="3"/>
  <c r="O2066" i="3"/>
  <c r="P2066" i="3"/>
  <c r="Q2066" i="3"/>
  <c r="R2066" i="3"/>
  <c r="S2066" i="3"/>
  <c r="F2067" i="3"/>
  <c r="G2067" i="3"/>
  <c r="H2067" i="3"/>
  <c r="I2067" i="3"/>
  <c r="J2067" i="3"/>
  <c r="K2067" i="3"/>
  <c r="L2067" i="3"/>
  <c r="M2067" i="3"/>
  <c r="N2067" i="3"/>
  <c r="O2067" i="3"/>
  <c r="P2067" i="3"/>
  <c r="Q2067" i="3"/>
  <c r="R2067" i="3"/>
  <c r="S2067" i="3"/>
  <c r="F2068" i="3"/>
  <c r="G2068" i="3"/>
  <c r="H2068" i="3"/>
  <c r="I2068" i="3"/>
  <c r="J2068" i="3"/>
  <c r="K2068" i="3"/>
  <c r="L2068" i="3"/>
  <c r="M2068" i="3"/>
  <c r="N2068" i="3"/>
  <c r="O2068" i="3"/>
  <c r="P2068" i="3"/>
  <c r="Q2068" i="3"/>
  <c r="R2068" i="3"/>
  <c r="S2068" i="3"/>
  <c r="F2069" i="3"/>
  <c r="G2069" i="3"/>
  <c r="H2069" i="3"/>
  <c r="I2069" i="3"/>
  <c r="J2069" i="3"/>
  <c r="K2069" i="3"/>
  <c r="L2069" i="3"/>
  <c r="M2069" i="3"/>
  <c r="N2069" i="3"/>
  <c r="O2069" i="3"/>
  <c r="P2069" i="3"/>
  <c r="Q2069" i="3"/>
  <c r="R2069" i="3"/>
  <c r="S2069" i="3"/>
  <c r="F2070" i="3"/>
  <c r="G2070" i="3"/>
  <c r="H2070" i="3"/>
  <c r="I2070" i="3"/>
  <c r="J2070" i="3"/>
  <c r="K2070" i="3"/>
  <c r="L2070" i="3"/>
  <c r="M2070" i="3"/>
  <c r="N2070" i="3"/>
  <c r="O2070" i="3"/>
  <c r="P2070" i="3"/>
  <c r="Q2070" i="3"/>
  <c r="R2070" i="3"/>
  <c r="S2070" i="3"/>
  <c r="F2071" i="3"/>
  <c r="G2071" i="3"/>
  <c r="H2071" i="3"/>
  <c r="I2071" i="3"/>
  <c r="J2071" i="3"/>
  <c r="K2071" i="3"/>
  <c r="L2071" i="3"/>
  <c r="M2071" i="3"/>
  <c r="N2071" i="3"/>
  <c r="O2071" i="3"/>
  <c r="P2071" i="3"/>
  <c r="Q2071" i="3"/>
  <c r="R2071" i="3"/>
  <c r="S2071" i="3"/>
  <c r="F2072" i="3"/>
  <c r="G2072" i="3"/>
  <c r="H2072" i="3"/>
  <c r="I2072" i="3"/>
  <c r="J2072" i="3"/>
  <c r="K2072" i="3"/>
  <c r="L2072" i="3"/>
  <c r="M2072" i="3"/>
  <c r="N2072" i="3"/>
  <c r="O2072" i="3"/>
  <c r="P2072" i="3"/>
  <c r="Q2072" i="3"/>
  <c r="R2072" i="3"/>
  <c r="S2072" i="3"/>
  <c r="F2074" i="3"/>
  <c r="G2074" i="3"/>
  <c r="H2074" i="3"/>
  <c r="I2074" i="3"/>
  <c r="J2074" i="3"/>
  <c r="K2074" i="3"/>
  <c r="L2074" i="3"/>
  <c r="M2074" i="3"/>
  <c r="N2074" i="3"/>
  <c r="O2074" i="3"/>
  <c r="P2074" i="3"/>
  <c r="Q2074" i="3"/>
  <c r="R2074" i="3"/>
  <c r="S2074" i="3"/>
  <c r="F2075" i="3"/>
  <c r="G2075" i="3"/>
  <c r="H2075" i="3"/>
  <c r="I2075" i="3"/>
  <c r="J2075" i="3"/>
  <c r="K2075" i="3"/>
  <c r="L2075" i="3"/>
  <c r="M2075" i="3"/>
  <c r="N2075" i="3"/>
  <c r="O2075" i="3"/>
  <c r="P2075" i="3"/>
  <c r="Q2075" i="3"/>
  <c r="R2075" i="3"/>
  <c r="S2075" i="3"/>
  <c r="F2076" i="3"/>
  <c r="G2076" i="3"/>
  <c r="H2076" i="3"/>
  <c r="I2076" i="3"/>
  <c r="J2076" i="3"/>
  <c r="K2076" i="3"/>
  <c r="L2076" i="3"/>
  <c r="M2076" i="3"/>
  <c r="N2076" i="3"/>
  <c r="O2076" i="3"/>
  <c r="P2076" i="3"/>
  <c r="Q2076" i="3"/>
  <c r="R2076" i="3"/>
  <c r="S2076" i="3"/>
  <c r="F2077" i="3"/>
  <c r="G2077" i="3"/>
  <c r="H2077" i="3"/>
  <c r="I2077" i="3"/>
  <c r="J2077" i="3"/>
  <c r="K2077" i="3"/>
  <c r="L2077" i="3"/>
  <c r="M2077" i="3"/>
  <c r="N2077" i="3"/>
  <c r="O2077" i="3"/>
  <c r="P2077" i="3"/>
  <c r="Q2077" i="3"/>
  <c r="R2077" i="3"/>
  <c r="S2077" i="3"/>
  <c r="F2078" i="3"/>
  <c r="G2078" i="3"/>
  <c r="H2078" i="3"/>
  <c r="I2078" i="3"/>
  <c r="J2078" i="3"/>
  <c r="K2078" i="3"/>
  <c r="L2078" i="3"/>
  <c r="M2078" i="3"/>
  <c r="N2078" i="3"/>
  <c r="O2078" i="3"/>
  <c r="P2078" i="3"/>
  <c r="Q2078" i="3"/>
  <c r="R2078" i="3"/>
  <c r="S2078" i="3"/>
  <c r="F2079" i="3"/>
  <c r="G2079" i="3"/>
  <c r="H2079" i="3"/>
  <c r="I2079" i="3"/>
  <c r="J2079" i="3"/>
  <c r="K2079" i="3"/>
  <c r="L2079" i="3"/>
  <c r="M2079" i="3"/>
  <c r="N2079" i="3"/>
  <c r="O2079" i="3"/>
  <c r="P2079" i="3"/>
  <c r="Q2079" i="3"/>
  <c r="R2079" i="3"/>
  <c r="S2079" i="3"/>
  <c r="F2080" i="3"/>
  <c r="G2080" i="3"/>
  <c r="H2080" i="3"/>
  <c r="I2080" i="3"/>
  <c r="J2080" i="3"/>
  <c r="K2080" i="3"/>
  <c r="L2080" i="3"/>
  <c r="M2080" i="3"/>
  <c r="N2080" i="3"/>
  <c r="O2080" i="3"/>
  <c r="P2080" i="3"/>
  <c r="Q2080" i="3"/>
  <c r="R2080" i="3"/>
  <c r="S2080" i="3"/>
  <c r="F2081" i="3"/>
  <c r="G2081" i="3"/>
  <c r="H2081" i="3"/>
  <c r="I2081" i="3"/>
  <c r="J2081" i="3"/>
  <c r="K2081" i="3"/>
  <c r="L2081" i="3"/>
  <c r="M2081" i="3"/>
  <c r="N2081" i="3"/>
  <c r="O2081" i="3"/>
  <c r="P2081" i="3"/>
  <c r="Q2081" i="3"/>
  <c r="R2081" i="3"/>
  <c r="S2081" i="3"/>
  <c r="F2082" i="3"/>
  <c r="G2082" i="3"/>
  <c r="H2082" i="3"/>
  <c r="I2082" i="3"/>
  <c r="J2082" i="3"/>
  <c r="K2082" i="3"/>
  <c r="L2082" i="3"/>
  <c r="M2082" i="3"/>
  <c r="N2082" i="3"/>
  <c r="O2082" i="3"/>
  <c r="P2082" i="3"/>
  <c r="Q2082" i="3"/>
  <c r="R2082" i="3"/>
  <c r="S2082" i="3"/>
  <c r="F2083" i="3"/>
  <c r="G2083" i="3"/>
  <c r="H2083" i="3"/>
  <c r="I2083" i="3"/>
  <c r="J2083" i="3"/>
  <c r="K2083" i="3"/>
  <c r="L2083" i="3"/>
  <c r="M2083" i="3"/>
  <c r="N2083" i="3"/>
  <c r="O2083" i="3"/>
  <c r="P2083" i="3"/>
  <c r="Q2083" i="3"/>
  <c r="R2083" i="3"/>
  <c r="S2083" i="3"/>
  <c r="F2084" i="3"/>
  <c r="G2084" i="3"/>
  <c r="H2084" i="3"/>
  <c r="I2084" i="3"/>
  <c r="J2084" i="3"/>
  <c r="K2084" i="3"/>
  <c r="L2084" i="3"/>
  <c r="M2084" i="3"/>
  <c r="N2084" i="3"/>
  <c r="O2084" i="3"/>
  <c r="P2084" i="3"/>
  <c r="Q2084" i="3"/>
  <c r="R2084" i="3"/>
  <c r="S2084" i="3"/>
  <c r="F2085" i="3"/>
  <c r="G2085" i="3"/>
  <c r="H2085" i="3"/>
  <c r="I2085" i="3"/>
  <c r="J2085" i="3"/>
  <c r="K2085" i="3"/>
  <c r="L2085" i="3"/>
  <c r="M2085" i="3"/>
  <c r="N2085" i="3"/>
  <c r="O2085" i="3"/>
  <c r="P2085" i="3"/>
  <c r="Q2085" i="3"/>
  <c r="R2085" i="3"/>
  <c r="S2085" i="3"/>
  <c r="F2086" i="3"/>
  <c r="G2086" i="3"/>
  <c r="H2086" i="3"/>
  <c r="I2086" i="3"/>
  <c r="J2086" i="3"/>
  <c r="K2086" i="3"/>
  <c r="L2086" i="3"/>
  <c r="M2086" i="3"/>
  <c r="N2086" i="3"/>
  <c r="O2086" i="3"/>
  <c r="P2086" i="3"/>
  <c r="Q2086" i="3"/>
  <c r="R2086" i="3"/>
  <c r="S2086" i="3"/>
  <c r="F2087" i="3"/>
  <c r="G2087" i="3"/>
  <c r="H2087" i="3"/>
  <c r="I2087" i="3"/>
  <c r="J2087" i="3"/>
  <c r="K2087" i="3"/>
  <c r="L2087" i="3"/>
  <c r="M2087" i="3"/>
  <c r="N2087" i="3"/>
  <c r="O2087" i="3"/>
  <c r="P2087" i="3"/>
  <c r="Q2087" i="3"/>
  <c r="R2087" i="3"/>
  <c r="S2087" i="3"/>
  <c r="F2088" i="3"/>
  <c r="G2088" i="3"/>
  <c r="H2088" i="3"/>
  <c r="I2088" i="3"/>
  <c r="J2088" i="3"/>
  <c r="K2088" i="3"/>
  <c r="L2088" i="3"/>
  <c r="M2088" i="3"/>
  <c r="N2088" i="3"/>
  <c r="O2088" i="3"/>
  <c r="P2088" i="3"/>
  <c r="Q2088" i="3"/>
  <c r="R2088" i="3"/>
  <c r="S2088" i="3"/>
  <c r="F2089" i="3"/>
  <c r="G2089" i="3"/>
  <c r="H2089" i="3"/>
  <c r="I2089" i="3"/>
  <c r="J2089" i="3"/>
  <c r="K2089" i="3"/>
  <c r="L2089" i="3"/>
  <c r="M2089" i="3"/>
  <c r="N2089" i="3"/>
  <c r="O2089" i="3"/>
  <c r="P2089" i="3"/>
  <c r="Q2089" i="3"/>
  <c r="R2089" i="3"/>
  <c r="S2089" i="3"/>
  <c r="F2090" i="3"/>
  <c r="G2090" i="3"/>
  <c r="H2090" i="3"/>
  <c r="I2090" i="3"/>
  <c r="J2090" i="3"/>
  <c r="K2090" i="3"/>
  <c r="L2090" i="3"/>
  <c r="M2090" i="3"/>
  <c r="N2090" i="3"/>
  <c r="O2090" i="3"/>
  <c r="P2090" i="3"/>
  <c r="Q2090" i="3"/>
  <c r="R2090" i="3"/>
  <c r="S2090" i="3"/>
  <c r="F2091" i="3"/>
  <c r="G2091" i="3"/>
  <c r="H2091" i="3"/>
  <c r="I2091" i="3"/>
  <c r="J2091" i="3"/>
  <c r="K2091" i="3"/>
  <c r="L2091" i="3"/>
  <c r="M2091" i="3"/>
  <c r="N2091" i="3"/>
  <c r="O2091" i="3"/>
  <c r="P2091" i="3"/>
  <c r="Q2091" i="3"/>
  <c r="R2091" i="3"/>
  <c r="S2091" i="3"/>
  <c r="F2092" i="3"/>
  <c r="G2092" i="3"/>
  <c r="H2092" i="3"/>
  <c r="I2092" i="3"/>
  <c r="J2092" i="3"/>
  <c r="K2092" i="3"/>
  <c r="L2092" i="3"/>
  <c r="M2092" i="3"/>
  <c r="N2092" i="3"/>
  <c r="O2092" i="3"/>
  <c r="P2092" i="3"/>
  <c r="Q2092" i="3"/>
  <c r="R2092" i="3"/>
  <c r="S2092" i="3"/>
  <c r="F2093" i="3"/>
  <c r="G2093" i="3"/>
  <c r="H2093" i="3"/>
  <c r="I2093" i="3"/>
  <c r="J2093" i="3"/>
  <c r="K2093" i="3"/>
  <c r="L2093" i="3"/>
  <c r="M2093" i="3"/>
  <c r="N2093" i="3"/>
  <c r="O2093" i="3"/>
  <c r="P2093" i="3"/>
  <c r="Q2093" i="3"/>
  <c r="R2093" i="3"/>
  <c r="S2093" i="3"/>
  <c r="F2094" i="3"/>
  <c r="G2094" i="3"/>
  <c r="H2094" i="3"/>
  <c r="I2094" i="3"/>
  <c r="J2094" i="3"/>
  <c r="K2094" i="3"/>
  <c r="L2094" i="3"/>
  <c r="M2094" i="3"/>
  <c r="N2094" i="3"/>
  <c r="O2094" i="3"/>
  <c r="P2094" i="3"/>
  <c r="Q2094" i="3"/>
  <c r="R2094" i="3"/>
  <c r="S2094" i="3"/>
  <c r="F2095" i="3"/>
  <c r="G2095" i="3"/>
  <c r="H2095" i="3"/>
  <c r="I2095" i="3"/>
  <c r="J2095" i="3"/>
  <c r="K2095" i="3"/>
  <c r="L2095" i="3"/>
  <c r="M2095" i="3"/>
  <c r="N2095" i="3"/>
  <c r="O2095" i="3"/>
  <c r="P2095" i="3"/>
  <c r="Q2095" i="3"/>
  <c r="R2095" i="3"/>
  <c r="S2095" i="3"/>
  <c r="F2097" i="3"/>
  <c r="G2097" i="3"/>
  <c r="H2097" i="3"/>
  <c r="I2097" i="3"/>
  <c r="J2097" i="3"/>
  <c r="K2097" i="3"/>
  <c r="L2097" i="3"/>
  <c r="M2097" i="3"/>
  <c r="N2097" i="3"/>
  <c r="O2097" i="3"/>
  <c r="P2097" i="3"/>
  <c r="Q2097" i="3"/>
  <c r="R2097" i="3"/>
  <c r="S2097" i="3"/>
  <c r="F2098" i="3"/>
  <c r="G2098" i="3"/>
  <c r="H2098" i="3"/>
  <c r="I2098" i="3"/>
  <c r="J2098" i="3"/>
  <c r="K2098" i="3"/>
  <c r="L2098" i="3"/>
  <c r="M2098" i="3"/>
  <c r="N2098" i="3"/>
  <c r="O2098" i="3"/>
  <c r="P2098" i="3"/>
  <c r="Q2098" i="3"/>
  <c r="R2098" i="3"/>
  <c r="S2098" i="3"/>
  <c r="F2099" i="3"/>
  <c r="G2099" i="3"/>
  <c r="H2099" i="3"/>
  <c r="I2099" i="3"/>
  <c r="J2099" i="3"/>
  <c r="K2099" i="3"/>
  <c r="L2099" i="3"/>
  <c r="M2099" i="3"/>
  <c r="N2099" i="3"/>
  <c r="O2099" i="3"/>
  <c r="P2099" i="3"/>
  <c r="Q2099" i="3"/>
  <c r="R2099" i="3"/>
  <c r="S2099" i="3"/>
  <c r="F2100" i="3"/>
  <c r="G2100" i="3"/>
  <c r="H2100" i="3"/>
  <c r="I2100" i="3"/>
  <c r="J2100" i="3"/>
  <c r="K2100" i="3"/>
  <c r="L2100" i="3"/>
  <c r="M2100" i="3"/>
  <c r="N2100" i="3"/>
  <c r="O2100" i="3"/>
  <c r="P2100" i="3"/>
  <c r="Q2100" i="3"/>
  <c r="R2100" i="3"/>
  <c r="S2100" i="3"/>
  <c r="F2101" i="3"/>
  <c r="G2101" i="3"/>
  <c r="H2101" i="3"/>
  <c r="I2101" i="3"/>
  <c r="J2101" i="3"/>
  <c r="K2101" i="3"/>
  <c r="L2101" i="3"/>
  <c r="M2101" i="3"/>
  <c r="N2101" i="3"/>
  <c r="O2101" i="3"/>
  <c r="P2101" i="3"/>
  <c r="Q2101" i="3"/>
  <c r="R2101" i="3"/>
  <c r="S2101" i="3"/>
  <c r="F2102" i="3"/>
  <c r="G2102" i="3"/>
  <c r="H2102" i="3"/>
  <c r="I2102" i="3"/>
  <c r="J2102" i="3"/>
  <c r="K2102" i="3"/>
  <c r="L2102" i="3"/>
  <c r="M2102" i="3"/>
  <c r="N2102" i="3"/>
  <c r="O2102" i="3"/>
  <c r="P2102" i="3"/>
  <c r="Q2102" i="3"/>
  <c r="R2102" i="3"/>
  <c r="S2102" i="3"/>
  <c r="F2103" i="3"/>
  <c r="G2103" i="3"/>
  <c r="H2103" i="3"/>
  <c r="I2103" i="3"/>
  <c r="J2103" i="3"/>
  <c r="K2103" i="3"/>
  <c r="L2103" i="3"/>
  <c r="M2103" i="3"/>
  <c r="N2103" i="3"/>
  <c r="O2103" i="3"/>
  <c r="P2103" i="3"/>
  <c r="Q2103" i="3"/>
  <c r="R2103" i="3"/>
  <c r="S2103" i="3"/>
  <c r="F2104" i="3"/>
  <c r="G2104" i="3"/>
  <c r="H2104" i="3"/>
  <c r="I2104" i="3"/>
  <c r="J2104" i="3"/>
  <c r="K2104" i="3"/>
  <c r="L2104" i="3"/>
  <c r="M2104" i="3"/>
  <c r="N2104" i="3"/>
  <c r="O2104" i="3"/>
  <c r="P2104" i="3"/>
  <c r="Q2104" i="3"/>
  <c r="R2104" i="3"/>
  <c r="S2104" i="3"/>
  <c r="F2105" i="3"/>
  <c r="G2105" i="3"/>
  <c r="H2105" i="3"/>
  <c r="I2105" i="3"/>
  <c r="J2105" i="3"/>
  <c r="K2105" i="3"/>
  <c r="L2105" i="3"/>
  <c r="M2105" i="3"/>
  <c r="N2105" i="3"/>
  <c r="O2105" i="3"/>
  <c r="P2105" i="3"/>
  <c r="Q2105" i="3"/>
  <c r="R2105" i="3"/>
  <c r="S2105" i="3"/>
  <c r="F2106" i="3"/>
  <c r="G2106" i="3"/>
  <c r="H2106" i="3"/>
  <c r="I2106" i="3"/>
  <c r="J2106" i="3"/>
  <c r="K2106" i="3"/>
  <c r="L2106" i="3"/>
  <c r="M2106" i="3"/>
  <c r="N2106" i="3"/>
  <c r="O2106" i="3"/>
  <c r="P2106" i="3"/>
  <c r="Q2106" i="3"/>
  <c r="R2106" i="3"/>
  <c r="S2106" i="3"/>
  <c r="F2108" i="3"/>
  <c r="G2108" i="3"/>
  <c r="H2108" i="3"/>
  <c r="I2108" i="3"/>
  <c r="J2108" i="3"/>
  <c r="K2108" i="3"/>
  <c r="L2108" i="3"/>
  <c r="M2108" i="3"/>
  <c r="N2108" i="3"/>
  <c r="O2108" i="3"/>
  <c r="P2108" i="3"/>
  <c r="Q2108" i="3"/>
  <c r="R2108" i="3"/>
  <c r="S2108" i="3"/>
  <c r="F2109" i="3"/>
  <c r="G2109" i="3"/>
  <c r="H2109" i="3"/>
  <c r="I2109" i="3"/>
  <c r="J2109" i="3"/>
  <c r="K2109" i="3"/>
  <c r="L2109" i="3"/>
  <c r="M2109" i="3"/>
  <c r="N2109" i="3"/>
  <c r="O2109" i="3"/>
  <c r="P2109" i="3"/>
  <c r="Q2109" i="3"/>
  <c r="R2109" i="3"/>
  <c r="S2109" i="3"/>
  <c r="F2110" i="3"/>
  <c r="G2110" i="3"/>
  <c r="H2110" i="3"/>
  <c r="I2110" i="3"/>
  <c r="J2110" i="3"/>
  <c r="K2110" i="3"/>
  <c r="L2110" i="3"/>
  <c r="M2110" i="3"/>
  <c r="N2110" i="3"/>
  <c r="O2110" i="3"/>
  <c r="P2110" i="3"/>
  <c r="Q2110" i="3"/>
  <c r="R2110" i="3"/>
  <c r="S2110" i="3"/>
  <c r="F2111" i="3"/>
  <c r="G2111" i="3"/>
  <c r="H2111" i="3"/>
  <c r="I2111" i="3"/>
  <c r="J2111" i="3"/>
  <c r="K2111" i="3"/>
  <c r="L2111" i="3"/>
  <c r="M2111" i="3"/>
  <c r="N2111" i="3"/>
  <c r="O2111" i="3"/>
  <c r="P2111" i="3"/>
  <c r="Q2111" i="3"/>
  <c r="R2111" i="3"/>
  <c r="S2111" i="3"/>
  <c r="F2112" i="3"/>
  <c r="G2112" i="3"/>
  <c r="H2112" i="3"/>
  <c r="I2112" i="3"/>
  <c r="J2112" i="3"/>
  <c r="K2112" i="3"/>
  <c r="L2112" i="3"/>
  <c r="M2112" i="3"/>
  <c r="N2112" i="3"/>
  <c r="O2112" i="3"/>
  <c r="P2112" i="3"/>
  <c r="Q2112" i="3"/>
  <c r="R2112" i="3"/>
  <c r="S2112" i="3"/>
  <c r="F2113" i="3"/>
  <c r="G2113" i="3"/>
  <c r="H2113" i="3"/>
  <c r="I2113" i="3"/>
  <c r="J2113" i="3"/>
  <c r="K2113" i="3"/>
  <c r="L2113" i="3"/>
  <c r="M2113" i="3"/>
  <c r="N2113" i="3"/>
  <c r="O2113" i="3"/>
  <c r="P2113" i="3"/>
  <c r="Q2113" i="3"/>
  <c r="R2113" i="3"/>
  <c r="S2113" i="3"/>
  <c r="F2114" i="3"/>
  <c r="G2114" i="3"/>
  <c r="H2114" i="3"/>
  <c r="I2114" i="3"/>
  <c r="J2114" i="3"/>
  <c r="K2114" i="3"/>
  <c r="L2114" i="3"/>
  <c r="M2114" i="3"/>
  <c r="N2114" i="3"/>
  <c r="O2114" i="3"/>
  <c r="P2114" i="3"/>
  <c r="Q2114" i="3"/>
  <c r="R2114" i="3"/>
  <c r="S2114" i="3"/>
  <c r="F2115" i="3"/>
  <c r="G2115" i="3"/>
  <c r="H2115" i="3"/>
  <c r="I2115" i="3"/>
  <c r="J2115" i="3"/>
  <c r="K2115" i="3"/>
  <c r="L2115" i="3"/>
  <c r="M2115" i="3"/>
  <c r="N2115" i="3"/>
  <c r="O2115" i="3"/>
  <c r="P2115" i="3"/>
  <c r="Q2115" i="3"/>
  <c r="R2115" i="3"/>
  <c r="S2115" i="3"/>
  <c r="F2116" i="3"/>
  <c r="G2116" i="3"/>
  <c r="H2116" i="3"/>
  <c r="I2116" i="3"/>
  <c r="J2116" i="3"/>
  <c r="K2116" i="3"/>
  <c r="L2116" i="3"/>
  <c r="M2116" i="3"/>
  <c r="N2116" i="3"/>
  <c r="O2116" i="3"/>
  <c r="P2116" i="3"/>
  <c r="Q2116" i="3"/>
  <c r="R2116" i="3"/>
  <c r="S2116" i="3"/>
  <c r="F2117" i="3"/>
  <c r="G2117" i="3"/>
  <c r="H2117" i="3"/>
  <c r="I2117" i="3"/>
  <c r="J2117" i="3"/>
  <c r="K2117" i="3"/>
  <c r="L2117" i="3"/>
  <c r="M2117" i="3"/>
  <c r="N2117" i="3"/>
  <c r="O2117" i="3"/>
  <c r="P2117" i="3"/>
  <c r="Q2117" i="3"/>
  <c r="R2117" i="3"/>
  <c r="S2117" i="3"/>
  <c r="F2118" i="3"/>
  <c r="G2118" i="3"/>
  <c r="H2118" i="3"/>
  <c r="I2118" i="3"/>
  <c r="J2118" i="3"/>
  <c r="K2118" i="3"/>
  <c r="L2118" i="3"/>
  <c r="M2118" i="3"/>
  <c r="N2118" i="3"/>
  <c r="O2118" i="3"/>
  <c r="P2118" i="3"/>
  <c r="Q2118" i="3"/>
  <c r="R2118" i="3"/>
  <c r="S2118" i="3"/>
  <c r="F2119" i="3"/>
  <c r="G2119" i="3"/>
  <c r="H2119" i="3"/>
  <c r="I2119" i="3"/>
  <c r="J2119" i="3"/>
  <c r="K2119" i="3"/>
  <c r="L2119" i="3"/>
  <c r="M2119" i="3"/>
  <c r="N2119" i="3"/>
  <c r="O2119" i="3"/>
  <c r="P2119" i="3"/>
  <c r="Q2119" i="3"/>
  <c r="R2119" i="3"/>
  <c r="S2119" i="3"/>
  <c r="F2120" i="3"/>
  <c r="G2120" i="3"/>
  <c r="H2120" i="3"/>
  <c r="I2120" i="3"/>
  <c r="J2120" i="3"/>
  <c r="K2120" i="3"/>
  <c r="L2120" i="3"/>
  <c r="M2120" i="3"/>
  <c r="N2120" i="3"/>
  <c r="O2120" i="3"/>
  <c r="P2120" i="3"/>
  <c r="Q2120" i="3"/>
  <c r="R2120" i="3"/>
  <c r="S2120" i="3"/>
  <c r="F2121" i="3"/>
  <c r="G2121" i="3"/>
  <c r="H2121" i="3"/>
  <c r="I2121" i="3"/>
  <c r="J2121" i="3"/>
  <c r="K2121" i="3"/>
  <c r="L2121" i="3"/>
  <c r="M2121" i="3"/>
  <c r="N2121" i="3"/>
  <c r="O2121" i="3"/>
  <c r="P2121" i="3"/>
  <c r="Q2121" i="3"/>
  <c r="R2121" i="3"/>
  <c r="S2121" i="3"/>
  <c r="F2122" i="3"/>
  <c r="G2122" i="3"/>
  <c r="H2122" i="3"/>
  <c r="I2122" i="3"/>
  <c r="J2122" i="3"/>
  <c r="K2122" i="3"/>
  <c r="L2122" i="3"/>
  <c r="M2122" i="3"/>
  <c r="N2122" i="3"/>
  <c r="O2122" i="3"/>
  <c r="P2122" i="3"/>
  <c r="Q2122" i="3"/>
  <c r="R2122" i="3"/>
  <c r="S2122" i="3"/>
  <c r="F2123" i="3"/>
  <c r="G2123" i="3"/>
  <c r="H2123" i="3"/>
  <c r="I2123" i="3"/>
  <c r="J2123" i="3"/>
  <c r="K2123" i="3"/>
  <c r="L2123" i="3"/>
  <c r="M2123" i="3"/>
  <c r="N2123" i="3"/>
  <c r="O2123" i="3"/>
  <c r="P2123" i="3"/>
  <c r="Q2123" i="3"/>
  <c r="R2123" i="3"/>
  <c r="S2123" i="3"/>
  <c r="F2124" i="3"/>
  <c r="G2124" i="3"/>
  <c r="H2124" i="3"/>
  <c r="I2124" i="3"/>
  <c r="J2124" i="3"/>
  <c r="K2124" i="3"/>
  <c r="L2124" i="3"/>
  <c r="M2124" i="3"/>
  <c r="N2124" i="3"/>
  <c r="O2124" i="3"/>
  <c r="P2124" i="3"/>
  <c r="Q2124" i="3"/>
  <c r="R2124" i="3"/>
  <c r="S2124" i="3"/>
  <c r="F2125" i="3"/>
  <c r="G2125" i="3"/>
  <c r="H2125" i="3"/>
  <c r="I2125" i="3"/>
  <c r="J2125" i="3"/>
  <c r="K2125" i="3"/>
  <c r="L2125" i="3"/>
  <c r="M2125" i="3"/>
  <c r="N2125" i="3"/>
  <c r="O2125" i="3"/>
  <c r="P2125" i="3"/>
  <c r="Q2125" i="3"/>
  <c r="R2125" i="3"/>
  <c r="S2125" i="3"/>
  <c r="F2126" i="3"/>
  <c r="G2126" i="3"/>
  <c r="H2126" i="3"/>
  <c r="I2126" i="3"/>
  <c r="J2126" i="3"/>
  <c r="K2126" i="3"/>
  <c r="L2126" i="3"/>
  <c r="M2126" i="3"/>
  <c r="N2126" i="3"/>
  <c r="O2126" i="3"/>
  <c r="P2126" i="3"/>
  <c r="Q2126" i="3"/>
  <c r="R2126" i="3"/>
  <c r="S2126" i="3"/>
  <c r="F2128" i="3"/>
  <c r="G2128" i="3"/>
  <c r="H2128" i="3"/>
  <c r="I2128" i="3"/>
  <c r="J2128" i="3"/>
  <c r="K2128" i="3"/>
  <c r="L2128" i="3"/>
  <c r="M2128" i="3"/>
  <c r="N2128" i="3"/>
  <c r="O2128" i="3"/>
  <c r="P2128" i="3"/>
  <c r="Q2128" i="3"/>
  <c r="R2128" i="3"/>
  <c r="S2128" i="3"/>
  <c r="F2129" i="3"/>
  <c r="G2129" i="3"/>
  <c r="H2129" i="3"/>
  <c r="I2129" i="3"/>
  <c r="J2129" i="3"/>
  <c r="K2129" i="3"/>
  <c r="L2129" i="3"/>
  <c r="M2129" i="3"/>
  <c r="N2129" i="3"/>
  <c r="O2129" i="3"/>
  <c r="P2129" i="3"/>
  <c r="Q2129" i="3"/>
  <c r="R2129" i="3"/>
  <c r="S2129" i="3"/>
  <c r="F2130" i="3"/>
  <c r="G2130" i="3"/>
  <c r="H2130" i="3"/>
  <c r="I2130" i="3"/>
  <c r="J2130" i="3"/>
  <c r="K2130" i="3"/>
  <c r="L2130" i="3"/>
  <c r="M2130" i="3"/>
  <c r="N2130" i="3"/>
  <c r="O2130" i="3"/>
  <c r="P2130" i="3"/>
  <c r="Q2130" i="3"/>
  <c r="R2130" i="3"/>
  <c r="S2130" i="3"/>
  <c r="F2132" i="3"/>
  <c r="G2132" i="3"/>
  <c r="H2132" i="3"/>
  <c r="I2132" i="3"/>
  <c r="J2132" i="3"/>
  <c r="K2132" i="3"/>
  <c r="L2132" i="3"/>
  <c r="M2132" i="3"/>
  <c r="N2132" i="3"/>
  <c r="O2132" i="3"/>
  <c r="P2132" i="3"/>
  <c r="Q2132" i="3"/>
  <c r="R2132" i="3"/>
  <c r="S2132" i="3"/>
  <c r="F2134" i="3"/>
  <c r="G2134" i="3"/>
  <c r="H2134" i="3"/>
  <c r="I2134" i="3"/>
  <c r="J2134" i="3"/>
  <c r="K2134" i="3"/>
  <c r="L2134" i="3"/>
  <c r="M2134" i="3"/>
  <c r="N2134" i="3"/>
  <c r="O2134" i="3"/>
  <c r="P2134" i="3"/>
  <c r="Q2134" i="3"/>
  <c r="R2134" i="3"/>
  <c r="S2134" i="3"/>
  <c r="F2135" i="3"/>
  <c r="G2135" i="3"/>
  <c r="H2135" i="3"/>
  <c r="I2135" i="3"/>
  <c r="J2135" i="3"/>
  <c r="K2135" i="3"/>
  <c r="L2135" i="3"/>
  <c r="M2135" i="3"/>
  <c r="N2135" i="3"/>
  <c r="O2135" i="3"/>
  <c r="P2135" i="3"/>
  <c r="Q2135" i="3"/>
  <c r="R2135" i="3"/>
  <c r="S2135" i="3"/>
  <c r="F2136" i="3"/>
  <c r="G2136" i="3"/>
  <c r="H2136" i="3"/>
  <c r="I2136" i="3"/>
  <c r="J2136" i="3"/>
  <c r="K2136" i="3"/>
  <c r="L2136" i="3"/>
  <c r="M2136" i="3"/>
  <c r="N2136" i="3"/>
  <c r="O2136" i="3"/>
  <c r="P2136" i="3"/>
  <c r="Q2136" i="3"/>
  <c r="R2136" i="3"/>
  <c r="S2136" i="3"/>
  <c r="F2137" i="3"/>
  <c r="G2137" i="3"/>
  <c r="H2137" i="3"/>
  <c r="I2137" i="3"/>
  <c r="J2137" i="3"/>
  <c r="K2137" i="3"/>
  <c r="L2137" i="3"/>
  <c r="M2137" i="3"/>
  <c r="N2137" i="3"/>
  <c r="O2137" i="3"/>
  <c r="P2137" i="3"/>
  <c r="Q2137" i="3"/>
  <c r="R2137" i="3"/>
  <c r="S2137" i="3"/>
  <c r="F2138" i="3"/>
  <c r="G2138" i="3"/>
  <c r="H2138" i="3"/>
  <c r="I2138" i="3"/>
  <c r="J2138" i="3"/>
  <c r="K2138" i="3"/>
  <c r="L2138" i="3"/>
  <c r="M2138" i="3"/>
  <c r="N2138" i="3"/>
  <c r="O2138" i="3"/>
  <c r="P2138" i="3"/>
  <c r="Q2138" i="3"/>
  <c r="R2138" i="3"/>
  <c r="S2138" i="3"/>
  <c r="F2140" i="3"/>
  <c r="G2140" i="3"/>
  <c r="H2140" i="3"/>
  <c r="I2140" i="3"/>
  <c r="J2140" i="3"/>
  <c r="K2140" i="3"/>
  <c r="L2140" i="3"/>
  <c r="M2140" i="3"/>
  <c r="N2140" i="3"/>
  <c r="O2140" i="3"/>
  <c r="P2140" i="3"/>
  <c r="Q2140" i="3"/>
  <c r="R2140" i="3"/>
  <c r="S2140" i="3"/>
  <c r="F2141" i="3"/>
  <c r="G2141" i="3"/>
  <c r="H2141" i="3"/>
  <c r="I2141" i="3"/>
  <c r="J2141" i="3"/>
  <c r="K2141" i="3"/>
  <c r="L2141" i="3"/>
  <c r="M2141" i="3"/>
  <c r="N2141" i="3"/>
  <c r="O2141" i="3"/>
  <c r="P2141" i="3"/>
  <c r="Q2141" i="3"/>
  <c r="R2141" i="3"/>
  <c r="S2141" i="3"/>
  <c r="F2142" i="3"/>
  <c r="G2142" i="3"/>
  <c r="H2142" i="3"/>
  <c r="I2142" i="3"/>
  <c r="J2142" i="3"/>
  <c r="K2142" i="3"/>
  <c r="L2142" i="3"/>
  <c r="M2142" i="3"/>
  <c r="N2142" i="3"/>
  <c r="O2142" i="3"/>
  <c r="P2142" i="3"/>
  <c r="Q2142" i="3"/>
  <c r="R2142" i="3"/>
  <c r="S2142" i="3"/>
  <c r="F2143" i="3"/>
  <c r="G2143" i="3"/>
  <c r="H2143" i="3"/>
  <c r="I2143" i="3"/>
  <c r="J2143" i="3"/>
  <c r="K2143" i="3"/>
  <c r="L2143" i="3"/>
  <c r="M2143" i="3"/>
  <c r="N2143" i="3"/>
  <c r="O2143" i="3"/>
  <c r="P2143" i="3"/>
  <c r="Q2143" i="3"/>
  <c r="R2143" i="3"/>
  <c r="S2143" i="3"/>
  <c r="F2145" i="3"/>
  <c r="G2145" i="3"/>
  <c r="H2145" i="3"/>
  <c r="I2145" i="3"/>
  <c r="J2145" i="3"/>
  <c r="K2145" i="3"/>
  <c r="L2145" i="3"/>
  <c r="M2145" i="3"/>
  <c r="N2145" i="3"/>
  <c r="O2145" i="3"/>
  <c r="P2145" i="3"/>
  <c r="Q2145" i="3"/>
  <c r="R2145" i="3"/>
  <c r="S2145" i="3"/>
  <c r="F2147" i="3"/>
  <c r="G2147" i="3"/>
  <c r="H2147" i="3"/>
  <c r="I2147" i="3"/>
  <c r="J2147" i="3"/>
  <c r="K2147" i="3"/>
  <c r="L2147" i="3"/>
  <c r="M2147" i="3"/>
  <c r="N2147" i="3"/>
  <c r="O2147" i="3"/>
  <c r="P2147" i="3"/>
  <c r="Q2147" i="3"/>
  <c r="R2147" i="3"/>
  <c r="S2147" i="3"/>
  <c r="F2148" i="3"/>
  <c r="G2148" i="3"/>
  <c r="H2148" i="3"/>
  <c r="I2148" i="3"/>
  <c r="J2148" i="3"/>
  <c r="K2148" i="3"/>
  <c r="L2148" i="3"/>
  <c r="M2148" i="3"/>
  <c r="N2148" i="3"/>
  <c r="O2148" i="3"/>
  <c r="P2148" i="3"/>
  <c r="Q2148" i="3"/>
  <c r="R2148" i="3"/>
  <c r="S2148" i="3"/>
  <c r="F2150" i="3"/>
  <c r="G2150" i="3"/>
  <c r="H2150" i="3"/>
  <c r="I2150" i="3"/>
  <c r="J2150" i="3"/>
  <c r="K2150" i="3"/>
  <c r="L2150" i="3"/>
  <c r="M2150" i="3"/>
  <c r="N2150" i="3"/>
  <c r="O2150" i="3"/>
  <c r="P2150" i="3"/>
  <c r="Q2150" i="3"/>
  <c r="R2150" i="3"/>
  <c r="S2150" i="3"/>
  <c r="F2152" i="3"/>
  <c r="G2152" i="3"/>
  <c r="H2152" i="3"/>
  <c r="I2152" i="3"/>
  <c r="J2152" i="3"/>
  <c r="K2152" i="3"/>
  <c r="L2152" i="3"/>
  <c r="M2152" i="3"/>
  <c r="N2152" i="3"/>
  <c r="O2152" i="3"/>
  <c r="P2152" i="3"/>
  <c r="Q2152" i="3"/>
  <c r="R2152" i="3"/>
  <c r="S2152" i="3"/>
  <c r="F2153" i="3"/>
  <c r="G2153" i="3"/>
  <c r="H2153" i="3"/>
  <c r="I2153" i="3"/>
  <c r="J2153" i="3"/>
  <c r="K2153" i="3"/>
  <c r="L2153" i="3"/>
  <c r="M2153" i="3"/>
  <c r="N2153" i="3"/>
  <c r="O2153" i="3"/>
  <c r="P2153" i="3"/>
  <c r="Q2153" i="3"/>
  <c r="R2153" i="3"/>
  <c r="S2153" i="3"/>
  <c r="F2154" i="3"/>
  <c r="G2154" i="3"/>
  <c r="H2154" i="3"/>
  <c r="I2154" i="3"/>
  <c r="J2154" i="3"/>
  <c r="K2154" i="3"/>
  <c r="L2154" i="3"/>
  <c r="M2154" i="3"/>
  <c r="N2154" i="3"/>
  <c r="O2154" i="3"/>
  <c r="P2154" i="3"/>
  <c r="Q2154" i="3"/>
  <c r="R2154" i="3"/>
  <c r="S2154" i="3"/>
  <c r="F2155" i="3"/>
  <c r="G2155" i="3"/>
  <c r="H2155" i="3"/>
  <c r="I2155" i="3"/>
  <c r="J2155" i="3"/>
  <c r="K2155" i="3"/>
  <c r="L2155" i="3"/>
  <c r="M2155" i="3"/>
  <c r="N2155" i="3"/>
  <c r="O2155" i="3"/>
  <c r="P2155" i="3"/>
  <c r="Q2155" i="3"/>
  <c r="R2155" i="3"/>
  <c r="S2155" i="3"/>
  <c r="F2156" i="3"/>
  <c r="G2156" i="3"/>
  <c r="H2156" i="3"/>
  <c r="I2156" i="3"/>
  <c r="J2156" i="3"/>
  <c r="K2156" i="3"/>
  <c r="L2156" i="3"/>
  <c r="M2156" i="3"/>
  <c r="N2156" i="3"/>
  <c r="O2156" i="3"/>
  <c r="P2156" i="3"/>
  <c r="Q2156" i="3"/>
  <c r="R2156" i="3"/>
  <c r="S2156" i="3"/>
  <c r="F2157" i="3"/>
  <c r="G2157" i="3"/>
  <c r="H2157" i="3"/>
  <c r="I2157" i="3"/>
  <c r="J2157" i="3"/>
  <c r="K2157" i="3"/>
  <c r="L2157" i="3"/>
  <c r="M2157" i="3"/>
  <c r="N2157" i="3"/>
  <c r="O2157" i="3"/>
  <c r="P2157" i="3"/>
  <c r="Q2157" i="3"/>
  <c r="R2157" i="3"/>
  <c r="S2157" i="3"/>
  <c r="F2158" i="3"/>
  <c r="G2158" i="3"/>
  <c r="H2158" i="3"/>
  <c r="I2158" i="3"/>
  <c r="J2158" i="3"/>
  <c r="K2158" i="3"/>
  <c r="L2158" i="3"/>
  <c r="M2158" i="3"/>
  <c r="N2158" i="3"/>
  <c r="O2158" i="3"/>
  <c r="P2158" i="3"/>
  <c r="Q2158" i="3"/>
  <c r="R2158" i="3"/>
  <c r="S2158" i="3"/>
  <c r="F2159" i="3"/>
  <c r="G2159" i="3"/>
  <c r="H2159" i="3"/>
  <c r="I2159" i="3"/>
  <c r="J2159" i="3"/>
  <c r="K2159" i="3"/>
  <c r="L2159" i="3"/>
  <c r="M2159" i="3"/>
  <c r="N2159" i="3"/>
  <c r="O2159" i="3"/>
  <c r="P2159" i="3"/>
  <c r="Q2159" i="3"/>
  <c r="R2159" i="3"/>
  <c r="S2159" i="3"/>
  <c r="F2160" i="3"/>
  <c r="G2160" i="3"/>
  <c r="H2160" i="3"/>
  <c r="I2160" i="3"/>
  <c r="J2160" i="3"/>
  <c r="K2160" i="3"/>
  <c r="L2160" i="3"/>
  <c r="M2160" i="3"/>
  <c r="N2160" i="3"/>
  <c r="O2160" i="3"/>
  <c r="P2160" i="3"/>
  <c r="Q2160" i="3"/>
  <c r="R2160" i="3"/>
  <c r="S2160" i="3"/>
  <c r="F2161" i="3"/>
  <c r="G2161" i="3"/>
  <c r="H2161" i="3"/>
  <c r="I2161" i="3"/>
  <c r="J2161" i="3"/>
  <c r="K2161" i="3"/>
  <c r="L2161" i="3"/>
  <c r="M2161" i="3"/>
  <c r="N2161" i="3"/>
  <c r="O2161" i="3"/>
  <c r="P2161" i="3"/>
  <c r="Q2161" i="3"/>
  <c r="R2161" i="3"/>
  <c r="S2161" i="3"/>
  <c r="F2162" i="3"/>
  <c r="G2162" i="3"/>
  <c r="H2162" i="3"/>
  <c r="I2162" i="3"/>
  <c r="J2162" i="3"/>
  <c r="K2162" i="3"/>
  <c r="L2162" i="3"/>
  <c r="M2162" i="3"/>
  <c r="N2162" i="3"/>
  <c r="O2162" i="3"/>
  <c r="P2162" i="3"/>
  <c r="Q2162" i="3"/>
  <c r="R2162" i="3"/>
  <c r="S2162" i="3"/>
  <c r="F2164" i="3"/>
  <c r="G2164" i="3"/>
  <c r="H2164" i="3"/>
  <c r="I2164" i="3"/>
  <c r="J2164" i="3"/>
  <c r="K2164" i="3"/>
  <c r="L2164" i="3"/>
  <c r="M2164" i="3"/>
  <c r="N2164" i="3"/>
  <c r="O2164" i="3"/>
  <c r="P2164" i="3"/>
  <c r="Q2164" i="3"/>
  <c r="R2164" i="3"/>
  <c r="S2164" i="3"/>
  <c r="F2165" i="3"/>
  <c r="G2165" i="3"/>
  <c r="H2165" i="3"/>
  <c r="I2165" i="3"/>
  <c r="J2165" i="3"/>
  <c r="K2165" i="3"/>
  <c r="L2165" i="3"/>
  <c r="M2165" i="3"/>
  <c r="N2165" i="3"/>
  <c r="O2165" i="3"/>
  <c r="P2165" i="3"/>
  <c r="Q2165" i="3"/>
  <c r="R2165" i="3"/>
  <c r="S2165" i="3"/>
  <c r="F2166" i="3"/>
  <c r="G2166" i="3"/>
  <c r="H2166" i="3"/>
  <c r="I2166" i="3"/>
  <c r="J2166" i="3"/>
  <c r="K2166" i="3"/>
  <c r="L2166" i="3"/>
  <c r="M2166" i="3"/>
  <c r="N2166" i="3"/>
  <c r="O2166" i="3"/>
  <c r="P2166" i="3"/>
  <c r="Q2166" i="3"/>
  <c r="R2166" i="3"/>
  <c r="S2166" i="3"/>
  <c r="F2168" i="3"/>
  <c r="G2168" i="3"/>
  <c r="H2168" i="3"/>
  <c r="I2168" i="3"/>
  <c r="J2168" i="3"/>
  <c r="K2168" i="3"/>
  <c r="L2168" i="3"/>
  <c r="M2168" i="3"/>
  <c r="N2168" i="3"/>
  <c r="O2168" i="3"/>
  <c r="P2168" i="3"/>
  <c r="Q2168" i="3"/>
  <c r="R2168" i="3"/>
  <c r="S2168" i="3"/>
  <c r="F2170" i="3"/>
  <c r="G2170" i="3"/>
  <c r="H2170" i="3"/>
  <c r="I2170" i="3"/>
  <c r="J2170" i="3"/>
  <c r="K2170" i="3"/>
  <c r="L2170" i="3"/>
  <c r="M2170" i="3"/>
  <c r="N2170" i="3"/>
  <c r="O2170" i="3"/>
  <c r="P2170" i="3"/>
  <c r="Q2170" i="3"/>
  <c r="R2170" i="3"/>
  <c r="S2170" i="3"/>
  <c r="F2171" i="3"/>
  <c r="G2171" i="3"/>
  <c r="H2171" i="3"/>
  <c r="I2171" i="3"/>
  <c r="J2171" i="3"/>
  <c r="K2171" i="3"/>
  <c r="L2171" i="3"/>
  <c r="M2171" i="3"/>
  <c r="N2171" i="3"/>
  <c r="O2171" i="3"/>
  <c r="P2171" i="3"/>
  <c r="Q2171" i="3"/>
  <c r="R2171" i="3"/>
  <c r="S2171" i="3"/>
  <c r="F2172" i="3"/>
  <c r="G2172" i="3"/>
  <c r="H2172" i="3"/>
  <c r="I2172" i="3"/>
  <c r="J2172" i="3"/>
  <c r="K2172" i="3"/>
  <c r="L2172" i="3"/>
  <c r="M2172" i="3"/>
  <c r="N2172" i="3"/>
  <c r="O2172" i="3"/>
  <c r="P2172" i="3"/>
  <c r="Q2172" i="3"/>
  <c r="R2172" i="3"/>
  <c r="S2172" i="3"/>
  <c r="F2174" i="3"/>
  <c r="G2174" i="3"/>
  <c r="H2174" i="3"/>
  <c r="I2174" i="3"/>
  <c r="J2174" i="3"/>
  <c r="K2174" i="3"/>
  <c r="L2174" i="3"/>
  <c r="M2174" i="3"/>
  <c r="N2174" i="3"/>
  <c r="O2174" i="3"/>
  <c r="P2174" i="3"/>
  <c r="Q2174" i="3"/>
  <c r="R2174" i="3"/>
  <c r="S2174" i="3"/>
  <c r="F2175" i="3"/>
  <c r="G2175" i="3"/>
  <c r="H2175" i="3"/>
  <c r="I2175" i="3"/>
  <c r="J2175" i="3"/>
  <c r="K2175" i="3"/>
  <c r="L2175" i="3"/>
  <c r="M2175" i="3"/>
  <c r="N2175" i="3"/>
  <c r="O2175" i="3"/>
  <c r="P2175" i="3"/>
  <c r="Q2175" i="3"/>
  <c r="R2175" i="3"/>
  <c r="S2175" i="3"/>
  <c r="F2176" i="3"/>
  <c r="G2176" i="3"/>
  <c r="H2176" i="3"/>
  <c r="I2176" i="3"/>
  <c r="J2176" i="3"/>
  <c r="K2176" i="3"/>
  <c r="L2176" i="3"/>
  <c r="M2176" i="3"/>
  <c r="N2176" i="3"/>
  <c r="O2176" i="3"/>
  <c r="P2176" i="3"/>
  <c r="Q2176" i="3"/>
  <c r="R2176" i="3"/>
  <c r="S2176" i="3"/>
  <c r="F2178" i="3"/>
  <c r="G2178" i="3"/>
  <c r="H2178" i="3"/>
  <c r="I2178" i="3"/>
  <c r="J2178" i="3"/>
  <c r="K2178" i="3"/>
  <c r="L2178" i="3"/>
  <c r="M2178" i="3"/>
  <c r="N2178" i="3"/>
  <c r="O2178" i="3"/>
  <c r="P2178" i="3"/>
  <c r="Q2178" i="3"/>
  <c r="R2178" i="3"/>
  <c r="S2178" i="3"/>
  <c r="F2179" i="3"/>
  <c r="G2179" i="3"/>
  <c r="H2179" i="3"/>
  <c r="I2179" i="3"/>
  <c r="J2179" i="3"/>
  <c r="K2179" i="3"/>
  <c r="L2179" i="3"/>
  <c r="M2179" i="3"/>
  <c r="N2179" i="3"/>
  <c r="O2179" i="3"/>
  <c r="P2179" i="3"/>
  <c r="Q2179" i="3"/>
  <c r="R2179" i="3"/>
  <c r="S2179" i="3"/>
  <c r="F2180" i="3"/>
  <c r="G2180" i="3"/>
  <c r="H2180" i="3"/>
  <c r="I2180" i="3"/>
  <c r="J2180" i="3"/>
  <c r="K2180" i="3"/>
  <c r="L2180" i="3"/>
  <c r="M2180" i="3"/>
  <c r="N2180" i="3"/>
  <c r="O2180" i="3"/>
  <c r="P2180" i="3"/>
  <c r="Q2180" i="3"/>
  <c r="R2180" i="3"/>
  <c r="S2180" i="3"/>
  <c r="F2182" i="3"/>
  <c r="G2182" i="3"/>
  <c r="H2182" i="3"/>
  <c r="I2182" i="3"/>
  <c r="J2182" i="3"/>
  <c r="K2182" i="3"/>
  <c r="L2182" i="3"/>
  <c r="M2182" i="3"/>
  <c r="N2182" i="3"/>
  <c r="O2182" i="3"/>
  <c r="P2182" i="3"/>
  <c r="Q2182" i="3"/>
  <c r="R2182" i="3"/>
  <c r="S2182" i="3"/>
  <c r="F2183" i="3"/>
  <c r="G2183" i="3"/>
  <c r="H2183" i="3"/>
  <c r="I2183" i="3"/>
  <c r="J2183" i="3"/>
  <c r="K2183" i="3"/>
  <c r="L2183" i="3"/>
  <c r="M2183" i="3"/>
  <c r="N2183" i="3"/>
  <c r="O2183" i="3"/>
  <c r="P2183" i="3"/>
  <c r="Q2183" i="3"/>
  <c r="R2183" i="3"/>
  <c r="S2183" i="3"/>
  <c r="F2184" i="3"/>
  <c r="G2184" i="3"/>
  <c r="H2184" i="3"/>
  <c r="I2184" i="3"/>
  <c r="J2184" i="3"/>
  <c r="K2184" i="3"/>
  <c r="L2184" i="3"/>
  <c r="M2184" i="3"/>
  <c r="N2184" i="3"/>
  <c r="O2184" i="3"/>
  <c r="P2184" i="3"/>
  <c r="Q2184" i="3"/>
  <c r="R2184" i="3"/>
  <c r="S2184" i="3"/>
  <c r="F2185" i="3"/>
  <c r="G2185" i="3"/>
  <c r="H2185" i="3"/>
  <c r="I2185" i="3"/>
  <c r="J2185" i="3"/>
  <c r="K2185" i="3"/>
  <c r="L2185" i="3"/>
  <c r="M2185" i="3"/>
  <c r="N2185" i="3"/>
  <c r="O2185" i="3"/>
  <c r="P2185" i="3"/>
  <c r="Q2185" i="3"/>
  <c r="R2185" i="3"/>
  <c r="S2185" i="3"/>
  <c r="F2186" i="3"/>
  <c r="G2186" i="3"/>
  <c r="H2186" i="3"/>
  <c r="I2186" i="3"/>
  <c r="J2186" i="3"/>
  <c r="K2186" i="3"/>
  <c r="L2186" i="3"/>
  <c r="M2186" i="3"/>
  <c r="N2186" i="3"/>
  <c r="O2186" i="3"/>
  <c r="P2186" i="3"/>
  <c r="Q2186" i="3"/>
  <c r="R2186" i="3"/>
  <c r="S2186" i="3"/>
  <c r="F2187" i="3"/>
  <c r="G2187" i="3"/>
  <c r="H2187" i="3"/>
  <c r="I2187" i="3"/>
  <c r="J2187" i="3"/>
  <c r="K2187" i="3"/>
  <c r="L2187" i="3"/>
  <c r="M2187" i="3"/>
  <c r="N2187" i="3"/>
  <c r="O2187" i="3"/>
  <c r="P2187" i="3"/>
  <c r="Q2187" i="3"/>
  <c r="R2187" i="3"/>
  <c r="S2187" i="3"/>
  <c r="F2188" i="3"/>
  <c r="G2188" i="3"/>
  <c r="H2188" i="3"/>
  <c r="I2188" i="3"/>
  <c r="J2188" i="3"/>
  <c r="K2188" i="3"/>
  <c r="L2188" i="3"/>
  <c r="M2188" i="3"/>
  <c r="N2188" i="3"/>
  <c r="O2188" i="3"/>
  <c r="P2188" i="3"/>
  <c r="Q2188" i="3"/>
  <c r="R2188" i="3"/>
  <c r="S2188" i="3"/>
  <c r="F2189" i="3"/>
  <c r="G2189" i="3"/>
  <c r="H2189" i="3"/>
  <c r="I2189" i="3"/>
  <c r="J2189" i="3"/>
  <c r="K2189" i="3"/>
  <c r="L2189" i="3"/>
  <c r="M2189" i="3"/>
  <c r="N2189" i="3"/>
  <c r="O2189" i="3"/>
  <c r="P2189" i="3"/>
  <c r="Q2189" i="3"/>
  <c r="R2189" i="3"/>
  <c r="S2189" i="3"/>
  <c r="F2190" i="3"/>
  <c r="G2190" i="3"/>
  <c r="H2190" i="3"/>
  <c r="I2190" i="3"/>
  <c r="J2190" i="3"/>
  <c r="K2190" i="3"/>
  <c r="L2190" i="3"/>
  <c r="M2190" i="3"/>
  <c r="N2190" i="3"/>
  <c r="O2190" i="3"/>
  <c r="P2190" i="3"/>
  <c r="Q2190" i="3"/>
  <c r="R2190" i="3"/>
  <c r="S2190" i="3"/>
  <c r="F2191" i="3"/>
  <c r="G2191" i="3"/>
  <c r="H2191" i="3"/>
  <c r="I2191" i="3"/>
  <c r="J2191" i="3"/>
  <c r="K2191" i="3"/>
  <c r="L2191" i="3"/>
  <c r="M2191" i="3"/>
  <c r="N2191" i="3"/>
  <c r="O2191" i="3"/>
  <c r="P2191" i="3"/>
  <c r="Q2191" i="3"/>
  <c r="R2191" i="3"/>
  <c r="S2191" i="3"/>
  <c r="F2192" i="3"/>
  <c r="G2192" i="3"/>
  <c r="H2192" i="3"/>
  <c r="I2192" i="3"/>
  <c r="J2192" i="3"/>
  <c r="K2192" i="3"/>
  <c r="L2192" i="3"/>
  <c r="M2192" i="3"/>
  <c r="N2192" i="3"/>
  <c r="O2192" i="3"/>
  <c r="P2192" i="3"/>
  <c r="Q2192" i="3"/>
  <c r="R2192" i="3"/>
  <c r="S2192" i="3"/>
  <c r="F2193" i="3"/>
  <c r="G2193" i="3"/>
  <c r="H2193" i="3"/>
  <c r="I2193" i="3"/>
  <c r="J2193" i="3"/>
  <c r="K2193" i="3"/>
  <c r="L2193" i="3"/>
  <c r="M2193" i="3"/>
  <c r="N2193" i="3"/>
  <c r="O2193" i="3"/>
  <c r="P2193" i="3"/>
  <c r="Q2193" i="3"/>
  <c r="R2193" i="3"/>
  <c r="S2193" i="3"/>
  <c r="F2194" i="3"/>
  <c r="G2194" i="3"/>
  <c r="H2194" i="3"/>
  <c r="I2194" i="3"/>
  <c r="J2194" i="3"/>
  <c r="K2194" i="3"/>
  <c r="L2194" i="3"/>
  <c r="M2194" i="3"/>
  <c r="N2194" i="3"/>
  <c r="O2194" i="3"/>
  <c r="P2194" i="3"/>
  <c r="Q2194" i="3"/>
  <c r="R2194" i="3"/>
  <c r="S2194" i="3"/>
  <c r="F2195" i="3"/>
  <c r="G2195" i="3"/>
  <c r="H2195" i="3"/>
  <c r="I2195" i="3"/>
  <c r="J2195" i="3"/>
  <c r="K2195" i="3"/>
  <c r="L2195" i="3"/>
  <c r="M2195" i="3"/>
  <c r="N2195" i="3"/>
  <c r="O2195" i="3"/>
  <c r="P2195" i="3"/>
  <c r="Q2195" i="3"/>
  <c r="R2195" i="3"/>
  <c r="S2195" i="3"/>
  <c r="F2196" i="3"/>
  <c r="G2196" i="3"/>
  <c r="H2196" i="3"/>
  <c r="I2196" i="3"/>
  <c r="J2196" i="3"/>
  <c r="K2196" i="3"/>
  <c r="L2196" i="3"/>
  <c r="M2196" i="3"/>
  <c r="N2196" i="3"/>
  <c r="O2196" i="3"/>
  <c r="P2196" i="3"/>
  <c r="Q2196" i="3"/>
  <c r="R2196" i="3"/>
  <c r="S2196" i="3"/>
  <c r="F2197" i="3"/>
  <c r="G2197" i="3"/>
  <c r="H2197" i="3"/>
  <c r="I2197" i="3"/>
  <c r="J2197" i="3"/>
  <c r="K2197" i="3"/>
  <c r="L2197" i="3"/>
  <c r="M2197" i="3"/>
  <c r="N2197" i="3"/>
  <c r="O2197" i="3"/>
  <c r="P2197" i="3"/>
  <c r="Q2197" i="3"/>
  <c r="R2197" i="3"/>
  <c r="S2197" i="3"/>
  <c r="F2198" i="3"/>
  <c r="G2198" i="3"/>
  <c r="H2198" i="3"/>
  <c r="I2198" i="3"/>
  <c r="J2198" i="3"/>
  <c r="K2198" i="3"/>
  <c r="L2198" i="3"/>
  <c r="M2198" i="3"/>
  <c r="N2198" i="3"/>
  <c r="O2198" i="3"/>
  <c r="P2198" i="3"/>
  <c r="Q2198" i="3"/>
  <c r="R2198" i="3"/>
  <c r="S2198" i="3"/>
  <c r="F2199" i="3"/>
  <c r="G2199" i="3"/>
  <c r="H2199" i="3"/>
  <c r="I2199" i="3"/>
  <c r="J2199" i="3"/>
  <c r="K2199" i="3"/>
  <c r="L2199" i="3"/>
  <c r="M2199" i="3"/>
  <c r="N2199" i="3"/>
  <c r="O2199" i="3"/>
  <c r="P2199" i="3"/>
  <c r="Q2199" i="3"/>
  <c r="R2199" i="3"/>
  <c r="S2199" i="3"/>
  <c r="F2200" i="3"/>
  <c r="G2200" i="3"/>
  <c r="H2200" i="3"/>
  <c r="I2200" i="3"/>
  <c r="J2200" i="3"/>
  <c r="K2200" i="3"/>
  <c r="L2200" i="3"/>
  <c r="M2200" i="3"/>
  <c r="N2200" i="3"/>
  <c r="O2200" i="3"/>
  <c r="P2200" i="3"/>
  <c r="Q2200" i="3"/>
  <c r="R2200" i="3"/>
  <c r="S2200" i="3"/>
  <c r="F2201" i="3"/>
  <c r="G2201" i="3"/>
  <c r="H2201" i="3"/>
  <c r="I2201" i="3"/>
  <c r="J2201" i="3"/>
  <c r="K2201" i="3"/>
  <c r="L2201" i="3"/>
  <c r="M2201" i="3"/>
  <c r="N2201" i="3"/>
  <c r="O2201" i="3"/>
  <c r="P2201" i="3"/>
  <c r="Q2201" i="3"/>
  <c r="R2201" i="3"/>
  <c r="S2201" i="3"/>
  <c r="F2202" i="3"/>
  <c r="G2202" i="3"/>
  <c r="H2202" i="3"/>
  <c r="I2202" i="3"/>
  <c r="J2202" i="3"/>
  <c r="K2202" i="3"/>
  <c r="L2202" i="3"/>
  <c r="M2202" i="3"/>
  <c r="N2202" i="3"/>
  <c r="O2202" i="3"/>
  <c r="P2202" i="3"/>
  <c r="Q2202" i="3"/>
  <c r="R2202" i="3"/>
  <c r="S2202" i="3"/>
  <c r="F2203" i="3"/>
  <c r="G2203" i="3"/>
  <c r="H2203" i="3"/>
  <c r="I2203" i="3"/>
  <c r="J2203" i="3"/>
  <c r="K2203" i="3"/>
  <c r="L2203" i="3"/>
  <c r="M2203" i="3"/>
  <c r="N2203" i="3"/>
  <c r="O2203" i="3"/>
  <c r="P2203" i="3"/>
  <c r="Q2203" i="3"/>
  <c r="R2203" i="3"/>
  <c r="S2203" i="3"/>
  <c r="F2204" i="3"/>
  <c r="G2204" i="3"/>
  <c r="H2204" i="3"/>
  <c r="I2204" i="3"/>
  <c r="J2204" i="3"/>
  <c r="K2204" i="3"/>
  <c r="L2204" i="3"/>
  <c r="M2204" i="3"/>
  <c r="N2204" i="3"/>
  <c r="O2204" i="3"/>
  <c r="P2204" i="3"/>
  <c r="Q2204" i="3"/>
  <c r="R2204" i="3"/>
  <c r="S2204" i="3"/>
  <c r="F2206" i="3"/>
  <c r="G2206" i="3"/>
  <c r="H2206" i="3"/>
  <c r="I2206" i="3"/>
  <c r="J2206" i="3"/>
  <c r="K2206" i="3"/>
  <c r="L2206" i="3"/>
  <c r="M2206" i="3"/>
  <c r="N2206" i="3"/>
  <c r="O2206" i="3"/>
  <c r="P2206" i="3"/>
  <c r="Q2206" i="3"/>
  <c r="R2206" i="3"/>
  <c r="S2206" i="3"/>
  <c r="F2207" i="3"/>
  <c r="G2207" i="3"/>
  <c r="H2207" i="3"/>
  <c r="I2207" i="3"/>
  <c r="J2207" i="3"/>
  <c r="K2207" i="3"/>
  <c r="L2207" i="3"/>
  <c r="M2207" i="3"/>
  <c r="N2207" i="3"/>
  <c r="O2207" i="3"/>
  <c r="P2207" i="3"/>
  <c r="Q2207" i="3"/>
  <c r="R2207" i="3"/>
  <c r="S2207" i="3"/>
  <c r="F2208" i="3"/>
  <c r="G2208" i="3"/>
  <c r="H2208" i="3"/>
  <c r="I2208" i="3"/>
  <c r="J2208" i="3"/>
  <c r="K2208" i="3"/>
  <c r="L2208" i="3"/>
  <c r="M2208" i="3"/>
  <c r="N2208" i="3"/>
  <c r="O2208" i="3"/>
  <c r="P2208" i="3"/>
  <c r="Q2208" i="3"/>
  <c r="R2208" i="3"/>
  <c r="S2208" i="3"/>
  <c r="F2209" i="3"/>
  <c r="G2209" i="3"/>
  <c r="H2209" i="3"/>
  <c r="I2209" i="3"/>
  <c r="J2209" i="3"/>
  <c r="K2209" i="3"/>
  <c r="L2209" i="3"/>
  <c r="M2209" i="3"/>
  <c r="N2209" i="3"/>
  <c r="O2209" i="3"/>
  <c r="P2209" i="3"/>
  <c r="Q2209" i="3"/>
  <c r="R2209" i="3"/>
  <c r="S2209" i="3"/>
  <c r="F2210" i="3"/>
  <c r="G2210" i="3"/>
  <c r="H2210" i="3"/>
  <c r="I2210" i="3"/>
  <c r="J2210" i="3"/>
  <c r="K2210" i="3"/>
  <c r="L2210" i="3"/>
  <c r="M2210" i="3"/>
  <c r="N2210" i="3"/>
  <c r="O2210" i="3"/>
  <c r="P2210" i="3"/>
  <c r="Q2210" i="3"/>
  <c r="R2210" i="3"/>
  <c r="S2210" i="3"/>
  <c r="F2211" i="3"/>
  <c r="G2211" i="3"/>
  <c r="H2211" i="3"/>
  <c r="I2211" i="3"/>
  <c r="J2211" i="3"/>
  <c r="K2211" i="3"/>
  <c r="L2211" i="3"/>
  <c r="M2211" i="3"/>
  <c r="N2211" i="3"/>
  <c r="O2211" i="3"/>
  <c r="P2211" i="3"/>
  <c r="Q2211" i="3"/>
  <c r="R2211" i="3"/>
  <c r="S2211" i="3"/>
  <c r="F2212" i="3"/>
  <c r="G2212" i="3"/>
  <c r="H2212" i="3"/>
  <c r="I2212" i="3"/>
  <c r="J2212" i="3"/>
  <c r="K2212" i="3"/>
  <c r="L2212" i="3"/>
  <c r="M2212" i="3"/>
  <c r="N2212" i="3"/>
  <c r="O2212" i="3"/>
  <c r="P2212" i="3"/>
  <c r="Q2212" i="3"/>
  <c r="R2212" i="3"/>
  <c r="S2212" i="3"/>
  <c r="F2213" i="3"/>
  <c r="G2213" i="3"/>
  <c r="H2213" i="3"/>
  <c r="I2213" i="3"/>
  <c r="J2213" i="3"/>
  <c r="K2213" i="3"/>
  <c r="L2213" i="3"/>
  <c r="M2213" i="3"/>
  <c r="N2213" i="3"/>
  <c r="O2213" i="3"/>
  <c r="P2213" i="3"/>
  <c r="Q2213" i="3"/>
  <c r="R2213" i="3"/>
  <c r="S2213" i="3"/>
  <c r="F2214" i="3"/>
  <c r="G2214" i="3"/>
  <c r="H2214" i="3"/>
  <c r="I2214" i="3"/>
  <c r="J2214" i="3"/>
  <c r="K2214" i="3"/>
  <c r="L2214" i="3"/>
  <c r="M2214" i="3"/>
  <c r="N2214" i="3"/>
  <c r="O2214" i="3"/>
  <c r="P2214" i="3"/>
  <c r="Q2214" i="3"/>
  <c r="R2214" i="3"/>
  <c r="S2214" i="3"/>
  <c r="F2215" i="3"/>
  <c r="G2215" i="3"/>
  <c r="H2215" i="3"/>
  <c r="I2215" i="3"/>
  <c r="J2215" i="3"/>
  <c r="K2215" i="3"/>
  <c r="L2215" i="3"/>
  <c r="M2215" i="3"/>
  <c r="N2215" i="3"/>
  <c r="O2215" i="3"/>
  <c r="P2215" i="3"/>
  <c r="Q2215" i="3"/>
  <c r="R2215" i="3"/>
  <c r="S2215" i="3"/>
  <c r="F2216" i="3"/>
  <c r="G2216" i="3"/>
  <c r="H2216" i="3"/>
  <c r="I2216" i="3"/>
  <c r="J2216" i="3"/>
  <c r="K2216" i="3"/>
  <c r="L2216" i="3"/>
  <c r="M2216" i="3"/>
  <c r="N2216" i="3"/>
  <c r="O2216" i="3"/>
  <c r="P2216" i="3"/>
  <c r="Q2216" i="3"/>
  <c r="R2216" i="3"/>
  <c r="S2216" i="3"/>
  <c r="F2218" i="3"/>
  <c r="G2218" i="3"/>
  <c r="H2218" i="3"/>
  <c r="I2218" i="3"/>
  <c r="J2218" i="3"/>
  <c r="K2218" i="3"/>
  <c r="L2218" i="3"/>
  <c r="M2218" i="3"/>
  <c r="N2218" i="3"/>
  <c r="O2218" i="3"/>
  <c r="P2218" i="3"/>
  <c r="Q2218" i="3"/>
  <c r="R2218" i="3"/>
  <c r="S2218" i="3"/>
  <c r="F2219" i="3"/>
  <c r="G2219" i="3"/>
  <c r="H2219" i="3"/>
  <c r="I2219" i="3"/>
  <c r="J2219" i="3"/>
  <c r="K2219" i="3"/>
  <c r="L2219" i="3"/>
  <c r="M2219" i="3"/>
  <c r="N2219" i="3"/>
  <c r="O2219" i="3"/>
  <c r="P2219" i="3"/>
  <c r="Q2219" i="3"/>
  <c r="R2219" i="3"/>
  <c r="S2219" i="3"/>
  <c r="F2220" i="3"/>
  <c r="G2220" i="3"/>
  <c r="H2220" i="3"/>
  <c r="I2220" i="3"/>
  <c r="J2220" i="3"/>
  <c r="K2220" i="3"/>
  <c r="L2220" i="3"/>
  <c r="M2220" i="3"/>
  <c r="N2220" i="3"/>
  <c r="O2220" i="3"/>
  <c r="P2220" i="3"/>
  <c r="Q2220" i="3"/>
  <c r="R2220" i="3"/>
  <c r="S2220" i="3"/>
  <c r="F2221" i="3"/>
  <c r="G2221" i="3"/>
  <c r="H2221" i="3"/>
  <c r="I2221" i="3"/>
  <c r="J2221" i="3"/>
  <c r="K2221" i="3"/>
  <c r="L2221" i="3"/>
  <c r="M2221" i="3"/>
  <c r="N2221" i="3"/>
  <c r="O2221" i="3"/>
  <c r="P2221" i="3"/>
  <c r="Q2221" i="3"/>
  <c r="R2221" i="3"/>
  <c r="S2221" i="3"/>
  <c r="F2223" i="3"/>
  <c r="G2223" i="3"/>
  <c r="H2223" i="3"/>
  <c r="I2223" i="3"/>
  <c r="J2223" i="3"/>
  <c r="K2223" i="3"/>
  <c r="L2223" i="3"/>
  <c r="M2223" i="3"/>
  <c r="N2223" i="3"/>
  <c r="O2223" i="3"/>
  <c r="P2223" i="3"/>
  <c r="Q2223" i="3"/>
  <c r="R2223" i="3"/>
  <c r="S2223" i="3"/>
  <c r="F2224" i="3"/>
  <c r="G2224" i="3"/>
  <c r="H2224" i="3"/>
  <c r="I2224" i="3"/>
  <c r="J2224" i="3"/>
  <c r="K2224" i="3"/>
  <c r="L2224" i="3"/>
  <c r="M2224" i="3"/>
  <c r="N2224" i="3"/>
  <c r="O2224" i="3"/>
  <c r="P2224" i="3"/>
  <c r="Q2224" i="3"/>
  <c r="R2224" i="3"/>
  <c r="S2224" i="3"/>
  <c r="F2225" i="3"/>
  <c r="G2225" i="3"/>
  <c r="H2225" i="3"/>
  <c r="I2225" i="3"/>
  <c r="J2225" i="3"/>
  <c r="K2225" i="3"/>
  <c r="L2225" i="3"/>
  <c r="M2225" i="3"/>
  <c r="N2225" i="3"/>
  <c r="O2225" i="3"/>
  <c r="P2225" i="3"/>
  <c r="Q2225" i="3"/>
  <c r="R2225" i="3"/>
  <c r="S2225" i="3"/>
  <c r="F2226" i="3"/>
  <c r="G2226" i="3"/>
  <c r="H2226" i="3"/>
  <c r="I2226" i="3"/>
  <c r="J2226" i="3"/>
  <c r="K2226" i="3"/>
  <c r="L2226" i="3"/>
  <c r="M2226" i="3"/>
  <c r="N2226" i="3"/>
  <c r="O2226" i="3"/>
  <c r="P2226" i="3"/>
  <c r="Q2226" i="3"/>
  <c r="R2226" i="3"/>
  <c r="S2226" i="3"/>
  <c r="F2227" i="3"/>
  <c r="G2227" i="3"/>
  <c r="H2227" i="3"/>
  <c r="I2227" i="3"/>
  <c r="J2227" i="3"/>
  <c r="K2227" i="3"/>
  <c r="L2227" i="3"/>
  <c r="M2227" i="3"/>
  <c r="N2227" i="3"/>
  <c r="O2227" i="3"/>
  <c r="P2227" i="3"/>
  <c r="Q2227" i="3"/>
  <c r="R2227" i="3"/>
  <c r="S2227" i="3"/>
  <c r="F2229" i="3"/>
  <c r="G2229" i="3"/>
  <c r="H2229" i="3"/>
  <c r="I2229" i="3"/>
  <c r="J2229" i="3"/>
  <c r="K2229" i="3"/>
  <c r="L2229" i="3"/>
  <c r="M2229" i="3"/>
  <c r="N2229" i="3"/>
  <c r="O2229" i="3"/>
  <c r="P2229" i="3"/>
  <c r="Q2229" i="3"/>
  <c r="R2229" i="3"/>
  <c r="S2229" i="3"/>
  <c r="F2230" i="3"/>
  <c r="G2230" i="3"/>
  <c r="H2230" i="3"/>
  <c r="I2230" i="3"/>
  <c r="J2230" i="3"/>
  <c r="K2230" i="3"/>
  <c r="L2230" i="3"/>
  <c r="M2230" i="3"/>
  <c r="N2230" i="3"/>
  <c r="O2230" i="3"/>
  <c r="P2230" i="3"/>
  <c r="Q2230" i="3"/>
  <c r="R2230" i="3"/>
  <c r="S2230" i="3"/>
  <c r="F2231" i="3"/>
  <c r="G2231" i="3"/>
  <c r="H2231" i="3"/>
  <c r="I2231" i="3"/>
  <c r="J2231" i="3"/>
  <c r="K2231" i="3"/>
  <c r="L2231" i="3"/>
  <c r="M2231" i="3"/>
  <c r="N2231" i="3"/>
  <c r="O2231" i="3"/>
  <c r="P2231" i="3"/>
  <c r="Q2231" i="3"/>
  <c r="R2231" i="3"/>
  <c r="S2231" i="3"/>
  <c r="F2232" i="3"/>
  <c r="G2232" i="3"/>
  <c r="H2232" i="3"/>
  <c r="I2232" i="3"/>
  <c r="J2232" i="3"/>
  <c r="K2232" i="3"/>
  <c r="L2232" i="3"/>
  <c r="M2232" i="3"/>
  <c r="N2232" i="3"/>
  <c r="O2232" i="3"/>
  <c r="P2232" i="3"/>
  <c r="Q2232" i="3"/>
  <c r="R2232" i="3"/>
  <c r="S2232" i="3"/>
  <c r="F2234" i="3"/>
  <c r="G2234" i="3"/>
  <c r="H2234" i="3"/>
  <c r="I2234" i="3"/>
  <c r="J2234" i="3"/>
  <c r="K2234" i="3"/>
  <c r="L2234" i="3"/>
  <c r="M2234" i="3"/>
  <c r="N2234" i="3"/>
  <c r="O2234" i="3"/>
  <c r="P2234" i="3"/>
  <c r="Q2234" i="3"/>
  <c r="R2234" i="3"/>
  <c r="S2234" i="3"/>
  <c r="F2235" i="3"/>
  <c r="G2235" i="3"/>
  <c r="H2235" i="3"/>
  <c r="I2235" i="3"/>
  <c r="J2235" i="3"/>
  <c r="K2235" i="3"/>
  <c r="L2235" i="3"/>
  <c r="M2235" i="3"/>
  <c r="N2235" i="3"/>
  <c r="O2235" i="3"/>
  <c r="P2235" i="3"/>
  <c r="Q2235" i="3"/>
  <c r="R2235" i="3"/>
  <c r="S2235" i="3"/>
  <c r="F2236" i="3"/>
  <c r="G2236" i="3"/>
  <c r="H2236" i="3"/>
  <c r="I2236" i="3"/>
  <c r="J2236" i="3"/>
  <c r="K2236" i="3"/>
  <c r="L2236" i="3"/>
  <c r="M2236" i="3"/>
  <c r="N2236" i="3"/>
  <c r="O2236" i="3"/>
  <c r="P2236" i="3"/>
  <c r="Q2236" i="3"/>
  <c r="R2236" i="3"/>
  <c r="S2236" i="3"/>
  <c r="F2237" i="3"/>
  <c r="G2237" i="3"/>
  <c r="H2237" i="3"/>
  <c r="I2237" i="3"/>
  <c r="J2237" i="3"/>
  <c r="K2237" i="3"/>
  <c r="L2237" i="3"/>
  <c r="M2237" i="3"/>
  <c r="N2237" i="3"/>
  <c r="O2237" i="3"/>
  <c r="P2237" i="3"/>
  <c r="Q2237" i="3"/>
  <c r="R2237" i="3"/>
  <c r="S2237" i="3"/>
  <c r="F2238" i="3"/>
  <c r="G2238" i="3"/>
  <c r="H2238" i="3"/>
  <c r="I2238" i="3"/>
  <c r="J2238" i="3"/>
  <c r="K2238" i="3"/>
  <c r="L2238" i="3"/>
  <c r="M2238" i="3"/>
  <c r="N2238" i="3"/>
  <c r="O2238" i="3"/>
  <c r="P2238" i="3"/>
  <c r="Q2238" i="3"/>
  <c r="R2238" i="3"/>
  <c r="S2238" i="3"/>
  <c r="F2240" i="3"/>
  <c r="G2240" i="3"/>
  <c r="H2240" i="3"/>
  <c r="I2240" i="3"/>
  <c r="J2240" i="3"/>
  <c r="K2240" i="3"/>
  <c r="L2240" i="3"/>
  <c r="M2240" i="3"/>
  <c r="N2240" i="3"/>
  <c r="O2240" i="3"/>
  <c r="P2240" i="3"/>
  <c r="Q2240" i="3"/>
  <c r="R2240" i="3"/>
  <c r="S2240" i="3"/>
  <c r="F2241" i="3"/>
  <c r="G2241" i="3"/>
  <c r="H2241" i="3"/>
  <c r="I2241" i="3"/>
  <c r="J2241" i="3"/>
  <c r="K2241" i="3"/>
  <c r="L2241" i="3"/>
  <c r="M2241" i="3"/>
  <c r="N2241" i="3"/>
  <c r="O2241" i="3"/>
  <c r="P2241" i="3"/>
  <c r="Q2241" i="3"/>
  <c r="R2241" i="3"/>
  <c r="S2241" i="3"/>
  <c r="F2242" i="3"/>
  <c r="G2242" i="3"/>
  <c r="H2242" i="3"/>
  <c r="I2242" i="3"/>
  <c r="J2242" i="3"/>
  <c r="K2242" i="3"/>
  <c r="L2242" i="3"/>
  <c r="M2242" i="3"/>
  <c r="N2242" i="3"/>
  <c r="O2242" i="3"/>
  <c r="P2242" i="3"/>
  <c r="Q2242" i="3"/>
  <c r="R2242" i="3"/>
  <c r="S2242" i="3"/>
  <c r="F2243" i="3"/>
  <c r="G2243" i="3"/>
  <c r="H2243" i="3"/>
  <c r="I2243" i="3"/>
  <c r="J2243" i="3"/>
  <c r="K2243" i="3"/>
  <c r="L2243" i="3"/>
  <c r="M2243" i="3"/>
  <c r="N2243" i="3"/>
  <c r="O2243" i="3"/>
  <c r="P2243" i="3"/>
  <c r="Q2243" i="3"/>
  <c r="R2243" i="3"/>
  <c r="S2243" i="3"/>
  <c r="F2244" i="3"/>
  <c r="G2244" i="3"/>
  <c r="H2244" i="3"/>
  <c r="I2244" i="3"/>
  <c r="J2244" i="3"/>
  <c r="K2244" i="3"/>
  <c r="L2244" i="3"/>
  <c r="M2244" i="3"/>
  <c r="N2244" i="3"/>
  <c r="O2244" i="3"/>
  <c r="P2244" i="3"/>
  <c r="Q2244" i="3"/>
  <c r="R2244" i="3"/>
  <c r="S2244" i="3"/>
  <c r="F2246" i="3"/>
  <c r="G2246" i="3"/>
  <c r="H2246" i="3"/>
  <c r="I2246" i="3"/>
  <c r="J2246" i="3"/>
  <c r="K2246" i="3"/>
  <c r="L2246" i="3"/>
  <c r="M2246" i="3"/>
  <c r="N2246" i="3"/>
  <c r="O2246" i="3"/>
  <c r="P2246" i="3"/>
  <c r="Q2246" i="3"/>
  <c r="R2246" i="3"/>
  <c r="S2246" i="3"/>
  <c r="F2248" i="3"/>
  <c r="G2248" i="3"/>
  <c r="H2248" i="3"/>
  <c r="I2248" i="3"/>
  <c r="J2248" i="3"/>
  <c r="K2248" i="3"/>
  <c r="L2248" i="3"/>
  <c r="M2248" i="3"/>
  <c r="N2248" i="3"/>
  <c r="O2248" i="3"/>
  <c r="P2248" i="3"/>
  <c r="Q2248" i="3"/>
  <c r="R2248" i="3"/>
  <c r="S2248" i="3"/>
  <c r="F2250" i="3"/>
  <c r="G2250" i="3"/>
  <c r="H2250" i="3"/>
  <c r="I2250" i="3"/>
  <c r="J2250" i="3"/>
  <c r="K2250" i="3"/>
  <c r="L2250" i="3"/>
  <c r="M2250" i="3"/>
  <c r="N2250" i="3"/>
  <c r="O2250" i="3"/>
  <c r="P2250" i="3"/>
  <c r="Q2250" i="3"/>
  <c r="R2250" i="3"/>
  <c r="S2250" i="3"/>
  <c r="F2251" i="3"/>
  <c r="G2251" i="3"/>
  <c r="H2251" i="3"/>
  <c r="I2251" i="3"/>
  <c r="J2251" i="3"/>
  <c r="K2251" i="3"/>
  <c r="L2251" i="3"/>
  <c r="M2251" i="3"/>
  <c r="N2251" i="3"/>
  <c r="O2251" i="3"/>
  <c r="P2251" i="3"/>
  <c r="Q2251" i="3"/>
  <c r="R2251" i="3"/>
  <c r="S2251" i="3"/>
  <c r="F2253" i="3"/>
  <c r="G2253" i="3"/>
  <c r="H2253" i="3"/>
  <c r="I2253" i="3"/>
  <c r="J2253" i="3"/>
  <c r="K2253" i="3"/>
  <c r="L2253" i="3"/>
  <c r="M2253" i="3"/>
  <c r="N2253" i="3"/>
  <c r="O2253" i="3"/>
  <c r="P2253" i="3"/>
  <c r="Q2253" i="3"/>
  <c r="R2253" i="3"/>
  <c r="S2253" i="3"/>
  <c r="F2254" i="3"/>
  <c r="G2254" i="3"/>
  <c r="H2254" i="3"/>
  <c r="I2254" i="3"/>
  <c r="J2254" i="3"/>
  <c r="K2254" i="3"/>
  <c r="L2254" i="3"/>
  <c r="M2254" i="3"/>
  <c r="N2254" i="3"/>
  <c r="O2254" i="3"/>
  <c r="P2254" i="3"/>
  <c r="Q2254" i="3"/>
  <c r="R2254" i="3"/>
  <c r="S2254" i="3"/>
  <c r="F2255" i="3"/>
  <c r="G2255" i="3"/>
  <c r="H2255" i="3"/>
  <c r="I2255" i="3"/>
  <c r="J2255" i="3"/>
  <c r="K2255" i="3"/>
  <c r="L2255" i="3"/>
  <c r="M2255" i="3"/>
  <c r="N2255" i="3"/>
  <c r="O2255" i="3"/>
  <c r="P2255" i="3"/>
  <c r="Q2255" i="3"/>
  <c r="R2255" i="3"/>
  <c r="S2255" i="3"/>
  <c r="F2256" i="3"/>
  <c r="G2256" i="3"/>
  <c r="H2256" i="3"/>
  <c r="I2256" i="3"/>
  <c r="J2256" i="3"/>
  <c r="K2256" i="3"/>
  <c r="L2256" i="3"/>
  <c r="M2256" i="3"/>
  <c r="N2256" i="3"/>
  <c r="O2256" i="3"/>
  <c r="P2256" i="3"/>
  <c r="Q2256" i="3"/>
  <c r="R2256" i="3"/>
  <c r="S2256" i="3"/>
  <c r="F2257" i="3"/>
  <c r="G2257" i="3"/>
  <c r="H2257" i="3"/>
  <c r="I2257" i="3"/>
  <c r="J2257" i="3"/>
  <c r="K2257" i="3"/>
  <c r="L2257" i="3"/>
  <c r="M2257" i="3"/>
  <c r="N2257" i="3"/>
  <c r="O2257" i="3"/>
  <c r="P2257" i="3"/>
  <c r="Q2257" i="3"/>
  <c r="R2257" i="3"/>
  <c r="S2257" i="3"/>
  <c r="F2258" i="3"/>
  <c r="G2258" i="3"/>
  <c r="H2258" i="3"/>
  <c r="I2258" i="3"/>
  <c r="J2258" i="3"/>
  <c r="K2258" i="3"/>
  <c r="L2258" i="3"/>
  <c r="M2258" i="3"/>
  <c r="N2258" i="3"/>
  <c r="O2258" i="3"/>
  <c r="P2258" i="3"/>
  <c r="Q2258" i="3"/>
  <c r="R2258" i="3"/>
  <c r="S2258" i="3"/>
  <c r="F2260" i="3"/>
  <c r="G2260" i="3"/>
  <c r="H2260" i="3"/>
  <c r="I2260" i="3"/>
  <c r="J2260" i="3"/>
  <c r="K2260" i="3"/>
  <c r="L2260" i="3"/>
  <c r="M2260" i="3"/>
  <c r="N2260" i="3"/>
  <c r="O2260" i="3"/>
  <c r="P2260" i="3"/>
  <c r="Q2260" i="3"/>
  <c r="R2260" i="3"/>
  <c r="S2260" i="3"/>
  <c r="F2261" i="3"/>
  <c r="G2261" i="3"/>
  <c r="H2261" i="3"/>
  <c r="I2261" i="3"/>
  <c r="J2261" i="3"/>
  <c r="K2261" i="3"/>
  <c r="L2261" i="3"/>
  <c r="M2261" i="3"/>
  <c r="N2261" i="3"/>
  <c r="O2261" i="3"/>
  <c r="P2261" i="3"/>
  <c r="Q2261" i="3"/>
  <c r="R2261" i="3"/>
  <c r="S2261" i="3"/>
  <c r="F2263" i="3"/>
  <c r="G2263" i="3"/>
  <c r="H2263" i="3"/>
  <c r="I2263" i="3"/>
  <c r="J2263" i="3"/>
  <c r="K2263" i="3"/>
  <c r="L2263" i="3"/>
  <c r="M2263" i="3"/>
  <c r="N2263" i="3"/>
  <c r="O2263" i="3"/>
  <c r="P2263" i="3"/>
  <c r="Q2263" i="3"/>
  <c r="R2263" i="3"/>
  <c r="S2263" i="3"/>
  <c r="F2264" i="3"/>
  <c r="G2264" i="3"/>
  <c r="H2264" i="3"/>
  <c r="I2264" i="3"/>
  <c r="J2264" i="3"/>
  <c r="K2264" i="3"/>
  <c r="L2264" i="3"/>
  <c r="M2264" i="3"/>
  <c r="N2264" i="3"/>
  <c r="O2264" i="3"/>
  <c r="P2264" i="3"/>
  <c r="Q2264" i="3"/>
  <c r="R2264" i="3"/>
  <c r="S2264" i="3"/>
  <c r="F2265" i="3"/>
  <c r="G2265" i="3"/>
  <c r="H2265" i="3"/>
  <c r="I2265" i="3"/>
  <c r="J2265" i="3"/>
  <c r="K2265" i="3"/>
  <c r="L2265" i="3"/>
  <c r="M2265" i="3"/>
  <c r="N2265" i="3"/>
  <c r="O2265" i="3"/>
  <c r="P2265" i="3"/>
  <c r="Q2265" i="3"/>
  <c r="R2265" i="3"/>
  <c r="S2265" i="3"/>
  <c r="F2267" i="3"/>
  <c r="G2267" i="3"/>
  <c r="H2267" i="3"/>
  <c r="I2267" i="3"/>
  <c r="J2267" i="3"/>
  <c r="K2267" i="3"/>
  <c r="L2267" i="3"/>
  <c r="M2267" i="3"/>
  <c r="N2267" i="3"/>
  <c r="O2267" i="3"/>
  <c r="P2267" i="3"/>
  <c r="Q2267" i="3"/>
  <c r="R2267" i="3"/>
  <c r="S2267" i="3"/>
  <c r="F2268" i="3"/>
  <c r="G2268" i="3"/>
  <c r="H2268" i="3"/>
  <c r="I2268" i="3"/>
  <c r="J2268" i="3"/>
  <c r="K2268" i="3"/>
  <c r="L2268" i="3"/>
  <c r="M2268" i="3"/>
  <c r="N2268" i="3"/>
  <c r="O2268" i="3"/>
  <c r="P2268" i="3"/>
  <c r="Q2268" i="3"/>
  <c r="R2268" i="3"/>
  <c r="S2268" i="3"/>
  <c r="F2269" i="3"/>
  <c r="G2269" i="3"/>
  <c r="H2269" i="3"/>
  <c r="I2269" i="3"/>
  <c r="J2269" i="3"/>
  <c r="K2269" i="3"/>
  <c r="L2269" i="3"/>
  <c r="M2269" i="3"/>
  <c r="N2269" i="3"/>
  <c r="O2269" i="3"/>
  <c r="P2269" i="3"/>
  <c r="Q2269" i="3"/>
  <c r="R2269" i="3"/>
  <c r="S2269" i="3"/>
  <c r="F2271" i="3"/>
  <c r="G2271" i="3"/>
  <c r="H2271" i="3"/>
  <c r="I2271" i="3"/>
  <c r="J2271" i="3"/>
  <c r="K2271" i="3"/>
  <c r="L2271" i="3"/>
  <c r="M2271" i="3"/>
  <c r="N2271" i="3"/>
  <c r="O2271" i="3"/>
  <c r="P2271" i="3"/>
  <c r="Q2271" i="3"/>
  <c r="R2271" i="3"/>
  <c r="S2271" i="3"/>
  <c r="F2272" i="3"/>
  <c r="G2272" i="3"/>
  <c r="H2272" i="3"/>
  <c r="I2272" i="3"/>
  <c r="J2272" i="3"/>
  <c r="K2272" i="3"/>
  <c r="L2272" i="3"/>
  <c r="M2272" i="3"/>
  <c r="N2272" i="3"/>
  <c r="O2272" i="3"/>
  <c r="P2272" i="3"/>
  <c r="Q2272" i="3"/>
  <c r="R2272" i="3"/>
  <c r="S2272" i="3"/>
  <c r="F2274" i="3"/>
  <c r="G2274" i="3"/>
  <c r="H2274" i="3"/>
  <c r="I2274" i="3"/>
  <c r="J2274" i="3"/>
  <c r="K2274" i="3"/>
  <c r="L2274" i="3"/>
  <c r="M2274" i="3"/>
  <c r="N2274" i="3"/>
  <c r="O2274" i="3"/>
  <c r="P2274" i="3"/>
  <c r="Q2274" i="3"/>
  <c r="R2274" i="3"/>
  <c r="S2274" i="3"/>
  <c r="F2275" i="3"/>
  <c r="G2275" i="3"/>
  <c r="H2275" i="3"/>
  <c r="I2275" i="3"/>
  <c r="J2275" i="3"/>
  <c r="K2275" i="3"/>
  <c r="L2275" i="3"/>
  <c r="M2275" i="3"/>
  <c r="N2275" i="3"/>
  <c r="O2275" i="3"/>
  <c r="P2275" i="3"/>
  <c r="Q2275" i="3"/>
  <c r="R2275" i="3"/>
  <c r="S2275" i="3"/>
  <c r="F2277" i="3"/>
  <c r="G2277" i="3"/>
  <c r="H2277" i="3"/>
  <c r="I2277" i="3"/>
  <c r="J2277" i="3"/>
  <c r="K2277" i="3"/>
  <c r="L2277" i="3"/>
  <c r="M2277" i="3"/>
  <c r="N2277" i="3"/>
  <c r="O2277" i="3"/>
  <c r="P2277" i="3"/>
  <c r="Q2277" i="3"/>
  <c r="R2277" i="3"/>
  <c r="S2277" i="3"/>
  <c r="F2279" i="3"/>
  <c r="G2279" i="3"/>
  <c r="H2279" i="3"/>
  <c r="I2279" i="3"/>
  <c r="J2279" i="3"/>
  <c r="K2279" i="3"/>
  <c r="L2279" i="3"/>
  <c r="M2279" i="3"/>
  <c r="N2279" i="3"/>
  <c r="O2279" i="3"/>
  <c r="P2279" i="3"/>
  <c r="Q2279" i="3"/>
  <c r="R2279" i="3"/>
  <c r="S2279" i="3"/>
  <c r="F2280" i="3"/>
  <c r="G2280" i="3"/>
  <c r="H2280" i="3"/>
  <c r="I2280" i="3"/>
  <c r="J2280" i="3"/>
  <c r="K2280" i="3"/>
  <c r="L2280" i="3"/>
  <c r="M2280" i="3"/>
  <c r="N2280" i="3"/>
  <c r="O2280" i="3"/>
  <c r="P2280" i="3"/>
  <c r="Q2280" i="3"/>
  <c r="R2280" i="3"/>
  <c r="S2280" i="3"/>
  <c r="F2282" i="3"/>
  <c r="G2282" i="3"/>
  <c r="H2282" i="3"/>
  <c r="I2282" i="3"/>
  <c r="J2282" i="3"/>
  <c r="K2282" i="3"/>
  <c r="L2282" i="3"/>
  <c r="M2282" i="3"/>
  <c r="N2282" i="3"/>
  <c r="O2282" i="3"/>
  <c r="P2282" i="3"/>
  <c r="Q2282" i="3"/>
  <c r="R2282" i="3"/>
  <c r="S2282" i="3"/>
  <c r="F2284" i="3"/>
  <c r="G2284" i="3"/>
  <c r="H2284" i="3"/>
  <c r="I2284" i="3"/>
  <c r="J2284" i="3"/>
  <c r="K2284" i="3"/>
  <c r="L2284" i="3"/>
  <c r="M2284" i="3"/>
  <c r="N2284" i="3"/>
  <c r="O2284" i="3"/>
  <c r="P2284" i="3"/>
  <c r="Q2284" i="3"/>
  <c r="R2284" i="3"/>
  <c r="S2284" i="3"/>
  <c r="F2286" i="3"/>
  <c r="G2286" i="3"/>
  <c r="H2286" i="3"/>
  <c r="I2286" i="3"/>
  <c r="J2286" i="3"/>
  <c r="K2286" i="3"/>
  <c r="L2286" i="3"/>
  <c r="M2286" i="3"/>
  <c r="N2286" i="3"/>
  <c r="O2286" i="3"/>
  <c r="P2286" i="3"/>
  <c r="Q2286" i="3"/>
  <c r="R2286" i="3"/>
  <c r="S2286" i="3"/>
  <c r="F2287" i="3"/>
  <c r="G2287" i="3"/>
  <c r="H2287" i="3"/>
  <c r="I2287" i="3"/>
  <c r="J2287" i="3"/>
  <c r="K2287" i="3"/>
  <c r="L2287" i="3"/>
  <c r="M2287" i="3"/>
  <c r="N2287" i="3"/>
  <c r="O2287" i="3"/>
  <c r="P2287" i="3"/>
  <c r="Q2287" i="3"/>
  <c r="R2287" i="3"/>
  <c r="S2287" i="3"/>
  <c r="F2288" i="3"/>
  <c r="G2288" i="3"/>
  <c r="H2288" i="3"/>
  <c r="I2288" i="3"/>
  <c r="J2288" i="3"/>
  <c r="K2288" i="3"/>
  <c r="L2288" i="3"/>
  <c r="M2288" i="3"/>
  <c r="N2288" i="3"/>
  <c r="O2288" i="3"/>
  <c r="P2288" i="3"/>
  <c r="Q2288" i="3"/>
  <c r="R2288" i="3"/>
  <c r="S2288" i="3"/>
  <c r="F2290" i="3"/>
  <c r="G2290" i="3"/>
  <c r="H2290" i="3"/>
  <c r="I2290" i="3"/>
  <c r="J2290" i="3"/>
  <c r="K2290" i="3"/>
  <c r="L2290" i="3"/>
  <c r="M2290" i="3"/>
  <c r="N2290" i="3"/>
  <c r="O2290" i="3"/>
  <c r="P2290" i="3"/>
  <c r="Q2290" i="3"/>
  <c r="R2290" i="3"/>
  <c r="S2290" i="3"/>
  <c r="F2291" i="3"/>
  <c r="G2291" i="3"/>
  <c r="H2291" i="3"/>
  <c r="I2291" i="3"/>
  <c r="J2291" i="3"/>
  <c r="K2291" i="3"/>
  <c r="L2291" i="3"/>
  <c r="M2291" i="3"/>
  <c r="N2291" i="3"/>
  <c r="O2291" i="3"/>
  <c r="P2291" i="3"/>
  <c r="Q2291" i="3"/>
  <c r="R2291" i="3"/>
  <c r="S2291" i="3"/>
  <c r="F2292" i="3"/>
  <c r="G2292" i="3"/>
  <c r="H2292" i="3"/>
  <c r="I2292" i="3"/>
  <c r="J2292" i="3"/>
  <c r="K2292" i="3"/>
  <c r="L2292" i="3"/>
  <c r="M2292" i="3"/>
  <c r="N2292" i="3"/>
  <c r="O2292" i="3"/>
  <c r="P2292" i="3"/>
  <c r="Q2292" i="3"/>
  <c r="R2292" i="3"/>
  <c r="S2292" i="3"/>
  <c r="F2293" i="3"/>
  <c r="G2293" i="3"/>
  <c r="H2293" i="3"/>
  <c r="I2293" i="3"/>
  <c r="J2293" i="3"/>
  <c r="K2293" i="3"/>
  <c r="L2293" i="3"/>
  <c r="M2293" i="3"/>
  <c r="N2293" i="3"/>
  <c r="O2293" i="3"/>
  <c r="P2293" i="3"/>
  <c r="Q2293" i="3"/>
  <c r="R2293" i="3"/>
  <c r="S2293" i="3"/>
  <c r="F2294" i="3"/>
  <c r="G2294" i="3"/>
  <c r="H2294" i="3"/>
  <c r="I2294" i="3"/>
  <c r="J2294" i="3"/>
  <c r="K2294" i="3"/>
  <c r="L2294" i="3"/>
  <c r="M2294" i="3"/>
  <c r="N2294" i="3"/>
  <c r="O2294" i="3"/>
  <c r="P2294" i="3"/>
  <c r="Q2294" i="3"/>
  <c r="R2294" i="3"/>
  <c r="S2294" i="3"/>
  <c r="F2295" i="3"/>
  <c r="G2295" i="3"/>
  <c r="H2295" i="3"/>
  <c r="I2295" i="3"/>
  <c r="J2295" i="3"/>
  <c r="K2295" i="3"/>
  <c r="L2295" i="3"/>
  <c r="M2295" i="3"/>
  <c r="N2295" i="3"/>
  <c r="O2295" i="3"/>
  <c r="P2295" i="3"/>
  <c r="Q2295" i="3"/>
  <c r="R2295" i="3"/>
  <c r="S2295" i="3"/>
  <c r="F2296" i="3"/>
  <c r="G2296" i="3"/>
  <c r="H2296" i="3"/>
  <c r="I2296" i="3"/>
  <c r="J2296" i="3"/>
  <c r="K2296" i="3"/>
  <c r="L2296" i="3"/>
  <c r="M2296" i="3"/>
  <c r="N2296" i="3"/>
  <c r="O2296" i="3"/>
  <c r="P2296" i="3"/>
  <c r="Q2296" i="3"/>
  <c r="R2296" i="3"/>
  <c r="S2296" i="3"/>
  <c r="F2297" i="3"/>
  <c r="G2297" i="3"/>
  <c r="H2297" i="3"/>
  <c r="I2297" i="3"/>
  <c r="J2297" i="3"/>
  <c r="K2297" i="3"/>
  <c r="L2297" i="3"/>
  <c r="M2297" i="3"/>
  <c r="N2297" i="3"/>
  <c r="O2297" i="3"/>
  <c r="P2297" i="3"/>
  <c r="Q2297" i="3"/>
  <c r="R2297" i="3"/>
  <c r="S2297" i="3"/>
  <c r="F2298" i="3"/>
  <c r="G2298" i="3"/>
  <c r="H2298" i="3"/>
  <c r="I2298" i="3"/>
  <c r="J2298" i="3"/>
  <c r="K2298" i="3"/>
  <c r="L2298" i="3"/>
  <c r="M2298" i="3"/>
  <c r="N2298" i="3"/>
  <c r="O2298" i="3"/>
  <c r="P2298" i="3"/>
  <c r="Q2298" i="3"/>
  <c r="R2298" i="3"/>
  <c r="S2298" i="3"/>
  <c r="F2299" i="3"/>
  <c r="G2299" i="3"/>
  <c r="H2299" i="3"/>
  <c r="I2299" i="3"/>
  <c r="J2299" i="3"/>
  <c r="K2299" i="3"/>
  <c r="L2299" i="3"/>
  <c r="M2299" i="3"/>
  <c r="N2299" i="3"/>
  <c r="O2299" i="3"/>
  <c r="P2299" i="3"/>
  <c r="Q2299" i="3"/>
  <c r="R2299" i="3"/>
  <c r="S2299" i="3"/>
  <c r="F2300" i="3"/>
  <c r="G2300" i="3"/>
  <c r="H2300" i="3"/>
  <c r="I2300" i="3"/>
  <c r="J2300" i="3"/>
  <c r="K2300" i="3"/>
  <c r="L2300" i="3"/>
  <c r="M2300" i="3"/>
  <c r="N2300" i="3"/>
  <c r="O2300" i="3"/>
  <c r="P2300" i="3"/>
  <c r="Q2300" i="3"/>
  <c r="R2300" i="3"/>
  <c r="S2300" i="3"/>
  <c r="F2301" i="3"/>
  <c r="G2301" i="3"/>
  <c r="H2301" i="3"/>
  <c r="I2301" i="3"/>
  <c r="J2301" i="3"/>
  <c r="K2301" i="3"/>
  <c r="L2301" i="3"/>
  <c r="M2301" i="3"/>
  <c r="N2301" i="3"/>
  <c r="O2301" i="3"/>
  <c r="P2301" i="3"/>
  <c r="Q2301" i="3"/>
  <c r="R2301" i="3"/>
  <c r="S2301" i="3"/>
  <c r="F2302" i="3"/>
  <c r="G2302" i="3"/>
  <c r="H2302" i="3"/>
  <c r="I2302" i="3"/>
  <c r="J2302" i="3"/>
  <c r="K2302" i="3"/>
  <c r="L2302" i="3"/>
  <c r="M2302" i="3"/>
  <c r="N2302" i="3"/>
  <c r="O2302" i="3"/>
  <c r="P2302" i="3"/>
  <c r="Q2302" i="3"/>
  <c r="R2302" i="3"/>
  <c r="S2302" i="3"/>
  <c r="F2303" i="3"/>
  <c r="G2303" i="3"/>
  <c r="H2303" i="3"/>
  <c r="I2303" i="3"/>
  <c r="J2303" i="3"/>
  <c r="K2303" i="3"/>
  <c r="L2303" i="3"/>
  <c r="M2303" i="3"/>
  <c r="N2303" i="3"/>
  <c r="O2303" i="3"/>
  <c r="P2303" i="3"/>
  <c r="Q2303" i="3"/>
  <c r="R2303" i="3"/>
  <c r="S2303" i="3"/>
  <c r="F2304" i="3"/>
  <c r="G2304" i="3"/>
  <c r="H2304" i="3"/>
  <c r="I2304" i="3"/>
  <c r="J2304" i="3"/>
  <c r="K2304" i="3"/>
  <c r="L2304" i="3"/>
  <c r="M2304" i="3"/>
  <c r="N2304" i="3"/>
  <c r="O2304" i="3"/>
  <c r="P2304" i="3"/>
  <c r="Q2304" i="3"/>
  <c r="R2304" i="3"/>
  <c r="S2304" i="3"/>
  <c r="F2305" i="3"/>
  <c r="G2305" i="3"/>
  <c r="H2305" i="3"/>
  <c r="I2305" i="3"/>
  <c r="J2305" i="3"/>
  <c r="K2305" i="3"/>
  <c r="L2305" i="3"/>
  <c r="M2305" i="3"/>
  <c r="N2305" i="3"/>
  <c r="O2305" i="3"/>
  <c r="P2305" i="3"/>
  <c r="Q2305" i="3"/>
  <c r="R2305" i="3"/>
  <c r="S2305" i="3"/>
  <c r="F2306" i="3"/>
  <c r="G2306" i="3"/>
  <c r="H2306" i="3"/>
  <c r="I2306" i="3"/>
  <c r="J2306" i="3"/>
  <c r="K2306" i="3"/>
  <c r="L2306" i="3"/>
  <c r="M2306" i="3"/>
  <c r="N2306" i="3"/>
  <c r="O2306" i="3"/>
  <c r="P2306" i="3"/>
  <c r="Q2306" i="3"/>
  <c r="R2306" i="3"/>
  <c r="S2306" i="3"/>
  <c r="F2307" i="3"/>
  <c r="G2307" i="3"/>
  <c r="H2307" i="3"/>
  <c r="I2307" i="3"/>
  <c r="J2307" i="3"/>
  <c r="K2307" i="3"/>
  <c r="L2307" i="3"/>
  <c r="M2307" i="3"/>
  <c r="N2307" i="3"/>
  <c r="O2307" i="3"/>
  <c r="P2307" i="3"/>
  <c r="Q2307" i="3"/>
  <c r="R2307" i="3"/>
  <c r="S2307" i="3"/>
  <c r="F2308" i="3"/>
  <c r="G2308" i="3"/>
  <c r="H2308" i="3"/>
  <c r="I2308" i="3"/>
  <c r="J2308" i="3"/>
  <c r="K2308" i="3"/>
  <c r="L2308" i="3"/>
  <c r="M2308" i="3"/>
  <c r="N2308" i="3"/>
  <c r="O2308" i="3"/>
  <c r="P2308" i="3"/>
  <c r="Q2308" i="3"/>
  <c r="R2308" i="3"/>
  <c r="S2308" i="3"/>
  <c r="F2309" i="3"/>
  <c r="G2309" i="3"/>
  <c r="H2309" i="3"/>
  <c r="I2309" i="3"/>
  <c r="J2309" i="3"/>
  <c r="K2309" i="3"/>
  <c r="L2309" i="3"/>
  <c r="M2309" i="3"/>
  <c r="N2309" i="3"/>
  <c r="O2309" i="3"/>
  <c r="P2309" i="3"/>
  <c r="Q2309" i="3"/>
  <c r="R2309" i="3"/>
  <c r="S2309" i="3"/>
  <c r="F2310" i="3"/>
  <c r="G2310" i="3"/>
  <c r="H2310" i="3"/>
  <c r="I2310" i="3"/>
  <c r="J2310" i="3"/>
  <c r="K2310" i="3"/>
  <c r="L2310" i="3"/>
  <c r="M2310" i="3"/>
  <c r="N2310" i="3"/>
  <c r="O2310" i="3"/>
  <c r="P2310" i="3"/>
  <c r="Q2310" i="3"/>
  <c r="R2310" i="3"/>
  <c r="S2310" i="3"/>
  <c r="F2311" i="3"/>
  <c r="G2311" i="3"/>
  <c r="H2311" i="3"/>
  <c r="I2311" i="3"/>
  <c r="J2311" i="3"/>
  <c r="K2311" i="3"/>
  <c r="L2311" i="3"/>
  <c r="M2311" i="3"/>
  <c r="N2311" i="3"/>
  <c r="O2311" i="3"/>
  <c r="P2311" i="3"/>
  <c r="Q2311" i="3"/>
  <c r="R2311" i="3"/>
  <c r="S2311" i="3"/>
  <c r="F2313" i="3"/>
  <c r="G2313" i="3"/>
  <c r="H2313" i="3"/>
  <c r="I2313" i="3"/>
  <c r="J2313" i="3"/>
  <c r="K2313" i="3"/>
  <c r="L2313" i="3"/>
  <c r="M2313" i="3"/>
  <c r="N2313" i="3"/>
  <c r="O2313" i="3"/>
  <c r="P2313" i="3"/>
  <c r="Q2313" i="3"/>
  <c r="R2313" i="3"/>
  <c r="S2313" i="3"/>
  <c r="F2314" i="3"/>
  <c r="G2314" i="3"/>
  <c r="H2314" i="3"/>
  <c r="I2314" i="3"/>
  <c r="J2314" i="3"/>
  <c r="K2314" i="3"/>
  <c r="L2314" i="3"/>
  <c r="M2314" i="3"/>
  <c r="N2314" i="3"/>
  <c r="O2314" i="3"/>
  <c r="P2314" i="3"/>
  <c r="Q2314" i="3"/>
  <c r="R2314" i="3"/>
  <c r="S2314" i="3"/>
  <c r="F2315" i="3"/>
  <c r="G2315" i="3"/>
  <c r="H2315" i="3"/>
  <c r="I2315" i="3"/>
  <c r="J2315" i="3"/>
  <c r="K2315" i="3"/>
  <c r="L2315" i="3"/>
  <c r="M2315" i="3"/>
  <c r="N2315" i="3"/>
  <c r="O2315" i="3"/>
  <c r="P2315" i="3"/>
  <c r="Q2315" i="3"/>
  <c r="R2315" i="3"/>
  <c r="S2315" i="3"/>
  <c r="F2316" i="3"/>
  <c r="G2316" i="3"/>
  <c r="H2316" i="3"/>
  <c r="I2316" i="3"/>
  <c r="J2316" i="3"/>
  <c r="K2316" i="3"/>
  <c r="L2316" i="3"/>
  <c r="M2316" i="3"/>
  <c r="N2316" i="3"/>
  <c r="O2316" i="3"/>
  <c r="P2316" i="3"/>
  <c r="Q2316" i="3"/>
  <c r="R2316" i="3"/>
  <c r="S2316" i="3"/>
  <c r="F2317" i="3"/>
  <c r="G2317" i="3"/>
  <c r="H2317" i="3"/>
  <c r="I2317" i="3"/>
  <c r="J2317" i="3"/>
  <c r="K2317" i="3"/>
  <c r="L2317" i="3"/>
  <c r="M2317" i="3"/>
  <c r="N2317" i="3"/>
  <c r="O2317" i="3"/>
  <c r="P2317" i="3"/>
  <c r="Q2317" i="3"/>
  <c r="R2317" i="3"/>
  <c r="S2317" i="3"/>
  <c r="F2319" i="3"/>
  <c r="G2319" i="3"/>
  <c r="H2319" i="3"/>
  <c r="I2319" i="3"/>
  <c r="J2319" i="3"/>
  <c r="K2319" i="3"/>
  <c r="L2319" i="3"/>
  <c r="M2319" i="3"/>
  <c r="N2319" i="3"/>
  <c r="O2319" i="3"/>
  <c r="P2319" i="3"/>
  <c r="Q2319" i="3"/>
  <c r="R2319" i="3"/>
  <c r="S2319" i="3"/>
  <c r="F2320" i="3"/>
  <c r="G2320" i="3"/>
  <c r="H2320" i="3"/>
  <c r="I2320" i="3"/>
  <c r="J2320" i="3"/>
  <c r="K2320" i="3"/>
  <c r="L2320" i="3"/>
  <c r="M2320" i="3"/>
  <c r="N2320" i="3"/>
  <c r="O2320" i="3"/>
  <c r="P2320" i="3"/>
  <c r="Q2320" i="3"/>
  <c r="R2320" i="3"/>
  <c r="S2320" i="3"/>
  <c r="F2321" i="3"/>
  <c r="G2321" i="3"/>
  <c r="H2321" i="3"/>
  <c r="I2321" i="3"/>
  <c r="J2321" i="3"/>
  <c r="K2321" i="3"/>
  <c r="L2321" i="3"/>
  <c r="M2321" i="3"/>
  <c r="N2321" i="3"/>
  <c r="O2321" i="3"/>
  <c r="P2321" i="3"/>
  <c r="Q2321" i="3"/>
  <c r="R2321" i="3"/>
  <c r="S2321" i="3"/>
  <c r="F2322" i="3"/>
  <c r="G2322" i="3"/>
  <c r="H2322" i="3"/>
  <c r="I2322" i="3"/>
  <c r="J2322" i="3"/>
  <c r="K2322" i="3"/>
  <c r="L2322" i="3"/>
  <c r="M2322" i="3"/>
  <c r="N2322" i="3"/>
  <c r="O2322" i="3"/>
  <c r="P2322" i="3"/>
  <c r="Q2322" i="3"/>
  <c r="R2322" i="3"/>
  <c r="S2322" i="3"/>
  <c r="F2323" i="3"/>
  <c r="G2323" i="3"/>
  <c r="H2323" i="3"/>
  <c r="I2323" i="3"/>
  <c r="J2323" i="3"/>
  <c r="K2323" i="3"/>
  <c r="L2323" i="3"/>
  <c r="M2323" i="3"/>
  <c r="N2323" i="3"/>
  <c r="O2323" i="3"/>
  <c r="P2323" i="3"/>
  <c r="Q2323" i="3"/>
  <c r="R2323" i="3"/>
  <c r="S2323" i="3"/>
  <c r="F2325" i="3"/>
  <c r="G2325" i="3"/>
  <c r="H2325" i="3"/>
  <c r="I2325" i="3"/>
  <c r="J2325" i="3"/>
  <c r="K2325" i="3"/>
  <c r="L2325" i="3"/>
  <c r="M2325" i="3"/>
  <c r="N2325" i="3"/>
  <c r="O2325" i="3"/>
  <c r="P2325" i="3"/>
  <c r="Q2325" i="3"/>
  <c r="R2325" i="3"/>
  <c r="S2325" i="3"/>
  <c r="F2326" i="3"/>
  <c r="G2326" i="3"/>
  <c r="H2326" i="3"/>
  <c r="I2326" i="3"/>
  <c r="J2326" i="3"/>
  <c r="K2326" i="3"/>
  <c r="L2326" i="3"/>
  <c r="M2326" i="3"/>
  <c r="N2326" i="3"/>
  <c r="O2326" i="3"/>
  <c r="P2326" i="3"/>
  <c r="Q2326" i="3"/>
  <c r="R2326" i="3"/>
  <c r="S2326" i="3"/>
  <c r="F2328" i="3"/>
  <c r="G2328" i="3"/>
  <c r="H2328" i="3"/>
  <c r="I2328" i="3"/>
  <c r="J2328" i="3"/>
  <c r="K2328" i="3"/>
  <c r="L2328" i="3"/>
  <c r="M2328" i="3"/>
  <c r="N2328" i="3"/>
  <c r="O2328" i="3"/>
  <c r="P2328" i="3"/>
  <c r="Q2328" i="3"/>
  <c r="R2328" i="3"/>
  <c r="S2328" i="3"/>
  <c r="F2329" i="3"/>
  <c r="G2329" i="3"/>
  <c r="H2329" i="3"/>
  <c r="I2329" i="3"/>
  <c r="J2329" i="3"/>
  <c r="K2329" i="3"/>
  <c r="L2329" i="3"/>
  <c r="M2329" i="3"/>
  <c r="N2329" i="3"/>
  <c r="O2329" i="3"/>
  <c r="P2329" i="3"/>
  <c r="Q2329" i="3"/>
  <c r="R2329" i="3"/>
  <c r="S2329" i="3"/>
  <c r="F2330" i="3"/>
  <c r="G2330" i="3"/>
  <c r="H2330" i="3"/>
  <c r="I2330" i="3"/>
  <c r="J2330" i="3"/>
  <c r="K2330" i="3"/>
  <c r="L2330" i="3"/>
  <c r="M2330" i="3"/>
  <c r="N2330" i="3"/>
  <c r="O2330" i="3"/>
  <c r="P2330" i="3"/>
  <c r="Q2330" i="3"/>
  <c r="R2330" i="3"/>
  <c r="S2330" i="3"/>
  <c r="F2331" i="3"/>
  <c r="G2331" i="3"/>
  <c r="H2331" i="3"/>
  <c r="I2331" i="3"/>
  <c r="J2331" i="3"/>
  <c r="K2331" i="3"/>
  <c r="L2331" i="3"/>
  <c r="M2331" i="3"/>
  <c r="N2331" i="3"/>
  <c r="O2331" i="3"/>
  <c r="P2331" i="3"/>
  <c r="Q2331" i="3"/>
  <c r="R2331" i="3"/>
  <c r="S2331" i="3"/>
  <c r="F2332" i="3"/>
  <c r="G2332" i="3"/>
  <c r="H2332" i="3"/>
  <c r="I2332" i="3"/>
  <c r="J2332" i="3"/>
  <c r="K2332" i="3"/>
  <c r="L2332" i="3"/>
  <c r="M2332" i="3"/>
  <c r="N2332" i="3"/>
  <c r="O2332" i="3"/>
  <c r="P2332" i="3"/>
  <c r="Q2332" i="3"/>
  <c r="R2332" i="3"/>
  <c r="S2332" i="3"/>
  <c r="F2333" i="3"/>
  <c r="G2333" i="3"/>
  <c r="H2333" i="3"/>
  <c r="I2333" i="3"/>
  <c r="J2333" i="3"/>
  <c r="K2333" i="3"/>
  <c r="L2333" i="3"/>
  <c r="M2333" i="3"/>
  <c r="N2333" i="3"/>
  <c r="O2333" i="3"/>
  <c r="P2333" i="3"/>
  <c r="Q2333" i="3"/>
  <c r="R2333" i="3"/>
  <c r="S2333" i="3"/>
  <c r="F2335" i="3"/>
  <c r="G2335" i="3"/>
  <c r="H2335" i="3"/>
  <c r="I2335" i="3"/>
  <c r="J2335" i="3"/>
  <c r="K2335" i="3"/>
  <c r="L2335" i="3"/>
  <c r="M2335" i="3"/>
  <c r="N2335" i="3"/>
  <c r="O2335" i="3"/>
  <c r="P2335" i="3"/>
  <c r="Q2335" i="3"/>
  <c r="R2335" i="3"/>
  <c r="S2335" i="3"/>
  <c r="F2336" i="3"/>
  <c r="G2336" i="3"/>
  <c r="H2336" i="3"/>
  <c r="I2336" i="3"/>
  <c r="J2336" i="3"/>
  <c r="K2336" i="3"/>
  <c r="L2336" i="3"/>
  <c r="M2336" i="3"/>
  <c r="N2336" i="3"/>
  <c r="O2336" i="3"/>
  <c r="P2336" i="3"/>
  <c r="Q2336" i="3"/>
  <c r="R2336" i="3"/>
  <c r="S2336" i="3"/>
  <c r="F2337" i="3"/>
  <c r="G2337" i="3"/>
  <c r="H2337" i="3"/>
  <c r="I2337" i="3"/>
  <c r="J2337" i="3"/>
  <c r="K2337" i="3"/>
  <c r="L2337" i="3"/>
  <c r="M2337" i="3"/>
  <c r="N2337" i="3"/>
  <c r="O2337" i="3"/>
  <c r="P2337" i="3"/>
  <c r="Q2337" i="3"/>
  <c r="R2337" i="3"/>
  <c r="S2337" i="3"/>
  <c r="F2338" i="3"/>
  <c r="G2338" i="3"/>
  <c r="H2338" i="3"/>
  <c r="I2338" i="3"/>
  <c r="J2338" i="3"/>
  <c r="K2338" i="3"/>
  <c r="L2338" i="3"/>
  <c r="M2338" i="3"/>
  <c r="N2338" i="3"/>
  <c r="O2338" i="3"/>
  <c r="P2338" i="3"/>
  <c r="Q2338" i="3"/>
  <c r="R2338" i="3"/>
  <c r="S2338" i="3"/>
  <c r="F2339" i="3"/>
  <c r="G2339" i="3"/>
  <c r="H2339" i="3"/>
  <c r="I2339" i="3"/>
  <c r="J2339" i="3"/>
  <c r="K2339" i="3"/>
  <c r="L2339" i="3"/>
  <c r="M2339" i="3"/>
  <c r="N2339" i="3"/>
  <c r="O2339" i="3"/>
  <c r="P2339" i="3"/>
  <c r="Q2339" i="3"/>
  <c r="R2339" i="3"/>
  <c r="S2339" i="3"/>
  <c r="F2340" i="3"/>
  <c r="G2340" i="3"/>
  <c r="H2340" i="3"/>
  <c r="I2340" i="3"/>
  <c r="J2340" i="3"/>
  <c r="K2340" i="3"/>
  <c r="L2340" i="3"/>
  <c r="M2340" i="3"/>
  <c r="N2340" i="3"/>
  <c r="O2340" i="3"/>
  <c r="P2340" i="3"/>
  <c r="Q2340" i="3"/>
  <c r="R2340" i="3"/>
  <c r="S2340" i="3"/>
  <c r="F2341" i="3"/>
  <c r="G2341" i="3"/>
  <c r="H2341" i="3"/>
  <c r="I2341" i="3"/>
  <c r="J2341" i="3"/>
  <c r="K2341" i="3"/>
  <c r="L2341" i="3"/>
  <c r="M2341" i="3"/>
  <c r="N2341" i="3"/>
  <c r="O2341" i="3"/>
  <c r="P2341" i="3"/>
  <c r="Q2341" i="3"/>
  <c r="R2341" i="3"/>
  <c r="S2341" i="3"/>
  <c r="F2342" i="3"/>
  <c r="G2342" i="3"/>
  <c r="H2342" i="3"/>
  <c r="I2342" i="3"/>
  <c r="J2342" i="3"/>
  <c r="K2342" i="3"/>
  <c r="L2342" i="3"/>
  <c r="M2342" i="3"/>
  <c r="N2342" i="3"/>
  <c r="O2342" i="3"/>
  <c r="P2342" i="3"/>
  <c r="Q2342" i="3"/>
  <c r="R2342" i="3"/>
  <c r="S2342" i="3"/>
  <c r="F2344" i="3"/>
  <c r="G2344" i="3"/>
  <c r="H2344" i="3"/>
  <c r="I2344" i="3"/>
  <c r="J2344" i="3"/>
  <c r="K2344" i="3"/>
  <c r="L2344" i="3"/>
  <c r="M2344" i="3"/>
  <c r="N2344" i="3"/>
  <c r="O2344" i="3"/>
  <c r="P2344" i="3"/>
  <c r="Q2344" i="3"/>
  <c r="R2344" i="3"/>
  <c r="S2344" i="3"/>
  <c r="F2345" i="3"/>
  <c r="G2345" i="3"/>
  <c r="H2345" i="3"/>
  <c r="I2345" i="3"/>
  <c r="J2345" i="3"/>
  <c r="K2345" i="3"/>
  <c r="L2345" i="3"/>
  <c r="M2345" i="3"/>
  <c r="N2345" i="3"/>
  <c r="O2345" i="3"/>
  <c r="P2345" i="3"/>
  <c r="Q2345" i="3"/>
  <c r="R2345" i="3"/>
  <c r="S2345" i="3"/>
  <c r="F2346" i="3"/>
  <c r="G2346" i="3"/>
  <c r="H2346" i="3"/>
  <c r="I2346" i="3"/>
  <c r="J2346" i="3"/>
  <c r="K2346" i="3"/>
  <c r="L2346" i="3"/>
  <c r="M2346" i="3"/>
  <c r="N2346" i="3"/>
  <c r="O2346" i="3"/>
  <c r="P2346" i="3"/>
  <c r="Q2346" i="3"/>
  <c r="R2346" i="3"/>
  <c r="S2346" i="3"/>
  <c r="F2347" i="3"/>
  <c r="G2347" i="3"/>
  <c r="H2347" i="3"/>
  <c r="I2347" i="3"/>
  <c r="J2347" i="3"/>
  <c r="K2347" i="3"/>
  <c r="L2347" i="3"/>
  <c r="M2347" i="3"/>
  <c r="N2347" i="3"/>
  <c r="O2347" i="3"/>
  <c r="P2347" i="3"/>
  <c r="Q2347" i="3"/>
  <c r="R2347" i="3"/>
  <c r="S2347" i="3"/>
  <c r="F2348" i="3"/>
  <c r="G2348" i="3"/>
  <c r="H2348" i="3"/>
  <c r="I2348" i="3"/>
  <c r="J2348" i="3"/>
  <c r="K2348" i="3"/>
  <c r="L2348" i="3"/>
  <c r="M2348" i="3"/>
  <c r="N2348" i="3"/>
  <c r="O2348" i="3"/>
  <c r="P2348" i="3"/>
  <c r="Q2348" i="3"/>
  <c r="R2348" i="3"/>
  <c r="S2348" i="3"/>
  <c r="F2349" i="3"/>
  <c r="G2349" i="3"/>
  <c r="H2349" i="3"/>
  <c r="I2349" i="3"/>
  <c r="J2349" i="3"/>
  <c r="K2349" i="3"/>
  <c r="L2349" i="3"/>
  <c r="M2349" i="3"/>
  <c r="N2349" i="3"/>
  <c r="O2349" i="3"/>
  <c r="P2349" i="3"/>
  <c r="Q2349" i="3"/>
  <c r="R2349" i="3"/>
  <c r="S2349" i="3"/>
  <c r="F2350" i="3"/>
  <c r="G2350" i="3"/>
  <c r="H2350" i="3"/>
  <c r="I2350" i="3"/>
  <c r="J2350" i="3"/>
  <c r="K2350" i="3"/>
  <c r="L2350" i="3"/>
  <c r="M2350" i="3"/>
  <c r="N2350" i="3"/>
  <c r="O2350" i="3"/>
  <c r="P2350" i="3"/>
  <c r="Q2350" i="3"/>
  <c r="R2350" i="3"/>
  <c r="S2350" i="3"/>
  <c r="F2352" i="3"/>
  <c r="G2352" i="3"/>
  <c r="H2352" i="3"/>
  <c r="I2352" i="3"/>
  <c r="J2352" i="3"/>
  <c r="K2352" i="3"/>
  <c r="L2352" i="3"/>
  <c r="M2352" i="3"/>
  <c r="N2352" i="3"/>
  <c r="O2352" i="3"/>
  <c r="P2352" i="3"/>
  <c r="Q2352" i="3"/>
  <c r="R2352" i="3"/>
  <c r="S2352" i="3"/>
  <c r="F2353" i="3"/>
  <c r="G2353" i="3"/>
  <c r="H2353" i="3"/>
  <c r="I2353" i="3"/>
  <c r="J2353" i="3"/>
  <c r="K2353" i="3"/>
  <c r="L2353" i="3"/>
  <c r="M2353" i="3"/>
  <c r="N2353" i="3"/>
  <c r="O2353" i="3"/>
  <c r="P2353" i="3"/>
  <c r="Q2353" i="3"/>
  <c r="R2353" i="3"/>
  <c r="S2353" i="3"/>
  <c r="F2354" i="3"/>
  <c r="G2354" i="3"/>
  <c r="H2354" i="3"/>
  <c r="I2354" i="3"/>
  <c r="J2354" i="3"/>
  <c r="K2354" i="3"/>
  <c r="L2354" i="3"/>
  <c r="M2354" i="3"/>
  <c r="N2354" i="3"/>
  <c r="O2354" i="3"/>
  <c r="P2354" i="3"/>
  <c r="Q2354" i="3"/>
  <c r="R2354" i="3"/>
  <c r="S2354" i="3"/>
  <c r="F2355" i="3"/>
  <c r="G2355" i="3"/>
  <c r="H2355" i="3"/>
  <c r="I2355" i="3"/>
  <c r="J2355" i="3"/>
  <c r="K2355" i="3"/>
  <c r="L2355" i="3"/>
  <c r="M2355" i="3"/>
  <c r="N2355" i="3"/>
  <c r="O2355" i="3"/>
  <c r="P2355" i="3"/>
  <c r="Q2355" i="3"/>
  <c r="R2355" i="3"/>
  <c r="S2355" i="3"/>
  <c r="F2357" i="3"/>
  <c r="G2357" i="3"/>
  <c r="H2357" i="3"/>
  <c r="I2357" i="3"/>
  <c r="J2357" i="3"/>
  <c r="K2357" i="3"/>
  <c r="L2357" i="3"/>
  <c r="M2357" i="3"/>
  <c r="N2357" i="3"/>
  <c r="O2357" i="3"/>
  <c r="P2357" i="3"/>
  <c r="Q2357" i="3"/>
  <c r="R2357" i="3"/>
  <c r="S2357" i="3"/>
  <c r="F2358" i="3"/>
  <c r="G2358" i="3"/>
  <c r="H2358" i="3"/>
  <c r="I2358" i="3"/>
  <c r="J2358" i="3"/>
  <c r="K2358" i="3"/>
  <c r="L2358" i="3"/>
  <c r="M2358" i="3"/>
  <c r="N2358" i="3"/>
  <c r="O2358" i="3"/>
  <c r="P2358" i="3"/>
  <c r="Q2358" i="3"/>
  <c r="R2358" i="3"/>
  <c r="S2358" i="3"/>
  <c r="F2359" i="3"/>
  <c r="G2359" i="3"/>
  <c r="H2359" i="3"/>
  <c r="I2359" i="3"/>
  <c r="J2359" i="3"/>
  <c r="K2359" i="3"/>
  <c r="L2359" i="3"/>
  <c r="M2359" i="3"/>
  <c r="N2359" i="3"/>
  <c r="O2359" i="3"/>
  <c r="P2359" i="3"/>
  <c r="Q2359" i="3"/>
  <c r="R2359" i="3"/>
  <c r="S2359" i="3"/>
  <c r="F2360" i="3"/>
  <c r="G2360" i="3"/>
  <c r="H2360" i="3"/>
  <c r="I2360" i="3"/>
  <c r="J2360" i="3"/>
  <c r="K2360" i="3"/>
  <c r="L2360" i="3"/>
  <c r="M2360" i="3"/>
  <c r="N2360" i="3"/>
  <c r="O2360" i="3"/>
  <c r="P2360" i="3"/>
  <c r="Q2360" i="3"/>
  <c r="R2360" i="3"/>
  <c r="S2360" i="3"/>
  <c r="F2362" i="3"/>
  <c r="G2362" i="3"/>
  <c r="H2362" i="3"/>
  <c r="I2362" i="3"/>
  <c r="J2362" i="3"/>
  <c r="K2362" i="3"/>
  <c r="L2362" i="3"/>
  <c r="M2362" i="3"/>
  <c r="N2362" i="3"/>
  <c r="O2362" i="3"/>
  <c r="P2362" i="3"/>
  <c r="Q2362" i="3"/>
  <c r="R2362" i="3"/>
  <c r="S2362" i="3"/>
  <c r="F2363" i="3"/>
  <c r="G2363" i="3"/>
  <c r="H2363" i="3"/>
  <c r="I2363" i="3"/>
  <c r="J2363" i="3"/>
  <c r="K2363" i="3"/>
  <c r="L2363" i="3"/>
  <c r="M2363" i="3"/>
  <c r="N2363" i="3"/>
  <c r="O2363" i="3"/>
  <c r="P2363" i="3"/>
  <c r="Q2363" i="3"/>
  <c r="R2363" i="3"/>
  <c r="S2363" i="3"/>
  <c r="F2364" i="3"/>
  <c r="G2364" i="3"/>
  <c r="H2364" i="3"/>
  <c r="I2364" i="3"/>
  <c r="J2364" i="3"/>
  <c r="K2364" i="3"/>
  <c r="L2364" i="3"/>
  <c r="M2364" i="3"/>
  <c r="N2364" i="3"/>
  <c r="O2364" i="3"/>
  <c r="P2364" i="3"/>
  <c r="Q2364" i="3"/>
  <c r="R2364" i="3"/>
  <c r="S2364" i="3"/>
  <c r="F2365" i="3"/>
  <c r="G2365" i="3"/>
  <c r="H2365" i="3"/>
  <c r="I2365" i="3"/>
  <c r="J2365" i="3"/>
  <c r="K2365" i="3"/>
  <c r="L2365" i="3"/>
  <c r="M2365" i="3"/>
  <c r="N2365" i="3"/>
  <c r="O2365" i="3"/>
  <c r="P2365" i="3"/>
  <c r="Q2365" i="3"/>
  <c r="R2365" i="3"/>
  <c r="S2365" i="3"/>
  <c r="F2367" i="3"/>
  <c r="G2367" i="3"/>
  <c r="H2367" i="3"/>
  <c r="I2367" i="3"/>
  <c r="J2367" i="3"/>
  <c r="K2367" i="3"/>
  <c r="L2367" i="3"/>
  <c r="M2367" i="3"/>
  <c r="N2367" i="3"/>
  <c r="O2367" i="3"/>
  <c r="P2367" i="3"/>
  <c r="Q2367" i="3"/>
  <c r="R2367" i="3"/>
  <c r="S2367" i="3"/>
  <c r="F2368" i="3"/>
  <c r="G2368" i="3"/>
  <c r="H2368" i="3"/>
  <c r="I2368" i="3"/>
  <c r="J2368" i="3"/>
  <c r="K2368" i="3"/>
  <c r="L2368" i="3"/>
  <c r="M2368" i="3"/>
  <c r="N2368" i="3"/>
  <c r="O2368" i="3"/>
  <c r="P2368" i="3"/>
  <c r="Q2368" i="3"/>
  <c r="R2368" i="3"/>
  <c r="S2368" i="3"/>
  <c r="F2369" i="3"/>
  <c r="G2369" i="3"/>
  <c r="H2369" i="3"/>
  <c r="I2369" i="3"/>
  <c r="J2369" i="3"/>
  <c r="K2369" i="3"/>
  <c r="L2369" i="3"/>
  <c r="M2369" i="3"/>
  <c r="N2369" i="3"/>
  <c r="O2369" i="3"/>
  <c r="P2369" i="3"/>
  <c r="Q2369" i="3"/>
  <c r="R2369" i="3"/>
  <c r="S2369" i="3"/>
  <c r="F2370" i="3"/>
  <c r="G2370" i="3"/>
  <c r="H2370" i="3"/>
  <c r="I2370" i="3"/>
  <c r="J2370" i="3"/>
  <c r="K2370" i="3"/>
  <c r="L2370" i="3"/>
  <c r="M2370" i="3"/>
  <c r="N2370" i="3"/>
  <c r="O2370" i="3"/>
  <c r="P2370" i="3"/>
  <c r="Q2370" i="3"/>
  <c r="R2370" i="3"/>
  <c r="S2370" i="3"/>
  <c r="F2371" i="3"/>
  <c r="G2371" i="3"/>
  <c r="H2371" i="3"/>
  <c r="I2371" i="3"/>
  <c r="J2371" i="3"/>
  <c r="K2371" i="3"/>
  <c r="L2371" i="3"/>
  <c r="M2371" i="3"/>
  <c r="N2371" i="3"/>
  <c r="O2371" i="3"/>
  <c r="P2371" i="3"/>
  <c r="Q2371" i="3"/>
  <c r="R2371" i="3"/>
  <c r="S2371" i="3"/>
  <c r="F2372" i="3"/>
  <c r="G2372" i="3"/>
  <c r="H2372" i="3"/>
  <c r="I2372" i="3"/>
  <c r="J2372" i="3"/>
  <c r="K2372" i="3"/>
  <c r="L2372" i="3"/>
  <c r="M2372" i="3"/>
  <c r="N2372" i="3"/>
  <c r="O2372" i="3"/>
  <c r="P2372" i="3"/>
  <c r="Q2372" i="3"/>
  <c r="R2372" i="3"/>
  <c r="S2372" i="3"/>
  <c r="F2373" i="3"/>
  <c r="G2373" i="3"/>
  <c r="H2373" i="3"/>
  <c r="I2373" i="3"/>
  <c r="J2373" i="3"/>
  <c r="K2373" i="3"/>
  <c r="L2373" i="3"/>
  <c r="M2373" i="3"/>
  <c r="N2373" i="3"/>
  <c r="O2373" i="3"/>
  <c r="P2373" i="3"/>
  <c r="Q2373" i="3"/>
  <c r="R2373" i="3"/>
  <c r="S2373" i="3"/>
  <c r="F2375" i="3"/>
  <c r="G2375" i="3"/>
  <c r="H2375" i="3"/>
  <c r="I2375" i="3"/>
  <c r="J2375" i="3"/>
  <c r="K2375" i="3"/>
  <c r="L2375" i="3"/>
  <c r="M2375" i="3"/>
  <c r="N2375" i="3"/>
  <c r="O2375" i="3"/>
  <c r="P2375" i="3"/>
  <c r="Q2375" i="3"/>
  <c r="R2375" i="3"/>
  <c r="S2375" i="3"/>
  <c r="F2376" i="3"/>
  <c r="G2376" i="3"/>
  <c r="H2376" i="3"/>
  <c r="I2376" i="3"/>
  <c r="J2376" i="3"/>
  <c r="K2376" i="3"/>
  <c r="L2376" i="3"/>
  <c r="M2376" i="3"/>
  <c r="N2376" i="3"/>
  <c r="O2376" i="3"/>
  <c r="P2376" i="3"/>
  <c r="Q2376" i="3"/>
  <c r="R2376" i="3"/>
  <c r="S2376" i="3"/>
  <c r="F2377" i="3"/>
  <c r="G2377" i="3"/>
  <c r="H2377" i="3"/>
  <c r="I2377" i="3"/>
  <c r="J2377" i="3"/>
  <c r="K2377" i="3"/>
  <c r="L2377" i="3"/>
  <c r="M2377" i="3"/>
  <c r="N2377" i="3"/>
  <c r="O2377" i="3"/>
  <c r="P2377" i="3"/>
  <c r="Q2377" i="3"/>
  <c r="R2377" i="3"/>
  <c r="S2377" i="3"/>
  <c r="F2378" i="3"/>
  <c r="G2378" i="3"/>
  <c r="H2378" i="3"/>
  <c r="I2378" i="3"/>
  <c r="J2378" i="3"/>
  <c r="K2378" i="3"/>
  <c r="L2378" i="3"/>
  <c r="M2378" i="3"/>
  <c r="N2378" i="3"/>
  <c r="O2378" i="3"/>
  <c r="P2378" i="3"/>
  <c r="Q2378" i="3"/>
  <c r="R2378" i="3"/>
  <c r="S2378" i="3"/>
  <c r="F2379" i="3"/>
  <c r="G2379" i="3"/>
  <c r="H2379" i="3"/>
  <c r="I2379" i="3"/>
  <c r="J2379" i="3"/>
  <c r="K2379" i="3"/>
  <c r="L2379" i="3"/>
  <c r="M2379" i="3"/>
  <c r="N2379" i="3"/>
  <c r="O2379" i="3"/>
  <c r="P2379" i="3"/>
  <c r="Q2379" i="3"/>
  <c r="R2379" i="3"/>
  <c r="S2379" i="3"/>
  <c r="F2380" i="3"/>
  <c r="G2380" i="3"/>
  <c r="H2380" i="3"/>
  <c r="I2380" i="3"/>
  <c r="J2380" i="3"/>
  <c r="K2380" i="3"/>
  <c r="L2380" i="3"/>
  <c r="M2380" i="3"/>
  <c r="N2380" i="3"/>
  <c r="O2380" i="3"/>
  <c r="P2380" i="3"/>
  <c r="Q2380" i="3"/>
  <c r="R2380" i="3"/>
  <c r="S2380" i="3"/>
  <c r="F2381" i="3"/>
  <c r="G2381" i="3"/>
  <c r="H2381" i="3"/>
  <c r="I2381" i="3"/>
  <c r="J2381" i="3"/>
  <c r="K2381" i="3"/>
  <c r="L2381" i="3"/>
  <c r="M2381" i="3"/>
  <c r="N2381" i="3"/>
  <c r="O2381" i="3"/>
  <c r="P2381" i="3"/>
  <c r="Q2381" i="3"/>
  <c r="R2381" i="3"/>
  <c r="S2381" i="3"/>
  <c r="F2382" i="3"/>
  <c r="G2382" i="3"/>
  <c r="H2382" i="3"/>
  <c r="I2382" i="3"/>
  <c r="J2382" i="3"/>
  <c r="K2382" i="3"/>
  <c r="L2382" i="3"/>
  <c r="M2382" i="3"/>
  <c r="N2382" i="3"/>
  <c r="O2382" i="3"/>
  <c r="P2382" i="3"/>
  <c r="Q2382" i="3"/>
  <c r="R2382" i="3"/>
  <c r="S2382" i="3"/>
  <c r="F2383" i="3"/>
  <c r="G2383" i="3"/>
  <c r="H2383" i="3"/>
  <c r="I2383" i="3"/>
  <c r="J2383" i="3"/>
  <c r="K2383" i="3"/>
  <c r="L2383" i="3"/>
  <c r="M2383" i="3"/>
  <c r="N2383" i="3"/>
  <c r="O2383" i="3"/>
  <c r="P2383" i="3"/>
  <c r="Q2383" i="3"/>
  <c r="R2383" i="3"/>
  <c r="S2383" i="3"/>
  <c r="F2385" i="3"/>
  <c r="G2385" i="3"/>
  <c r="H2385" i="3"/>
  <c r="I2385" i="3"/>
  <c r="J2385" i="3"/>
  <c r="K2385" i="3"/>
  <c r="L2385" i="3"/>
  <c r="M2385" i="3"/>
  <c r="N2385" i="3"/>
  <c r="O2385" i="3"/>
  <c r="P2385" i="3"/>
  <c r="Q2385" i="3"/>
  <c r="R2385" i="3"/>
  <c r="S2385" i="3"/>
  <c r="F2386" i="3"/>
  <c r="G2386" i="3"/>
  <c r="H2386" i="3"/>
  <c r="I2386" i="3"/>
  <c r="J2386" i="3"/>
  <c r="K2386" i="3"/>
  <c r="L2386" i="3"/>
  <c r="M2386" i="3"/>
  <c r="N2386" i="3"/>
  <c r="O2386" i="3"/>
  <c r="P2386" i="3"/>
  <c r="Q2386" i="3"/>
  <c r="R2386" i="3"/>
  <c r="S2386" i="3"/>
  <c r="F2387" i="3"/>
  <c r="G2387" i="3"/>
  <c r="H2387" i="3"/>
  <c r="I2387" i="3"/>
  <c r="J2387" i="3"/>
  <c r="K2387" i="3"/>
  <c r="L2387" i="3"/>
  <c r="M2387" i="3"/>
  <c r="N2387" i="3"/>
  <c r="O2387" i="3"/>
  <c r="P2387" i="3"/>
  <c r="Q2387" i="3"/>
  <c r="R2387" i="3"/>
  <c r="S2387" i="3"/>
  <c r="G8" i="3"/>
  <c r="H8" i="3"/>
  <c r="I8" i="3"/>
  <c r="J8" i="3"/>
  <c r="K8" i="3"/>
  <c r="L8" i="3"/>
  <c r="M8" i="3"/>
  <c r="N8" i="3"/>
  <c r="O8" i="3"/>
  <c r="P8" i="3"/>
  <c r="Q8" i="3"/>
  <c r="R8" i="3"/>
  <c r="S8" i="3"/>
  <c r="F8" i="3"/>
  <c r="B3" i="5" l="1"/>
  <c r="E1763" i="3" l="1"/>
  <c r="T1763" i="3"/>
  <c r="U1763" i="3"/>
  <c r="V1763" i="3"/>
  <c r="W1763" i="3"/>
  <c r="X1763" i="3"/>
  <c r="Y1763" i="3"/>
  <c r="E1147" i="3"/>
  <c r="T1147" i="3"/>
  <c r="U1147" i="3"/>
  <c r="V1147" i="3"/>
  <c r="W1147" i="3"/>
  <c r="X1147" i="3"/>
  <c r="Y1147" i="3"/>
  <c r="E871" i="3"/>
  <c r="T871" i="3"/>
  <c r="U871" i="3"/>
  <c r="V871" i="3"/>
  <c r="W871" i="3"/>
  <c r="X871" i="3"/>
  <c r="Y871" i="3"/>
  <c r="E1487" i="3"/>
  <c r="T1487" i="3"/>
  <c r="U1487" i="3"/>
  <c r="V1487" i="3"/>
  <c r="W1487" i="3"/>
  <c r="X1487" i="3"/>
  <c r="Y1487" i="3"/>
  <c r="E183" i="3"/>
  <c r="T183" i="3"/>
  <c r="U183" i="3"/>
  <c r="V183" i="3"/>
  <c r="W183" i="3"/>
  <c r="X183" i="3"/>
  <c r="Y183" i="3"/>
  <c r="E1439" i="3"/>
  <c r="T1439" i="3"/>
  <c r="U1439" i="3"/>
  <c r="V1439" i="3"/>
  <c r="W1439" i="3"/>
  <c r="X1439" i="3"/>
  <c r="Y1439" i="3"/>
  <c r="E86" i="3"/>
  <c r="T86" i="3"/>
  <c r="U86" i="3"/>
  <c r="V86" i="3"/>
  <c r="W86" i="3"/>
  <c r="X86" i="3"/>
  <c r="Y86" i="3"/>
  <c r="E1866" i="3"/>
  <c r="T1866" i="3"/>
  <c r="U1866" i="3"/>
  <c r="V1866" i="3"/>
  <c r="W1866" i="3"/>
  <c r="X1866" i="3"/>
  <c r="Y1866" i="3"/>
  <c r="E1908" i="3"/>
  <c r="T1908" i="3"/>
  <c r="U1908" i="3"/>
  <c r="V1908" i="3"/>
  <c r="W1908" i="3"/>
  <c r="X1908" i="3"/>
  <c r="Y1908" i="3"/>
  <c r="E2024" i="3"/>
  <c r="T2024" i="3"/>
  <c r="U2024" i="3"/>
  <c r="V2024" i="3"/>
  <c r="W2024" i="3"/>
  <c r="X2024" i="3"/>
  <c r="Y2024" i="3"/>
  <c r="E472" i="3"/>
  <c r="T472" i="3"/>
  <c r="U472" i="3"/>
  <c r="V472" i="3"/>
  <c r="W472" i="3"/>
  <c r="X472" i="3"/>
  <c r="Y472" i="3"/>
  <c r="E106" i="3"/>
  <c r="T106" i="3"/>
  <c r="U106" i="3"/>
  <c r="V106" i="3"/>
  <c r="W106" i="3"/>
  <c r="X106" i="3"/>
  <c r="Y106" i="3"/>
  <c r="E1202" i="3"/>
  <c r="T1202" i="3"/>
  <c r="U1202" i="3"/>
  <c r="V1202" i="3"/>
  <c r="W1202" i="3"/>
  <c r="X1202" i="3"/>
  <c r="Y1202" i="3"/>
  <c r="E1254" i="3"/>
  <c r="T1254" i="3"/>
  <c r="U1254" i="3"/>
  <c r="V1254" i="3"/>
  <c r="W1254" i="3"/>
  <c r="X1254" i="3"/>
  <c r="Y1254" i="3"/>
  <c r="A1763" i="3"/>
  <c r="B1763" i="3"/>
  <c r="C1763" i="3"/>
  <c r="A1147" i="3"/>
  <c r="B1147" i="3"/>
  <c r="C1147" i="3"/>
  <c r="A871" i="3"/>
  <c r="B871" i="3"/>
  <c r="C871" i="3"/>
  <c r="A1487" i="3"/>
  <c r="B1487" i="3"/>
  <c r="C1487" i="3"/>
  <c r="A183" i="3"/>
  <c r="B183" i="3"/>
  <c r="C183" i="3"/>
  <c r="A1439" i="3"/>
  <c r="B1439" i="3"/>
  <c r="C1439" i="3"/>
  <c r="A86" i="3"/>
  <c r="B86" i="3"/>
  <c r="C86" i="3"/>
  <c r="A1866" i="3"/>
  <c r="B1866" i="3"/>
  <c r="C1866" i="3"/>
  <c r="A1908" i="3"/>
  <c r="B1908" i="3"/>
  <c r="C1908" i="3"/>
  <c r="A2024" i="3"/>
  <c r="B2024" i="3"/>
  <c r="C2024" i="3"/>
  <c r="A472" i="3"/>
  <c r="B472" i="3"/>
  <c r="C472" i="3"/>
  <c r="A106" i="3"/>
  <c r="B106" i="3"/>
  <c r="C106" i="3"/>
  <c r="A1202" i="3"/>
  <c r="B1202" i="3"/>
  <c r="C1202" i="3"/>
  <c r="A1254" i="3"/>
  <c r="B1254" i="3"/>
  <c r="C1254" i="3"/>
  <c r="U574" i="3" l="1"/>
  <c r="U344" i="3"/>
  <c r="U598" i="3"/>
  <c r="U2263" i="3"/>
  <c r="U579" i="3"/>
  <c r="E2180" i="3"/>
  <c r="E1149" i="3" l="1"/>
  <c r="B1149" i="3"/>
  <c r="Y1543" i="3"/>
  <c r="W1149" i="3"/>
  <c r="X1543" i="3"/>
  <c r="C1543" i="3"/>
  <c r="U1149" i="3"/>
  <c r="V1149" i="3"/>
  <c r="W1543" i="3"/>
  <c r="B1543" i="3"/>
  <c r="V1543" i="3"/>
  <c r="T1149" i="3"/>
  <c r="T2180" i="3"/>
  <c r="A1149" i="3"/>
  <c r="V1589" i="3"/>
  <c r="E1543" i="3"/>
  <c r="U1543" i="3"/>
  <c r="X1149" i="3"/>
  <c r="U1589" i="3"/>
  <c r="E1589" i="3"/>
  <c r="T1589" i="3"/>
  <c r="Y2180" i="3"/>
  <c r="B2180" i="3"/>
  <c r="X2180" i="3"/>
  <c r="C1589" i="3"/>
  <c r="A2180" i="3"/>
  <c r="T1543" i="3"/>
  <c r="Y1589" i="3"/>
  <c r="W2180" i="3"/>
  <c r="C2180" i="3"/>
  <c r="A1543" i="3"/>
  <c r="B1589" i="3"/>
  <c r="X1589" i="3"/>
  <c r="V2180" i="3"/>
  <c r="C1149" i="3"/>
  <c r="A1589" i="3"/>
  <c r="Y1149" i="3"/>
  <c r="W1589" i="3"/>
  <c r="U2180" i="3"/>
  <c r="E1892" i="3" l="1"/>
  <c r="E904" i="3"/>
  <c r="E1222" i="3"/>
  <c r="E2089" i="3"/>
  <c r="X2059" i="3"/>
  <c r="E1018" i="3"/>
  <c r="E1261" i="3"/>
  <c r="E797" i="3"/>
  <c r="E1994" i="3"/>
  <c r="E279" i="3"/>
  <c r="E1861" i="3"/>
  <c r="E1560" i="3"/>
  <c r="E42" i="3"/>
  <c r="E1971" i="3"/>
  <c r="E752" i="3"/>
  <c r="E535" i="3"/>
  <c r="E1356" i="3"/>
  <c r="E943" i="3"/>
  <c r="E1064" i="3"/>
  <c r="E1698" i="3"/>
  <c r="E1485" i="3"/>
  <c r="E484" i="3"/>
  <c r="E1432" i="3"/>
  <c r="E1106" i="3"/>
  <c r="E1719" i="3"/>
  <c r="E127" i="3"/>
  <c r="E1882" i="3"/>
  <c r="E197" i="3"/>
  <c r="E48" i="3"/>
  <c r="E740" i="3"/>
  <c r="E1674" i="3"/>
  <c r="E1532" i="3"/>
  <c r="E133" i="3"/>
  <c r="E844" i="3"/>
  <c r="E1177" i="3"/>
  <c r="E1468" i="3"/>
  <c r="E1046" i="3"/>
  <c r="E1091" i="3"/>
  <c r="E401" i="3"/>
  <c r="E639" i="3"/>
  <c r="E57" i="3"/>
  <c r="E94" i="3"/>
  <c r="E417" i="3"/>
  <c r="E1594" i="3"/>
  <c r="E1111" i="3"/>
  <c r="E98" i="3"/>
  <c r="E189" i="3"/>
  <c r="E125" i="3"/>
  <c r="E1004" i="3"/>
  <c r="E615" i="3"/>
  <c r="E1820" i="3"/>
  <c r="E1537" i="3"/>
  <c r="E379" i="3"/>
  <c r="E1366" i="3"/>
  <c r="E1890" i="3"/>
  <c r="E1937" i="3"/>
  <c r="E2282" i="3"/>
  <c r="E2077" i="3"/>
  <c r="E1927" i="3"/>
  <c r="E1305" i="3"/>
  <c r="E980" i="3"/>
  <c r="E1277" i="3"/>
  <c r="E1339" i="3"/>
  <c r="E46" i="3"/>
  <c r="E880" i="3"/>
  <c r="E221" i="3"/>
  <c r="E72" i="3"/>
  <c r="E1780" i="3"/>
  <c r="E907" i="3"/>
  <c r="E2016" i="3"/>
  <c r="E1215" i="3"/>
  <c r="E388" i="3"/>
  <c r="E601" i="3"/>
  <c r="E1900" i="3"/>
  <c r="E692" i="3"/>
  <c r="E2367" i="3"/>
  <c r="E1116" i="3"/>
  <c r="E1120" i="3"/>
  <c r="E1107" i="3"/>
  <c r="E1461" i="3"/>
  <c r="E1498" i="3"/>
  <c r="E775" i="3"/>
  <c r="E198" i="3"/>
  <c r="E185" i="3"/>
  <c r="E2311" i="3"/>
  <c r="E435" i="3"/>
  <c r="E37" i="3"/>
  <c r="E738" i="3"/>
  <c r="E354" i="3"/>
  <c r="E191" i="3"/>
  <c r="E1733" i="3"/>
  <c r="E1615" i="3"/>
  <c r="E1566" i="3"/>
  <c r="E1840" i="3"/>
  <c r="E785" i="3"/>
  <c r="E2121" i="3"/>
  <c r="E2056" i="3"/>
  <c r="E14" i="3"/>
  <c r="E1897" i="3"/>
  <c r="V244" i="3"/>
  <c r="W244" i="3"/>
  <c r="T244" i="3"/>
  <c r="X244" i="3"/>
  <c r="E244" i="3"/>
  <c r="U244" i="3"/>
  <c r="Y244" i="3"/>
  <c r="V52" i="3"/>
  <c r="W52" i="3"/>
  <c r="T52" i="3"/>
  <c r="X52" i="3"/>
  <c r="E52" i="3"/>
  <c r="U52" i="3"/>
  <c r="Y52" i="3"/>
  <c r="V426" i="3"/>
  <c r="W426" i="3"/>
  <c r="T426" i="3"/>
  <c r="X426" i="3"/>
  <c r="E426" i="3"/>
  <c r="U426" i="3"/>
  <c r="Y426" i="3"/>
  <c r="V1862" i="3"/>
  <c r="W1862" i="3"/>
  <c r="T1862" i="3"/>
  <c r="X1862" i="3"/>
  <c r="E1862" i="3"/>
  <c r="U1862" i="3"/>
  <c r="Y1862" i="3"/>
  <c r="V1079" i="3"/>
  <c r="W1079" i="3"/>
  <c r="T1079" i="3"/>
  <c r="X1079" i="3"/>
  <c r="E1079" i="3"/>
  <c r="U1079" i="3"/>
  <c r="Y1079" i="3"/>
  <c r="V778" i="3"/>
  <c r="W778" i="3"/>
  <c r="T778" i="3"/>
  <c r="X778" i="3"/>
  <c r="E778" i="3"/>
  <c r="U778" i="3"/>
  <c r="Y778" i="3"/>
  <c r="V89" i="3"/>
  <c r="W89" i="3"/>
  <c r="T89" i="3"/>
  <c r="X89" i="3"/>
  <c r="E89" i="3"/>
  <c r="U89" i="3"/>
  <c r="Y89" i="3"/>
  <c r="V1397" i="3"/>
  <c r="W1397" i="3"/>
  <c r="T1397" i="3"/>
  <c r="X1397" i="3"/>
  <c r="E1397" i="3"/>
  <c r="U1397" i="3"/>
  <c r="Y1397" i="3"/>
  <c r="V268" i="3"/>
  <c r="W268" i="3"/>
  <c r="T268" i="3"/>
  <c r="X268" i="3"/>
  <c r="E268" i="3"/>
  <c r="U268" i="3"/>
  <c r="Y268" i="3"/>
  <c r="V260" i="3"/>
  <c r="W260" i="3"/>
  <c r="T260" i="3"/>
  <c r="X260" i="3"/>
  <c r="E260" i="3"/>
  <c r="U260" i="3"/>
  <c r="Y260" i="3"/>
  <c r="V1016" i="3"/>
  <c r="W1016" i="3"/>
  <c r="T1016" i="3"/>
  <c r="X1016" i="3"/>
  <c r="E1016" i="3"/>
  <c r="U1016" i="3"/>
  <c r="Y1016" i="3"/>
  <c r="V1689" i="3"/>
  <c r="W1689" i="3"/>
  <c r="T1689" i="3"/>
  <c r="X1689" i="3"/>
  <c r="E1689" i="3"/>
  <c r="U1689" i="3"/>
  <c r="Y1689" i="3"/>
  <c r="V2067" i="3"/>
  <c r="W2067" i="3"/>
  <c r="T2067" i="3"/>
  <c r="X2067" i="3"/>
  <c r="E2067" i="3"/>
  <c r="U2067" i="3"/>
  <c r="Y2067" i="3"/>
  <c r="V1307" i="3"/>
  <c r="W1307" i="3"/>
  <c r="T1307" i="3"/>
  <c r="X1307" i="3"/>
  <c r="E1307" i="3"/>
  <c r="U1307" i="3"/>
  <c r="Y1307" i="3"/>
  <c r="V1992" i="3"/>
  <c r="W1992" i="3"/>
  <c r="T1992" i="3"/>
  <c r="X1992" i="3"/>
  <c r="E1992" i="3"/>
  <c r="U1992" i="3"/>
  <c r="Y1992" i="3"/>
  <c r="W1260" i="3"/>
  <c r="E1260" i="3"/>
  <c r="U1260" i="3"/>
  <c r="Y1260" i="3"/>
  <c r="V1260" i="3"/>
  <c r="T1260" i="3"/>
  <c r="X1260" i="3"/>
  <c r="W1800" i="3"/>
  <c r="E1800" i="3"/>
  <c r="U1800" i="3"/>
  <c r="Y1800" i="3"/>
  <c r="V1800" i="3"/>
  <c r="T1800" i="3"/>
  <c r="X1800" i="3"/>
  <c r="W699" i="3"/>
  <c r="E699" i="3"/>
  <c r="U699" i="3"/>
  <c r="Y699" i="3"/>
  <c r="V699" i="3"/>
  <c r="X699" i="3"/>
  <c r="T699" i="3"/>
  <c r="W1785" i="3"/>
  <c r="E1785" i="3"/>
  <c r="U1785" i="3"/>
  <c r="Y1785" i="3"/>
  <c r="V1785" i="3"/>
  <c r="X1785" i="3"/>
  <c r="T1785" i="3"/>
  <c r="W2386" i="3"/>
  <c r="E2386" i="3"/>
  <c r="U2386" i="3"/>
  <c r="Y2386" i="3"/>
  <c r="V2386" i="3"/>
  <c r="T2386" i="3"/>
  <c r="X2386" i="3"/>
  <c r="W868" i="3"/>
  <c r="T868" i="3"/>
  <c r="X868" i="3"/>
  <c r="E868" i="3"/>
  <c r="U868" i="3"/>
  <c r="Y868" i="3"/>
  <c r="V868" i="3"/>
  <c r="W449" i="3"/>
  <c r="T449" i="3"/>
  <c r="X449" i="3"/>
  <c r="E449" i="3"/>
  <c r="U449" i="3"/>
  <c r="Y449" i="3"/>
  <c r="V449" i="3"/>
  <c r="W1388" i="3"/>
  <c r="T1388" i="3"/>
  <c r="X1388" i="3"/>
  <c r="E1388" i="3"/>
  <c r="U1388" i="3"/>
  <c r="Y1388" i="3"/>
  <c r="V1388" i="3"/>
  <c r="W1196" i="3"/>
  <c r="T1196" i="3"/>
  <c r="X1196" i="3"/>
  <c r="E1196" i="3"/>
  <c r="U1196" i="3"/>
  <c r="Y1196" i="3"/>
  <c r="V1196" i="3"/>
  <c r="W767" i="3"/>
  <c r="T767" i="3"/>
  <c r="X767" i="3"/>
  <c r="E767" i="3"/>
  <c r="U767" i="3"/>
  <c r="Y767" i="3"/>
  <c r="V767" i="3"/>
  <c r="W875" i="3"/>
  <c r="T875" i="3"/>
  <c r="X875" i="3"/>
  <c r="E875" i="3"/>
  <c r="U875" i="3"/>
  <c r="Y875" i="3"/>
  <c r="V875" i="3"/>
  <c r="T2115" i="3"/>
  <c r="X2115" i="3"/>
  <c r="V2115" i="3"/>
  <c r="E2115" i="3"/>
  <c r="U2115" i="3"/>
  <c r="W2115" i="3"/>
  <c r="Y2115" i="3"/>
  <c r="T2352" i="3"/>
  <c r="X2352" i="3"/>
  <c r="V2352" i="3"/>
  <c r="E2352" i="3"/>
  <c r="U2352" i="3"/>
  <c r="W2352" i="3"/>
  <c r="Y2352" i="3"/>
  <c r="T2313" i="3"/>
  <c r="X2313" i="3"/>
  <c r="E2313" i="3"/>
  <c r="V2313" i="3"/>
  <c r="Y2313" i="3"/>
  <c r="U2313" i="3"/>
  <c r="W2313" i="3"/>
  <c r="W2288" i="3"/>
  <c r="T2288" i="3"/>
  <c r="X2288" i="3"/>
  <c r="E2288" i="3"/>
  <c r="U2288" i="3"/>
  <c r="Y2288" i="3"/>
  <c r="V2288" i="3"/>
  <c r="W2251" i="3"/>
  <c r="T2251" i="3"/>
  <c r="X2251" i="3"/>
  <c r="E2251" i="3"/>
  <c r="U2251" i="3"/>
  <c r="Y2251" i="3"/>
  <c r="V2251" i="3"/>
  <c r="W2218" i="3"/>
  <c r="T2218" i="3"/>
  <c r="X2218" i="3"/>
  <c r="E2218" i="3"/>
  <c r="U2218" i="3"/>
  <c r="Y2218" i="3"/>
  <c r="V2218" i="3"/>
  <c r="W2209" i="3"/>
  <c r="T2209" i="3"/>
  <c r="X2209" i="3"/>
  <c r="E2209" i="3"/>
  <c r="U2209" i="3"/>
  <c r="Y2209" i="3"/>
  <c r="V2209" i="3"/>
  <c r="W2174" i="3"/>
  <c r="T2174" i="3"/>
  <c r="X2174" i="3"/>
  <c r="E2174" i="3"/>
  <c r="U2174" i="3"/>
  <c r="Y2174" i="3"/>
  <c r="V2174" i="3"/>
  <c r="W2097" i="3"/>
  <c r="T2097" i="3"/>
  <c r="X2097" i="3"/>
  <c r="E2097" i="3"/>
  <c r="U2097" i="3"/>
  <c r="Y2097" i="3"/>
  <c r="V2097" i="3"/>
  <c r="V1232" i="3"/>
  <c r="W1232" i="3"/>
  <c r="T1232" i="3"/>
  <c r="X1232" i="3"/>
  <c r="E1232" i="3"/>
  <c r="U1232" i="3"/>
  <c r="Y1232" i="3"/>
  <c r="V1567" i="3"/>
  <c r="W1567" i="3"/>
  <c r="T1567" i="3"/>
  <c r="X1567" i="3"/>
  <c r="E1567" i="3"/>
  <c r="U1567" i="3"/>
  <c r="Y1567" i="3"/>
  <c r="V2248" i="3"/>
  <c r="W2248" i="3"/>
  <c r="T2248" i="3"/>
  <c r="T2249" i="3" s="1"/>
  <c r="X2248" i="3"/>
  <c r="E2248" i="3"/>
  <c r="U2248" i="3"/>
  <c r="U2249" i="3" s="1"/>
  <c r="Y2248" i="3"/>
  <c r="V1509" i="3"/>
  <c r="W1509" i="3"/>
  <c r="T1509" i="3"/>
  <c r="X1509" i="3"/>
  <c r="E1509" i="3"/>
  <c r="U1509" i="3"/>
  <c r="Y1509" i="3"/>
  <c r="V1495" i="3"/>
  <c r="W1495" i="3"/>
  <c r="T1495" i="3"/>
  <c r="X1495" i="3"/>
  <c r="E1495" i="3"/>
  <c r="U1495" i="3"/>
  <c r="Y1495" i="3"/>
  <c r="V1462" i="3"/>
  <c r="W1462" i="3"/>
  <c r="T1462" i="3"/>
  <c r="X1462" i="3"/>
  <c r="E1462" i="3"/>
  <c r="U1462" i="3"/>
  <c r="Y1462" i="3"/>
  <c r="W1444" i="3"/>
  <c r="T1444" i="3"/>
  <c r="X1444" i="3"/>
  <c r="E1444" i="3"/>
  <c r="U1444" i="3"/>
  <c r="Y1444" i="3"/>
  <c r="V1444" i="3"/>
  <c r="E1412" i="3"/>
  <c r="U1412" i="3"/>
  <c r="Y1412" i="3"/>
  <c r="V1412" i="3"/>
  <c r="W1412" i="3"/>
  <c r="T1412" i="3"/>
  <c r="X1412" i="3"/>
  <c r="E1347" i="3"/>
  <c r="U1347" i="3"/>
  <c r="Y1347" i="3"/>
  <c r="V1347" i="3"/>
  <c r="W1347" i="3"/>
  <c r="T1347" i="3"/>
  <c r="X1347" i="3"/>
  <c r="E1324" i="3"/>
  <c r="U1324" i="3"/>
  <c r="Y1324" i="3"/>
  <c r="V1324" i="3"/>
  <c r="W1324" i="3"/>
  <c r="T1324" i="3"/>
  <c r="X1324" i="3"/>
  <c r="E1283" i="3"/>
  <c r="U1283" i="3"/>
  <c r="U1284" i="3" s="1"/>
  <c r="Y1283" i="3"/>
  <c r="V1283" i="3"/>
  <c r="W1283" i="3"/>
  <c r="T1283" i="3"/>
  <c r="T1284" i="3" s="1"/>
  <c r="X1283" i="3"/>
  <c r="E1224" i="3"/>
  <c r="U1224" i="3"/>
  <c r="Y1224" i="3"/>
  <c r="V1224" i="3"/>
  <c r="W1224" i="3"/>
  <c r="T1224" i="3"/>
  <c r="X1224" i="3"/>
  <c r="E1184" i="3"/>
  <c r="U1184" i="3"/>
  <c r="Y1184" i="3"/>
  <c r="V1184" i="3"/>
  <c r="W1184" i="3"/>
  <c r="T1184" i="3"/>
  <c r="X1184" i="3"/>
  <c r="E1152" i="3"/>
  <c r="U1152" i="3"/>
  <c r="Y1152" i="3"/>
  <c r="V1152" i="3"/>
  <c r="W1152" i="3"/>
  <c r="T1152" i="3"/>
  <c r="X1152" i="3"/>
  <c r="E1047" i="3"/>
  <c r="U1047" i="3"/>
  <c r="Y1047" i="3"/>
  <c r="V1047" i="3"/>
  <c r="W1047" i="3"/>
  <c r="T1047" i="3"/>
  <c r="X1047" i="3"/>
  <c r="E1043" i="3"/>
  <c r="U1043" i="3"/>
  <c r="Y1043" i="3"/>
  <c r="V1043" i="3"/>
  <c r="W1043" i="3"/>
  <c r="T1043" i="3"/>
  <c r="X1043" i="3"/>
  <c r="E1023" i="3"/>
  <c r="U1023" i="3"/>
  <c r="Y1023" i="3"/>
  <c r="V1023" i="3"/>
  <c r="W1023" i="3"/>
  <c r="T1023" i="3"/>
  <c r="X1023" i="3"/>
  <c r="W948" i="3"/>
  <c r="T948" i="3"/>
  <c r="X948" i="3"/>
  <c r="E948" i="3"/>
  <c r="U948" i="3"/>
  <c r="Y948" i="3"/>
  <c r="V948" i="3"/>
  <c r="E2030" i="3"/>
  <c r="U2030" i="3"/>
  <c r="Y2030" i="3"/>
  <c r="W2030" i="3"/>
  <c r="T2030" i="3"/>
  <c r="X2030" i="3"/>
  <c r="V2030" i="3"/>
  <c r="E716" i="3"/>
  <c r="U716" i="3"/>
  <c r="Y716" i="3"/>
  <c r="V716" i="3"/>
  <c r="W716" i="3"/>
  <c r="T716" i="3"/>
  <c r="X716" i="3"/>
  <c r="E1838" i="3"/>
  <c r="U1838" i="3"/>
  <c r="Y1838" i="3"/>
  <c r="V1838" i="3"/>
  <c r="W1838" i="3"/>
  <c r="T1838" i="3"/>
  <c r="X1838" i="3"/>
  <c r="E476" i="3"/>
  <c r="U476" i="3"/>
  <c r="Y476" i="3"/>
  <c r="V476" i="3"/>
  <c r="W476" i="3"/>
  <c r="T476" i="3"/>
  <c r="X476" i="3"/>
  <c r="T739" i="3"/>
  <c r="X739" i="3"/>
  <c r="E739" i="3"/>
  <c r="U739" i="3"/>
  <c r="Y739" i="3"/>
  <c r="V739" i="3"/>
  <c r="W739" i="3"/>
  <c r="T2202" i="3"/>
  <c r="X2202" i="3"/>
  <c r="E2202" i="3"/>
  <c r="U2202" i="3"/>
  <c r="Y2202" i="3"/>
  <c r="V2202" i="3"/>
  <c r="W2202" i="3"/>
  <c r="T1878" i="3"/>
  <c r="X1878" i="3"/>
  <c r="E1878" i="3"/>
  <c r="U1878" i="3"/>
  <c r="Y1878" i="3"/>
  <c r="V1878" i="3"/>
  <c r="W1878" i="3"/>
  <c r="T1401" i="3"/>
  <c r="X1401" i="3"/>
  <c r="E1401" i="3"/>
  <c r="U1401" i="3"/>
  <c r="Y1401" i="3"/>
  <c r="V1401" i="3"/>
  <c r="W1401" i="3"/>
  <c r="T1126" i="3"/>
  <c r="X1126" i="3"/>
  <c r="E1126" i="3"/>
  <c r="U1126" i="3"/>
  <c r="Y1126" i="3"/>
  <c r="V1126" i="3"/>
  <c r="W1126" i="3"/>
  <c r="T1636" i="3"/>
  <c r="X1636" i="3"/>
  <c r="E1636" i="3"/>
  <c r="U1636" i="3"/>
  <c r="Y1636" i="3"/>
  <c r="V1636" i="3"/>
  <c r="W1636" i="3"/>
  <c r="T385" i="3"/>
  <c r="X385" i="3"/>
  <c r="E385" i="3"/>
  <c r="U385" i="3"/>
  <c r="Y385" i="3"/>
  <c r="V385" i="3"/>
  <c r="W385" i="3"/>
  <c r="T1562" i="3"/>
  <c r="X1562" i="3"/>
  <c r="E1562" i="3"/>
  <c r="U1562" i="3"/>
  <c r="Y1562" i="3"/>
  <c r="V1562" i="3"/>
  <c r="W1562" i="3"/>
  <c r="T495" i="3"/>
  <c r="X495" i="3"/>
  <c r="E495" i="3"/>
  <c r="U495" i="3"/>
  <c r="Y495" i="3"/>
  <c r="V495" i="3"/>
  <c r="W495" i="3"/>
  <c r="T1425" i="3"/>
  <c r="X1425" i="3"/>
  <c r="E1425" i="3"/>
  <c r="U1425" i="3"/>
  <c r="Y1425" i="3"/>
  <c r="V1425" i="3"/>
  <c r="W1425" i="3"/>
  <c r="T1421" i="3"/>
  <c r="X1421" i="3"/>
  <c r="E1421" i="3"/>
  <c r="U1421" i="3"/>
  <c r="Y1421" i="3"/>
  <c r="V1421" i="3"/>
  <c r="W1421" i="3"/>
  <c r="T1435" i="3"/>
  <c r="X1435" i="3"/>
  <c r="E1435" i="3"/>
  <c r="U1435" i="3"/>
  <c r="Y1435" i="3"/>
  <c r="V1435" i="3"/>
  <c r="W1435" i="3"/>
  <c r="T47" i="3"/>
  <c r="X47" i="3"/>
  <c r="E47" i="3"/>
  <c r="U47" i="3"/>
  <c r="Y47" i="3"/>
  <c r="V47" i="3"/>
  <c r="W47" i="3"/>
  <c r="T1456" i="3"/>
  <c r="X1456" i="3"/>
  <c r="E1456" i="3"/>
  <c r="U1456" i="3"/>
  <c r="Y1456" i="3"/>
  <c r="V1456" i="3"/>
  <c r="W1456" i="3"/>
  <c r="T2014" i="3"/>
  <c r="X2014" i="3"/>
  <c r="E2014" i="3"/>
  <c r="U2014" i="3"/>
  <c r="Y2014" i="3"/>
  <c r="V2014" i="3"/>
  <c r="W2014" i="3"/>
  <c r="T942" i="3"/>
  <c r="X942" i="3"/>
  <c r="E942" i="3"/>
  <c r="U942" i="3"/>
  <c r="Y942" i="3"/>
  <c r="V942" i="3"/>
  <c r="W942" i="3"/>
  <c r="T1933" i="3"/>
  <c r="X1933" i="3"/>
  <c r="E1933" i="3"/>
  <c r="U1933" i="3"/>
  <c r="Y1933" i="3"/>
  <c r="V1933" i="3"/>
  <c r="W1933" i="3"/>
  <c r="T1976" i="3"/>
  <c r="X1976" i="3"/>
  <c r="E1976" i="3"/>
  <c r="U1976" i="3"/>
  <c r="Y1976" i="3"/>
  <c r="V1976" i="3"/>
  <c r="W1976" i="3"/>
  <c r="T292" i="3"/>
  <c r="X292" i="3"/>
  <c r="E292" i="3"/>
  <c r="U292" i="3"/>
  <c r="Y292" i="3"/>
  <c r="V292" i="3"/>
  <c r="W292" i="3"/>
  <c r="T1162" i="3"/>
  <c r="T1163" i="3" s="1"/>
  <c r="X1162" i="3"/>
  <c r="E1162" i="3"/>
  <c r="U1162" i="3"/>
  <c r="U1163" i="3" s="1"/>
  <c r="Y1162" i="3"/>
  <c r="V1162" i="3"/>
  <c r="W1162" i="3"/>
  <c r="T794" i="3"/>
  <c r="X794" i="3"/>
  <c r="E794" i="3"/>
  <c r="U794" i="3"/>
  <c r="Y794" i="3"/>
  <c r="V794" i="3"/>
  <c r="W794" i="3"/>
  <c r="T1779" i="3"/>
  <c r="X1779" i="3"/>
  <c r="E1779" i="3"/>
  <c r="U1779" i="3"/>
  <c r="Y1779" i="3"/>
  <c r="V1779" i="3"/>
  <c r="W1779" i="3"/>
  <c r="T800" i="3"/>
  <c r="X800" i="3"/>
  <c r="E800" i="3"/>
  <c r="U800" i="3"/>
  <c r="Y800" i="3"/>
  <c r="V800" i="3"/>
  <c r="W800" i="3"/>
  <c r="T1683" i="3"/>
  <c r="X1683" i="3"/>
  <c r="E1683" i="3"/>
  <c r="U1683" i="3"/>
  <c r="Y1683" i="3"/>
  <c r="V1683" i="3"/>
  <c r="W1683" i="3"/>
  <c r="T700" i="3"/>
  <c r="X700" i="3"/>
  <c r="E700" i="3"/>
  <c r="U700" i="3"/>
  <c r="Y700" i="3"/>
  <c r="V700" i="3"/>
  <c r="W700" i="3"/>
  <c r="T1984" i="3"/>
  <c r="X1984" i="3"/>
  <c r="E1984" i="3"/>
  <c r="U1984" i="3"/>
  <c r="Y1984" i="3"/>
  <c r="V1984" i="3"/>
  <c r="W1984" i="3"/>
  <c r="T1865" i="3"/>
  <c r="X1865" i="3"/>
  <c r="E1865" i="3"/>
  <c r="U1865" i="3"/>
  <c r="Y1865" i="3"/>
  <c r="V1865" i="3"/>
  <c r="W1865" i="3"/>
  <c r="T2231" i="3"/>
  <c r="X2231" i="3"/>
  <c r="E2231" i="3"/>
  <c r="U2231" i="3"/>
  <c r="Y2231" i="3"/>
  <c r="V2231" i="3"/>
  <c r="W2231" i="3"/>
  <c r="T2007" i="3"/>
  <c r="X2007" i="3"/>
  <c r="E2007" i="3"/>
  <c r="U2007" i="3"/>
  <c r="Y2007" i="3"/>
  <c r="V2007" i="3"/>
  <c r="W2007" i="3"/>
  <c r="T1009" i="3"/>
  <c r="X1009" i="3"/>
  <c r="E1009" i="3"/>
  <c r="U1009" i="3"/>
  <c r="Y1009" i="3"/>
  <c r="V1009" i="3"/>
  <c r="W1009" i="3"/>
  <c r="T2036" i="3"/>
  <c r="X2036" i="3"/>
  <c r="E2036" i="3"/>
  <c r="U2036" i="3"/>
  <c r="Y2036" i="3"/>
  <c r="V2036" i="3"/>
  <c r="W2036" i="3"/>
  <c r="T2373" i="3"/>
  <c r="X2373" i="3"/>
  <c r="E2373" i="3"/>
  <c r="U2373" i="3"/>
  <c r="Y2373" i="3"/>
  <c r="V2373" i="3"/>
  <c r="W2373" i="3"/>
  <c r="T1465" i="3"/>
  <c r="X1465" i="3"/>
  <c r="E1465" i="3"/>
  <c r="U1465" i="3"/>
  <c r="Y1465" i="3"/>
  <c r="V1465" i="3"/>
  <c r="W1465" i="3"/>
  <c r="T2122" i="3"/>
  <c r="X2122" i="3"/>
  <c r="E2122" i="3"/>
  <c r="U2122" i="3"/>
  <c r="Y2122" i="3"/>
  <c r="V2122" i="3"/>
  <c r="W2122" i="3"/>
  <c r="T101" i="3"/>
  <c r="X101" i="3"/>
  <c r="E101" i="3"/>
  <c r="U101" i="3"/>
  <c r="Y101" i="3"/>
  <c r="V101" i="3"/>
  <c r="W101" i="3"/>
  <c r="T1358" i="3"/>
  <c r="X1358" i="3"/>
  <c r="E1358" i="3"/>
  <c r="U1358" i="3"/>
  <c r="Y1358" i="3"/>
  <c r="V1358" i="3"/>
  <c r="W1358" i="3"/>
  <c r="T859" i="3"/>
  <c r="X859" i="3"/>
  <c r="E859" i="3"/>
  <c r="U859" i="3"/>
  <c r="Y859" i="3"/>
  <c r="V859" i="3"/>
  <c r="W859" i="3"/>
  <c r="T1326" i="3"/>
  <c r="T1327" i="3" s="1"/>
  <c r="X1326" i="3"/>
  <c r="E1326" i="3"/>
  <c r="U1326" i="3"/>
  <c r="U1327" i="3" s="1"/>
  <c r="Y1326" i="3"/>
  <c r="V1326" i="3"/>
  <c r="W1326" i="3"/>
  <c r="T864" i="3"/>
  <c r="X864" i="3"/>
  <c r="E864" i="3"/>
  <c r="U864" i="3"/>
  <c r="Y864" i="3"/>
  <c r="V864" i="3"/>
  <c r="W864" i="3"/>
  <c r="T1135" i="3"/>
  <c r="X1135" i="3"/>
  <c r="E1135" i="3"/>
  <c r="U1135" i="3"/>
  <c r="Y1135" i="3"/>
  <c r="V1135" i="3"/>
  <c r="W1135" i="3"/>
  <c r="T350" i="3"/>
  <c r="T351" i="3" s="1"/>
  <c r="X350" i="3"/>
  <c r="E350" i="3"/>
  <c r="U350" i="3"/>
  <c r="U351" i="3" s="1"/>
  <c r="Y350" i="3"/>
  <c r="V350" i="3"/>
  <c r="W350" i="3"/>
  <c r="T463" i="3"/>
  <c r="X463" i="3"/>
  <c r="E463" i="3"/>
  <c r="U463" i="3"/>
  <c r="Y463" i="3"/>
  <c r="V463" i="3"/>
  <c r="W463" i="3"/>
  <c r="T1624" i="3"/>
  <c r="X1624" i="3"/>
  <c r="E1624" i="3"/>
  <c r="U1624" i="3"/>
  <c r="Y1624" i="3"/>
  <c r="V1624" i="3"/>
  <c r="W1624" i="3"/>
  <c r="T709" i="3"/>
  <c r="X709" i="3"/>
  <c r="E709" i="3"/>
  <c r="U709" i="3"/>
  <c r="Y709" i="3"/>
  <c r="V709" i="3"/>
  <c r="W709" i="3"/>
  <c r="T688" i="3"/>
  <c r="X688" i="3"/>
  <c r="E688" i="3"/>
  <c r="U688" i="3"/>
  <c r="Y688" i="3"/>
  <c r="V688" i="3"/>
  <c r="W688" i="3"/>
  <c r="T1930" i="3"/>
  <c r="X1930" i="3"/>
  <c r="E1930" i="3"/>
  <c r="U1930" i="3"/>
  <c r="Y1930" i="3"/>
  <c r="V1930" i="3"/>
  <c r="W1930" i="3"/>
  <c r="T1408" i="3"/>
  <c r="X1408" i="3"/>
  <c r="E1408" i="3"/>
  <c r="U1408" i="3"/>
  <c r="Y1408" i="3"/>
  <c r="V1408" i="3"/>
  <c r="W1408" i="3"/>
  <c r="T271" i="3"/>
  <c r="X271" i="3"/>
  <c r="E271" i="3"/>
  <c r="U271" i="3"/>
  <c r="Y271" i="3"/>
  <c r="V271" i="3"/>
  <c r="W271" i="3"/>
  <c r="T972" i="3"/>
  <c r="X972" i="3"/>
  <c r="E972" i="3"/>
  <c r="U972" i="3"/>
  <c r="Y972" i="3"/>
  <c r="V972" i="3"/>
  <c r="W972" i="3"/>
  <c r="T870" i="3"/>
  <c r="X870" i="3"/>
  <c r="E870" i="3"/>
  <c r="U870" i="3"/>
  <c r="Y870" i="3"/>
  <c r="V870" i="3"/>
  <c r="W870" i="3"/>
  <c r="T2294" i="3"/>
  <c r="X2294" i="3"/>
  <c r="E2294" i="3"/>
  <c r="U2294" i="3"/>
  <c r="Y2294" i="3"/>
  <c r="V2294" i="3"/>
  <c r="W2294" i="3"/>
  <c r="T1267" i="3"/>
  <c r="X1267" i="3"/>
  <c r="E1267" i="3"/>
  <c r="U1267" i="3"/>
  <c r="Y1267" i="3"/>
  <c r="V1267" i="3"/>
  <c r="W1267" i="3"/>
  <c r="T1789" i="3"/>
  <c r="X1789" i="3"/>
  <c r="E1789" i="3"/>
  <c r="U1789" i="3"/>
  <c r="Y1789" i="3"/>
  <c r="V1789" i="3"/>
  <c r="W1789" i="3"/>
  <c r="T1653" i="3"/>
  <c r="X1653" i="3"/>
  <c r="E1653" i="3"/>
  <c r="U1653" i="3"/>
  <c r="Y1653" i="3"/>
  <c r="V1653" i="3"/>
  <c r="W1653" i="3"/>
  <c r="E1288" i="3"/>
  <c r="U1288" i="3"/>
  <c r="Y1288" i="3"/>
  <c r="W1288" i="3"/>
  <c r="T1288" i="3"/>
  <c r="X1288" i="3"/>
  <c r="V1288" i="3"/>
  <c r="E405" i="3"/>
  <c r="U405" i="3"/>
  <c r="Y405" i="3"/>
  <c r="W405" i="3"/>
  <c r="T405" i="3"/>
  <c r="X405" i="3"/>
  <c r="V405" i="3"/>
  <c r="E2238" i="3"/>
  <c r="U2238" i="3"/>
  <c r="Y2238" i="3"/>
  <c r="W2238" i="3"/>
  <c r="T2238" i="3"/>
  <c r="X2238" i="3"/>
  <c r="V2238" i="3"/>
  <c r="E1684" i="3"/>
  <c r="U1684" i="3"/>
  <c r="Y1684" i="3"/>
  <c r="W1684" i="3"/>
  <c r="T1684" i="3"/>
  <c r="X1684" i="3"/>
  <c r="V1684" i="3"/>
  <c r="E2185" i="3"/>
  <c r="U2185" i="3"/>
  <c r="Y2185" i="3"/>
  <c r="W2185" i="3"/>
  <c r="T2185" i="3"/>
  <c r="X2185" i="3"/>
  <c r="V2185" i="3"/>
  <c r="E2330" i="3"/>
  <c r="U2330" i="3"/>
  <c r="Y2330" i="3"/>
  <c r="W2330" i="3"/>
  <c r="T2330" i="3"/>
  <c r="X2330" i="3"/>
  <c r="V2330" i="3"/>
  <c r="E167" i="3"/>
  <c r="U167" i="3"/>
  <c r="Y167" i="3"/>
  <c r="W167" i="3"/>
  <c r="T167" i="3"/>
  <c r="X167" i="3"/>
  <c r="V167" i="3"/>
  <c r="E1073" i="3"/>
  <c r="U1073" i="3"/>
  <c r="Y1073" i="3"/>
  <c r="W1073" i="3"/>
  <c r="T1073" i="3"/>
  <c r="X1073" i="3"/>
  <c r="V1073" i="3"/>
  <c r="E15" i="3"/>
  <c r="U15" i="3"/>
  <c r="Y15" i="3"/>
  <c r="W15" i="3"/>
  <c r="T15" i="3"/>
  <c r="X15" i="3"/>
  <c r="V15" i="3"/>
  <c r="E704" i="3"/>
  <c r="U704" i="3"/>
  <c r="Y704" i="3"/>
  <c r="W704" i="3"/>
  <c r="T704" i="3"/>
  <c r="X704" i="3"/>
  <c r="V704" i="3"/>
  <c r="E686" i="3"/>
  <c r="U686" i="3"/>
  <c r="Y686" i="3"/>
  <c r="W686" i="3"/>
  <c r="T686" i="3"/>
  <c r="X686" i="3"/>
  <c r="V686" i="3"/>
  <c r="E707" i="3"/>
  <c r="U707" i="3"/>
  <c r="Y707" i="3"/>
  <c r="W707" i="3"/>
  <c r="T707" i="3"/>
  <c r="X707" i="3"/>
  <c r="V707" i="3"/>
  <c r="E540" i="3"/>
  <c r="U540" i="3"/>
  <c r="Y540" i="3"/>
  <c r="W540" i="3"/>
  <c r="T540" i="3"/>
  <c r="X540" i="3"/>
  <c r="V540" i="3"/>
  <c r="E39" i="3"/>
  <c r="U39" i="3"/>
  <c r="Y39" i="3"/>
  <c r="W39" i="3"/>
  <c r="T39" i="3"/>
  <c r="X39" i="3"/>
  <c r="V39" i="3"/>
  <c r="E252" i="3"/>
  <c r="U252" i="3"/>
  <c r="Y252" i="3"/>
  <c r="W252" i="3"/>
  <c r="T252" i="3"/>
  <c r="X252" i="3"/>
  <c r="V252" i="3"/>
  <c r="E1528" i="3"/>
  <c r="U1528" i="3"/>
  <c r="Y1528" i="3"/>
  <c r="W1528" i="3"/>
  <c r="T1528" i="3"/>
  <c r="X1528" i="3"/>
  <c r="V1528" i="3"/>
  <c r="E1981" i="3"/>
  <c r="U1981" i="3"/>
  <c r="Y1981" i="3"/>
  <c r="W1981" i="3"/>
  <c r="T1981" i="3"/>
  <c r="X1981" i="3"/>
  <c r="V1981" i="3"/>
  <c r="E2336" i="3"/>
  <c r="U2336" i="3"/>
  <c r="Y2336" i="3"/>
  <c r="W2336" i="3"/>
  <c r="T2336" i="3"/>
  <c r="X2336" i="3"/>
  <c r="V2336" i="3"/>
  <c r="E77" i="3"/>
  <c r="U77" i="3"/>
  <c r="Y77" i="3"/>
  <c r="W77" i="3"/>
  <c r="T77" i="3"/>
  <c r="X77" i="3"/>
  <c r="V77" i="3"/>
  <c r="E1953" i="3"/>
  <c r="U1953" i="3"/>
  <c r="Y1953" i="3"/>
  <c r="W1953" i="3"/>
  <c r="T1953" i="3"/>
  <c r="X1953" i="3"/>
  <c r="V1953" i="3"/>
  <c r="E570" i="3"/>
  <c r="U570" i="3"/>
  <c r="Y570" i="3"/>
  <c r="W570" i="3"/>
  <c r="T570" i="3"/>
  <c r="X570" i="3"/>
  <c r="V570" i="3"/>
  <c r="E916" i="3"/>
  <c r="U916" i="3"/>
  <c r="Y916" i="3"/>
  <c r="W916" i="3"/>
  <c r="T916" i="3"/>
  <c r="X916" i="3"/>
  <c r="V916" i="3"/>
  <c r="E854" i="3"/>
  <c r="U854" i="3"/>
  <c r="Y854" i="3"/>
  <c r="V854" i="3"/>
  <c r="W854" i="3"/>
  <c r="T854" i="3"/>
  <c r="X854" i="3"/>
  <c r="E1557" i="3"/>
  <c r="U1557" i="3"/>
  <c r="Y1557" i="3"/>
  <c r="V1557" i="3"/>
  <c r="W1557" i="3"/>
  <c r="T1557" i="3"/>
  <c r="X1557" i="3"/>
  <c r="E1331" i="3"/>
  <c r="U1331" i="3"/>
  <c r="U1332" i="3" s="1"/>
  <c r="Y1331" i="3"/>
  <c r="V1331" i="3"/>
  <c r="W1331" i="3"/>
  <c r="T1331" i="3"/>
  <c r="T1332" i="3" s="1"/>
  <c r="X1331" i="3"/>
  <c r="E850" i="3"/>
  <c r="U850" i="3"/>
  <c r="Y850" i="3"/>
  <c r="V850" i="3"/>
  <c r="W850" i="3"/>
  <c r="T850" i="3"/>
  <c r="X850" i="3"/>
  <c r="E1494" i="3"/>
  <c r="U1494" i="3"/>
  <c r="Y1494" i="3"/>
  <c r="V1494" i="3"/>
  <c r="W1494" i="3"/>
  <c r="T1494" i="3"/>
  <c r="X1494" i="3"/>
  <c r="E1610" i="3"/>
  <c r="U1610" i="3"/>
  <c r="Y1610" i="3"/>
  <c r="V1610" i="3"/>
  <c r="W1610" i="3"/>
  <c r="T1610" i="3"/>
  <c r="X1610" i="3"/>
  <c r="E665" i="3"/>
  <c r="U665" i="3"/>
  <c r="Y665" i="3"/>
  <c r="V665" i="3"/>
  <c r="W665" i="3"/>
  <c r="T665" i="3"/>
  <c r="X665" i="3"/>
  <c r="E204" i="3"/>
  <c r="U204" i="3"/>
  <c r="Y204" i="3"/>
  <c r="V204" i="3"/>
  <c r="W204" i="3"/>
  <c r="T204" i="3"/>
  <c r="X204" i="3"/>
  <c r="E1000" i="3"/>
  <c r="U1000" i="3"/>
  <c r="Y1000" i="3"/>
  <c r="V1000" i="3"/>
  <c r="W1000" i="3"/>
  <c r="T1000" i="3"/>
  <c r="X1000" i="3"/>
  <c r="E1568" i="3"/>
  <c r="U1568" i="3"/>
  <c r="Y1568" i="3"/>
  <c r="V1568" i="3"/>
  <c r="W1568" i="3"/>
  <c r="T1568" i="3"/>
  <c r="X1568" i="3"/>
  <c r="E753" i="3"/>
  <c r="U753" i="3"/>
  <c r="Y753" i="3"/>
  <c r="V753" i="3"/>
  <c r="W753" i="3"/>
  <c r="T753" i="3"/>
  <c r="X753" i="3"/>
  <c r="E1894" i="3"/>
  <c r="U1894" i="3"/>
  <c r="Y1894" i="3"/>
  <c r="V1894" i="3"/>
  <c r="W1894" i="3"/>
  <c r="T1894" i="3"/>
  <c r="X1894" i="3"/>
  <c r="E1920" i="3"/>
  <c r="U1920" i="3"/>
  <c r="Y1920" i="3"/>
  <c r="V1920" i="3"/>
  <c r="W1920" i="3"/>
  <c r="T1920" i="3"/>
  <c r="X1920" i="3"/>
  <c r="E1551" i="3"/>
  <c r="U1551" i="3"/>
  <c r="Y1551" i="3"/>
  <c r="V1551" i="3"/>
  <c r="W1551" i="3"/>
  <c r="T1551" i="3"/>
  <c r="X1551" i="3"/>
  <c r="E2264" i="3"/>
  <c r="U2264" i="3"/>
  <c r="Y2264" i="3"/>
  <c r="V2264" i="3"/>
  <c r="W2264" i="3"/>
  <c r="T2264" i="3"/>
  <c r="X2264" i="3"/>
  <c r="E592" i="3"/>
  <c r="U592" i="3"/>
  <c r="Y592" i="3"/>
  <c r="V592" i="3"/>
  <c r="W592" i="3"/>
  <c r="T592" i="3"/>
  <c r="X592" i="3"/>
  <c r="E923" i="3"/>
  <c r="U923" i="3"/>
  <c r="Y923" i="3"/>
  <c r="V923" i="3"/>
  <c r="W923" i="3"/>
  <c r="T923" i="3"/>
  <c r="X923" i="3"/>
  <c r="E262" i="3"/>
  <c r="U262" i="3"/>
  <c r="Y262" i="3"/>
  <c r="V262" i="3"/>
  <c r="W262" i="3"/>
  <c r="T262" i="3"/>
  <c r="X262" i="3"/>
  <c r="E1824" i="3"/>
  <c r="U1824" i="3"/>
  <c r="Y1824" i="3"/>
  <c r="V1824" i="3"/>
  <c r="W1824" i="3"/>
  <c r="T1824" i="3"/>
  <c r="X1824" i="3"/>
  <c r="E1725" i="3"/>
  <c r="U1725" i="3"/>
  <c r="Y1725" i="3"/>
  <c r="V1725" i="3"/>
  <c r="W1725" i="3"/>
  <c r="T1725" i="3"/>
  <c r="X1725" i="3"/>
  <c r="E2348" i="3"/>
  <c r="U2348" i="3"/>
  <c r="Y2348" i="3"/>
  <c r="V2348" i="3"/>
  <c r="W2348" i="3"/>
  <c r="T2348" i="3"/>
  <c r="X2348" i="3"/>
  <c r="E2124" i="3"/>
  <c r="U2124" i="3"/>
  <c r="Y2124" i="3"/>
  <c r="V2124" i="3"/>
  <c r="W2124" i="3"/>
  <c r="T2124" i="3"/>
  <c r="X2124" i="3"/>
  <c r="E2194" i="3"/>
  <c r="U2194" i="3"/>
  <c r="Y2194" i="3"/>
  <c r="V2194" i="3"/>
  <c r="W2194" i="3"/>
  <c r="T2194" i="3"/>
  <c r="X2194" i="3"/>
  <c r="E1530" i="3"/>
  <c r="U1530" i="3"/>
  <c r="Y1530" i="3"/>
  <c r="V1530" i="3"/>
  <c r="W1530" i="3"/>
  <c r="T1530" i="3"/>
  <c r="X1530" i="3"/>
  <c r="E2120" i="3"/>
  <c r="U2120" i="3"/>
  <c r="Y2120" i="3"/>
  <c r="V2120" i="3"/>
  <c r="W2120" i="3"/>
  <c r="T2120" i="3"/>
  <c r="X2120" i="3"/>
  <c r="V2116" i="3"/>
  <c r="T2116" i="3"/>
  <c r="X2116" i="3"/>
  <c r="W2116" i="3"/>
  <c r="Y2116" i="3"/>
  <c r="E2116" i="3"/>
  <c r="U2116" i="3"/>
  <c r="V2385" i="3"/>
  <c r="T2385" i="3"/>
  <c r="X2385" i="3"/>
  <c r="E2385" i="3"/>
  <c r="U2385" i="3"/>
  <c r="W2385" i="3"/>
  <c r="Y2385" i="3"/>
  <c r="V2380" i="3"/>
  <c r="T2380" i="3"/>
  <c r="X2380" i="3"/>
  <c r="W2380" i="3"/>
  <c r="Y2380" i="3"/>
  <c r="E2380" i="3"/>
  <c r="U2380" i="3"/>
  <c r="V2375" i="3"/>
  <c r="T2375" i="3"/>
  <c r="X2375" i="3"/>
  <c r="E2375" i="3"/>
  <c r="U2375" i="3"/>
  <c r="W2375" i="3"/>
  <c r="Y2375" i="3"/>
  <c r="V2364" i="3"/>
  <c r="T2364" i="3"/>
  <c r="X2364" i="3"/>
  <c r="W2364" i="3"/>
  <c r="Y2364" i="3"/>
  <c r="E2364" i="3"/>
  <c r="U2364" i="3"/>
  <c r="V2354" i="3"/>
  <c r="T2354" i="3"/>
  <c r="X2354" i="3"/>
  <c r="E2354" i="3"/>
  <c r="U2354" i="3"/>
  <c r="W2354" i="3"/>
  <c r="Y2354" i="3"/>
  <c r="V2335" i="3"/>
  <c r="T2335" i="3"/>
  <c r="X2335" i="3"/>
  <c r="W2335" i="3"/>
  <c r="Y2335" i="3"/>
  <c r="E2335" i="3"/>
  <c r="U2335" i="3"/>
  <c r="V2333" i="3"/>
  <c r="T2333" i="3"/>
  <c r="X2333" i="3"/>
  <c r="E2333" i="3"/>
  <c r="U2333" i="3"/>
  <c r="W2333" i="3"/>
  <c r="Y2333" i="3"/>
  <c r="V2321" i="3"/>
  <c r="T2321" i="3"/>
  <c r="X2321" i="3"/>
  <c r="W2321" i="3"/>
  <c r="Y2321" i="3"/>
  <c r="E2321" i="3"/>
  <c r="U2321" i="3"/>
  <c r="V2319" i="3"/>
  <c r="T2319" i="3"/>
  <c r="X2319" i="3"/>
  <c r="E2319" i="3"/>
  <c r="U2319" i="3"/>
  <c r="W2319" i="3"/>
  <c r="Y2319" i="3"/>
  <c r="V2316" i="3"/>
  <c r="W2316" i="3"/>
  <c r="T2316" i="3"/>
  <c r="X2316" i="3"/>
  <c r="E2316" i="3"/>
  <c r="U2316" i="3"/>
  <c r="Y2316" i="3"/>
  <c r="V2295" i="3"/>
  <c r="W2295" i="3"/>
  <c r="T2295" i="3"/>
  <c r="X2295" i="3"/>
  <c r="Y2295" i="3"/>
  <c r="E2295" i="3"/>
  <c r="U2295" i="3"/>
  <c r="V2304" i="3"/>
  <c r="W2304" i="3"/>
  <c r="T2304" i="3"/>
  <c r="X2304" i="3"/>
  <c r="E2304" i="3"/>
  <c r="U2304" i="3"/>
  <c r="Y2304" i="3"/>
  <c r="W2298" i="3"/>
  <c r="T2298" i="3"/>
  <c r="X2298" i="3"/>
  <c r="E2298" i="3"/>
  <c r="U2298" i="3"/>
  <c r="Y2298" i="3"/>
  <c r="V2298" i="3"/>
  <c r="E2290" i="3"/>
  <c r="U2290" i="3"/>
  <c r="Y2290" i="3"/>
  <c r="V2290" i="3"/>
  <c r="W2290" i="3"/>
  <c r="T2290" i="3"/>
  <c r="X2290" i="3"/>
  <c r="E2280" i="3"/>
  <c r="U2280" i="3"/>
  <c r="Y2280" i="3"/>
  <c r="V2280" i="3"/>
  <c r="W2280" i="3"/>
  <c r="T2280" i="3"/>
  <c r="X2280" i="3"/>
  <c r="E2269" i="3"/>
  <c r="U2269" i="3"/>
  <c r="Y2269" i="3"/>
  <c r="V2269" i="3"/>
  <c r="W2269" i="3"/>
  <c r="X2269" i="3"/>
  <c r="T2269" i="3"/>
  <c r="E2257" i="3"/>
  <c r="U2257" i="3"/>
  <c r="Y2257" i="3"/>
  <c r="V2257" i="3"/>
  <c r="W2257" i="3"/>
  <c r="T2257" i="3"/>
  <c r="X2257" i="3"/>
  <c r="E2253" i="3"/>
  <c r="U2253" i="3"/>
  <c r="Y2253" i="3"/>
  <c r="V2253" i="3"/>
  <c r="W2253" i="3"/>
  <c r="T2253" i="3"/>
  <c r="X2253" i="3"/>
  <c r="E2244" i="3"/>
  <c r="U2244" i="3"/>
  <c r="Y2244" i="3"/>
  <c r="V2244" i="3"/>
  <c r="W2244" i="3"/>
  <c r="T2244" i="3"/>
  <c r="X2244" i="3"/>
  <c r="E2236" i="3"/>
  <c r="U2236" i="3"/>
  <c r="Y2236" i="3"/>
  <c r="V2236" i="3"/>
  <c r="W2236" i="3"/>
  <c r="X2236" i="3"/>
  <c r="T2236" i="3"/>
  <c r="E2226" i="3"/>
  <c r="U2226" i="3"/>
  <c r="Y2226" i="3"/>
  <c r="V2226" i="3"/>
  <c r="W2226" i="3"/>
  <c r="T2226" i="3"/>
  <c r="X2226" i="3"/>
  <c r="E2219" i="3"/>
  <c r="U2219" i="3"/>
  <c r="Y2219" i="3"/>
  <c r="V2219" i="3"/>
  <c r="W2219" i="3"/>
  <c r="T2219" i="3"/>
  <c r="X2219" i="3"/>
  <c r="E2211" i="3"/>
  <c r="U2211" i="3"/>
  <c r="Y2211" i="3"/>
  <c r="V2211" i="3"/>
  <c r="W2211" i="3"/>
  <c r="T2211" i="3"/>
  <c r="X2211" i="3"/>
  <c r="E2213" i="3"/>
  <c r="U2213" i="3"/>
  <c r="Y2213" i="3"/>
  <c r="V2213" i="3"/>
  <c r="W2213" i="3"/>
  <c r="X2213" i="3"/>
  <c r="T2213" i="3"/>
  <c r="E2206" i="3"/>
  <c r="U2206" i="3"/>
  <c r="Y2206" i="3"/>
  <c r="V2206" i="3"/>
  <c r="W2206" i="3"/>
  <c r="T2206" i="3"/>
  <c r="X2206" i="3"/>
  <c r="E2188" i="3"/>
  <c r="U2188" i="3"/>
  <c r="Y2188" i="3"/>
  <c r="V2188" i="3"/>
  <c r="W2188" i="3"/>
  <c r="T2188" i="3"/>
  <c r="X2188" i="3"/>
  <c r="E2193" i="3"/>
  <c r="U2193" i="3"/>
  <c r="Y2193" i="3"/>
  <c r="V2193" i="3"/>
  <c r="W2193" i="3"/>
  <c r="T2193" i="3"/>
  <c r="X2193" i="3"/>
  <c r="E2178" i="3"/>
  <c r="U2178" i="3"/>
  <c r="Y2178" i="3"/>
  <c r="V2178" i="3"/>
  <c r="W2178" i="3"/>
  <c r="X2178" i="3"/>
  <c r="T2178" i="3"/>
  <c r="E2171" i="3"/>
  <c r="U2171" i="3"/>
  <c r="Y2171" i="3"/>
  <c r="V2171" i="3"/>
  <c r="W2171" i="3"/>
  <c r="T2171" i="3"/>
  <c r="X2171" i="3"/>
  <c r="E2166" i="3"/>
  <c r="U2166" i="3"/>
  <c r="Y2166" i="3"/>
  <c r="V2166" i="3"/>
  <c r="W2166" i="3"/>
  <c r="T2166" i="3"/>
  <c r="X2166" i="3"/>
  <c r="E2159" i="3"/>
  <c r="U2159" i="3"/>
  <c r="Y2159" i="3"/>
  <c r="V2159" i="3"/>
  <c r="W2159" i="3"/>
  <c r="T2159" i="3"/>
  <c r="X2159" i="3"/>
  <c r="E2154" i="3"/>
  <c r="U2154" i="3"/>
  <c r="Y2154" i="3"/>
  <c r="V2154" i="3"/>
  <c r="W2154" i="3"/>
  <c r="X2154" i="3"/>
  <c r="T2154" i="3"/>
  <c r="E2106" i="3"/>
  <c r="U2106" i="3"/>
  <c r="Y2106" i="3"/>
  <c r="V2106" i="3"/>
  <c r="W2106" i="3"/>
  <c r="T2106" i="3"/>
  <c r="X2106" i="3"/>
  <c r="E2101" i="3"/>
  <c r="U2101" i="3"/>
  <c r="Y2101" i="3"/>
  <c r="V2101" i="3"/>
  <c r="W2101" i="3"/>
  <c r="T2101" i="3"/>
  <c r="X2101" i="3"/>
  <c r="T2070" i="3"/>
  <c r="X2070" i="3"/>
  <c r="E2070" i="3"/>
  <c r="U2070" i="3"/>
  <c r="Y2070" i="3"/>
  <c r="V2070" i="3"/>
  <c r="W2070" i="3"/>
  <c r="T2072" i="3"/>
  <c r="X2072" i="3"/>
  <c r="E2072" i="3"/>
  <c r="U2072" i="3"/>
  <c r="Y2072" i="3"/>
  <c r="V2072" i="3"/>
  <c r="W2072" i="3"/>
  <c r="T1591" i="3"/>
  <c r="X1591" i="3"/>
  <c r="E1591" i="3"/>
  <c r="U1591" i="3"/>
  <c r="Y1591" i="3"/>
  <c r="V1591" i="3"/>
  <c r="W1591" i="3"/>
  <c r="T1585" i="3"/>
  <c r="X1585" i="3"/>
  <c r="E1585" i="3"/>
  <c r="U1585" i="3"/>
  <c r="Y1585" i="3"/>
  <c r="V1585" i="3"/>
  <c r="W1585" i="3"/>
  <c r="T1584" i="3"/>
  <c r="X1584" i="3"/>
  <c r="E1584" i="3"/>
  <c r="U1584" i="3"/>
  <c r="Y1584" i="3"/>
  <c r="V1584" i="3"/>
  <c r="W1584" i="3"/>
  <c r="T1574" i="3"/>
  <c r="X1574" i="3"/>
  <c r="E1574" i="3"/>
  <c r="U1574" i="3"/>
  <c r="Y1574" i="3"/>
  <c r="V1574" i="3"/>
  <c r="W1574" i="3"/>
  <c r="T1555" i="3"/>
  <c r="X1555" i="3"/>
  <c r="E1555" i="3"/>
  <c r="U1555" i="3"/>
  <c r="Y1555" i="3"/>
  <c r="V1555" i="3"/>
  <c r="W1555" i="3"/>
  <c r="T1564" i="3"/>
  <c r="X1564" i="3"/>
  <c r="E1564" i="3"/>
  <c r="U1564" i="3"/>
  <c r="Y1564" i="3"/>
  <c r="V1564" i="3"/>
  <c r="W1564" i="3"/>
  <c r="T1556" i="3"/>
  <c r="X1556" i="3"/>
  <c r="E1556" i="3"/>
  <c r="U1556" i="3"/>
  <c r="Y1556" i="3"/>
  <c r="V1556" i="3"/>
  <c r="W1556" i="3"/>
  <c r="T1545" i="3"/>
  <c r="X1545" i="3"/>
  <c r="E1545" i="3"/>
  <c r="U1545" i="3"/>
  <c r="Y1545" i="3"/>
  <c r="V1545" i="3"/>
  <c r="W1545" i="3"/>
  <c r="T2272" i="3"/>
  <c r="X2272" i="3"/>
  <c r="E2272" i="3"/>
  <c r="U2272" i="3"/>
  <c r="Y2272" i="3"/>
  <c r="V2272" i="3"/>
  <c r="W2272" i="3"/>
  <c r="T1321" i="3"/>
  <c r="X1321" i="3"/>
  <c r="E1321" i="3"/>
  <c r="U1321" i="3"/>
  <c r="Y1321" i="3"/>
  <c r="V1321" i="3"/>
  <c r="W1321" i="3"/>
  <c r="T1249" i="3"/>
  <c r="X1249" i="3"/>
  <c r="E1249" i="3"/>
  <c r="U1249" i="3"/>
  <c r="Y1249" i="3"/>
  <c r="V1249" i="3"/>
  <c r="W1249" i="3"/>
  <c r="T1524" i="3"/>
  <c r="X1524" i="3"/>
  <c r="E1524" i="3"/>
  <c r="U1524" i="3"/>
  <c r="Y1524" i="3"/>
  <c r="V1524" i="3"/>
  <c r="W1524" i="3"/>
  <c r="T1513" i="3"/>
  <c r="X1513" i="3"/>
  <c r="E1513" i="3"/>
  <c r="U1513" i="3"/>
  <c r="Y1513" i="3"/>
  <c r="V1513" i="3"/>
  <c r="W1513" i="3"/>
  <c r="T1517" i="3"/>
  <c r="X1517" i="3"/>
  <c r="E1517" i="3"/>
  <c r="U1517" i="3"/>
  <c r="Y1517" i="3"/>
  <c r="V1517" i="3"/>
  <c r="W1517" i="3"/>
  <c r="T1515" i="3"/>
  <c r="X1515" i="3"/>
  <c r="E1515" i="3"/>
  <c r="U1515" i="3"/>
  <c r="Y1515" i="3"/>
  <c r="V1515" i="3"/>
  <c r="W1515" i="3"/>
  <c r="T1505" i="3"/>
  <c r="X1505" i="3"/>
  <c r="E1505" i="3"/>
  <c r="U1505" i="3"/>
  <c r="Y1505" i="3"/>
  <c r="V1505" i="3"/>
  <c r="W1505" i="3"/>
  <c r="T1490" i="3"/>
  <c r="X1490" i="3"/>
  <c r="E1490" i="3"/>
  <c r="U1490" i="3"/>
  <c r="Y1490" i="3"/>
  <c r="V1490" i="3"/>
  <c r="W1490" i="3"/>
  <c r="T1481" i="3"/>
  <c r="X1481" i="3"/>
  <c r="E1481" i="3"/>
  <c r="U1481" i="3"/>
  <c r="Y1481" i="3"/>
  <c r="V1481" i="3"/>
  <c r="W1481" i="3"/>
  <c r="V1474" i="3"/>
  <c r="W1474" i="3"/>
  <c r="T1474" i="3"/>
  <c r="X1474" i="3"/>
  <c r="E1474" i="3"/>
  <c r="U1474" i="3"/>
  <c r="Y1474" i="3"/>
  <c r="V1463" i="3"/>
  <c r="W1463" i="3"/>
  <c r="T1463" i="3"/>
  <c r="X1463" i="3"/>
  <c r="E1463" i="3"/>
  <c r="U1463" i="3"/>
  <c r="Y1463" i="3"/>
  <c r="V1467" i="3"/>
  <c r="W1467" i="3"/>
  <c r="T1467" i="3"/>
  <c r="X1467" i="3"/>
  <c r="E1467" i="3"/>
  <c r="U1467" i="3"/>
  <c r="Y1467" i="3"/>
  <c r="V1450" i="3"/>
  <c r="W1450" i="3"/>
  <c r="T1450" i="3"/>
  <c r="X1450" i="3"/>
  <c r="E1450" i="3"/>
  <c r="U1450" i="3"/>
  <c r="Y1450" i="3"/>
  <c r="W1453" i="3"/>
  <c r="T1453" i="3"/>
  <c r="X1453" i="3"/>
  <c r="E1453" i="3"/>
  <c r="U1453" i="3"/>
  <c r="Y1453" i="3"/>
  <c r="V1453" i="3"/>
  <c r="W1409" i="3"/>
  <c r="T1409" i="3"/>
  <c r="X1409" i="3"/>
  <c r="E1409" i="3"/>
  <c r="U1409" i="3"/>
  <c r="Y1409" i="3"/>
  <c r="V1409" i="3"/>
  <c r="W1180" i="3"/>
  <c r="T1180" i="3"/>
  <c r="X1180" i="3"/>
  <c r="E1180" i="3"/>
  <c r="U1180" i="3"/>
  <c r="Y1180" i="3"/>
  <c r="V1180" i="3"/>
  <c r="W1437" i="3"/>
  <c r="T1437" i="3"/>
  <c r="X1437" i="3"/>
  <c r="E1437" i="3"/>
  <c r="U1437" i="3"/>
  <c r="Y1437" i="3"/>
  <c r="V1437" i="3"/>
  <c r="W1422" i="3"/>
  <c r="T1422" i="3"/>
  <c r="X1422" i="3"/>
  <c r="E1422" i="3"/>
  <c r="U1422" i="3"/>
  <c r="Y1422" i="3"/>
  <c r="V1422" i="3"/>
  <c r="W1416" i="3"/>
  <c r="T1416" i="3"/>
  <c r="X1416" i="3"/>
  <c r="E1416" i="3"/>
  <c r="U1416" i="3"/>
  <c r="Y1416" i="3"/>
  <c r="V1416" i="3"/>
  <c r="W1403" i="3"/>
  <c r="T1403" i="3"/>
  <c r="X1403" i="3"/>
  <c r="E1403" i="3"/>
  <c r="U1403" i="3"/>
  <c r="Y1403" i="3"/>
  <c r="V1403" i="3"/>
  <c r="W1396" i="3"/>
  <c r="T1396" i="3"/>
  <c r="X1396" i="3"/>
  <c r="E1396" i="3"/>
  <c r="U1396" i="3"/>
  <c r="Y1396" i="3"/>
  <c r="V1396" i="3"/>
  <c r="W1391" i="3"/>
  <c r="T1391" i="3"/>
  <c r="X1391" i="3"/>
  <c r="E1391" i="3"/>
  <c r="U1391" i="3"/>
  <c r="Y1391" i="3"/>
  <c r="V1391" i="3"/>
  <c r="W1348" i="3"/>
  <c r="T1348" i="3"/>
  <c r="X1348" i="3"/>
  <c r="E1348" i="3"/>
  <c r="U1348" i="3"/>
  <c r="Y1348" i="3"/>
  <c r="V1348" i="3"/>
  <c r="W1345" i="3"/>
  <c r="T1345" i="3"/>
  <c r="X1345" i="3"/>
  <c r="E1345" i="3"/>
  <c r="U1345" i="3"/>
  <c r="Y1345" i="3"/>
  <c r="V1345" i="3"/>
  <c r="W1602" i="3"/>
  <c r="T1602" i="3"/>
  <c r="X1602" i="3"/>
  <c r="E1602" i="3"/>
  <c r="U1602" i="3"/>
  <c r="Y1602" i="3"/>
  <c r="V1602" i="3"/>
  <c r="W1607" i="3"/>
  <c r="T1607" i="3"/>
  <c r="X1607" i="3"/>
  <c r="E1607" i="3"/>
  <c r="U1607" i="3"/>
  <c r="Y1607" i="3"/>
  <c r="V1607" i="3"/>
  <c r="W1329" i="3"/>
  <c r="T1329" i="3"/>
  <c r="X1329" i="3"/>
  <c r="E1329" i="3"/>
  <c r="U1329" i="3"/>
  <c r="Y1329" i="3"/>
  <c r="V1329" i="3"/>
  <c r="W1315" i="3"/>
  <c r="T1315" i="3"/>
  <c r="X1315" i="3"/>
  <c r="E1315" i="3"/>
  <c r="U1315" i="3"/>
  <c r="Y1315" i="3"/>
  <c r="V1315" i="3"/>
  <c r="W1306" i="3"/>
  <c r="T1306" i="3"/>
  <c r="X1306" i="3"/>
  <c r="E1306" i="3"/>
  <c r="U1306" i="3"/>
  <c r="Y1306" i="3"/>
  <c r="V1306" i="3"/>
  <c r="W1296" i="3"/>
  <c r="T1296" i="3"/>
  <c r="X1296" i="3"/>
  <c r="E1296" i="3"/>
  <c r="U1296" i="3"/>
  <c r="Y1296" i="3"/>
  <c r="V1296" i="3"/>
  <c r="W1285" i="3"/>
  <c r="T1285" i="3"/>
  <c r="X1285" i="3"/>
  <c r="E1285" i="3"/>
  <c r="U1285" i="3"/>
  <c r="Y1285" i="3"/>
  <c r="V1285" i="3"/>
  <c r="W1274" i="3"/>
  <c r="T1274" i="3"/>
  <c r="X1274" i="3"/>
  <c r="E1274" i="3"/>
  <c r="U1274" i="3"/>
  <c r="Y1274" i="3"/>
  <c r="V1274" i="3"/>
  <c r="W1258" i="3"/>
  <c r="T1258" i="3"/>
  <c r="T1259" i="3" s="1"/>
  <c r="X1258" i="3"/>
  <c r="E1258" i="3"/>
  <c r="U1258" i="3"/>
  <c r="U1259" i="3" s="1"/>
  <c r="Y1258" i="3"/>
  <c r="V1258" i="3"/>
  <c r="W1245" i="3"/>
  <c r="T1245" i="3"/>
  <c r="X1245" i="3"/>
  <c r="E1245" i="3"/>
  <c r="U1245" i="3"/>
  <c r="Y1245" i="3"/>
  <c r="V1245" i="3"/>
  <c r="W1235" i="3"/>
  <c r="T1235" i="3"/>
  <c r="X1235" i="3"/>
  <c r="E1235" i="3"/>
  <c r="U1235" i="3"/>
  <c r="Y1235" i="3"/>
  <c r="V1235" i="3"/>
  <c r="W1225" i="3"/>
  <c r="T1225" i="3"/>
  <c r="X1225" i="3"/>
  <c r="E1225" i="3"/>
  <c r="U1225" i="3"/>
  <c r="Y1225" i="3"/>
  <c r="V1225" i="3"/>
  <c r="W1211" i="3"/>
  <c r="T1211" i="3"/>
  <c r="T1212" i="3" s="1"/>
  <c r="X1211" i="3"/>
  <c r="E1211" i="3"/>
  <c r="U1211" i="3"/>
  <c r="U1212" i="3" s="1"/>
  <c r="Y1211" i="3"/>
  <c r="V1211" i="3"/>
  <c r="W1205" i="3"/>
  <c r="T1205" i="3"/>
  <c r="X1205" i="3"/>
  <c r="E1205" i="3"/>
  <c r="U1205" i="3"/>
  <c r="Y1205" i="3"/>
  <c r="V1205" i="3"/>
  <c r="W1190" i="3"/>
  <c r="T1190" i="3"/>
  <c r="X1190" i="3"/>
  <c r="E1190" i="3"/>
  <c r="U1190" i="3"/>
  <c r="Y1190" i="3"/>
  <c r="V1190" i="3"/>
  <c r="W1170" i="3"/>
  <c r="T1170" i="3"/>
  <c r="X1170" i="3"/>
  <c r="E1170" i="3"/>
  <c r="U1170" i="3"/>
  <c r="Y1170" i="3"/>
  <c r="V1170" i="3"/>
  <c r="W1166" i="3"/>
  <c r="T1166" i="3"/>
  <c r="T1167" i="3" s="1"/>
  <c r="X1166" i="3"/>
  <c r="E1166" i="3"/>
  <c r="U1166" i="3"/>
  <c r="U1167" i="3" s="1"/>
  <c r="Y1166" i="3"/>
  <c r="V1166" i="3"/>
  <c r="W1158" i="3"/>
  <c r="T1158" i="3"/>
  <c r="X1158" i="3"/>
  <c r="E1158" i="3"/>
  <c r="U1158" i="3"/>
  <c r="Y1158" i="3"/>
  <c r="V1158" i="3"/>
  <c r="W1151" i="3"/>
  <c r="T1151" i="3"/>
  <c r="X1151" i="3"/>
  <c r="E1151" i="3"/>
  <c r="U1151" i="3"/>
  <c r="Y1151" i="3"/>
  <c r="V1151" i="3"/>
  <c r="W1145" i="3"/>
  <c r="T1145" i="3"/>
  <c r="X1145" i="3"/>
  <c r="E1145" i="3"/>
  <c r="U1145" i="3"/>
  <c r="Y1145" i="3"/>
  <c r="V1145" i="3"/>
  <c r="W1138" i="3"/>
  <c r="T1138" i="3"/>
  <c r="X1138" i="3"/>
  <c r="E1138" i="3"/>
  <c r="U1138" i="3"/>
  <c r="Y1138" i="3"/>
  <c r="V1138" i="3"/>
  <c r="W1130" i="3"/>
  <c r="T1130" i="3"/>
  <c r="X1130" i="3"/>
  <c r="E1130" i="3"/>
  <c r="U1130" i="3"/>
  <c r="Y1130" i="3"/>
  <c r="V1130" i="3"/>
  <c r="W1128" i="3"/>
  <c r="T1128" i="3"/>
  <c r="X1128" i="3"/>
  <c r="E1128" i="3"/>
  <c r="U1128" i="3"/>
  <c r="Y1128" i="3"/>
  <c r="V1128" i="3"/>
  <c r="W1035" i="3"/>
  <c r="T1035" i="3"/>
  <c r="X1035" i="3"/>
  <c r="E1035" i="3"/>
  <c r="U1035" i="3"/>
  <c r="Y1035" i="3"/>
  <c r="V1035" i="3"/>
  <c r="W1045" i="3"/>
  <c r="T1045" i="3"/>
  <c r="X1045" i="3"/>
  <c r="E1045" i="3"/>
  <c r="U1045" i="3"/>
  <c r="Y1045" i="3"/>
  <c r="V1045" i="3"/>
  <c r="W1056" i="3"/>
  <c r="T1056" i="3"/>
  <c r="X1056" i="3"/>
  <c r="E1056" i="3"/>
  <c r="U1056" i="3"/>
  <c r="Y1056" i="3"/>
  <c r="V1056" i="3"/>
  <c r="W1050" i="3"/>
  <c r="T1050" i="3"/>
  <c r="X1050" i="3"/>
  <c r="E1050" i="3"/>
  <c r="U1050" i="3"/>
  <c r="Y1050" i="3"/>
  <c r="V1050" i="3"/>
  <c r="W1041" i="3"/>
  <c r="T1041" i="3"/>
  <c r="X1041" i="3"/>
  <c r="E1041" i="3"/>
  <c r="U1041" i="3"/>
  <c r="Y1041" i="3"/>
  <c r="V1041" i="3"/>
  <c r="W1033" i="3"/>
  <c r="T1033" i="3"/>
  <c r="X1033" i="3"/>
  <c r="E1033" i="3"/>
  <c r="U1033" i="3"/>
  <c r="Y1033" i="3"/>
  <c r="V1033" i="3"/>
  <c r="W1029" i="3"/>
  <c r="T1029" i="3"/>
  <c r="X1029" i="3"/>
  <c r="E1029" i="3"/>
  <c r="U1029" i="3"/>
  <c r="Y1029" i="3"/>
  <c r="V1029" i="3"/>
  <c r="W1013" i="3"/>
  <c r="T1013" i="3"/>
  <c r="X1013" i="3"/>
  <c r="E1013" i="3"/>
  <c r="U1013" i="3"/>
  <c r="Y1013" i="3"/>
  <c r="V1013" i="3"/>
  <c r="W1019" i="3"/>
  <c r="T1019" i="3"/>
  <c r="X1019" i="3"/>
  <c r="E1019" i="3"/>
  <c r="U1019" i="3"/>
  <c r="Y1019" i="3"/>
  <c r="V1019" i="3"/>
  <c r="W1012" i="3"/>
  <c r="T1012" i="3"/>
  <c r="X1012" i="3"/>
  <c r="E1012" i="3"/>
  <c r="U1012" i="3"/>
  <c r="Y1012" i="3"/>
  <c r="V1012" i="3"/>
  <c r="W995" i="3"/>
  <c r="T995" i="3"/>
  <c r="X995" i="3"/>
  <c r="E995" i="3"/>
  <c r="U995" i="3"/>
  <c r="Y995" i="3"/>
  <c r="V995" i="3"/>
  <c r="W989" i="3"/>
  <c r="T989" i="3"/>
  <c r="X989" i="3"/>
  <c r="E989" i="3"/>
  <c r="U989" i="3"/>
  <c r="Y989" i="3"/>
  <c r="V989" i="3"/>
  <c r="W961" i="3"/>
  <c r="T961" i="3"/>
  <c r="X961" i="3"/>
  <c r="E961" i="3"/>
  <c r="U961" i="3"/>
  <c r="Y961" i="3"/>
  <c r="V961" i="3"/>
  <c r="W960" i="3"/>
  <c r="T960" i="3"/>
  <c r="X960" i="3"/>
  <c r="E960" i="3"/>
  <c r="U960" i="3"/>
  <c r="V960" i="3"/>
  <c r="Y960" i="3"/>
  <c r="W949" i="3"/>
  <c r="T949" i="3"/>
  <c r="X949" i="3"/>
  <c r="E949" i="3"/>
  <c r="U949" i="3"/>
  <c r="V949" i="3"/>
  <c r="Y949" i="3"/>
  <c r="W977" i="3"/>
  <c r="T977" i="3"/>
  <c r="X977" i="3"/>
  <c r="E977" i="3"/>
  <c r="U977" i="3"/>
  <c r="V977" i="3"/>
  <c r="Y977" i="3"/>
  <c r="W971" i="3"/>
  <c r="T971" i="3"/>
  <c r="X971" i="3"/>
  <c r="E971" i="3"/>
  <c r="U971" i="3"/>
  <c r="V971" i="3"/>
  <c r="Y971" i="3"/>
  <c r="W964" i="3"/>
  <c r="T964" i="3"/>
  <c r="X964" i="3"/>
  <c r="E964" i="3"/>
  <c r="U964" i="3"/>
  <c r="V964" i="3"/>
  <c r="Y964" i="3"/>
  <c r="W958" i="3"/>
  <c r="T958" i="3"/>
  <c r="X958" i="3"/>
  <c r="E958" i="3"/>
  <c r="U958" i="3"/>
  <c r="V958" i="3"/>
  <c r="Y958" i="3"/>
  <c r="W946" i="3"/>
  <c r="T946" i="3"/>
  <c r="X946" i="3"/>
  <c r="E946" i="3"/>
  <c r="U946" i="3"/>
  <c r="V946" i="3"/>
  <c r="Y946" i="3"/>
  <c r="W939" i="3"/>
  <c r="T939" i="3"/>
  <c r="X939" i="3"/>
  <c r="E939" i="3"/>
  <c r="U939" i="3"/>
  <c r="V939" i="3"/>
  <c r="Y939" i="3"/>
  <c r="E2134" i="3"/>
  <c r="W2134" i="3"/>
  <c r="T2134" i="3"/>
  <c r="X2134" i="3"/>
  <c r="U2134" i="3"/>
  <c r="V2134" i="3"/>
  <c r="Y2134" i="3"/>
  <c r="E2087" i="3"/>
  <c r="U2087" i="3"/>
  <c r="Y2087" i="3"/>
  <c r="W2087" i="3"/>
  <c r="T2087" i="3"/>
  <c r="X2087" i="3"/>
  <c r="V2087" i="3"/>
  <c r="E2095" i="3"/>
  <c r="U2095" i="3"/>
  <c r="Y2095" i="3"/>
  <c r="W2095" i="3"/>
  <c r="T2095" i="3"/>
  <c r="X2095" i="3"/>
  <c r="V2095" i="3"/>
  <c r="E2083" i="3"/>
  <c r="U2083" i="3"/>
  <c r="Y2083" i="3"/>
  <c r="W2083" i="3"/>
  <c r="T2083" i="3"/>
  <c r="X2083" i="3"/>
  <c r="V2083" i="3"/>
  <c r="E2078" i="3"/>
  <c r="U2078" i="3"/>
  <c r="Y2078" i="3"/>
  <c r="W2078" i="3"/>
  <c r="T2078" i="3"/>
  <c r="X2078" i="3"/>
  <c r="V2078" i="3"/>
  <c r="E2110" i="3"/>
  <c r="U2110" i="3"/>
  <c r="Y2110" i="3"/>
  <c r="W2110" i="3"/>
  <c r="T2110" i="3"/>
  <c r="X2110" i="3"/>
  <c r="V2110" i="3"/>
  <c r="E2117" i="3"/>
  <c r="U2117" i="3"/>
  <c r="Y2117" i="3"/>
  <c r="W2117" i="3"/>
  <c r="T2117" i="3"/>
  <c r="X2117" i="3"/>
  <c r="V2117" i="3"/>
  <c r="E2130" i="3"/>
  <c r="U2130" i="3"/>
  <c r="Y2130" i="3"/>
  <c r="W2130" i="3"/>
  <c r="T2130" i="3"/>
  <c r="X2130" i="3"/>
  <c r="V2130" i="3"/>
  <c r="E2055" i="3"/>
  <c r="U2055" i="3"/>
  <c r="Y2055" i="3"/>
  <c r="W2055" i="3"/>
  <c r="T2055" i="3"/>
  <c r="X2055" i="3"/>
  <c r="V2055" i="3"/>
  <c r="E2049" i="3"/>
  <c r="U2049" i="3"/>
  <c r="U2050" i="3" s="1"/>
  <c r="Y2049" i="3"/>
  <c r="W2049" i="3"/>
  <c r="T2049" i="3"/>
  <c r="T2050" i="3" s="1"/>
  <c r="X2049" i="3"/>
  <c r="V2049" i="3"/>
  <c r="E2040" i="3"/>
  <c r="U2040" i="3"/>
  <c r="Y2040" i="3"/>
  <c r="W2040" i="3"/>
  <c r="T2040" i="3"/>
  <c r="X2040" i="3"/>
  <c r="V2040" i="3"/>
  <c r="E2025" i="3"/>
  <c r="U2025" i="3"/>
  <c r="Y2025" i="3"/>
  <c r="W2025" i="3"/>
  <c r="T2025" i="3"/>
  <c r="X2025" i="3"/>
  <c r="V2025" i="3"/>
  <c r="E448" i="3"/>
  <c r="U448" i="3"/>
  <c r="Y448" i="3"/>
  <c r="W448" i="3"/>
  <c r="T448" i="3"/>
  <c r="X448" i="3"/>
  <c r="V448" i="3"/>
  <c r="E420" i="3"/>
  <c r="U420" i="3"/>
  <c r="Y420" i="3"/>
  <c r="W420" i="3"/>
  <c r="T420" i="3"/>
  <c r="X420" i="3"/>
  <c r="V420" i="3"/>
  <c r="E399" i="3"/>
  <c r="U399" i="3"/>
  <c r="Y399" i="3"/>
  <c r="W399" i="3"/>
  <c r="T399" i="3"/>
  <c r="X399" i="3"/>
  <c r="V399" i="3"/>
  <c r="E375" i="3"/>
  <c r="U375" i="3"/>
  <c r="U376" i="3" s="1"/>
  <c r="Y375" i="3"/>
  <c r="W375" i="3"/>
  <c r="T375" i="3"/>
  <c r="T376" i="3" s="1"/>
  <c r="X375" i="3"/>
  <c r="V375" i="3"/>
  <c r="V348" i="3"/>
  <c r="T348" i="3"/>
  <c r="X348" i="3"/>
  <c r="E348" i="3"/>
  <c r="U348" i="3"/>
  <c r="Y348" i="3"/>
  <c r="W348" i="3"/>
  <c r="V1918" i="3"/>
  <c r="T1918" i="3"/>
  <c r="X1918" i="3"/>
  <c r="E1918" i="3"/>
  <c r="U1918" i="3"/>
  <c r="Y1918" i="3"/>
  <c r="W1918" i="3"/>
  <c r="V331" i="3"/>
  <c r="T331" i="3"/>
  <c r="X331" i="3"/>
  <c r="E331" i="3"/>
  <c r="U331" i="3"/>
  <c r="Y331" i="3"/>
  <c r="W331" i="3"/>
  <c r="V1096" i="3"/>
  <c r="T1096" i="3"/>
  <c r="X1096" i="3"/>
  <c r="E1096" i="3"/>
  <c r="U1096" i="3"/>
  <c r="Y1096" i="3"/>
  <c r="W1096" i="3"/>
  <c r="V1093" i="3"/>
  <c r="T1093" i="3"/>
  <c r="X1093" i="3"/>
  <c r="E1093" i="3"/>
  <c r="U1093" i="3"/>
  <c r="Y1093" i="3"/>
  <c r="W1093" i="3"/>
  <c r="V1080" i="3"/>
  <c r="T1080" i="3"/>
  <c r="X1080" i="3"/>
  <c r="E1080" i="3"/>
  <c r="U1080" i="3"/>
  <c r="Y1080" i="3"/>
  <c r="W1080" i="3"/>
  <c r="V1087" i="3"/>
  <c r="T1087" i="3"/>
  <c r="X1087" i="3"/>
  <c r="E1087" i="3"/>
  <c r="U1087" i="3"/>
  <c r="Y1087" i="3"/>
  <c r="W1087" i="3"/>
  <c r="V1089" i="3"/>
  <c r="T1089" i="3"/>
  <c r="X1089" i="3"/>
  <c r="E1089" i="3"/>
  <c r="U1089" i="3"/>
  <c r="Y1089" i="3"/>
  <c r="W1089" i="3"/>
  <c r="V434" i="3"/>
  <c r="T434" i="3"/>
  <c r="X434" i="3"/>
  <c r="E434" i="3"/>
  <c r="U434" i="3"/>
  <c r="Y434" i="3"/>
  <c r="W434" i="3"/>
  <c r="V368" i="3"/>
  <c r="T368" i="3"/>
  <c r="T369" i="3" s="1"/>
  <c r="X368" i="3"/>
  <c r="E368" i="3"/>
  <c r="U368" i="3"/>
  <c r="U369" i="3" s="1"/>
  <c r="Y368" i="3"/>
  <c r="W368" i="3"/>
  <c r="V922" i="3"/>
  <c r="T922" i="3"/>
  <c r="X922" i="3"/>
  <c r="E922" i="3"/>
  <c r="U922" i="3"/>
  <c r="Y922" i="3"/>
  <c r="W922" i="3"/>
  <c r="V931" i="3"/>
  <c r="T931" i="3"/>
  <c r="X931" i="3"/>
  <c r="E931" i="3"/>
  <c r="U931" i="3"/>
  <c r="Y931" i="3"/>
  <c r="W931" i="3"/>
  <c r="V925" i="3"/>
  <c r="T925" i="3"/>
  <c r="X925" i="3"/>
  <c r="E925" i="3"/>
  <c r="U925" i="3"/>
  <c r="Y925" i="3"/>
  <c r="W925" i="3"/>
  <c r="E838" i="3"/>
  <c r="W838" i="3"/>
  <c r="T838" i="3"/>
  <c r="U838" i="3"/>
  <c r="X838" i="3"/>
  <c r="Y838" i="3"/>
  <c r="V838" i="3"/>
  <c r="E750" i="3"/>
  <c r="U750" i="3"/>
  <c r="Y750" i="3"/>
  <c r="V750" i="3"/>
  <c r="W750" i="3"/>
  <c r="T750" i="3"/>
  <c r="X750" i="3"/>
  <c r="E693" i="3"/>
  <c r="U693" i="3"/>
  <c r="Y693" i="3"/>
  <c r="V693" i="3"/>
  <c r="W693" i="3"/>
  <c r="T693" i="3"/>
  <c r="X693" i="3"/>
  <c r="E697" i="3"/>
  <c r="U697" i="3"/>
  <c r="Y697" i="3"/>
  <c r="V697" i="3"/>
  <c r="W697" i="3"/>
  <c r="T697" i="3"/>
  <c r="X697" i="3"/>
  <c r="E548" i="3"/>
  <c r="U548" i="3"/>
  <c r="Y548" i="3"/>
  <c r="V548" i="3"/>
  <c r="W548" i="3"/>
  <c r="T548" i="3"/>
  <c r="X548" i="3"/>
  <c r="E509" i="3"/>
  <c r="U509" i="3"/>
  <c r="U510" i="3" s="1"/>
  <c r="Y509" i="3"/>
  <c r="V509" i="3"/>
  <c r="W509" i="3"/>
  <c r="T509" i="3"/>
  <c r="T510" i="3" s="1"/>
  <c r="X509" i="3"/>
  <c r="E477" i="3"/>
  <c r="U477" i="3"/>
  <c r="Y477" i="3"/>
  <c r="V477" i="3"/>
  <c r="W477" i="3"/>
  <c r="T477" i="3"/>
  <c r="X477" i="3"/>
  <c r="E459" i="3"/>
  <c r="U459" i="3"/>
  <c r="Y459" i="3"/>
  <c r="V459" i="3"/>
  <c r="W459" i="3"/>
  <c r="T459" i="3"/>
  <c r="X459" i="3"/>
  <c r="E466" i="3"/>
  <c r="U466" i="3"/>
  <c r="Y466" i="3"/>
  <c r="V466" i="3"/>
  <c r="W466" i="3"/>
  <c r="T466" i="3"/>
  <c r="X466" i="3"/>
  <c r="E337" i="3"/>
  <c r="U337" i="3"/>
  <c r="Y337" i="3"/>
  <c r="V337" i="3"/>
  <c r="W337" i="3"/>
  <c r="T337" i="3"/>
  <c r="X337" i="3"/>
  <c r="E328" i="3"/>
  <c r="U328" i="3"/>
  <c r="Y328" i="3"/>
  <c r="V328" i="3"/>
  <c r="W328" i="3"/>
  <c r="T328" i="3"/>
  <c r="X328" i="3"/>
  <c r="E314" i="3"/>
  <c r="U314" i="3"/>
  <c r="Y314" i="3"/>
  <c r="V314" i="3"/>
  <c r="W314" i="3"/>
  <c r="T314" i="3"/>
  <c r="X314" i="3"/>
  <c r="E318" i="3"/>
  <c r="U318" i="3"/>
  <c r="Y318" i="3"/>
  <c r="V318" i="3"/>
  <c r="W318" i="3"/>
  <c r="T318" i="3"/>
  <c r="X318" i="3"/>
  <c r="E303" i="3"/>
  <c r="U303" i="3"/>
  <c r="Y303" i="3"/>
  <c r="V303" i="3"/>
  <c r="W303" i="3"/>
  <c r="T303" i="3"/>
  <c r="X303" i="3"/>
  <c r="E300" i="3"/>
  <c r="U300" i="3"/>
  <c r="Y300" i="3"/>
  <c r="V300" i="3"/>
  <c r="W300" i="3"/>
  <c r="T300" i="3"/>
  <c r="X300" i="3"/>
  <c r="E290" i="3"/>
  <c r="U290" i="3"/>
  <c r="Y290" i="3"/>
  <c r="V290" i="3"/>
  <c r="W290" i="3"/>
  <c r="T290" i="3"/>
  <c r="X290" i="3"/>
  <c r="E277" i="3"/>
  <c r="U277" i="3"/>
  <c r="Y277" i="3"/>
  <c r="V277" i="3"/>
  <c r="W277" i="3"/>
  <c r="T277" i="3"/>
  <c r="X277" i="3"/>
  <c r="E264" i="3"/>
  <c r="U264" i="3"/>
  <c r="Y264" i="3"/>
  <c r="V264" i="3"/>
  <c r="W264" i="3"/>
  <c r="T264" i="3"/>
  <c r="X264" i="3"/>
  <c r="E266" i="3"/>
  <c r="U266" i="3"/>
  <c r="Y266" i="3"/>
  <c r="V266" i="3"/>
  <c r="W266" i="3"/>
  <c r="T266" i="3"/>
  <c r="X266" i="3"/>
  <c r="E251" i="3"/>
  <c r="U251" i="3"/>
  <c r="Y251" i="3"/>
  <c r="V251" i="3"/>
  <c r="W251" i="3"/>
  <c r="T251" i="3"/>
  <c r="X251" i="3"/>
  <c r="E253" i="3"/>
  <c r="U253" i="3"/>
  <c r="Y253" i="3"/>
  <c r="V253" i="3"/>
  <c r="W253" i="3"/>
  <c r="T253" i="3"/>
  <c r="X253" i="3"/>
  <c r="E255" i="3"/>
  <c r="U255" i="3"/>
  <c r="Y255" i="3"/>
  <c r="V255" i="3"/>
  <c r="W255" i="3"/>
  <c r="T255" i="3"/>
  <c r="X255" i="3"/>
  <c r="E247" i="3"/>
  <c r="U247" i="3"/>
  <c r="Y247" i="3"/>
  <c r="V247" i="3"/>
  <c r="W247" i="3"/>
  <c r="T247" i="3"/>
  <c r="X247" i="3"/>
  <c r="E238" i="3"/>
  <c r="U238" i="3"/>
  <c r="Y238" i="3"/>
  <c r="V238" i="3"/>
  <c r="W238" i="3"/>
  <c r="T238" i="3"/>
  <c r="X238" i="3"/>
  <c r="E225" i="3"/>
  <c r="U225" i="3"/>
  <c r="Y225" i="3"/>
  <c r="V225" i="3"/>
  <c r="W225" i="3"/>
  <c r="T225" i="3"/>
  <c r="X225" i="3"/>
  <c r="E222" i="3"/>
  <c r="U222" i="3"/>
  <c r="Y222" i="3"/>
  <c r="V222" i="3"/>
  <c r="W222" i="3"/>
  <c r="T222" i="3"/>
  <c r="X222" i="3"/>
  <c r="E213" i="3"/>
  <c r="U213" i="3"/>
  <c r="Y213" i="3"/>
  <c r="V213" i="3"/>
  <c r="W213" i="3"/>
  <c r="T213" i="3"/>
  <c r="X213" i="3"/>
  <c r="E203" i="3"/>
  <c r="U203" i="3"/>
  <c r="Y203" i="3"/>
  <c r="V203" i="3"/>
  <c r="W203" i="3"/>
  <c r="T203" i="3"/>
  <c r="X203" i="3"/>
  <c r="E171" i="3"/>
  <c r="U171" i="3"/>
  <c r="Y171" i="3"/>
  <c r="V171" i="3"/>
  <c r="W171" i="3"/>
  <c r="T171" i="3"/>
  <c r="X171" i="3"/>
  <c r="T184" i="3"/>
  <c r="X184" i="3"/>
  <c r="E184" i="3"/>
  <c r="U184" i="3"/>
  <c r="Y184" i="3"/>
  <c r="V184" i="3"/>
  <c r="W184" i="3"/>
  <c r="T178" i="3"/>
  <c r="X178" i="3"/>
  <c r="E178" i="3"/>
  <c r="V178" i="3"/>
  <c r="W178" i="3"/>
  <c r="U178" i="3"/>
  <c r="Y178" i="3"/>
  <c r="T161" i="3"/>
  <c r="X161" i="3"/>
  <c r="E161" i="3"/>
  <c r="U161" i="3"/>
  <c r="Y161" i="3"/>
  <c r="V161" i="3"/>
  <c r="W161" i="3"/>
  <c r="T159" i="3"/>
  <c r="X159" i="3"/>
  <c r="E159" i="3"/>
  <c r="U159" i="3"/>
  <c r="Y159" i="3"/>
  <c r="V159" i="3"/>
  <c r="W159" i="3"/>
  <c r="T138" i="3"/>
  <c r="X138" i="3"/>
  <c r="E138" i="3"/>
  <c r="U138" i="3"/>
  <c r="Y138" i="3"/>
  <c r="V138" i="3"/>
  <c r="W138" i="3"/>
  <c r="T132" i="3"/>
  <c r="X132" i="3"/>
  <c r="E132" i="3"/>
  <c r="U132" i="3"/>
  <c r="Y132" i="3"/>
  <c r="V132" i="3"/>
  <c r="W132" i="3"/>
  <c r="T105" i="3"/>
  <c r="X105" i="3"/>
  <c r="E105" i="3"/>
  <c r="U105" i="3"/>
  <c r="Y105" i="3"/>
  <c r="V105" i="3"/>
  <c r="W105" i="3"/>
  <c r="T108" i="3"/>
  <c r="X108" i="3"/>
  <c r="E108" i="3"/>
  <c r="U108" i="3"/>
  <c r="Y108" i="3"/>
  <c r="V108" i="3"/>
  <c r="W108" i="3"/>
  <c r="T119" i="3"/>
  <c r="X119" i="3"/>
  <c r="E119" i="3"/>
  <c r="U119" i="3"/>
  <c r="Y119" i="3"/>
  <c r="V119" i="3"/>
  <c r="W119" i="3"/>
  <c r="T97" i="3"/>
  <c r="X97" i="3"/>
  <c r="E97" i="3"/>
  <c r="U97" i="3"/>
  <c r="Y97" i="3"/>
  <c r="V97" i="3"/>
  <c r="W97" i="3"/>
  <c r="T84" i="3"/>
  <c r="X84" i="3"/>
  <c r="E84" i="3"/>
  <c r="U84" i="3"/>
  <c r="Y84" i="3"/>
  <c r="V84" i="3"/>
  <c r="W84" i="3"/>
  <c r="T79" i="3"/>
  <c r="X79" i="3"/>
  <c r="E79" i="3"/>
  <c r="U79" i="3"/>
  <c r="Y79" i="3"/>
  <c r="V79" i="3"/>
  <c r="W79" i="3"/>
  <c r="T61" i="3"/>
  <c r="X61" i="3"/>
  <c r="E61" i="3"/>
  <c r="U61" i="3"/>
  <c r="Y61" i="3"/>
  <c r="V61" i="3"/>
  <c r="W61" i="3"/>
  <c r="T43" i="3"/>
  <c r="X43" i="3"/>
  <c r="E43" i="3"/>
  <c r="U43" i="3"/>
  <c r="Y43" i="3"/>
  <c r="V43" i="3"/>
  <c r="W43" i="3"/>
  <c r="T56" i="3"/>
  <c r="X56" i="3"/>
  <c r="E56" i="3"/>
  <c r="U56" i="3"/>
  <c r="Y56" i="3"/>
  <c r="V56" i="3"/>
  <c r="W56" i="3"/>
  <c r="T73" i="3"/>
  <c r="X73" i="3"/>
  <c r="E73" i="3"/>
  <c r="U73" i="3"/>
  <c r="Y73" i="3"/>
  <c r="V73" i="3"/>
  <c r="W73" i="3"/>
  <c r="T31" i="3"/>
  <c r="X31" i="3"/>
  <c r="E31" i="3"/>
  <c r="U31" i="3"/>
  <c r="Y31" i="3"/>
  <c r="V31" i="3"/>
  <c r="W31" i="3"/>
  <c r="T34" i="3"/>
  <c r="X34" i="3"/>
  <c r="E34" i="3"/>
  <c r="U34" i="3"/>
  <c r="Y34" i="3"/>
  <c r="V34" i="3"/>
  <c r="W34" i="3"/>
  <c r="T2184" i="3"/>
  <c r="X2184" i="3"/>
  <c r="E2184" i="3"/>
  <c r="U2184" i="3"/>
  <c r="Y2184" i="3"/>
  <c r="V2184" i="3"/>
  <c r="W2184" i="3"/>
  <c r="T1889" i="3"/>
  <c r="X1889" i="3"/>
  <c r="E1889" i="3"/>
  <c r="U1889" i="3"/>
  <c r="Y1889" i="3"/>
  <c r="V1889" i="3"/>
  <c r="W1889" i="3"/>
  <c r="T1907" i="3"/>
  <c r="X1907" i="3"/>
  <c r="E1907" i="3"/>
  <c r="U1907" i="3"/>
  <c r="Y1907" i="3"/>
  <c r="V1907" i="3"/>
  <c r="W1907" i="3"/>
  <c r="T1903" i="3"/>
  <c r="X1903" i="3"/>
  <c r="E1903" i="3"/>
  <c r="U1903" i="3"/>
  <c r="Y1903" i="3"/>
  <c r="V1903" i="3"/>
  <c r="W1903" i="3"/>
  <c r="T1883" i="3"/>
  <c r="X1883" i="3"/>
  <c r="E1883" i="3"/>
  <c r="U1883" i="3"/>
  <c r="Y1883" i="3"/>
  <c r="V1883" i="3"/>
  <c r="W1883" i="3"/>
  <c r="T1875" i="3"/>
  <c r="X1875" i="3"/>
  <c r="E1875" i="3"/>
  <c r="U1875" i="3"/>
  <c r="Y1875" i="3"/>
  <c r="V1875" i="3"/>
  <c r="W1875" i="3"/>
  <c r="T1859" i="3"/>
  <c r="X1859" i="3"/>
  <c r="E1859" i="3"/>
  <c r="U1859" i="3"/>
  <c r="Y1859" i="3"/>
  <c r="V1859" i="3"/>
  <c r="W1859" i="3"/>
  <c r="T2013" i="3"/>
  <c r="X2013" i="3"/>
  <c r="E2013" i="3"/>
  <c r="U2013" i="3"/>
  <c r="Y2013" i="3"/>
  <c r="V2013" i="3"/>
  <c r="W2013" i="3"/>
  <c r="E1912" i="3"/>
  <c r="U1912" i="3"/>
  <c r="Y1912" i="3"/>
  <c r="V1912" i="3"/>
  <c r="W1912" i="3"/>
  <c r="T1912" i="3"/>
  <c r="X1912" i="3"/>
  <c r="E1997" i="3"/>
  <c r="U1997" i="3"/>
  <c r="Y1997" i="3"/>
  <c r="V1997" i="3"/>
  <c r="W1997" i="3"/>
  <c r="T1997" i="3"/>
  <c r="X1997" i="3"/>
  <c r="E1966" i="3"/>
  <c r="U1966" i="3"/>
  <c r="Y1966" i="3"/>
  <c r="V1966" i="3"/>
  <c r="W1966" i="3"/>
  <c r="X1966" i="3"/>
  <c r="T1966" i="3"/>
  <c r="E1978" i="3"/>
  <c r="U1978" i="3"/>
  <c r="Y1978" i="3"/>
  <c r="V1978" i="3"/>
  <c r="W1978" i="3"/>
  <c r="T1978" i="3"/>
  <c r="X1978" i="3"/>
  <c r="E918" i="3"/>
  <c r="U918" i="3"/>
  <c r="Y918" i="3"/>
  <c r="V918" i="3"/>
  <c r="W918" i="3"/>
  <c r="T918" i="3"/>
  <c r="X918" i="3"/>
  <c r="E914" i="3"/>
  <c r="U914" i="3"/>
  <c r="Y914" i="3"/>
  <c r="V914" i="3"/>
  <c r="W914" i="3"/>
  <c r="T914" i="3"/>
  <c r="X914" i="3"/>
  <c r="E919" i="3"/>
  <c r="U919" i="3"/>
  <c r="Y919" i="3"/>
  <c r="V919" i="3"/>
  <c r="W919" i="3"/>
  <c r="X919" i="3"/>
  <c r="T919" i="3"/>
  <c r="E905" i="3"/>
  <c r="U905" i="3"/>
  <c r="Y905" i="3"/>
  <c r="V905" i="3"/>
  <c r="W905" i="3"/>
  <c r="T905" i="3"/>
  <c r="X905" i="3"/>
  <c r="E900" i="3"/>
  <c r="U900" i="3"/>
  <c r="Y900" i="3"/>
  <c r="V900" i="3"/>
  <c r="W900" i="3"/>
  <c r="T900" i="3"/>
  <c r="X900" i="3"/>
  <c r="E886" i="3"/>
  <c r="U886" i="3"/>
  <c r="Y886" i="3"/>
  <c r="V886" i="3"/>
  <c r="W886" i="3"/>
  <c r="T886" i="3"/>
  <c r="X886" i="3"/>
  <c r="E888" i="3"/>
  <c r="U888" i="3"/>
  <c r="Y888" i="3"/>
  <c r="V888" i="3"/>
  <c r="W888" i="3"/>
  <c r="X888" i="3"/>
  <c r="T888" i="3"/>
  <c r="E874" i="3"/>
  <c r="U874" i="3"/>
  <c r="Y874" i="3"/>
  <c r="V874" i="3"/>
  <c r="W874" i="3"/>
  <c r="T874" i="3"/>
  <c r="X874" i="3"/>
  <c r="T841" i="3"/>
  <c r="X841" i="3"/>
  <c r="E841" i="3"/>
  <c r="U841" i="3"/>
  <c r="Y841" i="3"/>
  <c r="V841" i="3"/>
  <c r="W841" i="3"/>
  <c r="T842" i="3"/>
  <c r="X842" i="3"/>
  <c r="E842" i="3"/>
  <c r="U842" i="3"/>
  <c r="Y842" i="3"/>
  <c r="V842" i="3"/>
  <c r="W842" i="3"/>
  <c r="T826" i="3"/>
  <c r="X826" i="3"/>
  <c r="E826" i="3"/>
  <c r="U826" i="3"/>
  <c r="Y826" i="3"/>
  <c r="V826" i="3"/>
  <c r="W826" i="3"/>
  <c r="T817" i="3"/>
  <c r="X817" i="3"/>
  <c r="E817" i="3"/>
  <c r="U817" i="3"/>
  <c r="Y817" i="3"/>
  <c r="V817" i="3"/>
  <c r="W817" i="3"/>
  <c r="V807" i="3"/>
  <c r="W807" i="3"/>
  <c r="T807" i="3"/>
  <c r="X807" i="3"/>
  <c r="E807" i="3"/>
  <c r="U807" i="3"/>
  <c r="Y807" i="3"/>
  <c r="V830" i="3"/>
  <c r="W830" i="3"/>
  <c r="T830" i="3"/>
  <c r="X830" i="3"/>
  <c r="E830" i="3"/>
  <c r="U830" i="3"/>
  <c r="Y830" i="3"/>
  <c r="E808" i="3"/>
  <c r="V808" i="3"/>
  <c r="W808" i="3"/>
  <c r="T808" i="3"/>
  <c r="X808" i="3"/>
  <c r="Y808" i="3"/>
  <c r="U808" i="3"/>
  <c r="E805" i="3"/>
  <c r="U805" i="3"/>
  <c r="Y805" i="3"/>
  <c r="V805" i="3"/>
  <c r="W805" i="3"/>
  <c r="T805" i="3"/>
  <c r="X805" i="3"/>
  <c r="E799" i="3"/>
  <c r="U799" i="3"/>
  <c r="Y799" i="3"/>
  <c r="V799" i="3"/>
  <c r="W799" i="3"/>
  <c r="T799" i="3"/>
  <c r="X799" i="3"/>
  <c r="E776" i="3"/>
  <c r="U776" i="3"/>
  <c r="Y776" i="3"/>
  <c r="V776" i="3"/>
  <c r="W776" i="3"/>
  <c r="T776" i="3"/>
  <c r="X776" i="3"/>
  <c r="E756" i="3"/>
  <c r="U756" i="3"/>
  <c r="Y756" i="3"/>
  <c r="V756" i="3"/>
  <c r="W756" i="3"/>
  <c r="T756" i="3"/>
  <c r="X756" i="3"/>
  <c r="E764" i="3"/>
  <c r="U764" i="3"/>
  <c r="Y764" i="3"/>
  <c r="V764" i="3"/>
  <c r="W764" i="3"/>
  <c r="T764" i="3"/>
  <c r="X764" i="3"/>
  <c r="E742" i="3"/>
  <c r="U742" i="3"/>
  <c r="Y742" i="3"/>
  <c r="V742" i="3"/>
  <c r="W742" i="3"/>
  <c r="T742" i="3"/>
  <c r="X742" i="3"/>
  <c r="E732" i="3"/>
  <c r="U732" i="3"/>
  <c r="Y732" i="3"/>
  <c r="V732" i="3"/>
  <c r="W732" i="3"/>
  <c r="T732" i="3"/>
  <c r="X732" i="3"/>
  <c r="E722" i="3"/>
  <c r="U722" i="3"/>
  <c r="Y722" i="3"/>
  <c r="V722" i="3"/>
  <c r="W722" i="3"/>
  <c r="T722" i="3"/>
  <c r="X722" i="3"/>
  <c r="E1964" i="3"/>
  <c r="U1964" i="3"/>
  <c r="Y1964" i="3"/>
  <c r="V1964" i="3"/>
  <c r="W1964" i="3"/>
  <c r="T1964" i="3"/>
  <c r="X1964" i="3"/>
  <c r="E1947" i="3"/>
  <c r="U1947" i="3"/>
  <c r="Y1947" i="3"/>
  <c r="V1947" i="3"/>
  <c r="W1947" i="3"/>
  <c r="T1947" i="3"/>
  <c r="X1947" i="3"/>
  <c r="T1963" i="3"/>
  <c r="X1963" i="3"/>
  <c r="E1963" i="3"/>
  <c r="U1963" i="3"/>
  <c r="Y1963" i="3"/>
  <c r="V1963" i="3"/>
  <c r="W1963" i="3"/>
  <c r="T569" i="3"/>
  <c r="X569" i="3"/>
  <c r="E569" i="3"/>
  <c r="U569" i="3"/>
  <c r="Y569" i="3"/>
  <c r="V569" i="3"/>
  <c r="W569" i="3"/>
  <c r="T1961" i="3"/>
  <c r="X1961" i="3"/>
  <c r="E1961" i="3"/>
  <c r="U1961" i="3"/>
  <c r="Y1961" i="3"/>
  <c r="V1961" i="3"/>
  <c r="W1961" i="3"/>
  <c r="T564" i="3"/>
  <c r="X564" i="3"/>
  <c r="E564" i="3"/>
  <c r="U564" i="3"/>
  <c r="Y564" i="3"/>
  <c r="V564" i="3"/>
  <c r="W564" i="3"/>
  <c r="T1928" i="3"/>
  <c r="X1928" i="3"/>
  <c r="E1928" i="3"/>
  <c r="U1928" i="3"/>
  <c r="Y1928" i="3"/>
  <c r="V1928" i="3"/>
  <c r="W1928" i="3"/>
  <c r="T1931" i="3"/>
  <c r="X1931" i="3"/>
  <c r="E1931" i="3"/>
  <c r="U1931" i="3"/>
  <c r="Y1931" i="3"/>
  <c r="V1931" i="3"/>
  <c r="W1931" i="3"/>
  <c r="T1926" i="3"/>
  <c r="X1926" i="3"/>
  <c r="E1926" i="3"/>
  <c r="U1926" i="3"/>
  <c r="Y1926" i="3"/>
  <c r="V1926" i="3"/>
  <c r="W1926" i="3"/>
  <c r="T542" i="3"/>
  <c r="X542" i="3"/>
  <c r="E542" i="3"/>
  <c r="U542" i="3"/>
  <c r="Y542" i="3"/>
  <c r="V542" i="3"/>
  <c r="W542" i="3"/>
  <c r="T531" i="3"/>
  <c r="X531" i="3"/>
  <c r="E531" i="3"/>
  <c r="U531" i="3"/>
  <c r="Y531" i="3"/>
  <c r="V531" i="3"/>
  <c r="W531" i="3"/>
  <c r="T518" i="3"/>
  <c r="X518" i="3"/>
  <c r="E518" i="3"/>
  <c r="U518" i="3"/>
  <c r="Y518" i="3"/>
  <c r="V518" i="3"/>
  <c r="W518" i="3"/>
  <c r="T511" i="3"/>
  <c r="X511" i="3"/>
  <c r="E511" i="3"/>
  <c r="U511" i="3"/>
  <c r="Y511" i="3"/>
  <c r="V511" i="3"/>
  <c r="W511" i="3"/>
  <c r="T507" i="3"/>
  <c r="X507" i="3"/>
  <c r="E507" i="3"/>
  <c r="U507" i="3"/>
  <c r="Y507" i="3"/>
  <c r="V507" i="3"/>
  <c r="W507" i="3"/>
  <c r="T498" i="3"/>
  <c r="X498" i="3"/>
  <c r="E498" i="3"/>
  <c r="U498" i="3"/>
  <c r="Y498" i="3"/>
  <c r="V498" i="3"/>
  <c r="W498" i="3"/>
  <c r="T487" i="3"/>
  <c r="X487" i="3"/>
  <c r="E487" i="3"/>
  <c r="U487" i="3"/>
  <c r="Y487" i="3"/>
  <c r="V487" i="3"/>
  <c r="W487" i="3"/>
  <c r="T494" i="3"/>
  <c r="X494" i="3"/>
  <c r="E494" i="3"/>
  <c r="U494" i="3"/>
  <c r="Y494" i="3"/>
  <c r="V494" i="3"/>
  <c r="W494" i="3"/>
  <c r="V1657" i="3"/>
  <c r="W1657" i="3"/>
  <c r="T1657" i="3"/>
  <c r="T1658" i="3" s="1"/>
  <c r="X1657" i="3"/>
  <c r="E1657" i="3"/>
  <c r="U1657" i="3"/>
  <c r="U1658" i="3" s="1"/>
  <c r="Y1657" i="3"/>
  <c r="V1833" i="3"/>
  <c r="W1833" i="3"/>
  <c r="T1833" i="3"/>
  <c r="X1833" i="3"/>
  <c r="E1833" i="3"/>
  <c r="U1833" i="3"/>
  <c r="Y1833" i="3"/>
  <c r="V1851" i="3"/>
  <c r="W1851" i="3"/>
  <c r="T1851" i="3"/>
  <c r="X1851" i="3"/>
  <c r="E1851" i="3"/>
  <c r="U1851" i="3"/>
  <c r="Y1851" i="3"/>
  <c r="V1849" i="3"/>
  <c r="W1849" i="3"/>
  <c r="T1849" i="3"/>
  <c r="X1849" i="3"/>
  <c r="E1849" i="3"/>
  <c r="U1849" i="3"/>
  <c r="Y1849" i="3"/>
  <c r="V1817" i="3"/>
  <c r="W1817" i="3"/>
  <c r="T1817" i="3"/>
  <c r="X1817" i="3"/>
  <c r="E1817" i="3"/>
  <c r="U1817" i="3"/>
  <c r="Y1817" i="3"/>
  <c r="V1809" i="3"/>
  <c r="W1809" i="3"/>
  <c r="T1809" i="3"/>
  <c r="X1809" i="3"/>
  <c r="E1809" i="3"/>
  <c r="U1809" i="3"/>
  <c r="Y1809" i="3"/>
  <c r="V1729" i="3"/>
  <c r="W1729" i="3"/>
  <c r="T1729" i="3"/>
  <c r="X1729" i="3"/>
  <c r="E1729" i="3"/>
  <c r="U1729" i="3"/>
  <c r="Y1729" i="3"/>
  <c r="V1722" i="3"/>
  <c r="W1722" i="3"/>
  <c r="T1722" i="3"/>
  <c r="X1722" i="3"/>
  <c r="E1722" i="3"/>
  <c r="U1722" i="3"/>
  <c r="Y1722" i="3"/>
  <c r="V1715" i="3"/>
  <c r="W1715" i="3"/>
  <c r="T1715" i="3"/>
  <c r="X1715" i="3"/>
  <c r="E1715" i="3"/>
  <c r="U1715" i="3"/>
  <c r="Y1715" i="3"/>
  <c r="V1807" i="3"/>
  <c r="W1807" i="3"/>
  <c r="T1807" i="3"/>
  <c r="X1807" i="3"/>
  <c r="E1807" i="3"/>
  <c r="U1807" i="3"/>
  <c r="Y1807" i="3"/>
  <c r="V1827" i="3"/>
  <c r="W1827" i="3"/>
  <c r="T1827" i="3"/>
  <c r="X1827" i="3"/>
  <c r="E1827" i="3"/>
  <c r="U1827" i="3"/>
  <c r="Y1827" i="3"/>
  <c r="V1797" i="3"/>
  <c r="W1797" i="3"/>
  <c r="T1797" i="3"/>
  <c r="T1798" i="3" s="1"/>
  <c r="X1797" i="3"/>
  <c r="E1797" i="3"/>
  <c r="U1797" i="3"/>
  <c r="U1798" i="3" s="1"/>
  <c r="Y1797" i="3"/>
  <c r="V1673" i="3"/>
  <c r="W1673" i="3"/>
  <c r="T1673" i="3"/>
  <c r="X1673" i="3"/>
  <c r="E1673" i="3"/>
  <c r="U1673" i="3"/>
  <c r="Y1673" i="3"/>
  <c r="V1677" i="3"/>
  <c r="W1677" i="3"/>
  <c r="T1677" i="3"/>
  <c r="X1677" i="3"/>
  <c r="E1677" i="3"/>
  <c r="U1677" i="3"/>
  <c r="Y1677" i="3"/>
  <c r="V1690" i="3"/>
  <c r="W1690" i="3"/>
  <c r="T1690" i="3"/>
  <c r="X1690" i="3"/>
  <c r="E1690" i="3"/>
  <c r="U1690" i="3"/>
  <c r="Y1690" i="3"/>
  <c r="T1681" i="3"/>
  <c r="X1681" i="3"/>
  <c r="E1681" i="3"/>
  <c r="U1681" i="3"/>
  <c r="Y1681" i="3"/>
  <c r="V1681" i="3"/>
  <c r="W1681" i="3"/>
  <c r="E1836" i="3"/>
  <c r="T1836" i="3"/>
  <c r="X1836" i="3"/>
  <c r="U1836" i="3"/>
  <c r="Y1836" i="3"/>
  <c r="V1836" i="3"/>
  <c r="W1836" i="3"/>
  <c r="T1755" i="3"/>
  <c r="X1755" i="3"/>
  <c r="V1755" i="3"/>
  <c r="W1755" i="3"/>
  <c r="Y1755" i="3"/>
  <c r="E1755" i="3"/>
  <c r="U1755" i="3"/>
  <c r="T1762" i="3"/>
  <c r="X1762" i="3"/>
  <c r="W1762" i="3"/>
  <c r="Y1762" i="3"/>
  <c r="E1762" i="3"/>
  <c r="U1762" i="3"/>
  <c r="V1762" i="3"/>
  <c r="T1758" i="3"/>
  <c r="X1758" i="3"/>
  <c r="Y1758" i="3"/>
  <c r="E1758" i="3"/>
  <c r="U1758" i="3"/>
  <c r="V1758" i="3"/>
  <c r="W1758" i="3"/>
  <c r="T1749" i="3"/>
  <c r="X1749" i="3"/>
  <c r="E1749" i="3"/>
  <c r="U1749" i="3"/>
  <c r="V1749" i="3"/>
  <c r="W1749" i="3"/>
  <c r="Y1749" i="3"/>
  <c r="T1738" i="3"/>
  <c r="X1738" i="3"/>
  <c r="V1738" i="3"/>
  <c r="W1738" i="3"/>
  <c r="Y1738" i="3"/>
  <c r="E1738" i="3"/>
  <c r="U1738" i="3"/>
  <c r="T1708" i="3"/>
  <c r="X1708" i="3"/>
  <c r="W1708" i="3"/>
  <c r="Y1708" i="3"/>
  <c r="E1708" i="3"/>
  <c r="U1708" i="3"/>
  <c r="V1708" i="3"/>
  <c r="T1699" i="3"/>
  <c r="X1699" i="3"/>
  <c r="E1699" i="3"/>
  <c r="Y1699" i="3"/>
  <c r="U1699" i="3"/>
  <c r="V1699" i="3"/>
  <c r="W1699" i="3"/>
  <c r="T1768" i="3"/>
  <c r="X1768" i="3"/>
  <c r="E1768" i="3"/>
  <c r="U1768" i="3"/>
  <c r="V1768" i="3"/>
  <c r="W1768" i="3"/>
  <c r="Y1768" i="3"/>
  <c r="T1774" i="3"/>
  <c r="X1774" i="3"/>
  <c r="V1774" i="3"/>
  <c r="W1774" i="3"/>
  <c r="Y1774" i="3"/>
  <c r="E1774" i="3"/>
  <c r="U1774" i="3"/>
  <c r="W1783" i="3"/>
  <c r="T1783" i="3"/>
  <c r="X1783" i="3"/>
  <c r="E1783" i="3"/>
  <c r="U1783" i="3"/>
  <c r="V1783" i="3"/>
  <c r="Y1783" i="3"/>
  <c r="W1652" i="3"/>
  <c r="T1652" i="3"/>
  <c r="X1652" i="3"/>
  <c r="V1652" i="3"/>
  <c r="Y1652" i="3"/>
  <c r="E1652" i="3"/>
  <c r="U1652" i="3"/>
  <c r="W1654" i="3"/>
  <c r="T1654" i="3"/>
  <c r="X1654" i="3"/>
  <c r="E1654" i="3"/>
  <c r="U1654" i="3"/>
  <c r="V1654" i="3"/>
  <c r="Y1654" i="3"/>
  <c r="W1641" i="3"/>
  <c r="T1641" i="3"/>
  <c r="X1641" i="3"/>
  <c r="V1641" i="3"/>
  <c r="Y1641" i="3"/>
  <c r="E1641" i="3"/>
  <c r="U1641" i="3"/>
  <c r="W1622" i="3"/>
  <c r="T1622" i="3"/>
  <c r="X1622" i="3"/>
  <c r="E1622" i="3"/>
  <c r="U1622" i="3"/>
  <c r="V1622" i="3"/>
  <c r="Y1622" i="3"/>
  <c r="W1631" i="3"/>
  <c r="T1631" i="3"/>
  <c r="X1631" i="3"/>
  <c r="V1631" i="3"/>
  <c r="Y1631" i="3"/>
  <c r="E1631" i="3"/>
  <c r="U1631" i="3"/>
  <c r="W1618" i="3"/>
  <c r="T1618" i="3"/>
  <c r="X1618" i="3"/>
  <c r="E1618" i="3"/>
  <c r="U1618" i="3"/>
  <c r="V1618" i="3"/>
  <c r="Y1618" i="3"/>
  <c r="W1637" i="3"/>
  <c r="T1637" i="3"/>
  <c r="X1637" i="3"/>
  <c r="V1637" i="3"/>
  <c r="Y1637" i="3"/>
  <c r="E1637" i="3"/>
  <c r="U1637" i="3"/>
  <c r="W1384" i="3"/>
  <c r="T1384" i="3"/>
  <c r="X1384" i="3"/>
  <c r="E1384" i="3"/>
  <c r="U1384" i="3"/>
  <c r="V1384" i="3"/>
  <c r="Y1384" i="3"/>
  <c r="W1373" i="3"/>
  <c r="T1373" i="3"/>
  <c r="X1373" i="3"/>
  <c r="V1373" i="3"/>
  <c r="Y1373" i="3"/>
  <c r="E1373" i="3"/>
  <c r="U1373" i="3"/>
  <c r="W1368" i="3"/>
  <c r="V1368" i="3"/>
  <c r="X1368" i="3"/>
  <c r="E1368" i="3"/>
  <c r="T1368" i="3"/>
  <c r="U1368" i="3"/>
  <c r="Y1368" i="3"/>
  <c r="W1354" i="3"/>
  <c r="T1354" i="3"/>
  <c r="X1354" i="3"/>
  <c r="E1354" i="3"/>
  <c r="U1354" i="3"/>
  <c r="V1354" i="3"/>
  <c r="Y1354" i="3"/>
  <c r="W1372" i="3"/>
  <c r="T1372" i="3"/>
  <c r="X1372" i="3"/>
  <c r="Y1372" i="3"/>
  <c r="V1372" i="3"/>
  <c r="E1372" i="3"/>
  <c r="U1372" i="3"/>
  <c r="W1357" i="3"/>
  <c r="T1357" i="3"/>
  <c r="X1357" i="3"/>
  <c r="E1357" i="3"/>
  <c r="U1357" i="3"/>
  <c r="V1357" i="3"/>
  <c r="Y1357" i="3"/>
  <c r="W364" i="3"/>
  <c r="T364" i="3"/>
  <c r="X364" i="3"/>
  <c r="Y364" i="3"/>
  <c r="E364" i="3"/>
  <c r="U364" i="3"/>
  <c r="V364" i="3"/>
  <c r="W366" i="3"/>
  <c r="T366" i="3"/>
  <c r="X366" i="3"/>
  <c r="E366" i="3"/>
  <c r="U366" i="3"/>
  <c r="V366" i="3"/>
  <c r="Y366" i="3"/>
  <c r="W681" i="3"/>
  <c r="T681" i="3"/>
  <c r="X681" i="3"/>
  <c r="Y681" i="3"/>
  <c r="E681" i="3"/>
  <c r="U681" i="3"/>
  <c r="V681" i="3"/>
  <c r="W677" i="3"/>
  <c r="T677" i="3"/>
  <c r="X677" i="3"/>
  <c r="E677" i="3"/>
  <c r="U677" i="3"/>
  <c r="V677" i="3"/>
  <c r="Y677" i="3"/>
  <c r="E672" i="3"/>
  <c r="U672" i="3"/>
  <c r="Y672" i="3"/>
  <c r="V672" i="3"/>
  <c r="W672" i="3"/>
  <c r="X672" i="3"/>
  <c r="T672" i="3"/>
  <c r="E616" i="3"/>
  <c r="U616" i="3"/>
  <c r="Y616" i="3"/>
  <c r="V616" i="3"/>
  <c r="T616" i="3"/>
  <c r="W616" i="3"/>
  <c r="X616" i="3"/>
  <c r="E590" i="3"/>
  <c r="U590" i="3"/>
  <c r="Y590" i="3"/>
  <c r="V590" i="3"/>
  <c r="W590" i="3"/>
  <c r="X590" i="3"/>
  <c r="T590" i="3"/>
  <c r="E658" i="3"/>
  <c r="U658" i="3"/>
  <c r="Y658" i="3"/>
  <c r="V658" i="3"/>
  <c r="T658" i="3"/>
  <c r="W658" i="3"/>
  <c r="X658" i="3"/>
  <c r="E653" i="3"/>
  <c r="U653" i="3"/>
  <c r="Y653" i="3"/>
  <c r="V653" i="3"/>
  <c r="W653" i="3"/>
  <c r="X653" i="3"/>
  <c r="T653" i="3"/>
  <c r="E646" i="3"/>
  <c r="U646" i="3"/>
  <c r="Y646" i="3"/>
  <c r="V646" i="3"/>
  <c r="T646" i="3"/>
  <c r="W646" i="3"/>
  <c r="X646" i="3"/>
  <c r="E638" i="3"/>
  <c r="U638" i="3"/>
  <c r="Y638" i="3"/>
  <c r="V638" i="3"/>
  <c r="W638" i="3"/>
  <c r="X638" i="3"/>
  <c r="T638" i="3"/>
  <c r="E632" i="3"/>
  <c r="U632" i="3"/>
  <c r="Y632" i="3"/>
  <c r="V632" i="3"/>
  <c r="T632" i="3"/>
  <c r="W632" i="3"/>
  <c r="X632" i="3"/>
  <c r="E625" i="3"/>
  <c r="U625" i="3"/>
  <c r="Y625" i="3"/>
  <c r="V625" i="3"/>
  <c r="W625" i="3"/>
  <c r="X625" i="3"/>
  <c r="T625" i="3"/>
  <c r="E621" i="3"/>
  <c r="U621" i="3"/>
  <c r="Y621" i="3"/>
  <c r="V621" i="3"/>
  <c r="T621" i="3"/>
  <c r="W621" i="3"/>
  <c r="X621" i="3"/>
  <c r="E610" i="3"/>
  <c r="U610" i="3"/>
  <c r="Y610" i="3"/>
  <c r="V610" i="3"/>
  <c r="W610" i="3"/>
  <c r="X610" i="3"/>
  <c r="T610" i="3"/>
  <c r="T608" i="3"/>
  <c r="X608" i="3"/>
  <c r="E608" i="3"/>
  <c r="U608" i="3"/>
  <c r="Y608" i="3"/>
  <c r="V608" i="3"/>
  <c r="W608" i="3"/>
  <c r="T604" i="3"/>
  <c r="X604" i="3"/>
  <c r="E604" i="3"/>
  <c r="U604" i="3"/>
  <c r="Y604" i="3"/>
  <c r="V604" i="3"/>
  <c r="W604" i="3"/>
  <c r="T597" i="3"/>
  <c r="X597" i="3"/>
  <c r="E597" i="3"/>
  <c r="U597" i="3"/>
  <c r="Y597" i="3"/>
  <c r="V597" i="3"/>
  <c r="W597" i="3"/>
  <c r="T650" i="3"/>
  <c r="X650" i="3"/>
  <c r="E650" i="3"/>
  <c r="U650" i="3"/>
  <c r="Y650" i="3"/>
  <c r="V650" i="3"/>
  <c r="W650" i="3"/>
  <c r="E585" i="3"/>
  <c r="U585" i="3"/>
  <c r="Y585" i="3"/>
  <c r="V585" i="3"/>
  <c r="T585" i="3"/>
  <c r="W585" i="3"/>
  <c r="X585" i="3"/>
  <c r="E582" i="3"/>
  <c r="U582" i="3"/>
  <c r="Y582" i="3"/>
  <c r="V582" i="3"/>
  <c r="W582" i="3"/>
  <c r="X582" i="3"/>
  <c r="T582" i="3"/>
  <c r="E577" i="3"/>
  <c r="U577" i="3"/>
  <c r="Y577" i="3"/>
  <c r="V577" i="3"/>
  <c r="T577" i="3"/>
  <c r="W577" i="3"/>
  <c r="X577" i="3"/>
  <c r="E148" i="3"/>
  <c r="U148" i="3"/>
  <c r="Y148" i="3"/>
  <c r="V148" i="3"/>
  <c r="W148" i="3"/>
  <c r="X148" i="3"/>
  <c r="T148" i="3"/>
  <c r="E151" i="3"/>
  <c r="U151" i="3"/>
  <c r="Y151" i="3"/>
  <c r="V151" i="3"/>
  <c r="T151" i="3"/>
  <c r="W151" i="3"/>
  <c r="X151" i="3"/>
  <c r="V2148" i="3"/>
  <c r="W2148" i="3"/>
  <c r="T2148" i="3"/>
  <c r="E2148" i="3"/>
  <c r="U2148" i="3"/>
  <c r="X2148" i="3"/>
  <c r="Y2148" i="3"/>
  <c r="V2307" i="3"/>
  <c r="W2307" i="3"/>
  <c r="X2307" i="3"/>
  <c r="Y2307" i="3"/>
  <c r="T2307" i="3"/>
  <c r="U2307" i="3"/>
  <c r="E2307" i="3"/>
  <c r="T1207" i="3"/>
  <c r="X1207" i="3"/>
  <c r="E1207" i="3"/>
  <c r="W1207" i="3"/>
  <c r="Y1207" i="3"/>
  <c r="U1207" i="3"/>
  <c r="V1207" i="3"/>
  <c r="T169" i="3"/>
  <c r="T170" i="3" s="1"/>
  <c r="X169" i="3"/>
  <c r="E169" i="3"/>
  <c r="U169" i="3"/>
  <c r="U170" i="3" s="1"/>
  <c r="Y169" i="3"/>
  <c r="V169" i="3"/>
  <c r="W169" i="3"/>
  <c r="E1175" i="3"/>
  <c r="U1175" i="3"/>
  <c r="X1175" i="3"/>
  <c r="T1175" i="3"/>
  <c r="Y1175" i="3"/>
  <c r="V1175" i="3"/>
  <c r="W1175" i="3"/>
  <c r="W345" i="3"/>
  <c r="T345" i="3"/>
  <c r="X345" i="3"/>
  <c r="E345" i="3"/>
  <c r="U345" i="3"/>
  <c r="Y345" i="3"/>
  <c r="V345" i="3"/>
  <c r="W530" i="3"/>
  <c r="T530" i="3"/>
  <c r="X530" i="3"/>
  <c r="E530" i="3"/>
  <c r="U530" i="3"/>
  <c r="Y530" i="3"/>
  <c r="V530" i="3"/>
  <c r="W393" i="3"/>
  <c r="T393" i="3"/>
  <c r="X393" i="3"/>
  <c r="E393" i="3"/>
  <c r="U393" i="3"/>
  <c r="Y393" i="3"/>
  <c r="V393" i="3"/>
  <c r="B1046" i="3"/>
  <c r="A1036" i="3"/>
  <c r="C461" i="3"/>
  <c r="B1445" i="3"/>
  <c r="A998" i="3"/>
  <c r="C1956" i="3"/>
  <c r="B1596" i="3"/>
  <c r="A1068" i="3"/>
  <c r="C1910" i="3"/>
  <c r="B978" i="3"/>
  <c r="A945" i="3"/>
  <c r="C346" i="3"/>
  <c r="B954" i="3"/>
  <c r="A1960" i="3"/>
  <c r="B142" i="3"/>
  <c r="A967" i="3"/>
  <c r="B234" i="3"/>
  <c r="A1983" i="3"/>
  <c r="C853" i="3"/>
  <c r="B1504" i="3"/>
  <c r="A1520" i="3"/>
  <c r="C2018" i="3"/>
  <c r="B306" i="3"/>
  <c r="A2161" i="3"/>
  <c r="C1924" i="3"/>
  <c r="B536" i="3"/>
  <c r="B1559" i="3"/>
  <c r="A752" i="3"/>
  <c r="C899" i="3"/>
  <c r="B1522" i="3"/>
  <c r="Y1559" i="3"/>
  <c r="U1559" i="3"/>
  <c r="E1559" i="3"/>
  <c r="X752" i="3"/>
  <c r="T752" i="3"/>
  <c r="W902" i="3"/>
  <c r="V899" i="3"/>
  <c r="Y1522" i="3"/>
  <c r="U1522" i="3"/>
  <c r="E1522" i="3"/>
  <c r="X1890" i="3"/>
  <c r="T1890" i="3"/>
  <c r="W461" i="3"/>
  <c r="V1445" i="3"/>
  <c r="Y998" i="3"/>
  <c r="U998" i="3"/>
  <c r="E998" i="3"/>
  <c r="X1018" i="3"/>
  <c r="T1018" i="3"/>
  <c r="W1956" i="3"/>
  <c r="V1596" i="3"/>
  <c r="Y1068" i="3"/>
  <c r="U1068" i="3"/>
  <c r="U1069" i="3" s="1"/>
  <c r="E1068" i="3"/>
  <c r="X1937" i="3"/>
  <c r="T1937" i="3"/>
  <c r="W1910" i="3"/>
  <c r="V978" i="3"/>
  <c r="Y945" i="3"/>
  <c r="U945" i="3"/>
  <c r="E945" i="3"/>
  <c r="X1468" i="3"/>
  <c r="T1468" i="3"/>
  <c r="W346" i="3"/>
  <c r="V954" i="3"/>
  <c r="Y1960" i="3"/>
  <c r="U1960" i="3"/>
  <c r="E1960" i="3"/>
  <c r="X2282" i="3"/>
  <c r="T2282" i="3"/>
  <c r="T2283" i="3" s="1"/>
  <c r="V142" i="3"/>
  <c r="Y967" i="3"/>
  <c r="U967" i="3"/>
  <c r="E967" i="3"/>
  <c r="V234" i="3"/>
  <c r="Y1983" i="3"/>
  <c r="U1983" i="3"/>
  <c r="E1983" i="3"/>
  <c r="X2077" i="3"/>
  <c r="T2077" i="3"/>
  <c r="W853" i="3"/>
  <c r="V1504" i="3"/>
  <c r="Y1520" i="3"/>
  <c r="U1520" i="3"/>
  <c r="E1520" i="3"/>
  <c r="X1261" i="3"/>
  <c r="T1261" i="3"/>
  <c r="W2018" i="3"/>
  <c r="V306" i="3"/>
  <c r="Y2161" i="3"/>
  <c r="U2161" i="3"/>
  <c r="E2161" i="3"/>
  <c r="X1927" i="3"/>
  <c r="T1927" i="3"/>
  <c r="W1924" i="3"/>
  <c r="V536" i="3"/>
  <c r="Y1036" i="3"/>
  <c r="U1036" i="3"/>
  <c r="E1036" i="3"/>
  <c r="X1046" i="3"/>
  <c r="T1046" i="3"/>
  <c r="W403" i="3"/>
  <c r="V387" i="3"/>
  <c r="W1070" i="3"/>
  <c r="V1140" i="3"/>
  <c r="Y2164" i="3"/>
  <c r="U2164" i="3"/>
  <c r="E2164" i="3"/>
  <c r="X535" i="3"/>
  <c r="T535" i="3"/>
  <c r="W1648" i="3"/>
  <c r="V1579" i="3"/>
  <c r="Y1309" i="3"/>
  <c r="U1309" i="3"/>
  <c r="E1309" i="3"/>
  <c r="X1305" i="3"/>
  <c r="T1305" i="3"/>
  <c r="W633" i="3"/>
  <c r="V627" i="3"/>
  <c r="Y2255" i="3"/>
  <c r="U2255" i="3"/>
  <c r="E2255" i="3"/>
  <c r="X1356" i="3"/>
  <c r="T1356" i="3"/>
  <c r="W1958" i="3"/>
  <c r="V2216" i="3"/>
  <c r="Y431" i="3"/>
  <c r="U431" i="3"/>
  <c r="E431" i="3"/>
  <c r="X980" i="3"/>
  <c r="T980" i="3"/>
  <c r="W1692" i="3"/>
  <c r="V408" i="3"/>
  <c r="Y746" i="3"/>
  <c r="U746" i="3"/>
  <c r="E746" i="3"/>
  <c r="X1091" i="3"/>
  <c r="T1091" i="3"/>
  <c r="W272" i="3"/>
  <c r="V162" i="3"/>
  <c r="Y265" i="3"/>
  <c r="U265" i="3"/>
  <c r="E265" i="3"/>
  <c r="X1277" i="3"/>
  <c r="T1277" i="3"/>
  <c r="W831" i="3"/>
  <c r="V1216" i="3"/>
  <c r="Y1214" i="3"/>
  <c r="U1214" i="3"/>
  <c r="E1214" i="3"/>
  <c r="X797" i="3"/>
  <c r="T797" i="3"/>
  <c r="W2157" i="3"/>
  <c r="V1957" i="3"/>
  <c r="Y11" i="3"/>
  <c r="U11" i="3"/>
  <c r="E11" i="3"/>
  <c r="X1339" i="3"/>
  <c r="T1339" i="3"/>
  <c r="W96" i="3"/>
  <c r="V2329" i="3"/>
  <c r="Y947" i="3"/>
  <c r="U947" i="3"/>
  <c r="E947" i="3"/>
  <c r="X943" i="3"/>
  <c r="T943" i="3"/>
  <c r="W298" i="3"/>
  <c r="V1707" i="3"/>
  <c r="Y1471" i="3"/>
  <c r="U1471" i="3"/>
  <c r="E1471" i="3"/>
  <c r="X46" i="3"/>
  <c r="T46" i="3"/>
  <c r="W38" i="3"/>
  <c r="V1066" i="3"/>
  <c r="Y2371" i="3"/>
  <c r="U2371" i="3"/>
  <c r="E2371" i="3"/>
  <c r="X401" i="3"/>
  <c r="T401" i="3"/>
  <c r="W291" i="3"/>
  <c r="V1662" i="3"/>
  <c r="Y1727" i="3"/>
  <c r="U1727" i="3"/>
  <c r="E1727" i="3"/>
  <c r="X880" i="3"/>
  <c r="T880" i="3"/>
  <c r="W873" i="3"/>
  <c r="V879" i="3"/>
  <c r="Y876" i="3"/>
  <c r="U876" i="3"/>
  <c r="E876" i="3"/>
  <c r="X1064" i="3"/>
  <c r="T1064" i="3"/>
  <c r="T1065" i="3" s="1"/>
  <c r="W545" i="3"/>
  <c r="V1788" i="3"/>
  <c r="Y926" i="3"/>
  <c r="U926" i="3"/>
  <c r="E926" i="3"/>
  <c r="X221" i="3"/>
  <c r="T221" i="3"/>
  <c r="W1948" i="3"/>
  <c r="V796" i="3"/>
  <c r="Y726" i="3"/>
  <c r="U726" i="3"/>
  <c r="E726" i="3"/>
  <c r="X639" i="3"/>
  <c r="T639" i="3"/>
  <c r="W656" i="3"/>
  <c r="V596" i="3"/>
  <c r="Y589" i="3"/>
  <c r="U589" i="3"/>
  <c r="E589" i="3"/>
  <c r="X72" i="3"/>
  <c r="T72" i="3"/>
  <c r="W1044" i="3"/>
  <c r="V91" i="3"/>
  <c r="Y1060" i="3"/>
  <c r="U1060" i="3"/>
  <c r="U1061" i="3" s="1"/>
  <c r="E1060" i="3"/>
  <c r="X1698" i="3"/>
  <c r="T1698" i="3"/>
  <c r="W1317" i="3"/>
  <c r="V735" i="3"/>
  <c r="Y891" i="3"/>
  <c r="U891" i="3"/>
  <c r="E891" i="3"/>
  <c r="X1780" i="3"/>
  <c r="T1780" i="3"/>
  <c r="W1411" i="3"/>
  <c r="V2001" i="3"/>
  <c r="Y1269" i="3"/>
  <c r="U1269" i="3"/>
  <c r="U1270" i="3" s="1"/>
  <c r="E1269" i="3"/>
  <c r="X57" i="3"/>
  <c r="T57" i="3"/>
  <c r="W41" i="3"/>
  <c r="V1721" i="3"/>
  <c r="Y2091" i="3"/>
  <c r="U2091" i="3"/>
  <c r="E2091" i="3"/>
  <c r="X907" i="3"/>
  <c r="T907" i="3"/>
  <c r="W1103" i="3"/>
  <c r="V2286" i="3"/>
  <c r="Y781" i="3"/>
  <c r="U781" i="3"/>
  <c r="E781" i="3"/>
  <c r="X279" i="3"/>
  <c r="T279" i="3"/>
  <c r="W1427" i="3"/>
  <c r="V453" i="3"/>
  <c r="Y583" i="3"/>
  <c r="U583" i="3"/>
  <c r="E583" i="3"/>
  <c r="X2016" i="3"/>
  <c r="T2016" i="3"/>
  <c r="T2017" i="3" s="1"/>
  <c r="W1598" i="3"/>
  <c r="V1058" i="3"/>
  <c r="Y1843" i="3"/>
  <c r="U1843" i="3"/>
  <c r="E1843" i="3"/>
  <c r="X1485" i="3"/>
  <c r="T1485" i="3"/>
  <c r="W1491" i="3"/>
  <c r="V312" i="3"/>
  <c r="Y2042" i="3"/>
  <c r="U2042" i="3"/>
  <c r="E2042" i="3"/>
  <c r="X1215" i="3"/>
  <c r="T1215" i="3"/>
  <c r="W2027" i="3"/>
  <c r="V1062" i="3"/>
  <c r="Y100" i="3"/>
  <c r="U100" i="3"/>
  <c r="E100" i="3"/>
  <c r="X94" i="3"/>
  <c r="T94" i="3"/>
  <c r="W2020" i="3"/>
  <c r="V389" i="3"/>
  <c r="Y397" i="3"/>
  <c r="U397" i="3"/>
  <c r="E397" i="3"/>
  <c r="X388" i="3"/>
  <c r="T388" i="3"/>
  <c r="W1541" i="3"/>
  <c r="V614" i="3"/>
  <c r="Y683" i="3"/>
  <c r="U683" i="3"/>
  <c r="E683" i="3"/>
  <c r="X1994" i="3"/>
  <c r="T1994" i="3"/>
  <c r="W1176" i="3"/>
  <c r="V626" i="3"/>
  <c r="Y611" i="3"/>
  <c r="U611" i="3"/>
  <c r="E611" i="3"/>
  <c r="X601" i="3"/>
  <c r="T601" i="3"/>
  <c r="W456" i="3"/>
  <c r="V458" i="3"/>
  <c r="Y1792" i="3"/>
  <c r="U1792" i="3"/>
  <c r="E1792" i="3"/>
  <c r="X484" i="3"/>
  <c r="T484" i="3"/>
  <c r="W10" i="3"/>
  <c r="V1891" i="3"/>
  <c r="Y392" i="3"/>
  <c r="U392" i="3"/>
  <c r="E392" i="3"/>
  <c r="X1900" i="3"/>
  <c r="T1900" i="3"/>
  <c r="W139" i="3"/>
  <c r="V1503" i="3"/>
  <c r="Y1500" i="3"/>
  <c r="U1500" i="3"/>
  <c r="E1500" i="3"/>
  <c r="X417" i="3"/>
  <c r="T417" i="3"/>
  <c r="W415" i="3"/>
  <c r="V412" i="3"/>
  <c r="Y413" i="3"/>
  <c r="U413" i="3"/>
  <c r="E413" i="3"/>
  <c r="X692" i="3"/>
  <c r="T692" i="3"/>
  <c r="W695" i="3"/>
  <c r="V327" i="3"/>
  <c r="Y1404" i="3"/>
  <c r="U1404" i="3"/>
  <c r="E1404" i="3"/>
  <c r="X1432" i="3"/>
  <c r="T1432" i="3"/>
  <c r="W1431" i="3"/>
  <c r="V1751" i="3"/>
  <c r="Y1137" i="3"/>
  <c r="U1137" i="3"/>
  <c r="E1137" i="3"/>
  <c r="X2367" i="3"/>
  <c r="T2367" i="3"/>
  <c r="W1535" i="3"/>
  <c r="V1252" i="3"/>
  <c r="Y1203" i="3"/>
  <c r="U1203" i="3"/>
  <c r="E1203" i="3"/>
  <c r="X1594" i="3"/>
  <c r="T1594" i="3"/>
  <c r="T1595" i="3" s="1"/>
  <c r="W440" i="3"/>
  <c r="V442" i="3"/>
  <c r="Y441" i="3"/>
  <c r="U441" i="3"/>
  <c r="E441" i="3"/>
  <c r="X1116" i="3"/>
  <c r="T1116" i="3"/>
  <c r="W1105" i="3"/>
  <c r="V1118" i="3"/>
  <c r="Y1112" i="3"/>
  <c r="U1112" i="3"/>
  <c r="E1112" i="3"/>
  <c r="X1106" i="3"/>
  <c r="T1106" i="3"/>
  <c r="W1115" i="3"/>
  <c r="V1121" i="3"/>
  <c r="Y1119" i="3"/>
  <c r="U1119" i="3"/>
  <c r="E1119" i="3"/>
  <c r="X1120" i="3"/>
  <c r="T1120" i="3"/>
  <c r="W1117" i="3"/>
  <c r="V1114" i="3"/>
  <c r="Y1113" i="3"/>
  <c r="U1113" i="3"/>
  <c r="E1113" i="3"/>
  <c r="X1111" i="3"/>
  <c r="T1111" i="3"/>
  <c r="W1110" i="3"/>
  <c r="V1109" i="3"/>
  <c r="Y1108" i="3"/>
  <c r="U1108" i="3"/>
  <c r="E1108" i="3"/>
  <c r="X1107" i="3"/>
  <c r="T1107" i="3"/>
  <c r="W1104" i="3"/>
  <c r="V1213" i="3"/>
  <c r="Y1724" i="3"/>
  <c r="U1724" i="3"/>
  <c r="E1724" i="3"/>
  <c r="X1719" i="3"/>
  <c r="T1719" i="3"/>
  <c r="W1318" i="3"/>
  <c r="V1314" i="3"/>
  <c r="Y1544" i="3"/>
  <c r="U1544" i="3"/>
  <c r="E1544" i="3"/>
  <c r="X1461" i="3"/>
  <c r="T1461" i="3"/>
  <c r="W748" i="3"/>
  <c r="V1486" i="3"/>
  <c r="Y1655" i="3"/>
  <c r="U1655" i="3"/>
  <c r="E1655" i="3"/>
  <c r="X98" i="3"/>
  <c r="T98" i="3"/>
  <c r="W741" i="3"/>
  <c r="V568" i="3"/>
  <c r="Y1499" i="3"/>
  <c r="U1499" i="3"/>
  <c r="E1499" i="3"/>
  <c r="X1498" i="3"/>
  <c r="T1498" i="3"/>
  <c r="W1488" i="3"/>
  <c r="V1484" i="3"/>
  <c r="Y1483" i="3"/>
  <c r="U1483" i="3"/>
  <c r="E1483" i="3"/>
  <c r="X127" i="3"/>
  <c r="T127" i="3"/>
  <c r="W1489" i="3"/>
  <c r="V1974" i="3"/>
  <c r="Y2109" i="3"/>
  <c r="U2109" i="3"/>
  <c r="E2109" i="3"/>
  <c r="X775" i="3"/>
  <c r="T775" i="3"/>
  <c r="W815" i="3"/>
  <c r="V1982" i="3"/>
  <c r="Y209" i="3"/>
  <c r="U209" i="3"/>
  <c r="E209" i="3"/>
  <c r="X1882" i="3"/>
  <c r="T1882" i="3"/>
  <c r="W242" i="3"/>
  <c r="V275" i="3"/>
  <c r="Y245" i="3"/>
  <c r="U245" i="3"/>
  <c r="E245" i="3"/>
  <c r="X198" i="3"/>
  <c r="T198" i="3"/>
  <c r="W199" i="3"/>
  <c r="V206" i="3"/>
  <c r="Y186" i="3"/>
  <c r="U186" i="3"/>
  <c r="E186" i="3"/>
  <c r="X189" i="3"/>
  <c r="T189" i="3"/>
  <c r="W207" i="3"/>
  <c r="V195" i="3"/>
  <c r="Y187" i="3"/>
  <c r="U187" i="3"/>
  <c r="E187" i="3"/>
  <c r="X185" i="3"/>
  <c r="T185" i="3"/>
  <c r="W181" i="3"/>
  <c r="V202" i="3"/>
  <c r="Y182" i="3"/>
  <c r="U182" i="3"/>
  <c r="E182" i="3"/>
  <c r="X197" i="3"/>
  <c r="T197" i="3"/>
  <c r="W192" i="3"/>
  <c r="V175" i="3"/>
  <c r="Y177" i="3"/>
  <c r="U177" i="3"/>
  <c r="E177" i="3"/>
  <c r="X2311" i="3"/>
  <c r="T2311" i="3"/>
  <c r="W80" i="3"/>
  <c r="V1569" i="3"/>
  <c r="Y239" i="3"/>
  <c r="U239" i="3"/>
  <c r="E239" i="3"/>
  <c r="X125" i="3"/>
  <c r="T125" i="3"/>
  <c r="W281" i="3"/>
  <c r="V1977" i="3"/>
  <c r="Y51" i="3"/>
  <c r="U51" i="3"/>
  <c r="E51" i="3"/>
  <c r="X435" i="3"/>
  <c r="T435" i="3"/>
  <c r="W1850" i="3"/>
  <c r="V2199" i="3"/>
  <c r="Y99" i="3"/>
  <c r="U99" i="3"/>
  <c r="E99" i="3"/>
  <c r="X48" i="3"/>
  <c r="T48" i="3"/>
  <c r="W2243" i="3"/>
  <c r="V54" i="3"/>
  <c r="Y44" i="3"/>
  <c r="U44" i="3"/>
  <c r="E44" i="3"/>
  <c r="X37" i="3"/>
  <c r="T37" i="3"/>
  <c r="W1650" i="3"/>
  <c r="V1020" i="3"/>
  <c r="Y1011" i="3"/>
  <c r="U1011" i="3"/>
  <c r="E1011" i="3"/>
  <c r="X1004" i="3"/>
  <c r="T1004" i="3"/>
  <c r="W997" i="3"/>
  <c r="V992" i="3"/>
  <c r="Y986" i="3"/>
  <c r="U986" i="3"/>
  <c r="E986" i="3"/>
  <c r="X738" i="3"/>
  <c r="T738" i="3"/>
  <c r="W757" i="3"/>
  <c r="V743" i="3"/>
  <c r="Y769" i="3"/>
  <c r="U769" i="3"/>
  <c r="E769" i="3"/>
  <c r="X740" i="3"/>
  <c r="T740" i="3"/>
  <c r="W1342" i="3"/>
  <c r="V1343" i="3"/>
  <c r="Y353" i="3"/>
  <c r="U353" i="3"/>
  <c r="E353" i="3"/>
  <c r="X354" i="3"/>
  <c r="T354" i="3"/>
  <c r="W23" i="3"/>
  <c r="V641" i="3"/>
  <c r="Y642" i="3"/>
  <c r="U642" i="3"/>
  <c r="E642" i="3"/>
  <c r="X615" i="3"/>
  <c r="T615" i="3"/>
  <c r="W587" i="3"/>
  <c r="V628" i="3"/>
  <c r="Y21" i="3"/>
  <c r="U21" i="3"/>
  <c r="E21" i="3"/>
  <c r="X191" i="3"/>
  <c r="T191" i="3"/>
  <c r="W17" i="3"/>
  <c r="V343" i="3"/>
  <c r="Y1682" i="3"/>
  <c r="U1682" i="3"/>
  <c r="E1682" i="3"/>
  <c r="X1674" i="3"/>
  <c r="T1674" i="3"/>
  <c r="W1735" i="3"/>
  <c r="V1732" i="3"/>
  <c r="Y1754" i="3"/>
  <c r="U1754" i="3"/>
  <c r="E1754" i="3"/>
  <c r="X1733" i="3"/>
  <c r="T1733" i="3"/>
  <c r="W1745" i="3"/>
  <c r="V2187" i="3"/>
  <c r="Y2038" i="3"/>
  <c r="U2038" i="3"/>
  <c r="E2038" i="3"/>
  <c r="X1820" i="3"/>
  <c r="T1820" i="3"/>
  <c r="W706" i="3"/>
  <c r="V705" i="3"/>
  <c r="Y280" i="3"/>
  <c r="U280" i="3"/>
  <c r="E280" i="3"/>
  <c r="X1615" i="3"/>
  <c r="T1615" i="3"/>
  <c r="W309" i="3"/>
  <c r="V1197" i="3"/>
  <c r="Y1793" i="3"/>
  <c r="U1793" i="3"/>
  <c r="E1793" i="3"/>
  <c r="X1532" i="3"/>
  <c r="T1532" i="3"/>
  <c r="W432" i="3"/>
  <c r="V1701" i="3"/>
  <c r="Y1852" i="3"/>
  <c r="U1852" i="3"/>
  <c r="E1852" i="3"/>
  <c r="X1566" i="3"/>
  <c r="T1566" i="3"/>
  <c r="W1492" i="3"/>
  <c r="V1896" i="3"/>
  <c r="Y2084" i="3"/>
  <c r="U2084" i="3"/>
  <c r="E2084" i="3"/>
  <c r="X1537" i="3"/>
  <c r="T1537" i="3"/>
  <c r="W1538" i="3"/>
  <c r="V816" i="3"/>
  <c r="Y751" i="3"/>
  <c r="U751" i="3"/>
  <c r="E751" i="3"/>
  <c r="X1840" i="3"/>
  <c r="T1840" i="3"/>
  <c r="W581" i="3"/>
  <c r="V2005" i="3"/>
  <c r="Y1874" i="3"/>
  <c r="U1874" i="3"/>
  <c r="E1874" i="3"/>
  <c r="X133" i="3"/>
  <c r="T133" i="3"/>
  <c r="W134" i="3"/>
  <c r="V285" i="3"/>
  <c r="Y1129" i="3"/>
  <c r="U1129" i="3"/>
  <c r="E1129" i="3"/>
  <c r="X785" i="3"/>
  <c r="T785" i="3"/>
  <c r="W586" i="3"/>
  <c r="V1769" i="3"/>
  <c r="Y1803" i="3"/>
  <c r="U1803" i="3"/>
  <c r="E1803" i="3"/>
  <c r="X844" i="3"/>
  <c r="T844" i="3"/>
  <c r="W469" i="3"/>
  <c r="V2135" i="3"/>
  <c r="Y1226" i="3"/>
  <c r="U1226" i="3"/>
  <c r="E1226" i="3"/>
  <c r="X2121" i="3"/>
  <c r="T2121" i="3"/>
  <c r="W2039" i="3"/>
  <c r="V2143" i="3"/>
  <c r="Y1995" i="3"/>
  <c r="U1995" i="3"/>
  <c r="E1995" i="3"/>
  <c r="X379" i="3"/>
  <c r="T379" i="3"/>
  <c r="T380" i="3" s="1"/>
  <c r="W1881" i="3"/>
  <c r="V111" i="3"/>
  <c r="Y1842" i="3"/>
  <c r="U1842" i="3"/>
  <c r="E1842" i="3"/>
  <c r="X2056" i="3"/>
  <c r="T2056" i="3"/>
  <c r="W433" i="3"/>
  <c r="V1888" i="3"/>
  <c r="Y1243" i="3"/>
  <c r="U1243" i="3"/>
  <c r="E1243" i="3"/>
  <c r="X1177" i="3"/>
  <c r="T1177" i="3"/>
  <c r="W1814" i="3"/>
  <c r="V2060" i="3"/>
  <c r="Y2061" i="3"/>
  <c r="U2061" i="3"/>
  <c r="E2061" i="3"/>
  <c r="X14" i="3"/>
  <c r="T14" i="3"/>
  <c r="W717" i="3"/>
  <c r="V1379" i="3"/>
  <c r="Y1382" i="3"/>
  <c r="U1382" i="3"/>
  <c r="E1382" i="3"/>
  <c r="X1366" i="3"/>
  <c r="T1366" i="3"/>
  <c r="W1376" i="3"/>
  <c r="V1361" i="3"/>
  <c r="Y1617" i="3"/>
  <c r="U1617" i="3"/>
  <c r="E1617" i="3"/>
  <c r="X1897" i="3"/>
  <c r="T1897" i="3"/>
  <c r="W2358" i="3"/>
  <c r="V828" i="3"/>
  <c r="V93" i="3"/>
  <c r="V447" i="3"/>
  <c r="V428" i="3"/>
  <c r="V1186" i="3"/>
  <c r="V500" i="3"/>
  <c r="V1773" i="3"/>
  <c r="Y703" i="3"/>
  <c r="U703" i="3"/>
  <c r="E703" i="3"/>
  <c r="X1892" i="3"/>
  <c r="T1892" i="3"/>
  <c r="W1885" i="3"/>
  <c r="V1869" i="3"/>
  <c r="Y1860" i="3"/>
  <c r="U1860" i="3"/>
  <c r="E1860" i="3"/>
  <c r="X1861" i="3"/>
  <c r="T1861" i="3"/>
  <c r="W1857" i="3"/>
  <c r="V1895" i="3"/>
  <c r="Y1867" i="3"/>
  <c r="U1867" i="3"/>
  <c r="E1867" i="3"/>
  <c r="X904" i="3"/>
  <c r="T904" i="3"/>
  <c r="W661" i="3"/>
  <c r="V652" i="3"/>
  <c r="Y637" i="3"/>
  <c r="U637" i="3"/>
  <c r="E637" i="3"/>
  <c r="X1560" i="3"/>
  <c r="T1560" i="3"/>
  <c r="W2357" i="3"/>
  <c r="V2033" i="3"/>
  <c r="Y851" i="3"/>
  <c r="U851" i="3"/>
  <c r="E851" i="3"/>
  <c r="X1222" i="3"/>
  <c r="T1222" i="3"/>
  <c r="W788" i="3"/>
  <c r="V783" i="3"/>
  <c r="Y377" i="3"/>
  <c r="U377" i="3"/>
  <c r="U378" i="3" s="1"/>
  <c r="E377" i="3"/>
  <c r="X42" i="3"/>
  <c r="T42" i="3"/>
  <c r="V857" i="3"/>
  <c r="Y1713" i="3"/>
  <c r="U1713" i="3"/>
  <c r="E1713" i="3"/>
  <c r="X2089" i="3"/>
  <c r="T2089" i="3"/>
  <c r="W2085" i="3"/>
  <c r="V2378" i="3"/>
  <c r="Y720" i="3"/>
  <c r="U720" i="3"/>
  <c r="E720" i="3"/>
  <c r="X1971" i="3"/>
  <c r="T1971" i="3"/>
  <c r="W1972" i="3"/>
  <c r="V1784" i="3"/>
  <c r="Y1266" i="3"/>
  <c r="U1266" i="3"/>
  <c r="E1266" i="3"/>
  <c r="V1227" i="3"/>
  <c r="W1227" i="3"/>
  <c r="T1227" i="3"/>
  <c r="X1227" i="3"/>
  <c r="E1227" i="3"/>
  <c r="U1227" i="3"/>
  <c r="Y1227" i="3"/>
  <c r="V267" i="3"/>
  <c r="W267" i="3"/>
  <c r="T267" i="3"/>
  <c r="X267" i="3"/>
  <c r="E267" i="3"/>
  <c r="U267" i="3"/>
  <c r="Y267" i="3"/>
  <c r="V779" i="3"/>
  <c r="W779" i="3"/>
  <c r="T779" i="3"/>
  <c r="X779" i="3"/>
  <c r="E779" i="3"/>
  <c r="U779" i="3"/>
  <c r="Y779" i="3"/>
  <c r="V485" i="3"/>
  <c r="W485" i="3"/>
  <c r="T485" i="3"/>
  <c r="X485" i="3"/>
  <c r="E485" i="3"/>
  <c r="U485" i="3"/>
  <c r="Y485" i="3"/>
  <c r="V892" i="3"/>
  <c r="W892" i="3"/>
  <c r="T892" i="3"/>
  <c r="X892" i="3"/>
  <c r="E892" i="3"/>
  <c r="U892" i="3"/>
  <c r="Y892" i="3"/>
  <c r="V780" i="3"/>
  <c r="W780" i="3"/>
  <c r="T780" i="3"/>
  <c r="X780" i="3"/>
  <c r="E780" i="3"/>
  <c r="U780" i="3"/>
  <c r="Y780" i="3"/>
  <c r="V2368" i="3"/>
  <c r="W2368" i="3"/>
  <c r="T2368" i="3"/>
  <c r="X2368" i="3"/>
  <c r="E2368" i="3"/>
  <c r="U2368" i="3"/>
  <c r="Y2368" i="3"/>
  <c r="V990" i="3"/>
  <c r="W990" i="3"/>
  <c r="T990" i="3"/>
  <c r="X990" i="3"/>
  <c r="E990" i="3"/>
  <c r="U990" i="3"/>
  <c r="Y990" i="3"/>
  <c r="V1263" i="3"/>
  <c r="W1263" i="3"/>
  <c r="T1263" i="3"/>
  <c r="X1263" i="3"/>
  <c r="E1263" i="3"/>
  <c r="U1263" i="3"/>
  <c r="Y1263" i="3"/>
  <c r="V282" i="3"/>
  <c r="W282" i="3"/>
  <c r="T282" i="3"/>
  <c r="X282" i="3"/>
  <c r="E282" i="3"/>
  <c r="U282" i="3"/>
  <c r="Y282" i="3"/>
  <c r="V1402" i="3"/>
  <c r="W1402" i="3"/>
  <c r="T1402" i="3"/>
  <c r="X1402" i="3"/>
  <c r="E1402" i="3"/>
  <c r="U1402" i="3"/>
  <c r="Y1402" i="3"/>
  <c r="V1539" i="3"/>
  <c r="W1539" i="3"/>
  <c r="T1539" i="3"/>
  <c r="X1539" i="3"/>
  <c r="E1539" i="3"/>
  <c r="U1539" i="3"/>
  <c r="Y1539" i="3"/>
  <c r="V827" i="3"/>
  <c r="W827" i="3"/>
  <c r="T827" i="3"/>
  <c r="X827" i="3"/>
  <c r="E827" i="3"/>
  <c r="U827" i="3"/>
  <c r="Y827" i="3"/>
  <c r="W1945" i="3"/>
  <c r="E1945" i="3"/>
  <c r="U1945" i="3"/>
  <c r="Y1945" i="3"/>
  <c r="V1945" i="3"/>
  <c r="T1945" i="3"/>
  <c r="X1945" i="3"/>
  <c r="W2145" i="3"/>
  <c r="E2145" i="3"/>
  <c r="U2145" i="3"/>
  <c r="U2146" i="3" s="1"/>
  <c r="Y2145" i="3"/>
  <c r="V2145" i="3"/>
  <c r="T2145" i="3"/>
  <c r="T2146" i="3" s="1"/>
  <c r="X2145" i="3"/>
  <c r="W824" i="3"/>
  <c r="E824" i="3"/>
  <c r="U824" i="3"/>
  <c r="Y824" i="3"/>
  <c r="V824" i="3"/>
  <c r="T824" i="3"/>
  <c r="X824" i="3"/>
  <c r="W2006" i="3"/>
  <c r="E2006" i="3"/>
  <c r="U2006" i="3"/>
  <c r="Y2006" i="3"/>
  <c r="V2006" i="3"/>
  <c r="T2006" i="3"/>
  <c r="X2006" i="3"/>
  <c r="W1549" i="3"/>
  <c r="E1549" i="3"/>
  <c r="U1549" i="3"/>
  <c r="Y1549" i="3"/>
  <c r="V1549" i="3"/>
  <c r="T1549" i="3"/>
  <c r="X1549" i="3"/>
  <c r="W2265" i="3"/>
  <c r="E2265" i="3"/>
  <c r="U2265" i="3"/>
  <c r="Y2265" i="3"/>
  <c r="V2265" i="3"/>
  <c r="T2265" i="3"/>
  <c r="X2265" i="3"/>
  <c r="W863" i="3"/>
  <c r="T863" i="3"/>
  <c r="X863" i="3"/>
  <c r="E863" i="3"/>
  <c r="U863" i="3"/>
  <c r="Y863" i="3"/>
  <c r="V863" i="3"/>
  <c r="W866" i="3"/>
  <c r="T866" i="3"/>
  <c r="X866" i="3"/>
  <c r="E866" i="3"/>
  <c r="U866" i="3"/>
  <c r="Y866" i="3"/>
  <c r="V866" i="3"/>
  <c r="W1582" i="3"/>
  <c r="T1582" i="3"/>
  <c r="X1582" i="3"/>
  <c r="E1582" i="3"/>
  <c r="U1582" i="3"/>
  <c r="Y1582" i="3"/>
  <c r="V1582" i="3"/>
  <c r="W1730" i="3"/>
  <c r="T1730" i="3"/>
  <c r="X1730" i="3"/>
  <c r="E1730" i="3"/>
  <c r="U1730" i="3"/>
  <c r="Y1730" i="3"/>
  <c r="V1730" i="3"/>
  <c r="W2065" i="3"/>
  <c r="T2065" i="3"/>
  <c r="X2065" i="3"/>
  <c r="E2065" i="3"/>
  <c r="U2065" i="3"/>
  <c r="Y2065" i="3"/>
  <c r="V2065" i="3"/>
  <c r="W1395" i="3"/>
  <c r="T1395" i="3"/>
  <c r="X1395" i="3"/>
  <c r="E1395" i="3"/>
  <c r="U1395" i="3"/>
  <c r="Y1395" i="3"/>
  <c r="V1395" i="3"/>
  <c r="W147" i="3"/>
  <c r="T147" i="3"/>
  <c r="X147" i="3"/>
  <c r="E147" i="3"/>
  <c r="U147" i="3"/>
  <c r="Y147" i="3"/>
  <c r="V147" i="3"/>
  <c r="W1434" i="3"/>
  <c r="T1434" i="3"/>
  <c r="X1434" i="3"/>
  <c r="E1434" i="3"/>
  <c r="U1434" i="3"/>
  <c r="Y1434" i="3"/>
  <c r="V1434" i="3"/>
  <c r="T2377" i="3"/>
  <c r="X2377" i="3"/>
  <c r="V2377" i="3"/>
  <c r="E2377" i="3"/>
  <c r="U2377" i="3"/>
  <c r="W2377" i="3"/>
  <c r="Y2377" i="3"/>
  <c r="T2331" i="3"/>
  <c r="X2331" i="3"/>
  <c r="V2331" i="3"/>
  <c r="E2331" i="3"/>
  <c r="U2331" i="3"/>
  <c r="W2331" i="3"/>
  <c r="Y2331" i="3"/>
  <c r="T2308" i="3"/>
  <c r="X2308" i="3"/>
  <c r="E2308" i="3"/>
  <c r="U2308" i="3"/>
  <c r="Y2308" i="3"/>
  <c r="V2308" i="3"/>
  <c r="W2308" i="3"/>
  <c r="T2301" i="3"/>
  <c r="X2301" i="3"/>
  <c r="E2301" i="3"/>
  <c r="U2301" i="3"/>
  <c r="Y2301" i="3"/>
  <c r="V2301" i="3"/>
  <c r="W2301" i="3"/>
  <c r="W2260" i="3"/>
  <c r="T2260" i="3"/>
  <c r="X2260" i="3"/>
  <c r="E2260" i="3"/>
  <c r="U2260" i="3"/>
  <c r="Y2260" i="3"/>
  <c r="V2260" i="3"/>
  <c r="W2241" i="3"/>
  <c r="T2241" i="3"/>
  <c r="X2241" i="3"/>
  <c r="E2241" i="3"/>
  <c r="U2241" i="3"/>
  <c r="Y2241" i="3"/>
  <c r="V2241" i="3"/>
  <c r="W2212" i="3"/>
  <c r="T2212" i="3"/>
  <c r="X2212" i="3"/>
  <c r="E2212" i="3"/>
  <c r="U2212" i="3"/>
  <c r="Y2212" i="3"/>
  <c r="V2212" i="3"/>
  <c r="W2186" i="3"/>
  <c r="T2186" i="3"/>
  <c r="X2186" i="3"/>
  <c r="E2186" i="3"/>
  <c r="U2186" i="3"/>
  <c r="Y2186" i="3"/>
  <c r="V2186" i="3"/>
  <c r="W2152" i="3"/>
  <c r="T2152" i="3"/>
  <c r="X2152" i="3"/>
  <c r="E2152" i="3"/>
  <c r="U2152" i="3"/>
  <c r="Y2152" i="3"/>
  <c r="V2152" i="3"/>
  <c r="V2066" i="3"/>
  <c r="W2066" i="3"/>
  <c r="T2066" i="3"/>
  <c r="X2066" i="3"/>
  <c r="E2066" i="3"/>
  <c r="U2066" i="3"/>
  <c r="Y2066" i="3"/>
  <c r="V1576" i="3"/>
  <c r="W1576" i="3"/>
  <c r="T1576" i="3"/>
  <c r="X1576" i="3"/>
  <c r="E1576" i="3"/>
  <c r="U1576" i="3"/>
  <c r="Y1576" i="3"/>
  <c r="V1550" i="3"/>
  <c r="W1550" i="3"/>
  <c r="T1550" i="3"/>
  <c r="X1550" i="3"/>
  <c r="E1550" i="3"/>
  <c r="U1550" i="3"/>
  <c r="Y1550" i="3"/>
  <c r="V1248" i="3"/>
  <c r="W1248" i="3"/>
  <c r="T1248" i="3"/>
  <c r="X1248" i="3"/>
  <c r="E1248" i="3"/>
  <c r="U1248" i="3"/>
  <c r="Y1248" i="3"/>
  <c r="V1514" i="3"/>
  <c r="W1514" i="3"/>
  <c r="T1514" i="3"/>
  <c r="X1514" i="3"/>
  <c r="E1514" i="3"/>
  <c r="U1514" i="3"/>
  <c r="Y1514" i="3"/>
  <c r="V1476" i="3"/>
  <c r="W1476" i="3"/>
  <c r="T1476" i="3"/>
  <c r="X1476" i="3"/>
  <c r="E1476" i="3"/>
  <c r="U1476" i="3"/>
  <c r="Y1476" i="3"/>
  <c r="T1452" i="3"/>
  <c r="E1452" i="3"/>
  <c r="V1452" i="3"/>
  <c r="U1452" i="3"/>
  <c r="W1452" i="3"/>
  <c r="X1452" i="3"/>
  <c r="Y1452" i="3"/>
  <c r="E1419" i="3"/>
  <c r="U1419" i="3"/>
  <c r="Y1419" i="3"/>
  <c r="V1419" i="3"/>
  <c r="W1419" i="3"/>
  <c r="T1419" i="3"/>
  <c r="X1419" i="3"/>
  <c r="E1387" i="3"/>
  <c r="U1387" i="3"/>
  <c r="Y1387" i="3"/>
  <c r="V1387" i="3"/>
  <c r="W1387" i="3"/>
  <c r="T1387" i="3"/>
  <c r="X1387" i="3"/>
  <c r="E1608" i="3"/>
  <c r="U1608" i="3"/>
  <c r="Y1608" i="3"/>
  <c r="V1608" i="3"/>
  <c r="W1608" i="3"/>
  <c r="T1608" i="3"/>
  <c r="X1608" i="3"/>
  <c r="E1301" i="3"/>
  <c r="U1301" i="3"/>
  <c r="Y1301" i="3"/>
  <c r="V1301" i="3"/>
  <c r="W1301" i="3"/>
  <c r="T1301" i="3"/>
  <c r="X1301" i="3"/>
  <c r="E1240" i="3"/>
  <c r="U1240" i="3"/>
  <c r="Y1240" i="3"/>
  <c r="V1240" i="3"/>
  <c r="W1240" i="3"/>
  <c r="T1240" i="3"/>
  <c r="X1240" i="3"/>
  <c r="E1209" i="3"/>
  <c r="U1209" i="3"/>
  <c r="Y1209" i="3"/>
  <c r="V1209" i="3"/>
  <c r="W1209" i="3"/>
  <c r="T1209" i="3"/>
  <c r="X1209" i="3"/>
  <c r="E1159" i="3"/>
  <c r="U1159" i="3"/>
  <c r="Y1159" i="3"/>
  <c r="V1159" i="3"/>
  <c r="W1159" i="3"/>
  <c r="T1159" i="3"/>
  <c r="X1159" i="3"/>
  <c r="E1142" i="3"/>
  <c r="U1142" i="3"/>
  <c r="U1143" i="3" s="1"/>
  <c r="Y1142" i="3"/>
  <c r="V1142" i="3"/>
  <c r="W1142" i="3"/>
  <c r="T1142" i="3"/>
  <c r="T1143" i="3" s="1"/>
  <c r="X1142" i="3"/>
  <c r="E1038" i="3"/>
  <c r="U1038" i="3"/>
  <c r="Y1038" i="3"/>
  <c r="V1038" i="3"/>
  <c r="W1038" i="3"/>
  <c r="T1038" i="3"/>
  <c r="X1038" i="3"/>
  <c r="E1037" i="3"/>
  <c r="U1037" i="3"/>
  <c r="Y1037" i="3"/>
  <c r="V1037" i="3"/>
  <c r="W1037" i="3"/>
  <c r="T1037" i="3"/>
  <c r="X1037" i="3"/>
  <c r="E1015" i="3"/>
  <c r="U1015" i="3"/>
  <c r="Y1015" i="3"/>
  <c r="V1015" i="3"/>
  <c r="W1015" i="3"/>
  <c r="T1015" i="3"/>
  <c r="X1015" i="3"/>
  <c r="W953" i="3"/>
  <c r="T953" i="3"/>
  <c r="X953" i="3"/>
  <c r="E953" i="3"/>
  <c r="U953" i="3"/>
  <c r="V953" i="3"/>
  <c r="Y953" i="3"/>
  <c r="E445" i="3"/>
  <c r="U445" i="3"/>
  <c r="Y445" i="3"/>
  <c r="W445" i="3"/>
  <c r="T445" i="3"/>
  <c r="X445" i="3"/>
  <c r="V445" i="3"/>
  <c r="E784" i="3"/>
  <c r="U784" i="3"/>
  <c r="Y784" i="3"/>
  <c r="V784" i="3"/>
  <c r="W784" i="3"/>
  <c r="T784" i="3"/>
  <c r="X784" i="3"/>
  <c r="E1265" i="3"/>
  <c r="U1265" i="3"/>
  <c r="Y1265" i="3"/>
  <c r="V1265" i="3"/>
  <c r="W1265" i="3"/>
  <c r="T1265" i="3"/>
  <c r="X1265" i="3"/>
  <c r="E1781" i="3"/>
  <c r="U1781" i="3"/>
  <c r="Y1781" i="3"/>
  <c r="V1781" i="3"/>
  <c r="W1781" i="3"/>
  <c r="T1781" i="3"/>
  <c r="X1781" i="3"/>
  <c r="W425" i="3"/>
  <c r="T425" i="3"/>
  <c r="X425" i="3"/>
  <c r="E425" i="3"/>
  <c r="U425" i="3"/>
  <c r="Y425" i="3"/>
  <c r="V425" i="3"/>
  <c r="W2012" i="3"/>
  <c r="T2012" i="3"/>
  <c r="X2012" i="3"/>
  <c r="E2012" i="3"/>
  <c r="U2012" i="3"/>
  <c r="Y2012" i="3"/>
  <c r="V2012" i="3"/>
  <c r="W1628" i="3"/>
  <c r="T1628" i="3"/>
  <c r="X1628" i="3"/>
  <c r="E1628" i="3"/>
  <c r="U1628" i="3"/>
  <c r="Y1628" i="3"/>
  <c r="V1628" i="3"/>
  <c r="W40" i="3"/>
  <c r="T40" i="3"/>
  <c r="X40" i="3"/>
  <c r="E40" i="3"/>
  <c r="U40" i="3"/>
  <c r="Y40" i="3"/>
  <c r="V40" i="3"/>
  <c r="W66" i="3"/>
  <c r="T66" i="3"/>
  <c r="T67" i="3" s="1"/>
  <c r="X66" i="3"/>
  <c r="E66" i="3"/>
  <c r="U66" i="3"/>
  <c r="U67" i="3" s="1"/>
  <c r="Y66" i="3"/>
  <c r="V66" i="3"/>
  <c r="W471" i="3"/>
  <c r="T471" i="3"/>
  <c r="X471" i="3"/>
  <c r="E471" i="3"/>
  <c r="U471" i="3"/>
  <c r="Y471" i="3"/>
  <c r="V471" i="3"/>
  <c r="W758" i="3"/>
  <c r="T758" i="3"/>
  <c r="X758" i="3"/>
  <c r="E758" i="3"/>
  <c r="U758" i="3"/>
  <c r="Y758" i="3"/>
  <c r="V758" i="3"/>
  <c r="W1786" i="3"/>
  <c r="T1786" i="3"/>
  <c r="X1786" i="3"/>
  <c r="E1786" i="3"/>
  <c r="U1786" i="3"/>
  <c r="Y1786" i="3"/>
  <c r="V1786" i="3"/>
  <c r="W787" i="3"/>
  <c r="T787" i="3"/>
  <c r="X787" i="3"/>
  <c r="E787" i="3"/>
  <c r="U787" i="3"/>
  <c r="Y787" i="3"/>
  <c r="V787" i="3"/>
  <c r="W798" i="3"/>
  <c r="T798" i="3"/>
  <c r="X798" i="3"/>
  <c r="E798" i="3"/>
  <c r="U798" i="3"/>
  <c r="Y798" i="3"/>
  <c r="V798" i="3"/>
  <c r="W2274" i="3"/>
  <c r="T2274" i="3"/>
  <c r="X2274" i="3"/>
  <c r="E2274" i="3"/>
  <c r="U2274" i="3"/>
  <c r="Y2274" i="3"/>
  <c r="V2274" i="3"/>
  <c r="W2010" i="3"/>
  <c r="T2010" i="3"/>
  <c r="X2010" i="3"/>
  <c r="E2010" i="3"/>
  <c r="U2010" i="3"/>
  <c r="Y2010" i="3"/>
  <c r="V2010" i="3"/>
  <c r="W2372" i="3"/>
  <c r="T2372" i="3"/>
  <c r="X2372" i="3"/>
  <c r="E2372" i="3"/>
  <c r="U2372" i="3"/>
  <c r="Y2372" i="3"/>
  <c r="V2372" i="3"/>
  <c r="W465" i="3"/>
  <c r="T465" i="3"/>
  <c r="X465" i="3"/>
  <c r="E465" i="3"/>
  <c r="U465" i="3"/>
  <c r="Y465" i="3"/>
  <c r="V465" i="3"/>
  <c r="W1279" i="3"/>
  <c r="T1279" i="3"/>
  <c r="X1279" i="3"/>
  <c r="E1279" i="3"/>
  <c r="U1279" i="3"/>
  <c r="Y1279" i="3"/>
  <c r="V1279" i="3"/>
  <c r="W2340" i="3"/>
  <c r="T2340" i="3"/>
  <c r="X2340" i="3"/>
  <c r="E2340" i="3"/>
  <c r="U2340" i="3"/>
  <c r="Y2340" i="3"/>
  <c r="V2340" i="3"/>
  <c r="W429" i="3"/>
  <c r="T429" i="3"/>
  <c r="X429" i="3"/>
  <c r="E429" i="3"/>
  <c r="U429" i="3"/>
  <c r="Y429" i="3"/>
  <c r="V429" i="3"/>
  <c r="W235" i="3"/>
  <c r="T235" i="3"/>
  <c r="X235" i="3"/>
  <c r="E235" i="3"/>
  <c r="U235" i="3"/>
  <c r="Y235" i="3"/>
  <c r="V235" i="3"/>
  <c r="W293" i="3"/>
  <c r="T293" i="3"/>
  <c r="X293" i="3"/>
  <c r="E293" i="3"/>
  <c r="U293" i="3"/>
  <c r="Y293" i="3"/>
  <c r="V293" i="3"/>
  <c r="W1806" i="3"/>
  <c r="T1806" i="3"/>
  <c r="X1806" i="3"/>
  <c r="E1806" i="3"/>
  <c r="U1806" i="3"/>
  <c r="Y1806" i="3"/>
  <c r="V1806" i="3"/>
  <c r="W793" i="3"/>
  <c r="T793" i="3"/>
  <c r="X793" i="3"/>
  <c r="E793" i="3"/>
  <c r="U793" i="3"/>
  <c r="Y793" i="3"/>
  <c r="V793" i="3"/>
  <c r="W860" i="3"/>
  <c r="T860" i="3"/>
  <c r="X860" i="3"/>
  <c r="E860" i="3"/>
  <c r="U860" i="3"/>
  <c r="Y860" i="3"/>
  <c r="V860" i="3"/>
  <c r="W789" i="3"/>
  <c r="T789" i="3"/>
  <c r="X789" i="3"/>
  <c r="E789" i="3"/>
  <c r="U789" i="3"/>
  <c r="Y789" i="3"/>
  <c r="V789" i="3"/>
  <c r="W691" i="3"/>
  <c r="T691" i="3"/>
  <c r="X691" i="3"/>
  <c r="E691" i="3"/>
  <c r="U691" i="3"/>
  <c r="Y691" i="3"/>
  <c r="V691" i="3"/>
  <c r="W687" i="3"/>
  <c r="T687" i="3"/>
  <c r="X687" i="3"/>
  <c r="E687" i="3"/>
  <c r="U687" i="3"/>
  <c r="Y687" i="3"/>
  <c r="V687" i="3"/>
  <c r="W2002" i="3"/>
  <c r="T2002" i="3"/>
  <c r="X2002" i="3"/>
  <c r="E2002" i="3"/>
  <c r="U2002" i="3"/>
  <c r="Y2002" i="3"/>
  <c r="V2002" i="3"/>
  <c r="W390" i="3"/>
  <c r="T390" i="3"/>
  <c r="X390" i="3"/>
  <c r="E390" i="3"/>
  <c r="U390" i="3"/>
  <c r="Y390" i="3"/>
  <c r="V390" i="3"/>
  <c r="W1426" i="3"/>
  <c r="T1426" i="3"/>
  <c r="X1426" i="3"/>
  <c r="E1426" i="3"/>
  <c r="U1426" i="3"/>
  <c r="Y1426" i="3"/>
  <c r="V1426" i="3"/>
  <c r="W1002" i="3"/>
  <c r="T1002" i="3"/>
  <c r="X1002" i="3"/>
  <c r="E1002" i="3"/>
  <c r="U1002" i="3"/>
  <c r="Y1002" i="3"/>
  <c r="V1002" i="3"/>
  <c r="W1007" i="3"/>
  <c r="T1007" i="3"/>
  <c r="X1007" i="3"/>
  <c r="E1007" i="3"/>
  <c r="U1007" i="3"/>
  <c r="Y1007" i="3"/>
  <c r="V1007" i="3"/>
  <c r="W383" i="3"/>
  <c r="T383" i="3"/>
  <c r="X383" i="3"/>
  <c r="E383" i="3"/>
  <c r="U383" i="3"/>
  <c r="Y383" i="3"/>
  <c r="V383" i="3"/>
  <c r="W1264" i="3"/>
  <c r="T1264" i="3"/>
  <c r="X1264" i="3"/>
  <c r="E1264" i="3"/>
  <c r="U1264" i="3"/>
  <c r="Y1264" i="3"/>
  <c r="V1264" i="3"/>
  <c r="W1134" i="3"/>
  <c r="T1134" i="3"/>
  <c r="X1134" i="3"/>
  <c r="E1134" i="3"/>
  <c r="U1134" i="3"/>
  <c r="Y1134" i="3"/>
  <c r="V1134" i="3"/>
  <c r="W600" i="3"/>
  <c r="T600" i="3"/>
  <c r="X600" i="3"/>
  <c r="E600" i="3"/>
  <c r="U600" i="3"/>
  <c r="Y600" i="3"/>
  <c r="V600" i="3"/>
  <c r="W1697" i="3"/>
  <c r="T1697" i="3"/>
  <c r="X1697" i="3"/>
  <c r="E1697" i="3"/>
  <c r="U1697" i="3"/>
  <c r="Y1697" i="3"/>
  <c r="V1697" i="3"/>
  <c r="W1355" i="3"/>
  <c r="T1355" i="3"/>
  <c r="X1355" i="3"/>
  <c r="E1355" i="3"/>
  <c r="U1355" i="3"/>
  <c r="Y1355" i="3"/>
  <c r="V1355" i="3"/>
  <c r="W996" i="3"/>
  <c r="T996" i="3"/>
  <c r="X996" i="3"/>
  <c r="E996" i="3"/>
  <c r="U996" i="3"/>
  <c r="Y996" i="3"/>
  <c r="V996" i="3"/>
  <c r="W987" i="3"/>
  <c r="T987" i="3"/>
  <c r="X987" i="3"/>
  <c r="E987" i="3"/>
  <c r="U987" i="3"/>
  <c r="Y987" i="3"/>
  <c r="V987" i="3"/>
  <c r="W1746" i="3"/>
  <c r="T1746" i="3"/>
  <c r="X1746" i="3"/>
  <c r="E1746" i="3"/>
  <c r="U1746" i="3"/>
  <c r="Y1746" i="3"/>
  <c r="V1746" i="3"/>
  <c r="W533" i="3"/>
  <c r="T533" i="3"/>
  <c r="X533" i="3"/>
  <c r="E533" i="3"/>
  <c r="U533" i="3"/>
  <c r="Y533" i="3"/>
  <c r="V533" i="3"/>
  <c r="W2201" i="3"/>
  <c r="T2201" i="3"/>
  <c r="X2201" i="3"/>
  <c r="E2201" i="3"/>
  <c r="U2201" i="3"/>
  <c r="Y2201" i="3"/>
  <c r="V2201" i="3"/>
  <c r="W852" i="3"/>
  <c r="T852" i="3"/>
  <c r="X852" i="3"/>
  <c r="E852" i="3"/>
  <c r="U852" i="3"/>
  <c r="Y852" i="3"/>
  <c r="V852" i="3"/>
  <c r="W858" i="3"/>
  <c r="T858" i="3"/>
  <c r="X858" i="3"/>
  <c r="E858" i="3"/>
  <c r="U858" i="3"/>
  <c r="Y858" i="3"/>
  <c r="V858" i="3"/>
  <c r="W12" i="3"/>
  <c r="T12" i="3"/>
  <c r="X12" i="3"/>
  <c r="E12" i="3"/>
  <c r="U12" i="3"/>
  <c r="Y12" i="3"/>
  <c r="V12" i="3"/>
  <c r="W1893" i="3"/>
  <c r="T1893" i="3"/>
  <c r="X1893" i="3"/>
  <c r="E1893" i="3"/>
  <c r="U1893" i="3"/>
  <c r="Y1893" i="3"/>
  <c r="V1893" i="3"/>
  <c r="W2069" i="3"/>
  <c r="T2069" i="3"/>
  <c r="X2069" i="3"/>
  <c r="E2069" i="3"/>
  <c r="U2069" i="3"/>
  <c r="Y2069" i="3"/>
  <c r="V2069" i="3"/>
  <c r="W1571" i="3"/>
  <c r="T1571" i="3"/>
  <c r="X1571" i="3"/>
  <c r="E1571" i="3"/>
  <c r="U1571" i="3"/>
  <c r="Y1571" i="3"/>
  <c r="V1571" i="3"/>
  <c r="W2339" i="3"/>
  <c r="T2339" i="3"/>
  <c r="X2339" i="3"/>
  <c r="E2339" i="3"/>
  <c r="U2339" i="3"/>
  <c r="Y2339" i="3"/>
  <c r="V2339" i="3"/>
  <c r="W229" i="3"/>
  <c r="T229" i="3"/>
  <c r="X229" i="3"/>
  <c r="E229" i="3"/>
  <c r="U229" i="3"/>
  <c r="Y229" i="3"/>
  <c r="V229" i="3"/>
  <c r="W1864" i="3"/>
  <c r="T1864" i="3"/>
  <c r="X1864" i="3"/>
  <c r="E1864" i="3"/>
  <c r="U1864" i="3"/>
  <c r="Y1864" i="3"/>
  <c r="V1864" i="3"/>
  <c r="W2292" i="3"/>
  <c r="T2292" i="3"/>
  <c r="X2292" i="3"/>
  <c r="E2292" i="3"/>
  <c r="U2292" i="3"/>
  <c r="Y2292" i="3"/>
  <c r="V2292" i="3"/>
  <c r="W1955" i="3"/>
  <c r="T1955" i="3"/>
  <c r="X1955" i="3"/>
  <c r="E1955" i="3"/>
  <c r="U1955" i="3"/>
  <c r="Y1955" i="3"/>
  <c r="V1955" i="3"/>
  <c r="W1778" i="3"/>
  <c r="T1778" i="3"/>
  <c r="X1778" i="3"/>
  <c r="E1778" i="3"/>
  <c r="U1778" i="3"/>
  <c r="Y1778" i="3"/>
  <c r="V1778" i="3"/>
  <c r="W1174" i="3"/>
  <c r="T1174" i="3"/>
  <c r="X1174" i="3"/>
  <c r="U1174" i="3"/>
  <c r="Y1174" i="3"/>
  <c r="E1174" i="3"/>
  <c r="V1174" i="3"/>
  <c r="T1219" i="3"/>
  <c r="X1219" i="3"/>
  <c r="V1219" i="3"/>
  <c r="W1219" i="3"/>
  <c r="E1219" i="3"/>
  <c r="U1219" i="3"/>
  <c r="Y1219" i="3"/>
  <c r="T1496" i="3"/>
  <c r="X1496" i="3"/>
  <c r="V1496" i="3"/>
  <c r="W1496" i="3"/>
  <c r="E1496" i="3"/>
  <c r="U1496" i="3"/>
  <c r="Y1496" i="3"/>
  <c r="T2234" i="3"/>
  <c r="X2234" i="3"/>
  <c r="V2234" i="3"/>
  <c r="W2234" i="3"/>
  <c r="E2234" i="3"/>
  <c r="U2234" i="3"/>
  <c r="Y2234" i="3"/>
  <c r="T1619" i="3"/>
  <c r="X1619" i="3"/>
  <c r="V1619" i="3"/>
  <c r="W1619" i="3"/>
  <c r="Y1619" i="3"/>
  <c r="E1619" i="3"/>
  <c r="U1619" i="3"/>
  <c r="T2198" i="3"/>
  <c r="X2198" i="3"/>
  <c r="V2198" i="3"/>
  <c r="W2198" i="3"/>
  <c r="E2198" i="3"/>
  <c r="U2198" i="3"/>
  <c r="Y2198" i="3"/>
  <c r="T460" i="3"/>
  <c r="X460" i="3"/>
  <c r="V460" i="3"/>
  <c r="W460" i="3"/>
  <c r="E460" i="3"/>
  <c r="U460" i="3"/>
  <c r="Y460" i="3"/>
  <c r="T1629" i="3"/>
  <c r="X1629" i="3"/>
  <c r="V1629" i="3"/>
  <c r="W1629" i="3"/>
  <c r="E1629" i="3"/>
  <c r="U1629" i="3"/>
  <c r="Y1629" i="3"/>
  <c r="T499" i="3"/>
  <c r="X499" i="3"/>
  <c r="V499" i="3"/>
  <c r="W499" i="3"/>
  <c r="Y499" i="3"/>
  <c r="E499" i="3"/>
  <c r="U499" i="3"/>
  <c r="T719" i="3"/>
  <c r="X719" i="3"/>
  <c r="V719" i="3"/>
  <c r="W719" i="3"/>
  <c r="E719" i="3"/>
  <c r="U719" i="3"/>
  <c r="Y719" i="3"/>
  <c r="T701" i="3"/>
  <c r="X701" i="3"/>
  <c r="V701" i="3"/>
  <c r="W701" i="3"/>
  <c r="E701" i="3"/>
  <c r="U701" i="3"/>
  <c r="Y701" i="3"/>
  <c r="T684" i="3"/>
  <c r="X684" i="3"/>
  <c r="V684" i="3"/>
  <c r="W684" i="3"/>
  <c r="E684" i="3"/>
  <c r="U684" i="3"/>
  <c r="Y684" i="3"/>
  <c r="T689" i="3"/>
  <c r="X689" i="3"/>
  <c r="V689" i="3"/>
  <c r="W689" i="3"/>
  <c r="Y689" i="3"/>
  <c r="E689" i="3"/>
  <c r="U689" i="3"/>
  <c r="T546" i="3"/>
  <c r="X546" i="3"/>
  <c r="V546" i="3"/>
  <c r="W546" i="3"/>
  <c r="E546" i="3"/>
  <c r="U546" i="3"/>
  <c r="Y546" i="3"/>
  <c r="T1739" i="3"/>
  <c r="X1739" i="3"/>
  <c r="V1739" i="3"/>
  <c r="W1739" i="3"/>
  <c r="E1739" i="3"/>
  <c r="U1739" i="3"/>
  <c r="Y1739" i="3"/>
  <c r="T497" i="3"/>
  <c r="X497" i="3"/>
  <c r="V497" i="3"/>
  <c r="W497" i="3"/>
  <c r="E497" i="3"/>
  <c r="U497" i="3"/>
  <c r="Y497" i="3"/>
  <c r="T1536" i="3"/>
  <c r="X1536" i="3"/>
  <c r="V1536" i="3"/>
  <c r="W1536" i="3"/>
  <c r="Y1536" i="3"/>
  <c r="E1536" i="3"/>
  <c r="U1536" i="3"/>
  <c r="T1986" i="3"/>
  <c r="X1986" i="3"/>
  <c r="V1986" i="3"/>
  <c r="W1986" i="3"/>
  <c r="E1986" i="3"/>
  <c r="U1986" i="3"/>
  <c r="Y1986" i="3"/>
  <c r="T2350" i="3"/>
  <c r="X2350" i="3"/>
  <c r="V2350" i="3"/>
  <c r="W2350" i="3"/>
  <c r="E2350" i="3"/>
  <c r="U2350" i="3"/>
  <c r="Y2350" i="3"/>
  <c r="T78" i="3"/>
  <c r="X78" i="3"/>
  <c r="V78" i="3"/>
  <c r="W78" i="3"/>
  <c r="E78" i="3"/>
  <c r="U78" i="3"/>
  <c r="Y78" i="3"/>
  <c r="T2155" i="3"/>
  <c r="X2155" i="3"/>
  <c r="V2155" i="3"/>
  <c r="W2155" i="3"/>
  <c r="Y2155" i="3"/>
  <c r="E2155" i="3"/>
  <c r="U2155" i="3"/>
  <c r="T647" i="3"/>
  <c r="X647" i="3"/>
  <c r="V647" i="3"/>
  <c r="W647" i="3"/>
  <c r="E647" i="3"/>
  <c r="U647" i="3"/>
  <c r="Y647" i="3"/>
  <c r="T87" i="3"/>
  <c r="X87" i="3"/>
  <c r="E87" i="3"/>
  <c r="V87" i="3"/>
  <c r="W87" i="3"/>
  <c r="U87" i="3"/>
  <c r="Y87" i="3"/>
  <c r="T848" i="3"/>
  <c r="X848" i="3"/>
  <c r="E848" i="3"/>
  <c r="U848" i="3"/>
  <c r="Y848" i="3"/>
  <c r="V848" i="3"/>
  <c r="W848" i="3"/>
  <c r="T867" i="3"/>
  <c r="X867" i="3"/>
  <c r="E867" i="3"/>
  <c r="U867" i="3"/>
  <c r="Y867" i="3"/>
  <c r="V867" i="3"/>
  <c r="W867" i="3"/>
  <c r="T855" i="3"/>
  <c r="X855" i="3"/>
  <c r="E855" i="3"/>
  <c r="U855" i="3"/>
  <c r="Y855" i="3"/>
  <c r="V855" i="3"/>
  <c r="W855" i="3"/>
  <c r="T856" i="3"/>
  <c r="X856" i="3"/>
  <c r="E856" i="3"/>
  <c r="U856" i="3"/>
  <c r="Y856" i="3"/>
  <c r="V856" i="3"/>
  <c r="W856" i="3"/>
  <c r="T2058" i="3"/>
  <c r="X2058" i="3"/>
  <c r="E2058" i="3"/>
  <c r="U2058" i="3"/>
  <c r="Y2058" i="3"/>
  <c r="V2058" i="3"/>
  <c r="W2058" i="3"/>
  <c r="T915" i="3"/>
  <c r="X915" i="3"/>
  <c r="E915" i="3"/>
  <c r="U915" i="3"/>
  <c r="Y915" i="3"/>
  <c r="V915" i="3"/>
  <c r="W915" i="3"/>
  <c r="T382" i="3"/>
  <c r="X382" i="3"/>
  <c r="E382" i="3"/>
  <c r="U382" i="3"/>
  <c r="Y382" i="3"/>
  <c r="V382" i="3"/>
  <c r="W382" i="3"/>
  <c r="T475" i="3"/>
  <c r="X475" i="3"/>
  <c r="E475" i="3"/>
  <c r="U475" i="3"/>
  <c r="Y475" i="3"/>
  <c r="V475" i="3"/>
  <c r="W475" i="3"/>
  <c r="T1378" i="3"/>
  <c r="X1378" i="3"/>
  <c r="E1378" i="3"/>
  <c r="U1378" i="3"/>
  <c r="Y1378" i="3"/>
  <c r="V1378" i="3"/>
  <c r="W1378" i="3"/>
  <c r="T1553" i="3"/>
  <c r="X1553" i="3"/>
  <c r="E1553" i="3"/>
  <c r="U1553" i="3"/>
  <c r="Y1553" i="3"/>
  <c r="V1553" i="3"/>
  <c r="W1553" i="3"/>
  <c r="T1441" i="3"/>
  <c r="X1441" i="3"/>
  <c r="E1441" i="3"/>
  <c r="U1441" i="3"/>
  <c r="Y1441" i="3"/>
  <c r="V1441" i="3"/>
  <c r="W1441" i="3"/>
  <c r="T1410" i="3"/>
  <c r="X1410" i="3"/>
  <c r="E1410" i="3"/>
  <c r="U1410" i="3"/>
  <c r="Y1410" i="3"/>
  <c r="V1410" i="3"/>
  <c r="W1410" i="3"/>
  <c r="T437" i="3"/>
  <c r="X437" i="3"/>
  <c r="E437" i="3"/>
  <c r="U437" i="3"/>
  <c r="Y437" i="3"/>
  <c r="V437" i="3"/>
  <c r="W437" i="3"/>
  <c r="T1292" i="3"/>
  <c r="X1292" i="3"/>
  <c r="E1292" i="3"/>
  <c r="U1292" i="3"/>
  <c r="Y1292" i="3"/>
  <c r="V1292" i="3"/>
  <c r="W1292" i="3"/>
  <c r="T2263" i="3"/>
  <c r="T2266" i="3" s="1"/>
  <c r="X2263" i="3"/>
  <c r="E2263" i="3"/>
  <c r="Y2263" i="3"/>
  <c r="V2263" i="3"/>
  <c r="W2263" i="3"/>
  <c r="T1587" i="3"/>
  <c r="X1587" i="3"/>
  <c r="E1587" i="3"/>
  <c r="U1587" i="3"/>
  <c r="Y1587" i="3"/>
  <c r="V1587" i="3"/>
  <c r="W1587" i="3"/>
  <c r="T745" i="3"/>
  <c r="X745" i="3"/>
  <c r="E745" i="3"/>
  <c r="U745" i="3"/>
  <c r="Y745" i="3"/>
  <c r="V745" i="3"/>
  <c r="W745" i="3"/>
  <c r="T2353" i="3"/>
  <c r="X2353" i="3"/>
  <c r="E2353" i="3"/>
  <c r="U2353" i="3"/>
  <c r="Y2353" i="3"/>
  <c r="V2353" i="3"/>
  <c r="W2353" i="3"/>
  <c r="T2191" i="3"/>
  <c r="X2191" i="3"/>
  <c r="E2191" i="3"/>
  <c r="U2191" i="3"/>
  <c r="Y2191" i="3"/>
  <c r="V2191" i="3"/>
  <c r="W2191" i="3"/>
  <c r="T2359" i="3"/>
  <c r="X2359" i="3"/>
  <c r="E2359" i="3"/>
  <c r="U2359" i="3"/>
  <c r="Y2359" i="3"/>
  <c r="V2359" i="3"/>
  <c r="W2359" i="3"/>
  <c r="T515" i="3"/>
  <c r="X515" i="3"/>
  <c r="E515" i="3"/>
  <c r="U515" i="3"/>
  <c r="Y515" i="3"/>
  <c r="V515" i="3"/>
  <c r="W515" i="3"/>
  <c r="T664" i="3"/>
  <c r="X664" i="3"/>
  <c r="E664" i="3"/>
  <c r="U664" i="3"/>
  <c r="Y664" i="3"/>
  <c r="V664" i="3"/>
  <c r="W664" i="3"/>
  <c r="T210" i="3"/>
  <c r="X210" i="3"/>
  <c r="E210" i="3"/>
  <c r="U210" i="3"/>
  <c r="Y210" i="3"/>
  <c r="V210" i="3"/>
  <c r="W210" i="3"/>
  <c r="T1081" i="3"/>
  <c r="X1081" i="3"/>
  <c r="E1081" i="3"/>
  <c r="U1081" i="3"/>
  <c r="Y1081" i="3"/>
  <c r="V1081" i="3"/>
  <c r="W1081" i="3"/>
  <c r="T2246" i="3"/>
  <c r="T2247" i="3" s="1"/>
  <c r="X2246" i="3"/>
  <c r="E2246" i="3"/>
  <c r="U2246" i="3"/>
  <c r="U2247" i="3" s="1"/>
  <c r="Y2246" i="3"/>
  <c r="V2246" i="3"/>
  <c r="W2246" i="3"/>
  <c r="E2126" i="3"/>
  <c r="T2126" i="3"/>
  <c r="X2126" i="3"/>
  <c r="U2126" i="3"/>
  <c r="Y2126" i="3"/>
  <c r="V2126" i="3"/>
  <c r="W2126" i="3"/>
  <c r="E2111" i="3"/>
  <c r="U2111" i="3"/>
  <c r="Y2111" i="3"/>
  <c r="W2111" i="3"/>
  <c r="V2111" i="3"/>
  <c r="X2111" i="3"/>
  <c r="T2111" i="3"/>
  <c r="E2381" i="3"/>
  <c r="U2381" i="3"/>
  <c r="Y2381" i="3"/>
  <c r="W2381" i="3"/>
  <c r="T2381" i="3"/>
  <c r="V2381" i="3"/>
  <c r="X2381" i="3"/>
  <c r="E2379" i="3"/>
  <c r="U2379" i="3"/>
  <c r="Y2379" i="3"/>
  <c r="W2379" i="3"/>
  <c r="V2379" i="3"/>
  <c r="X2379" i="3"/>
  <c r="T2379" i="3"/>
  <c r="E2369" i="3"/>
  <c r="U2369" i="3"/>
  <c r="Y2369" i="3"/>
  <c r="W2369" i="3"/>
  <c r="T2369" i="3"/>
  <c r="V2369" i="3"/>
  <c r="X2369" i="3"/>
  <c r="E2362" i="3"/>
  <c r="U2362" i="3"/>
  <c r="Y2362" i="3"/>
  <c r="W2362" i="3"/>
  <c r="V2362" i="3"/>
  <c r="X2362" i="3"/>
  <c r="T2362" i="3"/>
  <c r="E2344" i="3"/>
  <c r="U2344" i="3"/>
  <c r="Y2344" i="3"/>
  <c r="W2344" i="3"/>
  <c r="T2344" i="3"/>
  <c r="V2344" i="3"/>
  <c r="X2344" i="3"/>
  <c r="E2342" i="3"/>
  <c r="U2342" i="3"/>
  <c r="Y2342" i="3"/>
  <c r="W2342" i="3"/>
  <c r="V2342" i="3"/>
  <c r="X2342" i="3"/>
  <c r="T2342" i="3"/>
  <c r="E2332" i="3"/>
  <c r="U2332" i="3"/>
  <c r="Y2332" i="3"/>
  <c r="W2332" i="3"/>
  <c r="T2332" i="3"/>
  <c r="V2332" i="3"/>
  <c r="X2332" i="3"/>
  <c r="E2323" i="3"/>
  <c r="U2323" i="3"/>
  <c r="Y2323" i="3"/>
  <c r="W2323" i="3"/>
  <c r="V2323" i="3"/>
  <c r="X2323" i="3"/>
  <c r="T2323" i="3"/>
  <c r="E2315" i="3"/>
  <c r="U2315" i="3"/>
  <c r="Y2315" i="3"/>
  <c r="W2315" i="3"/>
  <c r="T2315" i="3"/>
  <c r="V2315" i="3"/>
  <c r="X2315" i="3"/>
  <c r="E2317" i="3"/>
  <c r="U2317" i="3"/>
  <c r="Y2317" i="3"/>
  <c r="V2317" i="3"/>
  <c r="W2317" i="3"/>
  <c r="T2317" i="3"/>
  <c r="X2317" i="3"/>
  <c r="E2309" i="3"/>
  <c r="U2309" i="3"/>
  <c r="Y2309" i="3"/>
  <c r="V2309" i="3"/>
  <c r="W2309" i="3"/>
  <c r="T2309" i="3"/>
  <c r="X2309" i="3"/>
  <c r="E2302" i="3"/>
  <c r="U2302" i="3"/>
  <c r="Y2302" i="3"/>
  <c r="V2302" i="3"/>
  <c r="W2302" i="3"/>
  <c r="T2302" i="3"/>
  <c r="X2302" i="3"/>
  <c r="W2296" i="3"/>
  <c r="T2296" i="3"/>
  <c r="X2296" i="3"/>
  <c r="E2296" i="3"/>
  <c r="U2296" i="3"/>
  <c r="Y2296" i="3"/>
  <c r="V2296" i="3"/>
  <c r="T2287" i="3"/>
  <c r="X2287" i="3"/>
  <c r="E2287" i="3"/>
  <c r="U2287" i="3"/>
  <c r="Y2287" i="3"/>
  <c r="V2287" i="3"/>
  <c r="W2287" i="3"/>
  <c r="T2279" i="3"/>
  <c r="T2281" i="3" s="1"/>
  <c r="X2279" i="3"/>
  <c r="E2279" i="3"/>
  <c r="U2279" i="3"/>
  <c r="Y2279" i="3"/>
  <c r="V2279" i="3"/>
  <c r="W2279" i="3"/>
  <c r="T2267" i="3"/>
  <c r="X2267" i="3"/>
  <c r="E2267" i="3"/>
  <c r="U2267" i="3"/>
  <c r="Y2267" i="3"/>
  <c r="V2267" i="3"/>
  <c r="W2267" i="3"/>
  <c r="T2256" i="3"/>
  <c r="X2256" i="3"/>
  <c r="E2256" i="3"/>
  <c r="U2256" i="3"/>
  <c r="Y2256" i="3"/>
  <c r="V2256" i="3"/>
  <c r="W2256" i="3"/>
  <c r="T2242" i="3"/>
  <c r="X2242" i="3"/>
  <c r="E2242" i="3"/>
  <c r="U2242" i="3"/>
  <c r="Y2242" i="3"/>
  <c r="V2242" i="3"/>
  <c r="W2242" i="3"/>
  <c r="T2230" i="3"/>
  <c r="X2230" i="3"/>
  <c r="E2230" i="3"/>
  <c r="U2230" i="3"/>
  <c r="Y2230" i="3"/>
  <c r="V2230" i="3"/>
  <c r="W2230" i="3"/>
  <c r="T2224" i="3"/>
  <c r="X2224" i="3"/>
  <c r="E2224" i="3"/>
  <c r="U2224" i="3"/>
  <c r="Y2224" i="3"/>
  <c r="V2224" i="3"/>
  <c r="W2224" i="3"/>
  <c r="T2220" i="3"/>
  <c r="X2220" i="3"/>
  <c r="E2220" i="3"/>
  <c r="U2220" i="3"/>
  <c r="Y2220" i="3"/>
  <c r="V2220" i="3"/>
  <c r="W2220" i="3"/>
  <c r="T2215" i="3"/>
  <c r="X2215" i="3"/>
  <c r="E2215" i="3"/>
  <c r="U2215" i="3"/>
  <c r="Y2215" i="3"/>
  <c r="V2215" i="3"/>
  <c r="W2215" i="3"/>
  <c r="T2210" i="3"/>
  <c r="X2210" i="3"/>
  <c r="E2210" i="3"/>
  <c r="U2210" i="3"/>
  <c r="Y2210" i="3"/>
  <c r="V2210" i="3"/>
  <c r="W2210" i="3"/>
  <c r="T2195" i="3"/>
  <c r="X2195" i="3"/>
  <c r="E2195" i="3"/>
  <c r="U2195" i="3"/>
  <c r="Y2195" i="3"/>
  <c r="V2195" i="3"/>
  <c r="W2195" i="3"/>
  <c r="T2200" i="3"/>
  <c r="X2200" i="3"/>
  <c r="E2200" i="3"/>
  <c r="U2200" i="3"/>
  <c r="Y2200" i="3"/>
  <c r="V2200" i="3"/>
  <c r="W2200" i="3"/>
  <c r="T2189" i="3"/>
  <c r="X2189" i="3"/>
  <c r="E2189" i="3"/>
  <c r="U2189" i="3"/>
  <c r="Y2189" i="3"/>
  <c r="V2189" i="3"/>
  <c r="W2189" i="3"/>
  <c r="T2176" i="3"/>
  <c r="X2176" i="3"/>
  <c r="E2176" i="3"/>
  <c r="U2176" i="3"/>
  <c r="Y2176" i="3"/>
  <c r="V2176" i="3"/>
  <c r="W2176" i="3"/>
  <c r="T2172" i="3"/>
  <c r="X2172" i="3"/>
  <c r="E2172" i="3"/>
  <c r="U2172" i="3"/>
  <c r="Y2172" i="3"/>
  <c r="V2172" i="3"/>
  <c r="W2172" i="3"/>
  <c r="T2165" i="3"/>
  <c r="X2165" i="3"/>
  <c r="E2165" i="3"/>
  <c r="U2165" i="3"/>
  <c r="Y2165" i="3"/>
  <c r="V2165" i="3"/>
  <c r="W2165" i="3"/>
  <c r="T2153" i="3"/>
  <c r="X2153" i="3"/>
  <c r="E2153" i="3"/>
  <c r="U2153" i="3"/>
  <c r="Y2153" i="3"/>
  <c r="V2153" i="3"/>
  <c r="W2153" i="3"/>
  <c r="T2162" i="3"/>
  <c r="X2162" i="3"/>
  <c r="E2162" i="3"/>
  <c r="U2162" i="3"/>
  <c r="Y2162" i="3"/>
  <c r="V2162" i="3"/>
  <c r="W2162" i="3"/>
  <c r="T2100" i="3"/>
  <c r="X2100" i="3"/>
  <c r="E2100" i="3"/>
  <c r="U2100" i="3"/>
  <c r="Y2100" i="3"/>
  <c r="V2100" i="3"/>
  <c r="W2100" i="3"/>
  <c r="T2099" i="3"/>
  <c r="X2099" i="3"/>
  <c r="E2099" i="3"/>
  <c r="U2099" i="3"/>
  <c r="Y2099" i="3"/>
  <c r="V2099" i="3"/>
  <c r="W2099" i="3"/>
  <c r="W2071" i="3"/>
  <c r="T2071" i="3"/>
  <c r="X2071" i="3"/>
  <c r="E2071" i="3"/>
  <c r="U2071" i="3"/>
  <c r="Y2071" i="3"/>
  <c r="V2071" i="3"/>
  <c r="W2063" i="3"/>
  <c r="T2063" i="3"/>
  <c r="X2063" i="3"/>
  <c r="E2063" i="3"/>
  <c r="U2063" i="3"/>
  <c r="Y2063" i="3"/>
  <c r="V2063" i="3"/>
  <c r="W1588" i="3"/>
  <c r="T1588" i="3"/>
  <c r="X1588" i="3"/>
  <c r="E1588" i="3"/>
  <c r="U1588" i="3"/>
  <c r="Y1588" i="3"/>
  <c r="V1588" i="3"/>
  <c r="W1583" i="3"/>
  <c r="T1583" i="3"/>
  <c r="X1583" i="3"/>
  <c r="E1583" i="3"/>
  <c r="U1583" i="3"/>
  <c r="Y1583" i="3"/>
  <c r="V1583" i="3"/>
  <c r="W1575" i="3"/>
  <c r="T1575" i="3"/>
  <c r="X1575" i="3"/>
  <c r="E1575" i="3"/>
  <c r="U1575" i="3"/>
  <c r="Y1575" i="3"/>
  <c r="V1575" i="3"/>
  <c r="W1573" i="3"/>
  <c r="T1573" i="3"/>
  <c r="X1573" i="3"/>
  <c r="E1573" i="3"/>
  <c r="U1573" i="3"/>
  <c r="Y1573" i="3"/>
  <c r="V1573" i="3"/>
  <c r="W1546" i="3"/>
  <c r="T1546" i="3"/>
  <c r="X1546" i="3"/>
  <c r="E1546" i="3"/>
  <c r="U1546" i="3"/>
  <c r="Y1546" i="3"/>
  <c r="V1546" i="3"/>
  <c r="W1563" i="3"/>
  <c r="T1563" i="3"/>
  <c r="X1563" i="3"/>
  <c r="E1563" i="3"/>
  <c r="U1563" i="3"/>
  <c r="Y1563" i="3"/>
  <c r="V1563" i="3"/>
  <c r="W1552" i="3"/>
  <c r="T1552" i="3"/>
  <c r="X1552" i="3"/>
  <c r="E1552" i="3"/>
  <c r="U1552" i="3"/>
  <c r="Y1552" i="3"/>
  <c r="V1552" i="3"/>
  <c r="W1533" i="3"/>
  <c r="T1533" i="3"/>
  <c r="X1533" i="3"/>
  <c r="E1533" i="3"/>
  <c r="U1533" i="3"/>
  <c r="Y1533" i="3"/>
  <c r="V1533" i="3"/>
  <c r="W2271" i="3"/>
  <c r="T2271" i="3"/>
  <c r="T2273" i="3" s="1"/>
  <c r="X2271" i="3"/>
  <c r="E2271" i="3"/>
  <c r="U2271" i="3"/>
  <c r="Y2271" i="3"/>
  <c r="V2271" i="3"/>
  <c r="W1320" i="3"/>
  <c r="T1320" i="3"/>
  <c r="X1320" i="3"/>
  <c r="E1320" i="3"/>
  <c r="U1320" i="3"/>
  <c r="Y1320" i="3"/>
  <c r="V1320" i="3"/>
  <c r="W1250" i="3"/>
  <c r="T1250" i="3"/>
  <c r="X1250" i="3"/>
  <c r="E1250" i="3"/>
  <c r="U1250" i="3"/>
  <c r="Y1250" i="3"/>
  <c r="V1250" i="3"/>
  <c r="W1523" i="3"/>
  <c r="T1523" i="3"/>
  <c r="X1523" i="3"/>
  <c r="E1523" i="3"/>
  <c r="U1523" i="3"/>
  <c r="Y1523" i="3"/>
  <c r="V1523" i="3"/>
  <c r="W1510" i="3"/>
  <c r="T1510" i="3"/>
  <c r="X1510" i="3"/>
  <c r="E1510" i="3"/>
  <c r="U1510" i="3"/>
  <c r="Y1510" i="3"/>
  <c r="V1510" i="3"/>
  <c r="W1516" i="3"/>
  <c r="T1516" i="3"/>
  <c r="X1516" i="3"/>
  <c r="E1516" i="3"/>
  <c r="U1516" i="3"/>
  <c r="Y1516" i="3"/>
  <c r="V1516" i="3"/>
  <c r="W1511" i="3"/>
  <c r="T1511" i="3"/>
  <c r="X1511" i="3"/>
  <c r="E1511" i="3"/>
  <c r="U1511" i="3"/>
  <c r="Y1511" i="3"/>
  <c r="V1511" i="3"/>
  <c r="W1501" i="3"/>
  <c r="T1501" i="3"/>
  <c r="X1501" i="3"/>
  <c r="E1501" i="3"/>
  <c r="U1501" i="3"/>
  <c r="Y1501" i="3"/>
  <c r="V1501" i="3"/>
  <c r="W1497" i="3"/>
  <c r="T1497" i="3"/>
  <c r="X1497" i="3"/>
  <c r="E1497" i="3"/>
  <c r="U1497" i="3"/>
  <c r="Y1497" i="3"/>
  <c r="V1497" i="3"/>
  <c r="W1478" i="3"/>
  <c r="T1478" i="3"/>
  <c r="X1478" i="3"/>
  <c r="E1478" i="3"/>
  <c r="U1478" i="3"/>
  <c r="Y1478" i="3"/>
  <c r="V1478" i="3"/>
  <c r="V1472" i="3"/>
  <c r="W1472" i="3"/>
  <c r="T1472" i="3"/>
  <c r="X1472" i="3"/>
  <c r="E1472" i="3"/>
  <c r="U1472" i="3"/>
  <c r="Y1472" i="3"/>
  <c r="V1460" i="3"/>
  <c r="W1460" i="3"/>
  <c r="T1460" i="3"/>
  <c r="X1460" i="3"/>
  <c r="E1460" i="3"/>
  <c r="U1460" i="3"/>
  <c r="Y1460" i="3"/>
  <c r="V1470" i="3"/>
  <c r="W1470" i="3"/>
  <c r="T1470" i="3"/>
  <c r="X1470" i="3"/>
  <c r="E1470" i="3"/>
  <c r="U1470" i="3"/>
  <c r="Y1470" i="3"/>
  <c r="V1454" i="3"/>
  <c r="W1454" i="3"/>
  <c r="T1454" i="3"/>
  <c r="X1454" i="3"/>
  <c r="E1454" i="3"/>
  <c r="U1454" i="3"/>
  <c r="Y1454" i="3"/>
  <c r="W1449" i="3"/>
  <c r="T1449" i="3"/>
  <c r="X1449" i="3"/>
  <c r="E1449" i="3"/>
  <c r="U1449" i="3"/>
  <c r="Y1449" i="3"/>
  <c r="V1449" i="3"/>
  <c r="W1407" i="3"/>
  <c r="T1407" i="3"/>
  <c r="X1407" i="3"/>
  <c r="E1407" i="3"/>
  <c r="U1407" i="3"/>
  <c r="Y1407" i="3"/>
  <c r="V1407" i="3"/>
  <c r="W1181" i="3"/>
  <c r="T1181" i="3"/>
  <c r="X1181" i="3"/>
  <c r="E1181" i="3"/>
  <c r="U1181" i="3"/>
  <c r="Y1181" i="3"/>
  <c r="V1181" i="3"/>
  <c r="W1433" i="3"/>
  <c r="T1433" i="3"/>
  <c r="X1433" i="3"/>
  <c r="E1433" i="3"/>
  <c r="U1433" i="3"/>
  <c r="Y1433" i="3"/>
  <c r="V1433" i="3"/>
  <c r="V1420" i="3"/>
  <c r="W1420" i="3"/>
  <c r="T1420" i="3"/>
  <c r="X1420" i="3"/>
  <c r="E1420" i="3"/>
  <c r="U1420" i="3"/>
  <c r="Y1420" i="3"/>
  <c r="V1415" i="3"/>
  <c r="W1415" i="3"/>
  <c r="T1415" i="3"/>
  <c r="X1415" i="3"/>
  <c r="E1415" i="3"/>
  <c r="U1415" i="3"/>
  <c r="Y1415" i="3"/>
  <c r="V1400" i="3"/>
  <c r="W1400" i="3"/>
  <c r="T1400" i="3"/>
  <c r="X1400" i="3"/>
  <c r="E1400" i="3"/>
  <c r="U1400" i="3"/>
  <c r="Y1400" i="3"/>
  <c r="V1394" i="3"/>
  <c r="W1394" i="3"/>
  <c r="T1394" i="3"/>
  <c r="X1394" i="3"/>
  <c r="E1394" i="3"/>
  <c r="U1394" i="3"/>
  <c r="Y1394" i="3"/>
  <c r="V1389" i="3"/>
  <c r="W1389" i="3"/>
  <c r="T1389" i="3"/>
  <c r="X1389" i="3"/>
  <c r="E1389" i="3"/>
  <c r="U1389" i="3"/>
  <c r="Y1389" i="3"/>
  <c r="V1349" i="3"/>
  <c r="W1349" i="3"/>
  <c r="T1349" i="3"/>
  <c r="X1349" i="3"/>
  <c r="E1349" i="3"/>
  <c r="U1349" i="3"/>
  <c r="Y1349" i="3"/>
  <c r="V1605" i="3"/>
  <c r="W1605" i="3"/>
  <c r="T1605" i="3"/>
  <c r="X1605" i="3"/>
  <c r="E1605" i="3"/>
  <c r="U1605" i="3"/>
  <c r="Y1605" i="3"/>
  <c r="V1600" i="3"/>
  <c r="W1600" i="3"/>
  <c r="T1600" i="3"/>
  <c r="X1600" i="3"/>
  <c r="E1600" i="3"/>
  <c r="U1600" i="3"/>
  <c r="Y1600" i="3"/>
  <c r="V1341" i="3"/>
  <c r="W1341" i="3"/>
  <c r="T1341" i="3"/>
  <c r="X1341" i="3"/>
  <c r="E1341" i="3"/>
  <c r="U1341" i="3"/>
  <c r="Y1341" i="3"/>
  <c r="V1328" i="3"/>
  <c r="W1328" i="3"/>
  <c r="T1328" i="3"/>
  <c r="X1328" i="3"/>
  <c r="E1328" i="3"/>
  <c r="U1328" i="3"/>
  <c r="Y1328" i="3"/>
  <c r="V1316" i="3"/>
  <c r="W1316" i="3"/>
  <c r="T1316" i="3"/>
  <c r="X1316" i="3"/>
  <c r="E1316" i="3"/>
  <c r="U1316" i="3"/>
  <c r="Y1316" i="3"/>
  <c r="V1303" i="3"/>
  <c r="W1303" i="3"/>
  <c r="T1303" i="3"/>
  <c r="X1303" i="3"/>
  <c r="E1303" i="3"/>
  <c r="U1303" i="3"/>
  <c r="Y1303" i="3"/>
  <c r="V1295" i="3"/>
  <c r="W1295" i="3"/>
  <c r="T1295" i="3"/>
  <c r="X1295" i="3"/>
  <c r="E1295" i="3"/>
  <c r="U1295" i="3"/>
  <c r="Y1295" i="3"/>
  <c r="V1286" i="3"/>
  <c r="W1286" i="3"/>
  <c r="T1286" i="3"/>
  <c r="X1286" i="3"/>
  <c r="E1286" i="3"/>
  <c r="U1286" i="3"/>
  <c r="Y1286" i="3"/>
  <c r="V1278" i="3"/>
  <c r="W1278" i="3"/>
  <c r="T1278" i="3"/>
  <c r="X1278" i="3"/>
  <c r="E1278" i="3"/>
  <c r="U1278" i="3"/>
  <c r="Y1278" i="3"/>
  <c r="V1256" i="3"/>
  <c r="W1256" i="3"/>
  <c r="T1256" i="3"/>
  <c r="T1257" i="3" s="1"/>
  <c r="X1256" i="3"/>
  <c r="E1256" i="3"/>
  <c r="U1256" i="3"/>
  <c r="U1257" i="3" s="1"/>
  <c r="Y1256" i="3"/>
  <c r="V1242" i="3"/>
  <c r="W1242" i="3"/>
  <c r="T1242" i="3"/>
  <c r="X1242" i="3"/>
  <c r="E1242" i="3"/>
  <c r="U1242" i="3"/>
  <c r="Y1242" i="3"/>
  <c r="V1234" i="3"/>
  <c r="W1234" i="3"/>
  <c r="T1234" i="3"/>
  <c r="X1234" i="3"/>
  <c r="E1234" i="3"/>
  <c r="U1234" i="3"/>
  <c r="U1236" i="3" s="1"/>
  <c r="Y1234" i="3"/>
  <c r="V1223" i="3"/>
  <c r="W1223" i="3"/>
  <c r="T1223" i="3"/>
  <c r="X1223" i="3"/>
  <c r="E1223" i="3"/>
  <c r="U1223" i="3"/>
  <c r="Y1223" i="3"/>
  <c r="V1208" i="3"/>
  <c r="W1208" i="3"/>
  <c r="T1208" i="3"/>
  <c r="X1208" i="3"/>
  <c r="E1208" i="3"/>
  <c r="U1208" i="3"/>
  <c r="Y1208" i="3"/>
  <c r="V1198" i="3"/>
  <c r="W1198" i="3"/>
  <c r="T1198" i="3"/>
  <c r="X1198" i="3"/>
  <c r="E1198" i="3"/>
  <c r="U1198" i="3"/>
  <c r="Y1198" i="3"/>
  <c r="V1187" i="3"/>
  <c r="W1187" i="3"/>
  <c r="T1187" i="3"/>
  <c r="X1187" i="3"/>
  <c r="E1187" i="3"/>
  <c r="U1187" i="3"/>
  <c r="Y1187" i="3"/>
  <c r="V1171" i="3"/>
  <c r="W1171" i="3"/>
  <c r="T1171" i="3"/>
  <c r="X1171" i="3"/>
  <c r="E1171" i="3"/>
  <c r="U1171" i="3"/>
  <c r="Y1171" i="3"/>
  <c r="V1164" i="3"/>
  <c r="W1164" i="3"/>
  <c r="T1164" i="3"/>
  <c r="T1165" i="3" s="1"/>
  <c r="X1164" i="3"/>
  <c r="E1164" i="3"/>
  <c r="U1164" i="3"/>
  <c r="U1165" i="3" s="1"/>
  <c r="Y1164" i="3"/>
  <c r="V1156" i="3"/>
  <c r="W1156" i="3"/>
  <c r="T1156" i="3"/>
  <c r="X1156" i="3"/>
  <c r="E1156" i="3"/>
  <c r="U1156" i="3"/>
  <c r="Y1156" i="3"/>
  <c r="V1153" i="3"/>
  <c r="W1153" i="3"/>
  <c r="T1153" i="3"/>
  <c r="X1153" i="3"/>
  <c r="E1153" i="3"/>
  <c r="U1153" i="3"/>
  <c r="Y1153" i="3"/>
  <c r="V1144" i="3"/>
  <c r="W1144" i="3"/>
  <c r="T1144" i="3"/>
  <c r="X1144" i="3"/>
  <c r="E1144" i="3"/>
  <c r="U1144" i="3"/>
  <c r="U1146" i="3" s="1"/>
  <c r="Y1144" i="3"/>
  <c r="V1136" i="3"/>
  <c r="W1136" i="3"/>
  <c r="T1136" i="3"/>
  <c r="X1136" i="3"/>
  <c r="E1136" i="3"/>
  <c r="U1136" i="3"/>
  <c r="Y1136" i="3"/>
  <c r="V1127" i="3"/>
  <c r="W1127" i="3"/>
  <c r="T1127" i="3"/>
  <c r="X1127" i="3"/>
  <c r="E1127" i="3"/>
  <c r="U1127" i="3"/>
  <c r="Y1127" i="3"/>
  <c r="V1124" i="3"/>
  <c r="W1124" i="3"/>
  <c r="T1124" i="3"/>
  <c r="X1124" i="3"/>
  <c r="E1124" i="3"/>
  <c r="U1124" i="3"/>
  <c r="Y1124" i="3"/>
  <c r="V1026" i="3"/>
  <c r="W1026" i="3"/>
  <c r="T1026" i="3"/>
  <c r="X1026" i="3"/>
  <c r="E1026" i="3"/>
  <c r="U1026" i="3"/>
  <c r="Y1026" i="3"/>
  <c r="V1040" i="3"/>
  <c r="W1040" i="3"/>
  <c r="T1040" i="3"/>
  <c r="X1040" i="3"/>
  <c r="E1040" i="3"/>
  <c r="U1040" i="3"/>
  <c r="Y1040" i="3"/>
  <c r="V1054" i="3"/>
  <c r="W1054" i="3"/>
  <c r="T1054" i="3"/>
  <c r="X1054" i="3"/>
  <c r="E1054" i="3"/>
  <c r="U1054" i="3"/>
  <c r="Y1054" i="3"/>
  <c r="V1048" i="3"/>
  <c r="W1048" i="3"/>
  <c r="T1048" i="3"/>
  <c r="X1048" i="3"/>
  <c r="E1048" i="3"/>
  <c r="U1048" i="3"/>
  <c r="Y1048" i="3"/>
  <c r="V1039" i="3"/>
  <c r="W1039" i="3"/>
  <c r="T1039" i="3"/>
  <c r="X1039" i="3"/>
  <c r="E1039" i="3"/>
  <c r="U1039" i="3"/>
  <c r="Y1039" i="3"/>
  <c r="V1032" i="3"/>
  <c r="W1032" i="3"/>
  <c r="T1032" i="3"/>
  <c r="X1032" i="3"/>
  <c r="E1032" i="3"/>
  <c r="U1032" i="3"/>
  <c r="Y1032" i="3"/>
  <c r="V1027" i="3"/>
  <c r="W1027" i="3"/>
  <c r="T1027" i="3"/>
  <c r="X1027" i="3"/>
  <c r="E1027" i="3"/>
  <c r="U1027" i="3"/>
  <c r="Y1027" i="3"/>
  <c r="V985" i="3"/>
  <c r="W985" i="3"/>
  <c r="T985" i="3"/>
  <c r="X985" i="3"/>
  <c r="E985" i="3"/>
  <c r="U985" i="3"/>
  <c r="Y985" i="3"/>
  <c r="V1017" i="3"/>
  <c r="W1017" i="3"/>
  <c r="T1017" i="3"/>
  <c r="X1017" i="3"/>
  <c r="E1017" i="3"/>
  <c r="U1017" i="3"/>
  <c r="Y1017" i="3"/>
  <c r="W1008" i="3"/>
  <c r="T1008" i="3"/>
  <c r="X1008" i="3"/>
  <c r="E1008" i="3"/>
  <c r="U1008" i="3"/>
  <c r="Y1008" i="3"/>
  <c r="V1008" i="3"/>
  <c r="W994" i="3"/>
  <c r="T994" i="3"/>
  <c r="X994" i="3"/>
  <c r="E994" i="3"/>
  <c r="U994" i="3"/>
  <c r="Y994" i="3"/>
  <c r="V994" i="3"/>
  <c r="W988" i="3"/>
  <c r="T988" i="3"/>
  <c r="X988" i="3"/>
  <c r="E988" i="3"/>
  <c r="U988" i="3"/>
  <c r="Y988" i="3"/>
  <c r="V988" i="3"/>
  <c r="W956" i="3"/>
  <c r="T956" i="3"/>
  <c r="X956" i="3"/>
  <c r="E956" i="3"/>
  <c r="U956" i="3"/>
  <c r="Y956" i="3"/>
  <c r="V956" i="3"/>
  <c r="W957" i="3"/>
  <c r="T957" i="3"/>
  <c r="X957" i="3"/>
  <c r="E957" i="3"/>
  <c r="U957" i="3"/>
  <c r="V957" i="3"/>
  <c r="Y957" i="3"/>
  <c r="W982" i="3"/>
  <c r="T982" i="3"/>
  <c r="X982" i="3"/>
  <c r="E982" i="3"/>
  <c r="U982" i="3"/>
  <c r="V982" i="3"/>
  <c r="Y982" i="3"/>
  <c r="W976" i="3"/>
  <c r="T976" i="3"/>
  <c r="X976" i="3"/>
  <c r="E976" i="3"/>
  <c r="U976" i="3"/>
  <c r="V976" i="3"/>
  <c r="Y976" i="3"/>
  <c r="W968" i="3"/>
  <c r="T968" i="3"/>
  <c r="X968" i="3"/>
  <c r="E968" i="3"/>
  <c r="U968" i="3"/>
  <c r="V968" i="3"/>
  <c r="Y968" i="3"/>
  <c r="W963" i="3"/>
  <c r="T963" i="3"/>
  <c r="X963" i="3"/>
  <c r="E963" i="3"/>
  <c r="U963" i="3"/>
  <c r="V963" i="3"/>
  <c r="Y963" i="3"/>
  <c r="W955" i="3"/>
  <c r="T955" i="3"/>
  <c r="X955" i="3"/>
  <c r="E955" i="3"/>
  <c r="U955" i="3"/>
  <c r="V955" i="3"/>
  <c r="Y955" i="3"/>
  <c r="W944" i="3"/>
  <c r="T944" i="3"/>
  <c r="X944" i="3"/>
  <c r="E944" i="3"/>
  <c r="U944" i="3"/>
  <c r="V944" i="3"/>
  <c r="Y944" i="3"/>
  <c r="W938" i="3"/>
  <c r="T938" i="3"/>
  <c r="X938" i="3"/>
  <c r="E938" i="3"/>
  <c r="U938" i="3"/>
  <c r="V938" i="3"/>
  <c r="Y938" i="3"/>
  <c r="E2138" i="3"/>
  <c r="U2138" i="3"/>
  <c r="Y2138" i="3"/>
  <c r="W2138" i="3"/>
  <c r="T2138" i="3"/>
  <c r="X2138" i="3"/>
  <c r="V2138" i="3"/>
  <c r="E2086" i="3"/>
  <c r="U2086" i="3"/>
  <c r="Y2086" i="3"/>
  <c r="W2086" i="3"/>
  <c r="T2086" i="3"/>
  <c r="X2086" i="3"/>
  <c r="V2086" i="3"/>
  <c r="E2093" i="3"/>
  <c r="U2093" i="3"/>
  <c r="Y2093" i="3"/>
  <c r="W2093" i="3"/>
  <c r="T2093" i="3"/>
  <c r="X2093" i="3"/>
  <c r="V2093" i="3"/>
  <c r="E2082" i="3"/>
  <c r="U2082" i="3"/>
  <c r="Y2082" i="3"/>
  <c r="W2082" i="3"/>
  <c r="T2082" i="3"/>
  <c r="X2082" i="3"/>
  <c r="V2082" i="3"/>
  <c r="E2142" i="3"/>
  <c r="U2142" i="3"/>
  <c r="Y2142" i="3"/>
  <c r="W2142" i="3"/>
  <c r="T2142" i="3"/>
  <c r="X2142" i="3"/>
  <c r="V2142" i="3"/>
  <c r="E2123" i="3"/>
  <c r="U2123" i="3"/>
  <c r="Y2123" i="3"/>
  <c r="W2123" i="3"/>
  <c r="T2123" i="3"/>
  <c r="X2123" i="3"/>
  <c r="V2123" i="3"/>
  <c r="E2114" i="3"/>
  <c r="U2114" i="3"/>
  <c r="Y2114" i="3"/>
  <c r="W2114" i="3"/>
  <c r="T2114" i="3"/>
  <c r="X2114" i="3"/>
  <c r="V2114" i="3"/>
  <c r="E2129" i="3"/>
  <c r="U2129" i="3"/>
  <c r="Y2129" i="3"/>
  <c r="W2129" i="3"/>
  <c r="T2129" i="3"/>
  <c r="X2129" i="3"/>
  <c r="V2129" i="3"/>
  <c r="E2051" i="3"/>
  <c r="U2051" i="3"/>
  <c r="Y2051" i="3"/>
  <c r="W2051" i="3"/>
  <c r="T2051" i="3"/>
  <c r="X2051" i="3"/>
  <c r="V2051" i="3"/>
  <c r="E2047" i="3"/>
  <c r="U2047" i="3"/>
  <c r="U2048" i="3" s="1"/>
  <c r="Y2047" i="3"/>
  <c r="W2047" i="3"/>
  <c r="T2047" i="3"/>
  <c r="T2048" i="3" s="1"/>
  <c r="X2047" i="3"/>
  <c r="V2047" i="3"/>
  <c r="E2034" i="3"/>
  <c r="U2034" i="3"/>
  <c r="Y2034" i="3"/>
  <c r="W2034" i="3"/>
  <c r="T2034" i="3"/>
  <c r="X2034" i="3"/>
  <c r="V2034" i="3"/>
  <c r="E452" i="3"/>
  <c r="U452" i="3"/>
  <c r="Y452" i="3"/>
  <c r="W452" i="3"/>
  <c r="T452" i="3"/>
  <c r="X452" i="3"/>
  <c r="V452" i="3"/>
  <c r="E444" i="3"/>
  <c r="U444" i="3"/>
  <c r="U446" i="3" s="1"/>
  <c r="Y444" i="3"/>
  <c r="W444" i="3"/>
  <c r="T444" i="3"/>
  <c r="X444" i="3"/>
  <c r="V444" i="3"/>
  <c r="E419" i="3"/>
  <c r="U419" i="3"/>
  <c r="Y419" i="3"/>
  <c r="W419" i="3"/>
  <c r="T419" i="3"/>
  <c r="X419" i="3"/>
  <c r="V419" i="3"/>
  <c r="E402" i="3"/>
  <c r="U402" i="3"/>
  <c r="Y402" i="3"/>
  <c r="W402" i="3"/>
  <c r="T402" i="3"/>
  <c r="X402" i="3"/>
  <c r="V402" i="3"/>
  <c r="E373" i="3"/>
  <c r="U373" i="3"/>
  <c r="U374" i="3" s="1"/>
  <c r="Y373" i="3"/>
  <c r="W373" i="3"/>
  <c r="T373" i="3"/>
  <c r="T374" i="3" s="1"/>
  <c r="X373" i="3"/>
  <c r="V373" i="3"/>
  <c r="E347" i="3"/>
  <c r="U347" i="3"/>
  <c r="Y347" i="3"/>
  <c r="W347" i="3"/>
  <c r="T347" i="3"/>
  <c r="X347" i="3"/>
  <c r="V347" i="3"/>
  <c r="E1919" i="3"/>
  <c r="U1919" i="3"/>
  <c r="Y1919" i="3"/>
  <c r="W1919" i="3"/>
  <c r="T1919" i="3"/>
  <c r="X1919" i="3"/>
  <c r="V1919" i="3"/>
  <c r="E1101" i="3"/>
  <c r="U1101" i="3"/>
  <c r="Y1101" i="3"/>
  <c r="W1101" i="3"/>
  <c r="T1101" i="3"/>
  <c r="X1101" i="3"/>
  <c r="V1101" i="3"/>
  <c r="E1095" i="3"/>
  <c r="U1095" i="3"/>
  <c r="Y1095" i="3"/>
  <c r="W1095" i="3"/>
  <c r="T1095" i="3"/>
  <c r="X1095" i="3"/>
  <c r="V1095" i="3"/>
  <c r="E1094" i="3"/>
  <c r="U1094" i="3"/>
  <c r="Y1094" i="3"/>
  <c r="W1094" i="3"/>
  <c r="T1094" i="3"/>
  <c r="X1094" i="3"/>
  <c r="V1094" i="3"/>
  <c r="E1077" i="3"/>
  <c r="U1077" i="3"/>
  <c r="Y1077" i="3"/>
  <c r="W1077" i="3"/>
  <c r="T1077" i="3"/>
  <c r="X1077" i="3"/>
  <c r="V1077" i="3"/>
  <c r="E1088" i="3"/>
  <c r="U1088" i="3"/>
  <c r="Y1088" i="3"/>
  <c r="W1088" i="3"/>
  <c r="T1088" i="3"/>
  <c r="X1088" i="3"/>
  <c r="V1088" i="3"/>
  <c r="E1083" i="3"/>
  <c r="U1083" i="3"/>
  <c r="Y1083" i="3"/>
  <c r="W1083" i="3"/>
  <c r="T1083" i="3"/>
  <c r="X1083" i="3"/>
  <c r="V1083" i="3"/>
  <c r="E356" i="3"/>
  <c r="U356" i="3"/>
  <c r="U357" i="3" s="1"/>
  <c r="Y356" i="3"/>
  <c r="W356" i="3"/>
  <c r="T356" i="3"/>
  <c r="T357" i="3" s="1"/>
  <c r="X356" i="3"/>
  <c r="V356" i="3"/>
  <c r="E935" i="3"/>
  <c r="U935" i="3"/>
  <c r="Y935" i="3"/>
  <c r="W935" i="3"/>
  <c r="T935" i="3"/>
  <c r="X935" i="3"/>
  <c r="V935" i="3"/>
  <c r="E936" i="3"/>
  <c r="U936" i="3"/>
  <c r="Y936" i="3"/>
  <c r="W936" i="3"/>
  <c r="T936" i="3"/>
  <c r="X936" i="3"/>
  <c r="V936" i="3"/>
  <c r="E930" i="3"/>
  <c r="U930" i="3"/>
  <c r="Y930" i="3"/>
  <c r="W930" i="3"/>
  <c r="T930" i="3"/>
  <c r="X930" i="3"/>
  <c r="V930" i="3"/>
  <c r="E924" i="3"/>
  <c r="U924" i="3"/>
  <c r="Y924" i="3"/>
  <c r="W924" i="3"/>
  <c r="T924" i="3"/>
  <c r="X924" i="3"/>
  <c r="V924" i="3"/>
  <c r="T837" i="3"/>
  <c r="X837" i="3"/>
  <c r="E837" i="3"/>
  <c r="U837" i="3"/>
  <c r="Y837" i="3"/>
  <c r="V837" i="3"/>
  <c r="W837" i="3"/>
  <c r="T728" i="3"/>
  <c r="X728" i="3"/>
  <c r="E728" i="3"/>
  <c r="U728" i="3"/>
  <c r="Y728" i="3"/>
  <c r="V728" i="3"/>
  <c r="W728" i="3"/>
  <c r="T712" i="3"/>
  <c r="X712" i="3"/>
  <c r="E712" i="3"/>
  <c r="U712" i="3"/>
  <c r="Y712" i="3"/>
  <c r="V712" i="3"/>
  <c r="W712" i="3"/>
  <c r="T685" i="3"/>
  <c r="X685" i="3"/>
  <c r="E685" i="3"/>
  <c r="U685" i="3"/>
  <c r="Y685" i="3"/>
  <c r="V685" i="3"/>
  <c r="W685" i="3"/>
  <c r="T528" i="3"/>
  <c r="T529" i="3" s="1"/>
  <c r="X528" i="3"/>
  <c r="E528" i="3"/>
  <c r="U528" i="3"/>
  <c r="U529" i="3" s="1"/>
  <c r="Y528" i="3"/>
  <c r="V528" i="3"/>
  <c r="W528" i="3"/>
  <c r="T482" i="3"/>
  <c r="X482" i="3"/>
  <c r="E482" i="3"/>
  <c r="U482" i="3"/>
  <c r="Y482" i="3"/>
  <c r="V482" i="3"/>
  <c r="W482" i="3"/>
  <c r="T478" i="3"/>
  <c r="X478" i="3"/>
  <c r="E478" i="3"/>
  <c r="U478" i="3"/>
  <c r="Y478" i="3"/>
  <c r="V478" i="3"/>
  <c r="W478" i="3"/>
  <c r="T457" i="3"/>
  <c r="X457" i="3"/>
  <c r="E457" i="3"/>
  <c r="U457" i="3"/>
  <c r="Y457" i="3"/>
  <c r="V457" i="3"/>
  <c r="W457" i="3"/>
  <c r="T464" i="3"/>
  <c r="X464" i="3"/>
  <c r="E464" i="3"/>
  <c r="U464" i="3"/>
  <c r="Y464" i="3"/>
  <c r="V464" i="3"/>
  <c r="W464" i="3"/>
  <c r="T335" i="3"/>
  <c r="X335" i="3"/>
  <c r="E335" i="3"/>
  <c r="U335" i="3"/>
  <c r="Y335" i="3"/>
  <c r="V335" i="3"/>
  <c r="W335" i="3"/>
  <c r="T329" i="3"/>
  <c r="X329" i="3"/>
  <c r="E329" i="3"/>
  <c r="U329" i="3"/>
  <c r="Y329" i="3"/>
  <c r="V329" i="3"/>
  <c r="W329" i="3"/>
  <c r="T320" i="3"/>
  <c r="X320" i="3"/>
  <c r="E320" i="3"/>
  <c r="U320" i="3"/>
  <c r="Y320" i="3"/>
  <c r="V320" i="3"/>
  <c r="W320" i="3"/>
  <c r="T321" i="3"/>
  <c r="X321" i="3"/>
  <c r="E321" i="3"/>
  <c r="U321" i="3"/>
  <c r="Y321" i="3"/>
  <c r="V321" i="3"/>
  <c r="W321" i="3"/>
  <c r="T304" i="3"/>
  <c r="X304" i="3"/>
  <c r="E304" i="3"/>
  <c r="U304" i="3"/>
  <c r="Y304" i="3"/>
  <c r="V304" i="3"/>
  <c r="W304" i="3"/>
  <c r="T299" i="3"/>
  <c r="X299" i="3"/>
  <c r="E299" i="3"/>
  <c r="U299" i="3"/>
  <c r="Y299" i="3"/>
  <c r="V299" i="3"/>
  <c r="W299" i="3"/>
  <c r="T288" i="3"/>
  <c r="X288" i="3"/>
  <c r="E288" i="3"/>
  <c r="U288" i="3"/>
  <c r="Y288" i="3"/>
  <c r="V288" i="3"/>
  <c r="W288" i="3"/>
  <c r="T294" i="3"/>
  <c r="X294" i="3"/>
  <c r="E294" i="3"/>
  <c r="U294" i="3"/>
  <c r="Y294" i="3"/>
  <c r="V294" i="3"/>
  <c r="W294" i="3"/>
  <c r="T274" i="3"/>
  <c r="X274" i="3"/>
  <c r="E274" i="3"/>
  <c r="U274" i="3"/>
  <c r="Y274" i="3"/>
  <c r="V274" i="3"/>
  <c r="W274" i="3"/>
  <c r="T269" i="3"/>
  <c r="X269" i="3"/>
  <c r="E269" i="3"/>
  <c r="U269" i="3"/>
  <c r="Y269" i="3"/>
  <c r="V269" i="3"/>
  <c r="W269" i="3"/>
  <c r="T236" i="3"/>
  <c r="X236" i="3"/>
  <c r="E236" i="3"/>
  <c r="U236" i="3"/>
  <c r="Y236" i="3"/>
  <c r="V236" i="3"/>
  <c r="W236" i="3"/>
  <c r="T259" i="3"/>
  <c r="X259" i="3"/>
  <c r="E259" i="3"/>
  <c r="U259" i="3"/>
  <c r="Y259" i="3"/>
  <c r="V259" i="3"/>
  <c r="W259" i="3"/>
  <c r="T254" i="3"/>
  <c r="X254" i="3"/>
  <c r="E254" i="3"/>
  <c r="U254" i="3"/>
  <c r="Y254" i="3"/>
  <c r="V254" i="3"/>
  <c r="W254" i="3"/>
  <c r="T246" i="3"/>
  <c r="X246" i="3"/>
  <c r="E246" i="3"/>
  <c r="U246" i="3"/>
  <c r="Y246" i="3"/>
  <c r="V246" i="3"/>
  <c r="W246" i="3"/>
  <c r="T237" i="3"/>
  <c r="X237" i="3"/>
  <c r="E237" i="3"/>
  <c r="U237" i="3"/>
  <c r="Y237" i="3"/>
  <c r="V237" i="3"/>
  <c r="W237" i="3"/>
  <c r="T219" i="3"/>
  <c r="X219" i="3"/>
  <c r="E219" i="3"/>
  <c r="U219" i="3"/>
  <c r="Y219" i="3"/>
  <c r="V219" i="3"/>
  <c r="W219" i="3"/>
  <c r="T217" i="3"/>
  <c r="T218" i="3" s="1"/>
  <c r="X217" i="3"/>
  <c r="E217" i="3"/>
  <c r="U217" i="3"/>
  <c r="U218" i="3" s="1"/>
  <c r="Y217" i="3"/>
  <c r="V217" i="3"/>
  <c r="W217" i="3"/>
  <c r="T211" i="3"/>
  <c r="X211" i="3"/>
  <c r="E211" i="3"/>
  <c r="U211" i="3"/>
  <c r="Y211" i="3"/>
  <c r="V211" i="3"/>
  <c r="W211" i="3"/>
  <c r="T190" i="3"/>
  <c r="X190" i="3"/>
  <c r="E190" i="3"/>
  <c r="U190" i="3"/>
  <c r="Y190" i="3"/>
  <c r="V190" i="3"/>
  <c r="W190" i="3"/>
  <c r="E193" i="3"/>
  <c r="U193" i="3"/>
  <c r="Y193" i="3"/>
  <c r="V193" i="3"/>
  <c r="W193" i="3"/>
  <c r="T193" i="3"/>
  <c r="X193" i="3"/>
  <c r="E194" i="3"/>
  <c r="W194" i="3"/>
  <c r="T194" i="3"/>
  <c r="X194" i="3"/>
  <c r="U194" i="3"/>
  <c r="Y194" i="3"/>
  <c r="V194" i="3"/>
  <c r="W176" i="3"/>
  <c r="T176" i="3"/>
  <c r="X176" i="3"/>
  <c r="E176" i="3"/>
  <c r="U176" i="3"/>
  <c r="Y176" i="3"/>
  <c r="V176" i="3"/>
  <c r="W157" i="3"/>
  <c r="T157" i="3"/>
  <c r="X157" i="3"/>
  <c r="E157" i="3"/>
  <c r="U157" i="3"/>
  <c r="Y157" i="3"/>
  <c r="V157" i="3"/>
  <c r="W158" i="3"/>
  <c r="T158" i="3"/>
  <c r="X158" i="3"/>
  <c r="E158" i="3"/>
  <c r="U158" i="3"/>
  <c r="Y158" i="3"/>
  <c r="V158" i="3"/>
  <c r="W128" i="3"/>
  <c r="T128" i="3"/>
  <c r="X128" i="3"/>
  <c r="E128" i="3"/>
  <c r="U128" i="3"/>
  <c r="Y128" i="3"/>
  <c r="V128" i="3"/>
  <c r="W131" i="3"/>
  <c r="T131" i="3"/>
  <c r="X131" i="3"/>
  <c r="E131" i="3"/>
  <c r="U131" i="3"/>
  <c r="Y131" i="3"/>
  <c r="V131" i="3"/>
  <c r="W104" i="3"/>
  <c r="T104" i="3"/>
  <c r="X104" i="3"/>
  <c r="E104" i="3"/>
  <c r="U104" i="3"/>
  <c r="Y104" i="3"/>
  <c r="V104" i="3"/>
  <c r="W109" i="3"/>
  <c r="T109" i="3"/>
  <c r="X109" i="3"/>
  <c r="E109" i="3"/>
  <c r="U109" i="3"/>
  <c r="Y109" i="3"/>
  <c r="V109" i="3"/>
  <c r="W123" i="3"/>
  <c r="T123" i="3"/>
  <c r="X123" i="3"/>
  <c r="E123" i="3"/>
  <c r="U123" i="3"/>
  <c r="Y123" i="3"/>
  <c r="V123" i="3"/>
  <c r="W95" i="3"/>
  <c r="T95" i="3"/>
  <c r="X95" i="3"/>
  <c r="E95" i="3"/>
  <c r="U95" i="3"/>
  <c r="Y95" i="3"/>
  <c r="V95" i="3"/>
  <c r="W102" i="3"/>
  <c r="T102" i="3"/>
  <c r="X102" i="3"/>
  <c r="E102" i="3"/>
  <c r="U102" i="3"/>
  <c r="Y102" i="3"/>
  <c r="V102" i="3"/>
  <c r="W81" i="3"/>
  <c r="T81" i="3"/>
  <c r="X81" i="3"/>
  <c r="E81" i="3"/>
  <c r="U81" i="3"/>
  <c r="Y81" i="3"/>
  <c r="V81" i="3"/>
  <c r="W59" i="3"/>
  <c r="T59" i="3"/>
  <c r="X59" i="3"/>
  <c r="E59" i="3"/>
  <c r="U59" i="3"/>
  <c r="Y59" i="3"/>
  <c r="V59" i="3"/>
  <c r="W64" i="3"/>
  <c r="T64" i="3"/>
  <c r="X64" i="3"/>
  <c r="E64" i="3"/>
  <c r="U64" i="3"/>
  <c r="Y64" i="3"/>
  <c r="V64" i="3"/>
  <c r="W45" i="3"/>
  <c r="T45" i="3"/>
  <c r="X45" i="3"/>
  <c r="E45" i="3"/>
  <c r="U45" i="3"/>
  <c r="Y45" i="3"/>
  <c r="V45" i="3"/>
  <c r="W29" i="3"/>
  <c r="T29" i="3"/>
  <c r="X29" i="3"/>
  <c r="E29" i="3"/>
  <c r="U29" i="3"/>
  <c r="Y29" i="3"/>
  <c r="V29" i="3"/>
  <c r="W20" i="3"/>
  <c r="T20" i="3"/>
  <c r="X20" i="3"/>
  <c r="E20" i="3"/>
  <c r="U20" i="3"/>
  <c r="Y20" i="3"/>
  <c r="V20" i="3"/>
  <c r="W8" i="3"/>
  <c r="T8" i="3"/>
  <c r="X8" i="3"/>
  <c r="E8" i="3"/>
  <c r="U8" i="3"/>
  <c r="Y8" i="3"/>
  <c r="V8" i="3"/>
  <c r="W1879" i="3"/>
  <c r="T1879" i="3"/>
  <c r="X1879" i="3"/>
  <c r="E1879" i="3"/>
  <c r="U1879" i="3"/>
  <c r="Y1879" i="3"/>
  <c r="V1879" i="3"/>
  <c r="W1870" i="3"/>
  <c r="T1870" i="3"/>
  <c r="X1870" i="3"/>
  <c r="E1870" i="3"/>
  <c r="U1870" i="3"/>
  <c r="Y1870" i="3"/>
  <c r="V1870" i="3"/>
  <c r="W1906" i="3"/>
  <c r="T1906" i="3"/>
  <c r="X1906" i="3"/>
  <c r="E1906" i="3"/>
  <c r="U1906" i="3"/>
  <c r="Y1906" i="3"/>
  <c r="V1906" i="3"/>
  <c r="W1887" i="3"/>
  <c r="T1887" i="3"/>
  <c r="X1887" i="3"/>
  <c r="E1887" i="3"/>
  <c r="U1887" i="3"/>
  <c r="Y1887" i="3"/>
  <c r="V1887" i="3"/>
  <c r="W1880" i="3"/>
  <c r="T1880" i="3"/>
  <c r="X1880" i="3"/>
  <c r="E1880" i="3"/>
  <c r="U1880" i="3"/>
  <c r="Y1880" i="3"/>
  <c r="V1880" i="3"/>
  <c r="W1873" i="3"/>
  <c r="T1873" i="3"/>
  <c r="X1873" i="3"/>
  <c r="E1873" i="3"/>
  <c r="U1873" i="3"/>
  <c r="Y1873" i="3"/>
  <c r="V1873" i="3"/>
  <c r="W1858" i="3"/>
  <c r="T1858" i="3"/>
  <c r="X1858" i="3"/>
  <c r="E1858" i="3"/>
  <c r="U1858" i="3"/>
  <c r="Y1858" i="3"/>
  <c r="V1858" i="3"/>
  <c r="T1913" i="3"/>
  <c r="V1913" i="3"/>
  <c r="W1913" i="3"/>
  <c r="X1913" i="3"/>
  <c r="Y1913" i="3"/>
  <c r="E1913" i="3"/>
  <c r="U1913" i="3"/>
  <c r="T2000" i="3"/>
  <c r="X2000" i="3"/>
  <c r="E2000" i="3"/>
  <c r="U2000" i="3"/>
  <c r="Y2000" i="3"/>
  <c r="V2000" i="3"/>
  <c r="W2000" i="3"/>
  <c r="T1990" i="3"/>
  <c r="X1990" i="3"/>
  <c r="E1990" i="3"/>
  <c r="U1990" i="3"/>
  <c r="Y1990" i="3"/>
  <c r="V1990" i="3"/>
  <c r="W1990" i="3"/>
  <c r="T1985" i="3"/>
  <c r="X1985" i="3"/>
  <c r="E1985" i="3"/>
  <c r="U1985" i="3"/>
  <c r="Y1985" i="3"/>
  <c r="V1985" i="3"/>
  <c r="W1985" i="3"/>
  <c r="T1975" i="3"/>
  <c r="X1975" i="3"/>
  <c r="E1975" i="3"/>
  <c r="U1975" i="3"/>
  <c r="Y1975" i="3"/>
  <c r="V1975" i="3"/>
  <c r="W1975" i="3"/>
  <c r="T912" i="3"/>
  <c r="X912" i="3"/>
  <c r="E912" i="3"/>
  <c r="U912" i="3"/>
  <c r="Y912" i="3"/>
  <c r="V912" i="3"/>
  <c r="W912" i="3"/>
  <c r="T910" i="3"/>
  <c r="X910" i="3"/>
  <c r="E910" i="3"/>
  <c r="U910" i="3"/>
  <c r="Y910" i="3"/>
  <c r="V910" i="3"/>
  <c r="W910" i="3"/>
  <c r="T913" i="3"/>
  <c r="X913" i="3"/>
  <c r="E913" i="3"/>
  <c r="U913" i="3"/>
  <c r="Y913" i="3"/>
  <c r="V913" i="3"/>
  <c r="W913" i="3"/>
  <c r="T903" i="3"/>
  <c r="X903" i="3"/>
  <c r="E903" i="3"/>
  <c r="U903" i="3"/>
  <c r="Y903" i="3"/>
  <c r="V903" i="3"/>
  <c r="W903" i="3"/>
  <c r="T897" i="3"/>
  <c r="X897" i="3"/>
  <c r="E897" i="3"/>
  <c r="U897" i="3"/>
  <c r="Y897" i="3"/>
  <c r="V897" i="3"/>
  <c r="W897" i="3"/>
  <c r="T890" i="3"/>
  <c r="X890" i="3"/>
  <c r="E890" i="3"/>
  <c r="U890" i="3"/>
  <c r="Y890" i="3"/>
  <c r="V890" i="3"/>
  <c r="W890" i="3"/>
  <c r="T887" i="3"/>
  <c r="X887" i="3"/>
  <c r="E887" i="3"/>
  <c r="U887" i="3"/>
  <c r="Y887" i="3"/>
  <c r="V887" i="3"/>
  <c r="W887" i="3"/>
  <c r="T877" i="3"/>
  <c r="X877" i="3"/>
  <c r="E877" i="3"/>
  <c r="U877" i="3"/>
  <c r="Y877" i="3"/>
  <c r="V877" i="3"/>
  <c r="W877" i="3"/>
  <c r="T846" i="3"/>
  <c r="X846" i="3"/>
  <c r="E846" i="3"/>
  <c r="U846" i="3"/>
  <c r="Y846" i="3"/>
  <c r="V846" i="3"/>
  <c r="W846" i="3"/>
  <c r="T840" i="3"/>
  <c r="X840" i="3"/>
  <c r="E840" i="3"/>
  <c r="U840" i="3"/>
  <c r="Y840" i="3"/>
  <c r="V840" i="3"/>
  <c r="W840" i="3"/>
  <c r="T825" i="3"/>
  <c r="X825" i="3"/>
  <c r="E825" i="3"/>
  <c r="U825" i="3"/>
  <c r="Y825" i="3"/>
  <c r="V825" i="3"/>
  <c r="W825" i="3"/>
  <c r="T811" i="3"/>
  <c r="X811" i="3"/>
  <c r="E811" i="3"/>
  <c r="U811" i="3"/>
  <c r="Y811" i="3"/>
  <c r="V811" i="3"/>
  <c r="W811" i="3"/>
  <c r="E806" i="3"/>
  <c r="U806" i="3"/>
  <c r="Y806" i="3"/>
  <c r="V806" i="3"/>
  <c r="W806" i="3"/>
  <c r="X806" i="3"/>
  <c r="T806" i="3"/>
  <c r="E829" i="3"/>
  <c r="U829" i="3"/>
  <c r="Y829" i="3"/>
  <c r="V829" i="3"/>
  <c r="W829" i="3"/>
  <c r="T829" i="3"/>
  <c r="X829" i="3"/>
  <c r="T823" i="3"/>
  <c r="X823" i="3"/>
  <c r="E823" i="3"/>
  <c r="U823" i="3"/>
  <c r="Y823" i="3"/>
  <c r="V823" i="3"/>
  <c r="W823" i="3"/>
  <c r="T791" i="3"/>
  <c r="X791" i="3"/>
  <c r="E791" i="3"/>
  <c r="U791" i="3"/>
  <c r="Y791" i="3"/>
  <c r="V791" i="3"/>
  <c r="W791" i="3"/>
  <c r="T786" i="3"/>
  <c r="X786" i="3"/>
  <c r="E786" i="3"/>
  <c r="U786" i="3"/>
  <c r="Y786" i="3"/>
  <c r="V786" i="3"/>
  <c r="W786" i="3"/>
  <c r="T773" i="3"/>
  <c r="X773" i="3"/>
  <c r="E773" i="3"/>
  <c r="U773" i="3"/>
  <c r="Y773" i="3"/>
  <c r="V773" i="3"/>
  <c r="W773" i="3"/>
  <c r="T766" i="3"/>
  <c r="X766" i="3"/>
  <c r="E766" i="3"/>
  <c r="U766" i="3"/>
  <c r="Y766" i="3"/>
  <c r="V766" i="3"/>
  <c r="W766" i="3"/>
  <c r="T761" i="3"/>
  <c r="X761" i="3"/>
  <c r="E761" i="3"/>
  <c r="U761" i="3"/>
  <c r="Y761" i="3"/>
  <c r="V761" i="3"/>
  <c r="W761" i="3"/>
  <c r="T733" i="3"/>
  <c r="X733" i="3"/>
  <c r="E733" i="3"/>
  <c r="U733" i="3"/>
  <c r="Y733" i="3"/>
  <c r="V733" i="3"/>
  <c r="W733" i="3"/>
  <c r="T725" i="3"/>
  <c r="X725" i="3"/>
  <c r="E725" i="3"/>
  <c r="U725" i="3"/>
  <c r="Y725" i="3"/>
  <c r="V725" i="3"/>
  <c r="W725" i="3"/>
  <c r="T727" i="3"/>
  <c r="X727" i="3"/>
  <c r="E727" i="3"/>
  <c r="U727" i="3"/>
  <c r="Y727" i="3"/>
  <c r="V727" i="3"/>
  <c r="W727" i="3"/>
  <c r="T1942" i="3"/>
  <c r="X1942" i="3"/>
  <c r="E1942" i="3"/>
  <c r="U1942" i="3"/>
  <c r="Y1942" i="3"/>
  <c r="V1942" i="3"/>
  <c r="W1942" i="3"/>
  <c r="T1946" i="3"/>
  <c r="X1946" i="3"/>
  <c r="E1946" i="3"/>
  <c r="U1946" i="3"/>
  <c r="Y1946" i="3"/>
  <c r="V1946" i="3"/>
  <c r="W1946" i="3"/>
  <c r="W1962" i="3"/>
  <c r="T1962" i="3"/>
  <c r="X1962" i="3"/>
  <c r="E1962" i="3"/>
  <c r="U1962" i="3"/>
  <c r="Y1962" i="3"/>
  <c r="V1962" i="3"/>
  <c r="W567" i="3"/>
  <c r="T567" i="3"/>
  <c r="X567" i="3"/>
  <c r="E567" i="3"/>
  <c r="U567" i="3"/>
  <c r="Y567" i="3"/>
  <c r="V567" i="3"/>
  <c r="W1939" i="3"/>
  <c r="T1939" i="3"/>
  <c r="X1939" i="3"/>
  <c r="E1939" i="3"/>
  <c r="U1939" i="3"/>
  <c r="Y1939" i="3"/>
  <c r="V1939" i="3"/>
  <c r="W561" i="3"/>
  <c r="T561" i="3"/>
  <c r="T562" i="3" s="1"/>
  <c r="X561" i="3"/>
  <c r="E561" i="3"/>
  <c r="U561" i="3"/>
  <c r="U562" i="3" s="1"/>
  <c r="Y561" i="3"/>
  <c r="V561" i="3"/>
  <c r="W1934" i="3"/>
  <c r="T1934" i="3"/>
  <c r="X1934" i="3"/>
  <c r="E1934" i="3"/>
  <c r="U1934" i="3"/>
  <c r="Y1934" i="3"/>
  <c r="V1934" i="3"/>
  <c r="W555" i="3"/>
  <c r="T555" i="3"/>
  <c r="X555" i="3"/>
  <c r="E555" i="3"/>
  <c r="U555" i="3"/>
  <c r="Y555" i="3"/>
  <c r="V555" i="3"/>
  <c r="W1925" i="3"/>
  <c r="T1925" i="3"/>
  <c r="X1925" i="3"/>
  <c r="E1925" i="3"/>
  <c r="U1925" i="3"/>
  <c r="Y1925" i="3"/>
  <c r="V1925" i="3"/>
  <c r="W543" i="3"/>
  <c r="T543" i="3"/>
  <c r="X543" i="3"/>
  <c r="E543" i="3"/>
  <c r="U543" i="3"/>
  <c r="Y543" i="3"/>
  <c r="V543" i="3"/>
  <c r="W522" i="3"/>
  <c r="T522" i="3"/>
  <c r="T523" i="3" s="1"/>
  <c r="X522" i="3"/>
  <c r="E522" i="3"/>
  <c r="U522" i="3"/>
  <c r="U523" i="3" s="1"/>
  <c r="Y522" i="3"/>
  <c r="V522" i="3"/>
  <c r="W516" i="3"/>
  <c r="T516" i="3"/>
  <c r="X516" i="3"/>
  <c r="E516" i="3"/>
  <c r="U516" i="3"/>
  <c r="Y516" i="3"/>
  <c r="V516" i="3"/>
  <c r="W513" i="3"/>
  <c r="T513" i="3"/>
  <c r="X513" i="3"/>
  <c r="E513" i="3"/>
  <c r="U513" i="3"/>
  <c r="Y513" i="3"/>
  <c r="V513" i="3"/>
  <c r="W506" i="3"/>
  <c r="T506" i="3"/>
  <c r="X506" i="3"/>
  <c r="E506" i="3"/>
  <c r="U506" i="3"/>
  <c r="Y506" i="3"/>
  <c r="V506" i="3"/>
  <c r="W1665" i="3"/>
  <c r="T1665" i="3"/>
  <c r="X1665" i="3"/>
  <c r="E1665" i="3"/>
  <c r="U1665" i="3"/>
  <c r="Y1665" i="3"/>
  <c r="V1665" i="3"/>
  <c r="W489" i="3"/>
  <c r="T489" i="3"/>
  <c r="X489" i="3"/>
  <c r="E489" i="3"/>
  <c r="U489" i="3"/>
  <c r="Y489" i="3"/>
  <c r="V489" i="3"/>
  <c r="E1661" i="3"/>
  <c r="U1661" i="3"/>
  <c r="Y1661" i="3"/>
  <c r="V1661" i="3"/>
  <c r="W1661" i="3"/>
  <c r="T1661" i="3"/>
  <c r="X1661" i="3"/>
  <c r="E1832" i="3"/>
  <c r="U1832" i="3"/>
  <c r="Y1832" i="3"/>
  <c r="V1832" i="3"/>
  <c r="W1832" i="3"/>
  <c r="T1832" i="3"/>
  <c r="X1832" i="3"/>
  <c r="E1847" i="3"/>
  <c r="U1847" i="3"/>
  <c r="Y1847" i="3"/>
  <c r="V1847" i="3"/>
  <c r="W1847" i="3"/>
  <c r="T1847" i="3"/>
  <c r="X1847" i="3"/>
  <c r="E1821" i="3"/>
  <c r="U1821" i="3"/>
  <c r="Y1821" i="3"/>
  <c r="V1821" i="3"/>
  <c r="W1821" i="3"/>
  <c r="T1821" i="3"/>
  <c r="X1821" i="3"/>
  <c r="E1813" i="3"/>
  <c r="U1813" i="3"/>
  <c r="Y1813" i="3"/>
  <c r="V1813" i="3"/>
  <c r="W1813" i="3"/>
  <c r="T1813" i="3"/>
  <c r="X1813" i="3"/>
  <c r="E1822" i="3"/>
  <c r="U1822" i="3"/>
  <c r="Y1822" i="3"/>
  <c r="V1822" i="3"/>
  <c r="W1822" i="3"/>
  <c r="T1822" i="3"/>
  <c r="X1822" i="3"/>
  <c r="E1728" i="3"/>
  <c r="U1728" i="3"/>
  <c r="Y1728" i="3"/>
  <c r="V1728" i="3"/>
  <c r="W1728" i="3"/>
  <c r="T1728" i="3"/>
  <c r="X1728" i="3"/>
  <c r="E1718" i="3"/>
  <c r="U1718" i="3"/>
  <c r="Y1718" i="3"/>
  <c r="V1718" i="3"/>
  <c r="W1718" i="3"/>
  <c r="T1718" i="3"/>
  <c r="X1718" i="3"/>
  <c r="E1712" i="3"/>
  <c r="U1712" i="3"/>
  <c r="Y1712" i="3"/>
  <c r="V1712" i="3"/>
  <c r="W1712" i="3"/>
  <c r="T1712" i="3"/>
  <c r="X1712" i="3"/>
  <c r="E1804" i="3"/>
  <c r="U1804" i="3"/>
  <c r="Y1804" i="3"/>
  <c r="V1804" i="3"/>
  <c r="W1804" i="3"/>
  <c r="T1804" i="3"/>
  <c r="X1804" i="3"/>
  <c r="E1828" i="3"/>
  <c r="U1828" i="3"/>
  <c r="Y1828" i="3"/>
  <c r="V1828" i="3"/>
  <c r="W1828" i="3"/>
  <c r="T1828" i="3"/>
  <c r="X1828" i="3"/>
  <c r="E1839" i="3"/>
  <c r="U1839" i="3"/>
  <c r="Y1839" i="3"/>
  <c r="V1839" i="3"/>
  <c r="W1839" i="3"/>
  <c r="T1839" i="3"/>
  <c r="X1839" i="3"/>
  <c r="E1669" i="3"/>
  <c r="U1669" i="3"/>
  <c r="Y1669" i="3"/>
  <c r="V1669" i="3"/>
  <c r="W1669" i="3"/>
  <c r="T1669" i="3"/>
  <c r="X1669" i="3"/>
  <c r="E1671" i="3"/>
  <c r="U1671" i="3"/>
  <c r="Y1671" i="3"/>
  <c r="V1671" i="3"/>
  <c r="W1671" i="3"/>
  <c r="T1671" i="3"/>
  <c r="X1671" i="3"/>
  <c r="T1688" i="3"/>
  <c r="E1688" i="3"/>
  <c r="U1688" i="3"/>
  <c r="Y1688" i="3"/>
  <c r="V1688" i="3"/>
  <c r="W1688" i="3"/>
  <c r="X1688" i="3"/>
  <c r="W1678" i="3"/>
  <c r="T1678" i="3"/>
  <c r="X1678" i="3"/>
  <c r="E1678" i="3"/>
  <c r="U1678" i="3"/>
  <c r="Y1678" i="3"/>
  <c r="V1678" i="3"/>
  <c r="W1835" i="3"/>
  <c r="V1835" i="3"/>
  <c r="X1835" i="3"/>
  <c r="T1835" i="3"/>
  <c r="T1837" i="3" s="1"/>
  <c r="Y1835" i="3"/>
  <c r="E1835" i="3"/>
  <c r="U1835" i="3"/>
  <c r="W1752" i="3"/>
  <c r="X1752" i="3"/>
  <c r="T1752" i="3"/>
  <c r="Y1752" i="3"/>
  <c r="E1752" i="3"/>
  <c r="U1752" i="3"/>
  <c r="V1752" i="3"/>
  <c r="W1761" i="3"/>
  <c r="T1761" i="3"/>
  <c r="Y1761" i="3"/>
  <c r="E1761" i="3"/>
  <c r="U1761" i="3"/>
  <c r="V1761" i="3"/>
  <c r="X1761" i="3"/>
  <c r="W1756" i="3"/>
  <c r="E1756" i="3"/>
  <c r="U1756" i="3"/>
  <c r="V1756" i="3"/>
  <c r="X1756" i="3"/>
  <c r="T1756" i="3"/>
  <c r="Y1756" i="3"/>
  <c r="W1744" i="3"/>
  <c r="V1744" i="3"/>
  <c r="X1744" i="3"/>
  <c r="T1744" i="3"/>
  <c r="Y1744" i="3"/>
  <c r="E1744" i="3"/>
  <c r="U1744" i="3"/>
  <c r="W1737" i="3"/>
  <c r="X1737" i="3"/>
  <c r="T1737" i="3"/>
  <c r="Y1737" i="3"/>
  <c r="E1737" i="3"/>
  <c r="U1737" i="3"/>
  <c r="V1737" i="3"/>
  <c r="W1706" i="3"/>
  <c r="T1706" i="3"/>
  <c r="Y1706" i="3"/>
  <c r="E1706" i="3"/>
  <c r="U1706" i="3"/>
  <c r="V1706" i="3"/>
  <c r="X1706" i="3"/>
  <c r="W1705" i="3"/>
  <c r="E1705" i="3"/>
  <c r="U1705" i="3"/>
  <c r="V1705" i="3"/>
  <c r="T1705" i="3"/>
  <c r="X1705" i="3"/>
  <c r="Y1705" i="3"/>
  <c r="W1766" i="3"/>
  <c r="V1766" i="3"/>
  <c r="X1766" i="3"/>
  <c r="T1766" i="3"/>
  <c r="E1766" i="3"/>
  <c r="U1766" i="3"/>
  <c r="Y1766" i="3"/>
  <c r="V1765" i="3"/>
  <c r="W1765" i="3"/>
  <c r="E1765" i="3"/>
  <c r="U1765" i="3"/>
  <c r="X1765" i="3"/>
  <c r="Y1765" i="3"/>
  <c r="T1765" i="3"/>
  <c r="V1777" i="3"/>
  <c r="W1777" i="3"/>
  <c r="Y1777" i="3"/>
  <c r="T1777" i="3"/>
  <c r="E1777" i="3"/>
  <c r="U1777" i="3"/>
  <c r="X1777" i="3"/>
  <c r="V1651" i="3"/>
  <c r="W1651" i="3"/>
  <c r="E1651" i="3"/>
  <c r="U1651" i="3"/>
  <c r="X1651" i="3"/>
  <c r="Y1651" i="3"/>
  <c r="T1651" i="3"/>
  <c r="V1645" i="3"/>
  <c r="W1645" i="3"/>
  <c r="Y1645" i="3"/>
  <c r="T1645" i="3"/>
  <c r="T1646" i="3" s="1"/>
  <c r="E1645" i="3"/>
  <c r="U1645" i="3"/>
  <c r="U1646" i="3" s="1"/>
  <c r="X1645" i="3"/>
  <c r="V1632" i="3"/>
  <c r="W1632" i="3"/>
  <c r="E1632" i="3"/>
  <c r="U1632" i="3"/>
  <c r="X1632" i="3"/>
  <c r="Y1632" i="3"/>
  <c r="T1632" i="3"/>
  <c r="V1625" i="3"/>
  <c r="W1625" i="3"/>
  <c r="Y1625" i="3"/>
  <c r="T1625" i="3"/>
  <c r="E1625" i="3"/>
  <c r="U1625" i="3"/>
  <c r="X1625" i="3"/>
  <c r="V1613" i="3"/>
  <c r="W1613" i="3"/>
  <c r="E1613" i="3"/>
  <c r="U1613" i="3"/>
  <c r="X1613" i="3"/>
  <c r="Y1613" i="3"/>
  <c r="T1613" i="3"/>
  <c r="V1616" i="3"/>
  <c r="W1616" i="3"/>
  <c r="Y1616" i="3"/>
  <c r="T1616" i="3"/>
  <c r="E1616" i="3"/>
  <c r="U1616" i="3"/>
  <c r="X1616" i="3"/>
  <c r="V1635" i="3"/>
  <c r="W1635" i="3"/>
  <c r="E1635" i="3"/>
  <c r="U1635" i="3"/>
  <c r="X1635" i="3"/>
  <c r="Y1635" i="3"/>
  <c r="T1635" i="3"/>
  <c r="V1383" i="3"/>
  <c r="W1383" i="3"/>
  <c r="Y1383" i="3"/>
  <c r="T1383" i="3"/>
  <c r="E1383" i="3"/>
  <c r="U1383" i="3"/>
  <c r="X1383" i="3"/>
  <c r="V1371" i="3"/>
  <c r="W1371" i="3"/>
  <c r="E1371" i="3"/>
  <c r="U1371" i="3"/>
  <c r="X1371" i="3"/>
  <c r="Y1371" i="3"/>
  <c r="T1371" i="3"/>
  <c r="V1367" i="3"/>
  <c r="W1367" i="3"/>
  <c r="X1367" i="3"/>
  <c r="Y1367" i="3"/>
  <c r="E1367" i="3"/>
  <c r="U1367" i="3"/>
  <c r="T1367" i="3"/>
  <c r="V1380" i="3"/>
  <c r="W1380" i="3"/>
  <c r="T1380" i="3"/>
  <c r="E1380" i="3"/>
  <c r="U1380" i="3"/>
  <c r="X1380" i="3"/>
  <c r="Y1380" i="3"/>
  <c r="V1377" i="3"/>
  <c r="W1377" i="3"/>
  <c r="X1377" i="3"/>
  <c r="Y1377" i="3"/>
  <c r="T1377" i="3"/>
  <c r="E1377" i="3"/>
  <c r="U1377" i="3"/>
  <c r="V1353" i="3"/>
  <c r="W1353" i="3"/>
  <c r="T1353" i="3"/>
  <c r="E1353" i="3"/>
  <c r="U1353" i="3"/>
  <c r="X1353" i="3"/>
  <c r="Y1353" i="3"/>
  <c r="V363" i="3"/>
  <c r="W363" i="3"/>
  <c r="X363" i="3"/>
  <c r="Y363" i="3"/>
  <c r="T363" i="3"/>
  <c r="U363" i="3"/>
  <c r="E363" i="3"/>
  <c r="V360" i="3"/>
  <c r="W360" i="3"/>
  <c r="T360" i="3"/>
  <c r="E360" i="3"/>
  <c r="U360" i="3"/>
  <c r="X360" i="3"/>
  <c r="Y360" i="3"/>
  <c r="V680" i="3"/>
  <c r="W680" i="3"/>
  <c r="X680" i="3"/>
  <c r="Y680" i="3"/>
  <c r="T680" i="3"/>
  <c r="U680" i="3"/>
  <c r="E680" i="3"/>
  <c r="V675" i="3"/>
  <c r="W675" i="3"/>
  <c r="T675" i="3"/>
  <c r="E675" i="3"/>
  <c r="U675" i="3"/>
  <c r="X675" i="3"/>
  <c r="Y675" i="3"/>
  <c r="T655" i="3"/>
  <c r="X655" i="3"/>
  <c r="E655" i="3"/>
  <c r="U655" i="3"/>
  <c r="Y655" i="3"/>
  <c r="V655" i="3"/>
  <c r="W655" i="3"/>
  <c r="T666" i="3"/>
  <c r="X666" i="3"/>
  <c r="E666" i="3"/>
  <c r="U666" i="3"/>
  <c r="Y666" i="3"/>
  <c r="V666" i="3"/>
  <c r="W666" i="3"/>
  <c r="T606" i="3"/>
  <c r="X606" i="3"/>
  <c r="E606" i="3"/>
  <c r="U606" i="3"/>
  <c r="Y606" i="3"/>
  <c r="V606" i="3"/>
  <c r="W606" i="3"/>
  <c r="T657" i="3"/>
  <c r="X657" i="3"/>
  <c r="E657" i="3"/>
  <c r="U657" i="3"/>
  <c r="Y657" i="3"/>
  <c r="V657" i="3"/>
  <c r="W657" i="3"/>
  <c r="T651" i="3"/>
  <c r="X651" i="3"/>
  <c r="E651" i="3"/>
  <c r="U651" i="3"/>
  <c r="Y651" i="3"/>
  <c r="V651" i="3"/>
  <c r="W651" i="3"/>
  <c r="T645" i="3"/>
  <c r="X645" i="3"/>
  <c r="E645" i="3"/>
  <c r="U645" i="3"/>
  <c r="Y645" i="3"/>
  <c r="V645" i="3"/>
  <c r="W645" i="3"/>
  <c r="T636" i="3"/>
  <c r="X636" i="3"/>
  <c r="E636" i="3"/>
  <c r="U636" i="3"/>
  <c r="Y636" i="3"/>
  <c r="V636" i="3"/>
  <c r="W636" i="3"/>
  <c r="T631" i="3"/>
  <c r="X631" i="3"/>
  <c r="E631" i="3"/>
  <c r="U631" i="3"/>
  <c r="Y631" i="3"/>
  <c r="V631" i="3"/>
  <c r="W631" i="3"/>
  <c r="T624" i="3"/>
  <c r="X624" i="3"/>
  <c r="E624" i="3"/>
  <c r="U624" i="3"/>
  <c r="Y624" i="3"/>
  <c r="V624" i="3"/>
  <c r="W624" i="3"/>
  <c r="T613" i="3"/>
  <c r="X613" i="3"/>
  <c r="E613" i="3"/>
  <c r="U613" i="3"/>
  <c r="Y613" i="3"/>
  <c r="V613" i="3"/>
  <c r="W613" i="3"/>
  <c r="T575" i="3"/>
  <c r="X575" i="3"/>
  <c r="E575" i="3"/>
  <c r="U575" i="3"/>
  <c r="Y575" i="3"/>
  <c r="V575" i="3"/>
  <c r="W575" i="3"/>
  <c r="W607" i="3"/>
  <c r="T607" i="3"/>
  <c r="X607" i="3"/>
  <c r="E607" i="3"/>
  <c r="U607" i="3"/>
  <c r="V607" i="3"/>
  <c r="Y607" i="3"/>
  <c r="W602" i="3"/>
  <c r="T602" i="3"/>
  <c r="X602" i="3"/>
  <c r="Y602" i="3"/>
  <c r="U602" i="3"/>
  <c r="V602" i="3"/>
  <c r="E602" i="3"/>
  <c r="W668" i="3"/>
  <c r="T668" i="3"/>
  <c r="X668" i="3"/>
  <c r="E668" i="3"/>
  <c r="U668" i="3"/>
  <c r="V668" i="3"/>
  <c r="Y668" i="3"/>
  <c r="E660" i="3"/>
  <c r="W660" i="3"/>
  <c r="T660" i="3"/>
  <c r="X660" i="3"/>
  <c r="Y660" i="3"/>
  <c r="U660" i="3"/>
  <c r="V660" i="3"/>
  <c r="T635" i="3"/>
  <c r="X635" i="3"/>
  <c r="E635" i="3"/>
  <c r="U635" i="3"/>
  <c r="Y635" i="3"/>
  <c r="V635" i="3"/>
  <c r="W635" i="3"/>
  <c r="T580" i="3"/>
  <c r="X580" i="3"/>
  <c r="E580" i="3"/>
  <c r="U580" i="3"/>
  <c r="Y580" i="3"/>
  <c r="V580" i="3"/>
  <c r="W580" i="3"/>
  <c r="T576" i="3"/>
  <c r="X576" i="3"/>
  <c r="E576" i="3"/>
  <c r="U576" i="3"/>
  <c r="Y576" i="3"/>
  <c r="V576" i="3"/>
  <c r="W576" i="3"/>
  <c r="T146" i="3"/>
  <c r="X146" i="3"/>
  <c r="E146" i="3"/>
  <c r="U146" i="3"/>
  <c r="Y146" i="3"/>
  <c r="V146" i="3"/>
  <c r="W146" i="3"/>
  <c r="T150" i="3"/>
  <c r="X150" i="3"/>
  <c r="E150" i="3"/>
  <c r="U150" i="3"/>
  <c r="Y150" i="3"/>
  <c r="V150" i="3"/>
  <c r="W150" i="3"/>
  <c r="E422" i="3"/>
  <c r="U422" i="3"/>
  <c r="Y422" i="3"/>
  <c r="V422" i="3"/>
  <c r="T422" i="3"/>
  <c r="W422" i="3"/>
  <c r="X422" i="3"/>
  <c r="E1711" i="3"/>
  <c r="U1711" i="3"/>
  <c r="Y1711" i="3"/>
  <c r="V1711" i="3"/>
  <c r="W1711" i="3"/>
  <c r="X1711" i="3"/>
  <c r="T1711" i="3"/>
  <c r="W2347" i="3"/>
  <c r="T2347" i="3"/>
  <c r="X2347" i="3"/>
  <c r="Y2347" i="3"/>
  <c r="E2347" i="3"/>
  <c r="U2347" i="3"/>
  <c r="V2347" i="3"/>
  <c r="W1334" i="3"/>
  <c r="T1334" i="3"/>
  <c r="X1334" i="3"/>
  <c r="E1334" i="3"/>
  <c r="U1334" i="3"/>
  <c r="V1334" i="3"/>
  <c r="Y1334" i="3"/>
  <c r="T1308" i="3"/>
  <c r="X1308" i="3"/>
  <c r="E1308" i="3"/>
  <c r="U1308" i="3"/>
  <c r="V1308" i="3"/>
  <c r="W1308" i="3"/>
  <c r="Y1308" i="3"/>
  <c r="V340" i="3"/>
  <c r="W340" i="3"/>
  <c r="T340" i="3"/>
  <c r="X340" i="3"/>
  <c r="Y340" i="3"/>
  <c r="E340" i="3"/>
  <c r="U340" i="3"/>
  <c r="V407" i="3"/>
  <c r="W407" i="3"/>
  <c r="T407" i="3"/>
  <c r="X407" i="3"/>
  <c r="E407" i="3"/>
  <c r="U407" i="3"/>
  <c r="Y407" i="3"/>
  <c r="V410" i="3"/>
  <c r="W410" i="3"/>
  <c r="T410" i="3"/>
  <c r="X410" i="3"/>
  <c r="E410" i="3"/>
  <c r="U410" i="3"/>
  <c r="Y410" i="3"/>
  <c r="A1046" i="3"/>
  <c r="C1890" i="3"/>
  <c r="B461" i="3"/>
  <c r="A1445" i="3"/>
  <c r="C1018" i="3"/>
  <c r="B1956" i="3"/>
  <c r="A1596" i="3"/>
  <c r="C1937" i="3"/>
  <c r="B1910" i="3"/>
  <c r="A978" i="3"/>
  <c r="C1468" i="3"/>
  <c r="B346" i="3"/>
  <c r="A954" i="3"/>
  <c r="C2282" i="3"/>
  <c r="A142" i="3"/>
  <c r="A234" i="3"/>
  <c r="C2077" i="3"/>
  <c r="B853" i="3"/>
  <c r="A1504" i="3"/>
  <c r="C1261" i="3"/>
  <c r="B2018" i="3"/>
  <c r="A306" i="3"/>
  <c r="C1927" i="3"/>
  <c r="B1924" i="3"/>
  <c r="A536" i="3"/>
  <c r="A1559" i="3"/>
  <c r="C902" i="3"/>
  <c r="B899" i="3"/>
  <c r="A1522" i="3"/>
  <c r="X1559" i="3"/>
  <c r="T1559" i="3"/>
  <c r="W752" i="3"/>
  <c r="V902" i="3"/>
  <c r="Y899" i="3"/>
  <c r="U899" i="3"/>
  <c r="E899" i="3"/>
  <c r="X1522" i="3"/>
  <c r="T1522" i="3"/>
  <c r="W1890" i="3"/>
  <c r="V461" i="3"/>
  <c r="Y1445" i="3"/>
  <c r="U1445" i="3"/>
  <c r="E1445" i="3"/>
  <c r="X998" i="3"/>
  <c r="T998" i="3"/>
  <c r="W1018" i="3"/>
  <c r="V1956" i="3"/>
  <c r="Y1596" i="3"/>
  <c r="U1596" i="3"/>
  <c r="U1597" i="3" s="1"/>
  <c r="E1596" i="3"/>
  <c r="X1068" i="3"/>
  <c r="T1068" i="3"/>
  <c r="T1069" i="3" s="1"/>
  <c r="W1937" i="3"/>
  <c r="V1910" i="3"/>
  <c r="Y978" i="3"/>
  <c r="U978" i="3"/>
  <c r="E978" i="3"/>
  <c r="X945" i="3"/>
  <c r="T945" i="3"/>
  <c r="W1468" i="3"/>
  <c r="V346" i="3"/>
  <c r="Y954" i="3"/>
  <c r="U954" i="3"/>
  <c r="E954" i="3"/>
  <c r="X1960" i="3"/>
  <c r="T1960" i="3"/>
  <c r="W2282" i="3"/>
  <c r="Y142" i="3"/>
  <c r="U142" i="3"/>
  <c r="U143" i="3" s="1"/>
  <c r="E142" i="3"/>
  <c r="X967" i="3"/>
  <c r="T967" i="3"/>
  <c r="Y234" i="3"/>
  <c r="U234" i="3"/>
  <c r="E234" i="3"/>
  <c r="X1983" i="3"/>
  <c r="T1983" i="3"/>
  <c r="W2077" i="3"/>
  <c r="V853" i="3"/>
  <c r="Y1504" i="3"/>
  <c r="U1504" i="3"/>
  <c r="E1504" i="3"/>
  <c r="X1520" i="3"/>
  <c r="T1520" i="3"/>
  <c r="W1261" i="3"/>
  <c r="V2018" i="3"/>
  <c r="Y306" i="3"/>
  <c r="U306" i="3"/>
  <c r="U307" i="3" s="1"/>
  <c r="E306" i="3"/>
  <c r="X2161" i="3"/>
  <c r="T2161" i="3"/>
  <c r="W1927" i="3"/>
  <c r="V1924" i="3"/>
  <c r="Y536" i="3"/>
  <c r="U536" i="3"/>
  <c r="E536" i="3"/>
  <c r="X1036" i="3"/>
  <c r="T1036" i="3"/>
  <c r="W1046" i="3"/>
  <c r="V403" i="3"/>
  <c r="Y387" i="3"/>
  <c r="U387" i="3"/>
  <c r="E387" i="3"/>
  <c r="V1070" i="3"/>
  <c r="Y1140" i="3"/>
  <c r="U1140" i="3"/>
  <c r="U1141" i="3" s="1"/>
  <c r="E1140" i="3"/>
  <c r="X2164" i="3"/>
  <c r="T2164" i="3"/>
  <c r="W535" i="3"/>
  <c r="V1648" i="3"/>
  <c r="Y1579" i="3"/>
  <c r="U1579" i="3"/>
  <c r="E1579" i="3"/>
  <c r="X1309" i="3"/>
  <c r="T1309" i="3"/>
  <c r="W1305" i="3"/>
  <c r="V633" i="3"/>
  <c r="Y627" i="3"/>
  <c r="U627" i="3"/>
  <c r="E627" i="3"/>
  <c r="X2255" i="3"/>
  <c r="T2255" i="3"/>
  <c r="W1356" i="3"/>
  <c r="V1958" i="3"/>
  <c r="Y2216" i="3"/>
  <c r="U2216" i="3"/>
  <c r="E2216" i="3"/>
  <c r="X431" i="3"/>
  <c r="T431" i="3"/>
  <c r="W980" i="3"/>
  <c r="V1692" i="3"/>
  <c r="Y408" i="3"/>
  <c r="U408" i="3"/>
  <c r="E408" i="3"/>
  <c r="X746" i="3"/>
  <c r="T746" i="3"/>
  <c r="W1091" i="3"/>
  <c r="V272" i="3"/>
  <c r="Y162" i="3"/>
  <c r="U162" i="3"/>
  <c r="E162" i="3"/>
  <c r="X265" i="3"/>
  <c r="T265" i="3"/>
  <c r="W1277" i="3"/>
  <c r="V831" i="3"/>
  <c r="Y1216" i="3"/>
  <c r="U1216" i="3"/>
  <c r="E1216" i="3"/>
  <c r="X1214" i="3"/>
  <c r="T1214" i="3"/>
  <c r="W797" i="3"/>
  <c r="V2157" i="3"/>
  <c r="Y1957" i="3"/>
  <c r="U1957" i="3"/>
  <c r="E1957" i="3"/>
  <c r="X11" i="3"/>
  <c r="T11" i="3"/>
  <c r="W1339" i="3"/>
  <c r="V96" i="3"/>
  <c r="Y2329" i="3"/>
  <c r="U2329" i="3"/>
  <c r="E2329" i="3"/>
  <c r="X947" i="3"/>
  <c r="T947" i="3"/>
  <c r="W943" i="3"/>
  <c r="V298" i="3"/>
  <c r="Y1707" i="3"/>
  <c r="U1707" i="3"/>
  <c r="E1707" i="3"/>
  <c r="X1471" i="3"/>
  <c r="T1471" i="3"/>
  <c r="W46" i="3"/>
  <c r="V38" i="3"/>
  <c r="Y1066" i="3"/>
  <c r="U1066" i="3"/>
  <c r="U1067" i="3" s="1"/>
  <c r="E1066" i="3"/>
  <c r="X2371" i="3"/>
  <c r="T2371" i="3"/>
  <c r="W401" i="3"/>
  <c r="V291" i="3"/>
  <c r="Y1662" i="3"/>
  <c r="U1662" i="3"/>
  <c r="E1662" i="3"/>
  <c r="X1727" i="3"/>
  <c r="T1727" i="3"/>
  <c r="W880" i="3"/>
  <c r="V873" i="3"/>
  <c r="Y879" i="3"/>
  <c r="U879" i="3"/>
  <c r="E879" i="3"/>
  <c r="X876" i="3"/>
  <c r="T876" i="3"/>
  <c r="W1064" i="3"/>
  <c r="V545" i="3"/>
  <c r="Y1788" i="3"/>
  <c r="U1788" i="3"/>
  <c r="E1788" i="3"/>
  <c r="X926" i="3"/>
  <c r="T926" i="3"/>
  <c r="W221" i="3"/>
  <c r="V1948" i="3"/>
  <c r="Y796" i="3"/>
  <c r="U796" i="3"/>
  <c r="E796" i="3"/>
  <c r="X726" i="3"/>
  <c r="T726" i="3"/>
  <c r="W639" i="3"/>
  <c r="V656" i="3"/>
  <c r="Y596" i="3"/>
  <c r="U596" i="3"/>
  <c r="E596" i="3"/>
  <c r="X589" i="3"/>
  <c r="T589" i="3"/>
  <c r="W72" i="3"/>
  <c r="V1044" i="3"/>
  <c r="Y91" i="3"/>
  <c r="U91" i="3"/>
  <c r="E91" i="3"/>
  <c r="X1060" i="3"/>
  <c r="T1060" i="3"/>
  <c r="T1061" i="3" s="1"/>
  <c r="W1698" i="3"/>
  <c r="V1317" i="3"/>
  <c r="Y735" i="3"/>
  <c r="U735" i="3"/>
  <c r="E735" i="3"/>
  <c r="X891" i="3"/>
  <c r="T891" i="3"/>
  <c r="W1780" i="3"/>
  <c r="V1411" i="3"/>
  <c r="Y2001" i="3"/>
  <c r="U2001" i="3"/>
  <c r="E2001" i="3"/>
  <c r="X1269" i="3"/>
  <c r="T1269" i="3"/>
  <c r="T1270" i="3" s="1"/>
  <c r="W57" i="3"/>
  <c r="V41" i="3"/>
  <c r="Y1721" i="3"/>
  <c r="U1721" i="3"/>
  <c r="E1721" i="3"/>
  <c r="X2091" i="3"/>
  <c r="T2091" i="3"/>
  <c r="W907" i="3"/>
  <c r="V1103" i="3"/>
  <c r="Y2286" i="3"/>
  <c r="U2286" i="3"/>
  <c r="U2289" i="3" s="1"/>
  <c r="E2286" i="3"/>
  <c r="X781" i="3"/>
  <c r="T781" i="3"/>
  <c r="W279" i="3"/>
  <c r="V1427" i="3"/>
  <c r="Y453" i="3"/>
  <c r="U453" i="3"/>
  <c r="E453" i="3"/>
  <c r="X583" i="3"/>
  <c r="T583" i="3"/>
  <c r="W2016" i="3"/>
  <c r="V1598" i="3"/>
  <c r="Y1058" i="3"/>
  <c r="U1058" i="3"/>
  <c r="U1059" i="3" s="1"/>
  <c r="E1058" i="3"/>
  <c r="X1843" i="3"/>
  <c r="T1843" i="3"/>
  <c r="W1485" i="3"/>
  <c r="V1491" i="3"/>
  <c r="Y312" i="3"/>
  <c r="U312" i="3"/>
  <c r="E312" i="3"/>
  <c r="X2042" i="3"/>
  <c r="T2042" i="3"/>
  <c r="W1215" i="3"/>
  <c r="V2027" i="3"/>
  <c r="Y1062" i="3"/>
  <c r="U1062" i="3"/>
  <c r="U1063" i="3" s="1"/>
  <c r="E1062" i="3"/>
  <c r="X100" i="3"/>
  <c r="T100" i="3"/>
  <c r="W94" i="3"/>
  <c r="V2020" i="3"/>
  <c r="Y389" i="3"/>
  <c r="U389" i="3"/>
  <c r="E389" i="3"/>
  <c r="X397" i="3"/>
  <c r="T397" i="3"/>
  <c r="W388" i="3"/>
  <c r="V1541" i="3"/>
  <c r="Y614" i="3"/>
  <c r="U614" i="3"/>
  <c r="E614" i="3"/>
  <c r="X683" i="3"/>
  <c r="T683" i="3"/>
  <c r="W1994" i="3"/>
  <c r="V1176" i="3"/>
  <c r="Y626" i="3"/>
  <c r="U626" i="3"/>
  <c r="E626" i="3"/>
  <c r="X611" i="3"/>
  <c r="T611" i="3"/>
  <c r="W601" i="3"/>
  <c r="V456" i="3"/>
  <c r="Y458" i="3"/>
  <c r="U458" i="3"/>
  <c r="E458" i="3"/>
  <c r="X1792" i="3"/>
  <c r="T1792" i="3"/>
  <c r="W484" i="3"/>
  <c r="V10" i="3"/>
  <c r="Y1891" i="3"/>
  <c r="U1891" i="3"/>
  <c r="E1891" i="3"/>
  <c r="X392" i="3"/>
  <c r="T392" i="3"/>
  <c r="W1900" i="3"/>
  <c r="V139" i="3"/>
  <c r="Y1503" i="3"/>
  <c r="U1503" i="3"/>
  <c r="E1503" i="3"/>
  <c r="X1500" i="3"/>
  <c r="T1500" i="3"/>
  <c r="W417" i="3"/>
  <c r="V415" i="3"/>
  <c r="Y412" i="3"/>
  <c r="U412" i="3"/>
  <c r="E412" i="3"/>
  <c r="X413" i="3"/>
  <c r="T413" i="3"/>
  <c r="W692" i="3"/>
  <c r="V695" i="3"/>
  <c r="Y327" i="3"/>
  <c r="U327" i="3"/>
  <c r="E327" i="3"/>
  <c r="X1404" i="3"/>
  <c r="T1404" i="3"/>
  <c r="W1432" i="3"/>
  <c r="V1431" i="3"/>
  <c r="Y1751" i="3"/>
  <c r="U1751" i="3"/>
  <c r="E1751" i="3"/>
  <c r="X1137" i="3"/>
  <c r="T1137" i="3"/>
  <c r="W2367" i="3"/>
  <c r="V1535" i="3"/>
  <c r="Y1252" i="3"/>
  <c r="U1252" i="3"/>
  <c r="E1252" i="3"/>
  <c r="X1203" i="3"/>
  <c r="T1203" i="3"/>
  <c r="W1594" i="3"/>
  <c r="V440" i="3"/>
  <c r="Y442" i="3"/>
  <c r="U442" i="3"/>
  <c r="E442" i="3"/>
  <c r="X441" i="3"/>
  <c r="T441" i="3"/>
  <c r="W1116" i="3"/>
  <c r="V1105" i="3"/>
  <c r="Y1118" i="3"/>
  <c r="U1118" i="3"/>
  <c r="E1118" i="3"/>
  <c r="X1112" i="3"/>
  <c r="T1112" i="3"/>
  <c r="W1106" i="3"/>
  <c r="V1115" i="3"/>
  <c r="Y1121" i="3"/>
  <c r="U1121" i="3"/>
  <c r="E1121" i="3"/>
  <c r="X1119" i="3"/>
  <c r="T1119" i="3"/>
  <c r="W1120" i="3"/>
  <c r="V1117" i="3"/>
  <c r="Y1114" i="3"/>
  <c r="U1114" i="3"/>
  <c r="E1114" i="3"/>
  <c r="X1113" i="3"/>
  <c r="T1113" i="3"/>
  <c r="W1111" i="3"/>
  <c r="V1110" i="3"/>
  <c r="Y1109" i="3"/>
  <c r="U1109" i="3"/>
  <c r="E1109" i="3"/>
  <c r="X1108" i="3"/>
  <c r="T1108" i="3"/>
  <c r="W1107" i="3"/>
  <c r="V1104" i="3"/>
  <c r="Y1213" i="3"/>
  <c r="U1213" i="3"/>
  <c r="E1213" i="3"/>
  <c r="X1724" i="3"/>
  <c r="T1724" i="3"/>
  <c r="W1719" i="3"/>
  <c r="V1318" i="3"/>
  <c r="Y1314" i="3"/>
  <c r="U1314" i="3"/>
  <c r="E1314" i="3"/>
  <c r="X1544" i="3"/>
  <c r="T1544" i="3"/>
  <c r="W1461" i="3"/>
  <c r="V748" i="3"/>
  <c r="Y1486" i="3"/>
  <c r="U1486" i="3"/>
  <c r="E1486" i="3"/>
  <c r="X1655" i="3"/>
  <c r="T1655" i="3"/>
  <c r="W98" i="3"/>
  <c r="V741" i="3"/>
  <c r="Y568" i="3"/>
  <c r="U568" i="3"/>
  <c r="E568" i="3"/>
  <c r="X1499" i="3"/>
  <c r="T1499" i="3"/>
  <c r="W1498" i="3"/>
  <c r="V1488" i="3"/>
  <c r="Y1484" i="3"/>
  <c r="U1484" i="3"/>
  <c r="E1484" i="3"/>
  <c r="X1483" i="3"/>
  <c r="T1483" i="3"/>
  <c r="W127" i="3"/>
  <c r="V1489" i="3"/>
  <c r="Y1974" i="3"/>
  <c r="U1974" i="3"/>
  <c r="E1974" i="3"/>
  <c r="X2109" i="3"/>
  <c r="T2109" i="3"/>
  <c r="W775" i="3"/>
  <c r="V815" i="3"/>
  <c r="Y1982" i="3"/>
  <c r="U1982" i="3"/>
  <c r="E1982" i="3"/>
  <c r="X209" i="3"/>
  <c r="T209" i="3"/>
  <c r="W1882" i="3"/>
  <c r="V242" i="3"/>
  <c r="Y275" i="3"/>
  <c r="U275" i="3"/>
  <c r="E275" i="3"/>
  <c r="X245" i="3"/>
  <c r="T245" i="3"/>
  <c r="W198" i="3"/>
  <c r="V199" i="3"/>
  <c r="Y206" i="3"/>
  <c r="U206" i="3"/>
  <c r="E206" i="3"/>
  <c r="X186" i="3"/>
  <c r="T186" i="3"/>
  <c r="W189" i="3"/>
  <c r="V207" i="3"/>
  <c r="Y195" i="3"/>
  <c r="U195" i="3"/>
  <c r="E195" i="3"/>
  <c r="X187" i="3"/>
  <c r="T187" i="3"/>
  <c r="W185" i="3"/>
  <c r="V181" i="3"/>
  <c r="Y202" i="3"/>
  <c r="U202" i="3"/>
  <c r="E202" i="3"/>
  <c r="X182" i="3"/>
  <c r="T182" i="3"/>
  <c r="W197" i="3"/>
  <c r="V192" i="3"/>
  <c r="Y175" i="3"/>
  <c r="U175" i="3"/>
  <c r="E175" i="3"/>
  <c r="X177" i="3"/>
  <c r="T177" i="3"/>
  <c r="W2311" i="3"/>
  <c r="V80" i="3"/>
  <c r="Y1569" i="3"/>
  <c r="U1569" i="3"/>
  <c r="E1569" i="3"/>
  <c r="X239" i="3"/>
  <c r="T239" i="3"/>
  <c r="W125" i="3"/>
  <c r="V281" i="3"/>
  <c r="Y1977" i="3"/>
  <c r="U1977" i="3"/>
  <c r="E1977" i="3"/>
  <c r="X51" i="3"/>
  <c r="T51" i="3"/>
  <c r="W435" i="3"/>
  <c r="V1850" i="3"/>
  <c r="Y2199" i="3"/>
  <c r="U2199" i="3"/>
  <c r="E2199" i="3"/>
  <c r="X99" i="3"/>
  <c r="T99" i="3"/>
  <c r="W48" i="3"/>
  <c r="V2243" i="3"/>
  <c r="Y54" i="3"/>
  <c r="U54" i="3"/>
  <c r="E54" i="3"/>
  <c r="X44" i="3"/>
  <c r="T44" i="3"/>
  <c r="W37" i="3"/>
  <c r="V1650" i="3"/>
  <c r="Y1020" i="3"/>
  <c r="U1020" i="3"/>
  <c r="E1020" i="3"/>
  <c r="X1011" i="3"/>
  <c r="T1011" i="3"/>
  <c r="W1004" i="3"/>
  <c r="V997" i="3"/>
  <c r="Y992" i="3"/>
  <c r="U992" i="3"/>
  <c r="E992" i="3"/>
  <c r="X986" i="3"/>
  <c r="T986" i="3"/>
  <c r="W738" i="3"/>
  <c r="V757" i="3"/>
  <c r="Y743" i="3"/>
  <c r="U743" i="3"/>
  <c r="E743" i="3"/>
  <c r="X769" i="3"/>
  <c r="T769" i="3"/>
  <c r="W740" i="3"/>
  <c r="V1342" i="3"/>
  <c r="Y1343" i="3"/>
  <c r="U1343" i="3"/>
  <c r="E1343" i="3"/>
  <c r="X353" i="3"/>
  <c r="T353" i="3"/>
  <c r="W354" i="3"/>
  <c r="V23" i="3"/>
  <c r="Y641" i="3"/>
  <c r="U641" i="3"/>
  <c r="E641" i="3"/>
  <c r="X642" i="3"/>
  <c r="T642" i="3"/>
  <c r="W615" i="3"/>
  <c r="V587" i="3"/>
  <c r="Y628" i="3"/>
  <c r="U628" i="3"/>
  <c r="E628" i="3"/>
  <c r="X21" i="3"/>
  <c r="T21" i="3"/>
  <c r="W191" i="3"/>
  <c r="V17" i="3"/>
  <c r="Y343" i="3"/>
  <c r="U343" i="3"/>
  <c r="E343" i="3"/>
  <c r="X1682" i="3"/>
  <c r="T1682" i="3"/>
  <c r="W1674" i="3"/>
  <c r="V1735" i="3"/>
  <c r="Y1732" i="3"/>
  <c r="U1732" i="3"/>
  <c r="E1732" i="3"/>
  <c r="X1754" i="3"/>
  <c r="T1754" i="3"/>
  <c r="W1733" i="3"/>
  <c r="V1745" i="3"/>
  <c r="Y2187" i="3"/>
  <c r="U2187" i="3"/>
  <c r="E2187" i="3"/>
  <c r="X2038" i="3"/>
  <c r="T2038" i="3"/>
  <c r="W1820" i="3"/>
  <c r="V706" i="3"/>
  <c r="Y705" i="3"/>
  <c r="U705" i="3"/>
  <c r="E705" i="3"/>
  <c r="X280" i="3"/>
  <c r="T280" i="3"/>
  <c r="W1615" i="3"/>
  <c r="V309" i="3"/>
  <c r="Y1197" i="3"/>
  <c r="U1197" i="3"/>
  <c r="E1197" i="3"/>
  <c r="X1793" i="3"/>
  <c r="T1793" i="3"/>
  <c r="W1532" i="3"/>
  <c r="V432" i="3"/>
  <c r="Y1701" i="3"/>
  <c r="U1701" i="3"/>
  <c r="E1701" i="3"/>
  <c r="X1852" i="3"/>
  <c r="T1852" i="3"/>
  <c r="W1566" i="3"/>
  <c r="V1492" i="3"/>
  <c r="Y1896" i="3"/>
  <c r="U1896" i="3"/>
  <c r="E1896" i="3"/>
  <c r="X2084" i="3"/>
  <c r="T2084" i="3"/>
  <c r="W1537" i="3"/>
  <c r="V1538" i="3"/>
  <c r="Y816" i="3"/>
  <c r="U816" i="3"/>
  <c r="E816" i="3"/>
  <c r="X751" i="3"/>
  <c r="T751" i="3"/>
  <c r="W1840" i="3"/>
  <c r="V581" i="3"/>
  <c r="Y2005" i="3"/>
  <c r="U2005" i="3"/>
  <c r="E2005" i="3"/>
  <c r="X1874" i="3"/>
  <c r="T1874" i="3"/>
  <c r="W133" i="3"/>
  <c r="V134" i="3"/>
  <c r="Y285" i="3"/>
  <c r="U285" i="3"/>
  <c r="E285" i="3"/>
  <c r="X1129" i="3"/>
  <c r="T1129" i="3"/>
  <c r="W785" i="3"/>
  <c r="V586" i="3"/>
  <c r="Y1769" i="3"/>
  <c r="U1769" i="3"/>
  <c r="E1769" i="3"/>
  <c r="X1803" i="3"/>
  <c r="T1803" i="3"/>
  <c r="W844" i="3"/>
  <c r="V469" i="3"/>
  <c r="Y2135" i="3"/>
  <c r="U2135" i="3"/>
  <c r="E2135" i="3"/>
  <c r="X1226" i="3"/>
  <c r="T1226" i="3"/>
  <c r="W2121" i="3"/>
  <c r="V2039" i="3"/>
  <c r="Y2143" i="3"/>
  <c r="U2143" i="3"/>
  <c r="E2143" i="3"/>
  <c r="X1995" i="3"/>
  <c r="T1995" i="3"/>
  <c r="W379" i="3"/>
  <c r="V1881" i="3"/>
  <c r="Y111" i="3"/>
  <c r="U111" i="3"/>
  <c r="E111" i="3"/>
  <c r="X1842" i="3"/>
  <c r="T1842" i="3"/>
  <c r="W2056" i="3"/>
  <c r="V433" i="3"/>
  <c r="Y1888" i="3"/>
  <c r="U1888" i="3"/>
  <c r="E1888" i="3"/>
  <c r="X1243" i="3"/>
  <c r="T1243" i="3"/>
  <c r="W1177" i="3"/>
  <c r="V1814" i="3"/>
  <c r="Y2060" i="3"/>
  <c r="U2060" i="3"/>
  <c r="E2060" i="3"/>
  <c r="X2061" i="3"/>
  <c r="T2061" i="3"/>
  <c r="W14" i="3"/>
  <c r="V717" i="3"/>
  <c r="Y1379" i="3"/>
  <c r="U1379" i="3"/>
  <c r="E1379" i="3"/>
  <c r="X1382" i="3"/>
  <c r="T1382" i="3"/>
  <c r="W1366" i="3"/>
  <c r="V1376" i="3"/>
  <c r="Y1361" i="3"/>
  <c r="U1361" i="3"/>
  <c r="E1361" i="3"/>
  <c r="X1617" i="3"/>
  <c r="T1617" i="3"/>
  <c r="W1897" i="3"/>
  <c r="V2358" i="3"/>
  <c r="Y828" i="3"/>
  <c r="U828" i="3"/>
  <c r="E828" i="3"/>
  <c r="Y93" i="3"/>
  <c r="U93" i="3"/>
  <c r="E93" i="3"/>
  <c r="Y447" i="3"/>
  <c r="U447" i="3"/>
  <c r="U450" i="3" s="1"/>
  <c r="E447" i="3"/>
  <c r="Y428" i="3"/>
  <c r="U428" i="3"/>
  <c r="E428" i="3"/>
  <c r="Y1186" i="3"/>
  <c r="U1186" i="3"/>
  <c r="E1186" i="3"/>
  <c r="Y500" i="3"/>
  <c r="U500" i="3"/>
  <c r="E500" i="3"/>
  <c r="Y1773" i="3"/>
  <c r="U1773" i="3"/>
  <c r="E1773" i="3"/>
  <c r="X703" i="3"/>
  <c r="T703" i="3"/>
  <c r="W1892" i="3"/>
  <c r="V1885" i="3"/>
  <c r="Y1869" i="3"/>
  <c r="U1869" i="3"/>
  <c r="E1869" i="3"/>
  <c r="X1860" i="3"/>
  <c r="T1860" i="3"/>
  <c r="W1861" i="3"/>
  <c r="V1857" i="3"/>
  <c r="Y1895" i="3"/>
  <c r="U1895" i="3"/>
  <c r="E1895" i="3"/>
  <c r="X1867" i="3"/>
  <c r="T1867" i="3"/>
  <c r="W904" i="3"/>
  <c r="V661" i="3"/>
  <c r="Y652" i="3"/>
  <c r="U652" i="3"/>
  <c r="E652" i="3"/>
  <c r="X637" i="3"/>
  <c r="T637" i="3"/>
  <c r="W1560" i="3"/>
  <c r="V2357" i="3"/>
  <c r="Y2033" i="3"/>
  <c r="U2033" i="3"/>
  <c r="E2033" i="3"/>
  <c r="X851" i="3"/>
  <c r="T851" i="3"/>
  <c r="W1222" i="3"/>
  <c r="V788" i="3"/>
  <c r="Y783" i="3"/>
  <c r="U783" i="3"/>
  <c r="E783" i="3"/>
  <c r="X377" i="3"/>
  <c r="T377" i="3"/>
  <c r="T378" i="3" s="1"/>
  <c r="W42" i="3"/>
  <c r="Y857" i="3"/>
  <c r="U857" i="3"/>
  <c r="E857" i="3"/>
  <c r="X1713" i="3"/>
  <c r="T1713" i="3"/>
  <c r="W2089" i="3"/>
  <c r="V2085" i="3"/>
  <c r="Y2378" i="3"/>
  <c r="U2378" i="3"/>
  <c r="E2378" i="3"/>
  <c r="X720" i="3"/>
  <c r="T720" i="3"/>
  <c r="W1971" i="3"/>
  <c r="V1972" i="3"/>
  <c r="Y1784" i="3"/>
  <c r="U1784" i="3"/>
  <c r="E1784" i="3"/>
  <c r="X1266" i="3"/>
  <c r="T1266" i="3"/>
  <c r="V1275" i="3"/>
  <c r="W1275" i="3"/>
  <c r="T1275" i="3"/>
  <c r="X1275" i="3"/>
  <c r="E1275" i="3"/>
  <c r="U1275" i="3"/>
  <c r="Y1275" i="3"/>
  <c r="V386" i="3"/>
  <c r="W386" i="3"/>
  <c r="T386" i="3"/>
  <c r="X386" i="3"/>
  <c r="E386" i="3"/>
  <c r="U386" i="3"/>
  <c r="Y386" i="3"/>
  <c r="V1405" i="3"/>
  <c r="W1405" i="3"/>
  <c r="T1405" i="3"/>
  <c r="X1405" i="3"/>
  <c r="E1405" i="3"/>
  <c r="U1405" i="3"/>
  <c r="Y1405" i="3"/>
  <c r="V2203" i="3"/>
  <c r="W2203" i="3"/>
  <c r="T2203" i="3"/>
  <c r="X2203" i="3"/>
  <c r="E2203" i="3"/>
  <c r="U2203" i="3"/>
  <c r="Y2203" i="3"/>
  <c r="V861" i="3"/>
  <c r="W861" i="3"/>
  <c r="T861" i="3"/>
  <c r="X861" i="3"/>
  <c r="E861" i="3"/>
  <c r="U861" i="3"/>
  <c r="Y861" i="3"/>
  <c r="V396" i="3"/>
  <c r="W396" i="3"/>
  <c r="T396" i="3"/>
  <c r="X396" i="3"/>
  <c r="E396" i="3"/>
  <c r="U396" i="3"/>
  <c r="Y396" i="3"/>
  <c r="V1005" i="3"/>
  <c r="W1005" i="3"/>
  <c r="T1005" i="3"/>
  <c r="X1005" i="3"/>
  <c r="E1005" i="3"/>
  <c r="U1005" i="3"/>
  <c r="Y1005" i="3"/>
  <c r="V1092" i="3"/>
  <c r="W1092" i="3"/>
  <c r="T1092" i="3"/>
  <c r="X1092" i="3"/>
  <c r="E1092" i="3"/>
  <c r="U1092" i="3"/>
  <c r="Y1092" i="3"/>
  <c r="V1531" i="3"/>
  <c r="W1531" i="3"/>
  <c r="T1531" i="3"/>
  <c r="X1531" i="3"/>
  <c r="E1531" i="3"/>
  <c r="U1531" i="3"/>
  <c r="Y1531" i="3"/>
  <c r="V762" i="3"/>
  <c r="W762" i="3"/>
  <c r="T762" i="3"/>
  <c r="X762" i="3"/>
  <c r="E762" i="3"/>
  <c r="U762" i="3"/>
  <c r="Y762" i="3"/>
  <c r="V869" i="3"/>
  <c r="W869" i="3"/>
  <c r="T869" i="3"/>
  <c r="X869" i="3"/>
  <c r="E869" i="3"/>
  <c r="U869" i="3"/>
  <c r="Y869" i="3"/>
  <c r="V759" i="3"/>
  <c r="W759" i="3"/>
  <c r="T759" i="3"/>
  <c r="X759" i="3"/>
  <c r="E759" i="3"/>
  <c r="U759" i="3"/>
  <c r="Y759" i="3"/>
  <c r="W1424" i="3"/>
  <c r="E1424" i="3"/>
  <c r="U1424" i="3"/>
  <c r="Y1424" i="3"/>
  <c r="V1424" i="3"/>
  <c r="X1424" i="3"/>
  <c r="T1424" i="3"/>
  <c r="W381" i="3"/>
  <c r="E381" i="3"/>
  <c r="U381" i="3"/>
  <c r="Y381" i="3"/>
  <c r="V381" i="3"/>
  <c r="X381" i="3"/>
  <c r="T381" i="3"/>
  <c r="W690" i="3"/>
  <c r="E690" i="3"/>
  <c r="U690" i="3"/>
  <c r="Y690" i="3"/>
  <c r="V690" i="3"/>
  <c r="T690" i="3"/>
  <c r="X690" i="3"/>
  <c r="W1534" i="3"/>
  <c r="E1534" i="3"/>
  <c r="U1534" i="3"/>
  <c r="Y1534" i="3"/>
  <c r="V1534" i="3"/>
  <c r="T1534" i="3"/>
  <c r="X1534" i="3"/>
  <c r="W1801" i="3"/>
  <c r="E1801" i="3"/>
  <c r="U1801" i="3"/>
  <c r="Y1801" i="3"/>
  <c r="V1801" i="3"/>
  <c r="T1801" i="3"/>
  <c r="X1801" i="3"/>
  <c r="W63" i="3"/>
  <c r="T63" i="3"/>
  <c r="X63" i="3"/>
  <c r="E63" i="3"/>
  <c r="U63" i="3"/>
  <c r="Y63" i="3"/>
  <c r="V63" i="3"/>
  <c r="W359" i="3"/>
  <c r="T359" i="3"/>
  <c r="X359" i="3"/>
  <c r="E359" i="3"/>
  <c r="U359" i="3"/>
  <c r="Y359" i="3"/>
  <c r="V359" i="3"/>
  <c r="W1386" i="3"/>
  <c r="T1386" i="3"/>
  <c r="X1386" i="3"/>
  <c r="E1386" i="3"/>
  <c r="U1386" i="3"/>
  <c r="Y1386" i="3"/>
  <c r="V1386" i="3"/>
  <c r="W230" i="3"/>
  <c r="T230" i="3"/>
  <c r="X230" i="3"/>
  <c r="E230" i="3"/>
  <c r="U230" i="3"/>
  <c r="Y230" i="3"/>
  <c r="V230" i="3"/>
  <c r="W488" i="3"/>
  <c r="T488" i="3"/>
  <c r="X488" i="3"/>
  <c r="E488" i="3"/>
  <c r="U488" i="3"/>
  <c r="Y488" i="3"/>
  <c r="V488" i="3"/>
  <c r="W308" i="3"/>
  <c r="T308" i="3"/>
  <c r="X308" i="3"/>
  <c r="E308" i="3"/>
  <c r="U308" i="3"/>
  <c r="Y308" i="3"/>
  <c r="V308" i="3"/>
  <c r="T2382" i="3"/>
  <c r="X2382" i="3"/>
  <c r="V2382" i="3"/>
  <c r="Y2382" i="3"/>
  <c r="E2382" i="3"/>
  <c r="U2382" i="3"/>
  <c r="W2382" i="3"/>
  <c r="T2338" i="3"/>
  <c r="X2338" i="3"/>
  <c r="V2338" i="3"/>
  <c r="Y2338" i="3"/>
  <c r="E2338" i="3"/>
  <c r="U2338" i="3"/>
  <c r="W2338" i="3"/>
  <c r="T2322" i="3"/>
  <c r="X2322" i="3"/>
  <c r="V2322" i="3"/>
  <c r="E2322" i="3"/>
  <c r="U2322" i="3"/>
  <c r="W2322" i="3"/>
  <c r="Y2322" i="3"/>
  <c r="W2277" i="3"/>
  <c r="T2277" i="3"/>
  <c r="T2278" i="3" s="1"/>
  <c r="X2277" i="3"/>
  <c r="E2277" i="3"/>
  <c r="U2277" i="3"/>
  <c r="U2278" i="3" s="1"/>
  <c r="Y2277" i="3"/>
  <c r="V2277" i="3"/>
  <c r="W2229" i="3"/>
  <c r="T2229" i="3"/>
  <c r="X2229" i="3"/>
  <c r="E2229" i="3"/>
  <c r="U2229" i="3"/>
  <c r="Y2229" i="3"/>
  <c r="V2229" i="3"/>
  <c r="W2204" i="3"/>
  <c r="T2204" i="3"/>
  <c r="X2204" i="3"/>
  <c r="E2204" i="3"/>
  <c r="U2204" i="3"/>
  <c r="Y2204" i="3"/>
  <c r="V2204" i="3"/>
  <c r="W2170" i="3"/>
  <c r="T2170" i="3"/>
  <c r="X2170" i="3"/>
  <c r="E2170" i="3"/>
  <c r="U2170" i="3"/>
  <c r="Y2170" i="3"/>
  <c r="V2170" i="3"/>
  <c r="W2105" i="3"/>
  <c r="T2105" i="3"/>
  <c r="X2105" i="3"/>
  <c r="E2105" i="3"/>
  <c r="U2105" i="3"/>
  <c r="Y2105" i="3"/>
  <c r="V2105" i="3"/>
  <c r="V1592" i="3"/>
  <c r="W1592" i="3"/>
  <c r="T1592" i="3"/>
  <c r="X1592" i="3"/>
  <c r="E1592" i="3"/>
  <c r="U1592" i="3"/>
  <c r="Y1592" i="3"/>
  <c r="V1548" i="3"/>
  <c r="W1548" i="3"/>
  <c r="T1548" i="3"/>
  <c r="X1548" i="3"/>
  <c r="E1548" i="3"/>
  <c r="U1548" i="3"/>
  <c r="Y1548" i="3"/>
  <c r="V1529" i="3"/>
  <c r="W1529" i="3"/>
  <c r="T1529" i="3"/>
  <c r="X1529" i="3"/>
  <c r="E1529" i="3"/>
  <c r="U1529" i="3"/>
  <c r="Y1529" i="3"/>
  <c r="V1521" i="3"/>
  <c r="W1521" i="3"/>
  <c r="T1521" i="3"/>
  <c r="X1521" i="3"/>
  <c r="E1521" i="3"/>
  <c r="U1521" i="3"/>
  <c r="Y1521" i="3"/>
  <c r="V1479" i="3"/>
  <c r="W1479" i="3"/>
  <c r="T1479" i="3"/>
  <c r="X1479" i="3"/>
  <c r="E1479" i="3"/>
  <c r="U1479" i="3"/>
  <c r="Y1479" i="3"/>
  <c r="V1469" i="3"/>
  <c r="W1469" i="3"/>
  <c r="T1469" i="3"/>
  <c r="X1469" i="3"/>
  <c r="E1469" i="3"/>
  <c r="U1469" i="3"/>
  <c r="Y1469" i="3"/>
  <c r="W1179" i="3"/>
  <c r="T1179" i="3"/>
  <c r="X1179" i="3"/>
  <c r="E1179" i="3"/>
  <c r="U1179" i="3"/>
  <c r="Y1179" i="3"/>
  <c r="V1179" i="3"/>
  <c r="E1393" i="3"/>
  <c r="U1393" i="3"/>
  <c r="Y1393" i="3"/>
  <c r="V1393" i="3"/>
  <c r="W1393" i="3"/>
  <c r="T1393" i="3"/>
  <c r="X1393" i="3"/>
  <c r="E1312" i="3"/>
  <c r="U1312" i="3"/>
  <c r="Y1312" i="3"/>
  <c r="V1312" i="3"/>
  <c r="W1312" i="3"/>
  <c r="T1312" i="3"/>
  <c r="X1312" i="3"/>
  <c r="E1272" i="3"/>
  <c r="U1272" i="3"/>
  <c r="Y1272" i="3"/>
  <c r="V1272" i="3"/>
  <c r="W1272" i="3"/>
  <c r="T1272" i="3"/>
  <c r="X1272" i="3"/>
  <c r="E1194" i="3"/>
  <c r="U1194" i="3"/>
  <c r="Y1194" i="3"/>
  <c r="V1194" i="3"/>
  <c r="W1194" i="3"/>
  <c r="T1194" i="3"/>
  <c r="X1194" i="3"/>
  <c r="E1155" i="3"/>
  <c r="U1155" i="3"/>
  <c r="Y1155" i="3"/>
  <c r="V1155" i="3"/>
  <c r="W1155" i="3"/>
  <c r="T1155" i="3"/>
  <c r="X1155" i="3"/>
  <c r="E1123" i="3"/>
  <c r="U1123" i="3"/>
  <c r="Y1123" i="3"/>
  <c r="V1123" i="3"/>
  <c r="W1123" i="3"/>
  <c r="T1123" i="3"/>
  <c r="X1123" i="3"/>
  <c r="E1053" i="3"/>
  <c r="U1053" i="3"/>
  <c r="Y1053" i="3"/>
  <c r="V1053" i="3"/>
  <c r="W1053" i="3"/>
  <c r="T1053" i="3"/>
  <c r="X1053" i="3"/>
  <c r="E1025" i="3"/>
  <c r="U1025" i="3"/>
  <c r="Y1025" i="3"/>
  <c r="V1025" i="3"/>
  <c r="W1025" i="3"/>
  <c r="T1025" i="3"/>
  <c r="X1025" i="3"/>
  <c r="W1006" i="3"/>
  <c r="T1006" i="3"/>
  <c r="X1006" i="3"/>
  <c r="E1006" i="3"/>
  <c r="U1006" i="3"/>
  <c r="Y1006" i="3"/>
  <c r="V1006" i="3"/>
  <c r="W974" i="3"/>
  <c r="T974" i="3"/>
  <c r="X974" i="3"/>
  <c r="E974" i="3"/>
  <c r="U974" i="3"/>
  <c r="Y974" i="3"/>
  <c r="V974" i="3"/>
  <c r="W975" i="3"/>
  <c r="T975" i="3"/>
  <c r="X975" i="3"/>
  <c r="E975" i="3"/>
  <c r="U975" i="3"/>
  <c r="V975" i="3"/>
  <c r="Y975" i="3"/>
  <c r="W966" i="3"/>
  <c r="T966" i="3"/>
  <c r="X966" i="3"/>
  <c r="E966" i="3"/>
  <c r="U966" i="3"/>
  <c r="V966" i="3"/>
  <c r="Y966" i="3"/>
  <c r="W962" i="3"/>
  <c r="T962" i="3"/>
  <c r="X962" i="3"/>
  <c r="E962" i="3"/>
  <c r="U962" i="3"/>
  <c r="V962" i="3"/>
  <c r="Y962" i="3"/>
  <c r="W952" i="3"/>
  <c r="T952" i="3"/>
  <c r="X952" i="3"/>
  <c r="E952" i="3"/>
  <c r="U952" i="3"/>
  <c r="V952" i="3"/>
  <c r="Y952" i="3"/>
  <c r="W941" i="3"/>
  <c r="T941" i="3"/>
  <c r="X941" i="3"/>
  <c r="E941" i="3"/>
  <c r="U941" i="3"/>
  <c r="V941" i="3"/>
  <c r="Y941" i="3"/>
  <c r="W2136" i="3"/>
  <c r="T2136" i="3"/>
  <c r="X2136" i="3"/>
  <c r="E2136" i="3"/>
  <c r="U2136" i="3"/>
  <c r="V2136" i="3"/>
  <c r="Y2136" i="3"/>
  <c r="E2094" i="3"/>
  <c r="U2094" i="3"/>
  <c r="Y2094" i="3"/>
  <c r="W2094" i="3"/>
  <c r="T2094" i="3"/>
  <c r="X2094" i="3"/>
  <c r="V2094" i="3"/>
  <c r="E2080" i="3"/>
  <c r="U2080" i="3"/>
  <c r="Y2080" i="3"/>
  <c r="W2080" i="3"/>
  <c r="T2080" i="3"/>
  <c r="X2080" i="3"/>
  <c r="V2080" i="3"/>
  <c r="E2092" i="3"/>
  <c r="U2092" i="3"/>
  <c r="Y2092" i="3"/>
  <c r="W2092" i="3"/>
  <c r="T2092" i="3"/>
  <c r="X2092" i="3"/>
  <c r="V2092" i="3"/>
  <c r="E2081" i="3"/>
  <c r="U2081" i="3"/>
  <c r="Y2081" i="3"/>
  <c r="W2081" i="3"/>
  <c r="T2081" i="3"/>
  <c r="X2081" i="3"/>
  <c r="V2081" i="3"/>
  <c r="E2141" i="3"/>
  <c r="U2141" i="3"/>
  <c r="Y2141" i="3"/>
  <c r="W2141" i="3"/>
  <c r="T2141" i="3"/>
  <c r="X2141" i="3"/>
  <c r="V2141" i="3"/>
  <c r="E2125" i="3"/>
  <c r="U2125" i="3"/>
  <c r="Y2125" i="3"/>
  <c r="W2125" i="3"/>
  <c r="T2125" i="3"/>
  <c r="X2125" i="3"/>
  <c r="V2125" i="3"/>
  <c r="E2112" i="3"/>
  <c r="U2112" i="3"/>
  <c r="Y2112" i="3"/>
  <c r="W2112" i="3"/>
  <c r="T2112" i="3"/>
  <c r="X2112" i="3"/>
  <c r="V2112" i="3"/>
  <c r="E2128" i="3"/>
  <c r="U2128" i="3"/>
  <c r="Y2128" i="3"/>
  <c r="W2128" i="3"/>
  <c r="T2128" i="3"/>
  <c r="X2128" i="3"/>
  <c r="V2128" i="3"/>
  <c r="E2053" i="3"/>
  <c r="U2053" i="3"/>
  <c r="Y2053" i="3"/>
  <c r="W2053" i="3"/>
  <c r="T2053" i="3"/>
  <c r="X2053" i="3"/>
  <c r="V2053" i="3"/>
  <c r="E2045" i="3"/>
  <c r="U2045" i="3"/>
  <c r="U2046" i="3" s="1"/>
  <c r="Y2045" i="3"/>
  <c r="W2045" i="3"/>
  <c r="T2045" i="3"/>
  <c r="T2046" i="3" s="1"/>
  <c r="X2045" i="3"/>
  <c r="V2045" i="3"/>
  <c r="E454" i="3"/>
  <c r="U454" i="3"/>
  <c r="Y454" i="3"/>
  <c r="W454" i="3"/>
  <c r="T454" i="3"/>
  <c r="X454" i="3"/>
  <c r="V454" i="3"/>
  <c r="E395" i="3"/>
  <c r="U395" i="3"/>
  <c r="Y395" i="3"/>
  <c r="W395" i="3"/>
  <c r="T395" i="3"/>
  <c r="X395" i="3"/>
  <c r="V395" i="3"/>
  <c r="T341" i="3"/>
  <c r="X341" i="3"/>
  <c r="V341" i="3"/>
  <c r="W341" i="3"/>
  <c r="Y341" i="3"/>
  <c r="E341" i="3"/>
  <c r="U341" i="3"/>
  <c r="T1917" i="3"/>
  <c r="X1917" i="3"/>
  <c r="V1917" i="3"/>
  <c r="W1917" i="3"/>
  <c r="E1917" i="3"/>
  <c r="U1917" i="3"/>
  <c r="Y1917" i="3"/>
  <c r="T1100" i="3"/>
  <c r="X1100" i="3"/>
  <c r="V1100" i="3"/>
  <c r="W1100" i="3"/>
  <c r="E1100" i="3"/>
  <c r="U1100" i="3"/>
  <c r="Y1100" i="3"/>
  <c r="T1098" i="3"/>
  <c r="X1098" i="3"/>
  <c r="V1098" i="3"/>
  <c r="W1098" i="3"/>
  <c r="Y1098" i="3"/>
  <c r="E1098" i="3"/>
  <c r="U1098" i="3"/>
  <c r="T1078" i="3"/>
  <c r="X1078" i="3"/>
  <c r="V1078" i="3"/>
  <c r="W1078" i="3"/>
  <c r="E1078" i="3"/>
  <c r="U1078" i="3"/>
  <c r="Y1078" i="3"/>
  <c r="T1072" i="3"/>
  <c r="X1072" i="3"/>
  <c r="V1072" i="3"/>
  <c r="W1072" i="3"/>
  <c r="E1072" i="3"/>
  <c r="U1072" i="3"/>
  <c r="Y1072" i="3"/>
  <c r="T1086" i="3"/>
  <c r="X1086" i="3"/>
  <c r="V1086" i="3"/>
  <c r="W1086" i="3"/>
  <c r="E1086" i="3"/>
  <c r="U1086" i="3"/>
  <c r="Y1086" i="3"/>
  <c r="T436" i="3"/>
  <c r="X436" i="3"/>
  <c r="V436" i="3"/>
  <c r="W436" i="3"/>
  <c r="Y436" i="3"/>
  <c r="E436" i="3"/>
  <c r="U436" i="3"/>
  <c r="T371" i="3"/>
  <c r="X371" i="3"/>
  <c r="V371" i="3"/>
  <c r="W371" i="3"/>
  <c r="E371" i="3"/>
  <c r="U371" i="3"/>
  <c r="Y371" i="3"/>
  <c r="T934" i="3"/>
  <c r="X934" i="3"/>
  <c r="V934" i="3"/>
  <c r="W934" i="3"/>
  <c r="E934" i="3"/>
  <c r="U934" i="3"/>
  <c r="Y934" i="3"/>
  <c r="T933" i="3"/>
  <c r="X933" i="3"/>
  <c r="V933" i="3"/>
  <c r="W933" i="3"/>
  <c r="E933" i="3"/>
  <c r="U933" i="3"/>
  <c r="Y933" i="3"/>
  <c r="T928" i="3"/>
  <c r="X928" i="3"/>
  <c r="V928" i="3"/>
  <c r="W928" i="3"/>
  <c r="Y928" i="3"/>
  <c r="E928" i="3"/>
  <c r="U928" i="3"/>
  <c r="T835" i="3"/>
  <c r="X835" i="3"/>
  <c r="V835" i="3"/>
  <c r="W835" i="3"/>
  <c r="E835" i="3"/>
  <c r="U835" i="3"/>
  <c r="Y835" i="3"/>
  <c r="W834" i="3"/>
  <c r="T834" i="3"/>
  <c r="X834" i="3"/>
  <c r="E834" i="3"/>
  <c r="U834" i="3"/>
  <c r="Y834" i="3"/>
  <c r="V834" i="3"/>
  <c r="W698" i="3"/>
  <c r="T698" i="3"/>
  <c r="X698" i="3"/>
  <c r="E698" i="3"/>
  <c r="U698" i="3"/>
  <c r="Y698" i="3"/>
  <c r="V698" i="3"/>
  <c r="W710" i="3"/>
  <c r="T710" i="3"/>
  <c r="X710" i="3"/>
  <c r="E710" i="3"/>
  <c r="U710" i="3"/>
  <c r="Y710" i="3"/>
  <c r="V710" i="3"/>
  <c r="W557" i="3"/>
  <c r="T557" i="3"/>
  <c r="T558" i="3" s="1"/>
  <c r="X557" i="3"/>
  <c r="E557" i="3"/>
  <c r="U557" i="3"/>
  <c r="U558" i="3" s="1"/>
  <c r="Y557" i="3"/>
  <c r="V557" i="3"/>
  <c r="W526" i="3"/>
  <c r="T526" i="3"/>
  <c r="T527" i="3" s="1"/>
  <c r="X526" i="3"/>
  <c r="E526" i="3"/>
  <c r="U526" i="3"/>
  <c r="U527" i="3" s="1"/>
  <c r="Y526" i="3"/>
  <c r="V526" i="3"/>
  <c r="W481" i="3"/>
  <c r="T481" i="3"/>
  <c r="X481" i="3"/>
  <c r="E481" i="3"/>
  <c r="U481" i="3"/>
  <c r="Y481" i="3"/>
  <c r="V481" i="3"/>
  <c r="W474" i="3"/>
  <c r="T474" i="3"/>
  <c r="X474" i="3"/>
  <c r="E474" i="3"/>
  <c r="U474" i="3"/>
  <c r="Y474" i="3"/>
  <c r="V474" i="3"/>
  <c r="W470" i="3"/>
  <c r="T470" i="3"/>
  <c r="X470" i="3"/>
  <c r="E470" i="3"/>
  <c r="U470" i="3"/>
  <c r="Y470" i="3"/>
  <c r="V470" i="3"/>
  <c r="W136" i="3"/>
  <c r="T136" i="3"/>
  <c r="X136" i="3"/>
  <c r="E136" i="3"/>
  <c r="U136" i="3"/>
  <c r="Y136" i="3"/>
  <c r="V136" i="3"/>
  <c r="W334" i="3"/>
  <c r="T334" i="3"/>
  <c r="X334" i="3"/>
  <c r="E334" i="3"/>
  <c r="U334" i="3"/>
  <c r="Y334" i="3"/>
  <c r="V334" i="3"/>
  <c r="W325" i="3"/>
  <c r="T325" i="3"/>
  <c r="X325" i="3"/>
  <c r="E325" i="3"/>
  <c r="U325" i="3"/>
  <c r="Y325" i="3"/>
  <c r="V325" i="3"/>
  <c r="W316" i="3"/>
  <c r="T316" i="3"/>
  <c r="X316" i="3"/>
  <c r="E316" i="3"/>
  <c r="U316" i="3"/>
  <c r="Y316" i="3"/>
  <c r="V316" i="3"/>
  <c r="W311" i="3"/>
  <c r="T311" i="3"/>
  <c r="X311" i="3"/>
  <c r="E311" i="3"/>
  <c r="U311" i="3"/>
  <c r="Y311" i="3"/>
  <c r="V311" i="3"/>
  <c r="W302" i="3"/>
  <c r="T302" i="3"/>
  <c r="X302" i="3"/>
  <c r="E302" i="3"/>
  <c r="U302" i="3"/>
  <c r="Y302" i="3"/>
  <c r="V302" i="3"/>
  <c r="W297" i="3"/>
  <c r="T297" i="3"/>
  <c r="X297" i="3"/>
  <c r="E297" i="3"/>
  <c r="U297" i="3"/>
  <c r="Y297" i="3"/>
  <c r="V297" i="3"/>
  <c r="W287" i="3"/>
  <c r="T287" i="3"/>
  <c r="X287" i="3"/>
  <c r="E287" i="3"/>
  <c r="U287" i="3"/>
  <c r="Y287" i="3"/>
  <c r="V287" i="3"/>
  <c r="W289" i="3"/>
  <c r="T289" i="3"/>
  <c r="X289" i="3"/>
  <c r="E289" i="3"/>
  <c r="U289" i="3"/>
  <c r="Y289" i="3"/>
  <c r="V289" i="3"/>
  <c r="W273" i="3"/>
  <c r="T273" i="3"/>
  <c r="X273" i="3"/>
  <c r="E273" i="3"/>
  <c r="U273" i="3"/>
  <c r="Y273" i="3"/>
  <c r="V273" i="3"/>
  <c r="W248" i="3"/>
  <c r="T248" i="3"/>
  <c r="X248" i="3"/>
  <c r="E248" i="3"/>
  <c r="U248" i="3"/>
  <c r="Y248" i="3"/>
  <c r="V248" i="3"/>
  <c r="W261" i="3"/>
  <c r="T261" i="3"/>
  <c r="X261" i="3"/>
  <c r="E261" i="3"/>
  <c r="U261" i="3"/>
  <c r="Y261" i="3"/>
  <c r="V261" i="3"/>
  <c r="W258" i="3"/>
  <c r="T258" i="3"/>
  <c r="X258" i="3"/>
  <c r="E258" i="3"/>
  <c r="U258" i="3"/>
  <c r="Y258" i="3"/>
  <c r="V258" i="3"/>
  <c r="W250" i="3"/>
  <c r="T250" i="3"/>
  <c r="X250" i="3"/>
  <c r="E250" i="3"/>
  <c r="U250" i="3"/>
  <c r="Y250" i="3"/>
  <c r="V250" i="3"/>
  <c r="W241" i="3"/>
  <c r="T241" i="3"/>
  <c r="X241" i="3"/>
  <c r="E241" i="3"/>
  <c r="U241" i="3"/>
  <c r="Y241" i="3"/>
  <c r="V241" i="3"/>
  <c r="W228" i="3"/>
  <c r="T228" i="3"/>
  <c r="X228" i="3"/>
  <c r="E228" i="3"/>
  <c r="U228" i="3"/>
  <c r="Y228" i="3"/>
  <c r="V228" i="3"/>
  <c r="W224" i="3"/>
  <c r="T224" i="3"/>
  <c r="X224" i="3"/>
  <c r="E224" i="3"/>
  <c r="U224" i="3"/>
  <c r="Y224" i="3"/>
  <c r="V224" i="3"/>
  <c r="W214" i="3"/>
  <c r="T214" i="3"/>
  <c r="X214" i="3"/>
  <c r="E214" i="3"/>
  <c r="U214" i="3"/>
  <c r="Y214" i="3"/>
  <c r="V214" i="3"/>
  <c r="W179" i="3"/>
  <c r="T179" i="3"/>
  <c r="X179" i="3"/>
  <c r="E179" i="3"/>
  <c r="U179" i="3"/>
  <c r="Y179" i="3"/>
  <c r="V179" i="3"/>
  <c r="W180" i="3"/>
  <c r="T180" i="3"/>
  <c r="X180" i="3"/>
  <c r="E180" i="3"/>
  <c r="U180" i="3"/>
  <c r="Y180" i="3"/>
  <c r="V180" i="3"/>
  <c r="E201" i="3"/>
  <c r="U201" i="3"/>
  <c r="Y201" i="3"/>
  <c r="V201" i="3"/>
  <c r="W201" i="3"/>
  <c r="T201" i="3"/>
  <c r="X201" i="3"/>
  <c r="T196" i="3"/>
  <c r="X196" i="3"/>
  <c r="E196" i="3"/>
  <c r="U196" i="3"/>
  <c r="Y196" i="3"/>
  <c r="W196" i="3"/>
  <c r="V196" i="3"/>
  <c r="V173" i="3"/>
  <c r="W173" i="3"/>
  <c r="T173" i="3"/>
  <c r="X173" i="3"/>
  <c r="E173" i="3"/>
  <c r="U173" i="3"/>
  <c r="Y173" i="3"/>
  <c r="V155" i="3"/>
  <c r="W155" i="3"/>
  <c r="T155" i="3"/>
  <c r="X155" i="3"/>
  <c r="E155" i="3"/>
  <c r="U155" i="3"/>
  <c r="Y155" i="3"/>
  <c r="V153" i="3"/>
  <c r="W153" i="3"/>
  <c r="T153" i="3"/>
  <c r="T154" i="3" s="1"/>
  <c r="X153" i="3"/>
  <c r="E153" i="3"/>
  <c r="U153" i="3"/>
  <c r="U154" i="3" s="1"/>
  <c r="Y153" i="3"/>
  <c r="V137" i="3"/>
  <c r="W137" i="3"/>
  <c r="T137" i="3"/>
  <c r="X137" i="3"/>
  <c r="E137" i="3"/>
  <c r="U137" i="3"/>
  <c r="Y137" i="3"/>
  <c r="V130" i="3"/>
  <c r="W130" i="3"/>
  <c r="T130" i="3"/>
  <c r="X130" i="3"/>
  <c r="E130" i="3"/>
  <c r="U130" i="3"/>
  <c r="Y130" i="3"/>
  <c r="V112" i="3"/>
  <c r="W112" i="3"/>
  <c r="T112" i="3"/>
  <c r="X112" i="3"/>
  <c r="E112" i="3"/>
  <c r="U112" i="3"/>
  <c r="Y112" i="3"/>
  <c r="V117" i="3"/>
  <c r="W117" i="3"/>
  <c r="T117" i="3"/>
  <c r="X117" i="3"/>
  <c r="E117" i="3"/>
  <c r="U117" i="3"/>
  <c r="Y117" i="3"/>
  <c r="V124" i="3"/>
  <c r="W124" i="3"/>
  <c r="T124" i="3"/>
  <c r="X124" i="3"/>
  <c r="E124" i="3"/>
  <c r="U124" i="3"/>
  <c r="Y124" i="3"/>
  <c r="V88" i="3"/>
  <c r="W88" i="3"/>
  <c r="T88" i="3"/>
  <c r="X88" i="3"/>
  <c r="E88" i="3"/>
  <c r="U88" i="3"/>
  <c r="Y88" i="3"/>
  <c r="V92" i="3"/>
  <c r="W92" i="3"/>
  <c r="T92" i="3"/>
  <c r="X92" i="3"/>
  <c r="E92" i="3"/>
  <c r="U92" i="3"/>
  <c r="Y92" i="3"/>
  <c r="V70" i="3"/>
  <c r="W70" i="3"/>
  <c r="T70" i="3"/>
  <c r="X70" i="3"/>
  <c r="E70" i="3"/>
  <c r="U70" i="3"/>
  <c r="Y70" i="3"/>
  <c r="V50" i="3"/>
  <c r="W50" i="3"/>
  <c r="T50" i="3"/>
  <c r="X50" i="3"/>
  <c r="E50" i="3"/>
  <c r="U50" i="3"/>
  <c r="Y50" i="3"/>
  <c r="V60" i="3"/>
  <c r="W60" i="3"/>
  <c r="T60" i="3"/>
  <c r="X60" i="3"/>
  <c r="E60" i="3"/>
  <c r="U60" i="3"/>
  <c r="Y60" i="3"/>
  <c r="V75" i="3"/>
  <c r="W75" i="3"/>
  <c r="T75" i="3"/>
  <c r="X75" i="3"/>
  <c r="E75" i="3"/>
  <c r="U75" i="3"/>
  <c r="Y75" i="3"/>
  <c r="V28" i="3"/>
  <c r="W28" i="3"/>
  <c r="T28" i="3"/>
  <c r="X28" i="3"/>
  <c r="E28" i="3"/>
  <c r="U28" i="3"/>
  <c r="Y28" i="3"/>
  <c r="V19" i="3"/>
  <c r="W19" i="3"/>
  <c r="T19" i="3"/>
  <c r="X19" i="3"/>
  <c r="E19" i="3"/>
  <c r="U19" i="3"/>
  <c r="Y19" i="3"/>
  <c r="V24" i="3"/>
  <c r="W24" i="3"/>
  <c r="T24" i="3"/>
  <c r="X24" i="3"/>
  <c r="E24" i="3"/>
  <c r="U24" i="3"/>
  <c r="Y24" i="3"/>
  <c r="V1902" i="3"/>
  <c r="W1902" i="3"/>
  <c r="T1902" i="3"/>
  <c r="X1902" i="3"/>
  <c r="E1902" i="3"/>
  <c r="U1902" i="3"/>
  <c r="Y1902" i="3"/>
  <c r="V1899" i="3"/>
  <c r="W1899" i="3"/>
  <c r="T1899" i="3"/>
  <c r="X1899" i="3"/>
  <c r="E1899" i="3"/>
  <c r="U1899" i="3"/>
  <c r="Y1899" i="3"/>
  <c r="V1905" i="3"/>
  <c r="W1905" i="3"/>
  <c r="T1905" i="3"/>
  <c r="X1905" i="3"/>
  <c r="E1905" i="3"/>
  <c r="U1905" i="3"/>
  <c r="Y1905" i="3"/>
  <c r="V1886" i="3"/>
  <c r="W1886" i="3"/>
  <c r="T1886" i="3"/>
  <c r="X1886" i="3"/>
  <c r="E1886" i="3"/>
  <c r="U1886" i="3"/>
  <c r="Y1886" i="3"/>
  <c r="V1877" i="3"/>
  <c r="W1877" i="3"/>
  <c r="T1877" i="3"/>
  <c r="X1877" i="3"/>
  <c r="E1877" i="3"/>
  <c r="U1877" i="3"/>
  <c r="Y1877" i="3"/>
  <c r="V1872" i="3"/>
  <c r="W1872" i="3"/>
  <c r="T1872" i="3"/>
  <c r="X1872" i="3"/>
  <c r="E1872" i="3"/>
  <c r="U1872" i="3"/>
  <c r="Y1872" i="3"/>
  <c r="V1856" i="3"/>
  <c r="W1856" i="3"/>
  <c r="T1856" i="3"/>
  <c r="X1856" i="3"/>
  <c r="E1856" i="3"/>
  <c r="U1856" i="3"/>
  <c r="Y1856" i="3"/>
  <c r="W1914" i="3"/>
  <c r="T1914" i="3"/>
  <c r="X1914" i="3"/>
  <c r="E1914" i="3"/>
  <c r="U1914" i="3"/>
  <c r="Y1914" i="3"/>
  <c r="V1914" i="3"/>
  <c r="W1993" i="3"/>
  <c r="T1993" i="3"/>
  <c r="X1993" i="3"/>
  <c r="E1993" i="3"/>
  <c r="U1993" i="3"/>
  <c r="Y1993" i="3"/>
  <c r="V1993" i="3"/>
  <c r="W1989" i="3"/>
  <c r="T1989" i="3"/>
  <c r="X1989" i="3"/>
  <c r="E1989" i="3"/>
  <c r="U1989" i="3"/>
  <c r="Y1989" i="3"/>
  <c r="V1989" i="3"/>
  <c r="W1980" i="3"/>
  <c r="T1980" i="3"/>
  <c r="X1980" i="3"/>
  <c r="E1980" i="3"/>
  <c r="U1980" i="3"/>
  <c r="Y1980" i="3"/>
  <c r="V1980" i="3"/>
  <c r="W1973" i="3"/>
  <c r="T1973" i="3"/>
  <c r="X1973" i="3"/>
  <c r="E1973" i="3"/>
  <c r="U1973" i="3"/>
  <c r="Y1973" i="3"/>
  <c r="V1973" i="3"/>
  <c r="W909" i="3"/>
  <c r="T909" i="3"/>
  <c r="X909" i="3"/>
  <c r="E909" i="3"/>
  <c r="U909" i="3"/>
  <c r="Y909" i="3"/>
  <c r="V909" i="3"/>
  <c r="W896" i="3"/>
  <c r="T896" i="3"/>
  <c r="X896" i="3"/>
  <c r="E896" i="3"/>
  <c r="U896" i="3"/>
  <c r="Y896" i="3"/>
  <c r="V896" i="3"/>
  <c r="W911" i="3"/>
  <c r="T911" i="3"/>
  <c r="X911" i="3"/>
  <c r="E911" i="3"/>
  <c r="U911" i="3"/>
  <c r="Y911" i="3"/>
  <c r="V911" i="3"/>
  <c r="W898" i="3"/>
  <c r="T898" i="3"/>
  <c r="X898" i="3"/>
  <c r="E898" i="3"/>
  <c r="U898" i="3"/>
  <c r="Y898" i="3"/>
  <c r="V898" i="3"/>
  <c r="W895" i="3"/>
  <c r="T895" i="3"/>
  <c r="X895" i="3"/>
  <c r="E895" i="3"/>
  <c r="U895" i="3"/>
  <c r="Y895" i="3"/>
  <c r="V895" i="3"/>
  <c r="W884" i="3"/>
  <c r="T884" i="3"/>
  <c r="X884" i="3"/>
  <c r="E884" i="3"/>
  <c r="U884" i="3"/>
  <c r="Y884" i="3"/>
  <c r="V884" i="3"/>
  <c r="W885" i="3"/>
  <c r="T885" i="3"/>
  <c r="X885" i="3"/>
  <c r="E885" i="3"/>
  <c r="U885" i="3"/>
  <c r="Y885" i="3"/>
  <c r="V885" i="3"/>
  <c r="T878" i="3"/>
  <c r="X878" i="3"/>
  <c r="E878" i="3"/>
  <c r="U878" i="3"/>
  <c r="Y878" i="3"/>
  <c r="V878" i="3"/>
  <c r="W878" i="3"/>
  <c r="T843" i="3"/>
  <c r="X843" i="3"/>
  <c r="E843" i="3"/>
  <c r="U843" i="3"/>
  <c r="Y843" i="3"/>
  <c r="V843" i="3"/>
  <c r="W843" i="3"/>
  <c r="T832" i="3"/>
  <c r="X832" i="3"/>
  <c r="E832" i="3"/>
  <c r="U832" i="3"/>
  <c r="Y832" i="3"/>
  <c r="V832" i="3"/>
  <c r="W832" i="3"/>
  <c r="T821" i="3"/>
  <c r="X821" i="3"/>
  <c r="E821" i="3"/>
  <c r="U821" i="3"/>
  <c r="Y821" i="3"/>
  <c r="V821" i="3"/>
  <c r="W821" i="3"/>
  <c r="T810" i="3"/>
  <c r="X810" i="3"/>
  <c r="E810" i="3"/>
  <c r="U810" i="3"/>
  <c r="Y810" i="3"/>
  <c r="V810" i="3"/>
  <c r="W810" i="3"/>
  <c r="T804" i="3"/>
  <c r="X804" i="3"/>
  <c r="E804" i="3"/>
  <c r="U804" i="3"/>
  <c r="Y804" i="3"/>
  <c r="V804" i="3"/>
  <c r="W804" i="3"/>
  <c r="T820" i="3"/>
  <c r="X820" i="3"/>
  <c r="E820" i="3"/>
  <c r="U820" i="3"/>
  <c r="Y820" i="3"/>
  <c r="V820" i="3"/>
  <c r="W820" i="3"/>
  <c r="W819" i="3"/>
  <c r="T819" i="3"/>
  <c r="X819" i="3"/>
  <c r="E819" i="3"/>
  <c r="U819" i="3"/>
  <c r="Y819" i="3"/>
  <c r="V819" i="3"/>
  <c r="W792" i="3"/>
  <c r="T792" i="3"/>
  <c r="X792" i="3"/>
  <c r="E792" i="3"/>
  <c r="U792" i="3"/>
  <c r="Y792" i="3"/>
  <c r="V792" i="3"/>
  <c r="W782" i="3"/>
  <c r="T782" i="3"/>
  <c r="X782" i="3"/>
  <c r="E782" i="3"/>
  <c r="U782" i="3"/>
  <c r="Y782" i="3"/>
  <c r="V782" i="3"/>
  <c r="W772" i="3"/>
  <c r="T772" i="3"/>
  <c r="X772" i="3"/>
  <c r="E772" i="3"/>
  <c r="U772" i="3"/>
  <c r="Y772" i="3"/>
  <c r="V772" i="3"/>
  <c r="W768" i="3"/>
  <c r="T768" i="3"/>
  <c r="X768" i="3"/>
  <c r="E768" i="3"/>
  <c r="U768" i="3"/>
  <c r="Y768" i="3"/>
  <c r="V768" i="3"/>
  <c r="W754" i="3"/>
  <c r="T754" i="3"/>
  <c r="X754" i="3"/>
  <c r="E754" i="3"/>
  <c r="U754" i="3"/>
  <c r="Y754" i="3"/>
  <c r="V754" i="3"/>
  <c r="W736" i="3"/>
  <c r="T736" i="3"/>
  <c r="X736" i="3"/>
  <c r="E736" i="3"/>
  <c r="U736" i="3"/>
  <c r="Y736" i="3"/>
  <c r="V736" i="3"/>
  <c r="W729" i="3"/>
  <c r="T729" i="3"/>
  <c r="X729" i="3"/>
  <c r="E729" i="3"/>
  <c r="U729" i="3"/>
  <c r="Y729" i="3"/>
  <c r="V729" i="3"/>
  <c r="W730" i="3"/>
  <c r="T730" i="3"/>
  <c r="X730" i="3"/>
  <c r="E730" i="3"/>
  <c r="U730" i="3"/>
  <c r="Y730" i="3"/>
  <c r="V730" i="3"/>
  <c r="W1951" i="3"/>
  <c r="T1951" i="3"/>
  <c r="X1951" i="3"/>
  <c r="E1951" i="3"/>
  <c r="U1951" i="3"/>
  <c r="Y1951" i="3"/>
  <c r="V1951" i="3"/>
  <c r="W1944" i="3"/>
  <c r="T1944" i="3"/>
  <c r="X1944" i="3"/>
  <c r="E1944" i="3"/>
  <c r="U1944" i="3"/>
  <c r="Y1944" i="3"/>
  <c r="V1944" i="3"/>
  <c r="V1959" i="3"/>
  <c r="W1959" i="3"/>
  <c r="T1959" i="3"/>
  <c r="X1959" i="3"/>
  <c r="E1959" i="3"/>
  <c r="U1959" i="3"/>
  <c r="Y1959" i="3"/>
  <c r="V1949" i="3"/>
  <c r="W1949" i="3"/>
  <c r="T1949" i="3"/>
  <c r="X1949" i="3"/>
  <c r="E1949" i="3"/>
  <c r="U1949" i="3"/>
  <c r="Y1949" i="3"/>
  <c r="V563" i="3"/>
  <c r="W563" i="3"/>
  <c r="T563" i="3"/>
  <c r="X563" i="3"/>
  <c r="E563" i="3"/>
  <c r="U563" i="3"/>
  <c r="Y563" i="3"/>
  <c r="V559" i="3"/>
  <c r="W559" i="3"/>
  <c r="T559" i="3"/>
  <c r="T560" i="3" s="1"/>
  <c r="X559" i="3"/>
  <c r="E559" i="3"/>
  <c r="U559" i="3"/>
  <c r="U560" i="3" s="1"/>
  <c r="Y559" i="3"/>
  <c r="V1936" i="3"/>
  <c r="W1936" i="3"/>
  <c r="T1936" i="3"/>
  <c r="X1936" i="3"/>
  <c r="E1936" i="3"/>
  <c r="U1936" i="3"/>
  <c r="Y1936" i="3"/>
  <c r="V1929" i="3"/>
  <c r="W1929" i="3"/>
  <c r="T1929" i="3"/>
  <c r="X1929" i="3"/>
  <c r="E1929" i="3"/>
  <c r="U1929" i="3"/>
  <c r="Y1929" i="3"/>
  <c r="V544" i="3"/>
  <c r="W544" i="3"/>
  <c r="T544" i="3"/>
  <c r="X544" i="3"/>
  <c r="E544" i="3"/>
  <c r="U544" i="3"/>
  <c r="Y544" i="3"/>
  <c r="V538" i="3"/>
  <c r="W538" i="3"/>
  <c r="T538" i="3"/>
  <c r="X538" i="3"/>
  <c r="E538" i="3"/>
  <c r="U538" i="3"/>
  <c r="Y538" i="3"/>
  <c r="V520" i="3"/>
  <c r="W520" i="3"/>
  <c r="T520" i="3"/>
  <c r="T521" i="3" s="1"/>
  <c r="X520" i="3"/>
  <c r="E520" i="3"/>
  <c r="U520" i="3"/>
  <c r="U521" i="3" s="1"/>
  <c r="Y520" i="3"/>
  <c r="V1922" i="3"/>
  <c r="W1922" i="3"/>
  <c r="T1922" i="3"/>
  <c r="X1922" i="3"/>
  <c r="E1922" i="3"/>
  <c r="U1922" i="3"/>
  <c r="Y1922" i="3"/>
  <c r="V504" i="3"/>
  <c r="W504" i="3"/>
  <c r="T504" i="3"/>
  <c r="X504" i="3"/>
  <c r="E504" i="3"/>
  <c r="U504" i="3"/>
  <c r="Y504" i="3"/>
  <c r="V501" i="3"/>
  <c r="W501" i="3"/>
  <c r="T501" i="3"/>
  <c r="X501" i="3"/>
  <c r="E501" i="3"/>
  <c r="U501" i="3"/>
  <c r="Y501" i="3"/>
  <c r="V1664" i="3"/>
  <c r="W1664" i="3"/>
  <c r="T1664" i="3"/>
  <c r="X1664" i="3"/>
  <c r="E1664" i="3"/>
  <c r="U1664" i="3"/>
  <c r="Y1664" i="3"/>
  <c r="W1659" i="3"/>
  <c r="T1659" i="3"/>
  <c r="T1660" i="3" s="1"/>
  <c r="X1659" i="3"/>
  <c r="E1659" i="3"/>
  <c r="U1659" i="3"/>
  <c r="U1660" i="3" s="1"/>
  <c r="Y1659" i="3"/>
  <c r="E493" i="3"/>
  <c r="U493" i="3"/>
  <c r="W493" i="3"/>
  <c r="T493" i="3"/>
  <c r="V493" i="3"/>
  <c r="X493" i="3"/>
  <c r="Y493" i="3"/>
  <c r="T1831" i="3"/>
  <c r="X1831" i="3"/>
  <c r="E1831" i="3"/>
  <c r="U1831" i="3"/>
  <c r="Y1831" i="3"/>
  <c r="V1831" i="3"/>
  <c r="W1831" i="3"/>
  <c r="T1846" i="3"/>
  <c r="X1846" i="3"/>
  <c r="E1846" i="3"/>
  <c r="U1846" i="3"/>
  <c r="Y1846" i="3"/>
  <c r="V1846" i="3"/>
  <c r="W1846" i="3"/>
  <c r="T1853" i="3"/>
  <c r="X1853" i="3"/>
  <c r="E1853" i="3"/>
  <c r="U1853" i="3"/>
  <c r="Y1853" i="3"/>
  <c r="V1853" i="3"/>
  <c r="W1853" i="3"/>
  <c r="T1819" i="3"/>
  <c r="X1819" i="3"/>
  <c r="E1819" i="3"/>
  <c r="U1819" i="3"/>
  <c r="Y1819" i="3"/>
  <c r="V1819" i="3"/>
  <c r="W1819" i="3"/>
  <c r="T1812" i="3"/>
  <c r="X1812" i="3"/>
  <c r="E1812" i="3"/>
  <c r="U1812" i="3"/>
  <c r="Y1812" i="3"/>
  <c r="V1812" i="3"/>
  <c r="W1812" i="3"/>
  <c r="T1811" i="3"/>
  <c r="X1811" i="3"/>
  <c r="E1811" i="3"/>
  <c r="U1811" i="3"/>
  <c r="Y1811" i="3"/>
  <c r="V1811" i="3"/>
  <c r="W1811" i="3"/>
  <c r="T1726" i="3"/>
  <c r="X1726" i="3"/>
  <c r="E1726" i="3"/>
  <c r="U1726" i="3"/>
  <c r="Y1726" i="3"/>
  <c r="V1726" i="3"/>
  <c r="W1726" i="3"/>
  <c r="T1717" i="3"/>
  <c r="X1717" i="3"/>
  <c r="E1717" i="3"/>
  <c r="U1717" i="3"/>
  <c r="Y1717" i="3"/>
  <c r="V1717" i="3"/>
  <c r="W1717" i="3"/>
  <c r="T1710" i="3"/>
  <c r="X1710" i="3"/>
  <c r="E1710" i="3"/>
  <c r="U1710" i="3"/>
  <c r="Y1710" i="3"/>
  <c r="V1710" i="3"/>
  <c r="W1710" i="3"/>
  <c r="T1799" i="3"/>
  <c r="X1799" i="3"/>
  <c r="E1799" i="3"/>
  <c r="U1799" i="3"/>
  <c r="Y1799" i="3"/>
  <c r="V1799" i="3"/>
  <c r="W1799" i="3"/>
  <c r="T1825" i="3"/>
  <c r="X1825" i="3"/>
  <c r="E1825" i="3"/>
  <c r="U1825" i="3"/>
  <c r="Y1825" i="3"/>
  <c r="V1825" i="3"/>
  <c r="W1825" i="3"/>
  <c r="T1841" i="3"/>
  <c r="X1841" i="3"/>
  <c r="E1841" i="3"/>
  <c r="U1841" i="3"/>
  <c r="Y1841" i="3"/>
  <c r="V1841" i="3"/>
  <c r="W1841" i="3"/>
  <c r="T1687" i="3"/>
  <c r="X1687" i="3"/>
  <c r="E1687" i="3"/>
  <c r="U1687" i="3"/>
  <c r="Y1687" i="3"/>
  <c r="V1687" i="3"/>
  <c r="W1687" i="3"/>
  <c r="T1695" i="3"/>
  <c r="X1695" i="3"/>
  <c r="E1695" i="3"/>
  <c r="U1695" i="3"/>
  <c r="Y1695" i="3"/>
  <c r="V1695" i="3"/>
  <c r="W1695" i="3"/>
  <c r="V1686" i="3"/>
  <c r="W1686" i="3"/>
  <c r="T1686" i="3"/>
  <c r="X1686" i="3"/>
  <c r="E1686" i="3"/>
  <c r="U1686" i="3"/>
  <c r="Y1686" i="3"/>
  <c r="V1676" i="3"/>
  <c r="W1676" i="3"/>
  <c r="T1676" i="3"/>
  <c r="X1676" i="3"/>
  <c r="E1676" i="3"/>
  <c r="U1676" i="3"/>
  <c r="Y1676" i="3"/>
  <c r="V1757" i="3"/>
  <c r="X1757" i="3"/>
  <c r="T1757" i="3"/>
  <c r="Y1757" i="3"/>
  <c r="E1757" i="3"/>
  <c r="U1757" i="3"/>
  <c r="W1757" i="3"/>
  <c r="V1747" i="3"/>
  <c r="T1747" i="3"/>
  <c r="Y1747" i="3"/>
  <c r="E1747" i="3"/>
  <c r="U1747" i="3"/>
  <c r="W1747" i="3"/>
  <c r="X1747" i="3"/>
  <c r="V1760" i="3"/>
  <c r="E1760" i="3"/>
  <c r="U1760" i="3"/>
  <c r="W1760" i="3"/>
  <c r="X1760" i="3"/>
  <c r="T1760" i="3"/>
  <c r="Y1760" i="3"/>
  <c r="V1750" i="3"/>
  <c r="W1750" i="3"/>
  <c r="X1750" i="3"/>
  <c r="T1750" i="3"/>
  <c r="Y1750" i="3"/>
  <c r="E1750" i="3"/>
  <c r="U1750" i="3"/>
  <c r="V1743" i="3"/>
  <c r="X1743" i="3"/>
  <c r="T1743" i="3"/>
  <c r="Y1743" i="3"/>
  <c r="E1743" i="3"/>
  <c r="U1743" i="3"/>
  <c r="W1743" i="3"/>
  <c r="V1736" i="3"/>
  <c r="T1736" i="3"/>
  <c r="Y1736" i="3"/>
  <c r="E1736" i="3"/>
  <c r="U1736" i="3"/>
  <c r="W1736" i="3"/>
  <c r="X1736" i="3"/>
  <c r="V1704" i="3"/>
  <c r="E1704" i="3"/>
  <c r="U1704" i="3"/>
  <c r="W1704" i="3"/>
  <c r="X1704" i="3"/>
  <c r="T1704" i="3"/>
  <c r="Y1704" i="3"/>
  <c r="V1703" i="3"/>
  <c r="W1703" i="3"/>
  <c r="X1703" i="3"/>
  <c r="T1703" i="3"/>
  <c r="U1703" i="3"/>
  <c r="Y1703" i="3"/>
  <c r="E1703" i="3"/>
  <c r="V1772" i="3"/>
  <c r="X1772" i="3"/>
  <c r="T1772" i="3"/>
  <c r="Y1772" i="3"/>
  <c r="E1772" i="3"/>
  <c r="U1772" i="3"/>
  <c r="W1772" i="3"/>
  <c r="E1794" i="3"/>
  <c r="U1794" i="3"/>
  <c r="Y1794" i="3"/>
  <c r="V1794" i="3"/>
  <c r="T1794" i="3"/>
  <c r="W1794" i="3"/>
  <c r="X1794" i="3"/>
  <c r="E1776" i="3"/>
  <c r="U1776" i="3"/>
  <c r="Y1776" i="3"/>
  <c r="V1776" i="3"/>
  <c r="X1776" i="3"/>
  <c r="T1776" i="3"/>
  <c r="W1776" i="3"/>
  <c r="E1649" i="3"/>
  <c r="U1649" i="3"/>
  <c r="Y1649" i="3"/>
  <c r="V1649" i="3"/>
  <c r="T1649" i="3"/>
  <c r="W1649" i="3"/>
  <c r="X1649" i="3"/>
  <c r="E1642" i="3"/>
  <c r="U1642" i="3"/>
  <c r="Y1642" i="3"/>
  <c r="V1642" i="3"/>
  <c r="X1642" i="3"/>
  <c r="T1642" i="3"/>
  <c r="W1642" i="3"/>
  <c r="E1627" i="3"/>
  <c r="U1627" i="3"/>
  <c r="Y1627" i="3"/>
  <c r="V1627" i="3"/>
  <c r="T1627" i="3"/>
  <c r="W1627" i="3"/>
  <c r="X1627" i="3"/>
  <c r="E1626" i="3"/>
  <c r="U1626" i="3"/>
  <c r="Y1626" i="3"/>
  <c r="V1626" i="3"/>
  <c r="X1626" i="3"/>
  <c r="T1626" i="3"/>
  <c r="W1626" i="3"/>
  <c r="E1612" i="3"/>
  <c r="U1612" i="3"/>
  <c r="Y1612" i="3"/>
  <c r="V1612" i="3"/>
  <c r="T1612" i="3"/>
  <c r="W1612" i="3"/>
  <c r="X1612" i="3"/>
  <c r="E1639" i="3"/>
  <c r="U1639" i="3"/>
  <c r="Y1639" i="3"/>
  <c r="V1639" i="3"/>
  <c r="X1639" i="3"/>
  <c r="T1639" i="3"/>
  <c r="W1639" i="3"/>
  <c r="E1634" i="3"/>
  <c r="U1634" i="3"/>
  <c r="Y1634" i="3"/>
  <c r="V1634" i="3"/>
  <c r="T1634" i="3"/>
  <c r="W1634" i="3"/>
  <c r="X1634" i="3"/>
  <c r="E1381" i="3"/>
  <c r="U1381" i="3"/>
  <c r="Y1381" i="3"/>
  <c r="V1381" i="3"/>
  <c r="X1381" i="3"/>
  <c r="T1381" i="3"/>
  <c r="W1381" i="3"/>
  <c r="E1370" i="3"/>
  <c r="U1370" i="3"/>
  <c r="Y1370" i="3"/>
  <c r="V1370" i="3"/>
  <c r="T1370" i="3"/>
  <c r="W1370" i="3"/>
  <c r="X1370" i="3"/>
  <c r="E1364" i="3"/>
  <c r="U1364" i="3"/>
  <c r="Y1364" i="3"/>
  <c r="V1364" i="3"/>
  <c r="W1364" i="3"/>
  <c r="X1364" i="3"/>
  <c r="T1364" i="3"/>
  <c r="E1359" i="3"/>
  <c r="U1359" i="3"/>
  <c r="Y1359" i="3"/>
  <c r="V1359" i="3"/>
  <c r="T1359" i="3"/>
  <c r="X1359" i="3"/>
  <c r="W1359" i="3"/>
  <c r="E1365" i="3"/>
  <c r="U1365" i="3"/>
  <c r="Y1365" i="3"/>
  <c r="V1365" i="3"/>
  <c r="W1365" i="3"/>
  <c r="X1365" i="3"/>
  <c r="T1365" i="3"/>
  <c r="E1352" i="3"/>
  <c r="U1352" i="3"/>
  <c r="Y1352" i="3"/>
  <c r="V1352" i="3"/>
  <c r="T1352" i="3"/>
  <c r="W1352" i="3"/>
  <c r="X1352" i="3"/>
  <c r="E362" i="3"/>
  <c r="U362" i="3"/>
  <c r="Y362" i="3"/>
  <c r="V362" i="3"/>
  <c r="W362" i="3"/>
  <c r="X362" i="3"/>
  <c r="T362" i="3"/>
  <c r="E361" i="3"/>
  <c r="U361" i="3"/>
  <c r="Y361" i="3"/>
  <c r="V361" i="3"/>
  <c r="T361" i="3"/>
  <c r="W361" i="3"/>
  <c r="X361" i="3"/>
  <c r="E679" i="3"/>
  <c r="U679" i="3"/>
  <c r="Y679" i="3"/>
  <c r="V679" i="3"/>
  <c r="W679" i="3"/>
  <c r="X679" i="3"/>
  <c r="T679" i="3"/>
  <c r="W674" i="3"/>
  <c r="T674" i="3"/>
  <c r="X674" i="3"/>
  <c r="Y674" i="3"/>
  <c r="E674" i="3"/>
  <c r="U674" i="3"/>
  <c r="V674" i="3"/>
  <c r="W671" i="3"/>
  <c r="T671" i="3"/>
  <c r="X671" i="3"/>
  <c r="E671" i="3"/>
  <c r="U671" i="3"/>
  <c r="V671" i="3"/>
  <c r="Y671" i="3"/>
  <c r="W620" i="3"/>
  <c r="T620" i="3"/>
  <c r="X620" i="3"/>
  <c r="Y620" i="3"/>
  <c r="E620" i="3"/>
  <c r="U620" i="3"/>
  <c r="V620" i="3"/>
  <c r="W662" i="3"/>
  <c r="T662" i="3"/>
  <c r="X662" i="3"/>
  <c r="E662" i="3"/>
  <c r="U662" i="3"/>
  <c r="V662" i="3"/>
  <c r="Y662" i="3"/>
  <c r="W619" i="3"/>
  <c r="T619" i="3"/>
  <c r="X619" i="3"/>
  <c r="Y619" i="3"/>
  <c r="E619" i="3"/>
  <c r="U619" i="3"/>
  <c r="V619" i="3"/>
  <c r="W649" i="3"/>
  <c r="T649" i="3"/>
  <c r="X649" i="3"/>
  <c r="E649" i="3"/>
  <c r="U649" i="3"/>
  <c r="V649" i="3"/>
  <c r="Y649" i="3"/>
  <c r="W643" i="3"/>
  <c r="T643" i="3"/>
  <c r="X643" i="3"/>
  <c r="Y643" i="3"/>
  <c r="E643" i="3"/>
  <c r="U643" i="3"/>
  <c r="V643" i="3"/>
  <c r="W669" i="3"/>
  <c r="T669" i="3"/>
  <c r="X669" i="3"/>
  <c r="E669" i="3"/>
  <c r="U669" i="3"/>
  <c r="V669" i="3"/>
  <c r="Y669" i="3"/>
  <c r="W630" i="3"/>
  <c r="T630" i="3"/>
  <c r="X630" i="3"/>
  <c r="Y630" i="3"/>
  <c r="E630" i="3"/>
  <c r="U630" i="3"/>
  <c r="V630" i="3"/>
  <c r="W623" i="3"/>
  <c r="T623" i="3"/>
  <c r="X623" i="3"/>
  <c r="E623" i="3"/>
  <c r="U623" i="3"/>
  <c r="V623" i="3"/>
  <c r="Y623" i="3"/>
  <c r="W612" i="3"/>
  <c r="T612" i="3"/>
  <c r="X612" i="3"/>
  <c r="Y612" i="3"/>
  <c r="E612" i="3"/>
  <c r="U612" i="3"/>
  <c r="V612" i="3"/>
  <c r="W644" i="3"/>
  <c r="T644" i="3"/>
  <c r="X644" i="3"/>
  <c r="U644" i="3"/>
  <c r="V644" i="3"/>
  <c r="Y644" i="3"/>
  <c r="E644" i="3"/>
  <c r="V579" i="3"/>
  <c r="W579" i="3"/>
  <c r="T579" i="3"/>
  <c r="E579" i="3"/>
  <c r="X579" i="3"/>
  <c r="Y579" i="3"/>
  <c r="V599" i="3"/>
  <c r="W599" i="3"/>
  <c r="X599" i="3"/>
  <c r="Y599" i="3"/>
  <c r="T599" i="3"/>
  <c r="E599" i="3"/>
  <c r="U599" i="3"/>
  <c r="V595" i="3"/>
  <c r="W595" i="3"/>
  <c r="T595" i="3"/>
  <c r="E595" i="3"/>
  <c r="U595" i="3"/>
  <c r="X595" i="3"/>
  <c r="Y595" i="3"/>
  <c r="W603" i="3"/>
  <c r="T603" i="3"/>
  <c r="X603" i="3"/>
  <c r="E603" i="3"/>
  <c r="U603" i="3"/>
  <c r="V603" i="3"/>
  <c r="Y603" i="3"/>
  <c r="W588" i="3"/>
  <c r="T588" i="3"/>
  <c r="X588" i="3"/>
  <c r="Y588" i="3"/>
  <c r="E588" i="3"/>
  <c r="U588" i="3"/>
  <c r="V588" i="3"/>
  <c r="W594" i="3"/>
  <c r="T594" i="3"/>
  <c r="X594" i="3"/>
  <c r="E594" i="3"/>
  <c r="U594" i="3"/>
  <c r="V594" i="3"/>
  <c r="Y594" i="3"/>
  <c r="W573" i="3"/>
  <c r="T573" i="3"/>
  <c r="X573" i="3"/>
  <c r="Y573" i="3"/>
  <c r="E573" i="3"/>
  <c r="U573" i="3"/>
  <c r="V573" i="3"/>
  <c r="W145" i="3"/>
  <c r="T145" i="3"/>
  <c r="X145" i="3"/>
  <c r="E145" i="3"/>
  <c r="U145" i="3"/>
  <c r="V145" i="3"/>
  <c r="Y145" i="3"/>
  <c r="W149" i="3"/>
  <c r="E149" i="3"/>
  <c r="T149" i="3"/>
  <c r="X149" i="3"/>
  <c r="Y149" i="3"/>
  <c r="U149" i="3"/>
  <c r="V149" i="3"/>
  <c r="T676" i="3"/>
  <c r="X676" i="3"/>
  <c r="E676" i="3"/>
  <c r="U676" i="3"/>
  <c r="Y676" i="3"/>
  <c r="V676" i="3"/>
  <c r="W676" i="3"/>
  <c r="T27" i="3"/>
  <c r="X27" i="3"/>
  <c r="E27" i="3"/>
  <c r="U27" i="3"/>
  <c r="Y27" i="3"/>
  <c r="V27" i="3"/>
  <c r="W27" i="3"/>
  <c r="V2345" i="3"/>
  <c r="W2345" i="3"/>
  <c r="X2345" i="3"/>
  <c r="Y2345" i="3"/>
  <c r="T2345" i="3"/>
  <c r="E2345" i="3"/>
  <c r="U2345" i="3"/>
  <c r="V1438" i="3"/>
  <c r="W1438" i="3"/>
  <c r="T1438" i="3"/>
  <c r="E1438" i="3"/>
  <c r="U1438" i="3"/>
  <c r="X1438" i="3"/>
  <c r="Y1438" i="3"/>
  <c r="W491" i="3"/>
  <c r="V491" i="3"/>
  <c r="X491" i="3"/>
  <c r="T491" i="3"/>
  <c r="U491" i="3"/>
  <c r="E491" i="3"/>
  <c r="Y491" i="3"/>
  <c r="E319" i="3"/>
  <c r="U319" i="3"/>
  <c r="Y319" i="3"/>
  <c r="V319" i="3"/>
  <c r="W319" i="3"/>
  <c r="T319" i="3"/>
  <c r="X319" i="3"/>
  <c r="E398" i="3"/>
  <c r="U398" i="3"/>
  <c r="Y398" i="3"/>
  <c r="V398" i="3"/>
  <c r="W398" i="3"/>
  <c r="T398" i="3"/>
  <c r="X398" i="3"/>
  <c r="E404" i="3"/>
  <c r="U404" i="3"/>
  <c r="Y404" i="3"/>
  <c r="V404" i="3"/>
  <c r="W404" i="3"/>
  <c r="X404" i="3"/>
  <c r="T404" i="3"/>
  <c r="C1036" i="3"/>
  <c r="B1890" i="3"/>
  <c r="A461" i="3"/>
  <c r="C998" i="3"/>
  <c r="B1018" i="3"/>
  <c r="A1956" i="3"/>
  <c r="C1068" i="3"/>
  <c r="B1937" i="3"/>
  <c r="A1910" i="3"/>
  <c r="C945" i="3"/>
  <c r="B1468" i="3"/>
  <c r="A346" i="3"/>
  <c r="C1960" i="3"/>
  <c r="B2282" i="3"/>
  <c r="C967" i="3"/>
  <c r="C1983" i="3"/>
  <c r="B2077" i="3"/>
  <c r="A853" i="3"/>
  <c r="C1520" i="3"/>
  <c r="B1261" i="3"/>
  <c r="A2018" i="3"/>
  <c r="C2161" i="3"/>
  <c r="B1927" i="3"/>
  <c r="A1924" i="3"/>
  <c r="C752" i="3"/>
  <c r="B902" i="3"/>
  <c r="A899" i="3"/>
  <c r="W1559" i="3"/>
  <c r="V752" i="3"/>
  <c r="Y902" i="3"/>
  <c r="U902" i="3"/>
  <c r="E902" i="3"/>
  <c r="X899" i="3"/>
  <c r="T899" i="3"/>
  <c r="W1522" i="3"/>
  <c r="V1890" i="3"/>
  <c r="Y461" i="3"/>
  <c r="U461" i="3"/>
  <c r="E461" i="3"/>
  <c r="X1445" i="3"/>
  <c r="T1445" i="3"/>
  <c r="W998" i="3"/>
  <c r="V1018" i="3"/>
  <c r="Y1956" i="3"/>
  <c r="U1956" i="3"/>
  <c r="E1956" i="3"/>
  <c r="X1596" i="3"/>
  <c r="T1596" i="3"/>
  <c r="T1597" i="3" s="1"/>
  <c r="W1068" i="3"/>
  <c r="V1937" i="3"/>
  <c r="Y1910" i="3"/>
  <c r="U1910" i="3"/>
  <c r="U1911" i="3" s="1"/>
  <c r="E1910" i="3"/>
  <c r="X978" i="3"/>
  <c r="T978" i="3"/>
  <c r="W945" i="3"/>
  <c r="V1468" i="3"/>
  <c r="Y346" i="3"/>
  <c r="U346" i="3"/>
  <c r="E346" i="3"/>
  <c r="X954" i="3"/>
  <c r="T954" i="3"/>
  <c r="W1960" i="3"/>
  <c r="V2282" i="3"/>
  <c r="X142" i="3"/>
  <c r="T142" i="3"/>
  <c r="T143" i="3" s="1"/>
  <c r="W967" i="3"/>
  <c r="X234" i="3"/>
  <c r="T234" i="3"/>
  <c r="W1983" i="3"/>
  <c r="V2077" i="3"/>
  <c r="Y853" i="3"/>
  <c r="U853" i="3"/>
  <c r="E853" i="3"/>
  <c r="X1504" i="3"/>
  <c r="T1504" i="3"/>
  <c r="W1520" i="3"/>
  <c r="V1261" i="3"/>
  <c r="Y2018" i="3"/>
  <c r="U2018" i="3"/>
  <c r="U2019" i="3" s="1"/>
  <c r="E2018" i="3"/>
  <c r="X306" i="3"/>
  <c r="T306" i="3"/>
  <c r="T307" i="3" s="1"/>
  <c r="W2161" i="3"/>
  <c r="V1927" i="3"/>
  <c r="Y1924" i="3"/>
  <c r="U1924" i="3"/>
  <c r="E1924" i="3"/>
  <c r="X536" i="3"/>
  <c r="T536" i="3"/>
  <c r="W1036" i="3"/>
  <c r="V1046" i="3"/>
  <c r="Y403" i="3"/>
  <c r="U403" i="3"/>
  <c r="E403" i="3"/>
  <c r="X387" i="3"/>
  <c r="T387" i="3"/>
  <c r="Y1070" i="3"/>
  <c r="U1070" i="3"/>
  <c r="U1071" i="3" s="1"/>
  <c r="E1070" i="3"/>
  <c r="X1140" i="3"/>
  <c r="T1140" i="3"/>
  <c r="T1141" i="3" s="1"/>
  <c r="W2164" i="3"/>
  <c r="V535" i="3"/>
  <c r="Y1648" i="3"/>
  <c r="U1648" i="3"/>
  <c r="E1648" i="3"/>
  <c r="X1579" i="3"/>
  <c r="T1579" i="3"/>
  <c r="W1309" i="3"/>
  <c r="V1305" i="3"/>
  <c r="Y633" i="3"/>
  <c r="U633" i="3"/>
  <c r="E633" i="3"/>
  <c r="X627" i="3"/>
  <c r="T627" i="3"/>
  <c r="W2255" i="3"/>
  <c r="V1356" i="3"/>
  <c r="Y1958" i="3"/>
  <c r="U1958" i="3"/>
  <c r="E1958" i="3"/>
  <c r="X2216" i="3"/>
  <c r="T2216" i="3"/>
  <c r="W431" i="3"/>
  <c r="V980" i="3"/>
  <c r="Y1692" i="3"/>
  <c r="U1692" i="3"/>
  <c r="E1692" i="3"/>
  <c r="X408" i="3"/>
  <c r="T408" i="3"/>
  <c r="W746" i="3"/>
  <c r="V1091" i="3"/>
  <c r="Y272" i="3"/>
  <c r="U272" i="3"/>
  <c r="E272" i="3"/>
  <c r="X162" i="3"/>
  <c r="T162" i="3"/>
  <c r="W265" i="3"/>
  <c r="V1277" i="3"/>
  <c r="Y831" i="3"/>
  <c r="U831" i="3"/>
  <c r="E831" i="3"/>
  <c r="X1216" i="3"/>
  <c r="T1216" i="3"/>
  <c r="W1214" i="3"/>
  <c r="V797" i="3"/>
  <c r="Y2157" i="3"/>
  <c r="U2157" i="3"/>
  <c r="E2157" i="3"/>
  <c r="X1957" i="3"/>
  <c r="T1957" i="3"/>
  <c r="W11" i="3"/>
  <c r="V1339" i="3"/>
  <c r="Y96" i="3"/>
  <c r="U96" i="3"/>
  <c r="E96" i="3"/>
  <c r="X2329" i="3"/>
  <c r="T2329" i="3"/>
  <c r="W947" i="3"/>
  <c r="V943" i="3"/>
  <c r="Y298" i="3"/>
  <c r="U298" i="3"/>
  <c r="E298" i="3"/>
  <c r="X1707" i="3"/>
  <c r="T1707" i="3"/>
  <c r="W1471" i="3"/>
  <c r="V46" i="3"/>
  <c r="Y38" i="3"/>
  <c r="U38" i="3"/>
  <c r="E38" i="3"/>
  <c r="X1066" i="3"/>
  <c r="T1066" i="3"/>
  <c r="T1067" i="3" s="1"/>
  <c r="W2371" i="3"/>
  <c r="V401" i="3"/>
  <c r="Y291" i="3"/>
  <c r="U291" i="3"/>
  <c r="E291" i="3"/>
  <c r="X1662" i="3"/>
  <c r="T1662" i="3"/>
  <c r="W1727" i="3"/>
  <c r="V880" i="3"/>
  <c r="Y873" i="3"/>
  <c r="U873" i="3"/>
  <c r="E873" i="3"/>
  <c r="X879" i="3"/>
  <c r="T879" i="3"/>
  <c r="W876" i="3"/>
  <c r="V1064" i="3"/>
  <c r="Y545" i="3"/>
  <c r="U545" i="3"/>
  <c r="E545" i="3"/>
  <c r="X1788" i="3"/>
  <c r="T1788" i="3"/>
  <c r="W926" i="3"/>
  <c r="V221" i="3"/>
  <c r="Y1948" i="3"/>
  <c r="U1948" i="3"/>
  <c r="E1948" i="3"/>
  <c r="X796" i="3"/>
  <c r="T796" i="3"/>
  <c r="W726" i="3"/>
  <c r="V639" i="3"/>
  <c r="Y656" i="3"/>
  <c r="U656" i="3"/>
  <c r="E656" i="3"/>
  <c r="X596" i="3"/>
  <c r="T596" i="3"/>
  <c r="W589" i="3"/>
  <c r="V72" i="3"/>
  <c r="Y1044" i="3"/>
  <c r="U1044" i="3"/>
  <c r="E1044" i="3"/>
  <c r="X91" i="3"/>
  <c r="T91" i="3"/>
  <c r="W1060" i="3"/>
  <c r="V1698" i="3"/>
  <c r="Y1317" i="3"/>
  <c r="U1317" i="3"/>
  <c r="E1317" i="3"/>
  <c r="X735" i="3"/>
  <c r="T735" i="3"/>
  <c r="W891" i="3"/>
  <c r="V1780" i="3"/>
  <c r="Y1411" i="3"/>
  <c r="U1411" i="3"/>
  <c r="E1411" i="3"/>
  <c r="X2001" i="3"/>
  <c r="T2001" i="3"/>
  <c r="W1269" i="3"/>
  <c r="V57" i="3"/>
  <c r="Y41" i="3"/>
  <c r="U41" i="3"/>
  <c r="E41" i="3"/>
  <c r="X1721" i="3"/>
  <c r="T1721" i="3"/>
  <c r="W2091" i="3"/>
  <c r="V907" i="3"/>
  <c r="Y1103" i="3"/>
  <c r="U1103" i="3"/>
  <c r="E1103" i="3"/>
  <c r="X2286" i="3"/>
  <c r="T2286" i="3"/>
  <c r="W781" i="3"/>
  <c r="V279" i="3"/>
  <c r="Y1427" i="3"/>
  <c r="U1427" i="3"/>
  <c r="E1427" i="3"/>
  <c r="X453" i="3"/>
  <c r="T453" i="3"/>
  <c r="W583" i="3"/>
  <c r="V2016" i="3"/>
  <c r="Y1598" i="3"/>
  <c r="U1598" i="3"/>
  <c r="U1599" i="3" s="1"/>
  <c r="E1598" i="3"/>
  <c r="X1058" i="3"/>
  <c r="T1058" i="3"/>
  <c r="T1059" i="3" s="1"/>
  <c r="W1843" i="3"/>
  <c r="V1485" i="3"/>
  <c r="Y1491" i="3"/>
  <c r="U1491" i="3"/>
  <c r="E1491" i="3"/>
  <c r="X312" i="3"/>
  <c r="T312" i="3"/>
  <c r="W2042" i="3"/>
  <c r="V1215" i="3"/>
  <c r="Y2027" i="3"/>
  <c r="U2027" i="3"/>
  <c r="E2027" i="3"/>
  <c r="X1062" i="3"/>
  <c r="T1062" i="3"/>
  <c r="T1063" i="3" s="1"/>
  <c r="W100" i="3"/>
  <c r="V94" i="3"/>
  <c r="Y2020" i="3"/>
  <c r="U2020" i="3"/>
  <c r="U2021" i="3" s="1"/>
  <c r="E2020" i="3"/>
  <c r="X389" i="3"/>
  <c r="T389" i="3"/>
  <c r="W397" i="3"/>
  <c r="V388" i="3"/>
  <c r="Y1541" i="3"/>
  <c r="U1541" i="3"/>
  <c r="E1541" i="3"/>
  <c r="X614" i="3"/>
  <c r="T614" i="3"/>
  <c r="W683" i="3"/>
  <c r="V1994" i="3"/>
  <c r="Y1176" i="3"/>
  <c r="U1176" i="3"/>
  <c r="E1176" i="3"/>
  <c r="X626" i="3"/>
  <c r="T626" i="3"/>
  <c r="W611" i="3"/>
  <c r="V601" i="3"/>
  <c r="Y456" i="3"/>
  <c r="U456" i="3"/>
  <c r="E456" i="3"/>
  <c r="X458" i="3"/>
  <c r="T458" i="3"/>
  <c r="W1792" i="3"/>
  <c r="V484" i="3"/>
  <c r="Y10" i="3"/>
  <c r="U10" i="3"/>
  <c r="E10" i="3"/>
  <c r="X1891" i="3"/>
  <c r="T1891" i="3"/>
  <c r="W392" i="3"/>
  <c r="V1900" i="3"/>
  <c r="Y139" i="3"/>
  <c r="U139" i="3"/>
  <c r="E139" i="3"/>
  <c r="X1503" i="3"/>
  <c r="T1503" i="3"/>
  <c r="W1500" i="3"/>
  <c r="V417" i="3"/>
  <c r="Y415" i="3"/>
  <c r="U415" i="3"/>
  <c r="E415" i="3"/>
  <c r="X412" i="3"/>
  <c r="T412" i="3"/>
  <c r="W413" i="3"/>
  <c r="V692" i="3"/>
  <c r="Y695" i="3"/>
  <c r="U695" i="3"/>
  <c r="E695" i="3"/>
  <c r="X327" i="3"/>
  <c r="T327" i="3"/>
  <c r="W1404" i="3"/>
  <c r="V1432" i="3"/>
  <c r="Y1431" i="3"/>
  <c r="U1431" i="3"/>
  <c r="E1431" i="3"/>
  <c r="X1751" i="3"/>
  <c r="T1751" i="3"/>
  <c r="W1137" i="3"/>
  <c r="V2367" i="3"/>
  <c r="Y1535" i="3"/>
  <c r="U1535" i="3"/>
  <c r="E1535" i="3"/>
  <c r="X1252" i="3"/>
  <c r="T1252" i="3"/>
  <c r="W1203" i="3"/>
  <c r="V1594" i="3"/>
  <c r="Y440" i="3"/>
  <c r="U440" i="3"/>
  <c r="E440" i="3"/>
  <c r="X442" i="3"/>
  <c r="T442" i="3"/>
  <c r="W441" i="3"/>
  <c r="V1116" i="3"/>
  <c r="Y1105" i="3"/>
  <c r="U1105" i="3"/>
  <c r="E1105" i="3"/>
  <c r="X1118" i="3"/>
  <c r="T1118" i="3"/>
  <c r="W1112" i="3"/>
  <c r="V1106" i="3"/>
  <c r="Y1115" i="3"/>
  <c r="U1115" i="3"/>
  <c r="E1115" i="3"/>
  <c r="X1121" i="3"/>
  <c r="T1121" i="3"/>
  <c r="W1119" i="3"/>
  <c r="V1120" i="3"/>
  <c r="Y1117" i="3"/>
  <c r="U1117" i="3"/>
  <c r="E1117" i="3"/>
  <c r="X1114" i="3"/>
  <c r="T1114" i="3"/>
  <c r="W1113" i="3"/>
  <c r="V1111" i="3"/>
  <c r="Y1110" i="3"/>
  <c r="U1110" i="3"/>
  <c r="E1110" i="3"/>
  <c r="X1109" i="3"/>
  <c r="T1109" i="3"/>
  <c r="W1108" i="3"/>
  <c r="V1107" i="3"/>
  <c r="Y1104" i="3"/>
  <c r="U1104" i="3"/>
  <c r="E1104" i="3"/>
  <c r="X1213" i="3"/>
  <c r="T1213" i="3"/>
  <c r="W1724" i="3"/>
  <c r="V1719" i="3"/>
  <c r="Y1318" i="3"/>
  <c r="U1318" i="3"/>
  <c r="E1318" i="3"/>
  <c r="X1314" i="3"/>
  <c r="T1314" i="3"/>
  <c r="W1544" i="3"/>
  <c r="V1461" i="3"/>
  <c r="Y748" i="3"/>
  <c r="U748" i="3"/>
  <c r="E748" i="3"/>
  <c r="X1486" i="3"/>
  <c r="T1486" i="3"/>
  <c r="W1655" i="3"/>
  <c r="V98" i="3"/>
  <c r="Y741" i="3"/>
  <c r="U741" i="3"/>
  <c r="E741" i="3"/>
  <c r="X568" i="3"/>
  <c r="T568" i="3"/>
  <c r="W1499" i="3"/>
  <c r="V1498" i="3"/>
  <c r="Y1488" i="3"/>
  <c r="U1488" i="3"/>
  <c r="E1488" i="3"/>
  <c r="X1484" i="3"/>
  <c r="T1484" i="3"/>
  <c r="W1483" i="3"/>
  <c r="V127" i="3"/>
  <c r="Y1489" i="3"/>
  <c r="U1489" i="3"/>
  <c r="E1489" i="3"/>
  <c r="X1974" i="3"/>
  <c r="T1974" i="3"/>
  <c r="W2109" i="3"/>
  <c r="V775" i="3"/>
  <c r="Y815" i="3"/>
  <c r="U815" i="3"/>
  <c r="E815" i="3"/>
  <c r="X1982" i="3"/>
  <c r="T1982" i="3"/>
  <c r="W209" i="3"/>
  <c r="V1882" i="3"/>
  <c r="Y242" i="3"/>
  <c r="U242" i="3"/>
  <c r="E242" i="3"/>
  <c r="X275" i="3"/>
  <c r="T275" i="3"/>
  <c r="W245" i="3"/>
  <c r="V198" i="3"/>
  <c r="Y199" i="3"/>
  <c r="U199" i="3"/>
  <c r="E199" i="3"/>
  <c r="X206" i="3"/>
  <c r="T206" i="3"/>
  <c r="W186" i="3"/>
  <c r="V189" i="3"/>
  <c r="Y207" i="3"/>
  <c r="U207" i="3"/>
  <c r="E207" i="3"/>
  <c r="X195" i="3"/>
  <c r="T195" i="3"/>
  <c r="W187" i="3"/>
  <c r="V185" i="3"/>
  <c r="Y181" i="3"/>
  <c r="U181" i="3"/>
  <c r="E181" i="3"/>
  <c r="X202" i="3"/>
  <c r="T202" i="3"/>
  <c r="W182" i="3"/>
  <c r="V197" i="3"/>
  <c r="Y192" i="3"/>
  <c r="U192" i="3"/>
  <c r="E192" i="3"/>
  <c r="X175" i="3"/>
  <c r="T175" i="3"/>
  <c r="W177" i="3"/>
  <c r="V2311" i="3"/>
  <c r="Y80" i="3"/>
  <c r="U80" i="3"/>
  <c r="E80" i="3"/>
  <c r="X1569" i="3"/>
  <c r="T1569" i="3"/>
  <c r="W239" i="3"/>
  <c r="V125" i="3"/>
  <c r="Y281" i="3"/>
  <c r="U281" i="3"/>
  <c r="E281" i="3"/>
  <c r="X1977" i="3"/>
  <c r="T1977" i="3"/>
  <c r="W51" i="3"/>
  <c r="V435" i="3"/>
  <c r="Y1850" i="3"/>
  <c r="U1850" i="3"/>
  <c r="E1850" i="3"/>
  <c r="X2199" i="3"/>
  <c r="T2199" i="3"/>
  <c r="W99" i="3"/>
  <c r="V48" i="3"/>
  <c r="Y2243" i="3"/>
  <c r="U2243" i="3"/>
  <c r="E2243" i="3"/>
  <c r="X54" i="3"/>
  <c r="T54" i="3"/>
  <c r="W44" i="3"/>
  <c r="V37" i="3"/>
  <c r="Y1650" i="3"/>
  <c r="U1650" i="3"/>
  <c r="E1650" i="3"/>
  <c r="X1020" i="3"/>
  <c r="T1020" i="3"/>
  <c r="W1011" i="3"/>
  <c r="V1004" i="3"/>
  <c r="Y997" i="3"/>
  <c r="U997" i="3"/>
  <c r="E997" i="3"/>
  <c r="X992" i="3"/>
  <c r="T992" i="3"/>
  <c r="W986" i="3"/>
  <c r="V738" i="3"/>
  <c r="Y757" i="3"/>
  <c r="U757" i="3"/>
  <c r="E757" i="3"/>
  <c r="X743" i="3"/>
  <c r="T743" i="3"/>
  <c r="W769" i="3"/>
  <c r="V740" i="3"/>
  <c r="Y1342" i="3"/>
  <c r="U1342" i="3"/>
  <c r="E1342" i="3"/>
  <c r="X1343" i="3"/>
  <c r="T1343" i="3"/>
  <c r="W353" i="3"/>
  <c r="V354" i="3"/>
  <c r="Y23" i="3"/>
  <c r="U23" i="3"/>
  <c r="E23" i="3"/>
  <c r="X641" i="3"/>
  <c r="T641" i="3"/>
  <c r="W642" i="3"/>
  <c r="V615" i="3"/>
  <c r="Y587" i="3"/>
  <c r="U587" i="3"/>
  <c r="E587" i="3"/>
  <c r="X628" i="3"/>
  <c r="T628" i="3"/>
  <c r="W21" i="3"/>
  <c r="V191" i="3"/>
  <c r="Y17" i="3"/>
  <c r="U17" i="3"/>
  <c r="E17" i="3"/>
  <c r="X343" i="3"/>
  <c r="T343" i="3"/>
  <c r="W1682" i="3"/>
  <c r="V1674" i="3"/>
  <c r="Y1735" i="3"/>
  <c r="U1735" i="3"/>
  <c r="E1735" i="3"/>
  <c r="X1732" i="3"/>
  <c r="T1732" i="3"/>
  <c r="W1754" i="3"/>
  <c r="V1733" i="3"/>
  <c r="Y1745" i="3"/>
  <c r="U1745" i="3"/>
  <c r="E1745" i="3"/>
  <c r="X2187" i="3"/>
  <c r="T2187" i="3"/>
  <c r="W2038" i="3"/>
  <c r="V1820" i="3"/>
  <c r="Y706" i="3"/>
  <c r="U706" i="3"/>
  <c r="E706" i="3"/>
  <c r="X705" i="3"/>
  <c r="T705" i="3"/>
  <c r="W280" i="3"/>
  <c r="V1615" i="3"/>
  <c r="Y309" i="3"/>
  <c r="U309" i="3"/>
  <c r="E309" i="3"/>
  <c r="X1197" i="3"/>
  <c r="T1197" i="3"/>
  <c r="W1793" i="3"/>
  <c r="V1532" i="3"/>
  <c r="Y432" i="3"/>
  <c r="U432" i="3"/>
  <c r="E432" i="3"/>
  <c r="X1701" i="3"/>
  <c r="T1701" i="3"/>
  <c r="W1852" i="3"/>
  <c r="V1566" i="3"/>
  <c r="Y1492" i="3"/>
  <c r="U1492" i="3"/>
  <c r="E1492" i="3"/>
  <c r="X1896" i="3"/>
  <c r="T1896" i="3"/>
  <c r="W2084" i="3"/>
  <c r="V1537" i="3"/>
  <c r="Y1538" i="3"/>
  <c r="U1538" i="3"/>
  <c r="E1538" i="3"/>
  <c r="X816" i="3"/>
  <c r="T816" i="3"/>
  <c r="W751" i="3"/>
  <c r="V1840" i="3"/>
  <c r="Y581" i="3"/>
  <c r="U581" i="3"/>
  <c r="E581" i="3"/>
  <c r="X2005" i="3"/>
  <c r="T2005" i="3"/>
  <c r="W1874" i="3"/>
  <c r="V133" i="3"/>
  <c r="Y134" i="3"/>
  <c r="U134" i="3"/>
  <c r="E134" i="3"/>
  <c r="X285" i="3"/>
  <c r="T285" i="3"/>
  <c r="W1129" i="3"/>
  <c r="V785" i="3"/>
  <c r="Y586" i="3"/>
  <c r="U586" i="3"/>
  <c r="E586" i="3"/>
  <c r="X1769" i="3"/>
  <c r="T1769" i="3"/>
  <c r="W1803" i="3"/>
  <c r="V844" i="3"/>
  <c r="Y469" i="3"/>
  <c r="U469" i="3"/>
  <c r="E469" i="3"/>
  <c r="X2135" i="3"/>
  <c r="T2135" i="3"/>
  <c r="W1226" i="3"/>
  <c r="V2121" i="3"/>
  <c r="Y2039" i="3"/>
  <c r="U2039" i="3"/>
  <c r="E2039" i="3"/>
  <c r="X2143" i="3"/>
  <c r="T2143" i="3"/>
  <c r="W1995" i="3"/>
  <c r="V379" i="3"/>
  <c r="Y1881" i="3"/>
  <c r="U1881" i="3"/>
  <c r="E1881" i="3"/>
  <c r="X111" i="3"/>
  <c r="T111" i="3"/>
  <c r="W1842" i="3"/>
  <c r="V2056" i="3"/>
  <c r="Y433" i="3"/>
  <c r="U433" i="3"/>
  <c r="E433" i="3"/>
  <c r="X1888" i="3"/>
  <c r="T1888" i="3"/>
  <c r="W1243" i="3"/>
  <c r="V1177" i="3"/>
  <c r="Y1814" i="3"/>
  <c r="U1814" i="3"/>
  <c r="E1814" i="3"/>
  <c r="X2060" i="3"/>
  <c r="T2060" i="3"/>
  <c r="W2061" i="3"/>
  <c r="V14" i="3"/>
  <c r="Y717" i="3"/>
  <c r="U717" i="3"/>
  <c r="E717" i="3"/>
  <c r="X1379" i="3"/>
  <c r="T1379" i="3"/>
  <c r="W1382" i="3"/>
  <c r="V1366" i="3"/>
  <c r="Y1376" i="3"/>
  <c r="U1376" i="3"/>
  <c r="E1376" i="3"/>
  <c r="X1361" i="3"/>
  <c r="T1361" i="3"/>
  <c r="W1617" i="3"/>
  <c r="V1897" i="3"/>
  <c r="Y2358" i="3"/>
  <c r="U2358" i="3"/>
  <c r="E2358" i="3"/>
  <c r="X828" i="3"/>
  <c r="T828" i="3"/>
  <c r="X93" i="3"/>
  <c r="T93" i="3"/>
  <c r="X447" i="3"/>
  <c r="T447" i="3"/>
  <c r="X428" i="3"/>
  <c r="T428" i="3"/>
  <c r="X1186" i="3"/>
  <c r="T1186" i="3"/>
  <c r="X500" i="3"/>
  <c r="T500" i="3"/>
  <c r="X1773" i="3"/>
  <c r="T1773" i="3"/>
  <c r="W703" i="3"/>
  <c r="V1892" i="3"/>
  <c r="Y1885" i="3"/>
  <c r="U1885" i="3"/>
  <c r="E1885" i="3"/>
  <c r="X1869" i="3"/>
  <c r="T1869" i="3"/>
  <c r="W1860" i="3"/>
  <c r="V1861" i="3"/>
  <c r="Y1857" i="3"/>
  <c r="U1857" i="3"/>
  <c r="E1857" i="3"/>
  <c r="X1895" i="3"/>
  <c r="T1895" i="3"/>
  <c r="W1867" i="3"/>
  <c r="V904" i="3"/>
  <c r="Y661" i="3"/>
  <c r="U661" i="3"/>
  <c r="E661" i="3"/>
  <c r="X652" i="3"/>
  <c r="T652" i="3"/>
  <c r="W637" i="3"/>
  <c r="V1560" i="3"/>
  <c r="Y2357" i="3"/>
  <c r="U2357" i="3"/>
  <c r="E2357" i="3"/>
  <c r="X2033" i="3"/>
  <c r="T2033" i="3"/>
  <c r="T2035" i="3" s="1"/>
  <c r="W851" i="3"/>
  <c r="V1222" i="3"/>
  <c r="Y788" i="3"/>
  <c r="U788" i="3"/>
  <c r="E788" i="3"/>
  <c r="X783" i="3"/>
  <c r="T783" i="3"/>
  <c r="W377" i="3"/>
  <c r="V42" i="3"/>
  <c r="X857" i="3"/>
  <c r="T857" i="3"/>
  <c r="W1713" i="3"/>
  <c r="V2089" i="3"/>
  <c r="Y2085" i="3"/>
  <c r="U2085" i="3"/>
  <c r="E2085" i="3"/>
  <c r="X2378" i="3"/>
  <c r="T2378" i="3"/>
  <c r="W720" i="3"/>
  <c r="V1971" i="3"/>
  <c r="Y1972" i="3"/>
  <c r="U1972" i="3"/>
  <c r="E1972" i="3"/>
  <c r="X1784" i="3"/>
  <c r="T1784" i="3"/>
  <c r="W1266" i="3"/>
  <c r="V2059" i="3"/>
  <c r="W2059" i="3"/>
  <c r="E2059" i="3"/>
  <c r="U2059" i="3"/>
  <c r="Y2059" i="3"/>
  <c r="V2237" i="3"/>
  <c r="W2237" i="3"/>
  <c r="T2237" i="3"/>
  <c r="X2237" i="3"/>
  <c r="E2237" i="3"/>
  <c r="U2237" i="3"/>
  <c r="Y2237" i="3"/>
  <c r="V2074" i="3"/>
  <c r="W2074" i="3"/>
  <c r="T2074" i="3"/>
  <c r="X2074" i="3"/>
  <c r="E2074" i="3"/>
  <c r="U2074" i="3"/>
  <c r="Y2074" i="3"/>
  <c r="V223" i="3"/>
  <c r="W223" i="3"/>
  <c r="T223" i="3"/>
  <c r="X223" i="3"/>
  <c r="E223" i="3"/>
  <c r="U223" i="3"/>
  <c r="Y223" i="3"/>
  <c r="V1436" i="3"/>
  <c r="W1436" i="3"/>
  <c r="T1436" i="3"/>
  <c r="X1436" i="3"/>
  <c r="E1436" i="3"/>
  <c r="U1436" i="3"/>
  <c r="Y1436" i="3"/>
  <c r="V55" i="3"/>
  <c r="W55" i="3"/>
  <c r="T55" i="3"/>
  <c r="X55" i="3"/>
  <c r="E55" i="3"/>
  <c r="U55" i="3"/>
  <c r="Y55" i="3"/>
  <c r="V2182" i="3"/>
  <c r="W2182" i="3"/>
  <c r="T2182" i="3"/>
  <c r="X2182" i="3"/>
  <c r="E2182" i="3"/>
  <c r="U2182" i="3"/>
  <c r="Y2182" i="3"/>
  <c r="V714" i="3"/>
  <c r="W714" i="3"/>
  <c r="T714" i="3"/>
  <c r="X714" i="3"/>
  <c r="E714" i="3"/>
  <c r="U714" i="3"/>
  <c r="Y714" i="3"/>
  <c r="V166" i="3"/>
  <c r="W166" i="3"/>
  <c r="T166" i="3"/>
  <c r="X166" i="3"/>
  <c r="E166" i="3"/>
  <c r="U166" i="3"/>
  <c r="Y166" i="3"/>
  <c r="V62" i="3"/>
  <c r="W62" i="3"/>
  <c r="T62" i="3"/>
  <c r="X62" i="3"/>
  <c r="E62" i="3"/>
  <c r="U62" i="3"/>
  <c r="Y62" i="3"/>
  <c r="V1816" i="3"/>
  <c r="W1816" i="3"/>
  <c r="T1816" i="3"/>
  <c r="X1816" i="3"/>
  <c r="E1816" i="3"/>
  <c r="U1816" i="3"/>
  <c r="Y1816" i="3"/>
  <c r="V1200" i="3"/>
  <c r="W1200" i="3"/>
  <c r="T1200" i="3"/>
  <c r="T1201" i="3" s="1"/>
  <c r="X1200" i="3"/>
  <c r="E1200" i="3"/>
  <c r="U1200" i="3"/>
  <c r="U1201" i="3" s="1"/>
  <c r="Y1200" i="3"/>
  <c r="V1229" i="3"/>
  <c r="W1229" i="3"/>
  <c r="T1229" i="3"/>
  <c r="X1229" i="3"/>
  <c r="E1229" i="3"/>
  <c r="U1229" i="3"/>
  <c r="Y1229" i="3"/>
  <c r="V2297" i="3"/>
  <c r="W2297" i="3"/>
  <c r="T2297" i="3"/>
  <c r="X2297" i="3"/>
  <c r="E2297" i="3"/>
  <c r="U2297" i="3"/>
  <c r="Y2297" i="3"/>
  <c r="W400" i="3"/>
  <c r="E400" i="3"/>
  <c r="U400" i="3"/>
  <c r="Y400" i="3"/>
  <c r="V400" i="3"/>
  <c r="T400" i="3"/>
  <c r="X400" i="3"/>
  <c r="W2183" i="3"/>
  <c r="E2183" i="3"/>
  <c r="U2183" i="3"/>
  <c r="Y2183" i="3"/>
  <c r="V2183" i="3"/>
  <c r="T2183" i="3"/>
  <c r="X2183" i="3"/>
  <c r="W718" i="3"/>
  <c r="E718" i="3"/>
  <c r="U718" i="3"/>
  <c r="Y718" i="3"/>
  <c r="V718" i="3"/>
  <c r="T718" i="3"/>
  <c r="X718" i="3"/>
  <c r="W1740" i="3"/>
  <c r="E1740" i="3"/>
  <c r="U1740" i="3"/>
  <c r="Y1740" i="3"/>
  <c r="V1740" i="3"/>
  <c r="T1740" i="3"/>
  <c r="X1740" i="3"/>
  <c r="W1335" i="3"/>
  <c r="E1335" i="3"/>
  <c r="U1335" i="3"/>
  <c r="Y1335" i="3"/>
  <c r="V1335" i="3"/>
  <c r="T1335" i="3"/>
  <c r="X1335" i="3"/>
  <c r="W2349" i="3"/>
  <c r="E2349" i="3"/>
  <c r="U2349" i="3"/>
  <c r="Y2349" i="3"/>
  <c r="V2349" i="3"/>
  <c r="X2349" i="3"/>
  <c r="T2349" i="3"/>
  <c r="W317" i="3"/>
  <c r="T317" i="3"/>
  <c r="X317" i="3"/>
  <c r="E317" i="3"/>
  <c r="U317" i="3"/>
  <c r="Y317" i="3"/>
  <c r="V317" i="3"/>
  <c r="W1787" i="3"/>
  <c r="T1787" i="3"/>
  <c r="X1787" i="3"/>
  <c r="E1787" i="3"/>
  <c r="U1787" i="3"/>
  <c r="Y1787" i="3"/>
  <c r="V1787" i="3"/>
  <c r="W1968" i="3"/>
  <c r="T1968" i="3"/>
  <c r="X1968" i="3"/>
  <c r="E1968" i="3"/>
  <c r="U1968" i="3"/>
  <c r="Y1968" i="3"/>
  <c r="V1968" i="3"/>
  <c r="W1782" i="3"/>
  <c r="T1782" i="3"/>
  <c r="X1782" i="3"/>
  <c r="E1782" i="3"/>
  <c r="U1782" i="3"/>
  <c r="Y1782" i="3"/>
  <c r="V1782" i="3"/>
  <c r="W2031" i="3"/>
  <c r="T2031" i="3"/>
  <c r="X2031" i="3"/>
  <c r="E2031" i="3"/>
  <c r="U2031" i="3"/>
  <c r="Y2031" i="3"/>
  <c r="V2031" i="3"/>
  <c r="W1720" i="3"/>
  <c r="T1720" i="3"/>
  <c r="X1720" i="3"/>
  <c r="E1720" i="3"/>
  <c r="U1720" i="3"/>
  <c r="Y1720" i="3"/>
  <c r="V1720" i="3"/>
  <c r="T2113" i="3"/>
  <c r="X2113" i="3"/>
  <c r="V2113" i="3"/>
  <c r="Y2113" i="3"/>
  <c r="E2113" i="3"/>
  <c r="U2113" i="3"/>
  <c r="W2113" i="3"/>
  <c r="T2363" i="3"/>
  <c r="X2363" i="3"/>
  <c r="V2363" i="3"/>
  <c r="Y2363" i="3"/>
  <c r="E2363" i="3"/>
  <c r="U2363" i="3"/>
  <c r="W2363" i="3"/>
  <c r="T2326" i="3"/>
  <c r="X2326" i="3"/>
  <c r="V2326" i="3"/>
  <c r="Y2326" i="3"/>
  <c r="E2326" i="3"/>
  <c r="U2326" i="3"/>
  <c r="W2326" i="3"/>
  <c r="T2306" i="3"/>
  <c r="X2306" i="3"/>
  <c r="E2306" i="3"/>
  <c r="U2306" i="3"/>
  <c r="Y2306" i="3"/>
  <c r="V2306" i="3"/>
  <c r="W2306" i="3"/>
  <c r="W2293" i="3"/>
  <c r="T2293" i="3"/>
  <c r="X2293" i="3"/>
  <c r="E2293" i="3"/>
  <c r="U2293" i="3"/>
  <c r="Y2293" i="3"/>
  <c r="V2293" i="3"/>
  <c r="W2254" i="3"/>
  <c r="T2254" i="3"/>
  <c r="X2254" i="3"/>
  <c r="E2254" i="3"/>
  <c r="U2254" i="3"/>
  <c r="Y2254" i="3"/>
  <c r="V2254" i="3"/>
  <c r="W2227" i="3"/>
  <c r="T2227" i="3"/>
  <c r="X2227" i="3"/>
  <c r="E2227" i="3"/>
  <c r="U2227" i="3"/>
  <c r="Y2227" i="3"/>
  <c r="V2227" i="3"/>
  <c r="W2197" i="3"/>
  <c r="T2197" i="3"/>
  <c r="X2197" i="3"/>
  <c r="E2197" i="3"/>
  <c r="U2197" i="3"/>
  <c r="Y2197" i="3"/>
  <c r="V2197" i="3"/>
  <c r="W2156" i="3"/>
  <c r="T2156" i="3"/>
  <c r="X2156" i="3"/>
  <c r="E2156" i="3"/>
  <c r="U2156" i="3"/>
  <c r="Y2156" i="3"/>
  <c r="V2156" i="3"/>
  <c r="V2102" i="3"/>
  <c r="W2102" i="3"/>
  <c r="T2102" i="3"/>
  <c r="X2102" i="3"/>
  <c r="E2102" i="3"/>
  <c r="U2102" i="3"/>
  <c r="Y2102" i="3"/>
  <c r="V1581" i="3"/>
  <c r="W1581" i="3"/>
  <c r="T1581" i="3"/>
  <c r="X1581" i="3"/>
  <c r="E1581" i="3"/>
  <c r="U1581" i="3"/>
  <c r="Y1581" i="3"/>
  <c r="V1561" i="3"/>
  <c r="W1561" i="3"/>
  <c r="T1561" i="3"/>
  <c r="X1561" i="3"/>
  <c r="E1561" i="3"/>
  <c r="U1561" i="3"/>
  <c r="Y1561" i="3"/>
  <c r="V1299" i="3"/>
  <c r="W1299" i="3"/>
  <c r="T1299" i="3"/>
  <c r="X1299" i="3"/>
  <c r="E1299" i="3"/>
  <c r="U1299" i="3"/>
  <c r="Y1299" i="3"/>
  <c r="V1519" i="3"/>
  <c r="W1519" i="3"/>
  <c r="T1519" i="3"/>
  <c r="X1519" i="3"/>
  <c r="E1519" i="3"/>
  <c r="U1519" i="3"/>
  <c r="Y1519" i="3"/>
  <c r="V1458" i="3"/>
  <c r="W1458" i="3"/>
  <c r="T1458" i="3"/>
  <c r="X1458" i="3"/>
  <c r="E1458" i="3"/>
  <c r="U1458" i="3"/>
  <c r="Y1458" i="3"/>
  <c r="W1447" i="3"/>
  <c r="T1447" i="3"/>
  <c r="T1448" i="3" s="1"/>
  <c r="X1447" i="3"/>
  <c r="E1447" i="3"/>
  <c r="U1447" i="3"/>
  <c r="U1448" i="3" s="1"/>
  <c r="Y1447" i="3"/>
  <c r="V1447" i="3"/>
  <c r="W1430" i="3"/>
  <c r="T1430" i="3"/>
  <c r="X1430" i="3"/>
  <c r="E1430" i="3"/>
  <c r="U1430" i="3"/>
  <c r="Y1430" i="3"/>
  <c r="V1430" i="3"/>
  <c r="E1399" i="3"/>
  <c r="U1399" i="3"/>
  <c r="Y1399" i="3"/>
  <c r="V1399" i="3"/>
  <c r="W1399" i="3"/>
  <c r="T1399" i="3"/>
  <c r="X1399" i="3"/>
  <c r="E1604" i="3"/>
  <c r="U1604" i="3"/>
  <c r="U1606" i="3" s="1"/>
  <c r="Y1604" i="3"/>
  <c r="V1604" i="3"/>
  <c r="W1604" i="3"/>
  <c r="T1604" i="3"/>
  <c r="X1604" i="3"/>
  <c r="E1338" i="3"/>
  <c r="U1338" i="3"/>
  <c r="Y1338" i="3"/>
  <c r="V1338" i="3"/>
  <c r="W1338" i="3"/>
  <c r="T1338" i="3"/>
  <c r="X1338" i="3"/>
  <c r="E1293" i="3"/>
  <c r="U1293" i="3"/>
  <c r="Y1293" i="3"/>
  <c r="V1293" i="3"/>
  <c r="W1293" i="3"/>
  <c r="T1293" i="3"/>
  <c r="X1293" i="3"/>
  <c r="E1253" i="3"/>
  <c r="U1253" i="3"/>
  <c r="Y1253" i="3"/>
  <c r="V1253" i="3"/>
  <c r="W1253" i="3"/>
  <c r="T1253" i="3"/>
  <c r="X1253" i="3"/>
  <c r="E1220" i="3"/>
  <c r="U1220" i="3"/>
  <c r="Y1220" i="3"/>
  <c r="V1220" i="3"/>
  <c r="W1220" i="3"/>
  <c r="T1220" i="3"/>
  <c r="X1220" i="3"/>
  <c r="E1172" i="3"/>
  <c r="U1172" i="3"/>
  <c r="Y1172" i="3"/>
  <c r="V1172" i="3"/>
  <c r="W1172" i="3"/>
  <c r="T1172" i="3"/>
  <c r="X1172" i="3"/>
  <c r="E1133" i="3"/>
  <c r="U1133" i="3"/>
  <c r="Y1133" i="3"/>
  <c r="V1133" i="3"/>
  <c r="W1133" i="3"/>
  <c r="T1133" i="3"/>
  <c r="X1133" i="3"/>
  <c r="E1051" i="3"/>
  <c r="U1051" i="3"/>
  <c r="Y1051" i="3"/>
  <c r="V1051" i="3"/>
  <c r="W1051" i="3"/>
  <c r="T1051" i="3"/>
  <c r="X1051" i="3"/>
  <c r="E1031" i="3"/>
  <c r="U1031" i="3"/>
  <c r="Y1031" i="3"/>
  <c r="V1031" i="3"/>
  <c r="W1031" i="3"/>
  <c r="T1031" i="3"/>
  <c r="X1031" i="3"/>
  <c r="W993" i="3"/>
  <c r="T993" i="3"/>
  <c r="X993" i="3"/>
  <c r="E993" i="3"/>
  <c r="U993" i="3"/>
  <c r="Y993" i="3"/>
  <c r="V993" i="3"/>
  <c r="W981" i="3"/>
  <c r="T981" i="3"/>
  <c r="X981" i="3"/>
  <c r="E981" i="3"/>
  <c r="U981" i="3"/>
  <c r="V981" i="3"/>
  <c r="Y981" i="3"/>
  <c r="E416" i="3"/>
  <c r="U416" i="3"/>
  <c r="Y416" i="3"/>
  <c r="W416" i="3"/>
  <c r="T416" i="3"/>
  <c r="X416" i="3"/>
  <c r="V416" i="3"/>
  <c r="E1691" i="3"/>
  <c r="U1691" i="3"/>
  <c r="Y1691" i="3"/>
  <c r="V1691" i="3"/>
  <c r="W1691" i="3"/>
  <c r="T1691" i="3"/>
  <c r="X1691" i="3"/>
  <c r="E1191" i="3"/>
  <c r="U1191" i="3"/>
  <c r="Y1191" i="3"/>
  <c r="V1191" i="3"/>
  <c r="W1191" i="3"/>
  <c r="T1191" i="3"/>
  <c r="X1191" i="3"/>
  <c r="E1290" i="3"/>
  <c r="U1290" i="3"/>
  <c r="Y1290" i="3"/>
  <c r="V1290" i="3"/>
  <c r="W1290" i="3"/>
  <c r="T1290" i="3"/>
  <c r="X1290" i="3"/>
  <c r="E1554" i="3"/>
  <c r="U1554" i="3"/>
  <c r="Y1554" i="3"/>
  <c r="V1554" i="3"/>
  <c r="W1554" i="3"/>
  <c r="T1554" i="3"/>
  <c r="X1554" i="3"/>
  <c r="E2075" i="3"/>
  <c r="U2075" i="3"/>
  <c r="Y2075" i="3"/>
  <c r="V2075" i="3"/>
  <c r="W2075" i="3"/>
  <c r="T2075" i="3"/>
  <c r="X2075" i="3"/>
  <c r="E1423" i="3"/>
  <c r="U1423" i="3"/>
  <c r="Y1423" i="3"/>
  <c r="V1423" i="3"/>
  <c r="W1423" i="3"/>
  <c r="T1423" i="3"/>
  <c r="X1423" i="3"/>
  <c r="E1440" i="3"/>
  <c r="U1440" i="3"/>
  <c r="Y1440" i="3"/>
  <c r="V1440" i="3"/>
  <c r="W1440" i="3"/>
  <c r="T1440" i="3"/>
  <c r="X1440" i="3"/>
  <c r="E1428" i="3"/>
  <c r="U1428" i="3"/>
  <c r="Y1428" i="3"/>
  <c r="V1428" i="3"/>
  <c r="W1428" i="3"/>
  <c r="T1428" i="3"/>
  <c r="X1428" i="3"/>
  <c r="E231" i="3"/>
  <c r="U231" i="3"/>
  <c r="Y231" i="3"/>
  <c r="V231" i="3"/>
  <c r="W231" i="3"/>
  <c r="T231" i="3"/>
  <c r="X231" i="3"/>
  <c r="E68" i="3"/>
  <c r="U68" i="3"/>
  <c r="Y68" i="3"/>
  <c r="V68" i="3"/>
  <c r="W68" i="3"/>
  <c r="T68" i="3"/>
  <c r="X68" i="3"/>
  <c r="E2004" i="3"/>
  <c r="U2004" i="3"/>
  <c r="Y2004" i="3"/>
  <c r="V2004" i="3"/>
  <c r="W2004" i="3"/>
  <c r="T2004" i="3"/>
  <c r="X2004" i="3"/>
  <c r="E1901" i="3"/>
  <c r="U1901" i="3"/>
  <c r="Y1901" i="3"/>
  <c r="V1901" i="3"/>
  <c r="W1901" i="3"/>
  <c r="T1901" i="3"/>
  <c r="X1901" i="3"/>
  <c r="E2207" i="3"/>
  <c r="U2207" i="3"/>
  <c r="Y2207" i="3"/>
  <c r="V2207" i="3"/>
  <c r="W2207" i="3"/>
  <c r="T2207" i="3"/>
  <c r="X2207" i="3"/>
  <c r="E1363" i="3"/>
  <c r="U1363" i="3"/>
  <c r="Y1363" i="3"/>
  <c r="V1363" i="3"/>
  <c r="W1363" i="3"/>
  <c r="T1363" i="3"/>
  <c r="X1363" i="3"/>
  <c r="E1815" i="3"/>
  <c r="U1815" i="3"/>
  <c r="Y1815" i="3"/>
  <c r="V1815" i="3"/>
  <c r="W1815" i="3"/>
  <c r="T1815" i="3"/>
  <c r="X1815" i="3"/>
  <c r="E1075" i="3"/>
  <c r="U1075" i="3"/>
  <c r="Y1075" i="3"/>
  <c r="V1075" i="3"/>
  <c r="W1075" i="3"/>
  <c r="T1075" i="3"/>
  <c r="X1075" i="3"/>
  <c r="E849" i="3"/>
  <c r="U849" i="3"/>
  <c r="Y849" i="3"/>
  <c r="V849" i="3"/>
  <c r="W849" i="3"/>
  <c r="T849" i="3"/>
  <c r="X849" i="3"/>
  <c r="E795" i="3"/>
  <c r="U795" i="3"/>
  <c r="Y795" i="3"/>
  <c r="V795" i="3"/>
  <c r="W795" i="3"/>
  <c r="T795" i="3"/>
  <c r="X795" i="3"/>
  <c r="E711" i="3"/>
  <c r="U711" i="3"/>
  <c r="Y711" i="3"/>
  <c r="V711" i="3"/>
  <c r="W711" i="3"/>
  <c r="T711" i="3"/>
  <c r="X711" i="3"/>
  <c r="E541" i="3"/>
  <c r="U541" i="3"/>
  <c r="Y541" i="3"/>
  <c r="V541" i="3"/>
  <c r="W541" i="3"/>
  <c r="T541" i="3"/>
  <c r="X541" i="3"/>
  <c r="E90" i="3"/>
  <c r="U90" i="3"/>
  <c r="Y90" i="3"/>
  <c r="V90" i="3"/>
  <c r="W90" i="3"/>
  <c r="T90" i="3"/>
  <c r="X90" i="3"/>
  <c r="E462" i="3"/>
  <c r="U462" i="3"/>
  <c r="Y462" i="3"/>
  <c r="V462" i="3"/>
  <c r="W462" i="3"/>
  <c r="T462" i="3"/>
  <c r="X462" i="3"/>
  <c r="E1188" i="3"/>
  <c r="U1188" i="3"/>
  <c r="Y1188" i="3"/>
  <c r="V1188" i="3"/>
  <c r="W1188" i="3"/>
  <c r="T1188" i="3"/>
  <c r="X1188" i="3"/>
  <c r="E1010" i="3"/>
  <c r="U1010" i="3"/>
  <c r="Y1010" i="3"/>
  <c r="V1010" i="3"/>
  <c r="W1010" i="3"/>
  <c r="T1010" i="3"/>
  <c r="X1010" i="3"/>
  <c r="E1414" i="3"/>
  <c r="U1414" i="3"/>
  <c r="Y1414" i="3"/>
  <c r="V1414" i="3"/>
  <c r="W1414" i="3"/>
  <c r="T1414" i="3"/>
  <c r="X1414" i="3"/>
  <c r="E2370" i="3"/>
  <c r="U2370" i="3"/>
  <c r="Y2370" i="3"/>
  <c r="V2370" i="3"/>
  <c r="W2370" i="3"/>
  <c r="T2370" i="3"/>
  <c r="X2370" i="3"/>
  <c r="E423" i="3"/>
  <c r="U423" i="3"/>
  <c r="Y423" i="3"/>
  <c r="V423" i="3"/>
  <c r="W423" i="3"/>
  <c r="T423" i="3"/>
  <c r="X423" i="3"/>
  <c r="E2232" i="3"/>
  <c r="U2232" i="3"/>
  <c r="Y2232" i="3"/>
  <c r="V2232" i="3"/>
  <c r="W2232" i="3"/>
  <c r="T2232" i="3"/>
  <c r="X2232" i="3"/>
  <c r="E1276" i="3"/>
  <c r="U1276" i="3"/>
  <c r="Y1276" i="3"/>
  <c r="V1276" i="3"/>
  <c r="W1276" i="3"/>
  <c r="T1276" i="3"/>
  <c r="X1276" i="3"/>
  <c r="E1935" i="3"/>
  <c r="U1935" i="3"/>
  <c r="Y1935" i="3"/>
  <c r="V1935" i="3"/>
  <c r="W1935" i="3"/>
  <c r="T1935" i="3"/>
  <c r="X1935" i="3"/>
  <c r="E1675" i="3"/>
  <c r="U1675" i="3"/>
  <c r="Y1675" i="3"/>
  <c r="V1675" i="3"/>
  <c r="W1675" i="3"/>
  <c r="T1675" i="3"/>
  <c r="X1675" i="3"/>
  <c r="E283" i="3"/>
  <c r="U283" i="3"/>
  <c r="Y283" i="3"/>
  <c r="V283" i="3"/>
  <c r="W283" i="3"/>
  <c r="T283" i="3"/>
  <c r="X283" i="3"/>
  <c r="E1996" i="3"/>
  <c r="U1996" i="3"/>
  <c r="Y1996" i="3"/>
  <c r="V1996" i="3"/>
  <c r="W1996" i="3"/>
  <c r="T1996" i="3"/>
  <c r="X1996" i="3"/>
  <c r="E984" i="3"/>
  <c r="U984" i="3"/>
  <c r="Y984" i="3"/>
  <c r="V984" i="3"/>
  <c r="W984" i="3"/>
  <c r="T984" i="3"/>
  <c r="X984" i="3"/>
  <c r="E2235" i="3"/>
  <c r="U2235" i="3"/>
  <c r="Y2235" i="3"/>
  <c r="V2235" i="3"/>
  <c r="W2235" i="3"/>
  <c r="T2235" i="3"/>
  <c r="X2235" i="3"/>
  <c r="E315" i="3"/>
  <c r="U315" i="3"/>
  <c r="Y315" i="3"/>
  <c r="V315" i="3"/>
  <c r="W315" i="3"/>
  <c r="T315" i="3"/>
  <c r="X315" i="3"/>
  <c r="E1941" i="3"/>
  <c r="U1941" i="3"/>
  <c r="Y1941" i="3"/>
  <c r="V1941" i="3"/>
  <c r="W1941" i="3"/>
  <c r="T1941" i="3"/>
  <c r="X1941" i="3"/>
  <c r="E1694" i="3"/>
  <c r="U1694" i="3"/>
  <c r="Y1694" i="3"/>
  <c r="V1694" i="3"/>
  <c r="W1694" i="3"/>
  <c r="T1694" i="3"/>
  <c r="X1694" i="3"/>
  <c r="E16" i="3"/>
  <c r="U16" i="3"/>
  <c r="Y16" i="3"/>
  <c r="V16" i="3"/>
  <c r="W16" i="3"/>
  <c r="T16" i="3"/>
  <c r="X16" i="3"/>
  <c r="E908" i="3"/>
  <c r="U908" i="3"/>
  <c r="Y908" i="3"/>
  <c r="V908" i="3"/>
  <c r="W908" i="3"/>
  <c r="T908" i="3"/>
  <c r="X908" i="3"/>
  <c r="E1767" i="3"/>
  <c r="U1767" i="3"/>
  <c r="Y1767" i="3"/>
  <c r="V1767" i="3"/>
  <c r="W1767" i="3"/>
  <c r="T1767" i="3"/>
  <c r="X1767" i="3"/>
  <c r="E1001" i="3"/>
  <c r="U1001" i="3"/>
  <c r="Y1001" i="3"/>
  <c r="V1001" i="3"/>
  <c r="W1001" i="3"/>
  <c r="T1001" i="3"/>
  <c r="X1001" i="3"/>
  <c r="E233" i="3"/>
  <c r="U233" i="3"/>
  <c r="Y233" i="3"/>
  <c r="V233" i="3"/>
  <c r="W233" i="3"/>
  <c r="T233" i="3"/>
  <c r="X233" i="3"/>
  <c r="E2310" i="3"/>
  <c r="U2310" i="3"/>
  <c r="Y2310" i="3"/>
  <c r="V2310" i="3"/>
  <c r="W2310" i="3"/>
  <c r="T2310" i="3"/>
  <c r="X2310" i="3"/>
  <c r="E2303" i="3"/>
  <c r="U2303" i="3"/>
  <c r="Y2303" i="3"/>
  <c r="V2303" i="3"/>
  <c r="W2303" i="3"/>
  <c r="T2303" i="3"/>
  <c r="X2303" i="3"/>
  <c r="E1790" i="3"/>
  <c r="U1790" i="3"/>
  <c r="Y1790" i="3"/>
  <c r="V1790" i="3"/>
  <c r="W1790" i="3"/>
  <c r="T1790" i="3"/>
  <c r="X1790" i="3"/>
  <c r="E1999" i="3"/>
  <c r="U1999" i="3"/>
  <c r="Y1999" i="3"/>
  <c r="V1999" i="3"/>
  <c r="W1999" i="3"/>
  <c r="T1999" i="3"/>
  <c r="X1999" i="3"/>
  <c r="V1287" i="3"/>
  <c r="T1287" i="3"/>
  <c r="X1287" i="3"/>
  <c r="E1287" i="3"/>
  <c r="U1287" i="3"/>
  <c r="Y1287" i="3"/>
  <c r="W1287" i="3"/>
  <c r="V409" i="3"/>
  <c r="T409" i="3"/>
  <c r="X409" i="3"/>
  <c r="E409" i="3"/>
  <c r="U409" i="3"/>
  <c r="Y409" i="3"/>
  <c r="W409" i="3"/>
  <c r="V667" i="3"/>
  <c r="T667" i="3"/>
  <c r="X667" i="3"/>
  <c r="E667" i="3"/>
  <c r="U667" i="3"/>
  <c r="Y667" i="3"/>
  <c r="W667" i="3"/>
  <c r="V1672" i="3"/>
  <c r="T1672" i="3"/>
  <c r="X1672" i="3"/>
  <c r="E1672" i="3"/>
  <c r="U1672" i="3"/>
  <c r="Y1672" i="3"/>
  <c r="W1672" i="3"/>
  <c r="V802" i="3"/>
  <c r="T802" i="3"/>
  <c r="T803" i="3" s="1"/>
  <c r="X802" i="3"/>
  <c r="E802" i="3"/>
  <c r="U802" i="3"/>
  <c r="U803" i="3" s="1"/>
  <c r="Y802" i="3"/>
  <c r="W802" i="3"/>
  <c r="V1863" i="3"/>
  <c r="T1863" i="3"/>
  <c r="X1863" i="3"/>
  <c r="E1863" i="3"/>
  <c r="U1863" i="3"/>
  <c r="Y1863" i="3"/>
  <c r="W1863" i="3"/>
  <c r="V165" i="3"/>
  <c r="T165" i="3"/>
  <c r="T168" i="3" s="1"/>
  <c r="X165" i="3"/>
  <c r="E165" i="3"/>
  <c r="U165" i="3"/>
  <c r="Y165" i="3"/>
  <c r="W165" i="3"/>
  <c r="V2026" i="3"/>
  <c r="T2026" i="3"/>
  <c r="X2026" i="3"/>
  <c r="E2026" i="3"/>
  <c r="U2026" i="3"/>
  <c r="Y2026" i="3"/>
  <c r="W2026" i="3"/>
  <c r="V13" i="3"/>
  <c r="T13" i="3"/>
  <c r="X13" i="3"/>
  <c r="E13" i="3"/>
  <c r="U13" i="3"/>
  <c r="Y13" i="3"/>
  <c r="W13" i="3"/>
  <c r="V713" i="3"/>
  <c r="T713" i="3"/>
  <c r="X713" i="3"/>
  <c r="E713" i="3"/>
  <c r="U713" i="3"/>
  <c r="Y713" i="3"/>
  <c r="W713" i="3"/>
  <c r="V696" i="3"/>
  <c r="T696" i="3"/>
  <c r="X696" i="3"/>
  <c r="E696" i="3"/>
  <c r="U696" i="3"/>
  <c r="Y696" i="3"/>
  <c r="W696" i="3"/>
  <c r="V708" i="3"/>
  <c r="T708" i="3"/>
  <c r="X708" i="3"/>
  <c r="E708" i="3"/>
  <c r="U708" i="3"/>
  <c r="Y708" i="3"/>
  <c r="W708" i="3"/>
  <c r="V539" i="3"/>
  <c r="T539" i="3"/>
  <c r="X539" i="3"/>
  <c r="E539" i="3"/>
  <c r="U539" i="3"/>
  <c r="Y539" i="3"/>
  <c r="W539" i="3"/>
  <c r="V53" i="3"/>
  <c r="T53" i="3"/>
  <c r="X53" i="3"/>
  <c r="E53" i="3"/>
  <c r="U53" i="3"/>
  <c r="Y53" i="3"/>
  <c r="W53" i="3"/>
  <c r="V232" i="3"/>
  <c r="T232" i="3"/>
  <c r="X232" i="3"/>
  <c r="E232" i="3"/>
  <c r="U232" i="3"/>
  <c r="Y232" i="3"/>
  <c r="W232" i="3"/>
  <c r="V1526" i="3"/>
  <c r="T1526" i="3"/>
  <c r="X1526" i="3"/>
  <c r="E1526" i="3"/>
  <c r="U1526" i="3"/>
  <c r="Y1526" i="3"/>
  <c r="W1526" i="3"/>
  <c r="V1333" i="3"/>
  <c r="T1333" i="3"/>
  <c r="X1333" i="3"/>
  <c r="E1333" i="3"/>
  <c r="U1333" i="3"/>
  <c r="Y1333" i="3"/>
  <c r="W1333" i="3"/>
  <c r="V2341" i="3"/>
  <c r="T2341" i="3"/>
  <c r="X2341" i="3"/>
  <c r="E2341" i="3"/>
  <c r="U2341" i="3"/>
  <c r="Y2341" i="3"/>
  <c r="W2341" i="3"/>
  <c r="V1667" i="3"/>
  <c r="T1667" i="3"/>
  <c r="X1667" i="3"/>
  <c r="E1667" i="3"/>
  <c r="U1667" i="3"/>
  <c r="Y1667" i="3"/>
  <c r="W1667" i="3"/>
  <c r="V2008" i="3"/>
  <c r="T2008" i="3"/>
  <c r="X2008" i="3"/>
  <c r="E2008" i="3"/>
  <c r="U2008" i="3"/>
  <c r="Y2008" i="3"/>
  <c r="W2008" i="3"/>
  <c r="V188" i="3"/>
  <c r="T188" i="3"/>
  <c r="X188" i="3"/>
  <c r="E188" i="3"/>
  <c r="U188" i="3"/>
  <c r="Y188" i="3"/>
  <c r="W188" i="3"/>
  <c r="V2064" i="3"/>
  <c r="T2064" i="3"/>
  <c r="X2064" i="3"/>
  <c r="E2064" i="3"/>
  <c r="U2064" i="3"/>
  <c r="Y2064" i="3"/>
  <c r="W2064" i="3"/>
  <c r="V1459" i="3"/>
  <c r="W1459" i="3"/>
  <c r="T1459" i="3"/>
  <c r="X1459" i="3"/>
  <c r="E1459" i="3"/>
  <c r="U1459" i="3"/>
  <c r="Y1459" i="3"/>
  <c r="V883" i="3"/>
  <c r="W883" i="3"/>
  <c r="T883" i="3"/>
  <c r="X883" i="3"/>
  <c r="E883" i="3"/>
  <c r="U883" i="3"/>
  <c r="Y883" i="3"/>
  <c r="V2043" i="3"/>
  <c r="W2043" i="3"/>
  <c r="T2043" i="3"/>
  <c r="X2043" i="3"/>
  <c r="E2043" i="3"/>
  <c r="U2043" i="3"/>
  <c r="Y2043" i="3"/>
  <c r="V865" i="3"/>
  <c r="W865" i="3"/>
  <c r="T865" i="3"/>
  <c r="X865" i="3"/>
  <c r="E865" i="3"/>
  <c r="U865" i="3"/>
  <c r="Y865" i="3"/>
  <c r="V1502" i="3"/>
  <c r="W1502" i="3"/>
  <c r="T1502" i="3"/>
  <c r="X1502" i="3"/>
  <c r="E1502" i="3"/>
  <c r="U1502" i="3"/>
  <c r="Y1502" i="3"/>
  <c r="V552" i="3"/>
  <c r="W552" i="3"/>
  <c r="T552" i="3"/>
  <c r="X552" i="3"/>
  <c r="E552" i="3"/>
  <c r="U552" i="3"/>
  <c r="Y552" i="3"/>
  <c r="V2190" i="3"/>
  <c r="W2190" i="3"/>
  <c r="T2190" i="3"/>
  <c r="X2190" i="3"/>
  <c r="E2190" i="3"/>
  <c r="U2190" i="3"/>
  <c r="Y2190" i="3"/>
  <c r="V2011" i="3"/>
  <c r="W2011" i="3"/>
  <c r="T2011" i="3"/>
  <c r="X2011" i="3"/>
  <c r="E2011" i="3"/>
  <c r="U2011" i="3"/>
  <c r="Y2011" i="3"/>
  <c r="V763" i="3"/>
  <c r="W763" i="3"/>
  <c r="T763" i="3"/>
  <c r="X763" i="3"/>
  <c r="E763" i="3"/>
  <c r="U763" i="3"/>
  <c r="Y763" i="3"/>
  <c r="V1570" i="3"/>
  <c r="W1570" i="3"/>
  <c r="T1570" i="3"/>
  <c r="X1570" i="3"/>
  <c r="E1570" i="3"/>
  <c r="U1570" i="3"/>
  <c r="Y1570" i="3"/>
  <c r="V30" i="3"/>
  <c r="W30" i="3"/>
  <c r="T30" i="3"/>
  <c r="X30" i="3"/>
  <c r="E30" i="3"/>
  <c r="U30" i="3"/>
  <c r="Y30" i="3"/>
  <c r="V1413" i="3"/>
  <c r="W1413" i="3"/>
  <c r="T1413" i="3"/>
  <c r="X1413" i="3"/>
  <c r="E1413" i="3"/>
  <c r="U1413" i="3"/>
  <c r="Y1413" i="3"/>
  <c r="V1074" i="3"/>
  <c r="W1074" i="3"/>
  <c r="T1074" i="3"/>
  <c r="X1074" i="3"/>
  <c r="E1074" i="3"/>
  <c r="U1074" i="3"/>
  <c r="Y1074" i="3"/>
  <c r="V113" i="3"/>
  <c r="W113" i="3"/>
  <c r="T113" i="3"/>
  <c r="X113" i="3"/>
  <c r="E113" i="3"/>
  <c r="U113" i="3"/>
  <c r="Y113" i="3"/>
  <c r="V550" i="3"/>
  <c r="W550" i="3"/>
  <c r="T550" i="3"/>
  <c r="X550" i="3"/>
  <c r="E550" i="3"/>
  <c r="U550" i="3"/>
  <c r="Y550" i="3"/>
  <c r="V1262" i="3"/>
  <c r="W1262" i="3"/>
  <c r="T1262" i="3"/>
  <c r="X1262" i="3"/>
  <c r="E1262" i="3"/>
  <c r="U1262" i="3"/>
  <c r="Y1262" i="3"/>
  <c r="V715" i="3"/>
  <c r="W715" i="3"/>
  <c r="T715" i="3"/>
  <c r="X715" i="3"/>
  <c r="E715" i="3"/>
  <c r="U715" i="3"/>
  <c r="Y715" i="3"/>
  <c r="V114" i="3"/>
  <c r="W114" i="3"/>
  <c r="T114" i="3"/>
  <c r="X114" i="3"/>
  <c r="E114" i="3"/>
  <c r="U114" i="3"/>
  <c r="Y114" i="3"/>
  <c r="V1022" i="3"/>
  <c r="W1022" i="3"/>
  <c r="T1022" i="3"/>
  <c r="X1022" i="3"/>
  <c r="E1022" i="3"/>
  <c r="U1022" i="3"/>
  <c r="Y1022" i="3"/>
  <c r="V744" i="3"/>
  <c r="W744" i="3"/>
  <c r="T744" i="3"/>
  <c r="X744" i="3"/>
  <c r="E744" i="3"/>
  <c r="U744" i="3"/>
  <c r="Y744" i="3"/>
  <c r="V1390" i="3"/>
  <c r="W1390" i="3"/>
  <c r="T1390" i="3"/>
  <c r="X1390" i="3"/>
  <c r="E1390" i="3"/>
  <c r="U1390" i="3"/>
  <c r="Y1390" i="3"/>
  <c r="V2268" i="3"/>
  <c r="W2268" i="3"/>
  <c r="T2268" i="3"/>
  <c r="X2268" i="3"/>
  <c r="E2268" i="3"/>
  <c r="U2268" i="3"/>
  <c r="Y2268" i="3"/>
  <c r="V1950" i="3"/>
  <c r="W1950" i="3"/>
  <c r="T1950" i="3"/>
  <c r="X1950" i="3"/>
  <c r="E1950" i="3"/>
  <c r="U1950" i="3"/>
  <c r="Y1950" i="3"/>
  <c r="V1770" i="3"/>
  <c r="W1770" i="3"/>
  <c r="T1770" i="3"/>
  <c r="X1770" i="3"/>
  <c r="E1770" i="3"/>
  <c r="U1770" i="3"/>
  <c r="Y1770" i="3"/>
  <c r="W122" i="3"/>
  <c r="T122" i="3"/>
  <c r="X122" i="3"/>
  <c r="E122" i="3"/>
  <c r="U122" i="3"/>
  <c r="Y122" i="3"/>
  <c r="V2108" i="3"/>
  <c r="W2108" i="3"/>
  <c r="T2108" i="3"/>
  <c r="X2108" i="3"/>
  <c r="E2108" i="3"/>
  <c r="U2108" i="3"/>
  <c r="Y2108" i="3"/>
  <c r="W2118" i="3"/>
  <c r="E2118" i="3"/>
  <c r="U2118" i="3"/>
  <c r="Y2118" i="3"/>
  <c r="X2118" i="3"/>
  <c r="T2118" i="3"/>
  <c r="V2118" i="3"/>
  <c r="W2387" i="3"/>
  <c r="E2387" i="3"/>
  <c r="U2387" i="3"/>
  <c r="Y2387" i="3"/>
  <c r="T2387" i="3"/>
  <c r="V2387" i="3"/>
  <c r="X2387" i="3"/>
  <c r="W2383" i="3"/>
  <c r="E2383" i="3"/>
  <c r="U2383" i="3"/>
  <c r="Y2383" i="3"/>
  <c r="X2383" i="3"/>
  <c r="T2383" i="3"/>
  <c r="V2383" i="3"/>
  <c r="W2376" i="3"/>
  <c r="E2376" i="3"/>
  <c r="U2376" i="3"/>
  <c r="Y2376" i="3"/>
  <c r="T2376" i="3"/>
  <c r="V2376" i="3"/>
  <c r="X2376" i="3"/>
  <c r="W2365" i="3"/>
  <c r="E2365" i="3"/>
  <c r="U2365" i="3"/>
  <c r="Y2365" i="3"/>
  <c r="X2365" i="3"/>
  <c r="T2365" i="3"/>
  <c r="V2365" i="3"/>
  <c r="W2355" i="3"/>
  <c r="E2355" i="3"/>
  <c r="U2355" i="3"/>
  <c r="Y2355" i="3"/>
  <c r="T2355" i="3"/>
  <c r="V2355" i="3"/>
  <c r="X2355" i="3"/>
  <c r="W2337" i="3"/>
  <c r="E2337" i="3"/>
  <c r="U2337" i="3"/>
  <c r="Y2337" i="3"/>
  <c r="X2337" i="3"/>
  <c r="T2337" i="3"/>
  <c r="V2337" i="3"/>
  <c r="W2328" i="3"/>
  <c r="E2328" i="3"/>
  <c r="U2328" i="3"/>
  <c r="U2334" i="3" s="1"/>
  <c r="Y2328" i="3"/>
  <c r="T2328" i="3"/>
  <c r="V2328" i="3"/>
  <c r="X2328" i="3"/>
  <c r="W2325" i="3"/>
  <c r="E2325" i="3"/>
  <c r="U2325" i="3"/>
  <c r="Y2325" i="3"/>
  <c r="X2325" i="3"/>
  <c r="T2325" i="3"/>
  <c r="V2325" i="3"/>
  <c r="W2320" i="3"/>
  <c r="E2320" i="3"/>
  <c r="U2320" i="3"/>
  <c r="Y2320" i="3"/>
  <c r="T2320" i="3"/>
  <c r="V2320" i="3"/>
  <c r="X2320" i="3"/>
  <c r="W2314" i="3"/>
  <c r="T2314" i="3"/>
  <c r="X2314" i="3"/>
  <c r="E2314" i="3"/>
  <c r="U2314" i="3"/>
  <c r="Y2314" i="3"/>
  <c r="V2314" i="3"/>
  <c r="W2299" i="3"/>
  <c r="T2299" i="3"/>
  <c r="X2299" i="3"/>
  <c r="E2299" i="3"/>
  <c r="U2299" i="3"/>
  <c r="Y2299" i="3"/>
  <c r="V2299" i="3"/>
  <c r="W2305" i="3"/>
  <c r="T2305" i="3"/>
  <c r="X2305" i="3"/>
  <c r="E2305" i="3"/>
  <c r="U2305" i="3"/>
  <c r="Y2305" i="3"/>
  <c r="V2305" i="3"/>
  <c r="W2300" i="3"/>
  <c r="T2300" i="3"/>
  <c r="X2300" i="3"/>
  <c r="E2300" i="3"/>
  <c r="U2300" i="3"/>
  <c r="Y2300" i="3"/>
  <c r="V2300" i="3"/>
  <c r="V2291" i="3"/>
  <c r="W2291" i="3"/>
  <c r="T2291" i="3"/>
  <c r="X2291" i="3"/>
  <c r="Y2291" i="3"/>
  <c r="E2291" i="3"/>
  <c r="U2291" i="3"/>
  <c r="V2284" i="3"/>
  <c r="W2284" i="3"/>
  <c r="T2284" i="3"/>
  <c r="T2285" i="3" s="1"/>
  <c r="X2284" i="3"/>
  <c r="E2284" i="3"/>
  <c r="U2284" i="3"/>
  <c r="U2285" i="3" s="1"/>
  <c r="Y2284" i="3"/>
  <c r="V2275" i="3"/>
  <c r="W2275" i="3"/>
  <c r="T2275" i="3"/>
  <c r="X2275" i="3"/>
  <c r="E2275" i="3"/>
  <c r="U2275" i="3"/>
  <c r="Y2275" i="3"/>
  <c r="V2261" i="3"/>
  <c r="W2261" i="3"/>
  <c r="T2261" i="3"/>
  <c r="X2261" i="3"/>
  <c r="E2261" i="3"/>
  <c r="U2261" i="3"/>
  <c r="Y2261" i="3"/>
  <c r="V2258" i="3"/>
  <c r="W2258" i="3"/>
  <c r="T2258" i="3"/>
  <c r="X2258" i="3"/>
  <c r="Y2258" i="3"/>
  <c r="E2258" i="3"/>
  <c r="U2258" i="3"/>
  <c r="V2250" i="3"/>
  <c r="W2250" i="3"/>
  <c r="T2250" i="3"/>
  <c r="T2252" i="3" s="1"/>
  <c r="X2250" i="3"/>
  <c r="E2250" i="3"/>
  <c r="U2250" i="3"/>
  <c r="U2252" i="3" s="1"/>
  <c r="Y2250" i="3"/>
  <c r="V2240" i="3"/>
  <c r="W2240" i="3"/>
  <c r="T2240" i="3"/>
  <c r="X2240" i="3"/>
  <c r="E2240" i="3"/>
  <c r="U2240" i="3"/>
  <c r="Y2240" i="3"/>
  <c r="V2225" i="3"/>
  <c r="W2225" i="3"/>
  <c r="T2225" i="3"/>
  <c r="X2225" i="3"/>
  <c r="E2225" i="3"/>
  <c r="U2225" i="3"/>
  <c r="Y2225" i="3"/>
  <c r="V2223" i="3"/>
  <c r="W2223" i="3"/>
  <c r="T2223" i="3"/>
  <c r="X2223" i="3"/>
  <c r="Y2223" i="3"/>
  <c r="E2223" i="3"/>
  <c r="U2223" i="3"/>
  <c r="V2221" i="3"/>
  <c r="W2221" i="3"/>
  <c r="T2221" i="3"/>
  <c r="X2221" i="3"/>
  <c r="E2221" i="3"/>
  <c r="U2221" i="3"/>
  <c r="Y2221" i="3"/>
  <c r="V2214" i="3"/>
  <c r="W2214" i="3"/>
  <c r="T2214" i="3"/>
  <c r="X2214" i="3"/>
  <c r="E2214" i="3"/>
  <c r="U2214" i="3"/>
  <c r="Y2214" i="3"/>
  <c r="V2208" i="3"/>
  <c r="W2208" i="3"/>
  <c r="T2208" i="3"/>
  <c r="X2208" i="3"/>
  <c r="E2208" i="3"/>
  <c r="U2208" i="3"/>
  <c r="Y2208" i="3"/>
  <c r="V2192" i="3"/>
  <c r="W2192" i="3"/>
  <c r="T2192" i="3"/>
  <c r="X2192" i="3"/>
  <c r="Y2192" i="3"/>
  <c r="E2192" i="3"/>
  <c r="U2192" i="3"/>
  <c r="V2196" i="3"/>
  <c r="W2196" i="3"/>
  <c r="T2196" i="3"/>
  <c r="X2196" i="3"/>
  <c r="E2196" i="3"/>
  <c r="U2196" i="3"/>
  <c r="Y2196" i="3"/>
  <c r="V2179" i="3"/>
  <c r="W2179" i="3"/>
  <c r="T2179" i="3"/>
  <c r="X2179" i="3"/>
  <c r="E2179" i="3"/>
  <c r="U2179" i="3"/>
  <c r="Y2179" i="3"/>
  <c r="V2175" i="3"/>
  <c r="W2175" i="3"/>
  <c r="T2175" i="3"/>
  <c r="X2175" i="3"/>
  <c r="E2175" i="3"/>
  <c r="U2175" i="3"/>
  <c r="Y2175" i="3"/>
  <c r="V2168" i="3"/>
  <c r="W2168" i="3"/>
  <c r="T2168" i="3"/>
  <c r="T2169" i="3" s="1"/>
  <c r="X2168" i="3"/>
  <c r="Y2168" i="3"/>
  <c r="E2168" i="3"/>
  <c r="U2168" i="3"/>
  <c r="U2169" i="3" s="1"/>
  <c r="V2160" i="3"/>
  <c r="W2160" i="3"/>
  <c r="T2160" i="3"/>
  <c r="X2160" i="3"/>
  <c r="E2160" i="3"/>
  <c r="U2160" i="3"/>
  <c r="Y2160" i="3"/>
  <c r="V2158" i="3"/>
  <c r="W2158" i="3"/>
  <c r="T2158" i="3"/>
  <c r="X2158" i="3"/>
  <c r="E2158" i="3"/>
  <c r="U2158" i="3"/>
  <c r="Y2158" i="3"/>
  <c r="V2104" i="3"/>
  <c r="W2104" i="3"/>
  <c r="T2104" i="3"/>
  <c r="X2104" i="3"/>
  <c r="E2104" i="3"/>
  <c r="U2104" i="3"/>
  <c r="Y2104" i="3"/>
  <c r="V2098" i="3"/>
  <c r="W2098" i="3"/>
  <c r="T2098" i="3"/>
  <c r="X2098" i="3"/>
  <c r="Y2098" i="3"/>
  <c r="E2098" i="3"/>
  <c r="U2098" i="3"/>
  <c r="E2103" i="3"/>
  <c r="U2103" i="3"/>
  <c r="Y2103" i="3"/>
  <c r="V2103" i="3"/>
  <c r="W2103" i="3"/>
  <c r="T2103" i="3"/>
  <c r="X2103" i="3"/>
  <c r="E2068" i="3"/>
  <c r="U2068" i="3"/>
  <c r="Y2068" i="3"/>
  <c r="V2068" i="3"/>
  <c r="W2068" i="3"/>
  <c r="T2068" i="3"/>
  <c r="X2068" i="3"/>
  <c r="E1231" i="3"/>
  <c r="U1231" i="3"/>
  <c r="U1233" i="3" s="1"/>
  <c r="Y1231" i="3"/>
  <c r="V1231" i="3"/>
  <c r="W1231" i="3"/>
  <c r="T1231" i="3"/>
  <c r="T1233" i="3" s="1"/>
  <c r="X1231" i="3"/>
  <c r="E1590" i="3"/>
  <c r="U1590" i="3"/>
  <c r="Y1590" i="3"/>
  <c r="V1590" i="3"/>
  <c r="W1590" i="3"/>
  <c r="T1590" i="3"/>
  <c r="X1590" i="3"/>
  <c r="E1580" i="3"/>
  <c r="U1580" i="3"/>
  <c r="Y1580" i="3"/>
  <c r="V1580" i="3"/>
  <c r="W1580" i="3"/>
  <c r="T1580" i="3"/>
  <c r="X1580" i="3"/>
  <c r="E1577" i="3"/>
  <c r="U1577" i="3"/>
  <c r="Y1577" i="3"/>
  <c r="V1577" i="3"/>
  <c r="W1577" i="3"/>
  <c r="T1577" i="3"/>
  <c r="X1577" i="3"/>
  <c r="E1542" i="3"/>
  <c r="U1542" i="3"/>
  <c r="Y1542" i="3"/>
  <c r="V1542" i="3"/>
  <c r="W1542" i="3"/>
  <c r="T1542" i="3"/>
  <c r="X1542" i="3"/>
  <c r="E1565" i="3"/>
  <c r="U1565" i="3"/>
  <c r="Y1565" i="3"/>
  <c r="V1565" i="3"/>
  <c r="W1565" i="3"/>
  <c r="T1565" i="3"/>
  <c r="X1565" i="3"/>
  <c r="E1558" i="3"/>
  <c r="U1558" i="3"/>
  <c r="Y1558" i="3"/>
  <c r="V1558" i="3"/>
  <c r="W1558" i="3"/>
  <c r="T1558" i="3"/>
  <c r="X1558" i="3"/>
  <c r="E1547" i="3"/>
  <c r="U1547" i="3"/>
  <c r="Y1547" i="3"/>
  <c r="V1547" i="3"/>
  <c r="W1547" i="3"/>
  <c r="T1547" i="3"/>
  <c r="X1547" i="3"/>
  <c r="E1527" i="3"/>
  <c r="U1527" i="3"/>
  <c r="Y1527" i="3"/>
  <c r="V1527" i="3"/>
  <c r="W1527" i="3"/>
  <c r="T1527" i="3"/>
  <c r="X1527" i="3"/>
  <c r="E2150" i="3"/>
  <c r="U2150" i="3"/>
  <c r="U2151" i="3" s="1"/>
  <c r="Y2150" i="3"/>
  <c r="V2150" i="3"/>
  <c r="W2150" i="3"/>
  <c r="T2150" i="3"/>
  <c r="T2151" i="3" s="1"/>
  <c r="X2150" i="3"/>
  <c r="E1298" i="3"/>
  <c r="U1298" i="3"/>
  <c r="Y1298" i="3"/>
  <c r="V1298" i="3"/>
  <c r="W1298" i="3"/>
  <c r="T1298" i="3"/>
  <c r="X1298" i="3"/>
  <c r="E1237" i="3"/>
  <c r="U1237" i="3"/>
  <c r="U1238" i="3" s="1"/>
  <c r="Y1237" i="3"/>
  <c r="V1237" i="3"/>
  <c r="W1237" i="3"/>
  <c r="T1237" i="3"/>
  <c r="T1238" i="3" s="1"/>
  <c r="X1237" i="3"/>
  <c r="E1518" i="3"/>
  <c r="U1518" i="3"/>
  <c r="Y1518" i="3"/>
  <c r="V1518" i="3"/>
  <c r="W1518" i="3"/>
  <c r="T1518" i="3"/>
  <c r="X1518" i="3"/>
  <c r="E1508" i="3"/>
  <c r="U1508" i="3"/>
  <c r="Y1508" i="3"/>
  <c r="V1508" i="3"/>
  <c r="W1508" i="3"/>
  <c r="T1508" i="3"/>
  <c r="X1508" i="3"/>
  <c r="E1512" i="3"/>
  <c r="U1512" i="3"/>
  <c r="Y1512" i="3"/>
  <c r="V1512" i="3"/>
  <c r="W1512" i="3"/>
  <c r="T1512" i="3"/>
  <c r="X1512" i="3"/>
  <c r="E1506" i="3"/>
  <c r="U1506" i="3"/>
  <c r="Y1506" i="3"/>
  <c r="V1506" i="3"/>
  <c r="W1506" i="3"/>
  <c r="T1506" i="3"/>
  <c r="X1506" i="3"/>
  <c r="E1493" i="3"/>
  <c r="U1493" i="3"/>
  <c r="Y1493" i="3"/>
  <c r="V1493" i="3"/>
  <c r="W1493" i="3"/>
  <c r="T1493" i="3"/>
  <c r="X1493" i="3"/>
  <c r="E1480" i="3"/>
  <c r="U1480" i="3"/>
  <c r="Y1480" i="3"/>
  <c r="V1480" i="3"/>
  <c r="W1480" i="3"/>
  <c r="T1480" i="3"/>
  <c r="X1480" i="3"/>
  <c r="V1475" i="3"/>
  <c r="W1475" i="3"/>
  <c r="T1475" i="3"/>
  <c r="X1475" i="3"/>
  <c r="E1475" i="3"/>
  <c r="U1475" i="3"/>
  <c r="Y1475" i="3"/>
  <c r="V1466" i="3"/>
  <c r="W1466" i="3"/>
  <c r="T1466" i="3"/>
  <c r="X1466" i="3"/>
  <c r="E1466" i="3"/>
  <c r="U1466" i="3"/>
  <c r="Y1466" i="3"/>
  <c r="V1464" i="3"/>
  <c r="W1464" i="3"/>
  <c r="T1464" i="3"/>
  <c r="X1464" i="3"/>
  <c r="E1464" i="3"/>
  <c r="U1464" i="3"/>
  <c r="Y1464" i="3"/>
  <c r="V1451" i="3"/>
  <c r="W1451" i="3"/>
  <c r="T1451" i="3"/>
  <c r="X1451" i="3"/>
  <c r="E1451" i="3"/>
  <c r="U1451" i="3"/>
  <c r="Y1451" i="3"/>
  <c r="W1455" i="3"/>
  <c r="T1455" i="3"/>
  <c r="X1455" i="3"/>
  <c r="E1455" i="3"/>
  <c r="U1455" i="3"/>
  <c r="Y1455" i="3"/>
  <c r="V1455" i="3"/>
  <c r="W1418" i="3"/>
  <c r="T1418" i="3"/>
  <c r="X1418" i="3"/>
  <c r="E1418" i="3"/>
  <c r="U1418" i="3"/>
  <c r="Y1418" i="3"/>
  <c r="V1418" i="3"/>
  <c r="W1443" i="3"/>
  <c r="T1443" i="3"/>
  <c r="X1443" i="3"/>
  <c r="E1443" i="3"/>
  <c r="U1443" i="3"/>
  <c r="Y1443" i="3"/>
  <c r="V1443" i="3"/>
  <c r="W1442" i="3"/>
  <c r="T1442" i="3"/>
  <c r="X1442" i="3"/>
  <c r="E1442" i="3"/>
  <c r="U1442" i="3"/>
  <c r="Y1442" i="3"/>
  <c r="V1442" i="3"/>
  <c r="W1429" i="3"/>
  <c r="T1429" i="3"/>
  <c r="X1429" i="3"/>
  <c r="E1429" i="3"/>
  <c r="U1429" i="3"/>
  <c r="Y1429" i="3"/>
  <c r="V1429" i="3"/>
  <c r="T1417" i="3"/>
  <c r="X1417" i="3"/>
  <c r="E1417" i="3"/>
  <c r="U1417" i="3"/>
  <c r="Y1417" i="3"/>
  <c r="V1417" i="3"/>
  <c r="W1417" i="3"/>
  <c r="T1406" i="3"/>
  <c r="X1406" i="3"/>
  <c r="E1406" i="3"/>
  <c r="U1406" i="3"/>
  <c r="Y1406" i="3"/>
  <c r="V1406" i="3"/>
  <c r="W1406" i="3"/>
  <c r="T1398" i="3"/>
  <c r="X1398" i="3"/>
  <c r="E1398" i="3"/>
  <c r="U1398" i="3"/>
  <c r="Y1398" i="3"/>
  <c r="V1398" i="3"/>
  <c r="W1398" i="3"/>
  <c r="T1392" i="3"/>
  <c r="X1392" i="3"/>
  <c r="E1392" i="3"/>
  <c r="U1392" i="3"/>
  <c r="Y1392" i="3"/>
  <c r="V1392" i="3"/>
  <c r="W1392" i="3"/>
  <c r="T1350" i="3"/>
  <c r="X1350" i="3"/>
  <c r="E1350" i="3"/>
  <c r="U1350" i="3"/>
  <c r="Y1350" i="3"/>
  <c r="V1350" i="3"/>
  <c r="W1350" i="3"/>
  <c r="T1346" i="3"/>
  <c r="X1346" i="3"/>
  <c r="E1346" i="3"/>
  <c r="U1346" i="3"/>
  <c r="Y1346" i="3"/>
  <c r="V1346" i="3"/>
  <c r="W1346" i="3"/>
  <c r="T1601" i="3"/>
  <c r="X1601" i="3"/>
  <c r="E1601" i="3"/>
  <c r="U1601" i="3"/>
  <c r="Y1601" i="3"/>
  <c r="V1601" i="3"/>
  <c r="W1601" i="3"/>
  <c r="T1609" i="3"/>
  <c r="X1609" i="3"/>
  <c r="E1609" i="3"/>
  <c r="U1609" i="3"/>
  <c r="Y1609" i="3"/>
  <c r="V1609" i="3"/>
  <c r="W1609" i="3"/>
  <c r="T1337" i="3"/>
  <c r="X1337" i="3"/>
  <c r="E1337" i="3"/>
  <c r="U1337" i="3"/>
  <c r="Y1337" i="3"/>
  <c r="V1337" i="3"/>
  <c r="W1337" i="3"/>
  <c r="T1323" i="3"/>
  <c r="T1325" i="3" s="1"/>
  <c r="X1323" i="3"/>
  <c r="E1323" i="3"/>
  <c r="U1323" i="3"/>
  <c r="U1325" i="3" s="1"/>
  <c r="Y1323" i="3"/>
  <c r="V1323" i="3"/>
  <c r="W1323" i="3"/>
  <c r="T1311" i="3"/>
  <c r="X1311" i="3"/>
  <c r="E1311" i="3"/>
  <c r="U1311" i="3"/>
  <c r="Y1311" i="3"/>
  <c r="V1311" i="3"/>
  <c r="W1311" i="3"/>
  <c r="T1302" i="3"/>
  <c r="X1302" i="3"/>
  <c r="E1302" i="3"/>
  <c r="U1302" i="3"/>
  <c r="Y1302" i="3"/>
  <c r="V1302" i="3"/>
  <c r="W1302" i="3"/>
  <c r="T1291" i="3"/>
  <c r="X1291" i="3"/>
  <c r="E1291" i="3"/>
  <c r="U1291" i="3"/>
  <c r="Y1291" i="3"/>
  <c r="V1291" i="3"/>
  <c r="W1291" i="3"/>
  <c r="T1281" i="3"/>
  <c r="T1282" i="3" s="1"/>
  <c r="X1281" i="3"/>
  <c r="E1281" i="3"/>
  <c r="U1281" i="3"/>
  <c r="U1282" i="3" s="1"/>
  <c r="Y1281" i="3"/>
  <c r="V1281" i="3"/>
  <c r="W1281" i="3"/>
  <c r="T1271" i="3"/>
  <c r="X1271" i="3"/>
  <c r="E1271" i="3"/>
  <c r="U1271" i="3"/>
  <c r="U1273" i="3" s="1"/>
  <c r="Y1271" i="3"/>
  <c r="V1271" i="3"/>
  <c r="W1271" i="3"/>
  <c r="T1246" i="3"/>
  <c r="X1246" i="3"/>
  <c r="E1246" i="3"/>
  <c r="U1246" i="3"/>
  <c r="Y1246" i="3"/>
  <c r="V1246" i="3"/>
  <c r="W1246" i="3"/>
  <c r="T1239" i="3"/>
  <c r="T1241" i="3" s="1"/>
  <c r="X1239" i="3"/>
  <c r="E1239" i="3"/>
  <c r="U1239" i="3"/>
  <c r="Y1239" i="3"/>
  <c r="V1239" i="3"/>
  <c r="W1239" i="3"/>
  <c r="T1228" i="3"/>
  <c r="X1228" i="3"/>
  <c r="E1228" i="3"/>
  <c r="U1228" i="3"/>
  <c r="Y1228" i="3"/>
  <c r="V1228" i="3"/>
  <c r="W1228" i="3"/>
  <c r="T1217" i="3"/>
  <c r="X1217" i="3"/>
  <c r="E1217" i="3"/>
  <c r="U1217" i="3"/>
  <c r="Y1217" i="3"/>
  <c r="V1217" i="3"/>
  <c r="W1217" i="3"/>
  <c r="T1204" i="3"/>
  <c r="X1204" i="3"/>
  <c r="E1204" i="3"/>
  <c r="U1204" i="3"/>
  <c r="Y1204" i="3"/>
  <c r="V1204" i="3"/>
  <c r="W1204" i="3"/>
  <c r="T1193" i="3"/>
  <c r="T1195" i="3" s="1"/>
  <c r="X1193" i="3"/>
  <c r="E1193" i="3"/>
  <c r="U1193" i="3"/>
  <c r="Y1193" i="3"/>
  <c r="V1193" i="3"/>
  <c r="W1193" i="3"/>
  <c r="T1183" i="3"/>
  <c r="T1185" i="3" s="1"/>
  <c r="X1183" i="3"/>
  <c r="E1183" i="3"/>
  <c r="U1183" i="3"/>
  <c r="U1185" i="3" s="1"/>
  <c r="Y1183" i="3"/>
  <c r="V1183" i="3"/>
  <c r="W1183" i="3"/>
  <c r="T1168" i="3"/>
  <c r="T1169" i="3" s="1"/>
  <c r="X1168" i="3"/>
  <c r="E1168" i="3"/>
  <c r="U1168" i="3"/>
  <c r="U1169" i="3" s="1"/>
  <c r="Y1168" i="3"/>
  <c r="V1168" i="3"/>
  <c r="W1168" i="3"/>
  <c r="T1160" i="3"/>
  <c r="X1160" i="3"/>
  <c r="E1160" i="3"/>
  <c r="U1160" i="3"/>
  <c r="Y1160" i="3"/>
  <c r="V1160" i="3"/>
  <c r="W1160" i="3"/>
  <c r="T1148" i="3"/>
  <c r="X1148" i="3"/>
  <c r="E1148" i="3"/>
  <c r="U1148" i="3"/>
  <c r="Y1148" i="3"/>
  <c r="V1148" i="3"/>
  <c r="W1148" i="3"/>
  <c r="T1150" i="3"/>
  <c r="X1150" i="3"/>
  <c r="E1150" i="3"/>
  <c r="U1150" i="3"/>
  <c r="Y1150" i="3"/>
  <c r="V1150" i="3"/>
  <c r="W1150" i="3"/>
  <c r="T1125" i="3"/>
  <c r="X1125" i="3"/>
  <c r="E1125" i="3"/>
  <c r="U1125" i="3"/>
  <c r="Y1125" i="3"/>
  <c r="V1125" i="3"/>
  <c r="W1125" i="3"/>
  <c r="T1132" i="3"/>
  <c r="X1132" i="3"/>
  <c r="E1132" i="3"/>
  <c r="U1132" i="3"/>
  <c r="Y1132" i="3"/>
  <c r="V1132" i="3"/>
  <c r="W1132" i="3"/>
  <c r="T1131" i="3"/>
  <c r="X1131" i="3"/>
  <c r="E1131" i="3"/>
  <c r="U1131" i="3"/>
  <c r="Y1131" i="3"/>
  <c r="V1131" i="3"/>
  <c r="W1131" i="3"/>
  <c r="T1055" i="3"/>
  <c r="X1055" i="3"/>
  <c r="E1055" i="3"/>
  <c r="U1055" i="3"/>
  <c r="Y1055" i="3"/>
  <c r="V1055" i="3"/>
  <c r="W1055" i="3"/>
  <c r="T1049" i="3"/>
  <c r="X1049" i="3"/>
  <c r="E1049" i="3"/>
  <c r="U1049" i="3"/>
  <c r="Y1049" i="3"/>
  <c r="V1049" i="3"/>
  <c r="W1049" i="3"/>
  <c r="T1028" i="3"/>
  <c r="X1028" i="3"/>
  <c r="E1028" i="3"/>
  <c r="U1028" i="3"/>
  <c r="Y1028" i="3"/>
  <c r="V1028" i="3"/>
  <c r="W1028" i="3"/>
  <c r="T1052" i="3"/>
  <c r="X1052" i="3"/>
  <c r="E1052" i="3"/>
  <c r="U1052" i="3"/>
  <c r="Y1052" i="3"/>
  <c r="V1052" i="3"/>
  <c r="W1052" i="3"/>
  <c r="T1042" i="3"/>
  <c r="X1042" i="3"/>
  <c r="E1042" i="3"/>
  <c r="U1042" i="3"/>
  <c r="Y1042" i="3"/>
  <c r="V1042" i="3"/>
  <c r="W1042" i="3"/>
  <c r="T1034" i="3"/>
  <c r="X1034" i="3"/>
  <c r="E1034" i="3"/>
  <c r="U1034" i="3"/>
  <c r="Y1034" i="3"/>
  <c r="V1034" i="3"/>
  <c r="W1034" i="3"/>
  <c r="T1030" i="3"/>
  <c r="X1030" i="3"/>
  <c r="E1030" i="3"/>
  <c r="U1030" i="3"/>
  <c r="Y1030" i="3"/>
  <c r="V1030" i="3"/>
  <c r="W1030" i="3"/>
  <c r="T999" i="3"/>
  <c r="X999" i="3"/>
  <c r="E999" i="3"/>
  <c r="U999" i="3"/>
  <c r="Y999" i="3"/>
  <c r="V999" i="3"/>
  <c r="W999" i="3"/>
  <c r="T1021" i="3"/>
  <c r="X1021" i="3"/>
  <c r="E1021" i="3"/>
  <c r="U1021" i="3"/>
  <c r="Y1021" i="3"/>
  <c r="V1021" i="3"/>
  <c r="W1021" i="3"/>
  <c r="T1014" i="3"/>
  <c r="X1014" i="3"/>
  <c r="E1014" i="3"/>
  <c r="U1014" i="3"/>
  <c r="Y1014" i="3"/>
  <c r="V1014" i="3"/>
  <c r="W1014" i="3"/>
  <c r="W1003" i="3"/>
  <c r="T1003" i="3"/>
  <c r="X1003" i="3"/>
  <c r="E1003" i="3"/>
  <c r="U1003" i="3"/>
  <c r="Y1003" i="3"/>
  <c r="V1003" i="3"/>
  <c r="W991" i="3"/>
  <c r="T991" i="3"/>
  <c r="X991" i="3"/>
  <c r="E991" i="3"/>
  <c r="U991" i="3"/>
  <c r="Y991" i="3"/>
  <c r="V991" i="3"/>
  <c r="W969" i="3"/>
  <c r="T969" i="3"/>
  <c r="X969" i="3"/>
  <c r="E969" i="3"/>
  <c r="U969" i="3"/>
  <c r="Y969" i="3"/>
  <c r="V969" i="3"/>
  <c r="W970" i="3"/>
  <c r="T970" i="3"/>
  <c r="X970" i="3"/>
  <c r="E970" i="3"/>
  <c r="U970" i="3"/>
  <c r="V970" i="3"/>
  <c r="Y970" i="3"/>
  <c r="W950" i="3"/>
  <c r="T950" i="3"/>
  <c r="X950" i="3"/>
  <c r="E950" i="3"/>
  <c r="U950" i="3"/>
  <c r="V950" i="3"/>
  <c r="Y950" i="3"/>
  <c r="W979" i="3"/>
  <c r="T979" i="3"/>
  <c r="X979" i="3"/>
  <c r="E979" i="3"/>
  <c r="U979" i="3"/>
  <c r="V979" i="3"/>
  <c r="Y979" i="3"/>
  <c r="W973" i="3"/>
  <c r="T973" i="3"/>
  <c r="X973" i="3"/>
  <c r="E973" i="3"/>
  <c r="U973" i="3"/>
  <c r="V973" i="3"/>
  <c r="Y973" i="3"/>
  <c r="W965" i="3"/>
  <c r="T965" i="3"/>
  <c r="X965" i="3"/>
  <c r="E965" i="3"/>
  <c r="U965" i="3"/>
  <c r="V965" i="3"/>
  <c r="Y965" i="3"/>
  <c r="W959" i="3"/>
  <c r="T959" i="3"/>
  <c r="X959" i="3"/>
  <c r="E959" i="3"/>
  <c r="U959" i="3"/>
  <c r="V959" i="3"/>
  <c r="Y959" i="3"/>
  <c r="W951" i="3"/>
  <c r="T951" i="3"/>
  <c r="X951" i="3"/>
  <c r="E951" i="3"/>
  <c r="U951" i="3"/>
  <c r="V951" i="3"/>
  <c r="Y951" i="3"/>
  <c r="W940" i="3"/>
  <c r="T940" i="3"/>
  <c r="X940" i="3"/>
  <c r="E940" i="3"/>
  <c r="U940" i="3"/>
  <c r="V940" i="3"/>
  <c r="Y940" i="3"/>
  <c r="W2137" i="3"/>
  <c r="T2137" i="3"/>
  <c r="X2137" i="3"/>
  <c r="E2137" i="3"/>
  <c r="U2137" i="3"/>
  <c r="V2137" i="3"/>
  <c r="Y2137" i="3"/>
  <c r="E2090" i="3"/>
  <c r="U2090" i="3"/>
  <c r="Y2090" i="3"/>
  <c r="W2090" i="3"/>
  <c r="T2090" i="3"/>
  <c r="X2090" i="3"/>
  <c r="V2090" i="3"/>
  <c r="E2076" i="3"/>
  <c r="U2076" i="3"/>
  <c r="Y2076" i="3"/>
  <c r="W2076" i="3"/>
  <c r="T2076" i="3"/>
  <c r="X2076" i="3"/>
  <c r="V2076" i="3"/>
  <c r="E2088" i="3"/>
  <c r="U2088" i="3"/>
  <c r="Y2088" i="3"/>
  <c r="W2088" i="3"/>
  <c r="T2088" i="3"/>
  <c r="X2088" i="3"/>
  <c r="V2088" i="3"/>
  <c r="E2079" i="3"/>
  <c r="U2079" i="3"/>
  <c r="Y2079" i="3"/>
  <c r="W2079" i="3"/>
  <c r="T2079" i="3"/>
  <c r="X2079" i="3"/>
  <c r="V2079" i="3"/>
  <c r="E2140" i="3"/>
  <c r="U2140" i="3"/>
  <c r="Y2140" i="3"/>
  <c r="W2140" i="3"/>
  <c r="T2140" i="3"/>
  <c r="X2140" i="3"/>
  <c r="V2140" i="3"/>
  <c r="E2119" i="3"/>
  <c r="U2119" i="3"/>
  <c r="Y2119" i="3"/>
  <c r="W2119" i="3"/>
  <c r="T2119" i="3"/>
  <c r="X2119" i="3"/>
  <c r="V2119" i="3"/>
  <c r="E2132" i="3"/>
  <c r="U2132" i="3"/>
  <c r="U2133" i="3" s="1"/>
  <c r="Y2132" i="3"/>
  <c r="W2132" i="3"/>
  <c r="T2132" i="3"/>
  <c r="T2133" i="3" s="1"/>
  <c r="X2132" i="3"/>
  <c r="V2132" i="3"/>
  <c r="E2022" i="3"/>
  <c r="U2022" i="3"/>
  <c r="U2023" i="3" s="1"/>
  <c r="Y2022" i="3"/>
  <c r="W2022" i="3"/>
  <c r="T2022" i="3"/>
  <c r="T2023" i="3" s="1"/>
  <c r="X2022" i="3"/>
  <c r="V2022" i="3"/>
  <c r="E2052" i="3"/>
  <c r="U2052" i="3"/>
  <c r="Y2052" i="3"/>
  <c r="W2052" i="3"/>
  <c r="T2052" i="3"/>
  <c r="X2052" i="3"/>
  <c r="V2052" i="3"/>
  <c r="E2037" i="3"/>
  <c r="U2037" i="3"/>
  <c r="Y2037" i="3"/>
  <c r="W2037" i="3"/>
  <c r="T2037" i="3"/>
  <c r="X2037" i="3"/>
  <c r="V2037" i="3"/>
  <c r="E2029" i="3"/>
  <c r="U2029" i="3"/>
  <c r="Y2029" i="3"/>
  <c r="W2029" i="3"/>
  <c r="T2029" i="3"/>
  <c r="X2029" i="3"/>
  <c r="V2029" i="3"/>
  <c r="E451" i="3"/>
  <c r="U451" i="3"/>
  <c r="Y451" i="3"/>
  <c r="W451" i="3"/>
  <c r="T451" i="3"/>
  <c r="X451" i="3"/>
  <c r="V451" i="3"/>
  <c r="E427" i="3"/>
  <c r="U427" i="3"/>
  <c r="Y427" i="3"/>
  <c r="W427" i="3"/>
  <c r="T427" i="3"/>
  <c r="X427" i="3"/>
  <c r="V427" i="3"/>
  <c r="E414" i="3"/>
  <c r="U414" i="3"/>
  <c r="Y414" i="3"/>
  <c r="W414" i="3"/>
  <c r="T414" i="3"/>
  <c r="X414" i="3"/>
  <c r="V414" i="3"/>
  <c r="E391" i="3"/>
  <c r="U391" i="3"/>
  <c r="Y391" i="3"/>
  <c r="W391" i="3"/>
  <c r="T391" i="3"/>
  <c r="X391" i="3"/>
  <c r="V391" i="3"/>
  <c r="W344" i="3"/>
  <c r="E344" i="3"/>
  <c r="Y344" i="3"/>
  <c r="V344" i="3"/>
  <c r="T344" i="3"/>
  <c r="X344" i="3"/>
  <c r="W342" i="3"/>
  <c r="E342" i="3"/>
  <c r="U342" i="3"/>
  <c r="Y342" i="3"/>
  <c r="V342" i="3"/>
  <c r="T342" i="3"/>
  <c r="X342" i="3"/>
  <c r="W332" i="3"/>
  <c r="E332" i="3"/>
  <c r="U332" i="3"/>
  <c r="Y332" i="3"/>
  <c r="V332" i="3"/>
  <c r="X332" i="3"/>
  <c r="T332" i="3"/>
  <c r="W1099" i="3"/>
  <c r="E1099" i="3"/>
  <c r="U1099" i="3"/>
  <c r="Y1099" i="3"/>
  <c r="V1099" i="3"/>
  <c r="T1099" i="3"/>
  <c r="X1099" i="3"/>
  <c r="W1097" i="3"/>
  <c r="E1097" i="3"/>
  <c r="U1097" i="3"/>
  <c r="Y1097" i="3"/>
  <c r="V1097" i="3"/>
  <c r="T1097" i="3"/>
  <c r="X1097" i="3"/>
  <c r="W1076" i="3"/>
  <c r="E1076" i="3"/>
  <c r="U1076" i="3"/>
  <c r="Y1076" i="3"/>
  <c r="V1076" i="3"/>
  <c r="T1076" i="3"/>
  <c r="X1076" i="3"/>
  <c r="W1085" i="3"/>
  <c r="E1085" i="3"/>
  <c r="U1085" i="3"/>
  <c r="Y1085" i="3"/>
  <c r="V1085" i="3"/>
  <c r="X1085" i="3"/>
  <c r="T1085" i="3"/>
  <c r="W1084" i="3"/>
  <c r="E1084" i="3"/>
  <c r="U1084" i="3"/>
  <c r="Y1084" i="3"/>
  <c r="V1084" i="3"/>
  <c r="T1084" i="3"/>
  <c r="X1084" i="3"/>
  <c r="W438" i="3"/>
  <c r="E438" i="3"/>
  <c r="U438" i="3"/>
  <c r="Y438" i="3"/>
  <c r="V438" i="3"/>
  <c r="T438" i="3"/>
  <c r="X438" i="3"/>
  <c r="W370" i="3"/>
  <c r="E370" i="3"/>
  <c r="U370" i="3"/>
  <c r="U372" i="3" s="1"/>
  <c r="Y370" i="3"/>
  <c r="V370" i="3"/>
  <c r="T370" i="3"/>
  <c r="X370" i="3"/>
  <c r="W929" i="3"/>
  <c r="E929" i="3"/>
  <c r="U929" i="3"/>
  <c r="Y929" i="3"/>
  <c r="V929" i="3"/>
  <c r="X929" i="3"/>
  <c r="T929" i="3"/>
  <c r="W932" i="3"/>
  <c r="E932" i="3"/>
  <c r="U932" i="3"/>
  <c r="Y932" i="3"/>
  <c r="V932" i="3"/>
  <c r="T932" i="3"/>
  <c r="X932" i="3"/>
  <c r="W927" i="3"/>
  <c r="E927" i="3"/>
  <c r="U927" i="3"/>
  <c r="Y927" i="3"/>
  <c r="V927" i="3"/>
  <c r="T927" i="3"/>
  <c r="X927" i="3"/>
  <c r="W836" i="3"/>
  <c r="E836" i="3"/>
  <c r="U836" i="3"/>
  <c r="Y836" i="3"/>
  <c r="V836" i="3"/>
  <c r="T836" i="3"/>
  <c r="X836" i="3"/>
  <c r="V760" i="3"/>
  <c r="W760" i="3"/>
  <c r="T760" i="3"/>
  <c r="X760" i="3"/>
  <c r="E760" i="3"/>
  <c r="U760" i="3"/>
  <c r="Y760" i="3"/>
  <c r="V694" i="3"/>
  <c r="W694" i="3"/>
  <c r="T694" i="3"/>
  <c r="X694" i="3"/>
  <c r="E694" i="3"/>
  <c r="U694" i="3"/>
  <c r="Y694" i="3"/>
  <c r="V702" i="3"/>
  <c r="W702" i="3"/>
  <c r="T702" i="3"/>
  <c r="X702" i="3"/>
  <c r="E702" i="3"/>
  <c r="U702" i="3"/>
  <c r="Y702" i="3"/>
  <c r="V549" i="3"/>
  <c r="W549" i="3"/>
  <c r="T549" i="3"/>
  <c r="X549" i="3"/>
  <c r="E549" i="3"/>
  <c r="U549" i="3"/>
  <c r="Y549" i="3"/>
  <c r="V524" i="3"/>
  <c r="W524" i="3"/>
  <c r="T524" i="3"/>
  <c r="T525" i="3" s="1"/>
  <c r="X524" i="3"/>
  <c r="E524" i="3"/>
  <c r="U524" i="3"/>
  <c r="U525" i="3" s="1"/>
  <c r="Y524" i="3"/>
  <c r="V479" i="3"/>
  <c r="W479" i="3"/>
  <c r="T479" i="3"/>
  <c r="X479" i="3"/>
  <c r="E479" i="3"/>
  <c r="U479" i="3"/>
  <c r="Y479" i="3"/>
  <c r="V467" i="3"/>
  <c r="W467" i="3"/>
  <c r="T467" i="3"/>
  <c r="X467" i="3"/>
  <c r="E467" i="3"/>
  <c r="U467" i="3"/>
  <c r="Y467" i="3"/>
  <c r="V468" i="3"/>
  <c r="W468" i="3"/>
  <c r="T468" i="3"/>
  <c r="X468" i="3"/>
  <c r="E468" i="3"/>
  <c r="U468" i="3"/>
  <c r="Y468" i="3"/>
  <c r="V336" i="3"/>
  <c r="W336" i="3"/>
  <c r="T336" i="3"/>
  <c r="X336" i="3"/>
  <c r="E336" i="3"/>
  <c r="U336" i="3"/>
  <c r="Y336" i="3"/>
  <c r="V338" i="3"/>
  <c r="W338" i="3"/>
  <c r="T338" i="3"/>
  <c r="X338" i="3"/>
  <c r="E338" i="3"/>
  <c r="U338" i="3"/>
  <c r="Y338" i="3"/>
  <c r="V324" i="3"/>
  <c r="W324" i="3"/>
  <c r="T324" i="3"/>
  <c r="X324" i="3"/>
  <c r="E324" i="3"/>
  <c r="U324" i="3"/>
  <c r="U326" i="3" s="1"/>
  <c r="Y324" i="3"/>
  <c r="V322" i="3"/>
  <c r="W322" i="3"/>
  <c r="T322" i="3"/>
  <c r="X322" i="3"/>
  <c r="E322" i="3"/>
  <c r="U322" i="3"/>
  <c r="Y322" i="3"/>
  <c r="V310" i="3"/>
  <c r="W310" i="3"/>
  <c r="T310" i="3"/>
  <c r="X310" i="3"/>
  <c r="E310" i="3"/>
  <c r="U310" i="3"/>
  <c r="Y310" i="3"/>
  <c r="V296" i="3"/>
  <c r="W296" i="3"/>
  <c r="T296" i="3"/>
  <c r="X296" i="3"/>
  <c r="E296" i="3"/>
  <c r="U296" i="3"/>
  <c r="Y296" i="3"/>
  <c r="V278" i="3"/>
  <c r="W278" i="3"/>
  <c r="T278" i="3"/>
  <c r="X278" i="3"/>
  <c r="E278" i="3"/>
  <c r="U278" i="3"/>
  <c r="Y278" i="3"/>
  <c r="V286" i="3"/>
  <c r="W286" i="3"/>
  <c r="T286" i="3"/>
  <c r="X286" i="3"/>
  <c r="E286" i="3"/>
  <c r="U286" i="3"/>
  <c r="Y286" i="3"/>
  <c r="V284" i="3"/>
  <c r="W284" i="3"/>
  <c r="T284" i="3"/>
  <c r="X284" i="3"/>
  <c r="E284" i="3"/>
  <c r="U284" i="3"/>
  <c r="Y284" i="3"/>
  <c r="V270" i="3"/>
  <c r="W270" i="3"/>
  <c r="T270" i="3"/>
  <c r="X270" i="3"/>
  <c r="E270" i="3"/>
  <c r="U270" i="3"/>
  <c r="Y270" i="3"/>
  <c r="V243" i="3"/>
  <c r="W243" i="3"/>
  <c r="T243" i="3"/>
  <c r="X243" i="3"/>
  <c r="E243" i="3"/>
  <c r="U243" i="3"/>
  <c r="Y243" i="3"/>
  <c r="V256" i="3"/>
  <c r="W256" i="3"/>
  <c r="T256" i="3"/>
  <c r="X256" i="3"/>
  <c r="E256" i="3"/>
  <c r="U256" i="3"/>
  <c r="Y256" i="3"/>
  <c r="V257" i="3"/>
  <c r="W257" i="3"/>
  <c r="T257" i="3"/>
  <c r="X257" i="3"/>
  <c r="E257" i="3"/>
  <c r="U257" i="3"/>
  <c r="Y257" i="3"/>
  <c r="V249" i="3"/>
  <c r="W249" i="3"/>
  <c r="T249" i="3"/>
  <c r="X249" i="3"/>
  <c r="E249" i="3"/>
  <c r="U249" i="3"/>
  <c r="Y249" i="3"/>
  <c r="V240" i="3"/>
  <c r="W240" i="3"/>
  <c r="T240" i="3"/>
  <c r="X240" i="3"/>
  <c r="E240" i="3"/>
  <c r="U240" i="3"/>
  <c r="Y240" i="3"/>
  <c r="V227" i="3"/>
  <c r="W227" i="3"/>
  <c r="T227" i="3"/>
  <c r="X227" i="3"/>
  <c r="E227" i="3"/>
  <c r="U227" i="3"/>
  <c r="Y227" i="3"/>
  <c r="V220" i="3"/>
  <c r="W220" i="3"/>
  <c r="T220" i="3"/>
  <c r="X220" i="3"/>
  <c r="E220" i="3"/>
  <c r="U220" i="3"/>
  <c r="Y220" i="3"/>
  <c r="V215" i="3"/>
  <c r="W215" i="3"/>
  <c r="T215" i="3"/>
  <c r="X215" i="3"/>
  <c r="E215" i="3"/>
  <c r="U215" i="3"/>
  <c r="Y215" i="3"/>
  <c r="V205" i="3"/>
  <c r="W205" i="3"/>
  <c r="T205" i="3"/>
  <c r="X205" i="3"/>
  <c r="E205" i="3"/>
  <c r="U205" i="3"/>
  <c r="Y205" i="3"/>
  <c r="V174" i="3"/>
  <c r="W174" i="3"/>
  <c r="T174" i="3"/>
  <c r="X174" i="3"/>
  <c r="E174" i="3"/>
  <c r="U174" i="3"/>
  <c r="Y174" i="3"/>
  <c r="E200" i="3"/>
  <c r="U200" i="3"/>
  <c r="Y200" i="3"/>
  <c r="V200" i="3"/>
  <c r="W200" i="3"/>
  <c r="T200" i="3"/>
  <c r="X200" i="3"/>
  <c r="E172" i="3"/>
  <c r="W172" i="3"/>
  <c r="T172" i="3"/>
  <c r="X172" i="3"/>
  <c r="V172" i="3"/>
  <c r="Y172" i="3"/>
  <c r="U172" i="3"/>
  <c r="E163" i="3"/>
  <c r="U163" i="3"/>
  <c r="Y163" i="3"/>
  <c r="V163" i="3"/>
  <c r="W163" i="3"/>
  <c r="T163" i="3"/>
  <c r="X163" i="3"/>
  <c r="E156" i="3"/>
  <c r="U156" i="3"/>
  <c r="Y156" i="3"/>
  <c r="V156" i="3"/>
  <c r="W156" i="3"/>
  <c r="T156" i="3"/>
  <c r="X156" i="3"/>
  <c r="E140" i="3"/>
  <c r="U140" i="3"/>
  <c r="Y140" i="3"/>
  <c r="V140" i="3"/>
  <c r="W140" i="3"/>
  <c r="T140" i="3"/>
  <c r="X140" i="3"/>
  <c r="E135" i="3"/>
  <c r="U135" i="3"/>
  <c r="Y135" i="3"/>
  <c r="V135" i="3"/>
  <c r="W135" i="3"/>
  <c r="T135" i="3"/>
  <c r="X135" i="3"/>
  <c r="E129" i="3"/>
  <c r="U129" i="3"/>
  <c r="Y129" i="3"/>
  <c r="V129" i="3"/>
  <c r="W129" i="3"/>
  <c r="T129" i="3"/>
  <c r="X129" i="3"/>
  <c r="E115" i="3"/>
  <c r="U115" i="3"/>
  <c r="Y115" i="3"/>
  <c r="V115" i="3"/>
  <c r="W115" i="3"/>
  <c r="T115" i="3"/>
  <c r="X115" i="3"/>
  <c r="E118" i="3"/>
  <c r="U118" i="3"/>
  <c r="Y118" i="3"/>
  <c r="V118" i="3"/>
  <c r="W118" i="3"/>
  <c r="T118" i="3"/>
  <c r="X118" i="3"/>
  <c r="E121" i="3"/>
  <c r="U121" i="3"/>
  <c r="Y121" i="3"/>
  <c r="V121" i="3"/>
  <c r="W121" i="3"/>
  <c r="T121" i="3"/>
  <c r="X121" i="3"/>
  <c r="E85" i="3"/>
  <c r="U85" i="3"/>
  <c r="Y85" i="3"/>
  <c r="V85" i="3"/>
  <c r="W85" i="3"/>
  <c r="T85" i="3"/>
  <c r="X85" i="3"/>
  <c r="E83" i="3"/>
  <c r="U83" i="3"/>
  <c r="Y83" i="3"/>
  <c r="V83" i="3"/>
  <c r="W83" i="3"/>
  <c r="T83" i="3"/>
  <c r="X83" i="3"/>
  <c r="E69" i="3"/>
  <c r="U69" i="3"/>
  <c r="Y69" i="3"/>
  <c r="V69" i="3"/>
  <c r="W69" i="3"/>
  <c r="T69" i="3"/>
  <c r="X69" i="3"/>
  <c r="E49" i="3"/>
  <c r="U49" i="3"/>
  <c r="Y49" i="3"/>
  <c r="V49" i="3"/>
  <c r="W49" i="3"/>
  <c r="T49" i="3"/>
  <c r="X49" i="3"/>
  <c r="E58" i="3"/>
  <c r="U58" i="3"/>
  <c r="Y58" i="3"/>
  <c r="V58" i="3"/>
  <c r="W58" i="3"/>
  <c r="T58" i="3"/>
  <c r="X58" i="3"/>
  <c r="E74" i="3"/>
  <c r="U74" i="3"/>
  <c r="Y74" i="3"/>
  <c r="V74" i="3"/>
  <c r="W74" i="3"/>
  <c r="T74" i="3"/>
  <c r="X74" i="3"/>
  <c r="E32" i="3"/>
  <c r="U32" i="3"/>
  <c r="Y32" i="3"/>
  <c r="V32" i="3"/>
  <c r="W32" i="3"/>
  <c r="T32" i="3"/>
  <c r="X32" i="3"/>
  <c r="E35" i="3"/>
  <c r="U35" i="3"/>
  <c r="Y35" i="3"/>
  <c r="V35" i="3"/>
  <c r="W35" i="3"/>
  <c r="T35" i="3"/>
  <c r="X35" i="3"/>
  <c r="E25" i="3"/>
  <c r="U25" i="3"/>
  <c r="Y25" i="3"/>
  <c r="V25" i="3"/>
  <c r="W25" i="3"/>
  <c r="T25" i="3"/>
  <c r="X25" i="3"/>
  <c r="E1898" i="3"/>
  <c r="U1898" i="3"/>
  <c r="Y1898" i="3"/>
  <c r="V1898" i="3"/>
  <c r="W1898" i="3"/>
  <c r="T1898" i="3"/>
  <c r="X1898" i="3"/>
  <c r="E1871" i="3"/>
  <c r="U1871" i="3"/>
  <c r="Y1871" i="3"/>
  <c r="V1871" i="3"/>
  <c r="W1871" i="3"/>
  <c r="T1871" i="3"/>
  <c r="X1871" i="3"/>
  <c r="E1904" i="3"/>
  <c r="U1904" i="3"/>
  <c r="Y1904" i="3"/>
  <c r="V1904" i="3"/>
  <c r="W1904" i="3"/>
  <c r="T1904" i="3"/>
  <c r="X1904" i="3"/>
  <c r="E1884" i="3"/>
  <c r="U1884" i="3"/>
  <c r="Y1884" i="3"/>
  <c r="V1884" i="3"/>
  <c r="W1884" i="3"/>
  <c r="T1884" i="3"/>
  <c r="X1884" i="3"/>
  <c r="E1876" i="3"/>
  <c r="U1876" i="3"/>
  <c r="Y1876" i="3"/>
  <c r="V1876" i="3"/>
  <c r="W1876" i="3"/>
  <c r="T1876" i="3"/>
  <c r="X1876" i="3"/>
  <c r="E1868" i="3"/>
  <c r="U1868" i="3"/>
  <c r="Y1868" i="3"/>
  <c r="V1868" i="3"/>
  <c r="W1868" i="3"/>
  <c r="T1868" i="3"/>
  <c r="X1868" i="3"/>
  <c r="E1855" i="3"/>
  <c r="U1855" i="3"/>
  <c r="Y1855" i="3"/>
  <c r="V1855" i="3"/>
  <c r="W1855" i="3"/>
  <c r="T1855" i="3"/>
  <c r="X1855" i="3"/>
  <c r="V1915" i="3"/>
  <c r="W1915" i="3"/>
  <c r="T1915" i="3"/>
  <c r="X1915" i="3"/>
  <c r="Y1915" i="3"/>
  <c r="E1915" i="3"/>
  <c r="U1915" i="3"/>
  <c r="V1998" i="3"/>
  <c r="W1998" i="3"/>
  <c r="T1998" i="3"/>
  <c r="X1998" i="3"/>
  <c r="E1998" i="3"/>
  <c r="U1998" i="3"/>
  <c r="Y1998" i="3"/>
  <c r="V1967" i="3"/>
  <c r="W1967" i="3"/>
  <c r="T1967" i="3"/>
  <c r="X1967" i="3"/>
  <c r="E1967" i="3"/>
  <c r="U1967" i="3"/>
  <c r="Y1967" i="3"/>
  <c r="V1987" i="3"/>
  <c r="W1987" i="3"/>
  <c r="T1987" i="3"/>
  <c r="X1987" i="3"/>
  <c r="E1987" i="3"/>
  <c r="U1987" i="3"/>
  <c r="Y1987" i="3"/>
  <c r="V1970" i="3"/>
  <c r="W1970" i="3"/>
  <c r="T1970" i="3"/>
  <c r="X1970" i="3"/>
  <c r="Y1970" i="3"/>
  <c r="E1970" i="3"/>
  <c r="U1970" i="3"/>
  <c r="V917" i="3"/>
  <c r="W917" i="3"/>
  <c r="T917" i="3"/>
  <c r="X917" i="3"/>
  <c r="E917" i="3"/>
  <c r="U917" i="3"/>
  <c r="Y917" i="3"/>
  <c r="V920" i="3"/>
  <c r="W920" i="3"/>
  <c r="T920" i="3"/>
  <c r="X920" i="3"/>
  <c r="E920" i="3"/>
  <c r="U920" i="3"/>
  <c r="Y920" i="3"/>
  <c r="V906" i="3"/>
  <c r="W906" i="3"/>
  <c r="T906" i="3"/>
  <c r="X906" i="3"/>
  <c r="E906" i="3"/>
  <c r="U906" i="3"/>
  <c r="Y906" i="3"/>
  <c r="V901" i="3"/>
  <c r="W901" i="3"/>
  <c r="T901" i="3"/>
  <c r="X901" i="3"/>
  <c r="Y901" i="3"/>
  <c r="E901" i="3"/>
  <c r="U901" i="3"/>
  <c r="V893" i="3"/>
  <c r="W893" i="3"/>
  <c r="T893" i="3"/>
  <c r="X893" i="3"/>
  <c r="E893" i="3"/>
  <c r="U893" i="3"/>
  <c r="Y893" i="3"/>
  <c r="V889" i="3"/>
  <c r="W889" i="3"/>
  <c r="T889" i="3"/>
  <c r="X889" i="3"/>
  <c r="E889" i="3"/>
  <c r="U889" i="3"/>
  <c r="Y889" i="3"/>
  <c r="V881" i="3"/>
  <c r="W881" i="3"/>
  <c r="T881" i="3"/>
  <c r="X881" i="3"/>
  <c r="E881" i="3"/>
  <c r="U881" i="3"/>
  <c r="Y881" i="3"/>
  <c r="T862" i="3"/>
  <c r="X862" i="3"/>
  <c r="E862" i="3"/>
  <c r="U862" i="3"/>
  <c r="Y862" i="3"/>
  <c r="V862" i="3"/>
  <c r="W862" i="3"/>
  <c r="T845" i="3"/>
  <c r="X845" i="3"/>
  <c r="E845" i="3"/>
  <c r="U845" i="3"/>
  <c r="Y845" i="3"/>
  <c r="V845" i="3"/>
  <c r="W845" i="3"/>
  <c r="T822" i="3"/>
  <c r="X822" i="3"/>
  <c r="E822" i="3"/>
  <c r="U822" i="3"/>
  <c r="Y822" i="3"/>
  <c r="V822" i="3"/>
  <c r="W822" i="3"/>
  <c r="T818" i="3"/>
  <c r="X818" i="3"/>
  <c r="E818" i="3"/>
  <c r="U818" i="3"/>
  <c r="Y818" i="3"/>
  <c r="V818" i="3"/>
  <c r="W818" i="3"/>
  <c r="W809" i="3"/>
  <c r="T809" i="3"/>
  <c r="X809" i="3"/>
  <c r="E809" i="3"/>
  <c r="U809" i="3"/>
  <c r="Y809" i="3"/>
  <c r="V809" i="3"/>
  <c r="W814" i="3"/>
  <c r="T814" i="3"/>
  <c r="X814" i="3"/>
  <c r="E814" i="3"/>
  <c r="U814" i="3"/>
  <c r="Y814" i="3"/>
  <c r="V814" i="3"/>
  <c r="W812" i="3"/>
  <c r="T812" i="3"/>
  <c r="X812" i="3"/>
  <c r="E812" i="3"/>
  <c r="U812" i="3"/>
  <c r="Y812" i="3"/>
  <c r="V812" i="3"/>
  <c r="V813" i="3"/>
  <c r="W813" i="3"/>
  <c r="T813" i="3"/>
  <c r="X813" i="3"/>
  <c r="E813" i="3"/>
  <c r="U813" i="3"/>
  <c r="Y813" i="3"/>
  <c r="V790" i="3"/>
  <c r="W790" i="3"/>
  <c r="T790" i="3"/>
  <c r="X790" i="3"/>
  <c r="E790" i="3"/>
  <c r="U790" i="3"/>
  <c r="Y790" i="3"/>
  <c r="V777" i="3"/>
  <c r="W777" i="3"/>
  <c r="T777" i="3"/>
  <c r="X777" i="3"/>
  <c r="E777" i="3"/>
  <c r="U777" i="3"/>
  <c r="Y777" i="3"/>
  <c r="V771" i="3"/>
  <c r="W771" i="3"/>
  <c r="T771" i="3"/>
  <c r="T774" i="3" s="1"/>
  <c r="X771" i="3"/>
  <c r="E771" i="3"/>
  <c r="U771" i="3"/>
  <c r="U774" i="3" s="1"/>
  <c r="Y771" i="3"/>
  <c r="V765" i="3"/>
  <c r="W765" i="3"/>
  <c r="T765" i="3"/>
  <c r="X765" i="3"/>
  <c r="E765" i="3"/>
  <c r="U765" i="3"/>
  <c r="Y765" i="3"/>
  <c r="V747" i="3"/>
  <c r="W747" i="3"/>
  <c r="T747" i="3"/>
  <c r="X747" i="3"/>
  <c r="E747" i="3"/>
  <c r="U747" i="3"/>
  <c r="Y747" i="3"/>
  <c r="V734" i="3"/>
  <c r="W734" i="3"/>
  <c r="T734" i="3"/>
  <c r="X734" i="3"/>
  <c r="E734" i="3"/>
  <c r="U734" i="3"/>
  <c r="Y734" i="3"/>
  <c r="V724" i="3"/>
  <c r="W724" i="3"/>
  <c r="T724" i="3"/>
  <c r="X724" i="3"/>
  <c r="E724" i="3"/>
  <c r="U724" i="3"/>
  <c r="Y724" i="3"/>
  <c r="V723" i="3"/>
  <c r="W723" i="3"/>
  <c r="T723" i="3"/>
  <c r="X723" i="3"/>
  <c r="E723" i="3"/>
  <c r="U723" i="3"/>
  <c r="Y723" i="3"/>
  <c r="V1952" i="3"/>
  <c r="W1952" i="3"/>
  <c r="T1952" i="3"/>
  <c r="X1952" i="3"/>
  <c r="E1952" i="3"/>
  <c r="U1952" i="3"/>
  <c r="Y1952" i="3"/>
  <c r="E1940" i="3"/>
  <c r="U1940" i="3"/>
  <c r="Y1940" i="3"/>
  <c r="V1940" i="3"/>
  <c r="W1940" i="3"/>
  <c r="T1940" i="3"/>
  <c r="X1940" i="3"/>
  <c r="E1954" i="3"/>
  <c r="U1954" i="3"/>
  <c r="Y1954" i="3"/>
  <c r="V1954" i="3"/>
  <c r="W1954" i="3"/>
  <c r="T1954" i="3"/>
  <c r="X1954" i="3"/>
  <c r="E1943" i="3"/>
  <c r="U1943" i="3"/>
  <c r="Y1943" i="3"/>
  <c r="V1943" i="3"/>
  <c r="W1943" i="3"/>
  <c r="T1943" i="3"/>
  <c r="X1943" i="3"/>
  <c r="E565" i="3"/>
  <c r="U565" i="3"/>
  <c r="Y565" i="3"/>
  <c r="V565" i="3"/>
  <c r="W565" i="3"/>
  <c r="T565" i="3"/>
  <c r="X565" i="3"/>
  <c r="E1932" i="3"/>
  <c r="U1932" i="3"/>
  <c r="Y1932" i="3"/>
  <c r="V1932" i="3"/>
  <c r="W1932" i="3"/>
  <c r="T1932" i="3"/>
  <c r="X1932" i="3"/>
  <c r="E554" i="3"/>
  <c r="U554" i="3"/>
  <c r="Y554" i="3"/>
  <c r="V554" i="3"/>
  <c r="W554" i="3"/>
  <c r="T554" i="3"/>
  <c r="X554" i="3"/>
  <c r="E553" i="3"/>
  <c r="U553" i="3"/>
  <c r="Y553" i="3"/>
  <c r="V553" i="3"/>
  <c r="W553" i="3"/>
  <c r="T553" i="3"/>
  <c r="X553" i="3"/>
  <c r="E1923" i="3"/>
  <c r="U1923" i="3"/>
  <c r="Y1923" i="3"/>
  <c r="V1923" i="3"/>
  <c r="W1923" i="3"/>
  <c r="T1923" i="3"/>
  <c r="X1923" i="3"/>
  <c r="E534" i="3"/>
  <c r="U534" i="3"/>
  <c r="Y534" i="3"/>
  <c r="V534" i="3"/>
  <c r="W534" i="3"/>
  <c r="T534" i="3"/>
  <c r="X534" i="3"/>
  <c r="E517" i="3"/>
  <c r="U517" i="3"/>
  <c r="Y517" i="3"/>
  <c r="V517" i="3"/>
  <c r="W517" i="3"/>
  <c r="T517" i="3"/>
  <c r="X517" i="3"/>
  <c r="E512" i="3"/>
  <c r="U512" i="3"/>
  <c r="Y512" i="3"/>
  <c r="V512" i="3"/>
  <c r="W512" i="3"/>
  <c r="T512" i="3"/>
  <c r="X512" i="3"/>
  <c r="E505" i="3"/>
  <c r="U505" i="3"/>
  <c r="Y505" i="3"/>
  <c r="V505" i="3"/>
  <c r="W505" i="3"/>
  <c r="T505" i="3"/>
  <c r="X505" i="3"/>
  <c r="E502" i="3"/>
  <c r="U502" i="3"/>
  <c r="Y502" i="3"/>
  <c r="V502" i="3"/>
  <c r="W502" i="3"/>
  <c r="T502" i="3"/>
  <c r="X502" i="3"/>
  <c r="E1666" i="3"/>
  <c r="U1666" i="3"/>
  <c r="Y1666" i="3"/>
  <c r="V1666" i="3"/>
  <c r="W1666" i="3"/>
  <c r="T1666" i="3"/>
  <c r="X1666" i="3"/>
  <c r="E492" i="3"/>
  <c r="U492" i="3"/>
  <c r="Y492" i="3"/>
  <c r="V492" i="3"/>
  <c r="W492" i="3"/>
  <c r="T492" i="3"/>
  <c r="X492" i="3"/>
  <c r="W490" i="3"/>
  <c r="T490" i="3"/>
  <c r="X490" i="3"/>
  <c r="E490" i="3"/>
  <c r="U490" i="3"/>
  <c r="Y490" i="3"/>
  <c r="V490" i="3"/>
  <c r="W1830" i="3"/>
  <c r="T1830" i="3"/>
  <c r="X1830" i="3"/>
  <c r="E1830" i="3"/>
  <c r="U1830" i="3"/>
  <c r="Y1830" i="3"/>
  <c r="V1830" i="3"/>
  <c r="W1848" i="3"/>
  <c r="T1848" i="3"/>
  <c r="X1848" i="3"/>
  <c r="E1848" i="3"/>
  <c r="U1848" i="3"/>
  <c r="Y1848" i="3"/>
  <c r="V1848" i="3"/>
  <c r="W1845" i="3"/>
  <c r="T1845" i="3"/>
  <c r="X1845" i="3"/>
  <c r="E1845" i="3"/>
  <c r="U1845" i="3"/>
  <c r="Y1845" i="3"/>
  <c r="V1845" i="3"/>
  <c r="W1818" i="3"/>
  <c r="T1818" i="3"/>
  <c r="X1818" i="3"/>
  <c r="E1818" i="3"/>
  <c r="U1818" i="3"/>
  <c r="Y1818" i="3"/>
  <c r="V1818" i="3"/>
  <c r="W1810" i="3"/>
  <c r="T1810" i="3"/>
  <c r="X1810" i="3"/>
  <c r="E1810" i="3"/>
  <c r="U1810" i="3"/>
  <c r="Y1810" i="3"/>
  <c r="V1810" i="3"/>
  <c r="W1714" i="3"/>
  <c r="T1714" i="3"/>
  <c r="X1714" i="3"/>
  <c r="E1714" i="3"/>
  <c r="U1714" i="3"/>
  <c r="Y1714" i="3"/>
  <c r="V1714" i="3"/>
  <c r="W1723" i="3"/>
  <c r="T1723" i="3"/>
  <c r="X1723" i="3"/>
  <c r="E1723" i="3"/>
  <c r="U1723" i="3"/>
  <c r="Y1723" i="3"/>
  <c r="V1723" i="3"/>
  <c r="W1716" i="3"/>
  <c r="T1716" i="3"/>
  <c r="X1716" i="3"/>
  <c r="E1716" i="3"/>
  <c r="U1716" i="3"/>
  <c r="Y1716" i="3"/>
  <c r="V1716" i="3"/>
  <c r="W1802" i="3"/>
  <c r="T1802" i="3"/>
  <c r="X1802" i="3"/>
  <c r="E1802" i="3"/>
  <c r="U1802" i="3"/>
  <c r="Y1802" i="3"/>
  <c r="V1802" i="3"/>
  <c r="W1805" i="3"/>
  <c r="T1805" i="3"/>
  <c r="X1805" i="3"/>
  <c r="E1805" i="3"/>
  <c r="U1805" i="3"/>
  <c r="Y1805" i="3"/>
  <c r="V1805" i="3"/>
  <c r="W1826" i="3"/>
  <c r="T1826" i="3"/>
  <c r="X1826" i="3"/>
  <c r="E1826" i="3"/>
  <c r="U1826" i="3"/>
  <c r="Y1826" i="3"/>
  <c r="V1826" i="3"/>
  <c r="W1680" i="3"/>
  <c r="T1680" i="3"/>
  <c r="X1680" i="3"/>
  <c r="E1680" i="3"/>
  <c r="U1680" i="3"/>
  <c r="Y1680" i="3"/>
  <c r="V1680" i="3"/>
  <c r="W1679" i="3"/>
  <c r="T1679" i="3"/>
  <c r="X1679" i="3"/>
  <c r="E1679" i="3"/>
  <c r="U1679" i="3"/>
  <c r="Y1679" i="3"/>
  <c r="V1679" i="3"/>
  <c r="W1693" i="3"/>
  <c r="T1693" i="3"/>
  <c r="X1693" i="3"/>
  <c r="E1693" i="3"/>
  <c r="U1693" i="3"/>
  <c r="Y1693" i="3"/>
  <c r="V1693" i="3"/>
  <c r="E1685" i="3"/>
  <c r="U1685" i="3"/>
  <c r="Y1685" i="3"/>
  <c r="V1685" i="3"/>
  <c r="W1685" i="3"/>
  <c r="T1685" i="3"/>
  <c r="X1685" i="3"/>
  <c r="E1670" i="3"/>
  <c r="U1670" i="3"/>
  <c r="Y1670" i="3"/>
  <c r="V1670" i="3"/>
  <c r="W1670" i="3"/>
  <c r="T1670" i="3"/>
  <c r="X1670" i="3"/>
  <c r="E1742" i="3"/>
  <c r="U1742" i="3"/>
  <c r="Y1742" i="3"/>
  <c r="T1742" i="3"/>
  <c r="V1742" i="3"/>
  <c r="W1742" i="3"/>
  <c r="X1742" i="3"/>
  <c r="E1753" i="3"/>
  <c r="U1753" i="3"/>
  <c r="Y1753" i="3"/>
  <c r="V1753" i="3"/>
  <c r="W1753" i="3"/>
  <c r="X1753" i="3"/>
  <c r="T1753" i="3"/>
  <c r="E1759" i="3"/>
  <c r="U1759" i="3"/>
  <c r="Y1759" i="3"/>
  <c r="W1759" i="3"/>
  <c r="X1759" i="3"/>
  <c r="T1759" i="3"/>
  <c r="V1759" i="3"/>
  <c r="E1748" i="3"/>
  <c r="U1748" i="3"/>
  <c r="Y1748" i="3"/>
  <c r="X1748" i="3"/>
  <c r="T1748" i="3"/>
  <c r="V1748" i="3"/>
  <c r="W1748" i="3"/>
  <c r="E1741" i="3"/>
  <c r="U1741" i="3"/>
  <c r="Y1741" i="3"/>
  <c r="T1741" i="3"/>
  <c r="V1741" i="3"/>
  <c r="W1741" i="3"/>
  <c r="X1741" i="3"/>
  <c r="E1734" i="3"/>
  <c r="U1734" i="3"/>
  <c r="Y1734" i="3"/>
  <c r="V1734" i="3"/>
  <c r="W1734" i="3"/>
  <c r="X1734" i="3"/>
  <c r="T1734" i="3"/>
  <c r="E1700" i="3"/>
  <c r="U1700" i="3"/>
  <c r="Y1700" i="3"/>
  <c r="W1700" i="3"/>
  <c r="X1700" i="3"/>
  <c r="T1700" i="3"/>
  <c r="V1700" i="3"/>
  <c r="E1702" i="3"/>
  <c r="U1702" i="3"/>
  <c r="Y1702" i="3"/>
  <c r="X1702" i="3"/>
  <c r="T1702" i="3"/>
  <c r="V1702" i="3"/>
  <c r="W1702" i="3"/>
  <c r="E1771" i="3"/>
  <c r="U1771" i="3"/>
  <c r="Y1771" i="3"/>
  <c r="T1771" i="3"/>
  <c r="V1771" i="3"/>
  <c r="W1771" i="3"/>
  <c r="X1771" i="3"/>
  <c r="T1791" i="3"/>
  <c r="X1791" i="3"/>
  <c r="E1791" i="3"/>
  <c r="U1791" i="3"/>
  <c r="Y1791" i="3"/>
  <c r="V1791" i="3"/>
  <c r="W1791" i="3"/>
  <c r="T1795" i="3"/>
  <c r="X1795" i="3"/>
  <c r="E1795" i="3"/>
  <c r="U1795" i="3"/>
  <c r="Y1795" i="3"/>
  <c r="W1795" i="3"/>
  <c r="V1795" i="3"/>
  <c r="T1647" i="3"/>
  <c r="X1647" i="3"/>
  <c r="E1647" i="3"/>
  <c r="U1647" i="3"/>
  <c r="Y1647" i="3"/>
  <c r="V1647" i="3"/>
  <c r="W1647" i="3"/>
  <c r="T1643" i="3"/>
  <c r="X1643" i="3"/>
  <c r="E1643" i="3"/>
  <c r="U1643" i="3"/>
  <c r="Y1643" i="3"/>
  <c r="W1643" i="3"/>
  <c r="V1643" i="3"/>
  <c r="T1630" i="3"/>
  <c r="X1630" i="3"/>
  <c r="E1630" i="3"/>
  <c r="U1630" i="3"/>
  <c r="Y1630" i="3"/>
  <c r="V1630" i="3"/>
  <c r="W1630" i="3"/>
  <c r="T1623" i="3"/>
  <c r="X1623" i="3"/>
  <c r="E1623" i="3"/>
  <c r="U1623" i="3"/>
  <c r="Y1623" i="3"/>
  <c r="W1623" i="3"/>
  <c r="V1623" i="3"/>
  <c r="T1620" i="3"/>
  <c r="X1620" i="3"/>
  <c r="E1620" i="3"/>
  <c r="U1620" i="3"/>
  <c r="Y1620" i="3"/>
  <c r="V1620" i="3"/>
  <c r="W1620" i="3"/>
  <c r="T1638" i="3"/>
  <c r="X1638" i="3"/>
  <c r="E1638" i="3"/>
  <c r="U1638" i="3"/>
  <c r="Y1638" i="3"/>
  <c r="W1638" i="3"/>
  <c r="V1638" i="3"/>
  <c r="T755" i="3"/>
  <c r="X755" i="3"/>
  <c r="E755" i="3"/>
  <c r="U755" i="3"/>
  <c r="Y755" i="3"/>
  <c r="V755" i="3"/>
  <c r="W755" i="3"/>
  <c r="T1375" i="3"/>
  <c r="X1375" i="3"/>
  <c r="E1375" i="3"/>
  <c r="U1375" i="3"/>
  <c r="Y1375" i="3"/>
  <c r="W1375" i="3"/>
  <c r="V1375" i="3"/>
  <c r="T1369" i="3"/>
  <c r="X1369" i="3"/>
  <c r="E1369" i="3"/>
  <c r="U1369" i="3"/>
  <c r="Y1369" i="3"/>
  <c r="V1369" i="3"/>
  <c r="W1369" i="3"/>
  <c r="T1362" i="3"/>
  <c r="X1362" i="3"/>
  <c r="E1362" i="3"/>
  <c r="U1362" i="3"/>
  <c r="Y1362" i="3"/>
  <c r="V1362" i="3"/>
  <c r="W1362" i="3"/>
  <c r="T1374" i="3"/>
  <c r="X1374" i="3"/>
  <c r="E1374" i="3"/>
  <c r="U1374" i="3"/>
  <c r="Y1374" i="3"/>
  <c r="V1374" i="3"/>
  <c r="W1374" i="3"/>
  <c r="T1360" i="3"/>
  <c r="X1360" i="3"/>
  <c r="E1360" i="3"/>
  <c r="U1360" i="3"/>
  <c r="Y1360" i="3"/>
  <c r="V1360" i="3"/>
  <c r="W1360" i="3"/>
  <c r="T365" i="3"/>
  <c r="X365" i="3"/>
  <c r="E365" i="3"/>
  <c r="U365" i="3"/>
  <c r="Y365" i="3"/>
  <c r="V365" i="3"/>
  <c r="W365" i="3"/>
  <c r="T358" i="3"/>
  <c r="X358" i="3"/>
  <c r="E358" i="3"/>
  <c r="U358" i="3"/>
  <c r="Y358" i="3"/>
  <c r="V358" i="3"/>
  <c r="W358" i="3"/>
  <c r="T618" i="3"/>
  <c r="X618" i="3"/>
  <c r="E618" i="3"/>
  <c r="U618" i="3"/>
  <c r="Y618" i="3"/>
  <c r="V618" i="3"/>
  <c r="W618" i="3"/>
  <c r="T678" i="3"/>
  <c r="X678" i="3"/>
  <c r="E678" i="3"/>
  <c r="U678" i="3"/>
  <c r="Y678" i="3"/>
  <c r="V678" i="3"/>
  <c r="W678" i="3"/>
  <c r="V673" i="3"/>
  <c r="W673" i="3"/>
  <c r="X673" i="3"/>
  <c r="Y673" i="3"/>
  <c r="T673" i="3"/>
  <c r="E673" i="3"/>
  <c r="U673" i="3"/>
  <c r="V670" i="3"/>
  <c r="W670" i="3"/>
  <c r="T670" i="3"/>
  <c r="E670" i="3"/>
  <c r="U670" i="3"/>
  <c r="X670" i="3"/>
  <c r="Y670" i="3"/>
  <c r="V574" i="3"/>
  <c r="W574" i="3"/>
  <c r="X574" i="3"/>
  <c r="Y574" i="3"/>
  <c r="T574" i="3"/>
  <c r="E574" i="3"/>
  <c r="V659" i="3"/>
  <c r="W659" i="3"/>
  <c r="T659" i="3"/>
  <c r="E659" i="3"/>
  <c r="U659" i="3"/>
  <c r="X659" i="3"/>
  <c r="Y659" i="3"/>
  <c r="V654" i="3"/>
  <c r="W654" i="3"/>
  <c r="X654" i="3"/>
  <c r="Y654" i="3"/>
  <c r="T654" i="3"/>
  <c r="E654" i="3"/>
  <c r="U654" i="3"/>
  <c r="V648" i="3"/>
  <c r="W648" i="3"/>
  <c r="T648" i="3"/>
  <c r="E648" i="3"/>
  <c r="U648" i="3"/>
  <c r="X648" i="3"/>
  <c r="Y648" i="3"/>
  <c r="V640" i="3"/>
  <c r="W640" i="3"/>
  <c r="X640" i="3"/>
  <c r="Y640" i="3"/>
  <c r="T640" i="3"/>
  <c r="E640" i="3"/>
  <c r="U640" i="3"/>
  <c r="V634" i="3"/>
  <c r="W634" i="3"/>
  <c r="T634" i="3"/>
  <c r="E634" i="3"/>
  <c r="U634" i="3"/>
  <c r="X634" i="3"/>
  <c r="Y634" i="3"/>
  <c r="V629" i="3"/>
  <c r="W629" i="3"/>
  <c r="X629" i="3"/>
  <c r="Y629" i="3"/>
  <c r="T629" i="3"/>
  <c r="E629" i="3"/>
  <c r="U629" i="3"/>
  <c r="V622" i="3"/>
  <c r="W622" i="3"/>
  <c r="T622" i="3"/>
  <c r="E622" i="3"/>
  <c r="U622" i="3"/>
  <c r="X622" i="3"/>
  <c r="Y622" i="3"/>
  <c r="V617" i="3"/>
  <c r="W617" i="3"/>
  <c r="X617" i="3"/>
  <c r="Y617" i="3"/>
  <c r="T617" i="3"/>
  <c r="E617" i="3"/>
  <c r="U617" i="3"/>
  <c r="E609" i="3"/>
  <c r="U609" i="3"/>
  <c r="Y609" i="3"/>
  <c r="V609" i="3"/>
  <c r="W609" i="3"/>
  <c r="X609" i="3"/>
  <c r="T609" i="3"/>
  <c r="E605" i="3"/>
  <c r="U605" i="3"/>
  <c r="Y605" i="3"/>
  <c r="V605" i="3"/>
  <c r="T605" i="3"/>
  <c r="W605" i="3"/>
  <c r="X605" i="3"/>
  <c r="E598" i="3"/>
  <c r="Y598" i="3"/>
  <c r="V598" i="3"/>
  <c r="W598" i="3"/>
  <c r="X598" i="3"/>
  <c r="T598" i="3"/>
  <c r="E593" i="3"/>
  <c r="U593" i="3"/>
  <c r="Y593" i="3"/>
  <c r="V593" i="3"/>
  <c r="T593" i="3"/>
  <c r="W593" i="3"/>
  <c r="X593" i="3"/>
  <c r="V591" i="3"/>
  <c r="W591" i="3"/>
  <c r="T591" i="3"/>
  <c r="E591" i="3"/>
  <c r="U591" i="3"/>
  <c r="X591" i="3"/>
  <c r="Y591" i="3"/>
  <c r="V663" i="3"/>
  <c r="W663" i="3"/>
  <c r="X663" i="3"/>
  <c r="Y663" i="3"/>
  <c r="E663" i="3"/>
  <c r="T663" i="3"/>
  <c r="U663" i="3"/>
  <c r="V578" i="3"/>
  <c r="W578" i="3"/>
  <c r="T578" i="3"/>
  <c r="E578" i="3"/>
  <c r="U578" i="3"/>
  <c r="X578" i="3"/>
  <c r="Y578" i="3"/>
  <c r="V572" i="3"/>
  <c r="W572" i="3"/>
  <c r="X572" i="3"/>
  <c r="Y572" i="3"/>
  <c r="T572" i="3"/>
  <c r="E572" i="3"/>
  <c r="U572" i="3"/>
  <c r="V144" i="3"/>
  <c r="W144" i="3"/>
  <c r="T144" i="3"/>
  <c r="E144" i="3"/>
  <c r="U144" i="3"/>
  <c r="X144" i="3"/>
  <c r="Y144" i="3"/>
  <c r="W2147" i="3"/>
  <c r="E2147" i="3"/>
  <c r="U2147" i="3"/>
  <c r="U2149" i="3" s="1"/>
  <c r="V2147" i="3"/>
  <c r="T2147" i="3"/>
  <c r="X2147" i="3"/>
  <c r="Y2147" i="3"/>
  <c r="W584" i="3"/>
  <c r="T584" i="3"/>
  <c r="X584" i="3"/>
  <c r="Y584" i="3"/>
  <c r="E584" i="3"/>
  <c r="U584" i="3"/>
  <c r="V584" i="3"/>
  <c r="E2360" i="3"/>
  <c r="U2360" i="3"/>
  <c r="Y2360" i="3"/>
  <c r="V2360" i="3"/>
  <c r="W2360" i="3"/>
  <c r="T2360" i="3"/>
  <c r="X2360" i="3"/>
  <c r="E2346" i="3"/>
  <c r="U2346" i="3"/>
  <c r="Y2346" i="3"/>
  <c r="V2346" i="3"/>
  <c r="W2346" i="3"/>
  <c r="X2346" i="3"/>
  <c r="T2346" i="3"/>
  <c r="E749" i="3"/>
  <c r="U749" i="3"/>
  <c r="Y749" i="3"/>
  <c r="V749" i="3"/>
  <c r="T749" i="3"/>
  <c r="W749" i="3"/>
  <c r="X749" i="3"/>
  <c r="E352" i="3"/>
  <c r="V352" i="3"/>
  <c r="X352" i="3"/>
  <c r="T352" i="3"/>
  <c r="Y352" i="3"/>
  <c r="U352" i="3"/>
  <c r="W352" i="3"/>
  <c r="T313" i="3"/>
  <c r="X313" i="3"/>
  <c r="E313" i="3"/>
  <c r="U313" i="3"/>
  <c r="Y313" i="3"/>
  <c r="V313" i="3"/>
  <c r="W313" i="3"/>
  <c r="T406" i="3"/>
  <c r="X406" i="3"/>
  <c r="E406" i="3"/>
  <c r="U406" i="3"/>
  <c r="Y406" i="3"/>
  <c r="V406" i="3"/>
  <c r="W406" i="3"/>
  <c r="C1046" i="3"/>
  <c r="B1036" i="3"/>
  <c r="A1890" i="3"/>
  <c r="C1445" i="3"/>
  <c r="B998" i="3"/>
  <c r="A1018" i="3"/>
  <c r="C1596" i="3"/>
  <c r="B1068" i="3"/>
  <c r="A1937" i="3"/>
  <c r="C978" i="3"/>
  <c r="B945" i="3"/>
  <c r="A1468" i="3"/>
  <c r="C954" i="3"/>
  <c r="B1960" i="3"/>
  <c r="A2282" i="3"/>
  <c r="C142" i="3"/>
  <c r="B967" i="3"/>
  <c r="C234" i="3"/>
  <c r="B1983" i="3"/>
  <c r="A2077" i="3"/>
  <c r="C1504" i="3"/>
  <c r="B1520" i="3"/>
  <c r="A1261" i="3"/>
  <c r="C306" i="3"/>
  <c r="B2161" i="3"/>
  <c r="A1927" i="3"/>
  <c r="C536" i="3"/>
  <c r="C1559" i="3"/>
  <c r="B752" i="3"/>
  <c r="A902" i="3"/>
  <c r="C1522" i="3"/>
  <c r="V1559" i="3"/>
  <c r="Y752" i="3"/>
  <c r="U752" i="3"/>
  <c r="X902" i="3"/>
  <c r="T902" i="3"/>
  <c r="W899" i="3"/>
  <c r="V1522" i="3"/>
  <c r="Y1890" i="3"/>
  <c r="U1890" i="3"/>
  <c r="X461" i="3"/>
  <c r="T461" i="3"/>
  <c r="W1445" i="3"/>
  <c r="V998" i="3"/>
  <c r="Y1018" i="3"/>
  <c r="U1018" i="3"/>
  <c r="X1956" i="3"/>
  <c r="T1956" i="3"/>
  <c r="W1596" i="3"/>
  <c r="V1068" i="3"/>
  <c r="Y1937" i="3"/>
  <c r="U1937" i="3"/>
  <c r="X1910" i="3"/>
  <c r="T1910" i="3"/>
  <c r="T1911" i="3" s="1"/>
  <c r="W978" i="3"/>
  <c r="V945" i="3"/>
  <c r="Y1468" i="3"/>
  <c r="U1468" i="3"/>
  <c r="X346" i="3"/>
  <c r="T346" i="3"/>
  <c r="W954" i="3"/>
  <c r="V1960" i="3"/>
  <c r="Y2282" i="3"/>
  <c r="U2282" i="3"/>
  <c r="U2283" i="3" s="1"/>
  <c r="W142" i="3"/>
  <c r="V967" i="3"/>
  <c r="W234" i="3"/>
  <c r="V1983" i="3"/>
  <c r="Y2077" i="3"/>
  <c r="U2077" i="3"/>
  <c r="X853" i="3"/>
  <c r="T853" i="3"/>
  <c r="W1504" i="3"/>
  <c r="V1520" i="3"/>
  <c r="Y1261" i="3"/>
  <c r="U1261" i="3"/>
  <c r="X2018" i="3"/>
  <c r="T2018" i="3"/>
  <c r="T2019" i="3" s="1"/>
  <c r="W306" i="3"/>
  <c r="V2161" i="3"/>
  <c r="Y1927" i="3"/>
  <c r="U1927" i="3"/>
  <c r="X1924" i="3"/>
  <c r="T1924" i="3"/>
  <c r="W536" i="3"/>
  <c r="V1036" i="3"/>
  <c r="Y1046" i="3"/>
  <c r="U1046" i="3"/>
  <c r="X403" i="3"/>
  <c r="T403" i="3"/>
  <c r="W387" i="3"/>
  <c r="X1070" i="3"/>
  <c r="T1070" i="3"/>
  <c r="T1071" i="3" s="1"/>
  <c r="W1140" i="3"/>
  <c r="V2164" i="3"/>
  <c r="Y535" i="3"/>
  <c r="U535" i="3"/>
  <c r="X1648" i="3"/>
  <c r="T1648" i="3"/>
  <c r="W1579" i="3"/>
  <c r="V1309" i="3"/>
  <c r="Y1305" i="3"/>
  <c r="U1305" i="3"/>
  <c r="X633" i="3"/>
  <c r="T633" i="3"/>
  <c r="W627" i="3"/>
  <c r="V2255" i="3"/>
  <c r="Y1356" i="3"/>
  <c r="U1356" i="3"/>
  <c r="X1958" i="3"/>
  <c r="T1958" i="3"/>
  <c r="W2216" i="3"/>
  <c r="V431" i="3"/>
  <c r="Y980" i="3"/>
  <c r="U980" i="3"/>
  <c r="X1692" i="3"/>
  <c r="T1692" i="3"/>
  <c r="W408" i="3"/>
  <c r="V746" i="3"/>
  <c r="Y1091" i="3"/>
  <c r="U1091" i="3"/>
  <c r="X272" i="3"/>
  <c r="T272" i="3"/>
  <c r="W162" i="3"/>
  <c r="V265" i="3"/>
  <c r="Y1277" i="3"/>
  <c r="U1277" i="3"/>
  <c r="X831" i="3"/>
  <c r="T831" i="3"/>
  <c r="W1216" i="3"/>
  <c r="V1214" i="3"/>
  <c r="Y797" i="3"/>
  <c r="U797" i="3"/>
  <c r="X2157" i="3"/>
  <c r="T2157" i="3"/>
  <c r="W1957" i="3"/>
  <c r="V11" i="3"/>
  <c r="Y1339" i="3"/>
  <c r="U1339" i="3"/>
  <c r="X96" i="3"/>
  <c r="T96" i="3"/>
  <c r="W2329" i="3"/>
  <c r="V947" i="3"/>
  <c r="Y943" i="3"/>
  <c r="U943" i="3"/>
  <c r="X298" i="3"/>
  <c r="T298" i="3"/>
  <c r="W1707" i="3"/>
  <c r="V1471" i="3"/>
  <c r="Y46" i="3"/>
  <c r="U46" i="3"/>
  <c r="X38" i="3"/>
  <c r="T38" i="3"/>
  <c r="W1066" i="3"/>
  <c r="V2371" i="3"/>
  <c r="Y401" i="3"/>
  <c r="U401" i="3"/>
  <c r="X291" i="3"/>
  <c r="T291" i="3"/>
  <c r="W1662" i="3"/>
  <c r="V1727" i="3"/>
  <c r="Y880" i="3"/>
  <c r="U880" i="3"/>
  <c r="X873" i="3"/>
  <c r="T873" i="3"/>
  <c r="W879" i="3"/>
  <c r="V876" i="3"/>
  <c r="Y1064" i="3"/>
  <c r="U1064" i="3"/>
  <c r="U1065" i="3" s="1"/>
  <c r="X545" i="3"/>
  <c r="T545" i="3"/>
  <c r="W1788" i="3"/>
  <c r="V926" i="3"/>
  <c r="Y221" i="3"/>
  <c r="U221" i="3"/>
  <c r="X1948" i="3"/>
  <c r="T1948" i="3"/>
  <c r="W796" i="3"/>
  <c r="V726" i="3"/>
  <c r="Y639" i="3"/>
  <c r="U639" i="3"/>
  <c r="X656" i="3"/>
  <c r="T656" i="3"/>
  <c r="W596" i="3"/>
  <c r="V589" i="3"/>
  <c r="Y72" i="3"/>
  <c r="U72" i="3"/>
  <c r="X1044" i="3"/>
  <c r="T1044" i="3"/>
  <c r="W91" i="3"/>
  <c r="V1060" i="3"/>
  <c r="Y1698" i="3"/>
  <c r="U1698" i="3"/>
  <c r="X1317" i="3"/>
  <c r="T1317" i="3"/>
  <c r="W735" i="3"/>
  <c r="V891" i="3"/>
  <c r="Y1780" i="3"/>
  <c r="U1780" i="3"/>
  <c r="X1411" i="3"/>
  <c r="T1411" i="3"/>
  <c r="W2001" i="3"/>
  <c r="V1269" i="3"/>
  <c r="Y57" i="3"/>
  <c r="U57" i="3"/>
  <c r="X41" i="3"/>
  <c r="T41" i="3"/>
  <c r="W1721" i="3"/>
  <c r="V2091" i="3"/>
  <c r="Y907" i="3"/>
  <c r="U907" i="3"/>
  <c r="X1103" i="3"/>
  <c r="T1103" i="3"/>
  <c r="W2286" i="3"/>
  <c r="V781" i="3"/>
  <c r="Y279" i="3"/>
  <c r="U279" i="3"/>
  <c r="X1427" i="3"/>
  <c r="T1427" i="3"/>
  <c r="W453" i="3"/>
  <c r="V583" i="3"/>
  <c r="Y2016" i="3"/>
  <c r="U2016" i="3"/>
  <c r="U2017" i="3" s="1"/>
  <c r="X1598" i="3"/>
  <c r="T1598" i="3"/>
  <c r="T1599" i="3" s="1"/>
  <c r="W1058" i="3"/>
  <c r="V1843" i="3"/>
  <c r="Y1485" i="3"/>
  <c r="U1485" i="3"/>
  <c r="X1491" i="3"/>
  <c r="T1491" i="3"/>
  <c r="W312" i="3"/>
  <c r="V2042" i="3"/>
  <c r="Y1215" i="3"/>
  <c r="U1215" i="3"/>
  <c r="X2027" i="3"/>
  <c r="T2027" i="3"/>
  <c r="W1062" i="3"/>
  <c r="V100" i="3"/>
  <c r="Y94" i="3"/>
  <c r="U94" i="3"/>
  <c r="X2020" i="3"/>
  <c r="T2020" i="3"/>
  <c r="T2021" i="3" s="1"/>
  <c r="W389" i="3"/>
  <c r="V397" i="3"/>
  <c r="Y388" i="3"/>
  <c r="U388" i="3"/>
  <c r="X1541" i="3"/>
  <c r="T1541" i="3"/>
  <c r="W614" i="3"/>
  <c r="V683" i="3"/>
  <c r="Y1994" i="3"/>
  <c r="U1994" i="3"/>
  <c r="X1176" i="3"/>
  <c r="T1176" i="3"/>
  <c r="W626" i="3"/>
  <c r="V611" i="3"/>
  <c r="Y601" i="3"/>
  <c r="U601" i="3"/>
  <c r="X456" i="3"/>
  <c r="T456" i="3"/>
  <c r="W458" i="3"/>
  <c r="V1792" i="3"/>
  <c r="Y484" i="3"/>
  <c r="U484" i="3"/>
  <c r="U486" i="3" s="1"/>
  <c r="X10" i="3"/>
  <c r="T10" i="3"/>
  <c r="W1891" i="3"/>
  <c r="V392" i="3"/>
  <c r="Y1900" i="3"/>
  <c r="U1900" i="3"/>
  <c r="X139" i="3"/>
  <c r="T139" i="3"/>
  <c r="W1503" i="3"/>
  <c r="V1500" i="3"/>
  <c r="Y417" i="3"/>
  <c r="U417" i="3"/>
  <c r="X415" i="3"/>
  <c r="T415" i="3"/>
  <c r="W412" i="3"/>
  <c r="V413" i="3"/>
  <c r="Y692" i="3"/>
  <c r="U692" i="3"/>
  <c r="X695" i="3"/>
  <c r="T695" i="3"/>
  <c r="W327" i="3"/>
  <c r="V1404" i="3"/>
  <c r="Y1432" i="3"/>
  <c r="U1432" i="3"/>
  <c r="X1431" i="3"/>
  <c r="T1431" i="3"/>
  <c r="W1751" i="3"/>
  <c r="V1137" i="3"/>
  <c r="Y2367" i="3"/>
  <c r="U2367" i="3"/>
  <c r="X1535" i="3"/>
  <c r="T1535" i="3"/>
  <c r="W1252" i="3"/>
  <c r="V1203" i="3"/>
  <c r="Y1594" i="3"/>
  <c r="U1594" i="3"/>
  <c r="U1595" i="3" s="1"/>
  <c r="X440" i="3"/>
  <c r="T440" i="3"/>
  <c r="W442" i="3"/>
  <c r="V441" i="3"/>
  <c r="Y1116" i="3"/>
  <c r="U1116" i="3"/>
  <c r="X1105" i="3"/>
  <c r="T1105" i="3"/>
  <c r="W1118" i="3"/>
  <c r="V1112" i="3"/>
  <c r="Y1106" i="3"/>
  <c r="U1106" i="3"/>
  <c r="X1115" i="3"/>
  <c r="T1115" i="3"/>
  <c r="W1121" i="3"/>
  <c r="V1119" i="3"/>
  <c r="Y1120" i="3"/>
  <c r="U1120" i="3"/>
  <c r="X1117" i="3"/>
  <c r="T1117" i="3"/>
  <c r="W1114" i="3"/>
  <c r="V1113" i="3"/>
  <c r="Y1111" i="3"/>
  <c r="U1111" i="3"/>
  <c r="X1110" i="3"/>
  <c r="T1110" i="3"/>
  <c r="W1109" i="3"/>
  <c r="V1108" i="3"/>
  <c r="Y1107" i="3"/>
  <c r="U1107" i="3"/>
  <c r="X1104" i="3"/>
  <c r="T1104" i="3"/>
  <c r="W1213" i="3"/>
  <c r="V1724" i="3"/>
  <c r="Y1719" i="3"/>
  <c r="U1719" i="3"/>
  <c r="X1318" i="3"/>
  <c r="T1318" i="3"/>
  <c r="W1314" i="3"/>
  <c r="V1544" i="3"/>
  <c r="Y1461" i="3"/>
  <c r="U1461" i="3"/>
  <c r="X748" i="3"/>
  <c r="T748" i="3"/>
  <c r="W1486" i="3"/>
  <c r="V1655" i="3"/>
  <c r="Y98" i="3"/>
  <c r="U98" i="3"/>
  <c r="X741" i="3"/>
  <c r="T741" i="3"/>
  <c r="W568" i="3"/>
  <c r="V1499" i="3"/>
  <c r="Y1498" i="3"/>
  <c r="U1498" i="3"/>
  <c r="X1488" i="3"/>
  <c r="T1488" i="3"/>
  <c r="W1484" i="3"/>
  <c r="V1483" i="3"/>
  <c r="Y127" i="3"/>
  <c r="U127" i="3"/>
  <c r="X1489" i="3"/>
  <c r="T1489" i="3"/>
  <c r="W1974" i="3"/>
  <c r="V2109" i="3"/>
  <c r="Y775" i="3"/>
  <c r="U775" i="3"/>
  <c r="X815" i="3"/>
  <c r="T815" i="3"/>
  <c r="W1982" i="3"/>
  <c r="V209" i="3"/>
  <c r="Y1882" i="3"/>
  <c r="U1882" i="3"/>
  <c r="X242" i="3"/>
  <c r="T242" i="3"/>
  <c r="W275" i="3"/>
  <c r="V245" i="3"/>
  <c r="Y198" i="3"/>
  <c r="U198" i="3"/>
  <c r="X199" i="3"/>
  <c r="T199" i="3"/>
  <c r="W206" i="3"/>
  <c r="V186" i="3"/>
  <c r="Y189" i="3"/>
  <c r="U189" i="3"/>
  <c r="X207" i="3"/>
  <c r="T207" i="3"/>
  <c r="W195" i="3"/>
  <c r="V187" i="3"/>
  <c r="Y185" i="3"/>
  <c r="U185" i="3"/>
  <c r="X181" i="3"/>
  <c r="T181" i="3"/>
  <c r="W202" i="3"/>
  <c r="V182" i="3"/>
  <c r="Y197" i="3"/>
  <c r="U197" i="3"/>
  <c r="X192" i="3"/>
  <c r="T192" i="3"/>
  <c r="W175" i="3"/>
  <c r="V177" i="3"/>
  <c r="Y2311" i="3"/>
  <c r="U2311" i="3"/>
  <c r="X80" i="3"/>
  <c r="T80" i="3"/>
  <c r="W1569" i="3"/>
  <c r="V239" i="3"/>
  <c r="Y125" i="3"/>
  <c r="U125" i="3"/>
  <c r="X281" i="3"/>
  <c r="T281" i="3"/>
  <c r="W1977" i="3"/>
  <c r="V51" i="3"/>
  <c r="Y435" i="3"/>
  <c r="U435" i="3"/>
  <c r="X1850" i="3"/>
  <c r="T1850" i="3"/>
  <c r="W2199" i="3"/>
  <c r="V99" i="3"/>
  <c r="Y48" i="3"/>
  <c r="U48" i="3"/>
  <c r="X2243" i="3"/>
  <c r="T2243" i="3"/>
  <c r="W54" i="3"/>
  <c r="V44" i="3"/>
  <c r="Y37" i="3"/>
  <c r="U37" i="3"/>
  <c r="X1650" i="3"/>
  <c r="T1650" i="3"/>
  <c r="W1020" i="3"/>
  <c r="V1011" i="3"/>
  <c r="Y1004" i="3"/>
  <c r="U1004" i="3"/>
  <c r="X997" i="3"/>
  <c r="T997" i="3"/>
  <c r="W992" i="3"/>
  <c r="V986" i="3"/>
  <c r="Y738" i="3"/>
  <c r="U738" i="3"/>
  <c r="X757" i="3"/>
  <c r="T757" i="3"/>
  <c r="W743" i="3"/>
  <c r="V769" i="3"/>
  <c r="Y740" i="3"/>
  <c r="U740" i="3"/>
  <c r="X1342" i="3"/>
  <c r="T1342" i="3"/>
  <c r="W1343" i="3"/>
  <c r="V353" i="3"/>
  <c r="Y354" i="3"/>
  <c r="U354" i="3"/>
  <c r="X23" i="3"/>
  <c r="T23" i="3"/>
  <c r="W641" i="3"/>
  <c r="V642" i="3"/>
  <c r="Y615" i="3"/>
  <c r="U615" i="3"/>
  <c r="X587" i="3"/>
  <c r="T587" i="3"/>
  <c r="W628" i="3"/>
  <c r="V21" i="3"/>
  <c r="Y191" i="3"/>
  <c r="U191" i="3"/>
  <c r="X17" i="3"/>
  <c r="T17" i="3"/>
  <c r="W343" i="3"/>
  <c r="V1682" i="3"/>
  <c r="Y1674" i="3"/>
  <c r="U1674" i="3"/>
  <c r="X1735" i="3"/>
  <c r="T1735" i="3"/>
  <c r="W1732" i="3"/>
  <c r="V1754" i="3"/>
  <c r="Y1733" i="3"/>
  <c r="U1733" i="3"/>
  <c r="X1745" i="3"/>
  <c r="T1745" i="3"/>
  <c r="W2187" i="3"/>
  <c r="V2038" i="3"/>
  <c r="Y1820" i="3"/>
  <c r="U1820" i="3"/>
  <c r="X706" i="3"/>
  <c r="T706" i="3"/>
  <c r="W705" i="3"/>
  <c r="V280" i="3"/>
  <c r="Y1615" i="3"/>
  <c r="U1615" i="3"/>
  <c r="X309" i="3"/>
  <c r="T309" i="3"/>
  <c r="W1197" i="3"/>
  <c r="V1793" i="3"/>
  <c r="Y1532" i="3"/>
  <c r="U1532" i="3"/>
  <c r="X432" i="3"/>
  <c r="T432" i="3"/>
  <c r="W1701" i="3"/>
  <c r="V1852" i="3"/>
  <c r="Y1566" i="3"/>
  <c r="U1566" i="3"/>
  <c r="X1492" i="3"/>
  <c r="T1492" i="3"/>
  <c r="W1896" i="3"/>
  <c r="V2084" i="3"/>
  <c r="Y1537" i="3"/>
  <c r="U1537" i="3"/>
  <c r="X1538" i="3"/>
  <c r="T1538" i="3"/>
  <c r="W816" i="3"/>
  <c r="V751" i="3"/>
  <c r="Y1840" i="3"/>
  <c r="U1840" i="3"/>
  <c r="X581" i="3"/>
  <c r="T581" i="3"/>
  <c r="W2005" i="3"/>
  <c r="V1874" i="3"/>
  <c r="Y133" i="3"/>
  <c r="U133" i="3"/>
  <c r="X134" i="3"/>
  <c r="T134" i="3"/>
  <c r="W285" i="3"/>
  <c r="V1129" i="3"/>
  <c r="Y785" i="3"/>
  <c r="U785" i="3"/>
  <c r="X586" i="3"/>
  <c r="T586" i="3"/>
  <c r="W1769" i="3"/>
  <c r="V1803" i="3"/>
  <c r="Y844" i="3"/>
  <c r="U844" i="3"/>
  <c r="X469" i="3"/>
  <c r="T469" i="3"/>
  <c r="W2135" i="3"/>
  <c r="V1226" i="3"/>
  <c r="Y2121" i="3"/>
  <c r="U2121" i="3"/>
  <c r="X2039" i="3"/>
  <c r="T2039" i="3"/>
  <c r="W2143" i="3"/>
  <c r="V1995" i="3"/>
  <c r="Y379" i="3"/>
  <c r="U379" i="3"/>
  <c r="U380" i="3" s="1"/>
  <c r="X1881" i="3"/>
  <c r="T1881" i="3"/>
  <c r="W111" i="3"/>
  <c r="V1842" i="3"/>
  <c r="Y2056" i="3"/>
  <c r="U2056" i="3"/>
  <c r="X433" i="3"/>
  <c r="T433" i="3"/>
  <c r="W1888" i="3"/>
  <c r="V1243" i="3"/>
  <c r="Y1177" i="3"/>
  <c r="U1177" i="3"/>
  <c r="X1814" i="3"/>
  <c r="T1814" i="3"/>
  <c r="W2060" i="3"/>
  <c r="V2061" i="3"/>
  <c r="Y14" i="3"/>
  <c r="U14" i="3"/>
  <c r="X717" i="3"/>
  <c r="T717" i="3"/>
  <c r="W1379" i="3"/>
  <c r="V1382" i="3"/>
  <c r="Y1366" i="3"/>
  <c r="U1366" i="3"/>
  <c r="X1376" i="3"/>
  <c r="T1376" i="3"/>
  <c r="W1361" i="3"/>
  <c r="V1617" i="3"/>
  <c r="Y1897" i="3"/>
  <c r="U1897" i="3"/>
  <c r="X2358" i="3"/>
  <c r="T2358" i="3"/>
  <c r="W828" i="3"/>
  <c r="W93" i="3"/>
  <c r="W447" i="3"/>
  <c r="W428" i="3"/>
  <c r="W1186" i="3"/>
  <c r="W500" i="3"/>
  <c r="W1773" i="3"/>
  <c r="V703" i="3"/>
  <c r="Y1892" i="3"/>
  <c r="U1892" i="3"/>
  <c r="X1885" i="3"/>
  <c r="T1885" i="3"/>
  <c r="W1869" i="3"/>
  <c r="V1860" i="3"/>
  <c r="Y1861" i="3"/>
  <c r="U1861" i="3"/>
  <c r="X1857" i="3"/>
  <c r="T1857" i="3"/>
  <c r="W1895" i="3"/>
  <c r="V1867" i="3"/>
  <c r="Y904" i="3"/>
  <c r="U904" i="3"/>
  <c r="X661" i="3"/>
  <c r="T661" i="3"/>
  <c r="W652" i="3"/>
  <c r="V637" i="3"/>
  <c r="Y1560" i="3"/>
  <c r="U1560" i="3"/>
  <c r="X2357" i="3"/>
  <c r="T2357" i="3"/>
  <c r="W2033" i="3"/>
  <c r="V851" i="3"/>
  <c r="Y1222" i="3"/>
  <c r="U1222" i="3"/>
  <c r="X788" i="3"/>
  <c r="T788" i="3"/>
  <c r="W783" i="3"/>
  <c r="V377" i="3"/>
  <c r="Y42" i="3"/>
  <c r="U42" i="3"/>
  <c r="W857" i="3"/>
  <c r="V1713" i="3"/>
  <c r="Y2089" i="3"/>
  <c r="U2089" i="3"/>
  <c r="X2085" i="3"/>
  <c r="T2085" i="3"/>
  <c r="W2378" i="3"/>
  <c r="V720" i="3"/>
  <c r="Y1971" i="3"/>
  <c r="U1971" i="3"/>
  <c r="X1972" i="3"/>
  <c r="T1972" i="3"/>
  <c r="W1784" i="3"/>
  <c r="V1266" i="3"/>
  <c r="T2059" i="3"/>
  <c r="T532" i="3" l="1"/>
  <c r="T355" i="3"/>
  <c r="T2149" i="3"/>
  <c r="U1322" i="3"/>
  <c r="T2327" i="3"/>
  <c r="T1255" i="3"/>
  <c r="U1614" i="3"/>
  <c r="T2131" i="3"/>
  <c r="U1182" i="3"/>
  <c r="T1991" i="3"/>
  <c r="U2374" i="3"/>
  <c r="U483" i="3"/>
  <c r="U2032" i="3"/>
  <c r="U2281" i="3"/>
  <c r="T450" i="3"/>
  <c r="T2289" i="3"/>
  <c r="U107" i="3"/>
  <c r="T1236" i="3"/>
  <c r="U1297" i="3"/>
  <c r="T1330" i="3"/>
  <c r="T443" i="3"/>
  <c r="T372" i="3"/>
  <c r="T1146" i="3"/>
  <c r="T2057" i="3"/>
  <c r="T2167" i="3"/>
  <c r="T1244" i="3"/>
  <c r="U455" i="3"/>
  <c r="U1230" i="3"/>
  <c r="T1606" i="3"/>
  <c r="U571" i="3"/>
  <c r="U301" i="3"/>
  <c r="T326" i="3"/>
  <c r="U1195" i="3"/>
  <c r="U22" i="3"/>
  <c r="T384" i="3"/>
  <c r="U532" i="3"/>
  <c r="U421" i="3"/>
  <c r="T1157" i="3"/>
  <c r="T1313" i="3"/>
  <c r="U1837" i="3"/>
  <c r="Y1660" i="3"/>
  <c r="U355" i="3"/>
  <c r="U2009" i="3"/>
  <c r="T330" i="3"/>
  <c r="T305" i="3"/>
  <c r="U384" i="3"/>
  <c r="U2144" i="3"/>
  <c r="U1310" i="3"/>
  <c r="U1921" i="3"/>
  <c r="U2245" i="3"/>
  <c r="U443" i="3"/>
  <c r="T120" i="3"/>
  <c r="U212" i="3"/>
  <c r="T2228" i="3"/>
  <c r="U2273" i="3"/>
  <c r="U1656" i="3"/>
  <c r="U1834" i="3"/>
  <c r="U1241" i="3"/>
  <c r="U1991" i="3"/>
  <c r="T483" i="3"/>
  <c r="T1921" i="3"/>
  <c r="T367" i="3"/>
  <c r="T152" i="3"/>
  <c r="T1300" i="3"/>
  <c r="T2144" i="3"/>
  <c r="T301" i="3"/>
  <c r="T894" i="3"/>
  <c r="T2205" i="3"/>
  <c r="U2361" i="3"/>
  <c r="T1764" i="3"/>
  <c r="U26" i="3"/>
  <c r="U882" i="3"/>
  <c r="U1082" i="3"/>
  <c r="T2233" i="3"/>
  <c r="T424" i="3"/>
  <c r="U2054" i="3"/>
  <c r="T110" i="3"/>
  <c r="T26" i="3"/>
  <c r="T1572" i="3"/>
  <c r="U126" i="3"/>
  <c r="U1154" i="3"/>
  <c r="T1525" i="3"/>
  <c r="T2127" i="3"/>
  <c r="U18" i="3"/>
  <c r="U1255" i="3"/>
  <c r="U2262" i="3"/>
  <c r="T882" i="3"/>
  <c r="T1336" i="3"/>
  <c r="U2131" i="3"/>
  <c r="T1182" i="3"/>
  <c r="T473" i="3"/>
  <c r="T1122" i="3"/>
  <c r="V212" i="3"/>
  <c r="V1507" i="3"/>
  <c r="V1206" i="3"/>
  <c r="V721" i="3"/>
  <c r="V1270" i="3"/>
  <c r="Y1270" i="3" s="1"/>
  <c r="V1061" i="3"/>
  <c r="Y1061" i="3" s="1"/>
  <c r="V2167" i="3"/>
  <c r="T1834" i="3"/>
  <c r="V1979" i="3"/>
  <c r="U103" i="3"/>
  <c r="V126" i="3"/>
  <c r="U263" i="3"/>
  <c r="V326" i="3"/>
  <c r="V1154" i="3"/>
  <c r="V2285" i="3"/>
  <c r="Y2285" i="3" s="1"/>
  <c r="U1336" i="3"/>
  <c r="V2009" i="3"/>
  <c r="U1473" i="3"/>
  <c r="V141" i="3"/>
  <c r="V2283" i="3"/>
  <c r="Y2283" i="3" s="1"/>
  <c r="V508" i="3"/>
  <c r="V833" i="3"/>
  <c r="T921" i="3"/>
  <c r="U480" i="3"/>
  <c r="V527" i="3"/>
  <c r="Y527" i="3" s="1"/>
  <c r="T323" i="3"/>
  <c r="V384" i="3"/>
  <c r="V1572" i="3"/>
  <c r="T439" i="3"/>
  <c r="U349" i="3"/>
  <c r="U847" i="3"/>
  <c r="T9" i="3"/>
  <c r="V107" i="3"/>
  <c r="V983" i="3"/>
  <c r="V1322" i="3"/>
  <c r="U2073" i="3"/>
  <c r="V2270" i="3"/>
  <c r="U519" i="3"/>
  <c r="U1178" i="3"/>
  <c r="U1709" i="3"/>
  <c r="U2276" i="3"/>
  <c r="V2262" i="3"/>
  <c r="T770" i="3"/>
  <c r="T801" i="3"/>
  <c r="T2374" i="3"/>
  <c r="V330" i="3"/>
  <c r="V2289" i="3"/>
  <c r="V307" i="3"/>
  <c r="Y307" i="3" s="1"/>
  <c r="V532" i="3"/>
  <c r="U1823" i="3"/>
  <c r="U514" i="3"/>
  <c r="T737" i="3"/>
  <c r="U36" i="3"/>
  <c r="T164" i="3"/>
  <c r="V1192" i="3"/>
  <c r="T1611" i="3"/>
  <c r="U1477" i="3"/>
  <c r="V2343" i="3"/>
  <c r="V152" i="3"/>
  <c r="T116" i="3"/>
  <c r="V1310" i="3"/>
  <c r="U33" i="3"/>
  <c r="T1385" i="3"/>
  <c r="V1731" i="3"/>
  <c r="V560" i="3"/>
  <c r="Y560" i="3" s="1"/>
  <c r="V1988" i="3"/>
  <c r="V339" i="3"/>
  <c r="T1507" i="3"/>
  <c r="U1319" i="3"/>
  <c r="T1090" i="3"/>
  <c r="V2048" i="3"/>
  <c r="Y2048" i="3" s="1"/>
  <c r="U983" i="3"/>
  <c r="U1603" i="3"/>
  <c r="V2366" i="3"/>
  <c r="V2062" i="3"/>
  <c r="U503" i="3"/>
  <c r="U2239" i="3"/>
  <c r="U537" i="3"/>
  <c r="T430" i="3"/>
  <c r="T2163" i="3"/>
  <c r="V2146" i="3"/>
  <c r="Y2146" i="3" s="1"/>
  <c r="U2044" i="3"/>
  <c r="V1586" i="3"/>
  <c r="V496" i="3"/>
  <c r="U276" i="3"/>
  <c r="V2028" i="3"/>
  <c r="U1247" i="3"/>
  <c r="V1280" i="3"/>
  <c r="T1289" i="3"/>
  <c r="U2181" i="3"/>
  <c r="V2312" i="3"/>
  <c r="T82" i="3"/>
  <c r="V2249" i="3"/>
  <c r="Y2249" i="3" s="1"/>
  <c r="U2177" i="3"/>
  <c r="V2222" i="3"/>
  <c r="V2318" i="3"/>
  <c r="U2003" i="3"/>
  <c r="U682" i="3"/>
  <c r="V521" i="3"/>
  <c r="Y521" i="3" s="1"/>
  <c r="U833" i="3"/>
  <c r="V26" i="3"/>
  <c r="V882" i="3"/>
  <c r="V1071" i="3"/>
  <c r="Y1071" i="3" s="1"/>
  <c r="V424" i="3"/>
  <c r="V1775" i="3"/>
  <c r="V529" i="3"/>
  <c r="Y529" i="3" s="1"/>
  <c r="V1165" i="3"/>
  <c r="Y1165" i="3" s="1"/>
  <c r="U2270" i="3"/>
  <c r="T1593" i="3"/>
  <c r="T1178" i="3"/>
  <c r="V1143" i="3"/>
  <c r="Y1143" i="3" s="1"/>
  <c r="V2035" i="3"/>
  <c r="T65" i="3"/>
  <c r="V1597" i="3"/>
  <c r="Y1597" i="3" s="1"/>
  <c r="V1644" i="3"/>
  <c r="V737" i="3"/>
  <c r="U333" i="3"/>
  <c r="U1192" i="3"/>
  <c r="V1212" i="3"/>
  <c r="Y1212" i="3" s="1"/>
  <c r="T1351" i="3"/>
  <c r="T2324" i="3"/>
  <c r="T1829" i="3"/>
  <c r="T1844" i="3"/>
  <c r="V1284" i="3"/>
  <c r="Y1284" i="3" s="1"/>
  <c r="T1199" i="3"/>
  <c r="V2023" i="3"/>
  <c r="Y2023" i="3" s="1"/>
  <c r="V1313" i="3"/>
  <c r="V2205" i="3"/>
  <c r="T1586" i="3"/>
  <c r="U1731" i="3"/>
  <c r="U566" i="3"/>
  <c r="U1988" i="3"/>
  <c r="U339" i="3"/>
  <c r="T480" i="3"/>
  <c r="T1057" i="3"/>
  <c r="V2278" i="3"/>
  <c r="Y2278" i="3" s="1"/>
  <c r="U116" i="3"/>
  <c r="U1764" i="3"/>
  <c r="V18" i="3"/>
  <c r="V1965" i="3"/>
  <c r="T571" i="3"/>
  <c r="T847" i="3"/>
  <c r="V1244" i="3"/>
  <c r="T2073" i="3"/>
  <c r="T519" i="3"/>
  <c r="U2062" i="3"/>
  <c r="U1221" i="3"/>
  <c r="T1709" i="3"/>
  <c r="V2015" i="3"/>
  <c r="T2276" i="3"/>
  <c r="T1823" i="3"/>
  <c r="U496" i="3"/>
  <c r="T514" i="3"/>
  <c r="T36" i="3"/>
  <c r="T2028" i="3"/>
  <c r="V2050" i="3"/>
  <c r="Y2050" i="3" s="1"/>
  <c r="U2057" i="3"/>
  <c r="V1161" i="3"/>
  <c r="U1280" i="3"/>
  <c r="T1477" i="3"/>
  <c r="U2312" i="3"/>
  <c r="V2324" i="3"/>
  <c r="U2222" i="3"/>
  <c r="V2149" i="3"/>
  <c r="T1273" i="3"/>
  <c r="V894" i="3"/>
  <c r="T1473" i="3"/>
  <c r="U1621" i="3"/>
  <c r="U770" i="3"/>
  <c r="U65" i="3"/>
  <c r="U801" i="3"/>
  <c r="U76" i="3"/>
  <c r="T682" i="3"/>
  <c r="V367" i="3"/>
  <c r="T1656" i="3"/>
  <c r="V2032" i="3"/>
  <c r="V1195" i="3"/>
  <c r="U1313" i="3"/>
  <c r="V1340" i="3"/>
  <c r="V1525" i="3"/>
  <c r="T2334" i="3"/>
  <c r="V2127" i="3"/>
  <c r="V1336" i="3"/>
  <c r="V803" i="3"/>
  <c r="Y803" i="3" s="1"/>
  <c r="V1448" i="3"/>
  <c r="Y1448" i="3" s="1"/>
  <c r="V1201" i="3"/>
  <c r="Y1201" i="3" s="1"/>
  <c r="V486" i="3"/>
  <c r="V1102" i="3"/>
  <c r="T33" i="3"/>
  <c r="U1385" i="3"/>
  <c r="U547" i="3"/>
  <c r="U160" i="3"/>
  <c r="V839" i="3"/>
  <c r="V1082" i="3"/>
  <c r="U1157" i="3"/>
  <c r="V1446" i="3"/>
  <c r="U1189" i="3"/>
  <c r="U330" i="3"/>
  <c r="T2044" i="3"/>
  <c r="V1599" i="3"/>
  <c r="Y1599" i="3" s="1"/>
  <c r="V1911" i="3"/>
  <c r="Y1911" i="3" s="1"/>
  <c r="T349" i="3"/>
  <c r="U424" i="3"/>
  <c r="V1837" i="3"/>
  <c r="Y1837" i="3" s="1"/>
  <c r="T1696" i="3"/>
  <c r="T1663" i="3"/>
  <c r="V357" i="3"/>
  <c r="Y357" i="3" s="1"/>
  <c r="U1090" i="3"/>
  <c r="V446" i="3"/>
  <c r="T983" i="3"/>
  <c r="V1330" i="3"/>
  <c r="T1603" i="3"/>
  <c r="V1482" i="3"/>
  <c r="U2366" i="3"/>
  <c r="V2266" i="3"/>
  <c r="V503" i="3"/>
  <c r="V2239" i="3"/>
  <c r="T537" i="3"/>
  <c r="V67" i="3"/>
  <c r="Y67" i="3" s="1"/>
  <c r="T1304" i="3"/>
  <c r="T1621" i="3"/>
  <c r="V1218" i="3"/>
  <c r="U721" i="3"/>
  <c r="V1210" i="3"/>
  <c r="T1644" i="3"/>
  <c r="V1658" i="3"/>
  <c r="Y1658" i="3" s="1"/>
  <c r="U737" i="3"/>
  <c r="T1969" i="3"/>
  <c r="T208" i="3"/>
  <c r="T295" i="3"/>
  <c r="T551" i="3"/>
  <c r="T1247" i="3"/>
  <c r="V1829" i="3"/>
  <c r="U82" i="3"/>
  <c r="V1844" i="3"/>
  <c r="V2107" i="3"/>
  <c r="T2177" i="3"/>
  <c r="T2318" i="3"/>
  <c r="T2003" i="3"/>
  <c r="V168" i="3"/>
  <c r="V1385" i="3"/>
  <c r="V154" i="3"/>
  <c r="Y154" i="3" s="1"/>
  <c r="T263" i="3"/>
  <c r="V301" i="3"/>
  <c r="U1300" i="3"/>
  <c r="V2169" i="3"/>
  <c r="Y2169" i="3" s="1"/>
  <c r="V2334" i="3"/>
  <c r="V1854" i="3"/>
  <c r="V263" i="3"/>
  <c r="V372" i="3"/>
  <c r="Y372" i="3" s="1"/>
  <c r="T1154" i="3"/>
  <c r="V1282" i="3"/>
  <c r="Y1282" i="3" s="1"/>
  <c r="U2228" i="3"/>
  <c r="T1024" i="3"/>
  <c r="T71" i="3"/>
  <c r="V1473" i="3"/>
  <c r="T2096" i="3"/>
  <c r="V770" i="3"/>
  <c r="V801" i="3"/>
  <c r="V2374" i="3"/>
  <c r="V2017" i="3"/>
  <c r="Y2017" i="3" s="1"/>
  <c r="U1122" i="3"/>
  <c r="U1668" i="3"/>
  <c r="T1938" i="3"/>
  <c r="T833" i="3"/>
  <c r="T22" i="3"/>
  <c r="U120" i="3"/>
  <c r="V483" i="3"/>
  <c r="V1057" i="3"/>
  <c r="T1139" i="3"/>
  <c r="U1586" i="3"/>
  <c r="V1646" i="3"/>
  <c r="Y1646" i="3" s="1"/>
  <c r="U1965" i="3"/>
  <c r="T107" i="3"/>
  <c r="V1146" i="3"/>
  <c r="Y1146" i="3" s="1"/>
  <c r="T1297" i="3"/>
  <c r="V1457" i="3"/>
  <c r="T1322" i="3"/>
  <c r="T2270" i="3"/>
  <c r="V2351" i="3"/>
  <c r="V872" i="3"/>
  <c r="U2015" i="3"/>
  <c r="U1251" i="3"/>
  <c r="T2262" i="3"/>
  <c r="U1210" i="3"/>
  <c r="V1633" i="3"/>
  <c r="V1823" i="3"/>
  <c r="T731" i="3"/>
  <c r="V369" i="3"/>
  <c r="Y369" i="3" s="1"/>
  <c r="T333" i="3"/>
  <c r="U1161" i="3"/>
  <c r="V1173" i="3"/>
  <c r="T1192" i="3"/>
  <c r="V1477" i="3"/>
  <c r="U2384" i="3"/>
  <c r="V1327" i="3"/>
  <c r="Y1327" i="3" s="1"/>
  <c r="U2096" i="3"/>
  <c r="U1938" i="3"/>
  <c r="V1157" i="3"/>
  <c r="V2044" i="3"/>
  <c r="V439" i="3"/>
  <c r="V355" i="3"/>
  <c r="Y355" i="3" s="1"/>
  <c r="U367" i="3"/>
  <c r="V774" i="3"/>
  <c r="Y774" i="3" s="1"/>
  <c r="U1979" i="3"/>
  <c r="T1909" i="3"/>
  <c r="V525" i="3"/>
  <c r="Y525" i="3" s="1"/>
  <c r="T2032" i="3"/>
  <c r="U1340" i="3"/>
  <c r="U1525" i="3"/>
  <c r="V1238" i="3"/>
  <c r="Y1238" i="3" s="1"/>
  <c r="U556" i="3"/>
  <c r="T1294" i="3"/>
  <c r="T1189" i="3"/>
  <c r="V380" i="3"/>
  <c r="Y380" i="3" s="1"/>
  <c r="T1218" i="3"/>
  <c r="V1808" i="3"/>
  <c r="T1731" i="3"/>
  <c r="T566" i="3"/>
  <c r="T1988" i="3"/>
  <c r="T339" i="3"/>
  <c r="U839" i="3"/>
  <c r="T1082" i="3"/>
  <c r="V2173" i="3"/>
  <c r="U1446" i="3"/>
  <c r="U2035" i="3"/>
  <c r="V1122" i="3"/>
  <c r="V349" i="3"/>
  <c r="V1696" i="3"/>
  <c r="V1663" i="3"/>
  <c r="V226" i="3"/>
  <c r="T446" i="3"/>
  <c r="U1344" i="3"/>
  <c r="V1603" i="3"/>
  <c r="U1482" i="3"/>
  <c r="V1578" i="3"/>
  <c r="T2351" i="3"/>
  <c r="V2247" i="3"/>
  <c r="Y2247" i="3" s="1"/>
  <c r="T2062" i="3"/>
  <c r="T503" i="3"/>
  <c r="T2239" i="3"/>
  <c r="V1221" i="3"/>
  <c r="V1304" i="3"/>
  <c r="T76" i="3"/>
  <c r="U2167" i="3"/>
  <c r="V143" i="3"/>
  <c r="Y143" i="3" s="1"/>
  <c r="U1633" i="3"/>
  <c r="T496" i="3"/>
  <c r="V208" i="3"/>
  <c r="T216" i="3"/>
  <c r="V295" i="3"/>
  <c r="V551" i="3"/>
  <c r="U937" i="3"/>
  <c r="V333" i="3"/>
  <c r="U2028" i="3"/>
  <c r="V1259" i="3"/>
  <c r="Y1259" i="3" s="1"/>
  <c r="T1280" i="3"/>
  <c r="T2217" i="3"/>
  <c r="U2343" i="3"/>
  <c r="U1829" i="3"/>
  <c r="V2041" i="3"/>
  <c r="U1844" i="3"/>
  <c r="U2107" i="3"/>
  <c r="T2222" i="3"/>
  <c r="T1268" i="3"/>
  <c r="V2003" i="3"/>
  <c r="V2327" i="3"/>
  <c r="U1540" i="3"/>
  <c r="V1024" i="3"/>
  <c r="V71" i="3"/>
  <c r="V2096" i="3"/>
  <c r="V65" i="3"/>
  <c r="T1640" i="3"/>
  <c r="T1796" i="3"/>
  <c r="U508" i="3"/>
  <c r="V1938" i="3"/>
  <c r="T547" i="3"/>
  <c r="V921" i="3"/>
  <c r="V22" i="3"/>
  <c r="T160" i="3"/>
  <c r="V558" i="3"/>
  <c r="Y558" i="3" s="1"/>
  <c r="U1057" i="3"/>
  <c r="V1139" i="3"/>
  <c r="V323" i="3"/>
  <c r="T721" i="3"/>
  <c r="V2021" i="3"/>
  <c r="Y2021" i="3" s="1"/>
  <c r="V9" i="3"/>
  <c r="V374" i="3"/>
  <c r="Y374" i="3" s="1"/>
  <c r="V1297" i="3"/>
  <c r="U1457" i="3"/>
  <c r="V2273" i="3"/>
  <c r="Y2273" i="3" s="1"/>
  <c r="V2281" i="3"/>
  <c r="Y2281" i="3" s="1"/>
  <c r="U872" i="3"/>
  <c r="T141" i="3"/>
  <c r="V418" i="3"/>
  <c r="V731" i="3"/>
  <c r="V1969" i="3"/>
  <c r="T1916" i="3"/>
  <c r="V164" i="3"/>
  <c r="V2139" i="3"/>
  <c r="U1173" i="3"/>
  <c r="V1611" i="3"/>
  <c r="T2259" i="3"/>
  <c r="U2388" i="3"/>
  <c r="U2356" i="3"/>
  <c r="V1268" i="3"/>
  <c r="T18" i="3"/>
  <c r="V2133" i="3"/>
  <c r="Y2133" i="3" s="1"/>
  <c r="V1241" i="3"/>
  <c r="Y1241" i="3" s="1"/>
  <c r="V2151" i="3"/>
  <c r="Y2151" i="3" s="1"/>
  <c r="V2252" i="3"/>
  <c r="Y2252" i="3" s="1"/>
  <c r="V1294" i="3"/>
  <c r="V1230" i="3"/>
  <c r="V1065" i="3"/>
  <c r="Y1065" i="3" s="1"/>
  <c r="V1640" i="3"/>
  <c r="U1808" i="3"/>
  <c r="T1668" i="3"/>
  <c r="V566" i="3"/>
  <c r="V1991" i="3"/>
  <c r="V1921" i="3"/>
  <c r="V2046" i="3"/>
  <c r="Y2046" i="3" s="1"/>
  <c r="U2173" i="3"/>
  <c r="V2233" i="3"/>
  <c r="V2361" i="3"/>
  <c r="U1218" i="3"/>
  <c r="V2019" i="3"/>
  <c r="Y2019" i="3" s="1"/>
  <c r="T1775" i="3"/>
  <c r="U1696" i="3"/>
  <c r="U1663" i="3"/>
  <c r="V562" i="3"/>
  <c r="Y562" i="3" s="1"/>
  <c r="T1965" i="3"/>
  <c r="U226" i="3"/>
  <c r="V2054" i="3"/>
  <c r="V1236" i="3"/>
  <c r="Y1236" i="3" s="1"/>
  <c r="U1578" i="3"/>
  <c r="T1221" i="3"/>
  <c r="T2015" i="3"/>
  <c r="V430" i="3"/>
  <c r="U1304" i="3"/>
  <c r="T1251" i="3"/>
  <c r="V2163" i="3"/>
  <c r="V1189" i="3"/>
  <c r="U1206" i="3"/>
  <c r="V1063" i="3"/>
  <c r="Y1063" i="3" s="1"/>
  <c r="T1310" i="3"/>
  <c r="V1141" i="3"/>
  <c r="Y1141" i="3" s="1"/>
  <c r="V110" i="3"/>
  <c r="U208" i="3"/>
  <c r="V216" i="3"/>
  <c r="U295" i="3"/>
  <c r="U551" i="3"/>
  <c r="U2139" i="3"/>
  <c r="T1161" i="3"/>
  <c r="V1289" i="3"/>
  <c r="T2181" i="3"/>
  <c r="V2217" i="3"/>
  <c r="T2384" i="3"/>
  <c r="V1332" i="3"/>
  <c r="Y1332" i="3" s="1"/>
  <c r="V351" i="3"/>
  <c r="Y351" i="3" s="1"/>
  <c r="U2041" i="3"/>
  <c r="V1300" i="3"/>
  <c r="U1854" i="3"/>
  <c r="V682" i="3"/>
  <c r="V455" i="3"/>
  <c r="V1185" i="3"/>
  <c r="Y1185" i="3" s="1"/>
  <c r="V1325" i="3"/>
  <c r="Y1325" i="3" s="1"/>
  <c r="T1340" i="3"/>
  <c r="T556" i="3"/>
  <c r="U1024" i="3"/>
  <c r="U71" i="3"/>
  <c r="V1621" i="3"/>
  <c r="T418" i="3"/>
  <c r="U473" i="3"/>
  <c r="T1614" i="3"/>
  <c r="V1796" i="3"/>
  <c r="V547" i="3"/>
  <c r="U921" i="3"/>
  <c r="V160" i="3"/>
  <c r="V305" i="3"/>
  <c r="T839" i="3"/>
  <c r="U1139" i="3"/>
  <c r="U323" i="3"/>
  <c r="T1446" i="3"/>
  <c r="V443" i="3"/>
  <c r="V523" i="3"/>
  <c r="Y523" i="3" s="1"/>
  <c r="U9" i="3"/>
  <c r="V421" i="3"/>
  <c r="T1344" i="3"/>
  <c r="T1482" i="3"/>
  <c r="U2351" i="3"/>
  <c r="V1593" i="3"/>
  <c r="V1178" i="3"/>
  <c r="T1230" i="3"/>
  <c r="V1319" i="3"/>
  <c r="U439" i="3"/>
  <c r="T1633" i="3"/>
  <c r="U731" i="3"/>
  <c r="U1969" i="3"/>
  <c r="V1916" i="3"/>
  <c r="U164" i="3"/>
  <c r="T276" i="3"/>
  <c r="T937" i="3"/>
  <c r="V376" i="3"/>
  <c r="Y376" i="3" s="1"/>
  <c r="U1611" i="3"/>
  <c r="V1351" i="3"/>
  <c r="V2259" i="3"/>
  <c r="V2384" i="3"/>
  <c r="T2107" i="3"/>
  <c r="V2356" i="3"/>
  <c r="V1199" i="3"/>
  <c r="U1268" i="3"/>
  <c r="V2245" i="3"/>
  <c r="V1169" i="3"/>
  <c r="Y1169" i="3" s="1"/>
  <c r="V1834" i="3"/>
  <c r="V1909" i="3"/>
  <c r="V1069" i="3"/>
  <c r="Y1069" i="3" s="1"/>
  <c r="U141" i="3"/>
  <c r="U1102" i="3"/>
  <c r="T1854" i="3"/>
  <c r="T1979" i="3"/>
  <c r="U1909" i="3"/>
  <c r="V103" i="3"/>
  <c r="T126" i="3"/>
  <c r="V2144" i="3"/>
  <c r="V1273" i="3"/>
  <c r="U894" i="3"/>
  <c r="T1540" i="3"/>
  <c r="U168" i="3"/>
  <c r="T2009" i="3"/>
  <c r="U1294" i="3"/>
  <c r="V1606" i="3"/>
  <c r="Y1606" i="3" s="1"/>
  <c r="U2205" i="3"/>
  <c r="V1595" i="3"/>
  <c r="Y1595" i="3" s="1"/>
  <c r="U1640" i="3"/>
  <c r="V1614" i="3"/>
  <c r="V1668" i="3"/>
  <c r="T508" i="3"/>
  <c r="V120" i="3"/>
  <c r="V480" i="3"/>
  <c r="V2131" i="3"/>
  <c r="V1182" i="3"/>
  <c r="U2233" i="3"/>
  <c r="V473" i="3"/>
  <c r="V571" i="3"/>
  <c r="V847" i="3"/>
  <c r="T2054" i="3"/>
  <c r="U1244" i="3"/>
  <c r="V1257" i="3"/>
  <c r="Y1257" i="3" s="1"/>
  <c r="T1457" i="3"/>
  <c r="V2073" i="3"/>
  <c r="V519" i="3"/>
  <c r="T872" i="3"/>
  <c r="V1709" i="3"/>
  <c r="V2276" i="3"/>
  <c r="U430" i="3"/>
  <c r="V1251" i="3"/>
  <c r="U2163" i="3"/>
  <c r="V450" i="3"/>
  <c r="Y450" i="3" s="1"/>
  <c r="U1507" i="3"/>
  <c r="V1255" i="3"/>
  <c r="V1059" i="3"/>
  <c r="Y1059" i="3" s="1"/>
  <c r="V1067" i="3"/>
  <c r="Y1067" i="3" s="1"/>
  <c r="V170" i="3"/>
  <c r="Y170" i="3" s="1"/>
  <c r="T1210" i="3"/>
  <c r="V514" i="3"/>
  <c r="V36" i="3"/>
  <c r="U110" i="3"/>
  <c r="U216" i="3"/>
  <c r="V937" i="3"/>
  <c r="V2057" i="3"/>
  <c r="T2139" i="3"/>
  <c r="V1167" i="3"/>
  <c r="Y1167" i="3" s="1"/>
  <c r="T1173" i="3"/>
  <c r="U1289" i="3"/>
  <c r="U2217" i="3"/>
  <c r="T2388" i="3"/>
  <c r="U2266" i="3"/>
  <c r="T2361" i="3"/>
  <c r="T103" i="3"/>
  <c r="U152" i="3"/>
  <c r="V378" i="3"/>
  <c r="Y378" i="3" s="1"/>
  <c r="V1656" i="3"/>
  <c r="T455" i="3"/>
  <c r="V1233" i="3"/>
  <c r="Y1233" i="3" s="1"/>
  <c r="V2228" i="3"/>
  <c r="T2245" i="3"/>
  <c r="U2327" i="3"/>
  <c r="U2127" i="3"/>
  <c r="V556" i="3"/>
  <c r="V1540" i="3"/>
  <c r="T1319" i="3"/>
  <c r="U1572" i="3"/>
  <c r="V76" i="3"/>
  <c r="V33" i="3"/>
  <c r="U1796" i="3"/>
  <c r="T1808" i="3"/>
  <c r="U305" i="3"/>
  <c r="T2173" i="3"/>
  <c r="T212" i="3"/>
  <c r="T1206" i="3"/>
  <c r="U418" i="3"/>
  <c r="U1775" i="3"/>
  <c r="V218" i="3"/>
  <c r="Y218" i="3" s="1"/>
  <c r="T226" i="3"/>
  <c r="V1090" i="3"/>
  <c r="T421" i="3"/>
  <c r="U1330" i="3"/>
  <c r="V1344" i="3"/>
  <c r="T1578" i="3"/>
  <c r="T2366" i="3"/>
  <c r="U1593" i="3"/>
  <c r="V537" i="3"/>
  <c r="V116" i="3"/>
  <c r="V1764" i="3"/>
  <c r="T486" i="3"/>
  <c r="Y486" i="3" s="1"/>
  <c r="T1102" i="3"/>
  <c r="U1644" i="3"/>
  <c r="V1798" i="3"/>
  <c r="Y1798" i="3" s="1"/>
  <c r="U1916" i="3"/>
  <c r="V276" i="3"/>
  <c r="V510" i="3"/>
  <c r="Y510" i="3" s="1"/>
  <c r="V1247" i="3"/>
  <c r="U1351" i="3"/>
  <c r="V2181" i="3"/>
  <c r="U2259" i="3"/>
  <c r="T2312" i="3"/>
  <c r="U2324" i="3"/>
  <c r="T2343" i="3"/>
  <c r="V2388" i="3"/>
  <c r="V82" i="3"/>
  <c r="T2041" i="3"/>
  <c r="V1163" i="3"/>
  <c r="Y1163" i="3" s="1"/>
  <c r="V2177" i="3"/>
  <c r="U2318" i="3"/>
  <c r="T2356" i="3"/>
  <c r="U1199" i="3"/>
  <c r="C535" i="3"/>
  <c r="B535" i="3"/>
  <c r="A535" i="3"/>
  <c r="B1305" i="3"/>
  <c r="A1305" i="3"/>
  <c r="C1305" i="3"/>
  <c r="C1356" i="3"/>
  <c r="B1356" i="3"/>
  <c r="A1356" i="3"/>
  <c r="B980" i="3"/>
  <c r="A980" i="3"/>
  <c r="C980" i="3"/>
  <c r="B1091" i="3"/>
  <c r="A1091" i="3"/>
  <c r="C1091" i="3"/>
  <c r="C1277" i="3"/>
  <c r="B1277" i="3"/>
  <c r="A1277" i="3"/>
  <c r="C797" i="3"/>
  <c r="B797" i="3"/>
  <c r="A797" i="3"/>
  <c r="A1339" i="3"/>
  <c r="C1339" i="3"/>
  <c r="B1339" i="3"/>
  <c r="A943" i="3"/>
  <c r="C943" i="3"/>
  <c r="B943" i="3"/>
  <c r="B46" i="3"/>
  <c r="A46" i="3"/>
  <c r="C46" i="3"/>
  <c r="A401" i="3"/>
  <c r="C401" i="3"/>
  <c r="B401" i="3"/>
  <c r="C880" i="3"/>
  <c r="B880" i="3"/>
  <c r="A880" i="3"/>
  <c r="B1064" i="3"/>
  <c r="A1064" i="3"/>
  <c r="C1064" i="3"/>
  <c r="B221" i="3"/>
  <c r="A221" i="3"/>
  <c r="C221" i="3"/>
  <c r="A639" i="3"/>
  <c r="C639" i="3"/>
  <c r="B639" i="3"/>
  <c r="C72" i="3"/>
  <c r="B72" i="3"/>
  <c r="A72" i="3"/>
  <c r="C1698" i="3"/>
  <c r="B1698" i="3"/>
  <c r="A1698" i="3"/>
  <c r="C1780" i="3"/>
  <c r="B1780" i="3"/>
  <c r="A1780" i="3"/>
  <c r="C57" i="3"/>
  <c r="B57" i="3"/>
  <c r="A57" i="3"/>
  <c r="C907" i="3"/>
  <c r="B907" i="3"/>
  <c r="A907" i="3"/>
  <c r="C279" i="3"/>
  <c r="B279" i="3"/>
  <c r="A279" i="3"/>
  <c r="C2016" i="3"/>
  <c r="B2016" i="3"/>
  <c r="A2016" i="3"/>
  <c r="C1485" i="3"/>
  <c r="B1485" i="3"/>
  <c r="A1485" i="3"/>
  <c r="C1215" i="3"/>
  <c r="B1215" i="3"/>
  <c r="A1215" i="3"/>
  <c r="A94" i="3"/>
  <c r="C94" i="3"/>
  <c r="B94" i="3"/>
  <c r="C388" i="3"/>
  <c r="B388" i="3"/>
  <c r="A388" i="3"/>
  <c r="C1994" i="3"/>
  <c r="B1994" i="3"/>
  <c r="A1994" i="3"/>
  <c r="C601" i="3"/>
  <c r="B601" i="3"/>
  <c r="A601" i="3"/>
  <c r="B484" i="3"/>
  <c r="A484" i="3"/>
  <c r="C484" i="3"/>
  <c r="C1900" i="3"/>
  <c r="A1900" i="3"/>
  <c r="B1900" i="3"/>
  <c r="C417" i="3"/>
  <c r="B417" i="3"/>
  <c r="A417" i="3"/>
  <c r="C692" i="3"/>
  <c r="B692" i="3"/>
  <c r="A692" i="3"/>
  <c r="C1432" i="3"/>
  <c r="B1432" i="3"/>
  <c r="A1432" i="3"/>
  <c r="A2367" i="3"/>
  <c r="C2367" i="3"/>
  <c r="B2367" i="3"/>
  <c r="A1594" i="3"/>
  <c r="C1594" i="3"/>
  <c r="B1594" i="3"/>
  <c r="A1116" i="3"/>
  <c r="C1116" i="3"/>
  <c r="B1116" i="3"/>
  <c r="B1106" i="3"/>
  <c r="A1106" i="3"/>
  <c r="C1106" i="3"/>
  <c r="A1120" i="3"/>
  <c r="C1120" i="3"/>
  <c r="B1120" i="3"/>
  <c r="C1111" i="3"/>
  <c r="B1111" i="3"/>
  <c r="A1111" i="3"/>
  <c r="C1107" i="3"/>
  <c r="B1107" i="3"/>
  <c r="A1107" i="3"/>
  <c r="B1719" i="3"/>
  <c r="A1719" i="3"/>
  <c r="C1719" i="3"/>
  <c r="A1461" i="3"/>
  <c r="C1461" i="3"/>
  <c r="B1461" i="3"/>
  <c r="C98" i="3"/>
  <c r="B98" i="3"/>
  <c r="A98" i="3"/>
  <c r="B1498" i="3"/>
  <c r="A1498" i="3"/>
  <c r="C1498" i="3"/>
  <c r="C127" i="3"/>
  <c r="B127" i="3"/>
  <c r="A127" i="3"/>
  <c r="B775" i="3"/>
  <c r="A775" i="3"/>
  <c r="C775" i="3"/>
  <c r="B1882" i="3"/>
  <c r="A1882" i="3"/>
  <c r="C1882" i="3"/>
  <c r="C198" i="3"/>
  <c r="B198" i="3"/>
  <c r="A198" i="3"/>
  <c r="B189" i="3"/>
  <c r="A189" i="3"/>
  <c r="C189" i="3"/>
  <c r="C185" i="3"/>
  <c r="B185" i="3"/>
  <c r="A185" i="3"/>
  <c r="B197" i="3"/>
  <c r="A197" i="3"/>
  <c r="C197" i="3"/>
  <c r="C2311" i="3"/>
  <c r="B2311" i="3"/>
  <c r="A2311" i="3"/>
  <c r="C125" i="3"/>
  <c r="B125" i="3"/>
  <c r="A125" i="3"/>
  <c r="C435" i="3"/>
  <c r="B435" i="3"/>
  <c r="A435" i="3"/>
  <c r="C48" i="3"/>
  <c r="B48" i="3"/>
  <c r="A48" i="3"/>
  <c r="C37" i="3"/>
  <c r="B37" i="3"/>
  <c r="A37" i="3"/>
  <c r="A1004" i="3"/>
  <c r="C1004" i="3"/>
  <c r="B1004" i="3"/>
  <c r="B738" i="3"/>
  <c r="A738" i="3"/>
  <c r="C738" i="3"/>
  <c r="C740" i="3"/>
  <c r="B740" i="3"/>
  <c r="A740" i="3"/>
  <c r="C354" i="3"/>
  <c r="B354" i="3"/>
  <c r="A354" i="3"/>
  <c r="C615" i="3"/>
  <c r="B615" i="3"/>
  <c r="A615" i="3"/>
  <c r="C191" i="3"/>
  <c r="B191" i="3"/>
  <c r="A191" i="3"/>
  <c r="B1674" i="3"/>
  <c r="A1674" i="3"/>
  <c r="C1674" i="3"/>
  <c r="B1733" i="3"/>
  <c r="A1733" i="3"/>
  <c r="C1733" i="3"/>
  <c r="C1820" i="3"/>
  <c r="B1820" i="3"/>
  <c r="A1820" i="3"/>
  <c r="A1615" i="3"/>
  <c r="C1615" i="3"/>
  <c r="B1615" i="3"/>
  <c r="C1532" i="3"/>
  <c r="B1532" i="3"/>
  <c r="A1532" i="3"/>
  <c r="A1566" i="3"/>
  <c r="C1566" i="3"/>
  <c r="B1566" i="3"/>
  <c r="C1537" i="3"/>
  <c r="B1537" i="3"/>
  <c r="A1537" i="3"/>
  <c r="C1840" i="3"/>
  <c r="B1840" i="3"/>
  <c r="A1840" i="3"/>
  <c r="C133" i="3"/>
  <c r="B133" i="3"/>
  <c r="A133" i="3"/>
  <c r="C785" i="3"/>
  <c r="A785" i="3"/>
  <c r="B785" i="3"/>
  <c r="A844" i="3"/>
  <c r="C844" i="3"/>
  <c r="B844" i="3"/>
  <c r="C2121" i="3"/>
  <c r="B2121" i="3"/>
  <c r="A2121" i="3"/>
  <c r="A379" i="3"/>
  <c r="C379" i="3"/>
  <c r="B379" i="3"/>
  <c r="B2056" i="3"/>
  <c r="A2056" i="3"/>
  <c r="C2056" i="3"/>
  <c r="B1177" i="3"/>
  <c r="A1177" i="3"/>
  <c r="C1177" i="3"/>
  <c r="C14" i="3"/>
  <c r="B14" i="3"/>
  <c r="A14" i="3"/>
  <c r="C1366" i="3"/>
  <c r="B1366" i="3"/>
  <c r="A1366" i="3"/>
  <c r="C1897" i="3"/>
  <c r="B1897" i="3"/>
  <c r="A1897" i="3"/>
  <c r="B447" i="3"/>
  <c r="A447" i="3"/>
  <c r="C447" i="3"/>
  <c r="A1773" i="3"/>
  <c r="C1773" i="3"/>
  <c r="B1773" i="3"/>
  <c r="C1869" i="3"/>
  <c r="B1869" i="3"/>
  <c r="A1869" i="3"/>
  <c r="A1895" i="3"/>
  <c r="C1895" i="3"/>
  <c r="B1895" i="3"/>
  <c r="A652" i="3"/>
  <c r="C652" i="3"/>
  <c r="B652" i="3"/>
  <c r="B2033" i="3"/>
  <c r="A2033" i="3"/>
  <c r="C2033" i="3"/>
  <c r="A783" i="3"/>
  <c r="C783" i="3"/>
  <c r="B783" i="3"/>
  <c r="A857" i="3"/>
  <c r="C857" i="3"/>
  <c r="B857" i="3"/>
  <c r="C2378" i="3"/>
  <c r="B2378" i="3"/>
  <c r="A2378" i="3"/>
  <c r="A1784" i="3"/>
  <c r="C1784" i="3"/>
  <c r="B1784" i="3"/>
  <c r="B739" i="3"/>
  <c r="A739" i="3"/>
  <c r="C739" i="3"/>
  <c r="B2202" i="3"/>
  <c r="A2202" i="3"/>
  <c r="C2202" i="3"/>
  <c r="A1878" i="3"/>
  <c r="C1878" i="3"/>
  <c r="B1878" i="3"/>
  <c r="C1401" i="3"/>
  <c r="B1401" i="3"/>
  <c r="A1401" i="3"/>
  <c r="C1126" i="3"/>
  <c r="B1126" i="3"/>
  <c r="A1126" i="3"/>
  <c r="C1636" i="3"/>
  <c r="B1636" i="3"/>
  <c r="A1636" i="3"/>
  <c r="C385" i="3"/>
  <c r="B385" i="3"/>
  <c r="A385" i="3"/>
  <c r="C1562" i="3"/>
  <c r="B1562" i="3"/>
  <c r="A1562" i="3"/>
  <c r="A495" i="3"/>
  <c r="C495" i="3"/>
  <c r="B495" i="3"/>
  <c r="B1425" i="3"/>
  <c r="A1425" i="3"/>
  <c r="C1425" i="3"/>
  <c r="C1421" i="3"/>
  <c r="B1421" i="3"/>
  <c r="A1421" i="3"/>
  <c r="C1435" i="3"/>
  <c r="B1435" i="3"/>
  <c r="A1435" i="3"/>
  <c r="C47" i="3"/>
  <c r="B47" i="3"/>
  <c r="A47" i="3"/>
  <c r="A1456" i="3"/>
  <c r="C1456" i="3"/>
  <c r="B1456" i="3"/>
  <c r="C2014" i="3"/>
  <c r="B2014" i="3"/>
  <c r="A2014" i="3"/>
  <c r="B942" i="3"/>
  <c r="A942" i="3"/>
  <c r="C942" i="3"/>
  <c r="B1933" i="3"/>
  <c r="A1933" i="3"/>
  <c r="C1933" i="3"/>
  <c r="B1976" i="3"/>
  <c r="A1976" i="3"/>
  <c r="C1976" i="3"/>
  <c r="C292" i="3"/>
  <c r="B292" i="3"/>
  <c r="A292" i="3"/>
  <c r="C1162" i="3"/>
  <c r="B1162" i="3"/>
  <c r="A1162" i="3"/>
  <c r="C794" i="3"/>
  <c r="B794" i="3"/>
  <c r="A794" i="3"/>
  <c r="A1779" i="3"/>
  <c r="C1779" i="3"/>
  <c r="B1779" i="3"/>
  <c r="C800" i="3"/>
  <c r="B800" i="3"/>
  <c r="A800" i="3"/>
  <c r="B1683" i="3"/>
  <c r="A1683" i="3"/>
  <c r="C1683" i="3"/>
  <c r="B700" i="3"/>
  <c r="A700" i="3"/>
  <c r="C700" i="3"/>
  <c r="B1984" i="3"/>
  <c r="A1984" i="3"/>
  <c r="C1984" i="3"/>
  <c r="B1865" i="3"/>
  <c r="A1865" i="3"/>
  <c r="C1865" i="3"/>
  <c r="C2231" i="3"/>
  <c r="B2231" i="3"/>
  <c r="A2231" i="3"/>
  <c r="B2007" i="3"/>
  <c r="A2007" i="3"/>
  <c r="C2007" i="3"/>
  <c r="B1009" i="3"/>
  <c r="A1009" i="3"/>
  <c r="C1009" i="3"/>
  <c r="A2036" i="3"/>
  <c r="C2036" i="3"/>
  <c r="B2036" i="3"/>
  <c r="A2373" i="3"/>
  <c r="C2373" i="3"/>
  <c r="B2373" i="3"/>
  <c r="B1465" i="3"/>
  <c r="A1465" i="3"/>
  <c r="C1465" i="3"/>
  <c r="B2122" i="3"/>
  <c r="A2122" i="3"/>
  <c r="C2122" i="3"/>
  <c r="A101" i="3"/>
  <c r="C101" i="3"/>
  <c r="B101" i="3"/>
  <c r="C1358" i="3"/>
  <c r="B1358" i="3"/>
  <c r="A1358" i="3"/>
  <c r="C859" i="3"/>
  <c r="B859" i="3"/>
  <c r="A859" i="3"/>
  <c r="A1326" i="3"/>
  <c r="C1326" i="3"/>
  <c r="B1326" i="3"/>
  <c r="B864" i="3"/>
  <c r="A864" i="3"/>
  <c r="C864" i="3"/>
  <c r="A1135" i="3"/>
  <c r="C1135" i="3"/>
  <c r="B1135" i="3"/>
  <c r="C350" i="3"/>
  <c r="B350" i="3"/>
  <c r="A350" i="3"/>
  <c r="C463" i="3"/>
  <c r="B463" i="3"/>
  <c r="A463" i="3"/>
  <c r="A1624" i="3"/>
  <c r="C1624" i="3"/>
  <c r="B1624" i="3"/>
  <c r="C709" i="3"/>
  <c r="B709" i="3"/>
  <c r="A709" i="3"/>
  <c r="A688" i="3"/>
  <c r="B688" i="3"/>
  <c r="C688" i="3"/>
  <c r="A1930" i="3"/>
  <c r="C1930" i="3"/>
  <c r="B1930" i="3"/>
  <c r="C1408" i="3"/>
  <c r="B1408" i="3"/>
  <c r="A1408" i="3"/>
  <c r="B271" i="3"/>
  <c r="A271" i="3"/>
  <c r="C271" i="3"/>
  <c r="B972" i="3"/>
  <c r="A972" i="3"/>
  <c r="C972" i="3"/>
  <c r="C870" i="3"/>
  <c r="B870" i="3"/>
  <c r="A870" i="3"/>
  <c r="A2294" i="3"/>
  <c r="C2294" i="3"/>
  <c r="B2294" i="3"/>
  <c r="B1267" i="3"/>
  <c r="A1267" i="3"/>
  <c r="C1267" i="3"/>
  <c r="C1789" i="3"/>
  <c r="B1789" i="3"/>
  <c r="A1789" i="3"/>
  <c r="C1653" i="3"/>
  <c r="B1653" i="3"/>
  <c r="A1653" i="3"/>
  <c r="C1288" i="3"/>
  <c r="B1288" i="3"/>
  <c r="A1288" i="3"/>
  <c r="C405" i="3"/>
  <c r="B405" i="3"/>
  <c r="A405" i="3"/>
  <c r="A2238" i="3"/>
  <c r="C2238" i="3"/>
  <c r="B2238" i="3"/>
  <c r="B1684" i="3"/>
  <c r="A1684" i="3"/>
  <c r="C1684" i="3"/>
  <c r="C2185" i="3"/>
  <c r="B2185" i="3"/>
  <c r="A2185" i="3"/>
  <c r="A2330" i="3"/>
  <c r="C2330" i="3"/>
  <c r="B2330" i="3"/>
  <c r="C167" i="3"/>
  <c r="B167" i="3"/>
  <c r="A167" i="3"/>
  <c r="A1073" i="3"/>
  <c r="C1073" i="3"/>
  <c r="B1073" i="3"/>
  <c r="C15" i="3"/>
  <c r="B15" i="3"/>
  <c r="A15" i="3"/>
  <c r="C704" i="3"/>
  <c r="B704" i="3"/>
  <c r="A704" i="3"/>
  <c r="C686" i="3"/>
  <c r="B686" i="3"/>
  <c r="A686" i="3"/>
  <c r="C707" i="3"/>
  <c r="B707" i="3"/>
  <c r="A707" i="3"/>
  <c r="C540" i="3"/>
  <c r="B540" i="3"/>
  <c r="A540" i="3"/>
  <c r="A39" i="3"/>
  <c r="C39" i="3"/>
  <c r="B39" i="3"/>
  <c r="C252" i="3"/>
  <c r="B252" i="3"/>
  <c r="A252" i="3"/>
  <c r="C1528" i="3"/>
  <c r="B1528" i="3"/>
  <c r="A1528" i="3"/>
  <c r="B1981" i="3"/>
  <c r="A1981" i="3"/>
  <c r="C1981" i="3"/>
  <c r="C2336" i="3"/>
  <c r="B2336" i="3"/>
  <c r="A2336" i="3"/>
  <c r="C77" i="3"/>
  <c r="B77" i="3"/>
  <c r="A77" i="3"/>
  <c r="C1953" i="3"/>
  <c r="B1953" i="3"/>
  <c r="A1953" i="3"/>
  <c r="A570" i="3"/>
  <c r="C570" i="3"/>
  <c r="B570" i="3"/>
  <c r="C916" i="3"/>
  <c r="B916" i="3"/>
  <c r="A916" i="3"/>
  <c r="B854" i="3"/>
  <c r="A854" i="3"/>
  <c r="C854" i="3"/>
  <c r="C1557" i="3"/>
  <c r="B1557" i="3"/>
  <c r="A1557" i="3"/>
  <c r="C1331" i="3"/>
  <c r="B1331" i="3"/>
  <c r="A1331" i="3"/>
  <c r="C850" i="3"/>
  <c r="B850" i="3"/>
  <c r="A850" i="3"/>
  <c r="A1494" i="3"/>
  <c r="C1494" i="3"/>
  <c r="B1494" i="3"/>
  <c r="C1610" i="3"/>
  <c r="B1610" i="3"/>
  <c r="A1610" i="3"/>
  <c r="B665" i="3"/>
  <c r="A665" i="3"/>
  <c r="C665" i="3"/>
  <c r="A204" i="3"/>
  <c r="C204" i="3"/>
  <c r="B204" i="3"/>
  <c r="B1000" i="3"/>
  <c r="A1000" i="3"/>
  <c r="C1000" i="3"/>
  <c r="B1568" i="3"/>
  <c r="A1568" i="3"/>
  <c r="C1568" i="3"/>
  <c r="A753" i="3"/>
  <c r="C753" i="3"/>
  <c r="B753" i="3"/>
  <c r="C1894" i="3"/>
  <c r="B1894" i="3"/>
  <c r="A1894" i="3"/>
  <c r="C1920" i="3"/>
  <c r="B1920" i="3"/>
  <c r="A1920" i="3"/>
  <c r="B1551" i="3"/>
  <c r="A1551" i="3"/>
  <c r="C1551" i="3"/>
  <c r="B2264" i="3"/>
  <c r="A2264" i="3"/>
  <c r="C2264" i="3"/>
  <c r="C592" i="3"/>
  <c r="B592" i="3"/>
  <c r="A592" i="3"/>
  <c r="A923" i="3"/>
  <c r="C923" i="3"/>
  <c r="B923" i="3"/>
  <c r="B262" i="3"/>
  <c r="A262" i="3"/>
  <c r="C262" i="3"/>
  <c r="C1824" i="3"/>
  <c r="B1824" i="3"/>
  <c r="A1824" i="3"/>
  <c r="A1725" i="3"/>
  <c r="C1725" i="3"/>
  <c r="B1725" i="3"/>
  <c r="A2348" i="3"/>
  <c r="C2348" i="3"/>
  <c r="B2348" i="3"/>
  <c r="C2124" i="3"/>
  <c r="B2124" i="3"/>
  <c r="A2124" i="3"/>
  <c r="B2194" i="3"/>
  <c r="A2194" i="3"/>
  <c r="C2194" i="3"/>
  <c r="A1530" i="3"/>
  <c r="C1530" i="3"/>
  <c r="B1530" i="3"/>
  <c r="C2120" i="3"/>
  <c r="B2120" i="3"/>
  <c r="A2120" i="3"/>
  <c r="C2116" i="3"/>
  <c r="B2116" i="3"/>
  <c r="A2116" i="3"/>
  <c r="B2385" i="3"/>
  <c r="A2385" i="3"/>
  <c r="C2385" i="3"/>
  <c r="B2380" i="3"/>
  <c r="A2380" i="3"/>
  <c r="C2380" i="3"/>
  <c r="C2375" i="3"/>
  <c r="A2375" i="3"/>
  <c r="B2375" i="3"/>
  <c r="B2364" i="3"/>
  <c r="A2364" i="3"/>
  <c r="C2364" i="3"/>
  <c r="B2354" i="3"/>
  <c r="C2354" i="3"/>
  <c r="A2354" i="3"/>
  <c r="B2335" i="3"/>
  <c r="A2335" i="3"/>
  <c r="C2335" i="3"/>
  <c r="C2333" i="3"/>
  <c r="B2333" i="3"/>
  <c r="A2333" i="3"/>
  <c r="C2321" i="3"/>
  <c r="B2321" i="3"/>
  <c r="A2321" i="3"/>
  <c r="C2319" i="3"/>
  <c r="B2319" i="3"/>
  <c r="A2319" i="3"/>
  <c r="B2316" i="3"/>
  <c r="A2316" i="3"/>
  <c r="C2316" i="3"/>
  <c r="B2295" i="3"/>
  <c r="A2295" i="3"/>
  <c r="C2295" i="3"/>
  <c r="B2304" i="3"/>
  <c r="A2304" i="3"/>
  <c r="C2304" i="3"/>
  <c r="C2298" i="3"/>
  <c r="B2298" i="3"/>
  <c r="A2298" i="3"/>
  <c r="B2290" i="3"/>
  <c r="A2290" i="3"/>
  <c r="C2290" i="3"/>
  <c r="B2280" i="3"/>
  <c r="A2280" i="3"/>
  <c r="C2280" i="3"/>
  <c r="B2269" i="3"/>
  <c r="A2269" i="3"/>
  <c r="C2269" i="3"/>
  <c r="C2257" i="3"/>
  <c r="B2257" i="3"/>
  <c r="A2257" i="3"/>
  <c r="B2253" i="3"/>
  <c r="A2253" i="3"/>
  <c r="C2253" i="3"/>
  <c r="B2244" i="3"/>
  <c r="A2244" i="3"/>
  <c r="C2244" i="3"/>
  <c r="A2236" i="3"/>
  <c r="C2236" i="3"/>
  <c r="B2236" i="3"/>
  <c r="C2226" i="3"/>
  <c r="B2226" i="3"/>
  <c r="A2226" i="3"/>
  <c r="A2219" i="3"/>
  <c r="C2219" i="3"/>
  <c r="B2219" i="3"/>
  <c r="C2211" i="3"/>
  <c r="B2211" i="3"/>
  <c r="A2211" i="3"/>
  <c r="C2213" i="3"/>
  <c r="B2213" i="3"/>
  <c r="A2213" i="3"/>
  <c r="C2206" i="3"/>
  <c r="B2206" i="3"/>
  <c r="A2206" i="3"/>
  <c r="A2188" i="3"/>
  <c r="C2188" i="3"/>
  <c r="B2188" i="3"/>
  <c r="A2193" i="3"/>
  <c r="C2193" i="3"/>
  <c r="B2193" i="3"/>
  <c r="A2178" i="3"/>
  <c r="C2178" i="3"/>
  <c r="B2178" i="3"/>
  <c r="C2171" i="3"/>
  <c r="B2171" i="3"/>
  <c r="A2171" i="3"/>
  <c r="C2166" i="3"/>
  <c r="B2166" i="3"/>
  <c r="A2166" i="3"/>
  <c r="A2159" i="3"/>
  <c r="C2159" i="3"/>
  <c r="B2159" i="3"/>
  <c r="A2154" i="3"/>
  <c r="C2154" i="3"/>
  <c r="B2154" i="3"/>
  <c r="C2106" i="3"/>
  <c r="B2106" i="3"/>
  <c r="A2106" i="3"/>
  <c r="C2101" i="3"/>
  <c r="B2101" i="3"/>
  <c r="A2101" i="3"/>
  <c r="C2070" i="3"/>
  <c r="B2070" i="3"/>
  <c r="A2070" i="3"/>
  <c r="A2072" i="3"/>
  <c r="C2072" i="3"/>
  <c r="B2072" i="3"/>
  <c r="A1591" i="3"/>
  <c r="C1591" i="3"/>
  <c r="B1591" i="3"/>
  <c r="C1585" i="3"/>
  <c r="B1585" i="3"/>
  <c r="A1585" i="3"/>
  <c r="A1584" i="3"/>
  <c r="C1584" i="3"/>
  <c r="B1584" i="3"/>
  <c r="A1574" i="3"/>
  <c r="C1574" i="3"/>
  <c r="B1574" i="3"/>
  <c r="A1555" i="3"/>
  <c r="C1555" i="3"/>
  <c r="B1555" i="3"/>
  <c r="C1564" i="3"/>
  <c r="B1564" i="3"/>
  <c r="A1564" i="3"/>
  <c r="B1556" i="3"/>
  <c r="A1556" i="3"/>
  <c r="C1556" i="3"/>
  <c r="C1545" i="3"/>
  <c r="B1545" i="3"/>
  <c r="A1545" i="3"/>
  <c r="C2272" i="3"/>
  <c r="B2272" i="3"/>
  <c r="A2272" i="3"/>
  <c r="A1321" i="3"/>
  <c r="C1321" i="3"/>
  <c r="B1321" i="3"/>
  <c r="A1249" i="3"/>
  <c r="C1249" i="3"/>
  <c r="B1249" i="3"/>
  <c r="A1524" i="3"/>
  <c r="C1524" i="3"/>
  <c r="B1524" i="3"/>
  <c r="C1513" i="3"/>
  <c r="B1513" i="3"/>
  <c r="A1513" i="3"/>
  <c r="A1517" i="3"/>
  <c r="C1517" i="3"/>
  <c r="B1517" i="3"/>
  <c r="A1515" i="3"/>
  <c r="C1515" i="3"/>
  <c r="B1515" i="3"/>
  <c r="A1505" i="3"/>
  <c r="C1505" i="3"/>
  <c r="B1505" i="3"/>
  <c r="C1490" i="3"/>
  <c r="B1490" i="3"/>
  <c r="A1490" i="3"/>
  <c r="A1481" i="3"/>
  <c r="C1481" i="3"/>
  <c r="B1481" i="3"/>
  <c r="C1474" i="3"/>
  <c r="B1474" i="3"/>
  <c r="A1474" i="3"/>
  <c r="A1463" i="3"/>
  <c r="C1463" i="3"/>
  <c r="B1463" i="3"/>
  <c r="C1467" i="3"/>
  <c r="B1467" i="3"/>
  <c r="A1467" i="3"/>
  <c r="C1450" i="3"/>
  <c r="B1450" i="3"/>
  <c r="A1450" i="3"/>
  <c r="C1453" i="3"/>
  <c r="B1453" i="3"/>
  <c r="A1453" i="3"/>
  <c r="B1409" i="3"/>
  <c r="A1409" i="3"/>
  <c r="C1409" i="3"/>
  <c r="B1180" i="3"/>
  <c r="A1180" i="3"/>
  <c r="C1180" i="3"/>
  <c r="C1437" i="3"/>
  <c r="B1437" i="3"/>
  <c r="A1437" i="3"/>
  <c r="C1422" i="3"/>
  <c r="B1422" i="3"/>
  <c r="A1422" i="3"/>
  <c r="C1416" i="3"/>
  <c r="B1416" i="3"/>
  <c r="A1416" i="3"/>
  <c r="B1403" i="3"/>
  <c r="A1403" i="3"/>
  <c r="C1403" i="3"/>
  <c r="B1396" i="3"/>
  <c r="A1396" i="3"/>
  <c r="C1396" i="3"/>
  <c r="C1391" i="3"/>
  <c r="B1391" i="3"/>
  <c r="A1391" i="3"/>
  <c r="C1348" i="3"/>
  <c r="B1348" i="3"/>
  <c r="A1348" i="3"/>
  <c r="A1345" i="3"/>
  <c r="C1345" i="3"/>
  <c r="B1345" i="3"/>
  <c r="B1602" i="3"/>
  <c r="A1602" i="3"/>
  <c r="C1602" i="3"/>
  <c r="C1607" i="3"/>
  <c r="B1607" i="3"/>
  <c r="A1607" i="3"/>
  <c r="B1329" i="3"/>
  <c r="A1329" i="3"/>
  <c r="C1329" i="3"/>
  <c r="B1315" i="3"/>
  <c r="A1315" i="3"/>
  <c r="C1315" i="3"/>
  <c r="B1306" i="3"/>
  <c r="A1306" i="3"/>
  <c r="C1306" i="3"/>
  <c r="B1296" i="3"/>
  <c r="A1296" i="3"/>
  <c r="C1296" i="3"/>
  <c r="C1285" i="3"/>
  <c r="B1285" i="3"/>
  <c r="A1285" i="3"/>
  <c r="C1274" i="3"/>
  <c r="B1274" i="3"/>
  <c r="A1274" i="3"/>
  <c r="C1258" i="3"/>
  <c r="B1258" i="3"/>
  <c r="A1258" i="3"/>
  <c r="A1245" i="3"/>
  <c r="C1245" i="3"/>
  <c r="B1245" i="3"/>
  <c r="A1235" i="3"/>
  <c r="C1235" i="3"/>
  <c r="B1235" i="3"/>
  <c r="C1225" i="3"/>
  <c r="B1225" i="3"/>
  <c r="A1225" i="3"/>
  <c r="C1211" i="3"/>
  <c r="B1211" i="3"/>
  <c r="A1211" i="3"/>
  <c r="C1205" i="3"/>
  <c r="B1205" i="3"/>
  <c r="A1205" i="3"/>
  <c r="A1190" i="3"/>
  <c r="C1190" i="3"/>
  <c r="B1190" i="3"/>
  <c r="C1170" i="3"/>
  <c r="B1170" i="3"/>
  <c r="A1170" i="3"/>
  <c r="A1166" i="3"/>
  <c r="C1166" i="3"/>
  <c r="B1166" i="3"/>
  <c r="A1158" i="3"/>
  <c r="C1158" i="3"/>
  <c r="B1158" i="3"/>
  <c r="C1151" i="3"/>
  <c r="B1151" i="3"/>
  <c r="A1151" i="3"/>
  <c r="A1145" i="3"/>
  <c r="C1145" i="3"/>
  <c r="B1145" i="3"/>
  <c r="C1138" i="3"/>
  <c r="B1138" i="3"/>
  <c r="A1138" i="3"/>
  <c r="A1130" i="3"/>
  <c r="C1130" i="3"/>
  <c r="B1130" i="3"/>
  <c r="C1128" i="3"/>
  <c r="B1128" i="3"/>
  <c r="A1128" i="3"/>
  <c r="A1035" i="3"/>
  <c r="C1035" i="3"/>
  <c r="B1035" i="3"/>
  <c r="C1045" i="3"/>
  <c r="B1045" i="3"/>
  <c r="A1045" i="3"/>
  <c r="C1056" i="3"/>
  <c r="B1056" i="3"/>
  <c r="A1056" i="3"/>
  <c r="A1050" i="3"/>
  <c r="C1050" i="3"/>
  <c r="B1050" i="3"/>
  <c r="C1041" i="3"/>
  <c r="B1041" i="3"/>
  <c r="A1041" i="3"/>
  <c r="C1033" i="3"/>
  <c r="B1033" i="3"/>
  <c r="A1033" i="3"/>
  <c r="C1029" i="3"/>
  <c r="B1029" i="3"/>
  <c r="A1029" i="3"/>
  <c r="C1013" i="3"/>
  <c r="B1013" i="3"/>
  <c r="A1013" i="3"/>
  <c r="C1019" i="3"/>
  <c r="B1019" i="3"/>
  <c r="A1019" i="3"/>
  <c r="C1012" i="3"/>
  <c r="B1012" i="3"/>
  <c r="A1012" i="3"/>
  <c r="A995" i="3"/>
  <c r="C995" i="3"/>
  <c r="B995" i="3"/>
  <c r="A989" i="3"/>
  <c r="C989" i="3"/>
  <c r="B989" i="3"/>
  <c r="A961" i="3"/>
  <c r="C961" i="3"/>
  <c r="B961" i="3"/>
  <c r="C960" i="3"/>
  <c r="B960" i="3"/>
  <c r="A960" i="3"/>
  <c r="A949" i="3"/>
  <c r="C949" i="3"/>
  <c r="B949" i="3"/>
  <c r="C977" i="3"/>
  <c r="B977" i="3"/>
  <c r="A977" i="3"/>
  <c r="A971" i="3"/>
  <c r="C971" i="3"/>
  <c r="B971" i="3"/>
  <c r="C964" i="3"/>
  <c r="B964" i="3"/>
  <c r="A964" i="3"/>
  <c r="C958" i="3"/>
  <c r="B958" i="3"/>
  <c r="A958" i="3"/>
  <c r="C946" i="3"/>
  <c r="B946" i="3"/>
  <c r="A946" i="3"/>
  <c r="C939" i="3"/>
  <c r="B939" i="3"/>
  <c r="A939" i="3"/>
  <c r="C2134" i="3"/>
  <c r="B2134" i="3"/>
  <c r="A2134" i="3"/>
  <c r="A2087" i="3"/>
  <c r="C2087" i="3"/>
  <c r="B2087" i="3"/>
  <c r="C2095" i="3"/>
  <c r="B2095" i="3"/>
  <c r="A2095" i="3"/>
  <c r="A2083" i="3"/>
  <c r="C2083" i="3"/>
  <c r="B2083" i="3"/>
  <c r="A2078" i="3"/>
  <c r="C2078" i="3"/>
  <c r="B2078" i="3"/>
  <c r="C2110" i="3"/>
  <c r="B2110" i="3"/>
  <c r="A2110" i="3"/>
  <c r="A2117" i="3"/>
  <c r="C2117" i="3"/>
  <c r="B2117" i="3"/>
  <c r="A2130" i="3"/>
  <c r="C2130" i="3"/>
  <c r="B2130" i="3"/>
  <c r="A2055" i="3"/>
  <c r="C2055" i="3"/>
  <c r="B2055" i="3"/>
  <c r="B2049" i="3"/>
  <c r="A2049" i="3"/>
  <c r="C2049" i="3"/>
  <c r="C2040" i="3"/>
  <c r="B2040" i="3"/>
  <c r="A2040" i="3"/>
  <c r="A2025" i="3"/>
  <c r="C2025" i="3"/>
  <c r="B2025" i="3"/>
  <c r="C448" i="3"/>
  <c r="B448" i="3"/>
  <c r="A448" i="3"/>
  <c r="C420" i="3"/>
  <c r="B420" i="3"/>
  <c r="A420" i="3"/>
  <c r="B399" i="3"/>
  <c r="A399" i="3"/>
  <c r="C399" i="3"/>
  <c r="B375" i="3"/>
  <c r="A375" i="3"/>
  <c r="C375" i="3"/>
  <c r="C348" i="3"/>
  <c r="B348" i="3"/>
  <c r="A348" i="3"/>
  <c r="B1918" i="3"/>
  <c r="A1918" i="3"/>
  <c r="C1918" i="3"/>
  <c r="A331" i="3"/>
  <c r="C331" i="3"/>
  <c r="B331" i="3"/>
  <c r="C1096" i="3"/>
  <c r="B1096" i="3"/>
  <c r="A1096" i="3"/>
  <c r="C1093" i="3"/>
  <c r="B1093" i="3"/>
  <c r="A1093" i="3"/>
  <c r="C1080" i="3"/>
  <c r="B1080" i="3"/>
  <c r="A1080" i="3"/>
  <c r="C1087" i="3"/>
  <c r="B1087" i="3"/>
  <c r="A1087" i="3"/>
  <c r="C1089" i="3"/>
  <c r="B1089" i="3"/>
  <c r="A1089" i="3"/>
  <c r="C434" i="3"/>
  <c r="B434" i="3"/>
  <c r="A434" i="3"/>
  <c r="C368" i="3"/>
  <c r="B368" i="3"/>
  <c r="A368" i="3"/>
  <c r="C922" i="3"/>
  <c r="B922" i="3"/>
  <c r="A922" i="3"/>
  <c r="A931" i="3"/>
  <c r="C931" i="3"/>
  <c r="B931" i="3"/>
  <c r="C925" i="3"/>
  <c r="B925" i="3"/>
  <c r="A925" i="3"/>
  <c r="A838" i="3"/>
  <c r="C838" i="3"/>
  <c r="B838" i="3"/>
  <c r="A750" i="3"/>
  <c r="C750" i="3"/>
  <c r="B750" i="3"/>
  <c r="A693" i="3"/>
  <c r="C693" i="3"/>
  <c r="B693" i="3"/>
  <c r="C697" i="3"/>
  <c r="B697" i="3"/>
  <c r="A697" i="3"/>
  <c r="C548" i="3"/>
  <c r="B548" i="3"/>
  <c r="A548" i="3"/>
  <c r="C509" i="3"/>
  <c r="B509" i="3"/>
  <c r="A509" i="3"/>
  <c r="C477" i="3"/>
  <c r="B477" i="3"/>
  <c r="A477" i="3"/>
  <c r="A459" i="3"/>
  <c r="C459" i="3"/>
  <c r="B459" i="3"/>
  <c r="C466" i="3"/>
  <c r="B466" i="3"/>
  <c r="A466" i="3"/>
  <c r="B337" i="3"/>
  <c r="A337" i="3"/>
  <c r="C337" i="3"/>
  <c r="C328" i="3"/>
  <c r="B328" i="3"/>
  <c r="A328" i="3"/>
  <c r="C314" i="3"/>
  <c r="B314" i="3"/>
  <c r="A314" i="3"/>
  <c r="B318" i="3"/>
  <c r="A318" i="3"/>
  <c r="C318" i="3"/>
  <c r="C303" i="3"/>
  <c r="B303" i="3"/>
  <c r="A303" i="3"/>
  <c r="B300" i="3"/>
  <c r="A300" i="3"/>
  <c r="C300" i="3"/>
  <c r="B290" i="3"/>
  <c r="A290" i="3"/>
  <c r="C290" i="3"/>
  <c r="C277" i="3"/>
  <c r="B277" i="3"/>
  <c r="A277" i="3"/>
  <c r="B264" i="3"/>
  <c r="A264" i="3"/>
  <c r="C264" i="3"/>
  <c r="B266" i="3"/>
  <c r="A266" i="3"/>
  <c r="C266" i="3"/>
  <c r="B251" i="3"/>
  <c r="A251" i="3"/>
  <c r="C251" i="3"/>
  <c r="C253" i="3"/>
  <c r="B253" i="3"/>
  <c r="A253" i="3"/>
  <c r="C255" i="3"/>
  <c r="B255" i="3"/>
  <c r="A255" i="3"/>
  <c r="C247" i="3"/>
  <c r="B247" i="3"/>
  <c r="A247" i="3"/>
  <c r="B238" i="3"/>
  <c r="A238" i="3"/>
  <c r="C238" i="3"/>
  <c r="B225" i="3"/>
  <c r="A225" i="3"/>
  <c r="C225" i="3"/>
  <c r="B222" i="3"/>
  <c r="A222" i="3"/>
  <c r="C222" i="3"/>
  <c r="C213" i="3"/>
  <c r="B213" i="3"/>
  <c r="A213" i="3"/>
  <c r="C203" i="3"/>
  <c r="B203" i="3"/>
  <c r="A203" i="3"/>
  <c r="C171" i="3"/>
  <c r="B171" i="3"/>
  <c r="A171" i="3"/>
  <c r="B184" i="3"/>
  <c r="A184" i="3"/>
  <c r="C184" i="3"/>
  <c r="B178" i="3"/>
  <c r="A178" i="3"/>
  <c r="C178" i="3"/>
  <c r="C161" i="3"/>
  <c r="B161" i="3"/>
  <c r="A161" i="3"/>
  <c r="C159" i="3"/>
  <c r="B159" i="3"/>
  <c r="A159" i="3"/>
  <c r="B138" i="3"/>
  <c r="A138" i="3"/>
  <c r="C138" i="3"/>
  <c r="C132" i="3"/>
  <c r="B132" i="3"/>
  <c r="A132" i="3"/>
  <c r="C105" i="3"/>
  <c r="B105" i="3"/>
  <c r="A105" i="3"/>
  <c r="B108" i="3"/>
  <c r="A108" i="3"/>
  <c r="C108" i="3"/>
  <c r="C119" i="3"/>
  <c r="B119" i="3"/>
  <c r="A119" i="3"/>
  <c r="B97" i="3"/>
  <c r="A97" i="3"/>
  <c r="C97" i="3"/>
  <c r="B84" i="3"/>
  <c r="A84" i="3"/>
  <c r="C84" i="3"/>
  <c r="C79" i="3"/>
  <c r="B79" i="3"/>
  <c r="A79" i="3"/>
  <c r="C61" i="3"/>
  <c r="B61" i="3"/>
  <c r="A61" i="3"/>
  <c r="C43" i="3"/>
  <c r="B43" i="3"/>
  <c r="A43" i="3"/>
  <c r="C56" i="3"/>
  <c r="B56" i="3"/>
  <c r="A56" i="3"/>
  <c r="C73" i="3"/>
  <c r="B73" i="3"/>
  <c r="A73" i="3"/>
  <c r="B31" i="3"/>
  <c r="A31" i="3"/>
  <c r="C31" i="3"/>
  <c r="B34" i="3"/>
  <c r="A34" i="3"/>
  <c r="C34" i="3"/>
  <c r="C2184" i="3"/>
  <c r="B2184" i="3"/>
  <c r="A2184" i="3"/>
  <c r="C1889" i="3"/>
  <c r="B1889" i="3"/>
  <c r="A1889" i="3"/>
  <c r="C1907" i="3"/>
  <c r="B1907" i="3"/>
  <c r="A1907" i="3"/>
  <c r="C1903" i="3"/>
  <c r="B1903" i="3"/>
  <c r="A1903" i="3"/>
  <c r="B1883" i="3"/>
  <c r="A1883" i="3"/>
  <c r="C1883" i="3"/>
  <c r="B1875" i="3"/>
  <c r="A1875" i="3"/>
  <c r="C1875" i="3"/>
  <c r="C1859" i="3"/>
  <c r="B1859" i="3"/>
  <c r="A1859" i="3"/>
  <c r="B2013" i="3"/>
  <c r="A2013" i="3"/>
  <c r="C2013" i="3"/>
  <c r="B1912" i="3"/>
  <c r="C1912" i="3"/>
  <c r="B1997" i="3"/>
  <c r="A1997" i="3"/>
  <c r="C1997" i="3"/>
  <c r="C1966" i="3"/>
  <c r="B1966" i="3"/>
  <c r="A1966" i="3"/>
  <c r="B1978" i="3"/>
  <c r="A1978" i="3"/>
  <c r="C1978" i="3"/>
  <c r="C918" i="3"/>
  <c r="B918" i="3"/>
  <c r="A918" i="3"/>
  <c r="C914" i="3"/>
  <c r="B914" i="3"/>
  <c r="A914" i="3"/>
  <c r="A919" i="3"/>
  <c r="C919" i="3"/>
  <c r="B919" i="3"/>
  <c r="C905" i="3"/>
  <c r="B905" i="3"/>
  <c r="A905" i="3"/>
  <c r="C900" i="3"/>
  <c r="B900" i="3"/>
  <c r="A900" i="3"/>
  <c r="C886" i="3"/>
  <c r="B886" i="3"/>
  <c r="A886" i="3"/>
  <c r="C888" i="3"/>
  <c r="B888" i="3"/>
  <c r="A888" i="3"/>
  <c r="A874" i="3"/>
  <c r="C874" i="3"/>
  <c r="B874" i="3"/>
  <c r="C841" i="3"/>
  <c r="B841" i="3"/>
  <c r="A841" i="3"/>
  <c r="A842" i="3"/>
  <c r="C842" i="3"/>
  <c r="B842" i="3"/>
  <c r="C826" i="3"/>
  <c r="B826" i="3"/>
  <c r="A826" i="3"/>
  <c r="C817" i="3"/>
  <c r="B817" i="3"/>
  <c r="A817" i="3"/>
  <c r="A807" i="3"/>
  <c r="C807" i="3"/>
  <c r="B807" i="3"/>
  <c r="A830" i="3"/>
  <c r="C830" i="3"/>
  <c r="B830" i="3"/>
  <c r="C808" i="3"/>
  <c r="B808" i="3"/>
  <c r="A808" i="3"/>
  <c r="A805" i="3"/>
  <c r="C805" i="3"/>
  <c r="B805" i="3"/>
  <c r="C799" i="3"/>
  <c r="B799" i="3"/>
  <c r="A799" i="3"/>
  <c r="C776" i="3"/>
  <c r="B776" i="3"/>
  <c r="A776" i="3"/>
  <c r="A756" i="3"/>
  <c r="C756" i="3"/>
  <c r="B756" i="3"/>
  <c r="A764" i="3"/>
  <c r="C764" i="3"/>
  <c r="B764" i="3"/>
  <c r="C742" i="3"/>
  <c r="B742" i="3"/>
  <c r="A742" i="3"/>
  <c r="A732" i="3"/>
  <c r="C732" i="3"/>
  <c r="B732" i="3"/>
  <c r="C722" i="3"/>
  <c r="B722" i="3"/>
  <c r="A722" i="3"/>
  <c r="C1964" i="3"/>
  <c r="B1964" i="3"/>
  <c r="A1964" i="3"/>
  <c r="B1947" i="3"/>
  <c r="A1947" i="3"/>
  <c r="C1947" i="3"/>
  <c r="B1963" i="3"/>
  <c r="A1963" i="3"/>
  <c r="C1963" i="3"/>
  <c r="B569" i="3"/>
  <c r="A569" i="3"/>
  <c r="C569" i="3"/>
  <c r="A1961" i="3"/>
  <c r="C1961" i="3"/>
  <c r="B1961" i="3"/>
  <c r="A564" i="3"/>
  <c r="C564" i="3"/>
  <c r="B564" i="3"/>
  <c r="C1928" i="3"/>
  <c r="B1928" i="3"/>
  <c r="A1928" i="3"/>
  <c r="B1931" i="3"/>
  <c r="A1931" i="3"/>
  <c r="C1931" i="3"/>
  <c r="C1926" i="3"/>
  <c r="B1926" i="3"/>
  <c r="A1926" i="3"/>
  <c r="A542" i="3"/>
  <c r="C542" i="3"/>
  <c r="B542" i="3"/>
  <c r="C531" i="3"/>
  <c r="B531" i="3"/>
  <c r="A531" i="3"/>
  <c r="C518" i="3"/>
  <c r="B518" i="3"/>
  <c r="A518" i="3"/>
  <c r="A511" i="3"/>
  <c r="C511" i="3"/>
  <c r="B511" i="3"/>
  <c r="C507" i="3"/>
  <c r="B507" i="3"/>
  <c r="A507" i="3"/>
  <c r="C498" i="3"/>
  <c r="B498" i="3"/>
  <c r="A498" i="3"/>
  <c r="C487" i="3"/>
  <c r="B487" i="3"/>
  <c r="A487" i="3"/>
  <c r="A494" i="3"/>
  <c r="C494" i="3"/>
  <c r="B494" i="3"/>
  <c r="B1657" i="3"/>
  <c r="A1657" i="3"/>
  <c r="C1657" i="3"/>
  <c r="C1833" i="3"/>
  <c r="B1833" i="3"/>
  <c r="A1833" i="3"/>
  <c r="B1851" i="3"/>
  <c r="A1851" i="3"/>
  <c r="C1851" i="3"/>
  <c r="B1849" i="3"/>
  <c r="A1849" i="3"/>
  <c r="C1849" i="3"/>
  <c r="C1817" i="3"/>
  <c r="B1817" i="3"/>
  <c r="A1817" i="3"/>
  <c r="C1809" i="3"/>
  <c r="B1809" i="3"/>
  <c r="A1809" i="3"/>
  <c r="C1729" i="3"/>
  <c r="B1729" i="3"/>
  <c r="A1729" i="3"/>
  <c r="C1722" i="3"/>
  <c r="B1722" i="3"/>
  <c r="A1722" i="3"/>
  <c r="C1715" i="3"/>
  <c r="B1715" i="3"/>
  <c r="A1715" i="3"/>
  <c r="C1807" i="3"/>
  <c r="B1807" i="3"/>
  <c r="A1807" i="3"/>
  <c r="B1827" i="3"/>
  <c r="A1827" i="3"/>
  <c r="C1827" i="3"/>
  <c r="A1797" i="3"/>
  <c r="C1797" i="3"/>
  <c r="B1797" i="3"/>
  <c r="C1673" i="3"/>
  <c r="B1673" i="3"/>
  <c r="A1673" i="3"/>
  <c r="C1677" i="3"/>
  <c r="B1677" i="3"/>
  <c r="A1677" i="3"/>
  <c r="A1690" i="3"/>
  <c r="C1690" i="3"/>
  <c r="B1690" i="3"/>
  <c r="C1681" i="3"/>
  <c r="B1681" i="3"/>
  <c r="A1681" i="3"/>
  <c r="C1836" i="3"/>
  <c r="B1836" i="3"/>
  <c r="A1836" i="3"/>
  <c r="C1755" i="3"/>
  <c r="B1755" i="3"/>
  <c r="A1755" i="3"/>
  <c r="A1762" i="3"/>
  <c r="C1762" i="3"/>
  <c r="B1762" i="3"/>
  <c r="C1758" i="3"/>
  <c r="B1758" i="3"/>
  <c r="A1758" i="3"/>
  <c r="A1749" i="3"/>
  <c r="C1749" i="3"/>
  <c r="B1749" i="3"/>
  <c r="A1738" i="3"/>
  <c r="C1738" i="3"/>
  <c r="B1738" i="3"/>
  <c r="A1708" i="3"/>
  <c r="C1708" i="3"/>
  <c r="B1708" i="3"/>
  <c r="C1699" i="3"/>
  <c r="B1699" i="3"/>
  <c r="A1699" i="3"/>
  <c r="A1768" i="3"/>
  <c r="C1768" i="3"/>
  <c r="B1768" i="3"/>
  <c r="B1774" i="3"/>
  <c r="A1774" i="3"/>
  <c r="C1774" i="3"/>
  <c r="B1783" i="3"/>
  <c r="A1783" i="3"/>
  <c r="C1783" i="3"/>
  <c r="A1652" i="3"/>
  <c r="C1652" i="3"/>
  <c r="B1652" i="3"/>
  <c r="A1654" i="3"/>
  <c r="C1654" i="3"/>
  <c r="B1654" i="3"/>
  <c r="A1641" i="3"/>
  <c r="C1641" i="3"/>
  <c r="B1641" i="3"/>
  <c r="C1622" i="3"/>
  <c r="B1622" i="3"/>
  <c r="A1622" i="3"/>
  <c r="C1631" i="3"/>
  <c r="B1631" i="3"/>
  <c r="A1631" i="3"/>
  <c r="A1618" i="3"/>
  <c r="C1618" i="3"/>
  <c r="B1618" i="3"/>
  <c r="A1637" i="3"/>
  <c r="C1637" i="3"/>
  <c r="B1637" i="3"/>
  <c r="B1384" i="3"/>
  <c r="A1384" i="3"/>
  <c r="C1384" i="3"/>
  <c r="B1373" i="3"/>
  <c r="A1373" i="3"/>
  <c r="C1373" i="3"/>
  <c r="B1368" i="3"/>
  <c r="A1368" i="3"/>
  <c r="C1368" i="3"/>
  <c r="B1354" i="3"/>
  <c r="A1354" i="3"/>
  <c r="C1354" i="3"/>
  <c r="C1372" i="3"/>
  <c r="B1372" i="3"/>
  <c r="A1372" i="3"/>
  <c r="B1357" i="3"/>
  <c r="A1357" i="3"/>
  <c r="C1357" i="3"/>
  <c r="C364" i="3"/>
  <c r="B364" i="3"/>
  <c r="A364" i="3"/>
  <c r="B366" i="3"/>
  <c r="A366" i="3"/>
  <c r="C366" i="3"/>
  <c r="A681" i="3"/>
  <c r="C681" i="3"/>
  <c r="B681" i="3"/>
  <c r="A677" i="3"/>
  <c r="C677" i="3"/>
  <c r="B677" i="3"/>
  <c r="C672" i="3"/>
  <c r="B672" i="3"/>
  <c r="A672" i="3"/>
  <c r="C616" i="3"/>
  <c r="B616" i="3"/>
  <c r="A616" i="3"/>
  <c r="C590" i="3"/>
  <c r="B590" i="3"/>
  <c r="A590" i="3"/>
  <c r="C658" i="3"/>
  <c r="B658" i="3"/>
  <c r="A658" i="3"/>
  <c r="A653" i="3"/>
  <c r="C653" i="3"/>
  <c r="B653" i="3"/>
  <c r="C646" i="3"/>
  <c r="B646" i="3"/>
  <c r="A646" i="3"/>
  <c r="A638" i="3"/>
  <c r="C638" i="3"/>
  <c r="B638" i="3"/>
  <c r="A632" i="3"/>
  <c r="C632" i="3"/>
  <c r="B632" i="3"/>
  <c r="A625" i="3"/>
  <c r="C625" i="3"/>
  <c r="B625" i="3"/>
  <c r="A621" i="3"/>
  <c r="C621" i="3"/>
  <c r="B621" i="3"/>
  <c r="C610" i="3"/>
  <c r="B610" i="3"/>
  <c r="A610" i="3"/>
  <c r="C608" i="3"/>
  <c r="B608" i="3"/>
  <c r="A608" i="3"/>
  <c r="C604" i="3"/>
  <c r="B604" i="3"/>
  <c r="A604" i="3"/>
  <c r="A597" i="3"/>
  <c r="C597" i="3"/>
  <c r="B597" i="3"/>
  <c r="A650" i="3"/>
  <c r="C650" i="3"/>
  <c r="B650" i="3"/>
  <c r="C585" i="3"/>
  <c r="B585" i="3"/>
  <c r="A585" i="3"/>
  <c r="C582" i="3"/>
  <c r="B582" i="3"/>
  <c r="A582" i="3"/>
  <c r="C577" i="3"/>
  <c r="B577" i="3"/>
  <c r="A577" i="3"/>
  <c r="B148" i="3"/>
  <c r="A148" i="3"/>
  <c r="C148" i="3"/>
  <c r="C151" i="3"/>
  <c r="B151" i="3"/>
  <c r="A151" i="3"/>
  <c r="C2148" i="3"/>
  <c r="B2148" i="3"/>
  <c r="A2148" i="3"/>
  <c r="B2307" i="3"/>
  <c r="A2307" i="3"/>
  <c r="C2307" i="3"/>
  <c r="C1207" i="3"/>
  <c r="B1207" i="3"/>
  <c r="A1207" i="3"/>
  <c r="C169" i="3"/>
  <c r="B169" i="3"/>
  <c r="A169" i="3"/>
  <c r="A1175" i="3"/>
  <c r="C1175" i="3"/>
  <c r="B1175" i="3"/>
  <c r="C345" i="3"/>
  <c r="B345" i="3"/>
  <c r="A345" i="3"/>
  <c r="A530" i="3"/>
  <c r="C530" i="3"/>
  <c r="B530" i="3"/>
  <c r="B393" i="3"/>
  <c r="C393" i="3"/>
  <c r="A393" i="3"/>
  <c r="A403" i="3"/>
  <c r="C403" i="3"/>
  <c r="B403" i="3"/>
  <c r="C1070" i="3"/>
  <c r="B1070" i="3"/>
  <c r="A1070" i="3"/>
  <c r="C1648" i="3"/>
  <c r="B1648" i="3"/>
  <c r="A1648" i="3"/>
  <c r="B633" i="3"/>
  <c r="A633" i="3"/>
  <c r="C633" i="3"/>
  <c r="A1958" i="3"/>
  <c r="C1958" i="3"/>
  <c r="B1958" i="3"/>
  <c r="C1692" i="3"/>
  <c r="B1692" i="3"/>
  <c r="C272" i="3"/>
  <c r="B272" i="3"/>
  <c r="A272" i="3"/>
  <c r="C831" i="3"/>
  <c r="B831" i="3"/>
  <c r="A2157" i="3"/>
  <c r="C2157" i="3"/>
  <c r="B2157" i="3"/>
  <c r="A96" i="3"/>
  <c r="C96" i="3"/>
  <c r="B96" i="3"/>
  <c r="A298" i="3"/>
  <c r="C298" i="3"/>
  <c r="B298" i="3"/>
  <c r="C38" i="3"/>
  <c r="B38" i="3"/>
  <c r="A38" i="3"/>
  <c r="A291" i="3"/>
  <c r="C291" i="3"/>
  <c r="B291" i="3"/>
  <c r="C873" i="3"/>
  <c r="B873" i="3"/>
  <c r="A873" i="3"/>
  <c r="A545" i="3"/>
  <c r="C545" i="3"/>
  <c r="B545" i="3"/>
  <c r="B1948" i="3"/>
  <c r="A1948" i="3"/>
  <c r="C1948" i="3"/>
  <c r="C656" i="3"/>
  <c r="B656" i="3"/>
  <c r="A656" i="3"/>
  <c r="A1044" i="3"/>
  <c r="C1044" i="3"/>
  <c r="B1044" i="3"/>
  <c r="A1317" i="3"/>
  <c r="C1317" i="3"/>
  <c r="B1317" i="3"/>
  <c r="B1411" i="3"/>
  <c r="A1411" i="3"/>
  <c r="C1411" i="3"/>
  <c r="C41" i="3"/>
  <c r="B41" i="3"/>
  <c r="A41" i="3"/>
  <c r="B1103" i="3"/>
  <c r="A1103" i="3"/>
  <c r="C1103" i="3"/>
  <c r="A1427" i="3"/>
  <c r="C1427" i="3"/>
  <c r="B1427" i="3"/>
  <c r="C1598" i="3"/>
  <c r="B1598" i="3"/>
  <c r="A1598" i="3"/>
  <c r="A1491" i="3"/>
  <c r="C1491" i="3"/>
  <c r="B1491" i="3"/>
  <c r="A2027" i="3"/>
  <c r="C2027" i="3"/>
  <c r="B2027" i="3"/>
  <c r="B2020" i="3"/>
  <c r="A2020" i="3"/>
  <c r="C2020" i="3"/>
  <c r="C1541" i="3"/>
  <c r="B1541" i="3"/>
  <c r="A1541" i="3"/>
  <c r="A1176" i="3"/>
  <c r="C1176" i="3"/>
  <c r="B1176" i="3"/>
  <c r="C456" i="3"/>
  <c r="B456" i="3"/>
  <c r="A456" i="3"/>
  <c r="C10" i="3"/>
  <c r="B10" i="3"/>
  <c r="A10" i="3"/>
  <c r="A139" i="3"/>
  <c r="C139" i="3"/>
  <c r="B139" i="3"/>
  <c r="A415" i="3"/>
  <c r="C415" i="3"/>
  <c r="B415" i="3"/>
  <c r="A695" i="3"/>
  <c r="C695" i="3"/>
  <c r="B695" i="3"/>
  <c r="A1431" i="3"/>
  <c r="C1431" i="3"/>
  <c r="B1431" i="3"/>
  <c r="C1535" i="3"/>
  <c r="B1535" i="3"/>
  <c r="A1535" i="3"/>
  <c r="A440" i="3"/>
  <c r="C440" i="3"/>
  <c r="B440" i="3"/>
  <c r="C1105" i="3"/>
  <c r="B1105" i="3"/>
  <c r="A1105" i="3"/>
  <c r="C1115" i="3"/>
  <c r="B1115" i="3"/>
  <c r="A1115" i="3"/>
  <c r="C1117" i="3"/>
  <c r="B1117" i="3"/>
  <c r="A1117" i="3"/>
  <c r="A1110" i="3"/>
  <c r="C1110" i="3"/>
  <c r="B1110" i="3"/>
  <c r="C1104" i="3"/>
  <c r="B1104" i="3"/>
  <c r="A1104" i="3"/>
  <c r="A1318" i="3"/>
  <c r="C1318" i="3"/>
  <c r="B1318" i="3"/>
  <c r="A748" i="3"/>
  <c r="C748" i="3"/>
  <c r="B748" i="3"/>
  <c r="C741" i="3"/>
  <c r="B741" i="3"/>
  <c r="A741" i="3"/>
  <c r="C1488" i="3"/>
  <c r="B1488" i="3"/>
  <c r="A1488" i="3"/>
  <c r="C1489" i="3"/>
  <c r="B1489" i="3"/>
  <c r="A1489" i="3"/>
  <c r="B815" i="3"/>
  <c r="A815" i="3"/>
  <c r="C815" i="3"/>
  <c r="B242" i="3"/>
  <c r="A242" i="3"/>
  <c r="C242" i="3"/>
  <c r="C199" i="3"/>
  <c r="B199" i="3"/>
  <c r="A199" i="3"/>
  <c r="C207" i="3"/>
  <c r="B207" i="3"/>
  <c r="A207" i="3"/>
  <c r="C181" i="3"/>
  <c r="B181" i="3"/>
  <c r="A181" i="3"/>
  <c r="C192" i="3"/>
  <c r="B192" i="3"/>
  <c r="A192" i="3"/>
  <c r="C80" i="3"/>
  <c r="B80" i="3"/>
  <c r="A80" i="3"/>
  <c r="C281" i="3"/>
  <c r="B281" i="3"/>
  <c r="A281" i="3"/>
  <c r="C1850" i="3"/>
  <c r="B1850" i="3"/>
  <c r="A1850" i="3"/>
  <c r="B2243" i="3"/>
  <c r="A2243" i="3"/>
  <c r="C2243" i="3"/>
  <c r="A1650" i="3"/>
  <c r="C1650" i="3"/>
  <c r="B1650" i="3"/>
  <c r="A997" i="3"/>
  <c r="C997" i="3"/>
  <c r="B997" i="3"/>
  <c r="C757" i="3"/>
  <c r="B757" i="3"/>
  <c r="A757" i="3"/>
  <c r="C1342" i="3"/>
  <c r="B1342" i="3"/>
  <c r="A1342" i="3"/>
  <c r="C23" i="3"/>
  <c r="B23" i="3"/>
  <c r="A23" i="3"/>
  <c r="B587" i="3"/>
  <c r="A587" i="3"/>
  <c r="C587" i="3"/>
  <c r="A17" i="3"/>
  <c r="C17" i="3"/>
  <c r="B17" i="3"/>
  <c r="C1735" i="3"/>
  <c r="B1735" i="3"/>
  <c r="A1735" i="3"/>
  <c r="C1745" i="3"/>
  <c r="B1745" i="3"/>
  <c r="A1745" i="3"/>
  <c r="A706" i="3"/>
  <c r="C706" i="3"/>
  <c r="B706" i="3"/>
  <c r="C309" i="3"/>
  <c r="B309" i="3"/>
  <c r="A309" i="3"/>
  <c r="B432" i="3"/>
  <c r="A432" i="3"/>
  <c r="C432" i="3"/>
  <c r="C1492" i="3"/>
  <c r="B1492" i="3"/>
  <c r="A1492" i="3"/>
  <c r="A1538" i="3"/>
  <c r="C1538" i="3"/>
  <c r="B1538" i="3"/>
  <c r="A581" i="3"/>
  <c r="C581" i="3"/>
  <c r="B581" i="3"/>
  <c r="C134" i="3"/>
  <c r="B134" i="3"/>
  <c r="A134" i="3"/>
  <c r="C586" i="3"/>
  <c r="B586" i="3"/>
  <c r="A586" i="3"/>
  <c r="B469" i="3"/>
  <c r="A469" i="3"/>
  <c r="C469" i="3"/>
  <c r="A2039" i="3"/>
  <c r="C2039" i="3"/>
  <c r="B2039" i="3"/>
  <c r="C1881" i="3"/>
  <c r="B1881" i="3"/>
  <c r="A1881" i="3"/>
  <c r="B433" i="3"/>
  <c r="A433" i="3"/>
  <c r="C433" i="3"/>
  <c r="A1814" i="3"/>
  <c r="C1814" i="3"/>
  <c r="B1814" i="3"/>
  <c r="A717" i="3"/>
  <c r="C717" i="3"/>
  <c r="B717" i="3"/>
  <c r="A1376" i="3"/>
  <c r="C1376" i="3"/>
  <c r="B1376" i="3"/>
  <c r="B2358" i="3"/>
  <c r="A2358" i="3"/>
  <c r="C2358" i="3"/>
  <c r="B428" i="3"/>
  <c r="A428" i="3"/>
  <c r="C428" i="3"/>
  <c r="C703" i="3"/>
  <c r="B703" i="3"/>
  <c r="A703" i="3"/>
  <c r="A1860" i="3"/>
  <c r="C1860" i="3"/>
  <c r="B1860" i="3"/>
  <c r="C1867" i="3"/>
  <c r="B1867" i="3"/>
  <c r="A1867" i="3"/>
  <c r="A637" i="3"/>
  <c r="C637" i="3"/>
  <c r="B637" i="3"/>
  <c r="C851" i="3"/>
  <c r="B851" i="3"/>
  <c r="A851" i="3"/>
  <c r="C377" i="3"/>
  <c r="B377" i="3"/>
  <c r="A377" i="3"/>
  <c r="B1713" i="3"/>
  <c r="A1713" i="3"/>
  <c r="C1713" i="3"/>
  <c r="C720" i="3"/>
  <c r="B720" i="3"/>
  <c r="A720" i="3"/>
  <c r="A1266" i="3"/>
  <c r="C1266" i="3"/>
  <c r="B1266" i="3"/>
  <c r="B425" i="3"/>
  <c r="A425" i="3"/>
  <c r="C425" i="3"/>
  <c r="B2012" i="3"/>
  <c r="A2012" i="3"/>
  <c r="C2012" i="3"/>
  <c r="C1628" i="3"/>
  <c r="B1628" i="3"/>
  <c r="A1628" i="3"/>
  <c r="A40" i="3"/>
  <c r="C40" i="3"/>
  <c r="B40" i="3"/>
  <c r="C66" i="3"/>
  <c r="B66" i="3"/>
  <c r="A66" i="3"/>
  <c r="A471" i="3"/>
  <c r="C471" i="3"/>
  <c r="B471" i="3"/>
  <c r="B758" i="3"/>
  <c r="A758" i="3"/>
  <c r="C758" i="3"/>
  <c r="B1786" i="3"/>
  <c r="A1786" i="3"/>
  <c r="C1786" i="3"/>
  <c r="B787" i="3"/>
  <c r="A787" i="3"/>
  <c r="C787" i="3"/>
  <c r="B798" i="3"/>
  <c r="A798" i="3"/>
  <c r="C798" i="3"/>
  <c r="C2274" i="3"/>
  <c r="B2274" i="3"/>
  <c r="A2274" i="3"/>
  <c r="C2010" i="3"/>
  <c r="B2010" i="3"/>
  <c r="A2010" i="3"/>
  <c r="B2372" i="3"/>
  <c r="A2372" i="3"/>
  <c r="C2372" i="3"/>
  <c r="C465" i="3"/>
  <c r="B465" i="3"/>
  <c r="A465" i="3"/>
  <c r="A1279" i="3"/>
  <c r="C1279" i="3"/>
  <c r="B1279" i="3"/>
  <c r="C2340" i="3"/>
  <c r="B2340" i="3"/>
  <c r="A2340" i="3"/>
  <c r="A429" i="3"/>
  <c r="C429" i="3"/>
  <c r="B429" i="3"/>
  <c r="C235" i="3"/>
  <c r="B235" i="3"/>
  <c r="A235" i="3"/>
  <c r="C293" i="3"/>
  <c r="B293" i="3"/>
  <c r="A293" i="3"/>
  <c r="C1806" i="3"/>
  <c r="B1806" i="3"/>
  <c r="A1806" i="3"/>
  <c r="A793" i="3"/>
  <c r="C793" i="3"/>
  <c r="B793" i="3"/>
  <c r="A860" i="3"/>
  <c r="C860" i="3"/>
  <c r="B860" i="3"/>
  <c r="A789" i="3"/>
  <c r="C789" i="3"/>
  <c r="B789" i="3"/>
  <c r="B691" i="3"/>
  <c r="A691" i="3"/>
  <c r="C691" i="3"/>
  <c r="A687" i="3"/>
  <c r="C687" i="3"/>
  <c r="B687" i="3"/>
  <c r="B2002" i="3"/>
  <c r="A2002" i="3"/>
  <c r="C2002" i="3"/>
  <c r="A390" i="3"/>
  <c r="C390" i="3"/>
  <c r="B390" i="3"/>
  <c r="A1426" i="3"/>
  <c r="C1426" i="3"/>
  <c r="B1426" i="3"/>
  <c r="C1002" i="3"/>
  <c r="B1002" i="3"/>
  <c r="A1002" i="3"/>
  <c r="C1007" i="3"/>
  <c r="B1007" i="3"/>
  <c r="A1007" i="3"/>
  <c r="C383" i="3"/>
  <c r="B383" i="3"/>
  <c r="A383" i="3"/>
  <c r="C1264" i="3"/>
  <c r="B1264" i="3"/>
  <c r="A1264" i="3"/>
  <c r="A1134" i="3"/>
  <c r="C1134" i="3"/>
  <c r="B1134" i="3"/>
  <c r="C600" i="3"/>
  <c r="B600" i="3"/>
  <c r="A600" i="3"/>
  <c r="C1697" i="3"/>
  <c r="B1697" i="3"/>
  <c r="A1697" i="3"/>
  <c r="A1355" i="3"/>
  <c r="C1355" i="3"/>
  <c r="B1355" i="3"/>
  <c r="A996" i="3"/>
  <c r="C996" i="3"/>
  <c r="B996" i="3"/>
  <c r="A987" i="3"/>
  <c r="C987" i="3"/>
  <c r="B987" i="3"/>
  <c r="C1746" i="3"/>
  <c r="B1746" i="3"/>
  <c r="A1746" i="3"/>
  <c r="A533" i="3"/>
  <c r="C533" i="3"/>
  <c r="B533" i="3"/>
  <c r="A2201" i="3"/>
  <c r="C2201" i="3"/>
  <c r="B2201" i="3"/>
  <c r="C852" i="3"/>
  <c r="B852" i="3"/>
  <c r="A852" i="3"/>
  <c r="C858" i="3"/>
  <c r="A858" i="3"/>
  <c r="B858" i="3"/>
  <c r="A12" i="3"/>
  <c r="C12" i="3"/>
  <c r="B12" i="3"/>
  <c r="B1893" i="3"/>
  <c r="A1893" i="3"/>
  <c r="C1893" i="3"/>
  <c r="C2069" i="3"/>
  <c r="B2069" i="3"/>
  <c r="A2069" i="3"/>
  <c r="C1571" i="3"/>
  <c r="B1571" i="3"/>
  <c r="A1571" i="3"/>
  <c r="C2339" i="3"/>
  <c r="B2339" i="3"/>
  <c r="A2339" i="3"/>
  <c r="B229" i="3"/>
  <c r="A229" i="3"/>
  <c r="C229" i="3"/>
  <c r="B1864" i="3"/>
  <c r="A1864" i="3"/>
  <c r="C1864" i="3"/>
  <c r="C2292" i="3"/>
  <c r="B2292" i="3"/>
  <c r="A2292" i="3"/>
  <c r="A1955" i="3"/>
  <c r="C1955" i="3"/>
  <c r="B1955" i="3"/>
  <c r="B1778" i="3"/>
  <c r="A1778" i="3"/>
  <c r="C1778" i="3"/>
  <c r="C1174" i="3"/>
  <c r="B1174" i="3"/>
  <c r="A1174" i="3"/>
  <c r="C1219" i="3"/>
  <c r="B1219" i="3"/>
  <c r="A1219" i="3"/>
  <c r="A1496" i="3"/>
  <c r="C1496" i="3"/>
  <c r="B1496" i="3"/>
  <c r="C2234" i="3"/>
  <c r="B2234" i="3"/>
  <c r="A2234" i="3"/>
  <c r="B1619" i="3"/>
  <c r="A1619" i="3"/>
  <c r="C1619" i="3"/>
  <c r="C2198" i="3"/>
  <c r="B2198" i="3"/>
  <c r="A2198" i="3"/>
  <c r="A460" i="3"/>
  <c r="C460" i="3"/>
  <c r="B460" i="3"/>
  <c r="C1629" i="3"/>
  <c r="B1629" i="3"/>
  <c r="A1629" i="3"/>
  <c r="C499" i="3"/>
  <c r="B499" i="3"/>
  <c r="A499" i="3"/>
  <c r="A719" i="3"/>
  <c r="C719" i="3"/>
  <c r="B719" i="3"/>
  <c r="A701" i="3"/>
  <c r="C701" i="3"/>
  <c r="B701" i="3"/>
  <c r="C684" i="3"/>
  <c r="B684" i="3"/>
  <c r="A684" i="3"/>
  <c r="A689" i="3"/>
  <c r="C689" i="3"/>
  <c r="B689" i="3"/>
  <c r="C546" i="3"/>
  <c r="B546" i="3"/>
  <c r="A546" i="3"/>
  <c r="C1739" i="3"/>
  <c r="B1739" i="3"/>
  <c r="A1739" i="3"/>
  <c r="C497" i="3"/>
  <c r="B497" i="3"/>
  <c r="A497" i="3"/>
  <c r="C1536" i="3"/>
  <c r="B1536" i="3"/>
  <c r="A1536" i="3"/>
  <c r="B1986" i="3"/>
  <c r="A1986" i="3"/>
  <c r="C1986" i="3"/>
  <c r="C2350" i="3"/>
  <c r="B2350" i="3"/>
  <c r="A2350" i="3"/>
  <c r="C78" i="3"/>
  <c r="B78" i="3"/>
  <c r="A78" i="3"/>
  <c r="C2155" i="3"/>
  <c r="B2155" i="3"/>
  <c r="A2155" i="3"/>
  <c r="C647" i="3"/>
  <c r="B647" i="3"/>
  <c r="A647" i="3"/>
  <c r="A87" i="3"/>
  <c r="C87" i="3"/>
  <c r="B87" i="3"/>
  <c r="B848" i="3"/>
  <c r="A848" i="3"/>
  <c r="C848" i="3"/>
  <c r="A867" i="3"/>
  <c r="C867" i="3"/>
  <c r="B867" i="3"/>
  <c r="C855" i="3"/>
  <c r="B855" i="3"/>
  <c r="A855" i="3"/>
  <c r="C856" i="3"/>
  <c r="B856" i="3"/>
  <c r="A856" i="3"/>
  <c r="C2058" i="3"/>
  <c r="B2058" i="3"/>
  <c r="A2058" i="3"/>
  <c r="C915" i="3"/>
  <c r="B915" i="3"/>
  <c r="A915" i="3"/>
  <c r="B382" i="3"/>
  <c r="A382" i="3"/>
  <c r="C382" i="3"/>
  <c r="C475" i="3"/>
  <c r="B475" i="3"/>
  <c r="A475" i="3"/>
  <c r="B1378" i="3"/>
  <c r="A1378" i="3"/>
  <c r="C1378" i="3"/>
  <c r="A1553" i="3"/>
  <c r="C1553" i="3"/>
  <c r="B1553" i="3"/>
  <c r="B1441" i="3"/>
  <c r="A1441" i="3"/>
  <c r="C1441" i="3"/>
  <c r="A1410" i="3"/>
  <c r="C1410" i="3"/>
  <c r="B1410" i="3"/>
  <c r="C437" i="3"/>
  <c r="B437" i="3"/>
  <c r="A437" i="3"/>
  <c r="C1292" i="3"/>
  <c r="B1292" i="3"/>
  <c r="A1292" i="3"/>
  <c r="B2263" i="3"/>
  <c r="A2263" i="3"/>
  <c r="C2263" i="3"/>
  <c r="A1587" i="3"/>
  <c r="C1587" i="3"/>
  <c r="B1587" i="3"/>
  <c r="C745" i="3"/>
  <c r="B745" i="3"/>
  <c r="A745" i="3"/>
  <c r="C2353" i="3"/>
  <c r="B2353" i="3"/>
  <c r="A2353" i="3"/>
  <c r="B2191" i="3"/>
  <c r="A2191" i="3"/>
  <c r="C2191" i="3"/>
  <c r="A2359" i="3"/>
  <c r="C2359" i="3"/>
  <c r="B2359" i="3"/>
  <c r="B515" i="3"/>
  <c r="A515" i="3"/>
  <c r="C515" i="3"/>
  <c r="B664" i="3"/>
  <c r="A664" i="3"/>
  <c r="C664" i="3"/>
  <c r="A210" i="3"/>
  <c r="C210" i="3"/>
  <c r="B210" i="3"/>
  <c r="A1081" i="3"/>
  <c r="C1081" i="3"/>
  <c r="B1081" i="3"/>
  <c r="C2246" i="3"/>
  <c r="B2246" i="3"/>
  <c r="A2246" i="3"/>
  <c r="B2126" i="3"/>
  <c r="A2126" i="3"/>
  <c r="C2126" i="3"/>
  <c r="B2111" i="3"/>
  <c r="A2111" i="3"/>
  <c r="C2111" i="3"/>
  <c r="B2381" i="3"/>
  <c r="A2381" i="3"/>
  <c r="C2381" i="3"/>
  <c r="B2379" i="3"/>
  <c r="A2379" i="3"/>
  <c r="C2379" i="3"/>
  <c r="C2369" i="3"/>
  <c r="B2369" i="3"/>
  <c r="A2369" i="3"/>
  <c r="C2362" i="3"/>
  <c r="B2362" i="3"/>
  <c r="A2362" i="3"/>
  <c r="C2344" i="3"/>
  <c r="B2344" i="3"/>
  <c r="A2344" i="3"/>
  <c r="B2342" i="3"/>
  <c r="A2342" i="3"/>
  <c r="C2342" i="3"/>
  <c r="C2332" i="3"/>
  <c r="B2332" i="3"/>
  <c r="A2332" i="3"/>
  <c r="B2323" i="3"/>
  <c r="A2323" i="3"/>
  <c r="C2323" i="3"/>
  <c r="B2315" i="3"/>
  <c r="A2315" i="3"/>
  <c r="C2315" i="3"/>
  <c r="C2317" i="3"/>
  <c r="B2317" i="3"/>
  <c r="A2317" i="3"/>
  <c r="B2309" i="3"/>
  <c r="A2309" i="3"/>
  <c r="C2309" i="3"/>
  <c r="C2302" i="3"/>
  <c r="B2302" i="3"/>
  <c r="A2302" i="3"/>
  <c r="B2296" i="3"/>
  <c r="A2296" i="3"/>
  <c r="C2296" i="3"/>
  <c r="C2287" i="3"/>
  <c r="B2287" i="3"/>
  <c r="A2287" i="3"/>
  <c r="C2279" i="3"/>
  <c r="B2279" i="3"/>
  <c r="A2279" i="3"/>
  <c r="B2267" i="3"/>
  <c r="A2267" i="3"/>
  <c r="C2267" i="3"/>
  <c r="B2256" i="3"/>
  <c r="A2256" i="3"/>
  <c r="C2256" i="3"/>
  <c r="C2242" i="3"/>
  <c r="B2242" i="3"/>
  <c r="A2242" i="3"/>
  <c r="C2230" i="3"/>
  <c r="B2230" i="3"/>
  <c r="A2230" i="3"/>
  <c r="A2224" i="3"/>
  <c r="C2224" i="3"/>
  <c r="B2224" i="3"/>
  <c r="C2220" i="3"/>
  <c r="B2220" i="3"/>
  <c r="A2220" i="3"/>
  <c r="A2215" i="3"/>
  <c r="C2215" i="3"/>
  <c r="B2215" i="3"/>
  <c r="A2210" i="3"/>
  <c r="C2210" i="3"/>
  <c r="B2210" i="3"/>
  <c r="A2195" i="3"/>
  <c r="C2195" i="3"/>
  <c r="B2195" i="3"/>
  <c r="C2200" i="3"/>
  <c r="B2200" i="3"/>
  <c r="A2200" i="3"/>
  <c r="C2189" i="3"/>
  <c r="B2189" i="3"/>
  <c r="A2189" i="3"/>
  <c r="A2176" i="3"/>
  <c r="C2176" i="3"/>
  <c r="B2176" i="3"/>
  <c r="A2172" i="3"/>
  <c r="C2172" i="3"/>
  <c r="B2172" i="3"/>
  <c r="A2165" i="3"/>
  <c r="C2165" i="3"/>
  <c r="B2165" i="3"/>
  <c r="A2153" i="3"/>
  <c r="C2153" i="3"/>
  <c r="B2153" i="3"/>
  <c r="C2162" i="3"/>
  <c r="B2162" i="3"/>
  <c r="A2162" i="3"/>
  <c r="C2100" i="3"/>
  <c r="B2100" i="3"/>
  <c r="A2100" i="3"/>
  <c r="A2099" i="3"/>
  <c r="C2099" i="3"/>
  <c r="B2099" i="3"/>
  <c r="A2071" i="3"/>
  <c r="C2071" i="3"/>
  <c r="B2071" i="3"/>
  <c r="C2063" i="3"/>
  <c r="B2063" i="3"/>
  <c r="A2063" i="3"/>
  <c r="A1588" i="3"/>
  <c r="C1588" i="3"/>
  <c r="B1588" i="3"/>
  <c r="C1583" i="3"/>
  <c r="B1583" i="3"/>
  <c r="A1583" i="3"/>
  <c r="C1575" i="3"/>
  <c r="B1575" i="3"/>
  <c r="A1575" i="3"/>
  <c r="C1573" i="3"/>
  <c r="B1573" i="3"/>
  <c r="A1573" i="3"/>
  <c r="C1546" i="3"/>
  <c r="B1546" i="3"/>
  <c r="A1546" i="3"/>
  <c r="A1563" i="3"/>
  <c r="C1563" i="3"/>
  <c r="B1563" i="3"/>
  <c r="C1552" i="3"/>
  <c r="B1552" i="3"/>
  <c r="A1552" i="3"/>
  <c r="B1533" i="3"/>
  <c r="A1533" i="3"/>
  <c r="C1533" i="3"/>
  <c r="A2271" i="3"/>
  <c r="C2271" i="3"/>
  <c r="B2271" i="3"/>
  <c r="C1320" i="3"/>
  <c r="B1320" i="3"/>
  <c r="A1320" i="3"/>
  <c r="C1250" i="3"/>
  <c r="B1250" i="3"/>
  <c r="A1250" i="3"/>
  <c r="A1523" i="3"/>
  <c r="C1523" i="3"/>
  <c r="B1523" i="3"/>
  <c r="A1510" i="3"/>
  <c r="C1510" i="3"/>
  <c r="B1510" i="3"/>
  <c r="A1516" i="3"/>
  <c r="C1516" i="3"/>
  <c r="B1516" i="3"/>
  <c r="C1511" i="3"/>
  <c r="B1511" i="3"/>
  <c r="A1511" i="3"/>
  <c r="C1501" i="3"/>
  <c r="B1501" i="3"/>
  <c r="A1501" i="3"/>
  <c r="A1497" i="3"/>
  <c r="C1497" i="3"/>
  <c r="B1497" i="3"/>
  <c r="A1478" i="3"/>
  <c r="C1478" i="3"/>
  <c r="B1478" i="3"/>
  <c r="A1472" i="3"/>
  <c r="C1472" i="3"/>
  <c r="B1472" i="3"/>
  <c r="C1460" i="3"/>
  <c r="B1460" i="3"/>
  <c r="A1460" i="3"/>
  <c r="A1470" i="3"/>
  <c r="C1470" i="3"/>
  <c r="B1470" i="3"/>
  <c r="B1454" i="3"/>
  <c r="A1454" i="3"/>
  <c r="C1454" i="3"/>
  <c r="A1449" i="3"/>
  <c r="C1449" i="3"/>
  <c r="B1449" i="3"/>
  <c r="C1407" i="3"/>
  <c r="B1407" i="3"/>
  <c r="A1407" i="3"/>
  <c r="C1181" i="3"/>
  <c r="B1181" i="3"/>
  <c r="A1181" i="3"/>
  <c r="B1433" i="3"/>
  <c r="A1433" i="3"/>
  <c r="C1433" i="3"/>
  <c r="B1420" i="3"/>
  <c r="A1420" i="3"/>
  <c r="C1420" i="3"/>
  <c r="B1415" i="3"/>
  <c r="A1415" i="3"/>
  <c r="C1415" i="3"/>
  <c r="C1400" i="3"/>
  <c r="B1400" i="3"/>
  <c r="A1400" i="3"/>
  <c r="C1394" i="3"/>
  <c r="B1394" i="3"/>
  <c r="A1394" i="3"/>
  <c r="C1389" i="3"/>
  <c r="B1389" i="3"/>
  <c r="A1389" i="3"/>
  <c r="A1349" i="3"/>
  <c r="C1349" i="3"/>
  <c r="B1349" i="3"/>
  <c r="C1605" i="3"/>
  <c r="B1605" i="3"/>
  <c r="A1605" i="3"/>
  <c r="C1600" i="3"/>
  <c r="B1600" i="3"/>
  <c r="A1600" i="3"/>
  <c r="B1341" i="3"/>
  <c r="A1341" i="3"/>
  <c r="C1341" i="3"/>
  <c r="B1328" i="3"/>
  <c r="A1328" i="3"/>
  <c r="C1328" i="3"/>
  <c r="C1316" i="3"/>
  <c r="B1316" i="3"/>
  <c r="A1316" i="3"/>
  <c r="C1303" i="3"/>
  <c r="B1303" i="3"/>
  <c r="A1303" i="3"/>
  <c r="C1295" i="3"/>
  <c r="B1295" i="3"/>
  <c r="A1295" i="3"/>
  <c r="A1286" i="3"/>
  <c r="C1286" i="3"/>
  <c r="B1286" i="3"/>
  <c r="C1278" i="3"/>
  <c r="B1278" i="3"/>
  <c r="A1278" i="3"/>
  <c r="A1256" i="3"/>
  <c r="C1256" i="3"/>
  <c r="B1256" i="3"/>
  <c r="C1242" i="3"/>
  <c r="B1242" i="3"/>
  <c r="A1242" i="3"/>
  <c r="A1234" i="3"/>
  <c r="C1234" i="3"/>
  <c r="B1234" i="3"/>
  <c r="C1223" i="3"/>
  <c r="B1223" i="3"/>
  <c r="A1223" i="3"/>
  <c r="C1208" i="3"/>
  <c r="B1208" i="3"/>
  <c r="A1208" i="3"/>
  <c r="A1198" i="3"/>
  <c r="C1198" i="3"/>
  <c r="B1198" i="3"/>
  <c r="A1187" i="3"/>
  <c r="C1187" i="3"/>
  <c r="B1187" i="3"/>
  <c r="A1171" i="3"/>
  <c r="C1171" i="3"/>
  <c r="B1171" i="3"/>
  <c r="C1164" i="3"/>
  <c r="B1164" i="3"/>
  <c r="A1164" i="3"/>
  <c r="A1156" i="3"/>
  <c r="C1156" i="3"/>
  <c r="B1156" i="3"/>
  <c r="A1153" i="3"/>
  <c r="C1153" i="3"/>
  <c r="B1153" i="3"/>
  <c r="C1144" i="3"/>
  <c r="B1144" i="3"/>
  <c r="A1144" i="3"/>
  <c r="A1136" i="3"/>
  <c r="C1136" i="3"/>
  <c r="B1136" i="3"/>
  <c r="A1127" i="3"/>
  <c r="C1127" i="3"/>
  <c r="B1127" i="3"/>
  <c r="A1124" i="3"/>
  <c r="C1124" i="3"/>
  <c r="B1124" i="3"/>
  <c r="C1026" i="3"/>
  <c r="B1026" i="3"/>
  <c r="A1026" i="3"/>
  <c r="A1040" i="3"/>
  <c r="C1040" i="3"/>
  <c r="B1040" i="3"/>
  <c r="A1054" i="3"/>
  <c r="C1054" i="3"/>
  <c r="B1054" i="3"/>
  <c r="C1048" i="3"/>
  <c r="B1048" i="3"/>
  <c r="A1048" i="3"/>
  <c r="A1039" i="3"/>
  <c r="C1039" i="3"/>
  <c r="B1039" i="3"/>
  <c r="C1032" i="3"/>
  <c r="B1032" i="3"/>
  <c r="A1032" i="3"/>
  <c r="A1027" i="3"/>
  <c r="C1027" i="3"/>
  <c r="B1027" i="3"/>
  <c r="A985" i="3"/>
  <c r="C985" i="3"/>
  <c r="B985" i="3"/>
  <c r="A1017" i="3"/>
  <c r="C1017" i="3"/>
  <c r="B1017" i="3"/>
  <c r="A1008" i="3"/>
  <c r="C1008" i="3"/>
  <c r="B1008" i="3"/>
  <c r="A994" i="3"/>
  <c r="C994" i="3"/>
  <c r="B994" i="3"/>
  <c r="C988" i="3"/>
  <c r="B988" i="3"/>
  <c r="A988" i="3"/>
  <c r="A956" i="3"/>
  <c r="C956" i="3"/>
  <c r="B956" i="3"/>
  <c r="A957" i="3"/>
  <c r="C957" i="3"/>
  <c r="B957" i="3"/>
  <c r="A982" i="3"/>
  <c r="C982" i="3"/>
  <c r="B982" i="3"/>
  <c r="A976" i="3"/>
  <c r="C976" i="3"/>
  <c r="B976" i="3"/>
  <c r="C968" i="3"/>
  <c r="B968" i="3"/>
  <c r="A968" i="3"/>
  <c r="A963" i="3"/>
  <c r="C963" i="3"/>
  <c r="B963" i="3"/>
  <c r="A955" i="3"/>
  <c r="C955" i="3"/>
  <c r="B955" i="3"/>
  <c r="A944" i="3"/>
  <c r="C944" i="3"/>
  <c r="B944" i="3"/>
  <c r="C938" i="3"/>
  <c r="B938" i="3"/>
  <c r="A938" i="3"/>
  <c r="C2138" i="3"/>
  <c r="B2138" i="3"/>
  <c r="A2138" i="3"/>
  <c r="C2086" i="3"/>
  <c r="B2086" i="3"/>
  <c r="A2086" i="3"/>
  <c r="A2093" i="3"/>
  <c r="C2093" i="3"/>
  <c r="B2093" i="3"/>
  <c r="A2082" i="3"/>
  <c r="C2082" i="3"/>
  <c r="B2082" i="3"/>
  <c r="A2142" i="3"/>
  <c r="C2142" i="3"/>
  <c r="B2142" i="3"/>
  <c r="A2123" i="3"/>
  <c r="C2123" i="3"/>
  <c r="B2123" i="3"/>
  <c r="A2114" i="3"/>
  <c r="C2114" i="3"/>
  <c r="B2114" i="3"/>
  <c r="A2129" i="3"/>
  <c r="C2129" i="3"/>
  <c r="B2129" i="3"/>
  <c r="C2051" i="3"/>
  <c r="B2051" i="3"/>
  <c r="A2051" i="3"/>
  <c r="B2047" i="3"/>
  <c r="A2047" i="3"/>
  <c r="C2047" i="3"/>
  <c r="C2034" i="3"/>
  <c r="B2034" i="3"/>
  <c r="A2034" i="3"/>
  <c r="C452" i="3"/>
  <c r="B452" i="3"/>
  <c r="A452" i="3"/>
  <c r="A444" i="3"/>
  <c r="C444" i="3"/>
  <c r="B444" i="3"/>
  <c r="C419" i="3"/>
  <c r="B419" i="3"/>
  <c r="A419" i="3"/>
  <c r="B402" i="3"/>
  <c r="A402" i="3"/>
  <c r="C402" i="3"/>
  <c r="C373" i="3"/>
  <c r="B373" i="3"/>
  <c r="A373" i="3"/>
  <c r="B347" i="3"/>
  <c r="A347" i="3"/>
  <c r="C347" i="3"/>
  <c r="C1919" i="3"/>
  <c r="B1919" i="3"/>
  <c r="A1919" i="3"/>
  <c r="C1101" i="3"/>
  <c r="B1101" i="3"/>
  <c r="A1101" i="3"/>
  <c r="A1095" i="3"/>
  <c r="C1095" i="3"/>
  <c r="B1095" i="3"/>
  <c r="C1094" i="3"/>
  <c r="B1094" i="3"/>
  <c r="A1094" i="3"/>
  <c r="A1077" i="3"/>
  <c r="C1077" i="3"/>
  <c r="B1077" i="3"/>
  <c r="A1088" i="3"/>
  <c r="C1088" i="3"/>
  <c r="B1088" i="3"/>
  <c r="A1083" i="3"/>
  <c r="C1083" i="3"/>
  <c r="B1083" i="3"/>
  <c r="B356" i="3"/>
  <c r="A356" i="3"/>
  <c r="C356" i="3"/>
  <c r="A935" i="3"/>
  <c r="C935" i="3"/>
  <c r="B935" i="3"/>
  <c r="A936" i="3"/>
  <c r="C936" i="3"/>
  <c r="B936" i="3"/>
  <c r="C930" i="3"/>
  <c r="B930" i="3"/>
  <c r="A930" i="3"/>
  <c r="A924" i="3"/>
  <c r="C924" i="3"/>
  <c r="B924" i="3"/>
  <c r="C837" i="3"/>
  <c r="B837" i="3"/>
  <c r="A837" i="3"/>
  <c r="C728" i="3"/>
  <c r="B728" i="3"/>
  <c r="A728" i="3"/>
  <c r="C712" i="3"/>
  <c r="B712" i="3"/>
  <c r="A712" i="3"/>
  <c r="A685" i="3"/>
  <c r="C685" i="3"/>
  <c r="B685" i="3"/>
  <c r="C528" i="3"/>
  <c r="B528" i="3"/>
  <c r="A528" i="3"/>
  <c r="A482" i="3"/>
  <c r="C482" i="3"/>
  <c r="B482" i="3"/>
  <c r="C478" i="3"/>
  <c r="B478" i="3"/>
  <c r="A478" i="3"/>
  <c r="C457" i="3"/>
  <c r="B457" i="3"/>
  <c r="A457" i="3"/>
  <c r="B464" i="3"/>
  <c r="A464" i="3"/>
  <c r="C464" i="3"/>
  <c r="C335" i="3"/>
  <c r="B335" i="3"/>
  <c r="A335" i="3"/>
  <c r="B329" i="3"/>
  <c r="A329" i="3"/>
  <c r="C329" i="3"/>
  <c r="B320" i="3"/>
  <c r="A320" i="3"/>
  <c r="C320" i="3"/>
  <c r="B321" i="3"/>
  <c r="A321" i="3"/>
  <c r="C321" i="3"/>
  <c r="B304" i="3"/>
  <c r="A304" i="3"/>
  <c r="C304" i="3"/>
  <c r="C299" i="3"/>
  <c r="B299" i="3"/>
  <c r="A299" i="3"/>
  <c r="C288" i="3"/>
  <c r="B288" i="3"/>
  <c r="A288" i="3"/>
  <c r="B294" i="3"/>
  <c r="A294" i="3"/>
  <c r="C294" i="3"/>
  <c r="B274" i="3"/>
  <c r="A274" i="3"/>
  <c r="C274" i="3"/>
  <c r="C269" i="3"/>
  <c r="B269" i="3"/>
  <c r="A269" i="3"/>
  <c r="C236" i="3"/>
  <c r="B236" i="3"/>
  <c r="A236" i="3"/>
  <c r="B259" i="3"/>
  <c r="A259" i="3"/>
  <c r="C259" i="3"/>
  <c r="B254" i="3"/>
  <c r="A254" i="3"/>
  <c r="C254" i="3"/>
  <c r="C246" i="3"/>
  <c r="B246" i="3"/>
  <c r="A246" i="3"/>
  <c r="C237" i="3"/>
  <c r="B237" i="3"/>
  <c r="A237" i="3"/>
  <c r="C219" i="3"/>
  <c r="B219" i="3"/>
  <c r="A219" i="3"/>
  <c r="C217" i="3"/>
  <c r="B217" i="3"/>
  <c r="A217" i="3"/>
  <c r="B211" i="3"/>
  <c r="A211" i="3"/>
  <c r="C211" i="3"/>
  <c r="C190" i="3"/>
  <c r="B190" i="3"/>
  <c r="A190" i="3"/>
  <c r="B193" i="3"/>
  <c r="A193" i="3"/>
  <c r="C193" i="3"/>
  <c r="C194" i="3"/>
  <c r="B194" i="3"/>
  <c r="A194" i="3"/>
  <c r="C176" i="3"/>
  <c r="B176" i="3"/>
  <c r="A176" i="3"/>
  <c r="C157" i="3"/>
  <c r="B157" i="3"/>
  <c r="A157" i="3"/>
  <c r="C158" i="3"/>
  <c r="B158" i="3"/>
  <c r="A158" i="3"/>
  <c r="C128" i="3"/>
  <c r="B128" i="3"/>
  <c r="A128" i="3"/>
  <c r="B131" i="3"/>
  <c r="A131" i="3"/>
  <c r="C131" i="3"/>
  <c r="B104" i="3"/>
  <c r="A104" i="3"/>
  <c r="C104" i="3"/>
  <c r="C109" i="3"/>
  <c r="B109" i="3"/>
  <c r="A109" i="3"/>
  <c r="B123" i="3"/>
  <c r="A123" i="3"/>
  <c r="C123" i="3"/>
  <c r="C95" i="3"/>
  <c r="B95" i="3"/>
  <c r="A95" i="3"/>
  <c r="C102" i="3"/>
  <c r="B102" i="3"/>
  <c r="A102" i="3"/>
  <c r="C81" i="3"/>
  <c r="B81" i="3"/>
  <c r="A81" i="3"/>
  <c r="B59" i="3"/>
  <c r="A59" i="3"/>
  <c r="C59" i="3"/>
  <c r="C64" i="3"/>
  <c r="B64" i="3"/>
  <c r="A64" i="3"/>
  <c r="B45" i="3"/>
  <c r="A45" i="3"/>
  <c r="C45" i="3"/>
  <c r="B29" i="3"/>
  <c r="A29" i="3"/>
  <c r="C29" i="3"/>
  <c r="C20" i="3"/>
  <c r="B20" i="3"/>
  <c r="A20" i="3"/>
  <c r="A8" i="3"/>
  <c r="C8" i="3"/>
  <c r="B8" i="3"/>
  <c r="C1879" i="3"/>
  <c r="B1879" i="3"/>
  <c r="A1879" i="3"/>
  <c r="B1870" i="3"/>
  <c r="A1870" i="3"/>
  <c r="C1870" i="3"/>
  <c r="B1906" i="3"/>
  <c r="A1906" i="3"/>
  <c r="C1906" i="3"/>
  <c r="B1887" i="3"/>
  <c r="A1887" i="3"/>
  <c r="C1887" i="3"/>
  <c r="B1880" i="3"/>
  <c r="C1880" i="3"/>
  <c r="A1880" i="3"/>
  <c r="C1873" i="3"/>
  <c r="B1873" i="3"/>
  <c r="A1873" i="3"/>
  <c r="B1858" i="3"/>
  <c r="A1858" i="3"/>
  <c r="C1858" i="3"/>
  <c r="C1913" i="3"/>
  <c r="B1913" i="3"/>
  <c r="A1913" i="3"/>
  <c r="C2000" i="3"/>
  <c r="B2000" i="3"/>
  <c r="A2000" i="3"/>
  <c r="B1990" i="3"/>
  <c r="A1990" i="3"/>
  <c r="C1990" i="3"/>
  <c r="B1985" i="3"/>
  <c r="A1985" i="3"/>
  <c r="C1985" i="3"/>
  <c r="C1975" i="3"/>
  <c r="B1975" i="3"/>
  <c r="A1975" i="3"/>
  <c r="A912" i="3"/>
  <c r="C912" i="3"/>
  <c r="B912" i="3"/>
  <c r="A910" i="3"/>
  <c r="C910" i="3"/>
  <c r="B910" i="3"/>
  <c r="C913" i="3"/>
  <c r="B913" i="3"/>
  <c r="A913" i="3"/>
  <c r="C903" i="3"/>
  <c r="B903" i="3"/>
  <c r="A903" i="3"/>
  <c r="C897" i="3"/>
  <c r="B897" i="3"/>
  <c r="A897" i="3"/>
  <c r="A890" i="3"/>
  <c r="C890" i="3"/>
  <c r="B890" i="3"/>
  <c r="A887" i="3"/>
  <c r="C887" i="3"/>
  <c r="B887" i="3"/>
  <c r="A877" i="3"/>
  <c r="C877" i="3"/>
  <c r="B877" i="3"/>
  <c r="A846" i="3"/>
  <c r="C846" i="3"/>
  <c r="B846" i="3"/>
  <c r="C840" i="3"/>
  <c r="B840" i="3"/>
  <c r="A840" i="3"/>
  <c r="C825" i="3"/>
  <c r="B825" i="3"/>
  <c r="A825" i="3"/>
  <c r="A811" i="3"/>
  <c r="C811" i="3"/>
  <c r="B811" i="3"/>
  <c r="C806" i="3"/>
  <c r="B806" i="3"/>
  <c r="A806" i="3"/>
  <c r="A829" i="3"/>
  <c r="C829" i="3"/>
  <c r="B829" i="3"/>
  <c r="A823" i="3"/>
  <c r="C823" i="3"/>
  <c r="B823" i="3"/>
  <c r="A791" i="3"/>
  <c r="C791" i="3"/>
  <c r="B791" i="3"/>
  <c r="A786" i="3"/>
  <c r="C786" i="3"/>
  <c r="B786" i="3"/>
  <c r="A773" i="3"/>
  <c r="C773" i="3"/>
  <c r="B773" i="3"/>
  <c r="C766" i="3"/>
  <c r="B766" i="3"/>
  <c r="A766" i="3"/>
  <c r="A761" i="3"/>
  <c r="C761" i="3"/>
  <c r="B761" i="3"/>
  <c r="C733" i="3"/>
  <c r="B733" i="3"/>
  <c r="A733" i="3"/>
  <c r="C725" i="3"/>
  <c r="B725" i="3"/>
  <c r="A725" i="3"/>
  <c r="A727" i="3"/>
  <c r="C727" i="3"/>
  <c r="B727" i="3"/>
  <c r="B1942" i="3"/>
  <c r="A1942" i="3"/>
  <c r="C1942" i="3"/>
  <c r="C1946" i="3"/>
  <c r="B1946" i="3"/>
  <c r="A1946" i="3"/>
  <c r="B1962" i="3"/>
  <c r="A1962" i="3"/>
  <c r="C1962" i="3"/>
  <c r="C567" i="3"/>
  <c r="B567" i="3"/>
  <c r="A567" i="3"/>
  <c r="C1939" i="3"/>
  <c r="B1939" i="3"/>
  <c r="A1939" i="3"/>
  <c r="B561" i="3"/>
  <c r="A561" i="3"/>
  <c r="C561" i="3"/>
  <c r="A1934" i="3"/>
  <c r="C1934" i="3"/>
  <c r="B1934" i="3"/>
  <c r="C555" i="3"/>
  <c r="B555" i="3"/>
  <c r="A555" i="3"/>
  <c r="C1925" i="3"/>
  <c r="B1925" i="3"/>
  <c r="A1925" i="3"/>
  <c r="A543" i="3"/>
  <c r="C543" i="3"/>
  <c r="B543" i="3"/>
  <c r="C522" i="3"/>
  <c r="B522" i="3"/>
  <c r="A522" i="3"/>
  <c r="B516" i="3"/>
  <c r="A516" i="3"/>
  <c r="C516" i="3"/>
  <c r="C513" i="3"/>
  <c r="B513" i="3"/>
  <c r="A513" i="3"/>
  <c r="A506" i="3"/>
  <c r="C506" i="3"/>
  <c r="B506" i="3"/>
  <c r="A1665" i="3"/>
  <c r="C1665" i="3"/>
  <c r="B1665" i="3"/>
  <c r="C489" i="3"/>
  <c r="B489" i="3"/>
  <c r="A489" i="3"/>
  <c r="C1661" i="3"/>
  <c r="B1661" i="3"/>
  <c r="A1661" i="3"/>
  <c r="C1832" i="3"/>
  <c r="B1832" i="3"/>
  <c r="A1832" i="3"/>
  <c r="B1847" i="3"/>
  <c r="A1847" i="3"/>
  <c r="C1847" i="3"/>
  <c r="C1821" i="3"/>
  <c r="B1821" i="3"/>
  <c r="A1821" i="3"/>
  <c r="B1813" i="3"/>
  <c r="A1813" i="3"/>
  <c r="C1813" i="3"/>
  <c r="A1822" i="3"/>
  <c r="C1822" i="3"/>
  <c r="B1822" i="3"/>
  <c r="A1728" i="3"/>
  <c r="C1728" i="3"/>
  <c r="B1728" i="3"/>
  <c r="A1718" i="3"/>
  <c r="C1718" i="3"/>
  <c r="B1718" i="3"/>
  <c r="B1712" i="3"/>
  <c r="A1712" i="3"/>
  <c r="C1712" i="3"/>
  <c r="C1804" i="3"/>
  <c r="B1804" i="3"/>
  <c r="A1804" i="3"/>
  <c r="B1828" i="3"/>
  <c r="A1828" i="3"/>
  <c r="C1828" i="3"/>
  <c r="C1839" i="3"/>
  <c r="B1839" i="3"/>
  <c r="A1839" i="3"/>
  <c r="C1669" i="3"/>
  <c r="B1669" i="3"/>
  <c r="A1669" i="3"/>
  <c r="A1671" i="3"/>
  <c r="C1671" i="3"/>
  <c r="B1671" i="3"/>
  <c r="C1688" i="3"/>
  <c r="B1688" i="3"/>
  <c r="A1688" i="3"/>
  <c r="B1678" i="3"/>
  <c r="A1678" i="3"/>
  <c r="C1678" i="3"/>
  <c r="A1835" i="3"/>
  <c r="C1835" i="3"/>
  <c r="B1835" i="3"/>
  <c r="C1752" i="3"/>
  <c r="B1752" i="3"/>
  <c r="A1752" i="3"/>
  <c r="C1761" i="3"/>
  <c r="B1761" i="3"/>
  <c r="A1761" i="3"/>
  <c r="A1756" i="3"/>
  <c r="C1756" i="3"/>
  <c r="B1756" i="3"/>
  <c r="C1744" i="3"/>
  <c r="B1744" i="3"/>
  <c r="A1744" i="3"/>
  <c r="A1737" i="3"/>
  <c r="C1737" i="3"/>
  <c r="B1737" i="3"/>
  <c r="C1706" i="3"/>
  <c r="B1706" i="3"/>
  <c r="A1706" i="3"/>
  <c r="C1705" i="3"/>
  <c r="B1705" i="3"/>
  <c r="A1705" i="3"/>
  <c r="A1766" i="3"/>
  <c r="C1766" i="3"/>
  <c r="B1766" i="3"/>
  <c r="C1765" i="3"/>
  <c r="B1765" i="3"/>
  <c r="A1765" i="3"/>
  <c r="C1777" i="3"/>
  <c r="B1777" i="3"/>
  <c r="A1777" i="3"/>
  <c r="C1651" i="3"/>
  <c r="B1651" i="3"/>
  <c r="A1651" i="3"/>
  <c r="C1645" i="3"/>
  <c r="B1645" i="3"/>
  <c r="A1645" i="3"/>
  <c r="C1632" i="3"/>
  <c r="B1632" i="3"/>
  <c r="A1632" i="3"/>
  <c r="C1625" i="3"/>
  <c r="B1625" i="3"/>
  <c r="A1625" i="3"/>
  <c r="C1613" i="3"/>
  <c r="B1613" i="3"/>
  <c r="A1613" i="3"/>
  <c r="C1616" i="3"/>
  <c r="B1616" i="3"/>
  <c r="A1616" i="3"/>
  <c r="C1635" i="3"/>
  <c r="B1635" i="3"/>
  <c r="A1635" i="3"/>
  <c r="C1383" i="3"/>
  <c r="B1383" i="3"/>
  <c r="A1383" i="3"/>
  <c r="C1371" i="3"/>
  <c r="B1371" i="3"/>
  <c r="A1371" i="3"/>
  <c r="B1367" i="3"/>
  <c r="A1367" i="3"/>
  <c r="C1367" i="3"/>
  <c r="C1380" i="3"/>
  <c r="B1380" i="3"/>
  <c r="A1380" i="3"/>
  <c r="C1377" i="3"/>
  <c r="B1377" i="3"/>
  <c r="A1377" i="3"/>
  <c r="C1353" i="3"/>
  <c r="B1353" i="3"/>
  <c r="A1353" i="3"/>
  <c r="B363" i="3"/>
  <c r="A363" i="3"/>
  <c r="C363" i="3"/>
  <c r="C360" i="3"/>
  <c r="B360" i="3"/>
  <c r="A360" i="3"/>
  <c r="C680" i="3"/>
  <c r="B680" i="3"/>
  <c r="A680" i="3"/>
  <c r="A675" i="3"/>
  <c r="C675" i="3"/>
  <c r="B675" i="3"/>
  <c r="A655" i="3"/>
  <c r="C655" i="3"/>
  <c r="B655" i="3"/>
  <c r="C666" i="3"/>
  <c r="B666" i="3"/>
  <c r="A666" i="3"/>
  <c r="C606" i="3"/>
  <c r="B606" i="3"/>
  <c r="A606" i="3"/>
  <c r="A657" i="3"/>
  <c r="C657" i="3"/>
  <c r="B657" i="3"/>
  <c r="C651" i="3"/>
  <c r="B651" i="3"/>
  <c r="A651" i="3"/>
  <c r="A645" i="3"/>
  <c r="C645" i="3"/>
  <c r="B645" i="3"/>
  <c r="C636" i="3"/>
  <c r="B636" i="3"/>
  <c r="A636" i="3"/>
  <c r="C631" i="3"/>
  <c r="B631" i="3"/>
  <c r="A631" i="3"/>
  <c r="C624" i="3"/>
  <c r="B624" i="3"/>
  <c r="A624" i="3"/>
  <c r="A613" i="3"/>
  <c r="C613" i="3"/>
  <c r="B613" i="3"/>
  <c r="C575" i="3"/>
  <c r="B575" i="3"/>
  <c r="A575" i="3"/>
  <c r="A607" i="3"/>
  <c r="C607" i="3"/>
  <c r="B607" i="3"/>
  <c r="C602" i="3"/>
  <c r="B602" i="3"/>
  <c r="A602" i="3"/>
  <c r="A668" i="3"/>
  <c r="C668" i="3"/>
  <c r="B668" i="3"/>
  <c r="C660" i="3"/>
  <c r="B660" i="3"/>
  <c r="A660" i="3"/>
  <c r="A635" i="3"/>
  <c r="C635" i="3"/>
  <c r="B635" i="3"/>
  <c r="A580" i="3"/>
  <c r="C580" i="3"/>
  <c r="B580" i="3"/>
  <c r="A576" i="3"/>
  <c r="C576" i="3"/>
  <c r="B576" i="3"/>
  <c r="C146" i="3"/>
  <c r="B146" i="3"/>
  <c r="A146" i="3"/>
  <c r="B150" i="3"/>
  <c r="A150" i="3"/>
  <c r="C150" i="3"/>
  <c r="C422" i="3"/>
  <c r="B422" i="3"/>
  <c r="A422" i="3"/>
  <c r="C1711" i="3"/>
  <c r="B1711" i="3"/>
  <c r="A1711" i="3"/>
  <c r="A2347" i="3"/>
  <c r="B2347" i="3"/>
  <c r="C2347" i="3"/>
  <c r="C1334" i="3"/>
  <c r="B1334" i="3"/>
  <c r="A1334" i="3"/>
  <c r="C1308" i="3"/>
  <c r="B1308" i="3"/>
  <c r="A1308" i="3"/>
  <c r="B340" i="3"/>
  <c r="A340" i="3"/>
  <c r="C340" i="3"/>
  <c r="A407" i="3"/>
  <c r="C407" i="3"/>
  <c r="B407" i="3"/>
  <c r="C410" i="3"/>
  <c r="B410" i="3"/>
  <c r="A410" i="3"/>
  <c r="C387" i="3"/>
  <c r="B387" i="3"/>
  <c r="A1140" i="3"/>
  <c r="C1140" i="3"/>
  <c r="B1140" i="3"/>
  <c r="C1579" i="3"/>
  <c r="B1579" i="3"/>
  <c r="A1579" i="3"/>
  <c r="B627" i="3"/>
  <c r="A627" i="3"/>
  <c r="C627" i="3"/>
  <c r="C2216" i="3"/>
  <c r="B2216" i="3"/>
  <c r="A2216" i="3"/>
  <c r="A408" i="3"/>
  <c r="C408" i="3"/>
  <c r="B408" i="3"/>
  <c r="A162" i="3"/>
  <c r="C162" i="3"/>
  <c r="B162" i="3"/>
  <c r="B1216" i="3"/>
  <c r="A1216" i="3"/>
  <c r="C1216" i="3"/>
  <c r="C1957" i="3"/>
  <c r="B1957" i="3"/>
  <c r="A1957" i="3"/>
  <c r="C2329" i="3"/>
  <c r="B2329" i="3"/>
  <c r="A2329" i="3"/>
  <c r="A1707" i="3"/>
  <c r="C1707" i="3"/>
  <c r="B1707" i="3"/>
  <c r="C1066" i="3"/>
  <c r="B1066" i="3"/>
  <c r="A1066" i="3"/>
  <c r="A1662" i="3"/>
  <c r="C1662" i="3"/>
  <c r="B1662" i="3"/>
  <c r="A879" i="3"/>
  <c r="C879" i="3"/>
  <c r="B879" i="3"/>
  <c r="A1788" i="3"/>
  <c r="C1788" i="3"/>
  <c r="B1788" i="3"/>
  <c r="C796" i="3"/>
  <c r="B796" i="3"/>
  <c r="A796" i="3"/>
  <c r="A596" i="3"/>
  <c r="C596" i="3"/>
  <c r="B596" i="3"/>
  <c r="B91" i="3"/>
  <c r="A91" i="3"/>
  <c r="C91" i="3"/>
  <c r="B735" i="3"/>
  <c r="A735" i="3"/>
  <c r="C735" i="3"/>
  <c r="A2001" i="3"/>
  <c r="C2001" i="3"/>
  <c r="B2001" i="3"/>
  <c r="B1721" i="3"/>
  <c r="A1721" i="3"/>
  <c r="C1721" i="3"/>
  <c r="C2286" i="3"/>
  <c r="B2286" i="3"/>
  <c r="A2286" i="3"/>
  <c r="A453" i="3"/>
  <c r="C453" i="3"/>
  <c r="B453" i="3"/>
  <c r="B1058" i="3"/>
  <c r="A1058" i="3"/>
  <c r="C1058" i="3"/>
  <c r="C312" i="3"/>
  <c r="B312" i="3"/>
  <c r="A312" i="3"/>
  <c r="C1062" i="3"/>
  <c r="B1062" i="3"/>
  <c r="A1062" i="3"/>
  <c r="C389" i="3"/>
  <c r="B389" i="3"/>
  <c r="A389" i="3"/>
  <c r="A614" i="3"/>
  <c r="C614" i="3"/>
  <c r="B614" i="3"/>
  <c r="C626" i="3"/>
  <c r="B626" i="3"/>
  <c r="A626" i="3"/>
  <c r="B458" i="3"/>
  <c r="A458" i="3"/>
  <c r="C458" i="3"/>
  <c r="C1891" i="3"/>
  <c r="B1891" i="3"/>
  <c r="A1891" i="3"/>
  <c r="A1503" i="3"/>
  <c r="C1503" i="3"/>
  <c r="B1503" i="3"/>
  <c r="A412" i="3"/>
  <c r="C412" i="3"/>
  <c r="B412" i="3"/>
  <c r="C327" i="3"/>
  <c r="B327" i="3"/>
  <c r="A327" i="3"/>
  <c r="C1751" i="3"/>
  <c r="B1751" i="3"/>
  <c r="A1751" i="3"/>
  <c r="C1252" i="3"/>
  <c r="B1252" i="3"/>
  <c r="A1252" i="3"/>
  <c r="A442" i="3"/>
  <c r="C442" i="3"/>
  <c r="B442" i="3"/>
  <c r="A1118" i="3"/>
  <c r="C1118" i="3"/>
  <c r="B1118" i="3"/>
  <c r="A1121" i="3"/>
  <c r="C1121" i="3"/>
  <c r="B1121" i="3"/>
  <c r="C1114" i="3"/>
  <c r="B1114" i="3"/>
  <c r="A1114" i="3"/>
  <c r="C1109" i="3"/>
  <c r="B1109" i="3"/>
  <c r="A1109" i="3"/>
  <c r="A1213" i="3"/>
  <c r="C1213" i="3"/>
  <c r="B1213" i="3"/>
  <c r="B1314" i="3"/>
  <c r="A1314" i="3"/>
  <c r="C1314" i="3"/>
  <c r="B1486" i="3"/>
  <c r="A1486" i="3"/>
  <c r="C1486" i="3"/>
  <c r="B568" i="3"/>
  <c r="A568" i="3"/>
  <c r="C568" i="3"/>
  <c r="C1484" i="3"/>
  <c r="B1484" i="3"/>
  <c r="A1484" i="3"/>
  <c r="C1974" i="3"/>
  <c r="B1974" i="3"/>
  <c r="A1974" i="3"/>
  <c r="B1982" i="3"/>
  <c r="A1982" i="3"/>
  <c r="C1982" i="3"/>
  <c r="B275" i="3"/>
  <c r="A275" i="3"/>
  <c r="C275" i="3"/>
  <c r="C206" i="3"/>
  <c r="B206" i="3"/>
  <c r="A206" i="3"/>
  <c r="C195" i="3"/>
  <c r="B195" i="3"/>
  <c r="A195" i="3"/>
  <c r="A202" i="3"/>
  <c r="C202" i="3"/>
  <c r="B202" i="3"/>
  <c r="B175" i="3"/>
  <c r="A175" i="3"/>
  <c r="C175" i="3"/>
  <c r="A1569" i="3"/>
  <c r="C1569" i="3"/>
  <c r="B1569" i="3"/>
  <c r="A1977" i="3"/>
  <c r="C1977" i="3"/>
  <c r="B1977" i="3"/>
  <c r="A2199" i="3"/>
  <c r="C2199" i="3"/>
  <c r="B2199" i="3"/>
  <c r="C54" i="3"/>
  <c r="B54" i="3"/>
  <c r="A54" i="3"/>
  <c r="C1020" i="3"/>
  <c r="B1020" i="3"/>
  <c r="A1020" i="3"/>
  <c r="A992" i="3"/>
  <c r="C992" i="3"/>
  <c r="B992" i="3"/>
  <c r="C743" i="3"/>
  <c r="B743" i="3"/>
  <c r="A743" i="3"/>
  <c r="A1343" i="3"/>
  <c r="C1343" i="3"/>
  <c r="B1343" i="3"/>
  <c r="A641" i="3"/>
  <c r="C641" i="3"/>
  <c r="B641" i="3"/>
  <c r="A628" i="3"/>
  <c r="C628" i="3"/>
  <c r="B628" i="3"/>
  <c r="C343" i="3"/>
  <c r="B343" i="3"/>
  <c r="A343" i="3"/>
  <c r="A1732" i="3"/>
  <c r="C1732" i="3"/>
  <c r="B1732" i="3"/>
  <c r="A2187" i="3"/>
  <c r="C2187" i="3"/>
  <c r="B2187" i="3"/>
  <c r="A705" i="3"/>
  <c r="C705" i="3"/>
  <c r="B705" i="3"/>
  <c r="C1197" i="3"/>
  <c r="B1197" i="3"/>
  <c r="A1197" i="3"/>
  <c r="B1701" i="3"/>
  <c r="A1701" i="3"/>
  <c r="C1701" i="3"/>
  <c r="A1896" i="3"/>
  <c r="C1896" i="3"/>
  <c r="B1896" i="3"/>
  <c r="C816" i="3"/>
  <c r="B816" i="3"/>
  <c r="A816" i="3"/>
  <c r="C2005" i="3"/>
  <c r="B2005" i="3"/>
  <c r="A2005" i="3"/>
  <c r="C285" i="3"/>
  <c r="B285" i="3"/>
  <c r="A285" i="3"/>
  <c r="C1769" i="3"/>
  <c r="B1769" i="3"/>
  <c r="A1769" i="3"/>
  <c r="A2135" i="3"/>
  <c r="C2135" i="3"/>
  <c r="B2135" i="3"/>
  <c r="C2143" i="3"/>
  <c r="B2143" i="3"/>
  <c r="A2143" i="3"/>
  <c r="B111" i="3"/>
  <c r="A111" i="3"/>
  <c r="C111" i="3"/>
  <c r="C1888" i="3"/>
  <c r="B1888" i="3"/>
  <c r="A1888" i="3"/>
  <c r="C2060" i="3"/>
  <c r="B2060" i="3"/>
  <c r="A2060" i="3"/>
  <c r="A1379" i="3"/>
  <c r="C1379" i="3"/>
  <c r="B1379" i="3"/>
  <c r="B1361" i="3"/>
  <c r="A1361" i="3"/>
  <c r="C1361" i="3"/>
  <c r="B828" i="3"/>
  <c r="A828" i="3"/>
  <c r="C828" i="3"/>
  <c r="C1186" i="3"/>
  <c r="B1186" i="3"/>
  <c r="A1186" i="3"/>
  <c r="A1892" i="3"/>
  <c r="C1892" i="3"/>
  <c r="B1892" i="3"/>
  <c r="C1861" i="3"/>
  <c r="B1861" i="3"/>
  <c r="A1861" i="3"/>
  <c r="C904" i="3"/>
  <c r="B904" i="3"/>
  <c r="A904" i="3"/>
  <c r="A1560" i="3"/>
  <c r="C1560" i="3"/>
  <c r="B1560" i="3"/>
  <c r="C1222" i="3"/>
  <c r="B1222" i="3"/>
  <c r="A1222" i="3"/>
  <c r="C42" i="3"/>
  <c r="B42" i="3"/>
  <c r="A42" i="3"/>
  <c r="C2089" i="3"/>
  <c r="B2089" i="3"/>
  <c r="A2089" i="3"/>
  <c r="C1971" i="3"/>
  <c r="B1971" i="3"/>
  <c r="A1971" i="3"/>
  <c r="A2059" i="3"/>
  <c r="C2059" i="3"/>
  <c r="B2059" i="3"/>
  <c r="A244" i="3"/>
  <c r="C244" i="3"/>
  <c r="B244" i="3"/>
  <c r="A1275" i="3"/>
  <c r="C1275" i="3"/>
  <c r="B1275" i="3"/>
  <c r="A1227" i="3"/>
  <c r="C1227" i="3"/>
  <c r="B1227" i="3"/>
  <c r="B2237" i="3"/>
  <c r="A2237" i="3"/>
  <c r="C2237" i="3"/>
  <c r="A52" i="3"/>
  <c r="C52" i="3"/>
  <c r="B52" i="3"/>
  <c r="A386" i="3"/>
  <c r="C386" i="3"/>
  <c r="B386" i="3"/>
  <c r="A267" i="3"/>
  <c r="C267" i="3"/>
  <c r="B267" i="3"/>
  <c r="C2074" i="3"/>
  <c r="B2074" i="3"/>
  <c r="A2074" i="3"/>
  <c r="C426" i="3"/>
  <c r="B426" i="3"/>
  <c r="A426" i="3"/>
  <c r="C779" i="3"/>
  <c r="A779" i="3"/>
  <c r="B779" i="3"/>
  <c r="A1405" i="3"/>
  <c r="C1405" i="3"/>
  <c r="B1405" i="3"/>
  <c r="B223" i="3"/>
  <c r="A223" i="3"/>
  <c r="C223" i="3"/>
  <c r="C485" i="3"/>
  <c r="B485" i="3"/>
  <c r="A485" i="3"/>
  <c r="A1862" i="3"/>
  <c r="C1862" i="3"/>
  <c r="B1862" i="3"/>
  <c r="A1436" i="3"/>
  <c r="C1436" i="3"/>
  <c r="B1436" i="3"/>
  <c r="C892" i="3"/>
  <c r="B892" i="3"/>
  <c r="A892" i="3"/>
  <c r="B2203" i="3"/>
  <c r="A2203" i="3"/>
  <c r="C2203" i="3"/>
  <c r="C55" i="3"/>
  <c r="B55" i="3"/>
  <c r="A55" i="3"/>
  <c r="C1079" i="3"/>
  <c r="B1079" i="3"/>
  <c r="A1079" i="3"/>
  <c r="C2182" i="3"/>
  <c r="B2182" i="3"/>
  <c r="A2182" i="3"/>
  <c r="C780" i="3"/>
  <c r="B780" i="3"/>
  <c r="A780" i="3"/>
  <c r="C861" i="3"/>
  <c r="B861" i="3"/>
  <c r="A861" i="3"/>
  <c r="B778" i="3"/>
  <c r="A778" i="3"/>
  <c r="C778" i="3"/>
  <c r="B714" i="3"/>
  <c r="A714" i="3"/>
  <c r="C714" i="3"/>
  <c r="A2368" i="3"/>
  <c r="C2368" i="3"/>
  <c r="B2368" i="3"/>
  <c r="B89" i="3"/>
  <c r="A89" i="3"/>
  <c r="C89" i="3"/>
  <c r="A396" i="3"/>
  <c r="C396" i="3"/>
  <c r="B396" i="3"/>
  <c r="C166" i="3"/>
  <c r="B166" i="3"/>
  <c r="A166" i="3"/>
  <c r="C990" i="3"/>
  <c r="B990" i="3"/>
  <c r="A990" i="3"/>
  <c r="C1005" i="3"/>
  <c r="B1005" i="3"/>
  <c r="A1005" i="3"/>
  <c r="B1397" i="3"/>
  <c r="A1397" i="3"/>
  <c r="C1397" i="3"/>
  <c r="C1263" i="3"/>
  <c r="B1263" i="3"/>
  <c r="A1263" i="3"/>
  <c r="B62" i="3"/>
  <c r="A62" i="3"/>
  <c r="C62" i="3"/>
  <c r="C268" i="3"/>
  <c r="B268" i="3"/>
  <c r="A268" i="3"/>
  <c r="B1816" i="3"/>
  <c r="A1816" i="3"/>
  <c r="C1816" i="3"/>
  <c r="B1092" i="3"/>
  <c r="A1092" i="3"/>
  <c r="C1092" i="3"/>
  <c r="A282" i="3"/>
  <c r="C282" i="3"/>
  <c r="B282" i="3"/>
  <c r="C260" i="3"/>
  <c r="B260" i="3"/>
  <c r="A260" i="3"/>
  <c r="C1016" i="3"/>
  <c r="B1016" i="3"/>
  <c r="A1016" i="3"/>
  <c r="B1200" i="3"/>
  <c r="A1200" i="3"/>
  <c r="C1200" i="3"/>
  <c r="C1531" i="3"/>
  <c r="B1531" i="3"/>
  <c r="A1531" i="3"/>
  <c r="A1402" i="3"/>
  <c r="C1402" i="3"/>
  <c r="B1402" i="3"/>
  <c r="C1689" i="3"/>
  <c r="B1689" i="3"/>
  <c r="A1689" i="3"/>
  <c r="A1229" i="3"/>
  <c r="C1229" i="3"/>
  <c r="B1229" i="3"/>
  <c r="C762" i="3"/>
  <c r="B762" i="3"/>
  <c r="A762" i="3"/>
  <c r="C2067" i="3"/>
  <c r="B2067" i="3"/>
  <c r="A2067" i="3"/>
  <c r="A1539" i="3"/>
  <c r="C1539" i="3"/>
  <c r="B1539" i="3"/>
  <c r="B1307" i="3"/>
  <c r="A1307" i="3"/>
  <c r="C1307" i="3"/>
  <c r="C869" i="3"/>
  <c r="B869" i="3"/>
  <c r="A869" i="3"/>
  <c r="C827" i="3"/>
  <c r="B827" i="3"/>
  <c r="A827" i="3"/>
  <c r="C2297" i="3"/>
  <c r="B2297" i="3"/>
  <c r="A2297" i="3"/>
  <c r="C759" i="3"/>
  <c r="B759" i="3"/>
  <c r="A759" i="3"/>
  <c r="A1992" i="3"/>
  <c r="C1992" i="3"/>
  <c r="B1992" i="3"/>
  <c r="A1945" i="3"/>
  <c r="C1945" i="3"/>
  <c r="B1945" i="3"/>
  <c r="B400" i="3"/>
  <c r="A400" i="3"/>
  <c r="C400" i="3"/>
  <c r="A1424" i="3"/>
  <c r="C1424" i="3"/>
  <c r="B1424" i="3"/>
  <c r="A1260" i="3"/>
  <c r="C1260" i="3"/>
  <c r="B1260" i="3"/>
  <c r="A2145" i="3"/>
  <c r="C2145" i="3"/>
  <c r="B2145" i="3"/>
  <c r="C2183" i="3"/>
  <c r="B2183" i="3"/>
  <c r="A2183" i="3"/>
  <c r="C381" i="3"/>
  <c r="B381" i="3"/>
  <c r="A381" i="3"/>
  <c r="C1800" i="3"/>
  <c r="B1800" i="3"/>
  <c r="A1800" i="3"/>
  <c r="A824" i="3"/>
  <c r="C824" i="3"/>
  <c r="B824" i="3"/>
  <c r="C718" i="3"/>
  <c r="B718" i="3"/>
  <c r="A718" i="3"/>
  <c r="A699" i="3"/>
  <c r="C699" i="3"/>
  <c r="B699" i="3"/>
  <c r="C690" i="3"/>
  <c r="B690" i="3"/>
  <c r="A690" i="3"/>
  <c r="B1740" i="3"/>
  <c r="A1740" i="3"/>
  <c r="C1740" i="3"/>
  <c r="C2006" i="3"/>
  <c r="B2006" i="3"/>
  <c r="A2006" i="3"/>
  <c r="B1785" i="3"/>
  <c r="A1785" i="3"/>
  <c r="C1785" i="3"/>
  <c r="A1534" i="3"/>
  <c r="C1534" i="3"/>
  <c r="B1534" i="3"/>
  <c r="B1335" i="3"/>
  <c r="A1335" i="3"/>
  <c r="C1335" i="3"/>
  <c r="B1549" i="3"/>
  <c r="A1549" i="3"/>
  <c r="C1549" i="3"/>
  <c r="C2349" i="3"/>
  <c r="B2349" i="3"/>
  <c r="A2349" i="3"/>
  <c r="C2386" i="3"/>
  <c r="B2386" i="3"/>
  <c r="A2386" i="3"/>
  <c r="B2265" i="3"/>
  <c r="A2265" i="3"/>
  <c r="C2265" i="3"/>
  <c r="A1801" i="3"/>
  <c r="C1801" i="3"/>
  <c r="B1801" i="3"/>
  <c r="A317" i="3"/>
  <c r="C317" i="3"/>
  <c r="B317" i="3"/>
  <c r="C863" i="3"/>
  <c r="B863" i="3"/>
  <c r="A863" i="3"/>
  <c r="C868" i="3"/>
  <c r="B868" i="3"/>
  <c r="A868" i="3"/>
  <c r="C866" i="3"/>
  <c r="B866" i="3"/>
  <c r="A866" i="3"/>
  <c r="A63" i="3"/>
  <c r="C63" i="3"/>
  <c r="B63" i="3"/>
  <c r="C1787" i="3"/>
  <c r="B1787" i="3"/>
  <c r="A1787" i="3"/>
  <c r="C449" i="3"/>
  <c r="B449" i="3"/>
  <c r="A449" i="3"/>
  <c r="A1582" i="3"/>
  <c r="C1582" i="3"/>
  <c r="B1582" i="3"/>
  <c r="C359" i="3"/>
  <c r="B359" i="3"/>
  <c r="A359" i="3"/>
  <c r="C1968" i="3"/>
  <c r="B1968" i="3"/>
  <c r="A1968" i="3"/>
  <c r="B1730" i="3"/>
  <c r="A1730" i="3"/>
  <c r="C1730" i="3"/>
  <c r="A1388" i="3"/>
  <c r="C1388" i="3"/>
  <c r="B1388" i="3"/>
  <c r="C1386" i="3"/>
  <c r="B1386" i="3"/>
  <c r="A1386" i="3"/>
  <c r="A1782" i="3"/>
  <c r="C1782" i="3"/>
  <c r="B1782" i="3"/>
  <c r="C2065" i="3"/>
  <c r="B2065" i="3"/>
  <c r="A2065" i="3"/>
  <c r="C1196" i="3"/>
  <c r="B1196" i="3"/>
  <c r="A1196" i="3"/>
  <c r="B230" i="3"/>
  <c r="A230" i="3"/>
  <c r="C230" i="3"/>
  <c r="C2031" i="3"/>
  <c r="B2031" i="3"/>
  <c r="A2031" i="3"/>
  <c r="B1395" i="3"/>
  <c r="A1395" i="3"/>
  <c r="C1395" i="3"/>
  <c r="B767" i="3"/>
  <c r="A767" i="3"/>
  <c r="C767" i="3"/>
  <c r="C488" i="3"/>
  <c r="B488" i="3"/>
  <c r="A488" i="3"/>
  <c r="C147" i="3"/>
  <c r="B147" i="3"/>
  <c r="A147" i="3"/>
  <c r="B1720" i="3"/>
  <c r="A1720" i="3"/>
  <c r="C1720" i="3"/>
  <c r="C875" i="3"/>
  <c r="B875" i="3"/>
  <c r="A875" i="3"/>
  <c r="C308" i="3"/>
  <c r="B308" i="3"/>
  <c r="A308" i="3"/>
  <c r="C1434" i="3"/>
  <c r="B1434" i="3"/>
  <c r="A1434" i="3"/>
  <c r="C2113" i="3"/>
  <c r="A2113" i="3"/>
  <c r="B2113" i="3"/>
  <c r="C2115" i="3"/>
  <c r="B2115" i="3"/>
  <c r="A2115" i="3"/>
  <c r="C2382" i="3"/>
  <c r="A2382" i="3"/>
  <c r="B2382" i="3"/>
  <c r="C2377" i="3"/>
  <c r="B2377" i="3"/>
  <c r="A2377" i="3"/>
  <c r="B2363" i="3"/>
  <c r="A2363" i="3"/>
  <c r="C2363" i="3"/>
  <c r="C2352" i="3"/>
  <c r="B2352" i="3"/>
  <c r="A2352" i="3"/>
  <c r="B2338" i="3"/>
  <c r="A2338" i="3"/>
  <c r="C2338" i="3"/>
  <c r="B2331" i="3"/>
  <c r="A2331" i="3"/>
  <c r="C2331" i="3"/>
  <c r="C2326" i="3"/>
  <c r="B2326" i="3"/>
  <c r="A2326" i="3"/>
  <c r="C2322" i="3"/>
  <c r="B2322" i="3"/>
  <c r="A2322" i="3"/>
  <c r="B2313" i="3"/>
  <c r="A2313" i="3"/>
  <c r="C2313" i="3"/>
  <c r="B2308" i="3"/>
  <c r="A2308" i="3"/>
  <c r="C2308" i="3"/>
  <c r="C2306" i="3"/>
  <c r="B2306" i="3"/>
  <c r="A2306" i="3"/>
  <c r="B2301" i="3"/>
  <c r="A2301" i="3"/>
  <c r="C2301" i="3"/>
  <c r="C2293" i="3"/>
  <c r="B2293" i="3"/>
  <c r="A2293" i="3"/>
  <c r="C2288" i="3"/>
  <c r="B2288" i="3"/>
  <c r="A2288" i="3"/>
  <c r="C2277" i="3"/>
  <c r="B2277" i="3"/>
  <c r="A2277" i="3"/>
  <c r="C2260" i="3"/>
  <c r="B2260" i="3"/>
  <c r="A2260" i="3"/>
  <c r="C2254" i="3"/>
  <c r="B2254" i="3"/>
  <c r="A2254" i="3"/>
  <c r="C2251" i="3"/>
  <c r="B2251" i="3"/>
  <c r="A2251" i="3"/>
  <c r="C2241" i="3"/>
  <c r="B2241" i="3"/>
  <c r="A2241" i="3"/>
  <c r="C2229" i="3"/>
  <c r="B2229" i="3"/>
  <c r="A2229" i="3"/>
  <c r="C2227" i="3"/>
  <c r="B2227" i="3"/>
  <c r="A2227" i="3"/>
  <c r="C2218" i="3"/>
  <c r="B2218" i="3"/>
  <c r="A2218" i="3"/>
  <c r="C2212" i="3"/>
  <c r="B2212" i="3"/>
  <c r="A2212" i="3"/>
  <c r="C2209" i="3"/>
  <c r="B2209" i="3"/>
  <c r="A2209" i="3"/>
  <c r="A2204" i="3"/>
  <c r="C2204" i="3"/>
  <c r="B2204" i="3"/>
  <c r="A2197" i="3"/>
  <c r="C2197" i="3"/>
  <c r="B2197" i="3"/>
  <c r="A2186" i="3"/>
  <c r="C2186" i="3"/>
  <c r="B2186" i="3"/>
  <c r="A2174" i="3"/>
  <c r="C2174" i="3"/>
  <c r="B2174" i="3"/>
  <c r="A2170" i="3"/>
  <c r="C2170" i="3"/>
  <c r="B2170" i="3"/>
  <c r="C2156" i="3"/>
  <c r="B2156" i="3"/>
  <c r="A2156" i="3"/>
  <c r="C2152" i="3"/>
  <c r="B2152" i="3"/>
  <c r="A2152" i="3"/>
  <c r="A2097" i="3"/>
  <c r="C2097" i="3"/>
  <c r="B2097" i="3"/>
  <c r="A2105" i="3"/>
  <c r="C2105" i="3"/>
  <c r="B2105" i="3"/>
  <c r="C2102" i="3"/>
  <c r="B2102" i="3"/>
  <c r="A2102" i="3"/>
  <c r="C2066" i="3"/>
  <c r="B2066" i="3"/>
  <c r="A2066" i="3"/>
  <c r="A1232" i="3"/>
  <c r="C1232" i="3"/>
  <c r="B1232" i="3"/>
  <c r="A1592" i="3"/>
  <c r="C1592" i="3"/>
  <c r="B1592" i="3"/>
  <c r="A1581" i="3"/>
  <c r="C1581" i="3"/>
  <c r="B1581" i="3"/>
  <c r="A1576" i="3"/>
  <c r="C1576" i="3"/>
  <c r="B1576" i="3"/>
  <c r="A1548" i="3"/>
  <c r="C1548" i="3"/>
  <c r="B1548" i="3"/>
  <c r="A1567" i="3"/>
  <c r="C1567" i="3"/>
  <c r="B1567" i="3"/>
  <c r="C1561" i="3"/>
  <c r="B1561" i="3"/>
  <c r="A1561" i="3"/>
  <c r="C1550" i="3"/>
  <c r="B1550" i="3"/>
  <c r="A1550" i="3"/>
  <c r="C1529" i="3"/>
  <c r="B1529" i="3"/>
  <c r="A1529" i="3"/>
  <c r="C2248" i="3"/>
  <c r="B2248" i="3"/>
  <c r="A2248" i="3"/>
  <c r="A1299" i="3"/>
  <c r="C1299" i="3"/>
  <c r="B1299" i="3"/>
  <c r="C1248" i="3"/>
  <c r="B1248" i="3"/>
  <c r="A1248" i="3"/>
  <c r="C1521" i="3"/>
  <c r="B1521" i="3"/>
  <c r="A1521" i="3"/>
  <c r="C1509" i="3"/>
  <c r="B1509" i="3"/>
  <c r="A1509" i="3"/>
  <c r="A1514" i="3"/>
  <c r="C1514" i="3"/>
  <c r="B1514" i="3"/>
  <c r="A1519" i="3"/>
  <c r="C1519" i="3"/>
  <c r="B1519" i="3"/>
  <c r="A1495" i="3"/>
  <c r="C1495" i="3"/>
  <c r="B1495" i="3"/>
  <c r="C1479" i="3"/>
  <c r="B1479" i="3"/>
  <c r="A1479" i="3"/>
  <c r="C1476" i="3"/>
  <c r="B1476" i="3"/>
  <c r="A1476" i="3"/>
  <c r="C1462" i="3"/>
  <c r="B1462" i="3"/>
  <c r="A1462" i="3"/>
  <c r="A1458" i="3"/>
  <c r="C1458" i="3"/>
  <c r="B1458" i="3"/>
  <c r="C1469" i="3"/>
  <c r="B1469" i="3"/>
  <c r="A1469" i="3"/>
  <c r="B1452" i="3"/>
  <c r="A1452" i="3"/>
  <c r="C1452" i="3"/>
  <c r="C1447" i="3"/>
  <c r="B1447" i="3"/>
  <c r="A1447" i="3"/>
  <c r="B1444" i="3"/>
  <c r="A1444" i="3"/>
  <c r="C1444" i="3"/>
  <c r="B1179" i="3"/>
  <c r="A1179" i="3"/>
  <c r="C1179" i="3"/>
  <c r="C1430" i="3"/>
  <c r="B1430" i="3"/>
  <c r="A1430" i="3"/>
  <c r="C1419" i="3"/>
  <c r="B1419" i="3"/>
  <c r="A1419" i="3"/>
  <c r="C1412" i="3"/>
  <c r="B1412" i="3"/>
  <c r="A1412" i="3"/>
  <c r="C1399" i="3"/>
  <c r="B1399" i="3"/>
  <c r="A1399" i="3"/>
  <c r="B1393" i="3"/>
  <c r="A1393" i="3"/>
  <c r="C1393" i="3"/>
  <c r="A1387" i="3"/>
  <c r="C1387" i="3"/>
  <c r="B1387" i="3"/>
  <c r="A1347" i="3"/>
  <c r="C1347" i="3"/>
  <c r="B1347" i="3"/>
  <c r="B1604" i="3"/>
  <c r="A1604" i="3"/>
  <c r="C1604" i="3"/>
  <c r="B1608" i="3"/>
  <c r="A1608" i="3"/>
  <c r="C1608" i="3"/>
  <c r="B1338" i="3"/>
  <c r="A1338" i="3"/>
  <c r="C1338" i="3"/>
  <c r="C1324" i="3"/>
  <c r="B1324" i="3"/>
  <c r="A1324" i="3"/>
  <c r="C1312" i="3"/>
  <c r="B1312" i="3"/>
  <c r="A1312" i="3"/>
  <c r="C1301" i="3"/>
  <c r="B1301" i="3"/>
  <c r="A1301" i="3"/>
  <c r="B1293" i="3"/>
  <c r="A1293" i="3"/>
  <c r="C1293" i="3"/>
  <c r="C1283" i="3"/>
  <c r="B1283" i="3"/>
  <c r="A1283" i="3"/>
  <c r="C1272" i="3"/>
  <c r="B1272" i="3"/>
  <c r="A1272" i="3"/>
  <c r="A1253" i="3"/>
  <c r="C1253" i="3"/>
  <c r="B1253" i="3"/>
  <c r="C1240" i="3"/>
  <c r="B1240" i="3"/>
  <c r="A1240" i="3"/>
  <c r="C1224" i="3"/>
  <c r="B1224" i="3"/>
  <c r="A1224" i="3"/>
  <c r="A1220" i="3"/>
  <c r="C1220" i="3"/>
  <c r="B1220" i="3"/>
  <c r="C1209" i="3"/>
  <c r="B1209" i="3"/>
  <c r="A1209" i="3"/>
  <c r="C1194" i="3"/>
  <c r="B1194" i="3"/>
  <c r="A1194" i="3"/>
  <c r="C1184" i="3"/>
  <c r="B1184" i="3"/>
  <c r="A1184" i="3"/>
  <c r="A1172" i="3"/>
  <c r="C1172" i="3"/>
  <c r="B1172" i="3"/>
  <c r="A1159" i="3"/>
  <c r="C1159" i="3"/>
  <c r="B1159" i="3"/>
  <c r="C1155" i="3"/>
  <c r="B1155" i="3"/>
  <c r="A1155" i="3"/>
  <c r="A1152" i="3"/>
  <c r="C1152" i="3"/>
  <c r="B1152" i="3"/>
  <c r="C1142" i="3"/>
  <c r="B1142" i="3"/>
  <c r="A1142" i="3"/>
  <c r="A1133" i="3"/>
  <c r="C1133" i="3"/>
  <c r="B1133" i="3"/>
  <c r="A1123" i="3"/>
  <c r="C1123" i="3"/>
  <c r="B1123" i="3"/>
  <c r="A1047" i="3"/>
  <c r="C1047" i="3"/>
  <c r="B1047" i="3"/>
  <c r="C1051" i="3"/>
  <c r="B1051" i="3"/>
  <c r="A1051" i="3"/>
  <c r="A1038" i="3"/>
  <c r="C1038" i="3"/>
  <c r="B1038" i="3"/>
  <c r="A1053" i="3"/>
  <c r="C1053" i="3"/>
  <c r="B1053" i="3"/>
  <c r="C1043" i="3"/>
  <c r="B1043" i="3"/>
  <c r="A1043" i="3"/>
  <c r="A1037" i="3"/>
  <c r="C1037" i="3"/>
  <c r="B1037" i="3"/>
  <c r="C1031" i="3"/>
  <c r="B1031" i="3"/>
  <c r="A1031" i="3"/>
  <c r="C1025" i="3"/>
  <c r="B1025" i="3"/>
  <c r="A1025" i="3"/>
  <c r="C1023" i="3"/>
  <c r="B1023" i="3"/>
  <c r="A1023" i="3"/>
  <c r="C1015" i="3"/>
  <c r="B1015" i="3"/>
  <c r="A1015" i="3"/>
  <c r="C1006" i="3"/>
  <c r="B1006" i="3"/>
  <c r="A1006" i="3"/>
  <c r="A993" i="3"/>
  <c r="C993" i="3"/>
  <c r="B993" i="3"/>
  <c r="A948" i="3"/>
  <c r="C948" i="3"/>
  <c r="B948" i="3"/>
  <c r="C974" i="3"/>
  <c r="B974" i="3"/>
  <c r="A974" i="3"/>
  <c r="C953" i="3"/>
  <c r="B953" i="3"/>
  <c r="A953" i="3"/>
  <c r="C981" i="3"/>
  <c r="B981" i="3"/>
  <c r="A981" i="3"/>
  <c r="C975" i="3"/>
  <c r="B975" i="3"/>
  <c r="A975" i="3"/>
  <c r="C966" i="3"/>
  <c r="B966" i="3"/>
  <c r="A966" i="3"/>
  <c r="C962" i="3"/>
  <c r="B962" i="3"/>
  <c r="A962" i="3"/>
  <c r="A952" i="3"/>
  <c r="C952" i="3"/>
  <c r="B952" i="3"/>
  <c r="C941" i="3"/>
  <c r="B941" i="3"/>
  <c r="A941" i="3"/>
  <c r="A2136" i="3"/>
  <c r="C2136" i="3"/>
  <c r="B2136" i="3"/>
  <c r="A2094" i="3"/>
  <c r="C2094" i="3"/>
  <c r="B2094" i="3"/>
  <c r="A2080" i="3"/>
  <c r="C2080" i="3"/>
  <c r="B2080" i="3"/>
  <c r="A2092" i="3"/>
  <c r="C2092" i="3"/>
  <c r="B2092" i="3"/>
  <c r="C2081" i="3"/>
  <c r="B2081" i="3"/>
  <c r="A2081" i="3"/>
  <c r="C2141" i="3"/>
  <c r="B2141" i="3"/>
  <c r="A2141" i="3"/>
  <c r="C2125" i="3"/>
  <c r="B2125" i="3"/>
  <c r="A2125" i="3"/>
  <c r="C2112" i="3"/>
  <c r="B2112" i="3"/>
  <c r="A2112" i="3"/>
  <c r="C2128" i="3"/>
  <c r="B2128" i="3"/>
  <c r="A2128" i="3"/>
  <c r="B2053" i="3"/>
  <c r="A2053" i="3"/>
  <c r="C2053" i="3"/>
  <c r="B2045" i="3"/>
  <c r="A2045" i="3"/>
  <c r="C2045" i="3"/>
  <c r="A2030" i="3"/>
  <c r="C2030" i="3"/>
  <c r="B2030" i="3"/>
  <c r="A454" i="3"/>
  <c r="C454" i="3"/>
  <c r="B454" i="3"/>
  <c r="C445" i="3"/>
  <c r="B445" i="3"/>
  <c r="A445" i="3"/>
  <c r="B416" i="3"/>
  <c r="A416" i="3"/>
  <c r="C416" i="3"/>
  <c r="C395" i="3"/>
  <c r="B395" i="3"/>
  <c r="A395" i="3"/>
  <c r="B341" i="3"/>
  <c r="A341" i="3"/>
  <c r="C341" i="3"/>
  <c r="A1917" i="3"/>
  <c r="C1917" i="3"/>
  <c r="B1917" i="3"/>
  <c r="C1100" i="3"/>
  <c r="B1100" i="3"/>
  <c r="A1100" i="3"/>
  <c r="A1098" i="3"/>
  <c r="C1098" i="3"/>
  <c r="B1098" i="3"/>
  <c r="A1078" i="3"/>
  <c r="C1078" i="3"/>
  <c r="B1078" i="3"/>
  <c r="A1072" i="3"/>
  <c r="C1072" i="3"/>
  <c r="B1072" i="3"/>
  <c r="A1086" i="3"/>
  <c r="C1086" i="3"/>
  <c r="B1086" i="3"/>
  <c r="B436" i="3"/>
  <c r="A436" i="3"/>
  <c r="C436" i="3"/>
  <c r="C371" i="3"/>
  <c r="B371" i="3"/>
  <c r="A371" i="3"/>
  <c r="C934" i="3"/>
  <c r="B934" i="3"/>
  <c r="A934" i="3"/>
  <c r="C933" i="3"/>
  <c r="B933" i="3"/>
  <c r="A933" i="3"/>
  <c r="A928" i="3"/>
  <c r="C928" i="3"/>
  <c r="B928" i="3"/>
  <c r="C835" i="3"/>
  <c r="B835" i="3"/>
  <c r="A835" i="3"/>
  <c r="C834" i="3"/>
  <c r="B834" i="3"/>
  <c r="A834" i="3"/>
  <c r="A698" i="3"/>
  <c r="C698" i="3"/>
  <c r="B698" i="3"/>
  <c r="A710" i="3"/>
  <c r="C710" i="3"/>
  <c r="B710" i="3"/>
  <c r="C557" i="3"/>
  <c r="B557" i="3"/>
  <c r="A557" i="3"/>
  <c r="C526" i="3"/>
  <c r="B526" i="3"/>
  <c r="A526" i="3"/>
  <c r="C481" i="3"/>
  <c r="B481" i="3"/>
  <c r="A481" i="3"/>
  <c r="A474" i="3"/>
  <c r="C474" i="3"/>
  <c r="B474" i="3"/>
  <c r="A470" i="3"/>
  <c r="C470" i="3"/>
  <c r="B470" i="3"/>
  <c r="C136" i="3"/>
  <c r="B136" i="3"/>
  <c r="A136" i="3"/>
  <c r="B334" i="3"/>
  <c r="A334" i="3"/>
  <c r="C334" i="3"/>
  <c r="B325" i="3"/>
  <c r="A325" i="3"/>
  <c r="C325" i="3"/>
  <c r="C316" i="3"/>
  <c r="B316" i="3"/>
  <c r="A316" i="3"/>
  <c r="B311" i="3"/>
  <c r="A311" i="3"/>
  <c r="C311" i="3"/>
  <c r="B302" i="3"/>
  <c r="A302" i="3"/>
  <c r="C302" i="3"/>
  <c r="B297" i="3"/>
  <c r="A297" i="3"/>
  <c r="C297" i="3"/>
  <c r="C287" i="3"/>
  <c r="B287" i="3"/>
  <c r="A287" i="3"/>
  <c r="C289" i="3"/>
  <c r="B289" i="3"/>
  <c r="A289" i="3"/>
  <c r="C273" i="3"/>
  <c r="B273" i="3"/>
  <c r="A273" i="3"/>
  <c r="C248" i="3"/>
  <c r="B248" i="3"/>
  <c r="A248" i="3"/>
  <c r="B261" i="3"/>
  <c r="A261" i="3"/>
  <c r="C261" i="3"/>
  <c r="C258" i="3"/>
  <c r="B258" i="3"/>
  <c r="A258" i="3"/>
  <c r="C250" i="3"/>
  <c r="B250" i="3"/>
  <c r="A250" i="3"/>
  <c r="B241" i="3"/>
  <c r="A241" i="3"/>
  <c r="C241" i="3"/>
  <c r="C228" i="3"/>
  <c r="B228" i="3"/>
  <c r="A228" i="3"/>
  <c r="B224" i="3"/>
  <c r="A224" i="3"/>
  <c r="C224" i="3"/>
  <c r="B214" i="3"/>
  <c r="A214" i="3"/>
  <c r="C214" i="3"/>
  <c r="B179" i="3"/>
  <c r="A179" i="3"/>
  <c r="C179" i="3"/>
  <c r="B180" i="3"/>
  <c r="A180" i="3"/>
  <c r="C180" i="3"/>
  <c r="B201" i="3"/>
  <c r="A201" i="3"/>
  <c r="C201" i="3"/>
  <c r="B196" i="3"/>
  <c r="A196" i="3"/>
  <c r="C196" i="3"/>
  <c r="B173" i="3"/>
  <c r="A173" i="3"/>
  <c r="C173" i="3"/>
  <c r="B155" i="3"/>
  <c r="A155" i="3"/>
  <c r="C155" i="3"/>
  <c r="B153" i="3"/>
  <c r="A153" i="3"/>
  <c r="C153" i="3"/>
  <c r="B137" i="3"/>
  <c r="A137" i="3"/>
  <c r="C137" i="3"/>
  <c r="C130" i="3"/>
  <c r="B130" i="3"/>
  <c r="A130" i="3"/>
  <c r="C112" i="3"/>
  <c r="B112" i="3"/>
  <c r="A112" i="3"/>
  <c r="C117" i="3"/>
  <c r="B117" i="3"/>
  <c r="A117" i="3"/>
  <c r="C124" i="3"/>
  <c r="B124" i="3"/>
  <c r="A124" i="3"/>
  <c r="C88" i="3"/>
  <c r="B88" i="3"/>
  <c r="A88" i="3"/>
  <c r="B92" i="3"/>
  <c r="A92" i="3"/>
  <c r="C92" i="3"/>
  <c r="B70" i="3"/>
  <c r="A70" i="3"/>
  <c r="C70" i="3"/>
  <c r="C50" i="3"/>
  <c r="B50" i="3"/>
  <c r="A50" i="3"/>
  <c r="B60" i="3"/>
  <c r="A60" i="3"/>
  <c r="C60" i="3"/>
  <c r="B75" i="3"/>
  <c r="A75" i="3"/>
  <c r="C75" i="3"/>
  <c r="C28" i="3"/>
  <c r="B28" i="3"/>
  <c r="A28" i="3"/>
  <c r="C19" i="3"/>
  <c r="B19" i="3"/>
  <c r="A19" i="3"/>
  <c r="B24" i="3"/>
  <c r="A24" i="3"/>
  <c r="C24" i="3"/>
  <c r="B1902" i="3"/>
  <c r="A1902" i="3"/>
  <c r="C1902" i="3"/>
  <c r="C1899" i="3"/>
  <c r="B1899" i="3"/>
  <c r="A1899" i="3"/>
  <c r="C1905" i="3"/>
  <c r="B1905" i="3"/>
  <c r="A1905" i="3"/>
  <c r="C1886" i="3"/>
  <c r="B1886" i="3"/>
  <c r="A1886" i="3"/>
  <c r="B1877" i="3"/>
  <c r="A1877" i="3"/>
  <c r="C1877" i="3"/>
  <c r="B1872" i="3"/>
  <c r="A1872" i="3"/>
  <c r="C1872" i="3"/>
  <c r="B1856" i="3"/>
  <c r="A1856" i="3"/>
  <c r="C1856" i="3"/>
  <c r="B1914" i="3"/>
  <c r="A1914" i="3"/>
  <c r="C1914" i="3"/>
  <c r="B1993" i="3"/>
  <c r="A1993" i="3"/>
  <c r="C1993" i="3"/>
  <c r="C1989" i="3"/>
  <c r="B1989" i="3"/>
  <c r="A1989" i="3"/>
  <c r="C1980" i="3"/>
  <c r="B1980" i="3"/>
  <c r="A1980" i="3"/>
  <c r="A1973" i="3"/>
  <c r="C1973" i="3"/>
  <c r="B1973" i="3"/>
  <c r="A909" i="3"/>
  <c r="C909" i="3"/>
  <c r="B909" i="3"/>
  <c r="C896" i="3"/>
  <c r="B896" i="3"/>
  <c r="A896" i="3"/>
  <c r="A911" i="3"/>
  <c r="C911" i="3"/>
  <c r="B911" i="3"/>
  <c r="C898" i="3"/>
  <c r="B898" i="3"/>
  <c r="A898" i="3"/>
  <c r="C895" i="3"/>
  <c r="B895" i="3"/>
  <c r="A895" i="3"/>
  <c r="A884" i="3"/>
  <c r="C884" i="3"/>
  <c r="B884" i="3"/>
  <c r="C885" i="3"/>
  <c r="B885" i="3"/>
  <c r="A885" i="3"/>
  <c r="A878" i="3"/>
  <c r="C878" i="3"/>
  <c r="B878" i="3"/>
  <c r="C843" i="3"/>
  <c r="B843" i="3"/>
  <c r="A843" i="3"/>
  <c r="C832" i="3"/>
  <c r="B832" i="3"/>
  <c r="A832" i="3"/>
  <c r="A821" i="3"/>
  <c r="C821" i="3"/>
  <c r="B821" i="3"/>
  <c r="A810" i="3"/>
  <c r="C810" i="3"/>
  <c r="B810" i="3"/>
  <c r="A804" i="3"/>
  <c r="C804" i="3"/>
  <c r="B804" i="3"/>
  <c r="C820" i="3"/>
  <c r="B820" i="3"/>
  <c r="A820" i="3"/>
  <c r="C819" i="3"/>
  <c r="B819" i="3"/>
  <c r="A819" i="3"/>
  <c r="C792" i="3"/>
  <c r="B792" i="3"/>
  <c r="A792" i="3"/>
  <c r="C782" i="3"/>
  <c r="B782" i="3"/>
  <c r="A782" i="3"/>
  <c r="A772" i="3"/>
  <c r="C772" i="3"/>
  <c r="B772" i="3"/>
  <c r="C768" i="3"/>
  <c r="B768" i="3"/>
  <c r="A768" i="3"/>
  <c r="C754" i="3"/>
  <c r="B754" i="3"/>
  <c r="A754" i="3"/>
  <c r="A736" i="3"/>
  <c r="C736" i="3"/>
  <c r="B736" i="3"/>
  <c r="A729" i="3"/>
  <c r="C729" i="3"/>
  <c r="B729" i="3"/>
  <c r="B730" i="3"/>
  <c r="A730" i="3"/>
  <c r="C730" i="3"/>
  <c r="C1951" i="3"/>
  <c r="B1951" i="3"/>
  <c r="A1951" i="3"/>
  <c r="C1944" i="3"/>
  <c r="B1944" i="3"/>
  <c r="A1944" i="3"/>
  <c r="C1959" i="3"/>
  <c r="B1959" i="3"/>
  <c r="A1959" i="3"/>
  <c r="B1949" i="3"/>
  <c r="A1949" i="3"/>
  <c r="C1949" i="3"/>
  <c r="A563" i="3"/>
  <c r="C563" i="3"/>
  <c r="B563" i="3"/>
  <c r="C559" i="3"/>
  <c r="B559" i="3"/>
  <c r="A559" i="3"/>
  <c r="C1936" i="3"/>
  <c r="B1936" i="3"/>
  <c r="A1936" i="3"/>
  <c r="C1929" i="3"/>
  <c r="B1929" i="3"/>
  <c r="A1929" i="3"/>
  <c r="C544" i="3"/>
  <c r="B544" i="3"/>
  <c r="A544" i="3"/>
  <c r="C538" i="3"/>
  <c r="B538" i="3"/>
  <c r="A538" i="3"/>
  <c r="A520" i="3"/>
  <c r="C520" i="3"/>
  <c r="B520" i="3"/>
  <c r="C1922" i="3"/>
  <c r="B1922" i="3"/>
  <c r="A1922" i="3"/>
  <c r="A504" i="3"/>
  <c r="C504" i="3"/>
  <c r="B504" i="3"/>
  <c r="C501" i="3"/>
  <c r="B501" i="3"/>
  <c r="A501" i="3"/>
  <c r="A1664" i="3"/>
  <c r="C1664" i="3"/>
  <c r="B1664" i="3"/>
  <c r="C1659" i="3"/>
  <c r="B1659" i="3"/>
  <c r="A1659" i="3"/>
  <c r="A493" i="3"/>
  <c r="C493" i="3"/>
  <c r="B493" i="3"/>
  <c r="B1831" i="3"/>
  <c r="A1831" i="3"/>
  <c r="C1831" i="3"/>
  <c r="B1846" i="3"/>
  <c r="A1846" i="3"/>
  <c r="C1846" i="3"/>
  <c r="B1853" i="3"/>
  <c r="A1853" i="3"/>
  <c r="C1853" i="3"/>
  <c r="B1819" i="3"/>
  <c r="A1819" i="3"/>
  <c r="C1819" i="3"/>
  <c r="C1812" i="3"/>
  <c r="B1812" i="3"/>
  <c r="A1812" i="3"/>
  <c r="C1811" i="3"/>
  <c r="B1811" i="3"/>
  <c r="A1811" i="3"/>
  <c r="C1726" i="3"/>
  <c r="B1726" i="3"/>
  <c r="A1726" i="3"/>
  <c r="A1717" i="3"/>
  <c r="C1717" i="3"/>
  <c r="B1717" i="3"/>
  <c r="B1710" i="3"/>
  <c r="A1710" i="3"/>
  <c r="C1710" i="3"/>
  <c r="B1799" i="3"/>
  <c r="A1799" i="3"/>
  <c r="C1799" i="3"/>
  <c r="C1825" i="3"/>
  <c r="B1825" i="3"/>
  <c r="A1825" i="3"/>
  <c r="A1841" i="3"/>
  <c r="C1841" i="3"/>
  <c r="B1841" i="3"/>
  <c r="A1687" i="3"/>
  <c r="C1687" i="3"/>
  <c r="B1687" i="3"/>
  <c r="C1695" i="3"/>
  <c r="B1695" i="3"/>
  <c r="A1695" i="3"/>
  <c r="A1686" i="3"/>
  <c r="C1686" i="3"/>
  <c r="B1686" i="3"/>
  <c r="C1676" i="3"/>
  <c r="B1676" i="3"/>
  <c r="A1676" i="3"/>
  <c r="A1757" i="3"/>
  <c r="C1757" i="3"/>
  <c r="B1757" i="3"/>
  <c r="A1747" i="3"/>
  <c r="C1747" i="3"/>
  <c r="B1747" i="3"/>
  <c r="C1760" i="3"/>
  <c r="B1760" i="3"/>
  <c r="A1760" i="3"/>
  <c r="C1750" i="3"/>
  <c r="B1750" i="3"/>
  <c r="A1750" i="3"/>
  <c r="A1743" i="3"/>
  <c r="C1743" i="3"/>
  <c r="B1743" i="3"/>
  <c r="C1736" i="3"/>
  <c r="B1736" i="3"/>
  <c r="A1736" i="3"/>
  <c r="A1704" i="3"/>
  <c r="C1704" i="3"/>
  <c r="B1704" i="3"/>
  <c r="A1703" i="3"/>
  <c r="C1703" i="3"/>
  <c r="B1703" i="3"/>
  <c r="C1772" i="3"/>
  <c r="B1772" i="3"/>
  <c r="A1772" i="3"/>
  <c r="B1794" i="3"/>
  <c r="A1794" i="3"/>
  <c r="C1794" i="3"/>
  <c r="A1776" i="3"/>
  <c r="C1776" i="3"/>
  <c r="B1776" i="3"/>
  <c r="A1649" i="3"/>
  <c r="C1649" i="3"/>
  <c r="B1649" i="3"/>
  <c r="C1642" i="3"/>
  <c r="B1642" i="3"/>
  <c r="A1642" i="3"/>
  <c r="A1627" i="3"/>
  <c r="C1627" i="3"/>
  <c r="B1627" i="3"/>
  <c r="A1626" i="3"/>
  <c r="C1626" i="3"/>
  <c r="B1626" i="3"/>
  <c r="A1612" i="3"/>
  <c r="C1612" i="3"/>
  <c r="B1612" i="3"/>
  <c r="A1639" i="3"/>
  <c r="C1639" i="3"/>
  <c r="B1639" i="3"/>
  <c r="A1634" i="3"/>
  <c r="C1634" i="3"/>
  <c r="B1634" i="3"/>
  <c r="B1381" i="3"/>
  <c r="A1381" i="3"/>
  <c r="C1381" i="3"/>
  <c r="B1370" i="3"/>
  <c r="A1370" i="3"/>
  <c r="C1370" i="3"/>
  <c r="C1364" i="3"/>
  <c r="B1364" i="3"/>
  <c r="A1364" i="3"/>
  <c r="C1359" i="3"/>
  <c r="B1359" i="3"/>
  <c r="A1359" i="3"/>
  <c r="B1365" i="3"/>
  <c r="A1365" i="3"/>
  <c r="C1365" i="3"/>
  <c r="C1352" i="3"/>
  <c r="B1352" i="3"/>
  <c r="A1352" i="3"/>
  <c r="C362" i="3"/>
  <c r="B362" i="3"/>
  <c r="A362" i="3"/>
  <c r="C361" i="3"/>
  <c r="B361" i="3"/>
  <c r="A361" i="3"/>
  <c r="A679" i="3"/>
  <c r="C679" i="3"/>
  <c r="B679" i="3"/>
  <c r="C674" i="3"/>
  <c r="B674" i="3"/>
  <c r="A674" i="3"/>
  <c r="C671" i="3"/>
  <c r="B671" i="3"/>
  <c r="A671" i="3"/>
  <c r="C620" i="3"/>
  <c r="B620" i="3"/>
  <c r="A620" i="3"/>
  <c r="A662" i="3"/>
  <c r="C662" i="3"/>
  <c r="B662" i="3"/>
  <c r="A619" i="3"/>
  <c r="C619" i="3"/>
  <c r="B619" i="3"/>
  <c r="C649" i="3"/>
  <c r="B649" i="3"/>
  <c r="A649" i="3"/>
  <c r="A643" i="3"/>
  <c r="C643" i="3"/>
  <c r="B643" i="3"/>
  <c r="C669" i="3"/>
  <c r="B669" i="3"/>
  <c r="A669" i="3"/>
  <c r="A630" i="3"/>
  <c r="C630" i="3"/>
  <c r="B630" i="3"/>
  <c r="A623" i="3"/>
  <c r="C623" i="3"/>
  <c r="B623" i="3"/>
  <c r="A612" i="3"/>
  <c r="C612" i="3"/>
  <c r="B612" i="3"/>
  <c r="C644" i="3"/>
  <c r="B644" i="3"/>
  <c r="A644" i="3"/>
  <c r="C579" i="3"/>
  <c r="B579" i="3"/>
  <c r="A579" i="3"/>
  <c r="A599" i="3"/>
  <c r="C599" i="3"/>
  <c r="B599" i="3"/>
  <c r="C595" i="3"/>
  <c r="B595" i="3"/>
  <c r="A595" i="3"/>
  <c r="A603" i="3"/>
  <c r="C603" i="3"/>
  <c r="B603" i="3"/>
  <c r="A588" i="3"/>
  <c r="C588" i="3"/>
  <c r="B588" i="3"/>
  <c r="A594" i="3"/>
  <c r="C594" i="3"/>
  <c r="B594" i="3"/>
  <c r="A573" i="3"/>
  <c r="C573" i="3"/>
  <c r="B573" i="3"/>
  <c r="B145" i="3"/>
  <c r="A145" i="3"/>
  <c r="C145" i="3"/>
  <c r="C149" i="3"/>
  <c r="B149" i="3"/>
  <c r="A149" i="3"/>
  <c r="C676" i="3"/>
  <c r="B676" i="3"/>
  <c r="A676" i="3"/>
  <c r="B27" i="3"/>
  <c r="A27" i="3"/>
  <c r="C27" i="3"/>
  <c r="A2345" i="3"/>
  <c r="C2345" i="3"/>
  <c r="B2345" i="3"/>
  <c r="B1438" i="3"/>
  <c r="A1438" i="3"/>
  <c r="C1438" i="3"/>
  <c r="A491" i="3"/>
  <c r="C491" i="3"/>
  <c r="B491" i="3"/>
  <c r="B319" i="3"/>
  <c r="A319" i="3"/>
  <c r="C319" i="3"/>
  <c r="A398" i="3"/>
  <c r="C398" i="3"/>
  <c r="B398" i="3"/>
  <c r="A404" i="3"/>
  <c r="C404" i="3"/>
  <c r="B404" i="3"/>
  <c r="C2164" i="3"/>
  <c r="B2164" i="3"/>
  <c r="A2164" i="3"/>
  <c r="C1309" i="3"/>
  <c r="B1309" i="3"/>
  <c r="A1309" i="3"/>
  <c r="C2255" i="3"/>
  <c r="B2255" i="3"/>
  <c r="A2255" i="3"/>
  <c r="C431" i="3"/>
  <c r="B431" i="3"/>
  <c r="A431" i="3"/>
  <c r="B746" i="3"/>
  <c r="A746" i="3"/>
  <c r="C746" i="3"/>
  <c r="B265" i="3"/>
  <c r="C265" i="3"/>
  <c r="C1214" i="3"/>
  <c r="B1214" i="3"/>
  <c r="A1214" i="3"/>
  <c r="C11" i="3"/>
  <c r="B11" i="3"/>
  <c r="A11" i="3"/>
  <c r="C947" i="3"/>
  <c r="B947" i="3"/>
  <c r="A947" i="3"/>
  <c r="B1471" i="3"/>
  <c r="A1471" i="3"/>
  <c r="C1471" i="3"/>
  <c r="C2371" i="3"/>
  <c r="B2371" i="3"/>
  <c r="A2371" i="3"/>
  <c r="C1727" i="3"/>
  <c r="B1727" i="3"/>
  <c r="A1727" i="3"/>
  <c r="C876" i="3"/>
  <c r="B876" i="3"/>
  <c r="A876" i="3"/>
  <c r="C926" i="3"/>
  <c r="B926" i="3"/>
  <c r="A926" i="3"/>
  <c r="C726" i="3"/>
  <c r="B726" i="3"/>
  <c r="A726" i="3"/>
  <c r="C589" i="3"/>
  <c r="B589" i="3"/>
  <c r="A589" i="3"/>
  <c r="C1060" i="3"/>
  <c r="B1060" i="3"/>
  <c r="A1060" i="3"/>
  <c r="C891" i="3"/>
  <c r="B891" i="3"/>
  <c r="A891" i="3"/>
  <c r="C1269" i="3"/>
  <c r="B1269" i="3"/>
  <c r="A1269" i="3"/>
  <c r="C2091" i="3"/>
  <c r="B2091" i="3"/>
  <c r="A2091" i="3"/>
  <c r="A781" i="3"/>
  <c r="C781" i="3"/>
  <c r="B781" i="3"/>
  <c r="A583" i="3"/>
  <c r="C583" i="3"/>
  <c r="B583" i="3"/>
  <c r="C1843" i="3"/>
  <c r="B1843" i="3"/>
  <c r="A1843" i="3"/>
  <c r="A2042" i="3"/>
  <c r="C2042" i="3"/>
  <c r="B2042" i="3"/>
  <c r="C100" i="3"/>
  <c r="B100" i="3"/>
  <c r="A100" i="3"/>
  <c r="C397" i="3"/>
  <c r="B397" i="3"/>
  <c r="A397" i="3"/>
  <c r="C683" i="3"/>
  <c r="B683" i="3"/>
  <c r="A683" i="3"/>
  <c r="A611" i="3"/>
  <c r="C611" i="3"/>
  <c r="B611" i="3"/>
  <c r="C1792" i="3"/>
  <c r="B1792" i="3"/>
  <c r="A1792" i="3"/>
  <c r="C392" i="3"/>
  <c r="B392" i="3"/>
  <c r="A392" i="3"/>
  <c r="A1500" i="3"/>
  <c r="C1500" i="3"/>
  <c r="B1500" i="3"/>
  <c r="A413" i="3"/>
  <c r="C413" i="3"/>
  <c r="B413" i="3"/>
  <c r="A1404" i="3"/>
  <c r="C1404" i="3"/>
  <c r="B1404" i="3"/>
  <c r="C1137" i="3"/>
  <c r="B1137" i="3"/>
  <c r="A1137" i="3"/>
  <c r="A1203" i="3"/>
  <c r="C1203" i="3"/>
  <c r="B1203" i="3"/>
  <c r="C441" i="3"/>
  <c r="B441" i="3"/>
  <c r="A441" i="3"/>
  <c r="C1112" i="3"/>
  <c r="B1112" i="3"/>
  <c r="A1112" i="3"/>
  <c r="C1119" i="3"/>
  <c r="B1119" i="3"/>
  <c r="A1119" i="3"/>
  <c r="B1113" i="3"/>
  <c r="A1113" i="3"/>
  <c r="C1113" i="3"/>
  <c r="A1108" i="3"/>
  <c r="C1108" i="3"/>
  <c r="B1108" i="3"/>
  <c r="C1724" i="3"/>
  <c r="B1724" i="3"/>
  <c r="A1724" i="3"/>
  <c r="C1544" i="3"/>
  <c r="B1544" i="3"/>
  <c r="A1544" i="3"/>
  <c r="C1655" i="3"/>
  <c r="B1655" i="3"/>
  <c r="A1655" i="3"/>
  <c r="B1499" i="3"/>
  <c r="A1499" i="3"/>
  <c r="C1499" i="3"/>
  <c r="B1483" i="3"/>
  <c r="A1483" i="3"/>
  <c r="C1483" i="3"/>
  <c r="C2109" i="3"/>
  <c r="B2109" i="3"/>
  <c r="A2109" i="3"/>
  <c r="C209" i="3"/>
  <c r="B209" i="3"/>
  <c r="A209" i="3"/>
  <c r="B245" i="3"/>
  <c r="A245" i="3"/>
  <c r="C245" i="3"/>
  <c r="C186" i="3"/>
  <c r="B186" i="3"/>
  <c r="A186" i="3"/>
  <c r="C187" i="3"/>
  <c r="B187" i="3"/>
  <c r="A187" i="3"/>
  <c r="C182" i="3"/>
  <c r="B182" i="3"/>
  <c r="A182" i="3"/>
  <c r="B177" i="3"/>
  <c r="A177" i="3"/>
  <c r="C177" i="3"/>
  <c r="A239" i="3"/>
  <c r="C239" i="3"/>
  <c r="B239" i="3"/>
  <c r="C51" i="3"/>
  <c r="B51" i="3"/>
  <c r="A51" i="3"/>
  <c r="A99" i="3"/>
  <c r="C99" i="3"/>
  <c r="B99" i="3"/>
  <c r="B44" i="3"/>
  <c r="A44" i="3"/>
  <c r="C44" i="3"/>
  <c r="C1011" i="3"/>
  <c r="B1011" i="3"/>
  <c r="A1011" i="3"/>
  <c r="C986" i="3"/>
  <c r="B986" i="3"/>
  <c r="A986" i="3"/>
  <c r="B769" i="3"/>
  <c r="A769" i="3"/>
  <c r="C769" i="3"/>
  <c r="C353" i="3"/>
  <c r="B353" i="3"/>
  <c r="A353" i="3"/>
  <c r="C642" i="3"/>
  <c r="B642" i="3"/>
  <c r="A642" i="3"/>
  <c r="A21" i="3"/>
  <c r="C21" i="3"/>
  <c r="B21" i="3"/>
  <c r="A1682" i="3"/>
  <c r="C1682" i="3"/>
  <c r="B1682" i="3"/>
  <c r="A1754" i="3"/>
  <c r="C1754" i="3"/>
  <c r="B1754" i="3"/>
  <c r="B2038" i="3"/>
  <c r="A2038" i="3"/>
  <c r="C2038" i="3"/>
  <c r="C280" i="3"/>
  <c r="B280" i="3"/>
  <c r="A280" i="3"/>
  <c r="B1793" i="3"/>
  <c r="A1793" i="3"/>
  <c r="C1793" i="3"/>
  <c r="B1852" i="3"/>
  <c r="A1852" i="3"/>
  <c r="C1852" i="3"/>
  <c r="A2084" i="3"/>
  <c r="C2084" i="3"/>
  <c r="B2084" i="3"/>
  <c r="C751" i="3"/>
  <c r="B751" i="3"/>
  <c r="A751" i="3"/>
  <c r="A1874" i="3"/>
  <c r="C1874" i="3"/>
  <c r="B1874" i="3"/>
  <c r="B1129" i="3"/>
  <c r="A1129" i="3"/>
  <c r="C1129" i="3"/>
  <c r="C1803" i="3"/>
  <c r="B1803" i="3"/>
  <c r="A1803" i="3"/>
  <c r="C1226" i="3"/>
  <c r="B1226" i="3"/>
  <c r="A1226" i="3"/>
  <c r="B1995" i="3"/>
  <c r="A1995" i="3"/>
  <c r="C1995" i="3"/>
  <c r="C1842" i="3"/>
  <c r="B1842" i="3"/>
  <c r="A1842" i="3"/>
  <c r="C1243" i="3"/>
  <c r="B1243" i="3"/>
  <c r="A1243" i="3"/>
  <c r="C2061" i="3"/>
  <c r="B2061" i="3"/>
  <c r="A2061" i="3"/>
  <c r="C1382" i="3"/>
  <c r="B1382" i="3"/>
  <c r="A1382" i="3"/>
  <c r="B1617" i="3"/>
  <c r="A1617" i="3"/>
  <c r="C1617" i="3"/>
  <c r="C93" i="3"/>
  <c r="B93" i="3"/>
  <c r="A93" i="3"/>
  <c r="C500" i="3"/>
  <c r="B500" i="3"/>
  <c r="A500" i="3"/>
  <c r="C1885" i="3"/>
  <c r="A1885" i="3"/>
  <c r="B1885" i="3"/>
  <c r="C1857" i="3"/>
  <c r="B1857" i="3"/>
  <c r="A1857" i="3"/>
  <c r="C661" i="3"/>
  <c r="B661" i="3"/>
  <c r="A661" i="3"/>
  <c r="A2357" i="3"/>
  <c r="C2357" i="3"/>
  <c r="B2357" i="3"/>
  <c r="A788" i="3"/>
  <c r="C788" i="3"/>
  <c r="B788" i="3"/>
  <c r="A2085" i="3"/>
  <c r="C2085" i="3"/>
  <c r="B2085" i="3"/>
  <c r="C1972" i="3"/>
  <c r="A1972" i="3"/>
  <c r="B1972" i="3"/>
  <c r="C784" i="3"/>
  <c r="B784" i="3"/>
  <c r="A784" i="3"/>
  <c r="C1691" i="3"/>
  <c r="B1691" i="3"/>
  <c r="A1691" i="3"/>
  <c r="B716" i="3"/>
  <c r="A716" i="3"/>
  <c r="C716" i="3"/>
  <c r="B1265" i="3"/>
  <c r="A1265" i="3"/>
  <c r="C1265" i="3"/>
  <c r="C1191" i="3"/>
  <c r="B1191" i="3"/>
  <c r="A1191" i="3"/>
  <c r="A1290" i="3"/>
  <c r="C1290" i="3"/>
  <c r="B1290" i="3"/>
  <c r="A1838" i="3"/>
  <c r="C1838" i="3"/>
  <c r="B1838" i="3"/>
  <c r="C1554" i="3"/>
  <c r="B1554" i="3"/>
  <c r="A1554" i="3"/>
  <c r="C2075" i="3"/>
  <c r="B2075" i="3"/>
  <c r="A2075" i="3"/>
  <c r="C1423" i="3"/>
  <c r="B1423" i="3"/>
  <c r="A1423" i="3"/>
  <c r="C1440" i="3"/>
  <c r="B1440" i="3"/>
  <c r="A1440" i="3"/>
  <c r="B1428" i="3"/>
  <c r="A1428" i="3"/>
  <c r="C1428" i="3"/>
  <c r="C231" i="3"/>
  <c r="B231" i="3"/>
  <c r="A231" i="3"/>
  <c r="B68" i="3"/>
  <c r="A68" i="3"/>
  <c r="C68" i="3"/>
  <c r="C2004" i="3"/>
  <c r="B2004" i="3"/>
  <c r="A2004" i="3"/>
  <c r="C476" i="3"/>
  <c r="B476" i="3"/>
  <c r="A476" i="3"/>
  <c r="B1901" i="3"/>
  <c r="A1901" i="3"/>
  <c r="C1901" i="3"/>
  <c r="A1781" i="3"/>
  <c r="C1781" i="3"/>
  <c r="B1781" i="3"/>
  <c r="A2207" i="3"/>
  <c r="C2207" i="3"/>
  <c r="B2207" i="3"/>
  <c r="C1363" i="3"/>
  <c r="B1363" i="3"/>
  <c r="A1363" i="3"/>
  <c r="A1815" i="3"/>
  <c r="C1815" i="3"/>
  <c r="B1815" i="3"/>
  <c r="A1075" i="3"/>
  <c r="C1075" i="3"/>
  <c r="B1075" i="3"/>
  <c r="A849" i="3"/>
  <c r="C849" i="3"/>
  <c r="B849" i="3"/>
  <c r="C795" i="3"/>
  <c r="B795" i="3"/>
  <c r="A795" i="3"/>
  <c r="C711" i="3"/>
  <c r="B711" i="3"/>
  <c r="A711" i="3"/>
  <c r="C541" i="3"/>
  <c r="B541" i="3"/>
  <c r="A541" i="3"/>
  <c r="A90" i="3"/>
  <c r="C90" i="3"/>
  <c r="B90" i="3"/>
  <c r="C462" i="3"/>
  <c r="B462" i="3"/>
  <c r="A462" i="3"/>
  <c r="C1188" i="3"/>
  <c r="B1188" i="3"/>
  <c r="A1188" i="3"/>
  <c r="B1010" i="3"/>
  <c r="A1010" i="3"/>
  <c r="C1010" i="3"/>
  <c r="A1414" i="3"/>
  <c r="C1414" i="3"/>
  <c r="B1414" i="3"/>
  <c r="C2370" i="3"/>
  <c r="B2370" i="3"/>
  <c r="A2370" i="3"/>
  <c r="C423" i="3"/>
  <c r="B423" i="3"/>
  <c r="A423" i="3"/>
  <c r="B2232" i="3"/>
  <c r="A2232" i="3"/>
  <c r="C2232" i="3"/>
  <c r="A1276" i="3"/>
  <c r="C1276" i="3"/>
  <c r="B1276" i="3"/>
  <c r="C1935" i="3"/>
  <c r="B1935" i="3"/>
  <c r="A1935" i="3"/>
  <c r="C1675" i="3"/>
  <c r="B1675" i="3"/>
  <c r="A1675" i="3"/>
  <c r="C283" i="3"/>
  <c r="B283" i="3"/>
  <c r="A283" i="3"/>
  <c r="C1996" i="3"/>
  <c r="B1996" i="3"/>
  <c r="A1996" i="3"/>
  <c r="B984" i="3"/>
  <c r="A984" i="3"/>
  <c r="C984" i="3"/>
  <c r="B2235" i="3"/>
  <c r="A2235" i="3"/>
  <c r="C2235" i="3"/>
  <c r="A315" i="3"/>
  <c r="C315" i="3"/>
  <c r="B315" i="3"/>
  <c r="C1941" i="3"/>
  <c r="B1941" i="3"/>
  <c r="A1941" i="3"/>
  <c r="A1694" i="3"/>
  <c r="C1694" i="3"/>
  <c r="B1694" i="3"/>
  <c r="C16" i="3"/>
  <c r="B16" i="3"/>
  <c r="A16" i="3"/>
  <c r="C908" i="3"/>
  <c r="B908" i="3"/>
  <c r="A908" i="3"/>
  <c r="C1767" i="3"/>
  <c r="B1767" i="3"/>
  <c r="A1767" i="3"/>
  <c r="C1001" i="3"/>
  <c r="B1001" i="3"/>
  <c r="A1001" i="3"/>
  <c r="B233" i="3"/>
  <c r="A233" i="3"/>
  <c r="C233" i="3"/>
  <c r="A2310" i="3"/>
  <c r="C2310" i="3"/>
  <c r="B2310" i="3"/>
  <c r="B2303" i="3"/>
  <c r="A2303" i="3"/>
  <c r="C2303" i="3"/>
  <c r="C1790" i="3"/>
  <c r="B1790" i="3"/>
  <c r="A1790" i="3"/>
  <c r="A1999" i="3"/>
  <c r="C1999" i="3"/>
  <c r="B1999" i="3"/>
  <c r="B1287" i="3"/>
  <c r="A1287" i="3"/>
  <c r="C1287" i="3"/>
  <c r="B409" i="3"/>
  <c r="A409" i="3"/>
  <c r="C409" i="3"/>
  <c r="C667" i="3"/>
  <c r="B667" i="3"/>
  <c r="A667" i="3"/>
  <c r="C1672" i="3"/>
  <c r="B1672" i="3"/>
  <c r="A1672" i="3"/>
  <c r="B802" i="3"/>
  <c r="A802" i="3"/>
  <c r="C802" i="3"/>
  <c r="C1863" i="3"/>
  <c r="B1863" i="3"/>
  <c r="A1863" i="3"/>
  <c r="B165" i="3"/>
  <c r="A165" i="3"/>
  <c r="C165" i="3"/>
  <c r="C2026" i="3"/>
  <c r="B2026" i="3"/>
  <c r="A2026" i="3"/>
  <c r="A13" i="3"/>
  <c r="C13" i="3"/>
  <c r="B13" i="3"/>
  <c r="C713" i="3"/>
  <c r="B713" i="3"/>
  <c r="A713" i="3"/>
  <c r="A696" i="3"/>
  <c r="C696" i="3"/>
  <c r="B696" i="3"/>
  <c r="C708" i="3"/>
  <c r="B708" i="3"/>
  <c r="A708" i="3"/>
  <c r="C539" i="3"/>
  <c r="B539" i="3"/>
  <c r="A539" i="3"/>
  <c r="A53" i="3"/>
  <c r="C53" i="3"/>
  <c r="B53" i="3"/>
  <c r="C232" i="3"/>
  <c r="B232" i="3"/>
  <c r="A232" i="3"/>
  <c r="B1526" i="3"/>
  <c r="A1526" i="3"/>
  <c r="C1526" i="3"/>
  <c r="C1333" i="3"/>
  <c r="B1333" i="3"/>
  <c r="A1333" i="3"/>
  <c r="B2341" i="3"/>
  <c r="A2341" i="3"/>
  <c r="C2341" i="3"/>
  <c r="C1667" i="3"/>
  <c r="B1667" i="3"/>
  <c r="A1667" i="3"/>
  <c r="C2008" i="3"/>
  <c r="B2008" i="3"/>
  <c r="A2008" i="3"/>
  <c r="C188" i="3"/>
  <c r="B188" i="3"/>
  <c r="A188" i="3"/>
  <c r="C2064" i="3"/>
  <c r="B2064" i="3"/>
  <c r="A2064" i="3"/>
  <c r="C1459" i="3"/>
  <c r="B1459" i="3"/>
  <c r="A1459" i="3"/>
  <c r="A883" i="3"/>
  <c r="C883" i="3"/>
  <c r="B883" i="3"/>
  <c r="B2043" i="3"/>
  <c r="A2043" i="3"/>
  <c r="C2043" i="3"/>
  <c r="A865" i="3"/>
  <c r="C865" i="3"/>
  <c r="B865" i="3"/>
  <c r="C1502" i="3"/>
  <c r="B1502" i="3"/>
  <c r="A1502" i="3"/>
  <c r="B552" i="3"/>
  <c r="A552" i="3"/>
  <c r="C552" i="3"/>
  <c r="A2190" i="3"/>
  <c r="C2190" i="3"/>
  <c r="B2190" i="3"/>
  <c r="C2011" i="3"/>
  <c r="B2011" i="3"/>
  <c r="A2011" i="3"/>
  <c r="A763" i="3"/>
  <c r="C763" i="3"/>
  <c r="B763" i="3"/>
  <c r="C1570" i="3"/>
  <c r="B1570" i="3"/>
  <c r="A1570" i="3"/>
  <c r="C30" i="3"/>
  <c r="B30" i="3"/>
  <c r="A30" i="3"/>
  <c r="C1413" i="3"/>
  <c r="B1413" i="3"/>
  <c r="A1413" i="3"/>
  <c r="B1074" i="3"/>
  <c r="A1074" i="3"/>
  <c r="C1074" i="3"/>
  <c r="C113" i="3"/>
  <c r="B113" i="3"/>
  <c r="A113" i="3"/>
  <c r="A550" i="3"/>
  <c r="C550" i="3"/>
  <c r="B550" i="3"/>
  <c r="A1262" i="3"/>
  <c r="C1262" i="3"/>
  <c r="B1262" i="3"/>
  <c r="A715" i="3"/>
  <c r="C715" i="3"/>
  <c r="B715" i="3"/>
  <c r="A114" i="3"/>
  <c r="C114" i="3"/>
  <c r="B114" i="3"/>
  <c r="A1022" i="3"/>
  <c r="C1022" i="3"/>
  <c r="B1022" i="3"/>
  <c r="C744" i="3"/>
  <c r="B744" i="3"/>
  <c r="A744" i="3"/>
  <c r="C1390" i="3"/>
  <c r="B1390" i="3"/>
  <c r="A1390" i="3"/>
  <c r="A2268" i="3"/>
  <c r="C2268" i="3"/>
  <c r="B2268" i="3"/>
  <c r="C1950" i="3"/>
  <c r="B1950" i="3"/>
  <c r="A1950" i="3"/>
  <c r="C1770" i="3"/>
  <c r="B1770" i="3"/>
  <c r="A1770" i="3"/>
  <c r="A122" i="3"/>
  <c r="C122" i="3"/>
  <c r="B122" i="3"/>
  <c r="B2108" i="3"/>
  <c r="A2108" i="3"/>
  <c r="C2108" i="3"/>
  <c r="B2118" i="3"/>
  <c r="A2118" i="3"/>
  <c r="C2118" i="3"/>
  <c r="C2387" i="3"/>
  <c r="B2387" i="3"/>
  <c r="A2387" i="3"/>
  <c r="C2383" i="3"/>
  <c r="B2383" i="3"/>
  <c r="A2383" i="3"/>
  <c r="A2376" i="3"/>
  <c r="C2376" i="3"/>
  <c r="B2376" i="3"/>
  <c r="C2365" i="3"/>
  <c r="B2365" i="3"/>
  <c r="A2365" i="3"/>
  <c r="B2355" i="3"/>
  <c r="A2355" i="3"/>
  <c r="C2355" i="3"/>
  <c r="C2337" i="3"/>
  <c r="B2337" i="3"/>
  <c r="A2337" i="3"/>
  <c r="C2328" i="3"/>
  <c r="B2328" i="3"/>
  <c r="A2328" i="3"/>
  <c r="B2325" i="3"/>
  <c r="A2325" i="3"/>
  <c r="C2325" i="3"/>
  <c r="B2320" i="3"/>
  <c r="A2320" i="3"/>
  <c r="C2320" i="3"/>
  <c r="C2314" i="3"/>
  <c r="B2314" i="3"/>
  <c r="A2314" i="3"/>
  <c r="C2299" i="3"/>
  <c r="B2299" i="3"/>
  <c r="A2299" i="3"/>
  <c r="C2305" i="3"/>
  <c r="B2305" i="3"/>
  <c r="A2305" i="3"/>
  <c r="B2300" i="3"/>
  <c r="A2300" i="3"/>
  <c r="C2300" i="3"/>
  <c r="B2291" i="3"/>
  <c r="A2291" i="3"/>
  <c r="C2291" i="3"/>
  <c r="B2284" i="3"/>
  <c r="A2284" i="3"/>
  <c r="C2284" i="3"/>
  <c r="B2275" i="3"/>
  <c r="A2275" i="3"/>
  <c r="C2275" i="3"/>
  <c r="B2261" i="3"/>
  <c r="A2261" i="3"/>
  <c r="C2261" i="3"/>
  <c r="B2258" i="3"/>
  <c r="A2258" i="3"/>
  <c r="C2258" i="3"/>
  <c r="C2250" i="3"/>
  <c r="B2250" i="3"/>
  <c r="A2250" i="3"/>
  <c r="B2240" i="3"/>
  <c r="A2240" i="3"/>
  <c r="C2240" i="3"/>
  <c r="A2225" i="3"/>
  <c r="C2225" i="3"/>
  <c r="B2225" i="3"/>
  <c r="A2223" i="3"/>
  <c r="C2223" i="3"/>
  <c r="B2223" i="3"/>
  <c r="A2221" i="3"/>
  <c r="C2221" i="3"/>
  <c r="B2221" i="3"/>
  <c r="A2214" i="3"/>
  <c r="C2214" i="3"/>
  <c r="B2214" i="3"/>
  <c r="A2208" i="3"/>
  <c r="C2208" i="3"/>
  <c r="B2208" i="3"/>
  <c r="C2192" i="3"/>
  <c r="B2192" i="3"/>
  <c r="A2192" i="3"/>
  <c r="C2196" i="3"/>
  <c r="B2196" i="3"/>
  <c r="A2196" i="3"/>
  <c r="C2179" i="3"/>
  <c r="B2179" i="3"/>
  <c r="A2179" i="3"/>
  <c r="C2175" i="3"/>
  <c r="B2175" i="3"/>
  <c r="A2175" i="3"/>
  <c r="C2168" i="3"/>
  <c r="B2168" i="3"/>
  <c r="A2168" i="3"/>
  <c r="C2160" i="3"/>
  <c r="B2160" i="3"/>
  <c r="A2160" i="3"/>
  <c r="C2158" i="3"/>
  <c r="B2158" i="3"/>
  <c r="A2158" i="3"/>
  <c r="A2104" i="3"/>
  <c r="C2104" i="3"/>
  <c r="B2104" i="3"/>
  <c r="A2098" i="3"/>
  <c r="C2098" i="3"/>
  <c r="B2098" i="3"/>
  <c r="A2103" i="3"/>
  <c r="C2103" i="3"/>
  <c r="B2103" i="3"/>
  <c r="A2068" i="3"/>
  <c r="C2068" i="3"/>
  <c r="B2068" i="3"/>
  <c r="C1231" i="3"/>
  <c r="B1231" i="3"/>
  <c r="A1231" i="3"/>
  <c r="A1590" i="3"/>
  <c r="C1590" i="3"/>
  <c r="B1590" i="3"/>
  <c r="C1580" i="3"/>
  <c r="B1580" i="3"/>
  <c r="A1580" i="3"/>
  <c r="C1577" i="3"/>
  <c r="B1577" i="3"/>
  <c r="A1577" i="3"/>
  <c r="C1542" i="3"/>
  <c r="B1542" i="3"/>
  <c r="A1542" i="3"/>
  <c r="C1565" i="3"/>
  <c r="B1565" i="3"/>
  <c r="A1565" i="3"/>
  <c r="A1558" i="3"/>
  <c r="C1558" i="3"/>
  <c r="B1558" i="3"/>
  <c r="A1547" i="3"/>
  <c r="C1547" i="3"/>
  <c r="B1547" i="3"/>
  <c r="B1527" i="3"/>
  <c r="A1527" i="3"/>
  <c r="C1527" i="3"/>
  <c r="A2150" i="3"/>
  <c r="C2150" i="3"/>
  <c r="B2150" i="3"/>
  <c r="C1298" i="3"/>
  <c r="B1298" i="3"/>
  <c r="A1298" i="3"/>
  <c r="C1237" i="3"/>
  <c r="B1237" i="3"/>
  <c r="A1237" i="3"/>
  <c r="A1518" i="3"/>
  <c r="C1518" i="3"/>
  <c r="B1518" i="3"/>
  <c r="C1508" i="3"/>
  <c r="B1508" i="3"/>
  <c r="A1508" i="3"/>
  <c r="C1512" i="3"/>
  <c r="B1512" i="3"/>
  <c r="A1512" i="3"/>
  <c r="C1506" i="3"/>
  <c r="B1506" i="3"/>
  <c r="A1506" i="3"/>
  <c r="A1493" i="3"/>
  <c r="C1493" i="3"/>
  <c r="B1493" i="3"/>
  <c r="C1480" i="3"/>
  <c r="B1480" i="3"/>
  <c r="A1480" i="3"/>
  <c r="A1475" i="3"/>
  <c r="C1475" i="3"/>
  <c r="B1475" i="3"/>
  <c r="C1466" i="3"/>
  <c r="B1466" i="3"/>
  <c r="A1466" i="3"/>
  <c r="A1464" i="3"/>
  <c r="C1464" i="3"/>
  <c r="B1464" i="3"/>
  <c r="B1451" i="3"/>
  <c r="A1451" i="3"/>
  <c r="C1451" i="3"/>
  <c r="C1455" i="3"/>
  <c r="B1455" i="3"/>
  <c r="A1455" i="3"/>
  <c r="C1418" i="3"/>
  <c r="B1418" i="3"/>
  <c r="A1418" i="3"/>
  <c r="C1443" i="3"/>
  <c r="B1443" i="3"/>
  <c r="A1443" i="3"/>
  <c r="C1442" i="3"/>
  <c r="B1442" i="3"/>
  <c r="A1442" i="3"/>
  <c r="B1429" i="3"/>
  <c r="A1429" i="3"/>
  <c r="C1429" i="3"/>
  <c r="B1417" i="3"/>
  <c r="A1417" i="3"/>
  <c r="C1417" i="3"/>
  <c r="B1406" i="3"/>
  <c r="A1406" i="3"/>
  <c r="C1406" i="3"/>
  <c r="C1398" i="3"/>
  <c r="B1398" i="3"/>
  <c r="A1398" i="3"/>
  <c r="B1392" i="3"/>
  <c r="A1392" i="3"/>
  <c r="C1392" i="3"/>
  <c r="A1350" i="3"/>
  <c r="C1350" i="3"/>
  <c r="B1350" i="3"/>
  <c r="C1346" i="3"/>
  <c r="B1346" i="3"/>
  <c r="A1346" i="3"/>
  <c r="C1601" i="3"/>
  <c r="B1601" i="3"/>
  <c r="A1601" i="3"/>
  <c r="C1609" i="3"/>
  <c r="B1609" i="3"/>
  <c r="A1609" i="3"/>
  <c r="C1337" i="3"/>
  <c r="B1337" i="3"/>
  <c r="A1337" i="3"/>
  <c r="B1323" i="3"/>
  <c r="A1323" i="3"/>
  <c r="C1323" i="3"/>
  <c r="B1311" i="3"/>
  <c r="A1311" i="3"/>
  <c r="C1311" i="3"/>
  <c r="C1302" i="3"/>
  <c r="B1302" i="3"/>
  <c r="A1302" i="3"/>
  <c r="C1291" i="3"/>
  <c r="B1291" i="3"/>
  <c r="A1291" i="3"/>
  <c r="A1281" i="3"/>
  <c r="C1281" i="3"/>
  <c r="B1281" i="3"/>
  <c r="A1271" i="3"/>
  <c r="C1271" i="3"/>
  <c r="B1271" i="3"/>
  <c r="C1246" i="3"/>
  <c r="B1246" i="3"/>
  <c r="A1246" i="3"/>
  <c r="A1239" i="3"/>
  <c r="C1239" i="3"/>
  <c r="B1239" i="3"/>
  <c r="A1228" i="3"/>
  <c r="C1228" i="3"/>
  <c r="B1228" i="3"/>
  <c r="C1217" i="3"/>
  <c r="B1217" i="3"/>
  <c r="A1217" i="3"/>
  <c r="A1204" i="3"/>
  <c r="C1204" i="3"/>
  <c r="B1204" i="3"/>
  <c r="C1193" i="3"/>
  <c r="B1193" i="3"/>
  <c r="A1193" i="3"/>
  <c r="C1183" i="3"/>
  <c r="B1183" i="3"/>
  <c r="A1183" i="3"/>
  <c r="C1168" i="3"/>
  <c r="B1168" i="3"/>
  <c r="A1168" i="3"/>
  <c r="C1160" i="3"/>
  <c r="B1160" i="3"/>
  <c r="A1160" i="3"/>
  <c r="C1148" i="3"/>
  <c r="B1148" i="3"/>
  <c r="A1148" i="3"/>
  <c r="A1150" i="3"/>
  <c r="C1150" i="3"/>
  <c r="B1150" i="3"/>
  <c r="C1125" i="3"/>
  <c r="B1125" i="3"/>
  <c r="A1125" i="3"/>
  <c r="A1132" i="3"/>
  <c r="C1132" i="3"/>
  <c r="B1132" i="3"/>
  <c r="C1131" i="3"/>
  <c r="B1131" i="3"/>
  <c r="A1131" i="3"/>
  <c r="C1055" i="3"/>
  <c r="B1055" i="3"/>
  <c r="A1055" i="3"/>
  <c r="C1049" i="3"/>
  <c r="B1049" i="3"/>
  <c r="A1049" i="3"/>
  <c r="A1028" i="3"/>
  <c r="C1028" i="3"/>
  <c r="B1028" i="3"/>
  <c r="C1052" i="3"/>
  <c r="B1052" i="3"/>
  <c r="A1052" i="3"/>
  <c r="C1042" i="3"/>
  <c r="B1042" i="3"/>
  <c r="A1042" i="3"/>
  <c r="A1034" i="3"/>
  <c r="C1034" i="3"/>
  <c r="B1034" i="3"/>
  <c r="A1030" i="3"/>
  <c r="C1030" i="3"/>
  <c r="B1030" i="3"/>
  <c r="A999" i="3"/>
  <c r="C999" i="3"/>
  <c r="B999" i="3"/>
  <c r="A1021" i="3"/>
  <c r="C1021" i="3"/>
  <c r="B1021" i="3"/>
  <c r="A1014" i="3"/>
  <c r="C1014" i="3"/>
  <c r="B1014" i="3"/>
  <c r="C1003" i="3"/>
  <c r="B1003" i="3"/>
  <c r="A1003" i="3"/>
  <c r="C991" i="3"/>
  <c r="B991" i="3"/>
  <c r="A991" i="3"/>
  <c r="C969" i="3"/>
  <c r="B969" i="3"/>
  <c r="A969" i="3"/>
  <c r="A970" i="3"/>
  <c r="C970" i="3"/>
  <c r="B970" i="3"/>
  <c r="C950" i="3"/>
  <c r="B950" i="3"/>
  <c r="A950" i="3"/>
  <c r="A979" i="3"/>
  <c r="C979" i="3"/>
  <c r="B979" i="3"/>
  <c r="C973" i="3"/>
  <c r="B973" i="3"/>
  <c r="A973" i="3"/>
  <c r="A965" i="3"/>
  <c r="C965" i="3"/>
  <c r="B965" i="3"/>
  <c r="A959" i="3"/>
  <c r="C959" i="3"/>
  <c r="B959" i="3"/>
  <c r="C951" i="3"/>
  <c r="B951" i="3"/>
  <c r="A951" i="3"/>
  <c r="A940" i="3"/>
  <c r="C940" i="3"/>
  <c r="B940" i="3"/>
  <c r="A2137" i="3"/>
  <c r="C2137" i="3"/>
  <c r="B2137" i="3"/>
  <c r="C2090" i="3"/>
  <c r="B2090" i="3"/>
  <c r="A2090" i="3"/>
  <c r="C2076" i="3"/>
  <c r="B2076" i="3"/>
  <c r="A2076" i="3"/>
  <c r="C2088" i="3"/>
  <c r="B2088" i="3"/>
  <c r="A2088" i="3"/>
  <c r="A2079" i="3"/>
  <c r="C2079" i="3"/>
  <c r="B2079" i="3"/>
  <c r="A2140" i="3"/>
  <c r="C2140" i="3"/>
  <c r="B2140" i="3"/>
  <c r="C2119" i="3"/>
  <c r="B2119" i="3"/>
  <c r="A2119" i="3"/>
  <c r="B2132" i="3"/>
  <c r="A2132" i="3"/>
  <c r="C2132" i="3"/>
  <c r="A2022" i="3"/>
  <c r="C2022" i="3"/>
  <c r="B2022" i="3"/>
  <c r="C2052" i="3"/>
  <c r="B2052" i="3"/>
  <c r="A2052" i="3"/>
  <c r="C2037" i="3"/>
  <c r="B2037" i="3"/>
  <c r="A2037" i="3"/>
  <c r="A2029" i="3"/>
  <c r="C2029" i="3"/>
  <c r="B2029" i="3"/>
  <c r="C451" i="3"/>
  <c r="B451" i="3"/>
  <c r="A451" i="3"/>
  <c r="A427" i="3"/>
  <c r="C427" i="3"/>
  <c r="B427" i="3"/>
  <c r="C414" i="3"/>
  <c r="B414" i="3"/>
  <c r="A414" i="3"/>
  <c r="B391" i="3"/>
  <c r="A391" i="3"/>
  <c r="C391" i="3"/>
  <c r="C344" i="3"/>
  <c r="B344" i="3"/>
  <c r="A344" i="3"/>
  <c r="C342" i="3"/>
  <c r="B342" i="3"/>
  <c r="A342" i="3"/>
  <c r="C332" i="3"/>
  <c r="B332" i="3"/>
  <c r="A332" i="3"/>
  <c r="A1099" i="3"/>
  <c r="C1099" i="3"/>
  <c r="B1099" i="3"/>
  <c r="A1097" i="3"/>
  <c r="C1097" i="3"/>
  <c r="B1097" i="3"/>
  <c r="C1076" i="3"/>
  <c r="B1076" i="3"/>
  <c r="A1076" i="3"/>
  <c r="C1085" i="3"/>
  <c r="B1085" i="3"/>
  <c r="A1085" i="3"/>
  <c r="C1084" i="3"/>
  <c r="B1084" i="3"/>
  <c r="A1084" i="3"/>
  <c r="B438" i="3"/>
  <c r="A438" i="3"/>
  <c r="C438" i="3"/>
  <c r="A370" i="3"/>
  <c r="C370" i="3"/>
  <c r="B370" i="3"/>
  <c r="A929" i="3"/>
  <c r="C929" i="3"/>
  <c r="B929" i="3"/>
  <c r="A932" i="3"/>
  <c r="C932" i="3"/>
  <c r="B932" i="3"/>
  <c r="A927" i="3"/>
  <c r="C927" i="3"/>
  <c r="B927" i="3"/>
  <c r="A836" i="3"/>
  <c r="C836" i="3"/>
  <c r="B836" i="3"/>
  <c r="C760" i="3"/>
  <c r="B760" i="3"/>
  <c r="A760" i="3"/>
  <c r="A694" i="3"/>
  <c r="C694" i="3"/>
  <c r="B694" i="3"/>
  <c r="C702" i="3"/>
  <c r="B702" i="3"/>
  <c r="A702" i="3"/>
  <c r="A549" i="3"/>
  <c r="C549" i="3"/>
  <c r="B549" i="3"/>
  <c r="A524" i="3"/>
  <c r="C524" i="3"/>
  <c r="B524" i="3"/>
  <c r="A479" i="3"/>
  <c r="C479" i="3"/>
  <c r="B479" i="3"/>
  <c r="C467" i="3"/>
  <c r="B467" i="3"/>
  <c r="A467" i="3"/>
  <c r="C468" i="3"/>
  <c r="B468" i="3"/>
  <c r="A468" i="3"/>
  <c r="C336" i="3"/>
  <c r="B336" i="3"/>
  <c r="A336" i="3"/>
  <c r="B338" i="3"/>
  <c r="A338" i="3"/>
  <c r="C338" i="3"/>
  <c r="C324" i="3"/>
  <c r="B324" i="3"/>
  <c r="A324" i="3"/>
  <c r="C322" i="3"/>
  <c r="B322" i="3"/>
  <c r="A322" i="3"/>
  <c r="C310" i="3"/>
  <c r="B310" i="3"/>
  <c r="A310" i="3"/>
  <c r="C296" i="3"/>
  <c r="B296" i="3"/>
  <c r="A296" i="3"/>
  <c r="B278" i="3"/>
  <c r="A278" i="3"/>
  <c r="C278" i="3"/>
  <c r="B286" i="3"/>
  <c r="A286" i="3"/>
  <c r="C286" i="3"/>
  <c r="C284" i="3"/>
  <c r="B284" i="3"/>
  <c r="A284" i="3"/>
  <c r="C270" i="3"/>
  <c r="B270" i="3"/>
  <c r="A270" i="3"/>
  <c r="B243" i="3"/>
  <c r="A243" i="3"/>
  <c r="C243" i="3"/>
  <c r="B256" i="3"/>
  <c r="A256" i="3"/>
  <c r="C256" i="3"/>
  <c r="B257" i="3"/>
  <c r="A257" i="3"/>
  <c r="C257" i="3"/>
  <c r="B249" i="3"/>
  <c r="A249" i="3"/>
  <c r="C249" i="3"/>
  <c r="C240" i="3"/>
  <c r="B240" i="3"/>
  <c r="A240" i="3"/>
  <c r="B227" i="3"/>
  <c r="A227" i="3"/>
  <c r="C227" i="3"/>
  <c r="C220" i="3"/>
  <c r="B220" i="3"/>
  <c r="A220" i="3"/>
  <c r="C215" i="3"/>
  <c r="B215" i="3"/>
  <c r="A215" i="3"/>
  <c r="C205" i="3"/>
  <c r="B205" i="3"/>
  <c r="A205" i="3"/>
  <c r="B174" i="3"/>
  <c r="A174" i="3"/>
  <c r="C174" i="3"/>
  <c r="B200" i="3"/>
  <c r="A200" i="3"/>
  <c r="C200" i="3"/>
  <c r="C172" i="3"/>
  <c r="B172" i="3"/>
  <c r="A172" i="3"/>
  <c r="B163" i="3"/>
  <c r="A163" i="3"/>
  <c r="C163" i="3"/>
  <c r="C156" i="3"/>
  <c r="B156" i="3"/>
  <c r="A156" i="3"/>
  <c r="C140" i="3"/>
  <c r="B140" i="3"/>
  <c r="A140" i="3"/>
  <c r="B135" i="3"/>
  <c r="A135" i="3"/>
  <c r="C135" i="3"/>
  <c r="B129" i="3"/>
  <c r="A129" i="3"/>
  <c r="C129" i="3"/>
  <c r="C115" i="3"/>
  <c r="B115" i="3"/>
  <c r="A115" i="3"/>
  <c r="B118" i="3"/>
  <c r="A118" i="3"/>
  <c r="C118" i="3"/>
  <c r="B121" i="3"/>
  <c r="A121" i="3"/>
  <c r="C121" i="3"/>
  <c r="C85" i="3"/>
  <c r="B85" i="3"/>
  <c r="A85" i="3"/>
  <c r="B83" i="3"/>
  <c r="A83" i="3"/>
  <c r="C83" i="3"/>
  <c r="B69" i="3"/>
  <c r="A69" i="3"/>
  <c r="C69" i="3"/>
  <c r="B49" i="3"/>
  <c r="A49" i="3"/>
  <c r="C49" i="3"/>
  <c r="B58" i="3"/>
  <c r="A58" i="3"/>
  <c r="C58" i="3"/>
  <c r="C74" i="3"/>
  <c r="B74" i="3"/>
  <c r="A74" i="3"/>
  <c r="B32" i="3"/>
  <c r="A32" i="3"/>
  <c r="C32" i="3"/>
  <c r="C35" i="3"/>
  <c r="B35" i="3"/>
  <c r="A35" i="3"/>
  <c r="C25" i="3"/>
  <c r="B25" i="3"/>
  <c r="A25" i="3"/>
  <c r="B1898" i="3"/>
  <c r="A1898" i="3"/>
  <c r="C1898" i="3"/>
  <c r="B1871" i="3"/>
  <c r="A1871" i="3"/>
  <c r="C1871" i="3"/>
  <c r="B1904" i="3"/>
  <c r="A1904" i="3"/>
  <c r="C1904" i="3"/>
  <c r="B1884" i="3"/>
  <c r="C1884" i="3"/>
  <c r="A1884" i="3"/>
  <c r="C1876" i="3"/>
  <c r="A1876" i="3"/>
  <c r="B1876" i="3"/>
  <c r="C1868" i="3"/>
  <c r="B1868" i="3"/>
  <c r="A1868" i="3"/>
  <c r="C1855" i="3"/>
  <c r="B1855" i="3"/>
  <c r="A1855" i="3"/>
  <c r="C1915" i="3"/>
  <c r="B1915" i="3"/>
  <c r="A1915" i="3"/>
  <c r="C1998" i="3"/>
  <c r="B1998" i="3"/>
  <c r="A1998" i="3"/>
  <c r="B1967" i="3"/>
  <c r="A1967" i="3"/>
  <c r="C1967" i="3"/>
  <c r="B1987" i="3"/>
  <c r="A1987" i="3"/>
  <c r="C1987" i="3"/>
  <c r="A1970" i="3"/>
  <c r="C1970" i="3"/>
  <c r="B1970" i="3"/>
  <c r="A917" i="3"/>
  <c r="C917" i="3"/>
  <c r="B917" i="3"/>
  <c r="C920" i="3"/>
  <c r="B920" i="3"/>
  <c r="A920" i="3"/>
  <c r="A906" i="3"/>
  <c r="C906" i="3"/>
  <c r="B906" i="3"/>
  <c r="A901" i="3"/>
  <c r="C901" i="3"/>
  <c r="B901" i="3"/>
  <c r="A893" i="3"/>
  <c r="C893" i="3"/>
  <c r="B893" i="3"/>
  <c r="A889" i="3"/>
  <c r="C889" i="3"/>
  <c r="B889" i="3"/>
  <c r="C881" i="3"/>
  <c r="B881" i="3"/>
  <c r="A881" i="3"/>
  <c r="C862" i="3"/>
  <c r="B862" i="3"/>
  <c r="A862" i="3"/>
  <c r="A845" i="3"/>
  <c r="C845" i="3"/>
  <c r="B845" i="3"/>
  <c r="A822" i="3"/>
  <c r="C822" i="3"/>
  <c r="B822" i="3"/>
  <c r="C818" i="3"/>
  <c r="B818" i="3"/>
  <c r="A818" i="3"/>
  <c r="A809" i="3"/>
  <c r="C809" i="3"/>
  <c r="B809" i="3"/>
  <c r="A814" i="3"/>
  <c r="C814" i="3"/>
  <c r="B814" i="3"/>
  <c r="C812" i="3"/>
  <c r="B812" i="3"/>
  <c r="A812" i="3"/>
  <c r="C813" i="3"/>
  <c r="B813" i="3"/>
  <c r="A813" i="3"/>
  <c r="A790" i="3"/>
  <c r="C790" i="3"/>
  <c r="B790" i="3"/>
  <c r="C777" i="3"/>
  <c r="B777" i="3"/>
  <c r="A777" i="3"/>
  <c r="C771" i="3"/>
  <c r="B771" i="3"/>
  <c r="A771" i="3"/>
  <c r="C765" i="3"/>
  <c r="B765" i="3"/>
  <c r="A765" i="3"/>
  <c r="C747" i="3"/>
  <c r="B747" i="3"/>
  <c r="A747" i="3"/>
  <c r="A734" i="3"/>
  <c r="C734" i="3"/>
  <c r="B734" i="3"/>
  <c r="C724" i="3"/>
  <c r="B724" i="3"/>
  <c r="A724" i="3"/>
  <c r="C723" i="3"/>
  <c r="B723" i="3"/>
  <c r="A723" i="3"/>
  <c r="B1952" i="3"/>
  <c r="A1952" i="3"/>
  <c r="C1952" i="3"/>
  <c r="B1940" i="3"/>
  <c r="A1940" i="3"/>
  <c r="C1940" i="3"/>
  <c r="A1954" i="3"/>
  <c r="C1954" i="3"/>
  <c r="B1954" i="3"/>
  <c r="C1943" i="3"/>
  <c r="B1943" i="3"/>
  <c r="A1943" i="3"/>
  <c r="C565" i="3"/>
  <c r="B565" i="3"/>
  <c r="A565" i="3"/>
  <c r="B1932" i="3"/>
  <c r="A1932" i="3"/>
  <c r="C1932" i="3"/>
  <c r="C554" i="3"/>
  <c r="B554" i="3"/>
  <c r="A554" i="3"/>
  <c r="B553" i="3"/>
  <c r="A553" i="3"/>
  <c r="C553" i="3"/>
  <c r="A1923" i="3"/>
  <c r="C1923" i="3"/>
  <c r="B1923" i="3"/>
  <c r="A534" i="3"/>
  <c r="C534" i="3"/>
  <c r="B534" i="3"/>
  <c r="C517" i="3"/>
  <c r="B517" i="3"/>
  <c r="A517" i="3"/>
  <c r="A512" i="3"/>
  <c r="C512" i="3"/>
  <c r="B512" i="3"/>
  <c r="A505" i="3"/>
  <c r="C505" i="3"/>
  <c r="B505" i="3"/>
  <c r="C502" i="3"/>
  <c r="B502" i="3"/>
  <c r="A502" i="3"/>
  <c r="C1666" i="3"/>
  <c r="B1666" i="3"/>
  <c r="A1666" i="3"/>
  <c r="B492" i="3"/>
  <c r="A492" i="3"/>
  <c r="C492" i="3"/>
  <c r="C490" i="3"/>
  <c r="B490" i="3"/>
  <c r="A490" i="3"/>
  <c r="C1830" i="3"/>
  <c r="B1830" i="3"/>
  <c r="A1830" i="3"/>
  <c r="C1848" i="3"/>
  <c r="B1848" i="3"/>
  <c r="A1848" i="3"/>
  <c r="C1845" i="3"/>
  <c r="B1845" i="3"/>
  <c r="A1845" i="3"/>
  <c r="C1818" i="3"/>
  <c r="B1818" i="3"/>
  <c r="A1818" i="3"/>
  <c r="B1810" i="3"/>
  <c r="A1810" i="3"/>
  <c r="C1810" i="3"/>
  <c r="A1714" i="3"/>
  <c r="C1714" i="3"/>
  <c r="B1714" i="3"/>
  <c r="A1723" i="3"/>
  <c r="C1723" i="3"/>
  <c r="B1723" i="3"/>
  <c r="A1716" i="3"/>
  <c r="C1716" i="3"/>
  <c r="B1716" i="3"/>
  <c r="B1802" i="3"/>
  <c r="A1802" i="3"/>
  <c r="C1802" i="3"/>
  <c r="C1805" i="3"/>
  <c r="B1805" i="3"/>
  <c r="A1805" i="3"/>
  <c r="B1826" i="3"/>
  <c r="A1826" i="3"/>
  <c r="C1826" i="3"/>
  <c r="A1680" i="3"/>
  <c r="C1680" i="3"/>
  <c r="B1680" i="3"/>
  <c r="A1679" i="3"/>
  <c r="C1679" i="3"/>
  <c r="B1679" i="3"/>
  <c r="C1693" i="3"/>
  <c r="B1693" i="3"/>
  <c r="A1693" i="3"/>
  <c r="A1685" i="3"/>
  <c r="C1685" i="3"/>
  <c r="B1685" i="3"/>
  <c r="A1670" i="3"/>
  <c r="C1670" i="3"/>
  <c r="B1670" i="3"/>
  <c r="A1742" i="3"/>
  <c r="C1742" i="3"/>
  <c r="B1742" i="3"/>
  <c r="C1753" i="3"/>
  <c r="B1753" i="3"/>
  <c r="A1753" i="3"/>
  <c r="C1759" i="3"/>
  <c r="B1759" i="3"/>
  <c r="A1759" i="3"/>
  <c r="A1748" i="3"/>
  <c r="C1748" i="3"/>
  <c r="B1748" i="3"/>
  <c r="C1741" i="3"/>
  <c r="B1741" i="3"/>
  <c r="A1741" i="3"/>
  <c r="C1734" i="3"/>
  <c r="B1734" i="3"/>
  <c r="A1734" i="3"/>
  <c r="A1700" i="3"/>
  <c r="C1700" i="3"/>
  <c r="B1700" i="3"/>
  <c r="C1702" i="3"/>
  <c r="B1702" i="3"/>
  <c r="A1702" i="3"/>
  <c r="C1771" i="3"/>
  <c r="B1771" i="3"/>
  <c r="A1771" i="3"/>
  <c r="C1791" i="3"/>
  <c r="B1791" i="3"/>
  <c r="A1791" i="3"/>
  <c r="C1795" i="3"/>
  <c r="B1795" i="3"/>
  <c r="A1795" i="3"/>
  <c r="A1647" i="3"/>
  <c r="C1647" i="3"/>
  <c r="B1647" i="3"/>
  <c r="C1643" i="3"/>
  <c r="B1643" i="3"/>
  <c r="A1643" i="3"/>
  <c r="A1630" i="3"/>
  <c r="C1630" i="3"/>
  <c r="B1630" i="3"/>
  <c r="A1623" i="3"/>
  <c r="C1623" i="3"/>
  <c r="B1623" i="3"/>
  <c r="C1620" i="3"/>
  <c r="B1620" i="3"/>
  <c r="A1620" i="3"/>
  <c r="C1638" i="3"/>
  <c r="B1638" i="3"/>
  <c r="A1638" i="3"/>
  <c r="C755" i="3"/>
  <c r="B755" i="3"/>
  <c r="A755" i="3"/>
  <c r="B1375" i="3"/>
  <c r="A1375" i="3"/>
  <c r="C1375" i="3"/>
  <c r="C1369" i="3"/>
  <c r="B1369" i="3"/>
  <c r="A1369" i="3"/>
  <c r="C1362" i="3"/>
  <c r="B1362" i="3"/>
  <c r="A1362" i="3"/>
  <c r="C1374" i="3"/>
  <c r="B1374" i="3"/>
  <c r="A1374" i="3"/>
  <c r="B1360" i="3"/>
  <c r="A1360" i="3"/>
  <c r="C1360" i="3"/>
  <c r="B365" i="3"/>
  <c r="A365" i="3"/>
  <c r="C365" i="3"/>
  <c r="B358" i="3"/>
  <c r="A358" i="3"/>
  <c r="C358" i="3"/>
  <c r="C618" i="3"/>
  <c r="B618" i="3"/>
  <c r="A618" i="3"/>
  <c r="C678" i="3"/>
  <c r="B678" i="3"/>
  <c r="A678" i="3"/>
  <c r="A673" i="3"/>
  <c r="C673" i="3"/>
  <c r="B673" i="3"/>
  <c r="A670" i="3"/>
  <c r="C670" i="3"/>
  <c r="B670" i="3"/>
  <c r="A574" i="3"/>
  <c r="C574" i="3"/>
  <c r="B574" i="3"/>
  <c r="A659" i="3"/>
  <c r="C659" i="3"/>
  <c r="B659" i="3"/>
  <c r="C654" i="3"/>
  <c r="B654" i="3"/>
  <c r="A654" i="3"/>
  <c r="A648" i="3"/>
  <c r="C648" i="3"/>
  <c r="B648" i="3"/>
  <c r="C640" i="3"/>
  <c r="B640" i="3"/>
  <c r="A640" i="3"/>
  <c r="C634" i="3"/>
  <c r="B634" i="3"/>
  <c r="A634" i="3"/>
  <c r="C629" i="3"/>
  <c r="B629" i="3"/>
  <c r="A629" i="3"/>
  <c r="C622" i="3"/>
  <c r="B622" i="3"/>
  <c r="A622" i="3"/>
  <c r="A617" i="3"/>
  <c r="C617" i="3"/>
  <c r="B617" i="3"/>
  <c r="A609" i="3"/>
  <c r="C609" i="3"/>
  <c r="B609" i="3"/>
  <c r="A605" i="3"/>
  <c r="C605" i="3"/>
  <c r="B605" i="3"/>
  <c r="C598" i="3"/>
  <c r="B598" i="3"/>
  <c r="A598" i="3"/>
  <c r="C593" i="3"/>
  <c r="B593" i="3"/>
  <c r="A593" i="3"/>
  <c r="A591" i="3"/>
  <c r="C591" i="3"/>
  <c r="B591" i="3"/>
  <c r="C663" i="3"/>
  <c r="B663" i="3"/>
  <c r="A663" i="3"/>
  <c r="A578" i="3"/>
  <c r="C578" i="3"/>
  <c r="B578" i="3"/>
  <c r="C572" i="3"/>
  <c r="B572" i="3"/>
  <c r="A572" i="3"/>
  <c r="C144" i="3"/>
  <c r="B144" i="3"/>
  <c r="A144" i="3"/>
  <c r="A2147" i="3"/>
  <c r="C2147" i="3"/>
  <c r="B2147" i="3"/>
  <c r="A584" i="3"/>
  <c r="C584" i="3"/>
  <c r="B584" i="3"/>
  <c r="C2360" i="3"/>
  <c r="B2360" i="3"/>
  <c r="A2360" i="3"/>
  <c r="C2346" i="3"/>
  <c r="B2346" i="3"/>
  <c r="A2346" i="3"/>
  <c r="A749" i="3"/>
  <c r="C749" i="3"/>
  <c r="B749" i="3"/>
  <c r="C352" i="3"/>
  <c r="B352" i="3"/>
  <c r="A352" i="3"/>
  <c r="C313" i="3"/>
  <c r="B313" i="3"/>
  <c r="A313" i="3"/>
  <c r="C406" i="3"/>
  <c r="B406" i="3"/>
  <c r="A406" i="3"/>
  <c r="Y2149" i="3" l="1"/>
  <c r="Y126" i="3"/>
  <c r="Y1310" i="3"/>
  <c r="Y1446" i="3"/>
  <c r="Y1340" i="3"/>
  <c r="Y1154" i="3"/>
  <c r="Y1195" i="3"/>
  <c r="Y2289" i="3"/>
  <c r="Y1102" i="3"/>
  <c r="Y1457" i="3"/>
  <c r="Y1330" i="3"/>
  <c r="Y1280" i="3"/>
  <c r="Y443" i="3"/>
  <c r="Y1244" i="3"/>
  <c r="Y1991" i="3"/>
  <c r="Y2245" i="3"/>
  <c r="Y2015" i="3"/>
  <c r="Y263" i="3"/>
  <c r="Y1322" i="3"/>
  <c r="Y1854" i="3"/>
  <c r="Y384" i="3"/>
  <c r="Y367" i="3"/>
  <c r="Y1633" i="3"/>
  <c r="Y2366" i="3"/>
  <c r="Y1319" i="3"/>
  <c r="Y532" i="3"/>
  <c r="Y1921" i="3"/>
  <c r="Y305" i="3"/>
  <c r="Y2361" i="3"/>
  <c r="Y503" i="3"/>
  <c r="Y326" i="3"/>
  <c r="Y1230" i="3"/>
  <c r="Y2139" i="3"/>
  <c r="Y18" i="3"/>
  <c r="Y1210" i="3"/>
  <c r="Y2107" i="3"/>
  <c r="Y1161" i="3"/>
  <c r="Y339" i="3"/>
  <c r="Y330" i="3"/>
  <c r="Y483" i="3"/>
  <c r="Y1313" i="3"/>
  <c r="Y120" i="3"/>
  <c r="Y22" i="3"/>
  <c r="Y1157" i="3"/>
  <c r="Y152" i="3"/>
  <c r="Y2131" i="3"/>
  <c r="Y276" i="3"/>
  <c r="Y107" i="3"/>
  <c r="Y2327" i="3"/>
  <c r="Y1586" i="3"/>
  <c r="Y2054" i="3"/>
  <c r="Y1255" i="3"/>
  <c r="Y496" i="3"/>
  <c r="Y2062" i="3"/>
  <c r="Y2057" i="3"/>
  <c r="Y2356" i="3"/>
  <c r="Y508" i="3"/>
  <c r="Y2009" i="3"/>
  <c r="Y2028" i="3"/>
  <c r="Y2312" i="3"/>
  <c r="Y1173" i="3"/>
  <c r="Y1988" i="3"/>
  <c r="Y1578" i="3"/>
  <c r="Y1206" i="3"/>
  <c r="Y76" i="3"/>
  <c r="Y1192" i="3"/>
  <c r="Y226" i="3"/>
  <c r="Y2266" i="3"/>
  <c r="Y2343" i="3"/>
  <c r="Y872" i="3"/>
  <c r="Y2270" i="3"/>
  <c r="Y2228" i="3"/>
  <c r="Y1979" i="3"/>
  <c r="Y2351" i="3"/>
  <c r="Y2334" i="3"/>
  <c r="Y455" i="3"/>
  <c r="Y168" i="3"/>
  <c r="Y721" i="3"/>
  <c r="Y2167" i="3"/>
  <c r="Y1300" i="3"/>
  <c r="Y212" i="3"/>
  <c r="Y1221" i="3"/>
  <c r="Y1731" i="3"/>
  <c r="Y2173" i="3"/>
  <c r="Y2032" i="3"/>
  <c r="Y2262" i="3"/>
  <c r="Y983" i="3"/>
  <c r="Y2041" i="3"/>
  <c r="Y421" i="3"/>
  <c r="Y1808" i="3"/>
  <c r="Y2035" i="3"/>
  <c r="Y833" i="3"/>
  <c r="Y2096" i="3"/>
  <c r="Y103" i="3"/>
  <c r="Y2239" i="3"/>
  <c r="Y446" i="3"/>
  <c r="Y2384" i="3"/>
  <c r="Y160" i="3"/>
  <c r="Y1268" i="3"/>
  <c r="Y1189" i="3"/>
  <c r="Y71" i="3"/>
  <c r="Y1247" i="3"/>
  <c r="Y33" i="3"/>
  <c r="Y1289" i="3"/>
  <c r="Y1611" i="3"/>
  <c r="Y473" i="3"/>
  <c r="Y882" i="3"/>
  <c r="Y2388" i="3"/>
  <c r="Y1482" i="3"/>
  <c r="Y839" i="3"/>
  <c r="Y418" i="3"/>
  <c r="Y1251" i="3"/>
  <c r="Y1965" i="3"/>
  <c r="Y141" i="3"/>
  <c r="Y2222" i="3"/>
  <c r="Y1082" i="3"/>
  <c r="Y1294" i="3"/>
  <c r="Y731" i="3"/>
  <c r="Y1024" i="3"/>
  <c r="Y551" i="3"/>
  <c r="Y1663" i="3"/>
  <c r="Y1656" i="3"/>
  <c r="Y1273" i="3"/>
  <c r="Y439" i="3"/>
  <c r="Y2127" i="3"/>
  <c r="Y894" i="3"/>
  <c r="Y1344" i="3"/>
  <c r="Y1139" i="3"/>
  <c r="Y2003" i="3"/>
  <c r="Y295" i="3"/>
  <c r="Y1621" i="3"/>
  <c r="Y1696" i="3"/>
  <c r="Y519" i="3"/>
  <c r="Y2163" i="3"/>
  <c r="Y1385" i="3"/>
  <c r="Y1122" i="3"/>
  <c r="Y1525" i="3"/>
  <c r="Y2181" i="3"/>
  <c r="Y2318" i="3"/>
  <c r="Y208" i="3"/>
  <c r="Y1304" i="3"/>
  <c r="Y2073" i="3"/>
  <c r="Y1178" i="3"/>
  <c r="Y430" i="3"/>
  <c r="Y1090" i="3"/>
  <c r="Y164" i="3"/>
  <c r="Y424" i="3"/>
  <c r="Y2177" i="3"/>
  <c r="Y1969" i="3"/>
  <c r="Y1603" i="3"/>
  <c r="Y682" i="3"/>
  <c r="Y36" i="3"/>
  <c r="Y1057" i="3"/>
  <c r="Y1593" i="3"/>
  <c r="Y2374" i="3"/>
  <c r="Y2233" i="3"/>
  <c r="Y301" i="3"/>
  <c r="Y1540" i="3"/>
  <c r="Y547" i="3"/>
  <c r="Y566" i="3"/>
  <c r="Y514" i="3"/>
  <c r="Y480" i="3"/>
  <c r="Y1199" i="3"/>
  <c r="Y1507" i="3"/>
  <c r="Y737" i="3"/>
  <c r="Y801" i="3"/>
  <c r="Y556" i="3"/>
  <c r="Y1775" i="3"/>
  <c r="Y1916" i="3"/>
  <c r="Y1297" i="3"/>
  <c r="Y537" i="3"/>
  <c r="Y349" i="3"/>
  <c r="Y847" i="3"/>
  <c r="Y116" i="3"/>
  <c r="Y770" i="3"/>
  <c r="Y323" i="3"/>
  <c r="Y1823" i="3"/>
  <c r="Y571" i="3"/>
  <c r="Y1182" i="3"/>
  <c r="Y1572" i="3"/>
  <c r="Y937" i="3"/>
  <c r="Y1644" i="3"/>
  <c r="Y1477" i="3"/>
  <c r="Y2276" i="3"/>
  <c r="Y1844" i="3"/>
  <c r="Y82" i="3"/>
  <c r="Y26" i="3"/>
  <c r="Y1796" i="3"/>
  <c r="Y2217" i="3"/>
  <c r="Y216" i="3"/>
  <c r="Y1218" i="3"/>
  <c r="Y1829" i="3"/>
  <c r="Y1764" i="3"/>
  <c r="Y2259" i="3"/>
  <c r="Y1640" i="3"/>
  <c r="Y1909" i="3"/>
  <c r="Y333" i="3"/>
  <c r="Y1938" i="3"/>
  <c r="Y1473" i="3"/>
  <c r="Y2324" i="3"/>
  <c r="Y65" i="3"/>
  <c r="Y9" i="3"/>
  <c r="Y921" i="3"/>
  <c r="Y1336" i="3"/>
  <c r="Y110" i="3"/>
  <c r="Y2144" i="3"/>
  <c r="Y1614" i="3"/>
  <c r="Y1668" i="3"/>
  <c r="Y2044" i="3"/>
  <c r="Y1709" i="3"/>
  <c r="Y1351" i="3"/>
  <c r="Y1834" i="3"/>
  <c r="Y2205" i="3"/>
  <c r="E394" i="3"/>
  <c r="C394" i="3"/>
  <c r="B394" i="3"/>
  <c r="A394" i="3"/>
  <c r="Y394" i="3"/>
  <c r="X394" i="3"/>
  <c r="W394" i="3"/>
  <c r="V394" i="3"/>
  <c r="U394" i="3"/>
  <c r="T394" i="3"/>
  <c r="V411" i="3" l="1"/>
  <c r="V2389" i="3" s="1"/>
  <c r="U411" i="3"/>
  <c r="U2389" i="3" s="1"/>
  <c r="T411" i="3"/>
  <c r="T2389" i="3" l="1"/>
  <c r="Y2389" i="3" s="1"/>
  <c r="Y411" i="3"/>
</calcChain>
</file>

<file path=xl/sharedStrings.xml><?xml version="1.0" encoding="utf-8"?>
<sst xmlns="http://schemas.openxmlformats.org/spreadsheetml/2006/main" count="61120" uniqueCount="5927">
  <si>
    <t>Grays Harbor</t>
  </si>
  <si>
    <t>Lewis</t>
  </si>
  <si>
    <t>Lincoln</t>
  </si>
  <si>
    <t>Skagit</t>
  </si>
  <si>
    <t>Snohomish</t>
  </si>
  <si>
    <t>Asotin</t>
  </si>
  <si>
    <t>King</t>
  </si>
  <si>
    <t>Whatcom</t>
  </si>
  <si>
    <t>Spokane</t>
  </si>
  <si>
    <t>Kitsap</t>
  </si>
  <si>
    <t>Clark</t>
  </si>
  <si>
    <t>Benton</t>
  </si>
  <si>
    <t>Pierce</t>
  </si>
  <si>
    <t>Okanogan</t>
  </si>
  <si>
    <t>Douglas</t>
  </si>
  <si>
    <t>Jefferson</t>
  </si>
  <si>
    <t>Clallam</t>
  </si>
  <si>
    <t>Chelan</t>
  </si>
  <si>
    <t>Cowlitz</t>
  </si>
  <si>
    <t>Klickitat</t>
  </si>
  <si>
    <t>Stevens</t>
  </si>
  <si>
    <t>Kittitas</t>
  </si>
  <si>
    <t>Whitman</t>
  </si>
  <si>
    <t>Walla Walla</t>
  </si>
  <si>
    <t>Grant</t>
  </si>
  <si>
    <t>Island</t>
  </si>
  <si>
    <t>Ferry</t>
  </si>
  <si>
    <t>Pend Oreille</t>
  </si>
  <si>
    <t>Columbia</t>
  </si>
  <si>
    <t>Pacific</t>
  </si>
  <si>
    <t>Yakima</t>
  </si>
  <si>
    <t>Thurston</t>
  </si>
  <si>
    <t>Mason</t>
  </si>
  <si>
    <t>Franklin</t>
  </si>
  <si>
    <t>Adams</t>
  </si>
  <si>
    <t>San Juan</t>
  </si>
  <si>
    <t>Skamania</t>
  </si>
  <si>
    <t>Garfield</t>
  </si>
  <si>
    <t>Aberdeen School District</t>
  </si>
  <si>
    <t>Adna School District</t>
  </si>
  <si>
    <t>Almira School District</t>
  </si>
  <si>
    <t>Anacortes School District</t>
  </si>
  <si>
    <t>Arlington School District</t>
  </si>
  <si>
    <t>Asotin-Anatone School District</t>
  </si>
  <si>
    <t>Auburn School District</t>
  </si>
  <si>
    <t>Bainbridge Island School District</t>
  </si>
  <si>
    <t>Battle Ground School District</t>
  </si>
  <si>
    <t>Bellevue School District</t>
  </si>
  <si>
    <t>Bellingham School District</t>
  </si>
  <si>
    <t>Bethel School District</t>
  </si>
  <si>
    <t>Blaine School District</t>
  </si>
  <si>
    <t>Boistfort School District</t>
  </si>
  <si>
    <t>Bremerton School District</t>
  </si>
  <si>
    <t>Brewster School District</t>
  </si>
  <si>
    <t>Bridgeport School District</t>
  </si>
  <si>
    <t>Brinnon School District</t>
  </si>
  <si>
    <t>Burlington - Edison School District</t>
  </si>
  <si>
    <t>Camas School District</t>
  </si>
  <si>
    <t>Cape Flattery School District</t>
  </si>
  <si>
    <t>Carbonado School District</t>
  </si>
  <si>
    <t>Cascade School District</t>
  </si>
  <si>
    <t>Cashmere School District</t>
  </si>
  <si>
    <t>Castle Rock School District</t>
  </si>
  <si>
    <t>Centerville School District</t>
  </si>
  <si>
    <t>Central Kitsap School District</t>
  </si>
  <si>
    <t>Central Valley School District</t>
  </si>
  <si>
    <t>Centralia School District</t>
  </si>
  <si>
    <t>Chehalis School District</t>
  </si>
  <si>
    <t>Cheney School District</t>
  </si>
  <si>
    <t>Chewelah School District</t>
  </si>
  <si>
    <t>Chimacum School District</t>
  </si>
  <si>
    <t>Clarkston School District</t>
  </si>
  <si>
    <t>Cle Elum-Roslyn School District</t>
  </si>
  <si>
    <t>Clover Park School District</t>
  </si>
  <si>
    <t>Colfax School District</t>
  </si>
  <si>
    <t>College Place School District</t>
  </si>
  <si>
    <t>Colton School District</t>
  </si>
  <si>
    <t>Columbia School District-Stevens</t>
  </si>
  <si>
    <t>Columbia School District-Walla Walla</t>
  </si>
  <si>
    <t>Colville School District</t>
  </si>
  <si>
    <t>Concrete School District</t>
  </si>
  <si>
    <t>Conway School District</t>
  </si>
  <si>
    <t>Cosmopolis School District</t>
  </si>
  <si>
    <t>Coulee-Hartline School District</t>
  </si>
  <si>
    <t>Coupeville School District</t>
  </si>
  <si>
    <t>Crescent School District</t>
  </si>
  <si>
    <t>Creston School District</t>
  </si>
  <si>
    <t>Curlew School District</t>
  </si>
  <si>
    <t>Cusick School District</t>
  </si>
  <si>
    <t>Darrington School District</t>
  </si>
  <si>
    <t>Davenport School District</t>
  </si>
  <si>
    <t>Dayton School District</t>
  </si>
  <si>
    <t>Deer Park School District</t>
  </si>
  <si>
    <t>Dieringer School District</t>
  </si>
  <si>
    <t>Dixie School District</t>
  </si>
  <si>
    <t>East Valley School District - Spokane</t>
  </si>
  <si>
    <t>East Valley School District - Yakima</t>
  </si>
  <si>
    <t>Eastmont School District</t>
  </si>
  <si>
    <t>Easton School District</t>
  </si>
  <si>
    <t>Eatonville School District</t>
  </si>
  <si>
    <t>Edmonds School District</t>
  </si>
  <si>
    <t>Ellensburg School District</t>
  </si>
  <si>
    <t>Elma School District</t>
  </si>
  <si>
    <t>Endicott School District</t>
  </si>
  <si>
    <t>Entiat School District</t>
  </si>
  <si>
    <t>Enumclaw School District</t>
  </si>
  <si>
    <t>Ephrata School District</t>
  </si>
  <si>
    <t>Everett School  District</t>
  </si>
  <si>
    <t>Evergreen School District - Clark</t>
  </si>
  <si>
    <t>Evergreen School District - Stevens</t>
  </si>
  <si>
    <t>Federal Way School District</t>
  </si>
  <si>
    <t>Ferndale School District</t>
  </si>
  <si>
    <t>Fife School District</t>
  </si>
  <si>
    <t>Finley School District</t>
  </si>
  <si>
    <t>Franklin Pierce School District</t>
  </si>
  <si>
    <t>Freeman School District</t>
  </si>
  <si>
    <t>Garfield School District</t>
  </si>
  <si>
    <t>Glenwood School District</t>
  </si>
  <si>
    <t>Goldendale School District</t>
  </si>
  <si>
    <t>Grand Coulee Dam School District</t>
  </si>
  <si>
    <t>Grandview School District</t>
  </si>
  <si>
    <t>Granger School District</t>
  </si>
  <si>
    <t>Granite Falls School District</t>
  </si>
  <si>
    <t>Grapeview School District</t>
  </si>
  <si>
    <t>Griffin School District</t>
  </si>
  <si>
    <t>Harrington School District</t>
  </si>
  <si>
    <t>Highland School District</t>
  </si>
  <si>
    <t>Highline School District</t>
  </si>
  <si>
    <t>Hockinson School District</t>
  </si>
  <si>
    <t>Hood Canal School District</t>
  </si>
  <si>
    <t>Hoquiam School District</t>
  </si>
  <si>
    <t>Inchelium School District</t>
  </si>
  <si>
    <t>Index School District</t>
  </si>
  <si>
    <t>Issaquah School District</t>
  </si>
  <si>
    <t>Kahlotus School District</t>
  </si>
  <si>
    <t>Kalama School District</t>
  </si>
  <si>
    <t>Keller School District</t>
  </si>
  <si>
    <t>Kelso School District</t>
  </si>
  <si>
    <t>Kennewick School District</t>
  </si>
  <si>
    <t>Kent School District</t>
  </si>
  <si>
    <t>Kettle Falls School District</t>
  </si>
  <si>
    <t>Kiona-Benton City School District</t>
  </si>
  <si>
    <t>Kittitas School District</t>
  </si>
  <si>
    <t>Klickitat School District</t>
  </si>
  <si>
    <t>La Center School District</t>
  </si>
  <si>
    <t>La Conner School District</t>
  </si>
  <si>
    <t>Lake Chelan School District</t>
  </si>
  <si>
    <t>Lake Quinault School District</t>
  </si>
  <si>
    <t>Lake Stevens School District</t>
  </si>
  <si>
    <t>Lake Washington School District</t>
  </si>
  <si>
    <t>Lakewood School District</t>
  </si>
  <si>
    <t>Lamont School District</t>
  </si>
  <si>
    <t>Liberty School District</t>
  </si>
  <si>
    <t>Lind School District</t>
  </si>
  <si>
    <t>Longview School District</t>
  </si>
  <si>
    <t>Loon Lake School District</t>
  </si>
  <si>
    <t>Lopez Island School District</t>
  </si>
  <si>
    <t>Lummi Indian Business Council</t>
  </si>
  <si>
    <t>Lyle School District</t>
  </si>
  <si>
    <t>Lynden School District</t>
  </si>
  <si>
    <t>Mabton School District</t>
  </si>
  <si>
    <t>Mansfield School District</t>
  </si>
  <si>
    <t>Manson School District</t>
  </si>
  <si>
    <t>Mary M Knight School District</t>
  </si>
  <si>
    <t>Mary Walker School District</t>
  </si>
  <si>
    <t>Marysville School District</t>
  </si>
  <si>
    <t>McCleary School District</t>
  </si>
  <si>
    <t>Mead School District</t>
  </si>
  <si>
    <t>Medical Lake School District</t>
  </si>
  <si>
    <t>Mercer Island School District</t>
  </si>
  <si>
    <t>Meridian School District</t>
  </si>
  <si>
    <t>Methow Valley School District</t>
  </si>
  <si>
    <t>Mill A School District</t>
  </si>
  <si>
    <t>Monroe Public Schools</t>
  </si>
  <si>
    <t>Montesano School District</t>
  </si>
  <si>
    <t>Morton School District</t>
  </si>
  <si>
    <t>Moses Lake School District</t>
  </si>
  <si>
    <t>Mossyrock School District</t>
  </si>
  <si>
    <t>Mount Adams School District</t>
  </si>
  <si>
    <t>Mount Baker School District</t>
  </si>
  <si>
    <t>Mount Vernon School District</t>
  </si>
  <si>
    <t>Mukilteo School District</t>
  </si>
  <si>
    <t>Naches Valley School District</t>
  </si>
  <si>
    <t>Napavine School District</t>
  </si>
  <si>
    <t>Naselle-Grays River Valley School District</t>
  </si>
  <si>
    <t>Nespelem School District</t>
  </si>
  <si>
    <t>Newport School District</t>
  </si>
  <si>
    <t>Nine Mile Falls School District</t>
  </si>
  <si>
    <t>Nooksack Valley School District</t>
  </si>
  <si>
    <t>North Beach School District</t>
  </si>
  <si>
    <t>North Franklin School District</t>
  </si>
  <si>
    <t>North Kitsap School District</t>
  </si>
  <si>
    <t>North Mason School District</t>
  </si>
  <si>
    <t>North River School District</t>
  </si>
  <si>
    <t>North Thurston School District</t>
  </si>
  <si>
    <t>Northport School District</t>
  </si>
  <si>
    <t>Northshore School District</t>
  </si>
  <si>
    <t>Oak Harbor School District</t>
  </si>
  <si>
    <t>Oakville School District</t>
  </si>
  <si>
    <t>Ocean Beach School District</t>
  </si>
  <si>
    <t>Ocosta School District</t>
  </si>
  <si>
    <t>Odessa School District</t>
  </si>
  <si>
    <t>Okanogan School District</t>
  </si>
  <si>
    <t>Olympia School District</t>
  </si>
  <si>
    <t>Omak School District</t>
  </si>
  <si>
    <t>Onalaska School District</t>
  </si>
  <si>
    <t>Onion Creek School District</t>
  </si>
  <si>
    <t>Orcas Island School District</t>
  </si>
  <si>
    <t>Orient School District</t>
  </si>
  <si>
    <t>Orondo School District</t>
  </si>
  <si>
    <t>Oroville School District</t>
  </si>
  <si>
    <t>Orting School District</t>
  </si>
  <si>
    <t>Othello School District</t>
  </si>
  <si>
    <t>Palisades School District</t>
  </si>
  <si>
    <t>Palouse School District</t>
  </si>
  <si>
    <t>Pasco School District</t>
  </si>
  <si>
    <t>Pateros School District</t>
  </si>
  <si>
    <t>Paterson School District</t>
  </si>
  <si>
    <t>Peninsula School District</t>
  </si>
  <si>
    <t>Pioneer School District</t>
  </si>
  <si>
    <t>Pomeroy School District</t>
  </si>
  <si>
    <t>Port Angeles School District</t>
  </si>
  <si>
    <t>Port Townsend School District</t>
  </si>
  <si>
    <t>Prescott School District</t>
  </si>
  <si>
    <t>PRIDE Prep Schools</t>
  </si>
  <si>
    <t>Prosser School District</t>
  </si>
  <si>
    <t>Pullman School District</t>
  </si>
  <si>
    <t>Puyallup School District</t>
  </si>
  <si>
    <t>Queets Clearwater School District</t>
  </si>
  <si>
    <t>Quilcene School District</t>
  </si>
  <si>
    <t>Quileute Tribal School</t>
  </si>
  <si>
    <t>Quillayute Valley School District</t>
  </si>
  <si>
    <t>Quincy School District</t>
  </si>
  <si>
    <t>Rainier Prep</t>
  </si>
  <si>
    <t>Rainier School District</t>
  </si>
  <si>
    <t>Raymond School District</t>
  </si>
  <si>
    <t>Reardan-Edwall School District</t>
  </si>
  <si>
    <t>Renton School District</t>
  </si>
  <si>
    <t>Republic School District</t>
  </si>
  <si>
    <t>Richland School District</t>
  </si>
  <si>
    <t>Ridgefield School District</t>
  </si>
  <si>
    <t>Ritzville School District</t>
  </si>
  <si>
    <t>Riverside School District</t>
  </si>
  <si>
    <t>Riverview School District</t>
  </si>
  <si>
    <t>Rochester School District</t>
  </si>
  <si>
    <t>Rosalia School District</t>
  </si>
  <si>
    <t>Royal School District</t>
  </si>
  <si>
    <t>Saint John School District</t>
  </si>
  <si>
    <t>San Juan Island School District</t>
  </si>
  <si>
    <t>Seattle School District</t>
  </si>
  <si>
    <t>Sedro-Woolley School District</t>
  </si>
  <si>
    <t>Selah School District</t>
  </si>
  <si>
    <t>Selkirk School District</t>
  </si>
  <si>
    <t>Sequim School District</t>
  </si>
  <si>
    <t>Shelton School District</t>
  </si>
  <si>
    <t>Shoreline School District</t>
  </si>
  <si>
    <t>Skamania School District</t>
  </si>
  <si>
    <t>Skykomish School District</t>
  </si>
  <si>
    <t>Snohomish School District</t>
  </si>
  <si>
    <t>Snoqualmie Valley School District</t>
  </si>
  <si>
    <t>Soap Lake School District</t>
  </si>
  <si>
    <t>South Bend School District</t>
  </si>
  <si>
    <t>South Kitsap School District</t>
  </si>
  <si>
    <t>South Whidbey School District</t>
  </si>
  <si>
    <t>Southside School District</t>
  </si>
  <si>
    <t>Spokane International Academy</t>
  </si>
  <si>
    <t>Spokane School District</t>
  </si>
  <si>
    <t>Sprague School District</t>
  </si>
  <si>
    <t>Stanwood School District</t>
  </si>
  <si>
    <t>Steilacoom Historical School District</t>
  </si>
  <si>
    <t>Stevenson Carson School District</t>
  </si>
  <si>
    <t>Sultan School District</t>
  </si>
  <si>
    <t>Summit Public Schools - Atlas</t>
  </si>
  <si>
    <t>Summit Public Schools - Olympus</t>
  </si>
  <si>
    <t>Summit Public Schools - Sierra</t>
  </si>
  <si>
    <t>Summit Valley School District</t>
  </si>
  <si>
    <t>Sunnyside School District</t>
  </si>
  <si>
    <t>Tacoma School District</t>
  </si>
  <si>
    <t>Taholah School District</t>
  </si>
  <si>
    <t>Tahoma School District</t>
  </si>
  <si>
    <t>Tekoa School District</t>
  </si>
  <si>
    <t>Tenino School District</t>
  </si>
  <si>
    <t>Thorp School District</t>
  </si>
  <si>
    <t>Toledo School District</t>
  </si>
  <si>
    <t>Tonasket School District</t>
  </si>
  <si>
    <t>Toppenish School District</t>
  </si>
  <si>
    <t>Touchet School District</t>
  </si>
  <si>
    <t>Toutle Lake School District</t>
  </si>
  <si>
    <t>Tukwila School District</t>
  </si>
  <si>
    <t>Tumwater School District</t>
  </si>
  <si>
    <t>Union Gap School District</t>
  </si>
  <si>
    <t>University Place School District</t>
  </si>
  <si>
    <t>Valley School District</t>
  </si>
  <si>
    <t>Vancouver School District</t>
  </si>
  <si>
    <t>Vashon Island School District</t>
  </si>
  <si>
    <t>Wahkiakum School District</t>
  </si>
  <si>
    <t>Wahluke School District</t>
  </si>
  <si>
    <t>Waitsburg School District</t>
  </si>
  <si>
    <t>Walla Walla School District</t>
  </si>
  <si>
    <t>Wapato School District</t>
  </si>
  <si>
    <t>Warden School District</t>
  </si>
  <si>
    <t>Washougal School District</t>
  </si>
  <si>
    <t>Washtucna School District</t>
  </si>
  <si>
    <t>Waterville School District</t>
  </si>
  <si>
    <t>Wellpinit School District</t>
  </si>
  <si>
    <t>Wenatchee School District</t>
  </si>
  <si>
    <t>West Valley School District-Spokane</t>
  </si>
  <si>
    <t>West Valley School District-Yakima</t>
  </si>
  <si>
    <t>White Pass School District</t>
  </si>
  <si>
    <t>White River School District</t>
  </si>
  <si>
    <t>White Salmon Valley School District</t>
  </si>
  <si>
    <t>Wilbur School District</t>
  </si>
  <si>
    <t>Willapa Valley School District</t>
  </si>
  <si>
    <t>Wilson Creek School District</t>
  </si>
  <si>
    <t>Winlock School District</t>
  </si>
  <si>
    <t>Wishkah Valley School District</t>
  </si>
  <si>
    <t>Wishram School District</t>
  </si>
  <si>
    <t>Woodland School District</t>
  </si>
  <si>
    <t>Yakima School District</t>
  </si>
  <si>
    <t>Yelm School District</t>
  </si>
  <si>
    <t>Zillah School District</t>
  </si>
  <si>
    <t>A J West Elementary</t>
  </si>
  <si>
    <t>Aberdeen (Weatherwax) High School</t>
  </si>
  <si>
    <t>Central Park Elementary</t>
  </si>
  <si>
    <t>Harbor High School</t>
  </si>
  <si>
    <t>Hopkins  Elementary Preschool</t>
  </si>
  <si>
    <t>McDermoth Elementary</t>
  </si>
  <si>
    <t>Miller Junior High School</t>
  </si>
  <si>
    <t>Robert Gray Elementary</t>
  </si>
  <si>
    <t>Stevens Elementary</t>
  </si>
  <si>
    <t>Adna Elementary</t>
  </si>
  <si>
    <t>Adna Middle/High</t>
  </si>
  <si>
    <t>Almira Elementary</t>
  </si>
  <si>
    <t>Anacortes High School</t>
  </si>
  <si>
    <t>Anacortes Middle School</t>
  </si>
  <si>
    <t>CAP Sante High School</t>
  </si>
  <si>
    <t>Fidalgo Elementary</t>
  </si>
  <si>
    <t>Island View Elementary</t>
  </si>
  <si>
    <t>Mount Erie Elementary</t>
  </si>
  <si>
    <t>Whitney Elementary</t>
  </si>
  <si>
    <t>Arlington High School</t>
  </si>
  <si>
    <t>Eagle Creek Elementary</t>
  </si>
  <si>
    <t>Haller Middle School</t>
  </si>
  <si>
    <t>Kent Prairie Elementary</t>
  </si>
  <si>
    <t>Northwest Regional ESD (fomerly NW Reg. Center)</t>
  </si>
  <si>
    <t>Pioneer Elementary</t>
  </si>
  <si>
    <t>Post Middle</t>
  </si>
  <si>
    <t>Presidents Elementary</t>
  </si>
  <si>
    <t>Stillaguamish Valley</t>
  </si>
  <si>
    <t>Weston High School</t>
  </si>
  <si>
    <t>Asotin Elementary</t>
  </si>
  <si>
    <t>Asotin Jr./Sr. High</t>
  </si>
  <si>
    <t>ALPAC Elementary School</t>
  </si>
  <si>
    <t>Arthur Jacobsen Elementary School</t>
  </si>
  <si>
    <t>Auburn High School</t>
  </si>
  <si>
    <t>Auburn Mountainview High School</t>
  </si>
  <si>
    <t>Auburn Riverside High School</t>
  </si>
  <si>
    <t>Cascade Middle School</t>
  </si>
  <si>
    <t>Chinook Elementary</t>
  </si>
  <si>
    <t>Dick Scobee Elementary</t>
  </si>
  <si>
    <t>Evergreen Heights Elementary</t>
  </si>
  <si>
    <t>Gildo Rey Elementary</t>
  </si>
  <si>
    <t>Hazelwood Elementary School</t>
  </si>
  <si>
    <t>Ilalko Elementary School</t>
  </si>
  <si>
    <t>Lakeland Hills Elementary School</t>
  </si>
  <si>
    <t>Lakeview Elementary</t>
  </si>
  <si>
    <t>Lea Hill Elementary</t>
  </si>
  <si>
    <t>Mt Baker Middle School</t>
  </si>
  <si>
    <t>Olympic Middle School</t>
  </si>
  <si>
    <t>Rainier Middle School</t>
  </si>
  <si>
    <t>Terminal Park Elementary</t>
  </si>
  <si>
    <t>Washington Elementary</t>
  </si>
  <si>
    <t>West Auburn High School</t>
  </si>
  <si>
    <t>Bainbridge High School</t>
  </si>
  <si>
    <t>Blakely Elementary</t>
  </si>
  <si>
    <t>Commodore Center</t>
  </si>
  <si>
    <t>Ordway Elementary</t>
  </si>
  <si>
    <t>Sakai Intermediate School</t>
  </si>
  <si>
    <t>Wilkes Elementary</t>
  </si>
  <si>
    <t>Woodward Middle School</t>
  </si>
  <si>
    <t>Amboy Middle School</t>
  </si>
  <si>
    <t>Battle Ground High School</t>
  </si>
  <si>
    <t>CAM Academy</t>
  </si>
  <si>
    <t>Captain Strong Elementary</t>
  </si>
  <si>
    <t>Chief Umtuch Middle School</t>
  </si>
  <si>
    <t>Daybreak Middle School</t>
  </si>
  <si>
    <t>Daybreak Primary School</t>
  </si>
  <si>
    <t>Glenwood Heights Primary</t>
  </si>
  <si>
    <t>Homelink River</t>
  </si>
  <si>
    <t>Laurin Middle School</t>
  </si>
  <si>
    <t>Maple Grove K-8 (formerly Maple Grove Middle School)</t>
  </si>
  <si>
    <t>Pleasant Valley Middle School</t>
  </si>
  <si>
    <t>Pleasant Valley Primary</t>
  </si>
  <si>
    <t>Prairie High School</t>
  </si>
  <si>
    <t>Tukes Valley Middle</t>
  </si>
  <si>
    <t>Tukes Valley Primary</t>
  </si>
  <si>
    <t>Yacolt Primary</t>
  </si>
  <si>
    <t>Ardmore Elementary</t>
  </si>
  <si>
    <t>Bellevue High</t>
  </si>
  <si>
    <t>Bennett Elementary</t>
  </si>
  <si>
    <t>Cherry Crest Elementary</t>
  </si>
  <si>
    <t>Clyde Hill Elementary</t>
  </si>
  <si>
    <t>Eastgate Elementary</t>
  </si>
  <si>
    <t>Enatai Elementary</t>
  </si>
  <si>
    <t>Highland Middle</t>
  </si>
  <si>
    <t>Interlake High</t>
  </si>
  <si>
    <t>International School</t>
  </si>
  <si>
    <t>Jing Mei</t>
  </si>
  <si>
    <t>Lake Hills Elementary</t>
  </si>
  <si>
    <t>Medina Elementary</t>
  </si>
  <si>
    <t>Newport Heights Elementary</t>
  </si>
  <si>
    <t>Newport High</t>
  </si>
  <si>
    <t>Odle Middle</t>
  </si>
  <si>
    <t>Phantom Lake Elementary</t>
  </si>
  <si>
    <t>Puesta Del Sol (Formerly Sunset Elementary)</t>
  </si>
  <si>
    <t>Sammamish High</t>
  </si>
  <si>
    <t>Sherwood Forest Elementary</t>
  </si>
  <si>
    <t>Somerset Elementary</t>
  </si>
  <si>
    <t>Spiritridge Elementary</t>
  </si>
  <si>
    <t>Stevenson Elementary</t>
  </si>
  <si>
    <t>The Big Picture School</t>
  </si>
  <si>
    <t>Tillicum Middle</t>
  </si>
  <si>
    <t>Tyee Middle</t>
  </si>
  <si>
    <t>Woodridge Elementary</t>
  </si>
  <si>
    <t>Alderwood Elementary School</t>
  </si>
  <si>
    <t>Bellingham High School</t>
  </si>
  <si>
    <t>Birchwood Elementary School</t>
  </si>
  <si>
    <t>Carl Cozier Elementary</t>
  </si>
  <si>
    <t>Columbia Elementary</t>
  </si>
  <si>
    <t>Cordata Elementary School</t>
  </si>
  <si>
    <t>Fairhaven Middle</t>
  </si>
  <si>
    <t>Geneva Elementary</t>
  </si>
  <si>
    <t>Happy Valley Elementary School</t>
  </si>
  <si>
    <t>Kulshan Middle</t>
  </si>
  <si>
    <t>Lowell Elementary</t>
  </si>
  <si>
    <t>Northern Heights Elementary School</t>
  </si>
  <si>
    <t>Options Alt High</t>
  </si>
  <si>
    <t>Parkview Elementary</t>
  </si>
  <si>
    <t>Roosevelt Elementary School</t>
  </si>
  <si>
    <t>Sehome High School</t>
  </si>
  <si>
    <t>Shuksan Middle School</t>
  </si>
  <si>
    <t>Silverbeach Elementary</t>
  </si>
  <si>
    <t>Squalicum High School</t>
  </si>
  <si>
    <t>Sunnyland Elementary School</t>
  </si>
  <si>
    <t>Wade King Elementary</t>
  </si>
  <si>
    <t>Whatcom Middle</t>
  </si>
  <si>
    <t>Acceleration Academy</t>
  </si>
  <si>
    <t>Bethel High</t>
  </si>
  <si>
    <t>Bethel Middle School</t>
  </si>
  <si>
    <t>Camas Prairie Elementary</t>
  </si>
  <si>
    <t>Cedarcrest Jr High</t>
  </si>
  <si>
    <t>Centennial Elementary</t>
  </si>
  <si>
    <t>Challenger High</t>
  </si>
  <si>
    <t>Chester H. Thompson Elementary</t>
  </si>
  <si>
    <t>Clover Creek Elementary</t>
  </si>
  <si>
    <t>Cougar Mountain Junior High</t>
  </si>
  <si>
    <t>Evergreen Elementary</t>
  </si>
  <si>
    <t>Fredrickson Elementary</t>
  </si>
  <si>
    <t>Graham Elementary</t>
  </si>
  <si>
    <t>Graham Kapowsin High School</t>
  </si>
  <si>
    <t>Kapowsin Elementary</t>
  </si>
  <si>
    <t>Liberty Junior High School</t>
  </si>
  <si>
    <t>Naches Trail Elementary</t>
  </si>
  <si>
    <t>Nelson Elementary</t>
  </si>
  <si>
    <t>North Star Elementary</t>
  </si>
  <si>
    <t>Pioneer Valley Elementary</t>
  </si>
  <si>
    <t>Rocky Ridge Elementary</t>
  </si>
  <si>
    <t>Roy Elementary</t>
  </si>
  <si>
    <t>Shining Mt. Elementary</t>
  </si>
  <si>
    <t>Spanaway Elementary</t>
  </si>
  <si>
    <t>Spanaway Lake High School</t>
  </si>
  <si>
    <t>The Lab</t>
  </si>
  <si>
    <t>Blaine Elementary</t>
  </si>
  <si>
    <t>Blaine High</t>
  </si>
  <si>
    <t>Blaine Middle</t>
  </si>
  <si>
    <t>Blaine Primary</t>
  </si>
  <si>
    <t>Boistfort Elementary</t>
  </si>
  <si>
    <t>Armin Jahr Elementary</t>
  </si>
  <si>
    <t>Bremerton High School</t>
  </si>
  <si>
    <t>Crown Hill Elementary</t>
  </si>
  <si>
    <t>Kitsap Lake Elementary</t>
  </si>
  <si>
    <t>Mountain View Middle School</t>
  </si>
  <si>
    <t>Naval Avenue Elementary</t>
  </si>
  <si>
    <t>Renaissance High School</t>
  </si>
  <si>
    <t>View Ridge Elementary</t>
  </si>
  <si>
    <t>West Sound Technical Skills Center</t>
  </si>
  <si>
    <t>Brewster Jr/Sr High</t>
  </si>
  <si>
    <t>Bridgeport Elementary School</t>
  </si>
  <si>
    <t>Bridgeport High</t>
  </si>
  <si>
    <t>Bridgeport Middle School</t>
  </si>
  <si>
    <t>Brinnon</t>
  </si>
  <si>
    <t>Allen Elementary</t>
  </si>
  <si>
    <t>Bay View Elementary</t>
  </si>
  <si>
    <t>Burlington-Edison High School</t>
  </si>
  <si>
    <t>Edison Elementary</t>
  </si>
  <si>
    <t>Lucille Umbarger Elementary</t>
  </si>
  <si>
    <t>West View Elementary</t>
  </si>
  <si>
    <t>Camas High School</t>
  </si>
  <si>
    <t>Dorothy Fox Elementary</t>
  </si>
  <si>
    <t>Grass Valley Elementary</t>
  </si>
  <si>
    <t>Hayes Freedom High School</t>
  </si>
  <si>
    <t>Helen Baller Elementary</t>
  </si>
  <si>
    <t>Liberty Middle School</t>
  </si>
  <si>
    <t>Prune Hill Elementary</t>
  </si>
  <si>
    <t>Skyridge Middle School</t>
  </si>
  <si>
    <t>Woodburn Elementary</t>
  </si>
  <si>
    <t>Carbonado Elementary</t>
  </si>
  <si>
    <t>Cascade High School</t>
  </si>
  <si>
    <t>Icicle River Middle School</t>
  </si>
  <si>
    <t>Peshastin Dryden Elementary School</t>
  </si>
  <si>
    <t>Cashmere High School</t>
  </si>
  <si>
    <t>Cashmere Middle School</t>
  </si>
  <si>
    <t>Vale Elementary</t>
  </si>
  <si>
    <t>Castle Rock Elementary</t>
  </si>
  <si>
    <t>Castle Rock High School</t>
  </si>
  <si>
    <t>Castle Rock Middle School</t>
  </si>
  <si>
    <t>Centerville</t>
  </si>
  <si>
    <t>Brownsville Elementary</t>
  </si>
  <si>
    <t>Central Kitsap Middle School</t>
  </si>
  <si>
    <t>Clear Creek Elementary</t>
  </si>
  <si>
    <t>Cottonwood Elementary</t>
  </si>
  <si>
    <t>Cougar Valley Elementary</t>
  </si>
  <si>
    <t>Emerald Heights Elementary</t>
  </si>
  <si>
    <t>Esquire Hills Elementary</t>
  </si>
  <si>
    <t>Fairview Middle School</t>
  </si>
  <si>
    <t>Green Mountain Elementary</t>
  </si>
  <si>
    <t>Hawk Elementary (HEJP)</t>
  </si>
  <si>
    <t>Klahowya Secondary (7-12)</t>
  </si>
  <si>
    <t>Olympic High</t>
  </si>
  <si>
    <t>Pinecrest Elementary</t>
  </si>
  <si>
    <t>Ridgetop Middle School</t>
  </si>
  <si>
    <t>Silver Ridge Elementary</t>
  </si>
  <si>
    <t>Silverdale Elementary</t>
  </si>
  <si>
    <t>Woodlands Elementary</t>
  </si>
  <si>
    <t>Adams Elementary</t>
  </si>
  <si>
    <t>Bowdish Jr. High School</t>
  </si>
  <si>
    <t>Broadway Elementary</t>
  </si>
  <si>
    <t>Central Valley High School</t>
  </si>
  <si>
    <t>Chester Elementary</t>
  </si>
  <si>
    <t>Evergreen Jr. High School</t>
  </si>
  <si>
    <t>Green Acres Elementary School</t>
  </si>
  <si>
    <t>Greenacres Jr. High School</t>
  </si>
  <si>
    <t>Horizon Jr. High School</t>
  </si>
  <si>
    <t>Liberty Creek Elementary</t>
  </si>
  <si>
    <t>Liberty Lake Elementary</t>
  </si>
  <si>
    <t>McDonald</t>
  </si>
  <si>
    <t>Mica Peak</t>
  </si>
  <si>
    <t>North Pines Jr. High School</t>
  </si>
  <si>
    <t>Opportunity Elementary</t>
  </si>
  <si>
    <t>Ponderosa Elementary</t>
  </si>
  <si>
    <t>Progress Elementary</t>
  </si>
  <si>
    <t>South Pines Elementary</t>
  </si>
  <si>
    <t>Summitt School</t>
  </si>
  <si>
    <t>Sunrise Elementary</t>
  </si>
  <si>
    <t>University Elementary</t>
  </si>
  <si>
    <t>University High School</t>
  </si>
  <si>
    <t>Centralia Middle</t>
  </si>
  <si>
    <t>Cascade Elementary</t>
  </si>
  <si>
    <t>Chehalis Middle School</t>
  </si>
  <si>
    <t>Lewis County Alternative School</t>
  </si>
  <si>
    <t>W.F. West High</t>
  </si>
  <si>
    <t>Betz Elementary</t>
  </si>
  <si>
    <t>Cheney High School</t>
  </si>
  <si>
    <t>Cheney Middle School</t>
  </si>
  <si>
    <t>Salnave Elementary</t>
  </si>
  <si>
    <t>Snowdon Elementary</t>
  </si>
  <si>
    <t>Sunset Elementary</t>
  </si>
  <si>
    <t>Three Springs High School</t>
  </si>
  <si>
    <t>Westwood Middle School</t>
  </si>
  <si>
    <t>Windsor Elementary</t>
  </si>
  <si>
    <t>Gess Elementary</t>
  </si>
  <si>
    <t>HomeLink Alternative</t>
  </si>
  <si>
    <t>Jenkins High School</t>
  </si>
  <si>
    <t>Chimacum Creek Primary</t>
  </si>
  <si>
    <t>Chimacum Elementary</t>
  </si>
  <si>
    <t>Clarkston High School</t>
  </si>
  <si>
    <t>Grantham Elementary School</t>
  </si>
  <si>
    <t>Heights Elementary School</t>
  </si>
  <si>
    <t>Highland Elementary School</t>
  </si>
  <si>
    <t>Lincoln Middle School</t>
  </si>
  <si>
    <t>Parkway Elementary School</t>
  </si>
  <si>
    <t>Cle Elum-Roslyn Elementary</t>
  </si>
  <si>
    <t>Cle Elum-Roslyn High</t>
  </si>
  <si>
    <t>Walter Strom Middle</t>
  </si>
  <si>
    <t>Beachwood Elementary</t>
  </si>
  <si>
    <t>Carter Lake Elementary</t>
  </si>
  <si>
    <t>Clover Park Early Learning Program</t>
  </si>
  <si>
    <t>Clover Park High School</t>
  </si>
  <si>
    <t>Custer Elementary</t>
  </si>
  <si>
    <t>Dower Elementary</t>
  </si>
  <si>
    <t>Four Heroes Elementary</t>
  </si>
  <si>
    <t>Harrison Prep</t>
  </si>
  <si>
    <t>Hillside Elementary</t>
  </si>
  <si>
    <t>Hudtloff Middle School</t>
  </si>
  <si>
    <t>Idlewild Elementary</t>
  </si>
  <si>
    <t>Lake Louise Elementary</t>
  </si>
  <si>
    <t>Lakeview Hope Academy</t>
  </si>
  <si>
    <t>Lochburn Middle School</t>
  </si>
  <si>
    <t>Meriwether Elementary School</t>
  </si>
  <si>
    <t>Oakbrook Elementary</t>
  </si>
  <si>
    <t>Park Lodge Elementary</t>
  </si>
  <si>
    <t>Rainier Elementary School</t>
  </si>
  <si>
    <t>Tillicum Elementary</t>
  </si>
  <si>
    <t>Tyee Park Elementary</t>
  </si>
  <si>
    <t>Colfax High</t>
  </si>
  <si>
    <t>Jennings Elementary</t>
  </si>
  <si>
    <t>Davis Elementary</t>
  </si>
  <si>
    <t>Sager / College Place High School</t>
  </si>
  <si>
    <t>Colton Elementary</t>
  </si>
  <si>
    <t>Colton High</t>
  </si>
  <si>
    <t>Columbia High/Elementary</t>
  </si>
  <si>
    <t>Columbia High</t>
  </si>
  <si>
    <t>Columbia Middle School</t>
  </si>
  <si>
    <t>Colville High School</t>
  </si>
  <si>
    <t>Colville Junior High</t>
  </si>
  <si>
    <t>Fort Colville Elementary</t>
  </si>
  <si>
    <t>Hofstetter Elementary School</t>
  </si>
  <si>
    <t>Panorama</t>
  </si>
  <si>
    <t>Concrete Elementary School</t>
  </si>
  <si>
    <t>Concrete High School</t>
  </si>
  <si>
    <t>Conway</t>
  </si>
  <si>
    <t>Cosmopolis Elementary School</t>
  </si>
  <si>
    <t>Almira Coulee Hartline High School</t>
  </si>
  <si>
    <t>Coulee City Elementary/ Middle</t>
  </si>
  <si>
    <t>Coupeville Elementary School</t>
  </si>
  <si>
    <t>Coupeville High School</t>
  </si>
  <si>
    <t>Coupeville Middle School</t>
  </si>
  <si>
    <t>Crescent School K-12</t>
  </si>
  <si>
    <t>Creston Elementary</t>
  </si>
  <si>
    <t>Creston Jr/Sr High</t>
  </si>
  <si>
    <t>Curlew Elementary &amp; High</t>
  </si>
  <si>
    <t>Bess Herian Elementary</t>
  </si>
  <si>
    <t>Cusick Junior/Senior High School</t>
  </si>
  <si>
    <t>Darrington Elementary K-8 (formerly K-6)</t>
  </si>
  <si>
    <t>Darrington High School (formerly Middle/High School)</t>
  </si>
  <si>
    <t>Davenport Elementary</t>
  </si>
  <si>
    <t>Davenport High</t>
  </si>
  <si>
    <t>Dayton Elementary School</t>
  </si>
  <si>
    <t>Dayton High School</t>
  </si>
  <si>
    <t>Dayton Middle School</t>
  </si>
  <si>
    <t>Arcadia Elementary School</t>
  </si>
  <si>
    <t>Deer Park Early Learning Center</t>
  </si>
  <si>
    <t>Deer Park Elementary</t>
  </si>
  <si>
    <t>Deer Park High School</t>
  </si>
  <si>
    <t>Deer Park Middle School</t>
  </si>
  <si>
    <t>Dieringer Heights Elementary</t>
  </si>
  <si>
    <t>Lake Tapps Elementary</t>
  </si>
  <si>
    <t>North Tapps Middle</t>
  </si>
  <si>
    <t>Dixie Elementary</t>
  </si>
  <si>
    <t>East Farms Elementary</t>
  </si>
  <si>
    <t>East Valley High School</t>
  </si>
  <si>
    <t>East Valley Middle School</t>
  </si>
  <si>
    <t>Otis Orchards Elementary</t>
  </si>
  <si>
    <t>Skyview Elementary</t>
  </si>
  <si>
    <t>Trent Elementary</t>
  </si>
  <si>
    <t>Trentwood Elementary</t>
  </si>
  <si>
    <t>East Valley High</t>
  </si>
  <si>
    <t>Moxee Elementary</t>
  </si>
  <si>
    <t>Terrace Heights Elementary</t>
  </si>
  <si>
    <t>Eastmont Junior High</t>
  </si>
  <si>
    <t>Eastmont Senior High</t>
  </si>
  <si>
    <t>Grant Elementary</t>
  </si>
  <si>
    <t>Kenroy Elementary</t>
  </si>
  <si>
    <t>Rock Island Elementary</t>
  </si>
  <si>
    <t>Easton School</t>
  </si>
  <si>
    <t>Eatonville Elementary</t>
  </si>
  <si>
    <t>Eatonville High</t>
  </si>
  <si>
    <t>Eatonville Middle</t>
  </si>
  <si>
    <t>Weyerhaeuser Elementary</t>
  </si>
  <si>
    <t>Alderwood Middle</t>
  </si>
  <si>
    <t>Beverly Elementary</t>
  </si>
  <si>
    <t>Brier Elementary</t>
  </si>
  <si>
    <t>Brier Terrace Middle</t>
  </si>
  <si>
    <t>Cedar Valley Community School (formally Cedar Valley K-8)</t>
  </si>
  <si>
    <t>Cedar Way Elementary</t>
  </si>
  <si>
    <t>Chase Lake Elementary</t>
  </si>
  <si>
    <t>College Place Elementary</t>
  </si>
  <si>
    <t>College Place Middle School</t>
  </si>
  <si>
    <t>Edmonds Elementary</t>
  </si>
  <si>
    <t>Edmonds-Woodway High School</t>
  </si>
  <si>
    <t>Hazelwood Elementary</t>
  </si>
  <si>
    <t>Hilltop Elementary</t>
  </si>
  <si>
    <t>Lynndale Elementary School</t>
  </si>
  <si>
    <t>Lynnwood Elementary School</t>
  </si>
  <si>
    <t>Lynnwood High School</t>
  </si>
  <si>
    <t>Madrona K-8</t>
  </si>
  <si>
    <t>Maplewood Coop</t>
  </si>
  <si>
    <t>Martha Lake Elementary</t>
  </si>
  <si>
    <t>Meadowdale Elementary</t>
  </si>
  <si>
    <t>Meadowdale High School</t>
  </si>
  <si>
    <t>Meadowdale Middle</t>
  </si>
  <si>
    <t>Mountlake Terrace Elementary</t>
  </si>
  <si>
    <t>Mountlake Terrace High School</t>
  </si>
  <si>
    <t>Oak Heights Elementary</t>
  </si>
  <si>
    <t>Scriber Lake High/Edmond Heights K12(Scriber Lake ScriberLake High/Options)</t>
  </si>
  <si>
    <t>Seaview Elementary</t>
  </si>
  <si>
    <t>Sherwood Elementary</t>
  </si>
  <si>
    <t>Spruce Elementary</t>
  </si>
  <si>
    <t>Terrace Park Elementary (formally known as Terrace Park K-8)</t>
  </si>
  <si>
    <t>Westgate Elementary</t>
  </si>
  <si>
    <t>Lincoln Elementary</t>
  </si>
  <si>
    <t>Mt Stuart Elementary</t>
  </si>
  <si>
    <t>Valley View Elementary</t>
  </si>
  <si>
    <t>Elma Elementary</t>
  </si>
  <si>
    <t>Elma High School</t>
  </si>
  <si>
    <t>Elma Middle School</t>
  </si>
  <si>
    <t>Endicott Elementary</t>
  </si>
  <si>
    <t>Endicott-St. John Middle</t>
  </si>
  <si>
    <t>Entiat Middle and High School</t>
  </si>
  <si>
    <t>Paul Rumburg Elementary</t>
  </si>
  <si>
    <t>Black Diamond Elementary</t>
  </si>
  <si>
    <t>Byron Kibler Elementary</t>
  </si>
  <si>
    <t>Enumclaw Middle School</t>
  </si>
  <si>
    <t>Enumclaw Sr High School</t>
  </si>
  <si>
    <t>JJ Smith Elementary</t>
  </si>
  <si>
    <t>Southwood Elementary</t>
  </si>
  <si>
    <t>Thunder Mt Middle School</t>
  </si>
  <si>
    <t>Westwood Elementary</t>
  </si>
  <si>
    <t>Columbia Ridge Elementary</t>
  </si>
  <si>
    <t>Ephrata Middle School</t>
  </si>
  <si>
    <t>Ephrata Senior High School</t>
  </si>
  <si>
    <t>Parkway School</t>
  </si>
  <si>
    <t>Cedar Wood Elementary</t>
  </si>
  <si>
    <t>Eisenhower Middle School</t>
  </si>
  <si>
    <t>Emerson Elementary</t>
  </si>
  <si>
    <t>Everett  High School</t>
  </si>
  <si>
    <t>Evergreen Middle School</t>
  </si>
  <si>
    <t>Forest View Elementary</t>
  </si>
  <si>
    <t>Garfield Elementary</t>
  </si>
  <si>
    <t>Gateway Middle School</t>
  </si>
  <si>
    <t>Hawthorne Elementary</t>
  </si>
  <si>
    <t>Heatherwood Middle School</t>
  </si>
  <si>
    <t>Henry M. Jackson High School</t>
  </si>
  <si>
    <t>Jackson Elementary</t>
  </si>
  <si>
    <t>Jefferson Elementary School</t>
  </si>
  <si>
    <t>Madison Elementary</t>
  </si>
  <si>
    <t>Mill Creek</t>
  </si>
  <si>
    <t>Monroe Elementary</t>
  </si>
  <si>
    <t>North Middle School</t>
  </si>
  <si>
    <t>Penny Creek</t>
  </si>
  <si>
    <t>Sequoia High School</t>
  </si>
  <si>
    <t>Silver Firs Elementary</t>
  </si>
  <si>
    <t>Silver Lake Elementary</t>
  </si>
  <si>
    <t>Whittier Elementary</t>
  </si>
  <si>
    <t>Woodside Elementary</t>
  </si>
  <si>
    <t>Burnt Bridge Creek Elementary</t>
  </si>
  <si>
    <t>Burton Elementary</t>
  </si>
  <si>
    <t>Columbia Valley Elementary School</t>
  </si>
  <si>
    <t>Covington Middle School</t>
  </si>
  <si>
    <t>Crestline Elementary School</t>
  </si>
  <si>
    <t>Ellsworth Elementary</t>
  </si>
  <si>
    <t>Endeavour Elementary</t>
  </si>
  <si>
    <t>Evergreen High School</t>
  </si>
  <si>
    <t>Fircrest Elementary</t>
  </si>
  <si>
    <t>Fishers Landing Elementary</t>
  </si>
  <si>
    <t>Frontier Middle School</t>
  </si>
  <si>
    <t>Harmony Elementary</t>
  </si>
  <si>
    <t>Hearthwood Elementary</t>
  </si>
  <si>
    <t>HeLa High School (Henrietta Lacks Health and Bioscience High School)</t>
  </si>
  <si>
    <t>Heritage High School</t>
  </si>
  <si>
    <t>Illahee Elementary</t>
  </si>
  <si>
    <t>Image Elementary</t>
  </si>
  <si>
    <t>Legacy High School</t>
  </si>
  <si>
    <t>Marrion Elementary</t>
  </si>
  <si>
    <t>Mill Plain Elementary</t>
  </si>
  <si>
    <t>Mountain View High School</t>
  </si>
  <si>
    <t>Orchards Elementary School</t>
  </si>
  <si>
    <t>Pacific Middle School</t>
  </si>
  <si>
    <t>Riverview Elementary</t>
  </si>
  <si>
    <t>Shahala Middle School</t>
  </si>
  <si>
    <t>Sifton Elementary</t>
  </si>
  <si>
    <t>Silver Star Elementary</t>
  </si>
  <si>
    <t>Union High School</t>
  </si>
  <si>
    <t>Wy'East Middle School</t>
  </si>
  <si>
    <t>York Elementary</t>
  </si>
  <si>
    <t>Acceleration Academy (aka Open Doors School)</t>
  </si>
  <si>
    <t>Adelaide Elementary School</t>
  </si>
  <si>
    <t>Brigadoon Elementary School</t>
  </si>
  <si>
    <t>Camelot Elementary School</t>
  </si>
  <si>
    <t>Decatur High School</t>
  </si>
  <si>
    <t>Enterprise Elementary School</t>
  </si>
  <si>
    <t>Federal Way High School</t>
  </si>
  <si>
    <t>Federal Way Public Academy</t>
  </si>
  <si>
    <t>Green Gables</t>
  </si>
  <si>
    <t>Ilahee Jr High</t>
  </si>
  <si>
    <t>Kilo Junior High</t>
  </si>
  <si>
    <t>Lake Dollof Elementary School</t>
  </si>
  <si>
    <t>Lake Grove Elementary</t>
  </si>
  <si>
    <t>Lakeland Elementary</t>
  </si>
  <si>
    <t>Lakota Junior High</t>
  </si>
  <si>
    <t>Mark Twain Elementary</t>
  </si>
  <si>
    <t>Meredith Hill Elementary</t>
  </si>
  <si>
    <t>Mirror Lake Elementary School</t>
  </si>
  <si>
    <t>Nautilus Elementary</t>
  </si>
  <si>
    <t>Norman Center</t>
  </si>
  <si>
    <t>Olympic View Elementary School</t>
  </si>
  <si>
    <t>Panther Lake Elementary</t>
  </si>
  <si>
    <t>Rainier View</t>
  </si>
  <si>
    <t>Sacajewea Middle School</t>
  </si>
  <si>
    <t>Saghalie Middle School</t>
  </si>
  <si>
    <t>Sequoyah Middle School</t>
  </si>
  <si>
    <t>Silver Lake</t>
  </si>
  <si>
    <t>Star Lake Elementary</t>
  </si>
  <si>
    <t>Sunnycrest Elementary</t>
  </si>
  <si>
    <t>Thomas Jefferson High</t>
  </si>
  <si>
    <t>Todd Beamer High School</t>
  </si>
  <si>
    <t>Totem Middle School</t>
  </si>
  <si>
    <t>Truman High School</t>
  </si>
  <si>
    <t>Twin Lakes Elementary</t>
  </si>
  <si>
    <t>Valhalla Elementary School</t>
  </si>
  <si>
    <t>Wildwood Elementary School</t>
  </si>
  <si>
    <t>Woodmont Elementary</t>
  </si>
  <si>
    <t>Beach Elementary</t>
  </si>
  <si>
    <t>Cascadia Elementary</t>
  </si>
  <si>
    <t>Central Elementary</t>
  </si>
  <si>
    <t>Eagleridge Elementary</t>
  </si>
  <si>
    <t>Ferndale High</t>
  </si>
  <si>
    <t>Horizon Middle</t>
  </si>
  <si>
    <t>Skyline Elementary</t>
  </si>
  <si>
    <t>Vista Middle</t>
  </si>
  <si>
    <t>Columbia Junior High</t>
  </si>
  <si>
    <t>Discovery Primary</t>
  </si>
  <si>
    <t>Fife High</t>
  </si>
  <si>
    <t>Suprise Lake Middle</t>
  </si>
  <si>
    <t>Finley ECEAP</t>
  </si>
  <si>
    <t>Finley Elementary School</t>
  </si>
  <si>
    <t>Finley Middle School</t>
  </si>
  <si>
    <t>River View Senior High</t>
  </si>
  <si>
    <t>Brookdale Elementary</t>
  </si>
  <si>
    <t>Central Avenue Elementary</t>
  </si>
  <si>
    <t>Christensen Elementary</t>
  </si>
  <si>
    <t>Collins Elementary</t>
  </si>
  <si>
    <t>Early Learning Center    ELC</t>
  </si>
  <si>
    <t>Elmhurst Elementary School</t>
  </si>
  <si>
    <t>Franklin Pierce High School</t>
  </si>
  <si>
    <t>Gates Alt.</t>
  </si>
  <si>
    <t>Harvard Elementary</t>
  </si>
  <si>
    <t>James Sales Elementary School</t>
  </si>
  <si>
    <t>Midland Elementary School</t>
  </si>
  <si>
    <t>Morris Ford Middle School</t>
  </si>
  <si>
    <t>Perry G Keithley Middle School</t>
  </si>
  <si>
    <t>Washington High School</t>
  </si>
  <si>
    <t>Freeman Elementary</t>
  </si>
  <si>
    <t>Freeman High School</t>
  </si>
  <si>
    <t>Freeman Middle School</t>
  </si>
  <si>
    <t>Garfield High School</t>
  </si>
  <si>
    <t>Garfield Middle School</t>
  </si>
  <si>
    <t>Glenwood School</t>
  </si>
  <si>
    <t>Goldendale High</t>
  </si>
  <si>
    <t>Goldendale Middle</t>
  </si>
  <si>
    <t>Goldendale Primary</t>
  </si>
  <si>
    <t>Lake Roosevelt Elementary</t>
  </si>
  <si>
    <t>Lake Roosevelt Jr/Sr High School</t>
  </si>
  <si>
    <t>Arthur H. Smith Elementary</t>
  </si>
  <si>
    <t>Grandview High School</t>
  </si>
  <si>
    <t>Grandview Middle School</t>
  </si>
  <si>
    <t>Harriet Thompson Elementary</t>
  </si>
  <si>
    <t>McClure Elementary School</t>
  </si>
  <si>
    <t>ECEAP</t>
  </si>
  <si>
    <t>Granger High School</t>
  </si>
  <si>
    <t>Granger Middle School</t>
  </si>
  <si>
    <t>Crossroads High School</t>
  </si>
  <si>
    <t>Granite Falls High School</t>
  </si>
  <si>
    <t>Granite Falls Middle School</t>
  </si>
  <si>
    <t>Monte Cristo Elementary</t>
  </si>
  <si>
    <t>Mountain Way Elementary</t>
  </si>
  <si>
    <t>Open Doors</t>
  </si>
  <si>
    <t>Rainier Valley Leadership Academy</t>
  </si>
  <si>
    <t>Griffin School</t>
  </si>
  <si>
    <t>Harrington Elementary</t>
  </si>
  <si>
    <t>Harrington High</t>
  </si>
  <si>
    <t>Harrington Middle</t>
  </si>
  <si>
    <t>Highland High</t>
  </si>
  <si>
    <t>Highland Junior High School</t>
  </si>
  <si>
    <t>Marcus Whitman Elementary</t>
  </si>
  <si>
    <t>Tieton Middle</t>
  </si>
  <si>
    <t>Beverly Park Elementary</t>
  </si>
  <si>
    <t>Big Picture School</t>
  </si>
  <si>
    <t>Bow Lake Elementary</t>
  </si>
  <si>
    <t>Cedarhurst Elementary</t>
  </si>
  <si>
    <t>Chinook Middle School</t>
  </si>
  <si>
    <t>Des Moines Elementary</t>
  </si>
  <si>
    <t>Gregory Heights Elementary</t>
  </si>
  <si>
    <t>Hazel Valley Elementary</t>
  </si>
  <si>
    <t>Highline High School</t>
  </si>
  <si>
    <t>Madrona Elementary</t>
  </si>
  <si>
    <t>Marvista Elementary</t>
  </si>
  <si>
    <t>McMicken Heights Elementary</t>
  </si>
  <si>
    <t>Midway Elementary</t>
  </si>
  <si>
    <t>Mount Rainier High School</t>
  </si>
  <si>
    <t>Mount View Elementary</t>
  </si>
  <si>
    <t>New Start</t>
  </si>
  <si>
    <t>North Hill Elementary</t>
  </si>
  <si>
    <t>Parkside Elementary</t>
  </si>
  <si>
    <t>Puget Sound Skills Center</t>
  </si>
  <si>
    <t>Raisbeck Aviation High School</t>
  </si>
  <si>
    <t>Seahurst Elementary</t>
  </si>
  <si>
    <t>Shorewood Elementary</t>
  </si>
  <si>
    <t>Sylvester Middle School</t>
  </si>
  <si>
    <t>Tyee High School</t>
  </si>
  <si>
    <t>White Center Heights Elementary</t>
  </si>
  <si>
    <t>Hockinson Heights Elementary</t>
  </si>
  <si>
    <t>Hockinson High School</t>
  </si>
  <si>
    <t>Hockinson Middle School</t>
  </si>
  <si>
    <t>Hoquiam High School</t>
  </si>
  <si>
    <t>Hoquiam Home Link School</t>
  </si>
  <si>
    <t>Hoquiam Middle School</t>
  </si>
  <si>
    <t>Inchelium School</t>
  </si>
  <si>
    <t>Apollo Elementary</t>
  </si>
  <si>
    <t>Beaver Lake Middle</t>
  </si>
  <si>
    <t>Briarwood Elementary</t>
  </si>
  <si>
    <t>Cascade Ridge Elementary</t>
  </si>
  <si>
    <t>Challenger Elementary</t>
  </si>
  <si>
    <t>Clark Elementary</t>
  </si>
  <si>
    <t>Cougar Ridge Elementary</t>
  </si>
  <si>
    <t>Creekside Elementary</t>
  </si>
  <si>
    <t>Discovery Elementary</t>
  </si>
  <si>
    <t>Gibson Ek High School</t>
  </si>
  <si>
    <t>Grand Ridge Elementary</t>
  </si>
  <si>
    <t>Issaquah High</t>
  </si>
  <si>
    <t>Issaquah Middle</t>
  </si>
  <si>
    <t>Issaquah Valley Elementary</t>
  </si>
  <si>
    <t>Liberty High</t>
  </si>
  <si>
    <t>Maple Hills Elementary</t>
  </si>
  <si>
    <t>Maywood Middle</t>
  </si>
  <si>
    <t>Newcastle Elementary</t>
  </si>
  <si>
    <t>Pacific Cascade Middle</t>
  </si>
  <si>
    <t>Pine Lake Middle</t>
  </si>
  <si>
    <t>Skyline High</t>
  </si>
  <si>
    <t>Sunny Hills Elementary</t>
  </si>
  <si>
    <t>Kahlotus Elementary</t>
  </si>
  <si>
    <t>Kahlotus Jr/Sr High</t>
  </si>
  <si>
    <t>Kalama Elementary</t>
  </si>
  <si>
    <t>Kalama Middle/Sr High</t>
  </si>
  <si>
    <t>Keller Elementary</t>
  </si>
  <si>
    <t>Barnes Elementary School</t>
  </si>
  <si>
    <t>Butler Acres Elementary</t>
  </si>
  <si>
    <t>Carrolls Elementary</t>
  </si>
  <si>
    <t>Coweeman Jr. High</t>
  </si>
  <si>
    <t>Huntington Jr High</t>
  </si>
  <si>
    <t>Kelso High School</t>
  </si>
  <si>
    <t>Rose Valley Elementary</t>
  </si>
  <si>
    <t>Wallace Elementary</t>
  </si>
  <si>
    <t>Amistad Elementary</t>
  </si>
  <si>
    <t>Canyon View Elementary</t>
  </si>
  <si>
    <t>Cottonwood Elementary School</t>
  </si>
  <si>
    <t>Desert Hills Middle School</t>
  </si>
  <si>
    <t>Fruitland Elementary</t>
  </si>
  <si>
    <t>Highlands Middle School</t>
  </si>
  <si>
    <t>Horse Heaven Hills Middle School</t>
  </si>
  <si>
    <t>Kamiakin High School</t>
  </si>
  <si>
    <t>Kennewick High School</t>
  </si>
  <si>
    <t>Park Middle School</t>
  </si>
  <si>
    <t>Phoenix High School</t>
  </si>
  <si>
    <t>Ridge View Elementary</t>
  </si>
  <si>
    <t>Sage Crest Elementary School</t>
  </si>
  <si>
    <t>Southgate Elementary</t>
  </si>
  <si>
    <t>Southridge High School</t>
  </si>
  <si>
    <t>Sunset View Elementary</t>
  </si>
  <si>
    <t>Vista Elementary School</t>
  </si>
  <si>
    <t>Washington Elementary School</t>
  </si>
  <si>
    <t>Carriage Crest Elementary</t>
  </si>
  <si>
    <t>Cedar Heights Middle School</t>
  </si>
  <si>
    <t>Cedar Valley Elementary</t>
  </si>
  <si>
    <t>Covington Elementary</t>
  </si>
  <si>
    <t>Crestwood Elementary</t>
  </si>
  <si>
    <t>East Hill Elemetnary</t>
  </si>
  <si>
    <t>Emerald Park Elementary</t>
  </si>
  <si>
    <t>Fairwood Elementary</t>
  </si>
  <si>
    <t>George T. Daniel Elementary</t>
  </si>
  <si>
    <t>Glenridge</t>
  </si>
  <si>
    <t>Grass Lake Elementary</t>
  </si>
  <si>
    <t>Horizon Elementary</t>
  </si>
  <si>
    <t>Jenkins Creek Elementary</t>
  </si>
  <si>
    <t>Kent Elementary</t>
  </si>
  <si>
    <t>Kent-Meridian High School</t>
  </si>
  <si>
    <t>Kentlake High School</t>
  </si>
  <si>
    <t>Kentridge High School</t>
  </si>
  <si>
    <t>Kentwood High School</t>
  </si>
  <si>
    <t>Lake Youngs Elementary</t>
  </si>
  <si>
    <t>Martin Sortun Elementary</t>
  </si>
  <si>
    <t>Mattson Middle School</t>
  </si>
  <si>
    <t>Meadow Ridge Elementary</t>
  </si>
  <si>
    <t>Meeker Middle School</t>
  </si>
  <si>
    <t>Meridian Elementary</t>
  </si>
  <si>
    <t>Meridian Middle School</t>
  </si>
  <si>
    <t>Mill Creek Middle School</t>
  </si>
  <si>
    <t>Millennium Elementary</t>
  </si>
  <si>
    <t>Neeley-O'brien Elementary</t>
  </si>
  <si>
    <t>Northwood Middle School</t>
  </si>
  <si>
    <t>Park Orchard Elementary</t>
  </si>
  <si>
    <t>Pine Tree Elementary</t>
  </si>
  <si>
    <t>Ridgewood Elementary</t>
  </si>
  <si>
    <t>Sawyer Woods Elementary</t>
  </si>
  <si>
    <t>Scenic Hill Elementary</t>
  </si>
  <si>
    <t>Soos Creek Elementary</t>
  </si>
  <si>
    <t>Springbrook Elementary</t>
  </si>
  <si>
    <t>Kettle Falls Elementary</t>
  </si>
  <si>
    <t>Kettle Falls High School</t>
  </si>
  <si>
    <t>Kettle Falls Middle School</t>
  </si>
  <si>
    <t>Kiona- Benton City Elementary School</t>
  </si>
  <si>
    <t>Kiona-Benton City High School</t>
  </si>
  <si>
    <t>Kiona-Benton City Middle School</t>
  </si>
  <si>
    <t>Kittitas Elementary</t>
  </si>
  <si>
    <t>Kittitas High</t>
  </si>
  <si>
    <t>La Center Elementary School</t>
  </si>
  <si>
    <t>La Center High School</t>
  </si>
  <si>
    <t>La Center Middle School</t>
  </si>
  <si>
    <t>La Conner High</t>
  </si>
  <si>
    <t>La Conner Middle</t>
  </si>
  <si>
    <t>Chelan High School</t>
  </si>
  <si>
    <t>Chelan Middle School</t>
  </si>
  <si>
    <t>Morgen Owings Elementary</t>
  </si>
  <si>
    <t>Cavelero Middle High</t>
  </si>
  <si>
    <t>Early Learning Center</t>
  </si>
  <si>
    <t>Glenwood Elementary</t>
  </si>
  <si>
    <t>Highland Elementary</t>
  </si>
  <si>
    <t>Hillcrest Elementary</t>
  </si>
  <si>
    <t>Lake Stevens High School</t>
  </si>
  <si>
    <t>Lake Stevens Middle School</t>
  </si>
  <si>
    <t>Mt. Pilchuck Elementary</t>
  </si>
  <si>
    <t>North Lake Middle School</t>
  </si>
  <si>
    <t>Alcott Elementary</t>
  </si>
  <si>
    <t>Audubon Elementary</t>
  </si>
  <si>
    <t>Bell Elementary</t>
  </si>
  <si>
    <t>Blackwell Elementary</t>
  </si>
  <si>
    <t>Carson Elementary</t>
  </si>
  <si>
    <t>Dickinson Elementary</t>
  </si>
  <si>
    <t>Einstein Elementary</t>
  </si>
  <si>
    <t>Finn Hill Middle School</t>
  </si>
  <si>
    <t>Franklin Elementary</t>
  </si>
  <si>
    <t>Frost Elementary</t>
  </si>
  <si>
    <t>Inglewood Middle School</t>
  </si>
  <si>
    <t>Juanita Elementary</t>
  </si>
  <si>
    <t>Juanita High</t>
  </si>
  <si>
    <t>Kamiakin Middle School</t>
  </si>
  <si>
    <t>Kirk Elementary</t>
  </si>
  <si>
    <t>Kirkland Middle School</t>
  </si>
  <si>
    <t>Lake Washington High</t>
  </si>
  <si>
    <t>Mann Elementary</t>
  </si>
  <si>
    <t>McAuliffe Elementary</t>
  </si>
  <si>
    <t>Mead Elementary</t>
  </si>
  <si>
    <t>Muir Elementary</t>
  </si>
  <si>
    <t>Redmond Elementary</t>
  </si>
  <si>
    <t>Redmond High</t>
  </si>
  <si>
    <t>Redmond Middle School</t>
  </si>
  <si>
    <t>Rockwell Elementary</t>
  </si>
  <si>
    <t>Rosa Parks Elementary</t>
  </si>
  <si>
    <t>Rose Hill Elementary</t>
  </si>
  <si>
    <t>Rose Hill Middle School</t>
  </si>
  <si>
    <t>Rush Elementary</t>
  </si>
  <si>
    <t>Sandburg Elementary</t>
  </si>
  <si>
    <t>Smith Elementary</t>
  </si>
  <si>
    <t>Thoreau Elementary</t>
  </si>
  <si>
    <t>Twain Elementary</t>
  </si>
  <si>
    <t>Wilder Elementary</t>
  </si>
  <si>
    <t>Cougar Creek Elementary School</t>
  </si>
  <si>
    <t>English Crossing Elementary (formerly 3-5)</t>
  </si>
  <si>
    <t>Lakewood Elementary (formerly K-2)</t>
  </si>
  <si>
    <t>Lakewood High School 9-12</t>
  </si>
  <si>
    <t>Lakewood Middle School 6-8</t>
  </si>
  <si>
    <t>Lamont Middle</t>
  </si>
  <si>
    <t>Liberty High School</t>
  </si>
  <si>
    <t>Liberty Jr. High &amp; Elementary</t>
  </si>
  <si>
    <t>Lind Elementary School</t>
  </si>
  <si>
    <t>Lind-Ritzville High School</t>
  </si>
  <si>
    <t>Lind-Ritzville Middle School</t>
  </si>
  <si>
    <t>Broadway Learning Center</t>
  </si>
  <si>
    <t>Columbia Heights Elementary</t>
  </si>
  <si>
    <t>Columbia Valley Garden Elementary</t>
  </si>
  <si>
    <t>Cowlitz County Youth Services School</t>
  </si>
  <si>
    <t>Kessler Elementary School</t>
  </si>
  <si>
    <t>Mark Morris High School</t>
  </si>
  <si>
    <t>Mint Valley Elementary School</t>
  </si>
  <si>
    <t>Monticello Middle School</t>
  </si>
  <si>
    <t>Mt. Solo Middle School</t>
  </si>
  <si>
    <t>Northlake Elementary</t>
  </si>
  <si>
    <t>Olympic Elementary School</t>
  </si>
  <si>
    <t>R. A. Long High School</t>
  </si>
  <si>
    <t>St. Helens Elementary</t>
  </si>
  <si>
    <t>Loon Lake Elementary School</t>
  </si>
  <si>
    <t>Lopez Island Elementary</t>
  </si>
  <si>
    <t>Lopez Island Middle/High</t>
  </si>
  <si>
    <t>Lummi Tribal School</t>
  </si>
  <si>
    <t>Dallesport Elementary</t>
  </si>
  <si>
    <t>Lyle High</t>
  </si>
  <si>
    <t>Lyle Middle</t>
  </si>
  <si>
    <t>Fisher Elementary</t>
  </si>
  <si>
    <t>Isom Intermediate</t>
  </si>
  <si>
    <t>Lynden High</t>
  </si>
  <si>
    <t>Lynden Middle</t>
  </si>
  <si>
    <t>Vossbeck Elementary</t>
  </si>
  <si>
    <t>Artz-Fox Elementary</t>
  </si>
  <si>
    <t>Mabton Jr/Sr School</t>
  </si>
  <si>
    <t>Mansfield School</t>
  </si>
  <si>
    <t>Manson Elementary</t>
  </si>
  <si>
    <t>Mary M. Knight</t>
  </si>
  <si>
    <t>Mary Walker High</t>
  </si>
  <si>
    <t>Springdale Elementary</t>
  </si>
  <si>
    <t>Springdale Middle</t>
  </si>
  <si>
    <t>10th Street School</t>
  </si>
  <si>
    <t>Allen Creek Elementary</t>
  </si>
  <si>
    <t>Cedarcrest Middle School</t>
  </si>
  <si>
    <t>Grove Elementary</t>
  </si>
  <si>
    <t>Heritage School</t>
  </si>
  <si>
    <t>Kellogg Marsh Elementary</t>
  </si>
  <si>
    <t>Liberty Elementary</t>
  </si>
  <si>
    <t>Marshall Elementary School</t>
  </si>
  <si>
    <t>Marysville Coop</t>
  </si>
  <si>
    <t>Marysville Getchell High School</t>
  </si>
  <si>
    <t>Marysville Middle School</t>
  </si>
  <si>
    <t>Marysville Pilchuck High School</t>
  </si>
  <si>
    <t>Pinewood Elementary</t>
  </si>
  <si>
    <t>Quil Ceda Tulalip Elementary</t>
  </si>
  <si>
    <t>Shoultes Elementary</t>
  </si>
  <si>
    <t>Sunnyside Elementary</t>
  </si>
  <si>
    <t>McCleary Elementary School</t>
  </si>
  <si>
    <t>Brentwood Elementary</t>
  </si>
  <si>
    <t>Colbert Elementary</t>
  </si>
  <si>
    <t>Farwell Elementary</t>
  </si>
  <si>
    <t>Mead High School</t>
  </si>
  <si>
    <t>MEPP (Mead Education Partnership Program)</t>
  </si>
  <si>
    <t>Mount Spokane High School</t>
  </si>
  <si>
    <t>Mountainside Middle School</t>
  </si>
  <si>
    <t>Northwood Middle</t>
  </si>
  <si>
    <t>Prairie View Elementary</t>
  </si>
  <si>
    <t>Shiloh Hills Elementary</t>
  </si>
  <si>
    <t>Hallett Elementary</t>
  </si>
  <si>
    <t>Medical Lake High</t>
  </si>
  <si>
    <t>Medical Lake Middle</t>
  </si>
  <si>
    <t>Michael Anderson Elementary</t>
  </si>
  <si>
    <t>Island Park Elementary</t>
  </si>
  <si>
    <t>Islander Middle School</t>
  </si>
  <si>
    <t>Lake Ridge Elementary</t>
  </si>
  <si>
    <t>Northwood Elementary</t>
  </si>
  <si>
    <t>West Mercer Elementary</t>
  </si>
  <si>
    <t>Irene Reither Elementary (formerly Primary)</t>
  </si>
  <si>
    <t>Meridian High</t>
  </si>
  <si>
    <t>Meridian Parent Partnership Program</t>
  </si>
  <si>
    <t>Liberty Bell Jr/Sr/Alt High</t>
  </si>
  <si>
    <t>Methow Valley Elementary</t>
  </si>
  <si>
    <t>Methow Valley Learning Center</t>
  </si>
  <si>
    <t>Mill A School Elementary</t>
  </si>
  <si>
    <t>Pacific Crest Innovation Academy</t>
  </si>
  <si>
    <t>Chain Lake Elementary</t>
  </si>
  <si>
    <t>Frank Wagner Elementary</t>
  </si>
  <si>
    <t>Fryelands Elementary School</t>
  </si>
  <si>
    <t>Hidden River Middle School</t>
  </si>
  <si>
    <t>Leaders in Learning</t>
  </si>
  <si>
    <t>Maltby Elementary</t>
  </si>
  <si>
    <t>Monroe High School</t>
  </si>
  <si>
    <t>Park Place Middle School</t>
  </si>
  <si>
    <t>Salem Woods Elementary</t>
  </si>
  <si>
    <t>Beacon Avenue Elementary</t>
  </si>
  <si>
    <t>Montesano Junior-Senior High</t>
  </si>
  <si>
    <t>Morton Elementary</t>
  </si>
  <si>
    <t>Morton Jr/Sr High School</t>
  </si>
  <si>
    <t>Columbia Basin Technical School</t>
  </si>
  <si>
    <t>Endeavor Middle School</t>
  </si>
  <si>
    <t>Garden Heights Elementary</t>
  </si>
  <si>
    <t>Knolls Vista Elementary School</t>
  </si>
  <si>
    <t>Lakeview Terrace Elementary</t>
  </si>
  <si>
    <t>Larson Heights Elementary</t>
  </si>
  <si>
    <t>Longview Elementary</t>
  </si>
  <si>
    <t>Moses Lake High School</t>
  </si>
  <si>
    <t>North Elementary</t>
  </si>
  <si>
    <t>Park Orchard Elementary School</t>
  </si>
  <si>
    <t>Peninsula Elementary</t>
  </si>
  <si>
    <t>Sage Point Elementary School</t>
  </si>
  <si>
    <t>Mossyrock Academy</t>
  </si>
  <si>
    <t>Mossyrock Elementary</t>
  </si>
  <si>
    <t>Mossyrock Junior Senior High School</t>
  </si>
  <si>
    <t>Harrah Elementary</t>
  </si>
  <si>
    <t>Mount Adams Middle School</t>
  </si>
  <si>
    <t>White Swan High</t>
  </si>
  <si>
    <t>Acme Elementary</t>
  </si>
  <si>
    <t>Kendall Elementary</t>
  </si>
  <si>
    <t>Mt. Baker Jr. High</t>
  </si>
  <si>
    <t>Mt. Baker Sr. High</t>
  </si>
  <si>
    <t>Jefferson Elementary</t>
  </si>
  <si>
    <t>LaVenture Middle School</t>
  </si>
  <si>
    <t>Little Mountain Elementary</t>
  </si>
  <si>
    <t>Mount Baker Middle School</t>
  </si>
  <si>
    <t>Mount Vernon High School</t>
  </si>
  <si>
    <t>Aces High School</t>
  </si>
  <si>
    <t>Challenger Elementary School</t>
  </si>
  <si>
    <t>Early Childhood Assisted Program</t>
  </si>
  <si>
    <t>Explorer Middle School</t>
  </si>
  <si>
    <t>Fairmount Elementary</t>
  </si>
  <si>
    <t>Harbour Pointe Middle</t>
  </si>
  <si>
    <t>Horizon Elementary School</t>
  </si>
  <si>
    <t>Kamiak High School</t>
  </si>
  <si>
    <t>Lake Stickney Elementary</t>
  </si>
  <si>
    <t>Mariner High School</t>
  </si>
  <si>
    <t>Mukilteo Elementary</t>
  </si>
  <si>
    <t>Odyssey Elementary School</t>
  </si>
  <si>
    <t>Olivia Park Elementary</t>
  </si>
  <si>
    <t>Olympic View Middle</t>
  </si>
  <si>
    <t>Pathfinder</t>
  </si>
  <si>
    <t>Picnic Point Elementary</t>
  </si>
  <si>
    <t>Serene Lake Elementary</t>
  </si>
  <si>
    <t>Voyager Middle School</t>
  </si>
  <si>
    <t>Naches Valley Elementary School</t>
  </si>
  <si>
    <t>Naches Valley High</t>
  </si>
  <si>
    <t>Naches Valley Middle</t>
  </si>
  <si>
    <t>Napavine Elementary</t>
  </si>
  <si>
    <t>Napavine Jr/Sr High</t>
  </si>
  <si>
    <t>Naselle-Grays River Valley School</t>
  </si>
  <si>
    <t>Nespelem Elementary</t>
  </si>
  <si>
    <t>Newport High School</t>
  </si>
  <si>
    <t>Sadie Halstead Middle School</t>
  </si>
  <si>
    <t>Stratton Elementary</t>
  </si>
  <si>
    <t>Lake Spokane Elementary</t>
  </si>
  <si>
    <t>Lakeside High School</t>
  </si>
  <si>
    <t>Lakeside Middle School</t>
  </si>
  <si>
    <t>Nine Mile Falls Elementary</t>
  </si>
  <si>
    <t>Everson Elementary</t>
  </si>
  <si>
    <t>Nooksack Elementary</t>
  </si>
  <si>
    <t>Nooksack Valley High</t>
  </si>
  <si>
    <t>Nooksack Valley Middle School</t>
  </si>
  <si>
    <t>Sumas Elementary</t>
  </si>
  <si>
    <t>North Beach High School</t>
  </si>
  <si>
    <t>North Beach Middle School</t>
  </si>
  <si>
    <t>Ocean Shores Elementary</t>
  </si>
  <si>
    <t>Pacific Beach Elementary</t>
  </si>
  <si>
    <t>Basin City Elementary</t>
  </si>
  <si>
    <t>Connell Elementary</t>
  </si>
  <si>
    <t>Connell High</t>
  </si>
  <si>
    <t>Mesa Elementary</t>
  </si>
  <si>
    <t>Palouse Junction Alt High</t>
  </si>
  <si>
    <t>Robert Old Jr. High School</t>
  </si>
  <si>
    <t>Kingston High School</t>
  </si>
  <si>
    <t>Kingston Middle School (formerly Jr/High School)</t>
  </si>
  <si>
    <t>North Kitsap High School</t>
  </si>
  <si>
    <t>Pearson Elementary School</t>
  </si>
  <si>
    <t>Poulsbo Elementary School</t>
  </si>
  <si>
    <t>Poulsbo Middle School (formerly Jr/High)</t>
  </si>
  <si>
    <t>Richard Gordon Elementary School</t>
  </si>
  <si>
    <t>Suquamish Elementary School</t>
  </si>
  <si>
    <t>Vinland Elementary School</t>
  </si>
  <si>
    <t>Belfair Elementary</t>
  </si>
  <si>
    <t>Hawkin's Middle School</t>
  </si>
  <si>
    <t>James A. Taylor High School</t>
  </si>
  <si>
    <t>Sand Hill Elementary</t>
  </si>
  <si>
    <t>North River Elementary and Junior/Senior High School</t>
  </si>
  <si>
    <t>Aspire Middle School</t>
  </si>
  <si>
    <t>Chambers Prairie Elementary</t>
  </si>
  <si>
    <t>Evergreen Forest Elementary</t>
  </si>
  <si>
    <t>Horizons Elementary</t>
  </si>
  <si>
    <t>Komachin Middle School</t>
  </si>
  <si>
    <t>Lacey Elementary</t>
  </si>
  <si>
    <t>Lakes Elementary</t>
  </si>
  <si>
    <t>Lydia Hawk Elementary</t>
  </si>
  <si>
    <t>Meadows Elementary</t>
  </si>
  <si>
    <t>Mountain View Elementary</t>
  </si>
  <si>
    <t>Nisqually Middle School</t>
  </si>
  <si>
    <t>North Thurston High School</t>
  </si>
  <si>
    <t>Olympic View Elementary</t>
  </si>
  <si>
    <t>Pleasant Glade Elementary</t>
  </si>
  <si>
    <t>River Ridge High School</t>
  </si>
  <si>
    <t>Salish Middle School</t>
  </si>
  <si>
    <t>Seven Oaks Elementary</t>
  </si>
  <si>
    <t>South Bay Elementary</t>
  </si>
  <si>
    <t>Timberline High School</t>
  </si>
  <si>
    <t>Woodland Elementary</t>
  </si>
  <si>
    <t>Northport Elementary/Junior High</t>
  </si>
  <si>
    <t>Northport High School</t>
  </si>
  <si>
    <t>Arrowhood Elementary</t>
  </si>
  <si>
    <t>Bothell Senior High</t>
  </si>
  <si>
    <t>Canyon Creek Elementary</t>
  </si>
  <si>
    <t>Canyon Park Middle School</t>
  </si>
  <si>
    <t>Cottage Lake Elementary</t>
  </si>
  <si>
    <t>Crystal Springs Elementary</t>
  </si>
  <si>
    <t>Eastridge Elementary</t>
  </si>
  <si>
    <t>Fernwood Elementary</t>
  </si>
  <si>
    <t>Frank Love Elementary</t>
  </si>
  <si>
    <t>Hollywood Hill Elementary</t>
  </si>
  <si>
    <t>Inglemoor Senior High</t>
  </si>
  <si>
    <t>Kenmore Elementary</t>
  </si>
  <si>
    <t>Kenmore Middle School</t>
  </si>
  <si>
    <t>Kokanee Elementary</t>
  </si>
  <si>
    <t>Leota Middle School</t>
  </si>
  <si>
    <t>Lockwood Elementary</t>
  </si>
  <si>
    <t>Maywood Hills Elementary</t>
  </si>
  <si>
    <t>Moorlands Elementary</t>
  </si>
  <si>
    <t>North Creek High School</t>
  </si>
  <si>
    <t>Northshore Middle School</t>
  </si>
  <si>
    <t>Secondary Academy for Success (SAS)</t>
  </si>
  <si>
    <t>Shelton View Elementary</t>
  </si>
  <si>
    <t>Skyview Middle School</t>
  </si>
  <si>
    <t>Timbercrest Middle School</t>
  </si>
  <si>
    <t>Wellington Elementary</t>
  </si>
  <si>
    <t>Westhill Elementary</t>
  </si>
  <si>
    <t>Woodin Elementary</t>
  </si>
  <si>
    <t>Woodinville Senior High</t>
  </si>
  <si>
    <t>Woodmoor Elementary</t>
  </si>
  <si>
    <t>Broadview Elementary</t>
  </si>
  <si>
    <t>Clover Valley Site Home Connection</t>
  </si>
  <si>
    <t>Crescent Harbor Elementary</t>
  </si>
  <si>
    <t>Hillcrest Elementary School</t>
  </si>
  <si>
    <t>North Whidbey Middle School</t>
  </si>
  <si>
    <t>Oak Harbor Elementary</t>
  </si>
  <si>
    <t>Oak Harbor High School</t>
  </si>
  <si>
    <t>Oak Harbor Intermediate</t>
  </si>
  <si>
    <t>Oakville Elementary School</t>
  </si>
  <si>
    <t>Oakville High School &amp; Middle School</t>
  </si>
  <si>
    <t>Ilwaco High School</t>
  </si>
  <si>
    <t>Ilwaco Middle School</t>
  </si>
  <si>
    <t>Long Beach Elementary</t>
  </si>
  <si>
    <t>Ocean Park Elementary</t>
  </si>
  <si>
    <t>Ocosta Elementary School</t>
  </si>
  <si>
    <t>Odessa High</t>
  </si>
  <si>
    <t>P.C. Jantz Elementary School</t>
  </si>
  <si>
    <t>Okanogan Alternative School</t>
  </si>
  <si>
    <t>Okanogan High School</t>
  </si>
  <si>
    <t>Okanogan Middle School</t>
  </si>
  <si>
    <t>Virgina Grainger Elementary</t>
  </si>
  <si>
    <t>Boston Harbor Elementary</t>
  </si>
  <si>
    <t>Capital High School</t>
  </si>
  <si>
    <t>Jefferson Middle School</t>
  </si>
  <si>
    <t>Julia Butler Hansen Elementary</t>
  </si>
  <si>
    <t>McKenny Elementary</t>
  </si>
  <si>
    <t>McLane Elementary</t>
  </si>
  <si>
    <t>Olympia High School</t>
  </si>
  <si>
    <t>Reeves Middle</t>
  </si>
  <si>
    <t>Roosevelt Elementary</t>
  </si>
  <si>
    <t>Thurgood Marshall Middle</t>
  </si>
  <si>
    <t>Washington Middle School</t>
  </si>
  <si>
    <t>East Omak Elementary</t>
  </si>
  <si>
    <t>North Omak Elementary</t>
  </si>
  <si>
    <t>Omak High School</t>
  </si>
  <si>
    <t>Omak Middle School</t>
  </si>
  <si>
    <t>Onalaska Elementary School</t>
  </si>
  <si>
    <t>Onalaska High</t>
  </si>
  <si>
    <t>Onion Creek School</t>
  </si>
  <si>
    <t>Orcas Island Elementary</t>
  </si>
  <si>
    <t>Orcas Island High</t>
  </si>
  <si>
    <t>Orcas Island Middle</t>
  </si>
  <si>
    <t>Orient Elementary</t>
  </si>
  <si>
    <t>Orondo Elementary School</t>
  </si>
  <si>
    <t>Oroville Elementary</t>
  </si>
  <si>
    <t>Oroville Middle/High</t>
  </si>
  <si>
    <t>Orting Elementary</t>
  </si>
  <si>
    <t>Orting High</t>
  </si>
  <si>
    <t>Orting Middle</t>
  </si>
  <si>
    <t>Ptarmigan Ridge Elementary</t>
  </si>
  <si>
    <t>Desert Oasis High School</t>
  </si>
  <si>
    <t>Hiawatha  Elementary</t>
  </si>
  <si>
    <t>Lutacaga Elementary</t>
  </si>
  <si>
    <t>McFarland Middle School</t>
  </si>
  <si>
    <t>Othello High School</t>
  </si>
  <si>
    <t>Scootney Springs Elementary</t>
  </si>
  <si>
    <t>Wahitis Elementary School</t>
  </si>
  <si>
    <t>Palisades  Elementary</t>
  </si>
  <si>
    <t>Palouse Elementary School</t>
  </si>
  <si>
    <t>Palouse High School</t>
  </si>
  <si>
    <t>Palouse Middle School</t>
  </si>
  <si>
    <t>Captain Gray Elementary School</t>
  </si>
  <si>
    <t>Chiawana High School</t>
  </si>
  <si>
    <t>Curie STEM Elementary</t>
  </si>
  <si>
    <t>Delta High School</t>
  </si>
  <si>
    <t>Edwin Markham Elementary</t>
  </si>
  <si>
    <t>James McGee Elementary School</t>
  </si>
  <si>
    <t>Longfellow Elementary School</t>
  </si>
  <si>
    <t>Maya Angelou Elementary</t>
  </si>
  <si>
    <t>McClintock STEM Elementary</t>
  </si>
  <si>
    <t>McLoughlin Middle School</t>
  </si>
  <si>
    <t>New Horizons High School</t>
  </si>
  <si>
    <t>Ochoa Middle School</t>
  </si>
  <si>
    <t>Pasco High School</t>
  </si>
  <si>
    <t>Robert Frost Elementary School</t>
  </si>
  <si>
    <t>Rowena Chess Elementary School</t>
  </si>
  <si>
    <t>Ruth Livingston Elementary School</t>
  </si>
  <si>
    <t>Stevens Middle School</t>
  </si>
  <si>
    <t>Virgie Robinson Elementary School</t>
  </si>
  <si>
    <t>Whittier Elementary School</t>
  </si>
  <si>
    <t>Pateros Elementary</t>
  </si>
  <si>
    <t>Pateros Jr/Sr High</t>
  </si>
  <si>
    <t>Paterson Elementary School</t>
  </si>
  <si>
    <t>Artondale Elementary (w/ ECEAP)</t>
  </si>
  <si>
    <t>Evergreen Elementary (w/ ECEAP)</t>
  </si>
  <si>
    <t>Gig Harbor High</t>
  </si>
  <si>
    <t>Goodman Middle</t>
  </si>
  <si>
    <t>Harbor Heights Elementary</t>
  </si>
  <si>
    <t>Harbor Ridge Middle</t>
  </si>
  <si>
    <t>Henderson Bay High School</t>
  </si>
  <si>
    <t>Key Peninsula Middle</t>
  </si>
  <si>
    <t>Kopachuck Middle</t>
  </si>
  <si>
    <t>Minter Creek Elementary</t>
  </si>
  <si>
    <t>Peninsula High</t>
  </si>
  <si>
    <t>Purdy Elementary</t>
  </si>
  <si>
    <t>Vaughn Elementary (w/ ECEAP)</t>
  </si>
  <si>
    <t>Voyager Elementary</t>
  </si>
  <si>
    <t>Pioneer Elementary School</t>
  </si>
  <si>
    <t>Pioneer Intermediate/Middle School</t>
  </si>
  <si>
    <t>Pomeroy Elementary School</t>
  </si>
  <si>
    <t>Pomeroy Junior-Senior High School</t>
  </si>
  <si>
    <t>Dry Creek Elementary</t>
  </si>
  <si>
    <t>Hamilton Elementary</t>
  </si>
  <si>
    <t>Port Angeles High School</t>
  </si>
  <si>
    <t>Roosevelt Elementary School (formerly Roosevelt Middle)</t>
  </si>
  <si>
    <t>Blue Heron Middle School</t>
  </si>
  <si>
    <t>Port Townsend High School</t>
  </si>
  <si>
    <t>Prescott Elementary</t>
  </si>
  <si>
    <t>Prescott High</t>
  </si>
  <si>
    <t>Pride Prep Schools</t>
  </si>
  <si>
    <t>Housel Middle School</t>
  </si>
  <si>
    <t>Keene-Riverview Elementary</t>
  </si>
  <si>
    <t>Prosser Heights Elementary</t>
  </si>
  <si>
    <t>Prosser High School</t>
  </si>
  <si>
    <t>Whitstran Elementary</t>
  </si>
  <si>
    <t>Lincoln Middle</t>
  </si>
  <si>
    <t>Pullman High</t>
  </si>
  <si>
    <t>Aylen Junior High</t>
  </si>
  <si>
    <t>Ballou Junior High</t>
  </si>
  <si>
    <t>Edgemont Junior High</t>
  </si>
  <si>
    <t>Edgerton Elementary</t>
  </si>
  <si>
    <t>Emerald Ridge High</t>
  </si>
  <si>
    <t>Ferrucci Junior High</t>
  </si>
  <si>
    <t>Firgrove Elementary School</t>
  </si>
  <si>
    <t>Glacier View Junior High</t>
  </si>
  <si>
    <t>Kalles Junior High</t>
  </si>
  <si>
    <t>Karshner Elementary School</t>
  </si>
  <si>
    <t>Maplewood Elementary</t>
  </si>
  <si>
    <t>Meeker Elementary</t>
  </si>
  <si>
    <t>Pope Elementary</t>
  </si>
  <si>
    <t>Puyallup High</t>
  </si>
  <si>
    <t>Ridgecrest Elementary</t>
  </si>
  <si>
    <t>Shaw Road Elementary</t>
  </si>
  <si>
    <t>Spinning Elementary School</t>
  </si>
  <si>
    <t>Stewart Elementary School</t>
  </si>
  <si>
    <t>Sunrise Elementary School</t>
  </si>
  <si>
    <t>Waller Road Elementary</t>
  </si>
  <si>
    <t>Queets Clearwater Elementary School</t>
  </si>
  <si>
    <t>Quilcene School</t>
  </si>
  <si>
    <t>Forks Elementary School</t>
  </si>
  <si>
    <t>George Elementary</t>
  </si>
  <si>
    <t>Monument Elementary</t>
  </si>
  <si>
    <t>Quincy High School</t>
  </si>
  <si>
    <t>Quincy Jr. High</t>
  </si>
  <si>
    <t>Rainier Elementary</t>
  </si>
  <si>
    <t>Raymond Elementary</t>
  </si>
  <si>
    <t>Raymond Jr/Sr High</t>
  </si>
  <si>
    <t>Reardan Elementary</t>
  </si>
  <si>
    <t>Reardan Jr/Sr High</t>
  </si>
  <si>
    <t>Albert Talley Sr. High School (formerly Secondary Learning Center)</t>
  </si>
  <si>
    <t>Benson Hill Elementary</t>
  </si>
  <si>
    <t>Bryn Mawr Elementary</t>
  </si>
  <si>
    <t>Campbell Hill Elementary</t>
  </si>
  <si>
    <t>Dimmitt Middle School</t>
  </si>
  <si>
    <t>H.O.M.E. Program</t>
  </si>
  <si>
    <t>Hazen High School</t>
  </si>
  <si>
    <t>Highlands Elementary</t>
  </si>
  <si>
    <t>Honeydew Elementary</t>
  </si>
  <si>
    <t>Kennydale Elementary</t>
  </si>
  <si>
    <t>Lakeridge Elementary</t>
  </si>
  <si>
    <t>Lindbergh High School</t>
  </si>
  <si>
    <t>Maplewood Heights Elementary</t>
  </si>
  <si>
    <t>McKnight Middle</t>
  </si>
  <si>
    <t>Meadow Crest Early Childhood Education Center</t>
  </si>
  <si>
    <t>Nelsen Middle</t>
  </si>
  <si>
    <t>Renton Academy</t>
  </si>
  <si>
    <t>Renton High School</t>
  </si>
  <si>
    <t>Renton Park Elementary</t>
  </si>
  <si>
    <t>Risdon Middle School</t>
  </si>
  <si>
    <t>Sierra Heights Elementary</t>
  </si>
  <si>
    <t>Talbot Hill Elementary</t>
  </si>
  <si>
    <t>Tiffany Park Elementary</t>
  </si>
  <si>
    <t>Republic Elementary</t>
  </si>
  <si>
    <t>Republic Junior High School</t>
  </si>
  <si>
    <t>Republic Sr High</t>
  </si>
  <si>
    <t>Badger Mountain Elementary</t>
  </si>
  <si>
    <t>Carmichael Middle School</t>
  </si>
  <si>
    <t>Chief Joseph Middle School</t>
  </si>
  <si>
    <t>Enterprise Middle School</t>
  </si>
  <si>
    <t>Jason Lee Elementary</t>
  </si>
  <si>
    <t>Leona Libby Middle School</t>
  </si>
  <si>
    <t>Lewis &amp; Clark Elementary</t>
  </si>
  <si>
    <t>Orchard Elementary School</t>
  </si>
  <si>
    <t>Richland High School</t>
  </si>
  <si>
    <t>River's Edge High School</t>
  </si>
  <si>
    <t>Sacajawea Elementary</t>
  </si>
  <si>
    <t>Tapteal Elementary School</t>
  </si>
  <si>
    <t>Three Rivers Home Link School</t>
  </si>
  <si>
    <t>White Bluffs Elementary School</t>
  </si>
  <si>
    <t>William Wiley Elementary</t>
  </si>
  <si>
    <t>Ridgefield High School</t>
  </si>
  <si>
    <t>South Ridge Elementary</t>
  </si>
  <si>
    <t>Union Ridge Elementary</t>
  </si>
  <si>
    <t>View Ridge Middle School</t>
  </si>
  <si>
    <t>Ritzville Elementary</t>
  </si>
  <si>
    <t>Ritzville High School</t>
  </si>
  <si>
    <t>Chattaroy Elementary</t>
  </si>
  <si>
    <t>Independent Scholar (ISP)</t>
  </si>
  <si>
    <t>Riverside Elementary School</t>
  </si>
  <si>
    <t>Riverside High School</t>
  </si>
  <si>
    <t>Riverside Middle School</t>
  </si>
  <si>
    <t>Carnation Elementary</t>
  </si>
  <si>
    <t>Cedarcrest High</t>
  </si>
  <si>
    <t>Cherry Valley Elementary</t>
  </si>
  <si>
    <t>Eagle Rock Multi Age Elementary</t>
  </si>
  <si>
    <t>Riverview Learning Center</t>
  </si>
  <si>
    <t>Stillwater Elementary</t>
  </si>
  <si>
    <t>Tolt Middle</t>
  </si>
  <si>
    <t>Grand Mound Elementary School</t>
  </si>
  <si>
    <t>H.E.A.R.T. High School</t>
  </si>
  <si>
    <t>Rochester High School</t>
  </si>
  <si>
    <t>Rochester Middle School</t>
  </si>
  <si>
    <t>Rochester Primary School</t>
  </si>
  <si>
    <t>Red Rock Elementary</t>
  </si>
  <si>
    <t>Royal High</t>
  </si>
  <si>
    <t>Royal Intermediate School</t>
  </si>
  <si>
    <t>Royal Middle School</t>
  </si>
  <si>
    <t>St. John Elementary</t>
  </si>
  <si>
    <t>St. John-Endicott High</t>
  </si>
  <si>
    <t>Friday Harbor Elementary</t>
  </si>
  <si>
    <t>Friday Harbor High</t>
  </si>
  <si>
    <t>Friday Harbor Middle</t>
  </si>
  <si>
    <t>Griffin Bay (formerly Parent Partnership Program)</t>
  </si>
  <si>
    <t>Adams Elementary School</t>
  </si>
  <si>
    <t>Aki Kurose Middle School</t>
  </si>
  <si>
    <t>Alexander Hamilton International Middle School</t>
  </si>
  <si>
    <t>Alki Elementary</t>
  </si>
  <si>
    <t>Arbor Heights Elementary</t>
  </si>
  <si>
    <t>B.F. Day Elementary</t>
  </si>
  <si>
    <t>Bailey Gatzert Elementary</t>
  </si>
  <si>
    <t>Ballard High School</t>
  </si>
  <si>
    <t>Beacon</t>
  </si>
  <si>
    <t>Beacon Hill International Elementary School</t>
  </si>
  <si>
    <t>Bridges Transition</t>
  </si>
  <si>
    <t>Broadview -Thomson Elementary</t>
  </si>
  <si>
    <t>Bryant Elementary</t>
  </si>
  <si>
    <t>Cascadia Elementary School</t>
  </si>
  <si>
    <t>Catherine Blaine Elementary</t>
  </si>
  <si>
    <t>Cedar Park Elementary</t>
  </si>
  <si>
    <t>Chief Sealth High School</t>
  </si>
  <si>
    <t>Cleveland High School</t>
  </si>
  <si>
    <t>Columbia School</t>
  </si>
  <si>
    <t>Concord Elementary</t>
  </si>
  <si>
    <t>Daniel Bagley Elementary</t>
  </si>
  <si>
    <t>Dearborn Park Elementary</t>
  </si>
  <si>
    <t>Decatur Elementary</t>
  </si>
  <si>
    <t>Denny Middle School</t>
  </si>
  <si>
    <t>Dunlap Elementary</t>
  </si>
  <si>
    <t>Eckstein Middle School</t>
  </si>
  <si>
    <t>Emerson Elementary School</t>
  </si>
  <si>
    <t>Fairmount Park Elementary School</t>
  </si>
  <si>
    <t>Franklin High School</t>
  </si>
  <si>
    <t>Frantz H. Coe Elementary School</t>
  </si>
  <si>
    <t>Gatewood Elementary</t>
  </si>
  <si>
    <t>Genesee Hill Elementary School</t>
  </si>
  <si>
    <t>Graham Hill Elementary</t>
  </si>
  <si>
    <t>Green Lake Elementary</t>
  </si>
  <si>
    <t>Greenwood Elementary</t>
  </si>
  <si>
    <t>Hazel Wolfe K-8</t>
  </si>
  <si>
    <t>Highland Park Elementary</t>
  </si>
  <si>
    <t>Ingraham High School</t>
  </si>
  <si>
    <t>Interagency @ Queen Anne</t>
  </si>
  <si>
    <t>Interagency @ Southeast Campus</t>
  </si>
  <si>
    <t>Jane Addams Middle School</t>
  </si>
  <si>
    <t>John Hay Elementary</t>
  </si>
  <si>
    <t>John Muir Elementary</t>
  </si>
  <si>
    <t>John Rogers Elementary</t>
  </si>
  <si>
    <t>John Stanford International School</t>
  </si>
  <si>
    <t>Kimball Elementary</t>
  </si>
  <si>
    <t>Lafayette Elementary</t>
  </si>
  <si>
    <t>Laurelhurst Elementary</t>
  </si>
  <si>
    <t>Lawton Elementary</t>
  </si>
  <si>
    <t>Leschi Elementary</t>
  </si>
  <si>
    <t>Licton Springs K-8</t>
  </si>
  <si>
    <t>Louisa Boren STEM K-8</t>
  </si>
  <si>
    <t>Loyal Heights Elementary</t>
  </si>
  <si>
    <t>Madison Middle School</t>
  </si>
  <si>
    <t>Madrona School</t>
  </si>
  <si>
    <t>Maple Elementary</t>
  </si>
  <si>
    <t>Martin Luther King Jr. Elementary School</t>
  </si>
  <si>
    <t>McClure Middle School</t>
  </si>
  <si>
    <t>McDonald Elementary</t>
  </si>
  <si>
    <t>McGilvra Elementary</t>
  </si>
  <si>
    <t>Meany Middle School</t>
  </si>
  <si>
    <t>Mercer International Middle School</t>
  </si>
  <si>
    <t>Middle College &amp; Seattle University</t>
  </si>
  <si>
    <t>Middle College @ UW</t>
  </si>
  <si>
    <t>Montlake Elementary</t>
  </si>
  <si>
    <t>Nathan Hale High School</t>
  </si>
  <si>
    <t>North Beach Elementary</t>
  </si>
  <si>
    <t>Northgate Elementary</t>
  </si>
  <si>
    <t>Nova High School</t>
  </si>
  <si>
    <t>Olympic Hills Elementary</t>
  </si>
  <si>
    <t>Orca K-8 School</t>
  </si>
  <si>
    <t>Pathfinder K-8 School</t>
  </si>
  <si>
    <t>Queen Anne Elementary School</t>
  </si>
  <si>
    <t>Rainier Beach High School</t>
  </si>
  <si>
    <t>Rainier View Elementary</t>
  </si>
  <si>
    <t>Robert Eagle Staff Middle School</t>
  </si>
  <si>
    <t>Roosevelt High School</t>
  </si>
  <si>
    <t>Roxhill Elementary</t>
  </si>
  <si>
    <t>Salmon Bay K-8 School</t>
  </si>
  <si>
    <t>Sand Point Elementary School</t>
  </si>
  <si>
    <t>Sanislo Elementary</t>
  </si>
  <si>
    <t>Seattle World School</t>
  </si>
  <si>
    <t>South Shore K-8 School</t>
  </si>
  <si>
    <t>Southwest Education Center</t>
  </si>
  <si>
    <t>The Center School</t>
  </si>
  <si>
    <t>Thornton Creek Elementary School</t>
  </si>
  <si>
    <t>Thurgood Marshall Elementary</t>
  </si>
  <si>
    <t>TOPS K-8 School (The Option Program at Seward)</t>
  </si>
  <si>
    <t>University District Youth Center</t>
  </si>
  <si>
    <t>Viewlands Elementary</t>
  </si>
  <si>
    <t>Wedgwood Elementary</t>
  </si>
  <si>
    <t>West Seattle Elementary School</t>
  </si>
  <si>
    <t>West Seattle High School</t>
  </si>
  <si>
    <t>West Woodland Elementary</t>
  </si>
  <si>
    <t>Whitman Middle School</t>
  </si>
  <si>
    <t>Wing Luke Elementary</t>
  </si>
  <si>
    <t>Big Lake Elementary</t>
  </si>
  <si>
    <t>Clear Lake Elementary</t>
  </si>
  <si>
    <t>Good Beginnings Pre-School</t>
  </si>
  <si>
    <t>Lyman Elementary School</t>
  </si>
  <si>
    <t>Mary Purcell Elementary</t>
  </si>
  <si>
    <t>Samish Elementary</t>
  </si>
  <si>
    <t>Sedro-Woolley High School</t>
  </si>
  <si>
    <t>State Street High School</t>
  </si>
  <si>
    <t>John Cambell Elementary</t>
  </si>
  <si>
    <t>Robert Lince</t>
  </si>
  <si>
    <t>Selah High</t>
  </si>
  <si>
    <t>Selah Intermediate</t>
  </si>
  <si>
    <t>Selah Middle School</t>
  </si>
  <si>
    <t>Selkirk Elementary</t>
  </si>
  <si>
    <t>Selkirk High School</t>
  </si>
  <si>
    <t>Selkirk Middle School</t>
  </si>
  <si>
    <t>Greywolf Elementary</t>
  </si>
  <si>
    <t>Helen Haller Elementary</t>
  </si>
  <si>
    <t>Sequim Community School</t>
  </si>
  <si>
    <t>Sequim High School</t>
  </si>
  <si>
    <t>Sequim Middle School</t>
  </si>
  <si>
    <t>Bordeaux Elementary</t>
  </si>
  <si>
    <t>Evergreen Elementary  School</t>
  </si>
  <si>
    <t>Mt View Elementary School</t>
  </si>
  <si>
    <t>Oakland Bay Junior High</t>
  </si>
  <si>
    <t>Shelton High School</t>
  </si>
  <si>
    <t>Albert Einstein Middle</t>
  </si>
  <si>
    <t>Briarcrest Elementary</t>
  </si>
  <si>
    <t>Brookside Elementary</t>
  </si>
  <si>
    <t>Echo Lake Elementary</t>
  </si>
  <si>
    <t>Highland Terrace Elementary</t>
  </si>
  <si>
    <t>Kellogg Middle</t>
  </si>
  <si>
    <t>Lake Forest Park Elementary</t>
  </si>
  <si>
    <t>Meridian Park Elementary</t>
  </si>
  <si>
    <t>Parkwood Elementary</t>
  </si>
  <si>
    <t>Shorecrest High</t>
  </si>
  <si>
    <t>Shorewood High</t>
  </si>
  <si>
    <t>Syre Elementary</t>
  </si>
  <si>
    <t>Skamania Elementary</t>
  </si>
  <si>
    <t>Skykomish School</t>
  </si>
  <si>
    <t>Cascade View Elementary</t>
  </si>
  <si>
    <t>Cathcart Elementary</t>
  </si>
  <si>
    <t>Centennial Middle</t>
  </si>
  <si>
    <t>Dutch Hill Elementary</t>
  </si>
  <si>
    <t>Glacier Peak High School</t>
  </si>
  <si>
    <t>Little Cedars Elementary</t>
  </si>
  <si>
    <t>Machias Elementary</t>
  </si>
  <si>
    <t>Seattle Hill Elementary</t>
  </si>
  <si>
    <t>Snohomish High School</t>
  </si>
  <si>
    <t>Totem Falls Elementary</t>
  </si>
  <si>
    <t>Valley View Middle School</t>
  </si>
  <si>
    <t>Cascade View Elementary School</t>
  </si>
  <si>
    <t>Chief Kanim Middle</t>
  </si>
  <si>
    <t>Fall City Elementary</t>
  </si>
  <si>
    <t>Mount Si High</t>
  </si>
  <si>
    <t>North Bend Elementary</t>
  </si>
  <si>
    <t>Opstad Elementary</t>
  </si>
  <si>
    <t>Snoqualmie Elementary</t>
  </si>
  <si>
    <t>Timber Ridge Elementary</t>
  </si>
  <si>
    <t>Twin Falls Middle School</t>
  </si>
  <si>
    <t>Soap Lake Elementary School</t>
  </si>
  <si>
    <t>Soap Lake Middle School</t>
  </si>
  <si>
    <t>Soap Lake Senior HIgh</t>
  </si>
  <si>
    <t>South Bend Jr/Sr High</t>
  </si>
  <si>
    <t>Burley Glenwood Elementary</t>
  </si>
  <si>
    <t>Cedar Heights Junior High</t>
  </si>
  <si>
    <t>Discovery Program (9-12)</t>
  </si>
  <si>
    <t>East Port Orchard Elementary School</t>
  </si>
  <si>
    <t>Hidden Creek Elementary</t>
  </si>
  <si>
    <t>John Sedgwick Junior High</t>
  </si>
  <si>
    <t>Madrona PreSchool</t>
  </si>
  <si>
    <t>Manchester Elementary</t>
  </si>
  <si>
    <t>Marcus Whitman Junior High</t>
  </si>
  <si>
    <t>Mullenix Ridge Elementary</t>
  </si>
  <si>
    <t>Olalla Elementary</t>
  </si>
  <si>
    <t>Orchard Heights Elementary</t>
  </si>
  <si>
    <t>Sidney Glen Elementary</t>
  </si>
  <si>
    <t>South Colby Elementary</t>
  </si>
  <si>
    <t>South Kitsap High School</t>
  </si>
  <si>
    <t>Sunnyslope Elementary</t>
  </si>
  <si>
    <t>South Whidbey Academy (formerly Bayview Alternative)</t>
  </si>
  <si>
    <t>South Whidbey High School</t>
  </si>
  <si>
    <t>Southside Elementary</t>
  </si>
  <si>
    <t>Arlington Elementary</t>
  </si>
  <si>
    <t>Balboa Elementary</t>
  </si>
  <si>
    <t>Bemiss Elementary</t>
  </si>
  <si>
    <t>Browne Elementary</t>
  </si>
  <si>
    <t>Bryant School</t>
  </si>
  <si>
    <t>Chase Middle School</t>
  </si>
  <si>
    <t>Cooper Elementary</t>
  </si>
  <si>
    <t>Ferris High School</t>
  </si>
  <si>
    <t>Finch Elementary</t>
  </si>
  <si>
    <t>Garry Middle School</t>
  </si>
  <si>
    <t>Glover Middle School</t>
  </si>
  <si>
    <t>Hamblen Elementary</t>
  </si>
  <si>
    <t>Holmes Elementary</t>
  </si>
  <si>
    <t>Hutton Elementary</t>
  </si>
  <si>
    <t>Indian Trail Elementary</t>
  </si>
  <si>
    <t>Lewis and Clark High School</t>
  </si>
  <si>
    <t>Libby Center</t>
  </si>
  <si>
    <t>Lidgerwood Elementary</t>
  </si>
  <si>
    <t>Lincoln Heights Elementary</t>
  </si>
  <si>
    <t>Linwood Elementary</t>
  </si>
  <si>
    <t>Logan Elementary</t>
  </si>
  <si>
    <t>Longfellow Elementary</t>
  </si>
  <si>
    <t>Moran Prairie Elementary</t>
  </si>
  <si>
    <t>Mullan Road Elementary</t>
  </si>
  <si>
    <t>Multiagency Adolescent Program (Map School)</t>
  </si>
  <si>
    <t>North Central High School</t>
  </si>
  <si>
    <t>Regal Elementary</t>
  </si>
  <si>
    <t>Ridgeview Elementary</t>
  </si>
  <si>
    <t>Rogers High School</t>
  </si>
  <si>
    <t>Sacajawea Middle School</t>
  </si>
  <si>
    <t>Salk Middle School</t>
  </si>
  <si>
    <t>Shadle Park High School</t>
  </si>
  <si>
    <t>Shaw Middle School</t>
  </si>
  <si>
    <t>Sheridan Elementary</t>
  </si>
  <si>
    <t>Spokane Montessori</t>
  </si>
  <si>
    <t>The Community School</t>
  </si>
  <si>
    <t>Westview Elementary</t>
  </si>
  <si>
    <t>Whitman Elementary</t>
  </si>
  <si>
    <t>Willard Elementary</t>
  </si>
  <si>
    <t>Wilson Elementary</t>
  </si>
  <si>
    <t>Sprague Elementary</t>
  </si>
  <si>
    <t>Sprague High</t>
  </si>
  <si>
    <t>Cedarhome Elementary</t>
  </si>
  <si>
    <t>Elger Bay Elementary</t>
  </si>
  <si>
    <t>Port Susan Middle School</t>
  </si>
  <si>
    <t>Stanwood Elementary</t>
  </si>
  <si>
    <t>Stanwood High School</t>
  </si>
  <si>
    <t>Stanwood Middle School</t>
  </si>
  <si>
    <t>Twin City Elementary</t>
  </si>
  <si>
    <t>Utsalady Elementary</t>
  </si>
  <si>
    <t>Anderson Island Elementary</t>
  </si>
  <si>
    <t>Cherrydale Elementary</t>
  </si>
  <si>
    <t>Chloe Clark Elementary</t>
  </si>
  <si>
    <t>Pioneer Middle</t>
  </si>
  <si>
    <t>Saltars Point Elementary</t>
  </si>
  <si>
    <t>Steilacoom High</t>
  </si>
  <si>
    <t>Carson Elementary School</t>
  </si>
  <si>
    <t>Stevenson Elementary School</t>
  </si>
  <si>
    <t>Stevenson High School</t>
  </si>
  <si>
    <t>Wind River Middle School</t>
  </si>
  <si>
    <t>Gold Bar Elementary</t>
  </si>
  <si>
    <t>Sultan Elementary</t>
  </si>
  <si>
    <t>Sultan High School</t>
  </si>
  <si>
    <t>Sultan Middle School</t>
  </si>
  <si>
    <t>Atlas</t>
  </si>
  <si>
    <t>Summit Public Schools:  Olympus</t>
  </si>
  <si>
    <t>Summit Public Schols Washington - Sierra</t>
  </si>
  <si>
    <t>Summit Valley School</t>
  </si>
  <si>
    <t>Bonney Lake Elementary</t>
  </si>
  <si>
    <t>Bonney Lake High School</t>
  </si>
  <si>
    <t>Daffodil Valley Elementary</t>
  </si>
  <si>
    <t>Emerald Hills Elementary</t>
  </si>
  <si>
    <t>Lakeridge Middle School</t>
  </si>
  <si>
    <t>Liberty Ridge Elementary</t>
  </si>
  <si>
    <t>Maple Lawn Elementary</t>
  </si>
  <si>
    <t>Sumner High</t>
  </si>
  <si>
    <t>Sumner Middle School</t>
  </si>
  <si>
    <t>Victor Falls Elementary</t>
  </si>
  <si>
    <t>Chief Kamiakin Elementary</t>
  </si>
  <si>
    <t>Harrison Middle School</t>
  </si>
  <si>
    <t>Outlook Elementary</t>
  </si>
  <si>
    <t>Sierra Vista Middle School</t>
  </si>
  <si>
    <t>Sun Valley Elementary</t>
  </si>
  <si>
    <t>Sunnyside High School</t>
  </si>
  <si>
    <t>Baker Middle School</t>
  </si>
  <si>
    <t>Birney Elementary</t>
  </si>
  <si>
    <t>Blix Elementary School</t>
  </si>
  <si>
    <t>Boze Elementary</t>
  </si>
  <si>
    <t>Brown's Point Elementary</t>
  </si>
  <si>
    <t>Crescent Heights Elementary</t>
  </si>
  <si>
    <t>Delong Elementary</t>
  </si>
  <si>
    <t>Downing Elementary</t>
  </si>
  <si>
    <t>Fawcett Elementary</t>
  </si>
  <si>
    <t>Fern Hill Elementary</t>
  </si>
  <si>
    <t>First Creek Middle School</t>
  </si>
  <si>
    <t>Foss High School</t>
  </si>
  <si>
    <t>Geiger Elementary</t>
  </si>
  <si>
    <t>Gray Middle School</t>
  </si>
  <si>
    <t>Helen B. Stafford Elementary School</t>
  </si>
  <si>
    <t>Jason Lee Middle School</t>
  </si>
  <si>
    <t>Larchmont Elementary</t>
  </si>
  <si>
    <t>Lincoln High School</t>
  </si>
  <si>
    <t>Lister Elementary</t>
  </si>
  <si>
    <t>Lyon Elementary</t>
  </si>
  <si>
    <t>Manitou Park Elementary</t>
  </si>
  <si>
    <t>Mason Middle School</t>
  </si>
  <si>
    <t>McCarver Elementary</t>
  </si>
  <si>
    <t>Mount Tahoma High</t>
  </si>
  <si>
    <t>Northeast Tacoma Elementary</t>
  </si>
  <si>
    <t>Pearl Street Center</t>
  </si>
  <si>
    <t>Point Defiance Elementary</t>
  </si>
  <si>
    <t>Reed Elementary</t>
  </si>
  <si>
    <t>Science and Math Institute (SAMI)</t>
  </si>
  <si>
    <t>Sherman Elementary School</t>
  </si>
  <si>
    <t>Stadium High School</t>
  </si>
  <si>
    <t>Stanley Elementary</t>
  </si>
  <si>
    <t>Stewart Middle School</t>
  </si>
  <si>
    <t>Truman Middle School</t>
  </si>
  <si>
    <t>Wainwright Elementary School</t>
  </si>
  <si>
    <t>Taholah</t>
  </si>
  <si>
    <t>Cedar River Elementary School</t>
  </si>
  <si>
    <t>Glacier Park Elementary</t>
  </si>
  <si>
    <t>Lake Wilderness Elementary</t>
  </si>
  <si>
    <t>Maple View Middle School</t>
  </si>
  <si>
    <t>Rock Creek Elementary</t>
  </si>
  <si>
    <t>Shadow Lake Elementary</t>
  </si>
  <si>
    <t>Summit Trail Middle School</t>
  </si>
  <si>
    <t>Tahoma Elementary School</t>
  </si>
  <si>
    <t>Tahoma Sr High</t>
  </si>
  <si>
    <t>Tekoa ECEAP Preschool</t>
  </si>
  <si>
    <t>Tekoa Elementary</t>
  </si>
  <si>
    <t>Tekoa Jr/Sr High</t>
  </si>
  <si>
    <t>Tenino Elementary</t>
  </si>
  <si>
    <t>Tenino High School</t>
  </si>
  <si>
    <t>Tenino Middle School</t>
  </si>
  <si>
    <t>Thorp Elementary</t>
  </si>
  <si>
    <t>Thorp High</t>
  </si>
  <si>
    <t>Toledo Elementary</t>
  </si>
  <si>
    <t>Toledo High</t>
  </si>
  <si>
    <t>Toledo Middle</t>
  </si>
  <si>
    <t>Tonasket Elementary</t>
  </si>
  <si>
    <t>Tonasket High School</t>
  </si>
  <si>
    <t>Tonasket Middle School</t>
  </si>
  <si>
    <t>Garfield Elementary School</t>
  </si>
  <si>
    <t>Kirkwood Elementary School</t>
  </si>
  <si>
    <t>Lincoln Elementary School</t>
  </si>
  <si>
    <t>Toppenish High School</t>
  </si>
  <si>
    <t>Toppenish Middle School</t>
  </si>
  <si>
    <t>Touchet Elementary &amp; High School</t>
  </si>
  <si>
    <t>Toutle Lake Elementary</t>
  </si>
  <si>
    <t>Toutle Lake Secondary School</t>
  </si>
  <si>
    <t>Cascade Elementary School</t>
  </si>
  <si>
    <t>Foster High</t>
  </si>
  <si>
    <t>Showalter Middle</t>
  </si>
  <si>
    <t>Thorndyke Elementary</t>
  </si>
  <si>
    <t>Tukwila Elementary</t>
  </si>
  <si>
    <t>Black Lake Elementary</t>
  </si>
  <si>
    <t>East Olympia Elementary</t>
  </si>
  <si>
    <t>Littlerock Elementary</t>
  </si>
  <si>
    <t>Michael T. Simmons Elementary</t>
  </si>
  <si>
    <t>Peter G. Schmidt Elementary</t>
  </si>
  <si>
    <t>Tumwater High</t>
  </si>
  <si>
    <t>Tumwater Hill Elementary</t>
  </si>
  <si>
    <t>Tumwater Middle</t>
  </si>
  <si>
    <t>Union Gap School</t>
  </si>
  <si>
    <t>Curtis Junior High</t>
  </si>
  <si>
    <t>Curtis Senior High</t>
  </si>
  <si>
    <t>Drum Intermediate</t>
  </si>
  <si>
    <t>Evergreen Primary</t>
  </si>
  <si>
    <t>Narrows View Intermediate</t>
  </si>
  <si>
    <t>Sunset Primary School</t>
  </si>
  <si>
    <t>University Place Primary</t>
  </si>
  <si>
    <t>Paideia High School</t>
  </si>
  <si>
    <t>Valley School</t>
  </si>
  <si>
    <t>Alki Middle School</t>
  </si>
  <si>
    <t>Benjamin Franklin Elementary</t>
  </si>
  <si>
    <t>Columbia River High School</t>
  </si>
  <si>
    <t>Discovery Middle School</t>
  </si>
  <si>
    <t>Dwight D. Eisenhower Elementary</t>
  </si>
  <si>
    <t>Eleanor Roosevelt  Elementary</t>
  </si>
  <si>
    <t>Felida Elementary</t>
  </si>
  <si>
    <t>Flex Academy (formally Lewis &amp; Clark High School)</t>
  </si>
  <si>
    <t>Fort Vancouver High School</t>
  </si>
  <si>
    <t>Fruit Valley Elementary School</t>
  </si>
  <si>
    <t>Gaiser Middle School</t>
  </si>
  <si>
    <t>George C Marshall Elementary School</t>
  </si>
  <si>
    <t>Harney Elementary School</t>
  </si>
  <si>
    <t>Harry S Truman Elementary</t>
  </si>
  <si>
    <t>Hazel Dell Elementary School</t>
  </si>
  <si>
    <t>Hough Elementary School</t>
  </si>
  <si>
    <t>Hudson's Bay High School</t>
  </si>
  <si>
    <t>Lake Shore Elementary</t>
  </si>
  <si>
    <t>Martin Luther King Elementary School</t>
  </si>
  <si>
    <t>Minnehaha Elementary School</t>
  </si>
  <si>
    <t>Peter S. Ogden Elementary School</t>
  </si>
  <si>
    <t>Salmon Creek Elementary</t>
  </si>
  <si>
    <t>Sarah J. Anderson Elementary</t>
  </si>
  <si>
    <t>Skyview High School</t>
  </si>
  <si>
    <t>Thomas Jefferson Middle School</t>
  </si>
  <si>
    <t>Vancouver School of Arts and Academics</t>
  </si>
  <si>
    <t>Walnut Grove Elementary</t>
  </si>
  <si>
    <t>Chautauqua  Elementary</t>
  </si>
  <si>
    <t>McMurray Middle</t>
  </si>
  <si>
    <t>Vashon Island High</t>
  </si>
  <si>
    <t>Julius A Wendt Elementary/John C Thomas Middle School</t>
  </si>
  <si>
    <t>Wahkiakum High School</t>
  </si>
  <si>
    <t>Mattawa Elementary School</t>
  </si>
  <si>
    <t>Morris Schott Elementary School</t>
  </si>
  <si>
    <t>Saddle Mountain Elementary School</t>
  </si>
  <si>
    <t>Wahluke High School</t>
  </si>
  <si>
    <t>Wahluke Junior High School</t>
  </si>
  <si>
    <t>Preston Hall Middle School</t>
  </si>
  <si>
    <t>Waitsburg Elementary</t>
  </si>
  <si>
    <t>Waitsburg High</t>
  </si>
  <si>
    <t>Berney Elementary</t>
  </si>
  <si>
    <t>Garrison Middle</t>
  </si>
  <si>
    <t>Green Park Elementary</t>
  </si>
  <si>
    <t>Lincoln Alternative High School</t>
  </si>
  <si>
    <t>Prospect Point Elementary</t>
  </si>
  <si>
    <t>Sharpstein Elementary</t>
  </si>
  <si>
    <t>Walla Walla High</t>
  </si>
  <si>
    <t>Camas Elementary School</t>
  </si>
  <si>
    <t>Pace Alt. High</t>
  </si>
  <si>
    <t>Satus Elementary School</t>
  </si>
  <si>
    <t>Wapato High School</t>
  </si>
  <si>
    <t>Wapato Middle School</t>
  </si>
  <si>
    <t>Warden Elementary</t>
  </si>
  <si>
    <t>Warden High School</t>
  </si>
  <si>
    <t>Warden Middle School</t>
  </si>
  <si>
    <t>Canyon Creek Middle School</t>
  </si>
  <si>
    <t>Cape Horn-Skye Elementary School</t>
  </si>
  <si>
    <t>Columbia River Gorge Elementary School</t>
  </si>
  <si>
    <t>Gause Elementary School</t>
  </si>
  <si>
    <t>Hathaway Elementary School</t>
  </si>
  <si>
    <t>Jemtegaard Middle School</t>
  </si>
  <si>
    <t>Washougal High School</t>
  </si>
  <si>
    <t>Washtucna School</t>
  </si>
  <si>
    <t>Waterville Elementary</t>
  </si>
  <si>
    <t>Waterville Jr/Sr. High</t>
  </si>
  <si>
    <t>Wellpinit Elementary</t>
  </si>
  <si>
    <t>Wellpinit High</t>
  </si>
  <si>
    <t>Wellpinit Middle School</t>
  </si>
  <si>
    <t>Foothills Middle School</t>
  </si>
  <si>
    <t>Lewis and Clark Elementary</t>
  </si>
  <si>
    <t>Mission View Elementary</t>
  </si>
  <si>
    <t>Newbery Elementary</t>
  </si>
  <si>
    <t>Orchard Middle School</t>
  </si>
  <si>
    <t>Pioneer Middle School</t>
  </si>
  <si>
    <t>Valley Academy of Learning</t>
  </si>
  <si>
    <t>Wenatchee High School</t>
  </si>
  <si>
    <t>Westside High School</t>
  </si>
  <si>
    <t>Centennial Middle School</t>
  </si>
  <si>
    <t>Dishman Hills High School (formerly Contract Based Ed)</t>
  </si>
  <si>
    <t>Millwood Kindergarten Center</t>
  </si>
  <si>
    <t>Ness Elementary School</t>
  </si>
  <si>
    <t>Orchard Center Elementary</t>
  </si>
  <si>
    <t>Pasadena Park Elementary</t>
  </si>
  <si>
    <t>Seth Woodard Elementary</t>
  </si>
  <si>
    <t>Spokane Valley High School</t>
  </si>
  <si>
    <t>West Valley City School</t>
  </si>
  <si>
    <t>West Valley High School</t>
  </si>
  <si>
    <t>Ahtanum Elementary</t>
  </si>
  <si>
    <t>Apple Valley Elementary</t>
  </si>
  <si>
    <t>Mountainview Elementary</t>
  </si>
  <si>
    <t>Summitview Elementary</t>
  </si>
  <si>
    <t>West Valley High</t>
  </si>
  <si>
    <t>Wide Hollow Elementary</t>
  </si>
  <si>
    <t>White Pass Elementary</t>
  </si>
  <si>
    <t>White Pass Jr/Sr High</t>
  </si>
  <si>
    <t>Elk Ridge Elementary</t>
  </si>
  <si>
    <t>Foothills Elementary</t>
  </si>
  <si>
    <t>Glacier Middle School</t>
  </si>
  <si>
    <t>Mt. Meadow Elementary</t>
  </si>
  <si>
    <t>White River High</t>
  </si>
  <si>
    <t>Wilkeson Elementary</t>
  </si>
  <si>
    <t>Columbia High School</t>
  </si>
  <si>
    <t>Henkle Middle School</t>
  </si>
  <si>
    <t>Wallace &amp; Priscilla Stevenson Intermediate School</t>
  </si>
  <si>
    <t>Whitson Elementary School</t>
  </si>
  <si>
    <t>WIlbur Elementary</t>
  </si>
  <si>
    <t>Willapa Elementary</t>
  </si>
  <si>
    <t>Willapa Valley Jr/Sr High</t>
  </si>
  <si>
    <t>Wilson Creek Elementary</t>
  </si>
  <si>
    <t>Wilson Creek Junior-Senior High School</t>
  </si>
  <si>
    <t>Winlock Middle School</t>
  </si>
  <si>
    <t>Winlock Miller Elementary School</t>
  </si>
  <si>
    <t>Winlock Senior High School</t>
  </si>
  <si>
    <t>Wishram High and Elementary</t>
  </si>
  <si>
    <t>Woodland High School</t>
  </si>
  <si>
    <t>Woodland Middle School</t>
  </si>
  <si>
    <t>Yale Elementary</t>
  </si>
  <si>
    <t>Barge-Lincoln Elementary</t>
  </si>
  <si>
    <t>Davis High School</t>
  </si>
  <si>
    <t>Discovery Lab School</t>
  </si>
  <si>
    <t>Eisenhower High School</t>
  </si>
  <si>
    <t>Franklin Middle</t>
  </si>
  <si>
    <t>Gilbert Elementary</t>
  </si>
  <si>
    <t>Hoover Elementary</t>
  </si>
  <si>
    <t>Lewis &amp; Clark Middle</t>
  </si>
  <si>
    <t>Martin Luther King Jr. Elementary</t>
  </si>
  <si>
    <t>McClure Elementary</t>
  </si>
  <si>
    <t>McKinley Elementary</t>
  </si>
  <si>
    <t>Nob Hill Elementary</t>
  </si>
  <si>
    <t>Robertson Elementary</t>
  </si>
  <si>
    <t>Stanton Academy</t>
  </si>
  <si>
    <t>Washington Middle</t>
  </si>
  <si>
    <t>Wilson Middle School</t>
  </si>
  <si>
    <t>Yakima Online School</t>
  </si>
  <si>
    <t>Ft. Stevens Elementary</t>
  </si>
  <si>
    <t>Lackamas Elementary</t>
  </si>
  <si>
    <t>Ridgeline Middle School</t>
  </si>
  <si>
    <t>Southworth Elementary</t>
  </si>
  <si>
    <t>Yelm Extension School</t>
  </si>
  <si>
    <t>Hilton Elementary</t>
  </si>
  <si>
    <t>Zillah High</t>
  </si>
  <si>
    <t>Zillah Intermediate</t>
  </si>
  <si>
    <t>Zillah Middle</t>
  </si>
  <si>
    <t>No</t>
  </si>
  <si>
    <t>County</t>
  </si>
  <si>
    <t>School Name</t>
  </si>
  <si>
    <t>Pre-K</t>
  </si>
  <si>
    <t>K</t>
  </si>
  <si>
    <t>Total Enrollment</t>
  </si>
  <si>
    <t>% Free &amp; Reduced</t>
  </si>
  <si>
    <t>12</t>
  </si>
  <si>
    <t>6</t>
  </si>
  <si>
    <t>County District Number</t>
  </si>
  <si>
    <t>14-005</t>
  </si>
  <si>
    <t>21-226</t>
  </si>
  <si>
    <t>22-017</t>
  </si>
  <si>
    <t>29-103</t>
  </si>
  <si>
    <t>31-016</t>
  </si>
  <si>
    <t>02-420</t>
  </si>
  <si>
    <t>17-408</t>
  </si>
  <si>
    <t>18-303</t>
  </si>
  <si>
    <t>06-119</t>
  </si>
  <si>
    <t>17-405</t>
  </si>
  <si>
    <t>37-501</t>
  </si>
  <si>
    <t>27-403</t>
  </si>
  <si>
    <t>37-503</t>
  </si>
  <si>
    <t>21-234</t>
  </si>
  <si>
    <t>18-100</t>
  </si>
  <si>
    <t>24-111</t>
  </si>
  <si>
    <t>09-075</t>
  </si>
  <si>
    <t>16-046</t>
  </si>
  <si>
    <t>29-100</t>
  </si>
  <si>
    <t>06-117</t>
  </si>
  <si>
    <t>05-401</t>
  </si>
  <si>
    <t>27-019</t>
  </si>
  <si>
    <t>04-228</t>
  </si>
  <si>
    <t>04-222</t>
  </si>
  <si>
    <t>08-401</t>
  </si>
  <si>
    <t>20-215</t>
  </si>
  <si>
    <t>18-401</t>
  </si>
  <si>
    <t>32-356</t>
  </si>
  <si>
    <t>21-401</t>
  </si>
  <si>
    <t>21-302</t>
  </si>
  <si>
    <t>32-360</t>
  </si>
  <si>
    <t>33-036</t>
  </si>
  <si>
    <t>16-049</t>
  </si>
  <si>
    <t>02-250</t>
  </si>
  <si>
    <t>19-404</t>
  </si>
  <si>
    <t>27-400</t>
  </si>
  <si>
    <t>38-300</t>
  </si>
  <si>
    <t>36-250</t>
  </si>
  <si>
    <t>38-306</t>
  </si>
  <si>
    <t>33-206</t>
  </si>
  <si>
    <t>36-400</t>
  </si>
  <si>
    <t>33-115</t>
  </si>
  <si>
    <t>29-011</t>
  </si>
  <si>
    <t>29-317</t>
  </si>
  <si>
    <t>14-099</t>
  </si>
  <si>
    <t>13-151</t>
  </si>
  <si>
    <t>15-204</t>
  </si>
  <si>
    <t>05-313</t>
  </si>
  <si>
    <t>22-073</t>
  </si>
  <si>
    <t>10-050</t>
  </si>
  <si>
    <t>26-059</t>
  </si>
  <si>
    <t>31-330</t>
  </si>
  <si>
    <t>22-207</t>
  </si>
  <si>
    <t>07-002</t>
  </si>
  <si>
    <t>32-414</t>
  </si>
  <si>
    <t>27-343</t>
  </si>
  <si>
    <t>36-101</t>
  </si>
  <si>
    <t>32-361</t>
  </si>
  <si>
    <t>39-090</t>
  </si>
  <si>
    <t>09-206</t>
  </si>
  <si>
    <t>19-028</t>
  </si>
  <si>
    <t>27-404</t>
  </si>
  <si>
    <t>31-015</t>
  </si>
  <si>
    <t>19-401</t>
  </si>
  <si>
    <t>14-068</t>
  </si>
  <si>
    <t>38-308</t>
  </si>
  <si>
    <t>04-127</t>
  </si>
  <si>
    <t>17-216</t>
  </si>
  <si>
    <t>13-165</t>
  </si>
  <si>
    <t>31-002</t>
  </si>
  <si>
    <t>06-114</t>
  </si>
  <si>
    <t>33-205</t>
  </si>
  <si>
    <t>17-210</t>
  </si>
  <si>
    <t>37-502</t>
  </si>
  <si>
    <t>27-417</t>
  </si>
  <si>
    <t>03-053</t>
  </si>
  <si>
    <t>27-402</t>
  </si>
  <si>
    <t>32-358</t>
  </si>
  <si>
    <t>38-302</t>
  </si>
  <si>
    <t>20-401</t>
  </si>
  <si>
    <t>20-404</t>
  </si>
  <si>
    <t>13-301</t>
  </si>
  <si>
    <t>39-200</t>
  </si>
  <si>
    <t>39-204</t>
  </si>
  <si>
    <t>31-332</t>
  </si>
  <si>
    <t>23-054</t>
  </si>
  <si>
    <t>17-910</t>
  </si>
  <si>
    <t>34-324</t>
  </si>
  <si>
    <t>22-204</t>
  </si>
  <si>
    <t>39-203</t>
  </si>
  <si>
    <t>17-401</t>
  </si>
  <si>
    <t>06-098</t>
  </si>
  <si>
    <t>23-404</t>
  </si>
  <si>
    <t>14-028</t>
  </si>
  <si>
    <t>10-070</t>
  </si>
  <si>
    <t>31-063</t>
  </si>
  <si>
    <t>17-411</t>
  </si>
  <si>
    <t>11-056</t>
  </si>
  <si>
    <t>08-402</t>
  </si>
  <si>
    <t>10-003</t>
  </si>
  <si>
    <t>08-458</t>
  </si>
  <si>
    <t>03-017</t>
  </si>
  <si>
    <t>17-415</t>
  </si>
  <si>
    <t>33-212</t>
  </si>
  <si>
    <t>03-052</t>
  </si>
  <si>
    <t>19-403</t>
  </si>
  <si>
    <t>20-402</t>
  </si>
  <si>
    <t>06-101</t>
  </si>
  <si>
    <t>29-311</t>
  </si>
  <si>
    <t>04-129</t>
  </si>
  <si>
    <t>14-097</t>
  </si>
  <si>
    <t>31-004</t>
  </si>
  <si>
    <t>17-414</t>
  </si>
  <si>
    <t>31-306</t>
  </si>
  <si>
    <t>38-264</t>
  </si>
  <si>
    <t>32-362</t>
  </si>
  <si>
    <t>01-158</t>
  </si>
  <si>
    <t>08-122</t>
  </si>
  <si>
    <t>33-183</t>
  </si>
  <si>
    <t>28-144</t>
  </si>
  <si>
    <t>37-903</t>
  </si>
  <si>
    <t>20-406</t>
  </si>
  <si>
    <t>37-504</t>
  </si>
  <si>
    <t>39-120</t>
  </si>
  <si>
    <t>09-207</t>
  </si>
  <si>
    <t>04-019</t>
  </si>
  <si>
    <t>23-311</t>
  </si>
  <si>
    <t>33-207</t>
  </si>
  <si>
    <t>31-025</t>
  </si>
  <si>
    <t>14-065</t>
  </si>
  <si>
    <t>32-354</t>
  </si>
  <si>
    <t>32-326</t>
  </si>
  <si>
    <t>17-400</t>
  </si>
  <si>
    <t>37-505</t>
  </si>
  <si>
    <t>24-350</t>
  </si>
  <si>
    <t>30-031</t>
  </si>
  <si>
    <t>31-103</t>
  </si>
  <si>
    <t>14-066</t>
  </si>
  <si>
    <t>21-214</t>
  </si>
  <si>
    <t>13-161</t>
  </si>
  <si>
    <t>21-206</t>
  </si>
  <si>
    <t>39-209</t>
  </si>
  <si>
    <t>37-507</t>
  </si>
  <si>
    <t>29-320</t>
  </si>
  <si>
    <t>31-006</t>
  </si>
  <si>
    <t>39-003</t>
  </si>
  <si>
    <t>21-014</t>
  </si>
  <si>
    <t>25-155</t>
  </si>
  <si>
    <t>24-014</t>
  </si>
  <si>
    <t>26-056</t>
  </si>
  <si>
    <t>32-325</t>
  </si>
  <si>
    <t>37-506</t>
  </si>
  <si>
    <t>14-064</t>
  </si>
  <si>
    <t>11-051</t>
  </si>
  <si>
    <t>18-400</t>
  </si>
  <si>
    <t>23-403</t>
  </si>
  <si>
    <t>25-200</t>
  </si>
  <si>
    <t>34-003</t>
  </si>
  <si>
    <t>33-211</t>
  </si>
  <si>
    <t>17-417</t>
  </si>
  <si>
    <t>15-201</t>
  </si>
  <si>
    <t>14-400</t>
  </si>
  <si>
    <t>25-101</t>
  </si>
  <si>
    <t>14-172</t>
  </si>
  <si>
    <t>22-105</t>
  </si>
  <si>
    <t>24-105</t>
  </si>
  <si>
    <t>34-111</t>
  </si>
  <si>
    <t>24-019</t>
  </si>
  <si>
    <t>21-300</t>
  </si>
  <si>
    <t>33-030</t>
  </si>
  <si>
    <t>28-137</t>
  </si>
  <si>
    <t>10-065</t>
  </si>
  <si>
    <t>09-013</t>
  </si>
  <si>
    <t>24-410</t>
  </si>
  <si>
    <t>27-344</t>
  </si>
  <si>
    <t>01-147</t>
  </si>
  <si>
    <t>09-102</t>
  </si>
  <si>
    <t>38-301</t>
  </si>
  <si>
    <t>11-001</t>
  </si>
  <si>
    <t>24-122</t>
  </si>
  <si>
    <t>03-050</t>
  </si>
  <si>
    <t>27-401</t>
  </si>
  <si>
    <t>23-402</t>
  </si>
  <si>
    <t>12-110</t>
  </si>
  <si>
    <t>05-121</t>
  </si>
  <si>
    <t>16-050</t>
  </si>
  <si>
    <t>36-402</t>
  </si>
  <si>
    <t>32-907</t>
  </si>
  <si>
    <t>03-116</t>
  </si>
  <si>
    <t>38-267</t>
  </si>
  <si>
    <t>27-003</t>
  </si>
  <si>
    <t>16-020</t>
  </si>
  <si>
    <t>16-048</t>
  </si>
  <si>
    <t>05-903</t>
  </si>
  <si>
    <t>05-402</t>
  </si>
  <si>
    <t>13-144</t>
  </si>
  <si>
    <t>17-908</t>
  </si>
  <si>
    <t>34-307</t>
  </si>
  <si>
    <t>25-116</t>
  </si>
  <si>
    <t>22-009</t>
  </si>
  <si>
    <t>17-403</t>
  </si>
  <si>
    <t>10-309</t>
  </si>
  <si>
    <t>03-400</t>
  </si>
  <si>
    <t>06-122</t>
  </si>
  <si>
    <t>01-160</t>
  </si>
  <si>
    <t>32-416</t>
  </si>
  <si>
    <t>17-407</t>
  </si>
  <si>
    <t>34-401</t>
  </si>
  <si>
    <t>38-320</t>
  </si>
  <si>
    <t>13-160</t>
  </si>
  <si>
    <t>38-322</t>
  </si>
  <si>
    <t>28-149</t>
  </si>
  <si>
    <t>17-001</t>
  </si>
  <si>
    <t>29-101</t>
  </si>
  <si>
    <t>39-119</t>
  </si>
  <si>
    <t>26-070</t>
  </si>
  <si>
    <t>05-323</t>
  </si>
  <si>
    <t>23-309</t>
  </si>
  <si>
    <t>17-412</t>
  </si>
  <si>
    <t>30-002</t>
  </si>
  <si>
    <t>17-404</t>
  </si>
  <si>
    <t>31-201</t>
  </si>
  <si>
    <t>17-410</t>
  </si>
  <si>
    <t>13-156</t>
  </si>
  <si>
    <t>25-118</t>
  </si>
  <si>
    <t>18-402</t>
  </si>
  <si>
    <t>15-206</t>
  </si>
  <si>
    <t>23-042</t>
  </si>
  <si>
    <t>32-901</t>
  </si>
  <si>
    <t>32-081</t>
  </si>
  <si>
    <t>22-008</t>
  </si>
  <si>
    <t>31-401</t>
  </si>
  <si>
    <t>27-001</t>
  </si>
  <si>
    <t>30-303</t>
  </si>
  <si>
    <t>31-311</t>
  </si>
  <si>
    <t>17-905</t>
  </si>
  <si>
    <t>27-905</t>
  </si>
  <si>
    <t>17-902</t>
  </si>
  <si>
    <t>33-202</t>
  </si>
  <si>
    <t>27-320</t>
  </si>
  <si>
    <t>39-201</t>
  </si>
  <si>
    <t>27-010</t>
  </si>
  <si>
    <t>14-077</t>
  </si>
  <si>
    <t>17-409</t>
  </si>
  <si>
    <t>38-265</t>
  </si>
  <si>
    <t>34-402</t>
  </si>
  <si>
    <t>19-400</t>
  </si>
  <si>
    <t>21-237</t>
  </si>
  <si>
    <t>24-404</t>
  </si>
  <si>
    <t>39-202</t>
  </si>
  <si>
    <t>36-300</t>
  </si>
  <si>
    <t>08-130</t>
  </si>
  <si>
    <t>17-406</t>
  </si>
  <si>
    <t>34-033</t>
  </si>
  <si>
    <t>39-002</t>
  </si>
  <si>
    <t>27-083</t>
  </si>
  <si>
    <t>33-070</t>
  </si>
  <si>
    <t>06-037</t>
  </si>
  <si>
    <t>17-402</t>
  </si>
  <si>
    <t>35-200</t>
  </si>
  <si>
    <t>13-073</t>
  </si>
  <si>
    <t>36-401</t>
  </si>
  <si>
    <t>36-140</t>
  </si>
  <si>
    <t>39-207</t>
  </si>
  <si>
    <t>13-146</t>
  </si>
  <si>
    <t>06-112</t>
  </si>
  <si>
    <t>01-109</t>
  </si>
  <si>
    <t>09-209</t>
  </si>
  <si>
    <t>33-049</t>
  </si>
  <si>
    <t>04-246</t>
  </si>
  <si>
    <t>32-363</t>
  </si>
  <si>
    <t>39-208</t>
  </si>
  <si>
    <t>21-303</t>
  </si>
  <si>
    <t>27-416</t>
  </si>
  <si>
    <t>20-405</t>
  </si>
  <si>
    <t>22-200</t>
  </si>
  <si>
    <t>25-160</t>
  </si>
  <si>
    <t>13-167</t>
  </si>
  <si>
    <t>21-232</t>
  </si>
  <si>
    <t>14-117</t>
  </si>
  <si>
    <t>20-094</t>
  </si>
  <si>
    <t>08-404</t>
  </si>
  <si>
    <t>39-007</t>
  </si>
  <si>
    <t>34-002</t>
  </si>
  <si>
    <t>39-205</t>
  </si>
  <si>
    <t>Site Id</t>
  </si>
  <si>
    <t>% Free</t>
  </si>
  <si>
    <t>% Reduced</t>
  </si>
  <si>
    <t>Grand Total</t>
  </si>
  <si>
    <t>Office of Superintendent of Public Instruction</t>
  </si>
  <si>
    <t>Sponsor Id</t>
  </si>
  <si>
    <t>Sponsor</t>
  </si>
  <si>
    <t>Sponsor Entity Type</t>
  </si>
  <si>
    <t>Sponsor Legal Entity Type</t>
  </si>
  <si>
    <t>RCCI</t>
  </si>
  <si>
    <t>Non Profit</t>
  </si>
  <si>
    <t>Site Name</t>
  </si>
  <si>
    <t>Primary Address</t>
  </si>
  <si>
    <t>Secondary Address</t>
  </si>
  <si>
    <t>City</t>
  </si>
  <si>
    <t>State</t>
  </si>
  <si>
    <t>Zip</t>
  </si>
  <si>
    <t>Free Eligible</t>
  </si>
  <si>
    <t>Reduced Price Eligible</t>
  </si>
  <si>
    <t>Paid Eligible</t>
  </si>
  <si>
    <t>1</t>
  </si>
  <si>
    <t>2</t>
  </si>
  <si>
    <t>3</t>
  </si>
  <si>
    <t>4</t>
  </si>
  <si>
    <t>5</t>
  </si>
  <si>
    <t>7</t>
  </si>
  <si>
    <t>8</t>
  </si>
  <si>
    <t>9</t>
  </si>
  <si>
    <t>10</t>
  </si>
  <si>
    <t>11</t>
  </si>
  <si>
    <t>Public</t>
  </si>
  <si>
    <t>School District</t>
  </si>
  <si>
    <t>Yes</t>
  </si>
  <si>
    <t>1801 Bay Avenue</t>
  </si>
  <si>
    <t>Aberdeen</t>
  </si>
  <si>
    <t>Washington</t>
  </si>
  <si>
    <t>98520</t>
  </si>
  <si>
    <t>410 North G Street</t>
  </si>
  <si>
    <t>601 School Rd</t>
  </si>
  <si>
    <t>300 North Williams</t>
  </si>
  <si>
    <t>1313 Pacific Avenue</t>
  </si>
  <si>
    <t>100 E Lindstrorm</t>
  </si>
  <si>
    <t>1516 North B Street</t>
  </si>
  <si>
    <t>301 South Farragut</t>
  </si>
  <si>
    <t>P.O. Box 28</t>
  </si>
  <si>
    <t>220 Dieckman Road</t>
  </si>
  <si>
    <t>Adna</t>
  </si>
  <si>
    <t>98522</t>
  </si>
  <si>
    <t>P.O. Box 148</t>
  </si>
  <si>
    <t>121 Adna School Road</t>
  </si>
  <si>
    <t>Almira</t>
  </si>
  <si>
    <t>99103</t>
  </si>
  <si>
    <t>1600 20th Street</t>
  </si>
  <si>
    <t>Anacortes</t>
  </si>
  <si>
    <t>98221</t>
  </si>
  <si>
    <t>2202 M Avenue</t>
  </si>
  <si>
    <t>13590 Gilbrater Road</t>
  </si>
  <si>
    <t>2501 J Avenue</t>
  </si>
  <si>
    <t>1313 41st Street</t>
  </si>
  <si>
    <t>18821 Crown Ridge Blvd.</t>
  </si>
  <si>
    <t>Arlington</t>
  </si>
  <si>
    <t>98223</t>
  </si>
  <si>
    <t>1216 E. 5th St.</t>
  </si>
  <si>
    <t>8110 207th St. N.E.</t>
  </si>
  <si>
    <t>4407 172nd Street NE</t>
  </si>
  <si>
    <t>8213 Eaglefield Drive</t>
  </si>
  <si>
    <t>1220 E. 5th St.</t>
  </si>
  <si>
    <t>505 E. 3rd St.</t>
  </si>
  <si>
    <t>1215 E 5th ST</t>
  </si>
  <si>
    <t>99402</t>
  </si>
  <si>
    <t>Private</t>
  </si>
  <si>
    <t>Seattle</t>
  </si>
  <si>
    <t>98115</t>
  </si>
  <si>
    <t>Assumption Catholic School</t>
  </si>
  <si>
    <t>Bellingham</t>
  </si>
  <si>
    <t>98225</t>
  </si>
  <si>
    <t>Assumption Parish School</t>
  </si>
  <si>
    <t>Assumption School/Spokane</t>
  </si>
  <si>
    <t>3618 W. Indian Trail Rd.</t>
  </si>
  <si>
    <t>99208</t>
  </si>
  <si>
    <t>310 Milwaukee Blvd. North</t>
  </si>
  <si>
    <t>98047</t>
  </si>
  <si>
    <t>29205 132nd Ave SE</t>
  </si>
  <si>
    <t>Auburn</t>
  </si>
  <si>
    <t>98092</t>
  </si>
  <si>
    <t>711 E Main St</t>
  </si>
  <si>
    <t>98002</t>
  </si>
  <si>
    <t>28900  124th Ave SE</t>
  </si>
  <si>
    <t>501 Oravetz Rd</t>
  </si>
  <si>
    <t>1015 24th St NE</t>
  </si>
  <si>
    <t>5602 South 316th Street</t>
  </si>
  <si>
    <t>98001</t>
  </si>
  <si>
    <t>11815 SE 304th St</t>
  </si>
  <si>
    <t>301 Oravetz Pl SE</t>
  </si>
  <si>
    <t>1020 Evergreen Way SE</t>
  </si>
  <si>
    <t>16401 SE 318th</t>
  </si>
  <si>
    <t>30908 124th Ave. SE</t>
  </si>
  <si>
    <t>620 37th Street SE</t>
  </si>
  <si>
    <t>30620 116th Ave SE</t>
  </si>
  <si>
    <t>1101 D St. SE</t>
  </si>
  <si>
    <t>401 W Main St</t>
  </si>
  <si>
    <t>Bainbridge Island</t>
  </si>
  <si>
    <t>98110</t>
  </si>
  <si>
    <t>4704 Blakely Ave. N.E.</t>
  </si>
  <si>
    <t>12781 Madison Ave. N.E.</t>
  </si>
  <si>
    <t>Battle Ground</t>
  </si>
  <si>
    <t>98604</t>
  </si>
  <si>
    <t>1002 N.E. 6th Avenue</t>
  </si>
  <si>
    <t>700 N. W. 9th Street</t>
  </si>
  <si>
    <t>1900 NW 20th Avenue</t>
  </si>
  <si>
    <t>9716 N. E. 134th Street</t>
  </si>
  <si>
    <t>Vancouver</t>
  </si>
  <si>
    <t>98662</t>
  </si>
  <si>
    <t>13601 N. E. 97th Avenue</t>
  </si>
  <si>
    <t>610 B SW Eaton Blvd</t>
  </si>
  <si>
    <t>14320 N. E. 50th Avenue</t>
  </si>
  <si>
    <t>98686</t>
  </si>
  <si>
    <t>11311 NE 119th St</t>
  </si>
  <si>
    <t>Brush Prairie</t>
  </si>
  <si>
    <t>98606</t>
  </si>
  <si>
    <t>20601 NE 167th Avenue</t>
  </si>
  <si>
    <t>406 W Yacolt Road</t>
  </si>
  <si>
    <t>Yacolt</t>
  </si>
  <si>
    <t>98675</t>
  </si>
  <si>
    <t>Bellevue</t>
  </si>
  <si>
    <t>98008</t>
  </si>
  <si>
    <t>10416 Wolverine Way</t>
  </si>
  <si>
    <t>98004</t>
  </si>
  <si>
    <t>98005</t>
  </si>
  <si>
    <t>98006</t>
  </si>
  <si>
    <t>10700 SE 25th St</t>
  </si>
  <si>
    <t>98007</t>
  </si>
  <si>
    <t>16245 NE 24th</t>
  </si>
  <si>
    <t>445 128th Ave SE</t>
  </si>
  <si>
    <t>12635 NE 56th St</t>
  </si>
  <si>
    <t>14310 SE 12th Street</t>
  </si>
  <si>
    <t>8001 NE 8th Street</t>
  </si>
  <si>
    <t>Medina</t>
  </si>
  <si>
    <t>98039</t>
  </si>
  <si>
    <t>5225 119th Ave. SE</t>
  </si>
  <si>
    <t>4333 Factoria Blvd SE</t>
  </si>
  <si>
    <t>502 143rd Ave NE</t>
  </si>
  <si>
    <t>1050 160th Ave SE</t>
  </si>
  <si>
    <t>3810 132nd SE</t>
  </si>
  <si>
    <t>100 140th Ave SE</t>
  </si>
  <si>
    <t>16411 NE 24th Street</t>
  </si>
  <si>
    <t>14100 Somerset Blvd SE</t>
  </si>
  <si>
    <t>16401 SE 24th Street</t>
  </si>
  <si>
    <t>14844 SE 22nd Street</t>
  </si>
  <si>
    <t>13630 SE Allen Road</t>
  </si>
  <si>
    <t>12619 SE 20th Place</t>
  </si>
  <si>
    <t>3400 Hollywood Street</t>
  </si>
  <si>
    <t>2020 Cornwall Ave.</t>
  </si>
  <si>
    <t>3200 Pinewood Ave.</t>
  </si>
  <si>
    <t>1330 Lincoln St.</t>
  </si>
  <si>
    <t>98226</t>
  </si>
  <si>
    <t>2508 Utter St.</t>
  </si>
  <si>
    <t>4420 Aldrich Road</t>
  </si>
  <si>
    <t>98229</t>
  </si>
  <si>
    <t>110 Park Ridge Rd.</t>
  </si>
  <si>
    <t>1401 Geneva St.</t>
  </si>
  <si>
    <t>3773 McLeod Road</t>
  </si>
  <si>
    <t>1041 24th St.</t>
  </si>
  <si>
    <t>1250 Kenoyer</t>
  </si>
  <si>
    <t>935 14th St.</t>
  </si>
  <si>
    <t>400 Magrath</t>
  </si>
  <si>
    <t>2015 Franklin</t>
  </si>
  <si>
    <t>2033 Coolidge Drive</t>
  </si>
  <si>
    <t>2900 Yew Street</t>
  </si>
  <si>
    <t>2700 Bill McDonald Pkwy.</t>
  </si>
  <si>
    <t>2717 Alderwood Avenue</t>
  </si>
  <si>
    <t>4101 Academy Street</t>
  </si>
  <si>
    <t>3773 E. McLeod Rd.</t>
  </si>
  <si>
    <t>2800 James Street</t>
  </si>
  <si>
    <t>2155 Yew St. Rd.</t>
  </si>
  <si>
    <t>810 Halleck St.</t>
  </si>
  <si>
    <t>Benton/Franklin Juvenile Justice Center</t>
  </si>
  <si>
    <t>Government</t>
  </si>
  <si>
    <t>Kennewick</t>
  </si>
  <si>
    <t>99336</t>
  </si>
  <si>
    <t>Spanaway</t>
  </si>
  <si>
    <t>98387</t>
  </si>
  <si>
    <t>22215 38th Ave. E.</t>
  </si>
  <si>
    <t>22001 38th Ave. E.</t>
  </si>
  <si>
    <t>320 176th Street East</t>
  </si>
  <si>
    <t>19120 13th Ave. Court E</t>
  </si>
  <si>
    <t>24323 54th Ave. E.</t>
  </si>
  <si>
    <t>Graham</t>
  </si>
  <si>
    <t>98338</t>
  </si>
  <si>
    <t>18020 B Street East</t>
  </si>
  <si>
    <t>303 159th Street East</t>
  </si>
  <si>
    <t>Tacoma</t>
  </si>
  <si>
    <t>98445</t>
  </si>
  <si>
    <t>16715 36th Ave. E.</t>
  </si>
  <si>
    <t>98446</t>
  </si>
  <si>
    <t>5108 260th St. E</t>
  </si>
  <si>
    <t>22015  22nd Ave East</t>
  </si>
  <si>
    <t>1311 172nd Street East</t>
  </si>
  <si>
    <t>17418  74th Ave., E</t>
  </si>
  <si>
    <t>Puyallup</t>
  </si>
  <si>
    <t>98375</t>
  </si>
  <si>
    <t>22110 108th Ave. E.</t>
  </si>
  <si>
    <t>10026 - 204th St. East</t>
  </si>
  <si>
    <t>22100 - 108th Street East</t>
  </si>
  <si>
    <t>10412 264th St. E.</t>
  </si>
  <si>
    <t>7319 Eustis Hunt Road E</t>
  </si>
  <si>
    <t>15305 Waller Road E</t>
  </si>
  <si>
    <t>22205 - 224th St. East</t>
  </si>
  <si>
    <t>7719 - 224th Street East</t>
  </si>
  <si>
    <t>7315 Eustis-Hunt Road</t>
  </si>
  <si>
    <t>6514  260th St. East</t>
  </si>
  <si>
    <t>4th &amp; Petersen</t>
  </si>
  <si>
    <t>P.O. Box 238</t>
  </si>
  <si>
    <t>Roy</t>
  </si>
  <si>
    <t>98580</t>
  </si>
  <si>
    <t>21615-38th Ave E</t>
  </si>
  <si>
    <t>412 - 165th St South</t>
  </si>
  <si>
    <t>15701 B Street East</t>
  </si>
  <si>
    <t>1305 - 168th St. East</t>
  </si>
  <si>
    <t>Blaine</t>
  </si>
  <si>
    <t>98230</t>
  </si>
  <si>
    <t>983 Boistfort Road</t>
  </si>
  <si>
    <t>Curtis</t>
  </si>
  <si>
    <t>98538</t>
  </si>
  <si>
    <t>800 Dibb Avenue</t>
  </si>
  <si>
    <t>Bremerton</t>
  </si>
  <si>
    <t>98310</t>
  </si>
  <si>
    <t>1500 13th Street</t>
  </si>
  <si>
    <t>98337</t>
  </si>
  <si>
    <t>1500 Rocky Point Road</t>
  </si>
  <si>
    <t>98312</t>
  </si>
  <si>
    <t>1111 Carr Boulevard</t>
  </si>
  <si>
    <t>2400 Perry Ave.</t>
  </si>
  <si>
    <t>900 Olympic Avenue</t>
  </si>
  <si>
    <t>3400 1st St.</t>
  </si>
  <si>
    <t>3250 Spruce Street</t>
  </si>
  <si>
    <t>520 National Ave. S.</t>
  </si>
  <si>
    <t>101 National Ave. North</t>
  </si>
  <si>
    <t>502 S. 7th Street</t>
  </si>
  <si>
    <t>PO Box 97</t>
  </si>
  <si>
    <t>Brewster</t>
  </si>
  <si>
    <t>98812</t>
  </si>
  <si>
    <t>Bridgeport</t>
  </si>
  <si>
    <t>98813</t>
  </si>
  <si>
    <t>1220 Kryger Street</t>
  </si>
  <si>
    <t>46 School House Rd</t>
  </si>
  <si>
    <t>98320</t>
  </si>
  <si>
    <t>17145 Cook Road</t>
  </si>
  <si>
    <t>Bow</t>
  </si>
  <si>
    <t>98232</t>
  </si>
  <si>
    <t>15241 Josh Wilson Road</t>
  </si>
  <si>
    <t>Burlington</t>
  </si>
  <si>
    <t>98233</t>
  </si>
  <si>
    <t>301 N. Burlington Blvd</t>
  </si>
  <si>
    <t>5801 Main Avenue</t>
  </si>
  <si>
    <t>820 S. Skagit Street</t>
  </si>
  <si>
    <t>515 West Victoria Avenue</t>
  </si>
  <si>
    <t>26900 SE 15th Street</t>
  </si>
  <si>
    <t>Camas</t>
  </si>
  <si>
    <t>98607</t>
  </si>
  <si>
    <t>2623 N.W. Sierra Street</t>
  </si>
  <si>
    <t>3000 NW Grass Valley Dr.</t>
  </si>
  <si>
    <t>1919 NE Ione St.</t>
  </si>
  <si>
    <t>1954 N. E. Garfield Street</t>
  </si>
  <si>
    <t>1612 NE Garfield</t>
  </si>
  <si>
    <t>1601 N.W. Tidland Street</t>
  </si>
  <si>
    <t>5220 N. W. Parker St.</t>
  </si>
  <si>
    <t>2400 NE Woodburn Dr.</t>
  </si>
  <si>
    <t>Clallam Bay</t>
  </si>
  <si>
    <t>98326</t>
  </si>
  <si>
    <t>3560 Deer St</t>
  </si>
  <si>
    <t>Neah Bay</t>
  </si>
  <si>
    <t>98357</t>
  </si>
  <si>
    <t>Carbonado</t>
  </si>
  <si>
    <t>98323</t>
  </si>
  <si>
    <t>Leavenworth</t>
  </si>
  <si>
    <t>98826</t>
  </si>
  <si>
    <t>10190 Chumstick Rd.</t>
  </si>
  <si>
    <t>10195 Titus Road</t>
  </si>
  <si>
    <t>329 Tigner Road</t>
  </si>
  <si>
    <t>Cashmere</t>
  </si>
  <si>
    <t>98815</t>
  </si>
  <si>
    <t>300 Tigner Road</t>
  </si>
  <si>
    <t>101 Pioneer Avenue</t>
  </si>
  <si>
    <t>700 Huntington Ave. S.</t>
  </si>
  <si>
    <t>Castle Rock</t>
  </si>
  <si>
    <t>98611</t>
  </si>
  <si>
    <t>5180 West Side Hwy</t>
  </si>
  <si>
    <t>615 Front Ave SW</t>
  </si>
  <si>
    <t>99203</t>
  </si>
  <si>
    <t>2315 Centerville Hwy</t>
  </si>
  <si>
    <t>98613</t>
  </si>
  <si>
    <t>1400 NE McWilliams Rd</t>
  </si>
  <si>
    <t>98311</t>
  </si>
  <si>
    <t>8795 Illahee Rd. N.E.</t>
  </si>
  <si>
    <t>3700 N.W. Anderson Hill Rd.</t>
  </si>
  <si>
    <t>Silverdale</t>
  </si>
  <si>
    <t>98383</t>
  </si>
  <si>
    <t>10130 Frontier Pl. N.W.</t>
  </si>
  <si>
    <t>12901 Winter Creek Ave NW</t>
  </si>
  <si>
    <t>330 NE Foster Road</t>
  </si>
  <si>
    <t>13200 Olympic View Rd.</t>
  </si>
  <si>
    <t>1260 Pinnacle Court</t>
  </si>
  <si>
    <t>2650 N.E. John Carlson Rd.</t>
  </si>
  <si>
    <t>8107 Central Valley Rd. N.W.</t>
  </si>
  <si>
    <t>3860 Boundary Trail N.W.</t>
  </si>
  <si>
    <t>2900 Austin Drive</t>
  </si>
  <si>
    <t>7607 N.W. Newberry Hill Rd.</t>
  </si>
  <si>
    <t>7070 Stampede Blvd. N.W.</t>
  </si>
  <si>
    <t>5530 Pine Road NE</t>
  </si>
  <si>
    <t>10600 Hillsboro Drive NE</t>
  </si>
  <si>
    <t>10622 Hillsboro</t>
  </si>
  <si>
    <t>9100 Dickey Rd. NW</t>
  </si>
  <si>
    <t>7420 Cental Valley Rd.</t>
  </si>
  <si>
    <t>Spokane Valley</t>
  </si>
  <si>
    <t>99216</t>
  </si>
  <si>
    <t>99206</t>
  </si>
  <si>
    <t>Centralia</t>
  </si>
  <si>
    <t>98531</t>
  </si>
  <si>
    <t>901 Johnson Road</t>
  </si>
  <si>
    <t>906 Johnson Rd</t>
  </si>
  <si>
    <t>Chehalis</t>
  </si>
  <si>
    <t>98532</t>
  </si>
  <si>
    <t>1060 SW 20th Street</t>
  </si>
  <si>
    <t>310 S.W. 16th St.</t>
  </si>
  <si>
    <t>342 SW 16th Street</t>
  </si>
  <si>
    <t>Chelan County Juvenile Justice Center</t>
  </si>
  <si>
    <t>Chelan County Juvenile</t>
  </si>
  <si>
    <t>316 Washington St.</t>
  </si>
  <si>
    <t>Suite 202</t>
  </si>
  <si>
    <t>Wenatchee</t>
  </si>
  <si>
    <t>98801</t>
  </si>
  <si>
    <t>Cheney</t>
  </si>
  <si>
    <t>99004</t>
  </si>
  <si>
    <t>740 Betz Road</t>
  </si>
  <si>
    <t>99224</t>
  </si>
  <si>
    <t>E. 405 Lincoln</t>
  </si>
  <si>
    <t>P.O. Box 7</t>
  </si>
  <si>
    <t>Chewelah</t>
  </si>
  <si>
    <t>99109</t>
  </si>
  <si>
    <t>PO BOX 47</t>
  </si>
  <si>
    <t>CHEWELAH</t>
  </si>
  <si>
    <t>P.O. Box 138</t>
  </si>
  <si>
    <t>E 702 LINCOLN ST</t>
  </si>
  <si>
    <t>98371</t>
  </si>
  <si>
    <t>Corporation</t>
  </si>
  <si>
    <t>98290</t>
  </si>
  <si>
    <t>98022</t>
  </si>
  <si>
    <t>Child Study &amp; Treatment Center</t>
  </si>
  <si>
    <t>34-970</t>
  </si>
  <si>
    <t>Camano</t>
  </si>
  <si>
    <t>8805 Steilacoom Blvd. SW</t>
  </si>
  <si>
    <t>Lakewood</t>
  </si>
  <si>
    <t>98498</t>
  </si>
  <si>
    <t>Firwood</t>
  </si>
  <si>
    <t>Ketron</t>
  </si>
  <si>
    <t>Orcas</t>
  </si>
  <si>
    <t>313 Ness Corner Rd</t>
  </si>
  <si>
    <t>Port Hadlock</t>
  </si>
  <si>
    <t>98339</t>
  </si>
  <si>
    <t>Chimacum</t>
  </si>
  <si>
    <t>98325</t>
  </si>
  <si>
    <t>Richland</t>
  </si>
  <si>
    <t>99354</t>
  </si>
  <si>
    <t>Randle</t>
  </si>
  <si>
    <t>98277</t>
  </si>
  <si>
    <t>Clallam County Juvenile Services</t>
  </si>
  <si>
    <t>Clallam County Juvenile</t>
  </si>
  <si>
    <t>1912 W. 18th St.</t>
  </si>
  <si>
    <t>Port Angeles</t>
  </si>
  <si>
    <t>98363</t>
  </si>
  <si>
    <t>Clarkston</t>
  </si>
  <si>
    <t>99403</t>
  </si>
  <si>
    <t>1432 Highland</t>
  </si>
  <si>
    <t>1103 4th Street</t>
  </si>
  <si>
    <t>2696 SR 903</t>
  </si>
  <si>
    <t>Cle Elum</t>
  </si>
  <si>
    <t>98922</t>
  </si>
  <si>
    <t>2692 SR 903</t>
  </si>
  <si>
    <t>2694 SR 903</t>
  </si>
  <si>
    <t>JBLM</t>
  </si>
  <si>
    <t>98433</t>
  </si>
  <si>
    <t>3420 Lincoln Blvd SW</t>
  </si>
  <si>
    <t>98439</t>
  </si>
  <si>
    <t>98499</t>
  </si>
  <si>
    <t>7801 Steilacoom Blvd. S.W.</t>
  </si>
  <si>
    <t>7817 John Dower Rd. W.</t>
  </si>
  <si>
    <t>9010 Blaine Ave.</t>
  </si>
  <si>
    <t>Fort Lewis</t>
  </si>
  <si>
    <t>61700 Garcia Blvd</t>
  </si>
  <si>
    <t>N. 1110 Morton St.</t>
  </si>
  <si>
    <t>Colfax</t>
  </si>
  <si>
    <t>99111</t>
  </si>
  <si>
    <t>N. 1207 Morton St.</t>
  </si>
  <si>
    <t>31 SE Ash Street</t>
  </si>
  <si>
    <t>College Place</t>
  </si>
  <si>
    <t>99324</t>
  </si>
  <si>
    <t>1755 S. College Avenue</t>
  </si>
  <si>
    <t>706 Union</t>
  </si>
  <si>
    <t>Colton</t>
  </si>
  <si>
    <t>99113</t>
  </si>
  <si>
    <t>4961B Hunters Shop Rd</t>
  </si>
  <si>
    <t>Hunters</t>
  </si>
  <si>
    <t>99137</t>
  </si>
  <si>
    <t>977 Maple Street</t>
  </si>
  <si>
    <t>Burbank</t>
  </si>
  <si>
    <t>99323</t>
  </si>
  <si>
    <t>787 Maple Street</t>
  </si>
  <si>
    <t>835 Maple Street</t>
  </si>
  <si>
    <t>Colville</t>
  </si>
  <si>
    <t>99114</t>
  </si>
  <si>
    <t>990 S Cedar St</t>
  </si>
  <si>
    <t>7838 South Superior Avenue</t>
  </si>
  <si>
    <t>Concrete</t>
  </si>
  <si>
    <t>98237</t>
  </si>
  <si>
    <t>7830 South Superior Avenue</t>
  </si>
  <si>
    <t>19710 State Route 534</t>
  </si>
  <si>
    <t>Mount Vernon</t>
  </si>
  <si>
    <t>98274</t>
  </si>
  <si>
    <t>Cosmopolis</t>
  </si>
  <si>
    <t>98537</t>
  </si>
  <si>
    <t>Coulee City</t>
  </si>
  <si>
    <t>99115</t>
  </si>
  <si>
    <t>Country Village Day School</t>
  </si>
  <si>
    <t>9423 SE 36th Street</t>
  </si>
  <si>
    <t>Mercer Island</t>
  </si>
  <si>
    <t>98040</t>
  </si>
  <si>
    <t>6 South Main Street</t>
  </si>
  <si>
    <t>Coupeville</t>
  </si>
  <si>
    <t>98239</t>
  </si>
  <si>
    <t>501 S Main St</t>
  </si>
  <si>
    <t>Cowlitz County Jail</t>
  </si>
  <si>
    <t>Cowlitz County Juvenile</t>
  </si>
  <si>
    <t>Longview</t>
  </si>
  <si>
    <t>98632</t>
  </si>
  <si>
    <t>99117</t>
  </si>
  <si>
    <t>47 Curlew School Rd</t>
  </si>
  <si>
    <t>Curlew</t>
  </si>
  <si>
    <t>99118</t>
  </si>
  <si>
    <t>305 Monumental Road</t>
  </si>
  <si>
    <t>Cusick</t>
  </si>
  <si>
    <t>99119</t>
  </si>
  <si>
    <t>Darrington</t>
  </si>
  <si>
    <t>98241</t>
  </si>
  <si>
    <t>P.O. Box 27</t>
  </si>
  <si>
    <t>1085 Fir Street</t>
  </si>
  <si>
    <t>601 Washington Street</t>
  </si>
  <si>
    <t>Davenport</t>
  </si>
  <si>
    <t>99122</t>
  </si>
  <si>
    <t>Daybreak Youth Services</t>
  </si>
  <si>
    <t>11910 NE 154th Street</t>
  </si>
  <si>
    <t>Daybreak of Spokane</t>
  </si>
  <si>
    <t>628. Cowley</t>
  </si>
  <si>
    <t>99202</t>
  </si>
  <si>
    <t>302 East Park Street</t>
  </si>
  <si>
    <t>Dayton</t>
  </si>
  <si>
    <t>99328</t>
  </si>
  <si>
    <t>614 South Third Street</t>
  </si>
  <si>
    <t>1120 E. D Street</t>
  </si>
  <si>
    <t>Deer Park</t>
  </si>
  <si>
    <t>99006</t>
  </si>
  <si>
    <t>1406 E D St</t>
  </si>
  <si>
    <t>PO Box 609</t>
  </si>
  <si>
    <t>Lake Tapps</t>
  </si>
  <si>
    <t>98391</t>
  </si>
  <si>
    <t>1320 178th Ave. E.</t>
  </si>
  <si>
    <t>20029 12th St. E.</t>
  </si>
  <si>
    <t>P.O. Box 40</t>
  </si>
  <si>
    <t>Dixie</t>
  </si>
  <si>
    <t>99329</t>
  </si>
  <si>
    <t>Chinook Cottage</t>
  </si>
  <si>
    <t>33010 SE 99th Street</t>
  </si>
  <si>
    <t>Snoqualmie</t>
  </si>
  <si>
    <t>98065</t>
  </si>
  <si>
    <t>Copalis Cottage</t>
  </si>
  <si>
    <t>Kalama Cottage</t>
  </si>
  <si>
    <t>Klickitat Cottage</t>
  </si>
  <si>
    <t>Nisqually Cottage</t>
  </si>
  <si>
    <t>Toutle Cottage</t>
  </si>
  <si>
    <t>Willapa Cottage</t>
  </si>
  <si>
    <t>Yakima Cottage</t>
  </si>
  <si>
    <t>Shoreline</t>
  </si>
  <si>
    <t>98155</t>
  </si>
  <si>
    <t>Naselle</t>
  </si>
  <si>
    <t>98638</t>
  </si>
  <si>
    <t>Canyon View</t>
  </si>
  <si>
    <t>260 N. Georgia Ave.</t>
  </si>
  <si>
    <t>East Wenatchee</t>
  </si>
  <si>
    <t>98802</t>
  </si>
  <si>
    <t>Oakridge</t>
  </si>
  <si>
    <t>8701 Steilacoom Blvd. SW</t>
  </si>
  <si>
    <t>Parke Creek</t>
  </si>
  <si>
    <t>11042 Parke Creek Road</t>
  </si>
  <si>
    <t>Ellensburg</t>
  </si>
  <si>
    <t>98926</t>
  </si>
  <si>
    <t>Ridgeview</t>
  </si>
  <si>
    <t>1726 Jerome Ave</t>
  </si>
  <si>
    <t>98902</t>
  </si>
  <si>
    <t>Sunrise</t>
  </si>
  <si>
    <t>1421 E Division</t>
  </si>
  <si>
    <t>Ephrata</t>
  </si>
  <si>
    <t>98823</t>
  </si>
  <si>
    <t>Touchstone</t>
  </si>
  <si>
    <t>2010 Puget St NE</t>
  </si>
  <si>
    <t>Olympia</t>
  </si>
  <si>
    <t>98506</t>
  </si>
  <si>
    <t>Twin Rivers</t>
  </si>
  <si>
    <t>605 McMurray</t>
  </si>
  <si>
    <t>Woodinville</t>
  </si>
  <si>
    <t>98072</t>
  </si>
  <si>
    <t>E 26203 Rowan</t>
  </si>
  <si>
    <t>Newman Lake</t>
  </si>
  <si>
    <t>99025</t>
  </si>
  <si>
    <t>E 15711 Wellesley</t>
  </si>
  <si>
    <t>N 4920 Progress</t>
  </si>
  <si>
    <t>E 22000 Wellesley</t>
  </si>
  <si>
    <t>Otis Orchards</t>
  </si>
  <si>
    <t>99027</t>
  </si>
  <si>
    <t>E 16924 Wellesley</t>
  </si>
  <si>
    <t>N 3303 Pines Rd</t>
  </si>
  <si>
    <t>E 14701 Wellesley</t>
  </si>
  <si>
    <t>98901</t>
  </si>
  <si>
    <t>2330 N. Baker</t>
  </si>
  <si>
    <t>1851 4th Street S.E.</t>
  </si>
  <si>
    <t>905 8th Street N.E.</t>
  </si>
  <si>
    <t>955 3rd St. N.E.</t>
  </si>
  <si>
    <t>1430 SE 1st Street</t>
  </si>
  <si>
    <t>601 North Jonathan Ave.</t>
  </si>
  <si>
    <t>1455 N. Baker Ave.</t>
  </si>
  <si>
    <t>5645 Rock Island Rd.</t>
  </si>
  <si>
    <t>Rock Island</t>
  </si>
  <si>
    <t>98850</t>
  </si>
  <si>
    <t>600 N. James Ave.</t>
  </si>
  <si>
    <t>Easton</t>
  </si>
  <si>
    <t>98925</t>
  </si>
  <si>
    <t>24503 S.R. 706 E.</t>
  </si>
  <si>
    <t>Ashford</t>
  </si>
  <si>
    <t>98304</t>
  </si>
  <si>
    <t>209 Lynch Creek Road</t>
  </si>
  <si>
    <t>Eatonville</t>
  </si>
  <si>
    <t>98328</t>
  </si>
  <si>
    <t>302 Mashell Ave. N.</t>
  </si>
  <si>
    <t>207 Carter St. E.</t>
  </si>
  <si>
    <t>6105 365th St. E.</t>
  </si>
  <si>
    <t>Ebenezer Christian School</t>
  </si>
  <si>
    <t>9390 Guide Meridian Rd.</t>
  </si>
  <si>
    <t>Lynden</t>
  </si>
  <si>
    <t>98264</t>
  </si>
  <si>
    <t>1132 172nd ST SW</t>
  </si>
  <si>
    <t>Lynnwood</t>
  </si>
  <si>
    <t>98036</t>
  </si>
  <si>
    <t>5221 168th Street SW</t>
  </si>
  <si>
    <t>98037</t>
  </si>
  <si>
    <t>3625 232nd St. SW</t>
  </si>
  <si>
    <t>22200 Brier Road</t>
  </si>
  <si>
    <t>Brier</t>
  </si>
  <si>
    <t>19200 56th Ave. W.</t>
  </si>
  <si>
    <t>22222 39th Ave. W.</t>
  </si>
  <si>
    <t>Mountlake Terrace</t>
  </si>
  <si>
    <t>98043</t>
  </si>
  <si>
    <t>21603 84th Ave. W.</t>
  </si>
  <si>
    <t>Edmonds</t>
  </si>
  <si>
    <t>98026</t>
  </si>
  <si>
    <t>20401 76th Ave. W.</t>
  </si>
  <si>
    <t>7501 208th St. S.W.</t>
  </si>
  <si>
    <t>1215 Olympic Ave.</t>
  </si>
  <si>
    <t>98020</t>
  </si>
  <si>
    <t>7600 212th St. S.W.</t>
  </si>
  <si>
    <t>3300 204th S.W.</t>
  </si>
  <si>
    <t>20425 Damson Rd.</t>
  </si>
  <si>
    <t>7200 191st Place S.W.</t>
  </si>
  <si>
    <t>18638 44th Ave. W.</t>
  </si>
  <si>
    <t>18218 North Road</t>
  </si>
  <si>
    <t>Bothell</t>
  </si>
  <si>
    <t>98012</t>
  </si>
  <si>
    <t>9300 236th St.  S.W.</t>
  </si>
  <si>
    <t>8500 200th St. SW</t>
  </si>
  <si>
    <t>17500 Larch Way</t>
  </si>
  <si>
    <t>6505 168th St. S.W.</t>
  </si>
  <si>
    <t>6002 168th St. S.W.</t>
  </si>
  <si>
    <t>6500 168th S.W.</t>
  </si>
  <si>
    <t>22001 52nd Ave. W.</t>
  </si>
  <si>
    <t>21801 44th Ave. W.</t>
  </si>
  <si>
    <t>15500 18th Ave. W.</t>
  </si>
  <si>
    <t>23200 100th Ave W</t>
  </si>
  <si>
    <t>8426 188th St. S.W.</t>
  </si>
  <si>
    <t>22901 106th Ave. W.</t>
  </si>
  <si>
    <t>17405 Spruce Way</t>
  </si>
  <si>
    <t>5409 228th Ave. SW</t>
  </si>
  <si>
    <t>9601 220th St. S.W.</t>
  </si>
  <si>
    <t>400 E. 1st  Ave.</t>
  </si>
  <si>
    <t>705 Waldrip Street</t>
  </si>
  <si>
    <t>Elma</t>
  </si>
  <si>
    <t>98541</t>
  </si>
  <si>
    <t>308 School Drive</t>
  </si>
  <si>
    <t>Endicott</t>
  </si>
  <si>
    <t>99125</t>
  </si>
  <si>
    <t>2650 Entiat Way</t>
  </si>
  <si>
    <t>Entiat</t>
  </si>
  <si>
    <t>98822</t>
  </si>
  <si>
    <t>P.O. Box 285</t>
  </si>
  <si>
    <t>Black Diamond</t>
  </si>
  <si>
    <t>98010</t>
  </si>
  <si>
    <t>Enumclaw</t>
  </si>
  <si>
    <t>550 Semanski St S</t>
  </si>
  <si>
    <t>3240 McDougall Ave</t>
  </si>
  <si>
    <t>899 Osceola @ 244th Ave. SE</t>
  </si>
  <si>
    <t>42018 264th Ave SE</t>
  </si>
  <si>
    <t>60 H Street SE</t>
  </si>
  <si>
    <t>384 A Street SE</t>
  </si>
  <si>
    <t>333 4th Ave NW</t>
  </si>
  <si>
    <t>451 3rd NW</t>
  </si>
  <si>
    <t>1101 Parkway Blvd</t>
  </si>
  <si>
    <t>801 East Casino Road</t>
  </si>
  <si>
    <t>Everett</t>
  </si>
  <si>
    <t>98203</t>
  </si>
  <si>
    <t>3414 168th st. SE</t>
  </si>
  <si>
    <t>10200 25th Ave SE</t>
  </si>
  <si>
    <t>98208</t>
  </si>
  <si>
    <t>8702 7th Ave SE</t>
  </si>
  <si>
    <t>2416 Colby Avenue</t>
  </si>
  <si>
    <t>98201</t>
  </si>
  <si>
    <t>7621 Beverly Lane</t>
  </si>
  <si>
    <t>5601 156th Street SE</t>
  </si>
  <si>
    <t>2215 Pine Street</t>
  </si>
  <si>
    <t>15404 Silver Firs Drive</t>
  </si>
  <si>
    <t>1110 Poplar Street</t>
  </si>
  <si>
    <t>1419 Trillium Blvd SE</t>
  </si>
  <si>
    <t>1508 136th St. SE</t>
  </si>
  <si>
    <t>3700 Federal Avenue</t>
  </si>
  <si>
    <t>2500 Cadet Way</t>
  </si>
  <si>
    <t>5010 View Drive</t>
  </si>
  <si>
    <t>Everettt</t>
  </si>
  <si>
    <t>616 Pecks Drive</t>
  </si>
  <si>
    <t>3400 148th St SE</t>
  </si>
  <si>
    <t>10901 27 Ave SE</t>
  </si>
  <si>
    <t>2514 Rainier Avenue</t>
  </si>
  <si>
    <t>4117 132nd St. SE</t>
  </si>
  <si>
    <t>3516 Rucker Avenue</t>
  </si>
  <si>
    <t>5909 146th Pl. SE</t>
  </si>
  <si>
    <t>12815 Bothell-Everett Highway</t>
  </si>
  <si>
    <t>202 Alder</t>
  </si>
  <si>
    <t>916 Oakes Avenue</t>
  </si>
  <si>
    <t>17000 23rd Ave SE</t>
  </si>
  <si>
    <t>14619-A N. E. 49th Street</t>
  </si>
  <si>
    <t>98682</t>
  </si>
  <si>
    <t>14015 N. E. 28th Street</t>
  </si>
  <si>
    <t>13900 N. E. 18th Street</t>
  </si>
  <si>
    <t>98684</t>
  </si>
  <si>
    <t>98683</t>
  </si>
  <si>
    <t>11200 N. E. Rosewood Rd.</t>
  </si>
  <si>
    <t>13003 S. E. 7th Street</t>
  </si>
  <si>
    <t>512 S. E. Ellsworth Road</t>
  </si>
  <si>
    <t>98664</t>
  </si>
  <si>
    <t>2701 NE Four Seasons Lane</t>
  </si>
  <si>
    <t>14300 N. E. 18th St.</t>
  </si>
  <si>
    <t>12001 N. E. 9th Street</t>
  </si>
  <si>
    <t>3800 S.E. Hiddenbrook Drive</t>
  </si>
  <si>
    <t>7600 N. E. 166th Avenue</t>
  </si>
  <si>
    <t>17404-A N. E. 18th Street</t>
  </si>
  <si>
    <t>801 N. E. Hearthwood Blvd.</t>
  </si>
  <si>
    <t>9105 NE 9th Street</t>
  </si>
  <si>
    <t>7825 N. E. 130th Avenue</t>
  </si>
  <si>
    <t>19401 S. E. 1st St.</t>
  </si>
  <si>
    <t>10119 N. E. 14th Street</t>
  </si>
  <si>
    <t>1500 S. E. Blairmont Dr.</t>
  </si>
  <si>
    <t>VANCOUVER</t>
  </si>
  <si>
    <t>7301 N. E. 137th Avenue</t>
  </si>
  <si>
    <t>10500 N. E. 86th Street</t>
  </si>
  <si>
    <t>9001 NE 95th Street</t>
  </si>
  <si>
    <t>98685</t>
  </si>
  <si>
    <t>1112 S. E. 136th Avenue</t>
  </si>
  <si>
    <t>9301 NE 152nd Ave.</t>
  </si>
  <si>
    <t>3341 Addy-Gifford Rd</t>
  </si>
  <si>
    <t>Gifford</t>
  </si>
  <si>
    <t>99131</t>
  </si>
  <si>
    <t>Excelsior Youth Center</t>
  </si>
  <si>
    <t>3754 W. Indian Trail Rd.</t>
  </si>
  <si>
    <t>Federal Way</t>
  </si>
  <si>
    <t>98003</t>
  </si>
  <si>
    <t>1635 SW 304th St</t>
  </si>
  <si>
    <t>98023</t>
  </si>
  <si>
    <t>3601 Southwest 336th St</t>
  </si>
  <si>
    <t>4041 S 298th St</t>
  </si>
  <si>
    <t>2800 SW 320th St</t>
  </si>
  <si>
    <t>30611 16th Ave S</t>
  </si>
  <si>
    <t>34620 9th Ave S</t>
  </si>
  <si>
    <t>32607 47th Ave SW</t>
  </si>
  <si>
    <t>36001 - 1st Avenue S</t>
  </si>
  <si>
    <t>4400 S. 308th St</t>
  </si>
  <si>
    <t>4200 S 308th St</t>
  </si>
  <si>
    <t>35827 32nd Ave S</t>
  </si>
  <si>
    <t>1415 SW 314th St</t>
  </si>
  <si>
    <t>2450 South Star Lake Rd</t>
  </si>
  <si>
    <t>5830 South 300th Street</t>
  </si>
  <si>
    <t>625 S 314th St</t>
  </si>
  <si>
    <t>1000 S 289th  St</t>
  </si>
  <si>
    <t>33250 21st Ave SW</t>
  </si>
  <si>
    <t>2626 SW 327th St</t>
  </si>
  <si>
    <t>34424 1st Ave. S.</t>
  </si>
  <si>
    <t>3015 S. 368th St</t>
  </si>
  <si>
    <t>1101 South Dash Point Road</t>
  </si>
  <si>
    <t>33914 19th Avenue S.W.</t>
  </si>
  <si>
    <t>3425 S 360th Street</t>
  </si>
  <si>
    <t>34600 12th Ave. SW</t>
  </si>
  <si>
    <t>1310 SW 325th Pl</t>
  </si>
  <si>
    <t>4014 S. 270th Street</t>
  </si>
  <si>
    <t>Kent</t>
  </si>
  <si>
    <t>98032</t>
  </si>
  <si>
    <t>24629 42nd Ave S</t>
  </si>
  <si>
    <t>4248 S. 288th Street</t>
  </si>
  <si>
    <t>35999 16th Avenue South</t>
  </si>
  <si>
    <t>26630 40th Avenue South</t>
  </si>
  <si>
    <t>31455 28th Ave S</t>
  </si>
  <si>
    <t>4400 SW 320th St</t>
  </si>
  <si>
    <t>27847 42nd Ave S</t>
  </si>
  <si>
    <t>2405 South 300th St</t>
  </si>
  <si>
    <t>26454 16th Avenue South</t>
  </si>
  <si>
    <t>Des Moines</t>
  </si>
  <si>
    <t>98198</t>
  </si>
  <si>
    <t>Lummi Island</t>
  </si>
  <si>
    <t>98262</t>
  </si>
  <si>
    <t>Ferndale</t>
  </si>
  <si>
    <t>98248</t>
  </si>
  <si>
    <t>5610 Second Ave.</t>
  </si>
  <si>
    <t>7660 Custer School Rd.</t>
  </si>
  <si>
    <t>Custer</t>
  </si>
  <si>
    <t>98240</t>
  </si>
  <si>
    <t>2671 Thornton Rd.</t>
  </si>
  <si>
    <t>P.O. Box 1769</t>
  </si>
  <si>
    <t>2225 Thornton Rd.</t>
  </si>
  <si>
    <t>P.O. Box 905</t>
  </si>
  <si>
    <t>6051 Vista Dr.</t>
  </si>
  <si>
    <t>P.O. Box 1328</t>
  </si>
  <si>
    <t>11313 8th St. E.</t>
  </si>
  <si>
    <t>Edgewood</t>
  </si>
  <si>
    <t>98372</t>
  </si>
  <si>
    <t>2901 54th Ave. E</t>
  </si>
  <si>
    <t>98424</t>
  </si>
  <si>
    <t>1205 19th Ave.</t>
  </si>
  <si>
    <t>Milton</t>
  </si>
  <si>
    <t>98354</t>
  </si>
  <si>
    <t>5616 20th St. E.</t>
  </si>
  <si>
    <t>2001 Milton Way</t>
  </si>
  <si>
    <t>213504 East Cougar Road</t>
  </si>
  <si>
    <t>99337</t>
  </si>
  <si>
    <t>37208 S. Finley Road</t>
  </si>
  <si>
    <t>36509 S. Lemon Drive</t>
  </si>
  <si>
    <t>98444</t>
  </si>
  <si>
    <t>10232 Barnes Lane South</t>
  </si>
  <si>
    <t>4608 128th St. E.</t>
  </si>
  <si>
    <t>12223    A  Street  South</t>
  </si>
  <si>
    <t>420 133rd Street East</t>
  </si>
  <si>
    <t>813 132nd St. S.</t>
  </si>
  <si>
    <t>1709 85th St. E.</t>
  </si>
  <si>
    <t>11213 Sheridan Ave S</t>
  </si>
  <si>
    <t>2300 105th Street East</t>
  </si>
  <si>
    <t>1602  104th Street East</t>
  </si>
  <si>
    <t>12324 12th Ave. S.</t>
  </si>
  <si>
    <t>12420 Ainsworth Ave. S.</t>
  </si>
  <si>
    <t>Rockford</t>
  </si>
  <si>
    <t>99030</t>
  </si>
  <si>
    <t>Friends of Youth, Inc.</t>
  </si>
  <si>
    <t>Matsen House</t>
  </si>
  <si>
    <t>2500 Lake Washington Blvd N</t>
  </si>
  <si>
    <t>Renton</t>
  </si>
  <si>
    <t>98056</t>
  </si>
  <si>
    <t>McEachern</t>
  </si>
  <si>
    <t>810 N. Third St.</t>
  </si>
  <si>
    <t>PO box 398</t>
  </si>
  <si>
    <t>99130</t>
  </si>
  <si>
    <t>600 East Alder</t>
  </si>
  <si>
    <t>Palouse</t>
  </si>
  <si>
    <t>99161</t>
  </si>
  <si>
    <t>320 Bunnell St.</t>
  </si>
  <si>
    <t>Glenwood</t>
  </si>
  <si>
    <t>98619</t>
  </si>
  <si>
    <t>Goldendale</t>
  </si>
  <si>
    <t>98620</t>
  </si>
  <si>
    <t>503 Crest Dr</t>
  </si>
  <si>
    <t>Coulee Dam</t>
  </si>
  <si>
    <t>99116</t>
  </si>
  <si>
    <t>205 Fir Street</t>
  </si>
  <si>
    <t>Grandview</t>
  </si>
  <si>
    <t>98930</t>
  </si>
  <si>
    <t>1601 West 5th Street</t>
  </si>
  <si>
    <t>1401 West 2nd street</t>
  </si>
  <si>
    <t>1105 West 2nd Street</t>
  </si>
  <si>
    <t>811 West 2nd Street</t>
  </si>
  <si>
    <t>701 E Ave</t>
  </si>
  <si>
    <t>Granger</t>
  </si>
  <si>
    <t>98932</t>
  </si>
  <si>
    <t>205 North Alder Ave</t>
  </si>
  <si>
    <t>Granite Falls</t>
  </si>
  <si>
    <t>98252</t>
  </si>
  <si>
    <t>1201 100th Street NE</t>
  </si>
  <si>
    <t>1401 100th St NE</t>
  </si>
  <si>
    <t>405 North Alder Avenue</t>
  </si>
  <si>
    <t>702 North Granite Avenue</t>
  </si>
  <si>
    <t>Grapeview</t>
  </si>
  <si>
    <t>98546</t>
  </si>
  <si>
    <t>98404</t>
  </si>
  <si>
    <t>98031</t>
  </si>
  <si>
    <t>98118</t>
  </si>
  <si>
    <t>Woodland</t>
  </si>
  <si>
    <t>98674</t>
  </si>
  <si>
    <t>6530 33rd Ave. N.W.</t>
  </si>
  <si>
    <t>98502</t>
  </si>
  <si>
    <t>Guardian Angel/St. Boniface</t>
  </si>
  <si>
    <t>Guardian Angel/St. Boniface School</t>
  </si>
  <si>
    <t>Harrington</t>
  </si>
  <si>
    <t>99134</t>
  </si>
  <si>
    <t>Cowiche</t>
  </si>
  <si>
    <t>98923</t>
  </si>
  <si>
    <t>Tieton</t>
  </si>
  <si>
    <t>98947</t>
  </si>
  <si>
    <t>1201 South 104th Street</t>
  </si>
  <si>
    <t>98168</t>
  </si>
  <si>
    <t>2450 S 142nd St</t>
  </si>
  <si>
    <t>SeaTac</t>
  </si>
  <si>
    <t>18237 42nd Ave S</t>
  </si>
  <si>
    <t>98188</t>
  </si>
  <si>
    <t>North Bend</t>
  </si>
  <si>
    <t>98045</t>
  </si>
  <si>
    <t>11212 10th Avenue SW</t>
  </si>
  <si>
    <t>98146</t>
  </si>
  <si>
    <t>611 S 132nd St</t>
  </si>
  <si>
    <t>Burien</t>
  </si>
  <si>
    <t>18650 42nd Avenue South</t>
  </si>
  <si>
    <t>Sea Tac</t>
  </si>
  <si>
    <t>22001 9th Ave S</t>
  </si>
  <si>
    <t>830 SW 116th St</t>
  </si>
  <si>
    <t>16201 16th Ave SW</t>
  </si>
  <si>
    <t>98166</t>
  </si>
  <si>
    <t>402 SW 132nd St.</t>
  </si>
  <si>
    <t>225 S 152nd St</t>
  </si>
  <si>
    <t>98148</t>
  </si>
  <si>
    <t>12250 24th Ave S</t>
  </si>
  <si>
    <t>20301 32nd Avenue S</t>
  </si>
  <si>
    <t>Seatac</t>
  </si>
  <si>
    <t>19800 Marine View Dr SW</t>
  </si>
  <si>
    <t>Normandy Park</t>
  </si>
  <si>
    <t>3708 S 168th Street</t>
  </si>
  <si>
    <t>22447 24th Ave S.</t>
  </si>
  <si>
    <t>22450 19th Ave South</t>
  </si>
  <si>
    <t>11427 3rd Ave S</t>
  </si>
  <si>
    <t>614 SW 120th St</t>
  </si>
  <si>
    <t>440 S 186th St.</t>
  </si>
  <si>
    <t>22705 24th Pl S</t>
  </si>
  <si>
    <t>18010 8th Avenue South</t>
  </si>
  <si>
    <t>9229 E. Marginal Way South</t>
  </si>
  <si>
    <t>Tukwila</t>
  </si>
  <si>
    <t>98108</t>
  </si>
  <si>
    <t>14603 14th Avenue SW</t>
  </si>
  <si>
    <t>2725 SW 116th St</t>
  </si>
  <si>
    <t>16222 Sylvester Road SW</t>
  </si>
  <si>
    <t>4424 S. 188th St</t>
  </si>
  <si>
    <t>17622 46th Ave South</t>
  </si>
  <si>
    <t>10015 6th Avenue SW</t>
  </si>
  <si>
    <t>16819 N.E. 159th</t>
  </si>
  <si>
    <t>15916 N. E. 182nd Avenue</t>
  </si>
  <si>
    <t>Holy Family School - Auburn</t>
  </si>
  <si>
    <t>Holy Family School</t>
  </si>
  <si>
    <t>505 17th St. S.E.</t>
  </si>
  <si>
    <t>Holy Family School - Clarkston</t>
  </si>
  <si>
    <t>Holy Family School - Lacey</t>
  </si>
  <si>
    <t>Lacey</t>
  </si>
  <si>
    <t>98503</t>
  </si>
  <si>
    <t>98116</t>
  </si>
  <si>
    <t>111 N. State Route 106</t>
  </si>
  <si>
    <t>Shelton</t>
  </si>
  <si>
    <t>98584</t>
  </si>
  <si>
    <t>Hoquiam</t>
  </si>
  <si>
    <t>98550</t>
  </si>
  <si>
    <t>101 W Emerson Ave</t>
  </si>
  <si>
    <t>501 W Emerson Ave</t>
  </si>
  <si>
    <t>200 Spencer St.</t>
  </si>
  <si>
    <t>700 Wood Ave.</t>
  </si>
  <si>
    <t>98402</t>
  </si>
  <si>
    <t>Immaculate Conception Regional School</t>
  </si>
  <si>
    <t>Immaculate Conception School</t>
  </si>
  <si>
    <t>1321 E. Division</t>
  </si>
  <si>
    <t>2 Hornet Avenue</t>
  </si>
  <si>
    <t>Inchelium</t>
  </si>
  <si>
    <t>99138</t>
  </si>
  <si>
    <t>436  Index Avenue</t>
  </si>
  <si>
    <t>PO Box 237</t>
  </si>
  <si>
    <t>Index</t>
  </si>
  <si>
    <t>98256</t>
  </si>
  <si>
    <t>15025 SE 117th Street</t>
  </si>
  <si>
    <t>98059</t>
  </si>
  <si>
    <t>25025 S.E. 32nd St.</t>
  </si>
  <si>
    <t>Issaquah</t>
  </si>
  <si>
    <t>98029</t>
  </si>
  <si>
    <t>17020 SE 134th Street</t>
  </si>
  <si>
    <t>2020 Trossachs Blvd. S.E.</t>
  </si>
  <si>
    <t>Sammamish</t>
  </si>
  <si>
    <t>98075</t>
  </si>
  <si>
    <t>25200 S.E. Klahanie Blvd.</t>
  </si>
  <si>
    <t>500 2nd Ave. S.E.</t>
  </si>
  <si>
    <t>98027</t>
  </si>
  <si>
    <t>4630 167th Ave. S.E.</t>
  </si>
  <si>
    <t>20777 SE 16th St</t>
  </si>
  <si>
    <t>2300 228th Ave. S.E.</t>
  </si>
  <si>
    <t>26205 S.E. Issaquah-Fall City Rd.</t>
  </si>
  <si>
    <t>379 1st Pl SE</t>
  </si>
  <si>
    <t>1739 NE Park Drive</t>
  </si>
  <si>
    <t>700 2nd Ave. S.E.</t>
  </si>
  <si>
    <t>600 2nd Ave. S.E.</t>
  </si>
  <si>
    <t>555 N.W. Holly St.</t>
  </si>
  <si>
    <t>1122 228th Ave. S.E.</t>
  </si>
  <si>
    <t>15644 204th Ave. S.E.</t>
  </si>
  <si>
    <t>14490 168th Ave. S.E.</t>
  </si>
  <si>
    <t>8400 136 AVE S.E.</t>
  </si>
  <si>
    <t>Newcastle</t>
  </si>
  <si>
    <t>24635 SE Issaquah Fall City Road</t>
  </si>
  <si>
    <t>3200 228th Ave. S.E.</t>
  </si>
  <si>
    <t>1122 228th Ave SE</t>
  </si>
  <si>
    <t>3200 Issaquah-Pine Lake Rd. SE</t>
  </si>
  <si>
    <t>4229 180th Ave. S.E.</t>
  </si>
  <si>
    <t>Kahlotus</t>
  </si>
  <si>
    <t>99335</t>
  </si>
  <si>
    <t>548 China Garden Road</t>
  </si>
  <si>
    <t>Kalama</t>
  </si>
  <si>
    <t>98625</t>
  </si>
  <si>
    <t>PO Box 367</t>
  </si>
  <si>
    <t>Keller</t>
  </si>
  <si>
    <t>99140</t>
  </si>
  <si>
    <t>401 Barnes Street</t>
  </si>
  <si>
    <t>Kelso</t>
  </si>
  <si>
    <t>98626</t>
  </si>
  <si>
    <t>1609 Burcham Street</t>
  </si>
  <si>
    <t>2000 Allen Street</t>
  </si>
  <si>
    <t>1904 Allen St</t>
  </si>
  <si>
    <t>1502 Rose Valley Rd</t>
  </si>
  <si>
    <t>1229 W. 22nd Pl.</t>
  </si>
  <si>
    <t>505 S Highland Dr.</t>
  </si>
  <si>
    <t>99338</t>
  </si>
  <si>
    <t>16734 Cottonwood Creek Blvd</t>
  </si>
  <si>
    <t>1701 S. Clodfelter Rd.</t>
  </si>
  <si>
    <t>910 East 10th Avenue</t>
  </si>
  <si>
    <t>201 S. Dawes Ave</t>
  </si>
  <si>
    <t>3520 West John Day</t>
  </si>
  <si>
    <t>KENNEWICK</t>
  </si>
  <si>
    <t>425 S. Tweedt St.</t>
  </si>
  <si>
    <t>600 N Arthur St.</t>
  </si>
  <si>
    <t>4901 W 21st Ave</t>
  </si>
  <si>
    <t>1315 W. Fourth Ave.</t>
  </si>
  <si>
    <t>6411 W. 38th Ave</t>
  </si>
  <si>
    <t>3121 W. 19th Ave.</t>
  </si>
  <si>
    <t>3520 Southridge Blvd.</t>
  </si>
  <si>
    <t>711 North Center Parkway</t>
  </si>
  <si>
    <t>1701 N Young St</t>
  </si>
  <si>
    <t>105 West 21st Avenue</t>
  </si>
  <si>
    <t>2514 W. 4th Avenue</t>
  </si>
  <si>
    <t>18235 140th Ave. S.E.</t>
  </si>
  <si>
    <t>98058</t>
  </si>
  <si>
    <t>19640 S.E. 272nd St.</t>
  </si>
  <si>
    <t>Covington</t>
  </si>
  <si>
    <t>98042</t>
  </si>
  <si>
    <t>26500 Timberlane Way S.E.</t>
  </si>
  <si>
    <t>25225 180th Ave. S.E.</t>
  </si>
  <si>
    <t>9825 S. 240th Street</t>
  </si>
  <si>
    <t>11800 S.E. 216th St.</t>
  </si>
  <si>
    <t>16600 148th Ave. S.E.</t>
  </si>
  <si>
    <t>11310 SE 248th Street</t>
  </si>
  <si>
    <t>98030</t>
  </si>
  <si>
    <t>19405 120th Ave. S.E.</t>
  </si>
  <si>
    <t>28700 191st Pl. S.E.</t>
  </si>
  <si>
    <t>27641 144th Ave. S.E.</t>
  </si>
  <si>
    <t>26915 186th Ave. S.E.</t>
  </si>
  <si>
    <t>24700 64th Ave. S.</t>
  </si>
  <si>
    <t>10020 SE 256th Street</t>
  </si>
  <si>
    <t>21401 S.E. 300th St.</t>
  </si>
  <si>
    <t>12430 SE 208th St.</t>
  </si>
  <si>
    <t>25800 164th S.E.</t>
  </si>
  <si>
    <t>19660 142nd Ave. S.E.</t>
  </si>
  <si>
    <t>12711 SE 248th Street</t>
  </si>
  <si>
    <t>16400 S.E. 251st</t>
  </si>
  <si>
    <t>27710 108th Ave. S.E.</t>
  </si>
  <si>
    <t>12600 S.E. 192nd</t>
  </si>
  <si>
    <t>98052</t>
  </si>
  <si>
    <t>25621 140th Ave. S.E.</t>
  </si>
  <si>
    <t>23480 120th Ave. S.E.</t>
  </si>
  <si>
    <t>620 North Central Avenue</t>
  </si>
  <si>
    <t>11919 SE 270th Street</t>
  </si>
  <si>
    <t>6300 South 236th Street</t>
  </si>
  <si>
    <t>17007 S.E. 184th St.</t>
  </si>
  <si>
    <t>10200 SE 216th Street</t>
  </si>
  <si>
    <t>11010 SE 232nd Street</t>
  </si>
  <si>
    <t>27825 118th Ave. S.E.</t>
  </si>
  <si>
    <t>18030 162nd Pl. S.E.</t>
  </si>
  <si>
    <t>31135 228th Ave. S.E.</t>
  </si>
  <si>
    <t>26025 Woodland Way S.</t>
  </si>
  <si>
    <t>12651 S.E. 218th Pl.</t>
  </si>
  <si>
    <t>20035 100th Ave. S.E.</t>
  </si>
  <si>
    <t>22300 132nd Ave. S.E.</t>
  </si>
  <si>
    <t>PO Box 458</t>
  </si>
  <si>
    <t>225 Oak</t>
  </si>
  <si>
    <t>Kettle Falls</t>
  </si>
  <si>
    <t>99141</t>
  </si>
  <si>
    <t>1275 Juniper</t>
  </si>
  <si>
    <t>W. 105 11th</t>
  </si>
  <si>
    <t>King County Department of Adult and Juvenile Detention</t>
  </si>
  <si>
    <t>1211 East Alder</t>
  </si>
  <si>
    <t>98122</t>
  </si>
  <si>
    <t>Benton City</t>
  </si>
  <si>
    <t>99320</t>
  </si>
  <si>
    <t>913 Horne Drive</t>
  </si>
  <si>
    <t>Port Orchard</t>
  </si>
  <si>
    <t>98367</t>
  </si>
  <si>
    <t>98934</t>
  </si>
  <si>
    <t>PO Box 599</t>
  </si>
  <si>
    <t>98628</t>
  </si>
  <si>
    <t>La Center</t>
  </si>
  <si>
    <t>98629</t>
  </si>
  <si>
    <t>La Conner</t>
  </si>
  <si>
    <t>98257</t>
  </si>
  <si>
    <t>502 N. 6th Street</t>
  </si>
  <si>
    <t>503 N. 6th Street</t>
  </si>
  <si>
    <t>P.O. Box 369</t>
  </si>
  <si>
    <t>98816</t>
  </si>
  <si>
    <t>324 E Johnson</t>
  </si>
  <si>
    <t>CHELAN</t>
  </si>
  <si>
    <t>98526</t>
  </si>
  <si>
    <t>po bx 38</t>
  </si>
  <si>
    <t>amanda park</t>
  </si>
  <si>
    <t>8220 24th St SE</t>
  </si>
  <si>
    <t>Lake Stevens</t>
  </si>
  <si>
    <t>98258</t>
  </si>
  <si>
    <t>9215 29th ST NE</t>
  </si>
  <si>
    <t>2221 103rd Ave. St</t>
  </si>
  <si>
    <t>3220 113th Ave. N.E.</t>
  </si>
  <si>
    <t>9315 4th St. S.E.</t>
  </si>
  <si>
    <t>2908 113th Ave. N.E.</t>
  </si>
  <si>
    <t>1031 91st Ave NE</t>
  </si>
  <si>
    <t>12806 20th St. N.E.</t>
  </si>
  <si>
    <t>2202 123rd Ave. N.E.</t>
  </si>
  <si>
    <t>1033 91st Ave. S.E.</t>
  </si>
  <si>
    <t>3411 99th Avenue NE</t>
  </si>
  <si>
    <t>Redmond</t>
  </si>
  <si>
    <t>98053</t>
  </si>
  <si>
    <t>11212 N.E. 112th</t>
  </si>
  <si>
    <t>Kirkland</t>
  </si>
  <si>
    <t>98033</t>
  </si>
  <si>
    <t>3225 205th Pl. N.E.</t>
  </si>
  <si>
    <t>98074</t>
  </si>
  <si>
    <t>1035 244th Ave NE</t>
  </si>
  <si>
    <t>7040 208th Ave. N.E.</t>
  </si>
  <si>
    <t>18025 N.E. 116th</t>
  </si>
  <si>
    <t>10903 N.E. 53rd St.</t>
  </si>
  <si>
    <t>6900 208th Ave. N.E.</t>
  </si>
  <si>
    <t>8040 NE 132nd</t>
  </si>
  <si>
    <t>98034</t>
  </si>
  <si>
    <t>12434 NE 60th</t>
  </si>
  <si>
    <t>11801 NE 140th</t>
  </si>
  <si>
    <t>24120 NE 8th</t>
  </si>
  <si>
    <t>9635 NE 132nd</t>
  </si>
  <si>
    <t>14111  132nd NE</t>
  </si>
  <si>
    <t>13820 108 Ave. NE</t>
  </si>
  <si>
    <t>1312  6th St.</t>
  </si>
  <si>
    <t>430 18 Ave.</t>
  </si>
  <si>
    <t>12033 NE 80</t>
  </si>
  <si>
    <t>10400 NE 68</t>
  </si>
  <si>
    <t>17001 NE 104th</t>
  </si>
  <si>
    <t>23823 NE 22nd</t>
  </si>
  <si>
    <t>1725 216th Ave. N.E.</t>
  </si>
  <si>
    <t>14012 132nd Ave. N.E.</t>
  </si>
  <si>
    <t>16800 NE 80th Street</t>
  </si>
  <si>
    <t>17272 N.E. 104th</t>
  </si>
  <si>
    <t>10055 166th N.E.</t>
  </si>
  <si>
    <t>11125 162nd Ave. N.E.</t>
  </si>
  <si>
    <t>22825 NE Cedar Park Crescent</t>
  </si>
  <si>
    <t>8044 128th Ave. N.E.</t>
  </si>
  <si>
    <t>13505 N.E. 75th St.</t>
  </si>
  <si>
    <t>6101 152nd N.E.</t>
  </si>
  <si>
    <t>12801 84th Ave. N.E.</t>
  </si>
  <si>
    <t>23305 N.E. 14th</t>
  </si>
  <si>
    <t>8224 N.E. 138th St.</t>
  </si>
  <si>
    <t>9525 130th Ave. N.E.</t>
  </si>
  <si>
    <t>22130 N.E. 133rd.</t>
  </si>
  <si>
    <t>16216 11th Ave NE</t>
  </si>
  <si>
    <t>16728 16th Drive NE</t>
  </si>
  <si>
    <t>Marysville</t>
  </si>
  <si>
    <t>98271</t>
  </si>
  <si>
    <t>17000 16th Dr. NE</t>
  </si>
  <si>
    <t>17023 11th Ave. NE</t>
  </si>
  <si>
    <t>16800 16th Dr. NE</t>
  </si>
  <si>
    <t>602 Main St.</t>
  </si>
  <si>
    <t>Lamont</t>
  </si>
  <si>
    <t>99017</t>
  </si>
  <si>
    <t>E 6404 Spangle-Waverly Rd</t>
  </si>
  <si>
    <t>Spangle</t>
  </si>
  <si>
    <t>99031</t>
  </si>
  <si>
    <t>Lincoln County - 9 County Consortium for Martin Hall</t>
  </si>
  <si>
    <t>Martin Hall J. D. F.</t>
  </si>
  <si>
    <t>Medical Lake</t>
  </si>
  <si>
    <t>99022</t>
  </si>
  <si>
    <t>PO Box 340</t>
  </si>
  <si>
    <t>Lind</t>
  </si>
  <si>
    <t>99341</t>
  </si>
  <si>
    <t>Ritzville</t>
  </si>
  <si>
    <t>431 27th Ave.</t>
  </si>
  <si>
    <t>4001 Maple St.</t>
  </si>
  <si>
    <t>Loon Lake</t>
  </si>
  <si>
    <t>99148</t>
  </si>
  <si>
    <t>86 School Rd.</t>
  </si>
  <si>
    <t>Lopez Island</t>
  </si>
  <si>
    <t>98261</t>
  </si>
  <si>
    <t>Lyle</t>
  </si>
  <si>
    <t>98635</t>
  </si>
  <si>
    <t>501 N. 14th St.</t>
  </si>
  <si>
    <t>8461 Benson Rd.</t>
  </si>
  <si>
    <t>1201 Bradley Rd.</t>
  </si>
  <si>
    <t>1301 Bridgeview Dr.</t>
  </si>
  <si>
    <t>805 Washington Street</t>
  </si>
  <si>
    <t>Mabton</t>
  </si>
  <si>
    <t>98935</t>
  </si>
  <si>
    <t>2181 SR 172</t>
  </si>
  <si>
    <t>P.O. Box 188</t>
  </si>
  <si>
    <t>Mansfield</t>
  </si>
  <si>
    <t>98830</t>
  </si>
  <si>
    <t>Manson</t>
  </si>
  <si>
    <t>98831</t>
  </si>
  <si>
    <t>2987 W Matlock Brady RD</t>
  </si>
  <si>
    <t>500 N 4th St</t>
  </si>
  <si>
    <t>PO Box 159</t>
  </si>
  <si>
    <t>Springdale</t>
  </si>
  <si>
    <t>99173</t>
  </si>
  <si>
    <t>7204 27th Ave. N.E.</t>
  </si>
  <si>
    <t>6505 60th Dr. N.E.</t>
  </si>
  <si>
    <t>98270</t>
  </si>
  <si>
    <t>6400 88th St. N.E.</t>
  </si>
  <si>
    <t>4317 76th St. N.E.</t>
  </si>
  <si>
    <t>6510 Grove St.</t>
  </si>
  <si>
    <t>6325 91st St. N.E.</t>
  </si>
  <si>
    <t>1919 10th St</t>
  </si>
  <si>
    <t>4407 116th St. N.E.</t>
  </si>
  <si>
    <t>2415 - 74th St. NE</t>
  </si>
  <si>
    <t>8301 84th St. NE</t>
  </si>
  <si>
    <t>4923 67th St. N.E.</t>
  </si>
  <si>
    <t>5611 108th St. N.E.</t>
  </si>
  <si>
    <t>5115 84th N.E.</t>
  </si>
  <si>
    <t>13525 51st Ave. N.E.</t>
  </si>
  <si>
    <t>3619 63rd Ave NE</t>
  </si>
  <si>
    <t>1605 7th St.</t>
  </si>
  <si>
    <t>McCleary</t>
  </si>
  <si>
    <t>98557</t>
  </si>
  <si>
    <t>406 W  Regina</t>
  </si>
  <si>
    <t>99218</t>
  </si>
  <si>
    <t>4625 E. Greenbluff Rd</t>
  </si>
  <si>
    <t>Colbert</t>
  </si>
  <si>
    <t>99005</t>
  </si>
  <si>
    <t>215 W Eddy Ave</t>
  </si>
  <si>
    <t>13005 N Crestline</t>
  </si>
  <si>
    <t>302 W. Hastings Rd</t>
  </si>
  <si>
    <t>15601 N. Freya</t>
  </si>
  <si>
    <t>Mead</t>
  </si>
  <si>
    <t>99021</t>
  </si>
  <si>
    <t>8621 N Five Mile Rd</t>
  </si>
  <si>
    <t>821 E. Midway Rd</t>
  </si>
  <si>
    <t>6015 E Mount Spokane Park Dr</t>
  </si>
  <si>
    <t>4717 E. Day Mt. Spokane Road</t>
  </si>
  <si>
    <t>2606 W. Johannson Road</t>
  </si>
  <si>
    <t>P.O. Box 128</t>
  </si>
  <si>
    <t>1010 E. Lake</t>
  </si>
  <si>
    <t>400 W Fairchild Highway</t>
  </si>
  <si>
    <t>Fairchild AFB</t>
  </si>
  <si>
    <t>99011</t>
  </si>
  <si>
    <t>5437 Island Crest Way</t>
  </si>
  <si>
    <t>7447 84th ave SE</t>
  </si>
  <si>
    <t>8215 SE 78th</t>
  </si>
  <si>
    <t>4030 86th Ave. S.E.</t>
  </si>
  <si>
    <t>Campus B</t>
  </si>
  <si>
    <t>4141 81st Ave SE</t>
  </si>
  <si>
    <t>954 E. Hemmi Rd.</t>
  </si>
  <si>
    <t>Everson</t>
  </si>
  <si>
    <t>98247</t>
  </si>
  <si>
    <t>194 West Laurel Road</t>
  </si>
  <si>
    <t>861 Ten Mile Rd.</t>
  </si>
  <si>
    <t>240 W. Laurel Rd</t>
  </si>
  <si>
    <t>18 Twin Lakes Rd.</t>
  </si>
  <si>
    <t>Winthrop</t>
  </si>
  <si>
    <t>98862</t>
  </si>
  <si>
    <t>1142 Jessup Rd</t>
  </si>
  <si>
    <t>Cook</t>
  </si>
  <si>
    <t>98605</t>
  </si>
  <si>
    <t>12125 Chain Lake Rd.</t>
  </si>
  <si>
    <t>115 Dickinson Rd.</t>
  </si>
  <si>
    <t>Monroe</t>
  </si>
  <si>
    <t>98272</t>
  </si>
  <si>
    <t>15286 Fryelands Blvd.</t>
  </si>
  <si>
    <t>9224 Paradise Lake Rd.</t>
  </si>
  <si>
    <t>98296</t>
  </si>
  <si>
    <t>9700 212th St. S.E.</t>
  </si>
  <si>
    <t>17001 Tester Rd.</t>
  </si>
  <si>
    <t>1408 W. Main St.</t>
  </si>
  <si>
    <t>12802 Wagner Rd.</t>
  </si>
  <si>
    <t>Montesano</t>
  </si>
  <si>
    <t>98563</t>
  </si>
  <si>
    <t>519 Simpson Ave W</t>
  </si>
  <si>
    <t>99223</t>
  </si>
  <si>
    <t>Box 1299</t>
  </si>
  <si>
    <t>Morton</t>
  </si>
  <si>
    <t>98356</t>
  </si>
  <si>
    <t>1111 E Nelson Rd</t>
  </si>
  <si>
    <t>Moses Lake</t>
  </si>
  <si>
    <t>98837</t>
  </si>
  <si>
    <t>6527 Patton BLVD NE</t>
  </si>
  <si>
    <t>517 W. Third Ave.</t>
  </si>
  <si>
    <t>707 E Nelson Rd</t>
  </si>
  <si>
    <t>454 W Ridge Rd</t>
  </si>
  <si>
    <t>780 S Clover Dr</t>
  </si>
  <si>
    <t>9783 Apple Rd</t>
  </si>
  <si>
    <t>502 South C Street</t>
  </si>
  <si>
    <t>803 E. Sharon</t>
  </si>
  <si>
    <t>1200 Craig Dr</t>
  </si>
  <si>
    <t>417 N. Paxson Drive</t>
  </si>
  <si>
    <t>2406 W. Texas</t>
  </si>
  <si>
    <t>4000 W Peninsula Dr.</t>
  </si>
  <si>
    <t>Mossyrock</t>
  </si>
  <si>
    <t>98564</t>
  </si>
  <si>
    <t>P O Box 159</t>
  </si>
  <si>
    <t>Harrah</t>
  </si>
  <si>
    <t>98952</t>
  </si>
  <si>
    <t>P O Box 578</t>
  </si>
  <si>
    <t>621  Signal Peak Rd</t>
  </si>
  <si>
    <t>White Swan</t>
  </si>
  <si>
    <t>621 Signal Peak Rd.</t>
  </si>
  <si>
    <t>Deming</t>
  </si>
  <si>
    <t>98244</t>
  </si>
  <si>
    <t>Washougal</t>
  </si>
  <si>
    <t>98671</t>
  </si>
  <si>
    <t>Mount Vernon Christian School</t>
  </si>
  <si>
    <t>820 W. Blackburn Rd.</t>
  </si>
  <si>
    <t>98273</t>
  </si>
  <si>
    <t>3100 Martin Road</t>
  </si>
  <si>
    <t>1801 East Blackburn Road</t>
  </si>
  <si>
    <t>1200 LaVenture Road</t>
  </si>
  <si>
    <t>1514 South LaVentureRoad</t>
  </si>
  <si>
    <t>907 East Fir</t>
  </si>
  <si>
    <t>2310 East Section Street</t>
  </si>
  <si>
    <t>1020 McLean Road</t>
  </si>
  <si>
    <t>98204</t>
  </si>
  <si>
    <t>9600 Holly Drive</t>
  </si>
  <si>
    <t>Mukilteo</t>
  </si>
  <si>
    <t>98275</t>
  </si>
  <si>
    <t>11401 Beverly Park Rd.</t>
  </si>
  <si>
    <t>222 W. Casino Road</t>
  </si>
  <si>
    <t>1625 Madison Way</t>
  </si>
  <si>
    <t>98087</t>
  </si>
  <si>
    <t>2600 Mukilteo Speedway</t>
  </si>
  <si>
    <t>200 108th St. S.W.</t>
  </si>
  <si>
    <t>2602 Mukilteo Speedway</t>
  </si>
  <si>
    <t>11711 4th Avenue W</t>
  </si>
  <si>
    <t>151 Bonlow Drive</t>
  </si>
  <si>
    <t>Naches</t>
  </si>
  <si>
    <t>98937</t>
  </si>
  <si>
    <t>Napavine</t>
  </si>
  <si>
    <t>98565</t>
  </si>
  <si>
    <t>Nespelem</t>
  </si>
  <si>
    <t>99155</t>
  </si>
  <si>
    <t>Newport</t>
  </si>
  <si>
    <t>99156</t>
  </si>
  <si>
    <t>1201 West Fifth Street</t>
  </si>
  <si>
    <t>Nine Mile Falls</t>
  </si>
  <si>
    <t>99026</t>
  </si>
  <si>
    <t>5909 Hwy 291</t>
  </si>
  <si>
    <t>216 Everson Goshen Rd.</t>
  </si>
  <si>
    <t>3333 Breckenridge Rd.</t>
  </si>
  <si>
    <t>3326 E. Badger Rd.</t>
  </si>
  <si>
    <t>404 W. Columbia St.</t>
  </si>
  <si>
    <t>1024 Lawson St.</t>
  </si>
  <si>
    <t>P.O. Box 589</t>
  </si>
  <si>
    <t>Sumas</t>
  </si>
  <si>
    <t>98295</t>
  </si>
  <si>
    <t>PO Box 969</t>
  </si>
  <si>
    <t>Ocean Shores</t>
  </si>
  <si>
    <t>98569</t>
  </si>
  <si>
    <t>300 Mt. Olympus Ave</t>
  </si>
  <si>
    <t>PO Box 338</t>
  </si>
  <si>
    <t>Pacific Beach</t>
  </si>
  <si>
    <t>98571</t>
  </si>
  <si>
    <t>303 Bailie Blvd.</t>
  </si>
  <si>
    <t>Mesa</t>
  </si>
  <si>
    <t>99343</t>
  </si>
  <si>
    <t>1001 West Clark Street</t>
  </si>
  <si>
    <t>Connell</t>
  </si>
  <si>
    <t>99326</t>
  </si>
  <si>
    <t>1100 West Clark Street</t>
  </si>
  <si>
    <t>110 N. Chelan</t>
  </si>
  <si>
    <t>26201 Siyaya Ave NE</t>
  </si>
  <si>
    <t>Kingston</t>
  </si>
  <si>
    <t>98346</t>
  </si>
  <si>
    <t>9000 N.E. West Kingston Rd.</t>
  </si>
  <si>
    <t>1780 NE Hostmark</t>
  </si>
  <si>
    <t>Poulsbo</t>
  </si>
  <si>
    <t>98370</t>
  </si>
  <si>
    <t>15650 Central Valley Rd.</t>
  </si>
  <si>
    <t>18531 Noll Rd. N.E.</t>
  </si>
  <si>
    <t>2003 N.E. Hostmark</t>
  </si>
  <si>
    <t>26331 Barber Cuttoff Rd.</t>
  </si>
  <si>
    <t>18950 Park Ave. N.E.</t>
  </si>
  <si>
    <t>Suquamish</t>
  </si>
  <si>
    <t>98392</t>
  </si>
  <si>
    <t>22104 Rhododendron Ln. N.W.</t>
  </si>
  <si>
    <t>27089 Highland Rd. N.E.</t>
  </si>
  <si>
    <t>N.E. 22900 Hwy 3</t>
  </si>
  <si>
    <t>Belfair</t>
  </si>
  <si>
    <t>98528</t>
  </si>
  <si>
    <t>300 E. Campus Drive</t>
  </si>
  <si>
    <t>90 E. North Mason School Rd</t>
  </si>
  <si>
    <t>N.E. 791 Sand Hill Rd.</t>
  </si>
  <si>
    <t>5900 54th Ave SE</t>
  </si>
  <si>
    <t>98513</t>
  </si>
  <si>
    <t>6501 Virginia St SE</t>
  </si>
  <si>
    <t>4301 6th Ave. N.E.</t>
  </si>
  <si>
    <t>98516</t>
  </si>
  <si>
    <t>3025 Marvin Rd. S.E.</t>
  </si>
  <si>
    <t>4601 67th Ave. SE</t>
  </si>
  <si>
    <t>3650 College St. S.E.</t>
  </si>
  <si>
    <t>1800 Homann Dr.</t>
  </si>
  <si>
    <t>6217 Mullen Rd.</t>
  </si>
  <si>
    <t>7600 5th St. S.E.</t>
  </si>
  <si>
    <t>836 Deerbrush Dr. S.E.</t>
  </si>
  <si>
    <t>1900 College St. S.E.</t>
  </si>
  <si>
    <t>8100 Steilacoom Rd.</t>
  </si>
  <si>
    <t>600 N.E. Sleater-Kinney Rd.</t>
  </si>
  <si>
    <t>1330 Horne Ave. N.E.</t>
  </si>
  <si>
    <t>1920 Abernethy Rd. N.E.</t>
  </si>
  <si>
    <t>350 River Ridge Dr SE</t>
  </si>
  <si>
    <t>8605 Campus Glen Drive NE</t>
  </si>
  <si>
    <t>1800 Seven Oaks Dr. S.E.</t>
  </si>
  <si>
    <t>3845 Sleater-Kinney Rd.</t>
  </si>
  <si>
    <t>411 College St. N.E.</t>
  </si>
  <si>
    <t>4630 Carpenter Rd. S.E.</t>
  </si>
  <si>
    <t>Box 1280</t>
  </si>
  <si>
    <t>404 10th Street</t>
  </si>
  <si>
    <t>Northport</t>
  </si>
  <si>
    <t>99157</t>
  </si>
  <si>
    <t>6725 N.E. Arrowhead Drive</t>
  </si>
  <si>
    <t>Kenmore</t>
  </si>
  <si>
    <t>98028</t>
  </si>
  <si>
    <t>9130 NE 180 St</t>
  </si>
  <si>
    <t>98011</t>
  </si>
  <si>
    <t>21400 35th Ave. S.E.</t>
  </si>
  <si>
    <t>98021</t>
  </si>
  <si>
    <t>23723 23rd Ave. S.E.</t>
  </si>
  <si>
    <t>15940 Avondale Rd. N.E.</t>
  </si>
  <si>
    <t>21615 9th Ave. S.E.</t>
  </si>
  <si>
    <t>22150 N.E. 156th Pl.</t>
  </si>
  <si>
    <t>3933 Jewell Rd.</t>
  </si>
  <si>
    <t>303 224th St. S.W.</t>
  </si>
  <si>
    <t>17110 148th Ave. N.E.</t>
  </si>
  <si>
    <t>15500 Simonds Rd. N.E.</t>
  </si>
  <si>
    <t>19121 71st Ave NE</t>
  </si>
  <si>
    <t>30323 66th Ave. N.E.</t>
  </si>
  <si>
    <t>23710 57th Ave. S.E.</t>
  </si>
  <si>
    <t>19301 168th Ave. N.E.</t>
  </si>
  <si>
    <t>24118 Lockwood Rd.</t>
  </si>
  <si>
    <t>19510 104th Ave. N.E.</t>
  </si>
  <si>
    <t>15115 84th Ave. N.E.</t>
  </si>
  <si>
    <t>3613 191 Pl SE</t>
  </si>
  <si>
    <t>12101 N.E. 160th St.</t>
  </si>
  <si>
    <t>22107 23rd Drive SE</t>
  </si>
  <si>
    <t>23400 5th Ave. W.</t>
  </si>
  <si>
    <t>21404 35th Ave. S.E.</t>
  </si>
  <si>
    <t>14075 172nd Ave. N.E.</t>
  </si>
  <si>
    <t>19115 215th Way N.E.</t>
  </si>
  <si>
    <t>16501 N.E. 195th St.</t>
  </si>
  <si>
    <t>19515 88th Ave. N.E.</t>
  </si>
  <si>
    <t>12950 NE195th Street</t>
  </si>
  <si>
    <t>19819 136th Ave. N.E.</t>
  </si>
  <si>
    <t>12225 N.E. 160th</t>
  </si>
  <si>
    <t>Oak Harbor</t>
  </si>
  <si>
    <t>473 SW Fairhaven Dr</t>
  </si>
  <si>
    <t>600 Cherokee Ln</t>
  </si>
  <si>
    <t>330 E Crescent Harbor Rd</t>
  </si>
  <si>
    <t>1500 N.W. 2nd Ave</t>
  </si>
  <si>
    <t>67 NE Izett St</t>
  </si>
  <si>
    <t>151 SE Midway Blvd</t>
  </si>
  <si>
    <t>950 NW 2nd Ave</t>
  </si>
  <si>
    <t>150 SW 6th Ave</t>
  </si>
  <si>
    <t>103 School Street</t>
  </si>
  <si>
    <t>Box H</t>
  </si>
  <si>
    <t>Oakville</t>
  </si>
  <si>
    <t>98568</t>
  </si>
  <si>
    <t>Ilwaco</t>
  </si>
  <si>
    <t>98624</t>
  </si>
  <si>
    <t>314 Brumbach</t>
  </si>
  <si>
    <t>Long Beach</t>
  </si>
  <si>
    <t>98631</t>
  </si>
  <si>
    <t>Ocean Park</t>
  </si>
  <si>
    <t>98640</t>
  </si>
  <si>
    <t>Westport</t>
  </si>
  <si>
    <t>98595</t>
  </si>
  <si>
    <t>Odessa</t>
  </si>
  <si>
    <t>99159</t>
  </si>
  <si>
    <t>Okanogan County Corrections</t>
  </si>
  <si>
    <t>98840</t>
  </si>
  <si>
    <t>Omak</t>
  </si>
  <si>
    <t>98841</t>
  </si>
  <si>
    <t>PO Box 592</t>
  </si>
  <si>
    <t>244 Fifth St. South</t>
  </si>
  <si>
    <t>1113 Legion Way S.E.</t>
  </si>
  <si>
    <t>98501</t>
  </si>
  <si>
    <t>7300 Zangle Rd. N.E.</t>
  </si>
  <si>
    <t>2707 Conger Ave. W.</t>
  </si>
  <si>
    <t>2637 45th Ave. S.E.</t>
  </si>
  <si>
    <t>325 Plymouth St. N.W.</t>
  </si>
  <si>
    <t>2200 Conger Ave. W.</t>
  </si>
  <si>
    <t>1919 Road Sixty-Five N.W.</t>
  </si>
  <si>
    <t>2000 26th Ave. N.W.</t>
  </si>
  <si>
    <t>213 21st Ave. S.E.</t>
  </si>
  <si>
    <t>1225 Legion Way SE</t>
  </si>
  <si>
    <t>3250 Morse-Merryman Ave. S.E.</t>
  </si>
  <si>
    <t>200 Delphi Rd. S.W.</t>
  </si>
  <si>
    <t>1302 North St.</t>
  </si>
  <si>
    <t>2001 26th Avenue NW</t>
  </si>
  <si>
    <t>1655 Carlyon Ave. S.E.</t>
  </si>
  <si>
    <t>2200 Quince St. N.E.</t>
  </si>
  <si>
    <t>1417 San Francisco Ave. N.E.</t>
  </si>
  <si>
    <t>3939 20th Ave. N.W.</t>
  </si>
  <si>
    <t>3100 Cain Rd. S.E.</t>
  </si>
  <si>
    <t>Onalaska</t>
  </si>
  <si>
    <t>98570</t>
  </si>
  <si>
    <t>2006 Lotze Creek Rd</t>
  </si>
  <si>
    <t>Eastsound</t>
  </si>
  <si>
    <t>98245</t>
  </si>
  <si>
    <t>715 School Rd.</t>
  </si>
  <si>
    <t>99217</t>
  </si>
  <si>
    <t>Orient</t>
  </si>
  <si>
    <t>99160</t>
  </si>
  <si>
    <t>100 Orondo School RD</t>
  </si>
  <si>
    <t>Orondo</t>
  </si>
  <si>
    <t>98843</t>
  </si>
  <si>
    <t>Oroville</t>
  </si>
  <si>
    <t>98844</t>
  </si>
  <si>
    <t>Orting</t>
  </si>
  <si>
    <t>98360</t>
  </si>
  <si>
    <t>825 E Ash</t>
  </si>
  <si>
    <t>Othello</t>
  </si>
  <si>
    <t>99344</t>
  </si>
  <si>
    <t>506 North 7th Avenue</t>
  </si>
  <si>
    <t>795 South 7th Avenue</t>
  </si>
  <si>
    <t>790 South 10th Avenue</t>
  </si>
  <si>
    <t>340 South 7th Avenue</t>
  </si>
  <si>
    <t>695 South 14th Avenue</t>
  </si>
  <si>
    <t>905 South 14th Avenue</t>
  </si>
  <si>
    <t>1114 Palisades Rd.</t>
  </si>
  <si>
    <t>Palisades</t>
  </si>
  <si>
    <t>98845</t>
  </si>
  <si>
    <t>N. 810 3rd Street</t>
  </si>
  <si>
    <t>P.O. Box #398</t>
  </si>
  <si>
    <t>Paschal Sherman Indian School</t>
  </si>
  <si>
    <t>Paschal Sherman Ind. Sch.</t>
  </si>
  <si>
    <t>169 North End Omak Lake Road</t>
  </si>
  <si>
    <t>1102 North 10th Ave</t>
  </si>
  <si>
    <t>Pasco</t>
  </si>
  <si>
    <t>99301</t>
  </si>
  <si>
    <t>8125  W. Argent Rd.</t>
  </si>
  <si>
    <t>715 N. California</t>
  </si>
  <si>
    <t>5801 Broadmoor Blvd</t>
  </si>
  <si>
    <t>4031 Elm Rd</t>
  </si>
  <si>
    <t>1616 W Octave St</t>
  </si>
  <si>
    <t>6010 Rd 52</t>
  </si>
  <si>
    <t>4601 N. Horizon Dr</t>
  </si>
  <si>
    <t>301 N 10th Ave</t>
  </si>
  <si>
    <t>1801Road 40</t>
  </si>
  <si>
    <t>6001 Road 84</t>
  </si>
  <si>
    <t>5706 Road 60</t>
  </si>
  <si>
    <t>2020 W. Argent St.</t>
  </si>
  <si>
    <t>1801 East Sheppard Street</t>
  </si>
  <si>
    <t>1108 N. 10th Ave.</t>
  </si>
  <si>
    <t>1915 N 22nd Ave</t>
  </si>
  <si>
    <t>715 N. 24th Ave.</t>
  </si>
  <si>
    <t>2515 Road 84</t>
  </si>
  <si>
    <t>pasco</t>
  </si>
  <si>
    <t>1120 N. 22 nd Street</t>
  </si>
  <si>
    <t>125 S Wehe Street</t>
  </si>
  <si>
    <t>616 N. Wehe</t>
  </si>
  <si>
    <t>Pateros</t>
  </si>
  <si>
    <t>98846</t>
  </si>
  <si>
    <t>Paterson</t>
  </si>
  <si>
    <t>99345</t>
  </si>
  <si>
    <t>Gig Harbor</t>
  </si>
  <si>
    <t>98335</t>
  </si>
  <si>
    <t>Lakebay</t>
  </si>
  <si>
    <t>98349</t>
  </si>
  <si>
    <t>4002  36th Street NW</t>
  </si>
  <si>
    <t>98332</t>
  </si>
  <si>
    <t>8402 Skansie Ave</t>
  </si>
  <si>
    <t>98329</t>
  </si>
  <si>
    <t>Vaughn</t>
  </si>
  <si>
    <t>98394</t>
  </si>
  <si>
    <t>98103</t>
  </si>
  <si>
    <t>Pierce County Juvenile Court</t>
  </si>
  <si>
    <t>Pierce County Juvenile - Pods</t>
  </si>
  <si>
    <t>98406</t>
  </si>
  <si>
    <t>98405</t>
  </si>
  <si>
    <t>110 E. Spencer Lake Rd.</t>
  </si>
  <si>
    <t>50 E Spencer Lake Rd.</t>
  </si>
  <si>
    <t>SHELTON</t>
  </si>
  <si>
    <t>121  10th Street</t>
  </si>
  <si>
    <t>Pomeroy</t>
  </si>
  <si>
    <t>99347</t>
  </si>
  <si>
    <t>2505 South Washington Street</t>
  </si>
  <si>
    <t>98362</t>
  </si>
  <si>
    <t>1822 West 7th Street</t>
  </si>
  <si>
    <t>218 East 12th Street</t>
  </si>
  <si>
    <t>304 East Park</t>
  </si>
  <si>
    <t>106 Monroe Road</t>
  </si>
  <si>
    <t>1139 West 14th Street</t>
  </si>
  <si>
    <t>3939 San Juan Ave</t>
  </si>
  <si>
    <t>Port Townsend</t>
  </si>
  <si>
    <t>98368</t>
  </si>
  <si>
    <t>1637 Grant Street</t>
  </si>
  <si>
    <t>1500 Van Ness St</t>
  </si>
  <si>
    <t>207 S. A St.</t>
  </si>
  <si>
    <t>PO Box 65</t>
  </si>
  <si>
    <t>Prescott</t>
  </si>
  <si>
    <t>99348</t>
  </si>
  <si>
    <t>2001 Highland Drive</t>
  </si>
  <si>
    <t>Prosser</t>
  </si>
  <si>
    <t>99350</t>
  </si>
  <si>
    <t>850 S.E. Klemgard</t>
  </si>
  <si>
    <t>Pullman</t>
  </si>
  <si>
    <t>99163</t>
  </si>
  <si>
    <t>1150 N.W. Bryant</t>
  </si>
  <si>
    <t>315 S.E. Crestview</t>
  </si>
  <si>
    <t>510 N.W. Greyhound Way</t>
  </si>
  <si>
    <t>425 SW Shirley</t>
  </si>
  <si>
    <t>101 15th St. S.W.</t>
  </si>
  <si>
    <t>9915 136th St. E.</t>
  </si>
  <si>
    <t>98373</t>
  </si>
  <si>
    <t>8615 184th St E</t>
  </si>
  <si>
    <t>9610 168th St. E.</t>
  </si>
  <si>
    <t>5715 Milwaukee Avenue East</t>
  </si>
  <si>
    <t>10909 24th St. E.</t>
  </si>
  <si>
    <t>16528  127th Ave. Ct. East</t>
  </si>
  <si>
    <t>98374</t>
  </si>
  <si>
    <t>13008 94th Ave. E.</t>
  </si>
  <si>
    <t>12405 184th St. E.</t>
  </si>
  <si>
    <t>3213 Wildwood Park Dr.</t>
  </si>
  <si>
    <t>17207  94th Ave. East</t>
  </si>
  <si>
    <t>1515 Fruitland Ave.</t>
  </si>
  <si>
    <t>12807 184th St E</t>
  </si>
  <si>
    <t>12801 86th Ave. E.</t>
  </si>
  <si>
    <t>501 7th Ave SE</t>
  </si>
  <si>
    <t>1328 8th Ave. N.W.</t>
  </si>
  <si>
    <t>1110 West Pioneer</t>
  </si>
  <si>
    <t>409 5th St. S.W.</t>
  </si>
  <si>
    <t>3411 119th Ave. E.</t>
  </si>
  <si>
    <t>9805 24th St. E.</t>
  </si>
  <si>
    <t>105 7th St. S.W.</t>
  </si>
  <si>
    <t>12616 Shaw Road East</t>
  </si>
  <si>
    <t>1106 Shaw Road</t>
  </si>
  <si>
    <t>1306 East Pioneer</t>
  </si>
  <si>
    <t>426 4th Ave. N.E.</t>
  </si>
  <si>
    <t>2323 - 39th Avenue Southeast</t>
  </si>
  <si>
    <t>6312 Waller Road</t>
  </si>
  <si>
    <t>98443</t>
  </si>
  <si>
    <t>12801 144th St. E.</t>
  </si>
  <si>
    <t>1601 26th Ave. S.E.</t>
  </si>
  <si>
    <t>7707 112th St. E.</t>
  </si>
  <si>
    <t>146000 Hwy 101</t>
  </si>
  <si>
    <t>Forks</t>
  </si>
  <si>
    <t>98331</t>
  </si>
  <si>
    <t>294715 Hwy 101</t>
  </si>
  <si>
    <t>Quilcene</t>
  </si>
  <si>
    <t>98376</t>
  </si>
  <si>
    <t>PO Box 39</t>
  </si>
  <si>
    <t>98350</t>
  </si>
  <si>
    <t>401 South Washington Way</t>
  </si>
  <si>
    <t>Quincy</t>
  </si>
  <si>
    <t>98848</t>
  </si>
  <si>
    <t>119 D Street NW</t>
  </si>
  <si>
    <t>16 6th Ave SE</t>
  </si>
  <si>
    <t>417 C Street SE</t>
  </si>
  <si>
    <t>10211 12th Ave S</t>
  </si>
  <si>
    <t>600 Third Street</t>
  </si>
  <si>
    <t>PO Box 98</t>
  </si>
  <si>
    <t>Rainier</t>
  </si>
  <si>
    <t>98576</t>
  </si>
  <si>
    <t>308 Second Street W</t>
  </si>
  <si>
    <t>202-A Second Street W</t>
  </si>
  <si>
    <t>Raymond</t>
  </si>
  <si>
    <t>98577</t>
  </si>
  <si>
    <t>Reardan</t>
  </si>
  <si>
    <t>99029</t>
  </si>
  <si>
    <t>Renacer Youth Treatment Program</t>
  </si>
  <si>
    <t>7800 S 132nd St</t>
  </si>
  <si>
    <t>98178</t>
  </si>
  <si>
    <t>18665 116 Ave SE</t>
  </si>
  <si>
    <t>8212 S 118th Street</t>
  </si>
  <si>
    <t>6418 S. 124th St</t>
  </si>
  <si>
    <t>16022 116th Ave SE</t>
  </si>
  <si>
    <t>12320 80th Ave S</t>
  </si>
  <si>
    <t>2607 Jones Ave. S</t>
  </si>
  <si>
    <t>98055</t>
  </si>
  <si>
    <t>7100 116th Ave SE</t>
  </si>
  <si>
    <t>newcastle</t>
  </si>
  <si>
    <t>1101 Hoquiam Ave NE</t>
  </si>
  <si>
    <t>2720 NE 7th St</t>
  </si>
  <si>
    <t>800 Union Ave</t>
  </si>
  <si>
    <t>1700 n e 28 st</t>
  </si>
  <si>
    <t>7400 S 115th St</t>
  </si>
  <si>
    <t>16426 128th Ave Se</t>
  </si>
  <si>
    <t>13430 144th SE</t>
  </si>
  <si>
    <t>1200 Edmonds Ave NE</t>
  </si>
  <si>
    <t>1800 Index Ave NE</t>
  </si>
  <si>
    <t>2403 Jones Ave S</t>
  </si>
  <si>
    <t>400 S 2nd St</t>
  </si>
  <si>
    <t>16828 128 Ave SE</t>
  </si>
  <si>
    <t>6928 116 Ave SE</t>
  </si>
  <si>
    <t>9901 132nd Ave. SE</t>
  </si>
  <si>
    <t>2300 Talbot Rd S</t>
  </si>
  <si>
    <t>1601 Lake Youngs Way S E</t>
  </si>
  <si>
    <t>Republic</t>
  </si>
  <si>
    <t>99166</t>
  </si>
  <si>
    <t>99352</t>
  </si>
  <si>
    <t>620 Thayer</t>
  </si>
  <si>
    <t>504 Wilson Street</t>
  </si>
  <si>
    <t>5200 Paradise Way</t>
  </si>
  <si>
    <t>West Richland</t>
  </si>
  <si>
    <t>99353</t>
  </si>
  <si>
    <t>450 Hanford</t>
  </si>
  <si>
    <t>1750 McMurray Ave.</t>
  </si>
  <si>
    <t>3529 Belmont Blvd.</t>
  </si>
  <si>
    <t>415 Jadwin Ave</t>
  </si>
  <si>
    <t>1704 Gray Street</t>
  </si>
  <si>
    <t>1600 Gala Way</t>
  </si>
  <si>
    <t>930 Long</t>
  </si>
  <si>
    <t>975 Gillespie Street</t>
  </si>
  <si>
    <t>535 Fuller</t>
  </si>
  <si>
    <t>705 N. 62nd Avenue</t>
  </si>
  <si>
    <t>517 Jadwin Ave</t>
  </si>
  <si>
    <t>1250 Kensington Way</t>
  </si>
  <si>
    <t>2820 S. Highlands Blvd.</t>
  </si>
  <si>
    <t>2630 S. Hillhurst Rd.</t>
  </si>
  <si>
    <t>Ridgefield</t>
  </si>
  <si>
    <t>98642</t>
  </si>
  <si>
    <t>502 N. W. 199th Street</t>
  </si>
  <si>
    <t>330 N. 5th St.</t>
  </si>
  <si>
    <t>99169</t>
  </si>
  <si>
    <t>Chattaroy</t>
  </si>
  <si>
    <t>99003</t>
  </si>
  <si>
    <t>34515 N NEWPORT HWY</t>
  </si>
  <si>
    <t>CHATTAROY</t>
  </si>
  <si>
    <t>4950 Tolt Ave</t>
  </si>
  <si>
    <t>Carnation</t>
  </si>
  <si>
    <t>98014</t>
  </si>
  <si>
    <t>29000 NE 150th St</t>
  </si>
  <si>
    <t>Duvall</t>
  </si>
  <si>
    <t>98019</t>
  </si>
  <si>
    <t>26701 NE Cherry Valley Rd</t>
  </si>
  <si>
    <t>29300 NE 150th St</t>
  </si>
  <si>
    <t>32302 NE 50th Street</t>
  </si>
  <si>
    <t>11530 320th Ave NE</t>
  </si>
  <si>
    <t>3740 Tolt Ave</t>
  </si>
  <si>
    <t>Rochester</t>
  </si>
  <si>
    <t>98579</t>
  </si>
  <si>
    <t>10140 Hwy 12 SW</t>
  </si>
  <si>
    <t>Rosalia</t>
  </si>
  <si>
    <t>99170</t>
  </si>
  <si>
    <t>Royal City</t>
  </si>
  <si>
    <t>99357</t>
  </si>
  <si>
    <t>955 Ahlers Rd</t>
  </si>
  <si>
    <t>6261 rd 12 SW</t>
  </si>
  <si>
    <t>921 Ahlers Rd</t>
  </si>
  <si>
    <t>Sacred Heart School</t>
  </si>
  <si>
    <t>9450 N.E. 14th St.</t>
  </si>
  <si>
    <t>98119</t>
  </si>
  <si>
    <t>301 West Nob Hill</t>
  </si>
  <si>
    <t>St. John</t>
  </si>
  <si>
    <t>99171</t>
  </si>
  <si>
    <t>Friday Harbor</t>
  </si>
  <si>
    <t>98250</t>
  </si>
  <si>
    <t>85 Blair St.</t>
  </si>
  <si>
    <t>Sea Mar/Visions</t>
  </si>
  <si>
    <t>1603 E. Illinois St.</t>
  </si>
  <si>
    <t>6110 28th Ave. N.W.</t>
  </si>
  <si>
    <t>98107</t>
  </si>
  <si>
    <t>3928 S Graham Street</t>
  </si>
  <si>
    <t>1610 N. 41st St.</t>
  </si>
  <si>
    <t>3010 59th S.W.</t>
  </si>
  <si>
    <t>3701 S.W. 104th</t>
  </si>
  <si>
    <t>3921 Linden Ave. N.</t>
  </si>
  <si>
    <t>1301 E. Yesler</t>
  </si>
  <si>
    <t>1418 N.W. 65th St.</t>
  </si>
  <si>
    <t>98117</t>
  </si>
  <si>
    <t>520 Ravenna Ave. NE</t>
  </si>
  <si>
    <t>2025 14th Ave. South</t>
  </si>
  <si>
    <t>98144</t>
  </si>
  <si>
    <t>13052 Greenwood Ave. N.</t>
  </si>
  <si>
    <t>98133</t>
  </si>
  <si>
    <t>3311 N.E. 60th St.</t>
  </si>
  <si>
    <t>2550 34th Ave. W.</t>
  </si>
  <si>
    <t>98199</t>
  </si>
  <si>
    <t>98125</t>
  </si>
  <si>
    <t>2600 SW Thistle</t>
  </si>
  <si>
    <t>98106</t>
  </si>
  <si>
    <t>5511 15th Ave. South</t>
  </si>
  <si>
    <t>3528 So. Ferdinand St.</t>
  </si>
  <si>
    <t>98126</t>
  </si>
  <si>
    <t>2820 South Orcas St</t>
  </si>
  <si>
    <t>7711 43rd Ave NE</t>
  </si>
  <si>
    <t>2601 SW Kenyon</t>
  </si>
  <si>
    <t>3033 N.E. 75th St.</t>
  </si>
  <si>
    <t>3800 SW Findlay St</t>
  </si>
  <si>
    <t>3013 S. Mount Baker Blvd.</t>
  </si>
  <si>
    <t>400 23rd Ave.</t>
  </si>
  <si>
    <t>4320 S.W. Myrtle St.</t>
  </si>
  <si>
    <t>98136</t>
  </si>
  <si>
    <t>5149 South Graham Street</t>
  </si>
  <si>
    <t>144 N.W. 80th St.</t>
  </si>
  <si>
    <t>4100 39th Ave. S.</t>
  </si>
  <si>
    <t>Seatle</t>
  </si>
  <si>
    <t>520 NE Ravenna Boulevard</t>
  </si>
  <si>
    <t>1012 SW Trenton Street</t>
  </si>
  <si>
    <t>1330 North 90th Street</t>
  </si>
  <si>
    <t>1819 N. 135th St.</t>
  </si>
  <si>
    <t>215 Galer Street</t>
  </si>
  <si>
    <t>98109</t>
  </si>
  <si>
    <t>11051 34th Ave NE</t>
  </si>
  <si>
    <t>201 Garfield St.</t>
  </si>
  <si>
    <t>3301 South Horton Street</t>
  </si>
  <si>
    <t>4057 5th Ave. N.E.</t>
  </si>
  <si>
    <t>98105</t>
  </si>
  <si>
    <t>3200 23rd Ave. S.</t>
  </si>
  <si>
    <t>4530 46th Ave. N.E.</t>
  </si>
  <si>
    <t>4000 27th Ave. W.</t>
  </si>
  <si>
    <t>135 32nd Ave.</t>
  </si>
  <si>
    <t>5959 Delridge Way SW</t>
  </si>
  <si>
    <t>1058 E. Mercer St.</t>
  </si>
  <si>
    <t>98102</t>
  </si>
  <si>
    <t>2511 N.W. 80th St.</t>
  </si>
  <si>
    <t>3429 45th Ave SW</t>
  </si>
  <si>
    <t>1121 33rd Avenue</t>
  </si>
  <si>
    <t>4925 Corson Avenue S</t>
  </si>
  <si>
    <t>6725 45th Ave. S.</t>
  </si>
  <si>
    <t>1915 1st Ave. W.</t>
  </si>
  <si>
    <t>1617 38th Avenue East</t>
  </si>
  <si>
    <t>98112</t>
  </si>
  <si>
    <t>1600 S. Columbian Way</t>
  </si>
  <si>
    <t>Suite 203</t>
  </si>
  <si>
    <t>Chemistry Library, Rooms 19/21</t>
  </si>
  <si>
    <t>Box 355845</t>
  </si>
  <si>
    <t>98195</t>
  </si>
  <si>
    <t>2409 22nd Ave. E.</t>
  </si>
  <si>
    <t>10750 30th Ave. N.E.</t>
  </si>
  <si>
    <t>9018 24th Ave. N.W.</t>
  </si>
  <si>
    <t>11725 1st Ave. N.E.</t>
  </si>
  <si>
    <t>301 21st Ave. E.</t>
  </si>
  <si>
    <t>13224 37th Ave NE</t>
  </si>
  <si>
    <t>504 N.E. 95th St.</t>
  </si>
  <si>
    <t/>
  </si>
  <si>
    <t>5215 46th Ave. S.</t>
  </si>
  <si>
    <t>1901 S.W. Genessee St.</t>
  </si>
  <si>
    <t>8815 Seward Park Ave. S.</t>
  </si>
  <si>
    <t>11650 Beacon Ave. S.</t>
  </si>
  <si>
    <t>1410 N.E. 66th St.</t>
  </si>
  <si>
    <t>9430 30th Ave. S.W.</t>
  </si>
  <si>
    <t>9501 20th Ave. N.E.</t>
  </si>
  <si>
    <t>1810 N.W. 65th St.</t>
  </si>
  <si>
    <t>6208 60th Ave. NE</t>
  </si>
  <si>
    <t>1812 S.W. Myrtle St.</t>
  </si>
  <si>
    <t>8601 Rainier Ave S</t>
  </si>
  <si>
    <t>4408 Delridge Way SW</t>
  </si>
  <si>
    <t>1242 18th Ave. E.</t>
  </si>
  <si>
    <t>305 Harrison Street</t>
  </si>
  <si>
    <t>2401 South Irving Street</t>
  </si>
  <si>
    <t>2500 Franklin Ave. E.</t>
  </si>
  <si>
    <t>4516 15th Ave East</t>
  </si>
  <si>
    <t>8311 Beacon Avenue S</t>
  </si>
  <si>
    <t>7047 50th Ave. N.E.</t>
  </si>
  <si>
    <t>10525 3rd Ave. N.W.</t>
  </si>
  <si>
    <t>98177</t>
  </si>
  <si>
    <t>2101 S. Jackson St.</t>
  </si>
  <si>
    <t>2720 N.E. 85th St.</t>
  </si>
  <si>
    <t>5601 4th Ave. N.W.</t>
  </si>
  <si>
    <t>9201 15th Ave. N.W.</t>
  </si>
  <si>
    <t>1320 N.W. 75th St.</t>
  </si>
  <si>
    <t>16802 Lake View Blvd</t>
  </si>
  <si>
    <t>905 McGarigle Road</t>
  </si>
  <si>
    <t>Sedro-Woolley</t>
  </si>
  <si>
    <t>98284</t>
  </si>
  <si>
    <t>601 Talcott Street</t>
  </si>
  <si>
    <t>23631 Lake Street</t>
  </si>
  <si>
    <t>Clear Lake</t>
  </si>
  <si>
    <t>98235</t>
  </si>
  <si>
    <t>1007 McGarigle Road</t>
  </si>
  <si>
    <t>780 Cook Rd.</t>
  </si>
  <si>
    <t>8183 Lyman Ave.</t>
  </si>
  <si>
    <t>Lyman</t>
  </si>
  <si>
    <t>98263</t>
  </si>
  <si>
    <t>700 Bennett Street</t>
  </si>
  <si>
    <t>Sedro Woolley</t>
  </si>
  <si>
    <t>23953 Prairie Road</t>
  </si>
  <si>
    <t>1235 Third Street</t>
  </si>
  <si>
    <t>800 State Street</t>
  </si>
  <si>
    <t>Selah</t>
  </si>
  <si>
    <t>98942</t>
  </si>
  <si>
    <t>411 N. 1st St.</t>
  </si>
  <si>
    <t>Metaline Falls</t>
  </si>
  <si>
    <t>99153</t>
  </si>
  <si>
    <t>10372 Hwy. 31</t>
  </si>
  <si>
    <t>Ione</t>
  </si>
  <si>
    <t>99139</t>
  </si>
  <si>
    <t>171 Carlsborg Road</t>
  </si>
  <si>
    <t>Sequim</t>
  </si>
  <si>
    <t>98382</t>
  </si>
  <si>
    <t>350 W. Fir Street</t>
  </si>
  <si>
    <t>601 N. Sequim Avenue</t>
  </si>
  <si>
    <t>301 W. Hendrickson Rd.</t>
  </si>
  <si>
    <t>807 W Pine St.</t>
  </si>
  <si>
    <t>3301 N. Shelton Springs Rd.</t>
  </si>
  <si>
    <t>800 E.  K Street</t>
  </si>
  <si>
    <t>3737 Shelton Springs Rd.</t>
  </si>
  <si>
    <t>19343 3rd Ave. N.W.</t>
  </si>
  <si>
    <t>17077 Meridian Ave North</t>
  </si>
  <si>
    <t>2715 N.E. 158th</t>
  </si>
  <si>
    <t>17447 37th Ave. N.E.</t>
  </si>
  <si>
    <t>Lake Forest Park</t>
  </si>
  <si>
    <t>19345 Wallingford Ave. N.</t>
  </si>
  <si>
    <t>100 N. 160th</t>
  </si>
  <si>
    <t>16045 25th Ave NE</t>
  </si>
  <si>
    <t>18500 37th N.E.</t>
  </si>
  <si>
    <t>1815 N. 155th St.</t>
  </si>
  <si>
    <t>16516 10th N.E.</t>
  </si>
  <si>
    <t>15343 25th Ave. N.E.</t>
  </si>
  <si>
    <t>17300 Fremont N.</t>
  </si>
  <si>
    <t>19545 12th Ave. N.W.</t>
  </si>
  <si>
    <t>122 Butler Loop Rd</t>
  </si>
  <si>
    <t>98648</t>
  </si>
  <si>
    <t>Skykomish</t>
  </si>
  <si>
    <t>98288</t>
  </si>
  <si>
    <t>2401 Park Ave.</t>
  </si>
  <si>
    <t>8201 188th Ave.</t>
  </si>
  <si>
    <t>3000 Machias Rd.</t>
  </si>
  <si>
    <t>221 Union Ave.</t>
  </si>
  <si>
    <t>8231 131st Ave. S.E.</t>
  </si>
  <si>
    <t>1103 Pine Street</t>
  </si>
  <si>
    <t>7401 144th Pl SE</t>
  </si>
  <si>
    <t>7408 144th Pl SE</t>
  </si>
  <si>
    <t>231 147th Avenue SE</t>
  </si>
  <si>
    <t>7322 64th Street SE</t>
  </si>
  <si>
    <t>12711 51st Ave.</t>
  </si>
  <si>
    <t>1316 5th Street</t>
  </si>
  <si>
    <t>14211 Snohomish Cascade Dr.SE</t>
  </si>
  <si>
    <t>14308 Broadway Ave. S.E.</t>
  </si>
  <si>
    <t>34816 SE Ridge Street</t>
  </si>
  <si>
    <t>32677 DR Redmond/Fall City Rd.</t>
  </si>
  <si>
    <t>Fall City</t>
  </si>
  <si>
    <t>98024</t>
  </si>
  <si>
    <t>33314 SE 42nd</t>
  </si>
  <si>
    <t>9200 Railroad Av.e</t>
  </si>
  <si>
    <t>8651 Meadowbrook Way SE</t>
  </si>
  <si>
    <t>400 E. 3rd St.</t>
  </si>
  <si>
    <t>1345 Stilson Rd.</t>
  </si>
  <si>
    <t>39801 SE Park St.</t>
  </si>
  <si>
    <t>34412 SE Swenson Drive</t>
  </si>
  <si>
    <t>46910 SE Middle Fork Road</t>
  </si>
  <si>
    <t>Soap Lake</t>
  </si>
  <si>
    <t>98851</t>
  </si>
  <si>
    <t>410 Ginkgo Street South</t>
  </si>
  <si>
    <t>500 East 1st</t>
  </si>
  <si>
    <t>P.O. Box 437</t>
  </si>
  <si>
    <t>South Bend</t>
  </si>
  <si>
    <t>98586</t>
  </si>
  <si>
    <t>400 East 1st</t>
  </si>
  <si>
    <t>98366</t>
  </si>
  <si>
    <t>6100 SE Denny Bond Blvd.</t>
  </si>
  <si>
    <t>Olalla</t>
  </si>
  <si>
    <t>98359</t>
  </si>
  <si>
    <t>5675 S. Maxwelton Rd.</t>
  </si>
  <si>
    <t>Langley</t>
  </si>
  <si>
    <t>98260</t>
  </si>
  <si>
    <t>5380 S. Maxwelton Rd.</t>
  </si>
  <si>
    <t>2909 E 37th Ave</t>
  </si>
  <si>
    <t>6363 N Smith St</t>
  </si>
  <si>
    <t>2020 W Carlisle Ave</t>
  </si>
  <si>
    <t>99205</t>
  </si>
  <si>
    <t>3010 W Holyoke Ave</t>
  </si>
  <si>
    <t>2323 E Bridgeport Ave.</t>
  </si>
  <si>
    <t>99207</t>
  </si>
  <si>
    <t>5102 N Driscoll Blvd</t>
  </si>
  <si>
    <t>910 N. Ash</t>
  </si>
  <si>
    <t>4747 E. 37th Ave.</t>
  </si>
  <si>
    <t>3200 N Ferrall St</t>
  </si>
  <si>
    <t>6903 E. 4th Ave.</t>
  </si>
  <si>
    <t>99212</t>
  </si>
  <si>
    <t>3020 E 37th Ave</t>
  </si>
  <si>
    <t>3717 N Milton St</t>
  </si>
  <si>
    <t>2627 E 17th Ave</t>
  </si>
  <si>
    <t>222 W Knox Ave</t>
  </si>
  <si>
    <t>725 E Joseph Ave</t>
  </si>
  <si>
    <t>1300 E. 9th Ave.</t>
  </si>
  <si>
    <t>2121 E Thurston Ave</t>
  </si>
  <si>
    <t>2600 W Sharp Ave</t>
  </si>
  <si>
    <t>99201</t>
  </si>
  <si>
    <t>4102 W Woodside Ave</t>
  </si>
  <si>
    <t>123 E. 37th</t>
  </si>
  <si>
    <t>521 W Fourth Ave</t>
  </si>
  <si>
    <t>99204</t>
  </si>
  <si>
    <t>2900 E. 1st  Avenue</t>
  </si>
  <si>
    <t>3322 E 22nd Ave</t>
  </si>
  <si>
    <t>906 W Weile Ave</t>
  </si>
  <si>
    <t>1001 E Montgomery Ave</t>
  </si>
  <si>
    <t>800 E Providence Ave</t>
  </si>
  <si>
    <t>319 W Nebraska Ave</t>
  </si>
  <si>
    <t>2616 E 63rd Ave</t>
  </si>
  <si>
    <t>1807 N. Washington St.</t>
  </si>
  <si>
    <t>1600 N Howard St</t>
  </si>
  <si>
    <t>2707 E Rich Ave</t>
  </si>
  <si>
    <t>333 W 14th Ave</t>
  </si>
  <si>
    <t>401 E 33rd Ave</t>
  </si>
  <si>
    <t>6411 N Alberta St</t>
  </si>
  <si>
    <t>4327 N Ash St</t>
  </si>
  <si>
    <t>4106 N Cook St</t>
  </si>
  <si>
    <t>3737 E 5th St</t>
  </si>
  <si>
    <t>1300 W. Knox</t>
  </si>
  <si>
    <t>1717 E. Sinto Ave.</t>
  </si>
  <si>
    <t>Spokane,</t>
  </si>
  <si>
    <t>1025 W Spofford Ave</t>
  </si>
  <si>
    <t>3520 W. Bismark Ave</t>
  </si>
  <si>
    <t>5400 N Helena St</t>
  </si>
  <si>
    <t>500 W Longfellow Ave</t>
  </si>
  <si>
    <t>911 W 25th Ave</t>
  </si>
  <si>
    <t>5100 W Shawnee Ave</t>
  </si>
  <si>
    <t>Sprague</t>
  </si>
  <si>
    <t>99032</t>
  </si>
  <si>
    <t>St. Aloysius School</t>
  </si>
  <si>
    <t>611 East Mission</t>
  </si>
  <si>
    <t>98057</t>
  </si>
  <si>
    <t>St. Brendan School</t>
  </si>
  <si>
    <t>10049 N.E. 195th St.</t>
  </si>
  <si>
    <t>St. Charles Borromeo</t>
  </si>
  <si>
    <t>7112 South 12th Street</t>
  </si>
  <si>
    <t>98465</t>
  </si>
  <si>
    <t>St. Joseph Parish School</t>
  </si>
  <si>
    <t>6500 Highland Drive</t>
  </si>
  <si>
    <t>98661</t>
  </si>
  <si>
    <t>St. Joseph's School</t>
  </si>
  <si>
    <t>901 W. 4th Ave.</t>
  </si>
  <si>
    <t>St. Joseph/Marquette School</t>
  </si>
  <si>
    <t>St. Luke School</t>
  </si>
  <si>
    <t>17533 St. Luke Pl. N.</t>
  </si>
  <si>
    <t>98403</t>
  </si>
  <si>
    <t>St. Philomena School</t>
  </si>
  <si>
    <t>1815 S. 220th St.</t>
  </si>
  <si>
    <t>St. Rose of Lima Catholic School</t>
  </si>
  <si>
    <t>St. Rose of Lima School</t>
  </si>
  <si>
    <t>520 Nat Washington Way</t>
  </si>
  <si>
    <t>St. Rose School</t>
  </si>
  <si>
    <t>St. Thomas More School</t>
  </si>
  <si>
    <t>515 W. St. Thomas More Way</t>
  </si>
  <si>
    <t>27911 68th Ave NW</t>
  </si>
  <si>
    <t>Stanwood</t>
  </si>
  <si>
    <t>98292</t>
  </si>
  <si>
    <t>1810 Elger Bay Road</t>
  </si>
  <si>
    <t>Camano Island</t>
  </si>
  <si>
    <t>98282</t>
  </si>
  <si>
    <t>7506 267 Place NW</t>
  </si>
  <si>
    <t>10227 273rd Place NW</t>
  </si>
  <si>
    <t>7400 272nd st NW</t>
  </si>
  <si>
    <t>stanwood</t>
  </si>
  <si>
    <t>PO Box 879</t>
  </si>
  <si>
    <t>9405  271st  NW</t>
  </si>
  <si>
    <t>26211 72nd Ave NW</t>
  </si>
  <si>
    <t>608 Arrowhead Road</t>
  </si>
  <si>
    <t>13005 Camus Road</t>
  </si>
  <si>
    <t>Anderson Island</t>
  </si>
  <si>
    <t>98303</t>
  </si>
  <si>
    <t>1201 GALLOWAY</t>
  </si>
  <si>
    <t>STEILACOOM</t>
  </si>
  <si>
    <t>98388</t>
  </si>
  <si>
    <t>DuPont</t>
  </si>
  <si>
    <t>98327</t>
  </si>
  <si>
    <t>98610</t>
  </si>
  <si>
    <t>Stevenson</t>
  </si>
  <si>
    <t>Gold Bar</t>
  </si>
  <si>
    <t>98251</t>
  </si>
  <si>
    <t>501 Date Street</t>
  </si>
  <si>
    <t>Sultan</t>
  </si>
  <si>
    <t>98294</t>
  </si>
  <si>
    <t>13715 310th Ave SE</t>
  </si>
  <si>
    <t>301 High Street</t>
  </si>
  <si>
    <t>Redwood City</t>
  </si>
  <si>
    <t>California</t>
  </si>
  <si>
    <t>2360 A Addy-Gifford Rd.</t>
  </si>
  <si>
    <t>Addy</t>
  </si>
  <si>
    <t>99101</t>
  </si>
  <si>
    <t>18715 80th St E</t>
  </si>
  <si>
    <t>Bonney Lake</t>
  </si>
  <si>
    <t>10920 199th Ave. Ct. East</t>
  </si>
  <si>
    <t>3914 TAPPS DR. E.</t>
  </si>
  <si>
    <t>1509 Valley Avenue</t>
  </si>
  <si>
    <t>Sumner</t>
  </si>
  <si>
    <t>98390</t>
  </si>
  <si>
    <t>13802 Canyon View Blvd. E</t>
  </si>
  <si>
    <t>19515 S. Tapps Dr.</t>
  </si>
  <si>
    <t>5909 Myers Rd. E.</t>
  </si>
  <si>
    <t>12202 209th Ave. Ct. E.</t>
  </si>
  <si>
    <t>230 Wood Ave</t>
  </si>
  <si>
    <t>10920 19th Ave. Ct. E.</t>
  </si>
  <si>
    <t>1707 Main St.</t>
  </si>
  <si>
    <t>1508 Willow St.</t>
  </si>
  <si>
    <t>11401 188th Ave Ct E</t>
  </si>
  <si>
    <t>Sunnyside Christian School</t>
  </si>
  <si>
    <t>811 North Ave.</t>
  </si>
  <si>
    <t>Sunnyside</t>
  </si>
  <si>
    <t>98944</t>
  </si>
  <si>
    <t>1700 E. Lincoln Avenue</t>
  </si>
  <si>
    <t>3800 Van Belle Rd.</t>
  </si>
  <si>
    <t>Outlook</t>
  </si>
  <si>
    <t>98938</t>
  </si>
  <si>
    <t>2101 E. Lincoln Avenue</t>
  </si>
  <si>
    <t>916 North 16th Street</t>
  </si>
  <si>
    <t>1220 N 16th Avenue</t>
  </si>
  <si>
    <t>1801 E. Edison Avenue</t>
  </si>
  <si>
    <t>800 E. Jackson Ave.</t>
  </si>
  <si>
    <t>7202 S Pine</t>
  </si>
  <si>
    <t>98409</t>
  </si>
  <si>
    <t>98408</t>
  </si>
  <si>
    <t>1302 East 38th St.</t>
  </si>
  <si>
    <t>1140 E. 65th St.</t>
  </si>
  <si>
    <t>1526 51ST NE</t>
  </si>
  <si>
    <t>TACOMA</t>
  </si>
  <si>
    <t>98422</t>
  </si>
  <si>
    <t>717 S. Grant Ave.</t>
  </si>
  <si>
    <t>4110 Nassau Ave. NE</t>
  </si>
  <si>
    <t>4901 South 14th Street</t>
  </si>
  <si>
    <t>2502 North Orchard</t>
  </si>
  <si>
    <t>5830 South Pine</t>
  </si>
  <si>
    <t>8442 South Park Ave.</t>
  </si>
  <si>
    <t>1801 East 56th St.</t>
  </si>
  <si>
    <t>2112 South Tyler</t>
  </si>
  <si>
    <t>1402 So. Lawrence</t>
  </si>
  <si>
    <t>621 South Jackson</t>
  </si>
  <si>
    <t>4902 S. Alaska St.</t>
  </si>
  <si>
    <t>1018 North Prospect Ave</t>
  </si>
  <si>
    <t>6229 South Tyler St</t>
  </si>
  <si>
    <t>1615 South 92nd St.</t>
  </si>
  <si>
    <t>6701 S. PARK AVE</t>
  </si>
  <si>
    <t>602 North Sprague Avenue</t>
  </si>
  <si>
    <t>4302 N 13th St</t>
  </si>
  <si>
    <t>8601 East B Street</t>
  </si>
  <si>
    <t>701 So. 37th Street</t>
  </si>
  <si>
    <t>98418</t>
  </si>
  <si>
    <t>2106 E. 44th st.</t>
  </si>
  <si>
    <t>810 North 13th Street</t>
  </si>
  <si>
    <t>101 East 46th Street</t>
  </si>
  <si>
    <t>Madison School</t>
  </si>
  <si>
    <t>3102 S. 43rd</t>
  </si>
  <si>
    <t>4330 South 66th Street</t>
  </si>
  <si>
    <t>1002 S. 52nd St.</t>
  </si>
  <si>
    <t>3901 N 28th St</t>
  </si>
  <si>
    <t>98407</t>
  </si>
  <si>
    <t>2111 South J Street</t>
  </si>
  <si>
    <t>4402 Nassau Avenue N.E.</t>
  </si>
  <si>
    <t>4634 So. 74th Street</t>
  </si>
  <si>
    <t>5412 29th St. N.E.</t>
  </si>
  <si>
    <t>3319 South Adams Street</t>
  </si>
  <si>
    <t>4330 North Visscher</t>
  </si>
  <si>
    <t>1802 So. 36th  St.</t>
  </si>
  <si>
    <t>3550 E. Roosevelt Avenue</t>
  </si>
  <si>
    <t>1102 A Street</t>
  </si>
  <si>
    <t>5501 North Pearl Street</t>
  </si>
  <si>
    <t>5317 McKinley Avenue</t>
  </si>
  <si>
    <t>4415 N. 38th</t>
  </si>
  <si>
    <t>111 North E Street</t>
  </si>
  <si>
    <t>1712 South 17th St.</t>
  </si>
  <si>
    <t>6501 South 10th Street</t>
  </si>
  <si>
    <t>5801 N. 35th</t>
  </si>
  <si>
    <t>130 ALAMEDA</t>
  </si>
  <si>
    <t>98466</t>
  </si>
  <si>
    <t>2615 North Adams Street</t>
  </si>
  <si>
    <t>1120 South 39th</t>
  </si>
  <si>
    <t>777 ELM TREE LN</t>
  </si>
  <si>
    <t>1818 Tacoma Avenue</t>
  </si>
  <si>
    <t>1202 North Orchard</t>
  </si>
  <si>
    <t>98587</t>
  </si>
  <si>
    <t>Maple Valley</t>
  </si>
  <si>
    <t>98038</t>
  </si>
  <si>
    <t>23700 SE 280th</t>
  </si>
  <si>
    <t>18200 SE 240th Street</t>
  </si>
  <si>
    <t>25700 Maple Valley-Black Diamond Rd SE</t>
  </si>
  <si>
    <t>22620 Sweeney Rd SE</t>
  </si>
  <si>
    <t>25600 SE Summit-Landsburg Rd</t>
  </si>
  <si>
    <t>Ravensdale</t>
  </si>
  <si>
    <t>98051</t>
  </si>
  <si>
    <t>24425 SE 216th Way</t>
  </si>
  <si>
    <t>135 N. College</t>
  </si>
  <si>
    <t>PO Box 869</t>
  </si>
  <si>
    <t>Tekoa</t>
  </si>
  <si>
    <t>99033</t>
  </si>
  <si>
    <t>P.O. Box 4024</t>
  </si>
  <si>
    <t>Tenino</t>
  </si>
  <si>
    <t>98589</t>
  </si>
  <si>
    <t>10831 N. Thorp Highway</t>
  </si>
  <si>
    <t>Thorp</t>
  </si>
  <si>
    <t>98946</t>
  </si>
  <si>
    <t>Tumwater</t>
  </si>
  <si>
    <t>98512</t>
  </si>
  <si>
    <t>Toledo</t>
  </si>
  <si>
    <t>98591</t>
  </si>
  <si>
    <t>Tonasket</t>
  </si>
  <si>
    <t>98855</t>
  </si>
  <si>
    <t>143 Ward Rd</t>
  </si>
  <si>
    <t>Toppenish</t>
  </si>
  <si>
    <t>98948</t>
  </si>
  <si>
    <t>505 Madison Ave.</t>
  </si>
  <si>
    <t>403 S. Juniper St.</t>
  </si>
  <si>
    <t>309 North Alder</t>
  </si>
  <si>
    <t>141 Ward Rd.</t>
  </si>
  <si>
    <t>104 Goldendale Ave.</t>
  </si>
  <si>
    <t>515 Zillah Ave</t>
  </si>
  <si>
    <t>90 Champion Street</t>
  </si>
  <si>
    <t>Touchet</t>
  </si>
  <si>
    <t>99360</t>
  </si>
  <si>
    <t>Toutle</t>
  </si>
  <si>
    <t>98649</t>
  </si>
  <si>
    <t>Trinity Catholic School</t>
  </si>
  <si>
    <t>Trinity School</t>
  </si>
  <si>
    <t>13601 32nd Ave. South</t>
  </si>
  <si>
    <t>4242 S. 144th Street</t>
  </si>
  <si>
    <t>4628 S 144th Street</t>
  </si>
  <si>
    <t>4415 S 150th Street</t>
  </si>
  <si>
    <t>5939 South 149th St</t>
  </si>
  <si>
    <t>7741 Littlerock Rd. S.W.</t>
  </si>
  <si>
    <t>6345 Black Lake-Belmore Rd. S.W</t>
  </si>
  <si>
    <t>2120 83rd Ave. S.W.</t>
  </si>
  <si>
    <t>8700 Rich Rd. S.E.</t>
  </si>
  <si>
    <t>12710 Littlerock Rd. S.W.</t>
  </si>
  <si>
    <t>P.O. Box C</t>
  </si>
  <si>
    <t>Littlerock</t>
  </si>
  <si>
    <t>98556</t>
  </si>
  <si>
    <t>1205 2nd Ave. S.W.</t>
  </si>
  <si>
    <t>6600 Capital Blvd.</t>
  </si>
  <si>
    <t>700 Israel Rd.</t>
  </si>
  <si>
    <t>3120 Ridgeview Ct. S.W.</t>
  </si>
  <si>
    <t>6335 Littlerock Rd.</t>
  </si>
  <si>
    <t>98903</t>
  </si>
  <si>
    <t>UNIVERSITY PLACE</t>
  </si>
  <si>
    <t>98467</t>
  </si>
  <si>
    <t>8425 40TH ST. W.</t>
  </si>
  <si>
    <t>University Place</t>
  </si>
  <si>
    <t>2708 Grandview Drive W</t>
  </si>
  <si>
    <t>3043 Huffman Road</t>
  </si>
  <si>
    <t>Valley</t>
  </si>
  <si>
    <t>99181</t>
  </si>
  <si>
    <t>5206 Franklin St.</t>
  </si>
  <si>
    <t>98663</t>
  </si>
  <si>
    <t>1900 N. W. Bliss Rd.</t>
  </si>
  <si>
    <t>800 N.W. 99th Street</t>
  </si>
  <si>
    <t>98665</t>
  </si>
  <si>
    <t>800 East 40th Street</t>
  </si>
  <si>
    <t>9201 N. W. 9th Avenue</t>
  </si>
  <si>
    <t>2921 Falk Road</t>
  </si>
  <si>
    <t>2700 N. W. 119th St.</t>
  </si>
  <si>
    <t>2901 General Anderson Ave.</t>
  </si>
  <si>
    <t>5700 East 18th Street</t>
  </si>
  <si>
    <t>3301 Fruit Valley Rd.</t>
  </si>
  <si>
    <t>98660</t>
  </si>
  <si>
    <t>3000 NE 99th Street</t>
  </si>
  <si>
    <t>6400 MacArthur Blvd.</t>
  </si>
  <si>
    <t>3212 East Evergreen Blvd.</t>
  </si>
  <si>
    <t>4505 N. E. 42nd Avenue</t>
  </si>
  <si>
    <t>511 N. E. Anderson Rd.</t>
  </si>
  <si>
    <t>1900 Daniels Street</t>
  </si>
  <si>
    <t>1601 E. McLoughlin Blvd.</t>
  </si>
  <si>
    <t>8500 N. W. 9th Avenue</t>
  </si>
  <si>
    <t>9300 N. W. 21st Avenue</t>
  </si>
  <si>
    <t>4200 Daniels St.</t>
  </si>
  <si>
    <t>5802 MacArthur Blvd.</t>
  </si>
  <si>
    <t>2800 N. E. 54th Street</t>
  </si>
  <si>
    <t>8100 Northeast 28th Street</t>
  </si>
  <si>
    <t>700 N. E. 112th St.</t>
  </si>
  <si>
    <t>1601 N. E. 129th St.</t>
  </si>
  <si>
    <t>2215 N. E. 104th Street</t>
  </si>
  <si>
    <t>1300 N. W. 139th Street</t>
  </si>
  <si>
    <t>3000 NW 119th St.</t>
  </si>
  <si>
    <t>3101 Main Street</t>
  </si>
  <si>
    <t>6103 N. E. 72nd Avenue</t>
  </si>
  <si>
    <t>2908 S Street</t>
  </si>
  <si>
    <t>98070</t>
  </si>
  <si>
    <t>Visitation Catholic School</t>
  </si>
  <si>
    <t>3306 S. 58th St.</t>
  </si>
  <si>
    <t>Wa He Lut Indian School</t>
  </si>
  <si>
    <t>34-901</t>
  </si>
  <si>
    <t>11110 Conine Ave. SE</t>
  </si>
  <si>
    <t>WA St Ctr for Childhood Deafness &amp; Hearing Loss (frm WaStSch4Deaf)</t>
  </si>
  <si>
    <t>34-975</t>
  </si>
  <si>
    <t>Kastel Building (Central Dining)</t>
  </si>
  <si>
    <t>611 Grand Blvd.</t>
  </si>
  <si>
    <t>265 S. 3rd St.</t>
  </si>
  <si>
    <t>Cathlamet</t>
  </si>
  <si>
    <t>98612</t>
  </si>
  <si>
    <t>400 N Boundary</t>
  </si>
  <si>
    <t>PO Box 907</t>
  </si>
  <si>
    <t>Mattawa</t>
  </si>
  <si>
    <t>99349</t>
  </si>
  <si>
    <t>500 N Boundary</t>
  </si>
  <si>
    <t>P.O. Box 907</t>
  </si>
  <si>
    <t>500 Riverview Drive</t>
  </si>
  <si>
    <t>505 N Boundary</t>
  </si>
  <si>
    <t>502 N. Boundary</t>
  </si>
  <si>
    <t>Waitsburg</t>
  </si>
  <si>
    <t>99361</t>
  </si>
  <si>
    <t>99362</t>
  </si>
  <si>
    <t>906 Chase</t>
  </si>
  <si>
    <t>450 Bridge St.</t>
  </si>
  <si>
    <t>Wapato</t>
  </si>
  <si>
    <t>98951</t>
  </si>
  <si>
    <t>1309 Kateri Lane</t>
  </si>
  <si>
    <t>101 West Beck Way</t>
  </si>
  <si>
    <t>Warden</t>
  </si>
  <si>
    <t>98857</t>
  </si>
  <si>
    <t>101 W Beck Way</t>
  </si>
  <si>
    <t>Washington Conference of Seventh-day Adventists-Orcas Island Christian School</t>
  </si>
  <si>
    <t>Orcas Christian School</t>
  </si>
  <si>
    <t>107 Enchanted Forest Rd</t>
  </si>
  <si>
    <t>Washington State School for the Blind</t>
  </si>
  <si>
    <t>34-974</t>
  </si>
  <si>
    <t>2214 East 13th Street</t>
  </si>
  <si>
    <t>Washington State School for the Blind (cental dining room)</t>
  </si>
  <si>
    <t>Washington Youth Academy</t>
  </si>
  <si>
    <t>1207 Carver St. W.</t>
  </si>
  <si>
    <t>9731 Washougal River Road</t>
  </si>
  <si>
    <t>35300 SE Evergreen Blvd</t>
  </si>
  <si>
    <t>1100 34th Street</t>
  </si>
  <si>
    <t>630 24th Street</t>
  </si>
  <si>
    <t>1201 39th Street</t>
  </si>
  <si>
    <t>730 E. Booth Ave.</t>
  </si>
  <si>
    <t>Washtucna</t>
  </si>
  <si>
    <t>99371</t>
  </si>
  <si>
    <t>P.O. Box 490</t>
  </si>
  <si>
    <t>200 E. Birch St.</t>
  </si>
  <si>
    <t>Waterville</t>
  </si>
  <si>
    <t>98858</t>
  </si>
  <si>
    <t>P.O. Box 390</t>
  </si>
  <si>
    <t>6231 Old School Road</t>
  </si>
  <si>
    <t>Wellpinit</t>
  </si>
  <si>
    <t>99040</t>
  </si>
  <si>
    <t>6270 Ford-Wellpinit Rd.</t>
  </si>
  <si>
    <t>600 Alaska Street</t>
  </si>
  <si>
    <t>1024 Orchard Avenue</t>
  </si>
  <si>
    <t>1620 Russel Street</t>
  </si>
  <si>
    <t>3109 School Street</t>
  </si>
  <si>
    <t>1911 North Wenatchee Avenue</t>
  </si>
  <si>
    <t>1401 Washington Street</t>
  </si>
  <si>
    <t>1101 Millerdale</t>
  </si>
  <si>
    <t>1510 9th St.</t>
  </si>
  <si>
    <t>915 N Ella</t>
  </si>
  <si>
    <t>115 S University Rd</t>
  </si>
  <si>
    <t>8818 E Grace</t>
  </si>
  <si>
    <t>E 9612 Cataldo</t>
  </si>
  <si>
    <t>E 7519 Buckeye</t>
  </si>
  <si>
    <t>E 8508 Upriver Dr</t>
  </si>
  <si>
    <t>E 7401 Mission</t>
  </si>
  <si>
    <t>N 2011 Hutchinson Rd</t>
  </si>
  <si>
    <t>E 8920 Valleyway</t>
  </si>
  <si>
    <t>E 8301 Buckeye</t>
  </si>
  <si>
    <t>98908</t>
  </si>
  <si>
    <t>9800 Zier Rd.</t>
  </si>
  <si>
    <t>7507 Zier Road</t>
  </si>
  <si>
    <t>Whatcom County Juvenile Detention</t>
  </si>
  <si>
    <t>311 Grand Avenue</t>
  </si>
  <si>
    <t>98377</t>
  </si>
  <si>
    <t>Buckley</t>
  </si>
  <si>
    <t>98321</t>
  </si>
  <si>
    <t>10621 234th StEast</t>
  </si>
  <si>
    <t>240 N C Street</t>
  </si>
  <si>
    <t>11812 Mundy Loss Road East</t>
  </si>
  <si>
    <t>26928 120th St E</t>
  </si>
  <si>
    <t>27515 120th Street East</t>
  </si>
  <si>
    <t>1455 N.W. Bruin County Rd.</t>
  </si>
  <si>
    <t>White Salmon</t>
  </si>
  <si>
    <t>98672</t>
  </si>
  <si>
    <t>99185</t>
  </si>
  <si>
    <t>845 Willapa Fourth St</t>
  </si>
  <si>
    <t>22 Viking Way</t>
  </si>
  <si>
    <t>Wilson Creek</t>
  </si>
  <si>
    <t>98860</t>
  </si>
  <si>
    <t>Winlock</t>
  </si>
  <si>
    <t>98596</t>
  </si>
  <si>
    <t>241 North Military Road</t>
  </si>
  <si>
    <t>4640 Wishkah Rd</t>
  </si>
  <si>
    <t>Wishram</t>
  </si>
  <si>
    <t>98673</t>
  </si>
  <si>
    <t>1500 Dike Access Rd</t>
  </si>
  <si>
    <t>2250 Lewis River Rd</t>
  </si>
  <si>
    <t>755 Park Street</t>
  </si>
  <si>
    <t>600 Bozarth</t>
  </si>
  <si>
    <t>11842 Lewis River Rd</t>
  </si>
  <si>
    <t>Ariel</t>
  </si>
  <si>
    <t>98603</t>
  </si>
  <si>
    <t>Yakima County Juvenile Detention</t>
  </si>
  <si>
    <t>Yakima Co. Juv. Det.</t>
  </si>
  <si>
    <t>723 South 8th. Street</t>
  </si>
  <si>
    <t>219 E. I Street</t>
  </si>
  <si>
    <t>212 S. 6th. Avenue</t>
  </si>
  <si>
    <t>2810 Castlevale</t>
  </si>
  <si>
    <t>611 South 44th Avenue</t>
  </si>
  <si>
    <t>410 South 19th Avenue</t>
  </si>
  <si>
    <t>612 North 6th Avenue</t>
  </si>
  <si>
    <t>4400 Douglas Drive</t>
  </si>
  <si>
    <t>400 West Viola</t>
  </si>
  <si>
    <t>1114 West Pierce</t>
  </si>
  <si>
    <t>2000 S. 18th St.</t>
  </si>
  <si>
    <t>1222 S. 22nd Ave.</t>
  </si>
  <si>
    <t>621 South 13th Avenue</t>
  </si>
  <si>
    <t>801 South 34th Avenue</t>
  </si>
  <si>
    <t>609 W. Washington Ave.</t>
  </si>
  <si>
    <t>2807 West  Lincoln Avenue</t>
  </si>
  <si>
    <t>120 North 16th Avenue</t>
  </si>
  <si>
    <t>802 River Road</t>
  </si>
  <si>
    <t>510 S. 9th. St.</t>
  </si>
  <si>
    <t>4411 W. Nob Hill Blvd.</t>
  </si>
  <si>
    <t>902 South 44th Avenue</t>
  </si>
  <si>
    <t>1120 S. 18th Street</t>
  </si>
  <si>
    <t>16525 - 100th Way</t>
  </si>
  <si>
    <t>Yelm</t>
  </si>
  <si>
    <t>98597</t>
  </si>
  <si>
    <t>16312 Bald Hill Rd SE</t>
  </si>
  <si>
    <t>35120 Hwy. 507 S.</t>
  </si>
  <si>
    <t>McKenna</t>
  </si>
  <si>
    <t>98558</t>
  </si>
  <si>
    <t>909 Mill Rd. S.E.</t>
  </si>
  <si>
    <t>16535 - 110th Ave. S.E.</t>
  </si>
  <si>
    <t>10605 Carter St SE</t>
  </si>
  <si>
    <t>107 First St. N</t>
  </si>
  <si>
    <t>1315 Yelm Ave. W.</t>
  </si>
  <si>
    <t>YMCA Camp Colman</t>
  </si>
  <si>
    <t>Longbranch</t>
  </si>
  <si>
    <t>98351</t>
  </si>
  <si>
    <t>Zillah</t>
  </si>
  <si>
    <t>98953</t>
  </si>
  <si>
    <t>1301 Cutler Way</t>
  </si>
  <si>
    <t>Sum of Free Eligible</t>
  </si>
  <si>
    <t>Sum of Reduced Price Eligible</t>
  </si>
  <si>
    <t>Sum of Total Enrollment</t>
  </si>
  <si>
    <t>Sum of % Free &amp; Reduced</t>
  </si>
  <si>
    <t>Site Number</t>
  </si>
  <si>
    <t>Public School</t>
  </si>
  <si>
    <t>Grade Levels</t>
  </si>
  <si>
    <t>County District #</t>
  </si>
  <si>
    <t>National School Lunch Program - Free and Reduced Enrollment by Public School in County/District Order</t>
  </si>
  <si>
    <t xml:space="preserve">Free </t>
  </si>
  <si>
    <t>Reduced</t>
  </si>
  <si>
    <t>Sum of % Free</t>
  </si>
  <si>
    <t>Sum of % Reduced</t>
  </si>
  <si>
    <t>Summit View High School</t>
  </si>
  <si>
    <t>11104 N.E.149th Street</t>
  </si>
  <si>
    <t>14220 NE 8th Street</t>
  </si>
  <si>
    <t>1280 160th Ave SE</t>
  </si>
  <si>
    <t>Wilburton Elementary</t>
  </si>
  <si>
    <t>12300 Main Street</t>
  </si>
  <si>
    <t>GRAD Babies (Options High School)</t>
  </si>
  <si>
    <t>Elk Plain School of Choice</t>
  </si>
  <si>
    <t>Spanaway Middle School</t>
  </si>
  <si>
    <t>View Ridge Elementary Arts Academy</t>
  </si>
  <si>
    <t>West Hills S.T.E.M. Academy</t>
  </si>
  <si>
    <t>Brewster Elementary School</t>
  </si>
  <si>
    <t>Discovery High School</t>
  </si>
  <si>
    <t>5125 NW Nan Henriksen Way</t>
  </si>
  <si>
    <t>4825 North shore Blvd</t>
  </si>
  <si>
    <t>Odyssey Middle School</t>
  </si>
  <si>
    <t>5001 NW Nan Henriksen Way</t>
  </si>
  <si>
    <t>Clallam Bay HIgh and Elementary School</t>
  </si>
  <si>
    <t>Neah Bay Elementary School</t>
  </si>
  <si>
    <t>Neah Bay Jr/Sr High School</t>
  </si>
  <si>
    <t>500 Pine Street</t>
  </si>
  <si>
    <t>Riverbend School</t>
  </si>
  <si>
    <t>Futurus High School</t>
  </si>
  <si>
    <t>James W. Lintott Elementary</t>
  </si>
  <si>
    <t>1220 Bishop Road</t>
  </si>
  <si>
    <t>Orin C. Smith Elementary School</t>
  </si>
  <si>
    <t>1240 Bishop Road</t>
  </si>
  <si>
    <t>Lakes High School</t>
  </si>
  <si>
    <t>Kalispel Language Immersion School</t>
  </si>
  <si>
    <t>104 Wright Street</t>
  </si>
  <si>
    <t>East Valley Central Middle School</t>
  </si>
  <si>
    <t>East Valley Elementary</t>
  </si>
  <si>
    <t>Columbia Crest a STEM Academy</t>
  </si>
  <si>
    <t>Ellensburg High School</t>
  </si>
  <si>
    <t>Morgan Middle School</t>
  </si>
  <si>
    <t>East Grays Harbor High School</t>
  </si>
  <si>
    <t>Hedden Elementary</t>
  </si>
  <si>
    <t>405 Bailey Avenue</t>
  </si>
  <si>
    <t>Grapeview Elementary &amp; Middle School</t>
  </si>
  <si>
    <t>Marcus Whitman-Cowiche Elementary</t>
  </si>
  <si>
    <t>Hood Canal Elementary School</t>
  </si>
  <si>
    <t>Impact Public Schools</t>
  </si>
  <si>
    <t>17-911</t>
  </si>
  <si>
    <t>Puget Sound Elementary</t>
  </si>
  <si>
    <t>3438 S148th St</t>
  </si>
  <si>
    <t>Amon Creek Elementary</t>
  </si>
  <si>
    <t>18 Center Parkway</t>
  </si>
  <si>
    <t>Fuerza Elementary</t>
  </si>
  <si>
    <t>6011 W. 10th Pl.</t>
  </si>
  <si>
    <t>Legacy High School - Kennewick</t>
  </si>
  <si>
    <t>Tri-Tech Skills Center</t>
  </si>
  <si>
    <t>25811 S.E. 156th Avenue</t>
  </si>
  <si>
    <t>Stevens Creek Elementary</t>
  </si>
  <si>
    <t>9317 29th ST NE</t>
  </si>
  <si>
    <t>Clara Barton Elementary</t>
  </si>
  <si>
    <t>12101 172nd Ave. NE</t>
  </si>
  <si>
    <t>Ella Baker Elementary</t>
  </si>
  <si>
    <t>9595 Eastridge Drive NE</t>
  </si>
  <si>
    <t>8750 Line Road</t>
  </si>
  <si>
    <t>1203 Bradley Road</t>
  </si>
  <si>
    <t>12908 N Pittsburg</t>
  </si>
  <si>
    <t>Simpson Avenue Elementary</t>
  </si>
  <si>
    <t>700 E Sharon</t>
  </si>
  <si>
    <t>1051 West Clark Street</t>
  </si>
  <si>
    <t>Wolfle Elementary School</t>
  </si>
  <si>
    <t>North Mason Developmental Preschool</t>
  </si>
  <si>
    <t>22871 Ne SR 3</t>
  </si>
  <si>
    <t>North Mason Senior High</t>
  </si>
  <si>
    <t>6120 Mullen Rd. SE</t>
  </si>
  <si>
    <t>380 NE Regatta Dr</t>
  </si>
  <si>
    <t>Avanti High School</t>
  </si>
  <si>
    <t>Leland P Brown Elementary</t>
  </si>
  <si>
    <t>On-line Regional Learning Academy - Montessori School</t>
  </si>
  <si>
    <t>Onalaska Middle School</t>
  </si>
  <si>
    <t>Early Childhood Center</t>
  </si>
  <si>
    <t>Pasco Early Learning Center</t>
  </si>
  <si>
    <t>1315 N. 7th Ave</t>
  </si>
  <si>
    <t>Brouillet Elementary</t>
  </si>
  <si>
    <t>Hunt Elementary</t>
  </si>
  <si>
    <t>Mt. View Elementary</t>
  </si>
  <si>
    <t>Rogers High</t>
  </si>
  <si>
    <t>Stahl Junior High</t>
  </si>
  <si>
    <t>Walker High</t>
  </si>
  <si>
    <t>Zeiger Elementary</t>
  </si>
  <si>
    <t>Quincy Innovation Academy</t>
  </si>
  <si>
    <t>Rainier Senior High School</t>
  </si>
  <si>
    <t>Sartori Elementary</t>
  </si>
  <si>
    <t>332 Park Ave N</t>
  </si>
  <si>
    <t>1550 George Washington Way</t>
  </si>
  <si>
    <t>Richland School District Early Learning Center</t>
  </si>
  <si>
    <t>1525 Hunt Ave</t>
  </si>
  <si>
    <t>Sunset Ridge Intermediate School</t>
  </si>
  <si>
    <t>3215 S. Hillhurst Road</t>
  </si>
  <si>
    <t>68642</t>
  </si>
  <si>
    <t>3215 S. Hillhurst Rd.</t>
  </si>
  <si>
    <t>1700 N 90th St</t>
  </si>
  <si>
    <t>723 S. Concord Street</t>
  </si>
  <si>
    <t>7821 Stone Ave N</t>
  </si>
  <si>
    <t>4525 S Cloverdale Street</t>
  </si>
  <si>
    <t>9709 - 60th Ave. So.</t>
  </si>
  <si>
    <t>2424 7th Ave W</t>
  </si>
  <si>
    <t>5013 SW Dakota St</t>
  </si>
  <si>
    <t>2400 N 65th St</t>
  </si>
  <si>
    <t>3528 S Ferdinand</t>
  </si>
  <si>
    <t>4030 N.E. 109th St</t>
  </si>
  <si>
    <t>2645 California Ave SW</t>
  </si>
  <si>
    <t>144 NE 54th St</t>
  </si>
  <si>
    <t>13018 20th Avenue Northeast</t>
  </si>
  <si>
    <t>7740 34th Ave SW</t>
  </si>
  <si>
    <t>4800 S. Henderson Street</t>
  </si>
  <si>
    <t>7712 40th Avenue NE</t>
  </si>
  <si>
    <t>CHOICE Alternative School</t>
  </si>
  <si>
    <t>South Whidbey Middle School (Langley)</t>
  </si>
  <si>
    <t>780 Broadway</t>
  </si>
  <si>
    <t>94063</t>
  </si>
  <si>
    <t>Sumner-Bonney Lake  School District</t>
  </si>
  <si>
    <t>Eismann Elementary</t>
  </si>
  <si>
    <t>Tehaleh Heights Elementary School</t>
  </si>
  <si>
    <t>17520 Berkeley Parkway E</t>
  </si>
  <si>
    <t>Angelo Giaudrone Middle School</t>
  </si>
  <si>
    <t>Fresh Start</t>
  </si>
  <si>
    <t>Industrial Design Engineering and Art High School</t>
  </si>
  <si>
    <t>Madison Head Start</t>
  </si>
  <si>
    <t>Oakland High School</t>
  </si>
  <si>
    <t>School of the Arts</t>
  </si>
  <si>
    <t>Computer Academy Toppenish High School</t>
  </si>
  <si>
    <t>2315 N. Cedar</t>
  </si>
  <si>
    <t>AG West Black Hills High</t>
  </si>
  <si>
    <t>George Washington Bush Middle School</t>
  </si>
  <si>
    <t>Chambers Elementary</t>
  </si>
  <si>
    <t>Visitation Catholic STEM Academy</t>
  </si>
  <si>
    <t>WA HE LUT Indian School Agency</t>
  </si>
  <si>
    <t>Opportunity</t>
  </si>
  <si>
    <t>Simcoe Elementary School</t>
  </si>
  <si>
    <t>Wishkah Valley Elementary/High School</t>
  </si>
  <si>
    <t>Yelm High School</t>
  </si>
  <si>
    <t>Yelm Middle School</t>
  </si>
  <si>
    <t>Yelm Prarie Elementary</t>
  </si>
  <si>
    <t>Site Claiming Option</t>
  </si>
  <si>
    <t>CEP</t>
  </si>
  <si>
    <t>Standard</t>
  </si>
  <si>
    <t>839 21st Street SE</t>
  </si>
  <si>
    <t>10001 School St</t>
  </si>
  <si>
    <t>Peshastin</t>
  </si>
  <si>
    <t>98847</t>
  </si>
  <si>
    <t>Chimacum Junior and Senior High School</t>
  </si>
  <si>
    <t>91 West valley Rd</t>
  </si>
  <si>
    <t>Provision II – Breakfast only</t>
  </si>
  <si>
    <t>34-978</t>
  </si>
  <si>
    <t>DCYF Echo Glen Children's Center</t>
  </si>
  <si>
    <t>Echo Glen Children's Center Cafeteria</t>
  </si>
  <si>
    <t>DCYF JR</t>
  </si>
  <si>
    <t>14521 - 12th Avenue N.E.</t>
  </si>
  <si>
    <t>ECEAP Preschool</t>
  </si>
  <si>
    <t>Tambark Creek</t>
  </si>
  <si>
    <t>4419 180th St SE</t>
  </si>
  <si>
    <t>North Bellingham Elementary</t>
  </si>
  <si>
    <t>5275 Northwest Road</t>
  </si>
  <si>
    <t>Whatcom Discovery School</t>
  </si>
  <si>
    <t>5780 Hendrickson Road</t>
  </si>
  <si>
    <t>6020 Rainier Ave S</t>
  </si>
  <si>
    <t>Timberline Middle School</t>
  </si>
  <si>
    <t>9900 REDMOND RIDGE DR NE</t>
  </si>
  <si>
    <t>REDMOND</t>
  </si>
  <si>
    <t>500 B St.</t>
  </si>
  <si>
    <t>Legacy High School (Marysville Arts &amp; Technology High School)</t>
  </si>
  <si>
    <t>505 E. Stonewall</t>
  </si>
  <si>
    <t>Harriett Rowley Elementary School</t>
  </si>
  <si>
    <t>400 53rd Street</t>
  </si>
  <si>
    <t>Choice Academy</t>
  </si>
  <si>
    <t>150 E North Mason School RD</t>
  </si>
  <si>
    <t>Oakville Home Link</t>
  </si>
  <si>
    <t>103 School St</t>
  </si>
  <si>
    <t>500 S Washington Street</t>
  </si>
  <si>
    <t>Three Rivers Elementary</t>
  </si>
  <si>
    <t>3901 Road 84</t>
  </si>
  <si>
    <t>Salish Coast Elementary</t>
  </si>
  <si>
    <t>811 E. Sprague Avenue</t>
  </si>
  <si>
    <t>Kamiak Elementary School</t>
  </si>
  <si>
    <t>1400 NW Terre View Drive</t>
  </si>
  <si>
    <t>Dessie F Evans Elementary</t>
  </si>
  <si>
    <t>7911 144th St E</t>
  </si>
  <si>
    <t>13812 Meridian East</t>
  </si>
  <si>
    <t>Ancient Lakes Elementary</t>
  </si>
  <si>
    <t>403 Jackrabbit Street NE</t>
  </si>
  <si>
    <t>Hanford High School</t>
  </si>
  <si>
    <t>4400 Interlake Ave. N.</t>
  </si>
  <si>
    <t>Magnolia Elementary</t>
  </si>
  <si>
    <t>2418 24th Ave. W.</t>
  </si>
  <si>
    <t>1700 E. Union</t>
  </si>
  <si>
    <t>400 North 2nd Ave</t>
  </si>
  <si>
    <t>1900 N 170th Street</t>
  </si>
  <si>
    <t>Snoqualmie Middle</t>
  </si>
  <si>
    <t>South Whidbey Elementary North Campus (formally South Whidbey Inter)</t>
  </si>
  <si>
    <t>8001 south J Street</t>
  </si>
  <si>
    <t>iTech Preparatory</t>
  </si>
  <si>
    <t>Columbia Elementary School</t>
  </si>
  <si>
    <t>North Fork Elementary School</t>
  </si>
  <si>
    <t>Child Nutrition Services</t>
  </si>
  <si>
    <t>Congressional District</t>
  </si>
  <si>
    <t>6th District</t>
  </si>
  <si>
    <t>3rd District</t>
  </si>
  <si>
    <t>5th District</t>
  </si>
  <si>
    <t>2nd District</t>
  </si>
  <si>
    <t>8th District</t>
  </si>
  <si>
    <t>Bowman Creek Elementary</t>
  </si>
  <si>
    <t>5701 Kersey Way SE</t>
  </si>
  <si>
    <t>1031 14th St. NE</t>
  </si>
  <si>
    <t>9th District</t>
  </si>
  <si>
    <t>15027 NE Bellevue-Redmond Rd</t>
  </si>
  <si>
    <t>4th District</t>
  </si>
  <si>
    <t>10th District</t>
  </si>
  <si>
    <t>1st District</t>
  </si>
  <si>
    <t>Catalyst Public Schools</t>
  </si>
  <si>
    <t>18-901</t>
  </si>
  <si>
    <t>1305 Ironsides Ave</t>
  </si>
  <si>
    <t>Alternative High School (Barker Creek)</t>
  </si>
  <si>
    <t>P.O. Box 278</t>
  </si>
  <si>
    <t>Thomas Middle School</t>
  </si>
  <si>
    <t>At-Large District</t>
  </si>
  <si>
    <t>7th District</t>
  </si>
  <si>
    <t>Lee Elementary</t>
  </si>
  <si>
    <t>Emerald Elementary School</t>
  </si>
  <si>
    <t>4000 NE 164th Ave.</t>
  </si>
  <si>
    <t>1920 128th St. E.</t>
  </si>
  <si>
    <t>Hope Lutheran School</t>
  </si>
  <si>
    <t>4456 42nd Ave. S.W.</t>
  </si>
  <si>
    <t>Lake Quinault School (K-12)</t>
  </si>
  <si>
    <t>Emerson High School (K-12)</t>
  </si>
  <si>
    <t>Old Redmond School House</t>
  </si>
  <si>
    <t>16600 NE 80th St</t>
  </si>
  <si>
    <t>Lumen Public School</t>
  </si>
  <si>
    <t>32-903</t>
  </si>
  <si>
    <t>Lumen High School</t>
  </si>
  <si>
    <t>718 West Riverside</t>
  </si>
  <si>
    <t>3525 E Hastings Ave</t>
  </si>
  <si>
    <t>Highland Middle School</t>
  </si>
  <si>
    <t>3515 W Hawthorne Rd</t>
  </si>
  <si>
    <t>Envision Career Academy</t>
  </si>
  <si>
    <t>Innovation Lab High School</t>
  </si>
  <si>
    <t>2020 224th St SE</t>
  </si>
  <si>
    <t>Ruby Bridges Elementary</t>
  </si>
  <si>
    <t>20510 49th Drive SE</t>
  </si>
  <si>
    <t>Oakville Preschool</t>
  </si>
  <si>
    <t>374 4th Ave</t>
  </si>
  <si>
    <t>PO Box 1419</t>
  </si>
  <si>
    <t>Columbia River Elementary</t>
  </si>
  <si>
    <t>9011 Burns Rd</t>
  </si>
  <si>
    <t>Ray Reynolds Middle School</t>
  </si>
  <si>
    <t>9507 Burns Rd</t>
  </si>
  <si>
    <t>Forks High School</t>
  </si>
  <si>
    <t>Forks Middle School</t>
  </si>
  <si>
    <t>1804 13th Avenue SW</t>
  </si>
  <si>
    <t>Rising Star Elementary School</t>
  </si>
  <si>
    <t>Cedar High School</t>
  </si>
  <si>
    <t>Aldercrest Annex (Cascade School)</t>
  </si>
  <si>
    <t>2800 NE 200th St</t>
  </si>
  <si>
    <t>Mike Morris Elementary</t>
  </si>
  <si>
    <t>Church Creek Campus</t>
  </si>
  <si>
    <t>7600 272ne St. NW</t>
  </si>
  <si>
    <t>16100 NE 50th Ave.</t>
  </si>
  <si>
    <t>3200 NE 86th Ave</t>
  </si>
  <si>
    <t>Walla Walla Center for Children and Families</t>
  </si>
  <si>
    <t>PO Box 128</t>
  </si>
  <si>
    <t>502 S Glover Street</t>
  </si>
  <si>
    <t>Twisp</t>
  </si>
  <si>
    <t>98856</t>
  </si>
  <si>
    <t>Ocosta Jr/Sr High School</t>
  </si>
  <si>
    <t>409 North K Street</t>
  </si>
  <si>
    <t>P O Box 217</t>
  </si>
  <si>
    <t>1600 20th St</t>
  </si>
  <si>
    <t>Cap Sante High School</t>
  </si>
  <si>
    <t>600  East First St.</t>
  </si>
  <si>
    <t>Box 489</t>
  </si>
  <si>
    <t>2116 Cornwall Avenue</t>
  </si>
  <si>
    <t>1825 K ST SE</t>
  </si>
  <si>
    <t>1302 4th St SW</t>
  </si>
  <si>
    <t>2301 M Street SE</t>
  </si>
  <si>
    <t>8489 Madison Ave NE</t>
  </si>
  <si>
    <t>bellevue</t>
  </si>
  <si>
    <t>17900 NE 16th St.</t>
  </si>
  <si>
    <t>12400 ne 32nd st</t>
  </si>
  <si>
    <t>Chinook Middle</t>
  </si>
  <si>
    <t>2001 98th Ave NE</t>
  </si>
  <si>
    <t>9601 ne 24th Street</t>
  </si>
  <si>
    <t>4255 153rd Ave SE</t>
  </si>
  <si>
    <t>16218 Pacific Ave</t>
  </si>
  <si>
    <t>Bethel Hope Early Learning Center</t>
  </si>
  <si>
    <t>214 167th St S</t>
  </si>
  <si>
    <t>Katherine G. Johnson Elementary School</t>
  </si>
  <si>
    <t>17015 Waller Rd E</t>
  </si>
  <si>
    <t>17015 Waller Rd E, Tacoma, WA 98446</t>
  </si>
  <si>
    <t>516 176th St E</t>
  </si>
  <si>
    <t>836</t>
  </si>
  <si>
    <t>Mitchell Avenue</t>
  </si>
  <si>
    <t>1055</t>
  </si>
  <si>
    <t>H Street</t>
  </si>
  <si>
    <t>975</t>
  </si>
  <si>
    <t>820</t>
  </si>
  <si>
    <t>Boblett Street</t>
  </si>
  <si>
    <t>503 S 7TH ST</t>
  </si>
  <si>
    <t>BREWSTER</t>
  </si>
  <si>
    <t>1300 Douglas Street</t>
  </si>
  <si>
    <t>La Camas Lake Elementary</t>
  </si>
  <si>
    <t>PO BOX 337</t>
  </si>
  <si>
    <t>PO Box 131</t>
  </si>
  <si>
    <t>Cascade Public School</t>
  </si>
  <si>
    <t>17-917</t>
  </si>
  <si>
    <t>Why Not You Academy</t>
  </si>
  <si>
    <t>Alpine Lakes Elementary</t>
  </si>
  <si>
    <t>Central Kitsap High</t>
  </si>
  <si>
    <t>Ridgeline High School</t>
  </si>
  <si>
    <t>Spokane Valley Technology</t>
  </si>
  <si>
    <t>Virginia</t>
  </si>
  <si>
    <t>12414 South Andrus</t>
  </si>
  <si>
    <t>12414 S Andrus</t>
  </si>
  <si>
    <t>6120 Abbott</t>
  </si>
  <si>
    <t>9904</t>
  </si>
  <si>
    <t>Chief Seattle Council, BSA</t>
  </si>
  <si>
    <t>17-002</t>
  </si>
  <si>
    <t>Camp Sheppard</t>
  </si>
  <si>
    <t>3120 Rainer Ave S.</t>
  </si>
  <si>
    <t>8805 Steilacoom BLVD SW</t>
  </si>
  <si>
    <t>Steilacoom</t>
  </si>
  <si>
    <t>401 Chestnut St</t>
  </si>
  <si>
    <t>1917 4th ave</t>
  </si>
  <si>
    <t>1945 4th ave</t>
  </si>
  <si>
    <t>9219 Lakewood Dr SW</t>
  </si>
  <si>
    <t>10903 Gravelly Lake Dr SW</t>
  </si>
  <si>
    <t>CP ECEAP/Preschool @Iglesia Adventista</t>
  </si>
  <si>
    <t>255 SE Larch Avenue</t>
  </si>
  <si>
    <t>PO Box 479</t>
  </si>
  <si>
    <t>413 N 4th</t>
  </si>
  <si>
    <t>410 W Locust St</t>
  </si>
  <si>
    <t>1725 1st ave</t>
  </si>
  <si>
    <t>PO Box 20</t>
  </si>
  <si>
    <t>Joyce</t>
  </si>
  <si>
    <t>98343</t>
  </si>
  <si>
    <t>485 SE E ST</t>
  </si>
  <si>
    <t>CRESTON</t>
  </si>
  <si>
    <t>Wisconsin</t>
  </si>
  <si>
    <t>305 Monumental Rd</t>
  </si>
  <si>
    <t>1075 Fir St</t>
  </si>
  <si>
    <t>801 7th Street</t>
  </si>
  <si>
    <t>21727 34th St E</t>
  </si>
  <si>
    <t>East Valley Parent Partnership</t>
  </si>
  <si>
    <t>3830  N Sullivan  Rd Bldg 1</t>
  </si>
  <si>
    <t>2002 Beaudry RD</t>
  </si>
  <si>
    <t>Beaudry Road</t>
  </si>
  <si>
    <t>Clovis Point Elementary</t>
  </si>
  <si>
    <t>Sterling Junior High</t>
  </si>
  <si>
    <t>1893 Railroad Street</t>
  </si>
  <si>
    <t>Woodway Center</t>
  </si>
  <si>
    <t>9521 240th St SW</t>
  </si>
  <si>
    <t>1203 E Capitol Avenue</t>
  </si>
  <si>
    <t>Capitol Ave</t>
  </si>
  <si>
    <t>1st Ave</t>
  </si>
  <si>
    <t>226 Semanski Street</t>
  </si>
  <si>
    <t>1640 Fell St.</t>
  </si>
  <si>
    <t>226 semanski Street</t>
  </si>
  <si>
    <t>21200 SE 416</t>
  </si>
  <si>
    <t>111 4th Ave NW</t>
  </si>
  <si>
    <t>Home Choice Academy</t>
  </si>
  <si>
    <t>6201 N W Friberg-Strunk Street</t>
  </si>
  <si>
    <t>Excelsior/Excelsior Holistic School</t>
  </si>
  <si>
    <t>31455 28th Ave S,</t>
  </si>
  <si>
    <t>625 S 314th ST</t>
  </si>
  <si>
    <t>303 SW 308th St</t>
  </si>
  <si>
    <t>6175 Church Rd</t>
  </si>
  <si>
    <t>2651 Thornton Road</t>
  </si>
  <si>
    <t>5830 Golden Eagle Drive</t>
  </si>
  <si>
    <t>Fife Elementary School</t>
  </si>
  <si>
    <t>5804 20th Street</t>
  </si>
  <si>
    <t>Fife</t>
  </si>
  <si>
    <t>213504 E Cougar Rd</t>
  </si>
  <si>
    <t>14917 South Jackson Road</t>
  </si>
  <si>
    <t>15001 South Jackson Road</t>
  </si>
  <si>
    <t>505 Crest Dr</t>
  </si>
  <si>
    <t>205 North Alder Avenue</t>
  </si>
  <si>
    <t>Great Northern School District 312</t>
  </si>
  <si>
    <t>32-312</t>
  </si>
  <si>
    <t>3115 N Spotted Road</t>
  </si>
  <si>
    <t>Green Mountain School District</t>
  </si>
  <si>
    <t>06-103</t>
  </si>
  <si>
    <t>Green Mountain School</t>
  </si>
  <si>
    <t>306 Steptoe St</t>
  </si>
  <si>
    <t>P. O. Box 204</t>
  </si>
  <si>
    <t>P.O. Box 204</t>
  </si>
  <si>
    <t>1181 Thompson Rd</t>
  </si>
  <si>
    <t>P.O. Box 6</t>
  </si>
  <si>
    <t>Maritime High School</t>
  </si>
  <si>
    <t>615 S 200th St</t>
  </si>
  <si>
    <t>16819 Ne 159th</t>
  </si>
  <si>
    <t>1002 Chestnut Street</t>
  </si>
  <si>
    <t>PO Box 3700</t>
  </si>
  <si>
    <t>98509</t>
  </si>
  <si>
    <t>Holy Rosary Parish</t>
  </si>
  <si>
    <t>Holy Rosary School</t>
  </si>
  <si>
    <t>4142 42nd Ave. SW</t>
  </si>
  <si>
    <t>State Route 106</t>
  </si>
  <si>
    <t>310 SIMPSON AVE</t>
  </si>
  <si>
    <t>HOQUIAM</t>
  </si>
  <si>
    <t>3003 Cherry Street</t>
  </si>
  <si>
    <t>Impact | Commencement Bay Elementary</t>
  </si>
  <si>
    <t>27-902</t>
  </si>
  <si>
    <t>1301 E 34th St</t>
  </si>
  <si>
    <t>Impact | Salish Sea Elementary</t>
  </si>
  <si>
    <t>17-916</t>
  </si>
  <si>
    <t>3900 S Holly Park Drive</t>
  </si>
  <si>
    <t>Cedar Trails Elementary</t>
  </si>
  <si>
    <t>4399 Issaquah-Pine Lake Road SE</t>
  </si>
  <si>
    <t>Cougar Mountain MS</t>
  </si>
  <si>
    <t>1929 NW Talus Drive</t>
  </si>
  <si>
    <t>100 W Martin  Street</t>
  </si>
  <si>
    <t>China Garden Road</t>
  </si>
  <si>
    <t>3902 Old Pacific Hwy. S</t>
  </si>
  <si>
    <t>404 Long Street</t>
  </si>
  <si>
    <t>Lexington Elementary</t>
  </si>
  <si>
    <t>200 Boardwalk Way</t>
  </si>
  <si>
    <t>1213 S. 5th Avenue</t>
  </si>
  <si>
    <t>123 S. Kent St.</t>
  </si>
  <si>
    <t>560 W. 6th Ave</t>
  </si>
  <si>
    <t>4624 W. 10th Ave</t>
  </si>
  <si>
    <t>Kent Laboratory Academy</t>
  </si>
  <si>
    <t>10515 SE 208th Street</t>
  </si>
  <si>
    <t>River Ridge Elementary</t>
  </si>
  <si>
    <t>22420 S. Military Road</t>
  </si>
  <si>
    <t>913  Horne Drive</t>
  </si>
  <si>
    <t>PO Box 1840</t>
  </si>
  <si>
    <t>2001 NE Lockwood Creek Rod</t>
  </si>
  <si>
    <t>La Conner Elementary</t>
  </si>
  <si>
    <t>404</t>
  </si>
  <si>
    <t>P.O. BOX 369</t>
  </si>
  <si>
    <t>215 Webster Ave</t>
  </si>
  <si>
    <t>Chelan School of Innnovation (Formerly Glacier Valley Alternative High School)</t>
  </si>
  <si>
    <t>4213 228th NE</t>
  </si>
  <si>
    <t>3045 180TH NE</t>
  </si>
  <si>
    <t>Eastlake High School</t>
  </si>
  <si>
    <t>400 228th Ave NE</t>
  </si>
  <si>
    <t>International Community School</t>
  </si>
  <si>
    <t>11133 NE 65th Street</t>
  </si>
  <si>
    <t>10601 NE 132nd</t>
  </si>
  <si>
    <t>Tesla STEM High School</t>
  </si>
  <si>
    <t>4301 228th Ave NE</t>
  </si>
  <si>
    <t>29818 S. North Pine Creek Rd</t>
  </si>
  <si>
    <t>201 Pine Street</t>
  </si>
  <si>
    <t>Box 670</t>
  </si>
  <si>
    <t>209 E Wellsandt Ave</t>
  </si>
  <si>
    <t>2715 Lilac Street</t>
  </si>
  <si>
    <t>2715 Lilac St</t>
  </si>
  <si>
    <t>2715 Lilac</t>
  </si>
  <si>
    <t>2334 Lummi View Dr.</t>
  </si>
  <si>
    <t>625 Keasey avenue</t>
  </si>
  <si>
    <t>P.O. Box A</t>
  </si>
  <si>
    <t>Matlock Brady Road</t>
  </si>
  <si>
    <t>5200 100th  Street N.E.</t>
  </si>
  <si>
    <t>611 S Main Street</t>
  </si>
  <si>
    <t>9911 Bob Olson Ln</t>
  </si>
  <si>
    <t>116 W THIRD</t>
  </si>
  <si>
    <t>PO BOX 128</t>
  </si>
  <si>
    <t>MEDICAL LAKE</t>
  </si>
  <si>
    <t>200 E BARKER</t>
  </si>
  <si>
    <t>303 N Church St</t>
  </si>
  <si>
    <t>152 Westlake Ave</t>
  </si>
  <si>
    <t>900 E Yonezawa Blvd</t>
  </si>
  <si>
    <t>MOSES LAKE</t>
  </si>
  <si>
    <t>Groff Elementary School</t>
  </si>
  <si>
    <t>1501 South Moses Lake Avenue</t>
  </si>
  <si>
    <t>PO Box  478</t>
  </si>
  <si>
    <t>P.O.BOX 95/ 4936 DEMING ROAD</t>
  </si>
  <si>
    <t>DEMING</t>
  </si>
  <si>
    <t>7547 Kendall Road</t>
  </si>
  <si>
    <t>Kendall Road</t>
  </si>
  <si>
    <t>Maple Falls</t>
  </si>
  <si>
    <t>98266</t>
  </si>
  <si>
    <t>4936 DEMING ROAD/PO BOX 95</t>
  </si>
  <si>
    <t>DEMING ROAD</t>
  </si>
  <si>
    <t>314 N 9th Street</t>
  </si>
  <si>
    <t>9700 Holly Drive</t>
  </si>
  <si>
    <t>10520 Harbour Pt Blvd</t>
  </si>
  <si>
    <t>11700 Meridian Ave. S.</t>
  </si>
  <si>
    <t>3616 South Road, #C-4</t>
  </si>
  <si>
    <t>12300 Harbour Pt. Blvd.</t>
  </si>
  <si>
    <t>5000 Harbour Pt. Blvd.</t>
  </si>
  <si>
    <t>10801 Harbour Pt. Blvd.</t>
  </si>
  <si>
    <t>200 120th St. S. W.</t>
  </si>
  <si>
    <t>13025 17th Ave W</t>
  </si>
  <si>
    <t>5819 140th St. S. W.</t>
  </si>
  <si>
    <t>4709 Picnic Point Rd</t>
  </si>
  <si>
    <t>PO Box 837</t>
  </si>
  <si>
    <t>229 School House Loop Rd.</t>
  </si>
  <si>
    <t>PO Box70</t>
  </si>
  <si>
    <t>PO Box 70</t>
  </si>
  <si>
    <t>Breckenridge</t>
  </si>
  <si>
    <t>BADGER RD</t>
  </si>
  <si>
    <t>200 E. Pepiot Rd.</t>
  </si>
  <si>
    <t>25800 Siyaya Ave NE</t>
  </si>
  <si>
    <t>PO Box H</t>
  </si>
  <si>
    <t>PO Box 778</t>
  </si>
  <si>
    <t>400 Washington Ave S</t>
  </si>
  <si>
    <t>Ocean Beach Options Academy</t>
  </si>
  <si>
    <t>25701 Vernon</t>
  </si>
  <si>
    <t>2580 S Montesano St</t>
  </si>
  <si>
    <t>P.O. Box  248</t>
  </si>
  <si>
    <t>311 South 1st</t>
  </si>
  <si>
    <t>126 South Main</t>
  </si>
  <si>
    <t>244 S Fifth</t>
  </si>
  <si>
    <t>1118 5th Avenue</t>
  </si>
  <si>
    <t>619 W. Bartlett Ave.</t>
  </si>
  <si>
    <t>611 School Rd</t>
  </si>
  <si>
    <t>816 Juniper St</t>
  </si>
  <si>
    <t>816 Juniper</t>
  </si>
  <si>
    <t>721 S. 12th Ave</t>
  </si>
  <si>
    <t>PASCO</t>
  </si>
  <si>
    <t>Provision II – Breakfast and Lunch</t>
  </si>
  <si>
    <t>Pe Ell School District</t>
  </si>
  <si>
    <t>21-301</t>
  </si>
  <si>
    <t>Pe Ell School</t>
  </si>
  <si>
    <t>519 N. 2nd Street</t>
  </si>
  <si>
    <t>PO Box 368</t>
  </si>
  <si>
    <t>Pe Ell</t>
  </si>
  <si>
    <t>98572</t>
  </si>
  <si>
    <t>6219 40th St NW</t>
  </si>
  <si>
    <t>4905 Rosedale ST NW</t>
  </si>
  <si>
    <t>5101 Rosedale St NW</t>
  </si>
  <si>
    <t>3701 38th AV NW</t>
  </si>
  <si>
    <t>9010 Prentice Av NW</t>
  </si>
  <si>
    <t>5510 Key Peninsula HWY NW</t>
  </si>
  <si>
    <t>10414 56th ST NW</t>
  </si>
  <si>
    <t>12617 118th Ave NW</t>
  </si>
  <si>
    <t>14105 Purdy Dr NW</t>
  </si>
  <si>
    <t>8502 Skansie Ave</t>
  </si>
  <si>
    <t>13815 62nd Ave NW</t>
  </si>
  <si>
    <t>Swift Water Elementary</t>
  </si>
  <si>
    <t>10811 Harbor Hill Dr</t>
  </si>
  <si>
    <t>17521 Hall Road NW</t>
  </si>
  <si>
    <t>5615 Kopachuck Dr NW</t>
  </si>
  <si>
    <t>Gig Harobr</t>
  </si>
  <si>
    <t>Pinnacles Prep Charter School</t>
  </si>
  <si>
    <t>04-901</t>
  </si>
  <si>
    <t>504 S. Chelan Ave.</t>
  </si>
  <si>
    <t>PO Box 950</t>
  </si>
  <si>
    <t>25 Rife Rd</t>
  </si>
  <si>
    <t>Lincoln High School (formerly Choice/Connections)</t>
  </si>
  <si>
    <t>924 West 9th Street</t>
  </si>
  <si>
    <t>Prescott Junior High</t>
  </si>
  <si>
    <t>207 S A Street</t>
  </si>
  <si>
    <t>1500 Grant Ave</t>
  </si>
  <si>
    <t>PROSSER</t>
  </si>
  <si>
    <t>Pullman Community Montessori</t>
  </si>
  <si>
    <t>38-901</t>
  </si>
  <si>
    <t>115 NW STATE ST RM 212</t>
  </si>
  <si>
    <t>PULLMAN</t>
  </si>
  <si>
    <t>3607 17th St SW</t>
  </si>
  <si>
    <t>HWY 101</t>
  </si>
  <si>
    <t>La Push, WA</t>
  </si>
  <si>
    <t>411 South Spartan Avenue</t>
  </si>
  <si>
    <t>411 S Spartan Avenue</t>
  </si>
  <si>
    <t>1400 13TH AVENUE SW</t>
  </si>
  <si>
    <t>224 J STREET SE</t>
  </si>
  <si>
    <t>10001 17th PL S.</t>
  </si>
  <si>
    <t>30306 E hwy 20</t>
  </si>
  <si>
    <t>34515 N Newport Hwy</t>
  </si>
  <si>
    <t>carnation</t>
  </si>
  <si>
    <t>7710 James Rd SW</t>
  </si>
  <si>
    <t>19800 Carper Rd</t>
  </si>
  <si>
    <t>9937 Highway 12 SW</t>
  </si>
  <si>
    <t>7440 James Rd SW</t>
  </si>
  <si>
    <t>916 S.Josephine Ave.</t>
  </si>
  <si>
    <t>916 S Josephine AVE</t>
  </si>
  <si>
    <t>Saint Anne School</t>
  </si>
  <si>
    <t>St. Anne School</t>
  </si>
  <si>
    <t>101 W. Lee St.</t>
  </si>
  <si>
    <t>95</t>
  </si>
  <si>
    <t>Grover St. E.</t>
  </si>
  <si>
    <t>45</t>
  </si>
  <si>
    <t>Blair St.</t>
  </si>
  <si>
    <t>Satsop School District</t>
  </si>
  <si>
    <t>14-104</t>
  </si>
  <si>
    <t>Satsop Elementary School</t>
  </si>
  <si>
    <t>PO Box 96</t>
  </si>
  <si>
    <t>853 Monte Elma Rd</t>
  </si>
  <si>
    <t>Satsop</t>
  </si>
  <si>
    <t>98583</t>
  </si>
  <si>
    <t>Alan T. Sugiyama</t>
  </si>
  <si>
    <t>Cascade Parent Partnership Program</t>
  </si>
  <si>
    <t>301 21st Ave E</t>
  </si>
  <si>
    <t>2100 4th Ave N</t>
  </si>
  <si>
    <t>500 SW Spokane St</t>
  </si>
  <si>
    <t>3000 California Ave SW</t>
  </si>
  <si>
    <t>3701 S Kenyon St.</t>
  </si>
  <si>
    <t>316 W Naches Ave</t>
  </si>
  <si>
    <t>316 W Naches</t>
  </si>
  <si>
    <t>PO Box 68</t>
  </si>
  <si>
    <t>350 University Ave.</t>
  </si>
  <si>
    <t>937 W Alpine Way</t>
  </si>
  <si>
    <t>Alpine Way</t>
  </si>
  <si>
    <t>900 West Franlkin Street</t>
  </si>
  <si>
    <t>534 East K Street</t>
  </si>
  <si>
    <t>Two Rivers Alt School</t>
  </si>
  <si>
    <t>161 SE Collier Rd.</t>
  </si>
  <si>
    <t>Frances Scott Elementary</t>
  </si>
  <si>
    <t>2330 W. Longfellow Ave</t>
  </si>
  <si>
    <t>908 E 24th Ave</t>
  </si>
  <si>
    <t>5510 N Lidgerwood</t>
  </si>
  <si>
    <t>4224 E 57th Ave</t>
  </si>
  <si>
    <t>On Track Academy</t>
  </si>
  <si>
    <t>4091 N Regal St</t>
  </si>
  <si>
    <t>Pratt Academy</t>
  </si>
  <si>
    <t>5610 N Maple</t>
  </si>
  <si>
    <t>1622 E Wellesley Ave</t>
  </si>
  <si>
    <t>512 S F St</t>
  </si>
  <si>
    <t>SPRAGUE</t>
  </si>
  <si>
    <t>St. Bernadette School</t>
  </si>
  <si>
    <t>1028 S.W. 128th St.</t>
  </si>
  <si>
    <t>St. Francis of Assisi School</t>
  </si>
  <si>
    <t>15216 21st Avenue SW</t>
  </si>
  <si>
    <t>St. John Vianney School</t>
  </si>
  <si>
    <t>501 N. Walnut Rd.</t>
  </si>
  <si>
    <t>202 N 4th St</t>
  </si>
  <si>
    <t>720 26th Ave</t>
  </si>
  <si>
    <t>Starbuck School District #35</t>
  </si>
  <si>
    <t>07-035</t>
  </si>
  <si>
    <t>717 Tucannon St.</t>
  </si>
  <si>
    <t>PO Box 188</t>
  </si>
  <si>
    <t>Starbuck</t>
  </si>
  <si>
    <t>99359</t>
  </si>
  <si>
    <t>Camus Road</t>
  </si>
  <si>
    <t>1700 Palisade Blvd</t>
  </si>
  <si>
    <t>1750 Bob's Hollow Lane</t>
  </si>
  <si>
    <t>908 3rd Street</t>
  </si>
  <si>
    <t>54 Sentinel Drive</t>
  </si>
  <si>
    <t>900 Island Drive</t>
  </si>
  <si>
    <t>94065</t>
  </si>
  <si>
    <t>80th St E</t>
  </si>
  <si>
    <t>Sumner Early Learning Center</t>
  </si>
  <si>
    <t>1500 Willow Street</t>
  </si>
  <si>
    <t>S 6th Street</t>
  </si>
  <si>
    <t>7627 S. Sheridan Ave</t>
  </si>
  <si>
    <t>Dr. Dolores Silas High School</t>
  </si>
  <si>
    <t>3702 East McKinley Ave</t>
  </si>
  <si>
    <t>Hilltop Heritage Middle School</t>
  </si>
  <si>
    <t>Hunt Middle School</t>
  </si>
  <si>
    <t>1201 S Proctor St</t>
  </si>
  <si>
    <t>Willard Early Learning Center</t>
  </si>
  <si>
    <t>3201 South D Street</t>
  </si>
  <si>
    <t>24216 Witte Rd.SE</t>
  </si>
  <si>
    <t>301 Old HWY 99 N.</t>
  </si>
  <si>
    <t>500 second st</t>
  </si>
  <si>
    <t>Old  Hwy 99N.</t>
  </si>
  <si>
    <t>PO Box 549</t>
  </si>
  <si>
    <t>PO Box 820</t>
  </si>
  <si>
    <t>PO Box 668</t>
  </si>
  <si>
    <t>35 DO HWY 20 E</t>
  </si>
  <si>
    <t>35 DO Hwy. 20 E.</t>
  </si>
  <si>
    <t>5050 Spirit Lake Hwy</t>
  </si>
  <si>
    <t>3201 S. 4TH STREET</t>
  </si>
  <si>
    <t>UNION GAP</t>
  </si>
  <si>
    <t>7813 44th Street W</t>
  </si>
  <si>
    <t>3034 Huffman Road</t>
  </si>
  <si>
    <t>1800 N. W. Bliss Rd</t>
  </si>
  <si>
    <t>Jim Tangeman Center</t>
  </si>
  <si>
    <t>3200 E. 18th Street</t>
  </si>
  <si>
    <t>PO Box 547</t>
  </si>
  <si>
    <t>Vashon</t>
  </si>
  <si>
    <t>P.O. BOX 398</t>
  </si>
  <si>
    <t>500 S. 3rd St.</t>
  </si>
  <si>
    <t>184 Academy St</t>
  </si>
  <si>
    <t>PO BOX 217</t>
  </si>
  <si>
    <t>WAITSBURG</t>
  </si>
  <si>
    <t>1174</t>
  </si>
  <si>
    <t>1174 Entley</t>
  </si>
  <si>
    <t>Entley Street</t>
  </si>
  <si>
    <t>Howard Street</t>
  </si>
  <si>
    <t>1150</t>
  </si>
  <si>
    <t>W. Chestnut Street</t>
  </si>
  <si>
    <t>1309 South Camas Avenue</t>
  </si>
  <si>
    <t>South Camas Avenue</t>
  </si>
  <si>
    <t>1010 South Camas Avenue</t>
  </si>
  <si>
    <t>310 South Wasco Avenue</t>
  </si>
  <si>
    <t>910 South Camas Avenue</t>
  </si>
  <si>
    <t>1307 South Camas Avenue</t>
  </si>
  <si>
    <t>1202 South Camas Avenue</t>
  </si>
  <si>
    <t>Kateri Lane</t>
  </si>
  <si>
    <t>9731 Washougal River Rd</t>
  </si>
  <si>
    <t>1410</t>
  </si>
  <si>
    <t>Maple Street</t>
  </si>
  <si>
    <t>Methow Street</t>
  </si>
  <si>
    <t>N. Western Ave.</t>
  </si>
  <si>
    <t>Orchard Avenue</t>
  </si>
  <si>
    <t>School Street</t>
  </si>
  <si>
    <t>Wenatchee Valley Technical Skills Center</t>
  </si>
  <si>
    <t>327 Penny Road</t>
  </si>
  <si>
    <t>Innovation Center</t>
  </si>
  <si>
    <t>West Valley Middle Level Campus</t>
  </si>
  <si>
    <t>340 River Rd</t>
  </si>
  <si>
    <t>PO BOX 1309</t>
  </si>
  <si>
    <t>PO BOX 1279</t>
  </si>
  <si>
    <t>PO BOX 1090</t>
  </si>
  <si>
    <t>WILBUR</t>
  </si>
  <si>
    <t>Wilbur High</t>
  </si>
  <si>
    <t>202 Pope Street</t>
  </si>
  <si>
    <t>Wilbur</t>
  </si>
  <si>
    <t>PO Box 254</t>
  </si>
  <si>
    <t>400 Navar St</t>
  </si>
  <si>
    <t>1728 Jerome Ave</t>
  </si>
  <si>
    <t>401 Coates Ave SW</t>
  </si>
  <si>
    <t>211 Fourth Ave</t>
  </si>
  <si>
    <t>1602 Second Ave</t>
  </si>
  <si>
    <t>303 Second Ave</t>
  </si>
  <si>
    <t>Centralia High School</t>
  </si>
  <si>
    <t>Fords Prairie Elementary</t>
  </si>
  <si>
    <t>Jefferson Lincoln Elementary School</t>
  </si>
  <si>
    <t>Oakview Elementary</t>
  </si>
  <si>
    <t>Building Data Report for 2022-23</t>
  </si>
  <si>
    <t xml:space="preserve"> Executed On: 1/25/2023 12:03:21 PM Executed By: Jeff Booth</t>
  </si>
  <si>
    <t>Willow Crest Elementary School</t>
  </si>
  <si>
    <t>13002 SE 304th Street</t>
  </si>
  <si>
    <t>PO Box 200</t>
  </si>
  <si>
    <t>406 NW 5th Ave.</t>
  </si>
  <si>
    <t>610 A SW Eaton Blvd</t>
  </si>
  <si>
    <t>16616 NE 32nd Street</t>
  </si>
  <si>
    <t>5606 W. Canal Place</t>
  </si>
  <si>
    <t>Suite 106</t>
  </si>
  <si>
    <t>PO Box: 1060</t>
  </si>
  <si>
    <t>22419 Pacific Hwy S, #3</t>
  </si>
  <si>
    <t>Beaver Valley</t>
  </si>
  <si>
    <t>19265 Beaver Valley Rd.</t>
  </si>
  <si>
    <t>Plain</t>
  </si>
  <si>
    <t>14707 E. 8th Avenue</t>
  </si>
  <si>
    <t>99037</t>
  </si>
  <si>
    <t>2218 N Molter Road</t>
  </si>
  <si>
    <t>Liberty Lake</t>
  </si>
  <si>
    <t>99019</t>
  </si>
  <si>
    <t>2218 N. Molter Road</t>
  </si>
  <si>
    <t>2218 Molter Rd.</t>
  </si>
  <si>
    <t>813 Eshom Rd.</t>
  </si>
  <si>
    <t>607 H Street</t>
  </si>
  <si>
    <t>1620 Harrison Ave.</t>
  </si>
  <si>
    <t>400 W. Summa St.</t>
  </si>
  <si>
    <t>201 Oakview Ave.</t>
  </si>
  <si>
    <t>800 Field Ave</t>
  </si>
  <si>
    <t>317 N 7th St</t>
  </si>
  <si>
    <t>Chewelah Open Doors</t>
  </si>
  <si>
    <t>PO Box 47</t>
  </si>
  <si>
    <t>Quartzite Learning</t>
  </si>
  <si>
    <t>Chief Leschi School</t>
  </si>
  <si>
    <t>27-901</t>
  </si>
  <si>
    <t>5625 52nd Street East</t>
  </si>
  <si>
    <t>Cispus Learning Center</t>
  </si>
  <si>
    <t>2142 Cispus Road</t>
  </si>
  <si>
    <t>Educational Opportunity Center (EOC)</t>
  </si>
  <si>
    <t>1284 Chestnut St</t>
  </si>
  <si>
    <t>CPSD Open Doors Program</t>
  </si>
  <si>
    <t>PO Box 7</t>
  </si>
  <si>
    <t>990 S Cedar</t>
  </si>
  <si>
    <t>Darrington Elementary School</t>
  </si>
  <si>
    <t>1075 Fir Street</t>
  </si>
  <si>
    <t>Lincoln County Pathways Academy</t>
  </si>
  <si>
    <t>801 7th St</t>
  </si>
  <si>
    <t>PO Box 550</t>
  </si>
  <si>
    <t>PO Box 882</t>
  </si>
  <si>
    <t>347 S Colville Ave</t>
  </si>
  <si>
    <t>Ida Nason Aronica Elementary</t>
  </si>
  <si>
    <t>2100 N Cora St</t>
  </si>
  <si>
    <t>1235 MONTE ELMA RD</t>
  </si>
  <si>
    <t>ELM</t>
  </si>
  <si>
    <t>1011 WEST MAIN</t>
  </si>
  <si>
    <t>ELMA</t>
  </si>
  <si>
    <t>805 WESTMAIN</t>
  </si>
  <si>
    <t>2057 Kibler Ave.</t>
  </si>
  <si>
    <t>17500 SE Sequoia Circle</t>
  </si>
  <si>
    <t>Hollingsworth Academy</t>
  </si>
  <si>
    <t>13400 NE 9th St</t>
  </si>
  <si>
    <t>9th St</t>
  </si>
  <si>
    <t>13419 NE 28th Street</t>
  </si>
  <si>
    <t>5201 NE 131st Ave</t>
  </si>
  <si>
    <t>13300 Northeast 9th Street</t>
  </si>
  <si>
    <t>4400 NE 122nd Avenue</t>
  </si>
  <si>
    <t>11405 N.E. 69th Street</t>
  </si>
  <si>
    <t>2017 NE 172nd Avenue</t>
  </si>
  <si>
    <t>7212 NE 166th Avenue</t>
  </si>
  <si>
    <t>12601 SE Riveridge Dr.</t>
  </si>
  <si>
    <t>601 SE 192nd Avenue</t>
  </si>
  <si>
    <t>3786 Centerview</t>
  </si>
  <si>
    <t>11002  18th Ave East</t>
  </si>
  <si>
    <t>1709 85th St E</t>
  </si>
  <si>
    <t>525 Simcoe Drive</t>
  </si>
  <si>
    <t>520 E Collins</t>
  </si>
  <si>
    <t>820 S Schuster</t>
  </si>
  <si>
    <t>Contract Learning Center</t>
  </si>
  <si>
    <t>913 West 2nd Street</t>
  </si>
  <si>
    <t>822 E Mason Benson Rd</t>
  </si>
  <si>
    <t>13105 NE Grinnell Rd</t>
  </si>
  <si>
    <t>P.O. Box 38</t>
  </si>
  <si>
    <t>PO Box 69</t>
  </si>
  <si>
    <t>4891 W. 27th Ave</t>
  </si>
  <si>
    <t>3500 S. Vancouver St.</t>
  </si>
  <si>
    <t>1011 W. 10th Ave.</t>
  </si>
  <si>
    <t>201 S. Garfield St.</t>
  </si>
  <si>
    <t>5929 West Metaline Ave.</t>
  </si>
  <si>
    <t>CVA - Kettle Falls (formerly Kettle Falls Individualized Education)</t>
  </si>
  <si>
    <t>Klickitat Elementary &amp; High</t>
  </si>
  <si>
    <t>98 SCHOOL DR</t>
  </si>
  <si>
    <t>KLICKITAT</t>
  </si>
  <si>
    <t>sixth</t>
  </si>
  <si>
    <t>215 W WEBSTER AVE</t>
  </si>
  <si>
    <t>407 East Woodin Ave</t>
  </si>
  <si>
    <t>1410 8th Avenue</t>
  </si>
  <si>
    <t>2621 Parkview Drive</t>
  </si>
  <si>
    <t>2820 Parkview Dr</t>
  </si>
  <si>
    <t>2644 30th Ave</t>
  </si>
  <si>
    <t>1725 First Ave.</t>
  </si>
  <si>
    <t>1902 East Kessler Blvd</t>
  </si>
  <si>
    <t>1602 Mark Morris Crt</t>
  </si>
  <si>
    <t>2745 38th ave</t>
  </si>
  <si>
    <t>1225 28th Avenue</t>
  </si>
  <si>
    <t>5300 Mt Solo</t>
  </si>
  <si>
    <t>1324 30th Avenue</t>
  </si>
  <si>
    <t>625 Keasey Avenue</t>
  </si>
  <si>
    <t>625 Keasey Ave.</t>
  </si>
  <si>
    <t>Manson High School</t>
  </si>
  <si>
    <t>1000 Totem Pole Road</t>
  </si>
  <si>
    <t>Manson Middle School</t>
  </si>
  <si>
    <t>PO Box A</t>
  </si>
  <si>
    <t>24 Twin Lakes Rd.</t>
  </si>
  <si>
    <t>1717 E Beacon Ave</t>
  </si>
  <si>
    <t>Vanguard Academy</t>
  </si>
  <si>
    <t>740 E. Yonezawa Blvd</t>
  </si>
  <si>
    <t>PO Box 478  545 Williams St</t>
  </si>
  <si>
    <t>545 Williams St, PO Box 478</t>
  </si>
  <si>
    <t>7640 Branch Rd</t>
  </si>
  <si>
    <t>5060 Sand Road</t>
  </si>
  <si>
    <t>4936 DEMING ROAD/ P.O. Box 95</t>
  </si>
  <si>
    <t>Mount Pleasant School District</t>
  </si>
  <si>
    <t>30-029</t>
  </si>
  <si>
    <t>Mount Pleasant School</t>
  </si>
  <si>
    <t>152 Marble Road</t>
  </si>
  <si>
    <t>8925 Airport Road</t>
  </si>
  <si>
    <t>404 4TH AVE NE</t>
  </si>
  <si>
    <t>793 SR4</t>
  </si>
  <si>
    <t>5909 Highway 291</t>
  </si>
  <si>
    <t>Hwy 3</t>
  </si>
  <si>
    <t>2867 NORTH RIVER ROAD</t>
  </si>
  <si>
    <t>COSMOPOLIS</t>
  </si>
  <si>
    <t>237 N 4th AVE</t>
  </si>
  <si>
    <t>S Fifth</t>
  </si>
  <si>
    <t>PO Box 279</t>
  </si>
  <si>
    <t>715 School RD</t>
  </si>
  <si>
    <t>Orondo Middle School</t>
  </si>
  <si>
    <t>100 Orondo School Road</t>
  </si>
  <si>
    <t>121 Whitesell Street NE</t>
  </si>
  <si>
    <t>2803 Road 88</t>
  </si>
  <si>
    <t>Road 88</t>
  </si>
  <si>
    <t>Pasco Early Childhood</t>
  </si>
  <si>
    <t>344 W Beach St</t>
  </si>
  <si>
    <t>PO BOX 189</t>
  </si>
  <si>
    <t>51409 Prior Avenue</t>
  </si>
  <si>
    <t>1632 Key Peninsula Hwy. KPS</t>
  </si>
  <si>
    <t>5501 6th Ave</t>
  </si>
  <si>
    <t>OCEAN</t>
  </si>
  <si>
    <t>3939 San Juan</t>
  </si>
  <si>
    <t>1500 PATERSON RD</t>
  </si>
  <si>
    <t>1203 Prosser Ave (Old PHS)</t>
  </si>
  <si>
    <t>12181 La Push Rd</t>
  </si>
  <si>
    <t>Rainier Valley Leadership Academy (formerly Green Dot Public Schools Rainier Valley)</t>
  </si>
  <si>
    <t>1016 Commercial St</t>
  </si>
  <si>
    <t>PO Box 225</t>
  </si>
  <si>
    <t>1515 Elementary Street</t>
  </si>
  <si>
    <t>Desert Sky Elementary</t>
  </si>
  <si>
    <t>2100 Sunshine Ave</t>
  </si>
  <si>
    <t>209 E Wellsandt Avenue</t>
  </si>
  <si>
    <t>25717 N Yale Rd</t>
  </si>
  <si>
    <t>230 Wildflower NE</t>
  </si>
  <si>
    <t>520 NE Ravenna Blvd.</t>
  </si>
  <si>
    <t>3015 NW 65th St.</t>
  </si>
  <si>
    <t>PO box 325</t>
  </si>
  <si>
    <t>100 SW Lakeway Blvd.</t>
  </si>
  <si>
    <t>port Orchard</t>
  </si>
  <si>
    <t>2220 Pottery Ave</t>
  </si>
  <si>
    <t>2150 Fircrest Dr SE</t>
  </si>
  <si>
    <t>2649 Hoover Ave SE</t>
  </si>
  <si>
    <t>5455 Converse Rd SE</t>
  </si>
  <si>
    <t>8995 Sedgwick Rd SE</t>
  </si>
  <si>
    <t>1901 California Ave E</t>
  </si>
  <si>
    <t>1887 Madrona Dr SE</t>
  </si>
  <si>
    <t>3900 Mullenix Rd.</t>
  </si>
  <si>
    <t>2288 Fircrest Dr. SE</t>
  </si>
  <si>
    <t>500 SW Birch Rd</t>
  </si>
  <si>
    <t>3281 Banner Road SE</t>
  </si>
  <si>
    <t>425 Mitchell Ave</t>
  </si>
  <si>
    <t>Port orchard</t>
  </si>
  <si>
    <t>4183 Sunnyslope Rd SW</t>
  </si>
  <si>
    <t>Port  Orchard</t>
  </si>
  <si>
    <t>5675</t>
  </si>
  <si>
    <t>Maxwelton Road</t>
  </si>
  <si>
    <t>795 E Holland Ave</t>
  </si>
  <si>
    <t>STE 110</t>
  </si>
  <si>
    <t>Flett Middle School</t>
  </si>
  <si>
    <t>5020 W Wellesley Ave</t>
  </si>
  <si>
    <t>Yasuhara Middle School</t>
  </si>
  <si>
    <t>914 E North Foothills Dr</t>
  </si>
  <si>
    <t>S. 512 F Street</t>
  </si>
  <si>
    <t>St. Anthony School</t>
  </si>
  <si>
    <t>314 S 4th St</t>
  </si>
  <si>
    <t>RENTON</t>
  </si>
  <si>
    <t>Dupont</t>
  </si>
  <si>
    <t>PO Box 850</t>
  </si>
  <si>
    <t>419 Lewis Street</t>
  </si>
  <si>
    <t>9601 35th Ave SW</t>
  </si>
  <si>
    <t>810 S 6th Street</t>
  </si>
  <si>
    <t>6301 N. 23RD ST</t>
  </si>
  <si>
    <t>Tacoma On-Line</t>
  </si>
  <si>
    <t>302 S. 9th St.</t>
  </si>
  <si>
    <t>PO BOX 249</t>
  </si>
  <si>
    <t>TAHOLAH</t>
  </si>
  <si>
    <t>22615 Sweeney Road SE</t>
  </si>
  <si>
    <t>27500 228th Ave SE</t>
  </si>
  <si>
    <t>223 N. Broadway</t>
  </si>
  <si>
    <t>Central Ave</t>
  </si>
  <si>
    <t>PO Box 150</t>
  </si>
  <si>
    <t>Cowlitz Prairie Academy</t>
  </si>
  <si>
    <t>PO Box 469</t>
  </si>
  <si>
    <t>Choice High School</t>
  </si>
  <si>
    <t>35 DO HWY 20W, , , ,</t>
  </si>
  <si>
    <t>Tonasket Outreach School</t>
  </si>
  <si>
    <t>35 DO HWY 20 W</t>
  </si>
  <si>
    <t>Trinity Educare Center</t>
  </si>
  <si>
    <t>Trinity Educare</t>
  </si>
  <si>
    <t>9101 56TH ST. W.</t>
  </si>
  <si>
    <t>3725 Grandview Drive W</t>
  </si>
  <si>
    <t>4909 79th Aveneu W</t>
  </si>
  <si>
    <t>7102 40th Street W</t>
  </si>
  <si>
    <t>4523 97TH Drive W.</t>
  </si>
  <si>
    <t>GATE Program</t>
  </si>
  <si>
    <t>3100 E. 18th St.</t>
  </si>
  <si>
    <t>Heights Campus</t>
  </si>
  <si>
    <t>6451 MacArthur Blvd</t>
  </si>
  <si>
    <t>1718 Pleasant Street</t>
  </si>
  <si>
    <t>410 Howard Street</t>
  </si>
  <si>
    <t>PO BOX 38</t>
  </si>
  <si>
    <t>1130 Princeton Ave</t>
  </si>
  <si>
    <t>Princeton Ave</t>
  </si>
  <si>
    <t>1224 Methow Street</t>
  </si>
  <si>
    <t>60 Terminal Avenue</t>
  </si>
  <si>
    <t>850 N. Western Ave.</t>
  </si>
  <si>
    <t>West Valley Early Learning Center</t>
  </si>
  <si>
    <t>2523 N Park Road</t>
  </si>
  <si>
    <t>480 NW Loop Road</t>
  </si>
  <si>
    <t>PO Box 8</t>
  </si>
  <si>
    <t>McKenna Elementary</t>
  </si>
  <si>
    <t>Mill Pond Elementary</t>
  </si>
  <si>
    <t>13849 Yelm Hwy SE</t>
  </si>
  <si>
    <t>YMCA of Greater Seattle</t>
  </si>
  <si>
    <t>20016 Bay Rd SW</t>
  </si>
  <si>
    <t>YMCA Camp Orkila</t>
  </si>
  <si>
    <t>PO Box 1149</t>
  </si>
  <si>
    <t xml:space="preserve">October 31, 2022 Enrollment </t>
  </si>
  <si>
    <t>Washtucna School District Total</t>
  </si>
  <si>
    <t>Othello School District Total</t>
  </si>
  <si>
    <t>Lind School District Total</t>
  </si>
  <si>
    <t>Ritzville School District Total</t>
  </si>
  <si>
    <t>Clarkston School District Total</t>
  </si>
  <si>
    <t>Asotin-Anatone School District Total</t>
  </si>
  <si>
    <t>Kennewick School District Total</t>
  </si>
  <si>
    <t>Paterson School District Total</t>
  </si>
  <si>
    <t>Kiona-Benton City School District Total</t>
  </si>
  <si>
    <t>Finley School District Total</t>
  </si>
  <si>
    <t>Prosser School District Total</t>
  </si>
  <si>
    <t>Richland School District Total</t>
  </si>
  <si>
    <t>Manson School District Total</t>
  </si>
  <si>
    <t>Entiat School District Total</t>
  </si>
  <si>
    <t>Lake Chelan School District Total</t>
  </si>
  <si>
    <t>Cashmere School District Total</t>
  </si>
  <si>
    <t>Cascade School District Total</t>
  </si>
  <si>
    <t>Wenatchee School District Total</t>
  </si>
  <si>
    <t>Pinnacles Prep Charter School Total</t>
  </si>
  <si>
    <t>Port Angeles School District Total</t>
  </si>
  <si>
    <t>Crescent School District Total</t>
  </si>
  <si>
    <t>Sequim School District Total</t>
  </si>
  <si>
    <t>Cape Flattery School District Total</t>
  </si>
  <si>
    <t>Quillayute Valley School District Total</t>
  </si>
  <si>
    <t>Quileute Tribal School Total</t>
  </si>
  <si>
    <t>Vancouver School District Total</t>
  </si>
  <si>
    <t>Hockinson School District Total</t>
  </si>
  <si>
    <t>La Center School District Total</t>
  </si>
  <si>
    <t>Green Mountain School District Total</t>
  </si>
  <si>
    <t>Washougal School District Total</t>
  </si>
  <si>
    <t>Evergreen School District - Clark Total</t>
  </si>
  <si>
    <t>Camas School District Total</t>
  </si>
  <si>
    <t>Battle Ground School District Total</t>
  </si>
  <si>
    <t>Ridgefield School District Total</t>
  </si>
  <si>
    <t>Dayton School District Total</t>
  </si>
  <si>
    <t>Starbuck School District #35 Total</t>
  </si>
  <si>
    <t>Longview School District Total</t>
  </si>
  <si>
    <t>Toutle Lake School District Total</t>
  </si>
  <si>
    <t>Castle Rock School District Total</t>
  </si>
  <si>
    <t>Kalama School District Total</t>
  </si>
  <si>
    <t>Woodland School District Total</t>
  </si>
  <si>
    <t>Kelso School District Total</t>
  </si>
  <si>
    <t>Orondo School District Total</t>
  </si>
  <si>
    <t>Bridgeport School District Total</t>
  </si>
  <si>
    <t>Palisades School District Total</t>
  </si>
  <si>
    <t>Eastmont School District Total</t>
  </si>
  <si>
    <t>Mansfield School District Total</t>
  </si>
  <si>
    <t>Waterville School District Total</t>
  </si>
  <si>
    <t>Keller School District Total</t>
  </si>
  <si>
    <t>Curlew School District Total</t>
  </si>
  <si>
    <t>Orient School District Total</t>
  </si>
  <si>
    <t>Inchelium School District Total</t>
  </si>
  <si>
    <t>Republic School District Total</t>
  </si>
  <si>
    <t>Pasco School District Total</t>
  </si>
  <si>
    <t>North Franklin School District Total</t>
  </si>
  <si>
    <t>Kahlotus School District Total</t>
  </si>
  <si>
    <t>Pomeroy School District Total</t>
  </si>
  <si>
    <t>Wahluke School District Total</t>
  </si>
  <si>
    <t>Quincy School District Total</t>
  </si>
  <si>
    <t>Warden School District Total</t>
  </si>
  <si>
    <t>Coulee-Hartline School District Total</t>
  </si>
  <si>
    <t>Soap Lake School District Total</t>
  </si>
  <si>
    <t>Royal School District Total</t>
  </si>
  <si>
    <t>Moses Lake School District Total</t>
  </si>
  <si>
    <t>Ephrata School District Total</t>
  </si>
  <si>
    <t>Wilson Creek School District Total</t>
  </si>
  <si>
    <t>Grand Coulee Dam School District Total</t>
  </si>
  <si>
    <t>Aberdeen School District Total</t>
  </si>
  <si>
    <t>Hoquiam School District Total</t>
  </si>
  <si>
    <t>North Beach School District Total</t>
  </si>
  <si>
    <t>McCleary School District Total</t>
  </si>
  <si>
    <t>Montesano School District Total</t>
  </si>
  <si>
    <t>Elma School District Total</t>
  </si>
  <si>
    <t>Taholah School District Total</t>
  </si>
  <si>
    <t>Lake Quinault School District Total</t>
  </si>
  <si>
    <t>Cosmopolis School District Total</t>
  </si>
  <si>
    <t>Satsop School District Total</t>
  </si>
  <si>
    <t>Wishkah Valley School District Total</t>
  </si>
  <si>
    <t>Ocosta School District Total</t>
  </si>
  <si>
    <t>Oakville School District Total</t>
  </si>
  <si>
    <t>Oak Harbor School District Total</t>
  </si>
  <si>
    <t>Coupeville School District Total</t>
  </si>
  <si>
    <t>South Whidbey School District Total</t>
  </si>
  <si>
    <t>Queets Clearwater School District Total</t>
  </si>
  <si>
    <t>Brinnon School District Total</t>
  </si>
  <si>
    <t>Quilcene School District Total</t>
  </si>
  <si>
    <t>Chimacum School District Total</t>
  </si>
  <si>
    <t>Port Townsend School District Total</t>
  </si>
  <si>
    <t>Seattle School District Total</t>
  </si>
  <si>
    <t>Federal Way School District Total</t>
  </si>
  <si>
    <t>Enumclaw School District Total</t>
  </si>
  <si>
    <t>Mercer Island School District Total</t>
  </si>
  <si>
    <t>Highline School District Total</t>
  </si>
  <si>
    <t>Vashon Island School District Total</t>
  </si>
  <si>
    <t>Renton School District Total</t>
  </si>
  <si>
    <t>Skykomish School District Total</t>
  </si>
  <si>
    <t>Bellevue School District Total</t>
  </si>
  <si>
    <t>Tukwila School District Total</t>
  </si>
  <si>
    <t>Riverview School District Total</t>
  </si>
  <si>
    <t>Auburn School District Total</t>
  </si>
  <si>
    <t>Tahoma School District Total</t>
  </si>
  <si>
    <t>Snoqualmie Valley School District Total</t>
  </si>
  <si>
    <t>Issaquah School District Total</t>
  </si>
  <si>
    <t>Shoreline School District Total</t>
  </si>
  <si>
    <t>Lake Washington School District Total</t>
  </si>
  <si>
    <t>Kent School District Total</t>
  </si>
  <si>
    <t>Northshore School District Total</t>
  </si>
  <si>
    <t>Summit Public Schools - Sierra Total</t>
  </si>
  <si>
    <t>Summit Public Schools - Atlas Total</t>
  </si>
  <si>
    <t>Rainier Prep Total</t>
  </si>
  <si>
    <t>Rainier Valley Leadership Academy (formerly Green Dot Public Schools Rainier Valley) Total</t>
  </si>
  <si>
    <t>Impact Public Schools Total</t>
  </si>
  <si>
    <t>Impact | Salish Sea Elementary Total</t>
  </si>
  <si>
    <t>Cascade Public School Total</t>
  </si>
  <si>
    <t>Bremerton School District Total</t>
  </si>
  <si>
    <t>Bainbridge Island School District Total</t>
  </si>
  <si>
    <t>North Kitsap School District Total</t>
  </si>
  <si>
    <t>Central Kitsap School District Total</t>
  </si>
  <si>
    <t>South Kitsap School District Total</t>
  </si>
  <si>
    <t>Catalyst Public Schools Total</t>
  </si>
  <si>
    <t>Easton School District Total</t>
  </si>
  <si>
    <t>Thorp School District Total</t>
  </si>
  <si>
    <t>Ellensburg School District Total</t>
  </si>
  <si>
    <t>Kittitas School District Total</t>
  </si>
  <si>
    <t>Cle Elum-Roslyn School District Total</t>
  </si>
  <si>
    <t>Wishram School District Total</t>
  </si>
  <si>
    <t>Centerville School District Total</t>
  </si>
  <si>
    <t>Glenwood School District Total</t>
  </si>
  <si>
    <t>Klickitat School District Total</t>
  </si>
  <si>
    <t>Goldendale School District Total</t>
  </si>
  <si>
    <t>White Salmon Valley School District Total</t>
  </si>
  <si>
    <t>Lyle School District Total</t>
  </si>
  <si>
    <t>Napavine School District Total</t>
  </si>
  <si>
    <t>Mossyrock School District Total</t>
  </si>
  <si>
    <t>Morton School District Total</t>
  </si>
  <si>
    <t>Adna School District Total</t>
  </si>
  <si>
    <t>Winlock School District Total</t>
  </si>
  <si>
    <t>Boistfort School District Total</t>
  </si>
  <si>
    <t>Toledo School District Total</t>
  </si>
  <si>
    <t>Onalaska School District Total</t>
  </si>
  <si>
    <t>Pe Ell School District Total</t>
  </si>
  <si>
    <t>Chehalis School District Total</t>
  </si>
  <si>
    <t>White Pass School District Total</t>
  </si>
  <si>
    <t>Centralia School District Total</t>
  </si>
  <si>
    <t>Sprague School District Total</t>
  </si>
  <si>
    <t>Reardan-Edwall School District Total</t>
  </si>
  <si>
    <t>Almira School District Total</t>
  </si>
  <si>
    <t>Creston School District Total</t>
  </si>
  <si>
    <t>Odessa School District Total</t>
  </si>
  <si>
    <t>Wilbur School District Total</t>
  </si>
  <si>
    <t>Harrington School District Total</t>
  </si>
  <si>
    <t>Davenport School District Total</t>
  </si>
  <si>
    <t>Southside School District Total</t>
  </si>
  <si>
    <t>Grapeview School District Total</t>
  </si>
  <si>
    <t>Shelton School District Total</t>
  </si>
  <si>
    <t>Mary M Knight School District Total</t>
  </si>
  <si>
    <t>Pioneer School District Total</t>
  </si>
  <si>
    <t>North Mason School District Total</t>
  </si>
  <si>
    <t>Hood Canal School District Total</t>
  </si>
  <si>
    <t>Nespelem School District Total</t>
  </si>
  <si>
    <t>Omak School District Total</t>
  </si>
  <si>
    <t>Okanogan School District Total</t>
  </si>
  <si>
    <t>Brewster School District Total</t>
  </si>
  <si>
    <t>Pateros School District Total</t>
  </si>
  <si>
    <t>Methow Valley School District Total</t>
  </si>
  <si>
    <t>Tonasket School District Total</t>
  </si>
  <si>
    <t>Oroville School District Total</t>
  </si>
  <si>
    <t>Ocean Beach School District Total</t>
  </si>
  <si>
    <t>Raymond School District Total</t>
  </si>
  <si>
    <t>South Bend School District Total</t>
  </si>
  <si>
    <t>Naselle-Grays River Valley School District Total</t>
  </si>
  <si>
    <t>Willapa Valley School District Total</t>
  </si>
  <si>
    <t>North River School District Total</t>
  </si>
  <si>
    <t>Newport School District Total</t>
  </si>
  <si>
    <t>Cusick School District Total</t>
  </si>
  <si>
    <t>Selkirk School District Total</t>
  </si>
  <si>
    <t>Steilacoom Historical School District Total</t>
  </si>
  <si>
    <t>Puyallup School District Total</t>
  </si>
  <si>
    <t>Tacoma School District Total</t>
  </si>
  <si>
    <t>Carbonado School District Total</t>
  </si>
  <si>
    <t>University Place School District Total</t>
  </si>
  <si>
    <t>Sumner-Bonney Lake  School District Total</t>
  </si>
  <si>
    <t>Dieringer School District Total</t>
  </si>
  <si>
    <t>Orting School District Total</t>
  </si>
  <si>
    <t>Clover Park School District Total</t>
  </si>
  <si>
    <t>Peninsula School District Total</t>
  </si>
  <si>
    <t>Franklin Pierce School District Total</t>
  </si>
  <si>
    <t>Bethel School District Total</t>
  </si>
  <si>
    <t>Eatonville School District Total</t>
  </si>
  <si>
    <t>White River School District Total</t>
  </si>
  <si>
    <t>Fife School District Total</t>
  </si>
  <si>
    <t>Chief Leschi School Total</t>
  </si>
  <si>
    <t>Impact | Commencement Bay Elementary Total</t>
  </si>
  <si>
    <t>Summit Public Schools - Olympus Total</t>
  </si>
  <si>
    <t>Orcas Island School District Total</t>
  </si>
  <si>
    <t>Lopez Island School District Total</t>
  </si>
  <si>
    <t>San Juan Island School District Total</t>
  </si>
  <si>
    <t>Concrete School District Total</t>
  </si>
  <si>
    <t>Burlington - Edison School District Total</t>
  </si>
  <si>
    <t>Sedro-Woolley School District Total</t>
  </si>
  <si>
    <t>Anacortes School District Total</t>
  </si>
  <si>
    <t>La Conner School District Total</t>
  </si>
  <si>
    <t>Conway School District Total</t>
  </si>
  <si>
    <t>Mount Vernon School District Total</t>
  </si>
  <si>
    <t>Skamania School District Total</t>
  </si>
  <si>
    <t>Mount Pleasant School District Total</t>
  </si>
  <si>
    <t>Mill A School District Total</t>
  </si>
  <si>
    <t>Stevenson Carson School District Total</t>
  </si>
  <si>
    <t>Everett School  District Total</t>
  </si>
  <si>
    <t>Lake Stevens School District Total</t>
  </si>
  <si>
    <t>Mukilteo School District Total</t>
  </si>
  <si>
    <t>Edmonds School District Total</t>
  </si>
  <si>
    <t>Arlington School District Total</t>
  </si>
  <si>
    <t>Marysville School District Total</t>
  </si>
  <si>
    <t>Index School District Total</t>
  </si>
  <si>
    <t>Monroe Public Schools Total</t>
  </si>
  <si>
    <t>Snohomish School District Total</t>
  </si>
  <si>
    <t>Lakewood School District Total</t>
  </si>
  <si>
    <t>Sultan School District Total</t>
  </si>
  <si>
    <t>Darrington School District Total</t>
  </si>
  <si>
    <t>Granite Falls School District Total</t>
  </si>
  <si>
    <t>Stanwood School District Total</t>
  </si>
  <si>
    <t>Spokane School District Total</t>
  </si>
  <si>
    <t>Great Northern School District 312 Total</t>
  </si>
  <si>
    <t>Nine Mile Falls School District Total</t>
  </si>
  <si>
    <t>Medical Lake School District Total</t>
  </si>
  <si>
    <t>Mead School District Total</t>
  </si>
  <si>
    <t>Central Valley School District Total</t>
  </si>
  <si>
    <t>Freeman School District Total</t>
  </si>
  <si>
    <t>Cheney School District Total</t>
  </si>
  <si>
    <t>East Valley School District - Spokane Total</t>
  </si>
  <si>
    <t>Liberty School District Total</t>
  </si>
  <si>
    <t>West Valley School District-Spokane Total</t>
  </si>
  <si>
    <t>Deer Park School District Total</t>
  </si>
  <si>
    <t>Riverside School District Total</t>
  </si>
  <si>
    <t>Spokane International Academy Total</t>
  </si>
  <si>
    <t>Lumen Public School Total</t>
  </si>
  <si>
    <t>PRIDE Prep Schools Total</t>
  </si>
  <si>
    <t>Onion Creek School District Total</t>
  </si>
  <si>
    <t>Chewelah School District Total</t>
  </si>
  <si>
    <t>Wellpinit School District Total</t>
  </si>
  <si>
    <t>Valley School District Total</t>
  </si>
  <si>
    <t>Colville School District Total</t>
  </si>
  <si>
    <t>Loon Lake School District Total</t>
  </si>
  <si>
    <t>Summit Valley School District Total</t>
  </si>
  <si>
    <t>Evergreen School District - Stevens Total</t>
  </si>
  <si>
    <t>Columbia School District-Stevens Total</t>
  </si>
  <si>
    <t>Mary Walker School District Total</t>
  </si>
  <si>
    <t>Northport School District Total</t>
  </si>
  <si>
    <t>Kettle Falls School District Total</t>
  </si>
  <si>
    <t>Yelm School District Total</t>
  </si>
  <si>
    <t>North Thurston School District Total</t>
  </si>
  <si>
    <t>Tumwater School District Total</t>
  </si>
  <si>
    <t>Olympia School District Total</t>
  </si>
  <si>
    <t>Rainier School District Total</t>
  </si>
  <si>
    <t>Griffin School District Total</t>
  </si>
  <si>
    <t>Rochester School District Total</t>
  </si>
  <si>
    <t>Tenino School District Total</t>
  </si>
  <si>
    <t>WA HE LUT Indian School Agency Total</t>
  </si>
  <si>
    <t>Wahkiakum School District Total</t>
  </si>
  <si>
    <t>Dixie School District Total</t>
  </si>
  <si>
    <t>Walla Walla School District Total</t>
  </si>
  <si>
    <t>College Place School District Total</t>
  </si>
  <si>
    <t>Touchet School District Total</t>
  </si>
  <si>
    <t>Columbia School District-Walla Walla Total</t>
  </si>
  <si>
    <t>Waitsburg School District Total</t>
  </si>
  <si>
    <t>Prescott School District Total</t>
  </si>
  <si>
    <t>Bellingham School District Total</t>
  </si>
  <si>
    <t>Ferndale School District Total</t>
  </si>
  <si>
    <t>Blaine School District Total</t>
  </si>
  <si>
    <t>Lynden School District Total</t>
  </si>
  <si>
    <t>Meridian School District Total</t>
  </si>
  <si>
    <t>Nooksack Valley School District Total</t>
  </si>
  <si>
    <t>Mount Baker School District Total</t>
  </si>
  <si>
    <t>Lummi Indian Business Council Total</t>
  </si>
  <si>
    <t>Lamont School District Total</t>
  </si>
  <si>
    <t>Tekoa School District Total</t>
  </si>
  <si>
    <t>Pullman School District Total</t>
  </si>
  <si>
    <t>Colfax School District Total</t>
  </si>
  <si>
    <t>Palouse School District Total</t>
  </si>
  <si>
    <t>Garfield School District Total</t>
  </si>
  <si>
    <t>Colton School District Total</t>
  </si>
  <si>
    <t>Endicott School District Total</t>
  </si>
  <si>
    <t>Rosalia School District Total</t>
  </si>
  <si>
    <t>Saint John School District Total</t>
  </si>
  <si>
    <t>Pullman Community Montessori Total</t>
  </si>
  <si>
    <t>Union Gap School District Total</t>
  </si>
  <si>
    <t>Naches Valley School District Total</t>
  </si>
  <si>
    <t>Yakima School District Total</t>
  </si>
  <si>
    <t>East Valley School District - Yakima Total</t>
  </si>
  <si>
    <t>Selah School District Total</t>
  </si>
  <si>
    <t>Mabton School District Total</t>
  </si>
  <si>
    <t>Grandview School District Total</t>
  </si>
  <si>
    <t>Sunnyside School District Total</t>
  </si>
  <si>
    <t>Toppenish School District Total</t>
  </si>
  <si>
    <t>Highland School District Total</t>
  </si>
  <si>
    <t>Granger School District Total</t>
  </si>
  <si>
    <t>Zillah School District Total</t>
  </si>
  <si>
    <t>Wapato School District Total</t>
  </si>
  <si>
    <t>West Valley School District-Yakima Total</t>
  </si>
  <si>
    <t>Mount Adams School District Total</t>
  </si>
  <si>
    <t>Wahkiakum</t>
  </si>
  <si>
    <t>Out of WA</t>
  </si>
  <si>
    <t>KIng</t>
  </si>
  <si>
    <t>*Eligibility data is representative of students who have access to meals and schools that participate in USDA School Meal Programs.</t>
  </si>
  <si>
    <t>*Schools/districts operating the USDA Community Eligibility Program do not collect meal applications. CEP data is reported based on the number of students enrolled nultiplied by the site level ISP and USDA defined multiplier of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</si>
</sst>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mmmm\ d\,\ yyyy;@"/>
    <numFmt numFmtId="165" formatCode="_(* #,##0_);_(* \(#,##0\);_(* &quot;-&quot;??_);_(@_)"/>
    <numFmt numFmtId="166" formatCode="0.000%"/>
  </numFmts>
  <fonts count="14">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4"/>
      <color rgb="FF000000"/>
      <name val="Calibri"/>
      <family val="2"/>
    </font>
    <font>
      <b/>
      <sz val="11"/>
      <name val="Calibri"/>
      <family val="2"/>
    </font>
    <font>
      <b/>
      <sz val="11"/>
      <color rgb="FF000000"/>
      <name val="Calibri"/>
    </font>
    <font>
      <sz val="11"/>
      <name val="Calibri"/>
    </font>
    <font>
      <b/>
      <sz val="10"/>
      <color rgb="FF000000"/>
      <name val="Arial"/>
    </font>
    <font>
      <b/>
      <sz val="10"/>
      <color rgb="FF006400"/>
      <name val="Arial"/>
    </font>
    <font>
      <sz val="10"/>
      <color rgb="FF000000"/>
      <name val="Arial"/>
    </font>
    <font>
      <sz val="11"/>
      <color theme="1"/>
      <name val="Calibri"/>
      <family val="2"/>
    </font>
    <font>
      <b/>
      <sz val="11"/>
      <color theme="1"/>
      <name val="Calibri"/>
      <family val="2"/>
    </font>
    <font>
      <sz val="10"/>
      <color rgb="FF000000"/>
      <name val="Arial"/>
      <family val="2"/>
    </font>
  </fonts>
  <fills count="10">
    <fill>
      <patternFill patternType="none"/>
    </fill>
    <fill>
      <patternFill patternType="gray125"/>
    </fill>
    <fill>
      <patternFill patternType="solid">
        <fgColor rgb="FF00FA9A"/>
        <bgColor rgb="FF00FA9A"/>
      </patternFill>
    </fill>
    <fill>
      <patternFill patternType="solid">
        <fgColor theme="0"/>
        <bgColor rgb="FF000000"/>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59999389629810485"/>
        <bgColor theme="4" tint="0.79998168889431442"/>
      </patternFill>
    </fill>
    <fill>
      <patternFill patternType="solid">
        <fgColor theme="4" tint="0.59999389629810485"/>
        <bgColor rgb="FF000000"/>
      </patternFill>
    </fill>
  </fills>
  <borders count="14">
    <border>
      <left/>
      <right/>
      <top/>
      <bottom/>
      <diagonal/>
    </border>
    <border>
      <left style="thin">
        <color rgb="FFD3D3D3"/>
      </left>
      <right style="thin">
        <color rgb="FFD3D3D3"/>
      </right>
      <top style="thin">
        <color rgb="FFD3D3D3"/>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69">
    <xf numFmtId="0" fontId="0" fillId="0" borderId="0" xfId="0"/>
    <xf numFmtId="0" fontId="0" fillId="0" borderId="0" xfId="0" applyNumberFormat="1"/>
    <xf numFmtId="0" fontId="0" fillId="0" borderId="0" xfId="0" applyAlignment="1">
      <alignment horizontal="left"/>
    </xf>
    <xf numFmtId="0" fontId="0" fillId="0" borderId="0" xfId="0" pivotButton="1" applyAlignment="1">
      <alignment wrapText="1"/>
    </xf>
    <xf numFmtId="0" fontId="0" fillId="0" borderId="0" xfId="0" applyAlignment="1">
      <alignment wrapText="1"/>
    </xf>
    <xf numFmtId="0" fontId="0" fillId="0" borderId="0" xfId="0" applyFill="1" applyAlignment="1">
      <alignment wrapText="1"/>
    </xf>
    <xf numFmtId="0" fontId="0" fillId="0" borderId="0" xfId="0" pivotButton="1"/>
    <xf numFmtId="0" fontId="0" fillId="4" borderId="0" xfId="0" applyFill="1"/>
    <xf numFmtId="0" fontId="0" fillId="4" borderId="0" xfId="0" applyFill="1" applyAlignment="1">
      <alignment horizontal="left"/>
    </xf>
    <xf numFmtId="0" fontId="0" fillId="4" borderId="2" xfId="0" applyFill="1" applyBorder="1"/>
    <xf numFmtId="0" fontId="0" fillId="4" borderId="2" xfId="0" applyFill="1" applyBorder="1" applyAlignment="1">
      <alignment horizontal="left"/>
    </xf>
    <xf numFmtId="0" fontId="0" fillId="4" borderId="2" xfId="0" applyFill="1" applyBorder="1" applyAlignment="1">
      <alignment horizontal="center"/>
    </xf>
    <xf numFmtId="0" fontId="0" fillId="4" borderId="0" xfId="0" applyFill="1" applyAlignment="1">
      <alignment horizontal="center" wrapText="1"/>
    </xf>
    <xf numFmtId="1" fontId="0" fillId="4" borderId="2" xfId="2" applyNumberFormat="1" applyFont="1" applyFill="1" applyBorder="1"/>
    <xf numFmtId="1" fontId="0" fillId="4" borderId="0" xfId="2" applyNumberFormat="1" applyFont="1" applyFill="1"/>
    <xf numFmtId="165" fontId="0" fillId="0" borderId="0" xfId="2" applyNumberFormat="1" applyFont="1"/>
    <xf numFmtId="165" fontId="0" fillId="0" borderId="0" xfId="0" applyNumberFormat="1"/>
    <xf numFmtId="0" fontId="7" fillId="0" borderId="0" xfId="0" applyFont="1" applyFill="1" applyBorder="1"/>
    <xf numFmtId="0" fontId="6" fillId="0" borderId="0" xfId="0" applyNumberFormat="1" applyFont="1" applyFill="1" applyBorder="1" applyAlignment="1">
      <alignment vertical="top" readingOrder="1"/>
    </xf>
    <xf numFmtId="0" fontId="8" fillId="0" borderId="0" xfId="0" applyNumberFormat="1" applyFont="1" applyFill="1" applyBorder="1" applyAlignment="1">
      <alignment vertical="top" readingOrder="1"/>
    </xf>
    <xf numFmtId="0" fontId="9" fillId="2" borderId="1" xfId="0" applyNumberFormat="1" applyFont="1" applyFill="1" applyBorder="1" applyAlignment="1">
      <alignment vertical="top" wrapText="1" readingOrder="1"/>
    </xf>
    <xf numFmtId="0" fontId="10" fillId="0" borderId="1" xfId="0" applyNumberFormat="1" applyFont="1" applyFill="1" applyBorder="1" applyAlignment="1">
      <alignment vertical="top" wrapText="1" readingOrder="1"/>
    </xf>
    <xf numFmtId="1" fontId="0" fillId="5" borderId="2" xfId="2" applyNumberFormat="1" applyFont="1" applyFill="1" applyBorder="1"/>
    <xf numFmtId="0" fontId="11" fillId="4" borderId="0" xfId="0" applyFont="1" applyFill="1" applyAlignment="1">
      <alignment horizontal="center"/>
    </xf>
    <xf numFmtId="0" fontId="0" fillId="0" borderId="2" xfId="0" applyBorder="1" applyAlignment="1">
      <alignment horizontal="left"/>
    </xf>
    <xf numFmtId="0" fontId="0" fillId="6" borderId="2" xfId="0" applyFill="1" applyBorder="1"/>
    <xf numFmtId="0" fontId="0" fillId="7" borderId="2" xfId="0" applyFill="1" applyBorder="1"/>
    <xf numFmtId="0" fontId="0" fillId="7" borderId="2" xfId="0" applyFill="1" applyBorder="1" applyAlignment="1">
      <alignment horizontal="left"/>
    </xf>
    <xf numFmtId="9" fontId="3" fillId="7" borderId="2" xfId="0" applyNumberFormat="1" applyFont="1" applyFill="1" applyBorder="1"/>
    <xf numFmtId="0" fontId="0" fillId="7" borderId="2" xfId="0" applyFill="1" applyBorder="1" applyAlignment="1">
      <alignment horizontal="center"/>
    </xf>
    <xf numFmtId="0" fontId="3" fillId="7" borderId="2" xfId="0" applyFont="1" applyFill="1" applyBorder="1"/>
    <xf numFmtId="0" fontId="0" fillId="7" borderId="13" xfId="0" applyFill="1" applyBorder="1" applyAlignment="1">
      <alignment horizontal="left"/>
    </xf>
    <xf numFmtId="0" fontId="0" fillId="7" borderId="5" xfId="0" applyFill="1" applyBorder="1" applyAlignment="1">
      <alignment horizontal="left"/>
    </xf>
    <xf numFmtId="0" fontId="0" fillId="7" borderId="13" xfId="0" applyFill="1" applyBorder="1"/>
    <xf numFmtId="0" fontId="11" fillId="7" borderId="5" xfId="0" applyFont="1" applyFill="1" applyBorder="1" applyAlignment="1">
      <alignment horizontal="center"/>
    </xf>
    <xf numFmtId="0" fontId="0" fillId="7" borderId="4" xfId="0" applyFill="1" applyBorder="1"/>
    <xf numFmtId="0" fontId="0" fillId="7" borderId="5" xfId="0" applyFill="1" applyBorder="1"/>
    <xf numFmtId="0" fontId="0" fillId="7" borderId="6" xfId="0" applyFill="1" applyBorder="1"/>
    <xf numFmtId="9" fontId="2" fillId="7" borderId="3" xfId="1" applyFont="1" applyFill="1" applyBorder="1" applyAlignment="1">
      <alignment horizontal="center" wrapText="1"/>
    </xf>
    <xf numFmtId="0" fontId="3" fillId="7" borderId="8" xfId="0" applyFont="1" applyFill="1" applyBorder="1" applyAlignment="1">
      <alignment horizontal="center" wrapText="1"/>
    </xf>
    <xf numFmtId="0" fontId="3" fillId="7" borderId="3" xfId="0" applyFont="1" applyFill="1" applyBorder="1" applyAlignment="1">
      <alignment horizontal="center" wrapText="1"/>
    </xf>
    <xf numFmtId="0" fontId="12" fillId="7" borderId="8" xfId="0" applyFont="1" applyFill="1" applyBorder="1" applyAlignment="1">
      <alignment horizontal="center" wrapText="1"/>
    </xf>
    <xf numFmtId="1" fontId="3" fillId="8" borderId="2" xfId="2" applyNumberFormat="1" applyFont="1" applyFill="1" applyBorder="1" applyAlignment="1">
      <alignment horizontal="center" wrapText="1"/>
    </xf>
    <xf numFmtId="1" fontId="3" fillId="7" borderId="2" xfId="2" applyNumberFormat="1" applyFont="1" applyFill="1" applyBorder="1"/>
    <xf numFmtId="0" fontId="13" fillId="0" borderId="1" xfId="0" applyNumberFormat="1" applyFont="1" applyFill="1" applyBorder="1" applyAlignment="1">
      <alignment vertical="top" wrapText="1" readingOrder="1"/>
    </xf>
    <xf numFmtId="10" fontId="5" fillId="9" borderId="3" xfId="1" applyNumberFormat="1" applyFont="1" applyFill="1" applyBorder="1" applyAlignment="1">
      <alignment horizontal="center" wrapText="1"/>
    </xf>
    <xf numFmtId="10" fontId="0" fillId="4" borderId="3" xfId="1" applyNumberFormat="1" applyFont="1" applyFill="1" applyBorder="1"/>
    <xf numFmtId="10" fontId="0" fillId="7" borderId="3" xfId="1" applyNumberFormat="1" applyFont="1" applyFill="1" applyBorder="1"/>
    <xf numFmtId="10" fontId="0" fillId="7" borderId="2" xfId="1" applyNumberFormat="1" applyFont="1" applyFill="1" applyBorder="1"/>
    <xf numFmtId="10" fontId="0" fillId="4" borderId="0" xfId="1" applyNumberFormat="1" applyFont="1" applyFill="1"/>
    <xf numFmtId="166" fontId="5" fillId="9" borderId="3" xfId="1" applyNumberFormat="1" applyFont="1" applyFill="1" applyBorder="1" applyAlignment="1">
      <alignment horizontal="center" wrapText="1"/>
    </xf>
    <xf numFmtId="166" fontId="0" fillId="4" borderId="3" xfId="1" applyNumberFormat="1" applyFont="1" applyFill="1" applyBorder="1"/>
    <xf numFmtId="166" fontId="0" fillId="7" borderId="3" xfId="1" applyNumberFormat="1" applyFont="1" applyFill="1" applyBorder="1"/>
    <xf numFmtId="166" fontId="0" fillId="7" borderId="2" xfId="1" applyNumberFormat="1" applyFont="1" applyFill="1" applyBorder="1"/>
    <xf numFmtId="166" fontId="0" fillId="4" borderId="0" xfId="1" applyNumberFormat="1" applyFont="1" applyFill="1"/>
    <xf numFmtId="10" fontId="3" fillId="8" borderId="9" xfId="1" applyNumberFormat="1" applyFont="1" applyFill="1" applyBorder="1" applyAlignment="1">
      <alignment horizontal="center" wrapText="1"/>
    </xf>
    <xf numFmtId="10" fontId="3" fillId="7" borderId="3" xfId="1" applyNumberFormat="1" applyFont="1" applyFill="1" applyBorder="1"/>
    <xf numFmtId="0" fontId="3" fillId="7" borderId="7" xfId="0" applyFont="1" applyFill="1" applyBorder="1" applyAlignment="1">
      <alignment horizontal="center" wrapText="1"/>
    </xf>
    <xf numFmtId="0" fontId="3" fillId="7" borderId="8" xfId="0" applyFont="1" applyFill="1" applyBorder="1" applyAlignment="1">
      <alignment horizontal="center" wrapText="1"/>
    </xf>
    <xf numFmtId="0" fontId="3" fillId="7" borderId="9" xfId="0" applyFont="1" applyFill="1" applyBorder="1" applyAlignment="1">
      <alignment horizontal="center" wrapText="1"/>
    </xf>
    <xf numFmtId="0" fontId="4" fillId="3" borderId="0" xfId="0" applyFont="1" applyFill="1" applyBorder="1" applyAlignment="1">
      <alignment horizontal="center" vertical="center"/>
    </xf>
    <xf numFmtId="10" fontId="4" fillId="3" borderId="0" xfId="0" applyNumberFormat="1" applyFont="1" applyFill="1" applyBorder="1" applyAlignment="1">
      <alignment horizontal="center" vertical="center"/>
    </xf>
    <xf numFmtId="164" fontId="4" fillId="3" borderId="0" xfId="0" quotePrefix="1" applyNumberFormat="1" applyFont="1" applyFill="1" applyBorder="1" applyAlignment="1">
      <alignment horizontal="center" vertical="center"/>
    </xf>
    <xf numFmtId="10" fontId="4" fillId="3" borderId="0" xfId="0" quotePrefix="1" applyNumberFormat="1" applyFont="1" applyFill="1" applyBorder="1" applyAlignment="1">
      <alignment horizontal="center" vertical="center"/>
    </xf>
    <xf numFmtId="1" fontId="3" fillId="7" borderId="10" xfId="0" applyNumberFormat="1" applyFont="1" applyFill="1" applyBorder="1" applyAlignment="1">
      <alignment horizontal="center"/>
    </xf>
    <xf numFmtId="1" fontId="3" fillId="7" borderId="11" xfId="0" applyNumberFormat="1" applyFont="1" applyFill="1" applyBorder="1" applyAlignment="1">
      <alignment horizontal="center"/>
    </xf>
    <xf numFmtId="10" fontId="3" fillId="7" borderId="12" xfId="0" applyNumberFormat="1" applyFont="1" applyFill="1" applyBorder="1" applyAlignment="1">
      <alignment horizontal="center"/>
    </xf>
    <xf numFmtId="0" fontId="0" fillId="4" borderId="0" xfId="0" applyFill="1" applyBorder="1" applyAlignment="1">
      <alignment horizontal="left"/>
    </xf>
    <xf numFmtId="0" fontId="0" fillId="4" borderId="8" xfId="0" applyFill="1" applyBorder="1" applyAlignment="1">
      <alignment horizontal="left"/>
    </xf>
  </cellXfs>
  <cellStyles count="3">
    <cellStyle name="Comma" xfId="2" builtinId="3"/>
    <cellStyle name="Normal" xfId="0" builtinId="0"/>
    <cellStyle name="Percent" xfId="1" builtinId="5"/>
  </cellStyles>
  <dxfs count="7">
    <dxf>
      <numFmt numFmtId="165" formatCode="_(* #,##0_);_(* \(#,##0\);_(* &quot;-&quot;??_);_(@_)"/>
    </dxf>
    <dxf>
      <numFmt numFmtId="167" formatCode="_(* #,##0.0_);_(* \(#,##0.0\);_(* &quot;-&quot;??_);_(@_)"/>
    </dxf>
    <dxf>
      <numFmt numFmtId="35" formatCode="_(* #,##0.00_);_(* \(#,##0.00\);_(* &quot;-&quot;??_);_(@_)"/>
    </dxf>
    <dxf>
      <alignment wrapText="1" readingOrder="0"/>
    </dxf>
    <dxf>
      <alignment wrapText="1" readingOrder="0"/>
    </dxf>
    <dxf>
      <alignment wrapText="1" readingOrder="0"/>
    </dxf>
    <dxf>
      <alignment wrapText="1" readingOrder="0"/>
    </dxf>
  </dxfs>
  <tableStyles count="0" defaultTableStyle="TableStyleMedium2" defaultPivotStyle="PivotStyleLight16"/>
  <colors>
    <mruColors>
      <color rgb="FFFEB0B0"/>
      <color rgb="FFFDB8B1"/>
      <color rgb="FFFF9999"/>
      <color rgb="FFFFCCCC"/>
      <color rgb="FFEA9A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 Booth" refreshedDate="44951.506511458334" createdVersion="6" refreshedVersion="6" minRefreshableVersion="3" recordCount="2166" xr:uid="{00000000-000A-0000-FFFF-FFFF00000000}">
  <cacheSource type="worksheet">
    <worksheetSource ref="A5:AL2171" sheet="Current OBD"/>
  </cacheSource>
  <cacheFields count="38">
    <cacheField name="Sponsor Id" numFmtId="0">
      <sharedItems containsSemiMixedTypes="0" containsString="0" containsNumber="1" containsInteger="1" minValue="158781" maxValue="160531"/>
    </cacheField>
    <cacheField name="Site Id" numFmtId="0">
      <sharedItems containsSemiMixedTypes="0" containsString="0" containsNumber="1" containsInteger="1" minValue="659005" maxValue="687242" count="2166">
        <n v="660734"/>
        <n v="662627"/>
        <n v="660729"/>
        <n v="660727"/>
        <n v="659099"/>
        <n v="660731"/>
        <n v="660728"/>
        <n v="660730"/>
        <n v="664405"/>
        <n v="661767"/>
        <n v="661768"/>
        <n v="662017"/>
        <n v="660518"/>
        <n v="660519"/>
        <n v="664490"/>
        <n v="660520"/>
        <n v="660521"/>
        <n v="660522"/>
        <n v="660576"/>
        <n v="660581"/>
        <n v="663603"/>
        <n v="660582"/>
        <n v="665109"/>
        <n v="662479"/>
        <n v="660579"/>
        <n v="660580"/>
        <n v="664798"/>
        <n v="660577"/>
        <n v="661110"/>
        <n v="661111"/>
        <n v="662430"/>
        <n v="661088"/>
        <n v="663202"/>
        <n v="664080"/>
        <n v="663145"/>
        <n v="664728"/>
        <n v="663747"/>
        <n v="686428"/>
        <n v="663212"/>
        <n v="663148"/>
        <n v="663131"/>
        <n v="664702"/>
        <n v="663742"/>
        <n v="663861"/>
        <n v="664082"/>
        <n v="664081"/>
        <n v="660938"/>
        <n v="663194"/>
        <n v="663821"/>
        <n v="663146"/>
        <n v="663147"/>
        <n v="663173"/>
        <n v="663172"/>
        <n v="663580"/>
        <n v="663560"/>
        <n v="687088"/>
        <n v="661453"/>
        <n v="661455"/>
        <n v="661459"/>
        <n v="661456"/>
        <n v="661458"/>
        <n v="661457"/>
        <n v="661454"/>
        <n v="661296"/>
        <n v="661302"/>
        <n v="683768"/>
        <n v="665310"/>
        <n v="665649"/>
        <n v="663849"/>
        <n v="663848"/>
        <n v="661292"/>
        <n v="665152"/>
        <n v="661297"/>
        <n v="661299"/>
        <n v="661300"/>
        <n v="661294"/>
        <n v="661301"/>
        <n v="685016"/>
        <n v="664133"/>
        <n v="664132"/>
        <n v="661295"/>
        <n v="660901"/>
        <n v="660891"/>
        <n v="660902"/>
        <n v="660903"/>
        <n v="660895"/>
        <n v="660904"/>
        <n v="660905"/>
        <n v="660906"/>
        <n v="660896"/>
        <n v="660892"/>
        <n v="660900"/>
        <n v="665830"/>
        <n v="665202"/>
        <n v="660908"/>
        <n v="660909"/>
        <n v="660893"/>
        <n v="660897"/>
        <n v="660910"/>
        <n v="660915"/>
        <n v="660894"/>
        <n v="663406"/>
        <n v="660912"/>
        <n v="660913"/>
        <n v="663553"/>
        <n v="664889"/>
        <n v="660898"/>
        <n v="660899"/>
        <n v="685375"/>
        <n v="660916"/>
        <n v="664118"/>
        <n v="663440"/>
        <n v="661094"/>
        <n v="663443"/>
        <n v="662130"/>
        <n v="665367"/>
        <n v="662140"/>
        <n v="662131"/>
        <n v="663002"/>
        <n v="662684"/>
        <n v="662141"/>
        <n v="662134"/>
        <n v="662494"/>
        <n v="662147"/>
        <n v="662136"/>
        <n v="662137"/>
        <n v="663441"/>
        <n v="665560"/>
        <n v="662138"/>
        <n v="663754"/>
        <n v="664605"/>
        <n v="664148"/>
        <n v="662143"/>
        <n v="660328"/>
        <n v="682321"/>
        <n v="662061"/>
        <n v="686931"/>
        <n v="665927"/>
        <n v="662042"/>
        <n v="662058"/>
        <n v="662043"/>
        <n v="662063"/>
        <n v="663355"/>
        <n v="662044"/>
        <n v="662792"/>
        <n v="662045"/>
        <n v="662913"/>
        <n v="664428"/>
        <n v="662059"/>
        <n v="662047"/>
        <n v="663179"/>
        <n v="662048"/>
        <n v="686909"/>
        <n v="664735"/>
        <n v="662049"/>
        <n v="664427"/>
        <n v="662050"/>
        <n v="662051"/>
        <n v="662052"/>
        <n v="665227"/>
        <n v="662054"/>
        <n v="662914"/>
        <n v="665715"/>
        <n v="662915"/>
        <n v="663599"/>
        <n v="662163"/>
        <n v="662165"/>
        <n v="662164"/>
        <n v="662162"/>
        <n v="663778"/>
        <n v="661460"/>
        <n v="663408"/>
        <n v="662851"/>
        <n v="664093"/>
        <n v="661467"/>
        <n v="661462"/>
        <n v="661470"/>
        <n v="664129"/>
        <n v="661466"/>
        <n v="662474"/>
        <n v="661832"/>
        <n v="661833"/>
        <n v="659058"/>
        <n v="665483"/>
        <n v="665482"/>
        <n v="660792"/>
        <n v="665294"/>
        <n v="660527"/>
        <n v="664899"/>
        <n v="660528"/>
        <n v="663448"/>
        <n v="660530"/>
        <n v="661289"/>
        <n v="685401"/>
        <n v="661284"/>
        <n v="664456"/>
        <n v="663882"/>
        <n v="661283"/>
        <n v="661285"/>
        <n v="663591"/>
        <n v="685444"/>
        <n v="661287"/>
        <n v="661288"/>
        <n v="665784"/>
        <n v="661201"/>
        <n v="685407"/>
        <n v="661202"/>
        <n v="661941"/>
        <n v="685962"/>
        <n v="661166"/>
        <n v="662470"/>
        <n v="661169"/>
        <n v="661168"/>
        <n v="665688"/>
        <n v="661173"/>
        <n v="661172"/>
        <n v="661171"/>
        <n v="679069"/>
        <n v="661329"/>
        <n v="661328"/>
        <n v="685940"/>
        <n v="661749"/>
        <n v="684415"/>
        <n v="678896"/>
        <n v="678914"/>
        <n v="678911"/>
        <n v="678897"/>
        <n v="678898"/>
        <n v="678899"/>
        <n v="678900"/>
        <n v="678901"/>
        <n v="678912"/>
        <n v="678902"/>
        <n v="678903"/>
        <n v="678910"/>
        <n v="678915"/>
        <n v="678904"/>
        <n v="678913"/>
        <n v="678907"/>
        <n v="678906"/>
        <n v="678909"/>
        <n v="660798"/>
        <n v="660816"/>
        <n v="663744"/>
        <n v="660822"/>
        <n v="660801"/>
        <n v="660817"/>
        <n v="663498"/>
        <n v="660818"/>
        <n v="660819"/>
        <n v="684905"/>
        <n v="660804"/>
        <n v="662500"/>
        <n v="660821"/>
        <n v="660820"/>
        <n v="663329"/>
        <n v="660811"/>
        <n v="663520"/>
        <n v="686825"/>
        <n v="685366"/>
        <n v="685810"/>
        <n v="660813"/>
        <n v="686621"/>
        <n v="660799"/>
        <n v="660814"/>
        <n v="660815"/>
        <n v="660823"/>
        <n v="664722"/>
        <n v="661789"/>
        <n v="661792"/>
        <n v="661790"/>
        <n v="665066"/>
        <n v="664592"/>
        <n v="661791"/>
        <n v="663735"/>
        <n v="665942"/>
        <n v="685371"/>
        <n v="683593"/>
        <n v="685372"/>
        <n v="661783"/>
        <n v="662321"/>
        <n v="660980"/>
        <n v="664669"/>
        <n v="664668"/>
        <n v="660982"/>
        <n v="665848"/>
        <n v="660983"/>
        <n v="664145"/>
        <n v="665648"/>
        <n v="660984"/>
        <n v="687209"/>
        <n v="661539"/>
        <n v="663421"/>
        <n v="683587"/>
        <n v="678926"/>
        <n v="684353"/>
        <n v="662401"/>
        <n v="663259"/>
        <n v="663257"/>
        <n v="663256"/>
        <n v="686922"/>
        <n v="660797"/>
        <n v="660794"/>
        <n v="660796"/>
        <n v="662428"/>
        <n v="662322"/>
        <n v="659297"/>
        <n v="686491"/>
        <n v="661118"/>
        <n v="661119"/>
        <n v="662899"/>
        <n v="661115"/>
        <n v="661117"/>
        <n v="661745"/>
        <n v="661747"/>
        <n v="661746"/>
        <n v="665870"/>
        <n v="665871"/>
        <n v="683622"/>
        <n v="665906"/>
        <n v="687089"/>
        <n v="665877"/>
        <n v="665850"/>
        <n v="661982"/>
        <n v="683621"/>
        <n v="665220"/>
        <n v="661985"/>
        <n v="663099"/>
        <n v="661986"/>
        <n v="663477"/>
        <n v="661971"/>
        <n v="665878"/>
        <n v="665879"/>
        <n v="681026"/>
        <n v="661990"/>
        <n v="663100"/>
        <n v="681027"/>
        <n v="686407"/>
        <n v="661994"/>
        <n v="661995"/>
        <n v="662197"/>
        <n v="662196"/>
        <n v="685887"/>
        <n v="662114"/>
        <n v="662115"/>
        <n v="662028"/>
        <n v="662029"/>
        <n v="661554"/>
        <n v="662119"/>
        <n v="662121"/>
        <n v="662120"/>
        <n v="663984"/>
        <n v="661549"/>
        <n v="665352"/>
        <n v="665024"/>
        <n v="661546"/>
        <n v="660531"/>
        <n v="660533"/>
        <n v="660548"/>
        <n v="661369"/>
        <n v="661532"/>
        <n v="661531"/>
        <n v="662363"/>
        <n v="661373"/>
        <n v="661374"/>
        <n v="662764"/>
        <n v="662330"/>
        <n v="661195"/>
        <n v="661798"/>
        <n v="661799"/>
        <n v="661501"/>
        <n v="661856"/>
        <n v="661858"/>
        <n v="685349"/>
        <n v="660629"/>
        <n v="664708"/>
        <n v="660630"/>
        <n v="678929"/>
        <n v="661805"/>
        <n v="687231"/>
        <n v="684502"/>
        <n v="661090"/>
        <n v="661308"/>
        <n v="661310"/>
        <n v="661309"/>
        <n v="685727"/>
        <n v="685728"/>
        <n v="685729"/>
        <n v="685730"/>
        <n v="685731"/>
        <n v="685732"/>
        <n v="685734"/>
        <n v="685736"/>
        <n v="685737"/>
        <n v="685681"/>
        <n v="685682"/>
        <n v="685683"/>
        <n v="685684"/>
        <n v="685685"/>
        <n v="685686"/>
        <n v="685687"/>
        <n v="685688"/>
        <n v="664291"/>
        <n v="665190"/>
        <n v="663383"/>
        <n v="663994"/>
        <n v="663332"/>
        <n v="661963"/>
        <n v="661964"/>
        <n v="661965"/>
        <n v="662026"/>
        <n v="660998"/>
        <n v="663363"/>
        <n v="665826"/>
        <n v="686447"/>
        <n v="664033"/>
        <n v="660999"/>
        <n v="663360"/>
        <n v="660996"/>
        <n v="662240"/>
        <n v="662239"/>
        <n v="662241"/>
        <n v="662238"/>
        <n v="662237"/>
        <n v="660455"/>
        <n v="662947"/>
        <n v="660453"/>
        <n v="660452"/>
        <n v="660456"/>
        <n v="660457"/>
        <n v="660458"/>
        <n v="660459"/>
        <n v="660454"/>
        <n v="661734"/>
        <n v="662064"/>
        <n v="662065"/>
        <n v="662068"/>
        <n v="662067"/>
        <n v="662066"/>
        <n v="662432"/>
        <n v="665385"/>
        <n v="665383"/>
        <n v="660596"/>
        <n v="665387"/>
        <n v="660597"/>
        <n v="660598"/>
        <n v="660599"/>
        <n v="663377"/>
        <n v="663388"/>
        <n v="660601"/>
        <n v="660626"/>
        <n v="660603"/>
        <n v="660604"/>
        <n v="665380"/>
        <n v="663811"/>
        <n v="660623"/>
        <n v="660608"/>
        <n v="660607"/>
        <n v="660609"/>
        <n v="679002"/>
        <n v="660624"/>
        <n v="660622"/>
        <n v="665384"/>
        <n v="660625"/>
        <n v="660612"/>
        <n v="660627"/>
        <n v="660613"/>
        <n v="660614"/>
        <n v="660615"/>
        <n v="660616"/>
        <n v="660617"/>
        <n v="686943"/>
        <n v="686944"/>
        <n v="661741"/>
        <n v="686917"/>
        <n v="661737"/>
        <n v="661740"/>
        <n v="661738"/>
        <n v="661739"/>
        <n v="662586"/>
        <n v="660757"/>
        <n v="660759"/>
        <n v="660758"/>
        <n v="664365"/>
        <n v="662201"/>
        <n v="661175"/>
        <n v="661174"/>
        <n v="660829"/>
        <n v="660825"/>
        <n v="660830"/>
        <n v="660832"/>
        <n v="684890"/>
        <n v="660828"/>
        <n v="661412"/>
        <n v="660831"/>
        <n v="660827"/>
        <n v="661357"/>
        <n v="662948"/>
        <n v="664277"/>
        <n v="661360"/>
        <n v="661358"/>
        <n v="661361"/>
        <n v="660652"/>
        <n v="660631"/>
        <n v="660647"/>
        <n v="663456"/>
        <n v="660653"/>
        <n v="665401"/>
        <n v="663864"/>
        <n v="660633"/>
        <n v="660649"/>
        <n v="660634"/>
        <n v="660650"/>
        <n v="660654"/>
        <n v="660635"/>
        <n v="665402"/>
        <n v="664057"/>
        <n v="663451"/>
        <n v="660639"/>
        <n v="660640"/>
        <n v="660651"/>
        <n v="660641"/>
        <n v="663741"/>
        <n v="660642"/>
        <n v="664607"/>
        <n v="685757"/>
        <n v="660644"/>
        <n v="663740"/>
        <n v="660646"/>
        <n v="661254"/>
        <n v="661255"/>
        <n v="663586"/>
        <n v="662725"/>
        <n v="664339"/>
        <n v="663374"/>
        <n v="663566"/>
        <n v="686485"/>
        <n v="664144"/>
        <n v="661278"/>
        <n v="661258"/>
        <n v="661259"/>
        <n v="665710"/>
        <n v="661260"/>
        <n v="661261"/>
        <n v="665787"/>
        <n v="661280"/>
        <n v="664610"/>
        <n v="665769"/>
        <n v="661262"/>
        <n v="661263"/>
        <n v="661281"/>
        <n v="661264"/>
        <n v="661265"/>
        <n v="661279"/>
        <n v="663373"/>
        <n v="661275"/>
        <n v="661267"/>
        <n v="661268"/>
        <n v="661276"/>
        <n v="661269"/>
        <n v="661270"/>
        <n v="661271"/>
        <n v="663841"/>
        <n v="661277"/>
        <n v="662704"/>
        <n v="661553"/>
        <n v="662411"/>
        <n v="682258"/>
        <n v="663394"/>
        <n v="661378"/>
        <n v="663395"/>
        <n v="664040"/>
        <n v="663728"/>
        <n v="663390"/>
        <n v="663393"/>
        <n v="664048"/>
        <n v="679081"/>
        <n v="661400"/>
        <n v="661401"/>
        <n v="679077"/>
        <n v="663396"/>
        <n v="661384"/>
        <n v="661402"/>
        <n v="663397"/>
        <n v="664043"/>
        <n v="663398"/>
        <n v="661388"/>
        <n v="664776"/>
        <n v="663399"/>
        <n v="665318"/>
        <n v="665319"/>
        <n v="663391"/>
        <n v="663392"/>
        <n v="663738"/>
        <n v="661392"/>
        <n v="664044"/>
        <n v="661394"/>
        <n v="663400"/>
        <n v="664045"/>
        <n v="662721"/>
        <n v="664601"/>
        <n v="664922"/>
        <n v="663401"/>
        <n v="663402"/>
        <n v="664684"/>
        <n v="662151"/>
        <n v="664141"/>
        <n v="662152"/>
        <n v="662153"/>
        <n v="662154"/>
        <n v="662160"/>
        <n v="662158"/>
        <n v="662156"/>
        <n v="662157"/>
        <n v="662159"/>
        <n v="685809"/>
        <n v="662726"/>
        <n v="662080"/>
        <n v="686912"/>
        <n v="662077"/>
        <n v="662081"/>
        <n v="662078"/>
        <n v="684881"/>
        <n v="661121"/>
        <n v="661122"/>
        <n v="661123"/>
        <n v="663369"/>
        <n v="662031"/>
        <n v="663368"/>
        <n v="662033"/>
        <n v="662460"/>
        <n v="663753"/>
        <n v="665254"/>
        <n v="662041"/>
        <n v="663370"/>
        <n v="678931"/>
        <n v="663367"/>
        <n v="665207"/>
        <n v="665206"/>
        <n v="663594"/>
        <n v="661005"/>
        <n v="661006"/>
        <n v="662927"/>
        <n v="662497"/>
        <n v="662496"/>
        <n v="662198"/>
        <n v="662563"/>
        <n v="662199"/>
        <n v="661750"/>
        <n v="661755"/>
        <n v="661754"/>
        <n v="661753"/>
        <n v="681055"/>
        <n v="664331"/>
        <n v="662251"/>
        <n v="685347"/>
        <n v="663436"/>
        <n v="662252"/>
        <n v="662249"/>
        <n v="662250"/>
        <n v="664734"/>
        <n v="664892"/>
        <n v="662631"/>
        <n v="659270"/>
        <n v="664475"/>
        <n v="660659"/>
        <n v="665199"/>
        <n v="660657"/>
        <n v="664966"/>
        <n v="683636"/>
        <n v="661807"/>
        <n v="686658"/>
        <n v="661247"/>
        <n v="661567"/>
        <n v="662437"/>
        <n v="662019"/>
        <n v="662021"/>
        <n v="662020"/>
        <n v="662272"/>
        <n v="662702"/>
        <n v="662270"/>
        <n v="662271"/>
        <n v="665506"/>
        <n v="664621"/>
        <n v="665493"/>
        <n v="665892"/>
        <n v="660839"/>
        <n v="665495"/>
        <n v="662637"/>
        <n v="662715"/>
        <n v="685712"/>
        <n v="660842"/>
        <n v="665912"/>
        <n v="659113"/>
        <n v="661413"/>
        <n v="665201"/>
        <n v="686896"/>
        <n v="662894"/>
        <n v="660846"/>
        <n v="660505"/>
        <n v="660864"/>
        <n v="665505"/>
        <n v="664459"/>
        <n v="663515"/>
        <n v="661414"/>
        <n v="660851"/>
        <n v="663658"/>
        <n v="662943"/>
        <n v="660853"/>
        <n v="660854"/>
        <n v="660861"/>
        <n v="662639"/>
        <n v="660857"/>
        <n v="665494"/>
        <n v="665796"/>
        <n v="662485"/>
        <n v="661243"/>
        <n v="662374"/>
        <n v="662315"/>
        <n v="662415"/>
        <n v="663230"/>
        <n v="661822"/>
        <n v="662353"/>
        <n v="663372"/>
        <n v="660740"/>
        <n v="663407"/>
        <n v="664817"/>
        <n v="660743"/>
        <n v="660741"/>
        <n v="660333"/>
        <n v="686823"/>
        <n v="686822"/>
        <n v="685113"/>
        <n v="664985"/>
        <n v="660660"/>
        <n v="660960"/>
        <n v="660972"/>
        <n v="660961"/>
        <n v="660964"/>
        <n v="686876"/>
        <n v="660962"/>
        <n v="660963"/>
        <n v="686877"/>
        <n v="660965"/>
        <n v="664749"/>
        <n v="660966"/>
        <n v="660967"/>
        <n v="684417"/>
        <n v="663637"/>
        <n v="660976"/>
        <n v="660973"/>
        <n v="660968"/>
        <n v="660977"/>
        <n v="660969"/>
        <n v="660974"/>
        <n v="663020"/>
        <n v="663236"/>
        <n v="660975"/>
        <n v="660979"/>
        <n v="660970"/>
        <n v="660971"/>
        <n v="661525"/>
        <n v="661526"/>
        <n v="661482"/>
        <n v="661483"/>
        <n v="661500"/>
        <n v="659055"/>
        <n v="661499"/>
        <n v="661491"/>
        <n v="665411"/>
        <n v="661496"/>
        <n v="659057"/>
        <n v="686643"/>
        <n v="661493"/>
        <n v="661494"/>
        <n v="665516"/>
        <n v="685116"/>
        <n v="663381"/>
        <n v="664589"/>
        <n v="684421"/>
        <n v="664711"/>
        <n v="661137"/>
        <n v="665517"/>
        <n v="661128"/>
        <n v="685117"/>
        <n v="664337"/>
        <n v="665546"/>
        <n v="661139"/>
        <n v="661141"/>
        <n v="665612"/>
        <n v="664550"/>
        <n v="663382"/>
        <n v="665519"/>
        <n v="664142"/>
        <n v="661131"/>
        <n v="684422"/>
        <n v="661132"/>
        <n v="661143"/>
        <n v="661133"/>
        <n v="661144"/>
        <n v="663963"/>
        <n v="663101"/>
        <n v="661136"/>
        <n v="663786"/>
        <n v="661675"/>
        <n v="665507"/>
        <n v="663843"/>
        <n v="661650"/>
        <n v="661652"/>
        <n v="663990"/>
        <n v="661654"/>
        <n v="665508"/>
        <n v="661655"/>
        <n v="661656"/>
        <n v="661657"/>
        <n v="663855"/>
        <n v="665510"/>
        <n v="686830"/>
        <n v="662940"/>
        <n v="661682"/>
        <n v="663593"/>
        <n v="663991"/>
        <n v="661660"/>
        <n v="665511"/>
        <n v="663986"/>
        <n v="661662"/>
        <n v="663987"/>
        <n v="661663"/>
        <n v="663988"/>
        <n v="663989"/>
        <n v="665512"/>
        <n v="661665"/>
        <n v="661680"/>
        <n v="661666"/>
        <n v="661667"/>
        <n v="663787"/>
        <n v="661669"/>
        <n v="686829"/>
        <n v="661670"/>
        <n v="665514"/>
        <n v="661672"/>
        <n v="662698"/>
        <n v="661674"/>
        <n v="663088"/>
        <n v="664649"/>
        <n v="664939"/>
        <n v="664938"/>
        <n v="662493"/>
        <n v="664322"/>
        <n v="661145"/>
        <n v="661146"/>
        <n v="661742"/>
        <n v="661744"/>
        <n v="661751"/>
        <n v="661244"/>
        <n v="661246"/>
        <n v="661245"/>
        <n v="660545"/>
        <n v="660547"/>
        <n v="660546"/>
        <n v="664970"/>
        <n v="661178"/>
        <n v="662793"/>
        <n v="662711"/>
        <n v="661176"/>
        <n v="660761"/>
        <n v="663872"/>
        <n v="684850"/>
        <n v="660589"/>
        <n v="660590"/>
        <n v="665243"/>
        <n v="660585"/>
        <n v="660586"/>
        <n v="660592"/>
        <n v="660587"/>
        <n v="660593"/>
        <n v="685301"/>
        <n v="660594"/>
        <n v="661602"/>
        <n v="661603"/>
        <n v="661604"/>
        <n v="661605"/>
        <n v="664249"/>
        <n v="685330"/>
        <n v="661607"/>
        <n v="686653"/>
        <n v="661608"/>
        <n v="685331"/>
        <n v="661640"/>
        <n v="661628"/>
        <n v="661629"/>
        <n v="661609"/>
        <n v="661610"/>
        <n v="661630"/>
        <n v="686636"/>
        <n v="661611"/>
        <n v="661637"/>
        <n v="661632"/>
        <n v="661612"/>
        <n v="661613"/>
        <n v="661633"/>
        <n v="661638"/>
        <n v="661614"/>
        <n v="661615"/>
        <n v="661616"/>
        <n v="661617"/>
        <n v="661618"/>
        <n v="686527"/>
        <n v="661619"/>
        <n v="661639"/>
        <n v="661634"/>
        <n v="661620"/>
        <n v="663587"/>
        <n v="661621"/>
        <n v="661635"/>
        <n v="661622"/>
        <n v="661623"/>
        <n v="661624"/>
        <n v="686654"/>
        <n v="661625"/>
        <n v="685782"/>
        <n v="661626"/>
        <n v="661627"/>
        <n v="662691"/>
        <n v="660662"/>
        <n v="660661"/>
        <n v="660664"/>
        <n v="660663"/>
        <n v="662027"/>
        <n v="661007"/>
        <n v="661008"/>
        <n v="662388"/>
        <n v="661112"/>
        <n v="661113"/>
        <n v="665435"/>
        <n v="662473"/>
        <n v="665293"/>
        <n v="661312"/>
        <n v="661313"/>
        <n v="683603"/>
        <n v="659051"/>
        <n v="661323"/>
        <n v="663750"/>
        <n v="661321"/>
        <n v="663216"/>
        <n v="661317"/>
        <n v="659053"/>
        <n v="661322"/>
        <n v="661314"/>
        <n v="661319"/>
        <n v="683598"/>
        <n v="663155"/>
        <n v="661869"/>
        <n v="661871"/>
        <n v="686341"/>
        <n v="662431"/>
        <n v="661913"/>
        <n v="661915"/>
        <n v="661914"/>
        <n v="662166"/>
        <n v="662168"/>
        <n v="662170"/>
        <n v="662169"/>
        <n v="662167"/>
        <n v="662247"/>
        <n v="662248"/>
        <n v="661436"/>
        <n v="661179"/>
        <n v="661180"/>
        <n v="687218"/>
        <n v="684428"/>
        <n v="661557"/>
        <n v="661555"/>
        <n v="661556"/>
        <n v="660565"/>
        <n v="660566"/>
        <n v="663510"/>
        <n v="664092"/>
        <n v="684451"/>
        <n v="664147"/>
        <n v="662805"/>
        <n v="660568"/>
        <n v="664661"/>
        <n v="663376"/>
        <n v="664422"/>
        <n v="663076"/>
        <n v="684943"/>
        <n v="663511"/>
        <n v="663512"/>
        <n v="660571"/>
        <n v="681071"/>
        <n v="665267"/>
        <n v="660573"/>
        <n v="660561"/>
        <n v="661368"/>
        <n v="660753"/>
        <n v="660776"/>
        <n v="686333"/>
        <n v="660778"/>
        <n v="660780"/>
        <n v="686334"/>
        <n v="660789"/>
        <n v="660782"/>
        <n v="663622"/>
        <n v="660784"/>
        <n v="660791"/>
        <n v="664171"/>
        <n v="660787"/>
        <n v="663870"/>
        <n v="660786"/>
        <n v="686800"/>
        <n v="661485"/>
        <n v="661488"/>
        <n v="661487"/>
        <n v="662814"/>
        <n v="660833"/>
        <n v="660836"/>
        <n v="660834"/>
        <n v="684470"/>
        <n v="660835"/>
        <n v="662171"/>
        <n v="662174"/>
        <n v="664013"/>
        <n v="663938"/>
        <n v="661835"/>
        <n v="661834"/>
        <n v="661836"/>
        <n v="660724"/>
        <n v="684987"/>
        <n v="660668"/>
        <n v="663425"/>
        <n v="663243"/>
        <n v="660671"/>
        <n v="665103"/>
        <n v="660669"/>
        <n v="660665"/>
        <n v="664119"/>
        <n v="660670"/>
        <n v="660750"/>
        <n v="660751"/>
        <n v="660749"/>
        <n v="661765"/>
        <n v="664587"/>
        <n v="681091"/>
        <n v="661352"/>
        <n v="681090"/>
        <n v="661353"/>
        <n v="663434"/>
        <n v="686843"/>
        <n v="664018"/>
        <n v="663748"/>
        <n v="661347"/>
        <n v="664317"/>
        <n v="661349"/>
        <n v="661354"/>
        <n v="661350"/>
        <n v="665085"/>
        <n v="661351"/>
        <n v="664484"/>
        <n v="687217"/>
        <n v="664819"/>
        <n v="661763"/>
        <n v="663998"/>
        <n v="662295"/>
        <n v="663335"/>
        <n v="662297"/>
        <n v="662180"/>
        <n v="662181"/>
        <n v="662182"/>
        <n v="665541"/>
        <n v="662184"/>
        <n v="660733"/>
        <n v="660558"/>
        <n v="660552"/>
        <n v="685849"/>
        <n v="660553"/>
        <n v="665515"/>
        <n v="660555"/>
        <n v="660556"/>
        <n v="663502"/>
        <n v="660549"/>
        <n v="665903"/>
        <n v="660674"/>
        <n v="659309"/>
        <n v="660676"/>
        <n v="664691"/>
        <n v="660692"/>
        <n v="660678"/>
        <n v="660679"/>
        <n v="660680"/>
        <n v="660682"/>
        <n v="665936"/>
        <n v="662516"/>
        <n v="684420"/>
        <n v="660685"/>
        <n v="660686"/>
        <n v="665937"/>
        <n v="662632"/>
        <n v="660688"/>
        <n v="684968"/>
        <n v="660689"/>
        <n v="660690"/>
        <n v="662909"/>
        <n v="684408"/>
        <n v="662213"/>
        <n v="662212"/>
        <n v="661759"/>
        <n v="661760"/>
        <n v="663846"/>
        <n v="661823"/>
        <n v="663364"/>
        <n v="659147"/>
        <n v="663366"/>
        <n v="661019"/>
        <n v="661022"/>
        <n v="661021"/>
        <n v="661020"/>
        <n v="663459"/>
        <n v="663767"/>
        <n v="662179"/>
        <n v="664588"/>
        <n v="663460"/>
        <n v="660748"/>
        <n v="660747"/>
        <n v="660745"/>
        <n v="660746"/>
        <n v="680890"/>
        <n v="680888"/>
        <n v="661521"/>
        <n v="680895"/>
        <n v="661524"/>
        <n v="680900"/>
        <n v="685702"/>
        <n v="663866"/>
        <n v="661473"/>
        <n v="661471"/>
        <n v="661477"/>
        <n v="661478"/>
        <n v="661474"/>
        <n v="661476"/>
        <n v="661479"/>
        <n v="661480"/>
        <n v="661481"/>
        <n v="661820"/>
        <n v="664603"/>
        <n v="663880"/>
        <n v="685391"/>
        <n v="661818"/>
        <n v="664285"/>
        <n v="663152"/>
        <n v="664416"/>
        <n v="664415"/>
        <n v="661591"/>
        <n v="686438"/>
        <n v="661580"/>
        <n v="661581"/>
        <n v="661592"/>
        <n v="661582"/>
        <n v="661583"/>
        <n v="661584"/>
        <n v="665215"/>
        <n v="664688"/>
        <n v="661593"/>
        <n v="661594"/>
        <n v="661586"/>
        <n v="664689"/>
        <n v="661595"/>
        <n v="684419"/>
        <n v="661588"/>
        <n v="661589"/>
        <n v="661597"/>
        <n v="661590"/>
        <n v="661558"/>
        <n v="664960"/>
        <n v="661687"/>
        <n v="661713"/>
        <n v="661689"/>
        <n v="661707"/>
        <n v="661690"/>
        <n v="661691"/>
        <n v="661692"/>
        <n v="661693"/>
        <n v="661694"/>
        <n v="661695"/>
        <n v="661714"/>
        <n v="686320"/>
        <n v="661696"/>
        <n v="661708"/>
        <n v="661697"/>
        <n v="661709"/>
        <n v="661698"/>
        <n v="661699"/>
        <n v="661700"/>
        <n v="684866"/>
        <n v="661710"/>
        <n v="686319"/>
        <n v="661716"/>
        <n v="661701"/>
        <n v="661711"/>
        <n v="661702"/>
        <n v="661712"/>
        <n v="661703"/>
        <n v="661704"/>
        <n v="661705"/>
        <n v="661715"/>
        <n v="661706"/>
        <n v="660768"/>
        <n v="663386"/>
        <n v="663385"/>
        <n v="664034"/>
        <n v="660774"/>
        <n v="660772"/>
        <n v="660777"/>
        <n v="684948"/>
        <n v="663384"/>
        <n v="663779"/>
        <n v="660767"/>
        <n v="685851"/>
        <n v="686321"/>
        <n v="665930"/>
        <n v="661845"/>
        <n v="661843"/>
        <n v="684484"/>
        <n v="665931"/>
        <n v="659021"/>
        <n v="660764"/>
        <n v="661801"/>
        <n v="664948"/>
        <n v="662453"/>
        <n v="664509"/>
        <n v="661829"/>
        <n v="662789"/>
        <n v="661830"/>
        <n v="662309"/>
        <n v="665843"/>
        <n v="661575"/>
        <n v="662302"/>
        <n v="661568"/>
        <n v="662306"/>
        <n v="661569"/>
        <n v="662301"/>
        <n v="662303"/>
        <n v="661570"/>
        <n v="662304"/>
        <n v="661571"/>
        <n v="662308"/>
        <n v="665044"/>
        <n v="663918"/>
        <n v="661574"/>
        <n v="662553"/>
        <n v="661573"/>
        <n v="662307"/>
        <n v="661826"/>
        <n v="661825"/>
        <n v="663495"/>
        <n v="663494"/>
        <n v="659258"/>
        <n v="661776"/>
        <n v="661775"/>
        <n v="661563"/>
        <n v="661866"/>
        <n v="661868"/>
        <n v="661867"/>
        <n v="664719"/>
        <n v="663766"/>
        <n v="686063"/>
        <n v="661840"/>
        <n v="661841"/>
        <n v="661966"/>
        <n v="661969"/>
        <n v="661968"/>
        <n v="661967"/>
        <n v="681052"/>
        <n v="685351"/>
        <n v="663737"/>
        <n v="663404"/>
        <n v="664927"/>
        <n v="663403"/>
        <n v="663731"/>
        <n v="665416"/>
        <n v="661439"/>
        <n v="662758"/>
        <n v="662759"/>
        <n v="663295"/>
        <n v="662389"/>
        <n v="664470"/>
        <n v="664479"/>
        <n v="686309"/>
        <n v="683496"/>
        <n v="683498"/>
        <n v="664024"/>
        <n v="661508"/>
        <n v="681035"/>
        <n v="659008"/>
        <n v="659005"/>
        <n v="661510"/>
        <n v="664023"/>
        <n v="683497"/>
        <n v="659010"/>
        <n v="661518"/>
        <n v="663481"/>
        <n v="687213"/>
        <n v="685060"/>
        <n v="661517"/>
        <n v="686310"/>
        <n v="659006"/>
        <n v="663479"/>
        <n v="659009"/>
        <n v="659011"/>
        <n v="685713"/>
        <n v="663480"/>
        <n v="659007"/>
        <n v="662022"/>
        <n v="662023"/>
        <n v="664581"/>
        <n v="661777"/>
        <n v="662003"/>
        <n v="662004"/>
        <n v="662005"/>
        <n v="661997"/>
        <n v="661999"/>
        <n v="662006"/>
        <n v="662000"/>
        <n v="661998"/>
        <n v="662001"/>
        <n v="662002"/>
        <n v="662007"/>
        <n v="661996"/>
        <n v="686345"/>
        <n v="662008"/>
        <n v="686875"/>
        <n v="662009"/>
        <n v="662010"/>
        <n v="681112"/>
        <n v="686577"/>
        <n v="661816"/>
        <n v="661817"/>
        <n v="660289"/>
        <n v="663969"/>
        <n v="660339"/>
        <n v="660341"/>
        <n v="660342"/>
        <n v="662569"/>
        <n v="660344"/>
        <n v="660336"/>
        <n v="660337"/>
        <n v="660338"/>
        <n v="660809"/>
        <n v="665887"/>
        <n v="660810"/>
        <n v="663283"/>
        <n v="662125"/>
        <n v="662126"/>
        <n v="686910"/>
        <n v="683550"/>
        <n v="663337"/>
        <n v="663336"/>
        <n v="661150"/>
        <n v="665721"/>
        <n v="661149"/>
        <n v="686578"/>
        <n v="662191"/>
        <n v="662193"/>
        <n v="685813"/>
        <n v="662194"/>
        <n v="662195"/>
        <n v="662192"/>
        <n v="660460"/>
        <n v="660461"/>
        <n v="660471"/>
        <n v="663867"/>
        <n v="685812"/>
        <n v="660463"/>
        <n v="663868"/>
        <n v="660469"/>
        <n v="660464"/>
        <n v="664901"/>
        <n v="660473"/>
        <n v="664127"/>
        <n v="660475"/>
        <n v="660465"/>
        <n v="664903"/>
        <n v="660477"/>
        <n v="660478"/>
        <n v="660479"/>
        <n v="660480"/>
        <n v="660481"/>
        <n v="660467"/>
        <n v="660482"/>
        <n v="660468"/>
        <n v="660484"/>
        <n v="664902"/>
        <n v="660466"/>
        <n v="662928"/>
        <n v="664905"/>
        <n v="660470"/>
        <n v="660488"/>
        <n v="664904"/>
        <n v="660490"/>
        <n v="660491"/>
        <n v="661375"/>
        <n v="660793"/>
        <n v="659188"/>
        <n v="663430"/>
        <n v="664009"/>
        <n v="663429"/>
        <n v="685791"/>
        <n v="665244"/>
        <n v="664957"/>
        <n v="661443"/>
        <n v="665608"/>
        <n v="661445"/>
        <n v="662807"/>
        <n v="661444"/>
        <n v="683578"/>
        <n v="661564"/>
        <n v="661565"/>
        <n v="661566"/>
        <n v="684960"/>
        <n v="662024"/>
        <n v="662025"/>
        <n v="661796"/>
        <n v="661797"/>
        <n v="663014"/>
        <n v="665835"/>
        <n v="660869"/>
        <n v="660870"/>
        <n v="664067"/>
        <n v="664382"/>
        <n v="664096"/>
        <n v="683769"/>
        <n v="660873"/>
        <n v="664720"/>
        <n v="664647"/>
        <n v="665137"/>
        <n v="660875"/>
        <n v="664403"/>
        <n v="664721"/>
        <n v="664068"/>
        <n v="660883"/>
        <n v="660890"/>
        <n v="660884"/>
        <n v="664097"/>
        <n v="664098"/>
        <n v="664066"/>
        <n v="684897"/>
        <n v="685370"/>
        <n v="664383"/>
        <n v="660881"/>
        <n v="664076"/>
        <n v="663432"/>
        <n v="662991"/>
        <n v="663980"/>
        <n v="661153"/>
        <n v="661161"/>
        <n v="661162"/>
        <n v="687193"/>
        <n v="663219"/>
        <n v="661163"/>
        <n v="664030"/>
        <n v="664029"/>
        <n v="684860"/>
        <n v="661156"/>
        <n v="664886"/>
        <n v="683554"/>
        <n v="661164"/>
        <n v="685348"/>
        <n v="661165"/>
        <n v="665902"/>
        <n v="665547"/>
        <n v="683555"/>
        <n v="663879"/>
        <n v="661160"/>
        <n v="661307"/>
        <n v="661304"/>
        <n v="685329"/>
        <n v="661305"/>
        <n v="661306"/>
        <n v="665474"/>
        <n v="661105"/>
        <n v="661104"/>
        <n v="664349"/>
        <n v="662984"/>
        <n v="664604"/>
        <n v="661027"/>
        <n v="664289"/>
        <n v="660918"/>
        <n v="660923"/>
        <n v="660919"/>
        <n v="660921"/>
        <n v="665089"/>
        <n v="660920"/>
        <n v="660922"/>
        <n v="661599"/>
        <n v="665075"/>
        <n v="661601"/>
        <n v="661600"/>
        <n v="661598"/>
        <n v="662202"/>
        <n v="661536"/>
        <n v="661538"/>
        <n v="683700"/>
        <n v="661537"/>
        <n v="662372"/>
        <n v="662357"/>
        <n v="662205"/>
        <n v="662206"/>
        <n v="661863"/>
        <n v="661865"/>
        <n v="661864"/>
        <n v="663051"/>
        <n v="661370"/>
        <n v="662451"/>
        <n v="660345"/>
        <n v="660347"/>
        <n v="660426"/>
        <n v="660385"/>
        <n v="660349"/>
        <n v="660350"/>
        <n v="660352"/>
        <n v="660380"/>
        <n v="660354"/>
        <n v="665196"/>
        <n v="660355"/>
        <n v="683662"/>
        <n v="659692"/>
        <n v="660360"/>
        <n v="665118"/>
        <n v="665438"/>
        <n v="660357"/>
        <n v="684882"/>
        <n v="660425"/>
        <n v="660361"/>
        <n v="662731"/>
        <n v="660366"/>
        <n v="660353"/>
        <n v="660368"/>
        <n v="684883"/>
        <n v="660370"/>
        <n v="660371"/>
        <n v="660372"/>
        <n v="663905"/>
        <n v="681118"/>
        <n v="660376"/>
        <n v="660362"/>
        <n v="660378"/>
        <n v="660379"/>
        <n v="660423"/>
        <n v="660381"/>
        <n v="660382"/>
        <n v="660383"/>
        <n v="660386"/>
        <n v="681119"/>
        <n v="660389"/>
        <n v="660391"/>
        <n v="682293"/>
        <n v="665440"/>
        <n v="660430"/>
        <n v="660387"/>
        <n v="660450"/>
        <n v="660418"/>
        <n v="660428"/>
        <n v="660392"/>
        <n v="660393"/>
        <n v="660394"/>
        <n v="660395"/>
        <n v="660396"/>
        <n v="681120"/>
        <n v="685834"/>
        <n v="665437"/>
        <n v="660397"/>
        <n v="660398"/>
        <n v="660399"/>
        <n v="660400"/>
        <n v="685835"/>
        <n v="660401"/>
        <n v="660358"/>
        <n v="660404"/>
        <n v="664736"/>
        <n v="660405"/>
        <n v="684885"/>
        <n v="660407"/>
        <n v="665456"/>
        <n v="665455"/>
        <n v="660409"/>
        <n v="660384"/>
        <n v="660410"/>
        <n v="660411"/>
        <n v="663282"/>
        <n v="660412"/>
        <n v="660413"/>
        <n v="660365"/>
        <n v="660414"/>
        <n v="664737"/>
        <n v="660416"/>
        <n v="660417"/>
        <n v="660433"/>
        <n v="684884"/>
        <n v="660419"/>
        <n v="660420"/>
        <n v="660421"/>
        <n v="660363"/>
        <n v="664738"/>
        <n v="660422"/>
        <n v="660356"/>
        <n v="662525"/>
        <n v="662994"/>
        <n v="660429"/>
        <n v="663461"/>
        <n v="660369"/>
        <n v="660402"/>
        <n v="660431"/>
        <n v="660432"/>
        <n v="660434"/>
        <n v="660435"/>
        <n v="660436"/>
        <n v="660440"/>
        <n v="659695"/>
        <n v="660441"/>
        <n v="660442"/>
        <n v="660443"/>
        <n v="660444"/>
        <n v="660447"/>
        <n v="660539"/>
        <n v="660535"/>
        <n v="663743"/>
        <n v="660538"/>
        <n v="660536"/>
        <n v="660542"/>
        <n v="664594"/>
        <n v="663428"/>
        <n v="660540"/>
        <n v="660534"/>
        <n v="660544"/>
        <n v="662242"/>
        <n v="662243"/>
        <n v="662246"/>
        <n v="662244"/>
        <n v="662245"/>
        <n v="661860"/>
        <n v="665490"/>
        <n v="665489"/>
        <n v="661199"/>
        <n v="661198"/>
        <n v="661200"/>
        <n v="661196"/>
        <n v="661197"/>
        <n v="663458"/>
        <n v="686343"/>
        <n v="662736"/>
        <n v="663970"/>
        <n v="663971"/>
        <n v="664591"/>
        <n v="664660"/>
        <n v="663523"/>
        <n v="661431"/>
        <n v="662720"/>
        <n v="661420"/>
        <n v="661421"/>
        <n v="684932"/>
        <n v="661422"/>
        <n v="661423"/>
        <n v="661432"/>
        <n v="661424"/>
        <n v="661425"/>
        <n v="661427"/>
        <n v="661428"/>
        <n v="661433"/>
        <n v="661434"/>
        <n v="661430"/>
        <n v="660725"/>
        <n v="663445"/>
        <n v="660699"/>
        <n v="660700"/>
        <n v="660697"/>
        <n v="660701"/>
        <n v="660702"/>
        <n v="664940"/>
        <n v="664109"/>
        <n v="663871"/>
        <n v="660704"/>
        <n v="660705"/>
        <n v="660706"/>
        <n v="665345"/>
        <n v="660707"/>
        <n v="660698"/>
        <n v="663180"/>
        <n v="660956"/>
        <n v="660952"/>
        <n v="660958"/>
        <n v="660953"/>
        <n v="660954"/>
        <n v="660955"/>
        <n v="660957"/>
        <n v="684459"/>
        <n v="664219"/>
        <n v="660959"/>
        <n v="664879"/>
        <n v="661534"/>
        <n v="663012"/>
        <n v="661847"/>
        <n v="661848"/>
        <n v="661722"/>
        <n v="661718"/>
        <n v="661732"/>
        <n v="664583"/>
        <n v="661724"/>
        <n v="661719"/>
        <n v="665149"/>
        <n v="661725"/>
        <n v="661720"/>
        <n v="661726"/>
        <n v="661727"/>
        <n v="663966"/>
        <n v="663783"/>
        <n v="661730"/>
        <n v="678948"/>
        <n v="661731"/>
        <n v="663064"/>
        <n v="660781"/>
        <n v="660785"/>
        <n v="660783"/>
        <n v="661806"/>
        <n v="683661"/>
        <n v="661029"/>
        <n v="661030"/>
        <n v="664756"/>
        <n v="661032"/>
        <n v="661033"/>
        <n v="664758"/>
        <n v="664757"/>
        <n v="664307"/>
        <n v="663439"/>
        <n v="663554"/>
        <n v="664028"/>
        <n v="687197"/>
        <n v="664754"/>
        <n v="661037"/>
        <n v="664759"/>
        <n v="661070"/>
        <n v="661064"/>
        <n v="661039"/>
        <n v="661040"/>
        <n v="665180"/>
        <n v="661042"/>
        <n v="661043"/>
        <n v="661044"/>
        <n v="664596"/>
        <n v="661085"/>
        <n v="661045"/>
        <n v="664974"/>
        <n v="665789"/>
        <n v="661048"/>
        <n v="661049"/>
        <n v="664760"/>
        <n v="661051"/>
        <n v="661052"/>
        <n v="664951"/>
        <n v="661073"/>
        <n v="686847"/>
        <n v="681050"/>
        <n v="664761"/>
        <n v="663716"/>
        <n v="662887"/>
        <n v="664755"/>
        <n v="665216"/>
        <n v="664896"/>
        <n v="661075"/>
        <n v="661069"/>
        <n v="681034"/>
        <n v="664217"/>
        <n v="661083"/>
        <n v="661059"/>
        <n v="661060"/>
        <n v="661061"/>
        <n v="661062"/>
        <n v="661063"/>
        <n v="687198"/>
        <n v="662082"/>
        <n v="662083"/>
        <n v="663788"/>
        <n v="662367"/>
        <n v="662365"/>
        <n v="662380"/>
        <n v="660331"/>
        <n v="663298"/>
        <n v="662414"/>
        <n v="662327"/>
        <n v="662317"/>
        <n v="662439"/>
        <n v="662377"/>
        <n v="662366"/>
        <n v="662331"/>
        <n v="662328"/>
        <n v="662412"/>
        <n v="660710"/>
        <n v="660716"/>
        <n v="660713"/>
        <n v="660715"/>
        <n v="660709"/>
        <n v="665570"/>
        <n v="660714"/>
        <n v="665231"/>
        <n v="660712"/>
        <n v="686340"/>
        <n v="661872"/>
        <n v="661873"/>
        <n v="661874"/>
        <n v="661877"/>
        <n v="661875"/>
        <n v="661878"/>
        <n v="660738"/>
        <n v="660739"/>
        <n v="660736"/>
        <n v="663341"/>
        <n v="660720"/>
        <n v="660721"/>
        <n v="660718"/>
        <n v="660719"/>
        <n v="684852"/>
        <n v="683658"/>
        <n v="683657"/>
        <n v="661552"/>
        <n v="661955"/>
        <n v="663213"/>
        <n v="661956"/>
        <n v="665914"/>
        <n v="661960"/>
        <n v="661957"/>
        <n v="661954"/>
        <n v="663967"/>
        <n v="661959"/>
        <n v="661953"/>
        <n v="686652"/>
        <n v="661951"/>
        <n v="661952"/>
        <n v="685284"/>
        <n v="661961"/>
        <n v="662447"/>
        <n v="662257"/>
        <n v="663352"/>
        <n v="662258"/>
        <n v="662259"/>
        <n v="663590"/>
        <n v="664228"/>
        <n v="663353"/>
        <n v="662256"/>
        <n v="662879"/>
        <n v="661879"/>
        <n v="662892"/>
        <n v="661880"/>
        <n v="662626"/>
        <n v="661881"/>
        <n v="661882"/>
        <n v="661883"/>
        <n v="661884"/>
        <n v="662700"/>
        <n v="661886"/>
        <n v="663975"/>
        <n v="661887"/>
        <n v="661888"/>
        <n v="661889"/>
        <n v="664590"/>
        <n v="663745"/>
        <n v="661890"/>
        <n v="679038"/>
        <n v="664362"/>
        <n v="661892"/>
        <n v="661920"/>
        <n v="663600"/>
        <n v="661922"/>
        <n v="662880"/>
        <n v="684444"/>
        <n v="661893"/>
        <n v="662891"/>
        <n v="663985"/>
        <n v="661895"/>
        <n v="661896"/>
        <n v="661897"/>
        <n v="661935"/>
        <n v="661898"/>
        <n v="661899"/>
        <n v="664378"/>
        <n v="661900"/>
        <n v="664396"/>
        <n v="663462"/>
        <n v="664395"/>
        <n v="664012"/>
        <n v="683705"/>
        <n v="664361"/>
        <n v="661904"/>
        <n v="661906"/>
        <n v="679017"/>
        <n v="679037"/>
        <n v="661908"/>
        <n v="662313"/>
        <n v="664360"/>
        <n v="664278"/>
        <n v="661910"/>
        <n v="659145"/>
        <n v="687185"/>
        <n v="664379"/>
        <n v="662893"/>
        <n v="661912"/>
        <n v="661916"/>
        <n v="661917"/>
        <n v="686836"/>
        <n v="660760"/>
        <n v="684963"/>
        <n v="660947"/>
        <n v="662484"/>
        <n v="684961"/>
        <n v="660945"/>
        <n v="660943"/>
        <n v="684962"/>
        <n v="684964"/>
        <n v="660949"/>
        <n v="662190"/>
        <n v="662188"/>
        <n v="662189"/>
        <n v="661576"/>
        <n v="661577"/>
        <n v="661579"/>
        <n v="665020"/>
        <n v="661735"/>
        <n v="661736"/>
        <n v="687221"/>
        <n v="678928"/>
        <n v="661774"/>
        <n v="661773"/>
        <n v="685844"/>
        <n v="661837"/>
        <n v="663589"/>
        <n v="659106"/>
        <n v="685845"/>
        <n v="662269"/>
        <n v="659211"/>
        <n v="659210"/>
        <n v="659212"/>
        <n v="662616"/>
        <n v="663344"/>
        <n v="663345"/>
        <n v="662117"/>
        <n v="661325"/>
        <n v="661326"/>
        <n v="659786"/>
        <n v="662407"/>
        <n v="661415"/>
        <n v="661419"/>
        <n v="661418"/>
        <n v="661416"/>
        <n v="661417"/>
        <n v="662102"/>
        <n v="662096"/>
        <n v="662094"/>
        <n v="662098"/>
        <n v="662095"/>
        <n v="662093"/>
        <n v="662092"/>
        <n v="662101"/>
        <n v="662097"/>
        <n v="662099"/>
        <n v="662209"/>
        <n v="661942"/>
        <n v="661948"/>
        <n v="661949"/>
        <n v="661946"/>
        <n v="661943"/>
        <n v="661947"/>
        <n v="661944"/>
        <n v="664318"/>
        <n v="664732"/>
        <n v="661545"/>
        <n v="661229"/>
        <n v="661211"/>
        <n v="661208"/>
        <n v="661234"/>
        <n v="665737"/>
        <n v="661209"/>
        <n v="665736"/>
        <n v="661210"/>
        <n v="661240"/>
        <n v="661235"/>
        <n v="665742"/>
        <n v="665740"/>
        <n v="687172"/>
        <n v="661219"/>
        <n v="665743"/>
        <n v="665750"/>
        <n v="665744"/>
        <n v="663289"/>
        <n v="665749"/>
        <n v="661236"/>
        <n v="665418"/>
        <n v="665738"/>
        <n v="661228"/>
        <n v="661217"/>
        <n v="665746"/>
        <n v="661216"/>
        <n v="665739"/>
        <n v="665753"/>
        <n v="665752"/>
        <n v="661223"/>
        <n v="661224"/>
        <n v="665741"/>
        <n v="661237"/>
        <n v="662950"/>
        <n v="661239"/>
        <n v="665751"/>
        <n v="665748"/>
        <n v="660866"/>
        <n v="660867"/>
        <n v="660868"/>
        <n v="662399"/>
        <n v="663447"/>
        <n v="665806"/>
        <n v="660293"/>
        <n v="660291"/>
        <n v="664615"/>
        <n v="664400"/>
        <n v="661528"/>
        <n v="664874"/>
        <n v="664156"/>
        <n v="662123"/>
        <n v="662122"/>
        <n v="662124"/>
        <n v="662106"/>
        <n v="662108"/>
        <n v="662104"/>
        <n v="663301"/>
        <n v="662112"/>
        <n v="685369"/>
        <n v="662105"/>
        <n v="662110"/>
        <n v="662111"/>
        <n v="686337"/>
        <n v="662103"/>
        <n v="678934"/>
        <n v="664035"/>
        <n v="662285"/>
        <n v="663973"/>
        <n v="685112"/>
        <n v="664334"/>
        <n v="663972"/>
        <n v="678925"/>
        <n v="678923"/>
        <n v="678924"/>
        <n v="683819"/>
        <n v="664519"/>
        <n v="664255"/>
        <n v="661252"/>
        <n v="661250"/>
        <n v="684925"/>
        <n v="661249"/>
        <n v="664341"/>
        <n v="661251"/>
        <n v="661253"/>
        <n v="661107"/>
        <n v="661437"/>
        <n v="661438"/>
        <n v="661543"/>
        <n v="661544"/>
        <n v="662712"/>
        <n v="665851"/>
        <n v="661188"/>
        <n v="661182"/>
        <n v="661183"/>
        <n v="661184"/>
        <n v="661185"/>
        <n v="665174"/>
        <n v="665173"/>
        <n v="661186"/>
        <n v="661336"/>
        <n v="661187"/>
        <n v="661191"/>
        <n v="681028"/>
        <n v="661192"/>
        <n v="663509"/>
        <n v="661016"/>
        <n v="681181"/>
        <n v="664995"/>
        <n v="663833"/>
        <n v="661012"/>
        <n v="661013"/>
        <n v="663508"/>
        <n v="661018"/>
        <n v="684443"/>
        <n v="664031"/>
        <n v="662286"/>
        <n v="662287"/>
        <n v="662288"/>
        <n v="664685"/>
        <n v="662289"/>
        <n v="662290"/>
        <n v="662294"/>
        <n v="662293"/>
        <n v="662291"/>
        <n v="662802"/>
        <n v="663482"/>
        <n v="661787"/>
        <n v="685848"/>
        <n v="662072"/>
        <n v="662073"/>
        <n v="662989"/>
        <n v="662074"/>
        <n v="662069"/>
        <n v="662075"/>
        <n v="663500"/>
        <n v="659107"/>
        <n v="681126"/>
        <n v="664946"/>
        <n v="661802"/>
        <n v="661803"/>
        <n v="661850"/>
        <n v="661852"/>
        <n v="661362"/>
        <n v="661363"/>
        <n v="662742"/>
        <n v="665268"/>
        <n v="661770"/>
        <n v="661371"/>
        <n v="664124"/>
        <n v="661331"/>
        <n v="661332"/>
        <n v="661334"/>
        <n v="661333"/>
        <n v="661330"/>
        <n v="662438"/>
        <n v="662214"/>
        <n v="662215"/>
        <n v="663543"/>
        <n v="662216"/>
        <n v="663544"/>
        <n v="662228"/>
        <n v="662217"/>
        <n v="663541"/>
        <n v="662219"/>
        <n v="662229"/>
        <n v="662220"/>
        <n v="662221"/>
        <n v="662222"/>
        <n v="663540"/>
        <n v="662224"/>
        <n v="662225"/>
        <n v="662226"/>
        <n v="659320"/>
        <n v="662230"/>
        <n v="662227"/>
        <n v="663545"/>
        <n v="665726"/>
        <n v="662084"/>
        <n v="663240"/>
        <n v="662778"/>
        <n v="662088"/>
        <n v="663619"/>
        <n v="662087"/>
        <n v="663620"/>
        <n v="662090"/>
        <n v="662089"/>
        <n v="662086"/>
        <n v="687241"/>
        <n v="687242"/>
        <n v="662276"/>
        <n v="662279"/>
        <n v="662277"/>
        <n v="662278"/>
      </sharedItems>
    </cacheField>
    <cacheField name="Sponsor" numFmtId="0">
      <sharedItems/>
    </cacheField>
    <cacheField name="County District Number" numFmtId="0">
      <sharedItems containsBlank="1"/>
    </cacheField>
    <cacheField name="County" numFmtId="0">
      <sharedItems containsBlank="1"/>
    </cacheField>
    <cacheField name="Congressional District" numFmtId="0">
      <sharedItems/>
    </cacheField>
    <cacheField name="Sponsor Entity Type" numFmtId="0">
      <sharedItems count="2">
        <s v="Public"/>
        <s v="Private"/>
      </sharedItems>
    </cacheField>
    <cacheField name="Sponsor Legal Entity Type" numFmtId="0">
      <sharedItems count="3">
        <s v="School District"/>
        <s v="Government"/>
        <s v="Corporation"/>
      </sharedItems>
    </cacheField>
    <cacheField name="RCCI" numFmtId="0">
      <sharedItems/>
    </cacheField>
    <cacheField name="Non Profit" numFmtId="0">
      <sharedItems/>
    </cacheField>
    <cacheField name="Site Name" numFmtId="0">
      <sharedItems/>
    </cacheField>
    <cacheField name="Primary Address" numFmtId="0">
      <sharedItems/>
    </cacheField>
    <cacheField name="Secondary Address" numFmtId="0">
      <sharedItems containsBlank="1"/>
    </cacheField>
    <cacheField name="City" numFmtId="0">
      <sharedItems/>
    </cacheField>
    <cacheField name="State" numFmtId="0">
      <sharedItems/>
    </cacheField>
    <cacheField name="Zip" numFmtId="0">
      <sharedItems/>
    </cacheField>
    <cacheField name="Free Eligible" numFmtId="0">
      <sharedItems containsSemiMixedTypes="0" containsString="0" containsNumber="1" containsInteger="1" minValue="0" maxValue="2811"/>
    </cacheField>
    <cacheField name="Reduced Price Eligible" numFmtId="0">
      <sharedItems containsSemiMixedTypes="0" containsString="0" containsNumber="1" containsInteger="1" minValue="0" maxValue="180"/>
    </cacheField>
    <cacheField name="Paid Eligible" numFmtId="0">
      <sharedItems containsSemiMixedTypes="0" containsString="0" containsNumber="1" containsInteger="1" minValue="0" maxValue="2398"/>
    </cacheField>
    <cacheField name="Total Enrollment" numFmtId="0">
      <sharedItems containsSemiMixedTypes="0" containsString="0" containsNumber="1" containsInteger="1" minValue="0" maxValue="3514"/>
    </cacheField>
    <cacheField name="% Free" numFmtId="0">
      <sharedItems containsSemiMixedTypes="0" containsString="0" containsNumber="1" minValue="0" maxValue="1"/>
    </cacheField>
    <cacheField name="% Reduced" numFmtId="0">
      <sharedItems containsSemiMixedTypes="0" containsString="0" containsNumber="1" minValue="0" maxValue="0.38929999999999998"/>
    </cacheField>
    <cacheField name="% Free &amp; Reduced" numFmtId="0">
      <sharedItems containsSemiMixedTypes="0" containsString="0" containsNumber="1" minValue="0" maxValue="1"/>
    </cacheField>
    <cacheField name="Pre-K" numFmtId="0">
      <sharedItems/>
    </cacheField>
    <cacheField name="K" numFmtId="0">
      <sharedItems/>
    </cacheField>
    <cacheField name="1" numFmtId="0">
      <sharedItems/>
    </cacheField>
    <cacheField name="2" numFmtId="0">
      <sharedItems/>
    </cacheField>
    <cacheField name="3" numFmtId="0">
      <sharedItems/>
    </cacheField>
    <cacheField name="4" numFmtId="0">
      <sharedItems/>
    </cacheField>
    <cacheField name="5" numFmtId="0">
      <sharedItems/>
    </cacheField>
    <cacheField name="6" numFmtId="0">
      <sharedItems/>
    </cacheField>
    <cacheField name="7" numFmtId="0">
      <sharedItems/>
    </cacheField>
    <cacheField name="8" numFmtId="0">
      <sharedItems/>
    </cacheField>
    <cacheField name="9" numFmtId="0">
      <sharedItems/>
    </cacheField>
    <cacheField name="10" numFmtId="0">
      <sharedItems/>
    </cacheField>
    <cacheField name="11" numFmtId="0">
      <sharedItems/>
    </cacheField>
    <cacheField name="12" numFmtId="0">
      <sharedItems/>
    </cacheField>
    <cacheField name="Site Claiming Opt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66">
  <r>
    <n v="159885"/>
    <x v="0"/>
    <s v="Aberdeen School District"/>
    <s v="14-005"/>
    <s v="Grays Harbor"/>
    <s v="6th District"/>
    <x v="0"/>
    <x v="0"/>
    <s v="No"/>
    <s v="Yes"/>
    <s v="A J West Elementary"/>
    <s v="1801 Bay Avenue"/>
    <m/>
    <s v="Aberdeen"/>
    <s v="Washington"/>
    <s v="98520"/>
    <n v="309"/>
    <n v="0"/>
    <n v="0"/>
    <n v="309"/>
    <n v="1"/>
    <n v="0"/>
    <n v="1"/>
    <s v="Yes"/>
    <s v="Yes"/>
    <s v="Yes"/>
    <s v="Yes"/>
    <s v="Yes"/>
    <s v="Yes"/>
    <s v="Yes"/>
    <s v="No"/>
    <s v="No"/>
    <s v="No"/>
    <s v="No"/>
    <s v="No"/>
    <s v="No"/>
    <s v="No"/>
    <s v="CEP"/>
  </r>
  <r>
    <n v="159885"/>
    <x v="1"/>
    <s v="Aberdeen School District"/>
    <s v="14-005"/>
    <s v="Grays Harbor"/>
    <s v="6th District"/>
    <x v="0"/>
    <x v="0"/>
    <s v="No"/>
    <s v="Yes"/>
    <s v="Aberdeen (Weatherwax) High School"/>
    <s v="410 North G Street"/>
    <m/>
    <s v="Aberdeen"/>
    <s v="Washington"/>
    <s v="98520"/>
    <n v="612"/>
    <n v="0"/>
    <n v="273"/>
    <n v="885"/>
    <n v="0.6915"/>
    <n v="0"/>
    <n v="0.6915"/>
    <s v="No"/>
    <s v="No"/>
    <s v="No"/>
    <s v="No"/>
    <s v="No"/>
    <s v="No"/>
    <s v="No"/>
    <s v="No"/>
    <s v="No"/>
    <s v="No"/>
    <s v="Yes"/>
    <s v="Yes"/>
    <s v="Yes"/>
    <s v="Yes"/>
    <s v="CEP"/>
  </r>
  <r>
    <n v="159885"/>
    <x v="2"/>
    <s v="Aberdeen School District"/>
    <s v="14-005"/>
    <s v="Grays Harbor"/>
    <s v="6th District"/>
    <x v="0"/>
    <x v="0"/>
    <s v="No"/>
    <s v="Yes"/>
    <s v="Central Park Elementary"/>
    <s v="601 School Rd"/>
    <m/>
    <s v="Aberdeen"/>
    <s v="Washington"/>
    <s v="98520"/>
    <n v="80"/>
    <n v="0"/>
    <n v="47"/>
    <n v="127"/>
    <n v="0.62990000000000002"/>
    <n v="0"/>
    <n v="0.62990000000000002"/>
    <s v="No"/>
    <s v="Yes"/>
    <s v="Yes"/>
    <s v="Yes"/>
    <s v="Yes"/>
    <s v="Yes"/>
    <s v="Yes"/>
    <s v="No"/>
    <s v="No"/>
    <s v="No"/>
    <s v="No"/>
    <s v="No"/>
    <s v="No"/>
    <s v="No"/>
    <s v="CEP"/>
  </r>
  <r>
    <n v="159885"/>
    <x v="3"/>
    <s v="Aberdeen School District"/>
    <s v="14-005"/>
    <s v="Grays Harbor"/>
    <s v="6th District"/>
    <x v="0"/>
    <x v="0"/>
    <s v="No"/>
    <s v="Yes"/>
    <s v="Harbor High School"/>
    <s v="300 North Williams"/>
    <m/>
    <s v="Aberdeen"/>
    <s v="Washington"/>
    <s v="98520"/>
    <n v="240"/>
    <n v="0"/>
    <n v="0"/>
    <n v="240"/>
    <n v="1"/>
    <n v="0"/>
    <n v="1"/>
    <s v="No"/>
    <s v="No"/>
    <s v="No"/>
    <s v="No"/>
    <s v="No"/>
    <s v="No"/>
    <s v="No"/>
    <s v="Yes"/>
    <s v="Yes"/>
    <s v="Yes"/>
    <s v="Yes"/>
    <s v="Yes"/>
    <s v="Yes"/>
    <s v="Yes"/>
    <s v="CEP"/>
  </r>
  <r>
    <n v="159885"/>
    <x v="4"/>
    <s v="Aberdeen School District"/>
    <s v="14-005"/>
    <s v="Grays Harbor"/>
    <s v="6th District"/>
    <x v="0"/>
    <x v="0"/>
    <s v="No"/>
    <s v="Yes"/>
    <s v="Hopkins  Elementary Preschool"/>
    <s v="1313 Pacific Avenue"/>
    <m/>
    <s v="Aberdeen"/>
    <s v="Washington"/>
    <s v="98520"/>
    <n v="110"/>
    <n v="0"/>
    <n v="0"/>
    <n v="110"/>
    <n v="1"/>
    <n v="0"/>
    <n v="1"/>
    <s v="Yes"/>
    <s v="No"/>
    <s v="No"/>
    <s v="No"/>
    <s v="No"/>
    <s v="No"/>
    <s v="No"/>
    <s v="No"/>
    <s v="No"/>
    <s v="No"/>
    <s v="No"/>
    <s v="No"/>
    <s v="No"/>
    <s v="No"/>
    <s v="CEP"/>
  </r>
  <r>
    <n v="159885"/>
    <x v="5"/>
    <s v="Aberdeen School District"/>
    <s v="14-005"/>
    <s v="Grays Harbor"/>
    <s v="6th District"/>
    <x v="0"/>
    <x v="0"/>
    <s v="No"/>
    <s v="Yes"/>
    <s v="McDermoth Elementary"/>
    <s v="409 North K Street"/>
    <m/>
    <s v="Aberdeen"/>
    <s v="Washington"/>
    <s v="98520"/>
    <n v="225"/>
    <n v="0"/>
    <n v="61"/>
    <n v="286"/>
    <n v="0.78669999999999995"/>
    <n v="0"/>
    <n v="0.78669999999999995"/>
    <s v="No"/>
    <s v="Yes"/>
    <s v="Yes"/>
    <s v="Yes"/>
    <s v="Yes"/>
    <s v="Yes"/>
    <s v="Yes"/>
    <s v="No"/>
    <s v="No"/>
    <s v="No"/>
    <s v="No"/>
    <s v="No"/>
    <s v="No"/>
    <s v="No"/>
    <s v="CEP"/>
  </r>
  <r>
    <n v="159885"/>
    <x v="6"/>
    <s v="Aberdeen School District"/>
    <s v="14-005"/>
    <s v="Grays Harbor"/>
    <s v="6th District"/>
    <x v="0"/>
    <x v="0"/>
    <s v="No"/>
    <s v="Yes"/>
    <s v="Miller Junior High School"/>
    <s v="100 E Lindstrorm"/>
    <m/>
    <s v="Aberdeen"/>
    <s v="Washington"/>
    <s v="98520"/>
    <n v="642"/>
    <n v="0"/>
    <n v="84"/>
    <n v="726"/>
    <n v="0.88429999999999997"/>
    <n v="0"/>
    <n v="0.88429999999999997"/>
    <s v="No"/>
    <s v="No"/>
    <s v="No"/>
    <s v="No"/>
    <s v="No"/>
    <s v="No"/>
    <s v="No"/>
    <s v="Yes"/>
    <s v="Yes"/>
    <s v="Yes"/>
    <s v="No"/>
    <s v="No"/>
    <s v="No"/>
    <s v="No"/>
    <s v="CEP"/>
  </r>
  <r>
    <n v="159885"/>
    <x v="7"/>
    <s v="Aberdeen School District"/>
    <s v="14-005"/>
    <s v="Grays Harbor"/>
    <s v="6th District"/>
    <x v="0"/>
    <x v="0"/>
    <s v="No"/>
    <s v="Yes"/>
    <s v="Robert Gray Elementary"/>
    <s v="1516 North B Street"/>
    <m/>
    <s v="Aberdeen"/>
    <s v="Washington"/>
    <s v="98520"/>
    <n v="259"/>
    <n v="0"/>
    <n v="0"/>
    <n v="259"/>
    <n v="1"/>
    <n v="0"/>
    <n v="1"/>
    <s v="No"/>
    <s v="Yes"/>
    <s v="Yes"/>
    <s v="Yes"/>
    <s v="Yes"/>
    <s v="Yes"/>
    <s v="Yes"/>
    <s v="No"/>
    <s v="No"/>
    <s v="No"/>
    <s v="No"/>
    <s v="No"/>
    <s v="No"/>
    <s v="No"/>
    <s v="CEP"/>
  </r>
  <r>
    <n v="159885"/>
    <x v="8"/>
    <s v="Aberdeen School District"/>
    <s v="14-005"/>
    <s v="Grays Harbor"/>
    <s v="6th District"/>
    <x v="0"/>
    <x v="0"/>
    <s v="No"/>
    <s v="Yes"/>
    <s v="Stevens Elementary"/>
    <s v="301 South Farragut"/>
    <m/>
    <s v="Aberdeen"/>
    <s v="Washington"/>
    <s v="98520"/>
    <n v="300"/>
    <n v="0"/>
    <n v="0"/>
    <n v="300"/>
    <n v="1"/>
    <n v="0"/>
    <n v="1"/>
    <s v="Yes"/>
    <s v="Yes"/>
    <s v="Yes"/>
    <s v="Yes"/>
    <s v="Yes"/>
    <s v="Yes"/>
    <s v="Yes"/>
    <s v="No"/>
    <s v="No"/>
    <s v="No"/>
    <s v="No"/>
    <s v="No"/>
    <s v="No"/>
    <s v="No"/>
    <s v="CEP"/>
  </r>
  <r>
    <n v="159323"/>
    <x v="9"/>
    <s v="Adna School District"/>
    <s v="21-226"/>
    <s v="Lewis"/>
    <s v="3rd District"/>
    <x v="0"/>
    <x v="0"/>
    <s v="No"/>
    <s v="Yes"/>
    <s v="Adna Elementary"/>
    <s v="P.O. Box 28"/>
    <s v="220 Dieckman Road"/>
    <s v="Adna"/>
    <s v="Washington"/>
    <s v="98522"/>
    <n v="41"/>
    <n v="8"/>
    <n v="209"/>
    <n v="258"/>
    <n v="0.15890000000000001"/>
    <n v="3.1E-2"/>
    <n v="0.18990000000000001"/>
    <s v="No"/>
    <s v="Yes"/>
    <s v="Yes"/>
    <s v="Yes"/>
    <s v="Yes"/>
    <s v="Yes"/>
    <s v="Yes"/>
    <s v="No"/>
    <s v="No"/>
    <s v="No"/>
    <s v="No"/>
    <s v="No"/>
    <s v="No"/>
    <s v="No"/>
    <s v="Standard"/>
  </r>
  <r>
    <n v="159323"/>
    <x v="10"/>
    <s v="Adna School District"/>
    <s v="21-226"/>
    <s v="Lewis"/>
    <s v="3rd District"/>
    <x v="0"/>
    <x v="0"/>
    <s v="No"/>
    <s v="Yes"/>
    <s v="Adna Middle/High"/>
    <s v="P.O. Box 148"/>
    <s v="121 Adna School Road"/>
    <s v="Adna"/>
    <s v="Washington"/>
    <s v="98522"/>
    <n v="66"/>
    <n v="26"/>
    <n v="291"/>
    <n v="383"/>
    <n v="0.17230000000000001"/>
    <n v="6.7900000000000002E-2"/>
    <n v="0.2402"/>
    <s v="No"/>
    <s v="No"/>
    <s v="No"/>
    <s v="No"/>
    <s v="No"/>
    <s v="No"/>
    <s v="No"/>
    <s v="Yes"/>
    <s v="Yes"/>
    <s v="Yes"/>
    <s v="Yes"/>
    <s v="Yes"/>
    <s v="Yes"/>
    <s v="Yes"/>
    <s v="Standard"/>
  </r>
  <r>
    <n v="159890"/>
    <x v="11"/>
    <s v="Almira School District"/>
    <s v="22-017"/>
    <s v="Lincoln"/>
    <s v="5th District"/>
    <x v="0"/>
    <x v="0"/>
    <s v="No"/>
    <s v="Yes"/>
    <s v="Almira Elementary"/>
    <s v="P O Box 217"/>
    <m/>
    <s v="Almira"/>
    <s v="Washington"/>
    <s v="99103"/>
    <n v="54"/>
    <n v="10"/>
    <n v="78"/>
    <n v="142"/>
    <n v="0.38030000000000003"/>
    <n v="7.0400000000000004E-2"/>
    <n v="0.45069999999999999"/>
    <s v="Yes"/>
    <s v="Yes"/>
    <s v="Yes"/>
    <s v="Yes"/>
    <s v="Yes"/>
    <s v="Yes"/>
    <s v="Yes"/>
    <s v="Yes"/>
    <s v="Yes"/>
    <s v="Yes"/>
    <s v="No"/>
    <s v="No"/>
    <s v="No"/>
    <s v="No"/>
    <s v="Standard"/>
  </r>
  <r>
    <n v="159979"/>
    <x v="12"/>
    <s v="Anacortes School District"/>
    <s v="29-103"/>
    <s v="Skagit"/>
    <s v="2nd District"/>
    <x v="0"/>
    <x v="0"/>
    <s v="No"/>
    <s v="Yes"/>
    <s v="Anacortes High School"/>
    <s v="1600 20th St"/>
    <m/>
    <s v="Anacortes"/>
    <s v="Washington"/>
    <s v="98221"/>
    <n v="118"/>
    <n v="34"/>
    <n v="621"/>
    <n v="773"/>
    <n v="0.1527"/>
    <n v="4.3999999999999997E-2"/>
    <n v="0.1966"/>
    <s v="No"/>
    <s v="No"/>
    <s v="No"/>
    <s v="No"/>
    <s v="No"/>
    <s v="No"/>
    <s v="No"/>
    <s v="No"/>
    <s v="No"/>
    <s v="No"/>
    <s v="Yes"/>
    <s v="Yes"/>
    <s v="Yes"/>
    <s v="Yes"/>
    <s v="Standard"/>
  </r>
  <r>
    <n v="159979"/>
    <x v="13"/>
    <s v="Anacortes School District"/>
    <s v="29-103"/>
    <s v="Skagit"/>
    <s v="2nd District"/>
    <x v="0"/>
    <x v="0"/>
    <s v="No"/>
    <s v="Yes"/>
    <s v="Anacortes Middle School"/>
    <s v="2202 M Avenue"/>
    <m/>
    <s v="Anacortes"/>
    <s v="Washington"/>
    <s v="98221"/>
    <n v="131"/>
    <n v="34"/>
    <n v="416"/>
    <n v="581"/>
    <n v="0.22550000000000001"/>
    <n v="5.8500000000000003E-2"/>
    <n v="0.28399999999999997"/>
    <s v="No"/>
    <s v="No"/>
    <s v="No"/>
    <s v="No"/>
    <s v="No"/>
    <s v="No"/>
    <s v="No"/>
    <s v="Yes"/>
    <s v="Yes"/>
    <s v="Yes"/>
    <s v="No"/>
    <s v="No"/>
    <s v="No"/>
    <s v="No"/>
    <s v="Standard"/>
  </r>
  <r>
    <n v="159979"/>
    <x v="14"/>
    <s v="Anacortes School District"/>
    <s v="29-103"/>
    <s v="Skagit"/>
    <s v="2nd District"/>
    <x v="0"/>
    <x v="0"/>
    <s v="No"/>
    <s v="Yes"/>
    <s v="CAP Sante High School"/>
    <s v="1600 20th Street"/>
    <s v="Cap Sante High School"/>
    <s v="Anacortes"/>
    <s v="Washington"/>
    <s v="98221"/>
    <n v="50"/>
    <n v="0"/>
    <n v="16"/>
    <n v="66"/>
    <n v="0.75760000000000005"/>
    <n v="0"/>
    <n v="0.75760000000000005"/>
    <s v="No"/>
    <s v="No"/>
    <s v="No"/>
    <s v="No"/>
    <s v="No"/>
    <s v="No"/>
    <s v="No"/>
    <s v="No"/>
    <s v="No"/>
    <s v="No"/>
    <s v="Yes"/>
    <s v="Yes"/>
    <s v="Yes"/>
    <s v="Yes"/>
    <s v="CEP"/>
  </r>
  <r>
    <n v="159979"/>
    <x v="15"/>
    <s v="Anacortes School District"/>
    <s v="29-103"/>
    <s v="Skagit"/>
    <s v="2nd District"/>
    <x v="0"/>
    <x v="0"/>
    <s v="No"/>
    <s v="Yes"/>
    <s v="Fidalgo Elementary"/>
    <s v="13590 Gilbrater Road"/>
    <m/>
    <s v="Anacortes"/>
    <s v="Washington"/>
    <s v="98221"/>
    <n v="87"/>
    <n v="21"/>
    <n v="240"/>
    <n v="348"/>
    <n v="0.25"/>
    <n v="6.0299999999999999E-2"/>
    <n v="0.31030000000000002"/>
    <s v="No"/>
    <s v="Yes"/>
    <s v="Yes"/>
    <s v="Yes"/>
    <s v="Yes"/>
    <s v="Yes"/>
    <s v="Yes"/>
    <s v="No"/>
    <s v="No"/>
    <s v="No"/>
    <s v="No"/>
    <s v="No"/>
    <s v="No"/>
    <s v="No"/>
    <s v="Standard"/>
  </r>
  <r>
    <n v="159979"/>
    <x v="16"/>
    <s v="Anacortes School District"/>
    <s v="29-103"/>
    <s v="Skagit"/>
    <s v="2nd District"/>
    <x v="0"/>
    <x v="0"/>
    <s v="No"/>
    <s v="Yes"/>
    <s v="Island View Elementary"/>
    <s v="2501 J Avenue"/>
    <m/>
    <s v="Anacortes"/>
    <s v="Washington"/>
    <s v="98221"/>
    <n v="99"/>
    <n v="16"/>
    <n v="327"/>
    <n v="442"/>
    <n v="0.224"/>
    <n v="3.6200000000000003E-2"/>
    <n v="0.26019999999999999"/>
    <s v="No"/>
    <s v="Yes"/>
    <s v="Yes"/>
    <s v="Yes"/>
    <s v="Yes"/>
    <s v="Yes"/>
    <s v="Yes"/>
    <s v="No"/>
    <s v="No"/>
    <s v="No"/>
    <s v="No"/>
    <s v="No"/>
    <s v="No"/>
    <s v="No"/>
    <s v="Standard"/>
  </r>
  <r>
    <n v="159979"/>
    <x v="17"/>
    <s v="Anacortes School District"/>
    <s v="29-103"/>
    <s v="Skagit"/>
    <s v="2nd District"/>
    <x v="0"/>
    <x v="0"/>
    <s v="No"/>
    <s v="Yes"/>
    <s v="Mount Erie Elementary"/>
    <s v="1313 41st Street"/>
    <m/>
    <s v="Anacortes"/>
    <s v="Washington"/>
    <s v="98221"/>
    <n v="92"/>
    <n v="19"/>
    <n v="232"/>
    <n v="343"/>
    <n v="0.26819999999999999"/>
    <n v="5.5399999999999998E-2"/>
    <n v="0.3236"/>
    <s v="No"/>
    <s v="Yes"/>
    <s v="Yes"/>
    <s v="Yes"/>
    <s v="Yes"/>
    <s v="Yes"/>
    <s v="Yes"/>
    <s v="No"/>
    <s v="No"/>
    <s v="No"/>
    <s v="No"/>
    <s v="No"/>
    <s v="No"/>
    <s v="No"/>
    <s v="Standard"/>
  </r>
  <r>
    <n v="159297"/>
    <x v="18"/>
    <s v="Arlington School District"/>
    <s v="31-016"/>
    <s v="Snohomish"/>
    <s v="2nd District"/>
    <x v="0"/>
    <x v="0"/>
    <s v="No"/>
    <s v="Yes"/>
    <s v="Arlington High School"/>
    <s v="18821 Crown Ridge Blvd."/>
    <m/>
    <s v="Arlington"/>
    <s v="Washington"/>
    <s v="98223"/>
    <n v="419"/>
    <n v="111"/>
    <n v="1139"/>
    <n v="1669"/>
    <n v="0.251"/>
    <n v="6.6500000000000004E-2"/>
    <n v="0.31759999999999999"/>
    <s v="No"/>
    <s v="No"/>
    <s v="No"/>
    <s v="No"/>
    <s v="No"/>
    <s v="No"/>
    <s v="No"/>
    <s v="No"/>
    <s v="No"/>
    <s v="No"/>
    <s v="Yes"/>
    <s v="Yes"/>
    <s v="Yes"/>
    <s v="Yes"/>
    <s v="Standard"/>
  </r>
  <r>
    <n v="159297"/>
    <x v="19"/>
    <s v="Arlington School District"/>
    <s v="31-016"/>
    <s v="Snohomish"/>
    <s v="2nd District"/>
    <x v="0"/>
    <x v="0"/>
    <s v="No"/>
    <s v="Yes"/>
    <s v="Eagle Creek Elementary"/>
    <s v="1216 E. 5th St."/>
    <m/>
    <s v="Arlington"/>
    <s v="Washington"/>
    <s v="98223"/>
    <n v="207"/>
    <n v="42"/>
    <n v="419"/>
    <n v="668"/>
    <n v="0.30990000000000001"/>
    <n v="6.2899999999999998E-2"/>
    <n v="0.37280000000000002"/>
    <s v="No"/>
    <s v="Yes"/>
    <s v="Yes"/>
    <s v="Yes"/>
    <s v="Yes"/>
    <s v="Yes"/>
    <s v="Yes"/>
    <s v="No"/>
    <s v="No"/>
    <s v="No"/>
    <s v="No"/>
    <s v="No"/>
    <s v="No"/>
    <s v="No"/>
    <s v="Standard"/>
  </r>
  <r>
    <n v="159297"/>
    <x v="20"/>
    <s v="Arlington School District"/>
    <s v="31-016"/>
    <s v="Snohomish"/>
    <s v="2nd District"/>
    <x v="0"/>
    <x v="0"/>
    <s v="No"/>
    <s v="Yes"/>
    <s v="Haller Middle School"/>
    <s v="600  East First St."/>
    <m/>
    <s v="Arlington"/>
    <s v="Washington"/>
    <s v="98223"/>
    <n v="143"/>
    <n v="36"/>
    <n v="413"/>
    <n v="592"/>
    <n v="0.24160000000000001"/>
    <n v="6.08E-2"/>
    <n v="0.3024"/>
    <s v="No"/>
    <s v="No"/>
    <s v="No"/>
    <s v="No"/>
    <s v="No"/>
    <s v="No"/>
    <s v="No"/>
    <s v="Yes"/>
    <s v="Yes"/>
    <s v="Yes"/>
    <s v="No"/>
    <s v="No"/>
    <s v="No"/>
    <s v="No"/>
    <s v="Standard"/>
  </r>
  <r>
    <n v="159297"/>
    <x v="21"/>
    <s v="Arlington School District"/>
    <s v="31-016"/>
    <s v="Snohomish"/>
    <s v="2nd District"/>
    <x v="0"/>
    <x v="0"/>
    <s v="No"/>
    <s v="Yes"/>
    <s v="Kent Prairie Elementary"/>
    <s v="8110 207th St. N.E."/>
    <m/>
    <s v="Arlington"/>
    <s v="Washington"/>
    <s v="98223"/>
    <n v="220"/>
    <n v="60"/>
    <n v="384"/>
    <n v="664"/>
    <n v="0.33129999999999998"/>
    <n v="9.0399999999999994E-2"/>
    <n v="0.42170000000000002"/>
    <s v="Yes"/>
    <s v="Yes"/>
    <s v="Yes"/>
    <s v="Yes"/>
    <s v="Yes"/>
    <s v="Yes"/>
    <s v="Yes"/>
    <s v="No"/>
    <s v="No"/>
    <s v="No"/>
    <s v="No"/>
    <s v="No"/>
    <s v="No"/>
    <s v="No"/>
    <s v="Standard"/>
  </r>
  <r>
    <n v="159297"/>
    <x v="22"/>
    <s v="Arlington School District"/>
    <s v="31-016"/>
    <s v="Snohomish"/>
    <s v="2nd District"/>
    <x v="0"/>
    <x v="0"/>
    <s v="No"/>
    <s v="Yes"/>
    <s v="Northwest Regional ESD (fomerly NW Reg. Center)"/>
    <s v="4407 172nd Street NE"/>
    <m/>
    <s v="Arlington"/>
    <s v="Washington"/>
    <s v="98223"/>
    <n v="35"/>
    <n v="0"/>
    <n v="5"/>
    <n v="40"/>
    <n v="0.875"/>
    <n v="0"/>
    <n v="0.875"/>
    <s v="No"/>
    <s v="No"/>
    <s v="No"/>
    <s v="Yes"/>
    <s v="Yes"/>
    <s v="Yes"/>
    <s v="Yes"/>
    <s v="Yes"/>
    <s v="Yes"/>
    <s v="Yes"/>
    <s v="Yes"/>
    <s v="Yes"/>
    <s v="Yes"/>
    <s v="Yes"/>
    <s v="CEP"/>
  </r>
  <r>
    <n v="159297"/>
    <x v="23"/>
    <s v="Arlington School District"/>
    <s v="31-016"/>
    <s v="Snohomish"/>
    <s v="2nd District"/>
    <x v="0"/>
    <x v="0"/>
    <s v="No"/>
    <s v="Yes"/>
    <s v="Pioneer Elementary"/>
    <s v="8213 Eaglefield Drive"/>
    <m/>
    <s v="Arlington"/>
    <s v="Washington"/>
    <s v="98223"/>
    <n v="113"/>
    <n v="31"/>
    <n v="353"/>
    <n v="497"/>
    <n v="0.22739999999999999"/>
    <n v="6.2399999999999997E-2"/>
    <n v="0.28970000000000001"/>
    <s v="No"/>
    <s v="Yes"/>
    <s v="Yes"/>
    <s v="Yes"/>
    <s v="Yes"/>
    <s v="Yes"/>
    <s v="Yes"/>
    <s v="No"/>
    <s v="No"/>
    <s v="No"/>
    <s v="No"/>
    <s v="No"/>
    <s v="No"/>
    <s v="No"/>
    <s v="Standard"/>
  </r>
  <r>
    <n v="159297"/>
    <x v="24"/>
    <s v="Arlington School District"/>
    <s v="31-016"/>
    <s v="Snohomish"/>
    <s v="2nd District"/>
    <x v="0"/>
    <x v="0"/>
    <s v="No"/>
    <s v="Yes"/>
    <s v="Post Middle"/>
    <s v="1220 E. 5th St."/>
    <m/>
    <s v="Arlington"/>
    <s v="Washington"/>
    <s v="98223"/>
    <n v="181"/>
    <n v="61"/>
    <n v="402"/>
    <n v="644"/>
    <n v="0.28110000000000002"/>
    <n v="9.4700000000000006E-2"/>
    <n v="0.37580000000000002"/>
    <s v="No"/>
    <s v="No"/>
    <s v="No"/>
    <s v="No"/>
    <s v="No"/>
    <s v="No"/>
    <s v="No"/>
    <s v="Yes"/>
    <s v="Yes"/>
    <s v="Yes"/>
    <s v="No"/>
    <s v="No"/>
    <s v="No"/>
    <s v="No"/>
    <s v="Standard"/>
  </r>
  <r>
    <n v="159297"/>
    <x v="25"/>
    <s v="Arlington School District"/>
    <s v="31-016"/>
    <s v="Snohomish"/>
    <s v="2nd District"/>
    <x v="0"/>
    <x v="0"/>
    <s v="No"/>
    <s v="Yes"/>
    <s v="Presidents Elementary"/>
    <s v="505 E. 3rd St."/>
    <m/>
    <s v="Arlington"/>
    <s v="Washington"/>
    <s v="98223"/>
    <n v="161"/>
    <n v="31"/>
    <n v="363"/>
    <n v="555"/>
    <n v="0.29010000000000002"/>
    <n v="5.5899999999999998E-2"/>
    <n v="0.34589999999999999"/>
    <s v="Yes"/>
    <s v="Yes"/>
    <s v="Yes"/>
    <s v="Yes"/>
    <s v="Yes"/>
    <s v="Yes"/>
    <s v="Yes"/>
    <s v="No"/>
    <s v="No"/>
    <s v="No"/>
    <s v="No"/>
    <s v="No"/>
    <s v="No"/>
    <s v="No"/>
    <s v="Standard"/>
  </r>
  <r>
    <n v="159297"/>
    <x v="26"/>
    <s v="Arlington School District"/>
    <s v="31-016"/>
    <s v="Snohomish"/>
    <s v="2nd District"/>
    <x v="0"/>
    <x v="0"/>
    <s v="No"/>
    <s v="Yes"/>
    <s v="Stillaguamish Valley"/>
    <s v="1215 E 5th ST"/>
    <m/>
    <s v="Arlington"/>
    <s v="Washington"/>
    <s v="98223"/>
    <n v="46"/>
    <n v="14"/>
    <n v="150"/>
    <n v="210"/>
    <n v="0.219"/>
    <n v="6.6699999999999995E-2"/>
    <n v="0.28570000000000001"/>
    <s v="No"/>
    <s v="Yes"/>
    <s v="Yes"/>
    <s v="Yes"/>
    <s v="Yes"/>
    <s v="Yes"/>
    <s v="Yes"/>
    <s v="Yes"/>
    <s v="Yes"/>
    <s v="Yes"/>
    <s v="Yes"/>
    <s v="Yes"/>
    <s v="Yes"/>
    <s v="Yes"/>
    <s v="Standard"/>
  </r>
  <r>
    <n v="159297"/>
    <x v="27"/>
    <s v="Arlington School District"/>
    <s v="31-016"/>
    <s v="Snohomish"/>
    <s v="2nd District"/>
    <x v="0"/>
    <x v="0"/>
    <s v="No"/>
    <s v="Yes"/>
    <s v="Weston High School"/>
    <s v="4407 172nd Street NE"/>
    <m/>
    <s v="Arlington"/>
    <s v="Washington"/>
    <s v="98223"/>
    <n v="88"/>
    <n v="0"/>
    <n v="31"/>
    <n v="119"/>
    <n v="0.73950000000000005"/>
    <n v="0"/>
    <n v="0.73950000000000005"/>
    <s v="No"/>
    <s v="No"/>
    <s v="No"/>
    <s v="No"/>
    <s v="No"/>
    <s v="No"/>
    <s v="No"/>
    <s v="No"/>
    <s v="No"/>
    <s v="No"/>
    <s v="Yes"/>
    <s v="Yes"/>
    <s v="Yes"/>
    <s v="Yes"/>
    <s v="CEP"/>
  </r>
  <r>
    <n v="159585"/>
    <x v="28"/>
    <s v="Asotin-Anatone School District"/>
    <s v="02-420"/>
    <s v="Asotin"/>
    <s v="5th District"/>
    <x v="0"/>
    <x v="0"/>
    <s v="No"/>
    <s v="Yes"/>
    <s v="Asotin Elementary"/>
    <s v="Box 489"/>
    <m/>
    <s v="Asotin"/>
    <s v="Washington"/>
    <s v="99402"/>
    <n v="87"/>
    <n v="27"/>
    <n v="196"/>
    <n v="310"/>
    <n v="0.28060000000000002"/>
    <n v="8.7099999999999997E-2"/>
    <n v="0.36770000000000003"/>
    <s v="Yes"/>
    <s v="Yes"/>
    <s v="Yes"/>
    <s v="Yes"/>
    <s v="Yes"/>
    <s v="Yes"/>
    <s v="Yes"/>
    <s v="No"/>
    <s v="No"/>
    <s v="No"/>
    <s v="No"/>
    <s v="No"/>
    <s v="No"/>
    <s v="No"/>
    <s v="Standard"/>
  </r>
  <r>
    <n v="159585"/>
    <x v="29"/>
    <s v="Asotin-Anatone School District"/>
    <s v="02-420"/>
    <s v="Asotin"/>
    <s v="5th District"/>
    <x v="0"/>
    <x v="0"/>
    <s v="No"/>
    <s v="Yes"/>
    <s v="Asotin Jr./Sr. High"/>
    <s v="Box 489"/>
    <m/>
    <s v="Asotin"/>
    <s v="Washington"/>
    <s v="99402"/>
    <n v="71"/>
    <n v="18"/>
    <n v="222"/>
    <n v="311"/>
    <n v="0.2283"/>
    <n v="5.79E-2"/>
    <n v="0.28620000000000001"/>
    <s v="No"/>
    <s v="No"/>
    <s v="No"/>
    <s v="No"/>
    <s v="No"/>
    <s v="No"/>
    <s v="No"/>
    <s v="Yes"/>
    <s v="Yes"/>
    <s v="Yes"/>
    <s v="Yes"/>
    <s v="Yes"/>
    <s v="Yes"/>
    <s v="Yes"/>
    <s v="Standard"/>
  </r>
  <r>
    <n v="159106"/>
    <x v="30"/>
    <s v="Assumption Catholic School"/>
    <m/>
    <s v="Whatcom"/>
    <s v="2nd District"/>
    <x v="1"/>
    <x v="0"/>
    <s v="No"/>
    <s v="Yes"/>
    <s v="Assumption Catholic School"/>
    <s v="2116 Cornwall Avenue"/>
    <m/>
    <s v="Bellingham"/>
    <s v="Washington"/>
    <s v="98225"/>
    <n v="0"/>
    <n v="0"/>
    <n v="0"/>
    <n v="0"/>
    <n v="0"/>
    <n v="0"/>
    <n v="0"/>
    <s v="Yes"/>
    <s v="Yes"/>
    <s v="Yes"/>
    <s v="Yes"/>
    <s v="Yes"/>
    <s v="Yes"/>
    <s v="Yes"/>
    <s v="Yes"/>
    <s v="Yes"/>
    <s v="Yes"/>
    <s v="No"/>
    <s v="No"/>
    <s v="No"/>
    <s v="No"/>
    <s v="Standard"/>
  </r>
  <r>
    <n v="159607"/>
    <x v="31"/>
    <s v="Assumption Parish School"/>
    <m/>
    <s v="Spokane"/>
    <s v="5th District"/>
    <x v="1"/>
    <x v="0"/>
    <s v="No"/>
    <s v="Yes"/>
    <s v="Assumption School/Spokane"/>
    <s v="3618 W. Indian Trail Rd."/>
    <m/>
    <s v="Spokane"/>
    <s v="Washington"/>
    <s v="99208"/>
    <n v="0"/>
    <n v="0"/>
    <n v="0"/>
    <n v="0"/>
    <n v="0"/>
    <n v="0"/>
    <n v="0"/>
    <s v="Yes"/>
    <s v="Yes"/>
    <s v="Yes"/>
    <s v="Yes"/>
    <s v="Yes"/>
    <s v="Yes"/>
    <s v="Yes"/>
    <s v="Yes"/>
    <s v="Yes"/>
    <s v="Yes"/>
    <s v="No"/>
    <s v="No"/>
    <s v="No"/>
    <s v="No"/>
    <s v="Standard"/>
  </r>
  <r>
    <n v="159935"/>
    <x v="32"/>
    <s v="Auburn School District"/>
    <s v="17-408"/>
    <s v="King"/>
    <s v="8th District"/>
    <x v="0"/>
    <x v="0"/>
    <s v="No"/>
    <s v="Yes"/>
    <s v="ALPAC Elementary School"/>
    <s v="310 Milwaukee Blvd. North"/>
    <m/>
    <s v="Pacific"/>
    <s v="Washington"/>
    <s v="98047"/>
    <n v="504"/>
    <n v="0"/>
    <n v="143"/>
    <n v="647"/>
    <n v="0.77900000000000003"/>
    <n v="0"/>
    <n v="0.77900000000000003"/>
    <s v="Yes"/>
    <s v="Yes"/>
    <s v="Yes"/>
    <s v="Yes"/>
    <s v="Yes"/>
    <s v="Yes"/>
    <s v="Yes"/>
    <s v="No"/>
    <s v="No"/>
    <s v="No"/>
    <s v="No"/>
    <s v="No"/>
    <s v="No"/>
    <s v="No"/>
    <s v="CEP"/>
  </r>
  <r>
    <n v="159935"/>
    <x v="33"/>
    <s v="Auburn School District"/>
    <s v="17-408"/>
    <s v="King"/>
    <s v="8th District"/>
    <x v="0"/>
    <x v="0"/>
    <s v="No"/>
    <s v="Yes"/>
    <s v="Arthur Jacobsen Elementary School"/>
    <s v="29205 132nd Ave SE"/>
    <m/>
    <s v="Auburn"/>
    <s v="Washington"/>
    <s v="98092"/>
    <n v="247"/>
    <n v="0"/>
    <n v="102"/>
    <n v="349"/>
    <n v="0.7077"/>
    <n v="0"/>
    <n v="0.7077"/>
    <s v="No"/>
    <s v="Yes"/>
    <s v="Yes"/>
    <s v="Yes"/>
    <s v="Yes"/>
    <s v="Yes"/>
    <s v="Yes"/>
    <s v="No"/>
    <s v="No"/>
    <s v="No"/>
    <s v="No"/>
    <s v="No"/>
    <s v="No"/>
    <s v="No"/>
    <s v="CEP"/>
  </r>
  <r>
    <n v="159935"/>
    <x v="34"/>
    <s v="Auburn School District"/>
    <s v="17-408"/>
    <s v="King"/>
    <s v="8th District"/>
    <x v="0"/>
    <x v="0"/>
    <s v="No"/>
    <s v="Yes"/>
    <s v="Auburn High School"/>
    <s v="711 E Main St"/>
    <m/>
    <s v="Auburn"/>
    <s v="Washington"/>
    <s v="98002"/>
    <n v="1316"/>
    <n v="0"/>
    <n v="402"/>
    <n v="1718"/>
    <n v="0.76600000000000001"/>
    <n v="0"/>
    <n v="0.76600000000000001"/>
    <s v="No"/>
    <s v="No"/>
    <s v="No"/>
    <s v="No"/>
    <s v="No"/>
    <s v="No"/>
    <s v="No"/>
    <s v="No"/>
    <s v="No"/>
    <s v="No"/>
    <s v="Yes"/>
    <s v="Yes"/>
    <s v="Yes"/>
    <s v="Yes"/>
    <s v="CEP"/>
  </r>
  <r>
    <n v="159935"/>
    <x v="35"/>
    <s v="Auburn School District"/>
    <s v="17-408"/>
    <s v="King"/>
    <s v="8th District"/>
    <x v="0"/>
    <x v="0"/>
    <s v="No"/>
    <s v="Yes"/>
    <s v="Auburn Mountainview High School"/>
    <s v="28900  124th Ave SE"/>
    <m/>
    <s v="Auburn"/>
    <s v="Washington"/>
    <s v="98092"/>
    <n v="972"/>
    <n v="0"/>
    <n v="407"/>
    <n v="1379"/>
    <n v="0.70489999999999997"/>
    <n v="0"/>
    <n v="0.70489999999999997"/>
    <s v="No"/>
    <s v="No"/>
    <s v="No"/>
    <s v="No"/>
    <s v="No"/>
    <s v="No"/>
    <s v="No"/>
    <s v="No"/>
    <s v="No"/>
    <s v="No"/>
    <s v="Yes"/>
    <s v="Yes"/>
    <s v="Yes"/>
    <s v="Yes"/>
    <s v="CEP"/>
  </r>
  <r>
    <n v="159935"/>
    <x v="36"/>
    <s v="Auburn School District"/>
    <s v="17-408"/>
    <s v="King"/>
    <s v="8th District"/>
    <x v="0"/>
    <x v="0"/>
    <s v="No"/>
    <s v="Yes"/>
    <s v="Auburn Riverside High School"/>
    <s v="501 Oravetz Rd"/>
    <m/>
    <s v="Auburn"/>
    <s v="Washington"/>
    <s v="98092"/>
    <n v="862"/>
    <n v="0"/>
    <n v="873"/>
    <n v="1735"/>
    <n v="0.49680000000000002"/>
    <n v="0"/>
    <n v="0.49680000000000002"/>
    <s v="No"/>
    <s v="No"/>
    <s v="No"/>
    <s v="No"/>
    <s v="No"/>
    <s v="No"/>
    <s v="No"/>
    <s v="No"/>
    <s v="No"/>
    <s v="No"/>
    <s v="Yes"/>
    <s v="Yes"/>
    <s v="Yes"/>
    <s v="Yes"/>
    <s v="CEP"/>
  </r>
  <r>
    <n v="159935"/>
    <x v="37"/>
    <s v="Auburn School District"/>
    <s v="17-408"/>
    <s v="King"/>
    <s v="8th District"/>
    <x v="0"/>
    <x v="0"/>
    <s v="No"/>
    <s v="Yes"/>
    <s v="Bowman Creek Elementary"/>
    <s v="5701 Kersey Way SE"/>
    <m/>
    <s v="Auburn"/>
    <s v="Washington"/>
    <s v="98092"/>
    <n v="180"/>
    <n v="0"/>
    <n v="259"/>
    <n v="439"/>
    <n v="0.41"/>
    <n v="0"/>
    <n v="0.41"/>
    <s v="Yes"/>
    <s v="Yes"/>
    <s v="Yes"/>
    <s v="Yes"/>
    <s v="Yes"/>
    <s v="Yes"/>
    <s v="Yes"/>
    <s v="No"/>
    <s v="No"/>
    <s v="No"/>
    <s v="No"/>
    <s v="No"/>
    <s v="No"/>
    <s v="No"/>
    <s v="CEP"/>
  </r>
  <r>
    <n v="159935"/>
    <x v="38"/>
    <s v="Auburn School District"/>
    <s v="17-408"/>
    <s v="King"/>
    <s v="8th District"/>
    <x v="0"/>
    <x v="0"/>
    <s v="No"/>
    <s v="Yes"/>
    <s v="Cascade Middle School"/>
    <s v="1015 24th St NE"/>
    <m/>
    <s v="Auburn"/>
    <s v="Washington"/>
    <s v="98002"/>
    <n v="709"/>
    <n v="0"/>
    <n v="200"/>
    <n v="909"/>
    <n v="0.78"/>
    <n v="0"/>
    <n v="0.78"/>
    <s v="No"/>
    <s v="No"/>
    <s v="No"/>
    <s v="No"/>
    <s v="No"/>
    <s v="No"/>
    <s v="No"/>
    <s v="Yes"/>
    <s v="Yes"/>
    <s v="Yes"/>
    <s v="No"/>
    <s v="No"/>
    <s v="No"/>
    <s v="No"/>
    <s v="CEP"/>
  </r>
  <r>
    <n v="159935"/>
    <x v="39"/>
    <s v="Auburn School District"/>
    <s v="17-408"/>
    <s v="King"/>
    <s v="8th District"/>
    <x v="0"/>
    <x v="0"/>
    <s v="No"/>
    <s v="Yes"/>
    <s v="Chinook Elementary"/>
    <s v="1825 K ST SE"/>
    <m/>
    <s v="Auburn"/>
    <s v="Washington"/>
    <s v="98002"/>
    <n v="479"/>
    <n v="0"/>
    <n v="116"/>
    <n v="595"/>
    <n v="0.80500000000000005"/>
    <n v="0"/>
    <n v="0.80500000000000005"/>
    <s v="Yes"/>
    <s v="Yes"/>
    <s v="Yes"/>
    <s v="Yes"/>
    <s v="Yes"/>
    <s v="Yes"/>
    <s v="Yes"/>
    <s v="No"/>
    <s v="No"/>
    <s v="No"/>
    <s v="No"/>
    <s v="No"/>
    <s v="No"/>
    <s v="No"/>
    <s v="CEP"/>
  </r>
  <r>
    <n v="159935"/>
    <x v="40"/>
    <s v="Auburn School District"/>
    <s v="17-408"/>
    <s v="King"/>
    <s v="8th District"/>
    <x v="0"/>
    <x v="0"/>
    <s v="No"/>
    <s v="Yes"/>
    <s v="Dick Scobee Elementary"/>
    <s v="1031 14th St. NE"/>
    <m/>
    <s v="Auburn"/>
    <s v="Washington"/>
    <s v="98002"/>
    <n v="833"/>
    <n v="0"/>
    <n v="0"/>
    <n v="833"/>
    <n v="1"/>
    <n v="0"/>
    <n v="1"/>
    <s v="Yes"/>
    <s v="Yes"/>
    <s v="Yes"/>
    <s v="Yes"/>
    <s v="Yes"/>
    <s v="Yes"/>
    <s v="Yes"/>
    <s v="No"/>
    <s v="No"/>
    <s v="No"/>
    <s v="No"/>
    <s v="No"/>
    <s v="No"/>
    <s v="No"/>
    <s v="CEP"/>
  </r>
  <r>
    <n v="159935"/>
    <x v="41"/>
    <s v="Auburn School District"/>
    <s v="17-408"/>
    <s v="King"/>
    <s v="8th District"/>
    <x v="0"/>
    <x v="0"/>
    <s v="No"/>
    <s v="Yes"/>
    <s v="Evergreen Heights Elementary"/>
    <s v="5602 South 316th Street"/>
    <m/>
    <s v="Auburn"/>
    <s v="Washington"/>
    <s v="98001"/>
    <n v="261"/>
    <n v="0"/>
    <n v="191"/>
    <n v="452"/>
    <n v="0.57740000000000002"/>
    <n v="0"/>
    <n v="0.57740000000000002"/>
    <s v="No"/>
    <s v="Yes"/>
    <s v="Yes"/>
    <s v="Yes"/>
    <s v="Yes"/>
    <s v="Yes"/>
    <s v="Yes"/>
    <s v="No"/>
    <s v="No"/>
    <s v="No"/>
    <s v="No"/>
    <s v="No"/>
    <s v="No"/>
    <s v="No"/>
    <s v="CEP"/>
  </r>
  <r>
    <n v="159935"/>
    <x v="42"/>
    <s v="Auburn School District"/>
    <s v="17-408"/>
    <s v="King"/>
    <s v="8th District"/>
    <x v="0"/>
    <x v="0"/>
    <s v="No"/>
    <s v="Yes"/>
    <s v="Gildo Rey Elementary"/>
    <s v="1302 4th St SW"/>
    <m/>
    <s v="Auburn"/>
    <s v="Washington"/>
    <s v="98001"/>
    <n v="369"/>
    <n v="0"/>
    <n v="51"/>
    <n v="420"/>
    <n v="0.87860000000000005"/>
    <n v="0"/>
    <n v="0.87860000000000005"/>
    <s v="Yes"/>
    <s v="Yes"/>
    <s v="Yes"/>
    <s v="Yes"/>
    <s v="Yes"/>
    <s v="Yes"/>
    <s v="Yes"/>
    <s v="No"/>
    <s v="No"/>
    <s v="No"/>
    <s v="No"/>
    <s v="No"/>
    <s v="No"/>
    <s v="No"/>
    <s v="CEP"/>
  </r>
  <r>
    <n v="159935"/>
    <x v="43"/>
    <s v="Auburn School District"/>
    <s v="17-408"/>
    <s v="King"/>
    <s v="8th District"/>
    <x v="0"/>
    <x v="0"/>
    <s v="No"/>
    <s v="Yes"/>
    <s v="Hazelwood Elementary School"/>
    <s v="11815 SE 304th St"/>
    <m/>
    <s v="Auburn"/>
    <s v="Washington"/>
    <s v="98092"/>
    <n v="264"/>
    <n v="0"/>
    <n v="267"/>
    <n v="531"/>
    <n v="0.49719999999999998"/>
    <n v="0"/>
    <n v="0.49719999999999998"/>
    <s v="No"/>
    <s v="Yes"/>
    <s v="Yes"/>
    <s v="Yes"/>
    <s v="Yes"/>
    <s v="Yes"/>
    <s v="Yes"/>
    <s v="No"/>
    <s v="No"/>
    <s v="No"/>
    <s v="No"/>
    <s v="No"/>
    <s v="No"/>
    <s v="No"/>
    <s v="CEP"/>
  </r>
  <r>
    <n v="159935"/>
    <x v="44"/>
    <s v="Auburn School District"/>
    <s v="17-408"/>
    <s v="King"/>
    <s v="8th District"/>
    <x v="0"/>
    <x v="0"/>
    <s v="No"/>
    <s v="Yes"/>
    <s v="Ilalko Elementary School"/>
    <s v="301 Oravetz Pl SE"/>
    <m/>
    <s v="Auburn"/>
    <s v="Washington"/>
    <s v="98092"/>
    <n v="377"/>
    <n v="0"/>
    <n v="122"/>
    <n v="499"/>
    <n v="0.75549999999999995"/>
    <n v="0"/>
    <n v="0.75549999999999995"/>
    <s v="No"/>
    <s v="Yes"/>
    <s v="Yes"/>
    <s v="Yes"/>
    <s v="Yes"/>
    <s v="Yes"/>
    <s v="Yes"/>
    <s v="No"/>
    <s v="No"/>
    <s v="No"/>
    <s v="No"/>
    <s v="No"/>
    <s v="No"/>
    <s v="No"/>
    <s v="CEP"/>
  </r>
  <r>
    <n v="159935"/>
    <x v="45"/>
    <s v="Auburn School District"/>
    <s v="17-408"/>
    <s v="King"/>
    <s v="8th District"/>
    <x v="0"/>
    <x v="0"/>
    <s v="No"/>
    <s v="Yes"/>
    <s v="Lakeland Hills Elementary School"/>
    <s v="1020 Evergreen Way SE"/>
    <m/>
    <s v="Auburn"/>
    <s v="Washington"/>
    <s v="98092"/>
    <n v="209"/>
    <n v="0"/>
    <n v="334"/>
    <n v="543"/>
    <n v="0.38490000000000002"/>
    <n v="0"/>
    <n v="0.38490000000000002"/>
    <s v="Yes"/>
    <s v="Yes"/>
    <s v="Yes"/>
    <s v="Yes"/>
    <s v="Yes"/>
    <s v="Yes"/>
    <s v="Yes"/>
    <s v="No"/>
    <s v="No"/>
    <s v="No"/>
    <s v="No"/>
    <s v="No"/>
    <s v="No"/>
    <s v="No"/>
    <s v="CEP"/>
  </r>
  <r>
    <n v="159935"/>
    <x v="46"/>
    <s v="Auburn School District"/>
    <s v="17-408"/>
    <s v="King"/>
    <s v="8th District"/>
    <x v="0"/>
    <x v="0"/>
    <s v="No"/>
    <s v="Yes"/>
    <s v="Lakeview Elementary"/>
    <s v="16401 SE 318th"/>
    <m/>
    <s v="Auburn"/>
    <s v="Washington"/>
    <s v="98092"/>
    <n v="219"/>
    <n v="0"/>
    <n v="194"/>
    <n v="413"/>
    <n v="0.53029999999999999"/>
    <n v="0"/>
    <n v="0.53029999999999999"/>
    <s v="Yes"/>
    <s v="Yes"/>
    <s v="Yes"/>
    <s v="Yes"/>
    <s v="Yes"/>
    <s v="Yes"/>
    <s v="Yes"/>
    <s v="No"/>
    <s v="No"/>
    <s v="No"/>
    <s v="No"/>
    <s v="No"/>
    <s v="No"/>
    <s v="No"/>
    <s v="CEP"/>
  </r>
  <r>
    <n v="159935"/>
    <x v="47"/>
    <s v="Auburn School District"/>
    <s v="17-408"/>
    <s v="King"/>
    <s v="8th District"/>
    <x v="0"/>
    <x v="0"/>
    <s v="No"/>
    <s v="Yes"/>
    <s v="Lea Hill Elementary"/>
    <s v="30908 124th Ave. SE"/>
    <m/>
    <s v="Auburn"/>
    <s v="Washington"/>
    <s v="98092"/>
    <n v="542"/>
    <n v="0"/>
    <n v="61"/>
    <n v="603"/>
    <n v="0.89880000000000004"/>
    <n v="0"/>
    <n v="0.89880000000000004"/>
    <s v="Yes"/>
    <s v="Yes"/>
    <s v="Yes"/>
    <s v="Yes"/>
    <s v="Yes"/>
    <s v="Yes"/>
    <s v="Yes"/>
    <s v="No"/>
    <s v="No"/>
    <s v="No"/>
    <s v="No"/>
    <s v="No"/>
    <s v="No"/>
    <s v="No"/>
    <s v="CEP"/>
  </r>
  <r>
    <n v="159935"/>
    <x v="48"/>
    <s v="Auburn School District"/>
    <s v="17-408"/>
    <s v="King"/>
    <s v="8th District"/>
    <x v="0"/>
    <x v="0"/>
    <s v="No"/>
    <s v="Yes"/>
    <s v="Mt Baker Middle School"/>
    <s v="620 37th Street SE"/>
    <m/>
    <s v="Auburn"/>
    <s v="Washington"/>
    <s v="98002"/>
    <n v="550"/>
    <n v="0"/>
    <n v="429"/>
    <n v="979"/>
    <n v="0.56179999999999997"/>
    <n v="0"/>
    <n v="0.56179999999999997"/>
    <s v="No"/>
    <s v="No"/>
    <s v="No"/>
    <s v="No"/>
    <s v="No"/>
    <s v="No"/>
    <s v="No"/>
    <s v="Yes"/>
    <s v="Yes"/>
    <s v="Yes"/>
    <s v="No"/>
    <s v="No"/>
    <s v="No"/>
    <s v="No"/>
    <s v="CEP"/>
  </r>
  <r>
    <n v="159935"/>
    <x v="49"/>
    <s v="Auburn School District"/>
    <s v="17-408"/>
    <s v="King"/>
    <s v="8th District"/>
    <x v="0"/>
    <x v="0"/>
    <s v="No"/>
    <s v="Yes"/>
    <s v="Olympic Middle School"/>
    <s v="839 21st Street SE"/>
    <m/>
    <s v="Auburn"/>
    <s v="Washington"/>
    <s v="98002"/>
    <n v="743"/>
    <n v="0"/>
    <n v="169"/>
    <n v="912"/>
    <n v="0.81469999999999998"/>
    <n v="0"/>
    <n v="0.81469999999999998"/>
    <s v="No"/>
    <s v="No"/>
    <s v="No"/>
    <s v="No"/>
    <s v="No"/>
    <s v="No"/>
    <s v="No"/>
    <s v="Yes"/>
    <s v="Yes"/>
    <s v="Yes"/>
    <s v="No"/>
    <s v="No"/>
    <s v="No"/>
    <s v="No"/>
    <s v="CEP"/>
  </r>
  <r>
    <n v="159935"/>
    <x v="50"/>
    <s v="Auburn School District"/>
    <s v="17-408"/>
    <s v="King"/>
    <s v="8th District"/>
    <x v="0"/>
    <x v="0"/>
    <s v="No"/>
    <s v="Yes"/>
    <s v="Pioneer Elementary"/>
    <s v="2301 M Street SE"/>
    <m/>
    <s v="Auburn"/>
    <s v="Washington"/>
    <s v="98002"/>
    <n v="602"/>
    <n v="0"/>
    <n v="57"/>
    <n v="659"/>
    <n v="0.91349999999999998"/>
    <n v="0"/>
    <n v="0.91349999999999998"/>
    <s v="Yes"/>
    <s v="Yes"/>
    <s v="Yes"/>
    <s v="Yes"/>
    <s v="Yes"/>
    <s v="Yes"/>
    <s v="Yes"/>
    <s v="No"/>
    <s v="No"/>
    <s v="No"/>
    <s v="No"/>
    <s v="No"/>
    <s v="No"/>
    <s v="No"/>
    <s v="CEP"/>
  </r>
  <r>
    <n v="159935"/>
    <x v="51"/>
    <s v="Auburn School District"/>
    <s v="17-408"/>
    <s v="King"/>
    <s v="8th District"/>
    <x v="0"/>
    <x v="0"/>
    <s v="No"/>
    <s v="Yes"/>
    <s v="Rainier Middle School"/>
    <s v="30620 116th Ave SE"/>
    <m/>
    <s v="Auburn"/>
    <s v="Washington"/>
    <s v="98092"/>
    <n v="710"/>
    <n v="0"/>
    <n v="248"/>
    <n v="958"/>
    <n v="0.74109999999999998"/>
    <n v="0"/>
    <n v="0.74109999999999998"/>
    <s v="No"/>
    <s v="No"/>
    <s v="No"/>
    <s v="No"/>
    <s v="No"/>
    <s v="No"/>
    <s v="No"/>
    <s v="Yes"/>
    <s v="Yes"/>
    <s v="Yes"/>
    <s v="No"/>
    <s v="No"/>
    <s v="No"/>
    <s v="No"/>
    <s v="CEP"/>
  </r>
  <r>
    <n v="159935"/>
    <x v="52"/>
    <s v="Auburn School District"/>
    <s v="17-408"/>
    <s v="King"/>
    <s v="8th District"/>
    <x v="0"/>
    <x v="0"/>
    <s v="No"/>
    <s v="Yes"/>
    <s v="Terminal Park Elementary"/>
    <s v="1101 D St. SE"/>
    <m/>
    <s v="Auburn"/>
    <s v="Washington"/>
    <s v="98002"/>
    <n v="347"/>
    <n v="0"/>
    <n v="8"/>
    <n v="355"/>
    <n v="0.97750000000000004"/>
    <n v="0"/>
    <n v="0.97750000000000004"/>
    <s v="Yes"/>
    <s v="Yes"/>
    <s v="Yes"/>
    <s v="Yes"/>
    <s v="Yes"/>
    <s v="Yes"/>
    <s v="Yes"/>
    <s v="No"/>
    <s v="No"/>
    <s v="No"/>
    <s v="No"/>
    <s v="No"/>
    <s v="No"/>
    <s v="No"/>
    <s v="CEP"/>
  </r>
  <r>
    <n v="159935"/>
    <x v="53"/>
    <s v="Auburn School District"/>
    <s v="17-408"/>
    <s v="King"/>
    <s v="8th District"/>
    <x v="0"/>
    <x v="0"/>
    <s v="No"/>
    <s v="Yes"/>
    <s v="Washington Elementary"/>
    <s v="1302 4th St SW"/>
    <m/>
    <s v="Auburn"/>
    <s v="Washington"/>
    <s v="98001"/>
    <n v="466"/>
    <n v="0"/>
    <n v="24"/>
    <n v="490"/>
    <n v="0.95099999999999996"/>
    <n v="0"/>
    <n v="0.95099999999999996"/>
    <s v="Yes"/>
    <s v="Yes"/>
    <s v="Yes"/>
    <s v="Yes"/>
    <s v="Yes"/>
    <s v="Yes"/>
    <s v="Yes"/>
    <s v="No"/>
    <s v="No"/>
    <s v="No"/>
    <s v="No"/>
    <s v="No"/>
    <s v="No"/>
    <s v="No"/>
    <s v="CEP"/>
  </r>
  <r>
    <n v="159935"/>
    <x v="54"/>
    <s v="Auburn School District"/>
    <s v="17-408"/>
    <s v="King"/>
    <s v="8th District"/>
    <x v="0"/>
    <x v="0"/>
    <s v="No"/>
    <s v="Yes"/>
    <s v="West Auburn High School"/>
    <s v="401 W Main St"/>
    <m/>
    <s v="Auburn"/>
    <s v="Washington"/>
    <s v="98001"/>
    <n v="140"/>
    <n v="0"/>
    <n v="35"/>
    <n v="175"/>
    <n v="0.8"/>
    <n v="0"/>
    <n v="0.8"/>
    <s v="No"/>
    <s v="No"/>
    <s v="No"/>
    <s v="No"/>
    <s v="No"/>
    <s v="No"/>
    <s v="No"/>
    <s v="No"/>
    <s v="No"/>
    <s v="No"/>
    <s v="Yes"/>
    <s v="Yes"/>
    <s v="Yes"/>
    <s v="Yes"/>
    <s v="CEP"/>
  </r>
  <r>
    <n v="159935"/>
    <x v="55"/>
    <s v="Auburn School District"/>
    <s v="17-408"/>
    <s v="King"/>
    <s v="8th District"/>
    <x v="0"/>
    <x v="0"/>
    <s v="No"/>
    <s v="Yes"/>
    <s v="Willow Crest Elementary School"/>
    <s v="13002 SE 304th Street"/>
    <m/>
    <s v="Auburn"/>
    <s v="Washington"/>
    <s v="98092"/>
    <n v="411"/>
    <n v="0"/>
    <n v="161"/>
    <n v="572"/>
    <n v="0.71850000000000003"/>
    <n v="0"/>
    <n v="0.71850000000000003"/>
    <s v="Yes"/>
    <s v="Yes"/>
    <s v="Yes"/>
    <s v="Yes"/>
    <s v="Yes"/>
    <s v="Yes"/>
    <s v="Yes"/>
    <s v="No"/>
    <s v="No"/>
    <s v="No"/>
    <s v="No"/>
    <s v="No"/>
    <s v="No"/>
    <s v="No"/>
    <s v="CEP"/>
  </r>
  <r>
    <n v="159310"/>
    <x v="56"/>
    <s v="Bainbridge Island School District"/>
    <s v="18-303"/>
    <s v="Kitsap"/>
    <s v="6th District"/>
    <x v="0"/>
    <x v="0"/>
    <s v="No"/>
    <s v="Yes"/>
    <s v="Bainbridge High School"/>
    <s v="8489 Madison Ave NE"/>
    <m/>
    <s v="Bainbridge Island"/>
    <s v="Washington"/>
    <s v="98110"/>
    <n v="105"/>
    <n v="26"/>
    <n v="1148"/>
    <n v="1279"/>
    <n v="8.2100000000000006E-2"/>
    <n v="2.0299999999999999E-2"/>
    <n v="0.1024"/>
    <s v="No"/>
    <s v="No"/>
    <s v="No"/>
    <s v="No"/>
    <s v="No"/>
    <s v="No"/>
    <s v="No"/>
    <s v="No"/>
    <s v="No"/>
    <s v="No"/>
    <s v="Yes"/>
    <s v="Yes"/>
    <s v="Yes"/>
    <s v="Yes"/>
    <s v="Standard"/>
  </r>
  <r>
    <n v="159310"/>
    <x v="57"/>
    <s v="Bainbridge Island School District"/>
    <s v="18-303"/>
    <s v="Kitsap"/>
    <s v="6th District"/>
    <x v="0"/>
    <x v="0"/>
    <s v="No"/>
    <s v="Yes"/>
    <s v="Blakely Elementary"/>
    <s v="4704 Blakely Ave. N.E."/>
    <m/>
    <s v="Bainbridge Island"/>
    <s v="Washington"/>
    <s v="98110"/>
    <n v="10"/>
    <n v="8"/>
    <n v="358"/>
    <n v="376"/>
    <n v="2.6599999999999999E-2"/>
    <n v="2.1299999999999999E-2"/>
    <n v="4.7899999999999998E-2"/>
    <s v="No"/>
    <s v="Yes"/>
    <s v="Yes"/>
    <s v="Yes"/>
    <s v="Yes"/>
    <s v="Yes"/>
    <s v="No"/>
    <s v="No"/>
    <s v="No"/>
    <s v="No"/>
    <s v="No"/>
    <s v="No"/>
    <s v="No"/>
    <s v="No"/>
    <s v="Standard"/>
  </r>
  <r>
    <n v="159310"/>
    <x v="58"/>
    <s v="Bainbridge Island School District"/>
    <s v="18-303"/>
    <s v="Kitsap"/>
    <s v="6th District"/>
    <x v="0"/>
    <x v="0"/>
    <s v="No"/>
    <s v="Yes"/>
    <s v="Commodore Center"/>
    <s v="8489 Madison Ave NE"/>
    <m/>
    <s v="Bainbridge Island"/>
    <s v="Washington"/>
    <s v="98110"/>
    <n v="29"/>
    <n v="19"/>
    <n v="308"/>
    <n v="356"/>
    <n v="8.1500000000000003E-2"/>
    <n v="5.3400000000000003E-2"/>
    <n v="0.1348"/>
    <s v="No"/>
    <s v="Yes"/>
    <s v="Yes"/>
    <s v="Yes"/>
    <s v="Yes"/>
    <s v="Yes"/>
    <s v="Yes"/>
    <s v="Yes"/>
    <s v="Yes"/>
    <s v="Yes"/>
    <s v="Yes"/>
    <s v="Yes"/>
    <s v="Yes"/>
    <s v="Yes"/>
    <s v="Standard"/>
  </r>
  <r>
    <n v="159310"/>
    <x v="59"/>
    <s v="Bainbridge Island School District"/>
    <s v="18-303"/>
    <s v="Kitsap"/>
    <s v="6th District"/>
    <x v="0"/>
    <x v="0"/>
    <s v="No"/>
    <s v="Yes"/>
    <s v="Ordway Elementary"/>
    <s v="8489 Madison Ave NE"/>
    <m/>
    <s v="Bainbridge Island"/>
    <s v="Washington"/>
    <s v="98110"/>
    <n v="32"/>
    <n v="13"/>
    <n v="335"/>
    <n v="380"/>
    <n v="8.4199999999999997E-2"/>
    <n v="3.4200000000000001E-2"/>
    <n v="0.11840000000000001"/>
    <s v="No"/>
    <s v="Yes"/>
    <s v="Yes"/>
    <s v="Yes"/>
    <s v="Yes"/>
    <s v="Yes"/>
    <s v="No"/>
    <s v="No"/>
    <s v="No"/>
    <s v="No"/>
    <s v="No"/>
    <s v="No"/>
    <s v="No"/>
    <s v="No"/>
    <s v="Standard"/>
  </r>
  <r>
    <n v="159310"/>
    <x v="60"/>
    <s v="Bainbridge Island School District"/>
    <s v="18-303"/>
    <s v="Kitsap"/>
    <s v="6th District"/>
    <x v="0"/>
    <x v="0"/>
    <s v="No"/>
    <s v="Yes"/>
    <s v="Sakai Intermediate School"/>
    <s v="8489 Madison Ave NE"/>
    <m/>
    <s v="Bainbridge Island"/>
    <s v="Washington"/>
    <s v="98110"/>
    <n v="26"/>
    <n v="7"/>
    <n v="417"/>
    <n v="450"/>
    <n v="5.7799999999999997E-2"/>
    <n v="1.5599999999999999E-2"/>
    <n v="7.3300000000000004E-2"/>
    <s v="No"/>
    <s v="No"/>
    <s v="No"/>
    <s v="No"/>
    <s v="No"/>
    <s v="No"/>
    <s v="Yes"/>
    <s v="Yes"/>
    <s v="No"/>
    <s v="No"/>
    <s v="No"/>
    <s v="No"/>
    <s v="No"/>
    <s v="No"/>
    <s v="Standard"/>
  </r>
  <r>
    <n v="159310"/>
    <x v="61"/>
    <s v="Bainbridge Island School District"/>
    <s v="18-303"/>
    <s v="Kitsap"/>
    <s v="6th District"/>
    <x v="0"/>
    <x v="0"/>
    <s v="No"/>
    <s v="Yes"/>
    <s v="Wilkes Elementary"/>
    <s v="12781 Madison Ave. N.E."/>
    <m/>
    <s v="Bainbridge Island"/>
    <s v="Washington"/>
    <s v="98110"/>
    <n v="14"/>
    <n v="15"/>
    <n v="332"/>
    <n v="361"/>
    <n v="3.8800000000000001E-2"/>
    <n v="4.1599999999999998E-2"/>
    <n v="8.0299999999999996E-2"/>
    <s v="No"/>
    <s v="Yes"/>
    <s v="Yes"/>
    <s v="Yes"/>
    <s v="Yes"/>
    <s v="Yes"/>
    <s v="No"/>
    <s v="No"/>
    <s v="No"/>
    <s v="No"/>
    <s v="No"/>
    <s v="No"/>
    <s v="No"/>
    <s v="No"/>
    <s v="Standard"/>
  </r>
  <r>
    <n v="159310"/>
    <x v="62"/>
    <s v="Bainbridge Island School District"/>
    <s v="18-303"/>
    <s v="Kitsap"/>
    <s v="6th District"/>
    <x v="0"/>
    <x v="0"/>
    <s v="No"/>
    <s v="Yes"/>
    <s v="Woodward Middle School"/>
    <s v="8489 Madison Ave NE"/>
    <m/>
    <s v="Bainbridge Island"/>
    <s v="Washington"/>
    <s v="98110"/>
    <n v="34"/>
    <n v="10"/>
    <n v="467"/>
    <n v="511"/>
    <n v="6.6500000000000004E-2"/>
    <n v="1.9599999999999999E-2"/>
    <n v="8.6099999999999996E-2"/>
    <s v="No"/>
    <s v="No"/>
    <s v="No"/>
    <s v="No"/>
    <s v="No"/>
    <s v="No"/>
    <s v="No"/>
    <s v="No"/>
    <s v="Yes"/>
    <s v="Yes"/>
    <s v="No"/>
    <s v="No"/>
    <s v="No"/>
    <s v="No"/>
    <s v="Standard"/>
  </r>
  <r>
    <n v="159962"/>
    <x v="63"/>
    <s v="Battle Ground School District"/>
    <s v="06-119"/>
    <s v="Clark"/>
    <s v="3rd District"/>
    <x v="0"/>
    <x v="0"/>
    <s v="No"/>
    <s v="Yes"/>
    <s v="Amboy Middle School"/>
    <s v="PO Box 200"/>
    <m/>
    <s v="Battle Ground"/>
    <s v="Washington"/>
    <s v="98604"/>
    <n v="109"/>
    <n v="92"/>
    <n v="354"/>
    <n v="555"/>
    <n v="0.19639999999999999"/>
    <n v="0.1658"/>
    <n v="0.36220000000000002"/>
    <s v="No"/>
    <s v="No"/>
    <s v="No"/>
    <s v="No"/>
    <s v="No"/>
    <s v="No"/>
    <s v="Yes"/>
    <s v="Yes"/>
    <s v="Yes"/>
    <s v="Yes"/>
    <s v="No"/>
    <s v="No"/>
    <s v="No"/>
    <s v="No"/>
    <s v="Standard"/>
  </r>
  <r>
    <n v="159962"/>
    <x v="64"/>
    <s v="Battle Ground School District"/>
    <s v="06-119"/>
    <s v="Clark"/>
    <s v="3rd District"/>
    <x v="0"/>
    <x v="0"/>
    <s v="No"/>
    <s v="Yes"/>
    <s v="Battle Ground High School"/>
    <s v="PO Box 200"/>
    <m/>
    <s v="Battle Ground"/>
    <s v="Washington"/>
    <s v="98604"/>
    <n v="361"/>
    <n v="165"/>
    <n v="1279"/>
    <n v="1805"/>
    <n v="0.2"/>
    <n v="9.1399999999999995E-2"/>
    <n v="0.29139999999999999"/>
    <s v="No"/>
    <s v="No"/>
    <s v="No"/>
    <s v="No"/>
    <s v="No"/>
    <s v="No"/>
    <s v="No"/>
    <s v="No"/>
    <s v="No"/>
    <s v="No"/>
    <s v="Yes"/>
    <s v="Yes"/>
    <s v="Yes"/>
    <s v="Yes"/>
    <s v="Standard"/>
  </r>
  <r>
    <n v="159962"/>
    <x v="65"/>
    <s v="Battle Ground School District"/>
    <s v="06-119"/>
    <s v="Clark"/>
    <s v="3rd District"/>
    <x v="0"/>
    <x v="0"/>
    <s v="No"/>
    <s v="Yes"/>
    <s v="CAM Academy"/>
    <s v="406 NW 5th Ave."/>
    <m/>
    <s v="Battle Ground"/>
    <s v="Washington"/>
    <s v="98604"/>
    <n v="78"/>
    <n v="58"/>
    <n v="366"/>
    <n v="502"/>
    <n v="0.15540000000000001"/>
    <n v="0.11550000000000001"/>
    <n v="0.27089999999999997"/>
    <s v="No"/>
    <s v="No"/>
    <s v="No"/>
    <s v="No"/>
    <s v="Yes"/>
    <s v="Yes"/>
    <s v="Yes"/>
    <s v="Yes"/>
    <s v="Yes"/>
    <s v="Yes"/>
    <s v="Yes"/>
    <s v="Yes"/>
    <s v="Yes"/>
    <s v="Yes"/>
    <s v="Standard"/>
  </r>
  <r>
    <n v="159962"/>
    <x v="66"/>
    <s v="Battle Ground School District"/>
    <s v="06-119"/>
    <s v="Clark"/>
    <s v="3rd District"/>
    <x v="0"/>
    <x v="0"/>
    <s v="No"/>
    <s v="Yes"/>
    <s v="Captain Strong Elementary"/>
    <s v="1002 N.E. 6th Avenue"/>
    <m/>
    <s v="Battle Ground"/>
    <s v="Washington"/>
    <s v="98604"/>
    <n v="151"/>
    <n v="52"/>
    <n v="373"/>
    <n v="576"/>
    <n v="0.26219999999999999"/>
    <n v="9.0300000000000005E-2"/>
    <n v="0.35239999999999999"/>
    <s v="No"/>
    <s v="Yes"/>
    <s v="Yes"/>
    <s v="Yes"/>
    <s v="Yes"/>
    <s v="Yes"/>
    <s v="No"/>
    <s v="No"/>
    <s v="No"/>
    <s v="No"/>
    <s v="No"/>
    <s v="No"/>
    <s v="No"/>
    <s v="No"/>
    <s v="Standard"/>
  </r>
  <r>
    <n v="159962"/>
    <x v="67"/>
    <s v="Battle Ground School District"/>
    <s v="06-119"/>
    <s v="Clark"/>
    <s v="3rd District"/>
    <x v="0"/>
    <x v="0"/>
    <s v="No"/>
    <s v="Yes"/>
    <s v="Chief Umtuch Middle School"/>
    <s v="700 N. W. 9th Street"/>
    <m/>
    <s v="Battle Ground"/>
    <s v="Washington"/>
    <s v="98604"/>
    <n v="110"/>
    <n v="48"/>
    <n v="392"/>
    <n v="550"/>
    <n v="0.2"/>
    <n v="8.7300000000000003E-2"/>
    <n v="0.2873"/>
    <s v="No"/>
    <s v="No"/>
    <s v="No"/>
    <s v="No"/>
    <s v="No"/>
    <s v="No"/>
    <s v="Yes"/>
    <s v="Yes"/>
    <s v="Yes"/>
    <s v="Yes"/>
    <s v="No"/>
    <s v="No"/>
    <s v="No"/>
    <s v="No"/>
    <s v="Standard"/>
  </r>
  <r>
    <n v="159962"/>
    <x v="68"/>
    <s v="Battle Ground School District"/>
    <s v="06-119"/>
    <s v="Clark"/>
    <s v="3rd District"/>
    <x v="0"/>
    <x v="0"/>
    <s v="No"/>
    <s v="Yes"/>
    <s v="Daybreak Middle School"/>
    <s v="1900 NW 20th Avenue"/>
    <m/>
    <s v="Battle Ground"/>
    <s v="Washington"/>
    <s v="98604"/>
    <n v="125"/>
    <n v="42"/>
    <n v="261"/>
    <n v="428"/>
    <n v="0.29210000000000003"/>
    <n v="9.8100000000000007E-2"/>
    <n v="0.39019999999999999"/>
    <s v="No"/>
    <s v="No"/>
    <s v="No"/>
    <s v="No"/>
    <s v="No"/>
    <s v="No"/>
    <s v="Yes"/>
    <s v="Yes"/>
    <s v="Yes"/>
    <s v="Yes"/>
    <s v="No"/>
    <s v="No"/>
    <s v="No"/>
    <s v="No"/>
    <s v="Standard"/>
  </r>
  <r>
    <n v="159962"/>
    <x v="69"/>
    <s v="Battle Ground School District"/>
    <s v="06-119"/>
    <s v="Clark"/>
    <s v="3rd District"/>
    <x v="0"/>
    <x v="0"/>
    <s v="No"/>
    <s v="Yes"/>
    <s v="Daybreak Primary School"/>
    <s v="1900 NW 20th Avenue"/>
    <m/>
    <s v="Battle Ground"/>
    <s v="Washington"/>
    <s v="98604"/>
    <n v="154"/>
    <n v="56"/>
    <n v="310"/>
    <n v="520"/>
    <n v="0.29620000000000002"/>
    <n v="0.1077"/>
    <n v="0.40379999999999999"/>
    <s v="Yes"/>
    <s v="Yes"/>
    <s v="Yes"/>
    <s v="Yes"/>
    <s v="Yes"/>
    <s v="Yes"/>
    <s v="No"/>
    <s v="No"/>
    <s v="No"/>
    <s v="No"/>
    <s v="No"/>
    <s v="No"/>
    <s v="No"/>
    <s v="No"/>
    <s v="Standard"/>
  </r>
  <r>
    <n v="159962"/>
    <x v="70"/>
    <s v="Battle Ground School District"/>
    <s v="06-119"/>
    <s v="Clark"/>
    <s v="3rd District"/>
    <x v="0"/>
    <x v="0"/>
    <s v="No"/>
    <s v="Yes"/>
    <s v="Glenwood Heights Primary"/>
    <s v="9716 N. E. 134th Street"/>
    <m/>
    <s v="Vancouver"/>
    <s v="Washington"/>
    <s v="98662"/>
    <n v="212"/>
    <n v="54"/>
    <n v="313"/>
    <n v="579"/>
    <n v="0.36609999999999998"/>
    <n v="9.3299999999999994E-2"/>
    <n v="0.45939999999999998"/>
    <s v="No"/>
    <s v="Yes"/>
    <s v="Yes"/>
    <s v="Yes"/>
    <s v="Yes"/>
    <s v="Yes"/>
    <s v="No"/>
    <s v="No"/>
    <s v="No"/>
    <s v="No"/>
    <s v="No"/>
    <s v="No"/>
    <s v="No"/>
    <s v="No"/>
    <s v="Standard"/>
  </r>
  <r>
    <n v="159962"/>
    <x v="71"/>
    <s v="Battle Ground School District"/>
    <s v="06-119"/>
    <s v="Clark"/>
    <s v="3rd District"/>
    <x v="0"/>
    <x v="0"/>
    <s v="No"/>
    <s v="Yes"/>
    <s v="Homelink River"/>
    <s v="610 A SW Eaton Blvd"/>
    <m/>
    <s v="Battle Ground"/>
    <s v="Washington"/>
    <s v="98604"/>
    <n v="200"/>
    <n v="89"/>
    <n v="783"/>
    <n v="1072"/>
    <n v="0.18659999999999999"/>
    <n v="8.3000000000000004E-2"/>
    <n v="0.26960000000000001"/>
    <s v="No"/>
    <s v="Yes"/>
    <s v="Yes"/>
    <s v="Yes"/>
    <s v="Yes"/>
    <s v="Yes"/>
    <s v="Yes"/>
    <s v="Yes"/>
    <s v="Yes"/>
    <s v="Yes"/>
    <s v="Yes"/>
    <s v="Yes"/>
    <s v="Yes"/>
    <s v="Yes"/>
    <s v="Standard"/>
  </r>
  <r>
    <n v="159962"/>
    <x v="72"/>
    <s v="Battle Ground School District"/>
    <s v="06-119"/>
    <s v="Clark"/>
    <s v="3rd District"/>
    <x v="0"/>
    <x v="0"/>
    <s v="No"/>
    <s v="Yes"/>
    <s v="Laurin Middle School"/>
    <s v="13601 N. E. 97th Avenue"/>
    <m/>
    <s v="Vancouver"/>
    <s v="Washington"/>
    <s v="98662"/>
    <n v="250"/>
    <n v="88"/>
    <n v="413"/>
    <n v="751"/>
    <n v="0.33289999999999997"/>
    <n v="0.1172"/>
    <n v="0.4501"/>
    <s v="No"/>
    <s v="No"/>
    <s v="No"/>
    <s v="No"/>
    <s v="No"/>
    <s v="No"/>
    <s v="Yes"/>
    <s v="Yes"/>
    <s v="Yes"/>
    <s v="Yes"/>
    <s v="No"/>
    <s v="No"/>
    <s v="No"/>
    <s v="No"/>
    <s v="Standard"/>
  </r>
  <r>
    <n v="159962"/>
    <x v="73"/>
    <s v="Battle Ground School District"/>
    <s v="06-119"/>
    <s v="Clark"/>
    <s v="3rd District"/>
    <x v="0"/>
    <x v="0"/>
    <s v="No"/>
    <s v="Yes"/>
    <s v="Maple Grove K-8 (formerly Maple Grove Middle School)"/>
    <s v="610 B SW Eaton Blvd"/>
    <m/>
    <s v="Battle Ground"/>
    <s v="Washington"/>
    <s v="98604"/>
    <n v="168"/>
    <n v="49"/>
    <n v="296"/>
    <n v="513"/>
    <n v="0.32750000000000001"/>
    <n v="9.5500000000000002E-2"/>
    <n v="0.42299999999999999"/>
    <s v="No"/>
    <s v="Yes"/>
    <s v="Yes"/>
    <s v="Yes"/>
    <s v="Yes"/>
    <s v="Yes"/>
    <s v="Yes"/>
    <s v="Yes"/>
    <s v="No"/>
    <s v="No"/>
    <s v="No"/>
    <s v="No"/>
    <s v="No"/>
    <s v="No"/>
    <s v="Standard"/>
  </r>
  <r>
    <n v="159962"/>
    <x v="74"/>
    <s v="Battle Ground School District"/>
    <s v="06-119"/>
    <s v="Clark"/>
    <s v="3rd District"/>
    <x v="0"/>
    <x v="0"/>
    <s v="No"/>
    <s v="Yes"/>
    <s v="Pleasant Valley Middle School"/>
    <s v="14320 N. E. 50th Avenue"/>
    <m/>
    <s v="Vancouver"/>
    <s v="Washington"/>
    <s v="98686"/>
    <n v="119"/>
    <n v="37"/>
    <n v="237"/>
    <n v="393"/>
    <n v="0.30280000000000001"/>
    <n v="9.4100000000000003E-2"/>
    <n v="0.39689999999999998"/>
    <s v="No"/>
    <s v="No"/>
    <s v="No"/>
    <s v="No"/>
    <s v="No"/>
    <s v="No"/>
    <s v="Yes"/>
    <s v="Yes"/>
    <s v="Yes"/>
    <s v="Yes"/>
    <s v="No"/>
    <s v="No"/>
    <s v="No"/>
    <s v="No"/>
    <s v="Standard"/>
  </r>
  <r>
    <n v="159962"/>
    <x v="75"/>
    <s v="Battle Ground School District"/>
    <s v="06-119"/>
    <s v="Clark"/>
    <s v="3rd District"/>
    <x v="0"/>
    <x v="0"/>
    <s v="No"/>
    <s v="Yes"/>
    <s v="Pleasant Valley Primary"/>
    <s v="14320 N. E. 50th Avenue"/>
    <m/>
    <s v="Vancouver"/>
    <s v="Washington"/>
    <s v="98686"/>
    <n v="157"/>
    <n v="40"/>
    <n v="353"/>
    <n v="550"/>
    <n v="0.28549999999999998"/>
    <n v="7.2700000000000001E-2"/>
    <n v="0.35820000000000002"/>
    <s v="No"/>
    <s v="Yes"/>
    <s v="Yes"/>
    <s v="Yes"/>
    <s v="Yes"/>
    <s v="Yes"/>
    <s v="No"/>
    <s v="No"/>
    <s v="No"/>
    <s v="No"/>
    <s v="No"/>
    <s v="No"/>
    <s v="No"/>
    <s v="No"/>
    <s v="Standard"/>
  </r>
  <r>
    <n v="159962"/>
    <x v="76"/>
    <s v="Battle Ground School District"/>
    <s v="06-119"/>
    <s v="Clark"/>
    <s v="3rd District"/>
    <x v="0"/>
    <x v="0"/>
    <s v="No"/>
    <s v="Yes"/>
    <s v="Prairie High School"/>
    <s v="11311 NE 119th St"/>
    <m/>
    <s v="Vancouver"/>
    <s v="Washington"/>
    <s v="98662"/>
    <n v="437"/>
    <n v="129"/>
    <n v="1049"/>
    <n v="1615"/>
    <n v="0.27060000000000001"/>
    <n v="7.9899999999999999E-2"/>
    <n v="0.35049999999999998"/>
    <s v="No"/>
    <s v="No"/>
    <s v="No"/>
    <s v="No"/>
    <s v="No"/>
    <s v="No"/>
    <s v="No"/>
    <s v="No"/>
    <s v="No"/>
    <s v="No"/>
    <s v="Yes"/>
    <s v="Yes"/>
    <s v="Yes"/>
    <s v="Yes"/>
    <s v="Standard"/>
  </r>
  <r>
    <n v="159962"/>
    <x v="77"/>
    <s v="Battle Ground School District"/>
    <s v="06-119"/>
    <s v="Clark"/>
    <s v="3rd District"/>
    <x v="0"/>
    <x v="0"/>
    <s v="No"/>
    <s v="Yes"/>
    <s v="Summit View High School"/>
    <s v="11104 N.E.149th Street"/>
    <m/>
    <s v="Brush Prairie"/>
    <s v="Washington"/>
    <s v="98606"/>
    <n v="83"/>
    <n v="24"/>
    <n v="176"/>
    <n v="283"/>
    <n v="0.29330000000000001"/>
    <n v="8.48E-2"/>
    <n v="0.37809999999999999"/>
    <s v="No"/>
    <s v="No"/>
    <s v="No"/>
    <s v="No"/>
    <s v="No"/>
    <s v="No"/>
    <s v="No"/>
    <s v="No"/>
    <s v="No"/>
    <s v="No"/>
    <s v="Yes"/>
    <s v="Yes"/>
    <s v="Yes"/>
    <s v="Yes"/>
    <s v="Standard"/>
  </r>
  <r>
    <n v="159962"/>
    <x v="78"/>
    <s v="Battle Ground School District"/>
    <s v="06-119"/>
    <s v="Clark"/>
    <s v="3rd District"/>
    <x v="0"/>
    <x v="0"/>
    <s v="No"/>
    <s v="Yes"/>
    <s v="Tukes Valley Middle"/>
    <s v="20601 NE 167th Avenue"/>
    <m/>
    <s v="Battle Ground"/>
    <s v="Washington"/>
    <s v="98604"/>
    <n v="112"/>
    <n v="38"/>
    <n v="312"/>
    <n v="462"/>
    <n v="0.2424"/>
    <n v="8.2299999999999998E-2"/>
    <n v="0.32469999999999999"/>
    <s v="No"/>
    <s v="No"/>
    <s v="No"/>
    <s v="No"/>
    <s v="No"/>
    <s v="No"/>
    <s v="Yes"/>
    <s v="Yes"/>
    <s v="Yes"/>
    <s v="Yes"/>
    <s v="No"/>
    <s v="No"/>
    <s v="No"/>
    <s v="No"/>
    <s v="Standard"/>
  </r>
  <r>
    <n v="159962"/>
    <x v="79"/>
    <s v="Battle Ground School District"/>
    <s v="06-119"/>
    <s v="Clark"/>
    <s v="3rd District"/>
    <x v="0"/>
    <x v="0"/>
    <s v="No"/>
    <s v="Yes"/>
    <s v="Tukes Valley Primary"/>
    <s v="20601 NE 167th Avenue"/>
    <m/>
    <s v="Battle Ground"/>
    <s v="Washington"/>
    <s v="98604"/>
    <n v="122"/>
    <n v="43"/>
    <n v="344"/>
    <n v="509"/>
    <n v="0.2397"/>
    <n v="8.4500000000000006E-2"/>
    <n v="0.32419999999999999"/>
    <s v="Yes"/>
    <s v="Yes"/>
    <s v="Yes"/>
    <s v="Yes"/>
    <s v="Yes"/>
    <s v="Yes"/>
    <s v="No"/>
    <s v="No"/>
    <s v="No"/>
    <s v="No"/>
    <s v="No"/>
    <s v="No"/>
    <s v="No"/>
    <s v="No"/>
    <s v="Standard"/>
  </r>
  <r>
    <n v="159962"/>
    <x v="80"/>
    <s v="Battle Ground School District"/>
    <s v="06-119"/>
    <s v="Clark"/>
    <s v="3rd District"/>
    <x v="0"/>
    <x v="0"/>
    <s v="No"/>
    <s v="Yes"/>
    <s v="Yacolt Primary"/>
    <s v="406 W Yacolt Road"/>
    <m/>
    <s v="Yacolt"/>
    <s v="Washington"/>
    <s v="98675"/>
    <n v="139"/>
    <n v="120"/>
    <n v="471"/>
    <n v="730"/>
    <n v="0.19040000000000001"/>
    <n v="0.16439999999999999"/>
    <n v="0.3548"/>
    <s v="No"/>
    <s v="Yes"/>
    <s v="Yes"/>
    <s v="Yes"/>
    <s v="Yes"/>
    <s v="Yes"/>
    <s v="No"/>
    <s v="No"/>
    <s v="No"/>
    <s v="No"/>
    <s v="No"/>
    <s v="No"/>
    <s v="No"/>
    <s v="No"/>
    <s v="Standard"/>
  </r>
  <r>
    <n v="159932"/>
    <x v="81"/>
    <s v="Bellevue School District"/>
    <s v="17-405"/>
    <s v="King"/>
    <s v="9th District"/>
    <x v="0"/>
    <x v="0"/>
    <s v="No"/>
    <s v="Yes"/>
    <s v="Ardmore Elementary"/>
    <s v="16616 NE 32nd Street"/>
    <m/>
    <s v="Bellevue"/>
    <s v="Washington"/>
    <s v="98008"/>
    <n v="129"/>
    <n v="29"/>
    <n v="249"/>
    <n v="407"/>
    <n v="0.317"/>
    <n v="7.1300000000000002E-2"/>
    <n v="0.38819999999999999"/>
    <s v="Yes"/>
    <s v="Yes"/>
    <s v="Yes"/>
    <s v="Yes"/>
    <s v="Yes"/>
    <s v="Yes"/>
    <s v="Yes"/>
    <s v="No"/>
    <s v="No"/>
    <s v="No"/>
    <s v="No"/>
    <s v="No"/>
    <s v="No"/>
    <s v="No"/>
    <s v="Standard"/>
  </r>
  <r>
    <n v="159932"/>
    <x v="82"/>
    <s v="Bellevue School District"/>
    <s v="17-405"/>
    <s v="King"/>
    <s v="9th District"/>
    <x v="0"/>
    <x v="0"/>
    <s v="No"/>
    <s v="Yes"/>
    <s v="Bellevue High"/>
    <s v="10416 Wolverine Way"/>
    <m/>
    <s v="Bellevue"/>
    <s v="Washington"/>
    <s v="98004"/>
    <n v="134"/>
    <n v="31"/>
    <n v="1420"/>
    <n v="1585"/>
    <n v="8.4500000000000006E-2"/>
    <n v="1.9599999999999999E-2"/>
    <n v="0.1041"/>
    <s v="No"/>
    <s v="No"/>
    <s v="No"/>
    <s v="No"/>
    <s v="No"/>
    <s v="No"/>
    <s v="No"/>
    <s v="No"/>
    <s v="No"/>
    <s v="No"/>
    <s v="Yes"/>
    <s v="Yes"/>
    <s v="Yes"/>
    <s v="Yes"/>
    <s v="Standard"/>
  </r>
  <r>
    <n v="159932"/>
    <x v="83"/>
    <s v="Bellevue School District"/>
    <s v="17-405"/>
    <s v="King"/>
    <s v="9th District"/>
    <x v="0"/>
    <x v="0"/>
    <s v="No"/>
    <s v="Yes"/>
    <s v="Bennett Elementary"/>
    <s v="17900 NE 16th St."/>
    <m/>
    <s v="Bellevue"/>
    <s v="Washington"/>
    <s v="98008"/>
    <n v="23"/>
    <n v="6"/>
    <n v="440"/>
    <n v="469"/>
    <n v="4.9000000000000002E-2"/>
    <n v="1.2800000000000001E-2"/>
    <n v="6.1800000000000001E-2"/>
    <s v="No"/>
    <s v="Yes"/>
    <s v="Yes"/>
    <s v="Yes"/>
    <s v="Yes"/>
    <s v="Yes"/>
    <s v="Yes"/>
    <s v="No"/>
    <s v="No"/>
    <s v="No"/>
    <s v="No"/>
    <s v="No"/>
    <s v="No"/>
    <s v="No"/>
    <s v="Standard"/>
  </r>
  <r>
    <n v="159932"/>
    <x v="84"/>
    <s v="Bellevue School District"/>
    <s v="17-405"/>
    <s v="King"/>
    <s v="9th District"/>
    <x v="0"/>
    <x v="0"/>
    <s v="No"/>
    <s v="Yes"/>
    <s v="Cherry Crest Elementary"/>
    <s v="12400 ne 32nd st"/>
    <m/>
    <s v="Bellevue"/>
    <s v="Washington"/>
    <s v="98005"/>
    <n v="13"/>
    <n v="0"/>
    <n v="533"/>
    <n v="546"/>
    <n v="2.3800000000000002E-2"/>
    <n v="0"/>
    <n v="2.3800000000000002E-2"/>
    <s v="No"/>
    <s v="Yes"/>
    <s v="Yes"/>
    <s v="Yes"/>
    <s v="Yes"/>
    <s v="Yes"/>
    <s v="Yes"/>
    <s v="No"/>
    <s v="No"/>
    <s v="No"/>
    <s v="No"/>
    <s v="No"/>
    <s v="No"/>
    <s v="No"/>
    <s v="Standard"/>
  </r>
  <r>
    <n v="159932"/>
    <x v="85"/>
    <s v="Bellevue School District"/>
    <s v="17-405"/>
    <s v="King"/>
    <s v="9th District"/>
    <x v="0"/>
    <x v="0"/>
    <s v="No"/>
    <s v="Yes"/>
    <s v="Chinook Middle"/>
    <s v="2001 98th Ave NE"/>
    <m/>
    <s v="Bellevue"/>
    <s v="Washington"/>
    <s v="98004"/>
    <n v="103"/>
    <n v="35"/>
    <n v="730"/>
    <n v="868"/>
    <n v="0.1187"/>
    <n v="4.0300000000000002E-2"/>
    <n v="0.159"/>
    <s v="No"/>
    <s v="No"/>
    <s v="No"/>
    <s v="No"/>
    <s v="No"/>
    <s v="No"/>
    <s v="No"/>
    <s v="Yes"/>
    <s v="Yes"/>
    <s v="Yes"/>
    <s v="No"/>
    <s v="No"/>
    <s v="No"/>
    <s v="No"/>
    <s v="Standard"/>
  </r>
  <r>
    <n v="159932"/>
    <x v="86"/>
    <s v="Bellevue School District"/>
    <s v="17-405"/>
    <s v="King"/>
    <s v="9th District"/>
    <x v="0"/>
    <x v="0"/>
    <s v="No"/>
    <s v="Yes"/>
    <s v="Clyde Hill Elementary"/>
    <s v="9601 ne 24th Street"/>
    <m/>
    <s v="Bellevue"/>
    <s v="Washington"/>
    <s v="98004"/>
    <n v="30"/>
    <n v="18"/>
    <n v="445"/>
    <n v="493"/>
    <n v="6.0900000000000003E-2"/>
    <n v="3.6499999999999998E-2"/>
    <n v="9.74E-2"/>
    <s v="Yes"/>
    <s v="Yes"/>
    <s v="Yes"/>
    <s v="Yes"/>
    <s v="Yes"/>
    <s v="Yes"/>
    <s v="Yes"/>
    <s v="No"/>
    <s v="No"/>
    <s v="No"/>
    <s v="No"/>
    <s v="No"/>
    <s v="No"/>
    <s v="No"/>
    <s v="Standard"/>
  </r>
  <r>
    <n v="159932"/>
    <x v="87"/>
    <s v="Bellevue School District"/>
    <s v="17-405"/>
    <s v="King"/>
    <s v="9th District"/>
    <x v="0"/>
    <x v="0"/>
    <s v="No"/>
    <s v="Yes"/>
    <s v="Eastgate Elementary"/>
    <s v="4255 153rd Ave SE"/>
    <m/>
    <s v="Bellevue"/>
    <s v="Washington"/>
    <s v="98006"/>
    <n v="50"/>
    <n v="2"/>
    <n v="298"/>
    <n v="350"/>
    <n v="0.1429"/>
    <n v="5.7000000000000002E-3"/>
    <n v="0.14860000000000001"/>
    <s v="Yes"/>
    <s v="Yes"/>
    <s v="Yes"/>
    <s v="Yes"/>
    <s v="Yes"/>
    <s v="Yes"/>
    <s v="Yes"/>
    <s v="No"/>
    <s v="No"/>
    <s v="No"/>
    <s v="No"/>
    <s v="No"/>
    <s v="No"/>
    <s v="No"/>
    <s v="Standard"/>
  </r>
  <r>
    <n v="159932"/>
    <x v="88"/>
    <s v="Bellevue School District"/>
    <s v="17-405"/>
    <s v="King"/>
    <s v="9th District"/>
    <x v="0"/>
    <x v="0"/>
    <s v="No"/>
    <s v="Yes"/>
    <s v="Enatai Elementary"/>
    <s v="10700 SE 25th St"/>
    <m/>
    <s v="Bellevue"/>
    <s v="Washington"/>
    <s v="98004"/>
    <n v="66"/>
    <n v="13"/>
    <n v="396"/>
    <n v="475"/>
    <n v="0.1389"/>
    <n v="2.7400000000000001E-2"/>
    <n v="0.1663"/>
    <s v="Yes"/>
    <s v="Yes"/>
    <s v="Yes"/>
    <s v="Yes"/>
    <s v="Yes"/>
    <s v="Yes"/>
    <s v="Yes"/>
    <s v="No"/>
    <s v="No"/>
    <s v="No"/>
    <s v="No"/>
    <s v="No"/>
    <s v="No"/>
    <s v="No"/>
    <s v="Standard"/>
  </r>
  <r>
    <n v="159932"/>
    <x v="89"/>
    <s v="Bellevue School District"/>
    <s v="17-405"/>
    <s v="King"/>
    <s v="9th District"/>
    <x v="0"/>
    <x v="0"/>
    <s v="No"/>
    <s v="Yes"/>
    <s v="Highland Middle"/>
    <s v="15027 NE Bellevue-Redmond Rd"/>
    <m/>
    <s v="Bellevue"/>
    <s v="Washington"/>
    <s v="98007"/>
    <n v="269"/>
    <n v="67"/>
    <n v="338"/>
    <n v="674"/>
    <n v="0.39910000000000001"/>
    <n v="9.9400000000000002E-2"/>
    <n v="0.4985"/>
    <s v="No"/>
    <s v="No"/>
    <s v="No"/>
    <s v="No"/>
    <s v="No"/>
    <s v="No"/>
    <s v="No"/>
    <s v="Yes"/>
    <s v="Yes"/>
    <s v="Yes"/>
    <s v="No"/>
    <s v="No"/>
    <s v="No"/>
    <s v="No"/>
    <s v="Standard"/>
  </r>
  <r>
    <n v="159932"/>
    <x v="90"/>
    <s v="Bellevue School District"/>
    <s v="17-405"/>
    <s v="King"/>
    <s v="9th District"/>
    <x v="0"/>
    <x v="0"/>
    <s v="No"/>
    <s v="Yes"/>
    <s v="Interlake High"/>
    <s v="16245 NE 24th"/>
    <m/>
    <s v="Bellevue"/>
    <s v="Washington"/>
    <s v="98008"/>
    <n v="275"/>
    <n v="71"/>
    <n v="1344"/>
    <n v="1690"/>
    <n v="0.16270000000000001"/>
    <n v="4.2000000000000003E-2"/>
    <n v="0.20469999999999999"/>
    <s v="No"/>
    <s v="No"/>
    <s v="No"/>
    <s v="No"/>
    <s v="No"/>
    <s v="No"/>
    <s v="No"/>
    <s v="No"/>
    <s v="No"/>
    <s v="No"/>
    <s v="Yes"/>
    <s v="Yes"/>
    <s v="Yes"/>
    <s v="Yes"/>
    <s v="Standard"/>
  </r>
  <r>
    <n v="159932"/>
    <x v="91"/>
    <s v="Bellevue School District"/>
    <s v="17-405"/>
    <s v="King"/>
    <s v="9th District"/>
    <x v="0"/>
    <x v="0"/>
    <s v="No"/>
    <s v="Yes"/>
    <s v="International School"/>
    <s v="445 128th Ave SE"/>
    <m/>
    <s v="Bellevue"/>
    <s v="Washington"/>
    <s v="98005"/>
    <n v="22"/>
    <n v="11"/>
    <n v="588"/>
    <n v="621"/>
    <n v="3.5400000000000001E-2"/>
    <n v="1.77E-2"/>
    <n v="5.3100000000000001E-2"/>
    <s v="No"/>
    <s v="No"/>
    <s v="No"/>
    <s v="No"/>
    <s v="No"/>
    <s v="No"/>
    <s v="No"/>
    <s v="Yes"/>
    <s v="Yes"/>
    <s v="Yes"/>
    <s v="Yes"/>
    <s v="Yes"/>
    <s v="Yes"/>
    <s v="Yes"/>
    <s v="Standard"/>
  </r>
  <r>
    <n v="159932"/>
    <x v="92"/>
    <s v="Bellevue School District"/>
    <s v="17-405"/>
    <s v="King"/>
    <s v="9th District"/>
    <x v="0"/>
    <x v="0"/>
    <s v="No"/>
    <s v="Yes"/>
    <s v="Jing Mei"/>
    <s v="12635 NE 56th St"/>
    <m/>
    <s v="Bellevue"/>
    <s v="Washington"/>
    <s v="98006"/>
    <n v="10"/>
    <n v="17"/>
    <n v="500"/>
    <n v="527"/>
    <n v="1.9E-2"/>
    <n v="3.2300000000000002E-2"/>
    <n v="5.1200000000000002E-2"/>
    <s v="Yes"/>
    <s v="Yes"/>
    <s v="Yes"/>
    <s v="Yes"/>
    <s v="Yes"/>
    <s v="Yes"/>
    <s v="Yes"/>
    <s v="No"/>
    <s v="No"/>
    <s v="No"/>
    <s v="No"/>
    <s v="No"/>
    <s v="No"/>
    <s v="No"/>
    <s v="Standard"/>
  </r>
  <r>
    <n v="159932"/>
    <x v="93"/>
    <s v="Bellevue School District"/>
    <s v="17-405"/>
    <s v="King"/>
    <s v="9th District"/>
    <x v="0"/>
    <x v="0"/>
    <s v="No"/>
    <s v="Yes"/>
    <s v="Lake Hills Elementary"/>
    <s v="14310 SE 12th Street"/>
    <m/>
    <s v="Bellevue"/>
    <s v="Washington"/>
    <s v="98007"/>
    <n v="226"/>
    <n v="39"/>
    <n v="215"/>
    <n v="480"/>
    <n v="0.4708"/>
    <n v="8.1299999999999997E-2"/>
    <n v="0.55210000000000004"/>
    <s v="Yes"/>
    <s v="Yes"/>
    <s v="Yes"/>
    <s v="Yes"/>
    <s v="Yes"/>
    <s v="Yes"/>
    <s v="Yes"/>
    <s v="No"/>
    <s v="No"/>
    <s v="No"/>
    <s v="No"/>
    <s v="No"/>
    <s v="No"/>
    <s v="No"/>
    <s v="Standard"/>
  </r>
  <r>
    <n v="159932"/>
    <x v="94"/>
    <s v="Bellevue School District"/>
    <s v="17-405"/>
    <s v="King"/>
    <s v="9th District"/>
    <x v="0"/>
    <x v="0"/>
    <s v="No"/>
    <s v="Yes"/>
    <s v="Medina Elementary"/>
    <s v="8001 NE 8th Street"/>
    <m/>
    <s v="Medina"/>
    <s v="Washington"/>
    <s v="98039"/>
    <n v="8"/>
    <n v="4"/>
    <n v="473"/>
    <n v="485"/>
    <n v="1.6500000000000001E-2"/>
    <n v="8.2000000000000007E-3"/>
    <n v="2.47E-2"/>
    <s v="No"/>
    <s v="Yes"/>
    <s v="Yes"/>
    <s v="Yes"/>
    <s v="Yes"/>
    <s v="Yes"/>
    <s v="Yes"/>
    <s v="No"/>
    <s v="No"/>
    <s v="No"/>
    <s v="No"/>
    <s v="No"/>
    <s v="No"/>
    <s v="No"/>
    <s v="Standard"/>
  </r>
  <r>
    <n v="159932"/>
    <x v="95"/>
    <s v="Bellevue School District"/>
    <s v="17-405"/>
    <s v="King"/>
    <s v="9th District"/>
    <x v="0"/>
    <x v="0"/>
    <s v="No"/>
    <s v="Yes"/>
    <s v="Newport Heights Elementary"/>
    <s v="5225 119th Ave. SE"/>
    <m/>
    <s v="Bellevue"/>
    <s v="Washington"/>
    <s v="98006"/>
    <n v="66"/>
    <n v="17"/>
    <n v="364"/>
    <n v="447"/>
    <n v="0.1477"/>
    <n v="3.7999999999999999E-2"/>
    <n v="0.1857"/>
    <s v="Yes"/>
    <s v="Yes"/>
    <s v="Yes"/>
    <s v="Yes"/>
    <s v="Yes"/>
    <s v="Yes"/>
    <s v="Yes"/>
    <s v="No"/>
    <s v="No"/>
    <s v="No"/>
    <s v="No"/>
    <s v="No"/>
    <s v="No"/>
    <s v="No"/>
    <s v="Standard"/>
  </r>
  <r>
    <n v="159932"/>
    <x v="96"/>
    <s v="Bellevue School District"/>
    <s v="17-405"/>
    <s v="King"/>
    <s v="9th District"/>
    <x v="0"/>
    <x v="0"/>
    <s v="No"/>
    <s v="Yes"/>
    <s v="Newport High"/>
    <s v="4333 Factoria Blvd SE"/>
    <m/>
    <s v="Bellevue"/>
    <s v="Washington"/>
    <s v="98006"/>
    <n v="134"/>
    <n v="42"/>
    <n v="1689"/>
    <n v="1865"/>
    <n v="7.1800000000000003E-2"/>
    <n v="2.2499999999999999E-2"/>
    <n v="9.4399999999999998E-2"/>
    <s v="No"/>
    <s v="No"/>
    <s v="No"/>
    <s v="No"/>
    <s v="No"/>
    <s v="No"/>
    <s v="No"/>
    <s v="No"/>
    <s v="No"/>
    <s v="No"/>
    <s v="Yes"/>
    <s v="Yes"/>
    <s v="Yes"/>
    <s v="Yes"/>
    <s v="Standard"/>
  </r>
  <r>
    <n v="159932"/>
    <x v="97"/>
    <s v="Bellevue School District"/>
    <s v="17-405"/>
    <s v="King"/>
    <s v="9th District"/>
    <x v="0"/>
    <x v="0"/>
    <s v="No"/>
    <s v="Yes"/>
    <s v="Odle Middle"/>
    <s v="502 143rd Ave NE"/>
    <m/>
    <s v="Bellevue"/>
    <s v="Washington"/>
    <s v="98007"/>
    <n v="118"/>
    <n v="34"/>
    <n v="769"/>
    <n v="921"/>
    <n v="0.12809999999999999"/>
    <n v="3.6900000000000002E-2"/>
    <n v="0.16500000000000001"/>
    <s v="No"/>
    <s v="No"/>
    <s v="No"/>
    <s v="No"/>
    <s v="No"/>
    <s v="No"/>
    <s v="No"/>
    <s v="Yes"/>
    <s v="Yes"/>
    <s v="Yes"/>
    <s v="No"/>
    <s v="No"/>
    <s v="No"/>
    <s v="No"/>
    <s v="Standard"/>
  </r>
  <r>
    <n v="159932"/>
    <x v="98"/>
    <s v="Bellevue School District"/>
    <s v="17-405"/>
    <s v="King"/>
    <s v="9th District"/>
    <x v="0"/>
    <x v="0"/>
    <s v="No"/>
    <s v="Yes"/>
    <s v="Phantom Lake Elementary"/>
    <s v="1050 160th Ave SE"/>
    <m/>
    <s v="Bellevue"/>
    <s v="Washington"/>
    <s v="98008"/>
    <n v="115"/>
    <n v="17"/>
    <n v="384"/>
    <n v="516"/>
    <n v="0.22289999999999999"/>
    <n v="3.2899999999999999E-2"/>
    <n v="0.25580000000000003"/>
    <s v="Yes"/>
    <s v="Yes"/>
    <s v="Yes"/>
    <s v="Yes"/>
    <s v="Yes"/>
    <s v="Yes"/>
    <s v="Yes"/>
    <s v="No"/>
    <s v="No"/>
    <s v="No"/>
    <s v="No"/>
    <s v="No"/>
    <s v="No"/>
    <s v="No"/>
    <s v="Standard"/>
  </r>
  <r>
    <n v="159932"/>
    <x v="99"/>
    <s v="Bellevue School District"/>
    <s v="17-405"/>
    <s v="King"/>
    <s v="9th District"/>
    <x v="0"/>
    <x v="0"/>
    <s v="No"/>
    <s v="Yes"/>
    <s v="Puesta Del Sol (Formerly Sunset Elementary)"/>
    <s v="3810 132nd SE"/>
    <m/>
    <s v="Bellevue"/>
    <s v="Washington"/>
    <s v="98006"/>
    <n v="46"/>
    <n v="10"/>
    <n v="430"/>
    <n v="486"/>
    <n v="9.4700000000000006E-2"/>
    <n v="2.06E-2"/>
    <n v="0.1152"/>
    <s v="No"/>
    <s v="Yes"/>
    <s v="Yes"/>
    <s v="Yes"/>
    <s v="Yes"/>
    <s v="Yes"/>
    <s v="Yes"/>
    <s v="No"/>
    <s v="No"/>
    <s v="No"/>
    <s v="No"/>
    <s v="No"/>
    <s v="No"/>
    <s v="No"/>
    <s v="Standard"/>
  </r>
  <r>
    <n v="159932"/>
    <x v="100"/>
    <s v="Bellevue School District"/>
    <s v="17-405"/>
    <s v="King"/>
    <s v="9th District"/>
    <x v="0"/>
    <x v="0"/>
    <s v="No"/>
    <s v="Yes"/>
    <s v="Sammamish High"/>
    <s v="100 140th Ave SE"/>
    <m/>
    <s v="Bellevue"/>
    <s v="Washington"/>
    <s v="98005"/>
    <n v="345"/>
    <n v="75"/>
    <n v="931"/>
    <n v="1351"/>
    <n v="0.25540000000000002"/>
    <n v="5.5500000000000001E-2"/>
    <n v="0.31090000000000001"/>
    <s v="No"/>
    <s v="No"/>
    <s v="No"/>
    <s v="No"/>
    <s v="No"/>
    <s v="No"/>
    <s v="No"/>
    <s v="No"/>
    <s v="No"/>
    <s v="No"/>
    <s v="Yes"/>
    <s v="Yes"/>
    <s v="Yes"/>
    <s v="Yes"/>
    <s v="Standard"/>
  </r>
  <r>
    <n v="159932"/>
    <x v="101"/>
    <s v="Bellevue School District"/>
    <s v="17-405"/>
    <s v="King"/>
    <s v="9th District"/>
    <x v="0"/>
    <x v="0"/>
    <s v="No"/>
    <s v="Yes"/>
    <s v="Sherwood Forest Elementary"/>
    <s v="16411 NE 24th Street"/>
    <m/>
    <s v="Bellevue"/>
    <s v="Washington"/>
    <s v="98008"/>
    <n v="170"/>
    <n v="36"/>
    <n v="234"/>
    <n v="440"/>
    <n v="0.38640000000000002"/>
    <n v="8.1799999999999998E-2"/>
    <n v="0.46820000000000001"/>
    <s v="Yes"/>
    <s v="Yes"/>
    <s v="Yes"/>
    <s v="Yes"/>
    <s v="Yes"/>
    <s v="Yes"/>
    <s v="Yes"/>
    <s v="No"/>
    <s v="No"/>
    <s v="No"/>
    <s v="No"/>
    <s v="No"/>
    <s v="No"/>
    <s v="No"/>
    <s v="Standard"/>
  </r>
  <r>
    <n v="159932"/>
    <x v="102"/>
    <s v="Bellevue School District"/>
    <s v="17-405"/>
    <s v="King"/>
    <s v="9th District"/>
    <x v="0"/>
    <x v="0"/>
    <s v="No"/>
    <s v="Yes"/>
    <s v="Somerset Elementary"/>
    <s v="14100 Somerset Blvd SE"/>
    <m/>
    <s v="Bellevue"/>
    <s v="Washington"/>
    <s v="98006"/>
    <n v="25"/>
    <n v="10"/>
    <n v="614"/>
    <n v="649"/>
    <n v="3.85E-2"/>
    <n v="1.54E-2"/>
    <n v="5.3900000000000003E-2"/>
    <s v="No"/>
    <s v="Yes"/>
    <s v="Yes"/>
    <s v="Yes"/>
    <s v="Yes"/>
    <s v="Yes"/>
    <s v="Yes"/>
    <s v="No"/>
    <s v="No"/>
    <s v="No"/>
    <s v="No"/>
    <s v="No"/>
    <s v="No"/>
    <s v="No"/>
    <s v="Standard"/>
  </r>
  <r>
    <n v="159932"/>
    <x v="103"/>
    <s v="Bellevue School District"/>
    <s v="17-405"/>
    <s v="King"/>
    <s v="9th District"/>
    <x v="0"/>
    <x v="0"/>
    <s v="No"/>
    <s v="Yes"/>
    <s v="Spiritridge Elementary"/>
    <s v="16401 SE 24th Street"/>
    <m/>
    <s v="Bellevue"/>
    <s v="Washington"/>
    <s v="98008"/>
    <n v="57"/>
    <n v="5"/>
    <n v="553"/>
    <n v="615"/>
    <n v="9.2700000000000005E-2"/>
    <n v="8.0999999999999996E-3"/>
    <n v="0.1008"/>
    <s v="No"/>
    <s v="Yes"/>
    <s v="Yes"/>
    <s v="Yes"/>
    <s v="Yes"/>
    <s v="Yes"/>
    <s v="Yes"/>
    <s v="No"/>
    <s v="No"/>
    <s v="No"/>
    <s v="No"/>
    <s v="No"/>
    <s v="No"/>
    <s v="No"/>
    <s v="Standard"/>
  </r>
  <r>
    <n v="159932"/>
    <x v="104"/>
    <s v="Bellevue School District"/>
    <s v="17-405"/>
    <s v="King"/>
    <s v="9th District"/>
    <x v="0"/>
    <x v="0"/>
    <s v="No"/>
    <s v="Yes"/>
    <s v="Stevenson Elementary"/>
    <s v="14220 NE 8th Street"/>
    <m/>
    <s v="Bellevue"/>
    <s v="Washington"/>
    <s v="98007"/>
    <n v="215"/>
    <n v="43"/>
    <n v="338"/>
    <n v="596"/>
    <n v="0.36070000000000002"/>
    <n v="7.2099999999999997E-2"/>
    <n v="0.43290000000000001"/>
    <s v="Yes"/>
    <s v="Yes"/>
    <s v="Yes"/>
    <s v="Yes"/>
    <s v="Yes"/>
    <s v="Yes"/>
    <s v="Yes"/>
    <s v="No"/>
    <s v="No"/>
    <s v="No"/>
    <s v="No"/>
    <s v="No"/>
    <s v="No"/>
    <s v="No"/>
    <s v="Standard"/>
  </r>
  <r>
    <n v="159932"/>
    <x v="105"/>
    <s v="Bellevue School District"/>
    <s v="17-405"/>
    <s v="King"/>
    <s v="9th District"/>
    <x v="0"/>
    <x v="0"/>
    <s v="No"/>
    <s v="Yes"/>
    <s v="The Big Picture School"/>
    <s v="14844 SE 22nd Street"/>
    <m/>
    <s v="Bellevue"/>
    <s v="Washington"/>
    <s v="98007"/>
    <n v="46"/>
    <n v="7"/>
    <n v="349"/>
    <n v="402"/>
    <n v="0.1144"/>
    <n v="1.7399999999999999E-2"/>
    <n v="0.1318"/>
    <s v="No"/>
    <s v="No"/>
    <s v="No"/>
    <s v="No"/>
    <s v="No"/>
    <s v="No"/>
    <s v="No"/>
    <s v="Yes"/>
    <s v="Yes"/>
    <s v="Yes"/>
    <s v="Yes"/>
    <s v="Yes"/>
    <s v="Yes"/>
    <s v="Yes"/>
    <s v="Standard"/>
  </r>
  <r>
    <n v="159932"/>
    <x v="106"/>
    <s v="Bellevue School District"/>
    <s v="17-405"/>
    <s v="King"/>
    <s v="9th District"/>
    <x v="0"/>
    <x v="0"/>
    <s v="No"/>
    <s v="Yes"/>
    <s v="Tillicum Middle"/>
    <s v="1280 160th Ave SE"/>
    <m/>
    <s v="Bellevue"/>
    <s v="Washington"/>
    <s v="98008"/>
    <n v="80"/>
    <n v="21"/>
    <n v="638"/>
    <n v="739"/>
    <n v="0.10829999999999999"/>
    <n v="2.8400000000000002E-2"/>
    <n v="0.13669999999999999"/>
    <s v="No"/>
    <s v="No"/>
    <s v="No"/>
    <s v="No"/>
    <s v="No"/>
    <s v="No"/>
    <s v="No"/>
    <s v="Yes"/>
    <s v="Yes"/>
    <s v="Yes"/>
    <s v="No"/>
    <s v="No"/>
    <s v="No"/>
    <s v="No"/>
    <s v="Standard"/>
  </r>
  <r>
    <n v="159932"/>
    <x v="107"/>
    <s v="Bellevue School District"/>
    <s v="17-405"/>
    <s v="King"/>
    <s v="9th District"/>
    <x v="0"/>
    <x v="0"/>
    <s v="No"/>
    <s v="Yes"/>
    <s v="Tyee Middle"/>
    <s v="13630 SE Allen Road"/>
    <m/>
    <s v="Bellevue"/>
    <s v="Washington"/>
    <s v="98006"/>
    <n v="83"/>
    <n v="26"/>
    <n v="835"/>
    <n v="944"/>
    <n v="8.7900000000000006E-2"/>
    <n v="2.75E-2"/>
    <n v="0.11550000000000001"/>
    <s v="No"/>
    <s v="No"/>
    <s v="No"/>
    <s v="No"/>
    <s v="No"/>
    <s v="No"/>
    <s v="No"/>
    <s v="Yes"/>
    <s v="Yes"/>
    <s v="Yes"/>
    <s v="No"/>
    <s v="No"/>
    <s v="No"/>
    <s v="No"/>
    <s v="Standard"/>
  </r>
  <r>
    <n v="159932"/>
    <x v="108"/>
    <s v="Bellevue School District"/>
    <s v="17-405"/>
    <s v="King"/>
    <s v="9th District"/>
    <x v="0"/>
    <x v="0"/>
    <s v="No"/>
    <s v="Yes"/>
    <s v="Wilburton Elementary"/>
    <s v="12300 Main Street"/>
    <m/>
    <s v="Bellevue"/>
    <s v="Washington"/>
    <s v="98005"/>
    <n v="75"/>
    <n v="17"/>
    <n v="355"/>
    <n v="447"/>
    <n v="0.1678"/>
    <n v="3.7999999999999999E-2"/>
    <n v="0.20580000000000001"/>
    <s v="Yes"/>
    <s v="Yes"/>
    <s v="Yes"/>
    <s v="Yes"/>
    <s v="Yes"/>
    <s v="Yes"/>
    <s v="Yes"/>
    <s v="No"/>
    <s v="No"/>
    <s v="No"/>
    <s v="No"/>
    <s v="No"/>
    <s v="No"/>
    <s v="No"/>
    <s v="Standard"/>
  </r>
  <r>
    <n v="159932"/>
    <x v="109"/>
    <s v="Bellevue School District"/>
    <s v="17-405"/>
    <s v="King"/>
    <s v="9th District"/>
    <x v="0"/>
    <x v="0"/>
    <s v="No"/>
    <s v="Yes"/>
    <s v="Woodridge Elementary"/>
    <s v="12619 SE 20th Place"/>
    <m/>
    <s v="Bellevue"/>
    <s v="Washington"/>
    <s v="98005"/>
    <n v="51"/>
    <n v="13"/>
    <n v="296"/>
    <n v="360"/>
    <n v="0.14169999999999999"/>
    <n v="3.61E-2"/>
    <n v="0.17780000000000001"/>
    <s v="Yes"/>
    <s v="Yes"/>
    <s v="Yes"/>
    <s v="Yes"/>
    <s v="Yes"/>
    <s v="Yes"/>
    <s v="Yes"/>
    <s v="No"/>
    <s v="No"/>
    <s v="No"/>
    <s v="No"/>
    <s v="No"/>
    <s v="No"/>
    <s v="No"/>
    <s v="Standard"/>
  </r>
  <r>
    <n v="159942"/>
    <x v="110"/>
    <s v="Bellingham School District"/>
    <s v="37-501"/>
    <s v="Whatcom"/>
    <s v="2nd District"/>
    <x v="0"/>
    <x v="0"/>
    <s v="No"/>
    <s v="Yes"/>
    <s v="Alderwood Elementary School"/>
    <s v="3400 Hollywood Street"/>
    <m/>
    <s v="Bellingham"/>
    <s v="Washington"/>
    <s v="98225"/>
    <n v="267"/>
    <n v="0"/>
    <n v="7"/>
    <n v="274"/>
    <n v="0.97450000000000003"/>
    <n v="0"/>
    <n v="0.97450000000000003"/>
    <s v="Yes"/>
    <s v="Yes"/>
    <s v="Yes"/>
    <s v="Yes"/>
    <s v="Yes"/>
    <s v="Yes"/>
    <s v="Yes"/>
    <s v="No"/>
    <s v="No"/>
    <s v="No"/>
    <s v="No"/>
    <s v="No"/>
    <s v="No"/>
    <s v="No"/>
    <s v="CEP"/>
  </r>
  <r>
    <n v="159942"/>
    <x v="111"/>
    <s v="Bellingham School District"/>
    <s v="37-501"/>
    <s v="Whatcom"/>
    <s v="2nd District"/>
    <x v="0"/>
    <x v="0"/>
    <s v="No"/>
    <s v="Yes"/>
    <s v="Bellingham High School"/>
    <s v="2020 Cornwall Ave."/>
    <m/>
    <s v="Bellingham"/>
    <s v="Washington"/>
    <s v="98225"/>
    <n v="336"/>
    <n v="79"/>
    <n v="880"/>
    <n v="1295"/>
    <n v="0.25950000000000001"/>
    <n v="6.0999999999999999E-2"/>
    <n v="0.32050000000000001"/>
    <s v="No"/>
    <s v="No"/>
    <s v="No"/>
    <s v="No"/>
    <s v="No"/>
    <s v="No"/>
    <s v="No"/>
    <s v="No"/>
    <s v="No"/>
    <s v="No"/>
    <s v="Yes"/>
    <s v="Yes"/>
    <s v="Yes"/>
    <s v="Yes"/>
    <s v="Standard"/>
  </r>
  <r>
    <n v="159942"/>
    <x v="112"/>
    <s v="Bellingham School District"/>
    <s v="37-501"/>
    <s v="Whatcom"/>
    <s v="2nd District"/>
    <x v="0"/>
    <x v="0"/>
    <s v="No"/>
    <s v="Yes"/>
    <s v="Birchwood Elementary School"/>
    <s v="3200 Pinewood Ave."/>
    <m/>
    <s v="Bellingham"/>
    <s v="Washington"/>
    <s v="98225"/>
    <n v="304"/>
    <n v="0"/>
    <n v="66"/>
    <n v="370"/>
    <n v="0.8216"/>
    <n v="0"/>
    <n v="0.8216"/>
    <s v="No"/>
    <s v="Yes"/>
    <s v="Yes"/>
    <s v="Yes"/>
    <s v="Yes"/>
    <s v="Yes"/>
    <s v="Yes"/>
    <s v="No"/>
    <s v="No"/>
    <s v="No"/>
    <s v="No"/>
    <s v="No"/>
    <s v="No"/>
    <s v="No"/>
    <s v="CEP"/>
  </r>
  <r>
    <n v="159942"/>
    <x v="113"/>
    <s v="Bellingham School District"/>
    <s v="37-501"/>
    <s v="Whatcom"/>
    <s v="2nd District"/>
    <x v="0"/>
    <x v="0"/>
    <s v="No"/>
    <s v="Yes"/>
    <s v="Carl Cozier Elementary"/>
    <s v="1330 Lincoln St."/>
    <m/>
    <s v="Bellingham"/>
    <s v="Washington"/>
    <s v="98226"/>
    <n v="227"/>
    <n v="0"/>
    <n v="95"/>
    <n v="322"/>
    <n v="0.70499999999999996"/>
    <n v="0"/>
    <n v="0.70499999999999996"/>
    <s v="No"/>
    <s v="Yes"/>
    <s v="Yes"/>
    <s v="Yes"/>
    <s v="Yes"/>
    <s v="Yes"/>
    <s v="Yes"/>
    <s v="No"/>
    <s v="No"/>
    <s v="No"/>
    <s v="No"/>
    <s v="No"/>
    <s v="No"/>
    <s v="No"/>
    <s v="CEP"/>
  </r>
  <r>
    <n v="159942"/>
    <x v="114"/>
    <s v="Bellingham School District"/>
    <s v="37-501"/>
    <s v="Whatcom"/>
    <s v="2nd District"/>
    <x v="0"/>
    <x v="0"/>
    <s v="No"/>
    <s v="Yes"/>
    <s v="Columbia Elementary"/>
    <s v="2508 Utter St."/>
    <m/>
    <s v="Bellingham"/>
    <s v="Washington"/>
    <s v="98225"/>
    <n v="36"/>
    <n v="14"/>
    <n v="185"/>
    <n v="235"/>
    <n v="0.1532"/>
    <n v="5.96E-2"/>
    <n v="0.21279999999999999"/>
    <s v="No"/>
    <s v="Yes"/>
    <s v="Yes"/>
    <s v="Yes"/>
    <s v="Yes"/>
    <s v="Yes"/>
    <s v="Yes"/>
    <s v="No"/>
    <s v="No"/>
    <s v="No"/>
    <s v="No"/>
    <s v="No"/>
    <s v="No"/>
    <s v="No"/>
    <s v="Standard"/>
  </r>
  <r>
    <n v="159942"/>
    <x v="115"/>
    <s v="Bellingham School District"/>
    <s v="37-501"/>
    <s v="Whatcom"/>
    <s v="2nd District"/>
    <x v="0"/>
    <x v="0"/>
    <s v="No"/>
    <s v="Yes"/>
    <s v="Cordata Elementary School"/>
    <s v="4420 Aldrich Road"/>
    <m/>
    <s v="Bellingham"/>
    <s v="Washington"/>
    <s v="98226"/>
    <n v="363"/>
    <n v="0"/>
    <n v="14"/>
    <n v="377"/>
    <n v="0.96289999999999998"/>
    <n v="0"/>
    <n v="0.96289999999999998"/>
    <s v="Yes"/>
    <s v="Yes"/>
    <s v="Yes"/>
    <s v="Yes"/>
    <s v="Yes"/>
    <s v="Yes"/>
    <s v="Yes"/>
    <s v="No"/>
    <s v="No"/>
    <s v="No"/>
    <s v="No"/>
    <s v="No"/>
    <s v="No"/>
    <s v="No"/>
    <s v="CEP"/>
  </r>
  <r>
    <n v="159942"/>
    <x v="116"/>
    <s v="Bellingham School District"/>
    <s v="37-501"/>
    <s v="Whatcom"/>
    <s v="2nd District"/>
    <x v="0"/>
    <x v="0"/>
    <s v="No"/>
    <s v="Yes"/>
    <s v="Fairhaven Middle"/>
    <s v="110 Park Ridge Rd."/>
    <m/>
    <s v="Bellingham"/>
    <s v="Washington"/>
    <s v="98225"/>
    <n v="299"/>
    <n v="0"/>
    <n v="299"/>
    <n v="598"/>
    <n v="0.5"/>
    <n v="0"/>
    <n v="0.5"/>
    <s v="No"/>
    <s v="No"/>
    <s v="No"/>
    <s v="No"/>
    <s v="No"/>
    <s v="No"/>
    <s v="No"/>
    <s v="Yes"/>
    <s v="Yes"/>
    <s v="Yes"/>
    <s v="No"/>
    <s v="No"/>
    <s v="No"/>
    <s v="No"/>
    <s v="CEP"/>
  </r>
  <r>
    <n v="159942"/>
    <x v="117"/>
    <s v="Bellingham School District"/>
    <s v="37-501"/>
    <s v="Whatcom"/>
    <s v="2nd District"/>
    <x v="0"/>
    <x v="0"/>
    <s v="No"/>
    <s v="Yes"/>
    <s v="Geneva Elementary"/>
    <s v="1401 Geneva St."/>
    <m/>
    <s v="Bellingham"/>
    <s v="Washington"/>
    <s v="98226"/>
    <n v="76"/>
    <n v="28"/>
    <n v="329"/>
    <n v="433"/>
    <n v="0.17549999999999999"/>
    <n v="6.4699999999999994E-2"/>
    <n v="0.2402"/>
    <s v="No"/>
    <s v="Yes"/>
    <s v="Yes"/>
    <s v="Yes"/>
    <s v="Yes"/>
    <s v="Yes"/>
    <s v="Yes"/>
    <s v="No"/>
    <s v="No"/>
    <s v="No"/>
    <s v="No"/>
    <s v="No"/>
    <s v="No"/>
    <s v="No"/>
    <s v="Standard"/>
  </r>
  <r>
    <n v="159942"/>
    <x v="118"/>
    <s v="Bellingham School District"/>
    <s v="37-501"/>
    <s v="Whatcom"/>
    <s v="2nd District"/>
    <x v="0"/>
    <x v="0"/>
    <s v="No"/>
    <s v="Yes"/>
    <s v="GRAD Babies (Options High School)"/>
    <s v="3773 McLeod Road"/>
    <m/>
    <s v="Bellingham"/>
    <s v="Washington"/>
    <s v="98226"/>
    <n v="2"/>
    <n v="0"/>
    <n v="0"/>
    <n v="2"/>
    <n v="1"/>
    <n v="0"/>
    <n v="1"/>
    <s v="Yes"/>
    <s v="No"/>
    <s v="No"/>
    <s v="No"/>
    <s v="No"/>
    <s v="No"/>
    <s v="No"/>
    <s v="No"/>
    <s v="No"/>
    <s v="No"/>
    <s v="No"/>
    <s v="No"/>
    <s v="No"/>
    <s v="No"/>
    <s v="Standard"/>
  </r>
  <r>
    <n v="159942"/>
    <x v="119"/>
    <s v="Bellingham School District"/>
    <s v="37-501"/>
    <s v="Whatcom"/>
    <s v="2nd District"/>
    <x v="0"/>
    <x v="0"/>
    <s v="No"/>
    <s v="Yes"/>
    <s v="Happy Valley Elementary School"/>
    <s v="1041 24th St."/>
    <m/>
    <s v="Bellingham"/>
    <s v="Washington"/>
    <s v="98225"/>
    <n v="229"/>
    <n v="0"/>
    <n v="217"/>
    <n v="446"/>
    <n v="0.51349999999999996"/>
    <n v="0"/>
    <n v="0.51349999999999996"/>
    <s v="Yes"/>
    <s v="Yes"/>
    <s v="Yes"/>
    <s v="Yes"/>
    <s v="Yes"/>
    <s v="Yes"/>
    <s v="Yes"/>
    <s v="No"/>
    <s v="No"/>
    <s v="No"/>
    <s v="No"/>
    <s v="No"/>
    <s v="No"/>
    <s v="No"/>
    <s v="CEP"/>
  </r>
  <r>
    <n v="159942"/>
    <x v="120"/>
    <s v="Bellingham School District"/>
    <s v="37-501"/>
    <s v="Whatcom"/>
    <s v="2nd District"/>
    <x v="0"/>
    <x v="0"/>
    <s v="No"/>
    <s v="Yes"/>
    <s v="Kulshan Middle"/>
    <s v="1250 Kenoyer"/>
    <m/>
    <s v="Bellingham"/>
    <s v="Washington"/>
    <s v="98226"/>
    <n v="143"/>
    <n v="37"/>
    <n v="453"/>
    <n v="633"/>
    <n v="0.22589999999999999"/>
    <n v="5.8500000000000003E-2"/>
    <n v="0.28439999999999999"/>
    <s v="No"/>
    <s v="No"/>
    <s v="No"/>
    <s v="No"/>
    <s v="No"/>
    <s v="No"/>
    <s v="No"/>
    <s v="Yes"/>
    <s v="Yes"/>
    <s v="Yes"/>
    <s v="No"/>
    <s v="No"/>
    <s v="No"/>
    <s v="No"/>
    <s v="Standard"/>
  </r>
  <r>
    <n v="159942"/>
    <x v="121"/>
    <s v="Bellingham School District"/>
    <s v="37-501"/>
    <s v="Whatcom"/>
    <s v="2nd District"/>
    <x v="0"/>
    <x v="0"/>
    <s v="No"/>
    <s v="Yes"/>
    <s v="Lowell Elementary"/>
    <s v="935 14th St."/>
    <m/>
    <s v="Bellingham"/>
    <s v="Washington"/>
    <s v="98225"/>
    <n v="84"/>
    <n v="21"/>
    <n v="202"/>
    <n v="307"/>
    <n v="0.27360000000000001"/>
    <n v="6.8400000000000002E-2"/>
    <n v="0.34200000000000003"/>
    <s v="No"/>
    <s v="Yes"/>
    <s v="Yes"/>
    <s v="Yes"/>
    <s v="Yes"/>
    <s v="Yes"/>
    <s v="Yes"/>
    <s v="No"/>
    <s v="No"/>
    <s v="No"/>
    <s v="No"/>
    <s v="No"/>
    <s v="No"/>
    <s v="No"/>
    <s v="Standard"/>
  </r>
  <r>
    <n v="159942"/>
    <x v="122"/>
    <s v="Bellingham School District"/>
    <s v="37-501"/>
    <s v="Whatcom"/>
    <s v="2nd District"/>
    <x v="0"/>
    <x v="0"/>
    <s v="No"/>
    <s v="Yes"/>
    <s v="Northern Heights Elementary School"/>
    <s v="400 Magrath"/>
    <m/>
    <s v="Bellingham"/>
    <s v="Washington"/>
    <s v="98226"/>
    <n v="179"/>
    <n v="0"/>
    <n v="231"/>
    <n v="410"/>
    <n v="0.43659999999999999"/>
    <n v="0"/>
    <n v="0.43659999999999999"/>
    <s v="No"/>
    <s v="Yes"/>
    <s v="Yes"/>
    <s v="Yes"/>
    <s v="Yes"/>
    <s v="Yes"/>
    <s v="Yes"/>
    <s v="No"/>
    <s v="No"/>
    <s v="No"/>
    <s v="No"/>
    <s v="No"/>
    <s v="No"/>
    <s v="No"/>
    <s v="CEP"/>
  </r>
  <r>
    <n v="159942"/>
    <x v="123"/>
    <s v="Bellingham School District"/>
    <s v="37-501"/>
    <s v="Whatcom"/>
    <s v="2nd District"/>
    <x v="0"/>
    <x v="0"/>
    <s v="No"/>
    <s v="Yes"/>
    <s v="Options Alt High"/>
    <s v="2015 Franklin"/>
    <m/>
    <s v="Bellingham"/>
    <s v="Washington"/>
    <s v="98225"/>
    <n v="156"/>
    <n v="0"/>
    <n v="16"/>
    <n v="172"/>
    <n v="0.90700000000000003"/>
    <n v="0"/>
    <n v="0.90700000000000003"/>
    <s v="No"/>
    <s v="No"/>
    <s v="No"/>
    <s v="No"/>
    <s v="No"/>
    <s v="No"/>
    <s v="No"/>
    <s v="No"/>
    <s v="No"/>
    <s v="No"/>
    <s v="Yes"/>
    <s v="Yes"/>
    <s v="Yes"/>
    <s v="Yes"/>
    <s v="CEP"/>
  </r>
  <r>
    <n v="159942"/>
    <x v="124"/>
    <s v="Bellingham School District"/>
    <s v="37-501"/>
    <s v="Whatcom"/>
    <s v="2nd District"/>
    <x v="0"/>
    <x v="0"/>
    <s v="No"/>
    <s v="Yes"/>
    <s v="Parkview Elementary"/>
    <s v="2033 Coolidge Drive"/>
    <m/>
    <s v="Bellingham"/>
    <s v="Washington"/>
    <s v="98225"/>
    <n v="95"/>
    <n v="25"/>
    <n v="279"/>
    <n v="399"/>
    <n v="0.23810000000000001"/>
    <n v="6.2700000000000006E-2"/>
    <n v="0.30080000000000001"/>
    <s v="No"/>
    <s v="Yes"/>
    <s v="Yes"/>
    <s v="Yes"/>
    <s v="Yes"/>
    <s v="Yes"/>
    <s v="Yes"/>
    <s v="No"/>
    <s v="No"/>
    <s v="No"/>
    <s v="No"/>
    <s v="No"/>
    <s v="No"/>
    <s v="No"/>
    <s v="Standard"/>
  </r>
  <r>
    <n v="159942"/>
    <x v="125"/>
    <s v="Bellingham School District"/>
    <s v="37-501"/>
    <s v="Whatcom"/>
    <s v="2nd District"/>
    <x v="0"/>
    <x v="0"/>
    <s v="No"/>
    <s v="Yes"/>
    <s v="Roosevelt Elementary School"/>
    <s v="2900 Yew Street"/>
    <m/>
    <s v="Bellingham"/>
    <s v="Washington"/>
    <s v="98226"/>
    <n v="267"/>
    <n v="0"/>
    <n v="108"/>
    <n v="375"/>
    <n v="0.71199999999999997"/>
    <n v="0"/>
    <n v="0.71199999999999997"/>
    <s v="No"/>
    <s v="Yes"/>
    <s v="Yes"/>
    <s v="Yes"/>
    <s v="Yes"/>
    <s v="Yes"/>
    <s v="Yes"/>
    <s v="No"/>
    <s v="No"/>
    <s v="No"/>
    <s v="No"/>
    <s v="No"/>
    <s v="No"/>
    <s v="No"/>
    <s v="CEP"/>
  </r>
  <r>
    <n v="159942"/>
    <x v="126"/>
    <s v="Bellingham School District"/>
    <s v="37-501"/>
    <s v="Whatcom"/>
    <s v="2nd District"/>
    <x v="0"/>
    <x v="0"/>
    <s v="No"/>
    <s v="Yes"/>
    <s v="Sehome High School"/>
    <s v="2700 Bill McDonald Pkwy."/>
    <m/>
    <s v="Bellingham"/>
    <s v="Washington"/>
    <s v="98225"/>
    <n v="214"/>
    <n v="53"/>
    <n v="892"/>
    <n v="1159"/>
    <n v="0.18459999999999999"/>
    <n v="4.5699999999999998E-2"/>
    <n v="0.23039999999999999"/>
    <s v="No"/>
    <s v="No"/>
    <s v="No"/>
    <s v="No"/>
    <s v="No"/>
    <s v="No"/>
    <s v="No"/>
    <s v="No"/>
    <s v="No"/>
    <s v="No"/>
    <s v="Yes"/>
    <s v="Yes"/>
    <s v="Yes"/>
    <s v="Yes"/>
    <s v="Standard"/>
  </r>
  <r>
    <n v="159942"/>
    <x v="127"/>
    <s v="Bellingham School District"/>
    <s v="37-501"/>
    <s v="Whatcom"/>
    <s v="2nd District"/>
    <x v="0"/>
    <x v="0"/>
    <s v="No"/>
    <s v="Yes"/>
    <s v="Shuksan Middle School"/>
    <s v="2717 Alderwood Avenue"/>
    <m/>
    <s v="Bellingham"/>
    <s v="Washington"/>
    <s v="98225"/>
    <n v="433"/>
    <n v="0"/>
    <n v="146"/>
    <n v="579"/>
    <n v="0.74780000000000002"/>
    <n v="0"/>
    <n v="0.74780000000000002"/>
    <s v="No"/>
    <s v="No"/>
    <s v="No"/>
    <s v="No"/>
    <s v="No"/>
    <s v="No"/>
    <s v="No"/>
    <s v="Yes"/>
    <s v="Yes"/>
    <s v="Yes"/>
    <s v="No"/>
    <s v="No"/>
    <s v="No"/>
    <s v="No"/>
    <s v="CEP"/>
  </r>
  <r>
    <n v="159942"/>
    <x v="128"/>
    <s v="Bellingham School District"/>
    <s v="37-501"/>
    <s v="Whatcom"/>
    <s v="2nd District"/>
    <x v="0"/>
    <x v="0"/>
    <s v="No"/>
    <s v="Yes"/>
    <s v="Silverbeach Elementary"/>
    <s v="4101 Academy Street"/>
    <m/>
    <s v="Bellingham"/>
    <s v="Washington"/>
    <s v="98226"/>
    <n v="35"/>
    <n v="16"/>
    <n v="274"/>
    <n v="325"/>
    <n v="0.1077"/>
    <n v="4.9200000000000001E-2"/>
    <n v="0.15690000000000001"/>
    <s v="No"/>
    <s v="Yes"/>
    <s v="Yes"/>
    <s v="Yes"/>
    <s v="Yes"/>
    <s v="Yes"/>
    <s v="Yes"/>
    <s v="No"/>
    <s v="No"/>
    <s v="No"/>
    <s v="No"/>
    <s v="No"/>
    <s v="No"/>
    <s v="No"/>
    <s v="Standard"/>
  </r>
  <r>
    <n v="159942"/>
    <x v="129"/>
    <s v="Bellingham School District"/>
    <s v="37-501"/>
    <s v="Whatcom"/>
    <s v="2nd District"/>
    <x v="0"/>
    <x v="0"/>
    <s v="No"/>
    <s v="Yes"/>
    <s v="Squalicum High School"/>
    <s v="3773 E. McLeod Rd."/>
    <m/>
    <s v="Bellingham"/>
    <s v="Washington"/>
    <s v="98226"/>
    <n v="702"/>
    <n v="0"/>
    <n v="507"/>
    <n v="1209"/>
    <n v="0.5806"/>
    <n v="0"/>
    <n v="0.5806"/>
    <s v="No"/>
    <s v="No"/>
    <s v="No"/>
    <s v="No"/>
    <s v="No"/>
    <s v="No"/>
    <s v="No"/>
    <s v="No"/>
    <s v="No"/>
    <s v="No"/>
    <s v="Yes"/>
    <s v="Yes"/>
    <s v="Yes"/>
    <s v="Yes"/>
    <s v="CEP"/>
  </r>
  <r>
    <n v="159942"/>
    <x v="130"/>
    <s v="Bellingham School District"/>
    <s v="37-501"/>
    <s v="Whatcom"/>
    <s v="2nd District"/>
    <x v="0"/>
    <x v="0"/>
    <s v="No"/>
    <s v="Yes"/>
    <s v="Sunnyland Elementary School"/>
    <s v="2800 James Street"/>
    <m/>
    <s v="Bellingham"/>
    <s v="Washington"/>
    <s v="98225"/>
    <n v="160"/>
    <n v="0"/>
    <n v="149"/>
    <n v="309"/>
    <n v="0.51780000000000004"/>
    <n v="0"/>
    <n v="0.51780000000000004"/>
    <s v="Yes"/>
    <s v="Yes"/>
    <s v="Yes"/>
    <s v="Yes"/>
    <s v="Yes"/>
    <s v="Yes"/>
    <s v="Yes"/>
    <s v="No"/>
    <s v="No"/>
    <s v="No"/>
    <s v="No"/>
    <s v="No"/>
    <s v="No"/>
    <s v="No"/>
    <s v="CEP"/>
  </r>
  <r>
    <n v="159942"/>
    <x v="131"/>
    <s v="Bellingham School District"/>
    <s v="37-501"/>
    <s v="Whatcom"/>
    <s v="2nd District"/>
    <x v="0"/>
    <x v="0"/>
    <s v="No"/>
    <s v="Yes"/>
    <s v="Wade King Elementary"/>
    <s v="2155 Yew St. Rd."/>
    <m/>
    <s v="Bellingham"/>
    <s v="Washington"/>
    <s v="98229"/>
    <n v="52"/>
    <n v="20"/>
    <n v="272"/>
    <n v="344"/>
    <n v="0.1512"/>
    <n v="5.8099999999999999E-2"/>
    <n v="0.20930000000000001"/>
    <s v="No"/>
    <s v="Yes"/>
    <s v="Yes"/>
    <s v="Yes"/>
    <s v="Yes"/>
    <s v="Yes"/>
    <s v="Yes"/>
    <s v="No"/>
    <s v="No"/>
    <s v="No"/>
    <s v="No"/>
    <s v="No"/>
    <s v="No"/>
    <s v="No"/>
    <s v="Standard"/>
  </r>
  <r>
    <n v="159942"/>
    <x v="132"/>
    <s v="Bellingham School District"/>
    <s v="37-501"/>
    <s v="Whatcom"/>
    <s v="2nd District"/>
    <x v="0"/>
    <x v="0"/>
    <s v="No"/>
    <s v="Yes"/>
    <s v="Whatcom Middle"/>
    <s v="810 Halleck St."/>
    <m/>
    <s v="Bellingham"/>
    <s v="Washington"/>
    <s v="98225"/>
    <n v="307"/>
    <n v="0"/>
    <n v="295"/>
    <n v="602"/>
    <n v="0.51"/>
    <n v="0"/>
    <n v="0.51"/>
    <s v="No"/>
    <s v="No"/>
    <s v="No"/>
    <s v="No"/>
    <s v="No"/>
    <s v="No"/>
    <s v="No"/>
    <s v="Yes"/>
    <s v="Yes"/>
    <s v="Yes"/>
    <s v="No"/>
    <s v="No"/>
    <s v="No"/>
    <s v="No"/>
    <s v="CEP"/>
  </r>
  <r>
    <n v="159847"/>
    <x v="133"/>
    <s v="Benton/Franklin Juvenile Justice Center"/>
    <m/>
    <s v="Benton"/>
    <s v="4th District"/>
    <x v="0"/>
    <x v="1"/>
    <s v="Yes"/>
    <s v="Yes"/>
    <s v="Benton/Franklin Juvenile Justice Center"/>
    <s v="5606 W. Canal Place"/>
    <s v="Suite 106"/>
    <s v="Kennewick"/>
    <s v="Washington"/>
    <s v="99336"/>
    <n v="22"/>
    <n v="0"/>
    <n v="0"/>
    <n v="22"/>
    <n v="1"/>
    <n v="0"/>
    <n v="1"/>
    <s v="No"/>
    <s v="No"/>
    <s v="No"/>
    <s v="No"/>
    <s v="Yes"/>
    <s v="Yes"/>
    <s v="Yes"/>
    <s v="Yes"/>
    <s v="Yes"/>
    <s v="Yes"/>
    <s v="Yes"/>
    <s v="Yes"/>
    <s v="Yes"/>
    <s v="Yes"/>
    <s v="Standard"/>
  </r>
  <r>
    <n v="159241"/>
    <x v="134"/>
    <s v="Bethel School District"/>
    <s v="27-403"/>
    <s v="Pierce"/>
    <s v="10th District"/>
    <x v="0"/>
    <x v="0"/>
    <s v="No"/>
    <s v="Yes"/>
    <s v="Acceleration Academy"/>
    <s v="16218 Pacific Ave"/>
    <m/>
    <s v="Spanaway"/>
    <s v="Washington"/>
    <s v="98387"/>
    <n v="289"/>
    <n v="0"/>
    <n v="82"/>
    <n v="371"/>
    <n v="0.77900000000000003"/>
    <n v="0"/>
    <n v="0.77900000000000003"/>
    <s v="No"/>
    <s v="No"/>
    <s v="No"/>
    <s v="No"/>
    <s v="No"/>
    <s v="No"/>
    <s v="No"/>
    <s v="No"/>
    <s v="No"/>
    <s v="No"/>
    <s v="No"/>
    <s v="Yes"/>
    <s v="Yes"/>
    <s v="Yes"/>
    <s v="CEP"/>
  </r>
  <r>
    <n v="159241"/>
    <x v="135"/>
    <s v="Bethel School District"/>
    <s v="27-403"/>
    <s v="Pierce"/>
    <s v="10th District"/>
    <x v="0"/>
    <x v="0"/>
    <s v="No"/>
    <s v="Yes"/>
    <s v="Bethel High"/>
    <s v="22215 38th Ave. E."/>
    <m/>
    <s v="Spanaway"/>
    <s v="Washington"/>
    <s v="98387"/>
    <n v="852"/>
    <n v="0"/>
    <n v="873"/>
    <n v="1725"/>
    <n v="0.49390000000000001"/>
    <n v="0"/>
    <n v="0.49390000000000001"/>
    <s v="No"/>
    <s v="No"/>
    <s v="No"/>
    <s v="No"/>
    <s v="No"/>
    <s v="No"/>
    <s v="No"/>
    <s v="No"/>
    <s v="No"/>
    <s v="No"/>
    <s v="Yes"/>
    <s v="Yes"/>
    <s v="Yes"/>
    <s v="Yes"/>
    <s v="CEP"/>
  </r>
  <r>
    <n v="159241"/>
    <x v="136"/>
    <s v="Bethel School District"/>
    <s v="27-403"/>
    <s v="Pierce"/>
    <s v="10th District"/>
    <x v="0"/>
    <x v="0"/>
    <s v="No"/>
    <s v="Yes"/>
    <s v="Bethel Hope Early Learning Center"/>
    <s v="214 167th St S"/>
    <m/>
    <s v="Spanaway"/>
    <s v="Washington"/>
    <s v="98387"/>
    <n v="141"/>
    <n v="0"/>
    <n v="26"/>
    <n v="167"/>
    <n v="0.84430000000000005"/>
    <n v="0"/>
    <n v="0.84430000000000005"/>
    <s v="Yes"/>
    <s v="Yes"/>
    <s v="No"/>
    <s v="No"/>
    <s v="No"/>
    <s v="No"/>
    <s v="No"/>
    <s v="No"/>
    <s v="No"/>
    <s v="No"/>
    <s v="No"/>
    <s v="No"/>
    <s v="No"/>
    <s v="No"/>
    <s v="CEP"/>
  </r>
  <r>
    <n v="159241"/>
    <x v="137"/>
    <s v="Bethel School District"/>
    <s v="27-403"/>
    <s v="Pierce"/>
    <s v="10th District"/>
    <x v="0"/>
    <x v="0"/>
    <s v="No"/>
    <s v="Yes"/>
    <s v="Bethel Middle School"/>
    <s v="22001 38th Ave. E."/>
    <m/>
    <s v="Spanaway"/>
    <s v="Washington"/>
    <s v="98387"/>
    <n v="493"/>
    <n v="0"/>
    <n v="200"/>
    <n v="693"/>
    <n v="0.71140000000000003"/>
    <n v="0"/>
    <n v="0.71140000000000003"/>
    <s v="No"/>
    <s v="No"/>
    <s v="No"/>
    <s v="No"/>
    <s v="No"/>
    <s v="No"/>
    <s v="No"/>
    <s v="Yes"/>
    <s v="Yes"/>
    <s v="Yes"/>
    <s v="No"/>
    <s v="No"/>
    <s v="No"/>
    <s v="No"/>
    <s v="CEP"/>
  </r>
  <r>
    <n v="159241"/>
    <x v="138"/>
    <s v="Bethel School District"/>
    <s v="27-403"/>
    <s v="Pierce"/>
    <s v="10th District"/>
    <x v="0"/>
    <x v="0"/>
    <s v="No"/>
    <s v="Yes"/>
    <s v="Camas Prairie Elementary"/>
    <s v="320 176th Street East"/>
    <m/>
    <s v="Spanaway"/>
    <s v="Washington"/>
    <s v="98387"/>
    <n v="386"/>
    <n v="0"/>
    <n v="147"/>
    <n v="533"/>
    <n v="0.72419999999999995"/>
    <n v="0"/>
    <n v="0.72419999999999995"/>
    <s v="No"/>
    <s v="Yes"/>
    <s v="Yes"/>
    <s v="Yes"/>
    <s v="Yes"/>
    <s v="Yes"/>
    <s v="Yes"/>
    <s v="No"/>
    <s v="No"/>
    <s v="No"/>
    <s v="No"/>
    <s v="No"/>
    <s v="No"/>
    <s v="No"/>
    <s v="CEP"/>
  </r>
  <r>
    <n v="159241"/>
    <x v="139"/>
    <s v="Bethel School District"/>
    <s v="27-403"/>
    <s v="Pierce"/>
    <s v="10th District"/>
    <x v="0"/>
    <x v="0"/>
    <s v="No"/>
    <s v="Yes"/>
    <s v="Cedarcrest Jr High"/>
    <s v="19120 13th Ave. Court E"/>
    <m/>
    <s v="Spanaway"/>
    <s v="Washington"/>
    <s v="98387"/>
    <n v="492"/>
    <n v="0"/>
    <n v="280"/>
    <n v="772"/>
    <n v="0.63729999999999998"/>
    <n v="0"/>
    <n v="0.63729999999999998"/>
    <s v="No"/>
    <s v="No"/>
    <s v="No"/>
    <s v="No"/>
    <s v="No"/>
    <s v="No"/>
    <s v="No"/>
    <s v="Yes"/>
    <s v="Yes"/>
    <s v="Yes"/>
    <s v="No"/>
    <s v="No"/>
    <s v="No"/>
    <s v="No"/>
    <s v="CEP"/>
  </r>
  <r>
    <n v="159241"/>
    <x v="140"/>
    <s v="Bethel School District"/>
    <s v="27-403"/>
    <s v="Pierce"/>
    <s v="10th District"/>
    <x v="0"/>
    <x v="0"/>
    <s v="No"/>
    <s v="Yes"/>
    <s v="Centennial Elementary"/>
    <s v="24323 54th Ave. E."/>
    <m/>
    <s v="Graham"/>
    <s v="Washington"/>
    <s v="98338"/>
    <n v="422"/>
    <n v="0"/>
    <n v="131"/>
    <n v="553"/>
    <n v="0.7631"/>
    <n v="0"/>
    <n v="0.7631"/>
    <s v="No"/>
    <s v="Yes"/>
    <s v="Yes"/>
    <s v="Yes"/>
    <s v="Yes"/>
    <s v="Yes"/>
    <s v="Yes"/>
    <s v="No"/>
    <s v="No"/>
    <s v="No"/>
    <s v="No"/>
    <s v="No"/>
    <s v="No"/>
    <s v="No"/>
    <s v="CEP"/>
  </r>
  <r>
    <n v="159241"/>
    <x v="141"/>
    <s v="Bethel School District"/>
    <s v="27-403"/>
    <s v="Pierce"/>
    <s v="10th District"/>
    <x v="0"/>
    <x v="0"/>
    <s v="No"/>
    <s v="Yes"/>
    <s v="Challenger High"/>
    <s v="18020 B Street East"/>
    <m/>
    <s v="Spanaway"/>
    <s v="Washington"/>
    <s v="98387"/>
    <n v="219"/>
    <n v="0"/>
    <n v="52"/>
    <n v="271"/>
    <n v="0.80810000000000004"/>
    <n v="0"/>
    <n v="0.80810000000000004"/>
    <s v="No"/>
    <s v="No"/>
    <s v="No"/>
    <s v="No"/>
    <s v="No"/>
    <s v="No"/>
    <s v="No"/>
    <s v="Yes"/>
    <s v="Yes"/>
    <s v="Yes"/>
    <s v="Yes"/>
    <s v="Yes"/>
    <s v="Yes"/>
    <s v="Yes"/>
    <s v="CEP"/>
  </r>
  <r>
    <n v="159241"/>
    <x v="142"/>
    <s v="Bethel School District"/>
    <s v="27-403"/>
    <s v="Pierce"/>
    <s v="10th District"/>
    <x v="0"/>
    <x v="0"/>
    <s v="No"/>
    <s v="Yes"/>
    <s v="Chester H. Thompson Elementary"/>
    <s v="303 159th Street East"/>
    <m/>
    <s v="Tacoma"/>
    <s v="Washington"/>
    <s v="98445"/>
    <n v="564"/>
    <n v="0"/>
    <n v="196"/>
    <n v="760"/>
    <n v="0.74209999999999998"/>
    <n v="0"/>
    <n v="0.74209999999999998"/>
    <s v="Yes"/>
    <s v="Yes"/>
    <s v="Yes"/>
    <s v="Yes"/>
    <s v="Yes"/>
    <s v="Yes"/>
    <s v="Yes"/>
    <s v="No"/>
    <s v="No"/>
    <s v="No"/>
    <s v="No"/>
    <s v="No"/>
    <s v="No"/>
    <s v="No"/>
    <s v="CEP"/>
  </r>
  <r>
    <n v="159241"/>
    <x v="143"/>
    <s v="Bethel School District"/>
    <s v="27-403"/>
    <s v="Pierce"/>
    <s v="10th District"/>
    <x v="0"/>
    <x v="0"/>
    <s v="No"/>
    <s v="Yes"/>
    <s v="Clover Creek Elementary"/>
    <s v="16715 36th Ave. E."/>
    <m/>
    <s v="Tacoma"/>
    <s v="Washington"/>
    <s v="98446"/>
    <n v="390"/>
    <n v="0"/>
    <n v="243"/>
    <n v="633"/>
    <n v="0.61609999999999998"/>
    <n v="0"/>
    <n v="0.61609999999999998"/>
    <s v="No"/>
    <s v="Yes"/>
    <s v="Yes"/>
    <s v="Yes"/>
    <s v="Yes"/>
    <s v="Yes"/>
    <s v="Yes"/>
    <s v="No"/>
    <s v="No"/>
    <s v="No"/>
    <s v="No"/>
    <s v="No"/>
    <s v="No"/>
    <s v="No"/>
    <s v="CEP"/>
  </r>
  <r>
    <n v="159241"/>
    <x v="144"/>
    <s v="Bethel School District"/>
    <s v="27-403"/>
    <s v="Pierce"/>
    <s v="10th District"/>
    <x v="0"/>
    <x v="0"/>
    <s v="No"/>
    <s v="Yes"/>
    <s v="Cougar Mountain Junior High"/>
    <s v="5108 260th St. E"/>
    <m/>
    <s v="Graham"/>
    <s v="Washington"/>
    <s v="98338"/>
    <n v="228"/>
    <n v="46"/>
    <n v="339"/>
    <n v="613"/>
    <n v="0.37190000000000001"/>
    <n v="7.4999999999999997E-2"/>
    <n v="0.44700000000000001"/>
    <s v="No"/>
    <s v="No"/>
    <s v="No"/>
    <s v="No"/>
    <s v="No"/>
    <s v="No"/>
    <s v="No"/>
    <s v="Yes"/>
    <s v="Yes"/>
    <s v="Yes"/>
    <s v="No"/>
    <s v="No"/>
    <s v="No"/>
    <s v="No"/>
    <s v="Standard"/>
  </r>
  <r>
    <n v="159241"/>
    <x v="145"/>
    <s v="Bethel School District"/>
    <s v="27-403"/>
    <s v="Pierce"/>
    <s v="10th District"/>
    <x v="0"/>
    <x v="0"/>
    <s v="No"/>
    <s v="Yes"/>
    <s v="Elk Plain School of Choice"/>
    <s v="22015  22nd Ave East"/>
    <m/>
    <s v="Spanaway"/>
    <s v="Washington"/>
    <s v="98387"/>
    <n v="167"/>
    <n v="34"/>
    <n v="405"/>
    <n v="606"/>
    <n v="0.27560000000000001"/>
    <n v="5.6099999999999997E-2"/>
    <n v="0.33169999999999999"/>
    <s v="Yes"/>
    <s v="Yes"/>
    <s v="Yes"/>
    <s v="Yes"/>
    <s v="Yes"/>
    <s v="Yes"/>
    <s v="Yes"/>
    <s v="Yes"/>
    <s v="Yes"/>
    <s v="Yes"/>
    <s v="No"/>
    <s v="No"/>
    <s v="No"/>
    <s v="No"/>
    <s v="Standard"/>
  </r>
  <r>
    <n v="159241"/>
    <x v="146"/>
    <s v="Bethel School District"/>
    <s v="27-403"/>
    <s v="Pierce"/>
    <s v="10th District"/>
    <x v="0"/>
    <x v="0"/>
    <s v="No"/>
    <s v="Yes"/>
    <s v="Evergreen Elementary"/>
    <s v="1311 172nd Street East"/>
    <m/>
    <s v="Spanaway"/>
    <s v="Washington"/>
    <s v="98387"/>
    <n v="386"/>
    <n v="0"/>
    <n v="161"/>
    <n v="547"/>
    <n v="0.70569999999999999"/>
    <n v="0"/>
    <n v="0.70569999999999999"/>
    <s v="No"/>
    <s v="Yes"/>
    <s v="Yes"/>
    <s v="Yes"/>
    <s v="Yes"/>
    <s v="Yes"/>
    <s v="Yes"/>
    <s v="No"/>
    <s v="No"/>
    <s v="No"/>
    <s v="No"/>
    <s v="No"/>
    <s v="No"/>
    <s v="No"/>
    <s v="CEP"/>
  </r>
  <r>
    <n v="159241"/>
    <x v="147"/>
    <s v="Bethel School District"/>
    <s v="27-403"/>
    <s v="Pierce"/>
    <s v="10th District"/>
    <x v="0"/>
    <x v="0"/>
    <s v="No"/>
    <s v="Yes"/>
    <s v="Fredrickson Elementary"/>
    <s v="17418  74th Ave., E"/>
    <m/>
    <s v="Puyallup"/>
    <s v="Washington"/>
    <s v="98375"/>
    <n v="299"/>
    <n v="0"/>
    <n v="225"/>
    <n v="524"/>
    <n v="0.5706"/>
    <n v="0"/>
    <n v="0.5706"/>
    <s v="No"/>
    <s v="Yes"/>
    <s v="Yes"/>
    <s v="Yes"/>
    <s v="Yes"/>
    <s v="Yes"/>
    <s v="Yes"/>
    <s v="No"/>
    <s v="No"/>
    <s v="No"/>
    <s v="No"/>
    <s v="No"/>
    <s v="No"/>
    <s v="No"/>
    <s v="CEP"/>
  </r>
  <r>
    <n v="159241"/>
    <x v="148"/>
    <s v="Bethel School District"/>
    <s v="27-403"/>
    <s v="Pierce"/>
    <s v="10th District"/>
    <x v="0"/>
    <x v="0"/>
    <s v="No"/>
    <s v="Yes"/>
    <s v="Frontier Middle School"/>
    <s v="22110 108th Ave. E."/>
    <m/>
    <s v="Graham"/>
    <s v="Washington"/>
    <s v="98338"/>
    <n v="177"/>
    <n v="53"/>
    <n v="413"/>
    <n v="643"/>
    <n v="0.27529999999999999"/>
    <n v="8.2400000000000001E-2"/>
    <n v="0.35770000000000002"/>
    <s v="No"/>
    <s v="No"/>
    <s v="No"/>
    <s v="No"/>
    <s v="No"/>
    <s v="No"/>
    <s v="No"/>
    <s v="Yes"/>
    <s v="Yes"/>
    <s v="Yes"/>
    <s v="No"/>
    <s v="No"/>
    <s v="No"/>
    <s v="No"/>
    <s v="Standard"/>
  </r>
  <r>
    <n v="159241"/>
    <x v="149"/>
    <s v="Bethel School District"/>
    <s v="27-403"/>
    <s v="Pierce"/>
    <s v="10th District"/>
    <x v="0"/>
    <x v="0"/>
    <s v="No"/>
    <s v="Yes"/>
    <s v="Graham Elementary"/>
    <s v="10026 - 204th St. East"/>
    <m/>
    <s v="Graham"/>
    <s v="Washington"/>
    <s v="98338"/>
    <n v="180"/>
    <n v="49"/>
    <n v="310"/>
    <n v="539"/>
    <n v="0.33400000000000002"/>
    <n v="9.0899999999999995E-2"/>
    <n v="0.4249"/>
    <s v="No"/>
    <s v="Yes"/>
    <s v="Yes"/>
    <s v="Yes"/>
    <s v="Yes"/>
    <s v="Yes"/>
    <s v="Yes"/>
    <s v="No"/>
    <s v="No"/>
    <s v="No"/>
    <s v="No"/>
    <s v="No"/>
    <s v="No"/>
    <s v="No"/>
    <s v="Standard"/>
  </r>
  <r>
    <n v="159241"/>
    <x v="150"/>
    <s v="Bethel School District"/>
    <s v="27-403"/>
    <s v="Pierce"/>
    <s v="10th District"/>
    <x v="0"/>
    <x v="0"/>
    <s v="No"/>
    <s v="Yes"/>
    <s v="Graham Kapowsin High School"/>
    <s v="22100 - 108th Street East"/>
    <m/>
    <s v="Graham"/>
    <s v="Washington"/>
    <s v="98338"/>
    <n v="604"/>
    <n v="150"/>
    <n v="1268"/>
    <n v="2022"/>
    <n v="0.29870000000000002"/>
    <n v="7.4200000000000002E-2"/>
    <n v="0.37290000000000001"/>
    <s v="No"/>
    <s v="No"/>
    <s v="No"/>
    <s v="No"/>
    <s v="No"/>
    <s v="No"/>
    <s v="No"/>
    <s v="No"/>
    <s v="No"/>
    <s v="No"/>
    <s v="Yes"/>
    <s v="Yes"/>
    <s v="Yes"/>
    <s v="Yes"/>
    <s v="Standard"/>
  </r>
  <r>
    <n v="159241"/>
    <x v="151"/>
    <s v="Bethel School District"/>
    <s v="27-403"/>
    <s v="Pierce"/>
    <s v="10th District"/>
    <x v="0"/>
    <x v="0"/>
    <s v="No"/>
    <s v="Yes"/>
    <s v="Kapowsin Elementary"/>
    <s v="10412 264th St. E."/>
    <m/>
    <s v="Graham"/>
    <s v="Washington"/>
    <s v="98338"/>
    <n v="186"/>
    <n v="0"/>
    <n v="160"/>
    <n v="346"/>
    <n v="0.53759999999999997"/>
    <n v="0"/>
    <n v="0.53759999999999997"/>
    <s v="No"/>
    <s v="Yes"/>
    <s v="Yes"/>
    <s v="Yes"/>
    <s v="Yes"/>
    <s v="Yes"/>
    <s v="Yes"/>
    <s v="No"/>
    <s v="No"/>
    <s v="No"/>
    <s v="No"/>
    <s v="No"/>
    <s v="No"/>
    <s v="No"/>
    <s v="CEP"/>
  </r>
  <r>
    <n v="159241"/>
    <x v="152"/>
    <s v="Bethel School District"/>
    <s v="27-403"/>
    <s v="Pierce"/>
    <s v="10th District"/>
    <x v="0"/>
    <x v="0"/>
    <s v="No"/>
    <s v="Yes"/>
    <s v="Katherine G. Johnson Elementary School"/>
    <s v="17015 Waller Rd E"/>
    <s v="17015 Waller Rd E, Tacoma, WA 98446"/>
    <s v="Tacoma"/>
    <s v="Washington"/>
    <s v="98446"/>
    <n v="334"/>
    <n v="0"/>
    <n v="223"/>
    <n v="557"/>
    <n v="0.59960000000000002"/>
    <n v="0"/>
    <n v="0.59960000000000002"/>
    <s v="No"/>
    <s v="Yes"/>
    <s v="Yes"/>
    <s v="Yes"/>
    <s v="Yes"/>
    <s v="Yes"/>
    <s v="Yes"/>
    <s v="No"/>
    <s v="No"/>
    <s v="No"/>
    <s v="No"/>
    <s v="No"/>
    <s v="No"/>
    <s v="No"/>
    <s v="CEP"/>
  </r>
  <r>
    <n v="159241"/>
    <x v="153"/>
    <s v="Bethel School District"/>
    <s v="27-403"/>
    <s v="Pierce"/>
    <s v="10th District"/>
    <x v="0"/>
    <x v="0"/>
    <s v="No"/>
    <s v="Yes"/>
    <s v="Liberty Junior High School"/>
    <s v="7319 Eustis Hunt Road E"/>
    <m/>
    <s v="Spanaway"/>
    <s v="Washington"/>
    <s v="98387"/>
    <n v="477"/>
    <n v="0"/>
    <n v="472"/>
    <n v="949"/>
    <n v="0.50260000000000005"/>
    <n v="0"/>
    <n v="0.50260000000000005"/>
    <s v="No"/>
    <s v="No"/>
    <s v="No"/>
    <s v="No"/>
    <s v="No"/>
    <s v="No"/>
    <s v="No"/>
    <s v="Yes"/>
    <s v="Yes"/>
    <s v="Yes"/>
    <s v="No"/>
    <s v="No"/>
    <s v="No"/>
    <s v="No"/>
    <s v="CEP"/>
  </r>
  <r>
    <n v="159241"/>
    <x v="154"/>
    <s v="Bethel School District"/>
    <s v="27-403"/>
    <s v="Pierce"/>
    <s v="10th District"/>
    <x v="0"/>
    <x v="0"/>
    <s v="No"/>
    <s v="Yes"/>
    <s v="Naches Trail Elementary"/>
    <s v="15305 Waller Road E"/>
    <m/>
    <s v="Tacoma"/>
    <s v="Washington"/>
    <s v="98446"/>
    <n v="368"/>
    <n v="0"/>
    <n v="150"/>
    <n v="518"/>
    <n v="0.71040000000000003"/>
    <n v="0"/>
    <n v="0.71040000000000003"/>
    <s v="Yes"/>
    <s v="Yes"/>
    <s v="Yes"/>
    <s v="Yes"/>
    <s v="Yes"/>
    <s v="Yes"/>
    <s v="Yes"/>
    <s v="No"/>
    <s v="No"/>
    <s v="No"/>
    <s v="No"/>
    <s v="No"/>
    <s v="No"/>
    <s v="No"/>
    <s v="CEP"/>
  </r>
  <r>
    <n v="159241"/>
    <x v="155"/>
    <s v="Bethel School District"/>
    <s v="27-403"/>
    <s v="Pierce"/>
    <s v="10th District"/>
    <x v="0"/>
    <x v="0"/>
    <s v="No"/>
    <s v="Yes"/>
    <s v="Nelson Elementary"/>
    <s v="22205 - 224th St. East"/>
    <m/>
    <s v="Graham"/>
    <s v="Washington"/>
    <s v="98338"/>
    <n v="181"/>
    <n v="61"/>
    <n v="476"/>
    <n v="718"/>
    <n v="0.25209999999999999"/>
    <n v="8.5000000000000006E-2"/>
    <n v="0.33700000000000002"/>
    <s v="No"/>
    <s v="Yes"/>
    <s v="Yes"/>
    <s v="Yes"/>
    <s v="Yes"/>
    <s v="Yes"/>
    <s v="Yes"/>
    <s v="No"/>
    <s v="No"/>
    <s v="No"/>
    <s v="No"/>
    <s v="No"/>
    <s v="No"/>
    <s v="No"/>
    <s v="Standard"/>
  </r>
  <r>
    <n v="159241"/>
    <x v="156"/>
    <s v="Bethel School District"/>
    <s v="27-403"/>
    <s v="Pierce"/>
    <s v="10th District"/>
    <x v="0"/>
    <x v="0"/>
    <s v="No"/>
    <s v="Yes"/>
    <s v="North Star Elementary"/>
    <s v="7719 - 224th Street East"/>
    <m/>
    <s v="Graham"/>
    <s v="Washington"/>
    <s v="98338"/>
    <n v="280"/>
    <n v="0"/>
    <n v="194"/>
    <n v="474"/>
    <n v="0.5907"/>
    <n v="0"/>
    <n v="0.5907"/>
    <s v="No"/>
    <s v="Yes"/>
    <s v="Yes"/>
    <s v="Yes"/>
    <s v="Yes"/>
    <s v="Yes"/>
    <s v="Yes"/>
    <s v="No"/>
    <s v="No"/>
    <s v="No"/>
    <s v="No"/>
    <s v="No"/>
    <s v="No"/>
    <s v="No"/>
    <s v="CEP"/>
  </r>
  <r>
    <n v="159241"/>
    <x v="157"/>
    <s v="Bethel School District"/>
    <s v="27-403"/>
    <s v="Pierce"/>
    <s v="10th District"/>
    <x v="0"/>
    <x v="0"/>
    <s v="No"/>
    <s v="Yes"/>
    <s v="Pioneer Valley Elementary"/>
    <s v="7315 Eustis-Hunt Road"/>
    <m/>
    <s v="Spanaway"/>
    <s v="Washington"/>
    <s v="98387"/>
    <n v="354"/>
    <n v="0"/>
    <n v="221"/>
    <n v="575"/>
    <n v="0.61570000000000003"/>
    <n v="0"/>
    <n v="0.61570000000000003"/>
    <s v="Yes"/>
    <s v="Yes"/>
    <s v="Yes"/>
    <s v="Yes"/>
    <s v="Yes"/>
    <s v="Yes"/>
    <s v="Yes"/>
    <s v="No"/>
    <s v="No"/>
    <s v="No"/>
    <s v="No"/>
    <s v="No"/>
    <s v="No"/>
    <s v="No"/>
    <s v="CEP"/>
  </r>
  <r>
    <n v="159241"/>
    <x v="158"/>
    <s v="Bethel School District"/>
    <s v="27-403"/>
    <s v="Pierce"/>
    <s v="10th District"/>
    <x v="0"/>
    <x v="0"/>
    <s v="No"/>
    <s v="Yes"/>
    <s v="Rocky Ridge Elementary"/>
    <s v="6514  260th St. East"/>
    <m/>
    <s v="Graham"/>
    <s v="Washington"/>
    <s v="98338"/>
    <n v="326"/>
    <n v="0"/>
    <n v="157"/>
    <n v="483"/>
    <n v="0.67490000000000006"/>
    <n v="0"/>
    <n v="0.67490000000000006"/>
    <s v="Yes"/>
    <s v="Yes"/>
    <s v="Yes"/>
    <s v="Yes"/>
    <s v="Yes"/>
    <s v="Yes"/>
    <s v="Yes"/>
    <s v="No"/>
    <s v="No"/>
    <s v="No"/>
    <s v="No"/>
    <s v="No"/>
    <s v="No"/>
    <s v="No"/>
    <s v="CEP"/>
  </r>
  <r>
    <n v="159241"/>
    <x v="159"/>
    <s v="Bethel School District"/>
    <s v="27-403"/>
    <s v="Pierce"/>
    <s v="10th District"/>
    <x v="0"/>
    <x v="0"/>
    <s v="No"/>
    <s v="Yes"/>
    <s v="Roy Elementary"/>
    <s v="4th &amp; Petersen"/>
    <s v="P.O. Box 238"/>
    <s v="Roy"/>
    <s v="Washington"/>
    <s v="98580"/>
    <n v="188"/>
    <n v="0"/>
    <n v="115"/>
    <n v="303"/>
    <n v="0.62050000000000005"/>
    <n v="0"/>
    <n v="0.62050000000000005"/>
    <s v="No"/>
    <s v="Yes"/>
    <s v="Yes"/>
    <s v="Yes"/>
    <s v="Yes"/>
    <s v="Yes"/>
    <s v="Yes"/>
    <s v="No"/>
    <s v="No"/>
    <s v="No"/>
    <s v="No"/>
    <s v="No"/>
    <s v="No"/>
    <s v="No"/>
    <s v="CEP"/>
  </r>
  <r>
    <n v="159241"/>
    <x v="160"/>
    <s v="Bethel School District"/>
    <s v="27-403"/>
    <s v="Pierce"/>
    <s v="10th District"/>
    <x v="0"/>
    <x v="0"/>
    <s v="No"/>
    <s v="Yes"/>
    <s v="Shining Mt. Elementary"/>
    <s v="21615-38th Ave E"/>
    <m/>
    <s v="Spanaway"/>
    <s v="Washington"/>
    <s v="98387"/>
    <n v="375"/>
    <n v="0"/>
    <n v="235"/>
    <n v="610"/>
    <n v="0.61480000000000001"/>
    <n v="0"/>
    <n v="0.61480000000000001"/>
    <s v="No"/>
    <s v="Yes"/>
    <s v="Yes"/>
    <s v="Yes"/>
    <s v="Yes"/>
    <s v="Yes"/>
    <s v="Yes"/>
    <s v="No"/>
    <s v="No"/>
    <s v="No"/>
    <s v="No"/>
    <s v="No"/>
    <s v="No"/>
    <s v="No"/>
    <s v="CEP"/>
  </r>
  <r>
    <n v="159241"/>
    <x v="161"/>
    <s v="Bethel School District"/>
    <s v="27-403"/>
    <s v="Pierce"/>
    <s v="10th District"/>
    <x v="0"/>
    <x v="0"/>
    <s v="No"/>
    <s v="Yes"/>
    <s v="Spanaway Elementary"/>
    <s v="412 - 165th St South"/>
    <m/>
    <s v="Spanaway"/>
    <s v="Washington"/>
    <s v="98387"/>
    <n v="369"/>
    <n v="0"/>
    <n v="40"/>
    <n v="409"/>
    <n v="0.9022"/>
    <n v="0"/>
    <n v="0.9022"/>
    <s v="Yes"/>
    <s v="Yes"/>
    <s v="Yes"/>
    <s v="Yes"/>
    <s v="Yes"/>
    <s v="Yes"/>
    <s v="Yes"/>
    <s v="No"/>
    <s v="No"/>
    <s v="No"/>
    <s v="No"/>
    <s v="No"/>
    <s v="No"/>
    <s v="No"/>
    <s v="CEP"/>
  </r>
  <r>
    <n v="159241"/>
    <x v="162"/>
    <s v="Bethel School District"/>
    <s v="27-403"/>
    <s v="Pierce"/>
    <s v="10th District"/>
    <x v="0"/>
    <x v="0"/>
    <s v="No"/>
    <s v="Yes"/>
    <s v="Spanaway Lake High School"/>
    <s v="1305 - 168th St. East"/>
    <m/>
    <s v="Spanaway"/>
    <s v="Washington"/>
    <s v="98387"/>
    <n v="1074"/>
    <n v="0"/>
    <n v="742"/>
    <n v="1816"/>
    <n v="0.59140000000000004"/>
    <n v="0"/>
    <n v="0.59140000000000004"/>
    <s v="No"/>
    <s v="No"/>
    <s v="No"/>
    <s v="No"/>
    <s v="No"/>
    <s v="No"/>
    <s v="No"/>
    <s v="No"/>
    <s v="No"/>
    <s v="No"/>
    <s v="Yes"/>
    <s v="Yes"/>
    <s v="Yes"/>
    <s v="Yes"/>
    <s v="CEP"/>
  </r>
  <r>
    <n v="159241"/>
    <x v="163"/>
    <s v="Bethel School District"/>
    <s v="27-403"/>
    <s v="Pierce"/>
    <s v="10th District"/>
    <x v="0"/>
    <x v="0"/>
    <s v="No"/>
    <s v="Yes"/>
    <s v="Spanaway Middle School"/>
    <s v="15701 B Street East"/>
    <m/>
    <s v="Tacoma"/>
    <s v="Washington"/>
    <s v="98445"/>
    <n v="529"/>
    <n v="0"/>
    <n v="196"/>
    <n v="725"/>
    <n v="0.72970000000000002"/>
    <n v="0"/>
    <n v="0.72970000000000002"/>
    <s v="No"/>
    <s v="No"/>
    <s v="No"/>
    <s v="No"/>
    <s v="No"/>
    <s v="No"/>
    <s v="No"/>
    <s v="Yes"/>
    <s v="Yes"/>
    <s v="Yes"/>
    <s v="No"/>
    <s v="No"/>
    <s v="No"/>
    <s v="No"/>
    <s v="CEP"/>
  </r>
  <r>
    <n v="159241"/>
    <x v="164"/>
    <s v="Bethel School District"/>
    <s v="27-403"/>
    <s v="Pierce"/>
    <s v="10th District"/>
    <x v="0"/>
    <x v="0"/>
    <s v="No"/>
    <s v="Yes"/>
    <s v="The Lab"/>
    <s v="516 176th St E"/>
    <m/>
    <s v="Spanaway"/>
    <s v="Washington"/>
    <s v="98387"/>
    <n v="1"/>
    <n v="0"/>
    <n v="0"/>
    <n v="1"/>
    <n v="1"/>
    <n v="0"/>
    <n v="1"/>
    <s v="No"/>
    <s v="No"/>
    <s v="No"/>
    <s v="No"/>
    <s v="No"/>
    <s v="No"/>
    <s v="No"/>
    <s v="No"/>
    <s v="No"/>
    <s v="No"/>
    <s v="No"/>
    <s v="No"/>
    <s v="No"/>
    <s v="Yes"/>
    <s v="Standard"/>
  </r>
  <r>
    <n v="159529"/>
    <x v="165"/>
    <s v="Blaine School District"/>
    <s v="37-503"/>
    <s v="Whatcom"/>
    <s v="1st District"/>
    <x v="0"/>
    <x v="0"/>
    <s v="No"/>
    <s v="Yes"/>
    <s v="Blaine Elementary"/>
    <s v="836"/>
    <s v="Mitchell Avenue"/>
    <s v="Blaine"/>
    <s v="Washington"/>
    <s v="98230"/>
    <n v="168"/>
    <n v="39"/>
    <n v="255"/>
    <n v="462"/>
    <n v="0.36359999999999998"/>
    <n v="8.4400000000000003E-2"/>
    <n v="0.4481"/>
    <s v="No"/>
    <s v="No"/>
    <s v="No"/>
    <s v="No"/>
    <s v="Yes"/>
    <s v="Yes"/>
    <s v="Yes"/>
    <s v="No"/>
    <s v="No"/>
    <s v="No"/>
    <s v="No"/>
    <s v="No"/>
    <s v="No"/>
    <s v="No"/>
    <s v="Standard"/>
  </r>
  <r>
    <n v="159529"/>
    <x v="166"/>
    <s v="Blaine School District"/>
    <s v="37-503"/>
    <s v="Whatcom"/>
    <s v="1st District"/>
    <x v="0"/>
    <x v="0"/>
    <s v="No"/>
    <s v="Yes"/>
    <s v="Blaine High"/>
    <s v="1055"/>
    <s v="H Street"/>
    <s v="Blaine"/>
    <s v="Washington"/>
    <s v="98230"/>
    <n v="169"/>
    <n v="59"/>
    <n v="364"/>
    <n v="592"/>
    <n v="0.28549999999999998"/>
    <n v="9.9699999999999997E-2"/>
    <n v="0.3851"/>
    <s v="No"/>
    <s v="No"/>
    <s v="No"/>
    <s v="No"/>
    <s v="No"/>
    <s v="No"/>
    <s v="No"/>
    <s v="No"/>
    <s v="No"/>
    <s v="No"/>
    <s v="Yes"/>
    <s v="Yes"/>
    <s v="Yes"/>
    <s v="Yes"/>
    <s v="Standard"/>
  </r>
  <r>
    <n v="159529"/>
    <x v="167"/>
    <s v="Blaine School District"/>
    <s v="37-503"/>
    <s v="Whatcom"/>
    <s v="1st District"/>
    <x v="0"/>
    <x v="0"/>
    <s v="No"/>
    <s v="Yes"/>
    <s v="Blaine Middle"/>
    <s v="975"/>
    <s v="H Street"/>
    <s v="Blaine"/>
    <s v="Washington"/>
    <s v="98230"/>
    <n v="159"/>
    <n v="35"/>
    <n v="265"/>
    <n v="459"/>
    <n v="0.34639999999999999"/>
    <n v="7.6300000000000007E-2"/>
    <n v="0.42270000000000002"/>
    <s v="No"/>
    <s v="No"/>
    <s v="No"/>
    <s v="No"/>
    <s v="No"/>
    <s v="No"/>
    <s v="No"/>
    <s v="Yes"/>
    <s v="Yes"/>
    <s v="Yes"/>
    <s v="No"/>
    <s v="No"/>
    <s v="No"/>
    <s v="No"/>
    <s v="Standard"/>
  </r>
  <r>
    <n v="159529"/>
    <x v="168"/>
    <s v="Blaine School District"/>
    <s v="37-503"/>
    <s v="Whatcom"/>
    <s v="1st District"/>
    <x v="0"/>
    <x v="0"/>
    <s v="No"/>
    <s v="Yes"/>
    <s v="Blaine Primary"/>
    <s v="820"/>
    <s v="Boblett Street"/>
    <s v="Blaine"/>
    <s v="Washington"/>
    <s v="98230"/>
    <n v="155"/>
    <n v="41"/>
    <n v="229"/>
    <n v="425"/>
    <n v="0.36470000000000002"/>
    <n v="9.6500000000000002E-2"/>
    <n v="0.4612"/>
    <s v="Yes"/>
    <s v="Yes"/>
    <s v="Yes"/>
    <s v="Yes"/>
    <s v="No"/>
    <s v="No"/>
    <s v="No"/>
    <s v="No"/>
    <s v="No"/>
    <s v="No"/>
    <s v="No"/>
    <s v="No"/>
    <s v="No"/>
    <s v="No"/>
    <s v="Standard"/>
  </r>
  <r>
    <n v="160001"/>
    <x v="169"/>
    <s v="Boistfort School District"/>
    <s v="21-234"/>
    <s v="Lewis"/>
    <s v="3rd District"/>
    <x v="0"/>
    <x v="0"/>
    <s v="No"/>
    <s v="Yes"/>
    <s v="Boistfort Elementary"/>
    <s v="983 Boistfort Road"/>
    <s v="983 Boistfort Road"/>
    <s v="Curtis"/>
    <s v="Washington"/>
    <s v="98538"/>
    <n v="25"/>
    <n v="11"/>
    <n v="48"/>
    <n v="84"/>
    <n v="0.29759999999999998"/>
    <n v="0.13100000000000001"/>
    <n v="0.42859999999999998"/>
    <s v="Yes"/>
    <s v="Yes"/>
    <s v="Yes"/>
    <s v="Yes"/>
    <s v="Yes"/>
    <s v="Yes"/>
    <s v="Yes"/>
    <s v="Yes"/>
    <s v="Yes"/>
    <s v="Yes"/>
    <s v="No"/>
    <s v="No"/>
    <s v="No"/>
    <s v="No"/>
    <s v="Standard"/>
  </r>
  <r>
    <n v="159944"/>
    <x v="170"/>
    <s v="Bremerton School District"/>
    <s v="18-100"/>
    <s v="Kitsap"/>
    <s v="6th District"/>
    <x v="0"/>
    <x v="0"/>
    <s v="No"/>
    <s v="Yes"/>
    <s v="Armin Jahr Elementary"/>
    <s v="800 Dibb Avenue"/>
    <m/>
    <s v="Bremerton"/>
    <s v="Washington"/>
    <s v="98310"/>
    <n v="379"/>
    <n v="0"/>
    <n v="0"/>
    <n v="379"/>
    <n v="1"/>
    <n v="0"/>
    <n v="1"/>
    <s v="No"/>
    <s v="Yes"/>
    <s v="Yes"/>
    <s v="Yes"/>
    <s v="Yes"/>
    <s v="Yes"/>
    <s v="Yes"/>
    <s v="No"/>
    <s v="No"/>
    <s v="No"/>
    <s v="No"/>
    <s v="No"/>
    <s v="No"/>
    <s v="No"/>
    <s v="CEP"/>
  </r>
  <r>
    <n v="159944"/>
    <x v="171"/>
    <s v="Bremerton School District"/>
    <s v="18-100"/>
    <s v="Kitsap"/>
    <s v="6th District"/>
    <x v="0"/>
    <x v="0"/>
    <s v="No"/>
    <s v="Yes"/>
    <s v="Bremerton High School"/>
    <s v="1500 13th Street"/>
    <m/>
    <s v="Bremerton"/>
    <s v="Washington"/>
    <s v="98337"/>
    <n v="1037"/>
    <n v="0"/>
    <n v="0"/>
    <n v="1037"/>
    <n v="1"/>
    <n v="0"/>
    <n v="1"/>
    <s v="No"/>
    <s v="No"/>
    <s v="No"/>
    <s v="No"/>
    <s v="No"/>
    <s v="No"/>
    <s v="No"/>
    <s v="No"/>
    <s v="No"/>
    <s v="No"/>
    <s v="Yes"/>
    <s v="Yes"/>
    <s v="Yes"/>
    <s v="Yes"/>
    <s v="CEP"/>
  </r>
  <r>
    <n v="159944"/>
    <x v="172"/>
    <s v="Bremerton School District"/>
    <s v="18-100"/>
    <s v="Kitsap"/>
    <s v="6th District"/>
    <x v="0"/>
    <x v="0"/>
    <s v="No"/>
    <s v="Yes"/>
    <s v="Crown Hill Elementary"/>
    <s v="1500 Rocky Point Road"/>
    <m/>
    <s v="Bremerton"/>
    <s v="Washington"/>
    <s v="98312"/>
    <n v="260"/>
    <n v="0"/>
    <n v="64"/>
    <n v="324"/>
    <n v="0.80249999999999999"/>
    <n v="0"/>
    <n v="0.80249999999999999"/>
    <s v="Yes"/>
    <s v="Yes"/>
    <s v="Yes"/>
    <s v="Yes"/>
    <s v="Yes"/>
    <s v="Yes"/>
    <s v="Yes"/>
    <s v="No"/>
    <s v="No"/>
    <s v="No"/>
    <s v="No"/>
    <s v="No"/>
    <s v="No"/>
    <s v="No"/>
    <s v="CEP"/>
  </r>
  <r>
    <n v="159944"/>
    <x v="173"/>
    <s v="Bremerton School District"/>
    <s v="18-100"/>
    <s v="Kitsap"/>
    <s v="6th District"/>
    <x v="0"/>
    <x v="0"/>
    <s v="No"/>
    <s v="Yes"/>
    <s v="Kitsap Lake Elementary"/>
    <s v="1111 Carr Boulevard"/>
    <m/>
    <s v="Bremerton"/>
    <s v="Washington"/>
    <s v="98312"/>
    <n v="220"/>
    <n v="0"/>
    <n v="126"/>
    <n v="346"/>
    <n v="0.63580000000000003"/>
    <n v="0"/>
    <n v="0.63580000000000003"/>
    <s v="No"/>
    <s v="Yes"/>
    <s v="Yes"/>
    <s v="Yes"/>
    <s v="Yes"/>
    <s v="Yes"/>
    <s v="Yes"/>
    <s v="No"/>
    <s v="No"/>
    <s v="No"/>
    <s v="No"/>
    <s v="No"/>
    <s v="No"/>
    <s v="No"/>
    <s v="CEP"/>
  </r>
  <r>
    <n v="159944"/>
    <x v="174"/>
    <s v="Bremerton School District"/>
    <s v="18-100"/>
    <s v="Kitsap"/>
    <s v="6th District"/>
    <x v="0"/>
    <x v="0"/>
    <s v="No"/>
    <s v="Yes"/>
    <s v="Mountain View Middle School"/>
    <s v="2400 Perry Ave."/>
    <m/>
    <s v="Bremerton"/>
    <s v="Washington"/>
    <s v="98310"/>
    <n v="774"/>
    <n v="0"/>
    <n v="63"/>
    <n v="837"/>
    <n v="0.92469999999999997"/>
    <n v="0"/>
    <n v="0.92469999999999997"/>
    <s v="No"/>
    <s v="No"/>
    <s v="No"/>
    <s v="No"/>
    <s v="No"/>
    <s v="No"/>
    <s v="No"/>
    <s v="Yes"/>
    <s v="Yes"/>
    <s v="Yes"/>
    <s v="No"/>
    <s v="No"/>
    <s v="No"/>
    <s v="No"/>
    <s v="CEP"/>
  </r>
  <r>
    <n v="159944"/>
    <x v="175"/>
    <s v="Bremerton School District"/>
    <s v="18-100"/>
    <s v="Kitsap"/>
    <s v="6th District"/>
    <x v="0"/>
    <x v="0"/>
    <s v="No"/>
    <s v="Yes"/>
    <s v="Naval Avenue Elementary"/>
    <s v="900 Olympic Avenue"/>
    <m/>
    <s v="Bremerton"/>
    <s v="Washington"/>
    <s v="98312"/>
    <n v="269"/>
    <n v="0"/>
    <n v="46"/>
    <n v="315"/>
    <n v="0.85399999999999998"/>
    <n v="0"/>
    <n v="0.85399999999999998"/>
    <s v="No"/>
    <s v="Yes"/>
    <s v="Yes"/>
    <s v="Yes"/>
    <s v="Yes"/>
    <s v="Yes"/>
    <s v="Yes"/>
    <s v="No"/>
    <s v="No"/>
    <s v="No"/>
    <s v="No"/>
    <s v="No"/>
    <s v="No"/>
    <s v="No"/>
    <s v="CEP"/>
  </r>
  <r>
    <n v="159944"/>
    <x v="176"/>
    <s v="Bremerton School District"/>
    <s v="18-100"/>
    <s v="Kitsap"/>
    <s v="6th District"/>
    <x v="0"/>
    <x v="0"/>
    <s v="No"/>
    <s v="Yes"/>
    <s v="Renaissance High School"/>
    <s v="3400 1st St."/>
    <m/>
    <s v="Bremerton"/>
    <s v="Washington"/>
    <s v="98312"/>
    <n v="105"/>
    <n v="0"/>
    <n v="0"/>
    <n v="105"/>
    <n v="1"/>
    <n v="0"/>
    <n v="1"/>
    <s v="No"/>
    <s v="No"/>
    <s v="No"/>
    <s v="No"/>
    <s v="No"/>
    <s v="No"/>
    <s v="No"/>
    <s v="No"/>
    <s v="No"/>
    <s v="No"/>
    <s v="Yes"/>
    <s v="Yes"/>
    <s v="Yes"/>
    <s v="Yes"/>
    <s v="CEP"/>
  </r>
  <r>
    <n v="159944"/>
    <x v="177"/>
    <s v="Bremerton School District"/>
    <s v="18-100"/>
    <s v="Kitsap"/>
    <s v="6th District"/>
    <x v="0"/>
    <x v="0"/>
    <s v="No"/>
    <s v="Yes"/>
    <s v="View Ridge Elementary Arts Academy"/>
    <s v="3250 Spruce Street"/>
    <m/>
    <s v="Bremerton"/>
    <s v="Washington"/>
    <s v="98310"/>
    <n v="332"/>
    <n v="0"/>
    <n v="49"/>
    <n v="381"/>
    <n v="0.87139999999999995"/>
    <n v="0"/>
    <n v="0.87139999999999995"/>
    <s v="No"/>
    <s v="Yes"/>
    <s v="Yes"/>
    <s v="Yes"/>
    <s v="Yes"/>
    <s v="Yes"/>
    <s v="Yes"/>
    <s v="No"/>
    <s v="No"/>
    <s v="No"/>
    <s v="No"/>
    <s v="No"/>
    <s v="No"/>
    <s v="No"/>
    <s v="CEP"/>
  </r>
  <r>
    <n v="159944"/>
    <x v="178"/>
    <s v="Bremerton School District"/>
    <s v="18-100"/>
    <s v="Kitsap"/>
    <s v="6th District"/>
    <x v="0"/>
    <x v="0"/>
    <s v="No"/>
    <s v="Yes"/>
    <s v="West Hills S.T.E.M. Academy"/>
    <s v="520 National Ave. S."/>
    <m/>
    <s v="Bremerton"/>
    <s v="Washington"/>
    <s v="98312"/>
    <n v="316"/>
    <n v="0"/>
    <n v="0"/>
    <n v="316"/>
    <n v="1"/>
    <n v="0"/>
    <n v="1"/>
    <s v="Yes"/>
    <s v="Yes"/>
    <s v="Yes"/>
    <s v="Yes"/>
    <s v="Yes"/>
    <s v="Yes"/>
    <s v="Yes"/>
    <s v="No"/>
    <s v="No"/>
    <s v="No"/>
    <s v="No"/>
    <s v="No"/>
    <s v="No"/>
    <s v="No"/>
    <s v="CEP"/>
  </r>
  <r>
    <n v="159944"/>
    <x v="179"/>
    <s v="Bremerton School District"/>
    <s v="18-100"/>
    <s v="Kitsap"/>
    <s v="6th District"/>
    <x v="0"/>
    <x v="0"/>
    <s v="No"/>
    <s v="Yes"/>
    <s v="West Sound Technical Skills Center"/>
    <s v="101 National Ave. North"/>
    <m/>
    <s v="Bremerton"/>
    <s v="Washington"/>
    <s v="98312"/>
    <n v="75"/>
    <n v="15"/>
    <n v="6"/>
    <n v="96"/>
    <n v="0.78129999999999999"/>
    <n v="0.15629999999999999"/>
    <n v="0.9375"/>
    <s v="No"/>
    <s v="No"/>
    <s v="No"/>
    <s v="No"/>
    <s v="No"/>
    <s v="No"/>
    <s v="No"/>
    <s v="No"/>
    <s v="No"/>
    <s v="No"/>
    <s v="No"/>
    <s v="No"/>
    <s v="Yes"/>
    <s v="Yes"/>
    <s v="Standard"/>
  </r>
  <r>
    <n v="159434"/>
    <x v="180"/>
    <s v="Brewster School District"/>
    <s v="24-111"/>
    <s v="Okanogan"/>
    <s v="4th District"/>
    <x v="0"/>
    <x v="0"/>
    <s v="No"/>
    <s v="Yes"/>
    <s v="Brewster Elementary School"/>
    <s v="502 S. 7th Street"/>
    <s v="PO Box 97"/>
    <s v="Brewster"/>
    <s v="Washington"/>
    <s v="98812"/>
    <n v="391"/>
    <n v="0"/>
    <n v="43"/>
    <n v="434"/>
    <n v="0.90090000000000003"/>
    <n v="0"/>
    <n v="0.90090000000000003"/>
    <s v="Yes"/>
    <s v="Yes"/>
    <s v="Yes"/>
    <s v="Yes"/>
    <s v="Yes"/>
    <s v="Yes"/>
    <s v="Yes"/>
    <s v="No"/>
    <s v="No"/>
    <s v="No"/>
    <s v="No"/>
    <s v="No"/>
    <s v="No"/>
    <s v="No"/>
    <s v="CEP"/>
  </r>
  <r>
    <n v="159434"/>
    <x v="181"/>
    <s v="Brewster School District"/>
    <s v="24-111"/>
    <s v="Okanogan"/>
    <s v="4th District"/>
    <x v="0"/>
    <x v="0"/>
    <s v="No"/>
    <s v="Yes"/>
    <s v="Brewster Jr/Sr High"/>
    <s v="503 S 7TH ST"/>
    <m/>
    <s v="Brewster"/>
    <s v="Washington"/>
    <s v="98846"/>
    <n v="459"/>
    <n v="0"/>
    <n v="101"/>
    <n v="560"/>
    <n v="0.8196"/>
    <n v="0"/>
    <n v="0.8196"/>
    <s v="No"/>
    <s v="No"/>
    <s v="No"/>
    <s v="No"/>
    <s v="No"/>
    <s v="No"/>
    <s v="No"/>
    <s v="Yes"/>
    <s v="Yes"/>
    <s v="Yes"/>
    <s v="Yes"/>
    <s v="Yes"/>
    <s v="Yes"/>
    <s v="Yes"/>
    <s v="CEP"/>
  </r>
  <r>
    <n v="159342"/>
    <x v="182"/>
    <s v="Bridgeport School District"/>
    <s v="09-075"/>
    <m/>
    <s v="4th District"/>
    <x v="0"/>
    <x v="0"/>
    <s v="No"/>
    <s v="Yes"/>
    <s v="Bridgeport Elementary School"/>
    <s v="PO Box: 1060"/>
    <m/>
    <s v="Bridgeport"/>
    <s v="Washington"/>
    <s v="98813"/>
    <n v="253"/>
    <n v="0"/>
    <n v="62"/>
    <n v="315"/>
    <n v="0.80320000000000003"/>
    <n v="0"/>
    <n v="0.80320000000000003"/>
    <s v="Yes"/>
    <s v="Yes"/>
    <s v="Yes"/>
    <s v="Yes"/>
    <s v="Yes"/>
    <s v="Yes"/>
    <s v="Yes"/>
    <s v="No"/>
    <s v="No"/>
    <s v="No"/>
    <s v="No"/>
    <s v="No"/>
    <s v="No"/>
    <s v="No"/>
    <s v="CEP"/>
  </r>
  <r>
    <n v="159342"/>
    <x v="183"/>
    <s v="Bridgeport School District"/>
    <s v="09-075"/>
    <s v="Douglas"/>
    <s v="4th District"/>
    <x v="0"/>
    <x v="0"/>
    <s v="No"/>
    <s v="Yes"/>
    <s v="Bridgeport High"/>
    <s v="1220 Kryger Street"/>
    <m/>
    <s v="Bridgeport"/>
    <s v="Washington"/>
    <s v="98813"/>
    <n v="186"/>
    <n v="0"/>
    <n v="48"/>
    <n v="234"/>
    <n v="0.79490000000000005"/>
    <n v="0"/>
    <n v="0.79490000000000005"/>
    <s v="No"/>
    <s v="No"/>
    <s v="No"/>
    <s v="No"/>
    <s v="No"/>
    <s v="No"/>
    <s v="No"/>
    <s v="No"/>
    <s v="No"/>
    <s v="No"/>
    <s v="Yes"/>
    <s v="Yes"/>
    <s v="Yes"/>
    <s v="Yes"/>
    <s v="CEP"/>
  </r>
  <r>
    <n v="159342"/>
    <x v="184"/>
    <s v="Bridgeport School District"/>
    <s v="09-075"/>
    <s v="Douglas"/>
    <s v="4th District"/>
    <x v="0"/>
    <x v="0"/>
    <s v="No"/>
    <s v="Yes"/>
    <s v="Bridgeport Middle School"/>
    <s v="1300 Douglas Street"/>
    <m/>
    <s v="Bridgeport"/>
    <s v="Washington"/>
    <s v="98813"/>
    <n v="157"/>
    <n v="0"/>
    <n v="24"/>
    <n v="181"/>
    <n v="0.86739999999999995"/>
    <n v="0"/>
    <n v="0.86739999999999995"/>
    <s v="No"/>
    <s v="No"/>
    <s v="No"/>
    <s v="No"/>
    <s v="No"/>
    <s v="No"/>
    <s v="No"/>
    <s v="Yes"/>
    <s v="Yes"/>
    <s v="Yes"/>
    <s v="No"/>
    <s v="No"/>
    <s v="No"/>
    <s v="No"/>
    <s v="CEP"/>
  </r>
  <r>
    <n v="160000"/>
    <x v="185"/>
    <s v="Brinnon School District"/>
    <s v="16-046"/>
    <s v="Jefferson"/>
    <s v="6th District"/>
    <x v="0"/>
    <x v="0"/>
    <s v="No"/>
    <s v="Yes"/>
    <s v="Brinnon"/>
    <s v="46 School House Rd"/>
    <m/>
    <s v="Brinnon"/>
    <s v="Washington"/>
    <s v="98320"/>
    <n v="58"/>
    <n v="0"/>
    <n v="13"/>
    <n v="71"/>
    <n v="0.81689999999999996"/>
    <n v="0"/>
    <n v="0.81689999999999996"/>
    <s v="No"/>
    <s v="Yes"/>
    <s v="Yes"/>
    <s v="Yes"/>
    <s v="Yes"/>
    <s v="Yes"/>
    <s v="Yes"/>
    <s v="Yes"/>
    <s v="Yes"/>
    <s v="Yes"/>
    <s v="No"/>
    <s v="No"/>
    <s v="No"/>
    <s v="No"/>
    <s v="CEP"/>
  </r>
  <r>
    <n v="159210"/>
    <x v="186"/>
    <s v="Burlington - Edison School District"/>
    <s v="29-100"/>
    <s v="Skagit"/>
    <s v="2nd District"/>
    <x v="0"/>
    <x v="0"/>
    <s v="No"/>
    <s v="Yes"/>
    <s v="Allen Elementary"/>
    <s v="17145 Cook Road"/>
    <m/>
    <s v="Bow"/>
    <s v="Washington"/>
    <s v="98232"/>
    <n v="392"/>
    <n v="0"/>
    <n v="0"/>
    <n v="392"/>
    <n v="1"/>
    <n v="0"/>
    <n v="1"/>
    <s v="No"/>
    <s v="Yes"/>
    <s v="Yes"/>
    <s v="Yes"/>
    <s v="Yes"/>
    <s v="Yes"/>
    <s v="Yes"/>
    <s v="Yes"/>
    <s v="Yes"/>
    <s v="Yes"/>
    <s v="No"/>
    <s v="No"/>
    <s v="No"/>
    <s v="No"/>
    <s v="CEP"/>
  </r>
  <r>
    <n v="159210"/>
    <x v="187"/>
    <s v="Burlington - Edison School District"/>
    <s v="29-100"/>
    <s v="Skagit"/>
    <s v="2nd District"/>
    <x v="0"/>
    <x v="0"/>
    <s v="No"/>
    <s v="Yes"/>
    <s v="Bay View Elementary"/>
    <s v="15241 Josh Wilson Road"/>
    <m/>
    <s v="Burlington"/>
    <s v="Washington"/>
    <s v="98233"/>
    <n v="193"/>
    <n v="0"/>
    <n v="221"/>
    <n v="414"/>
    <n v="0.4662"/>
    <n v="0"/>
    <n v="0.4662"/>
    <s v="No"/>
    <s v="Yes"/>
    <s v="Yes"/>
    <s v="Yes"/>
    <s v="Yes"/>
    <s v="Yes"/>
    <s v="Yes"/>
    <s v="Yes"/>
    <s v="Yes"/>
    <s v="Yes"/>
    <s v="No"/>
    <s v="No"/>
    <s v="No"/>
    <s v="No"/>
    <s v="CEP"/>
  </r>
  <r>
    <n v="159210"/>
    <x v="188"/>
    <s v="Burlington - Edison School District"/>
    <s v="29-100"/>
    <s v="Skagit"/>
    <s v="2nd District"/>
    <x v="0"/>
    <x v="0"/>
    <s v="No"/>
    <s v="Yes"/>
    <s v="Burlington-Edison High School"/>
    <s v="301 N. Burlington Blvd"/>
    <m/>
    <s v="Burlington"/>
    <s v="Washington"/>
    <s v="98233"/>
    <n v="773"/>
    <n v="0"/>
    <n v="443"/>
    <n v="1216"/>
    <n v="0.63570000000000004"/>
    <n v="0"/>
    <n v="0.63570000000000004"/>
    <s v="No"/>
    <s v="No"/>
    <s v="No"/>
    <s v="No"/>
    <s v="No"/>
    <s v="No"/>
    <s v="No"/>
    <s v="No"/>
    <s v="No"/>
    <s v="No"/>
    <s v="Yes"/>
    <s v="Yes"/>
    <s v="Yes"/>
    <s v="Yes"/>
    <s v="CEP"/>
  </r>
  <r>
    <n v="159210"/>
    <x v="189"/>
    <s v="Burlington - Edison School District"/>
    <s v="29-100"/>
    <s v="Skagit"/>
    <s v="2nd District"/>
    <x v="0"/>
    <x v="0"/>
    <s v="No"/>
    <s v="Yes"/>
    <s v="Edison Elementary"/>
    <s v="5801 Main Avenue"/>
    <m/>
    <s v="Bow"/>
    <s v="Washington"/>
    <s v="98232"/>
    <n v="141"/>
    <n v="0"/>
    <n v="228"/>
    <n v="369"/>
    <n v="0.3821"/>
    <n v="0"/>
    <n v="0.3821"/>
    <s v="No"/>
    <s v="Yes"/>
    <s v="Yes"/>
    <s v="Yes"/>
    <s v="Yes"/>
    <s v="Yes"/>
    <s v="Yes"/>
    <s v="Yes"/>
    <s v="Yes"/>
    <s v="Yes"/>
    <s v="No"/>
    <s v="No"/>
    <s v="No"/>
    <s v="No"/>
    <s v="CEP"/>
  </r>
  <r>
    <n v="159210"/>
    <x v="190"/>
    <s v="Burlington - Edison School District"/>
    <s v="29-100"/>
    <s v="Skagit"/>
    <s v="2nd District"/>
    <x v="0"/>
    <x v="0"/>
    <s v="No"/>
    <s v="Yes"/>
    <s v="Lucille Umbarger Elementary"/>
    <s v="820 S. Skagit Street"/>
    <m/>
    <s v="Burlington"/>
    <s v="Washington"/>
    <s v="98233"/>
    <n v="503"/>
    <n v="0"/>
    <n v="66"/>
    <n v="569"/>
    <n v="0.88400000000000001"/>
    <n v="0"/>
    <n v="0.88400000000000001"/>
    <s v="No"/>
    <s v="No"/>
    <s v="Yes"/>
    <s v="Yes"/>
    <s v="Yes"/>
    <s v="Yes"/>
    <s v="Yes"/>
    <s v="Yes"/>
    <s v="Yes"/>
    <s v="Yes"/>
    <s v="No"/>
    <s v="No"/>
    <s v="No"/>
    <s v="No"/>
    <s v="CEP"/>
  </r>
  <r>
    <n v="159210"/>
    <x v="191"/>
    <s v="Burlington - Edison School District"/>
    <s v="29-100"/>
    <s v="Skagit"/>
    <s v="2nd District"/>
    <x v="0"/>
    <x v="0"/>
    <s v="No"/>
    <s v="Yes"/>
    <s v="West View Elementary"/>
    <s v="515 West Victoria Avenue"/>
    <m/>
    <s v="Burlington"/>
    <s v="Washington"/>
    <s v="98233"/>
    <n v="304"/>
    <n v="0"/>
    <n v="103"/>
    <n v="407"/>
    <n v="0.74690000000000001"/>
    <n v="0"/>
    <n v="0.74690000000000001"/>
    <s v="Yes"/>
    <s v="Yes"/>
    <s v="Yes"/>
    <s v="Yes"/>
    <s v="Yes"/>
    <s v="Yes"/>
    <s v="Yes"/>
    <s v="Yes"/>
    <s v="No"/>
    <s v="No"/>
    <s v="No"/>
    <s v="No"/>
    <s v="No"/>
    <s v="No"/>
    <s v="CEP"/>
  </r>
  <r>
    <n v="159946"/>
    <x v="192"/>
    <s v="Camas School District"/>
    <s v="06-117"/>
    <s v="Clark"/>
    <s v="3rd District"/>
    <x v="0"/>
    <x v="0"/>
    <s v="No"/>
    <s v="Yes"/>
    <s v="Camas High School"/>
    <s v="26900 SE 15th Street"/>
    <m/>
    <s v="Camas"/>
    <s v="Washington"/>
    <s v="98607"/>
    <n v="186"/>
    <n v="67"/>
    <n v="1720"/>
    <n v="1973"/>
    <n v="9.4299999999999995E-2"/>
    <n v="3.4000000000000002E-2"/>
    <n v="0.12820000000000001"/>
    <s v="No"/>
    <s v="No"/>
    <s v="No"/>
    <s v="No"/>
    <s v="No"/>
    <s v="No"/>
    <s v="No"/>
    <s v="No"/>
    <s v="No"/>
    <s v="No"/>
    <s v="Yes"/>
    <s v="Yes"/>
    <s v="Yes"/>
    <s v="Yes"/>
    <s v="Standard"/>
  </r>
  <r>
    <n v="159946"/>
    <x v="193"/>
    <s v="Camas School District"/>
    <s v="06-117"/>
    <s v="Clark"/>
    <s v="3rd District"/>
    <x v="0"/>
    <x v="0"/>
    <s v="No"/>
    <s v="Yes"/>
    <s v="Discovery High School"/>
    <s v="5125 NW Nan Henriksen Way"/>
    <m/>
    <s v="Camas"/>
    <s v="Washington"/>
    <s v="98607"/>
    <n v="14"/>
    <n v="9"/>
    <n v="168"/>
    <n v="191"/>
    <n v="7.3300000000000004E-2"/>
    <n v="4.7100000000000003E-2"/>
    <n v="0.12039999999999999"/>
    <s v="No"/>
    <s v="No"/>
    <s v="No"/>
    <s v="No"/>
    <s v="No"/>
    <s v="No"/>
    <s v="No"/>
    <s v="No"/>
    <s v="No"/>
    <s v="No"/>
    <s v="Yes"/>
    <s v="Yes"/>
    <s v="Yes"/>
    <s v="Yes"/>
    <s v="Standard"/>
  </r>
  <r>
    <n v="159946"/>
    <x v="194"/>
    <s v="Camas School District"/>
    <s v="06-117"/>
    <s v="Clark"/>
    <s v="3rd District"/>
    <x v="0"/>
    <x v="0"/>
    <s v="No"/>
    <s v="Yes"/>
    <s v="Dorothy Fox Elementary"/>
    <s v="2623 N.W. Sierra Street"/>
    <m/>
    <s v="Camas"/>
    <s v="Washington"/>
    <s v="98607"/>
    <n v="60"/>
    <n v="10"/>
    <n v="438"/>
    <n v="508"/>
    <n v="0.1181"/>
    <n v="1.9699999999999999E-2"/>
    <n v="0.13780000000000001"/>
    <s v="No"/>
    <s v="Yes"/>
    <s v="Yes"/>
    <s v="Yes"/>
    <s v="Yes"/>
    <s v="Yes"/>
    <s v="Yes"/>
    <s v="No"/>
    <s v="No"/>
    <s v="No"/>
    <s v="No"/>
    <s v="No"/>
    <s v="No"/>
    <s v="No"/>
    <s v="Standard"/>
  </r>
  <r>
    <n v="159946"/>
    <x v="195"/>
    <s v="Camas School District"/>
    <s v="06-117"/>
    <s v="Clark"/>
    <s v="3rd District"/>
    <x v="0"/>
    <x v="0"/>
    <s v="No"/>
    <s v="Yes"/>
    <s v="Grass Valley Elementary"/>
    <s v="3000 NW Grass Valley Dr."/>
    <m/>
    <s v="Camas"/>
    <s v="Washington"/>
    <s v="98607"/>
    <n v="42"/>
    <n v="15"/>
    <n v="404"/>
    <n v="461"/>
    <n v="9.11E-2"/>
    <n v="3.2500000000000001E-2"/>
    <n v="0.1236"/>
    <s v="No"/>
    <s v="Yes"/>
    <s v="Yes"/>
    <s v="Yes"/>
    <s v="Yes"/>
    <s v="Yes"/>
    <s v="Yes"/>
    <s v="No"/>
    <s v="No"/>
    <s v="No"/>
    <s v="No"/>
    <s v="No"/>
    <s v="No"/>
    <s v="No"/>
    <s v="Standard"/>
  </r>
  <r>
    <n v="159946"/>
    <x v="196"/>
    <s v="Camas School District"/>
    <s v="06-117"/>
    <s v="Clark"/>
    <s v="3rd District"/>
    <x v="0"/>
    <x v="0"/>
    <s v="No"/>
    <s v="Yes"/>
    <s v="Hayes Freedom High School"/>
    <s v="1919 NE Ione St."/>
    <m/>
    <s v="Camas"/>
    <s v="Washington"/>
    <s v="98607"/>
    <n v="29"/>
    <n v="11"/>
    <n v="110"/>
    <n v="150"/>
    <n v="0.1933"/>
    <n v="7.3300000000000004E-2"/>
    <n v="0.26669999999999999"/>
    <s v="No"/>
    <s v="No"/>
    <s v="No"/>
    <s v="No"/>
    <s v="No"/>
    <s v="No"/>
    <s v="No"/>
    <s v="No"/>
    <s v="No"/>
    <s v="No"/>
    <s v="Yes"/>
    <s v="Yes"/>
    <s v="Yes"/>
    <s v="Yes"/>
    <s v="Standard"/>
  </r>
  <r>
    <n v="159946"/>
    <x v="197"/>
    <s v="Camas School District"/>
    <s v="06-117"/>
    <s v="Clark"/>
    <s v="3rd District"/>
    <x v="0"/>
    <x v="0"/>
    <s v="No"/>
    <s v="Yes"/>
    <s v="Helen Baller Elementary"/>
    <s v="1954 N. E. Garfield Street"/>
    <m/>
    <s v="Camas"/>
    <s v="Washington"/>
    <s v="98607"/>
    <n v="81"/>
    <n v="21"/>
    <n v="426"/>
    <n v="528"/>
    <n v="0.15340000000000001"/>
    <n v="3.9800000000000002E-2"/>
    <n v="0.19320000000000001"/>
    <s v="No"/>
    <s v="Yes"/>
    <s v="Yes"/>
    <s v="Yes"/>
    <s v="Yes"/>
    <s v="Yes"/>
    <s v="Yes"/>
    <s v="No"/>
    <s v="No"/>
    <s v="No"/>
    <s v="No"/>
    <s v="No"/>
    <s v="No"/>
    <s v="No"/>
    <s v="Standard"/>
  </r>
  <r>
    <n v="159946"/>
    <x v="198"/>
    <s v="Camas School District"/>
    <s v="06-117"/>
    <s v="Clark"/>
    <s v="3rd District"/>
    <x v="0"/>
    <x v="0"/>
    <s v="No"/>
    <s v="Yes"/>
    <s v="La Camas Lake Elementary"/>
    <s v="4825 North shore Blvd"/>
    <m/>
    <s v="Camas"/>
    <s v="Washington"/>
    <s v="98607"/>
    <n v="59"/>
    <n v="13"/>
    <n v="287"/>
    <n v="359"/>
    <n v="0.1643"/>
    <n v="3.6200000000000003E-2"/>
    <n v="0.2006"/>
    <s v="No"/>
    <s v="Yes"/>
    <s v="Yes"/>
    <s v="Yes"/>
    <s v="Yes"/>
    <s v="Yes"/>
    <s v="Yes"/>
    <s v="No"/>
    <s v="No"/>
    <s v="No"/>
    <s v="No"/>
    <s v="No"/>
    <s v="No"/>
    <s v="No"/>
    <s v="Standard"/>
  </r>
  <r>
    <n v="159946"/>
    <x v="199"/>
    <s v="Camas School District"/>
    <s v="06-117"/>
    <s v="Clark"/>
    <s v="3rd District"/>
    <x v="0"/>
    <x v="0"/>
    <s v="No"/>
    <s v="Yes"/>
    <s v="Liberty Middle School"/>
    <s v="1612 NE Garfield"/>
    <m/>
    <s v="Camas"/>
    <s v="Washington"/>
    <s v="98607"/>
    <n v="107"/>
    <n v="37"/>
    <n v="544"/>
    <n v="688"/>
    <n v="0.1555"/>
    <n v="5.3800000000000001E-2"/>
    <n v="0.20930000000000001"/>
    <s v="No"/>
    <s v="No"/>
    <s v="No"/>
    <s v="No"/>
    <s v="No"/>
    <s v="No"/>
    <s v="No"/>
    <s v="Yes"/>
    <s v="Yes"/>
    <s v="Yes"/>
    <s v="No"/>
    <s v="No"/>
    <s v="No"/>
    <s v="No"/>
    <s v="Standard"/>
  </r>
  <r>
    <n v="159946"/>
    <x v="200"/>
    <s v="Camas School District"/>
    <s v="06-117"/>
    <m/>
    <s v="3rd District"/>
    <x v="0"/>
    <x v="0"/>
    <s v="No"/>
    <s v="Yes"/>
    <s v="Odyssey Middle School"/>
    <s v="5001 NW Nan Henriksen Way"/>
    <m/>
    <s v="Camas"/>
    <s v="Washington"/>
    <s v="98607"/>
    <n v="26"/>
    <n v="11"/>
    <n v="249"/>
    <n v="286"/>
    <n v="9.0899999999999995E-2"/>
    <n v="3.85E-2"/>
    <n v="0.12939999999999999"/>
    <s v="No"/>
    <s v="No"/>
    <s v="No"/>
    <s v="No"/>
    <s v="No"/>
    <s v="No"/>
    <s v="No"/>
    <s v="Yes"/>
    <s v="Yes"/>
    <s v="Yes"/>
    <s v="No"/>
    <s v="No"/>
    <s v="No"/>
    <s v="No"/>
    <s v="Standard"/>
  </r>
  <r>
    <n v="159946"/>
    <x v="201"/>
    <s v="Camas School District"/>
    <s v="06-117"/>
    <s v="Clark"/>
    <s v="3rd District"/>
    <x v="0"/>
    <x v="0"/>
    <s v="No"/>
    <s v="Yes"/>
    <s v="Prune Hill Elementary"/>
    <s v="1601 N.W. Tidland Street"/>
    <m/>
    <s v="Camas"/>
    <s v="Washington"/>
    <s v="98607"/>
    <n v="41"/>
    <n v="6"/>
    <n v="403"/>
    <n v="450"/>
    <n v="9.11E-2"/>
    <n v="1.3299999999999999E-2"/>
    <n v="0.10440000000000001"/>
    <s v="No"/>
    <s v="Yes"/>
    <s v="Yes"/>
    <s v="Yes"/>
    <s v="Yes"/>
    <s v="Yes"/>
    <s v="Yes"/>
    <s v="No"/>
    <s v="No"/>
    <s v="No"/>
    <s v="No"/>
    <s v="No"/>
    <s v="No"/>
    <s v="No"/>
    <s v="Standard"/>
  </r>
  <r>
    <n v="159946"/>
    <x v="202"/>
    <s v="Camas School District"/>
    <s v="06-117"/>
    <s v="Clark"/>
    <s v="3rd District"/>
    <x v="0"/>
    <x v="0"/>
    <s v="No"/>
    <s v="Yes"/>
    <s v="Skyridge Middle School"/>
    <s v="5220 N. W. Parker St."/>
    <m/>
    <s v="Camas"/>
    <s v="Washington"/>
    <s v="98607"/>
    <n v="51"/>
    <n v="21"/>
    <n v="662"/>
    <n v="734"/>
    <n v="6.9500000000000006E-2"/>
    <n v="2.86E-2"/>
    <n v="9.8100000000000007E-2"/>
    <s v="No"/>
    <s v="No"/>
    <s v="No"/>
    <s v="No"/>
    <s v="No"/>
    <s v="No"/>
    <s v="No"/>
    <s v="Yes"/>
    <s v="Yes"/>
    <s v="Yes"/>
    <s v="No"/>
    <s v="No"/>
    <s v="No"/>
    <s v="No"/>
    <s v="Standard"/>
  </r>
  <r>
    <n v="159946"/>
    <x v="203"/>
    <s v="Camas School District"/>
    <s v="06-117"/>
    <s v="Clark"/>
    <s v="3rd District"/>
    <x v="0"/>
    <x v="0"/>
    <s v="No"/>
    <s v="Yes"/>
    <s v="Woodburn Elementary"/>
    <s v="2400 NE Woodburn Dr."/>
    <m/>
    <s v="Camas"/>
    <s v="Washington"/>
    <s v="98607"/>
    <n v="87"/>
    <n v="20"/>
    <n v="509"/>
    <n v="616"/>
    <n v="0.14119999999999999"/>
    <n v="3.2500000000000001E-2"/>
    <n v="0.17369999999999999"/>
    <s v="No"/>
    <s v="Yes"/>
    <s v="Yes"/>
    <s v="Yes"/>
    <s v="Yes"/>
    <s v="Yes"/>
    <s v="Yes"/>
    <s v="No"/>
    <s v="No"/>
    <s v="No"/>
    <s v="No"/>
    <s v="No"/>
    <s v="No"/>
    <s v="No"/>
    <s v="Standard"/>
  </r>
  <r>
    <n v="159333"/>
    <x v="204"/>
    <s v="Cape Flattery School District"/>
    <s v="05-401"/>
    <s v="Clallam"/>
    <s v="6th District"/>
    <x v="0"/>
    <x v="0"/>
    <s v="No"/>
    <s v="Yes"/>
    <s v="Clallam Bay HIgh and Elementary School"/>
    <s v="PO BOX 337"/>
    <m/>
    <s v="Clallam Bay"/>
    <s v="Washington"/>
    <s v="98326"/>
    <n v="81"/>
    <n v="0"/>
    <n v="34"/>
    <n v="115"/>
    <n v="0.70430000000000004"/>
    <n v="0"/>
    <n v="0.70430000000000004"/>
    <s v="Yes"/>
    <s v="Yes"/>
    <s v="Yes"/>
    <s v="Yes"/>
    <s v="Yes"/>
    <s v="Yes"/>
    <s v="Yes"/>
    <s v="Yes"/>
    <s v="Yes"/>
    <s v="Yes"/>
    <s v="Yes"/>
    <s v="Yes"/>
    <s v="Yes"/>
    <s v="Yes"/>
    <s v="CEP"/>
  </r>
  <r>
    <n v="159333"/>
    <x v="205"/>
    <s v="Cape Flattery School District"/>
    <s v="05-401"/>
    <s v="Clallam"/>
    <s v="6th District"/>
    <x v="0"/>
    <x v="0"/>
    <s v="No"/>
    <s v="Yes"/>
    <s v="Neah Bay Elementary School"/>
    <s v="3560 Deer St"/>
    <m/>
    <s v="Neah Bay"/>
    <s v="Washington"/>
    <s v="98357"/>
    <n v="134"/>
    <n v="0"/>
    <n v="34"/>
    <n v="168"/>
    <n v="0.79759999999999998"/>
    <n v="0"/>
    <n v="0.79759999999999998"/>
    <s v="No"/>
    <s v="Yes"/>
    <s v="Yes"/>
    <s v="Yes"/>
    <s v="Yes"/>
    <s v="Yes"/>
    <s v="Yes"/>
    <s v="No"/>
    <s v="No"/>
    <s v="No"/>
    <s v="No"/>
    <s v="No"/>
    <s v="No"/>
    <s v="No"/>
    <s v="CEP"/>
  </r>
  <r>
    <n v="159333"/>
    <x v="206"/>
    <s v="Cape Flattery School District"/>
    <s v="05-401"/>
    <s v="Clallam"/>
    <s v="6th District"/>
    <x v="0"/>
    <x v="0"/>
    <s v="No"/>
    <s v="Yes"/>
    <s v="Neah Bay Jr/Sr High School"/>
    <s v="3560 Deer St"/>
    <m/>
    <s v="Neah Bay"/>
    <s v="Washington"/>
    <s v="98357"/>
    <n v="143"/>
    <n v="0"/>
    <n v="49"/>
    <n v="192"/>
    <n v="0.74480000000000002"/>
    <n v="0"/>
    <n v="0.74480000000000002"/>
    <s v="No"/>
    <s v="No"/>
    <s v="No"/>
    <s v="No"/>
    <s v="No"/>
    <s v="No"/>
    <s v="No"/>
    <s v="Yes"/>
    <s v="Yes"/>
    <s v="Yes"/>
    <s v="Yes"/>
    <s v="Yes"/>
    <s v="Yes"/>
    <s v="Yes"/>
    <s v="CEP"/>
  </r>
  <r>
    <n v="159559"/>
    <x v="207"/>
    <s v="Carbonado School District"/>
    <s v="27-019"/>
    <m/>
    <s v="8th District"/>
    <x v="0"/>
    <x v="0"/>
    <s v="No"/>
    <s v="Yes"/>
    <s v="Carbonado Elementary"/>
    <s v="PO Box 131"/>
    <m/>
    <s v="Carbonado"/>
    <s v="Washington"/>
    <s v="98323"/>
    <n v="45"/>
    <n v="11"/>
    <n v="124"/>
    <n v="180"/>
    <n v="0.25"/>
    <n v="6.1100000000000002E-2"/>
    <n v="0.31109999999999999"/>
    <s v="Yes"/>
    <s v="Yes"/>
    <s v="Yes"/>
    <s v="Yes"/>
    <s v="Yes"/>
    <s v="Yes"/>
    <s v="Yes"/>
    <s v="Yes"/>
    <s v="Yes"/>
    <s v="Yes"/>
    <s v="No"/>
    <s v="No"/>
    <s v="No"/>
    <s v="No"/>
    <s v="Standard"/>
  </r>
  <r>
    <n v="160495"/>
    <x v="208"/>
    <s v="Cascade Public School"/>
    <s v="17-917"/>
    <s v="King"/>
    <s v="9th District"/>
    <x v="0"/>
    <x v="0"/>
    <s v="No"/>
    <s v="Yes"/>
    <s v="Why Not You Academy"/>
    <s v="22419 Pacific Hwy S, #3"/>
    <m/>
    <s v="Des Moines"/>
    <s v="Washington"/>
    <s v="98198"/>
    <n v="113"/>
    <n v="0"/>
    <n v="34"/>
    <n v="147"/>
    <n v="0.76870000000000005"/>
    <n v="0"/>
    <n v="0.76870000000000005"/>
    <s v="No"/>
    <s v="No"/>
    <s v="No"/>
    <s v="No"/>
    <s v="No"/>
    <s v="No"/>
    <s v="No"/>
    <s v="No"/>
    <s v="No"/>
    <s v="No"/>
    <s v="Yes"/>
    <s v="Yes"/>
    <s v="No"/>
    <s v="No"/>
    <s v="CEP"/>
  </r>
  <r>
    <n v="160027"/>
    <x v="209"/>
    <s v="Cascade School District"/>
    <s v="04-228"/>
    <s v="Chelan"/>
    <s v="8th District"/>
    <x v="0"/>
    <x v="0"/>
    <s v="No"/>
    <s v="Yes"/>
    <s v="Alpine Lakes Elementary"/>
    <s v="500 Pine Street"/>
    <m/>
    <s v="Leavenworth"/>
    <s v="Washington"/>
    <s v="98826"/>
    <n v="84"/>
    <n v="28"/>
    <n v="154"/>
    <n v="266"/>
    <n v="0.31580000000000003"/>
    <n v="0.1053"/>
    <n v="0.42109999999999997"/>
    <s v="No"/>
    <s v="No"/>
    <s v="No"/>
    <s v="No"/>
    <s v="Yes"/>
    <s v="Yes"/>
    <s v="Yes"/>
    <s v="No"/>
    <s v="No"/>
    <s v="No"/>
    <s v="No"/>
    <s v="No"/>
    <s v="No"/>
    <s v="No"/>
    <s v="Standard"/>
  </r>
  <r>
    <n v="160027"/>
    <x v="210"/>
    <s v="Cascade School District"/>
    <s v="04-228"/>
    <s v="Chelan"/>
    <s v="8th District"/>
    <x v="0"/>
    <x v="0"/>
    <s v="No"/>
    <s v="Yes"/>
    <s v="Beaver Valley"/>
    <s v="19265 Beaver Valley Rd."/>
    <m/>
    <s v="Plain"/>
    <s v="Washington"/>
    <s v="98826"/>
    <n v="0"/>
    <n v="0"/>
    <n v="0"/>
    <n v="0"/>
    <n v="0"/>
    <n v="0"/>
    <n v="0"/>
    <s v="No"/>
    <s v="Yes"/>
    <s v="Yes"/>
    <s v="Yes"/>
    <s v="Yes"/>
    <s v="Yes"/>
    <s v="Yes"/>
    <s v="No"/>
    <s v="No"/>
    <s v="No"/>
    <s v="No"/>
    <s v="No"/>
    <s v="No"/>
    <s v="No"/>
    <s v="Standard"/>
  </r>
  <r>
    <n v="160027"/>
    <x v="211"/>
    <s v="Cascade School District"/>
    <s v="04-228"/>
    <s v="Chelan"/>
    <s v="8th District"/>
    <x v="0"/>
    <x v="0"/>
    <s v="No"/>
    <s v="Yes"/>
    <s v="Cascade High School"/>
    <s v="10190 Chumstick Rd."/>
    <m/>
    <s v="Leavenworth"/>
    <s v="Washington"/>
    <s v="98826"/>
    <n v="134"/>
    <n v="47"/>
    <n v="263"/>
    <n v="444"/>
    <n v="0.30180000000000001"/>
    <n v="0.10589999999999999"/>
    <n v="0.40770000000000001"/>
    <s v="No"/>
    <s v="No"/>
    <s v="No"/>
    <s v="No"/>
    <s v="No"/>
    <s v="No"/>
    <s v="No"/>
    <s v="No"/>
    <s v="No"/>
    <s v="No"/>
    <s v="Yes"/>
    <s v="Yes"/>
    <s v="Yes"/>
    <s v="Yes"/>
    <s v="Standard"/>
  </r>
  <r>
    <n v="160027"/>
    <x v="212"/>
    <s v="Cascade School District"/>
    <s v="04-228"/>
    <s v="Chelan"/>
    <s v="8th District"/>
    <x v="0"/>
    <x v="0"/>
    <s v="No"/>
    <s v="Yes"/>
    <s v="Icicle River Middle School"/>
    <s v="10195 Titus Road"/>
    <m/>
    <s v="Leavenworth"/>
    <s v="Washington"/>
    <s v="98826"/>
    <n v="93"/>
    <n v="23"/>
    <n v="169"/>
    <n v="285"/>
    <n v="0.32629999999999998"/>
    <n v="8.0699999999999994E-2"/>
    <n v="0.40699999999999997"/>
    <s v="Yes"/>
    <s v="Yes"/>
    <s v="Yes"/>
    <s v="Yes"/>
    <s v="Yes"/>
    <s v="Yes"/>
    <s v="Yes"/>
    <s v="No"/>
    <s v="No"/>
    <s v="No"/>
    <s v="No"/>
    <s v="No"/>
    <s v="No"/>
    <s v="No"/>
    <s v="Standard"/>
  </r>
  <r>
    <n v="160027"/>
    <x v="213"/>
    <s v="Cascade School District"/>
    <s v="04-228"/>
    <s v="Chelan"/>
    <s v="8th District"/>
    <x v="0"/>
    <x v="0"/>
    <s v="No"/>
    <s v="Yes"/>
    <s v="Peshastin Dryden Elementary School"/>
    <s v="10001 School St"/>
    <m/>
    <s v="Peshastin"/>
    <s v="Washington"/>
    <s v="98847"/>
    <n v="87"/>
    <n v="27"/>
    <n v="193"/>
    <n v="307"/>
    <n v="0.28339999999999999"/>
    <n v="8.7900000000000006E-2"/>
    <n v="0.37130000000000002"/>
    <s v="No"/>
    <s v="Yes"/>
    <s v="Yes"/>
    <s v="Yes"/>
    <s v="No"/>
    <s v="No"/>
    <s v="No"/>
    <s v="No"/>
    <s v="No"/>
    <s v="No"/>
    <s v="No"/>
    <s v="No"/>
    <s v="No"/>
    <s v="No"/>
    <s v="Standard"/>
  </r>
  <r>
    <n v="159592"/>
    <x v="214"/>
    <s v="Cashmere School District"/>
    <s v="04-222"/>
    <s v="Chelan"/>
    <s v="8th District"/>
    <x v="0"/>
    <x v="0"/>
    <s v="No"/>
    <s v="Yes"/>
    <s v="Cashmere High School"/>
    <s v="329 Tigner Road"/>
    <m/>
    <s v="Cashmere"/>
    <s v="Washington"/>
    <s v="98815"/>
    <n v="137"/>
    <n v="49"/>
    <n v="316"/>
    <n v="502"/>
    <n v="0.27289999999999998"/>
    <n v="9.7600000000000006E-2"/>
    <n v="0.3705"/>
    <s v="No"/>
    <s v="No"/>
    <s v="No"/>
    <s v="No"/>
    <s v="No"/>
    <s v="No"/>
    <s v="No"/>
    <s v="No"/>
    <s v="No"/>
    <s v="No"/>
    <s v="Yes"/>
    <s v="Yes"/>
    <s v="Yes"/>
    <s v="Yes"/>
    <s v="Standard"/>
  </r>
  <r>
    <n v="159592"/>
    <x v="215"/>
    <s v="Cashmere School District"/>
    <s v="04-222"/>
    <s v="Chelan"/>
    <s v="8th District"/>
    <x v="0"/>
    <x v="0"/>
    <s v="No"/>
    <s v="Yes"/>
    <s v="Cashmere Middle School"/>
    <s v="300 Tigner Road"/>
    <m/>
    <s v="Cashmere"/>
    <s v="Washington"/>
    <s v="98815"/>
    <n v="183"/>
    <n v="48"/>
    <n v="285"/>
    <n v="516"/>
    <n v="0.35470000000000002"/>
    <n v="9.2999999999999999E-2"/>
    <n v="0.44769999999999999"/>
    <s v="No"/>
    <s v="No"/>
    <s v="No"/>
    <s v="No"/>
    <s v="No"/>
    <s v="No"/>
    <s v="Yes"/>
    <s v="Yes"/>
    <s v="Yes"/>
    <s v="Yes"/>
    <s v="No"/>
    <s v="No"/>
    <s v="No"/>
    <s v="No"/>
    <s v="Standard"/>
  </r>
  <r>
    <n v="159592"/>
    <x v="216"/>
    <s v="Cashmere School District"/>
    <s v="04-222"/>
    <s v="Chelan"/>
    <s v="8th District"/>
    <x v="0"/>
    <x v="0"/>
    <s v="No"/>
    <s v="Yes"/>
    <s v="Vale Elementary"/>
    <s v="101 Pioneer Avenue"/>
    <m/>
    <s v="Cashmere"/>
    <s v="Washington"/>
    <s v="98815"/>
    <n v="208"/>
    <n v="65"/>
    <n v="367"/>
    <n v="640"/>
    <n v="0.32500000000000001"/>
    <n v="0.1016"/>
    <n v="0.42659999999999998"/>
    <s v="Yes"/>
    <s v="Yes"/>
    <s v="Yes"/>
    <s v="Yes"/>
    <s v="Yes"/>
    <s v="Yes"/>
    <s v="No"/>
    <s v="No"/>
    <s v="No"/>
    <s v="No"/>
    <s v="No"/>
    <s v="No"/>
    <s v="No"/>
    <s v="No"/>
    <s v="Standard"/>
  </r>
  <r>
    <n v="159469"/>
    <x v="217"/>
    <s v="Castle Rock School District"/>
    <s v="08-401"/>
    <s v="Cowlitz"/>
    <s v="3rd District"/>
    <x v="0"/>
    <x v="0"/>
    <s v="No"/>
    <s v="Yes"/>
    <s v="Castle Rock Elementary"/>
    <s v="700 Huntington Ave. S."/>
    <m/>
    <s v="Castle Rock"/>
    <s v="Washington"/>
    <s v="98611"/>
    <n v="442"/>
    <n v="0"/>
    <n v="205"/>
    <n v="647"/>
    <n v="0.68320000000000003"/>
    <n v="0"/>
    <n v="0.68320000000000003"/>
    <s v="Yes"/>
    <s v="Yes"/>
    <s v="Yes"/>
    <s v="Yes"/>
    <s v="Yes"/>
    <s v="Yes"/>
    <s v="Yes"/>
    <s v="No"/>
    <s v="No"/>
    <s v="No"/>
    <s v="No"/>
    <s v="No"/>
    <s v="No"/>
    <s v="No"/>
    <s v="CEP"/>
  </r>
  <r>
    <n v="159469"/>
    <x v="218"/>
    <s v="Castle Rock School District"/>
    <s v="08-401"/>
    <s v="Cowlitz"/>
    <s v="3rd District"/>
    <x v="0"/>
    <x v="0"/>
    <s v="No"/>
    <s v="Yes"/>
    <s v="Castle Rock High School"/>
    <s v="5180 West Side Hwy"/>
    <m/>
    <s v="Castle Rock"/>
    <s v="Washington"/>
    <s v="98611"/>
    <n v="296"/>
    <n v="0"/>
    <n v="149"/>
    <n v="445"/>
    <n v="0.66520000000000001"/>
    <n v="0"/>
    <n v="0.66520000000000001"/>
    <s v="No"/>
    <s v="No"/>
    <s v="No"/>
    <s v="No"/>
    <s v="No"/>
    <s v="No"/>
    <s v="No"/>
    <s v="No"/>
    <s v="No"/>
    <s v="No"/>
    <s v="Yes"/>
    <s v="Yes"/>
    <s v="Yes"/>
    <s v="Yes"/>
    <s v="CEP"/>
  </r>
  <r>
    <n v="159469"/>
    <x v="219"/>
    <s v="Castle Rock School District"/>
    <s v="08-401"/>
    <s v="Cowlitz"/>
    <s v="3rd District"/>
    <x v="0"/>
    <x v="0"/>
    <s v="No"/>
    <s v="Yes"/>
    <s v="Castle Rock Middle School"/>
    <s v="615 Front Ave SW"/>
    <m/>
    <s v="Castle Rock"/>
    <s v="Washington"/>
    <s v="98611"/>
    <n v="221"/>
    <n v="0"/>
    <n v="133"/>
    <n v="354"/>
    <n v="0.62429999999999997"/>
    <n v="0"/>
    <n v="0.62429999999999997"/>
    <s v="No"/>
    <s v="No"/>
    <s v="No"/>
    <s v="No"/>
    <s v="No"/>
    <s v="No"/>
    <s v="No"/>
    <s v="Yes"/>
    <s v="Yes"/>
    <s v="Yes"/>
    <s v="No"/>
    <s v="No"/>
    <s v="No"/>
    <s v="No"/>
    <s v="CEP"/>
  </r>
  <r>
    <n v="160492"/>
    <x v="220"/>
    <s v="Catalyst Public Schools"/>
    <s v="18-901"/>
    <s v="Kitsap"/>
    <s v="6th District"/>
    <x v="0"/>
    <x v="0"/>
    <s v="No"/>
    <s v="Yes"/>
    <s v="Catalyst Public Schools"/>
    <s v="1305 Ironsides Ave"/>
    <m/>
    <s v="Bremerton"/>
    <s v="Washington"/>
    <s v="98310"/>
    <n v="138"/>
    <n v="99"/>
    <n v="206"/>
    <n v="443"/>
    <n v="0.3115"/>
    <n v="0.2235"/>
    <n v="0.53500000000000003"/>
    <s v="No"/>
    <s v="Yes"/>
    <s v="Yes"/>
    <s v="Yes"/>
    <s v="Yes"/>
    <s v="Yes"/>
    <s v="Yes"/>
    <s v="Yes"/>
    <s v="Yes"/>
    <s v="Yes"/>
    <s v="No"/>
    <s v="No"/>
    <s v="No"/>
    <s v="No"/>
    <s v="Standard"/>
  </r>
  <r>
    <n v="159522"/>
    <x v="221"/>
    <s v="Centerville School District"/>
    <s v="20-215"/>
    <s v="Klickitat"/>
    <s v="3rd District"/>
    <x v="0"/>
    <x v="0"/>
    <s v="No"/>
    <s v="Yes"/>
    <s v="Centerville"/>
    <s v="2315 Centerville Hwy"/>
    <m/>
    <s v="Centerville"/>
    <s v="Washington"/>
    <s v="98613"/>
    <n v="23"/>
    <n v="14"/>
    <n v="59"/>
    <n v="96"/>
    <n v="0.23960000000000001"/>
    <n v="0.14580000000000001"/>
    <n v="0.38540000000000002"/>
    <s v="No"/>
    <s v="Yes"/>
    <s v="Yes"/>
    <s v="Yes"/>
    <s v="Yes"/>
    <s v="Yes"/>
    <s v="Yes"/>
    <s v="Yes"/>
    <s v="Yes"/>
    <s v="Yes"/>
    <s v="No"/>
    <s v="No"/>
    <s v="No"/>
    <s v="No"/>
    <s v="Standard"/>
  </r>
  <r>
    <n v="159952"/>
    <x v="222"/>
    <s v="Central Kitsap School District"/>
    <s v="18-401"/>
    <s v="Kitsap"/>
    <s v="6th District"/>
    <x v="0"/>
    <x v="0"/>
    <s v="No"/>
    <s v="Yes"/>
    <s v="Alternative High School (Barker Creek)"/>
    <s v="1400 NE McWilliams Rd"/>
    <m/>
    <s v="Bremerton"/>
    <s v="Washington"/>
    <s v="98311"/>
    <n v="359"/>
    <n v="0"/>
    <n v="204"/>
    <n v="563"/>
    <n v="0.63770000000000004"/>
    <n v="0"/>
    <n v="0.63770000000000004"/>
    <s v="No"/>
    <s v="Yes"/>
    <s v="Yes"/>
    <s v="Yes"/>
    <s v="Yes"/>
    <s v="Yes"/>
    <s v="Yes"/>
    <s v="Yes"/>
    <s v="Yes"/>
    <s v="Yes"/>
    <s v="Yes"/>
    <s v="Yes"/>
    <s v="Yes"/>
    <s v="Yes"/>
    <s v="CEP"/>
  </r>
  <r>
    <n v="159952"/>
    <x v="223"/>
    <s v="Central Kitsap School District"/>
    <s v="18-401"/>
    <s v="Kitsap"/>
    <s v="6th District"/>
    <x v="0"/>
    <x v="0"/>
    <s v="No"/>
    <s v="Yes"/>
    <s v="Brownsville Elementary"/>
    <s v="8795 Illahee Rd. N.E."/>
    <m/>
    <s v="Bremerton"/>
    <s v="Washington"/>
    <s v="98311"/>
    <n v="77"/>
    <n v="31"/>
    <n v="317"/>
    <n v="425"/>
    <n v="0.1812"/>
    <n v="7.2900000000000006E-2"/>
    <n v="0.25409999999999999"/>
    <s v="No"/>
    <s v="Yes"/>
    <s v="Yes"/>
    <s v="Yes"/>
    <s v="Yes"/>
    <s v="Yes"/>
    <s v="Yes"/>
    <s v="No"/>
    <s v="No"/>
    <s v="No"/>
    <s v="No"/>
    <s v="No"/>
    <s v="No"/>
    <s v="No"/>
    <s v="Standard"/>
  </r>
  <r>
    <n v="159952"/>
    <x v="224"/>
    <s v="Central Kitsap School District"/>
    <s v="18-401"/>
    <s v="Kitsap"/>
    <s v="6th District"/>
    <x v="0"/>
    <x v="0"/>
    <s v="No"/>
    <s v="Yes"/>
    <s v="Central Kitsap High"/>
    <s v="3700 N.W. Anderson Hill Rd."/>
    <m/>
    <s v="Silverdale"/>
    <s v="Washington"/>
    <s v="98383"/>
    <n v="253"/>
    <n v="127"/>
    <n v="1281"/>
    <n v="1661"/>
    <n v="0.15229999999999999"/>
    <n v="7.6499999999999999E-2"/>
    <n v="0.2288"/>
    <s v="No"/>
    <s v="No"/>
    <s v="No"/>
    <s v="No"/>
    <s v="No"/>
    <s v="No"/>
    <s v="No"/>
    <s v="No"/>
    <s v="No"/>
    <s v="No"/>
    <s v="Yes"/>
    <s v="Yes"/>
    <s v="Yes"/>
    <s v="Yes"/>
    <s v="Standard"/>
  </r>
  <r>
    <n v="159952"/>
    <x v="225"/>
    <s v="Central Kitsap School District"/>
    <s v="18-401"/>
    <s v="Kitsap"/>
    <s v="6th District"/>
    <x v="0"/>
    <x v="0"/>
    <s v="No"/>
    <s v="Yes"/>
    <s v="Central Kitsap Middle School"/>
    <s v="10130 Frontier Pl. N.W."/>
    <m/>
    <s v="Silverdale"/>
    <s v="Washington"/>
    <s v="98383"/>
    <n v="117"/>
    <n v="53"/>
    <n v="467"/>
    <n v="637"/>
    <n v="0.1837"/>
    <n v="8.3199999999999996E-2"/>
    <n v="0.26690000000000003"/>
    <s v="No"/>
    <s v="No"/>
    <s v="No"/>
    <s v="No"/>
    <s v="No"/>
    <s v="No"/>
    <s v="No"/>
    <s v="Yes"/>
    <s v="Yes"/>
    <s v="Yes"/>
    <s v="No"/>
    <s v="No"/>
    <s v="No"/>
    <s v="No"/>
    <s v="Standard"/>
  </r>
  <r>
    <n v="159952"/>
    <x v="226"/>
    <s v="Central Kitsap School District"/>
    <s v="18-401"/>
    <s v="Kitsap"/>
    <s v="6th District"/>
    <x v="0"/>
    <x v="0"/>
    <s v="No"/>
    <s v="Yes"/>
    <s v="Clear Creek Elementary"/>
    <s v="12901 Winter Creek Ave NW"/>
    <m/>
    <s v="Silverdale"/>
    <s v="Washington"/>
    <s v="98383"/>
    <n v="106"/>
    <n v="110"/>
    <n v="242"/>
    <n v="458"/>
    <n v="0.23139999999999999"/>
    <n v="0.2402"/>
    <n v="0.47160000000000002"/>
    <s v="No"/>
    <s v="Yes"/>
    <s v="Yes"/>
    <s v="Yes"/>
    <s v="Yes"/>
    <s v="Yes"/>
    <s v="Yes"/>
    <s v="No"/>
    <s v="No"/>
    <s v="No"/>
    <s v="No"/>
    <s v="No"/>
    <s v="No"/>
    <s v="No"/>
    <s v="Standard"/>
  </r>
  <r>
    <n v="159952"/>
    <x v="227"/>
    <s v="Central Kitsap School District"/>
    <s v="18-401"/>
    <s v="Kitsap"/>
    <s v="6th District"/>
    <x v="0"/>
    <x v="0"/>
    <s v="No"/>
    <s v="Yes"/>
    <s v="Cottonwood Elementary"/>
    <s v="330 NE Foster Road"/>
    <m/>
    <s v="Bremerton"/>
    <s v="Washington"/>
    <s v="98311"/>
    <n v="106"/>
    <n v="38"/>
    <n v="240"/>
    <n v="384"/>
    <n v="0.27600000000000002"/>
    <n v="9.9000000000000005E-2"/>
    <n v="0.375"/>
    <s v="No"/>
    <s v="Yes"/>
    <s v="Yes"/>
    <s v="Yes"/>
    <s v="Yes"/>
    <s v="Yes"/>
    <s v="Yes"/>
    <s v="No"/>
    <s v="No"/>
    <s v="No"/>
    <s v="No"/>
    <s v="No"/>
    <s v="No"/>
    <s v="No"/>
    <s v="Standard"/>
  </r>
  <r>
    <n v="159952"/>
    <x v="228"/>
    <s v="Central Kitsap School District"/>
    <s v="18-401"/>
    <s v="Kitsap"/>
    <s v="6th District"/>
    <x v="0"/>
    <x v="0"/>
    <s v="No"/>
    <s v="Yes"/>
    <s v="Cougar Valley Elementary"/>
    <s v="13200 Olympic View Rd."/>
    <m/>
    <s v="Silverdale"/>
    <s v="Washington"/>
    <s v="98383"/>
    <n v="78"/>
    <n v="49"/>
    <n v="282"/>
    <n v="409"/>
    <n v="0.19070000000000001"/>
    <n v="0.1198"/>
    <n v="0.3105"/>
    <s v="No"/>
    <s v="Yes"/>
    <s v="Yes"/>
    <s v="Yes"/>
    <s v="Yes"/>
    <s v="Yes"/>
    <s v="Yes"/>
    <s v="No"/>
    <s v="No"/>
    <s v="No"/>
    <s v="No"/>
    <s v="No"/>
    <s v="No"/>
    <s v="No"/>
    <s v="Standard"/>
  </r>
  <r>
    <n v="159952"/>
    <x v="229"/>
    <s v="Central Kitsap School District"/>
    <s v="18-401"/>
    <s v="Kitsap"/>
    <s v="6th District"/>
    <x v="0"/>
    <x v="0"/>
    <s v="No"/>
    <s v="Yes"/>
    <s v="Emerald Heights Elementary"/>
    <s v="1260 Pinnacle Court"/>
    <m/>
    <s v="Silverdale"/>
    <s v="Washington"/>
    <s v="98383"/>
    <n v="76"/>
    <n v="46"/>
    <n v="371"/>
    <n v="493"/>
    <n v="0.1542"/>
    <n v="9.3299999999999994E-2"/>
    <n v="0.2475"/>
    <s v="No"/>
    <s v="Yes"/>
    <s v="Yes"/>
    <s v="Yes"/>
    <s v="Yes"/>
    <s v="Yes"/>
    <s v="Yes"/>
    <s v="No"/>
    <s v="No"/>
    <s v="No"/>
    <s v="No"/>
    <s v="No"/>
    <s v="No"/>
    <s v="No"/>
    <s v="Standard"/>
  </r>
  <r>
    <n v="159952"/>
    <x v="230"/>
    <s v="Central Kitsap School District"/>
    <s v="18-401"/>
    <s v="Kitsap"/>
    <s v="6th District"/>
    <x v="0"/>
    <x v="0"/>
    <s v="No"/>
    <s v="Yes"/>
    <s v="Esquire Hills Elementary"/>
    <s v="2650 N.E. John Carlson Rd."/>
    <m/>
    <s v="Bremerton"/>
    <s v="Washington"/>
    <s v="98311"/>
    <n v="181"/>
    <n v="0"/>
    <n v="96"/>
    <n v="277"/>
    <n v="0.65339999999999998"/>
    <n v="0"/>
    <n v="0.65339999999999998"/>
    <s v="No"/>
    <s v="Yes"/>
    <s v="Yes"/>
    <s v="Yes"/>
    <s v="Yes"/>
    <s v="Yes"/>
    <s v="Yes"/>
    <s v="No"/>
    <s v="No"/>
    <s v="No"/>
    <s v="No"/>
    <s v="No"/>
    <s v="No"/>
    <s v="No"/>
    <s v="CEP"/>
  </r>
  <r>
    <n v="159952"/>
    <x v="231"/>
    <s v="Central Kitsap School District"/>
    <s v="18-401"/>
    <s v="Kitsap"/>
    <s v="6th District"/>
    <x v="0"/>
    <x v="0"/>
    <s v="No"/>
    <s v="Yes"/>
    <s v="Fairview Middle School"/>
    <s v="8107 Central Valley Rd. N.W."/>
    <m/>
    <s v="Bremerton"/>
    <s v="Washington"/>
    <s v="98383"/>
    <n v="430"/>
    <n v="0"/>
    <n v="174"/>
    <n v="604"/>
    <n v="0.71189999999999998"/>
    <n v="0"/>
    <n v="0.71189999999999998"/>
    <s v="No"/>
    <s v="No"/>
    <s v="No"/>
    <s v="No"/>
    <s v="No"/>
    <s v="No"/>
    <s v="No"/>
    <s v="Yes"/>
    <s v="Yes"/>
    <s v="Yes"/>
    <s v="No"/>
    <s v="No"/>
    <s v="No"/>
    <s v="No"/>
    <s v="CEP"/>
  </r>
  <r>
    <n v="159952"/>
    <x v="232"/>
    <s v="Central Kitsap School District"/>
    <s v="18-401"/>
    <s v="Kitsap"/>
    <s v="6th District"/>
    <x v="0"/>
    <x v="0"/>
    <s v="No"/>
    <s v="Yes"/>
    <s v="Green Mountain Elementary"/>
    <s v="3860 Boundary Trail N.W."/>
    <m/>
    <s v="Bremerton"/>
    <s v="Washington"/>
    <s v="98312"/>
    <n v="73"/>
    <n v="38"/>
    <n v="263"/>
    <n v="374"/>
    <n v="0.19520000000000001"/>
    <n v="0.1016"/>
    <n v="0.29680000000000001"/>
    <s v="No"/>
    <s v="Yes"/>
    <s v="Yes"/>
    <s v="Yes"/>
    <s v="Yes"/>
    <s v="Yes"/>
    <s v="Yes"/>
    <s v="No"/>
    <s v="No"/>
    <s v="No"/>
    <s v="No"/>
    <s v="No"/>
    <s v="No"/>
    <s v="No"/>
    <s v="Standard"/>
  </r>
  <r>
    <n v="159952"/>
    <x v="233"/>
    <s v="Central Kitsap School District"/>
    <s v="18-401"/>
    <s v="Kitsap"/>
    <s v="6th District"/>
    <x v="0"/>
    <x v="0"/>
    <s v="No"/>
    <s v="Yes"/>
    <s v="Hawk Elementary (HEJP)"/>
    <s v="2900 Austin Drive"/>
    <m/>
    <s v="Bremerton"/>
    <s v="Washington"/>
    <s v="98312"/>
    <n v="111"/>
    <n v="43"/>
    <n v="310"/>
    <n v="464"/>
    <n v="0.2392"/>
    <n v="9.2700000000000005E-2"/>
    <n v="0.33189999999999997"/>
    <s v="No"/>
    <s v="Yes"/>
    <s v="Yes"/>
    <s v="Yes"/>
    <s v="Yes"/>
    <s v="Yes"/>
    <s v="Yes"/>
    <s v="No"/>
    <s v="No"/>
    <s v="No"/>
    <s v="No"/>
    <s v="No"/>
    <s v="No"/>
    <s v="No"/>
    <s v="Standard"/>
  </r>
  <r>
    <n v="159952"/>
    <x v="234"/>
    <s v="Central Kitsap School District"/>
    <s v="18-401"/>
    <s v="Kitsap"/>
    <s v="6th District"/>
    <x v="0"/>
    <x v="0"/>
    <s v="No"/>
    <s v="Yes"/>
    <s v="Klahowya Secondary (7-12)"/>
    <s v="7607 N.W. Newberry Hill Rd."/>
    <m/>
    <s v="Silverdale"/>
    <s v="Washington"/>
    <s v="98383"/>
    <n v="165"/>
    <n v="70"/>
    <n v="745"/>
    <n v="980"/>
    <n v="0.16839999999999999"/>
    <n v="7.1400000000000005E-2"/>
    <n v="0.23980000000000001"/>
    <s v="No"/>
    <s v="No"/>
    <s v="No"/>
    <s v="No"/>
    <s v="No"/>
    <s v="No"/>
    <s v="No"/>
    <s v="Yes"/>
    <s v="Yes"/>
    <s v="Yes"/>
    <s v="Yes"/>
    <s v="Yes"/>
    <s v="Yes"/>
    <s v="Yes"/>
    <s v="Standard"/>
  </r>
  <r>
    <n v="159952"/>
    <x v="235"/>
    <s v="Central Kitsap School District"/>
    <s v="18-401"/>
    <s v="Kitsap"/>
    <s v="6th District"/>
    <x v="0"/>
    <x v="0"/>
    <s v="No"/>
    <s v="Yes"/>
    <s v="Olympic High"/>
    <s v="7070 Stampede Blvd. N.W."/>
    <m/>
    <s v="Bremerton"/>
    <s v="Washington"/>
    <s v="98311"/>
    <n v="326"/>
    <n v="92"/>
    <n v="740"/>
    <n v="1158"/>
    <n v="0.28149999999999997"/>
    <n v="7.9399999999999998E-2"/>
    <n v="0.36099999999999999"/>
    <s v="No"/>
    <s v="No"/>
    <s v="No"/>
    <s v="No"/>
    <s v="No"/>
    <s v="No"/>
    <s v="No"/>
    <s v="No"/>
    <s v="No"/>
    <s v="No"/>
    <s v="Yes"/>
    <s v="Yes"/>
    <s v="Yes"/>
    <s v="Yes"/>
    <s v="Standard"/>
  </r>
  <r>
    <n v="159952"/>
    <x v="236"/>
    <s v="Central Kitsap School District"/>
    <s v="18-401"/>
    <s v="Kitsap"/>
    <s v="6th District"/>
    <x v="0"/>
    <x v="0"/>
    <s v="No"/>
    <s v="Yes"/>
    <s v="Pinecrest Elementary"/>
    <s v="5530 Pine Road NE"/>
    <m/>
    <s v="Bremerton"/>
    <s v="Washington"/>
    <s v="98311"/>
    <n v="288"/>
    <n v="0"/>
    <n v="129"/>
    <n v="417"/>
    <n v="0.69059999999999999"/>
    <n v="0"/>
    <n v="0.69059999999999999"/>
    <s v="Yes"/>
    <s v="Yes"/>
    <s v="Yes"/>
    <s v="Yes"/>
    <s v="Yes"/>
    <s v="Yes"/>
    <s v="Yes"/>
    <s v="No"/>
    <s v="No"/>
    <s v="No"/>
    <s v="No"/>
    <s v="No"/>
    <s v="No"/>
    <s v="No"/>
    <s v="CEP"/>
  </r>
  <r>
    <n v="159952"/>
    <x v="237"/>
    <s v="Central Kitsap School District"/>
    <s v="18-401"/>
    <s v="Kitsap"/>
    <s v="6th District"/>
    <x v="0"/>
    <x v="0"/>
    <s v="No"/>
    <s v="Yes"/>
    <s v="Ridgetop Middle School"/>
    <s v="10600 Hillsboro Drive NE"/>
    <m/>
    <s v="Silverdale"/>
    <s v="Washington"/>
    <s v="98383"/>
    <n v="153"/>
    <n v="83"/>
    <n v="516"/>
    <n v="752"/>
    <n v="0.20349999999999999"/>
    <n v="0.1104"/>
    <n v="0.31380000000000002"/>
    <s v="No"/>
    <s v="No"/>
    <s v="No"/>
    <s v="No"/>
    <s v="No"/>
    <s v="No"/>
    <s v="No"/>
    <s v="Yes"/>
    <s v="Yes"/>
    <s v="Yes"/>
    <s v="No"/>
    <s v="No"/>
    <s v="No"/>
    <s v="No"/>
    <s v="Standard"/>
  </r>
  <r>
    <n v="159952"/>
    <x v="238"/>
    <s v="Central Kitsap School District"/>
    <s v="18-401"/>
    <s v="Kitsap"/>
    <s v="6th District"/>
    <x v="0"/>
    <x v="0"/>
    <s v="No"/>
    <s v="Yes"/>
    <s v="Silver Ridge Elementary"/>
    <s v="10622 Hillsboro"/>
    <m/>
    <s v="Silverdale"/>
    <s v="Washington"/>
    <s v="98383"/>
    <n v="80"/>
    <n v="34"/>
    <n v="330"/>
    <n v="444"/>
    <n v="0.1802"/>
    <n v="7.6600000000000001E-2"/>
    <n v="0.25679999999999997"/>
    <s v="Yes"/>
    <s v="Yes"/>
    <s v="Yes"/>
    <s v="Yes"/>
    <s v="Yes"/>
    <s v="Yes"/>
    <s v="Yes"/>
    <s v="No"/>
    <s v="No"/>
    <s v="No"/>
    <s v="No"/>
    <s v="No"/>
    <s v="No"/>
    <s v="No"/>
    <s v="Standard"/>
  </r>
  <r>
    <n v="159952"/>
    <x v="239"/>
    <s v="Central Kitsap School District"/>
    <s v="18-401"/>
    <s v="Kitsap"/>
    <s v="6th District"/>
    <x v="0"/>
    <x v="0"/>
    <s v="No"/>
    <s v="Yes"/>
    <s v="Silverdale Elementary"/>
    <s v="9100 Dickey Rd. NW"/>
    <m/>
    <s v="Silverdale"/>
    <s v="Washington"/>
    <s v="98383"/>
    <n v="95"/>
    <n v="35"/>
    <n v="294"/>
    <n v="424"/>
    <n v="0.22409999999999999"/>
    <n v="8.2500000000000004E-2"/>
    <n v="0.30659999999999998"/>
    <s v="Yes"/>
    <s v="Yes"/>
    <s v="Yes"/>
    <s v="Yes"/>
    <s v="Yes"/>
    <s v="Yes"/>
    <s v="Yes"/>
    <s v="No"/>
    <s v="No"/>
    <s v="No"/>
    <s v="No"/>
    <s v="No"/>
    <s v="No"/>
    <s v="No"/>
    <s v="Standard"/>
  </r>
  <r>
    <n v="159952"/>
    <x v="240"/>
    <s v="Central Kitsap School District"/>
    <s v="18-401"/>
    <s v="Kitsap"/>
    <s v="6th District"/>
    <x v="0"/>
    <x v="0"/>
    <s v="No"/>
    <s v="Yes"/>
    <s v="Woodlands Elementary"/>
    <s v="7420 Cental Valley Rd."/>
    <m/>
    <s v="Bremerton"/>
    <s v="Washington"/>
    <s v="98311"/>
    <n v="253"/>
    <n v="0"/>
    <n v="133"/>
    <n v="386"/>
    <n v="0.65539999999999998"/>
    <n v="0"/>
    <n v="0.65539999999999998"/>
    <s v="No"/>
    <s v="Yes"/>
    <s v="Yes"/>
    <s v="Yes"/>
    <s v="Yes"/>
    <s v="Yes"/>
    <s v="Yes"/>
    <s v="No"/>
    <s v="No"/>
    <s v="No"/>
    <s v="No"/>
    <s v="No"/>
    <s v="No"/>
    <s v="No"/>
    <s v="CEP"/>
  </r>
  <r>
    <n v="159956"/>
    <x v="241"/>
    <s v="Central Valley School District"/>
    <s v="32-356"/>
    <s v="Spokane"/>
    <s v="5th District"/>
    <x v="0"/>
    <x v="0"/>
    <s v="No"/>
    <s v="Yes"/>
    <s v="Adams Elementary"/>
    <s v="14707 E. 8th Avenue"/>
    <m/>
    <s v="Spokane Valley"/>
    <s v="Washington"/>
    <s v="99037"/>
    <n v="230"/>
    <n v="0"/>
    <n v="136"/>
    <n v="366"/>
    <n v="0.62839999999999996"/>
    <n v="0"/>
    <n v="0.62839999999999996"/>
    <s v="No"/>
    <s v="Yes"/>
    <s v="Yes"/>
    <s v="Yes"/>
    <s v="Yes"/>
    <s v="Yes"/>
    <s v="Yes"/>
    <s v="No"/>
    <s v="No"/>
    <s v="No"/>
    <s v="No"/>
    <s v="No"/>
    <s v="No"/>
    <s v="No"/>
    <s v="CEP"/>
  </r>
  <r>
    <n v="159956"/>
    <x v="242"/>
    <s v="Central Valley School District"/>
    <s v="32-356"/>
    <s v="Out of WA"/>
    <s v="5th District"/>
    <x v="0"/>
    <x v="0"/>
    <s v="No"/>
    <s v="Yes"/>
    <s v="Bowdish Jr. High School"/>
    <s v="2218 N Molter Road"/>
    <m/>
    <s v="Liberty Lake"/>
    <s v="Washington"/>
    <s v="99019"/>
    <n v="251"/>
    <n v="0"/>
    <n v="169"/>
    <n v="420"/>
    <n v="0.59760000000000002"/>
    <n v="0"/>
    <n v="0.59760000000000002"/>
    <s v="No"/>
    <s v="No"/>
    <s v="No"/>
    <s v="No"/>
    <s v="No"/>
    <s v="No"/>
    <s v="No"/>
    <s v="Yes"/>
    <s v="Yes"/>
    <s v="Yes"/>
    <s v="No"/>
    <s v="No"/>
    <s v="No"/>
    <s v="No"/>
    <s v="CEP"/>
  </r>
  <r>
    <n v="159956"/>
    <x v="243"/>
    <s v="Central Valley School District"/>
    <s v="32-356"/>
    <m/>
    <s v="5th District"/>
    <x v="0"/>
    <x v="0"/>
    <s v="No"/>
    <s v="Yes"/>
    <s v="Broadway Elementary"/>
    <s v="2218 N. Molter Road"/>
    <m/>
    <s v="Liberty Lake"/>
    <s v="Washington"/>
    <s v="99019"/>
    <n v="268"/>
    <n v="0"/>
    <n v="18"/>
    <n v="286"/>
    <n v="0.93710000000000004"/>
    <n v="0"/>
    <n v="0.93710000000000004"/>
    <s v="No"/>
    <s v="Yes"/>
    <s v="Yes"/>
    <s v="Yes"/>
    <s v="Yes"/>
    <s v="Yes"/>
    <s v="Yes"/>
    <s v="No"/>
    <s v="No"/>
    <s v="No"/>
    <s v="No"/>
    <s v="No"/>
    <s v="No"/>
    <s v="No"/>
    <s v="CEP"/>
  </r>
  <r>
    <n v="159956"/>
    <x v="244"/>
    <s v="Central Valley School District"/>
    <s v="32-356"/>
    <s v="Out of WA"/>
    <s v="5th District"/>
    <x v="0"/>
    <x v="0"/>
    <s v="No"/>
    <s v="Yes"/>
    <s v="Central Valley High School"/>
    <s v="2218 N Molter Road"/>
    <m/>
    <s v="Liberty Lake"/>
    <s v="Washington"/>
    <s v="99019"/>
    <n v="378"/>
    <n v="93"/>
    <n v="843"/>
    <n v="1314"/>
    <n v="0.28770000000000001"/>
    <n v="7.0800000000000002E-2"/>
    <n v="0.3584"/>
    <s v="No"/>
    <s v="No"/>
    <s v="No"/>
    <s v="No"/>
    <s v="No"/>
    <s v="No"/>
    <s v="No"/>
    <s v="No"/>
    <s v="No"/>
    <s v="No"/>
    <s v="Yes"/>
    <s v="Yes"/>
    <s v="Yes"/>
    <s v="Yes"/>
    <s v="Standard"/>
  </r>
  <r>
    <n v="159956"/>
    <x v="245"/>
    <s v="Central Valley School District"/>
    <s v="32-356"/>
    <s v="Out of WA"/>
    <s v="5th District"/>
    <x v="0"/>
    <x v="0"/>
    <s v="No"/>
    <s v="Yes"/>
    <s v="Chester Elementary"/>
    <s v="2218 N Molter Road"/>
    <m/>
    <s v="Liberty Lake"/>
    <s v="Washington"/>
    <s v="99019"/>
    <n v="74"/>
    <n v="25"/>
    <n v="319"/>
    <n v="418"/>
    <n v="0.17699999999999999"/>
    <n v="5.9799999999999999E-2"/>
    <n v="0.23680000000000001"/>
    <s v="No"/>
    <s v="Yes"/>
    <s v="Yes"/>
    <s v="Yes"/>
    <s v="Yes"/>
    <s v="Yes"/>
    <s v="Yes"/>
    <s v="No"/>
    <s v="No"/>
    <s v="No"/>
    <s v="No"/>
    <s v="No"/>
    <s v="No"/>
    <s v="No"/>
    <s v="Standard"/>
  </r>
  <r>
    <n v="159956"/>
    <x v="246"/>
    <s v="Central Valley School District"/>
    <s v="32-356"/>
    <s v="Out of WA"/>
    <s v="5th District"/>
    <x v="0"/>
    <x v="0"/>
    <s v="No"/>
    <s v="Yes"/>
    <s v="Evergreen Jr. High School"/>
    <s v="2218 N Molter Road"/>
    <m/>
    <s v="Liberty Lake"/>
    <s v="Washington"/>
    <s v="99019"/>
    <n v="142"/>
    <n v="43"/>
    <n v="443"/>
    <n v="628"/>
    <n v="0.2261"/>
    <n v="6.8500000000000005E-2"/>
    <n v="0.29459999999999997"/>
    <s v="No"/>
    <s v="No"/>
    <s v="No"/>
    <s v="No"/>
    <s v="No"/>
    <s v="No"/>
    <s v="No"/>
    <s v="Yes"/>
    <s v="Yes"/>
    <s v="Yes"/>
    <s v="No"/>
    <s v="No"/>
    <s v="No"/>
    <s v="No"/>
    <s v="Standard"/>
  </r>
  <r>
    <n v="159956"/>
    <x v="247"/>
    <s v="Central Valley School District"/>
    <s v="32-356"/>
    <s v="Spokane"/>
    <s v="5th District"/>
    <x v="0"/>
    <x v="0"/>
    <s v="No"/>
    <s v="Yes"/>
    <s v="Green Acres Elementary School"/>
    <s v="2218 N Molter Road"/>
    <m/>
    <s v="Liberty Lake"/>
    <s v="Washington"/>
    <s v="99019"/>
    <n v="389"/>
    <n v="0"/>
    <n v="218"/>
    <n v="607"/>
    <n v="0.64090000000000003"/>
    <n v="0"/>
    <n v="0.64090000000000003"/>
    <s v="No"/>
    <s v="Yes"/>
    <s v="Yes"/>
    <s v="Yes"/>
    <s v="Yes"/>
    <s v="Yes"/>
    <s v="Yes"/>
    <s v="No"/>
    <s v="No"/>
    <s v="No"/>
    <s v="No"/>
    <s v="No"/>
    <s v="No"/>
    <s v="No"/>
    <s v="CEP"/>
  </r>
  <r>
    <n v="159956"/>
    <x v="248"/>
    <s v="Central Valley School District"/>
    <s v="32-356"/>
    <s v="Out of WA"/>
    <s v="5th District"/>
    <x v="0"/>
    <x v="0"/>
    <s v="No"/>
    <s v="Yes"/>
    <s v="Greenacres Jr. High School"/>
    <s v="2218 N Molter Road"/>
    <m/>
    <s v="Liberty Lake"/>
    <s v="Washington"/>
    <s v="99019"/>
    <n v="123"/>
    <n v="42"/>
    <n v="350"/>
    <n v="515"/>
    <n v="0.23880000000000001"/>
    <n v="8.1600000000000006E-2"/>
    <n v="0.32040000000000002"/>
    <s v="No"/>
    <s v="No"/>
    <s v="No"/>
    <s v="No"/>
    <s v="No"/>
    <s v="No"/>
    <s v="No"/>
    <s v="Yes"/>
    <s v="Yes"/>
    <s v="Yes"/>
    <s v="No"/>
    <s v="No"/>
    <s v="No"/>
    <s v="No"/>
    <s v="Standard"/>
  </r>
  <r>
    <n v="159956"/>
    <x v="249"/>
    <s v="Central Valley School District"/>
    <s v="32-356"/>
    <s v="Out of WA"/>
    <s v="5th District"/>
    <x v="0"/>
    <x v="0"/>
    <s v="No"/>
    <s v="Yes"/>
    <s v="Horizon Jr. High School"/>
    <s v="2218 N Molter Road"/>
    <m/>
    <s v="Liberty Lake"/>
    <s v="Washington"/>
    <s v="99019"/>
    <n v="106"/>
    <n v="39"/>
    <n v="342"/>
    <n v="487"/>
    <n v="0.2177"/>
    <n v="8.0100000000000005E-2"/>
    <n v="0.29770000000000002"/>
    <s v="No"/>
    <s v="No"/>
    <s v="No"/>
    <s v="No"/>
    <s v="No"/>
    <s v="No"/>
    <s v="No"/>
    <s v="Yes"/>
    <s v="Yes"/>
    <s v="Yes"/>
    <s v="No"/>
    <s v="No"/>
    <s v="No"/>
    <s v="No"/>
    <s v="Standard"/>
  </r>
  <r>
    <n v="159956"/>
    <x v="250"/>
    <s v="Central Valley School District"/>
    <s v="32-356"/>
    <s v="Out of WA"/>
    <s v="5th District"/>
    <x v="0"/>
    <x v="0"/>
    <s v="No"/>
    <s v="Yes"/>
    <s v="Liberty Creek Elementary"/>
    <s v="2218 N Molter Road"/>
    <m/>
    <s v="Liberty Lake"/>
    <s v="Washington"/>
    <s v="99019"/>
    <n v="80"/>
    <n v="21"/>
    <n v="400"/>
    <n v="501"/>
    <n v="0.15970000000000001"/>
    <n v="4.19E-2"/>
    <n v="0.2016"/>
    <s v="No"/>
    <s v="Yes"/>
    <s v="Yes"/>
    <s v="Yes"/>
    <s v="No"/>
    <s v="No"/>
    <s v="No"/>
    <s v="No"/>
    <s v="No"/>
    <s v="No"/>
    <s v="No"/>
    <s v="No"/>
    <s v="No"/>
    <s v="No"/>
    <s v="Standard"/>
  </r>
  <r>
    <n v="159956"/>
    <x v="251"/>
    <s v="Central Valley School District"/>
    <s v="32-356"/>
    <s v="Out of WA"/>
    <s v="5th District"/>
    <x v="0"/>
    <x v="0"/>
    <s v="No"/>
    <s v="Yes"/>
    <s v="Liberty Lake Elementary"/>
    <s v="2218 N Molter Road"/>
    <m/>
    <s v="Liberty Lake"/>
    <s v="Washington"/>
    <s v="99019"/>
    <n v="69"/>
    <n v="36"/>
    <n v="374"/>
    <n v="479"/>
    <n v="0.14410000000000001"/>
    <n v="7.5200000000000003E-2"/>
    <n v="0.21920000000000001"/>
    <s v="No"/>
    <s v="No"/>
    <s v="No"/>
    <s v="No"/>
    <s v="Yes"/>
    <s v="Yes"/>
    <s v="Yes"/>
    <s v="No"/>
    <s v="No"/>
    <s v="No"/>
    <s v="No"/>
    <s v="No"/>
    <s v="No"/>
    <s v="No"/>
    <s v="Standard"/>
  </r>
  <r>
    <n v="159956"/>
    <x v="252"/>
    <s v="Central Valley School District"/>
    <s v="32-356"/>
    <s v="Spokane"/>
    <s v="5th District"/>
    <x v="0"/>
    <x v="0"/>
    <s v="No"/>
    <s v="Yes"/>
    <s v="McDonald"/>
    <s v="2218 N Molter Road"/>
    <m/>
    <s v="Liberty Lake"/>
    <s v="Washington"/>
    <s v="99019"/>
    <n v="198"/>
    <n v="0"/>
    <n v="100"/>
    <n v="298"/>
    <n v="0.66439999999999999"/>
    <n v="0"/>
    <n v="0.66439999999999999"/>
    <s v="No"/>
    <s v="Yes"/>
    <s v="Yes"/>
    <s v="Yes"/>
    <s v="Yes"/>
    <s v="Yes"/>
    <s v="Yes"/>
    <s v="No"/>
    <s v="No"/>
    <s v="No"/>
    <s v="No"/>
    <s v="No"/>
    <s v="No"/>
    <s v="No"/>
    <s v="CEP"/>
  </r>
  <r>
    <n v="159956"/>
    <x v="253"/>
    <s v="Central Valley School District"/>
    <s v="32-356"/>
    <s v="Out of WA"/>
    <s v="5th District"/>
    <x v="0"/>
    <x v="0"/>
    <s v="No"/>
    <s v="Yes"/>
    <s v="Mica Peak"/>
    <s v="2218 N Molter Road"/>
    <m/>
    <s v="Liberty Lake"/>
    <s v="Washington"/>
    <s v="99019"/>
    <n v="91"/>
    <n v="0"/>
    <n v="54"/>
    <n v="145"/>
    <n v="0.62760000000000005"/>
    <n v="0"/>
    <n v="0.62760000000000005"/>
    <s v="No"/>
    <s v="No"/>
    <s v="No"/>
    <s v="No"/>
    <s v="No"/>
    <s v="No"/>
    <s v="No"/>
    <s v="No"/>
    <s v="No"/>
    <s v="No"/>
    <s v="Yes"/>
    <s v="Yes"/>
    <s v="Yes"/>
    <s v="Yes"/>
    <s v="CEP"/>
  </r>
  <r>
    <n v="159956"/>
    <x v="254"/>
    <s v="Central Valley School District"/>
    <s v="32-356"/>
    <s v="Out of WA"/>
    <s v="5th District"/>
    <x v="0"/>
    <x v="0"/>
    <s v="No"/>
    <s v="Yes"/>
    <s v="North Pines Jr. High School"/>
    <s v="2218 N Molter Road"/>
    <m/>
    <s v="Liberty Lake"/>
    <s v="Washington"/>
    <s v="99019"/>
    <n v="430"/>
    <n v="0"/>
    <n v="76"/>
    <n v="506"/>
    <n v="0.8498"/>
    <n v="0"/>
    <n v="0.8498"/>
    <s v="No"/>
    <s v="No"/>
    <s v="No"/>
    <s v="No"/>
    <s v="No"/>
    <s v="No"/>
    <s v="No"/>
    <s v="Yes"/>
    <s v="Yes"/>
    <s v="Yes"/>
    <s v="No"/>
    <s v="No"/>
    <s v="No"/>
    <s v="No"/>
    <s v="CEP"/>
  </r>
  <r>
    <n v="159956"/>
    <x v="255"/>
    <s v="Central Valley School District"/>
    <s v="32-356"/>
    <s v="Out of WA"/>
    <s v="5th District"/>
    <x v="0"/>
    <x v="0"/>
    <s v="No"/>
    <s v="Yes"/>
    <s v="Opportunity Elementary"/>
    <s v="2218 N Molter Road"/>
    <m/>
    <s v="Liberty Lake"/>
    <s v="Washington"/>
    <s v="99019"/>
    <n v="548"/>
    <n v="0"/>
    <n v="81"/>
    <n v="629"/>
    <n v="0.87119999999999997"/>
    <n v="0"/>
    <n v="0.87119999999999997"/>
    <s v="No"/>
    <s v="Yes"/>
    <s v="Yes"/>
    <s v="Yes"/>
    <s v="Yes"/>
    <s v="Yes"/>
    <s v="Yes"/>
    <s v="No"/>
    <s v="No"/>
    <s v="No"/>
    <s v="No"/>
    <s v="No"/>
    <s v="No"/>
    <s v="No"/>
    <s v="CEP"/>
  </r>
  <r>
    <n v="159956"/>
    <x v="256"/>
    <s v="Central Valley School District"/>
    <s v="32-356"/>
    <s v="Out of WA"/>
    <s v="5th District"/>
    <x v="0"/>
    <x v="0"/>
    <s v="No"/>
    <s v="Yes"/>
    <s v="Ponderosa Elementary"/>
    <s v="2218 N Molter Road"/>
    <m/>
    <s v="Liberty Lake"/>
    <s v="Washington"/>
    <s v="99019"/>
    <n v="164"/>
    <n v="0"/>
    <n v="247"/>
    <n v="411"/>
    <n v="0.39900000000000002"/>
    <n v="0"/>
    <n v="0.39900000000000002"/>
    <s v="No"/>
    <s v="Yes"/>
    <s v="Yes"/>
    <s v="Yes"/>
    <s v="Yes"/>
    <s v="Yes"/>
    <s v="Yes"/>
    <s v="No"/>
    <s v="No"/>
    <s v="No"/>
    <s v="No"/>
    <s v="No"/>
    <s v="No"/>
    <s v="No"/>
    <s v="CEP"/>
  </r>
  <r>
    <n v="159956"/>
    <x v="257"/>
    <s v="Central Valley School District"/>
    <s v="32-356"/>
    <m/>
    <s v="5th District"/>
    <x v="0"/>
    <x v="0"/>
    <s v="No"/>
    <s v="Yes"/>
    <s v="Progress Elementary"/>
    <s v="2218 N. Molter Road"/>
    <m/>
    <s v="Liberty Lake"/>
    <s v="Washington"/>
    <s v="99019"/>
    <n v="216"/>
    <n v="0"/>
    <n v="14"/>
    <n v="230"/>
    <n v="0.93910000000000005"/>
    <n v="0"/>
    <n v="0.93910000000000005"/>
    <s v="No"/>
    <s v="Yes"/>
    <s v="Yes"/>
    <s v="Yes"/>
    <s v="Yes"/>
    <s v="Yes"/>
    <s v="Yes"/>
    <s v="No"/>
    <s v="No"/>
    <s v="No"/>
    <s v="No"/>
    <s v="No"/>
    <s v="No"/>
    <s v="No"/>
    <s v="CEP"/>
  </r>
  <r>
    <n v="159956"/>
    <x v="258"/>
    <s v="Central Valley School District"/>
    <s v="32-356"/>
    <s v="Out of WA"/>
    <s v="5th District"/>
    <x v="0"/>
    <x v="0"/>
    <s v="No"/>
    <s v="Yes"/>
    <s v="Ridgeline High School"/>
    <s v="2218 N Molter Road"/>
    <m/>
    <s v="Liberty Lake"/>
    <s v="Washington"/>
    <s v="99019"/>
    <n v="266"/>
    <n v="76"/>
    <n v="990"/>
    <n v="1332"/>
    <n v="0.19969999999999999"/>
    <n v="5.7099999999999998E-2"/>
    <n v="0.25679999999999997"/>
    <s v="No"/>
    <s v="No"/>
    <s v="No"/>
    <s v="No"/>
    <s v="No"/>
    <s v="No"/>
    <s v="No"/>
    <s v="No"/>
    <s v="No"/>
    <s v="No"/>
    <s v="Yes"/>
    <s v="Yes"/>
    <s v="Yes"/>
    <s v="Yes"/>
    <s v="Standard"/>
  </r>
  <r>
    <n v="159956"/>
    <x v="259"/>
    <s v="Central Valley School District"/>
    <s v="32-356"/>
    <s v="Out of WA"/>
    <s v="5th District"/>
    <x v="0"/>
    <x v="0"/>
    <s v="No"/>
    <s v="Yes"/>
    <s v="Riverbend School"/>
    <s v="2218 N Molter Road"/>
    <m/>
    <s v="Liberty Lake"/>
    <s v="Washington"/>
    <s v="99019"/>
    <n v="254"/>
    <n v="0"/>
    <n v="315"/>
    <n v="569"/>
    <n v="0.44640000000000002"/>
    <n v="0"/>
    <n v="0.44640000000000002"/>
    <s v="No"/>
    <s v="Yes"/>
    <s v="Yes"/>
    <s v="Yes"/>
    <s v="Yes"/>
    <s v="Yes"/>
    <s v="Yes"/>
    <s v="No"/>
    <s v="No"/>
    <s v="No"/>
    <s v="No"/>
    <s v="No"/>
    <s v="No"/>
    <s v="No"/>
    <s v="CEP"/>
  </r>
  <r>
    <n v="159956"/>
    <x v="260"/>
    <s v="Central Valley School District"/>
    <s v="32-356"/>
    <s v="Out of WA"/>
    <s v="5th District"/>
    <x v="0"/>
    <x v="0"/>
    <s v="No"/>
    <s v="Yes"/>
    <s v="Selkirk Middle School"/>
    <s v="2218 N Molter Road"/>
    <m/>
    <s v="Liberty Lake"/>
    <s v="Washington"/>
    <s v="99019"/>
    <n v="127"/>
    <n v="34"/>
    <n v="404"/>
    <n v="565"/>
    <n v="0.2248"/>
    <n v="6.0199999999999997E-2"/>
    <n v="0.28499999999999998"/>
    <s v="No"/>
    <s v="No"/>
    <s v="No"/>
    <s v="No"/>
    <s v="No"/>
    <s v="No"/>
    <s v="No"/>
    <s v="Yes"/>
    <s v="Yes"/>
    <s v="Yes"/>
    <s v="No"/>
    <s v="No"/>
    <s v="No"/>
    <s v="No"/>
    <s v="Standard"/>
  </r>
  <r>
    <n v="159956"/>
    <x v="261"/>
    <s v="Central Valley School District"/>
    <s v="32-356"/>
    <s v="Out of WA"/>
    <s v="5th District"/>
    <x v="0"/>
    <x v="0"/>
    <s v="No"/>
    <s v="Yes"/>
    <s v="South Pines Elementary"/>
    <s v="2218 N Molter Road"/>
    <m/>
    <s v="Liberty Lake"/>
    <s v="Washington"/>
    <s v="99019"/>
    <n v="139"/>
    <n v="0"/>
    <n v="129"/>
    <n v="268"/>
    <n v="0.51870000000000005"/>
    <n v="0"/>
    <n v="0.51870000000000005"/>
    <s v="No"/>
    <s v="Yes"/>
    <s v="Yes"/>
    <s v="Yes"/>
    <s v="Yes"/>
    <s v="Yes"/>
    <s v="Yes"/>
    <s v="No"/>
    <s v="No"/>
    <s v="No"/>
    <s v="No"/>
    <s v="No"/>
    <s v="No"/>
    <s v="No"/>
    <s v="CEP"/>
  </r>
  <r>
    <n v="159956"/>
    <x v="262"/>
    <s v="Central Valley School District"/>
    <s v="32-356"/>
    <s v="Out of WA"/>
    <s v="5th District"/>
    <x v="0"/>
    <x v="0"/>
    <s v="No"/>
    <s v="Yes"/>
    <s v="Spokane Valley Technology"/>
    <s v="2218 Molter Rd."/>
    <m/>
    <s v="Liberty Lake"/>
    <s v="Washington"/>
    <s v="99019"/>
    <n v="22"/>
    <n v="8"/>
    <n v="146"/>
    <n v="176"/>
    <n v="0.125"/>
    <n v="4.5499999999999999E-2"/>
    <n v="0.17050000000000001"/>
    <s v="No"/>
    <s v="No"/>
    <s v="No"/>
    <s v="No"/>
    <s v="No"/>
    <s v="No"/>
    <s v="No"/>
    <s v="No"/>
    <s v="No"/>
    <s v="No"/>
    <s v="Yes"/>
    <s v="Yes"/>
    <s v="Yes"/>
    <s v="Yes"/>
    <s v="Standard"/>
  </r>
  <r>
    <n v="159956"/>
    <x v="263"/>
    <s v="Central Valley School District"/>
    <s v="32-356"/>
    <s v="Out of WA"/>
    <s v="5th District"/>
    <x v="0"/>
    <x v="0"/>
    <s v="No"/>
    <s v="Yes"/>
    <s v="Summitt School"/>
    <s v="2218 N Molter Road"/>
    <m/>
    <s v="Liberty Lake"/>
    <s v="Washington"/>
    <s v="99019"/>
    <n v="72"/>
    <n v="36"/>
    <n v="286"/>
    <n v="394"/>
    <n v="0.1827"/>
    <n v="9.1399999999999995E-2"/>
    <n v="0.27410000000000001"/>
    <s v="No"/>
    <s v="Yes"/>
    <s v="Yes"/>
    <s v="Yes"/>
    <s v="Yes"/>
    <s v="Yes"/>
    <s v="Yes"/>
    <s v="Yes"/>
    <s v="Yes"/>
    <s v="Yes"/>
    <s v="No"/>
    <s v="No"/>
    <s v="No"/>
    <s v="No"/>
    <s v="Standard"/>
  </r>
  <r>
    <n v="159956"/>
    <x v="264"/>
    <s v="Central Valley School District"/>
    <s v="32-356"/>
    <s v="Out of WA"/>
    <s v="5th District"/>
    <x v="0"/>
    <x v="0"/>
    <s v="No"/>
    <s v="Yes"/>
    <s v="Sunrise Elementary"/>
    <s v="2218 N Molter Road"/>
    <m/>
    <s v="Liberty Lake"/>
    <s v="Washington"/>
    <s v="99019"/>
    <n v="98"/>
    <n v="23"/>
    <n v="553"/>
    <n v="674"/>
    <n v="0.1454"/>
    <n v="3.4099999999999998E-2"/>
    <n v="0.17949999999999999"/>
    <s v="No"/>
    <s v="Yes"/>
    <s v="Yes"/>
    <s v="Yes"/>
    <s v="Yes"/>
    <s v="Yes"/>
    <s v="Yes"/>
    <s v="No"/>
    <s v="No"/>
    <s v="No"/>
    <s v="No"/>
    <s v="No"/>
    <s v="No"/>
    <s v="No"/>
    <s v="Standard"/>
  </r>
  <r>
    <n v="159956"/>
    <x v="265"/>
    <s v="Central Valley School District"/>
    <s v="32-356"/>
    <s v="Out of WA"/>
    <s v="5th District"/>
    <x v="0"/>
    <x v="0"/>
    <s v="No"/>
    <s v="Yes"/>
    <s v="University Elementary"/>
    <s v="2218 N Molter Road"/>
    <m/>
    <s v="Liberty Lake"/>
    <s v="Washington"/>
    <s v="99019"/>
    <n v="192"/>
    <n v="0"/>
    <n v="75"/>
    <n v="267"/>
    <n v="0.71909999999999996"/>
    <n v="0"/>
    <n v="0.71909999999999996"/>
    <s v="No"/>
    <s v="Yes"/>
    <s v="Yes"/>
    <s v="Yes"/>
    <s v="Yes"/>
    <s v="Yes"/>
    <s v="Yes"/>
    <s v="No"/>
    <s v="No"/>
    <s v="No"/>
    <s v="No"/>
    <s v="No"/>
    <s v="No"/>
    <s v="No"/>
    <s v="CEP"/>
  </r>
  <r>
    <n v="159956"/>
    <x v="266"/>
    <s v="Central Valley School District"/>
    <s v="32-356"/>
    <s v="Out of WA"/>
    <s v="5th District"/>
    <x v="0"/>
    <x v="0"/>
    <s v="No"/>
    <s v="Yes"/>
    <s v="University High School"/>
    <s v="2218 N Molter Road"/>
    <m/>
    <s v="Liberty Lake"/>
    <s v="Virginia"/>
    <s v="99019"/>
    <n v="375"/>
    <n v="127"/>
    <n v="888"/>
    <n v="1390"/>
    <n v="0.26979999999999998"/>
    <n v="9.1399999999999995E-2"/>
    <n v="0.36120000000000002"/>
    <s v="No"/>
    <s v="No"/>
    <s v="No"/>
    <s v="No"/>
    <s v="No"/>
    <s v="No"/>
    <s v="No"/>
    <s v="No"/>
    <s v="No"/>
    <s v="No"/>
    <s v="Yes"/>
    <s v="Yes"/>
    <s v="Yes"/>
    <s v="Yes"/>
    <s v="Standard"/>
  </r>
  <r>
    <n v="160060"/>
    <x v="267"/>
    <s v="Centralia School District"/>
    <s v="21-401"/>
    <s v="Lewis"/>
    <s v="3rd District"/>
    <x v="0"/>
    <x v="0"/>
    <s v="No"/>
    <s v="Yes"/>
    <s v="Centralia High School"/>
    <s v="813 Eshom Rd."/>
    <m/>
    <s v="Centralia"/>
    <s v="Washington"/>
    <s v="98531"/>
    <n v="897"/>
    <n v="0"/>
    <n v="136"/>
    <n v="1033"/>
    <n v="0.86829999999999996"/>
    <n v="0"/>
    <n v="0.86829999999999996"/>
    <s v="No"/>
    <s v="No"/>
    <s v="No"/>
    <s v="No"/>
    <s v="No"/>
    <s v="No"/>
    <s v="No"/>
    <s v="No"/>
    <s v="No"/>
    <s v="No"/>
    <s v="Yes"/>
    <s v="Yes"/>
    <s v="Yes"/>
    <s v="Yes"/>
    <s v="CEP"/>
  </r>
  <r>
    <n v="160060"/>
    <x v="268"/>
    <s v="Centralia School District"/>
    <s v="21-401"/>
    <s v="Lewis"/>
    <s v="3rd District"/>
    <x v="0"/>
    <x v="0"/>
    <s v="No"/>
    <s v="Yes"/>
    <s v="Centralia Middle"/>
    <s v="901 Johnson Road"/>
    <m/>
    <s v="Centralia"/>
    <s v="Washington"/>
    <s v="98531"/>
    <n v="543"/>
    <n v="0"/>
    <n v="8"/>
    <n v="551"/>
    <n v="0.98550000000000004"/>
    <n v="0"/>
    <n v="0.98550000000000004"/>
    <s v="No"/>
    <s v="No"/>
    <s v="No"/>
    <s v="No"/>
    <s v="No"/>
    <s v="No"/>
    <s v="No"/>
    <s v="No"/>
    <s v="Yes"/>
    <s v="Yes"/>
    <s v="No"/>
    <s v="No"/>
    <s v="No"/>
    <s v="No"/>
    <s v="CEP"/>
  </r>
  <r>
    <n v="160060"/>
    <x v="269"/>
    <s v="Centralia School District"/>
    <s v="21-401"/>
    <s v="Lewis"/>
    <s v="3rd District"/>
    <x v="0"/>
    <x v="0"/>
    <s v="No"/>
    <s v="Yes"/>
    <s v="Edison Elementary"/>
    <s v="607 H Street"/>
    <m/>
    <s v="Centralia"/>
    <s v="Washington"/>
    <s v="98531"/>
    <n v="264"/>
    <n v="0"/>
    <n v="23"/>
    <n v="287"/>
    <n v="0.91990000000000005"/>
    <n v="0"/>
    <n v="0.91990000000000005"/>
    <s v="No"/>
    <s v="Yes"/>
    <s v="Yes"/>
    <s v="Yes"/>
    <s v="Yes"/>
    <s v="Yes"/>
    <s v="Yes"/>
    <s v="Yes"/>
    <s v="No"/>
    <s v="No"/>
    <s v="No"/>
    <s v="No"/>
    <s v="No"/>
    <s v="No"/>
    <s v="CEP"/>
  </r>
  <r>
    <n v="160060"/>
    <x v="270"/>
    <s v="Centralia School District"/>
    <s v="21-401"/>
    <s v="Lewis"/>
    <s v="3rd District"/>
    <x v="0"/>
    <x v="0"/>
    <s v="No"/>
    <s v="Yes"/>
    <s v="Fords Prairie Elementary"/>
    <s v="1620 Harrison Ave."/>
    <m/>
    <s v="Centralia"/>
    <s v="Washington"/>
    <s v="98531"/>
    <n v="452"/>
    <n v="0"/>
    <n v="0"/>
    <n v="452"/>
    <n v="1"/>
    <n v="0"/>
    <n v="1"/>
    <s v="No"/>
    <s v="Yes"/>
    <s v="Yes"/>
    <s v="Yes"/>
    <s v="Yes"/>
    <s v="Yes"/>
    <s v="Yes"/>
    <s v="Yes"/>
    <s v="No"/>
    <s v="No"/>
    <s v="No"/>
    <s v="No"/>
    <s v="No"/>
    <s v="No"/>
    <s v="CEP"/>
  </r>
  <r>
    <n v="160060"/>
    <x v="271"/>
    <s v="Centralia School District"/>
    <s v="21-401"/>
    <s v="Lewis"/>
    <s v="3rd District"/>
    <x v="0"/>
    <x v="0"/>
    <s v="No"/>
    <s v="Yes"/>
    <s v="Futurus High School"/>
    <s v="906 Johnson Rd"/>
    <m/>
    <s v="Centralia"/>
    <s v="Washington"/>
    <s v="98531"/>
    <n v="54"/>
    <n v="0"/>
    <n v="0"/>
    <n v="54"/>
    <n v="1"/>
    <n v="0"/>
    <n v="1"/>
    <s v="No"/>
    <s v="No"/>
    <s v="No"/>
    <s v="No"/>
    <s v="No"/>
    <s v="No"/>
    <s v="No"/>
    <s v="No"/>
    <s v="No"/>
    <s v="No"/>
    <s v="Yes"/>
    <s v="Yes"/>
    <s v="Yes"/>
    <s v="Yes"/>
    <s v="CEP"/>
  </r>
  <r>
    <n v="160060"/>
    <x v="272"/>
    <s v="Centralia School District"/>
    <s v="21-401"/>
    <s v="Lewis"/>
    <s v="3rd District"/>
    <x v="0"/>
    <x v="0"/>
    <s v="No"/>
    <s v="Yes"/>
    <s v="Jefferson Lincoln Elementary School"/>
    <s v="400 W. Summa St."/>
    <m/>
    <s v="Centralia"/>
    <s v="Washington"/>
    <s v="98531"/>
    <n v="420"/>
    <n v="0"/>
    <n v="0"/>
    <n v="420"/>
    <n v="1"/>
    <n v="0"/>
    <n v="1"/>
    <s v="No"/>
    <s v="Yes"/>
    <s v="Yes"/>
    <s v="Yes"/>
    <s v="Yes"/>
    <s v="Yes"/>
    <s v="Yes"/>
    <s v="Yes"/>
    <s v="No"/>
    <s v="No"/>
    <s v="No"/>
    <s v="No"/>
    <s v="No"/>
    <s v="No"/>
    <s v="CEP"/>
  </r>
  <r>
    <n v="160060"/>
    <x v="273"/>
    <s v="Centralia School District"/>
    <s v="21-401"/>
    <s v="Lewis"/>
    <s v="3rd District"/>
    <x v="0"/>
    <x v="0"/>
    <s v="No"/>
    <s v="Yes"/>
    <s v="Oakview Elementary"/>
    <s v="201 Oakview Ave."/>
    <m/>
    <s v="Centralia"/>
    <s v="Washington"/>
    <s v="98531"/>
    <n v="408"/>
    <n v="0"/>
    <n v="3"/>
    <n v="411"/>
    <n v="0.99270000000000003"/>
    <n v="0"/>
    <n v="0.99270000000000003"/>
    <s v="Yes"/>
    <s v="Yes"/>
    <s v="Yes"/>
    <s v="Yes"/>
    <s v="Yes"/>
    <s v="Yes"/>
    <s v="Yes"/>
    <s v="Yes"/>
    <s v="No"/>
    <s v="No"/>
    <s v="No"/>
    <s v="No"/>
    <s v="No"/>
    <s v="No"/>
    <s v="CEP"/>
  </r>
  <r>
    <n v="160060"/>
    <x v="274"/>
    <s v="Centralia School District"/>
    <s v="21-401"/>
    <s v="Lewis"/>
    <s v="3rd District"/>
    <x v="0"/>
    <x v="0"/>
    <s v="No"/>
    <s v="Yes"/>
    <s v="Washington Elementary"/>
    <s v="800 Field Ave"/>
    <m/>
    <s v="Centralia"/>
    <s v="Washington"/>
    <s v="98531"/>
    <n v="316"/>
    <n v="0"/>
    <n v="0"/>
    <n v="316"/>
    <n v="1"/>
    <n v="0"/>
    <n v="1"/>
    <s v="No"/>
    <s v="Yes"/>
    <s v="Yes"/>
    <s v="Yes"/>
    <s v="Yes"/>
    <s v="Yes"/>
    <s v="Yes"/>
    <s v="Yes"/>
    <s v="No"/>
    <s v="No"/>
    <s v="No"/>
    <s v="No"/>
    <s v="No"/>
    <s v="No"/>
    <s v="CEP"/>
  </r>
  <r>
    <n v="159250"/>
    <x v="275"/>
    <s v="Chehalis School District"/>
    <s v="21-302"/>
    <s v="Lewis"/>
    <s v="3rd District"/>
    <x v="0"/>
    <x v="0"/>
    <s v="No"/>
    <s v="Yes"/>
    <s v="Chehalis Middle School"/>
    <s v="1060 SW 20th Street"/>
    <m/>
    <s v="Chehalis"/>
    <s v="Washington"/>
    <s v="98532"/>
    <n v="397"/>
    <n v="0"/>
    <n v="241"/>
    <n v="638"/>
    <n v="0.62229999999999996"/>
    <n v="0"/>
    <n v="0.62229999999999996"/>
    <s v="No"/>
    <s v="No"/>
    <s v="No"/>
    <s v="No"/>
    <s v="No"/>
    <s v="No"/>
    <s v="No"/>
    <s v="Yes"/>
    <s v="Yes"/>
    <s v="Yes"/>
    <s v="No"/>
    <s v="No"/>
    <s v="No"/>
    <s v="No"/>
    <s v="CEP"/>
  </r>
  <r>
    <n v="159250"/>
    <x v="276"/>
    <s v="Chehalis School District"/>
    <s v="21-302"/>
    <s v="Lewis"/>
    <s v="3rd District"/>
    <x v="0"/>
    <x v="0"/>
    <s v="No"/>
    <s v="Yes"/>
    <s v="James W. Lintott Elementary"/>
    <s v="1220 Bishop Road"/>
    <m/>
    <s v="Chehalis"/>
    <s v="Washington"/>
    <s v="98532"/>
    <n v="426"/>
    <n v="0"/>
    <n v="195"/>
    <n v="621"/>
    <n v="0.68600000000000005"/>
    <n v="0"/>
    <n v="0.68600000000000005"/>
    <s v="Yes"/>
    <s v="Yes"/>
    <s v="Yes"/>
    <s v="Yes"/>
    <s v="No"/>
    <s v="No"/>
    <s v="No"/>
    <s v="No"/>
    <s v="No"/>
    <s v="No"/>
    <s v="No"/>
    <s v="No"/>
    <s v="No"/>
    <s v="No"/>
    <s v="CEP"/>
  </r>
  <r>
    <n v="159250"/>
    <x v="277"/>
    <s v="Chehalis School District"/>
    <s v="21-302"/>
    <s v="Lewis"/>
    <s v="3rd District"/>
    <x v="0"/>
    <x v="0"/>
    <s v="No"/>
    <s v="Yes"/>
    <s v="Lewis County Alternative School"/>
    <s v="310 S.W. 16th St."/>
    <m/>
    <s v="Chehalis"/>
    <s v="Washington"/>
    <s v="98532"/>
    <n v="47"/>
    <n v="0"/>
    <n v="0"/>
    <n v="47"/>
    <n v="1"/>
    <n v="0"/>
    <n v="1"/>
    <s v="No"/>
    <s v="No"/>
    <s v="No"/>
    <s v="No"/>
    <s v="No"/>
    <s v="No"/>
    <s v="No"/>
    <s v="No"/>
    <s v="No"/>
    <s v="No"/>
    <s v="Yes"/>
    <s v="Yes"/>
    <s v="Yes"/>
    <s v="Yes"/>
    <s v="CEP"/>
  </r>
  <r>
    <n v="159250"/>
    <x v="278"/>
    <s v="Chehalis School District"/>
    <s v="21-302"/>
    <s v="Lewis"/>
    <s v="3rd District"/>
    <x v="0"/>
    <x v="0"/>
    <s v="No"/>
    <s v="Yes"/>
    <s v="Orin C. Smith Elementary School"/>
    <s v="1240 Bishop Road"/>
    <m/>
    <s v="Chehalis"/>
    <s v="Washington"/>
    <s v="98532"/>
    <n v="431"/>
    <n v="0"/>
    <n v="238"/>
    <n v="669"/>
    <n v="0.64419999999999999"/>
    <n v="0"/>
    <n v="0.64419999999999999"/>
    <s v="No"/>
    <s v="No"/>
    <s v="No"/>
    <s v="No"/>
    <s v="Yes"/>
    <s v="Yes"/>
    <s v="Yes"/>
    <s v="No"/>
    <s v="No"/>
    <s v="No"/>
    <s v="No"/>
    <s v="No"/>
    <s v="No"/>
    <s v="No"/>
    <s v="CEP"/>
  </r>
  <r>
    <n v="159250"/>
    <x v="279"/>
    <s v="Chehalis School District"/>
    <s v="21-302"/>
    <s v="Lewis"/>
    <s v="3rd District"/>
    <x v="0"/>
    <x v="0"/>
    <s v="No"/>
    <s v="Yes"/>
    <s v="W.F. West High"/>
    <s v="342 SW 16th Street"/>
    <m/>
    <s v="Chehalis"/>
    <s v="Washington"/>
    <s v="98532"/>
    <n v="269"/>
    <n v="72"/>
    <n v="634"/>
    <n v="975"/>
    <n v="0.27589999999999998"/>
    <n v="7.3800000000000004E-2"/>
    <n v="0.34970000000000001"/>
    <s v="No"/>
    <s v="No"/>
    <s v="No"/>
    <s v="No"/>
    <s v="No"/>
    <s v="No"/>
    <s v="No"/>
    <s v="No"/>
    <s v="No"/>
    <s v="No"/>
    <s v="Yes"/>
    <s v="Yes"/>
    <s v="Yes"/>
    <s v="Yes"/>
    <s v="Standard"/>
  </r>
  <r>
    <n v="159848"/>
    <x v="280"/>
    <s v="Chelan County Juvenile Justice Center"/>
    <m/>
    <s v="Chelan"/>
    <s v="8th District"/>
    <x v="0"/>
    <x v="1"/>
    <s v="Yes"/>
    <s v="Yes"/>
    <s v="Chelan County Juvenile"/>
    <s v="316 Washington St."/>
    <s v="Suite 202"/>
    <s v="Wenatchee"/>
    <s v="Washington"/>
    <s v="98801"/>
    <n v="8"/>
    <n v="0"/>
    <n v="0"/>
    <n v="8"/>
    <n v="1"/>
    <n v="0"/>
    <n v="1"/>
    <s v="No"/>
    <s v="No"/>
    <s v="No"/>
    <s v="No"/>
    <s v="Yes"/>
    <s v="Yes"/>
    <s v="Yes"/>
    <s v="Yes"/>
    <s v="Yes"/>
    <s v="Yes"/>
    <s v="Yes"/>
    <s v="Yes"/>
    <s v="Yes"/>
    <s v="Yes"/>
    <s v="Standard"/>
  </r>
  <r>
    <n v="159243"/>
    <x v="281"/>
    <s v="Cheney School District"/>
    <s v="32-360"/>
    <s v="Spokane"/>
    <s v="5th District"/>
    <x v="0"/>
    <x v="0"/>
    <s v="No"/>
    <s v="Yes"/>
    <s v="Betz Elementary"/>
    <s v="317 N 7th St"/>
    <m/>
    <s v="Cheney"/>
    <s v="Washington"/>
    <s v="99004"/>
    <n v="334"/>
    <n v="0"/>
    <n v="207"/>
    <n v="541"/>
    <n v="0.61739999999999995"/>
    <n v="0"/>
    <n v="0.61739999999999995"/>
    <s v="Yes"/>
    <s v="Yes"/>
    <s v="Yes"/>
    <s v="Yes"/>
    <s v="Yes"/>
    <s v="Yes"/>
    <s v="Yes"/>
    <s v="No"/>
    <s v="No"/>
    <s v="No"/>
    <s v="No"/>
    <s v="No"/>
    <s v="No"/>
    <s v="No"/>
    <s v="CEP"/>
  </r>
  <r>
    <n v="159243"/>
    <x v="282"/>
    <s v="Cheney School District"/>
    <s v="32-360"/>
    <s v="Spokane"/>
    <s v="5th District"/>
    <x v="0"/>
    <x v="0"/>
    <s v="No"/>
    <s v="Yes"/>
    <s v="Cheney High School"/>
    <s v="12414 South Andrus"/>
    <m/>
    <s v="Cheney"/>
    <s v="Washington"/>
    <s v="99004"/>
    <n v="571"/>
    <n v="166"/>
    <n v="886"/>
    <n v="1623"/>
    <n v="0.3518"/>
    <n v="0.1023"/>
    <n v="0.4541"/>
    <s v="No"/>
    <s v="No"/>
    <s v="No"/>
    <s v="No"/>
    <s v="No"/>
    <s v="No"/>
    <s v="No"/>
    <s v="No"/>
    <s v="No"/>
    <s v="No"/>
    <s v="Yes"/>
    <s v="Yes"/>
    <s v="Yes"/>
    <s v="Yes"/>
    <s v="Standard"/>
  </r>
  <r>
    <n v="159243"/>
    <x v="283"/>
    <s v="Cheney School District"/>
    <s v="32-360"/>
    <s v="Spokane"/>
    <s v="5th District"/>
    <x v="0"/>
    <x v="0"/>
    <s v="No"/>
    <s v="Yes"/>
    <s v="Cheney Middle School"/>
    <s v="740 Betz Road"/>
    <m/>
    <s v="Cheney"/>
    <s v="Washington"/>
    <s v="99004"/>
    <n v="396"/>
    <n v="0"/>
    <n v="233"/>
    <n v="629"/>
    <n v="0.62960000000000005"/>
    <n v="0"/>
    <n v="0.62960000000000005"/>
    <s v="No"/>
    <s v="No"/>
    <s v="No"/>
    <s v="No"/>
    <s v="No"/>
    <s v="No"/>
    <s v="No"/>
    <s v="Yes"/>
    <s v="Yes"/>
    <s v="Yes"/>
    <s v="No"/>
    <s v="No"/>
    <s v="No"/>
    <s v="No"/>
    <s v="CEP"/>
  </r>
  <r>
    <n v="159243"/>
    <x v="284"/>
    <s v="Cheney School District"/>
    <s v="32-360"/>
    <s v="Spokane"/>
    <s v="5th District"/>
    <x v="0"/>
    <x v="0"/>
    <s v="No"/>
    <s v="Yes"/>
    <s v="Salnave Elementary"/>
    <s v="12414 S Andrus"/>
    <m/>
    <s v="Cheney"/>
    <s v="Washington"/>
    <s v="99004"/>
    <n v="201"/>
    <n v="0"/>
    <n v="115"/>
    <n v="316"/>
    <n v="0.6361"/>
    <n v="0"/>
    <n v="0.6361"/>
    <s v="Yes"/>
    <s v="Yes"/>
    <s v="Yes"/>
    <s v="Yes"/>
    <s v="Yes"/>
    <s v="Yes"/>
    <s v="Yes"/>
    <s v="No"/>
    <s v="No"/>
    <s v="No"/>
    <s v="No"/>
    <s v="No"/>
    <s v="No"/>
    <s v="No"/>
    <s v="CEP"/>
  </r>
  <r>
    <n v="159243"/>
    <x v="285"/>
    <s v="Cheney School District"/>
    <s v="32-360"/>
    <s v="Spokane"/>
    <s v="5th District"/>
    <x v="0"/>
    <x v="0"/>
    <s v="No"/>
    <s v="Yes"/>
    <s v="Snowdon Elementary"/>
    <s v="12414 S Andrus"/>
    <m/>
    <s v="Cheney"/>
    <s v="Washington"/>
    <s v="99004"/>
    <n v="280"/>
    <n v="0"/>
    <n v="271"/>
    <n v="551"/>
    <n v="0.50819999999999999"/>
    <n v="0"/>
    <n v="0.50819999999999999"/>
    <s v="Yes"/>
    <s v="Yes"/>
    <s v="Yes"/>
    <s v="Yes"/>
    <s v="Yes"/>
    <s v="Yes"/>
    <s v="Yes"/>
    <s v="No"/>
    <s v="No"/>
    <s v="No"/>
    <s v="No"/>
    <s v="No"/>
    <s v="No"/>
    <s v="No"/>
    <s v="CEP"/>
  </r>
  <r>
    <n v="159243"/>
    <x v="286"/>
    <s v="Cheney School District"/>
    <s v="32-360"/>
    <s v="Spokane"/>
    <s v="5th District"/>
    <x v="0"/>
    <x v="0"/>
    <s v="No"/>
    <s v="Yes"/>
    <s v="Sunset Elementary"/>
    <s v="12414 S Andrus"/>
    <m/>
    <s v="Cheney"/>
    <s v="Washington"/>
    <s v="99004"/>
    <n v="589"/>
    <n v="0"/>
    <n v="17"/>
    <n v="606"/>
    <n v="0.97189999999999999"/>
    <n v="0"/>
    <n v="0.97189999999999999"/>
    <s v="Yes"/>
    <s v="Yes"/>
    <s v="Yes"/>
    <s v="Yes"/>
    <s v="Yes"/>
    <s v="Yes"/>
    <s v="Yes"/>
    <s v="No"/>
    <s v="No"/>
    <s v="No"/>
    <s v="No"/>
    <s v="No"/>
    <s v="No"/>
    <s v="No"/>
    <s v="CEP"/>
  </r>
  <r>
    <n v="159243"/>
    <x v="287"/>
    <s v="Cheney School District"/>
    <s v="32-360"/>
    <s v="Spokane"/>
    <s v="5th District"/>
    <x v="0"/>
    <x v="0"/>
    <s v="No"/>
    <s v="Yes"/>
    <s v="Three Springs High School"/>
    <s v="6120 Abbott"/>
    <m/>
    <s v="Spokane"/>
    <s v="Washington"/>
    <s v="99224"/>
    <n v="95"/>
    <n v="0"/>
    <n v="22"/>
    <n v="117"/>
    <n v="0.81200000000000006"/>
    <n v="0"/>
    <n v="0.81200000000000006"/>
    <s v="No"/>
    <s v="Yes"/>
    <s v="Yes"/>
    <s v="Yes"/>
    <s v="Yes"/>
    <s v="Yes"/>
    <s v="Yes"/>
    <s v="Yes"/>
    <s v="Yes"/>
    <s v="Yes"/>
    <s v="Yes"/>
    <s v="Yes"/>
    <s v="Yes"/>
    <s v="Yes"/>
    <s v="CEP"/>
  </r>
  <r>
    <n v="159243"/>
    <x v="288"/>
    <s v="Cheney School District"/>
    <s v="32-360"/>
    <s v="Spokane"/>
    <s v="5th District"/>
    <x v="0"/>
    <x v="0"/>
    <s v="No"/>
    <s v="Yes"/>
    <s v="Westwood Middle School"/>
    <s v="12414 S Andrus"/>
    <m/>
    <s v="Cheney"/>
    <s v="Washington"/>
    <s v="99004"/>
    <n v="364"/>
    <n v="0"/>
    <n v="230"/>
    <n v="594"/>
    <n v="0.61280000000000001"/>
    <n v="0"/>
    <n v="0.61280000000000001"/>
    <s v="No"/>
    <s v="No"/>
    <s v="No"/>
    <s v="No"/>
    <s v="No"/>
    <s v="No"/>
    <s v="No"/>
    <s v="Yes"/>
    <s v="Yes"/>
    <s v="Yes"/>
    <s v="No"/>
    <s v="No"/>
    <s v="No"/>
    <s v="No"/>
    <s v="CEP"/>
  </r>
  <r>
    <n v="159243"/>
    <x v="289"/>
    <s v="Cheney School District"/>
    <s v="32-360"/>
    <s v="Spokane"/>
    <s v="5th District"/>
    <x v="0"/>
    <x v="0"/>
    <s v="No"/>
    <s v="Yes"/>
    <s v="Windsor Elementary"/>
    <s v="12414 S Andrus"/>
    <m/>
    <s v="Cheney"/>
    <s v="Washington"/>
    <s v="9904"/>
    <n v="160"/>
    <n v="72"/>
    <n v="406"/>
    <n v="638"/>
    <n v="0.25080000000000002"/>
    <n v="0.1129"/>
    <n v="0.36359999999999998"/>
    <s v="Yes"/>
    <s v="Yes"/>
    <s v="Yes"/>
    <s v="Yes"/>
    <s v="Yes"/>
    <s v="Yes"/>
    <s v="Yes"/>
    <s v="No"/>
    <s v="No"/>
    <s v="No"/>
    <s v="No"/>
    <s v="No"/>
    <s v="No"/>
    <s v="No"/>
    <s v="Standard"/>
  </r>
  <r>
    <n v="159382"/>
    <x v="290"/>
    <s v="Chewelah School District"/>
    <s v="33-036"/>
    <s v="Stevens"/>
    <s v="5th District"/>
    <x v="0"/>
    <x v="0"/>
    <s v="No"/>
    <s v="Yes"/>
    <s v="Chewelah Open Doors"/>
    <s v="PO Box 47"/>
    <m/>
    <s v="Chewelah"/>
    <s v="Washington"/>
    <s v="99109"/>
    <n v="17"/>
    <n v="0"/>
    <n v="0"/>
    <n v="17"/>
    <n v="1"/>
    <n v="0"/>
    <n v="1"/>
    <s v="No"/>
    <s v="No"/>
    <s v="No"/>
    <s v="No"/>
    <s v="No"/>
    <s v="No"/>
    <s v="No"/>
    <s v="No"/>
    <s v="No"/>
    <s v="No"/>
    <s v="No"/>
    <s v="Yes"/>
    <s v="Yes"/>
    <s v="Yes"/>
    <s v="CEP"/>
  </r>
  <r>
    <n v="159382"/>
    <x v="291"/>
    <s v="Chewelah School District"/>
    <s v="33-036"/>
    <s v="Stevens"/>
    <s v="5th District"/>
    <x v="0"/>
    <x v="0"/>
    <s v="No"/>
    <s v="Yes"/>
    <s v="Gess Elementary"/>
    <s v="E. 405 Lincoln"/>
    <s v="P.O. Box 7"/>
    <s v="Chewelah"/>
    <s v="Washington"/>
    <s v="99109"/>
    <n v="296"/>
    <n v="0"/>
    <n v="31"/>
    <n v="327"/>
    <n v="0.9052"/>
    <n v="0"/>
    <n v="0.9052"/>
    <s v="Yes"/>
    <s v="Yes"/>
    <s v="Yes"/>
    <s v="Yes"/>
    <s v="Yes"/>
    <s v="Yes"/>
    <s v="Yes"/>
    <s v="Yes"/>
    <s v="No"/>
    <s v="No"/>
    <s v="No"/>
    <s v="No"/>
    <s v="No"/>
    <s v="No"/>
    <s v="CEP"/>
  </r>
  <r>
    <n v="159382"/>
    <x v="292"/>
    <s v="Chewelah School District"/>
    <s v="33-036"/>
    <s v="Stevens"/>
    <s v="5th District"/>
    <x v="0"/>
    <x v="0"/>
    <s v="No"/>
    <s v="Yes"/>
    <s v="Jenkins High School"/>
    <s v="P.O. Box 138"/>
    <s v="E 702 LINCOLN ST"/>
    <s v="Chewelah"/>
    <s v="Washington"/>
    <s v="99109"/>
    <n v="197"/>
    <n v="0"/>
    <n v="111"/>
    <n v="308"/>
    <n v="0.63959999999999995"/>
    <n v="0"/>
    <n v="0.63959999999999995"/>
    <s v="No"/>
    <s v="No"/>
    <s v="No"/>
    <s v="No"/>
    <s v="No"/>
    <s v="No"/>
    <s v="No"/>
    <s v="No"/>
    <s v="Yes"/>
    <s v="Yes"/>
    <s v="Yes"/>
    <s v="Yes"/>
    <s v="Yes"/>
    <s v="Yes"/>
    <s v="CEP"/>
  </r>
  <r>
    <n v="159382"/>
    <x v="293"/>
    <s v="Chewelah School District"/>
    <s v="33-036"/>
    <s v="Stevens"/>
    <s v="5th District"/>
    <x v="0"/>
    <x v="0"/>
    <s v="No"/>
    <s v="Yes"/>
    <s v="Quartzite Learning"/>
    <s v="PO BOX 47"/>
    <m/>
    <s v="CHEWELAH"/>
    <s v="Washington"/>
    <s v="99109"/>
    <n v="104"/>
    <n v="0"/>
    <n v="21"/>
    <n v="125"/>
    <n v="0.83199999999999996"/>
    <n v="0"/>
    <n v="0.83199999999999996"/>
    <s v="No"/>
    <s v="Yes"/>
    <s v="Yes"/>
    <s v="Yes"/>
    <s v="Yes"/>
    <s v="Yes"/>
    <s v="Yes"/>
    <s v="Yes"/>
    <s v="Yes"/>
    <s v="Yes"/>
    <s v="Yes"/>
    <s v="Yes"/>
    <s v="Yes"/>
    <s v="Yes"/>
    <s v="CEP"/>
  </r>
  <r>
    <n v="159694"/>
    <x v="294"/>
    <s v="Chief Leschi School"/>
    <s v="27-901"/>
    <s v="Pierce"/>
    <s v="10th District"/>
    <x v="0"/>
    <x v="0"/>
    <s v="No"/>
    <s v="Yes"/>
    <s v="Chief Leschi School"/>
    <s v="5625 52nd Street East"/>
    <m/>
    <s v="Puyallup"/>
    <s v="Washington"/>
    <s v="98371"/>
    <n v="470"/>
    <n v="0"/>
    <n v="207"/>
    <n v="677"/>
    <n v="0.69420000000000004"/>
    <n v="0"/>
    <n v="0.69420000000000004"/>
    <s v="Yes"/>
    <s v="Yes"/>
    <s v="Yes"/>
    <s v="Yes"/>
    <s v="Yes"/>
    <s v="Yes"/>
    <s v="Yes"/>
    <s v="Yes"/>
    <s v="Yes"/>
    <s v="Yes"/>
    <s v="Yes"/>
    <s v="Yes"/>
    <s v="Yes"/>
    <s v="Yes"/>
    <s v="CEP"/>
  </r>
  <r>
    <n v="160220"/>
    <x v="295"/>
    <s v="Chief Seattle Council, BSA"/>
    <s v="17-002"/>
    <s v="King"/>
    <s v="9th District"/>
    <x v="1"/>
    <x v="2"/>
    <s v="No"/>
    <s v="Yes"/>
    <s v="Camp Sheppard"/>
    <s v="3120 Rainer Ave S."/>
    <m/>
    <s v="Seattle"/>
    <s v="Washington"/>
    <s v="98144"/>
    <n v="0"/>
    <n v="0"/>
    <n v="0"/>
    <n v="0"/>
    <n v="0"/>
    <n v="0"/>
    <n v="0"/>
    <s v="Yes"/>
    <s v="Yes"/>
    <s v="Yes"/>
    <s v="Yes"/>
    <s v="Yes"/>
    <s v="Yes"/>
    <s v="Yes"/>
    <s v="Yes"/>
    <s v="Yes"/>
    <s v="Yes"/>
    <s v="Yes"/>
    <s v="Yes"/>
    <s v="Yes"/>
    <s v="Yes"/>
    <s v="Standard"/>
  </r>
  <r>
    <n v="159507"/>
    <x v="296"/>
    <s v="Child Study &amp; Treatment Center"/>
    <s v="34-970"/>
    <s v="Pierce"/>
    <s v="10th District"/>
    <x v="0"/>
    <x v="1"/>
    <s v="Yes"/>
    <s v="Yes"/>
    <s v="Camano"/>
    <s v="8805 Steilacoom Blvd. SW"/>
    <m/>
    <s v="Lakewood"/>
    <s v="Washington"/>
    <s v="98498"/>
    <n v="15"/>
    <n v="0"/>
    <n v="0"/>
    <n v="15"/>
    <n v="1"/>
    <n v="0"/>
    <n v="1"/>
    <s v="No"/>
    <s v="Yes"/>
    <s v="Yes"/>
    <s v="Yes"/>
    <s v="Yes"/>
    <s v="Yes"/>
    <s v="Yes"/>
    <s v="Yes"/>
    <s v="No"/>
    <s v="No"/>
    <s v="No"/>
    <s v="No"/>
    <s v="No"/>
    <s v="No"/>
    <s v="Standard"/>
  </r>
  <r>
    <n v="159507"/>
    <x v="297"/>
    <s v="Child Study &amp; Treatment Center"/>
    <s v="34-970"/>
    <s v="Pierce"/>
    <s v="10th District"/>
    <x v="0"/>
    <x v="1"/>
    <s v="Yes"/>
    <s v="Yes"/>
    <s v="Firwood"/>
    <s v="8805 Steilacoom Blvd. SW"/>
    <m/>
    <s v="Lakewood"/>
    <s v="Washington"/>
    <s v="98498"/>
    <n v="25"/>
    <n v="0"/>
    <n v="0"/>
    <n v="25"/>
    <n v="1"/>
    <n v="0"/>
    <n v="1"/>
    <s v="No"/>
    <s v="No"/>
    <s v="No"/>
    <s v="No"/>
    <s v="No"/>
    <s v="No"/>
    <s v="No"/>
    <s v="No"/>
    <s v="Yes"/>
    <s v="Yes"/>
    <s v="Yes"/>
    <s v="Yes"/>
    <s v="Yes"/>
    <s v="Yes"/>
    <s v="Standard"/>
  </r>
  <r>
    <n v="159507"/>
    <x v="298"/>
    <s v="Child Study &amp; Treatment Center"/>
    <s v="34-970"/>
    <s v="Pierce"/>
    <s v="10th District"/>
    <x v="0"/>
    <x v="1"/>
    <s v="Yes"/>
    <s v="Yes"/>
    <s v="Ketron"/>
    <s v="8805 Steilacoom Blvd. SW"/>
    <m/>
    <s v="Lakewood"/>
    <s v="Washington"/>
    <s v="98498"/>
    <n v="16"/>
    <n v="0"/>
    <n v="0"/>
    <n v="16"/>
    <n v="1"/>
    <n v="0"/>
    <n v="1"/>
    <s v="No"/>
    <s v="No"/>
    <s v="No"/>
    <s v="No"/>
    <s v="No"/>
    <s v="No"/>
    <s v="No"/>
    <s v="No"/>
    <s v="Yes"/>
    <s v="Yes"/>
    <s v="Yes"/>
    <s v="No"/>
    <s v="No"/>
    <s v="No"/>
    <s v="Standard"/>
  </r>
  <r>
    <n v="159507"/>
    <x v="299"/>
    <s v="Child Study &amp; Treatment Center"/>
    <s v="34-970"/>
    <s v="Pierce"/>
    <s v="10th District"/>
    <x v="0"/>
    <x v="1"/>
    <s v="Yes"/>
    <s v="Yes"/>
    <s v="Orcas"/>
    <s v="8805 Steilacoom Blvd. SW"/>
    <m/>
    <s v="Lakewood"/>
    <s v="Washington"/>
    <s v="98498"/>
    <n v="15"/>
    <n v="0"/>
    <n v="0"/>
    <n v="15"/>
    <n v="1"/>
    <n v="0"/>
    <n v="1"/>
    <s v="No"/>
    <s v="No"/>
    <s v="No"/>
    <s v="No"/>
    <s v="No"/>
    <s v="No"/>
    <s v="No"/>
    <s v="No"/>
    <s v="No"/>
    <s v="No"/>
    <s v="No"/>
    <s v="Yes"/>
    <s v="Yes"/>
    <s v="Yes"/>
    <s v="Standard"/>
  </r>
  <r>
    <n v="159507"/>
    <x v="300"/>
    <s v="Child Study &amp; Treatment Center"/>
    <s v="34-970"/>
    <s v="Pierce"/>
    <s v="10th District"/>
    <x v="0"/>
    <x v="1"/>
    <s v="Yes"/>
    <s v="Yes"/>
    <s v="San Juan"/>
    <s v="8805 Steilacoom BLVD SW"/>
    <m/>
    <s v="Steilacoom"/>
    <s v="Washington"/>
    <s v="98498"/>
    <n v="15"/>
    <n v="0"/>
    <n v="0"/>
    <n v="15"/>
    <n v="1"/>
    <n v="0"/>
    <n v="1"/>
    <s v="No"/>
    <s v="No"/>
    <s v="No"/>
    <s v="No"/>
    <s v="No"/>
    <s v="No"/>
    <s v="No"/>
    <s v="No"/>
    <s v="Yes"/>
    <s v="Yes"/>
    <s v="Yes"/>
    <s v="Yes"/>
    <s v="Yes"/>
    <s v="Yes"/>
    <s v="Standard"/>
  </r>
  <r>
    <n v="159347"/>
    <x v="301"/>
    <s v="Chimacum School District"/>
    <s v="16-049"/>
    <s v="Jefferson"/>
    <s v="6th District"/>
    <x v="0"/>
    <x v="0"/>
    <s v="No"/>
    <s v="Yes"/>
    <s v="Chimacum Creek Primary"/>
    <s v="313 Ness Corner Rd"/>
    <m/>
    <s v="Port Hadlock"/>
    <s v="Washington"/>
    <s v="98339"/>
    <n v="135"/>
    <n v="0"/>
    <n v="29"/>
    <n v="164"/>
    <n v="0.82320000000000004"/>
    <n v="0"/>
    <n v="0.82320000000000004"/>
    <s v="No"/>
    <s v="Yes"/>
    <s v="Yes"/>
    <s v="Yes"/>
    <s v="No"/>
    <s v="No"/>
    <s v="No"/>
    <s v="No"/>
    <s v="No"/>
    <s v="No"/>
    <s v="No"/>
    <s v="No"/>
    <s v="No"/>
    <s v="No"/>
    <s v="CEP"/>
  </r>
  <r>
    <n v="159347"/>
    <x v="302"/>
    <s v="Chimacum School District"/>
    <s v="16-049"/>
    <s v="Jefferson"/>
    <s v="6th District"/>
    <x v="0"/>
    <x v="0"/>
    <s v="No"/>
    <s v="Yes"/>
    <s v="Chimacum Elementary"/>
    <s v="P.O. Box 278"/>
    <m/>
    <s v="Chimacum"/>
    <s v="Washington"/>
    <s v="98325"/>
    <n v="209"/>
    <n v="0"/>
    <n v="57"/>
    <n v="266"/>
    <n v="0.78569999999999995"/>
    <n v="0"/>
    <n v="0.78569999999999995"/>
    <s v="No"/>
    <s v="No"/>
    <s v="No"/>
    <s v="No"/>
    <s v="Yes"/>
    <s v="Yes"/>
    <s v="Yes"/>
    <s v="Yes"/>
    <s v="No"/>
    <s v="No"/>
    <s v="No"/>
    <s v="No"/>
    <s v="No"/>
    <s v="No"/>
    <s v="CEP"/>
  </r>
  <r>
    <n v="159347"/>
    <x v="303"/>
    <s v="Chimacum School District"/>
    <s v="16-049"/>
    <s v="Jefferson"/>
    <s v="6th District"/>
    <x v="0"/>
    <x v="0"/>
    <s v="No"/>
    <s v="Yes"/>
    <s v="Chimacum Junior and Senior High School"/>
    <s v="91 West valley Rd"/>
    <m/>
    <s v="Chimacum"/>
    <s v="Washington"/>
    <s v="98325"/>
    <n v="154"/>
    <n v="0"/>
    <n v="97"/>
    <n v="251"/>
    <n v="0.61350000000000005"/>
    <n v="0"/>
    <n v="0.61350000000000005"/>
    <s v="No"/>
    <s v="No"/>
    <s v="No"/>
    <s v="No"/>
    <s v="No"/>
    <s v="No"/>
    <s v="No"/>
    <s v="No"/>
    <s v="Yes"/>
    <s v="Yes"/>
    <s v="Yes"/>
    <s v="Yes"/>
    <s v="Yes"/>
    <s v="Yes"/>
    <s v="CEP"/>
  </r>
  <r>
    <n v="159511"/>
    <x v="304"/>
    <s v="Cispus Learning Center"/>
    <m/>
    <s v="Lewis"/>
    <s v="3rd District"/>
    <x v="1"/>
    <x v="2"/>
    <s v="No"/>
    <s v="Yes"/>
    <s v="Cispus Learning Center"/>
    <s v="2142 Cispus Road"/>
    <m/>
    <s v="Randle"/>
    <s v="Washington"/>
    <s v="98277"/>
    <n v="0"/>
    <n v="0"/>
    <n v="0"/>
    <n v="0"/>
    <n v="0"/>
    <n v="0"/>
    <n v="0"/>
    <s v="No"/>
    <s v="Yes"/>
    <s v="Yes"/>
    <s v="Yes"/>
    <s v="Yes"/>
    <s v="Yes"/>
    <s v="Yes"/>
    <s v="Yes"/>
    <s v="Yes"/>
    <s v="Yes"/>
    <s v="Yes"/>
    <s v="Yes"/>
    <s v="Yes"/>
    <s v="Yes"/>
    <s v="Standard"/>
  </r>
  <r>
    <n v="159849"/>
    <x v="305"/>
    <s v="Clallam County Juvenile Services"/>
    <m/>
    <s v="Clallam"/>
    <s v="6th District"/>
    <x v="0"/>
    <x v="1"/>
    <s v="Yes"/>
    <s v="Yes"/>
    <s v="Clallam County Juvenile"/>
    <s v="1912 W. 18th St."/>
    <m/>
    <s v="Port Angeles"/>
    <s v="Washington"/>
    <s v="98363"/>
    <n v="13"/>
    <n v="0"/>
    <n v="0"/>
    <n v="13"/>
    <n v="1"/>
    <n v="0"/>
    <n v="1"/>
    <s v="No"/>
    <s v="No"/>
    <s v="No"/>
    <s v="No"/>
    <s v="No"/>
    <s v="No"/>
    <s v="No"/>
    <s v="Yes"/>
    <s v="Yes"/>
    <s v="Yes"/>
    <s v="Yes"/>
    <s v="Yes"/>
    <s v="Yes"/>
    <s v="Yes"/>
    <s v="Standard"/>
  </r>
  <r>
    <n v="159197"/>
    <x v="306"/>
    <s v="Clarkston School District"/>
    <s v="02-250"/>
    <m/>
    <s v="5th District"/>
    <x v="0"/>
    <x v="0"/>
    <s v="No"/>
    <s v="Yes"/>
    <s v="Clarkston High School"/>
    <s v="401 Chestnut St"/>
    <m/>
    <s v="Clarkston"/>
    <s v="Washington"/>
    <s v="99403"/>
    <n v="378"/>
    <n v="0"/>
    <n v="331"/>
    <n v="709"/>
    <n v="0.53310000000000002"/>
    <n v="0"/>
    <n v="0.53310000000000002"/>
    <s v="No"/>
    <s v="No"/>
    <s v="No"/>
    <s v="No"/>
    <s v="No"/>
    <s v="No"/>
    <s v="No"/>
    <s v="No"/>
    <s v="No"/>
    <s v="No"/>
    <s v="Yes"/>
    <s v="Yes"/>
    <s v="Yes"/>
    <s v="Yes"/>
    <s v="CEP"/>
  </r>
  <r>
    <n v="159197"/>
    <x v="307"/>
    <s v="Clarkston School District"/>
    <s v="02-250"/>
    <m/>
    <s v="5th District"/>
    <x v="0"/>
    <x v="0"/>
    <s v="No"/>
    <s v="Yes"/>
    <s v="Educational Opportunity Center (EOC)"/>
    <s v="1284 Chestnut St"/>
    <m/>
    <s v="Clarkston"/>
    <s v="Washington"/>
    <s v="99403"/>
    <n v="0"/>
    <n v="0"/>
    <n v="0"/>
    <n v="0"/>
    <n v="0"/>
    <n v="0"/>
    <n v="0"/>
    <s v="No"/>
    <s v="No"/>
    <s v="No"/>
    <s v="No"/>
    <s v="No"/>
    <s v="No"/>
    <s v="No"/>
    <s v="No"/>
    <s v="No"/>
    <s v="No"/>
    <s v="Yes"/>
    <s v="Yes"/>
    <s v="Yes"/>
    <s v="Yes"/>
    <s v="Standard"/>
  </r>
  <r>
    <n v="159197"/>
    <x v="308"/>
    <s v="Clarkston School District"/>
    <s v="02-250"/>
    <m/>
    <s v="5th District"/>
    <x v="0"/>
    <x v="0"/>
    <s v="No"/>
    <s v="Yes"/>
    <s v="Grantham Elementary School"/>
    <s v="PO Box 70"/>
    <m/>
    <s v="Clarkston"/>
    <s v="Washington"/>
    <s v="99403"/>
    <n v="304"/>
    <n v="0"/>
    <n v="0"/>
    <n v="304"/>
    <n v="1"/>
    <n v="0"/>
    <n v="1"/>
    <s v="No"/>
    <s v="Yes"/>
    <s v="Yes"/>
    <s v="Yes"/>
    <s v="Yes"/>
    <s v="Yes"/>
    <s v="Yes"/>
    <s v="Yes"/>
    <s v="No"/>
    <s v="No"/>
    <s v="No"/>
    <s v="No"/>
    <s v="No"/>
    <s v="No"/>
    <s v="CEP"/>
  </r>
  <r>
    <n v="159197"/>
    <x v="309"/>
    <s v="Clarkston School District"/>
    <s v="02-250"/>
    <m/>
    <s v="5th District"/>
    <x v="0"/>
    <x v="0"/>
    <s v="No"/>
    <s v="Yes"/>
    <s v="Heights Elementary School"/>
    <s v="1917 4th ave"/>
    <m/>
    <s v="Clarkston"/>
    <s v="Washington"/>
    <s v="99403"/>
    <n v="150"/>
    <n v="0"/>
    <n v="212"/>
    <n v="362"/>
    <n v="0.41439999999999999"/>
    <n v="0"/>
    <n v="0.41439999999999999"/>
    <s v="No"/>
    <s v="Yes"/>
    <s v="Yes"/>
    <s v="Yes"/>
    <s v="Yes"/>
    <s v="Yes"/>
    <s v="Yes"/>
    <s v="Yes"/>
    <s v="No"/>
    <s v="No"/>
    <s v="No"/>
    <s v="No"/>
    <s v="No"/>
    <s v="No"/>
    <s v="CEP"/>
  </r>
  <r>
    <n v="159197"/>
    <x v="310"/>
    <s v="Clarkston School District"/>
    <s v="02-250"/>
    <s v="Asotin"/>
    <s v="5th District"/>
    <x v="0"/>
    <x v="0"/>
    <s v="No"/>
    <s v="Yes"/>
    <s v="Highland Elementary School"/>
    <s v="1432 Highland"/>
    <m/>
    <s v="Clarkston"/>
    <s v="Washington"/>
    <s v="99403"/>
    <n v="260"/>
    <n v="0"/>
    <n v="34"/>
    <n v="294"/>
    <n v="0.88439999999999996"/>
    <n v="0"/>
    <n v="0.88439999999999996"/>
    <s v="Yes"/>
    <s v="Yes"/>
    <s v="Yes"/>
    <s v="Yes"/>
    <s v="Yes"/>
    <s v="Yes"/>
    <s v="Yes"/>
    <s v="Yes"/>
    <s v="No"/>
    <s v="No"/>
    <s v="No"/>
    <s v="No"/>
    <s v="No"/>
    <s v="No"/>
    <s v="CEP"/>
  </r>
  <r>
    <n v="159197"/>
    <x v="311"/>
    <s v="Clarkston School District"/>
    <s v="02-250"/>
    <m/>
    <s v="5th District"/>
    <x v="0"/>
    <x v="0"/>
    <s v="No"/>
    <s v="Yes"/>
    <s v="Lincoln Middle School"/>
    <s v="1945 4th ave"/>
    <m/>
    <s v="Clarkston"/>
    <s v="Washington"/>
    <s v="99403"/>
    <n v="228"/>
    <n v="0"/>
    <n v="89"/>
    <n v="317"/>
    <n v="0.71919999999999995"/>
    <n v="0"/>
    <n v="0.71919999999999995"/>
    <s v="No"/>
    <s v="No"/>
    <s v="No"/>
    <s v="No"/>
    <s v="No"/>
    <s v="No"/>
    <s v="No"/>
    <s v="No"/>
    <s v="Yes"/>
    <s v="Yes"/>
    <s v="No"/>
    <s v="No"/>
    <s v="No"/>
    <s v="No"/>
    <s v="CEP"/>
  </r>
  <r>
    <n v="159197"/>
    <x v="312"/>
    <s v="Clarkston School District"/>
    <s v="02-250"/>
    <m/>
    <s v="5th District"/>
    <x v="0"/>
    <x v="0"/>
    <s v="No"/>
    <s v="Yes"/>
    <s v="Parkway Elementary School"/>
    <s v="1103 4th Street"/>
    <m/>
    <s v="Clarkston"/>
    <s v="Washington"/>
    <s v="99403"/>
    <n v="222"/>
    <n v="0"/>
    <n v="99"/>
    <n v="321"/>
    <n v="0.69159999999999999"/>
    <n v="0"/>
    <n v="0.69159999999999999"/>
    <s v="Yes"/>
    <s v="Yes"/>
    <s v="Yes"/>
    <s v="Yes"/>
    <s v="Yes"/>
    <s v="Yes"/>
    <s v="Yes"/>
    <s v="Yes"/>
    <s v="No"/>
    <s v="No"/>
    <s v="No"/>
    <s v="No"/>
    <s v="No"/>
    <s v="No"/>
    <s v="CEP"/>
  </r>
  <r>
    <n v="159501"/>
    <x v="313"/>
    <s v="Cle Elum-Roslyn School District"/>
    <s v="19-404"/>
    <s v="Kittitas"/>
    <s v="8th District"/>
    <x v="0"/>
    <x v="0"/>
    <s v="No"/>
    <s v="Yes"/>
    <s v="Cle Elum-Roslyn Elementary"/>
    <s v="2696 SR 903"/>
    <m/>
    <s v="Cle Elum"/>
    <s v="Washington"/>
    <s v="98922"/>
    <n v="97"/>
    <n v="36"/>
    <n v="290"/>
    <n v="423"/>
    <n v="0.2293"/>
    <n v="8.5099999999999995E-2"/>
    <n v="0.31440000000000001"/>
    <s v="Yes"/>
    <s v="Yes"/>
    <s v="Yes"/>
    <s v="Yes"/>
    <s v="Yes"/>
    <s v="Yes"/>
    <s v="Yes"/>
    <s v="No"/>
    <s v="No"/>
    <s v="No"/>
    <s v="No"/>
    <s v="No"/>
    <s v="No"/>
    <s v="No"/>
    <s v="Standard"/>
  </r>
  <r>
    <n v="159501"/>
    <x v="314"/>
    <s v="Cle Elum-Roslyn School District"/>
    <s v="19-404"/>
    <s v="Kittitas"/>
    <s v="8th District"/>
    <x v="0"/>
    <x v="0"/>
    <s v="No"/>
    <s v="Yes"/>
    <s v="Cle Elum-Roslyn High"/>
    <s v="2692 SR 903"/>
    <m/>
    <s v="Cle Elum"/>
    <s v="Washington"/>
    <s v="98922"/>
    <n v="70"/>
    <n v="17"/>
    <n v="166"/>
    <n v="253"/>
    <n v="0.2767"/>
    <n v="6.7199999999999996E-2"/>
    <n v="0.34389999999999998"/>
    <s v="No"/>
    <s v="No"/>
    <s v="No"/>
    <s v="No"/>
    <s v="No"/>
    <s v="No"/>
    <s v="No"/>
    <s v="No"/>
    <s v="No"/>
    <s v="No"/>
    <s v="Yes"/>
    <s v="Yes"/>
    <s v="Yes"/>
    <s v="Yes"/>
    <s v="Standard"/>
  </r>
  <r>
    <n v="159501"/>
    <x v="315"/>
    <s v="Cle Elum-Roslyn School District"/>
    <s v="19-404"/>
    <s v="Kittitas"/>
    <s v="8th District"/>
    <x v="0"/>
    <x v="0"/>
    <s v="No"/>
    <s v="Yes"/>
    <s v="Walter Strom Middle"/>
    <s v="2694 SR 903"/>
    <m/>
    <s v="Cle Elum"/>
    <s v="Washington"/>
    <s v="98922"/>
    <n v="72"/>
    <n v="17"/>
    <n v="148"/>
    <n v="237"/>
    <n v="0.30380000000000001"/>
    <n v="7.17E-2"/>
    <n v="0.3755"/>
    <s v="No"/>
    <s v="No"/>
    <s v="No"/>
    <s v="No"/>
    <s v="No"/>
    <s v="No"/>
    <s v="No"/>
    <s v="Yes"/>
    <s v="Yes"/>
    <s v="Yes"/>
    <s v="No"/>
    <s v="No"/>
    <s v="No"/>
    <s v="No"/>
    <s v="Standard"/>
  </r>
  <r>
    <n v="160031"/>
    <x v="316"/>
    <s v="Clover Park School District"/>
    <s v="27-400"/>
    <s v="Pierce"/>
    <s v="10th District"/>
    <x v="0"/>
    <x v="0"/>
    <s v="No"/>
    <s v="Yes"/>
    <s v="Beachwood Elementary"/>
    <s v="9219 Lakewood Dr SW"/>
    <m/>
    <s v="Lakewood"/>
    <s v="Washington"/>
    <s v="98499"/>
    <n v="82"/>
    <n v="81"/>
    <n v="244"/>
    <n v="407"/>
    <n v="0.20150000000000001"/>
    <n v="0.19900000000000001"/>
    <n v="0.40050000000000002"/>
    <s v="No"/>
    <s v="Yes"/>
    <s v="Yes"/>
    <s v="Yes"/>
    <s v="Yes"/>
    <s v="Yes"/>
    <s v="Yes"/>
    <s v="No"/>
    <s v="No"/>
    <s v="No"/>
    <s v="No"/>
    <s v="No"/>
    <s v="No"/>
    <s v="No"/>
    <s v="Standard"/>
  </r>
  <r>
    <n v="160031"/>
    <x v="317"/>
    <s v="Clover Park School District"/>
    <s v="27-400"/>
    <s v="Pierce"/>
    <s v="10th District"/>
    <x v="0"/>
    <x v="0"/>
    <s v="No"/>
    <s v="Yes"/>
    <s v="Carter Lake Elementary"/>
    <s v="3420 Lincoln Blvd SW"/>
    <m/>
    <s v="JBLM"/>
    <s v="Washington"/>
    <s v="98439"/>
    <n v="78"/>
    <n v="69"/>
    <n v="343"/>
    <n v="490"/>
    <n v="0.15920000000000001"/>
    <n v="0.14080000000000001"/>
    <n v="0.3"/>
    <s v="No"/>
    <s v="Yes"/>
    <s v="Yes"/>
    <s v="Yes"/>
    <s v="Yes"/>
    <s v="Yes"/>
    <s v="Yes"/>
    <s v="No"/>
    <s v="No"/>
    <s v="No"/>
    <s v="No"/>
    <s v="No"/>
    <s v="No"/>
    <s v="No"/>
    <s v="Standard"/>
  </r>
  <r>
    <n v="160031"/>
    <x v="318"/>
    <s v="Clover Park School District"/>
    <s v="27-400"/>
    <s v="Pierce"/>
    <s v="10th District"/>
    <x v="0"/>
    <x v="0"/>
    <s v="No"/>
    <s v="Yes"/>
    <s v="Clover Park Early Learning Program"/>
    <s v="9219 Lakewood Dr SW"/>
    <m/>
    <s v="Lakewood"/>
    <s v="Washington"/>
    <s v="98499"/>
    <n v="221"/>
    <n v="0"/>
    <n v="0"/>
    <n v="221"/>
    <n v="1"/>
    <n v="0"/>
    <n v="1"/>
    <s v="Yes"/>
    <s v="No"/>
    <s v="No"/>
    <s v="No"/>
    <s v="No"/>
    <s v="No"/>
    <s v="No"/>
    <s v="No"/>
    <s v="No"/>
    <s v="No"/>
    <s v="No"/>
    <s v="No"/>
    <s v="No"/>
    <s v="No"/>
    <s v="CEP"/>
  </r>
  <r>
    <n v="160031"/>
    <x v="319"/>
    <s v="Clover Park School District"/>
    <s v="27-400"/>
    <s v="Pierce"/>
    <s v="10th District"/>
    <x v="0"/>
    <x v="0"/>
    <s v="No"/>
    <s v="Yes"/>
    <s v="Clover Park High School"/>
    <s v="9219 Lakewood Dr SW"/>
    <m/>
    <s v="Lakewood"/>
    <s v="Washington"/>
    <s v="98499"/>
    <n v="1200"/>
    <n v="0"/>
    <n v="122"/>
    <n v="1322"/>
    <n v="0.90769999999999995"/>
    <n v="0"/>
    <n v="0.90769999999999995"/>
    <s v="No"/>
    <s v="No"/>
    <s v="No"/>
    <s v="No"/>
    <s v="No"/>
    <s v="No"/>
    <s v="No"/>
    <s v="No"/>
    <s v="No"/>
    <s v="No"/>
    <s v="Yes"/>
    <s v="Yes"/>
    <s v="Yes"/>
    <s v="Yes"/>
    <s v="CEP"/>
  </r>
  <r>
    <n v="160031"/>
    <x v="320"/>
    <s v="Clover Park School District"/>
    <s v="27-400"/>
    <s v="Pierce"/>
    <s v="10th District"/>
    <x v="0"/>
    <x v="0"/>
    <s v="No"/>
    <s v="Yes"/>
    <s v="CPSD Open Doors Program"/>
    <s v="9219 Lakewood Dr SW"/>
    <m/>
    <s v="Lakewood"/>
    <s v="Washington"/>
    <s v="98499"/>
    <n v="235"/>
    <n v="0"/>
    <n v="0"/>
    <n v="235"/>
    <n v="1"/>
    <n v="0"/>
    <n v="1"/>
    <s v="No"/>
    <s v="No"/>
    <s v="No"/>
    <s v="No"/>
    <s v="No"/>
    <s v="No"/>
    <s v="No"/>
    <s v="No"/>
    <s v="No"/>
    <s v="No"/>
    <s v="Yes"/>
    <s v="Yes"/>
    <s v="Yes"/>
    <s v="Yes"/>
    <s v="CEP"/>
  </r>
  <r>
    <n v="160031"/>
    <x v="321"/>
    <s v="Clover Park School District"/>
    <s v="27-400"/>
    <s v="Pierce"/>
    <s v="10th District"/>
    <x v="0"/>
    <x v="0"/>
    <s v="No"/>
    <s v="Yes"/>
    <s v="Custer Elementary"/>
    <s v="7801 Steilacoom Blvd. S.W."/>
    <m/>
    <s v="Lakewood"/>
    <s v="Washington"/>
    <s v="98498"/>
    <n v="255"/>
    <n v="0"/>
    <n v="37"/>
    <n v="292"/>
    <n v="0.87329999999999997"/>
    <n v="0"/>
    <n v="0.87329999999999997"/>
    <s v="Yes"/>
    <s v="Yes"/>
    <s v="Yes"/>
    <s v="Yes"/>
    <s v="Yes"/>
    <s v="Yes"/>
    <s v="Yes"/>
    <s v="No"/>
    <s v="No"/>
    <s v="No"/>
    <s v="No"/>
    <s v="No"/>
    <s v="No"/>
    <s v="No"/>
    <s v="CEP"/>
  </r>
  <r>
    <n v="160031"/>
    <x v="322"/>
    <s v="Clover Park School District"/>
    <s v="27-400"/>
    <s v="Pierce"/>
    <s v="10th District"/>
    <x v="0"/>
    <x v="0"/>
    <s v="No"/>
    <s v="Yes"/>
    <s v="Dower Elementary"/>
    <s v="7817 John Dower Rd. W."/>
    <m/>
    <s v="Lakewood"/>
    <s v="Washington"/>
    <s v="98499"/>
    <n v="273"/>
    <n v="0"/>
    <n v="24"/>
    <n v="297"/>
    <n v="0.91920000000000002"/>
    <n v="0"/>
    <n v="0.91920000000000002"/>
    <s v="Yes"/>
    <s v="Yes"/>
    <s v="Yes"/>
    <s v="Yes"/>
    <s v="Yes"/>
    <s v="Yes"/>
    <s v="Yes"/>
    <s v="No"/>
    <s v="No"/>
    <s v="No"/>
    <s v="No"/>
    <s v="No"/>
    <s v="No"/>
    <s v="No"/>
    <s v="CEP"/>
  </r>
  <r>
    <n v="160031"/>
    <x v="323"/>
    <s v="Clover Park School District"/>
    <s v="27-400"/>
    <s v="Pierce"/>
    <s v="10th District"/>
    <x v="0"/>
    <x v="0"/>
    <s v="No"/>
    <s v="Yes"/>
    <s v="Evergreen Elementary"/>
    <s v="9010 Blaine Ave."/>
    <m/>
    <s v="Fort Lewis"/>
    <s v="Washington"/>
    <s v="98433"/>
    <n v="140"/>
    <n v="101"/>
    <n v="249"/>
    <n v="490"/>
    <n v="0.28570000000000001"/>
    <n v="0.20610000000000001"/>
    <n v="0.49180000000000001"/>
    <s v="Yes"/>
    <s v="Yes"/>
    <s v="Yes"/>
    <s v="Yes"/>
    <s v="Yes"/>
    <s v="Yes"/>
    <s v="Yes"/>
    <s v="No"/>
    <s v="No"/>
    <s v="No"/>
    <s v="No"/>
    <s v="No"/>
    <s v="No"/>
    <s v="No"/>
    <s v="Standard"/>
  </r>
  <r>
    <n v="160031"/>
    <x v="324"/>
    <s v="Clover Park School District"/>
    <s v="27-400"/>
    <s v="Pierce"/>
    <s v="10th District"/>
    <x v="0"/>
    <x v="0"/>
    <s v="No"/>
    <s v="Yes"/>
    <s v="Four Heroes Elementary"/>
    <s v="10903 Gravelly Lake Dr SW"/>
    <m/>
    <s v="Lakewood"/>
    <s v="Washington"/>
    <s v="98499"/>
    <n v="571"/>
    <n v="0"/>
    <n v="0"/>
    <n v="571"/>
    <n v="1"/>
    <n v="0"/>
    <n v="1"/>
    <s v="No"/>
    <s v="Yes"/>
    <s v="Yes"/>
    <s v="Yes"/>
    <s v="Yes"/>
    <s v="Yes"/>
    <s v="Yes"/>
    <s v="No"/>
    <s v="No"/>
    <s v="No"/>
    <s v="No"/>
    <s v="No"/>
    <s v="No"/>
    <s v="No"/>
    <s v="CEP"/>
  </r>
  <r>
    <n v="160031"/>
    <x v="325"/>
    <s v="Clover Park School District"/>
    <s v="27-400"/>
    <s v="Pierce"/>
    <s v="10th District"/>
    <x v="0"/>
    <x v="0"/>
    <s v="No"/>
    <s v="Yes"/>
    <s v="Harrison Prep"/>
    <s v="9219 Lakewood Dr SW"/>
    <m/>
    <s v="Lakewood"/>
    <s v="Washington"/>
    <s v="98499"/>
    <n v="304"/>
    <n v="123"/>
    <n v="293"/>
    <n v="720"/>
    <n v="0.42220000000000002"/>
    <n v="0.17080000000000001"/>
    <n v="0.59309999999999996"/>
    <s v="No"/>
    <s v="No"/>
    <s v="No"/>
    <s v="No"/>
    <s v="No"/>
    <s v="No"/>
    <s v="No"/>
    <s v="Yes"/>
    <s v="Yes"/>
    <s v="Yes"/>
    <s v="Yes"/>
    <s v="Yes"/>
    <s v="Yes"/>
    <s v="Yes"/>
    <s v="Standard"/>
  </r>
  <r>
    <n v="160031"/>
    <x v="326"/>
    <s v="Clover Park School District"/>
    <s v="27-400"/>
    <s v="Pierce"/>
    <s v="10th District"/>
    <x v="0"/>
    <x v="0"/>
    <s v="No"/>
    <s v="Yes"/>
    <s v="Hillside Elementary"/>
    <s v="61700 Garcia Blvd"/>
    <m/>
    <s v="JBLM"/>
    <s v="Washington"/>
    <s v="98433"/>
    <n v="177"/>
    <n v="115"/>
    <n v="240"/>
    <n v="532"/>
    <n v="0.3327"/>
    <n v="0.2162"/>
    <n v="0.54890000000000005"/>
    <s v="Yes"/>
    <s v="Yes"/>
    <s v="Yes"/>
    <s v="Yes"/>
    <s v="Yes"/>
    <s v="Yes"/>
    <s v="Yes"/>
    <s v="No"/>
    <s v="No"/>
    <s v="No"/>
    <s v="No"/>
    <s v="No"/>
    <s v="No"/>
    <s v="No"/>
    <s v="Standard"/>
  </r>
  <r>
    <n v="160031"/>
    <x v="327"/>
    <s v="Clover Park School District"/>
    <s v="27-400"/>
    <s v="Pierce"/>
    <s v="10th District"/>
    <x v="0"/>
    <x v="0"/>
    <s v="No"/>
    <s v="Yes"/>
    <s v="Hudtloff Middle School"/>
    <s v="9219 Lakewood Dr SW"/>
    <m/>
    <s v="Lakewood"/>
    <s v="Washington"/>
    <s v="98499"/>
    <n v="511"/>
    <n v="0"/>
    <n v="114"/>
    <n v="625"/>
    <n v="0.81759999999999999"/>
    <n v="0"/>
    <n v="0.81759999999999999"/>
    <s v="No"/>
    <s v="No"/>
    <s v="No"/>
    <s v="No"/>
    <s v="No"/>
    <s v="No"/>
    <s v="No"/>
    <s v="Yes"/>
    <s v="Yes"/>
    <s v="Yes"/>
    <s v="No"/>
    <s v="No"/>
    <s v="No"/>
    <s v="No"/>
    <s v="CEP"/>
  </r>
  <r>
    <n v="160031"/>
    <x v="328"/>
    <s v="Clover Park School District"/>
    <s v="27-400"/>
    <s v="Pierce"/>
    <s v="10th District"/>
    <x v="0"/>
    <x v="0"/>
    <s v="No"/>
    <s v="Yes"/>
    <s v="Idlewild Elementary"/>
    <s v="9219 Lakewood Dr SW"/>
    <m/>
    <s v="Lakewood"/>
    <s v="Washington"/>
    <s v="98499"/>
    <n v="112"/>
    <n v="44"/>
    <n v="262"/>
    <n v="418"/>
    <n v="0.26790000000000003"/>
    <n v="0.1053"/>
    <n v="0.37319999999999998"/>
    <s v="No"/>
    <s v="Yes"/>
    <s v="Yes"/>
    <s v="Yes"/>
    <s v="Yes"/>
    <s v="Yes"/>
    <s v="Yes"/>
    <s v="No"/>
    <s v="No"/>
    <s v="No"/>
    <s v="No"/>
    <s v="No"/>
    <s v="No"/>
    <s v="No"/>
    <s v="Standard"/>
  </r>
  <r>
    <n v="160031"/>
    <x v="329"/>
    <s v="Clover Park School District"/>
    <s v="27-400"/>
    <s v="Pierce"/>
    <s v="10th District"/>
    <x v="0"/>
    <x v="0"/>
    <s v="No"/>
    <s v="Yes"/>
    <s v="Lake Louise Elementary"/>
    <s v="9219 Lakewood Dr SW"/>
    <m/>
    <s v="Lakewood"/>
    <s v="Washington"/>
    <s v="98499"/>
    <n v="401"/>
    <n v="0"/>
    <n v="70"/>
    <n v="471"/>
    <n v="0.85140000000000005"/>
    <n v="0"/>
    <n v="0.85140000000000005"/>
    <s v="No"/>
    <s v="Yes"/>
    <s v="Yes"/>
    <s v="Yes"/>
    <s v="Yes"/>
    <s v="Yes"/>
    <s v="Yes"/>
    <s v="No"/>
    <s v="No"/>
    <s v="No"/>
    <s v="No"/>
    <s v="No"/>
    <s v="No"/>
    <s v="No"/>
    <s v="CEP"/>
  </r>
  <r>
    <n v="160031"/>
    <x v="330"/>
    <s v="Clover Park School District"/>
    <s v="27-400"/>
    <s v="Pierce"/>
    <s v="10th District"/>
    <x v="0"/>
    <x v="0"/>
    <s v="No"/>
    <s v="Yes"/>
    <s v="Lakes High School"/>
    <s v="9219 Lakewood Dr SW"/>
    <m/>
    <s v="Lakewood"/>
    <s v="Washington"/>
    <s v="98499"/>
    <n v="392"/>
    <n v="158"/>
    <n v="729"/>
    <n v="1279"/>
    <n v="0.30649999999999999"/>
    <n v="0.1235"/>
    <n v="0.43"/>
    <s v="No"/>
    <s v="No"/>
    <s v="No"/>
    <s v="No"/>
    <s v="No"/>
    <s v="No"/>
    <s v="No"/>
    <s v="No"/>
    <s v="No"/>
    <s v="No"/>
    <s v="Yes"/>
    <s v="Yes"/>
    <s v="Yes"/>
    <s v="Yes"/>
    <s v="Standard"/>
  </r>
  <r>
    <n v="160031"/>
    <x v="331"/>
    <s v="Clover Park School District"/>
    <s v="27-400"/>
    <s v="Pierce"/>
    <s v="10th District"/>
    <x v="0"/>
    <x v="0"/>
    <s v="No"/>
    <s v="Yes"/>
    <s v="Lakeview Hope Academy"/>
    <s v="9219 Lakewood Dr SW"/>
    <m/>
    <s v="Lakewood"/>
    <s v="Washington"/>
    <s v="98499"/>
    <n v="540"/>
    <n v="0"/>
    <n v="0"/>
    <n v="540"/>
    <n v="1"/>
    <n v="0"/>
    <n v="1"/>
    <s v="No"/>
    <s v="Yes"/>
    <s v="Yes"/>
    <s v="Yes"/>
    <s v="Yes"/>
    <s v="Yes"/>
    <s v="Yes"/>
    <s v="No"/>
    <s v="No"/>
    <s v="No"/>
    <s v="No"/>
    <s v="No"/>
    <s v="No"/>
    <s v="No"/>
    <s v="CEP"/>
  </r>
  <r>
    <n v="160031"/>
    <x v="332"/>
    <s v="Clover Park School District"/>
    <s v="27-400"/>
    <s v="Pierce"/>
    <s v="10th District"/>
    <x v="0"/>
    <x v="0"/>
    <s v="No"/>
    <s v="Yes"/>
    <s v="Lochburn Middle School"/>
    <s v="9219 Lakewood Dr SW"/>
    <m/>
    <s v="Lakewood"/>
    <s v="Washington"/>
    <s v="98499"/>
    <n v="512"/>
    <n v="0"/>
    <n v="0"/>
    <n v="512"/>
    <n v="1"/>
    <n v="0"/>
    <n v="1"/>
    <s v="No"/>
    <s v="No"/>
    <s v="No"/>
    <s v="No"/>
    <s v="No"/>
    <s v="No"/>
    <s v="No"/>
    <s v="Yes"/>
    <s v="Yes"/>
    <s v="Yes"/>
    <s v="No"/>
    <s v="No"/>
    <s v="No"/>
    <s v="No"/>
    <s v="CEP"/>
  </r>
  <r>
    <n v="160031"/>
    <x v="333"/>
    <s v="Clover Park School District"/>
    <s v="27-400"/>
    <s v="Pierce"/>
    <s v="10th District"/>
    <x v="0"/>
    <x v="0"/>
    <s v="No"/>
    <s v="Yes"/>
    <s v="Meriwether Elementary School"/>
    <s v="9219 Lakewood Dr SW"/>
    <m/>
    <s v="Lakewood"/>
    <s v="Washington"/>
    <s v="98499"/>
    <n v="32"/>
    <n v="25"/>
    <n v="221"/>
    <n v="278"/>
    <n v="0.11509999999999999"/>
    <n v="8.9899999999999994E-2"/>
    <n v="0.20499999999999999"/>
    <s v="No"/>
    <s v="Yes"/>
    <s v="Yes"/>
    <s v="Yes"/>
    <s v="Yes"/>
    <s v="Yes"/>
    <s v="Yes"/>
    <s v="No"/>
    <s v="No"/>
    <s v="No"/>
    <s v="No"/>
    <s v="No"/>
    <s v="No"/>
    <s v="No"/>
    <s v="Standard"/>
  </r>
  <r>
    <n v="160031"/>
    <x v="334"/>
    <s v="Clover Park School District"/>
    <s v="27-400"/>
    <s v="Pierce"/>
    <s v="10th District"/>
    <x v="0"/>
    <x v="0"/>
    <s v="No"/>
    <s v="Yes"/>
    <s v="Oakbrook Elementary"/>
    <s v="9219 Lakewood Dr SW"/>
    <m/>
    <s v="Lakewood"/>
    <s v="Washington"/>
    <s v="98499"/>
    <n v="182"/>
    <n v="0"/>
    <n v="111"/>
    <n v="293"/>
    <n v="0.62119999999999997"/>
    <n v="0"/>
    <n v="0.62119999999999997"/>
    <s v="Yes"/>
    <s v="Yes"/>
    <s v="Yes"/>
    <s v="Yes"/>
    <s v="Yes"/>
    <s v="Yes"/>
    <s v="Yes"/>
    <s v="No"/>
    <s v="No"/>
    <s v="No"/>
    <s v="No"/>
    <s v="No"/>
    <s v="No"/>
    <s v="No"/>
    <s v="CEP"/>
  </r>
  <r>
    <n v="160031"/>
    <x v="335"/>
    <s v="Clover Park School District"/>
    <s v="27-400"/>
    <s v="Pierce"/>
    <s v="10th District"/>
    <x v="0"/>
    <x v="0"/>
    <s v="No"/>
    <s v="Yes"/>
    <s v="Park Lodge Elementary"/>
    <s v="9219 Lakewood Dr SW"/>
    <m/>
    <s v="Lakewood"/>
    <s v="Washington"/>
    <s v="98499"/>
    <n v="335"/>
    <n v="0"/>
    <n v="17"/>
    <n v="352"/>
    <n v="0.95169999999999999"/>
    <n v="0"/>
    <n v="0.95169999999999999"/>
    <s v="Yes"/>
    <s v="Yes"/>
    <s v="Yes"/>
    <s v="Yes"/>
    <s v="Yes"/>
    <s v="Yes"/>
    <s v="Yes"/>
    <s v="No"/>
    <s v="No"/>
    <s v="No"/>
    <s v="No"/>
    <s v="No"/>
    <s v="No"/>
    <s v="No"/>
    <s v="CEP"/>
  </r>
  <r>
    <n v="160031"/>
    <x v="336"/>
    <s v="Clover Park School District"/>
    <s v="27-400"/>
    <s v="Pierce"/>
    <s v="10th District"/>
    <x v="0"/>
    <x v="0"/>
    <s v="No"/>
    <s v="Yes"/>
    <s v="Rainier Elementary School"/>
    <s v="9219 Lakewood Dr SW"/>
    <m/>
    <s v="Lakewood"/>
    <s v="Washington"/>
    <s v="98499"/>
    <n v="144"/>
    <n v="102"/>
    <n v="331"/>
    <n v="577"/>
    <n v="0.24959999999999999"/>
    <n v="0.17680000000000001"/>
    <n v="0.42630000000000001"/>
    <s v="Yes"/>
    <s v="Yes"/>
    <s v="Yes"/>
    <s v="Yes"/>
    <s v="Yes"/>
    <s v="Yes"/>
    <s v="Yes"/>
    <s v="No"/>
    <s v="No"/>
    <s v="No"/>
    <s v="No"/>
    <s v="No"/>
    <s v="No"/>
    <s v="No"/>
    <s v="Standard"/>
  </r>
  <r>
    <n v="160031"/>
    <x v="337"/>
    <s v="Clover Park School District"/>
    <s v="27-400"/>
    <s v="Pierce"/>
    <s v="10th District"/>
    <x v="0"/>
    <x v="0"/>
    <s v="No"/>
    <s v="Yes"/>
    <s v="Thomas Middle School"/>
    <s v="9219 Lakewood Dr SW"/>
    <m/>
    <s v="Lakewood"/>
    <s v="Washington"/>
    <s v="98499"/>
    <n v="339"/>
    <n v="152"/>
    <n v="476"/>
    <n v="967"/>
    <n v="0.35060000000000002"/>
    <n v="0.15720000000000001"/>
    <n v="0.50780000000000003"/>
    <s v="No"/>
    <s v="No"/>
    <s v="No"/>
    <s v="No"/>
    <s v="No"/>
    <s v="No"/>
    <s v="No"/>
    <s v="Yes"/>
    <s v="Yes"/>
    <s v="Yes"/>
    <s v="No"/>
    <s v="No"/>
    <s v="No"/>
    <s v="No"/>
    <s v="Standard"/>
  </r>
  <r>
    <n v="160031"/>
    <x v="338"/>
    <s v="Clover Park School District"/>
    <s v="27-400"/>
    <s v="Pierce"/>
    <s v="10th District"/>
    <x v="0"/>
    <x v="0"/>
    <s v="No"/>
    <s v="Yes"/>
    <s v="Tillicum Elementary"/>
    <s v="9219 Lakewood Dr SW"/>
    <m/>
    <s v="Lakewood"/>
    <s v="Washington"/>
    <s v="98499"/>
    <n v="255"/>
    <n v="0"/>
    <n v="0"/>
    <n v="255"/>
    <n v="1"/>
    <n v="0"/>
    <n v="1"/>
    <s v="Yes"/>
    <s v="Yes"/>
    <s v="Yes"/>
    <s v="Yes"/>
    <s v="Yes"/>
    <s v="Yes"/>
    <s v="Yes"/>
    <s v="No"/>
    <s v="No"/>
    <s v="No"/>
    <s v="No"/>
    <s v="No"/>
    <s v="No"/>
    <s v="No"/>
    <s v="CEP"/>
  </r>
  <r>
    <n v="160031"/>
    <x v="339"/>
    <s v="Clover Park School District"/>
    <s v="27-400"/>
    <s v="Pierce"/>
    <s v="10th District"/>
    <x v="0"/>
    <x v="0"/>
    <s v="No"/>
    <s v="Yes"/>
    <s v="Tyee Park Elementary"/>
    <s v="9219 Lakewood Dr SW"/>
    <m/>
    <s v="Lakewood"/>
    <s v="Washington"/>
    <s v="98499"/>
    <n v="375"/>
    <n v="0"/>
    <n v="0"/>
    <n v="375"/>
    <n v="1"/>
    <n v="0"/>
    <n v="1"/>
    <s v="No"/>
    <s v="Yes"/>
    <s v="Yes"/>
    <s v="Yes"/>
    <s v="Yes"/>
    <s v="Yes"/>
    <s v="Yes"/>
    <s v="No"/>
    <s v="No"/>
    <s v="No"/>
    <s v="No"/>
    <s v="No"/>
    <s v="No"/>
    <s v="No"/>
    <s v="CEP"/>
  </r>
  <r>
    <n v="159402"/>
    <x v="340"/>
    <s v="Colfax School District"/>
    <s v="38-300"/>
    <s v="Whitman"/>
    <s v="5th District"/>
    <x v="0"/>
    <x v="0"/>
    <s v="No"/>
    <s v="Yes"/>
    <s v="Colfax High"/>
    <s v="N. 1110 Morton St."/>
    <m/>
    <s v="Colfax"/>
    <s v="Washington"/>
    <s v="99111"/>
    <n v="53"/>
    <n v="15"/>
    <n v="200"/>
    <n v="268"/>
    <n v="0.1978"/>
    <n v="5.6000000000000001E-2"/>
    <n v="0.25369999999999998"/>
    <s v="No"/>
    <s v="No"/>
    <s v="No"/>
    <s v="No"/>
    <s v="No"/>
    <s v="No"/>
    <s v="No"/>
    <s v="No"/>
    <s v="Yes"/>
    <s v="Yes"/>
    <s v="Yes"/>
    <s v="Yes"/>
    <s v="Yes"/>
    <s v="Yes"/>
    <s v="Standard"/>
  </r>
  <r>
    <n v="159402"/>
    <x v="341"/>
    <s v="Colfax School District"/>
    <s v="38-300"/>
    <s v="Whitman"/>
    <s v="5th District"/>
    <x v="0"/>
    <x v="0"/>
    <s v="No"/>
    <s v="Yes"/>
    <s v="Jennings Elementary"/>
    <s v="N. 1207 Morton St."/>
    <m/>
    <s v="Colfax"/>
    <s v="Washington"/>
    <s v="99111"/>
    <n v="87"/>
    <n v="13"/>
    <n v="201"/>
    <n v="301"/>
    <n v="0.28899999999999998"/>
    <n v="4.3200000000000002E-2"/>
    <n v="0.3322"/>
    <s v="Yes"/>
    <s v="Yes"/>
    <s v="Yes"/>
    <s v="Yes"/>
    <s v="Yes"/>
    <s v="Yes"/>
    <s v="Yes"/>
    <s v="Yes"/>
    <s v="No"/>
    <s v="No"/>
    <s v="No"/>
    <s v="No"/>
    <s v="No"/>
    <s v="No"/>
    <s v="Standard"/>
  </r>
  <r>
    <n v="159502"/>
    <x v="342"/>
    <s v="College Place School District"/>
    <s v="36-250"/>
    <s v="Walla Walla"/>
    <s v="5th District"/>
    <x v="0"/>
    <x v="0"/>
    <s v="No"/>
    <s v="Yes"/>
    <s v="CP ECEAP/Preschool @Iglesia Adventista"/>
    <s v="255 SE Larch Avenue"/>
    <m/>
    <s v="College Place"/>
    <s v="Washington"/>
    <s v="99324"/>
    <n v="28"/>
    <n v="0"/>
    <n v="2"/>
    <n v="30"/>
    <n v="0.93330000000000002"/>
    <n v="0"/>
    <n v="0.93330000000000002"/>
    <s v="Yes"/>
    <s v="No"/>
    <s v="No"/>
    <s v="No"/>
    <s v="No"/>
    <s v="No"/>
    <s v="No"/>
    <s v="No"/>
    <s v="No"/>
    <s v="No"/>
    <s v="No"/>
    <s v="No"/>
    <s v="No"/>
    <s v="No"/>
    <s v="CEP"/>
  </r>
  <r>
    <n v="159502"/>
    <x v="343"/>
    <s v="College Place School District"/>
    <s v="36-250"/>
    <s v="Walla Walla"/>
    <s v="5th District"/>
    <x v="0"/>
    <x v="0"/>
    <s v="No"/>
    <s v="Yes"/>
    <s v="Davis Elementary"/>
    <s v="31 SE Ash Street"/>
    <m/>
    <s v="College Place"/>
    <s v="Washington"/>
    <s v="99324"/>
    <n v="488"/>
    <n v="0"/>
    <n v="215"/>
    <n v="703"/>
    <n v="0.69420000000000004"/>
    <n v="0"/>
    <n v="0.69420000000000004"/>
    <s v="Yes"/>
    <s v="Yes"/>
    <s v="Yes"/>
    <s v="Yes"/>
    <s v="Yes"/>
    <s v="Yes"/>
    <s v="Yes"/>
    <s v="No"/>
    <s v="No"/>
    <s v="No"/>
    <s v="No"/>
    <s v="No"/>
    <s v="No"/>
    <s v="No"/>
    <s v="CEP"/>
  </r>
  <r>
    <n v="159502"/>
    <x v="344"/>
    <s v="College Place School District"/>
    <s v="36-250"/>
    <s v="Walla Walla"/>
    <s v="5th District"/>
    <x v="0"/>
    <x v="0"/>
    <s v="No"/>
    <s v="Yes"/>
    <s v="Sager / College Place High School"/>
    <s v="1755 S. College Avenue"/>
    <m/>
    <s v="College Place"/>
    <s v="Washington"/>
    <s v="99324"/>
    <n v="566"/>
    <n v="0"/>
    <n v="258"/>
    <n v="824"/>
    <n v="0.68689999999999996"/>
    <n v="0"/>
    <n v="0.68689999999999996"/>
    <s v="No"/>
    <s v="No"/>
    <s v="No"/>
    <s v="No"/>
    <s v="No"/>
    <s v="No"/>
    <s v="No"/>
    <s v="Yes"/>
    <s v="Yes"/>
    <s v="Yes"/>
    <s v="Yes"/>
    <s v="Yes"/>
    <s v="Yes"/>
    <s v="Yes"/>
    <s v="CEP"/>
  </r>
  <r>
    <n v="159464"/>
    <x v="345"/>
    <s v="Colton School District"/>
    <s v="38-306"/>
    <s v="Whitman"/>
    <s v="5th District"/>
    <x v="0"/>
    <x v="0"/>
    <s v="No"/>
    <s v="Yes"/>
    <s v="Colton Elementary"/>
    <s v="706 Union"/>
    <m/>
    <s v="Colton"/>
    <s v="Washington"/>
    <s v="99113"/>
    <n v="18"/>
    <n v="9"/>
    <n v="64"/>
    <n v="91"/>
    <n v="0.1978"/>
    <n v="9.8900000000000002E-2"/>
    <n v="0.29670000000000002"/>
    <s v="Yes"/>
    <s v="Yes"/>
    <s v="Yes"/>
    <s v="Yes"/>
    <s v="Yes"/>
    <s v="Yes"/>
    <s v="Yes"/>
    <s v="Yes"/>
    <s v="No"/>
    <s v="No"/>
    <s v="No"/>
    <s v="No"/>
    <s v="No"/>
    <s v="No"/>
    <s v="Standard"/>
  </r>
  <r>
    <n v="159464"/>
    <x v="346"/>
    <s v="Colton School District"/>
    <s v="38-306"/>
    <s v="Whitman"/>
    <s v="5th District"/>
    <x v="0"/>
    <x v="0"/>
    <s v="No"/>
    <s v="Yes"/>
    <s v="Colton High"/>
    <s v="706 Union"/>
    <m/>
    <s v="Colton"/>
    <s v="Washington"/>
    <s v="99113"/>
    <n v="10"/>
    <n v="5"/>
    <n v="46"/>
    <n v="61"/>
    <n v="0.16389999999999999"/>
    <n v="8.2000000000000003E-2"/>
    <n v="0.24590000000000001"/>
    <s v="No"/>
    <s v="No"/>
    <s v="No"/>
    <s v="No"/>
    <s v="No"/>
    <s v="No"/>
    <s v="No"/>
    <s v="No"/>
    <s v="Yes"/>
    <s v="Yes"/>
    <s v="Yes"/>
    <s v="Yes"/>
    <s v="Yes"/>
    <s v="Yes"/>
    <s v="Standard"/>
  </r>
  <r>
    <n v="159425"/>
    <x v="347"/>
    <s v="Columbia School District-Stevens"/>
    <s v="33-206"/>
    <s v="Stevens"/>
    <s v="4th District"/>
    <x v="0"/>
    <x v="0"/>
    <s v="No"/>
    <s v="Yes"/>
    <s v="Columbia High/Elementary"/>
    <s v="4961B Hunters Shop Rd"/>
    <s v="PO Box 7"/>
    <s v="Hunters"/>
    <s v="Washington"/>
    <s v="99137"/>
    <n v="125"/>
    <n v="0"/>
    <n v="13"/>
    <n v="138"/>
    <n v="0.90580000000000005"/>
    <n v="0"/>
    <n v="0.90580000000000005"/>
    <s v="Yes"/>
    <s v="Yes"/>
    <s v="Yes"/>
    <s v="Yes"/>
    <s v="Yes"/>
    <s v="Yes"/>
    <s v="Yes"/>
    <s v="Yes"/>
    <s v="Yes"/>
    <s v="Yes"/>
    <s v="Yes"/>
    <s v="Yes"/>
    <s v="Yes"/>
    <s v="Yes"/>
    <s v="CEP"/>
  </r>
  <r>
    <n v="159950"/>
    <x v="348"/>
    <s v="Columbia School District-Walla Walla"/>
    <s v="36-400"/>
    <s v="Walla Walla"/>
    <s v="5th District"/>
    <x v="0"/>
    <x v="0"/>
    <s v="No"/>
    <s v="Yes"/>
    <s v="Columbia Elementary"/>
    <s v="977 Maple Street"/>
    <m/>
    <s v="Burbank"/>
    <s v="Washington"/>
    <s v="99323"/>
    <n v="239"/>
    <n v="0"/>
    <n v="127"/>
    <n v="366"/>
    <n v="0.65300000000000002"/>
    <n v="0"/>
    <n v="0.65300000000000002"/>
    <s v="Yes"/>
    <s v="Yes"/>
    <s v="Yes"/>
    <s v="Yes"/>
    <s v="Yes"/>
    <s v="Yes"/>
    <s v="Yes"/>
    <s v="No"/>
    <s v="No"/>
    <s v="No"/>
    <s v="No"/>
    <s v="No"/>
    <s v="No"/>
    <s v="No"/>
    <s v="CEP"/>
  </r>
  <r>
    <n v="159950"/>
    <x v="349"/>
    <s v="Columbia School District-Walla Walla"/>
    <s v="36-400"/>
    <m/>
    <s v="5th District"/>
    <x v="0"/>
    <x v="0"/>
    <s v="No"/>
    <s v="Yes"/>
    <s v="Columbia High"/>
    <s v="787 Maple Street"/>
    <m/>
    <s v="Burbank"/>
    <s v="Washington"/>
    <s v="99323"/>
    <n v="139"/>
    <n v="0"/>
    <n v="87"/>
    <n v="226"/>
    <n v="0.61499999999999999"/>
    <n v="0"/>
    <n v="0.61499999999999999"/>
    <s v="No"/>
    <s v="No"/>
    <s v="No"/>
    <s v="No"/>
    <s v="No"/>
    <s v="No"/>
    <s v="No"/>
    <s v="No"/>
    <s v="No"/>
    <s v="No"/>
    <s v="Yes"/>
    <s v="Yes"/>
    <s v="Yes"/>
    <s v="Yes"/>
    <s v="CEP"/>
  </r>
  <r>
    <n v="159950"/>
    <x v="350"/>
    <s v="Columbia School District-Walla Walla"/>
    <s v="36-400"/>
    <m/>
    <s v="5th District"/>
    <x v="0"/>
    <x v="0"/>
    <s v="No"/>
    <s v="Yes"/>
    <s v="Columbia Middle School"/>
    <s v="835 Maple Street"/>
    <m/>
    <s v="Burbank"/>
    <s v="Washington"/>
    <s v="99323"/>
    <n v="154"/>
    <n v="0"/>
    <n v="43"/>
    <n v="197"/>
    <n v="0.78169999999999995"/>
    <n v="0"/>
    <n v="0.78169999999999995"/>
    <s v="No"/>
    <s v="No"/>
    <s v="No"/>
    <s v="No"/>
    <s v="No"/>
    <s v="No"/>
    <s v="No"/>
    <s v="Yes"/>
    <s v="Yes"/>
    <s v="Yes"/>
    <s v="No"/>
    <s v="No"/>
    <s v="No"/>
    <s v="No"/>
    <s v="CEP"/>
  </r>
  <r>
    <n v="159414"/>
    <x v="351"/>
    <s v="Colville School District"/>
    <s v="33-115"/>
    <m/>
    <s v="5th District"/>
    <x v="0"/>
    <x v="0"/>
    <s v="No"/>
    <s v="Yes"/>
    <s v="Colville High School"/>
    <s v="990 S Cedar"/>
    <m/>
    <s v="Colville"/>
    <s v="Washington"/>
    <s v="99114"/>
    <n v="263"/>
    <n v="0"/>
    <n v="252"/>
    <n v="515"/>
    <n v="0.51070000000000004"/>
    <n v="0"/>
    <n v="0.51070000000000004"/>
    <s v="No"/>
    <s v="No"/>
    <s v="No"/>
    <s v="No"/>
    <s v="No"/>
    <s v="No"/>
    <s v="No"/>
    <s v="No"/>
    <s v="No"/>
    <s v="No"/>
    <s v="Yes"/>
    <s v="Yes"/>
    <s v="Yes"/>
    <s v="Yes"/>
    <s v="CEP"/>
  </r>
  <r>
    <n v="159414"/>
    <x v="352"/>
    <s v="Colville School District"/>
    <s v="33-115"/>
    <s v="Stevens"/>
    <s v="5th District"/>
    <x v="0"/>
    <x v="0"/>
    <s v="No"/>
    <s v="Yes"/>
    <s v="Colville Junior High"/>
    <s v="990 S Cedar St"/>
    <m/>
    <s v="Colville"/>
    <s v="Washington"/>
    <s v="99114"/>
    <n v="246"/>
    <n v="0"/>
    <n v="126"/>
    <n v="372"/>
    <n v="0.6613"/>
    <n v="0"/>
    <n v="0.6613"/>
    <s v="No"/>
    <s v="No"/>
    <s v="No"/>
    <s v="No"/>
    <s v="No"/>
    <s v="No"/>
    <s v="No"/>
    <s v="Yes"/>
    <s v="Yes"/>
    <s v="Yes"/>
    <s v="No"/>
    <s v="No"/>
    <s v="No"/>
    <s v="No"/>
    <s v="CEP"/>
  </r>
  <r>
    <n v="159414"/>
    <x v="353"/>
    <s v="Colville School District"/>
    <s v="33-115"/>
    <s v="Stevens"/>
    <s v="5th District"/>
    <x v="0"/>
    <x v="0"/>
    <s v="No"/>
    <s v="Yes"/>
    <s v="Fort Colville Elementary"/>
    <s v="990 S Cedar St"/>
    <m/>
    <s v="Colville"/>
    <s v="Washington"/>
    <s v="99114"/>
    <n v="279"/>
    <n v="0"/>
    <n v="81"/>
    <n v="360"/>
    <n v="0.77500000000000002"/>
    <n v="0"/>
    <n v="0.77500000000000002"/>
    <s v="No"/>
    <s v="No"/>
    <s v="No"/>
    <s v="No"/>
    <s v="Yes"/>
    <s v="Yes"/>
    <s v="Yes"/>
    <s v="No"/>
    <s v="No"/>
    <s v="No"/>
    <s v="No"/>
    <s v="No"/>
    <s v="No"/>
    <s v="No"/>
    <s v="CEP"/>
  </r>
  <r>
    <n v="159414"/>
    <x v="354"/>
    <s v="Colville School District"/>
    <s v="33-115"/>
    <s v="Stevens"/>
    <s v="5th District"/>
    <x v="0"/>
    <x v="0"/>
    <s v="No"/>
    <s v="Yes"/>
    <s v="Hofstetter Elementary School"/>
    <s v="990 S Cedar St"/>
    <m/>
    <s v="Colville"/>
    <s v="Washington"/>
    <s v="99114"/>
    <n v="299"/>
    <n v="0"/>
    <n v="79"/>
    <n v="378"/>
    <n v="0.79100000000000004"/>
    <n v="0"/>
    <n v="0.79100000000000004"/>
    <s v="No"/>
    <s v="Yes"/>
    <s v="Yes"/>
    <s v="Yes"/>
    <s v="No"/>
    <s v="No"/>
    <s v="No"/>
    <s v="No"/>
    <s v="No"/>
    <s v="No"/>
    <s v="No"/>
    <s v="No"/>
    <s v="No"/>
    <s v="No"/>
    <s v="CEP"/>
  </r>
  <r>
    <n v="159414"/>
    <x v="355"/>
    <s v="Colville School District"/>
    <s v="33-115"/>
    <s v="Stevens"/>
    <s v="5th District"/>
    <x v="0"/>
    <x v="0"/>
    <s v="No"/>
    <s v="Yes"/>
    <s v="Panorama"/>
    <s v="990 S Cedar"/>
    <m/>
    <s v="Colville"/>
    <s v="Washington"/>
    <s v="99114"/>
    <n v="42"/>
    <n v="0"/>
    <n v="0"/>
    <n v="42"/>
    <n v="1"/>
    <n v="0"/>
    <n v="1"/>
    <s v="Yes"/>
    <s v="Yes"/>
    <s v="Yes"/>
    <s v="Yes"/>
    <s v="Yes"/>
    <s v="Yes"/>
    <s v="Yes"/>
    <s v="Yes"/>
    <s v="Yes"/>
    <s v="Yes"/>
    <s v="Yes"/>
    <s v="Yes"/>
    <s v="Yes"/>
    <s v="Yes"/>
    <s v="CEP"/>
  </r>
  <r>
    <n v="159422"/>
    <x v="356"/>
    <s v="Concrete School District"/>
    <s v="29-011"/>
    <s v="Skagit"/>
    <s v="1st District"/>
    <x v="0"/>
    <x v="0"/>
    <s v="No"/>
    <s v="Yes"/>
    <s v="Concrete Elementary School"/>
    <s v="7838 South Superior Avenue"/>
    <m/>
    <s v="Concrete"/>
    <s v="Washington"/>
    <s v="98237"/>
    <n v="226"/>
    <n v="0"/>
    <n v="79"/>
    <n v="305"/>
    <n v="0.74099999999999999"/>
    <n v="0"/>
    <n v="0.74099999999999999"/>
    <s v="Yes"/>
    <s v="Yes"/>
    <s v="Yes"/>
    <s v="Yes"/>
    <s v="Yes"/>
    <s v="Yes"/>
    <s v="Yes"/>
    <s v="Yes"/>
    <s v="No"/>
    <s v="No"/>
    <s v="No"/>
    <s v="No"/>
    <s v="No"/>
    <s v="No"/>
    <s v="CEP"/>
  </r>
  <r>
    <n v="159422"/>
    <x v="357"/>
    <s v="Concrete School District"/>
    <s v="29-011"/>
    <s v="Skagit"/>
    <s v="1st District"/>
    <x v="0"/>
    <x v="0"/>
    <s v="No"/>
    <s v="Yes"/>
    <s v="Concrete High School"/>
    <s v="7830 South Superior Avenue"/>
    <m/>
    <s v="Concrete"/>
    <s v="Washington"/>
    <s v="98237"/>
    <n v="132"/>
    <n v="0"/>
    <n v="63"/>
    <n v="195"/>
    <n v="0.67689999999999995"/>
    <n v="0"/>
    <n v="0.67689999999999995"/>
    <s v="No"/>
    <s v="No"/>
    <s v="No"/>
    <s v="No"/>
    <s v="No"/>
    <s v="No"/>
    <s v="No"/>
    <s v="No"/>
    <s v="Yes"/>
    <s v="Yes"/>
    <s v="Yes"/>
    <s v="Yes"/>
    <s v="Yes"/>
    <s v="Yes"/>
    <s v="CEP"/>
  </r>
  <r>
    <n v="159428"/>
    <x v="358"/>
    <s v="Conway School District"/>
    <s v="29-317"/>
    <s v="Skagit"/>
    <s v="2nd District"/>
    <x v="0"/>
    <x v="0"/>
    <s v="No"/>
    <s v="Yes"/>
    <s v="Conway"/>
    <s v="19710 State Route 534"/>
    <m/>
    <s v="Mount Vernon"/>
    <s v="Washington"/>
    <s v="98274"/>
    <n v="72"/>
    <n v="30"/>
    <n v="364"/>
    <n v="466"/>
    <n v="0.1545"/>
    <n v="6.4399999999999999E-2"/>
    <n v="0.21890000000000001"/>
    <s v="Yes"/>
    <s v="Yes"/>
    <s v="Yes"/>
    <s v="Yes"/>
    <s v="Yes"/>
    <s v="Yes"/>
    <s v="Yes"/>
    <s v="Yes"/>
    <s v="Yes"/>
    <s v="Yes"/>
    <s v="No"/>
    <s v="No"/>
    <s v="No"/>
    <s v="No"/>
    <s v="Standard"/>
  </r>
  <r>
    <n v="159999"/>
    <x v="359"/>
    <s v="Cosmopolis School District"/>
    <s v="14-099"/>
    <s v="Grays Harbor"/>
    <s v="6th District"/>
    <x v="0"/>
    <x v="0"/>
    <s v="No"/>
    <s v="Yes"/>
    <s v="Cosmopolis Elementary School"/>
    <s v="PO Box 479"/>
    <m/>
    <s v="Cosmopolis"/>
    <s v="Washington"/>
    <s v="98537"/>
    <n v="64"/>
    <n v="28"/>
    <n v="87"/>
    <n v="179"/>
    <n v="0.35749999999999998"/>
    <n v="0.15640000000000001"/>
    <n v="0.51400000000000001"/>
    <s v="Yes"/>
    <s v="Yes"/>
    <s v="Yes"/>
    <s v="Yes"/>
    <s v="Yes"/>
    <s v="Yes"/>
    <s v="Yes"/>
    <s v="Yes"/>
    <s v="No"/>
    <s v="No"/>
    <s v="No"/>
    <s v="No"/>
    <s v="No"/>
    <s v="No"/>
    <s v="Standard"/>
  </r>
  <r>
    <n v="159964"/>
    <x v="360"/>
    <s v="Coulee-Hartline School District"/>
    <s v="13-151"/>
    <s v="Grant"/>
    <s v="4th District"/>
    <x v="0"/>
    <x v="0"/>
    <s v="No"/>
    <s v="Yes"/>
    <s v="Almira Coulee Hartline High School"/>
    <s v="413 N 4th"/>
    <m/>
    <s v="Coulee City"/>
    <s v="Washington"/>
    <s v="99115"/>
    <n v="26"/>
    <n v="10"/>
    <n v="54"/>
    <n v="90"/>
    <n v="0.28889999999999999"/>
    <n v="0.1111"/>
    <n v="0.4"/>
    <s v="No"/>
    <s v="No"/>
    <s v="No"/>
    <s v="No"/>
    <s v="No"/>
    <s v="No"/>
    <s v="No"/>
    <s v="No"/>
    <s v="No"/>
    <s v="No"/>
    <s v="Yes"/>
    <s v="Yes"/>
    <s v="Yes"/>
    <s v="Yes"/>
    <s v="Standard"/>
  </r>
  <r>
    <n v="159964"/>
    <x v="361"/>
    <s v="Coulee-Hartline School District"/>
    <s v="13-151"/>
    <s v="Grant"/>
    <s v="4th District"/>
    <x v="0"/>
    <x v="0"/>
    <s v="No"/>
    <s v="Yes"/>
    <s v="Coulee City Elementary/ Middle"/>
    <s v="410 W Locust St"/>
    <m/>
    <s v="Coulee City"/>
    <s v="Washington"/>
    <s v="99115"/>
    <n v="40"/>
    <n v="6"/>
    <n v="48"/>
    <n v="94"/>
    <n v="0.42549999999999999"/>
    <n v="6.3799999999999996E-2"/>
    <n v="0.4894"/>
    <s v="Yes"/>
    <s v="Yes"/>
    <s v="Yes"/>
    <s v="Yes"/>
    <s v="Yes"/>
    <s v="Yes"/>
    <s v="Yes"/>
    <s v="No"/>
    <s v="No"/>
    <s v="No"/>
    <s v="No"/>
    <s v="No"/>
    <s v="No"/>
    <s v="No"/>
    <s v="Standard"/>
  </r>
  <r>
    <n v="159278"/>
    <x v="362"/>
    <s v="Country Village Day School"/>
    <m/>
    <s v="King"/>
    <s v="9th District"/>
    <x v="1"/>
    <x v="2"/>
    <s v="No"/>
    <s v="Yes"/>
    <s v="Country Village Day School"/>
    <s v="9423 SE 36th Street"/>
    <m/>
    <s v="Mercer Island"/>
    <s v="Washington"/>
    <s v="98040"/>
    <n v="0"/>
    <n v="0"/>
    <n v="0"/>
    <n v="0"/>
    <n v="0"/>
    <n v="0"/>
    <n v="0"/>
    <s v="Yes"/>
    <s v="No"/>
    <s v="No"/>
    <s v="No"/>
    <s v="No"/>
    <s v="No"/>
    <s v="No"/>
    <s v="No"/>
    <s v="No"/>
    <s v="No"/>
    <s v="No"/>
    <s v="No"/>
    <s v="No"/>
    <s v="No"/>
    <s v="Standard"/>
  </r>
  <r>
    <n v="159313"/>
    <x v="363"/>
    <s v="Coupeville School District"/>
    <s v="15-204"/>
    <s v="Island"/>
    <s v="2nd District"/>
    <x v="0"/>
    <x v="0"/>
    <s v="No"/>
    <s v="Yes"/>
    <s v="Coupeville Elementary School"/>
    <s v="6 South Main Street"/>
    <m/>
    <s v="Coupeville"/>
    <s v="Washington"/>
    <s v="98239"/>
    <n v="171"/>
    <n v="37"/>
    <n v="273"/>
    <n v="481"/>
    <n v="0.35549999999999998"/>
    <n v="7.6899999999999996E-2"/>
    <n v="0.43240000000000001"/>
    <s v="Yes"/>
    <s v="Yes"/>
    <s v="Yes"/>
    <s v="Yes"/>
    <s v="Yes"/>
    <s v="Yes"/>
    <s v="Yes"/>
    <s v="No"/>
    <s v="No"/>
    <s v="No"/>
    <s v="No"/>
    <s v="No"/>
    <s v="No"/>
    <s v="No"/>
    <s v="Standard"/>
  </r>
  <r>
    <n v="159313"/>
    <x v="364"/>
    <s v="Coupeville School District"/>
    <s v="15-204"/>
    <s v="Island"/>
    <s v="2nd District"/>
    <x v="0"/>
    <x v="0"/>
    <s v="No"/>
    <s v="Yes"/>
    <s v="Coupeville High School"/>
    <s v="501 S Main St"/>
    <m/>
    <s v="Coupeville"/>
    <s v="Washington"/>
    <s v="98239"/>
    <n v="53"/>
    <n v="31"/>
    <n v="170"/>
    <n v="254"/>
    <n v="0.2087"/>
    <n v="0.122"/>
    <n v="0.33069999999999999"/>
    <s v="No"/>
    <s v="No"/>
    <s v="No"/>
    <s v="No"/>
    <s v="No"/>
    <s v="No"/>
    <s v="No"/>
    <s v="No"/>
    <s v="No"/>
    <s v="No"/>
    <s v="Yes"/>
    <s v="Yes"/>
    <s v="Yes"/>
    <s v="Yes"/>
    <s v="Standard"/>
  </r>
  <r>
    <n v="159313"/>
    <x v="365"/>
    <s v="Coupeville School District"/>
    <s v="15-204"/>
    <s v="Island"/>
    <s v="2nd District"/>
    <x v="0"/>
    <x v="0"/>
    <s v="No"/>
    <s v="Yes"/>
    <s v="Coupeville Middle School"/>
    <s v="501 S Main St"/>
    <m/>
    <s v="Coupeville"/>
    <s v="Washington"/>
    <s v="98239"/>
    <n v="59"/>
    <n v="23"/>
    <n v="140"/>
    <n v="222"/>
    <n v="0.26579999999999998"/>
    <n v="0.1036"/>
    <n v="0.36940000000000001"/>
    <s v="No"/>
    <s v="No"/>
    <s v="No"/>
    <s v="No"/>
    <s v="No"/>
    <s v="No"/>
    <s v="No"/>
    <s v="Yes"/>
    <s v="Yes"/>
    <s v="Yes"/>
    <s v="No"/>
    <s v="No"/>
    <s v="No"/>
    <s v="No"/>
    <s v="Standard"/>
  </r>
  <r>
    <n v="159851"/>
    <x v="366"/>
    <s v="Cowlitz County Jail"/>
    <m/>
    <s v="Cowlitz"/>
    <s v="3rd District"/>
    <x v="0"/>
    <x v="1"/>
    <s v="Yes"/>
    <s v="No"/>
    <s v="Cowlitz County Juvenile"/>
    <s v="1725 1st ave"/>
    <m/>
    <s v="Longview"/>
    <s v="Washington"/>
    <s v="98632"/>
    <n v="9"/>
    <n v="0"/>
    <n v="0"/>
    <n v="9"/>
    <n v="1"/>
    <n v="0"/>
    <n v="1"/>
    <s v="No"/>
    <s v="No"/>
    <s v="No"/>
    <s v="No"/>
    <s v="Yes"/>
    <s v="Yes"/>
    <s v="Yes"/>
    <s v="Yes"/>
    <s v="Yes"/>
    <s v="Yes"/>
    <s v="Yes"/>
    <s v="Yes"/>
    <s v="Yes"/>
    <s v="Yes"/>
    <s v="Standard"/>
  </r>
  <r>
    <n v="159459"/>
    <x v="367"/>
    <s v="Crescent School District"/>
    <s v="05-313"/>
    <s v="Clallam"/>
    <s v="6th District"/>
    <x v="0"/>
    <x v="0"/>
    <s v="No"/>
    <s v="Yes"/>
    <s v="Crescent School K-12"/>
    <s v="PO Box 20"/>
    <m/>
    <s v="Joyce"/>
    <s v="Washington"/>
    <s v="98343"/>
    <n v="79"/>
    <n v="33"/>
    <n v="105"/>
    <n v="217"/>
    <n v="0.36409999999999998"/>
    <n v="0.15210000000000001"/>
    <n v="0.5161"/>
    <s v="No"/>
    <s v="Yes"/>
    <s v="Yes"/>
    <s v="Yes"/>
    <s v="Yes"/>
    <s v="Yes"/>
    <s v="Yes"/>
    <s v="Yes"/>
    <s v="Yes"/>
    <s v="Yes"/>
    <s v="Yes"/>
    <s v="Yes"/>
    <s v="Yes"/>
    <s v="Yes"/>
    <s v="Standard"/>
  </r>
  <r>
    <n v="159899"/>
    <x v="368"/>
    <s v="Creston School District"/>
    <s v="22-073"/>
    <s v="Lincoln"/>
    <s v="5th District"/>
    <x v="0"/>
    <x v="0"/>
    <s v="No"/>
    <s v="Yes"/>
    <s v="Creston Elementary"/>
    <s v="485 SE E ST"/>
    <m/>
    <s v="CRESTON"/>
    <s v="Washington"/>
    <s v="99117"/>
    <n v="22"/>
    <n v="4"/>
    <n v="20"/>
    <n v="46"/>
    <n v="0.4783"/>
    <n v="8.6999999999999994E-2"/>
    <n v="0.56520000000000004"/>
    <s v="No"/>
    <s v="Yes"/>
    <s v="Yes"/>
    <s v="Yes"/>
    <s v="Yes"/>
    <s v="Yes"/>
    <s v="Yes"/>
    <s v="Yes"/>
    <s v="No"/>
    <s v="No"/>
    <s v="No"/>
    <s v="No"/>
    <s v="No"/>
    <s v="No"/>
    <s v="Standard"/>
  </r>
  <r>
    <n v="159899"/>
    <x v="369"/>
    <s v="Creston School District"/>
    <s v="22-073"/>
    <s v="Lincoln"/>
    <s v="5th District"/>
    <x v="0"/>
    <x v="0"/>
    <s v="No"/>
    <s v="Yes"/>
    <s v="Creston Jr/Sr High"/>
    <s v="485 SE E ST"/>
    <m/>
    <s v="CRESTON"/>
    <s v="Wisconsin"/>
    <s v="99117"/>
    <n v="19"/>
    <n v="3"/>
    <n v="31"/>
    <n v="53"/>
    <n v="0.35849999999999999"/>
    <n v="5.6599999999999998E-2"/>
    <n v="0.41510000000000002"/>
    <s v="No"/>
    <s v="No"/>
    <s v="No"/>
    <s v="No"/>
    <s v="No"/>
    <s v="No"/>
    <s v="No"/>
    <s v="No"/>
    <s v="Yes"/>
    <s v="Yes"/>
    <s v="Yes"/>
    <s v="Yes"/>
    <s v="Yes"/>
    <s v="Yes"/>
    <s v="Standard"/>
  </r>
  <r>
    <n v="159308"/>
    <x v="370"/>
    <s v="Curlew School District"/>
    <s v="10-050"/>
    <m/>
    <s v="5th District"/>
    <x v="0"/>
    <x v="0"/>
    <s v="No"/>
    <s v="Yes"/>
    <s v="Curlew Elementary &amp; High"/>
    <s v="47 Curlew School Rd"/>
    <m/>
    <s v="Curlew"/>
    <s v="Washington"/>
    <s v="99118"/>
    <n v="145"/>
    <n v="0"/>
    <n v="41"/>
    <n v="186"/>
    <n v="0.77959999999999996"/>
    <n v="0"/>
    <n v="0.77959999999999996"/>
    <s v="Yes"/>
    <s v="Yes"/>
    <s v="Yes"/>
    <s v="Yes"/>
    <s v="Yes"/>
    <s v="Yes"/>
    <s v="Yes"/>
    <s v="Yes"/>
    <s v="Yes"/>
    <s v="Yes"/>
    <s v="Yes"/>
    <s v="Yes"/>
    <s v="Yes"/>
    <s v="Yes"/>
    <s v="CEP"/>
  </r>
  <r>
    <n v="159353"/>
    <x v="371"/>
    <s v="Cusick School District"/>
    <s v="26-059"/>
    <s v="Out of WA"/>
    <s v="5th District"/>
    <x v="0"/>
    <x v="0"/>
    <s v="No"/>
    <s v="Yes"/>
    <s v="Bess Herian Elementary"/>
    <s v="305 Monumental Rd"/>
    <m/>
    <s v="Cusick"/>
    <s v="Washington"/>
    <s v="99119"/>
    <n v="73"/>
    <n v="0"/>
    <n v="25"/>
    <n v="98"/>
    <n v="0.74490000000000001"/>
    <n v="0"/>
    <n v="0.74490000000000001"/>
    <s v="No"/>
    <s v="Yes"/>
    <s v="Yes"/>
    <s v="Yes"/>
    <s v="Yes"/>
    <s v="Yes"/>
    <s v="Yes"/>
    <s v="No"/>
    <s v="No"/>
    <s v="No"/>
    <s v="No"/>
    <s v="No"/>
    <s v="No"/>
    <s v="No"/>
    <s v="CEP"/>
  </r>
  <r>
    <n v="159353"/>
    <x v="372"/>
    <s v="Cusick School District"/>
    <s v="26-059"/>
    <s v="Pend Oreille"/>
    <s v="5th District"/>
    <x v="0"/>
    <x v="0"/>
    <s v="No"/>
    <s v="Yes"/>
    <s v="Cusick Junior/Senior High School"/>
    <s v="305 Monumental Road"/>
    <m/>
    <s v="Cusick"/>
    <s v="Washington"/>
    <s v="99119"/>
    <n v="126"/>
    <n v="0"/>
    <n v="12"/>
    <n v="138"/>
    <n v="0.91300000000000003"/>
    <n v="0"/>
    <n v="0.91300000000000003"/>
    <s v="No"/>
    <s v="No"/>
    <s v="No"/>
    <s v="No"/>
    <s v="No"/>
    <s v="No"/>
    <s v="No"/>
    <s v="Yes"/>
    <s v="Yes"/>
    <s v="Yes"/>
    <s v="Yes"/>
    <s v="Yes"/>
    <s v="Yes"/>
    <s v="Yes"/>
    <s v="CEP"/>
  </r>
  <r>
    <n v="159353"/>
    <x v="373"/>
    <s v="Cusick School District"/>
    <s v="26-059"/>
    <s v="Pend Oreille"/>
    <s v="5th District"/>
    <x v="0"/>
    <x v="0"/>
    <s v="No"/>
    <s v="Yes"/>
    <s v="Kalispel Language Immersion School"/>
    <s v="104 Wright Street"/>
    <m/>
    <s v="Cusick"/>
    <s v="Washington"/>
    <s v="99119"/>
    <n v="31"/>
    <n v="0"/>
    <n v="3"/>
    <n v="34"/>
    <n v="0.91180000000000005"/>
    <n v="0"/>
    <n v="0.91180000000000005"/>
    <s v="No"/>
    <s v="Yes"/>
    <s v="Yes"/>
    <s v="Yes"/>
    <s v="Yes"/>
    <s v="Yes"/>
    <s v="Yes"/>
    <s v="Yes"/>
    <s v="No"/>
    <s v="No"/>
    <s v="No"/>
    <s v="No"/>
    <s v="No"/>
    <s v="No"/>
    <s v="CEP"/>
  </r>
  <r>
    <n v="159311"/>
    <x v="374"/>
    <s v="Darrington School District"/>
    <s v="31-330"/>
    <s v="Snohomish"/>
    <s v="1st District"/>
    <x v="0"/>
    <x v="0"/>
    <s v="No"/>
    <s v="Yes"/>
    <s v="Darrington Elementary K-8 (formerly K-6)"/>
    <s v="1075 Fir St"/>
    <m/>
    <s v="Darrington"/>
    <s v="Washington"/>
    <s v="98241"/>
    <n v="249"/>
    <n v="0"/>
    <n v="73"/>
    <n v="322"/>
    <n v="0.77329999999999999"/>
    <n v="0"/>
    <n v="0.77329999999999999"/>
    <s v="Yes"/>
    <s v="Yes"/>
    <s v="Yes"/>
    <s v="Yes"/>
    <s v="Yes"/>
    <s v="Yes"/>
    <s v="Yes"/>
    <s v="Yes"/>
    <s v="Yes"/>
    <s v="Yes"/>
    <s v="No"/>
    <s v="No"/>
    <s v="No"/>
    <s v="No"/>
    <s v="CEP"/>
  </r>
  <r>
    <n v="159311"/>
    <x v="375"/>
    <s v="Darrington School District"/>
    <s v="31-330"/>
    <s v="Snohomish"/>
    <s v="1st District"/>
    <x v="0"/>
    <x v="0"/>
    <s v="No"/>
    <s v="Yes"/>
    <s v="Darrington Elementary School"/>
    <s v="1075 Fir Street"/>
    <m/>
    <s v="Darrington"/>
    <s v="Washington"/>
    <s v="98241"/>
    <n v="0"/>
    <n v="0"/>
    <n v="0"/>
    <n v="0"/>
    <n v="0"/>
    <n v="0"/>
    <n v="0"/>
    <s v="Yes"/>
    <s v="Yes"/>
    <s v="Yes"/>
    <s v="Yes"/>
    <s v="Yes"/>
    <s v="Yes"/>
    <s v="Yes"/>
    <s v="Yes"/>
    <s v="Yes"/>
    <s v="Yes"/>
    <s v="Yes"/>
    <s v="Yes"/>
    <s v="Yes"/>
    <s v="Yes"/>
    <s v="Standard"/>
  </r>
  <r>
    <n v="159311"/>
    <x v="376"/>
    <s v="Darrington School District"/>
    <s v="31-330"/>
    <s v="Snohomish"/>
    <s v="1st District"/>
    <x v="0"/>
    <x v="0"/>
    <s v="No"/>
    <s v="Yes"/>
    <s v="Darrington High School (formerly Middle/High School)"/>
    <s v="P.O. Box 27"/>
    <s v="1085 Fir Street"/>
    <s v="Darrington"/>
    <s v="Washington"/>
    <s v="98241"/>
    <n v="69"/>
    <n v="0"/>
    <n v="48"/>
    <n v="117"/>
    <n v="0.5897"/>
    <n v="0"/>
    <n v="0.5897"/>
    <s v="No"/>
    <s v="No"/>
    <s v="No"/>
    <s v="No"/>
    <s v="No"/>
    <s v="No"/>
    <s v="No"/>
    <s v="No"/>
    <s v="No"/>
    <s v="No"/>
    <s v="Yes"/>
    <s v="Yes"/>
    <s v="Yes"/>
    <s v="Yes"/>
    <s v="CEP"/>
  </r>
  <r>
    <n v="159920"/>
    <x v="377"/>
    <s v="Davenport School District"/>
    <s v="22-207"/>
    <s v="Lincoln"/>
    <s v="5th District"/>
    <x v="0"/>
    <x v="0"/>
    <s v="No"/>
    <s v="Yes"/>
    <s v="Davenport Elementary"/>
    <s v="601 Washington Street"/>
    <m/>
    <s v="Davenport"/>
    <s v="Washington"/>
    <s v="99122"/>
    <n v="109"/>
    <n v="63"/>
    <n v="135"/>
    <n v="307"/>
    <n v="0.35499999999999998"/>
    <n v="0.20519999999999999"/>
    <n v="0.56030000000000002"/>
    <s v="Yes"/>
    <s v="Yes"/>
    <s v="Yes"/>
    <s v="Yes"/>
    <s v="Yes"/>
    <s v="Yes"/>
    <s v="Yes"/>
    <s v="No"/>
    <s v="No"/>
    <s v="No"/>
    <s v="No"/>
    <s v="No"/>
    <s v="No"/>
    <s v="No"/>
    <s v="Standard"/>
  </r>
  <r>
    <n v="159920"/>
    <x v="378"/>
    <s v="Davenport School District"/>
    <s v="22-207"/>
    <s v="Lincoln"/>
    <s v="5th District"/>
    <x v="0"/>
    <x v="0"/>
    <s v="No"/>
    <s v="Yes"/>
    <s v="Davenport High"/>
    <s v="801 7th Street"/>
    <m/>
    <s v="Davenport"/>
    <s v="Washington"/>
    <s v="99122"/>
    <n v="100"/>
    <n v="58"/>
    <n v="164"/>
    <n v="322"/>
    <n v="0.31059999999999999"/>
    <n v="0.18010000000000001"/>
    <n v="0.49070000000000003"/>
    <s v="No"/>
    <s v="No"/>
    <s v="No"/>
    <s v="No"/>
    <s v="No"/>
    <s v="No"/>
    <s v="No"/>
    <s v="Yes"/>
    <s v="Yes"/>
    <s v="Yes"/>
    <s v="Yes"/>
    <s v="Yes"/>
    <s v="Yes"/>
    <s v="Yes"/>
    <s v="Standard"/>
  </r>
  <r>
    <n v="159920"/>
    <x v="379"/>
    <s v="Davenport School District"/>
    <s v="22-207"/>
    <s v="Lincoln"/>
    <s v="5th District"/>
    <x v="0"/>
    <x v="0"/>
    <s v="No"/>
    <s v="Yes"/>
    <s v="Lincoln County Pathways Academy"/>
    <s v="801 7th St"/>
    <m/>
    <s v="Davenport"/>
    <s v="Washington"/>
    <s v="99122"/>
    <n v="11"/>
    <n v="3"/>
    <n v="3"/>
    <n v="17"/>
    <n v="0.64710000000000001"/>
    <n v="0.17649999999999999"/>
    <n v="0.82350000000000001"/>
    <s v="No"/>
    <s v="No"/>
    <s v="No"/>
    <s v="No"/>
    <s v="No"/>
    <s v="No"/>
    <s v="No"/>
    <s v="No"/>
    <s v="No"/>
    <s v="No"/>
    <s v="Yes"/>
    <s v="Yes"/>
    <s v="Yes"/>
    <s v="Yes"/>
    <s v="Standard"/>
  </r>
  <r>
    <n v="159460"/>
    <x v="380"/>
    <s v="Daybreak Youth Services"/>
    <m/>
    <s v="Clark"/>
    <s v="5th District"/>
    <x v="1"/>
    <x v="2"/>
    <s v="Yes"/>
    <s v="Yes"/>
    <s v="Brush Prairie"/>
    <s v="11910 NE 154th Street"/>
    <m/>
    <s v="Brush Prairie"/>
    <s v="Washington"/>
    <s v="98606"/>
    <n v="14"/>
    <n v="0"/>
    <n v="0"/>
    <n v="14"/>
    <n v="1"/>
    <n v="0"/>
    <n v="1"/>
    <s v="No"/>
    <s v="No"/>
    <s v="No"/>
    <s v="No"/>
    <s v="No"/>
    <s v="No"/>
    <s v="No"/>
    <s v="Yes"/>
    <s v="Yes"/>
    <s v="Yes"/>
    <s v="Yes"/>
    <s v="Yes"/>
    <s v="Yes"/>
    <s v="Yes"/>
    <s v="Standard"/>
  </r>
  <r>
    <n v="159460"/>
    <x v="381"/>
    <s v="Daybreak Youth Services"/>
    <m/>
    <s v="Spokane"/>
    <s v="5th District"/>
    <x v="1"/>
    <x v="2"/>
    <s v="Yes"/>
    <s v="Yes"/>
    <s v="Daybreak of Spokane"/>
    <s v="628. Cowley"/>
    <m/>
    <s v="Spokane"/>
    <s v="Washington"/>
    <s v="99202"/>
    <n v="14"/>
    <n v="0"/>
    <n v="0"/>
    <n v="14"/>
    <n v="1"/>
    <n v="0"/>
    <n v="1"/>
    <s v="No"/>
    <s v="No"/>
    <s v="No"/>
    <s v="No"/>
    <s v="No"/>
    <s v="No"/>
    <s v="No"/>
    <s v="Yes"/>
    <s v="Yes"/>
    <s v="Yes"/>
    <s v="Yes"/>
    <s v="Yes"/>
    <s v="Yes"/>
    <s v="Yes"/>
    <s v="Standard"/>
  </r>
  <r>
    <n v="159456"/>
    <x v="382"/>
    <s v="Dayton School District"/>
    <s v="07-002"/>
    <s v="Columbia"/>
    <s v="5th District"/>
    <x v="0"/>
    <x v="0"/>
    <s v="No"/>
    <s v="Yes"/>
    <s v="Dayton Elementary School"/>
    <s v="302 East Park Street"/>
    <m/>
    <s v="Dayton"/>
    <s v="Washington"/>
    <s v="99328"/>
    <n v="139"/>
    <n v="0"/>
    <n v="52"/>
    <n v="191"/>
    <n v="0.72770000000000001"/>
    <n v="0"/>
    <n v="0.72770000000000001"/>
    <s v="Yes"/>
    <s v="Yes"/>
    <s v="Yes"/>
    <s v="Yes"/>
    <s v="Yes"/>
    <s v="Yes"/>
    <s v="Yes"/>
    <s v="No"/>
    <s v="No"/>
    <s v="No"/>
    <s v="No"/>
    <s v="No"/>
    <s v="No"/>
    <s v="No"/>
    <s v="CEP"/>
  </r>
  <r>
    <n v="159456"/>
    <x v="383"/>
    <s v="Dayton School District"/>
    <s v="07-002"/>
    <s v="Columbia"/>
    <s v="5th District"/>
    <x v="0"/>
    <x v="0"/>
    <s v="No"/>
    <s v="Yes"/>
    <s v="Dayton High School"/>
    <s v="614 South Third Street"/>
    <m/>
    <s v="Dayton"/>
    <s v="Washington"/>
    <s v="99328"/>
    <n v="50"/>
    <n v="8"/>
    <n v="51"/>
    <n v="109"/>
    <n v="0.4587"/>
    <n v="7.3400000000000007E-2"/>
    <n v="0.53210000000000002"/>
    <s v="No"/>
    <s v="No"/>
    <s v="No"/>
    <s v="No"/>
    <s v="No"/>
    <s v="No"/>
    <s v="No"/>
    <s v="No"/>
    <s v="No"/>
    <s v="No"/>
    <s v="Yes"/>
    <s v="Yes"/>
    <s v="Yes"/>
    <s v="Yes"/>
    <s v="Standard"/>
  </r>
  <r>
    <n v="159456"/>
    <x v="384"/>
    <s v="Dayton School District"/>
    <s v="07-002"/>
    <s v="Columbia"/>
    <s v="5th District"/>
    <x v="0"/>
    <x v="0"/>
    <s v="No"/>
    <s v="Yes"/>
    <s v="Dayton Middle School"/>
    <s v="614 South Third Street"/>
    <m/>
    <s v="Dayton"/>
    <s v="Washington"/>
    <s v="99328"/>
    <n v="37"/>
    <n v="10"/>
    <n v="43"/>
    <n v="90"/>
    <n v="0.41110000000000002"/>
    <n v="0.1111"/>
    <n v="0.5222"/>
    <s v="No"/>
    <s v="No"/>
    <s v="No"/>
    <s v="No"/>
    <s v="No"/>
    <s v="No"/>
    <s v="No"/>
    <s v="Yes"/>
    <s v="Yes"/>
    <s v="Yes"/>
    <s v="No"/>
    <s v="No"/>
    <s v="No"/>
    <s v="No"/>
    <s v="Standard"/>
  </r>
  <r>
    <n v="160463"/>
    <x v="385"/>
    <s v="DCYF Echo Glen Children's Center"/>
    <s v="34-978"/>
    <s v="King"/>
    <s v="At-Large District"/>
    <x v="0"/>
    <x v="1"/>
    <s v="Yes"/>
    <s v="Yes"/>
    <s v="Chinook Cottage"/>
    <s v="33010 SE 99th Street"/>
    <m/>
    <s v="Snoqualmie"/>
    <s v="Washington"/>
    <s v="98065"/>
    <n v="10"/>
    <n v="0"/>
    <n v="0"/>
    <n v="10"/>
    <n v="1"/>
    <n v="0"/>
    <n v="1"/>
    <s v="No"/>
    <s v="No"/>
    <s v="No"/>
    <s v="No"/>
    <s v="No"/>
    <s v="No"/>
    <s v="No"/>
    <s v="No"/>
    <s v="No"/>
    <s v="No"/>
    <s v="Yes"/>
    <s v="Yes"/>
    <s v="Yes"/>
    <s v="Yes"/>
    <s v="Standard"/>
  </r>
  <r>
    <n v="160463"/>
    <x v="386"/>
    <s v="DCYF Echo Glen Children's Center"/>
    <s v="34-978"/>
    <s v="King"/>
    <s v="At-Large District"/>
    <x v="0"/>
    <x v="1"/>
    <s v="Yes"/>
    <s v="Yes"/>
    <s v="Copalis Cottage"/>
    <s v="33010 SE 99th Street"/>
    <m/>
    <s v="Snoqualmie"/>
    <s v="Washington"/>
    <s v="98065"/>
    <n v="11"/>
    <n v="0"/>
    <n v="0"/>
    <n v="11"/>
    <n v="1"/>
    <n v="0"/>
    <n v="1"/>
    <s v="No"/>
    <s v="No"/>
    <s v="No"/>
    <s v="No"/>
    <s v="No"/>
    <s v="No"/>
    <s v="No"/>
    <s v="No"/>
    <s v="No"/>
    <s v="No"/>
    <s v="Yes"/>
    <s v="Yes"/>
    <s v="Yes"/>
    <s v="Yes"/>
    <s v="Standard"/>
  </r>
  <r>
    <n v="160463"/>
    <x v="387"/>
    <s v="DCYF Echo Glen Children's Center"/>
    <s v="34-978"/>
    <s v="King"/>
    <s v="At-Large District"/>
    <x v="0"/>
    <x v="1"/>
    <s v="Yes"/>
    <s v="Yes"/>
    <s v="Echo Glen Children's Center Cafeteria"/>
    <s v="33010 SE 99th Street"/>
    <m/>
    <s v="Snoqualmie"/>
    <s v="Washington"/>
    <s v="98532"/>
    <n v="0"/>
    <n v="0"/>
    <n v="0"/>
    <n v="0"/>
    <n v="0"/>
    <n v="0"/>
    <n v="0"/>
    <s v="No"/>
    <s v="No"/>
    <s v="No"/>
    <s v="No"/>
    <s v="No"/>
    <s v="No"/>
    <s v="No"/>
    <s v="No"/>
    <s v="No"/>
    <s v="No"/>
    <s v="Yes"/>
    <s v="Yes"/>
    <s v="Yes"/>
    <s v="Yes"/>
    <s v="Standard"/>
  </r>
  <r>
    <n v="160463"/>
    <x v="388"/>
    <s v="DCYF Echo Glen Children's Center"/>
    <s v="34-978"/>
    <s v="King"/>
    <s v="At-Large District"/>
    <x v="0"/>
    <x v="1"/>
    <s v="Yes"/>
    <s v="Yes"/>
    <s v="Kalama Cottage"/>
    <s v="33010 SE 99th Street"/>
    <m/>
    <s v="Snoqualmie"/>
    <s v="Washington"/>
    <s v="98065"/>
    <n v="16"/>
    <n v="0"/>
    <n v="0"/>
    <n v="16"/>
    <n v="1"/>
    <n v="0"/>
    <n v="1"/>
    <s v="No"/>
    <s v="No"/>
    <s v="No"/>
    <s v="No"/>
    <s v="No"/>
    <s v="No"/>
    <s v="No"/>
    <s v="No"/>
    <s v="No"/>
    <s v="No"/>
    <s v="Yes"/>
    <s v="Yes"/>
    <s v="Yes"/>
    <s v="Yes"/>
    <s v="Standard"/>
  </r>
  <r>
    <n v="160463"/>
    <x v="389"/>
    <s v="DCYF Echo Glen Children's Center"/>
    <s v="34-978"/>
    <s v="King"/>
    <s v="At-Large District"/>
    <x v="0"/>
    <x v="1"/>
    <s v="Yes"/>
    <s v="Yes"/>
    <s v="Klickitat Cottage"/>
    <s v="33010 SE 99th Street"/>
    <m/>
    <s v="Snoqualmie"/>
    <s v="Washington"/>
    <s v="98065"/>
    <n v="0"/>
    <n v="0"/>
    <n v="0"/>
    <n v="0"/>
    <n v="0"/>
    <n v="0"/>
    <n v="0"/>
    <s v="No"/>
    <s v="No"/>
    <s v="No"/>
    <s v="No"/>
    <s v="No"/>
    <s v="No"/>
    <s v="No"/>
    <s v="No"/>
    <s v="No"/>
    <s v="No"/>
    <s v="Yes"/>
    <s v="Yes"/>
    <s v="Yes"/>
    <s v="Yes"/>
    <s v="Standard"/>
  </r>
  <r>
    <n v="160463"/>
    <x v="390"/>
    <s v="DCYF Echo Glen Children's Center"/>
    <s v="34-978"/>
    <s v="King"/>
    <s v="At-Large District"/>
    <x v="0"/>
    <x v="1"/>
    <s v="Yes"/>
    <s v="Yes"/>
    <s v="Nisqually Cottage"/>
    <s v="33010 SE 99th Street"/>
    <m/>
    <s v="Snoqualmie"/>
    <s v="Washington"/>
    <s v="98065"/>
    <n v="15"/>
    <n v="0"/>
    <n v="0"/>
    <n v="15"/>
    <n v="1"/>
    <n v="0"/>
    <n v="1"/>
    <s v="No"/>
    <s v="No"/>
    <s v="No"/>
    <s v="No"/>
    <s v="No"/>
    <s v="No"/>
    <s v="No"/>
    <s v="No"/>
    <s v="No"/>
    <s v="No"/>
    <s v="Yes"/>
    <s v="Yes"/>
    <s v="Yes"/>
    <s v="Yes"/>
    <s v="Standard"/>
  </r>
  <r>
    <n v="160463"/>
    <x v="391"/>
    <s v="DCYF Echo Glen Children's Center"/>
    <s v="34-978"/>
    <s v="King"/>
    <s v="At-Large District"/>
    <x v="0"/>
    <x v="1"/>
    <s v="Yes"/>
    <s v="Yes"/>
    <s v="Toutle Cottage"/>
    <s v="33010 SE 99th Street"/>
    <m/>
    <s v="Snoqualmie"/>
    <s v="Washington"/>
    <s v="98065"/>
    <n v="9"/>
    <n v="0"/>
    <n v="0"/>
    <n v="9"/>
    <n v="1"/>
    <n v="0"/>
    <n v="1"/>
    <s v="No"/>
    <s v="No"/>
    <s v="No"/>
    <s v="No"/>
    <s v="No"/>
    <s v="No"/>
    <s v="No"/>
    <s v="No"/>
    <s v="No"/>
    <s v="No"/>
    <s v="Yes"/>
    <s v="Yes"/>
    <s v="Yes"/>
    <s v="Yes"/>
    <s v="Standard"/>
  </r>
  <r>
    <n v="160463"/>
    <x v="392"/>
    <s v="DCYF Echo Glen Children's Center"/>
    <s v="34-978"/>
    <s v="King"/>
    <s v="At-Large District"/>
    <x v="0"/>
    <x v="1"/>
    <s v="Yes"/>
    <s v="Yes"/>
    <s v="Willapa Cottage"/>
    <s v="33010 SE 99th Street"/>
    <m/>
    <s v="Snoqualmie"/>
    <s v="Washington"/>
    <s v="98065"/>
    <n v="16"/>
    <n v="0"/>
    <n v="0"/>
    <n v="16"/>
    <n v="1"/>
    <n v="0"/>
    <n v="1"/>
    <s v="No"/>
    <s v="No"/>
    <s v="No"/>
    <s v="No"/>
    <s v="No"/>
    <s v="No"/>
    <s v="No"/>
    <s v="No"/>
    <s v="No"/>
    <s v="No"/>
    <s v="Yes"/>
    <s v="Yes"/>
    <s v="Yes"/>
    <s v="Yes"/>
    <s v="Standard"/>
  </r>
  <r>
    <n v="160463"/>
    <x v="393"/>
    <s v="DCYF Echo Glen Children's Center"/>
    <s v="34-978"/>
    <s v="King"/>
    <s v="At-Large District"/>
    <x v="0"/>
    <x v="1"/>
    <s v="Yes"/>
    <s v="Yes"/>
    <s v="Yakima Cottage"/>
    <s v="33010 SE 99th Street"/>
    <m/>
    <s v="Snoqualmie"/>
    <s v="Washington"/>
    <s v="98065"/>
    <n v="11"/>
    <n v="0"/>
    <n v="0"/>
    <n v="11"/>
    <n v="1"/>
    <n v="0"/>
    <n v="1"/>
    <s v="No"/>
    <s v="No"/>
    <s v="No"/>
    <s v="No"/>
    <s v="No"/>
    <s v="No"/>
    <s v="No"/>
    <s v="No"/>
    <s v="No"/>
    <s v="No"/>
    <s v="Yes"/>
    <s v="Yes"/>
    <s v="Yes"/>
    <s v="Yes"/>
    <s v="Standard"/>
  </r>
  <r>
    <n v="160460"/>
    <x v="394"/>
    <s v="DCYF JR"/>
    <s v="34-978"/>
    <s v="Douglas"/>
    <s v="At-Large District"/>
    <x v="0"/>
    <x v="1"/>
    <s v="Yes"/>
    <s v="Yes"/>
    <s v="Canyon View"/>
    <s v="260 N. Georgia Ave."/>
    <m/>
    <s v="East Wenatchee"/>
    <s v="Washington"/>
    <s v="98802"/>
    <n v="15"/>
    <n v="0"/>
    <n v="0"/>
    <n v="15"/>
    <n v="1"/>
    <n v="0"/>
    <n v="1"/>
    <s v="No"/>
    <s v="No"/>
    <s v="No"/>
    <s v="No"/>
    <s v="No"/>
    <s v="No"/>
    <s v="No"/>
    <s v="No"/>
    <s v="Yes"/>
    <s v="Yes"/>
    <s v="Yes"/>
    <s v="Yes"/>
    <s v="Yes"/>
    <s v="Yes"/>
    <s v="Standard"/>
  </r>
  <r>
    <n v="160460"/>
    <x v="395"/>
    <s v="DCYF JR"/>
    <s v="34-978"/>
    <s v="Pierce"/>
    <s v="At-Large District"/>
    <x v="0"/>
    <x v="1"/>
    <s v="Yes"/>
    <s v="Yes"/>
    <s v="Oakridge"/>
    <s v="8701 Steilacoom Blvd. SW"/>
    <m/>
    <s v="Lakewood"/>
    <s v="Washington"/>
    <s v="98498"/>
    <n v="17"/>
    <n v="0"/>
    <n v="0"/>
    <n v="17"/>
    <n v="1"/>
    <n v="0"/>
    <n v="1"/>
    <s v="No"/>
    <s v="No"/>
    <s v="No"/>
    <s v="No"/>
    <s v="No"/>
    <s v="No"/>
    <s v="No"/>
    <s v="No"/>
    <s v="Yes"/>
    <s v="Yes"/>
    <s v="Yes"/>
    <s v="Yes"/>
    <s v="Yes"/>
    <s v="Yes"/>
    <s v="Standard"/>
  </r>
  <r>
    <n v="160460"/>
    <x v="396"/>
    <s v="DCYF JR"/>
    <s v="34-978"/>
    <s v="Kittitas"/>
    <s v="At-Large District"/>
    <x v="0"/>
    <x v="1"/>
    <s v="Yes"/>
    <s v="Yes"/>
    <s v="Parke Creek"/>
    <s v="11042 Parke Creek Road"/>
    <m/>
    <s v="Ellensburg"/>
    <s v="Washington"/>
    <s v="98926"/>
    <n v="19"/>
    <n v="0"/>
    <n v="0"/>
    <n v="19"/>
    <n v="1"/>
    <n v="0"/>
    <n v="1"/>
    <s v="No"/>
    <s v="No"/>
    <s v="No"/>
    <s v="No"/>
    <s v="No"/>
    <s v="No"/>
    <s v="No"/>
    <s v="No"/>
    <s v="Yes"/>
    <s v="Yes"/>
    <s v="Yes"/>
    <s v="Yes"/>
    <s v="Yes"/>
    <s v="Yes"/>
    <s v="Standard"/>
  </r>
  <r>
    <n v="160460"/>
    <x v="397"/>
    <s v="DCYF JR"/>
    <s v="34-978"/>
    <s v="Yakima"/>
    <s v="At-Large District"/>
    <x v="0"/>
    <x v="1"/>
    <s v="Yes"/>
    <s v="Yes"/>
    <s v="Ridgeview"/>
    <s v="1726 Jerome Ave"/>
    <m/>
    <s v="Yakima"/>
    <s v="Washington"/>
    <s v="98902"/>
    <n v="10"/>
    <n v="0"/>
    <n v="0"/>
    <n v="10"/>
    <n v="1"/>
    <n v="0"/>
    <n v="1"/>
    <s v="No"/>
    <s v="No"/>
    <s v="No"/>
    <s v="No"/>
    <s v="No"/>
    <s v="No"/>
    <s v="No"/>
    <s v="No"/>
    <s v="Yes"/>
    <s v="Yes"/>
    <s v="Yes"/>
    <s v="Yes"/>
    <s v="Yes"/>
    <s v="Yes"/>
    <s v="Standard"/>
  </r>
  <r>
    <n v="160460"/>
    <x v="398"/>
    <s v="DCYF JR"/>
    <s v="34-978"/>
    <s v="Grant"/>
    <s v="At-Large District"/>
    <x v="0"/>
    <x v="1"/>
    <s v="Yes"/>
    <s v="Yes"/>
    <s v="Sunrise"/>
    <s v="1421 E Division"/>
    <m/>
    <s v="Ephrata"/>
    <s v="Washington"/>
    <s v="98823"/>
    <n v="15"/>
    <n v="0"/>
    <n v="0"/>
    <n v="15"/>
    <n v="1"/>
    <n v="0"/>
    <n v="1"/>
    <s v="No"/>
    <s v="No"/>
    <s v="No"/>
    <s v="No"/>
    <s v="No"/>
    <s v="No"/>
    <s v="No"/>
    <s v="No"/>
    <s v="Yes"/>
    <s v="Yes"/>
    <s v="Yes"/>
    <s v="Yes"/>
    <s v="Yes"/>
    <s v="Yes"/>
    <s v="Standard"/>
  </r>
  <r>
    <n v="160460"/>
    <x v="399"/>
    <s v="DCYF JR"/>
    <s v="34-978"/>
    <s v="Thurston"/>
    <s v="At-Large District"/>
    <x v="0"/>
    <x v="1"/>
    <s v="Yes"/>
    <s v="Yes"/>
    <s v="Touchstone"/>
    <s v="2010 Puget St NE"/>
    <m/>
    <s v="Olympia"/>
    <s v="Washington"/>
    <s v="98506"/>
    <n v="15"/>
    <n v="0"/>
    <n v="0"/>
    <n v="15"/>
    <n v="1"/>
    <n v="0"/>
    <n v="1"/>
    <s v="No"/>
    <s v="No"/>
    <s v="No"/>
    <s v="No"/>
    <s v="No"/>
    <s v="No"/>
    <s v="No"/>
    <s v="No"/>
    <s v="Yes"/>
    <s v="Yes"/>
    <s v="Yes"/>
    <s v="Yes"/>
    <s v="Yes"/>
    <s v="Yes"/>
    <s v="Standard"/>
  </r>
  <r>
    <n v="160460"/>
    <x v="400"/>
    <s v="DCYF JR"/>
    <s v="34-978"/>
    <s v="Benton"/>
    <s v="At-Large District"/>
    <x v="0"/>
    <x v="1"/>
    <s v="Yes"/>
    <s v="Yes"/>
    <s v="Twin Rivers"/>
    <s v="605 McMurray"/>
    <m/>
    <s v="Richland"/>
    <s v="Washington"/>
    <s v="99354"/>
    <n v="15"/>
    <n v="0"/>
    <n v="0"/>
    <n v="15"/>
    <n v="1"/>
    <n v="0"/>
    <n v="1"/>
    <s v="No"/>
    <s v="No"/>
    <s v="No"/>
    <s v="No"/>
    <s v="No"/>
    <s v="No"/>
    <s v="No"/>
    <s v="No"/>
    <s v="Yes"/>
    <s v="Yes"/>
    <s v="Yes"/>
    <s v="Yes"/>
    <s v="Yes"/>
    <s v="Yes"/>
    <s v="Standard"/>
  </r>
  <r>
    <n v="160460"/>
    <x v="401"/>
    <s v="DCYF JR"/>
    <s v="34-978"/>
    <s v="King"/>
    <s v="At-Large District"/>
    <x v="0"/>
    <x v="1"/>
    <s v="Yes"/>
    <s v="Yes"/>
    <s v="Woodinville"/>
    <s v="14521 - 12th Avenue N.E."/>
    <m/>
    <s v="Woodinville"/>
    <s v="Washington"/>
    <s v="98034"/>
    <n v="13"/>
    <n v="0"/>
    <n v="0"/>
    <n v="13"/>
    <n v="1"/>
    <n v="0"/>
    <n v="1"/>
    <s v="No"/>
    <s v="No"/>
    <s v="No"/>
    <s v="No"/>
    <s v="No"/>
    <s v="No"/>
    <s v="No"/>
    <s v="No"/>
    <s v="Yes"/>
    <s v="Yes"/>
    <s v="Yes"/>
    <s v="Yes"/>
    <s v="Yes"/>
    <s v="Yes"/>
    <s v="Standard"/>
  </r>
  <r>
    <n v="159383"/>
    <x v="402"/>
    <s v="Deer Park School District"/>
    <s v="32-414"/>
    <s v="Spokane"/>
    <s v="5th District"/>
    <x v="0"/>
    <x v="0"/>
    <s v="No"/>
    <s v="Yes"/>
    <s v="Arcadia Elementary School"/>
    <s v="1120 E. D Street"/>
    <m/>
    <s v="Deer Park"/>
    <s v="Washington"/>
    <s v="99006"/>
    <n v="176"/>
    <n v="54"/>
    <n v="240"/>
    <n v="470"/>
    <n v="0.3745"/>
    <n v="0.1149"/>
    <n v="0.4894"/>
    <s v="No"/>
    <s v="No"/>
    <s v="No"/>
    <s v="No"/>
    <s v="Yes"/>
    <s v="Yes"/>
    <s v="Yes"/>
    <s v="No"/>
    <s v="No"/>
    <s v="No"/>
    <s v="No"/>
    <s v="No"/>
    <s v="No"/>
    <s v="No"/>
    <s v="Provision II – Breakfast only"/>
  </r>
  <r>
    <n v="159383"/>
    <x v="403"/>
    <s v="Deer Park School District"/>
    <s v="32-414"/>
    <s v="Spokane"/>
    <s v="5th District"/>
    <x v="0"/>
    <x v="0"/>
    <s v="No"/>
    <s v="Yes"/>
    <s v="Deer Park Early Learning Center"/>
    <s v="1406 E D St"/>
    <m/>
    <s v="Deer Park"/>
    <s v="Washington"/>
    <s v="99006"/>
    <n v="92"/>
    <n v="0"/>
    <n v="0"/>
    <n v="92"/>
    <n v="1"/>
    <n v="0"/>
    <n v="1"/>
    <s v="Yes"/>
    <s v="No"/>
    <s v="No"/>
    <s v="No"/>
    <s v="No"/>
    <s v="No"/>
    <s v="No"/>
    <s v="No"/>
    <s v="No"/>
    <s v="No"/>
    <s v="No"/>
    <s v="No"/>
    <s v="No"/>
    <s v="No"/>
    <s v="CEP"/>
  </r>
  <r>
    <n v="159383"/>
    <x v="404"/>
    <s v="Deer Park School District"/>
    <s v="32-414"/>
    <s v="Spokane"/>
    <s v="5th District"/>
    <x v="0"/>
    <x v="0"/>
    <s v="No"/>
    <s v="Yes"/>
    <s v="Deer Park Elementary"/>
    <s v="PO Box 609"/>
    <m/>
    <s v="Deer Park"/>
    <s v="Washington"/>
    <s v="99006"/>
    <n v="184"/>
    <n v="48"/>
    <n v="202"/>
    <n v="434"/>
    <n v="0.42399999999999999"/>
    <n v="0.1106"/>
    <n v="0.53459999999999996"/>
    <s v="Yes"/>
    <s v="Yes"/>
    <s v="Yes"/>
    <s v="Yes"/>
    <s v="No"/>
    <s v="No"/>
    <s v="No"/>
    <s v="No"/>
    <s v="No"/>
    <s v="No"/>
    <s v="No"/>
    <s v="No"/>
    <s v="No"/>
    <s v="No"/>
    <s v="Provision II – Breakfast only"/>
  </r>
  <r>
    <n v="159383"/>
    <x v="405"/>
    <s v="Deer Park School District"/>
    <s v="32-414"/>
    <s v="Spokane"/>
    <s v="5th District"/>
    <x v="0"/>
    <x v="0"/>
    <s v="No"/>
    <s v="Yes"/>
    <s v="Deer Park High School"/>
    <s v="PO Box 550"/>
    <m/>
    <s v="Deer Park"/>
    <s v="Washington"/>
    <s v="99006"/>
    <n v="255"/>
    <n v="73"/>
    <n v="395"/>
    <n v="723"/>
    <n v="0.35270000000000001"/>
    <n v="0.10100000000000001"/>
    <n v="0.45369999999999999"/>
    <s v="No"/>
    <s v="No"/>
    <s v="No"/>
    <s v="No"/>
    <s v="No"/>
    <s v="No"/>
    <s v="No"/>
    <s v="No"/>
    <s v="No"/>
    <s v="No"/>
    <s v="Yes"/>
    <s v="Yes"/>
    <s v="Yes"/>
    <s v="Yes"/>
    <s v="Provision II – Breakfast only"/>
  </r>
  <r>
    <n v="159383"/>
    <x v="406"/>
    <s v="Deer Park School District"/>
    <s v="32-414"/>
    <s v="Spokane"/>
    <s v="5th District"/>
    <x v="0"/>
    <x v="0"/>
    <s v="No"/>
    <s v="Yes"/>
    <s v="Deer Park Middle School"/>
    <s v="PO Box 882"/>
    <s v="347 S Colville Ave"/>
    <s v="Deer Park"/>
    <s v="Washington"/>
    <s v="99006"/>
    <n v="292"/>
    <n v="0"/>
    <n v="183"/>
    <n v="475"/>
    <n v="0.61470000000000002"/>
    <n v="0"/>
    <n v="0.61470000000000002"/>
    <s v="No"/>
    <s v="No"/>
    <s v="No"/>
    <s v="No"/>
    <s v="No"/>
    <s v="No"/>
    <s v="No"/>
    <s v="Yes"/>
    <s v="Yes"/>
    <s v="Yes"/>
    <s v="No"/>
    <s v="No"/>
    <s v="No"/>
    <s v="No"/>
    <s v="CEP"/>
  </r>
  <r>
    <n v="159994"/>
    <x v="407"/>
    <s v="Dieringer School District"/>
    <s v="27-343"/>
    <s v="Pierce"/>
    <s v="8th District"/>
    <x v="0"/>
    <x v="0"/>
    <s v="No"/>
    <s v="Yes"/>
    <s v="Dieringer Heights Elementary"/>
    <s v="21727 34th St E"/>
    <m/>
    <s v="Lake Tapps"/>
    <s v="Washington"/>
    <s v="98391"/>
    <n v="50"/>
    <n v="28"/>
    <n v="396"/>
    <n v="474"/>
    <n v="0.1055"/>
    <n v="5.91E-2"/>
    <n v="0.1646"/>
    <s v="Yes"/>
    <s v="Yes"/>
    <s v="No"/>
    <s v="No"/>
    <s v="No"/>
    <s v="Yes"/>
    <s v="Yes"/>
    <s v="No"/>
    <s v="No"/>
    <s v="No"/>
    <s v="No"/>
    <s v="No"/>
    <s v="No"/>
    <s v="No"/>
    <s v="Standard"/>
  </r>
  <r>
    <n v="159994"/>
    <x v="408"/>
    <s v="Dieringer School District"/>
    <s v="27-343"/>
    <s v="Pierce"/>
    <s v="8th District"/>
    <x v="0"/>
    <x v="0"/>
    <s v="No"/>
    <s v="Yes"/>
    <s v="Lake Tapps Elementary"/>
    <s v="1320 178th Ave. E."/>
    <m/>
    <s v="Lake Tapps"/>
    <s v="Washington"/>
    <s v="98391"/>
    <n v="61"/>
    <n v="22"/>
    <n v="374"/>
    <n v="457"/>
    <n v="0.13350000000000001"/>
    <n v="4.8099999999999997E-2"/>
    <n v="0.18160000000000001"/>
    <s v="No"/>
    <s v="No"/>
    <s v="Yes"/>
    <s v="Yes"/>
    <s v="Yes"/>
    <s v="No"/>
    <s v="No"/>
    <s v="No"/>
    <s v="No"/>
    <s v="No"/>
    <s v="No"/>
    <s v="No"/>
    <s v="No"/>
    <s v="No"/>
    <s v="Standard"/>
  </r>
  <r>
    <n v="159994"/>
    <x v="409"/>
    <s v="Dieringer School District"/>
    <s v="27-343"/>
    <s v="Pierce"/>
    <s v="8th District"/>
    <x v="0"/>
    <x v="0"/>
    <s v="No"/>
    <s v="Yes"/>
    <s v="North Tapps Middle"/>
    <s v="20029 12th St. E."/>
    <m/>
    <s v="Lake Tapps"/>
    <s v="Washington"/>
    <s v="98391"/>
    <n v="72"/>
    <n v="31"/>
    <n v="425"/>
    <n v="528"/>
    <n v="0.13639999999999999"/>
    <n v="5.8700000000000002E-2"/>
    <n v="0.1951"/>
    <s v="No"/>
    <s v="No"/>
    <s v="No"/>
    <s v="No"/>
    <s v="No"/>
    <s v="No"/>
    <s v="No"/>
    <s v="Yes"/>
    <s v="Yes"/>
    <s v="Yes"/>
    <s v="No"/>
    <s v="No"/>
    <s v="No"/>
    <s v="No"/>
    <s v="Standard"/>
  </r>
  <r>
    <n v="159867"/>
    <x v="410"/>
    <s v="Dixie School District"/>
    <s v="36-101"/>
    <s v="Walla Walla"/>
    <s v="5th District"/>
    <x v="0"/>
    <x v="0"/>
    <s v="No"/>
    <s v="Yes"/>
    <s v="Dixie Elementary"/>
    <s v="P.O. Box 40"/>
    <m/>
    <s v="Dixie"/>
    <s v="Washington"/>
    <s v="99329"/>
    <n v="6"/>
    <n v="2"/>
    <n v="8"/>
    <n v="16"/>
    <n v="0.375"/>
    <n v="0.125"/>
    <n v="0.5"/>
    <s v="Yes"/>
    <s v="Yes"/>
    <s v="Yes"/>
    <s v="Yes"/>
    <s v="Yes"/>
    <s v="Yes"/>
    <s v="Yes"/>
    <s v="No"/>
    <s v="No"/>
    <s v="No"/>
    <s v="No"/>
    <s v="No"/>
    <s v="No"/>
    <s v="No"/>
    <s v="Standard"/>
  </r>
  <r>
    <n v="159332"/>
    <x v="411"/>
    <s v="East Valley School District - Spokane"/>
    <s v="32-361"/>
    <s v="Spokane"/>
    <s v="5th District"/>
    <x v="0"/>
    <x v="0"/>
    <s v="No"/>
    <s v="Yes"/>
    <s v="East Farms Elementary"/>
    <s v="E 26203 Rowan"/>
    <m/>
    <s v="Newman Lake"/>
    <s v="Washington"/>
    <s v="99025"/>
    <n v="337"/>
    <n v="0"/>
    <n v="63"/>
    <n v="400"/>
    <n v="0.84250000000000003"/>
    <n v="0"/>
    <n v="0.84250000000000003"/>
    <s v="Yes"/>
    <s v="Yes"/>
    <s v="Yes"/>
    <s v="Yes"/>
    <s v="Yes"/>
    <s v="Yes"/>
    <s v="Yes"/>
    <s v="Yes"/>
    <s v="No"/>
    <s v="No"/>
    <s v="No"/>
    <s v="No"/>
    <s v="No"/>
    <s v="No"/>
    <s v="CEP"/>
  </r>
  <r>
    <n v="159332"/>
    <x v="412"/>
    <s v="East Valley School District - Spokane"/>
    <s v="32-361"/>
    <s v="Spokane"/>
    <s v="5th District"/>
    <x v="0"/>
    <x v="0"/>
    <s v="No"/>
    <s v="Yes"/>
    <s v="East Valley High School"/>
    <s v="E 15711 Wellesley"/>
    <m/>
    <s v="Spokane"/>
    <s v="Washington"/>
    <s v="99216"/>
    <n v="576"/>
    <n v="0"/>
    <n v="385"/>
    <n v="961"/>
    <n v="0.59940000000000004"/>
    <n v="0"/>
    <n v="0.59940000000000004"/>
    <s v="No"/>
    <s v="No"/>
    <s v="No"/>
    <s v="No"/>
    <s v="No"/>
    <s v="No"/>
    <s v="No"/>
    <s v="No"/>
    <s v="No"/>
    <s v="No"/>
    <s v="Yes"/>
    <s v="Yes"/>
    <s v="Yes"/>
    <s v="Yes"/>
    <s v="CEP"/>
  </r>
  <r>
    <n v="159332"/>
    <x v="413"/>
    <s v="East Valley School District - Spokane"/>
    <s v="32-361"/>
    <s v="Spokane"/>
    <s v="5th District"/>
    <x v="0"/>
    <x v="0"/>
    <s v="No"/>
    <s v="Yes"/>
    <s v="East Valley Middle School"/>
    <s v="N 4920 Progress"/>
    <m/>
    <s v="Spokane"/>
    <s v="Washington"/>
    <s v="99216"/>
    <n v="377"/>
    <n v="0"/>
    <n v="62"/>
    <n v="439"/>
    <n v="0.85880000000000001"/>
    <n v="0"/>
    <n v="0.85880000000000001"/>
    <s v="No"/>
    <s v="No"/>
    <s v="No"/>
    <s v="No"/>
    <s v="No"/>
    <s v="No"/>
    <s v="No"/>
    <s v="No"/>
    <s v="Yes"/>
    <s v="Yes"/>
    <s v="No"/>
    <s v="No"/>
    <s v="No"/>
    <s v="No"/>
    <s v="CEP"/>
  </r>
  <r>
    <n v="159332"/>
    <x v="414"/>
    <s v="East Valley School District - Spokane"/>
    <s v="32-361"/>
    <s v="Spokane"/>
    <s v="5th District"/>
    <x v="0"/>
    <x v="0"/>
    <s v="No"/>
    <s v="Yes"/>
    <s v="East Valley Parent Partnership"/>
    <s v="3830  N Sullivan  Rd Bldg 1"/>
    <m/>
    <s v="Spokane Valley"/>
    <s v="Washington"/>
    <s v="99216"/>
    <n v="123"/>
    <n v="0"/>
    <n v="64"/>
    <n v="187"/>
    <n v="0.65780000000000005"/>
    <n v="0"/>
    <n v="0.65780000000000005"/>
    <s v="No"/>
    <s v="Yes"/>
    <s v="Yes"/>
    <s v="Yes"/>
    <s v="Yes"/>
    <s v="Yes"/>
    <s v="Yes"/>
    <s v="Yes"/>
    <s v="Yes"/>
    <s v="Yes"/>
    <s v="Yes"/>
    <s v="Yes"/>
    <s v="Yes"/>
    <s v="Yes"/>
    <s v="CEP"/>
  </r>
  <r>
    <n v="159332"/>
    <x v="415"/>
    <s v="East Valley School District - Spokane"/>
    <s v="32-361"/>
    <s v="Spokane"/>
    <s v="5th District"/>
    <x v="0"/>
    <x v="0"/>
    <s v="No"/>
    <s v="Yes"/>
    <s v="Otis Orchards Elementary"/>
    <s v="E 22000 Wellesley"/>
    <m/>
    <s v="Otis Orchards"/>
    <s v="Washington"/>
    <s v="99027"/>
    <n v="332"/>
    <n v="0"/>
    <n v="37"/>
    <n v="369"/>
    <n v="0.89970000000000006"/>
    <n v="0"/>
    <n v="0.89970000000000006"/>
    <s v="Yes"/>
    <s v="Yes"/>
    <s v="Yes"/>
    <s v="Yes"/>
    <s v="Yes"/>
    <s v="Yes"/>
    <s v="Yes"/>
    <s v="Yes"/>
    <s v="No"/>
    <s v="No"/>
    <s v="No"/>
    <s v="No"/>
    <s v="No"/>
    <s v="No"/>
    <s v="CEP"/>
  </r>
  <r>
    <n v="159332"/>
    <x v="416"/>
    <s v="East Valley School District - Spokane"/>
    <s v="32-361"/>
    <s v="Spokane"/>
    <s v="5th District"/>
    <x v="0"/>
    <x v="0"/>
    <s v="No"/>
    <s v="Yes"/>
    <s v="Skyview Elementary"/>
    <s v="E 16924 Wellesley"/>
    <m/>
    <s v="Spokane"/>
    <s v="Washington"/>
    <s v="99216"/>
    <n v="132"/>
    <n v="0"/>
    <n v="239"/>
    <n v="371"/>
    <n v="0.35580000000000001"/>
    <n v="0"/>
    <n v="0.35580000000000001"/>
    <s v="No"/>
    <s v="Yes"/>
    <s v="Yes"/>
    <s v="Yes"/>
    <s v="Yes"/>
    <s v="Yes"/>
    <s v="Yes"/>
    <s v="Yes"/>
    <s v="Yes"/>
    <s v="Yes"/>
    <s v="No"/>
    <s v="No"/>
    <s v="No"/>
    <s v="No"/>
    <s v="CEP"/>
  </r>
  <r>
    <n v="159332"/>
    <x v="417"/>
    <s v="East Valley School District - Spokane"/>
    <s v="32-361"/>
    <s v="Spokane"/>
    <s v="5th District"/>
    <x v="0"/>
    <x v="0"/>
    <s v="No"/>
    <s v="Yes"/>
    <s v="Trent Elementary"/>
    <s v="N 3303 Pines Rd"/>
    <m/>
    <s v="Spokane"/>
    <s v="Washington"/>
    <s v="99206"/>
    <n v="498"/>
    <n v="0"/>
    <n v="0"/>
    <n v="498"/>
    <n v="1"/>
    <n v="0"/>
    <n v="1"/>
    <s v="Yes"/>
    <s v="Yes"/>
    <s v="Yes"/>
    <s v="Yes"/>
    <s v="Yes"/>
    <s v="Yes"/>
    <s v="Yes"/>
    <s v="Yes"/>
    <s v="No"/>
    <s v="No"/>
    <s v="No"/>
    <s v="No"/>
    <s v="No"/>
    <s v="No"/>
    <s v="CEP"/>
  </r>
  <r>
    <n v="159332"/>
    <x v="418"/>
    <s v="East Valley School District - Spokane"/>
    <s v="32-361"/>
    <s v="Spokane"/>
    <s v="5th District"/>
    <x v="0"/>
    <x v="0"/>
    <s v="No"/>
    <s v="Yes"/>
    <s v="Trentwood Elementary"/>
    <s v="E 14701 Wellesley"/>
    <m/>
    <s v="Spokane"/>
    <s v="Washington"/>
    <s v="99216"/>
    <n v="364"/>
    <n v="0"/>
    <n v="62"/>
    <n v="426"/>
    <n v="0.85450000000000004"/>
    <n v="0"/>
    <n v="0.85450000000000004"/>
    <s v="Yes"/>
    <s v="Yes"/>
    <s v="Yes"/>
    <s v="Yes"/>
    <s v="Yes"/>
    <s v="Yes"/>
    <s v="Yes"/>
    <s v="Yes"/>
    <s v="No"/>
    <s v="No"/>
    <s v="No"/>
    <s v="No"/>
    <s v="No"/>
    <s v="No"/>
    <s v="CEP"/>
  </r>
  <r>
    <n v="159901"/>
    <x v="419"/>
    <s v="East Valley School District - Yakima"/>
    <s v="39-090"/>
    <s v="Yakima"/>
    <s v="4th District"/>
    <x v="0"/>
    <x v="0"/>
    <s v="No"/>
    <s v="Yes"/>
    <s v="East Valley Central Middle School"/>
    <s v="2002 Beaudry RD"/>
    <m/>
    <s v="Yakima"/>
    <s v="Washington"/>
    <s v="98901"/>
    <n v="603"/>
    <n v="0"/>
    <n v="197"/>
    <n v="800"/>
    <n v="0.75380000000000003"/>
    <n v="0"/>
    <n v="0.75380000000000003"/>
    <s v="No"/>
    <s v="No"/>
    <s v="No"/>
    <s v="No"/>
    <s v="No"/>
    <s v="No"/>
    <s v="No"/>
    <s v="Yes"/>
    <s v="Yes"/>
    <s v="Yes"/>
    <s v="No"/>
    <s v="No"/>
    <s v="No"/>
    <s v="No"/>
    <s v="CEP"/>
  </r>
  <r>
    <n v="159901"/>
    <x v="420"/>
    <s v="East Valley School District - Yakima"/>
    <s v="39-090"/>
    <s v="Yakima"/>
    <s v="4th District"/>
    <x v="0"/>
    <x v="0"/>
    <s v="No"/>
    <s v="Yes"/>
    <s v="East Valley Elementary"/>
    <s v="2002 Beaudry RD"/>
    <s v="Beaudry Road"/>
    <s v="Yakima"/>
    <s v="Washington"/>
    <s v="98901"/>
    <n v="412"/>
    <n v="0"/>
    <n v="123"/>
    <n v="535"/>
    <n v="0.77010000000000001"/>
    <n v="0"/>
    <n v="0.77010000000000001"/>
    <s v="No"/>
    <s v="Yes"/>
    <s v="Yes"/>
    <s v="Yes"/>
    <s v="Yes"/>
    <s v="Yes"/>
    <s v="Yes"/>
    <s v="No"/>
    <s v="No"/>
    <s v="No"/>
    <s v="No"/>
    <s v="No"/>
    <s v="No"/>
    <s v="No"/>
    <s v="CEP"/>
  </r>
  <r>
    <n v="159901"/>
    <x v="421"/>
    <s v="East Valley School District - Yakima"/>
    <s v="39-090"/>
    <s v="Yakima"/>
    <s v="4th District"/>
    <x v="0"/>
    <x v="0"/>
    <s v="No"/>
    <s v="Yes"/>
    <s v="East Valley High"/>
    <s v="2002 Beaudry RD"/>
    <m/>
    <s v="Yakima"/>
    <s v="Washington"/>
    <s v="98901"/>
    <n v="739"/>
    <n v="0"/>
    <n v="277"/>
    <n v="1016"/>
    <n v="0.72740000000000005"/>
    <n v="0"/>
    <n v="0.72740000000000005"/>
    <s v="No"/>
    <s v="No"/>
    <s v="No"/>
    <s v="No"/>
    <s v="No"/>
    <s v="No"/>
    <s v="No"/>
    <s v="No"/>
    <s v="No"/>
    <s v="No"/>
    <s v="Yes"/>
    <s v="Yes"/>
    <s v="Yes"/>
    <s v="Yes"/>
    <s v="CEP"/>
  </r>
  <r>
    <n v="159901"/>
    <x v="422"/>
    <s v="East Valley School District - Yakima"/>
    <s v="39-090"/>
    <s v="Yakima"/>
    <s v="4th District"/>
    <x v="0"/>
    <x v="0"/>
    <s v="No"/>
    <s v="Yes"/>
    <s v="Moxee Elementary"/>
    <s v="2002 Beaudry RD"/>
    <m/>
    <s v="Yakima"/>
    <s v="Washington"/>
    <s v="98901"/>
    <n v="318"/>
    <n v="0"/>
    <n v="184"/>
    <n v="502"/>
    <n v="0.63349999999999995"/>
    <n v="0"/>
    <n v="0.63349999999999995"/>
    <s v="No"/>
    <s v="Yes"/>
    <s v="Yes"/>
    <s v="Yes"/>
    <s v="Yes"/>
    <s v="Yes"/>
    <s v="Yes"/>
    <s v="No"/>
    <s v="No"/>
    <s v="No"/>
    <s v="No"/>
    <s v="No"/>
    <s v="No"/>
    <s v="No"/>
    <s v="CEP"/>
  </r>
  <r>
    <n v="159901"/>
    <x v="423"/>
    <s v="East Valley School District - Yakima"/>
    <s v="39-090"/>
    <s v="Yakima"/>
    <s v="4th District"/>
    <x v="0"/>
    <x v="0"/>
    <s v="No"/>
    <s v="Yes"/>
    <s v="Terrace Heights Elementary"/>
    <s v="2002 Beaudry RD"/>
    <m/>
    <s v="Yakima"/>
    <s v="Washington"/>
    <s v="98901"/>
    <n v="406"/>
    <n v="0"/>
    <n v="91"/>
    <n v="497"/>
    <n v="0.81689999999999996"/>
    <n v="0"/>
    <n v="0.81689999999999996"/>
    <s v="No"/>
    <s v="Yes"/>
    <s v="Yes"/>
    <s v="Yes"/>
    <s v="Yes"/>
    <s v="Yes"/>
    <s v="Yes"/>
    <s v="No"/>
    <s v="No"/>
    <s v="No"/>
    <s v="No"/>
    <s v="No"/>
    <s v="No"/>
    <s v="No"/>
    <s v="CEP"/>
  </r>
  <r>
    <n v="159244"/>
    <x v="424"/>
    <s v="Eastmont School District"/>
    <s v="09-206"/>
    <s v="Douglas"/>
    <s v="8th District"/>
    <x v="0"/>
    <x v="0"/>
    <s v="No"/>
    <s v="Yes"/>
    <s v="Cascade Elementary"/>
    <s v="2330 N. Baker"/>
    <m/>
    <s v="East Wenatchee"/>
    <s v="Washington"/>
    <s v="98802"/>
    <n v="382"/>
    <n v="0"/>
    <n v="232"/>
    <n v="614"/>
    <n v="0.62209999999999999"/>
    <n v="0"/>
    <n v="0.62209999999999999"/>
    <s v="No"/>
    <s v="Yes"/>
    <s v="Yes"/>
    <s v="Yes"/>
    <s v="Yes"/>
    <s v="Yes"/>
    <s v="Yes"/>
    <s v="Yes"/>
    <s v="No"/>
    <s v="No"/>
    <s v="No"/>
    <s v="No"/>
    <s v="No"/>
    <s v="No"/>
    <s v="CEP"/>
  </r>
  <r>
    <n v="159244"/>
    <x v="425"/>
    <s v="Eastmont School District"/>
    <s v="09-206"/>
    <s v="Douglas"/>
    <s v="8th District"/>
    <x v="0"/>
    <x v="0"/>
    <s v="No"/>
    <s v="Yes"/>
    <s v="Clovis Point Elementary"/>
    <s v="1851 4th Street S.E."/>
    <m/>
    <s v="East Wenatchee"/>
    <s v="Washington"/>
    <s v="98802"/>
    <n v="353"/>
    <n v="0"/>
    <n v="123"/>
    <n v="476"/>
    <n v="0.74160000000000004"/>
    <n v="0"/>
    <n v="0.74160000000000004"/>
    <s v="No"/>
    <s v="Yes"/>
    <s v="Yes"/>
    <s v="Yes"/>
    <s v="Yes"/>
    <s v="Yes"/>
    <s v="Yes"/>
    <s v="Yes"/>
    <s v="No"/>
    <s v="No"/>
    <s v="No"/>
    <s v="No"/>
    <s v="No"/>
    <s v="No"/>
    <s v="CEP"/>
  </r>
  <r>
    <n v="159244"/>
    <x v="426"/>
    <s v="Eastmont School District"/>
    <s v="09-206"/>
    <s v="Douglas"/>
    <s v="8th District"/>
    <x v="0"/>
    <x v="0"/>
    <s v="No"/>
    <s v="Yes"/>
    <s v="Eastmont Junior High"/>
    <s v="905 8th Street N.E."/>
    <m/>
    <s v="East Wenatchee"/>
    <s v="Washington"/>
    <s v="98802"/>
    <n v="530"/>
    <n v="0"/>
    <n v="175"/>
    <n v="705"/>
    <n v="0.75180000000000002"/>
    <n v="0"/>
    <n v="0.75180000000000002"/>
    <s v="No"/>
    <s v="No"/>
    <s v="No"/>
    <s v="No"/>
    <s v="No"/>
    <s v="No"/>
    <s v="No"/>
    <s v="No"/>
    <s v="Yes"/>
    <s v="Yes"/>
    <s v="Yes"/>
    <s v="No"/>
    <s v="No"/>
    <s v="No"/>
    <s v="CEP"/>
  </r>
  <r>
    <n v="159244"/>
    <x v="427"/>
    <s v="Eastmont School District"/>
    <s v="09-206"/>
    <s v="Douglas"/>
    <s v="8th District"/>
    <x v="0"/>
    <x v="0"/>
    <s v="No"/>
    <s v="Yes"/>
    <s v="Eastmont Senior High"/>
    <s v="955 3rd St. N.E."/>
    <m/>
    <s v="East Wenatchee"/>
    <s v="Washington"/>
    <s v="98802"/>
    <n v="981"/>
    <n v="0"/>
    <n v="497"/>
    <n v="1478"/>
    <n v="0.66369999999999996"/>
    <n v="0"/>
    <n v="0.66369999999999996"/>
    <s v="No"/>
    <s v="No"/>
    <s v="No"/>
    <s v="No"/>
    <s v="No"/>
    <s v="No"/>
    <s v="No"/>
    <s v="No"/>
    <s v="No"/>
    <s v="No"/>
    <s v="No"/>
    <s v="Yes"/>
    <s v="Yes"/>
    <s v="Yes"/>
    <s v="CEP"/>
  </r>
  <r>
    <n v="159244"/>
    <x v="428"/>
    <s v="Eastmont School District"/>
    <s v="09-206"/>
    <s v="Douglas"/>
    <s v="8th District"/>
    <x v="0"/>
    <x v="0"/>
    <s v="No"/>
    <s v="Yes"/>
    <s v="Grant Elementary"/>
    <s v="1430 SE 1st Street"/>
    <m/>
    <s v="East Wenatchee"/>
    <s v="Washington"/>
    <s v="98802"/>
    <n v="330"/>
    <n v="0"/>
    <n v="168"/>
    <n v="498"/>
    <n v="0.66269999999999996"/>
    <n v="0"/>
    <n v="0.66269999999999996"/>
    <s v="No"/>
    <s v="Yes"/>
    <s v="Yes"/>
    <s v="Yes"/>
    <s v="Yes"/>
    <s v="Yes"/>
    <s v="Yes"/>
    <s v="Yes"/>
    <s v="No"/>
    <s v="No"/>
    <s v="No"/>
    <s v="No"/>
    <s v="No"/>
    <s v="No"/>
    <s v="CEP"/>
  </r>
  <r>
    <n v="159244"/>
    <x v="429"/>
    <s v="Eastmont School District"/>
    <s v="09-206"/>
    <s v="Douglas"/>
    <s v="8th District"/>
    <x v="0"/>
    <x v="0"/>
    <s v="No"/>
    <s v="Yes"/>
    <s v="Kenroy Elementary"/>
    <s v="601 North Jonathan Ave."/>
    <m/>
    <s v="East Wenatchee"/>
    <s v="Washington"/>
    <s v="98802"/>
    <n v="421"/>
    <n v="0"/>
    <n v="116"/>
    <n v="537"/>
    <n v="0.78400000000000003"/>
    <n v="0"/>
    <n v="0.78400000000000003"/>
    <s v="No"/>
    <s v="Yes"/>
    <s v="Yes"/>
    <s v="Yes"/>
    <s v="Yes"/>
    <s v="Yes"/>
    <s v="Yes"/>
    <s v="Yes"/>
    <s v="No"/>
    <s v="No"/>
    <s v="No"/>
    <s v="No"/>
    <s v="No"/>
    <s v="No"/>
    <s v="CEP"/>
  </r>
  <r>
    <n v="159244"/>
    <x v="430"/>
    <s v="Eastmont School District"/>
    <s v="09-206"/>
    <s v="Douglas"/>
    <s v="8th District"/>
    <x v="0"/>
    <x v="0"/>
    <s v="No"/>
    <s v="Yes"/>
    <s v="Lee Elementary"/>
    <s v="1455 N. Baker Ave."/>
    <m/>
    <s v="East Wenatchee"/>
    <s v="Washington"/>
    <s v="98802"/>
    <n v="379"/>
    <n v="0"/>
    <n v="168"/>
    <n v="547"/>
    <n v="0.69289999999999996"/>
    <n v="0"/>
    <n v="0.69289999999999996"/>
    <s v="No"/>
    <s v="Yes"/>
    <s v="Yes"/>
    <s v="Yes"/>
    <s v="Yes"/>
    <s v="Yes"/>
    <s v="Yes"/>
    <s v="Yes"/>
    <s v="No"/>
    <s v="No"/>
    <s v="No"/>
    <s v="No"/>
    <s v="No"/>
    <s v="No"/>
    <s v="CEP"/>
  </r>
  <r>
    <n v="159244"/>
    <x v="431"/>
    <s v="Eastmont School District"/>
    <s v="09-206"/>
    <s v="Douglas"/>
    <s v="8th District"/>
    <x v="0"/>
    <x v="0"/>
    <s v="No"/>
    <s v="Yes"/>
    <s v="Rock Island Elementary"/>
    <s v="5645 Rock Island Rd."/>
    <m/>
    <s v="Rock Island"/>
    <s v="Washington"/>
    <s v="98850"/>
    <n v="294"/>
    <n v="0"/>
    <n v="1"/>
    <n v="295"/>
    <n v="0.99660000000000004"/>
    <n v="0"/>
    <n v="0.99660000000000004"/>
    <s v="No"/>
    <s v="Yes"/>
    <s v="Yes"/>
    <s v="Yes"/>
    <s v="Yes"/>
    <s v="Yes"/>
    <s v="Yes"/>
    <s v="Yes"/>
    <s v="No"/>
    <s v="No"/>
    <s v="No"/>
    <s v="No"/>
    <s v="No"/>
    <s v="No"/>
    <s v="CEP"/>
  </r>
  <r>
    <n v="159244"/>
    <x v="432"/>
    <s v="Eastmont School District"/>
    <s v="09-206"/>
    <s v="Douglas"/>
    <s v="8th District"/>
    <x v="0"/>
    <x v="0"/>
    <s v="No"/>
    <s v="Yes"/>
    <s v="Sterling Junior High"/>
    <s v="600 N. James Ave."/>
    <m/>
    <s v="East Wenatchee"/>
    <s v="Washington"/>
    <s v="98802"/>
    <n v="517"/>
    <n v="0"/>
    <n v="237"/>
    <n v="754"/>
    <n v="0.68569999999999998"/>
    <n v="0"/>
    <n v="0.68569999999999998"/>
    <s v="No"/>
    <s v="No"/>
    <s v="No"/>
    <s v="No"/>
    <s v="No"/>
    <s v="No"/>
    <s v="No"/>
    <s v="No"/>
    <s v="Yes"/>
    <s v="Yes"/>
    <s v="Yes"/>
    <s v="No"/>
    <s v="No"/>
    <s v="No"/>
    <s v="CEP"/>
  </r>
  <r>
    <n v="159394"/>
    <x v="433"/>
    <s v="Easton School District"/>
    <s v="19-028"/>
    <s v="Kittitas"/>
    <s v="8th District"/>
    <x v="0"/>
    <x v="0"/>
    <s v="No"/>
    <s v="Yes"/>
    <s v="Easton School"/>
    <s v="1893 Railroad Street"/>
    <m/>
    <s v="Easton"/>
    <s v="Washington"/>
    <s v="98925"/>
    <n v="73"/>
    <n v="0"/>
    <n v="20"/>
    <n v="93"/>
    <n v="0.78490000000000004"/>
    <n v="0"/>
    <n v="0.78490000000000004"/>
    <s v="Yes"/>
    <s v="Yes"/>
    <s v="Yes"/>
    <s v="Yes"/>
    <s v="Yes"/>
    <s v="Yes"/>
    <s v="Yes"/>
    <s v="Yes"/>
    <s v="Yes"/>
    <s v="Yes"/>
    <s v="Yes"/>
    <s v="Yes"/>
    <s v="Yes"/>
    <s v="Yes"/>
    <s v="CEP"/>
  </r>
  <r>
    <n v="159397"/>
    <x v="434"/>
    <s v="Eatonville School District"/>
    <s v="27-404"/>
    <s v="Pierce"/>
    <s v="8th District"/>
    <x v="0"/>
    <x v="0"/>
    <s v="No"/>
    <s v="Yes"/>
    <s v="Columbia Crest a STEM Academy"/>
    <s v="24503 S.R. 706 E."/>
    <m/>
    <s v="Ashford"/>
    <s v="Washington"/>
    <s v="98304"/>
    <n v="103"/>
    <n v="0"/>
    <n v="55"/>
    <n v="158"/>
    <n v="0.65190000000000003"/>
    <n v="0"/>
    <n v="0.65190000000000003"/>
    <s v="Yes"/>
    <s v="Yes"/>
    <s v="Yes"/>
    <s v="Yes"/>
    <s v="Yes"/>
    <s v="Yes"/>
    <s v="Yes"/>
    <s v="Yes"/>
    <s v="Yes"/>
    <s v="Yes"/>
    <s v="No"/>
    <s v="No"/>
    <s v="No"/>
    <s v="No"/>
    <s v="CEP"/>
  </r>
  <r>
    <n v="159397"/>
    <x v="435"/>
    <s v="Eatonville School District"/>
    <s v="27-404"/>
    <s v="Pierce"/>
    <s v="8th District"/>
    <x v="0"/>
    <x v="0"/>
    <s v="No"/>
    <s v="Yes"/>
    <s v="Eatonville Elementary"/>
    <s v="209 Lynch Creek Road"/>
    <m/>
    <s v="Eatonville"/>
    <s v="Washington"/>
    <s v="98328"/>
    <n v="121"/>
    <n v="49"/>
    <n v="269"/>
    <n v="439"/>
    <n v="0.27560000000000001"/>
    <n v="0.1116"/>
    <n v="0.38719999999999999"/>
    <s v="Yes"/>
    <s v="Yes"/>
    <s v="Yes"/>
    <s v="Yes"/>
    <s v="Yes"/>
    <s v="Yes"/>
    <s v="Yes"/>
    <s v="No"/>
    <s v="No"/>
    <s v="No"/>
    <s v="No"/>
    <s v="No"/>
    <s v="No"/>
    <s v="No"/>
    <s v="Standard"/>
  </r>
  <r>
    <n v="159397"/>
    <x v="436"/>
    <s v="Eatonville School District"/>
    <s v="27-404"/>
    <s v="Pierce"/>
    <s v="8th District"/>
    <x v="0"/>
    <x v="0"/>
    <s v="No"/>
    <s v="Yes"/>
    <s v="Eatonville High"/>
    <s v="302 Mashell Ave. N."/>
    <m/>
    <s v="Eatonville"/>
    <s v="Washington"/>
    <s v="98328"/>
    <n v="146"/>
    <n v="47"/>
    <n v="397"/>
    <n v="590"/>
    <n v="0.2475"/>
    <n v="7.9699999999999993E-2"/>
    <n v="0.3271"/>
    <s v="No"/>
    <s v="No"/>
    <s v="No"/>
    <s v="No"/>
    <s v="No"/>
    <s v="No"/>
    <s v="No"/>
    <s v="No"/>
    <s v="No"/>
    <s v="No"/>
    <s v="Yes"/>
    <s v="Yes"/>
    <s v="Yes"/>
    <s v="Yes"/>
    <s v="Standard"/>
  </r>
  <r>
    <n v="159397"/>
    <x v="437"/>
    <s v="Eatonville School District"/>
    <s v="27-404"/>
    <s v="Pierce"/>
    <s v="8th District"/>
    <x v="0"/>
    <x v="0"/>
    <s v="No"/>
    <s v="Yes"/>
    <s v="Eatonville Middle"/>
    <s v="207 Carter St. E."/>
    <m/>
    <s v="Eatonville"/>
    <s v="Washington"/>
    <s v="98328"/>
    <n v="127"/>
    <n v="29"/>
    <n v="270"/>
    <n v="426"/>
    <n v="0.29809999999999998"/>
    <n v="6.8099999999999994E-2"/>
    <n v="0.36620000000000003"/>
    <s v="No"/>
    <s v="No"/>
    <s v="No"/>
    <s v="No"/>
    <s v="No"/>
    <s v="No"/>
    <s v="No"/>
    <s v="Yes"/>
    <s v="Yes"/>
    <s v="Yes"/>
    <s v="No"/>
    <s v="No"/>
    <s v="No"/>
    <s v="No"/>
    <s v="Standard"/>
  </r>
  <r>
    <n v="159397"/>
    <x v="438"/>
    <s v="Eatonville School District"/>
    <s v="27-404"/>
    <s v="Pierce"/>
    <s v="8th District"/>
    <x v="0"/>
    <x v="0"/>
    <s v="No"/>
    <s v="Yes"/>
    <s v="Weyerhaeuser Elementary"/>
    <s v="6105 365th St. E."/>
    <m/>
    <s v="Eatonville"/>
    <s v="Washington"/>
    <s v="98328"/>
    <n v="104"/>
    <n v="19"/>
    <n v="252"/>
    <n v="375"/>
    <n v="0.27729999999999999"/>
    <n v="5.0700000000000002E-2"/>
    <n v="0.32800000000000001"/>
    <s v="Yes"/>
    <s v="Yes"/>
    <s v="Yes"/>
    <s v="Yes"/>
    <s v="Yes"/>
    <s v="Yes"/>
    <s v="Yes"/>
    <s v="No"/>
    <s v="No"/>
    <s v="No"/>
    <s v="No"/>
    <s v="No"/>
    <s v="No"/>
    <s v="No"/>
    <s v="Standard"/>
  </r>
  <r>
    <n v="159143"/>
    <x v="439"/>
    <s v="Ebenezer Christian School"/>
    <m/>
    <s v="Out of WA"/>
    <s v="1st District"/>
    <x v="1"/>
    <x v="0"/>
    <s v="No"/>
    <s v="Yes"/>
    <s v="Ebenezer Christian School"/>
    <s v="9390 Guide Meridian Rd."/>
    <m/>
    <s v="Lynden"/>
    <s v="Washington"/>
    <s v="98264"/>
    <n v="0"/>
    <n v="0"/>
    <n v="0"/>
    <n v="0"/>
    <n v="0"/>
    <n v="0"/>
    <n v="0"/>
    <s v="Yes"/>
    <s v="Yes"/>
    <s v="Yes"/>
    <s v="Yes"/>
    <s v="Yes"/>
    <s v="Yes"/>
    <s v="Yes"/>
    <s v="Yes"/>
    <s v="Yes"/>
    <s v="Yes"/>
    <s v="No"/>
    <s v="No"/>
    <s v="No"/>
    <s v="No"/>
    <s v="Standard"/>
  </r>
  <r>
    <n v="159949"/>
    <x v="440"/>
    <s v="Edmonds School District"/>
    <s v="31-015"/>
    <s v="Snohomish"/>
    <s v="2nd District"/>
    <x v="0"/>
    <x v="0"/>
    <s v="No"/>
    <s v="Yes"/>
    <s v="Alderwood Middle"/>
    <s v="1132 172nd ST SW"/>
    <m/>
    <s v="Lynnwood"/>
    <s v="Washington"/>
    <s v="98036"/>
    <n v="233"/>
    <n v="93"/>
    <n v="425"/>
    <n v="751"/>
    <n v="0.31030000000000002"/>
    <n v="0.12379999999999999"/>
    <n v="0.43409999999999999"/>
    <s v="No"/>
    <s v="No"/>
    <s v="No"/>
    <s v="No"/>
    <s v="No"/>
    <s v="No"/>
    <s v="No"/>
    <s v="No"/>
    <s v="Yes"/>
    <s v="Yes"/>
    <s v="No"/>
    <s v="No"/>
    <s v="No"/>
    <s v="No"/>
    <s v="Standard"/>
  </r>
  <r>
    <n v="159949"/>
    <x v="441"/>
    <s v="Edmonds School District"/>
    <s v="31-015"/>
    <s v="Snohomish"/>
    <s v="2nd District"/>
    <x v="0"/>
    <x v="0"/>
    <s v="No"/>
    <s v="Yes"/>
    <s v="Beverly Elementary"/>
    <s v="5221 168th Street SW"/>
    <m/>
    <s v="Lynnwood"/>
    <s v="Washington"/>
    <s v="98037"/>
    <n v="134"/>
    <n v="52"/>
    <n v="259"/>
    <n v="445"/>
    <n v="0.30109999999999998"/>
    <n v="0.1169"/>
    <n v="0.41799999999999998"/>
    <s v="No"/>
    <s v="Yes"/>
    <s v="Yes"/>
    <s v="Yes"/>
    <s v="Yes"/>
    <s v="Yes"/>
    <s v="Yes"/>
    <s v="Yes"/>
    <s v="No"/>
    <s v="No"/>
    <s v="No"/>
    <s v="No"/>
    <s v="No"/>
    <s v="No"/>
    <s v="Standard"/>
  </r>
  <r>
    <n v="159949"/>
    <x v="442"/>
    <s v="Edmonds School District"/>
    <s v="31-015"/>
    <s v="Snohomish"/>
    <s v="2nd District"/>
    <x v="0"/>
    <x v="0"/>
    <s v="No"/>
    <s v="Yes"/>
    <s v="Brier Elementary"/>
    <s v="3625 232nd St. SW"/>
    <m/>
    <s v="Lynnwood"/>
    <s v="Washington"/>
    <s v="98036"/>
    <n v="56"/>
    <n v="20"/>
    <n v="327"/>
    <n v="403"/>
    <n v="0.13900000000000001"/>
    <n v="4.9599999999999998E-2"/>
    <n v="0.18859999999999999"/>
    <s v="No"/>
    <s v="Yes"/>
    <s v="Yes"/>
    <s v="Yes"/>
    <s v="Yes"/>
    <s v="Yes"/>
    <s v="Yes"/>
    <s v="Yes"/>
    <s v="No"/>
    <s v="No"/>
    <s v="No"/>
    <s v="No"/>
    <s v="No"/>
    <s v="No"/>
    <s v="Standard"/>
  </r>
  <r>
    <n v="159949"/>
    <x v="443"/>
    <s v="Edmonds School District"/>
    <s v="31-015"/>
    <s v="Snohomish"/>
    <s v="2nd District"/>
    <x v="0"/>
    <x v="0"/>
    <s v="No"/>
    <s v="Yes"/>
    <s v="Brier Terrace Middle"/>
    <s v="22200 Brier Road"/>
    <m/>
    <s v="Brier"/>
    <s v="Washington"/>
    <s v="98036"/>
    <n v="148"/>
    <n v="40"/>
    <n v="493"/>
    <n v="681"/>
    <n v="0.21729999999999999"/>
    <n v="5.8700000000000002E-2"/>
    <n v="0.27610000000000001"/>
    <s v="No"/>
    <s v="No"/>
    <s v="No"/>
    <s v="No"/>
    <s v="No"/>
    <s v="No"/>
    <s v="No"/>
    <s v="No"/>
    <s v="Yes"/>
    <s v="Yes"/>
    <s v="No"/>
    <s v="No"/>
    <s v="No"/>
    <s v="No"/>
    <s v="Standard"/>
  </r>
  <r>
    <n v="159949"/>
    <x v="444"/>
    <s v="Edmonds School District"/>
    <s v="31-015"/>
    <s v="Snohomish"/>
    <s v="2nd District"/>
    <x v="0"/>
    <x v="0"/>
    <s v="No"/>
    <s v="Yes"/>
    <s v="Cedar Valley Community School (formally Cedar Valley K-8)"/>
    <s v="19200 56th Ave. W."/>
    <m/>
    <s v="Lynnwood"/>
    <s v="Washington"/>
    <s v="98036"/>
    <n v="287"/>
    <n v="0"/>
    <n v="107"/>
    <n v="394"/>
    <n v="0.72840000000000005"/>
    <n v="0"/>
    <n v="0.72840000000000005"/>
    <s v="No"/>
    <s v="Yes"/>
    <s v="Yes"/>
    <s v="Yes"/>
    <s v="Yes"/>
    <s v="Yes"/>
    <s v="Yes"/>
    <s v="Yes"/>
    <s v="No"/>
    <s v="No"/>
    <s v="No"/>
    <s v="No"/>
    <s v="No"/>
    <s v="No"/>
    <s v="CEP"/>
  </r>
  <r>
    <n v="159949"/>
    <x v="445"/>
    <s v="Edmonds School District"/>
    <s v="31-015"/>
    <s v="Snohomish"/>
    <s v="2nd District"/>
    <x v="0"/>
    <x v="0"/>
    <s v="No"/>
    <s v="Yes"/>
    <s v="Cedar Way Elementary"/>
    <s v="22222 39th Ave. W."/>
    <m/>
    <s v="Mountlake Terrace"/>
    <s v="Washington"/>
    <s v="98043"/>
    <n v="195"/>
    <n v="44"/>
    <n v="283"/>
    <n v="522"/>
    <n v="0.37359999999999999"/>
    <n v="8.43E-2"/>
    <n v="0.45789999999999997"/>
    <s v="No"/>
    <s v="Yes"/>
    <s v="Yes"/>
    <s v="Yes"/>
    <s v="Yes"/>
    <s v="Yes"/>
    <s v="Yes"/>
    <s v="Yes"/>
    <s v="No"/>
    <s v="No"/>
    <s v="No"/>
    <s v="No"/>
    <s v="No"/>
    <s v="No"/>
    <s v="Standard"/>
  </r>
  <r>
    <n v="159949"/>
    <x v="446"/>
    <s v="Edmonds School District"/>
    <s v="31-015"/>
    <s v="Snohomish"/>
    <s v="2nd District"/>
    <x v="0"/>
    <x v="0"/>
    <s v="No"/>
    <s v="Yes"/>
    <s v="Chase Lake Elementary"/>
    <s v="21603 84th Ave. W."/>
    <m/>
    <s v="Edmonds"/>
    <s v="Washington"/>
    <s v="98026"/>
    <n v="136"/>
    <n v="37"/>
    <n v="191"/>
    <n v="364"/>
    <n v="0.37359999999999999"/>
    <n v="0.1016"/>
    <n v="0.4753"/>
    <s v="No"/>
    <s v="Yes"/>
    <s v="Yes"/>
    <s v="Yes"/>
    <s v="Yes"/>
    <s v="Yes"/>
    <s v="Yes"/>
    <s v="Yes"/>
    <s v="No"/>
    <s v="No"/>
    <s v="No"/>
    <s v="No"/>
    <s v="No"/>
    <s v="No"/>
    <s v="Standard"/>
  </r>
  <r>
    <n v="159949"/>
    <x v="447"/>
    <s v="Edmonds School District"/>
    <s v="31-015"/>
    <s v="Snohomish"/>
    <s v="2nd District"/>
    <x v="0"/>
    <x v="0"/>
    <s v="No"/>
    <s v="Yes"/>
    <s v="College Place Elementary"/>
    <s v="20401 76th Ave. W."/>
    <m/>
    <s v="Lynnwood"/>
    <s v="Washington"/>
    <s v="98036"/>
    <n v="214"/>
    <n v="72"/>
    <n v="154"/>
    <n v="440"/>
    <n v="0.4864"/>
    <n v="0.1636"/>
    <n v="0.65"/>
    <s v="No"/>
    <s v="Yes"/>
    <s v="Yes"/>
    <s v="Yes"/>
    <s v="Yes"/>
    <s v="Yes"/>
    <s v="Yes"/>
    <s v="Yes"/>
    <s v="No"/>
    <s v="No"/>
    <s v="No"/>
    <s v="No"/>
    <s v="No"/>
    <s v="No"/>
    <s v="Standard"/>
  </r>
  <r>
    <n v="159949"/>
    <x v="448"/>
    <s v="Edmonds School District"/>
    <s v="31-015"/>
    <s v="Snohomish"/>
    <s v="2nd District"/>
    <x v="0"/>
    <x v="0"/>
    <s v="No"/>
    <s v="Yes"/>
    <s v="College Place Middle School"/>
    <s v="7501 208th St. S.W."/>
    <m/>
    <s v="Lynnwood"/>
    <s v="Washington"/>
    <s v="98036"/>
    <n v="157"/>
    <n v="58"/>
    <n v="271"/>
    <n v="486"/>
    <n v="0.32300000000000001"/>
    <n v="0.1193"/>
    <n v="0.44240000000000002"/>
    <s v="No"/>
    <s v="No"/>
    <s v="No"/>
    <s v="No"/>
    <s v="No"/>
    <s v="No"/>
    <s v="No"/>
    <s v="No"/>
    <s v="Yes"/>
    <s v="Yes"/>
    <s v="No"/>
    <s v="No"/>
    <s v="No"/>
    <s v="No"/>
    <s v="Standard"/>
  </r>
  <r>
    <n v="159949"/>
    <x v="449"/>
    <s v="Edmonds School District"/>
    <s v="31-015"/>
    <s v="Snohomish"/>
    <s v="2nd District"/>
    <x v="0"/>
    <x v="0"/>
    <s v="No"/>
    <s v="Yes"/>
    <s v="Edmonds Elementary"/>
    <s v="1215 Olympic Ave."/>
    <m/>
    <s v="Edmonds"/>
    <s v="Washington"/>
    <s v="98020"/>
    <n v="25"/>
    <n v="10"/>
    <n v="245"/>
    <n v="280"/>
    <n v="8.9300000000000004E-2"/>
    <n v="3.5700000000000003E-2"/>
    <n v="0.125"/>
    <s v="No"/>
    <s v="Yes"/>
    <s v="Yes"/>
    <s v="Yes"/>
    <s v="Yes"/>
    <s v="Yes"/>
    <s v="Yes"/>
    <s v="Yes"/>
    <s v="No"/>
    <s v="No"/>
    <s v="No"/>
    <s v="No"/>
    <s v="No"/>
    <s v="No"/>
    <s v="Standard"/>
  </r>
  <r>
    <n v="159949"/>
    <x v="450"/>
    <s v="Edmonds School District"/>
    <s v="31-015"/>
    <s v="Snohomish"/>
    <s v="2nd District"/>
    <x v="0"/>
    <x v="0"/>
    <s v="No"/>
    <s v="Yes"/>
    <s v="Edmonds-Woodway High School"/>
    <s v="7600 212th St. S.W."/>
    <m/>
    <s v="Edmonds"/>
    <s v="Washington"/>
    <s v="98020"/>
    <n v="326"/>
    <n v="151"/>
    <n v="1070"/>
    <n v="1547"/>
    <n v="0.2107"/>
    <n v="9.7600000000000006E-2"/>
    <n v="0.30830000000000002"/>
    <s v="No"/>
    <s v="No"/>
    <s v="No"/>
    <s v="No"/>
    <s v="No"/>
    <s v="No"/>
    <s v="No"/>
    <s v="No"/>
    <s v="No"/>
    <s v="No"/>
    <s v="Yes"/>
    <s v="Yes"/>
    <s v="Yes"/>
    <s v="Yes"/>
    <s v="Standard"/>
  </r>
  <r>
    <n v="159949"/>
    <x v="451"/>
    <s v="Edmonds School District"/>
    <s v="31-015"/>
    <s v="Snohomish"/>
    <s v="2nd District"/>
    <x v="0"/>
    <x v="0"/>
    <s v="No"/>
    <s v="Yes"/>
    <s v="Hazelwood Elementary"/>
    <s v="3300 204th S.W."/>
    <m/>
    <s v="Lynnwood"/>
    <s v="Washington"/>
    <s v="98036"/>
    <n v="107"/>
    <n v="36"/>
    <n v="274"/>
    <n v="417"/>
    <n v="0.25659999999999999"/>
    <n v="8.6300000000000002E-2"/>
    <n v="0.34289999999999998"/>
    <s v="No"/>
    <s v="Yes"/>
    <s v="Yes"/>
    <s v="Yes"/>
    <s v="Yes"/>
    <s v="Yes"/>
    <s v="Yes"/>
    <s v="Yes"/>
    <s v="No"/>
    <s v="No"/>
    <s v="No"/>
    <s v="No"/>
    <s v="No"/>
    <s v="No"/>
    <s v="Standard"/>
  </r>
  <r>
    <n v="159949"/>
    <x v="452"/>
    <s v="Edmonds School District"/>
    <s v="31-015"/>
    <s v="Snohomish"/>
    <s v="2nd District"/>
    <x v="0"/>
    <x v="0"/>
    <s v="No"/>
    <s v="Yes"/>
    <s v="Hilltop Elementary"/>
    <s v="20425 Damson Rd."/>
    <m/>
    <s v="Lynnwood"/>
    <s v="Washington"/>
    <s v="98036"/>
    <n v="66"/>
    <n v="10"/>
    <n v="480"/>
    <n v="556"/>
    <n v="0.1187"/>
    <n v="1.7999999999999999E-2"/>
    <n v="0.13669999999999999"/>
    <s v="No"/>
    <s v="Yes"/>
    <s v="Yes"/>
    <s v="Yes"/>
    <s v="Yes"/>
    <s v="Yes"/>
    <s v="Yes"/>
    <s v="Yes"/>
    <s v="No"/>
    <s v="No"/>
    <s v="No"/>
    <s v="No"/>
    <s v="No"/>
    <s v="No"/>
    <s v="Standard"/>
  </r>
  <r>
    <n v="159949"/>
    <x v="453"/>
    <s v="Edmonds School District"/>
    <s v="31-015"/>
    <s v="Snohomish"/>
    <s v="2nd District"/>
    <x v="0"/>
    <x v="0"/>
    <s v="No"/>
    <s v="Yes"/>
    <s v="Lynndale Elementary School"/>
    <s v="7200 191st Place S.W."/>
    <m/>
    <s v="Lynnwood"/>
    <s v="Washington"/>
    <s v="98036"/>
    <n v="171"/>
    <n v="29"/>
    <n v="198"/>
    <n v="398"/>
    <n v="0.42959999999999998"/>
    <n v="7.2900000000000006E-2"/>
    <n v="0.50249999999999995"/>
    <s v="No"/>
    <s v="Yes"/>
    <s v="Yes"/>
    <s v="Yes"/>
    <s v="Yes"/>
    <s v="Yes"/>
    <s v="Yes"/>
    <s v="Yes"/>
    <s v="No"/>
    <s v="No"/>
    <s v="No"/>
    <s v="No"/>
    <s v="No"/>
    <s v="No"/>
    <s v="Standard"/>
  </r>
  <r>
    <n v="159949"/>
    <x v="454"/>
    <s v="Edmonds School District"/>
    <s v="31-015"/>
    <s v="Snohomish"/>
    <s v="2nd District"/>
    <x v="0"/>
    <x v="0"/>
    <s v="No"/>
    <s v="Yes"/>
    <s v="Lynnwood Elementary School"/>
    <s v="18638 44th Ave. W."/>
    <m/>
    <s v="Lynnwood"/>
    <s v="Washington"/>
    <s v="98037"/>
    <n v="197"/>
    <n v="58"/>
    <n v="308"/>
    <n v="563"/>
    <n v="0.34989999999999999"/>
    <n v="0.10299999999999999"/>
    <n v="0.45290000000000002"/>
    <s v="No"/>
    <s v="Yes"/>
    <s v="Yes"/>
    <s v="Yes"/>
    <s v="Yes"/>
    <s v="Yes"/>
    <s v="Yes"/>
    <s v="Yes"/>
    <s v="No"/>
    <s v="No"/>
    <s v="No"/>
    <s v="No"/>
    <s v="No"/>
    <s v="No"/>
    <s v="Standard"/>
  </r>
  <r>
    <n v="159949"/>
    <x v="455"/>
    <s v="Edmonds School District"/>
    <s v="31-015"/>
    <s v="Snohomish"/>
    <s v="2nd District"/>
    <x v="0"/>
    <x v="0"/>
    <s v="No"/>
    <s v="Yes"/>
    <s v="Lynnwood High School"/>
    <s v="18218 North Road"/>
    <m/>
    <s v="Bothell"/>
    <s v="Washington"/>
    <s v="98012"/>
    <n v="512"/>
    <n v="168"/>
    <n v="999"/>
    <n v="1679"/>
    <n v="0.3049"/>
    <n v="0.10009999999999999"/>
    <n v="0.40500000000000003"/>
    <s v="No"/>
    <s v="No"/>
    <s v="No"/>
    <s v="No"/>
    <s v="No"/>
    <s v="No"/>
    <s v="No"/>
    <s v="No"/>
    <s v="No"/>
    <s v="No"/>
    <s v="Yes"/>
    <s v="Yes"/>
    <s v="Yes"/>
    <s v="Yes"/>
    <s v="Standard"/>
  </r>
  <r>
    <n v="159949"/>
    <x v="456"/>
    <s v="Edmonds School District"/>
    <s v="31-015"/>
    <s v="Snohomish"/>
    <s v="2nd District"/>
    <x v="0"/>
    <x v="0"/>
    <s v="No"/>
    <s v="Yes"/>
    <s v="Madrona K-8"/>
    <s v="9300 236th St.  S.W."/>
    <m/>
    <s v="Edmonds"/>
    <s v="Washington"/>
    <s v="98020"/>
    <n v="49"/>
    <n v="35"/>
    <n v="526"/>
    <n v="610"/>
    <n v="8.0299999999999996E-2"/>
    <n v="5.74E-2"/>
    <n v="0.13769999999999999"/>
    <s v="Yes"/>
    <s v="Yes"/>
    <s v="Yes"/>
    <s v="Yes"/>
    <s v="Yes"/>
    <s v="Yes"/>
    <s v="Yes"/>
    <s v="Yes"/>
    <s v="Yes"/>
    <s v="Yes"/>
    <s v="No"/>
    <s v="No"/>
    <s v="No"/>
    <s v="No"/>
    <s v="Standard"/>
  </r>
  <r>
    <n v="159949"/>
    <x v="457"/>
    <s v="Edmonds School District"/>
    <s v="31-015"/>
    <s v="Snohomish"/>
    <s v="2nd District"/>
    <x v="0"/>
    <x v="0"/>
    <s v="No"/>
    <s v="Yes"/>
    <s v="Maplewood Coop"/>
    <s v="8500 200th St. SW"/>
    <m/>
    <s v="Lynnwood"/>
    <s v="Washington"/>
    <s v="98020"/>
    <n v="38"/>
    <n v="15"/>
    <n v="417"/>
    <n v="470"/>
    <n v="8.09E-2"/>
    <n v="3.1899999999999998E-2"/>
    <n v="0.1128"/>
    <s v="No"/>
    <s v="Yes"/>
    <s v="Yes"/>
    <s v="Yes"/>
    <s v="Yes"/>
    <s v="Yes"/>
    <s v="Yes"/>
    <s v="Yes"/>
    <s v="Yes"/>
    <s v="Yes"/>
    <s v="No"/>
    <s v="No"/>
    <s v="No"/>
    <s v="No"/>
    <s v="Standard"/>
  </r>
  <r>
    <n v="159949"/>
    <x v="458"/>
    <s v="Edmonds School District"/>
    <s v="31-015"/>
    <s v="Snohomish"/>
    <s v="2nd District"/>
    <x v="0"/>
    <x v="0"/>
    <s v="No"/>
    <s v="Yes"/>
    <s v="Martha Lake Elementary"/>
    <s v="17500 Larch Way"/>
    <m/>
    <s v="Lynnwood"/>
    <s v="Washington"/>
    <s v="98037"/>
    <n v="162"/>
    <n v="57"/>
    <n v="279"/>
    <n v="498"/>
    <n v="0.32529999999999998"/>
    <n v="0.1145"/>
    <n v="0.43980000000000002"/>
    <s v="No"/>
    <s v="Yes"/>
    <s v="Yes"/>
    <s v="Yes"/>
    <s v="Yes"/>
    <s v="Yes"/>
    <s v="Yes"/>
    <s v="Yes"/>
    <s v="No"/>
    <s v="No"/>
    <s v="No"/>
    <s v="No"/>
    <s v="No"/>
    <s v="No"/>
    <s v="Standard"/>
  </r>
  <r>
    <n v="159949"/>
    <x v="459"/>
    <s v="Edmonds School District"/>
    <s v="31-015"/>
    <s v="Snohomish"/>
    <s v="2nd District"/>
    <x v="0"/>
    <x v="0"/>
    <s v="No"/>
    <s v="Yes"/>
    <s v="Meadowdale Elementary"/>
    <s v="6505 168th St. S.W."/>
    <m/>
    <s v="Lynnwood"/>
    <s v="Washington"/>
    <s v="98037"/>
    <n v="139"/>
    <n v="52"/>
    <n v="292"/>
    <n v="483"/>
    <n v="0.2878"/>
    <n v="0.1077"/>
    <n v="0.39539999999999997"/>
    <s v="No"/>
    <s v="Yes"/>
    <s v="Yes"/>
    <s v="Yes"/>
    <s v="Yes"/>
    <s v="Yes"/>
    <s v="Yes"/>
    <s v="Yes"/>
    <s v="No"/>
    <s v="No"/>
    <s v="No"/>
    <s v="No"/>
    <s v="No"/>
    <s v="No"/>
    <s v="Standard"/>
  </r>
  <r>
    <n v="159949"/>
    <x v="460"/>
    <s v="Edmonds School District"/>
    <s v="31-015"/>
    <s v="Snohomish"/>
    <s v="2nd District"/>
    <x v="0"/>
    <x v="0"/>
    <s v="No"/>
    <s v="Yes"/>
    <s v="Meadowdale High School"/>
    <s v="6002 168th St. S.W."/>
    <m/>
    <s v="Lynnwood"/>
    <s v="Washington"/>
    <s v="98037"/>
    <n v="399"/>
    <n v="144"/>
    <n v="978"/>
    <n v="1521"/>
    <n v="0.26229999999999998"/>
    <n v="9.4700000000000006E-2"/>
    <n v="0.35699999999999998"/>
    <s v="No"/>
    <s v="No"/>
    <s v="No"/>
    <s v="No"/>
    <s v="No"/>
    <s v="No"/>
    <s v="No"/>
    <s v="No"/>
    <s v="No"/>
    <s v="No"/>
    <s v="Yes"/>
    <s v="Yes"/>
    <s v="Yes"/>
    <s v="Yes"/>
    <s v="Standard"/>
  </r>
  <r>
    <n v="159949"/>
    <x v="461"/>
    <s v="Edmonds School District"/>
    <s v="31-015"/>
    <s v="Snohomish"/>
    <s v="2nd District"/>
    <x v="0"/>
    <x v="0"/>
    <s v="No"/>
    <s v="Yes"/>
    <s v="Meadowdale Middle"/>
    <s v="6500 168th S.W."/>
    <m/>
    <s v="Lynnwood"/>
    <s v="Washington"/>
    <s v="98037"/>
    <n v="236"/>
    <n v="80"/>
    <n v="420"/>
    <n v="736"/>
    <n v="0.32069999999999999"/>
    <n v="0.1087"/>
    <n v="0.42930000000000001"/>
    <s v="No"/>
    <s v="No"/>
    <s v="No"/>
    <s v="No"/>
    <s v="No"/>
    <s v="No"/>
    <s v="No"/>
    <s v="No"/>
    <s v="Yes"/>
    <s v="Yes"/>
    <s v="No"/>
    <s v="No"/>
    <s v="No"/>
    <s v="No"/>
    <s v="Standard"/>
  </r>
  <r>
    <n v="159949"/>
    <x v="462"/>
    <s v="Edmonds School District"/>
    <s v="31-015"/>
    <s v="Snohomish"/>
    <s v="2nd District"/>
    <x v="0"/>
    <x v="0"/>
    <s v="No"/>
    <s v="Yes"/>
    <s v="Mountlake Terrace Elementary"/>
    <s v="22001 52nd Ave. W."/>
    <m/>
    <s v="Mountlake Terrace"/>
    <s v="Washington"/>
    <s v="98043"/>
    <n v="136"/>
    <n v="40"/>
    <n v="225"/>
    <n v="401"/>
    <n v="0.3392"/>
    <n v="9.98E-2"/>
    <n v="0.43890000000000001"/>
    <s v="No"/>
    <s v="Yes"/>
    <s v="Yes"/>
    <s v="Yes"/>
    <s v="Yes"/>
    <s v="Yes"/>
    <s v="Yes"/>
    <s v="Yes"/>
    <s v="No"/>
    <s v="No"/>
    <s v="No"/>
    <s v="No"/>
    <s v="No"/>
    <s v="No"/>
    <s v="Standard"/>
  </r>
  <r>
    <n v="159949"/>
    <x v="463"/>
    <s v="Edmonds School District"/>
    <s v="31-015"/>
    <s v="Snohomish"/>
    <s v="2nd District"/>
    <x v="0"/>
    <x v="0"/>
    <s v="No"/>
    <s v="Yes"/>
    <s v="Mountlake Terrace High School"/>
    <s v="21801 44th Ave. W."/>
    <m/>
    <s v="Mountlake Terrace"/>
    <s v="Washington"/>
    <s v="98043"/>
    <n v="301"/>
    <n v="99"/>
    <n v="1070"/>
    <n v="1470"/>
    <n v="0.20480000000000001"/>
    <n v="6.7299999999999999E-2"/>
    <n v="0.27210000000000001"/>
    <s v="No"/>
    <s v="No"/>
    <s v="No"/>
    <s v="No"/>
    <s v="No"/>
    <s v="No"/>
    <s v="No"/>
    <s v="No"/>
    <s v="No"/>
    <s v="No"/>
    <s v="Yes"/>
    <s v="Yes"/>
    <s v="Yes"/>
    <s v="Yes"/>
    <s v="Standard"/>
  </r>
  <r>
    <n v="159949"/>
    <x v="464"/>
    <s v="Edmonds School District"/>
    <s v="31-015"/>
    <s v="Snohomish"/>
    <s v="2nd District"/>
    <x v="0"/>
    <x v="0"/>
    <s v="No"/>
    <s v="Yes"/>
    <s v="Oak Heights Elementary"/>
    <s v="15500 18th Ave. W."/>
    <m/>
    <s v="Lynnwood"/>
    <s v="Washington"/>
    <s v="98037"/>
    <n v="155"/>
    <n v="48"/>
    <n v="369"/>
    <n v="572"/>
    <n v="0.27100000000000002"/>
    <n v="8.3900000000000002E-2"/>
    <n v="0.35489999999999999"/>
    <s v="No"/>
    <s v="Yes"/>
    <s v="Yes"/>
    <s v="Yes"/>
    <s v="Yes"/>
    <s v="Yes"/>
    <s v="Yes"/>
    <s v="Yes"/>
    <s v="No"/>
    <s v="No"/>
    <s v="No"/>
    <s v="No"/>
    <s v="No"/>
    <s v="No"/>
    <s v="Standard"/>
  </r>
  <r>
    <n v="159949"/>
    <x v="465"/>
    <s v="Edmonds School District"/>
    <s v="31-015"/>
    <s v="Snohomish"/>
    <s v="2nd District"/>
    <x v="0"/>
    <x v="0"/>
    <s v="No"/>
    <s v="Yes"/>
    <s v="Scriber Lake High/Edmond Heights K12(Scriber Lake ScriberLake High/Options)"/>
    <s v="23200 100th Ave W"/>
    <m/>
    <s v="Edmonds"/>
    <s v="Washington"/>
    <s v="98020"/>
    <n v="153"/>
    <n v="35"/>
    <n v="547"/>
    <n v="735"/>
    <n v="0.2082"/>
    <n v="4.7600000000000003E-2"/>
    <n v="0.25580000000000003"/>
    <s v="No"/>
    <s v="Yes"/>
    <s v="Yes"/>
    <s v="Yes"/>
    <s v="Yes"/>
    <s v="Yes"/>
    <s v="Yes"/>
    <s v="Yes"/>
    <s v="Yes"/>
    <s v="Yes"/>
    <s v="Yes"/>
    <s v="Yes"/>
    <s v="Yes"/>
    <s v="Yes"/>
    <s v="Standard"/>
  </r>
  <r>
    <n v="159949"/>
    <x v="466"/>
    <s v="Edmonds School District"/>
    <s v="31-015"/>
    <s v="Snohomish"/>
    <s v="2nd District"/>
    <x v="0"/>
    <x v="0"/>
    <s v="No"/>
    <s v="Yes"/>
    <s v="Seaview Elementary"/>
    <s v="8426 188th St. S.W."/>
    <m/>
    <s v="Edmonds"/>
    <s v="Washington"/>
    <s v="98026"/>
    <n v="50"/>
    <n v="15"/>
    <n v="349"/>
    <n v="414"/>
    <n v="0.1208"/>
    <n v="3.6200000000000003E-2"/>
    <n v="0.157"/>
    <s v="No"/>
    <s v="Yes"/>
    <s v="Yes"/>
    <s v="Yes"/>
    <s v="Yes"/>
    <s v="Yes"/>
    <s v="Yes"/>
    <s v="Yes"/>
    <s v="No"/>
    <s v="No"/>
    <s v="No"/>
    <s v="No"/>
    <s v="No"/>
    <s v="No"/>
    <s v="Standard"/>
  </r>
  <r>
    <n v="159949"/>
    <x v="467"/>
    <s v="Edmonds School District"/>
    <s v="31-015"/>
    <s v="Snohomish"/>
    <s v="2nd District"/>
    <x v="0"/>
    <x v="0"/>
    <s v="No"/>
    <s v="Yes"/>
    <s v="Sherwood Elementary"/>
    <s v="22901 106th Ave. W."/>
    <m/>
    <s v="Edmonds"/>
    <s v="Washington"/>
    <s v="98020"/>
    <n v="55"/>
    <n v="21"/>
    <n v="372"/>
    <n v="448"/>
    <n v="0.12280000000000001"/>
    <n v="4.6899999999999997E-2"/>
    <n v="0.1696"/>
    <s v="No"/>
    <s v="Yes"/>
    <s v="Yes"/>
    <s v="Yes"/>
    <s v="Yes"/>
    <s v="Yes"/>
    <s v="Yes"/>
    <s v="Yes"/>
    <s v="No"/>
    <s v="No"/>
    <s v="No"/>
    <s v="No"/>
    <s v="No"/>
    <s v="No"/>
    <s v="Standard"/>
  </r>
  <r>
    <n v="159949"/>
    <x v="468"/>
    <s v="Edmonds School District"/>
    <s v="31-015"/>
    <s v="Snohomish"/>
    <s v="2nd District"/>
    <x v="0"/>
    <x v="0"/>
    <s v="No"/>
    <s v="Yes"/>
    <s v="Spruce Elementary"/>
    <s v="17405 Spruce Way"/>
    <m/>
    <s v="Lynnwood"/>
    <s v="Washington"/>
    <s v="98037"/>
    <n v="195"/>
    <n v="84"/>
    <n v="268"/>
    <n v="547"/>
    <n v="0.35649999999999998"/>
    <n v="0.15359999999999999"/>
    <n v="0.5101"/>
    <s v="No"/>
    <s v="Yes"/>
    <s v="Yes"/>
    <s v="Yes"/>
    <s v="Yes"/>
    <s v="Yes"/>
    <s v="Yes"/>
    <s v="Yes"/>
    <s v="No"/>
    <s v="No"/>
    <s v="No"/>
    <s v="No"/>
    <s v="No"/>
    <s v="No"/>
    <s v="Standard"/>
  </r>
  <r>
    <n v="159949"/>
    <x v="469"/>
    <s v="Edmonds School District"/>
    <s v="31-015"/>
    <s v="Snohomish"/>
    <s v="2nd District"/>
    <x v="0"/>
    <x v="0"/>
    <s v="No"/>
    <s v="Yes"/>
    <s v="Terrace Park Elementary (formally known as Terrace Park K-8)"/>
    <s v="5409 228th Ave. SW"/>
    <m/>
    <s v="Mountlake Terrace"/>
    <s v="Washington"/>
    <s v="98043"/>
    <n v="81"/>
    <n v="23"/>
    <n v="597"/>
    <n v="701"/>
    <n v="0.11550000000000001"/>
    <n v="3.2800000000000003E-2"/>
    <n v="0.1484"/>
    <s v="No"/>
    <s v="Yes"/>
    <s v="Yes"/>
    <s v="Yes"/>
    <s v="Yes"/>
    <s v="Yes"/>
    <s v="Yes"/>
    <s v="Yes"/>
    <s v="No"/>
    <s v="No"/>
    <s v="No"/>
    <s v="No"/>
    <s v="No"/>
    <s v="No"/>
    <s v="Standard"/>
  </r>
  <r>
    <n v="159949"/>
    <x v="470"/>
    <s v="Edmonds School District"/>
    <s v="31-015"/>
    <s v="Snohomish"/>
    <s v="2nd District"/>
    <x v="0"/>
    <x v="0"/>
    <s v="No"/>
    <s v="Yes"/>
    <s v="Westgate Elementary"/>
    <s v="9601 220th St. S.W."/>
    <m/>
    <s v="Edmonds"/>
    <s v="Washington"/>
    <s v="98020"/>
    <n v="104"/>
    <n v="26"/>
    <n v="320"/>
    <n v="450"/>
    <n v="0.2311"/>
    <n v="5.7799999999999997E-2"/>
    <n v="0.28889999999999999"/>
    <s v="No"/>
    <s v="Yes"/>
    <s v="Yes"/>
    <s v="Yes"/>
    <s v="Yes"/>
    <s v="Yes"/>
    <s v="Yes"/>
    <s v="Yes"/>
    <s v="No"/>
    <s v="No"/>
    <s v="No"/>
    <s v="No"/>
    <s v="No"/>
    <s v="No"/>
    <s v="Standard"/>
  </r>
  <r>
    <n v="159949"/>
    <x v="471"/>
    <s v="Edmonds School District"/>
    <s v="31-015"/>
    <s v="Snohomish"/>
    <s v="2nd District"/>
    <x v="0"/>
    <x v="0"/>
    <s v="No"/>
    <s v="Yes"/>
    <s v="Woodway Center"/>
    <s v="9521 240th St SW"/>
    <m/>
    <s v="Edmonds"/>
    <s v="Washington"/>
    <s v="98020"/>
    <n v="90"/>
    <n v="17"/>
    <n v="174"/>
    <n v="281"/>
    <n v="0.32029999999999997"/>
    <n v="6.0499999999999998E-2"/>
    <n v="0.38080000000000003"/>
    <s v="Yes"/>
    <s v="Yes"/>
    <s v="No"/>
    <s v="No"/>
    <s v="No"/>
    <s v="No"/>
    <s v="No"/>
    <s v="No"/>
    <s v="No"/>
    <s v="No"/>
    <s v="No"/>
    <s v="No"/>
    <s v="No"/>
    <s v="No"/>
    <s v="Standard"/>
  </r>
  <r>
    <n v="159948"/>
    <x v="472"/>
    <s v="Ellensburg School District"/>
    <s v="19-401"/>
    <s v="Kittitas"/>
    <s v="8th District"/>
    <x v="0"/>
    <x v="0"/>
    <s v="No"/>
    <s v="Yes"/>
    <s v="Early Learning Center"/>
    <s v="1203 E Capitol Avenue"/>
    <m/>
    <s v="Ellensburg"/>
    <s v="Washington"/>
    <s v="98926"/>
    <n v="55"/>
    <n v="0"/>
    <n v="17"/>
    <n v="72"/>
    <n v="0.76390000000000002"/>
    <n v="0"/>
    <n v="0.76390000000000002"/>
    <s v="Yes"/>
    <s v="No"/>
    <s v="No"/>
    <s v="No"/>
    <s v="No"/>
    <s v="No"/>
    <s v="No"/>
    <s v="No"/>
    <s v="No"/>
    <s v="No"/>
    <s v="No"/>
    <s v="No"/>
    <s v="No"/>
    <s v="No"/>
    <s v="CEP"/>
  </r>
  <r>
    <n v="159948"/>
    <x v="473"/>
    <s v="Ellensburg School District"/>
    <s v="19-401"/>
    <s v="Kittitas"/>
    <s v="8th District"/>
    <x v="0"/>
    <x v="0"/>
    <s v="No"/>
    <s v="Yes"/>
    <s v="Ellensburg High School"/>
    <s v="1203 E Capitol Avenue"/>
    <s v="Capitol Ave"/>
    <s v="Ellensburg"/>
    <s v="Washington"/>
    <s v="98926"/>
    <n v="260"/>
    <n v="69"/>
    <n v="687"/>
    <n v="1016"/>
    <n v="0.25590000000000002"/>
    <n v="6.7900000000000002E-2"/>
    <n v="0.32379999999999998"/>
    <s v="No"/>
    <s v="No"/>
    <s v="No"/>
    <s v="No"/>
    <s v="No"/>
    <s v="No"/>
    <s v="No"/>
    <s v="No"/>
    <s v="No"/>
    <s v="No"/>
    <s v="Yes"/>
    <s v="Yes"/>
    <s v="Yes"/>
    <s v="Yes"/>
    <s v="Standard"/>
  </r>
  <r>
    <n v="159948"/>
    <x v="474"/>
    <s v="Ellensburg School District"/>
    <s v="19-401"/>
    <s v="Kittitas"/>
    <s v="8th District"/>
    <x v="0"/>
    <x v="0"/>
    <s v="No"/>
    <s v="Yes"/>
    <s v="Ida Nason Aronica Elementary"/>
    <s v="2100 N Cora St"/>
    <m/>
    <s v="Ellensburg"/>
    <s v="Washington"/>
    <s v="98926"/>
    <n v="228"/>
    <n v="0"/>
    <n v="55"/>
    <n v="283"/>
    <n v="0.80569999999999997"/>
    <n v="0"/>
    <n v="0.80569999999999997"/>
    <s v="No"/>
    <s v="Yes"/>
    <s v="Yes"/>
    <s v="Yes"/>
    <s v="Yes"/>
    <s v="Yes"/>
    <s v="Yes"/>
    <s v="No"/>
    <s v="No"/>
    <s v="No"/>
    <s v="No"/>
    <s v="No"/>
    <s v="No"/>
    <s v="No"/>
    <s v="CEP"/>
  </r>
  <r>
    <n v="159948"/>
    <x v="475"/>
    <s v="Ellensburg School District"/>
    <s v="19-401"/>
    <s v="Kittitas"/>
    <s v="8th District"/>
    <x v="0"/>
    <x v="0"/>
    <s v="No"/>
    <s v="Yes"/>
    <s v="Lincoln Elementary"/>
    <s v="1203 E Capitol Avenue"/>
    <m/>
    <s v="Ellensburg"/>
    <s v="Washington"/>
    <s v="98926"/>
    <n v="194"/>
    <n v="0"/>
    <n v="156"/>
    <n v="350"/>
    <n v="0.55430000000000001"/>
    <n v="0"/>
    <n v="0.55430000000000001"/>
    <s v="No"/>
    <s v="Yes"/>
    <s v="Yes"/>
    <s v="Yes"/>
    <s v="Yes"/>
    <s v="Yes"/>
    <s v="Yes"/>
    <s v="No"/>
    <s v="No"/>
    <s v="No"/>
    <s v="No"/>
    <s v="No"/>
    <s v="No"/>
    <s v="No"/>
    <s v="CEP"/>
  </r>
  <r>
    <n v="159948"/>
    <x v="476"/>
    <s v="Ellensburg School District"/>
    <s v="19-401"/>
    <s v="Kittitas"/>
    <s v="8th District"/>
    <x v="0"/>
    <x v="0"/>
    <s v="No"/>
    <s v="Yes"/>
    <s v="Morgan Middle School"/>
    <s v="400 E. 1st  Ave."/>
    <s v="1st Ave"/>
    <s v="Ellensburg"/>
    <s v="Washington"/>
    <s v="98926"/>
    <n v="264"/>
    <n v="56"/>
    <n v="480"/>
    <n v="800"/>
    <n v="0.33"/>
    <n v="7.0000000000000007E-2"/>
    <n v="0.4"/>
    <s v="No"/>
    <s v="No"/>
    <s v="No"/>
    <s v="No"/>
    <s v="No"/>
    <s v="No"/>
    <s v="No"/>
    <s v="Yes"/>
    <s v="Yes"/>
    <s v="Yes"/>
    <s v="No"/>
    <s v="No"/>
    <s v="No"/>
    <s v="No"/>
    <s v="Standard"/>
  </r>
  <r>
    <n v="159948"/>
    <x v="477"/>
    <s v="Ellensburg School District"/>
    <s v="19-401"/>
    <s v="Kittitas"/>
    <s v="8th District"/>
    <x v="0"/>
    <x v="0"/>
    <s v="No"/>
    <s v="Yes"/>
    <s v="Mt Stuart Elementary"/>
    <s v="1203 E Capitol Avenue"/>
    <m/>
    <s v="Ellensburg"/>
    <s v="Washington"/>
    <s v="98926"/>
    <n v="243"/>
    <n v="0"/>
    <n v="129"/>
    <n v="372"/>
    <n v="0.6532"/>
    <n v="0"/>
    <n v="0.6532"/>
    <s v="No"/>
    <s v="Yes"/>
    <s v="Yes"/>
    <s v="Yes"/>
    <s v="Yes"/>
    <s v="Yes"/>
    <s v="Yes"/>
    <s v="No"/>
    <s v="No"/>
    <s v="No"/>
    <s v="No"/>
    <s v="No"/>
    <s v="No"/>
    <s v="No"/>
    <s v="CEP"/>
  </r>
  <r>
    <n v="159948"/>
    <x v="478"/>
    <s v="Ellensburg School District"/>
    <s v="19-401"/>
    <s v="Kittitas"/>
    <s v="8th District"/>
    <x v="0"/>
    <x v="0"/>
    <s v="No"/>
    <s v="Yes"/>
    <s v="Valley View Elementary"/>
    <s v="1203 E Capitol Avenue"/>
    <m/>
    <s v="Ellensburg"/>
    <s v="Washington"/>
    <s v="98926"/>
    <n v="69"/>
    <n v="23"/>
    <n v="311"/>
    <n v="403"/>
    <n v="0.17119999999999999"/>
    <n v="5.7099999999999998E-2"/>
    <n v="0.2283"/>
    <s v="No"/>
    <s v="Yes"/>
    <s v="Yes"/>
    <s v="Yes"/>
    <s v="Yes"/>
    <s v="Yes"/>
    <s v="Yes"/>
    <s v="No"/>
    <s v="No"/>
    <s v="No"/>
    <s v="No"/>
    <s v="No"/>
    <s v="No"/>
    <s v="No"/>
    <s v="Standard"/>
  </r>
  <r>
    <n v="159417"/>
    <x v="479"/>
    <s v="Elma School District"/>
    <s v="14-068"/>
    <s v="Grays Harbor"/>
    <s v="6th District"/>
    <x v="0"/>
    <x v="0"/>
    <s v="No"/>
    <s v="Yes"/>
    <s v="East Grays Harbor High School"/>
    <s v="705 Waldrip Street"/>
    <m/>
    <s v="Elma"/>
    <s v="Washington"/>
    <s v="98541"/>
    <n v="53"/>
    <n v="0"/>
    <n v="14"/>
    <n v="67"/>
    <n v="0.79100000000000004"/>
    <n v="0"/>
    <n v="0.79100000000000004"/>
    <s v="No"/>
    <s v="No"/>
    <s v="No"/>
    <s v="No"/>
    <s v="No"/>
    <s v="No"/>
    <s v="No"/>
    <s v="No"/>
    <s v="No"/>
    <s v="No"/>
    <s v="Yes"/>
    <s v="Yes"/>
    <s v="Yes"/>
    <s v="Yes"/>
    <s v="CEP"/>
  </r>
  <r>
    <n v="159417"/>
    <x v="480"/>
    <s v="Elma School District"/>
    <s v="14-068"/>
    <s v="Grays Harbor"/>
    <s v="6th District"/>
    <x v="0"/>
    <x v="0"/>
    <s v="No"/>
    <s v="Yes"/>
    <s v="Elma Elementary"/>
    <s v="1235 MONTE ELMA RD"/>
    <m/>
    <s v="ELM"/>
    <s v="Washington"/>
    <s v="98541"/>
    <n v="503"/>
    <n v="0"/>
    <n v="199"/>
    <n v="702"/>
    <n v="0.71650000000000003"/>
    <n v="0"/>
    <n v="0.71650000000000003"/>
    <s v="Yes"/>
    <s v="Yes"/>
    <s v="Yes"/>
    <s v="Yes"/>
    <s v="Yes"/>
    <s v="Yes"/>
    <s v="Yes"/>
    <s v="No"/>
    <s v="No"/>
    <s v="No"/>
    <s v="No"/>
    <s v="No"/>
    <s v="No"/>
    <s v="No"/>
    <s v="CEP"/>
  </r>
  <r>
    <n v="159417"/>
    <x v="481"/>
    <s v="Elma School District"/>
    <s v="14-068"/>
    <s v="Grays Harbor"/>
    <s v="6th District"/>
    <x v="0"/>
    <x v="0"/>
    <s v="No"/>
    <s v="Yes"/>
    <s v="Elma High School"/>
    <s v="1011 WEST MAIN"/>
    <m/>
    <s v="ELMA"/>
    <s v="Washington"/>
    <s v="98541"/>
    <n v="282"/>
    <n v="0"/>
    <n v="207"/>
    <n v="489"/>
    <n v="0.57669999999999999"/>
    <n v="0"/>
    <n v="0.57669999999999999"/>
    <s v="No"/>
    <s v="No"/>
    <s v="No"/>
    <s v="No"/>
    <s v="No"/>
    <s v="No"/>
    <s v="No"/>
    <s v="No"/>
    <s v="No"/>
    <s v="No"/>
    <s v="Yes"/>
    <s v="Yes"/>
    <s v="Yes"/>
    <s v="Yes"/>
    <s v="CEP"/>
  </r>
  <r>
    <n v="159417"/>
    <x v="482"/>
    <s v="Elma School District"/>
    <s v="14-068"/>
    <s v="Grays Harbor"/>
    <s v="6th District"/>
    <x v="0"/>
    <x v="0"/>
    <s v="No"/>
    <s v="Yes"/>
    <s v="Elma Middle School"/>
    <s v="805 WESTMAIN"/>
    <m/>
    <s v="ELMA"/>
    <s v="Washington"/>
    <s v="98541"/>
    <n v="251"/>
    <n v="0"/>
    <n v="130"/>
    <n v="381"/>
    <n v="0.65880000000000005"/>
    <n v="0"/>
    <n v="0.65880000000000005"/>
    <s v="No"/>
    <s v="No"/>
    <s v="No"/>
    <s v="No"/>
    <s v="No"/>
    <s v="No"/>
    <s v="No"/>
    <s v="Yes"/>
    <s v="Yes"/>
    <s v="Yes"/>
    <s v="No"/>
    <s v="No"/>
    <s v="No"/>
    <s v="No"/>
    <s v="CEP"/>
  </r>
  <r>
    <n v="159384"/>
    <x v="483"/>
    <s v="Endicott School District"/>
    <s v="38-308"/>
    <s v="Whitman"/>
    <s v="5th District"/>
    <x v="0"/>
    <x v="0"/>
    <s v="No"/>
    <s v="Yes"/>
    <s v="Endicott Elementary"/>
    <s v="308 School Drive"/>
    <m/>
    <s v="Endicott"/>
    <s v="Washington"/>
    <s v="99125"/>
    <n v="31"/>
    <n v="0"/>
    <n v="5"/>
    <n v="36"/>
    <n v="0.86109999999999998"/>
    <n v="0"/>
    <n v="0.86109999999999998"/>
    <s v="Yes"/>
    <s v="Yes"/>
    <s v="Yes"/>
    <s v="Yes"/>
    <s v="Yes"/>
    <s v="Yes"/>
    <s v="Yes"/>
    <s v="No"/>
    <s v="No"/>
    <s v="No"/>
    <s v="No"/>
    <s v="No"/>
    <s v="No"/>
    <s v="No"/>
    <s v="CEP"/>
  </r>
  <r>
    <n v="159384"/>
    <x v="484"/>
    <s v="Endicott School District"/>
    <s v="38-308"/>
    <s v="Whitman"/>
    <s v="5th District"/>
    <x v="0"/>
    <x v="0"/>
    <s v="No"/>
    <s v="Yes"/>
    <s v="Endicott-St. John Middle"/>
    <s v="308 School Drive"/>
    <m/>
    <s v="Endicott"/>
    <s v="Washington"/>
    <s v="99125"/>
    <n v="32"/>
    <n v="0"/>
    <n v="17"/>
    <n v="49"/>
    <n v="0.65310000000000001"/>
    <n v="0"/>
    <n v="0.65310000000000001"/>
    <s v="No"/>
    <s v="No"/>
    <s v="No"/>
    <s v="No"/>
    <s v="No"/>
    <s v="No"/>
    <s v="No"/>
    <s v="Yes"/>
    <s v="Yes"/>
    <s v="Yes"/>
    <s v="No"/>
    <s v="No"/>
    <s v="No"/>
    <s v="No"/>
    <s v="CEP"/>
  </r>
  <r>
    <n v="159561"/>
    <x v="485"/>
    <s v="Entiat School District"/>
    <s v="04-127"/>
    <s v="Chelan"/>
    <s v="8th District"/>
    <x v="0"/>
    <x v="0"/>
    <s v="No"/>
    <s v="Yes"/>
    <s v="Entiat Middle and High School"/>
    <s v="2650 Entiat Way"/>
    <m/>
    <s v="Entiat"/>
    <s v="Washington"/>
    <s v="98822"/>
    <n v="101"/>
    <n v="0"/>
    <n v="45"/>
    <n v="146"/>
    <n v="0.69179999999999997"/>
    <n v="0"/>
    <n v="0.69179999999999997"/>
    <s v="No"/>
    <s v="No"/>
    <s v="No"/>
    <s v="No"/>
    <s v="No"/>
    <s v="No"/>
    <s v="No"/>
    <s v="Yes"/>
    <s v="Yes"/>
    <s v="Yes"/>
    <s v="Yes"/>
    <s v="Yes"/>
    <s v="Yes"/>
    <s v="Yes"/>
    <s v="CEP"/>
  </r>
  <r>
    <n v="159561"/>
    <x v="486"/>
    <s v="Entiat School District"/>
    <s v="04-127"/>
    <s v="Chelan"/>
    <s v="8th District"/>
    <x v="0"/>
    <x v="0"/>
    <s v="No"/>
    <s v="Yes"/>
    <s v="Paul Rumburg Elementary"/>
    <s v="2650 Entiat Way"/>
    <m/>
    <s v="Entiat"/>
    <s v="Washington"/>
    <s v="98822"/>
    <n v="195"/>
    <n v="0"/>
    <n v="10"/>
    <n v="205"/>
    <n v="0.95120000000000005"/>
    <n v="0"/>
    <n v="0.95120000000000005"/>
    <s v="Yes"/>
    <s v="Yes"/>
    <s v="Yes"/>
    <s v="Yes"/>
    <s v="Yes"/>
    <s v="Yes"/>
    <s v="Yes"/>
    <s v="No"/>
    <s v="No"/>
    <s v="No"/>
    <s v="No"/>
    <s v="No"/>
    <s v="No"/>
    <s v="No"/>
    <s v="CEP"/>
  </r>
  <r>
    <n v="159954"/>
    <x v="487"/>
    <s v="Enumclaw School District"/>
    <s v="17-216"/>
    <s v="King"/>
    <s v="8th District"/>
    <x v="0"/>
    <x v="0"/>
    <s v="No"/>
    <s v="Yes"/>
    <s v="Black Diamond Elementary"/>
    <s v="P.O. Box 285"/>
    <s v="226 Semanski Street"/>
    <s v="Black Diamond"/>
    <s v="Washington"/>
    <s v="98010"/>
    <n v="57"/>
    <n v="27"/>
    <n v="348"/>
    <n v="432"/>
    <n v="0.13189999999999999"/>
    <n v="6.25E-2"/>
    <n v="0.19439999999999999"/>
    <s v="No"/>
    <s v="Yes"/>
    <s v="Yes"/>
    <s v="Yes"/>
    <s v="Yes"/>
    <s v="Yes"/>
    <s v="Yes"/>
    <s v="No"/>
    <s v="No"/>
    <s v="No"/>
    <s v="No"/>
    <s v="No"/>
    <s v="No"/>
    <s v="No"/>
    <s v="Standard"/>
  </r>
  <r>
    <n v="159954"/>
    <x v="488"/>
    <s v="Enumclaw School District"/>
    <s v="17-216"/>
    <s v="King"/>
    <s v="8th District"/>
    <x v="0"/>
    <x v="0"/>
    <s v="No"/>
    <s v="Yes"/>
    <s v="Byron Kibler Elementary"/>
    <s v="2057 Kibler Ave."/>
    <m/>
    <s v="Enumclaw"/>
    <s v="Washington"/>
    <s v="98022"/>
    <n v="104"/>
    <n v="45"/>
    <n v="261"/>
    <n v="410"/>
    <n v="0.25369999999999998"/>
    <n v="0.10979999999999999"/>
    <n v="0.3634"/>
    <s v="No"/>
    <s v="Yes"/>
    <s v="Yes"/>
    <s v="Yes"/>
    <s v="Yes"/>
    <s v="Yes"/>
    <s v="Yes"/>
    <s v="No"/>
    <s v="No"/>
    <s v="No"/>
    <s v="No"/>
    <s v="No"/>
    <s v="No"/>
    <s v="No"/>
    <s v="Standard"/>
  </r>
  <r>
    <n v="159954"/>
    <x v="489"/>
    <s v="Enumclaw School District"/>
    <s v="17-216"/>
    <s v="King"/>
    <s v="8th District"/>
    <x v="0"/>
    <x v="0"/>
    <s v="No"/>
    <s v="Yes"/>
    <s v="Enumclaw Middle School"/>
    <s v="550 Semanski St S"/>
    <s v="226 Semanski Street"/>
    <s v="Enumclaw"/>
    <s v="Washington"/>
    <s v="98022"/>
    <n v="105"/>
    <n v="49"/>
    <n v="359"/>
    <n v="513"/>
    <n v="0.20469999999999999"/>
    <n v="9.5500000000000002E-2"/>
    <n v="0.30020000000000002"/>
    <s v="No"/>
    <s v="No"/>
    <s v="No"/>
    <s v="No"/>
    <s v="No"/>
    <s v="No"/>
    <s v="No"/>
    <s v="Yes"/>
    <s v="Yes"/>
    <s v="Yes"/>
    <s v="No"/>
    <s v="No"/>
    <s v="No"/>
    <s v="No"/>
    <s v="Standard"/>
  </r>
  <r>
    <n v="159954"/>
    <x v="490"/>
    <s v="Enumclaw School District"/>
    <s v="17-216"/>
    <s v="King"/>
    <s v="8th District"/>
    <x v="0"/>
    <x v="0"/>
    <s v="No"/>
    <s v="Yes"/>
    <s v="Enumclaw Sr High School"/>
    <s v="226 Semanski Street"/>
    <m/>
    <s v="Enumclaw"/>
    <s v="Washington"/>
    <s v="98022"/>
    <n v="220"/>
    <n v="112"/>
    <n v="993"/>
    <n v="1325"/>
    <n v="0.16600000000000001"/>
    <n v="8.4500000000000006E-2"/>
    <n v="0.25059999999999999"/>
    <s v="No"/>
    <s v="No"/>
    <s v="No"/>
    <s v="No"/>
    <s v="No"/>
    <s v="No"/>
    <s v="No"/>
    <s v="No"/>
    <s v="No"/>
    <s v="No"/>
    <s v="Yes"/>
    <s v="Yes"/>
    <s v="Yes"/>
    <s v="Yes"/>
    <s v="Standard"/>
  </r>
  <r>
    <n v="159954"/>
    <x v="491"/>
    <s v="Enumclaw School District"/>
    <s v="17-216"/>
    <s v="King"/>
    <s v="8th District"/>
    <x v="0"/>
    <x v="0"/>
    <s v="No"/>
    <s v="Yes"/>
    <s v="JJ Smith Elementary"/>
    <s v="1640 Fell St."/>
    <s v="226 Semanski Street"/>
    <s v="Enumclaw"/>
    <s v="Washington"/>
    <s v="98022"/>
    <n v="166"/>
    <n v="0"/>
    <n v="0"/>
    <n v="166"/>
    <n v="1"/>
    <n v="0"/>
    <n v="1"/>
    <s v="Yes"/>
    <s v="Yes"/>
    <s v="No"/>
    <s v="No"/>
    <s v="No"/>
    <s v="No"/>
    <s v="No"/>
    <s v="No"/>
    <s v="No"/>
    <s v="No"/>
    <s v="No"/>
    <s v="No"/>
    <s v="No"/>
    <s v="No"/>
    <s v="CEP"/>
  </r>
  <r>
    <n v="159954"/>
    <x v="492"/>
    <s v="Enumclaw School District"/>
    <s v="17-216"/>
    <s v="King"/>
    <s v="8th District"/>
    <x v="0"/>
    <x v="0"/>
    <s v="No"/>
    <s v="Yes"/>
    <s v="Southwood Elementary"/>
    <s v="3240 McDougall Ave"/>
    <s v="226 Semanski Street"/>
    <s v="Enumclaw"/>
    <s v="Washington"/>
    <s v="98022"/>
    <n v="72"/>
    <n v="32"/>
    <n v="221"/>
    <n v="325"/>
    <n v="0.2215"/>
    <n v="9.8500000000000004E-2"/>
    <n v="0.32"/>
    <s v="No"/>
    <s v="Yes"/>
    <s v="Yes"/>
    <s v="Yes"/>
    <s v="Yes"/>
    <s v="Yes"/>
    <s v="Yes"/>
    <s v="No"/>
    <s v="No"/>
    <s v="No"/>
    <s v="No"/>
    <s v="No"/>
    <s v="No"/>
    <s v="No"/>
    <s v="Standard"/>
  </r>
  <r>
    <n v="159954"/>
    <x v="493"/>
    <s v="Enumclaw School District"/>
    <s v="17-216"/>
    <s v="King"/>
    <s v="8th District"/>
    <x v="0"/>
    <x v="0"/>
    <s v="No"/>
    <s v="Yes"/>
    <s v="Sunrise Elementary"/>
    <s v="899 Osceola @ 244th Ave. SE"/>
    <s v="226 Semanski Street"/>
    <s v="Enumclaw"/>
    <s v="Washington"/>
    <s v="98022"/>
    <n v="83"/>
    <n v="43"/>
    <n v="256"/>
    <n v="382"/>
    <n v="0.21729999999999999"/>
    <n v="0.11260000000000001"/>
    <n v="0.32979999999999998"/>
    <s v="No"/>
    <s v="Yes"/>
    <s v="Yes"/>
    <s v="Yes"/>
    <s v="Yes"/>
    <s v="Yes"/>
    <s v="Yes"/>
    <s v="No"/>
    <s v="No"/>
    <s v="No"/>
    <s v="No"/>
    <s v="No"/>
    <s v="No"/>
    <s v="No"/>
    <s v="Standard"/>
  </r>
  <r>
    <n v="159954"/>
    <x v="494"/>
    <s v="Enumclaw School District"/>
    <s v="17-216"/>
    <s v="King"/>
    <s v="8th District"/>
    <x v="0"/>
    <x v="0"/>
    <s v="No"/>
    <s v="Yes"/>
    <s v="Thunder Mt Middle School"/>
    <s v="42018 264th Ave SE"/>
    <s v="226 Semanski Street"/>
    <s v="Enumclaw"/>
    <s v="Washington"/>
    <s v="98022"/>
    <n v="83"/>
    <n v="37"/>
    <n v="327"/>
    <n v="447"/>
    <n v="0.1857"/>
    <n v="8.2799999999999999E-2"/>
    <n v="0.26850000000000002"/>
    <s v="No"/>
    <s v="No"/>
    <s v="No"/>
    <s v="No"/>
    <s v="No"/>
    <s v="No"/>
    <s v="No"/>
    <s v="Yes"/>
    <s v="Yes"/>
    <s v="Yes"/>
    <s v="No"/>
    <s v="No"/>
    <s v="No"/>
    <s v="No"/>
    <s v="Standard"/>
  </r>
  <r>
    <n v="159954"/>
    <x v="495"/>
    <s v="Enumclaw School District"/>
    <s v="17-216"/>
    <s v="King"/>
    <s v="8th District"/>
    <x v="0"/>
    <x v="0"/>
    <s v="No"/>
    <s v="Yes"/>
    <s v="Westwood Elementary"/>
    <s v="21200 SE 416"/>
    <s v="226 Semanski Street"/>
    <s v="Enumclaw"/>
    <s v="Washington"/>
    <s v="98022"/>
    <n v="67"/>
    <n v="16"/>
    <n v="262"/>
    <n v="345"/>
    <n v="0.19420000000000001"/>
    <n v="4.6399999999999997E-2"/>
    <n v="0.24060000000000001"/>
    <s v="No"/>
    <s v="Yes"/>
    <s v="Yes"/>
    <s v="Yes"/>
    <s v="Yes"/>
    <s v="Yes"/>
    <s v="Yes"/>
    <s v="No"/>
    <s v="No"/>
    <s v="No"/>
    <s v="No"/>
    <s v="No"/>
    <s v="No"/>
    <s v="No"/>
    <s v="Standard"/>
  </r>
  <r>
    <n v="159961"/>
    <x v="496"/>
    <s v="Ephrata School District"/>
    <s v="13-165"/>
    <s v="Grant"/>
    <s v="4th District"/>
    <x v="0"/>
    <x v="0"/>
    <s v="No"/>
    <s v="Yes"/>
    <s v="Columbia Ridge Elementary"/>
    <s v="60 H Street SE"/>
    <m/>
    <s v="Ephrata"/>
    <s v="Washington"/>
    <s v="98823"/>
    <n v="315"/>
    <n v="0"/>
    <n v="157"/>
    <n v="472"/>
    <n v="0.66739999999999999"/>
    <n v="0"/>
    <n v="0.66739999999999999"/>
    <s v="No"/>
    <s v="Yes"/>
    <s v="Yes"/>
    <s v="Yes"/>
    <s v="Yes"/>
    <s v="Yes"/>
    <s v="No"/>
    <s v="No"/>
    <s v="No"/>
    <s v="No"/>
    <s v="No"/>
    <s v="No"/>
    <s v="No"/>
    <s v="No"/>
    <s v="CEP"/>
  </r>
  <r>
    <n v="159961"/>
    <x v="497"/>
    <s v="Ephrata School District"/>
    <s v="13-165"/>
    <s v="Grant"/>
    <s v="4th District"/>
    <x v="0"/>
    <x v="0"/>
    <s v="No"/>
    <s v="Yes"/>
    <s v="ECEAP Preschool"/>
    <s v="111 4th Ave NW"/>
    <m/>
    <s v="Ephrata"/>
    <s v="Washington"/>
    <s v="98823"/>
    <n v="75"/>
    <n v="0"/>
    <n v="0"/>
    <n v="75"/>
    <n v="1"/>
    <n v="0"/>
    <n v="1"/>
    <s v="Yes"/>
    <s v="No"/>
    <s v="No"/>
    <s v="No"/>
    <s v="No"/>
    <s v="No"/>
    <s v="No"/>
    <s v="No"/>
    <s v="No"/>
    <s v="No"/>
    <s v="No"/>
    <s v="No"/>
    <s v="No"/>
    <s v="No"/>
    <s v="CEP"/>
  </r>
  <r>
    <n v="159961"/>
    <x v="498"/>
    <s v="Ephrata School District"/>
    <s v="13-165"/>
    <s v="Grant"/>
    <s v="4th District"/>
    <x v="0"/>
    <x v="0"/>
    <s v="No"/>
    <s v="Yes"/>
    <s v="Ephrata Middle School"/>
    <s v="384 A Street SE"/>
    <m/>
    <s v="Ephrata"/>
    <s v="Washington"/>
    <s v="98823"/>
    <n v="321"/>
    <n v="0"/>
    <n v="129"/>
    <n v="450"/>
    <n v="0.71330000000000005"/>
    <n v="0"/>
    <n v="0.71330000000000005"/>
    <s v="No"/>
    <s v="No"/>
    <s v="No"/>
    <s v="No"/>
    <s v="No"/>
    <s v="No"/>
    <s v="No"/>
    <s v="No"/>
    <s v="Yes"/>
    <s v="Yes"/>
    <s v="No"/>
    <s v="No"/>
    <s v="No"/>
    <s v="No"/>
    <s v="CEP"/>
  </r>
  <r>
    <n v="159961"/>
    <x v="499"/>
    <s v="Ephrata School District"/>
    <s v="13-165"/>
    <s v="Grant"/>
    <s v="4th District"/>
    <x v="0"/>
    <x v="0"/>
    <s v="No"/>
    <s v="Yes"/>
    <s v="Ephrata Senior High School"/>
    <s v="333 4th Ave NW"/>
    <m/>
    <s v="Ephrata"/>
    <s v="Washington"/>
    <s v="98823"/>
    <n v="493"/>
    <n v="0"/>
    <n v="355"/>
    <n v="848"/>
    <n v="0.58140000000000003"/>
    <n v="0"/>
    <n v="0.58140000000000003"/>
    <s v="No"/>
    <s v="No"/>
    <s v="No"/>
    <s v="No"/>
    <s v="No"/>
    <s v="No"/>
    <s v="No"/>
    <s v="No"/>
    <s v="No"/>
    <s v="No"/>
    <s v="Yes"/>
    <s v="Yes"/>
    <s v="Yes"/>
    <s v="Yes"/>
    <s v="CEP"/>
  </r>
  <r>
    <n v="159961"/>
    <x v="500"/>
    <s v="Ephrata School District"/>
    <s v="13-165"/>
    <s v="Grant"/>
    <s v="4th District"/>
    <x v="0"/>
    <x v="0"/>
    <s v="No"/>
    <s v="Yes"/>
    <s v="Grant Elementary"/>
    <s v="451 3rd NW"/>
    <m/>
    <s v="Ephrata"/>
    <s v="Washington"/>
    <s v="98823"/>
    <n v="391"/>
    <n v="0"/>
    <n v="100"/>
    <n v="491"/>
    <n v="0.79630000000000001"/>
    <n v="0"/>
    <n v="0.79630000000000001"/>
    <s v="No"/>
    <s v="Yes"/>
    <s v="Yes"/>
    <s v="Yes"/>
    <s v="Yes"/>
    <s v="Yes"/>
    <s v="No"/>
    <s v="No"/>
    <s v="No"/>
    <s v="No"/>
    <s v="No"/>
    <s v="No"/>
    <s v="No"/>
    <s v="No"/>
    <s v="CEP"/>
  </r>
  <r>
    <n v="159961"/>
    <x v="501"/>
    <s v="Ephrata School District"/>
    <s v="13-165"/>
    <s v="Grant"/>
    <s v="4th District"/>
    <x v="0"/>
    <x v="0"/>
    <s v="No"/>
    <s v="Yes"/>
    <s v="Parkway School"/>
    <s v="1101 Parkway Blvd"/>
    <m/>
    <s v="Ephrata"/>
    <s v="Washington"/>
    <s v="98823"/>
    <n v="303"/>
    <n v="0"/>
    <n v="106"/>
    <n v="409"/>
    <n v="0.74080000000000001"/>
    <n v="0"/>
    <n v="0.74080000000000001"/>
    <s v="No"/>
    <s v="No"/>
    <s v="No"/>
    <s v="No"/>
    <s v="No"/>
    <s v="No"/>
    <s v="Yes"/>
    <s v="Yes"/>
    <s v="No"/>
    <s v="No"/>
    <s v="No"/>
    <s v="No"/>
    <s v="No"/>
    <s v="No"/>
    <s v="CEP"/>
  </r>
  <r>
    <n v="159873"/>
    <x v="502"/>
    <s v="Everett School  District"/>
    <s v="31-002"/>
    <s v="Snohomish"/>
    <s v="2nd District"/>
    <x v="0"/>
    <x v="0"/>
    <s v="No"/>
    <s v="Yes"/>
    <s v="Cascade High School"/>
    <s v="801 East Casino Road"/>
    <m/>
    <s v="Everett"/>
    <s v="Washington"/>
    <s v="98203"/>
    <n v="1046"/>
    <n v="0"/>
    <n v="739"/>
    <n v="1785"/>
    <n v="0.58599999999999997"/>
    <n v="0"/>
    <n v="0.58599999999999997"/>
    <s v="No"/>
    <s v="No"/>
    <s v="No"/>
    <s v="No"/>
    <s v="No"/>
    <s v="No"/>
    <s v="No"/>
    <s v="No"/>
    <s v="No"/>
    <s v="No"/>
    <s v="Yes"/>
    <s v="Yes"/>
    <s v="Yes"/>
    <s v="Yes"/>
    <s v="CEP"/>
  </r>
  <r>
    <n v="159873"/>
    <x v="503"/>
    <s v="Everett School  District"/>
    <s v="31-002"/>
    <s v="Snohomish"/>
    <s v="2nd District"/>
    <x v="0"/>
    <x v="0"/>
    <s v="No"/>
    <s v="Yes"/>
    <s v="Cedar Wood Elementary"/>
    <s v="3414 168th st. SE"/>
    <m/>
    <s v="Bothell"/>
    <s v="Washington"/>
    <s v="98012"/>
    <n v="118"/>
    <n v="24"/>
    <n v="576"/>
    <n v="718"/>
    <n v="0.1643"/>
    <n v="3.3399999999999999E-2"/>
    <n v="0.1978"/>
    <s v="Yes"/>
    <s v="Yes"/>
    <s v="Yes"/>
    <s v="Yes"/>
    <s v="Yes"/>
    <s v="Yes"/>
    <s v="Yes"/>
    <s v="No"/>
    <s v="No"/>
    <s v="No"/>
    <s v="No"/>
    <s v="No"/>
    <s v="No"/>
    <s v="No"/>
    <s v="Standard"/>
  </r>
  <r>
    <n v="159873"/>
    <x v="504"/>
    <s v="Everett School  District"/>
    <s v="31-002"/>
    <s v="Snohomish"/>
    <s v="2nd District"/>
    <x v="0"/>
    <x v="0"/>
    <s v="No"/>
    <s v="Yes"/>
    <s v="Eisenhower Middle School"/>
    <s v="10200 25th Ave SE"/>
    <m/>
    <s v="Everett"/>
    <s v="Washington"/>
    <s v="98208"/>
    <n v="430"/>
    <n v="0"/>
    <n v="445"/>
    <n v="875"/>
    <n v="0.4914"/>
    <n v="0"/>
    <n v="0.4914"/>
    <s v="No"/>
    <s v="No"/>
    <s v="No"/>
    <s v="No"/>
    <s v="No"/>
    <s v="No"/>
    <s v="No"/>
    <s v="Yes"/>
    <s v="Yes"/>
    <s v="Yes"/>
    <s v="No"/>
    <s v="No"/>
    <s v="No"/>
    <s v="No"/>
    <s v="CEP"/>
  </r>
  <r>
    <n v="159873"/>
    <x v="505"/>
    <s v="Everett School  District"/>
    <s v="31-002"/>
    <s v="Snohomish"/>
    <s v="2nd District"/>
    <x v="0"/>
    <x v="0"/>
    <s v="No"/>
    <s v="Yes"/>
    <s v="Emerson Elementary"/>
    <s v="8702 7th Ave SE"/>
    <m/>
    <s v="Everett"/>
    <s v="Washington"/>
    <s v="98208"/>
    <n v="487"/>
    <n v="0"/>
    <n v="132"/>
    <n v="619"/>
    <n v="0.78680000000000005"/>
    <n v="0"/>
    <n v="0.78680000000000005"/>
    <s v="Yes"/>
    <s v="Yes"/>
    <s v="Yes"/>
    <s v="Yes"/>
    <s v="Yes"/>
    <s v="Yes"/>
    <s v="Yes"/>
    <s v="No"/>
    <s v="No"/>
    <s v="No"/>
    <s v="No"/>
    <s v="No"/>
    <s v="No"/>
    <s v="No"/>
    <s v="CEP"/>
  </r>
  <r>
    <n v="159873"/>
    <x v="506"/>
    <s v="Everett School  District"/>
    <s v="31-002"/>
    <s v="Snohomish"/>
    <s v="2nd District"/>
    <x v="0"/>
    <x v="0"/>
    <s v="No"/>
    <s v="Yes"/>
    <s v="Everett  High School"/>
    <s v="2416 Colby Avenue"/>
    <m/>
    <s v="Everett"/>
    <s v="Washington"/>
    <s v="98201"/>
    <n v="994"/>
    <n v="0"/>
    <n v="607"/>
    <n v="1601"/>
    <n v="0.62090000000000001"/>
    <n v="0"/>
    <n v="0.62090000000000001"/>
    <s v="No"/>
    <s v="No"/>
    <s v="No"/>
    <s v="No"/>
    <s v="No"/>
    <s v="No"/>
    <s v="No"/>
    <s v="No"/>
    <s v="No"/>
    <s v="No"/>
    <s v="Yes"/>
    <s v="Yes"/>
    <s v="Yes"/>
    <s v="Yes"/>
    <s v="CEP"/>
  </r>
  <r>
    <n v="159873"/>
    <x v="507"/>
    <s v="Everett School  District"/>
    <s v="31-002"/>
    <s v="Snohomish"/>
    <s v="2nd District"/>
    <x v="0"/>
    <x v="0"/>
    <s v="No"/>
    <s v="Yes"/>
    <s v="Evergreen Middle School"/>
    <s v="7621 Beverly Lane"/>
    <m/>
    <s v="Everett"/>
    <s v="Washington"/>
    <s v="98203"/>
    <n v="666"/>
    <n v="0"/>
    <n v="254"/>
    <n v="920"/>
    <n v="0.72389999999999999"/>
    <n v="0"/>
    <n v="0.72389999999999999"/>
    <s v="No"/>
    <s v="No"/>
    <s v="No"/>
    <s v="No"/>
    <s v="No"/>
    <s v="No"/>
    <s v="No"/>
    <s v="Yes"/>
    <s v="Yes"/>
    <s v="Yes"/>
    <s v="No"/>
    <s v="No"/>
    <s v="No"/>
    <s v="No"/>
    <s v="CEP"/>
  </r>
  <r>
    <n v="159873"/>
    <x v="508"/>
    <s v="Everett School  District"/>
    <s v="31-002"/>
    <s v="Snohomish"/>
    <s v="2nd District"/>
    <x v="0"/>
    <x v="0"/>
    <s v="No"/>
    <s v="Yes"/>
    <s v="Forest View Elementary"/>
    <s v="5601 156th Street SE"/>
    <m/>
    <s v="Everett"/>
    <s v="Washington"/>
    <s v="98208"/>
    <n v="51"/>
    <n v="16"/>
    <n v="572"/>
    <n v="639"/>
    <n v="7.9799999999999996E-2"/>
    <n v="2.5000000000000001E-2"/>
    <n v="0.10489999999999999"/>
    <s v="No"/>
    <s v="Yes"/>
    <s v="Yes"/>
    <s v="Yes"/>
    <s v="Yes"/>
    <s v="Yes"/>
    <s v="Yes"/>
    <s v="No"/>
    <s v="No"/>
    <s v="No"/>
    <s v="No"/>
    <s v="No"/>
    <s v="No"/>
    <s v="No"/>
    <s v="Standard"/>
  </r>
  <r>
    <n v="159873"/>
    <x v="509"/>
    <s v="Everett School  District"/>
    <s v="31-002"/>
    <s v="Snohomish"/>
    <s v="2nd District"/>
    <x v="0"/>
    <x v="0"/>
    <s v="No"/>
    <s v="Yes"/>
    <s v="Garfield Elementary"/>
    <s v="2215 Pine Street"/>
    <m/>
    <s v="Everett"/>
    <s v="Washington"/>
    <s v="98201"/>
    <n v="322"/>
    <n v="0"/>
    <n v="62"/>
    <n v="384"/>
    <n v="0.83850000000000002"/>
    <n v="0"/>
    <n v="0.83850000000000002"/>
    <s v="Yes"/>
    <s v="Yes"/>
    <s v="Yes"/>
    <s v="Yes"/>
    <s v="Yes"/>
    <s v="Yes"/>
    <s v="Yes"/>
    <s v="No"/>
    <s v="No"/>
    <s v="No"/>
    <s v="No"/>
    <s v="No"/>
    <s v="No"/>
    <s v="No"/>
    <s v="CEP"/>
  </r>
  <r>
    <n v="159873"/>
    <x v="510"/>
    <s v="Everett School  District"/>
    <s v="31-002"/>
    <s v="Snohomish"/>
    <s v="2nd District"/>
    <x v="0"/>
    <x v="0"/>
    <s v="No"/>
    <s v="Yes"/>
    <s v="Gateway Middle School"/>
    <s v="15404 Silver Firs Drive"/>
    <m/>
    <s v="Everett"/>
    <s v="Washington"/>
    <s v="98208"/>
    <n v="108"/>
    <n v="24"/>
    <n v="830"/>
    <n v="962"/>
    <n v="0.1123"/>
    <n v="2.4899999999999999E-2"/>
    <n v="0.13719999999999999"/>
    <s v="No"/>
    <s v="No"/>
    <s v="No"/>
    <s v="No"/>
    <s v="No"/>
    <s v="No"/>
    <s v="No"/>
    <s v="Yes"/>
    <s v="Yes"/>
    <s v="Yes"/>
    <s v="No"/>
    <s v="No"/>
    <s v="No"/>
    <s v="No"/>
    <s v="Standard"/>
  </r>
  <r>
    <n v="159873"/>
    <x v="511"/>
    <s v="Everett School  District"/>
    <s v="31-002"/>
    <s v="Snohomish"/>
    <s v="2nd District"/>
    <x v="0"/>
    <x v="0"/>
    <s v="No"/>
    <s v="Yes"/>
    <s v="Hawthorne Elementary"/>
    <s v="1110 Poplar Street"/>
    <m/>
    <s v="Everett"/>
    <s v="Washington"/>
    <s v="98201"/>
    <n v="454"/>
    <n v="0"/>
    <n v="0"/>
    <n v="454"/>
    <n v="1"/>
    <n v="0"/>
    <n v="1"/>
    <s v="Yes"/>
    <s v="Yes"/>
    <s v="Yes"/>
    <s v="Yes"/>
    <s v="Yes"/>
    <s v="Yes"/>
    <s v="Yes"/>
    <s v="No"/>
    <s v="No"/>
    <s v="No"/>
    <s v="No"/>
    <s v="No"/>
    <s v="No"/>
    <s v="No"/>
    <s v="CEP"/>
  </r>
  <r>
    <n v="159873"/>
    <x v="512"/>
    <s v="Everett School  District"/>
    <s v="31-002"/>
    <s v="Snohomish"/>
    <s v="2nd District"/>
    <x v="0"/>
    <x v="0"/>
    <s v="No"/>
    <s v="Yes"/>
    <s v="Heatherwood Middle School"/>
    <s v="1419 Trillium Blvd SE"/>
    <m/>
    <s v="Mill Creek"/>
    <s v="Washington"/>
    <s v="98012"/>
    <n v="200"/>
    <n v="71"/>
    <n v="713"/>
    <n v="984"/>
    <n v="0.20330000000000001"/>
    <n v="7.22E-2"/>
    <n v="0.27539999999999998"/>
    <s v="No"/>
    <s v="No"/>
    <s v="No"/>
    <s v="No"/>
    <s v="No"/>
    <s v="No"/>
    <s v="No"/>
    <s v="Yes"/>
    <s v="Yes"/>
    <s v="Yes"/>
    <s v="No"/>
    <s v="No"/>
    <s v="No"/>
    <s v="No"/>
    <s v="Standard"/>
  </r>
  <r>
    <n v="159873"/>
    <x v="513"/>
    <s v="Everett School  District"/>
    <s v="31-002"/>
    <s v="Snohomish"/>
    <s v="2nd District"/>
    <x v="0"/>
    <x v="0"/>
    <s v="No"/>
    <s v="Yes"/>
    <s v="Henry M. Jackson High School"/>
    <s v="1508 136th St. SE"/>
    <m/>
    <s v="Mill Creek"/>
    <s v="Washington"/>
    <s v="98012"/>
    <n v="332"/>
    <n v="109"/>
    <n v="1730"/>
    <n v="2171"/>
    <n v="0.15290000000000001"/>
    <n v="5.0200000000000002E-2"/>
    <n v="0.2031"/>
    <s v="No"/>
    <s v="No"/>
    <s v="No"/>
    <s v="No"/>
    <s v="No"/>
    <s v="No"/>
    <s v="No"/>
    <s v="No"/>
    <s v="No"/>
    <s v="No"/>
    <s v="Yes"/>
    <s v="Yes"/>
    <s v="Yes"/>
    <s v="Yes"/>
    <s v="Standard"/>
  </r>
  <r>
    <n v="159873"/>
    <x v="514"/>
    <s v="Everett School  District"/>
    <s v="31-002"/>
    <s v="Snohomish"/>
    <s v="2nd District"/>
    <x v="0"/>
    <x v="0"/>
    <s v="No"/>
    <s v="Yes"/>
    <s v="Jackson Elementary"/>
    <s v="3700 Federal Avenue"/>
    <m/>
    <s v="Everett"/>
    <s v="Washington"/>
    <s v="98201"/>
    <n v="286"/>
    <n v="0"/>
    <n v="49"/>
    <n v="335"/>
    <n v="0.85370000000000001"/>
    <n v="0"/>
    <n v="0.85370000000000001"/>
    <s v="Yes"/>
    <s v="Yes"/>
    <s v="Yes"/>
    <s v="Yes"/>
    <s v="Yes"/>
    <s v="Yes"/>
    <s v="Yes"/>
    <s v="No"/>
    <s v="No"/>
    <s v="No"/>
    <s v="No"/>
    <s v="No"/>
    <s v="No"/>
    <s v="No"/>
    <s v="CEP"/>
  </r>
  <r>
    <n v="159873"/>
    <x v="515"/>
    <s v="Everett School  District"/>
    <s v="31-002"/>
    <s v="Snohomish"/>
    <s v="2nd District"/>
    <x v="0"/>
    <x v="0"/>
    <s v="No"/>
    <s v="Yes"/>
    <s v="Jefferson Elementary School"/>
    <s v="2500 Cadet Way"/>
    <m/>
    <s v="Everett"/>
    <s v="Washington"/>
    <s v="98208"/>
    <n v="209"/>
    <n v="0"/>
    <n v="284"/>
    <n v="493"/>
    <n v="0.4239"/>
    <n v="0"/>
    <n v="0.4239"/>
    <s v="No"/>
    <s v="Yes"/>
    <s v="Yes"/>
    <s v="Yes"/>
    <s v="Yes"/>
    <s v="Yes"/>
    <s v="Yes"/>
    <s v="No"/>
    <s v="No"/>
    <s v="No"/>
    <s v="No"/>
    <s v="No"/>
    <s v="No"/>
    <s v="No"/>
    <s v="CEP"/>
  </r>
  <r>
    <n v="159873"/>
    <x v="516"/>
    <s v="Everett School  District"/>
    <s v="31-002"/>
    <s v="Snohomish"/>
    <s v="2nd District"/>
    <x v="0"/>
    <x v="0"/>
    <s v="No"/>
    <s v="Yes"/>
    <s v="Lowell Elementary"/>
    <s v="5010 View Drive"/>
    <m/>
    <s v="Everettt"/>
    <s v="Washington"/>
    <s v="98203"/>
    <n v="461"/>
    <n v="0"/>
    <n v="102"/>
    <n v="563"/>
    <n v="0.81879999999999997"/>
    <n v="0"/>
    <n v="0.81879999999999997"/>
    <s v="Yes"/>
    <s v="Yes"/>
    <s v="Yes"/>
    <s v="Yes"/>
    <s v="Yes"/>
    <s v="Yes"/>
    <s v="Yes"/>
    <s v="No"/>
    <s v="No"/>
    <s v="No"/>
    <s v="No"/>
    <s v="No"/>
    <s v="No"/>
    <s v="No"/>
    <s v="CEP"/>
  </r>
  <r>
    <n v="159873"/>
    <x v="517"/>
    <s v="Everett School  District"/>
    <s v="31-002"/>
    <s v="Snohomish"/>
    <s v="2nd District"/>
    <x v="0"/>
    <x v="0"/>
    <s v="No"/>
    <s v="Yes"/>
    <s v="Madison Elementary"/>
    <s v="616 Pecks Drive"/>
    <m/>
    <s v="Everett"/>
    <s v="Washington"/>
    <s v="98203"/>
    <n v="399"/>
    <n v="0"/>
    <n v="46"/>
    <n v="445"/>
    <n v="0.89659999999999995"/>
    <n v="0"/>
    <n v="0.89659999999999995"/>
    <s v="Yes"/>
    <s v="Yes"/>
    <s v="Yes"/>
    <s v="Yes"/>
    <s v="Yes"/>
    <s v="Yes"/>
    <s v="Yes"/>
    <s v="No"/>
    <s v="No"/>
    <s v="No"/>
    <s v="No"/>
    <s v="No"/>
    <s v="No"/>
    <s v="No"/>
    <s v="CEP"/>
  </r>
  <r>
    <n v="159873"/>
    <x v="518"/>
    <s v="Everett School  District"/>
    <s v="31-002"/>
    <s v="Snohomish"/>
    <s v="2nd District"/>
    <x v="0"/>
    <x v="0"/>
    <s v="No"/>
    <s v="Yes"/>
    <s v="Mill Creek"/>
    <s v="3400 148th St SE"/>
    <m/>
    <s v="Bothell"/>
    <s v="Washington"/>
    <s v="98012"/>
    <n v="137"/>
    <n v="25"/>
    <n v="513"/>
    <n v="675"/>
    <n v="0.20300000000000001"/>
    <n v="3.6999999999999998E-2"/>
    <n v="0.24"/>
    <s v="No"/>
    <s v="Yes"/>
    <s v="Yes"/>
    <s v="Yes"/>
    <s v="Yes"/>
    <s v="Yes"/>
    <s v="Yes"/>
    <s v="No"/>
    <s v="No"/>
    <s v="No"/>
    <s v="No"/>
    <s v="No"/>
    <s v="No"/>
    <s v="No"/>
    <s v="Standard"/>
  </r>
  <r>
    <n v="159873"/>
    <x v="519"/>
    <s v="Everett School  District"/>
    <s v="31-002"/>
    <s v="Snohomish"/>
    <s v="2nd District"/>
    <x v="0"/>
    <x v="0"/>
    <s v="No"/>
    <s v="Yes"/>
    <s v="Monroe Elementary"/>
    <s v="10901 27 Ave SE"/>
    <m/>
    <s v="Everett"/>
    <s v="Washington"/>
    <s v="98208"/>
    <n v="239"/>
    <n v="0"/>
    <n v="254"/>
    <n v="493"/>
    <n v="0.48480000000000001"/>
    <n v="0"/>
    <n v="0.48480000000000001"/>
    <s v="Yes"/>
    <s v="Yes"/>
    <s v="Yes"/>
    <s v="Yes"/>
    <s v="Yes"/>
    <s v="Yes"/>
    <s v="Yes"/>
    <s v="No"/>
    <s v="No"/>
    <s v="No"/>
    <s v="No"/>
    <s v="No"/>
    <s v="No"/>
    <s v="No"/>
    <s v="CEP"/>
  </r>
  <r>
    <n v="159873"/>
    <x v="520"/>
    <s v="Everett School  District"/>
    <s v="31-002"/>
    <s v="Snohomish"/>
    <s v="2nd District"/>
    <x v="0"/>
    <x v="0"/>
    <s v="No"/>
    <s v="Yes"/>
    <s v="North Middle School"/>
    <s v="2514 Rainier Avenue"/>
    <m/>
    <s v="Everett"/>
    <s v="Washington"/>
    <s v="98201"/>
    <n v="559"/>
    <n v="0"/>
    <n v="145"/>
    <n v="704"/>
    <n v="0.79400000000000004"/>
    <n v="0"/>
    <n v="0.79400000000000004"/>
    <s v="No"/>
    <s v="No"/>
    <s v="No"/>
    <s v="No"/>
    <s v="No"/>
    <s v="No"/>
    <s v="No"/>
    <s v="Yes"/>
    <s v="Yes"/>
    <s v="Yes"/>
    <s v="No"/>
    <s v="No"/>
    <s v="No"/>
    <s v="No"/>
    <s v="CEP"/>
  </r>
  <r>
    <n v="159873"/>
    <x v="521"/>
    <s v="Everett School  District"/>
    <s v="31-002"/>
    <s v="Snohomish"/>
    <s v="2nd District"/>
    <x v="0"/>
    <x v="0"/>
    <s v="No"/>
    <s v="Yes"/>
    <s v="Penny Creek"/>
    <s v="4117 132nd St. SE"/>
    <m/>
    <s v="Everett"/>
    <s v="Washington"/>
    <s v="98208"/>
    <n v="181"/>
    <n v="40"/>
    <n v="543"/>
    <n v="764"/>
    <n v="0.2369"/>
    <n v="5.2400000000000002E-2"/>
    <n v="0.2893"/>
    <s v="No"/>
    <s v="Yes"/>
    <s v="Yes"/>
    <s v="Yes"/>
    <s v="Yes"/>
    <s v="Yes"/>
    <s v="Yes"/>
    <s v="No"/>
    <s v="No"/>
    <s v="No"/>
    <s v="No"/>
    <s v="No"/>
    <s v="No"/>
    <s v="No"/>
    <s v="Standard"/>
  </r>
  <r>
    <n v="159873"/>
    <x v="522"/>
    <s v="Everett School  District"/>
    <s v="31-002"/>
    <s v="Snohomish"/>
    <s v="2nd District"/>
    <x v="0"/>
    <x v="0"/>
    <s v="No"/>
    <s v="Yes"/>
    <s v="Sequoia High School"/>
    <s v="3516 Rucker Avenue"/>
    <m/>
    <s v="Everett"/>
    <s v="Washington"/>
    <s v="98201"/>
    <n v="136"/>
    <n v="0"/>
    <n v="33"/>
    <n v="169"/>
    <n v="0.80469999999999997"/>
    <n v="0"/>
    <n v="0.80469999999999997"/>
    <s v="No"/>
    <s v="No"/>
    <s v="No"/>
    <s v="No"/>
    <s v="No"/>
    <s v="No"/>
    <s v="No"/>
    <s v="No"/>
    <s v="No"/>
    <s v="No"/>
    <s v="Yes"/>
    <s v="Yes"/>
    <s v="Yes"/>
    <s v="Yes"/>
    <s v="CEP"/>
  </r>
  <r>
    <n v="159873"/>
    <x v="523"/>
    <s v="Everett School  District"/>
    <s v="31-002"/>
    <s v="Snohomish"/>
    <s v="2nd District"/>
    <x v="0"/>
    <x v="0"/>
    <s v="No"/>
    <s v="Yes"/>
    <s v="Silver Firs Elementary"/>
    <s v="5909 146th Pl. SE"/>
    <m/>
    <s v="Everett"/>
    <s v="Washington"/>
    <s v="98208"/>
    <n v="68"/>
    <n v="16"/>
    <n v="458"/>
    <n v="542"/>
    <n v="0.1255"/>
    <n v="2.9499999999999998E-2"/>
    <n v="0.155"/>
    <s v="No"/>
    <s v="Yes"/>
    <s v="Yes"/>
    <s v="Yes"/>
    <s v="Yes"/>
    <s v="Yes"/>
    <s v="Yes"/>
    <s v="No"/>
    <s v="No"/>
    <s v="No"/>
    <s v="No"/>
    <s v="No"/>
    <s v="No"/>
    <s v="No"/>
    <s v="Standard"/>
  </r>
  <r>
    <n v="159873"/>
    <x v="524"/>
    <s v="Everett School  District"/>
    <s v="31-002"/>
    <s v="Snohomish"/>
    <s v="2nd District"/>
    <x v="0"/>
    <x v="0"/>
    <s v="No"/>
    <s v="Yes"/>
    <s v="Silver Lake Elementary"/>
    <s v="12815 Bothell-Everett Highway"/>
    <m/>
    <s v="Everett"/>
    <s v="Washington"/>
    <s v="98208"/>
    <n v="424"/>
    <n v="0"/>
    <n v="167"/>
    <n v="591"/>
    <n v="0.71740000000000004"/>
    <n v="0"/>
    <n v="0.71740000000000004"/>
    <s v="Yes"/>
    <s v="Yes"/>
    <s v="Yes"/>
    <s v="Yes"/>
    <s v="Yes"/>
    <s v="Yes"/>
    <s v="Yes"/>
    <s v="No"/>
    <s v="No"/>
    <s v="No"/>
    <s v="No"/>
    <s v="No"/>
    <s v="No"/>
    <s v="No"/>
    <s v="CEP"/>
  </r>
  <r>
    <n v="159873"/>
    <x v="525"/>
    <s v="Everett School  District"/>
    <s v="31-002"/>
    <s v="Snohomish"/>
    <s v="2nd District"/>
    <x v="0"/>
    <x v="0"/>
    <s v="No"/>
    <s v="Yes"/>
    <s v="Tambark Creek"/>
    <s v="4419 180th St SE"/>
    <m/>
    <s v="Bothell"/>
    <s v="Washington"/>
    <s v="98012"/>
    <n v="29"/>
    <n v="18"/>
    <n v="689"/>
    <n v="736"/>
    <n v="3.9399999999999998E-2"/>
    <n v="2.4500000000000001E-2"/>
    <n v="6.3899999999999998E-2"/>
    <s v="No"/>
    <s v="Yes"/>
    <s v="Yes"/>
    <s v="Yes"/>
    <s v="Yes"/>
    <s v="Yes"/>
    <s v="Yes"/>
    <s v="No"/>
    <s v="No"/>
    <s v="No"/>
    <s v="No"/>
    <s v="No"/>
    <s v="No"/>
    <s v="No"/>
    <s v="Standard"/>
  </r>
  <r>
    <n v="159873"/>
    <x v="526"/>
    <s v="Everett School  District"/>
    <s v="31-002"/>
    <s v="Snohomish"/>
    <s v="2nd District"/>
    <x v="0"/>
    <x v="0"/>
    <s v="No"/>
    <s v="Yes"/>
    <s v="View Ridge Elementary"/>
    <s v="202 Alder"/>
    <m/>
    <s v="Everett"/>
    <s v="Washington"/>
    <s v="98203"/>
    <n v="259"/>
    <n v="0"/>
    <n v="219"/>
    <n v="478"/>
    <n v="0.54179999999999995"/>
    <n v="0"/>
    <n v="0.54179999999999995"/>
    <s v="Yes"/>
    <s v="Yes"/>
    <s v="Yes"/>
    <s v="Yes"/>
    <s v="Yes"/>
    <s v="Yes"/>
    <s v="Yes"/>
    <s v="No"/>
    <s v="No"/>
    <s v="No"/>
    <s v="No"/>
    <s v="No"/>
    <s v="No"/>
    <s v="No"/>
    <s v="CEP"/>
  </r>
  <r>
    <n v="159873"/>
    <x v="527"/>
    <s v="Everett School  District"/>
    <s v="31-002"/>
    <s v="Snohomish"/>
    <s v="2nd District"/>
    <x v="0"/>
    <x v="0"/>
    <s v="No"/>
    <s v="Yes"/>
    <s v="Whittier Elementary"/>
    <s v="916 Oakes Avenue"/>
    <m/>
    <s v="Everett"/>
    <s v="Washington"/>
    <s v="98201"/>
    <n v="191"/>
    <n v="0"/>
    <n v="215"/>
    <n v="406"/>
    <n v="0.47039999999999998"/>
    <n v="0"/>
    <n v="0.47039999999999998"/>
    <s v="No"/>
    <s v="Yes"/>
    <s v="Yes"/>
    <s v="Yes"/>
    <s v="Yes"/>
    <s v="Yes"/>
    <s v="Yes"/>
    <s v="No"/>
    <s v="No"/>
    <s v="No"/>
    <s v="No"/>
    <s v="No"/>
    <s v="No"/>
    <s v="No"/>
    <s v="CEP"/>
  </r>
  <r>
    <n v="159873"/>
    <x v="528"/>
    <s v="Everett School  District"/>
    <s v="31-002"/>
    <s v="Snohomish"/>
    <s v="2nd District"/>
    <x v="0"/>
    <x v="0"/>
    <s v="No"/>
    <s v="Yes"/>
    <s v="Woodside Elementary"/>
    <s v="17000 23rd Ave SE"/>
    <m/>
    <s v="Bothell"/>
    <s v="Washington"/>
    <s v="98012"/>
    <n v="248"/>
    <n v="0"/>
    <n v="324"/>
    <n v="572"/>
    <n v="0.43359999999999999"/>
    <n v="0"/>
    <n v="0.43359999999999999"/>
    <s v="No"/>
    <s v="Yes"/>
    <s v="Yes"/>
    <s v="Yes"/>
    <s v="Yes"/>
    <s v="Yes"/>
    <s v="Yes"/>
    <s v="No"/>
    <s v="No"/>
    <s v="No"/>
    <s v="No"/>
    <s v="No"/>
    <s v="No"/>
    <s v="No"/>
    <s v="CEP"/>
  </r>
  <r>
    <n v="159907"/>
    <x v="529"/>
    <s v="Evergreen School District - Clark"/>
    <s v="06-114"/>
    <s v="Clark"/>
    <s v="3rd District"/>
    <x v="0"/>
    <x v="0"/>
    <s v="No"/>
    <s v="Yes"/>
    <s v="Burnt Bridge Creek Elementary"/>
    <s v="14619-A N. E. 49th Street"/>
    <m/>
    <s v="Vancouver"/>
    <s v="Washington"/>
    <s v="98682"/>
    <n v="271"/>
    <n v="0"/>
    <n v="103"/>
    <n v="374"/>
    <n v="0.72460000000000002"/>
    <n v="0"/>
    <n v="0.72460000000000002"/>
    <s v="Yes"/>
    <s v="Yes"/>
    <s v="Yes"/>
    <s v="Yes"/>
    <s v="Yes"/>
    <s v="Yes"/>
    <s v="Yes"/>
    <s v="No"/>
    <s v="No"/>
    <s v="No"/>
    <s v="No"/>
    <s v="No"/>
    <s v="No"/>
    <s v="No"/>
    <s v="CEP"/>
  </r>
  <r>
    <n v="159907"/>
    <x v="530"/>
    <s v="Evergreen School District - Clark"/>
    <s v="06-114"/>
    <s v="Clark"/>
    <s v="3rd District"/>
    <x v="0"/>
    <x v="0"/>
    <s v="No"/>
    <s v="Yes"/>
    <s v="Burton Elementary"/>
    <s v="14015 N. E. 28th Street"/>
    <m/>
    <s v="Vancouver"/>
    <s v="Washington"/>
    <s v="98682"/>
    <n v="310"/>
    <n v="0"/>
    <n v="38"/>
    <n v="348"/>
    <n v="0.89080000000000004"/>
    <n v="0"/>
    <n v="0.89080000000000004"/>
    <s v="Yes"/>
    <s v="Yes"/>
    <s v="Yes"/>
    <s v="Yes"/>
    <s v="Yes"/>
    <s v="Yes"/>
    <s v="Yes"/>
    <s v="No"/>
    <s v="No"/>
    <s v="No"/>
    <s v="No"/>
    <s v="No"/>
    <s v="No"/>
    <s v="No"/>
    <s v="CEP"/>
  </r>
  <r>
    <n v="159907"/>
    <x v="531"/>
    <s v="Evergreen School District - Clark"/>
    <s v="06-114"/>
    <s v="Clark"/>
    <s v="3rd District"/>
    <x v="0"/>
    <x v="0"/>
    <s v="No"/>
    <s v="Yes"/>
    <s v="Cascade Middle School"/>
    <s v="13900 N. E. 18th Street"/>
    <m/>
    <s v="Vancouver"/>
    <s v="Washington"/>
    <s v="98684"/>
    <n v="737"/>
    <n v="0"/>
    <n v="111"/>
    <n v="848"/>
    <n v="0.86909999999999998"/>
    <n v="0"/>
    <n v="0.86909999999999998"/>
    <s v="No"/>
    <s v="No"/>
    <s v="No"/>
    <s v="No"/>
    <s v="No"/>
    <s v="No"/>
    <s v="No"/>
    <s v="Yes"/>
    <s v="Yes"/>
    <s v="Yes"/>
    <s v="No"/>
    <s v="No"/>
    <s v="No"/>
    <s v="No"/>
    <s v="CEP"/>
  </r>
  <r>
    <n v="159907"/>
    <x v="532"/>
    <s v="Evergreen School District - Clark"/>
    <s v="06-114"/>
    <s v="Clark"/>
    <s v="3rd District"/>
    <x v="0"/>
    <x v="0"/>
    <s v="No"/>
    <s v="Yes"/>
    <s v="Columbia Valley Elementary School"/>
    <s v="17500 SE Sequoia Circle"/>
    <m/>
    <s v="Vancouver"/>
    <s v="Washington"/>
    <s v="98683"/>
    <n v="253"/>
    <n v="0"/>
    <n v="145"/>
    <n v="398"/>
    <n v="0.63570000000000004"/>
    <n v="0"/>
    <n v="0.63570000000000004"/>
    <s v="Yes"/>
    <s v="Yes"/>
    <s v="Yes"/>
    <s v="Yes"/>
    <s v="Yes"/>
    <s v="Yes"/>
    <s v="Yes"/>
    <s v="No"/>
    <s v="No"/>
    <s v="No"/>
    <s v="No"/>
    <s v="No"/>
    <s v="No"/>
    <s v="No"/>
    <s v="CEP"/>
  </r>
  <r>
    <n v="159907"/>
    <x v="533"/>
    <s v="Evergreen School District - Clark"/>
    <s v="06-114"/>
    <s v="Clark"/>
    <s v="3rd District"/>
    <x v="0"/>
    <x v="0"/>
    <s v="No"/>
    <s v="Yes"/>
    <s v="Covington Middle School"/>
    <s v="11200 N. E. Rosewood Rd."/>
    <m/>
    <s v="Vancouver"/>
    <s v="Washington"/>
    <s v="98662"/>
    <n v="741"/>
    <n v="0"/>
    <n v="116"/>
    <n v="857"/>
    <n v="0.86460000000000004"/>
    <n v="0"/>
    <n v="0.86460000000000004"/>
    <s v="No"/>
    <s v="No"/>
    <s v="No"/>
    <s v="No"/>
    <s v="No"/>
    <s v="No"/>
    <s v="No"/>
    <s v="Yes"/>
    <s v="Yes"/>
    <s v="Yes"/>
    <s v="No"/>
    <s v="No"/>
    <s v="No"/>
    <s v="No"/>
    <s v="CEP"/>
  </r>
  <r>
    <n v="159907"/>
    <x v="534"/>
    <s v="Evergreen School District - Clark"/>
    <s v="06-114"/>
    <s v="Clark"/>
    <s v="3rd District"/>
    <x v="0"/>
    <x v="0"/>
    <s v="No"/>
    <s v="Yes"/>
    <s v="Crestline Elementary School"/>
    <s v="13003 S. E. 7th Street"/>
    <m/>
    <s v="Vancouver"/>
    <s v="Washington"/>
    <s v="98683"/>
    <n v="404"/>
    <n v="0"/>
    <n v="78"/>
    <n v="482"/>
    <n v="0.83819999999999995"/>
    <n v="0"/>
    <n v="0.83819999999999995"/>
    <s v="Yes"/>
    <s v="Yes"/>
    <s v="Yes"/>
    <s v="Yes"/>
    <s v="Yes"/>
    <s v="Yes"/>
    <s v="Yes"/>
    <s v="No"/>
    <s v="No"/>
    <s v="No"/>
    <s v="No"/>
    <s v="No"/>
    <s v="No"/>
    <s v="No"/>
    <s v="CEP"/>
  </r>
  <r>
    <n v="159907"/>
    <x v="535"/>
    <s v="Evergreen School District - Clark"/>
    <s v="06-114"/>
    <s v="Clark"/>
    <s v="3rd District"/>
    <x v="0"/>
    <x v="0"/>
    <s v="No"/>
    <s v="Yes"/>
    <s v="Ellsworth Elementary"/>
    <s v="512 S. E. Ellsworth Road"/>
    <m/>
    <s v="Vancouver"/>
    <s v="Washington"/>
    <s v="98664"/>
    <n v="324"/>
    <n v="0"/>
    <n v="49"/>
    <n v="373"/>
    <n v="0.86860000000000004"/>
    <n v="0"/>
    <n v="0.86860000000000004"/>
    <s v="Yes"/>
    <s v="Yes"/>
    <s v="Yes"/>
    <s v="Yes"/>
    <s v="Yes"/>
    <s v="Yes"/>
    <s v="Yes"/>
    <s v="No"/>
    <s v="No"/>
    <s v="No"/>
    <s v="No"/>
    <s v="No"/>
    <s v="No"/>
    <s v="No"/>
    <s v="CEP"/>
  </r>
  <r>
    <n v="159907"/>
    <x v="536"/>
    <s v="Evergreen School District - Clark"/>
    <s v="06-114"/>
    <s v="Clark"/>
    <s v="3rd District"/>
    <x v="0"/>
    <x v="0"/>
    <s v="No"/>
    <s v="Yes"/>
    <s v="Emerald Elementary School"/>
    <s v="4000 NE 164th Ave."/>
    <m/>
    <s v="Vancouver"/>
    <s v="Washington"/>
    <s v="98682"/>
    <n v="243"/>
    <n v="0"/>
    <n v="221"/>
    <n v="464"/>
    <n v="0.52370000000000005"/>
    <n v="0"/>
    <n v="0.52370000000000005"/>
    <s v="Yes"/>
    <s v="Yes"/>
    <s v="Yes"/>
    <s v="Yes"/>
    <s v="Yes"/>
    <s v="Yes"/>
    <s v="Yes"/>
    <s v="No"/>
    <s v="No"/>
    <s v="No"/>
    <s v="No"/>
    <s v="No"/>
    <s v="No"/>
    <s v="No"/>
    <s v="CEP"/>
  </r>
  <r>
    <n v="159907"/>
    <x v="537"/>
    <s v="Evergreen School District - Clark"/>
    <s v="06-114"/>
    <s v="Clark"/>
    <s v="3rd District"/>
    <x v="0"/>
    <x v="0"/>
    <s v="No"/>
    <s v="Yes"/>
    <s v="Endeavour Elementary"/>
    <s v="2701 NE Four Seasons Lane"/>
    <m/>
    <s v="Vancouver"/>
    <s v="Washington"/>
    <s v="98684"/>
    <n v="544"/>
    <n v="0"/>
    <n v="90"/>
    <n v="634"/>
    <n v="0.85799999999999998"/>
    <n v="0"/>
    <n v="0.85799999999999998"/>
    <s v="Yes"/>
    <s v="Yes"/>
    <s v="Yes"/>
    <s v="Yes"/>
    <s v="Yes"/>
    <s v="Yes"/>
    <s v="Yes"/>
    <s v="No"/>
    <s v="No"/>
    <s v="No"/>
    <s v="No"/>
    <s v="No"/>
    <s v="No"/>
    <s v="No"/>
    <s v="CEP"/>
  </r>
  <r>
    <n v="159907"/>
    <x v="538"/>
    <s v="Evergreen School District - Clark"/>
    <s v="06-114"/>
    <s v="Clark"/>
    <s v="3rd District"/>
    <x v="0"/>
    <x v="0"/>
    <s v="No"/>
    <s v="Yes"/>
    <s v="Evergreen High School"/>
    <s v="14300 N. E. 18th St."/>
    <m/>
    <s v="Vancouver"/>
    <s v="Washington"/>
    <s v="98684"/>
    <n v="1150"/>
    <n v="0"/>
    <n v="388"/>
    <n v="1538"/>
    <n v="0.74770000000000003"/>
    <n v="0"/>
    <n v="0.74770000000000003"/>
    <s v="No"/>
    <s v="No"/>
    <s v="No"/>
    <s v="No"/>
    <s v="No"/>
    <s v="No"/>
    <s v="No"/>
    <s v="No"/>
    <s v="No"/>
    <s v="No"/>
    <s v="Yes"/>
    <s v="Yes"/>
    <s v="Yes"/>
    <s v="Yes"/>
    <s v="CEP"/>
  </r>
  <r>
    <n v="159907"/>
    <x v="539"/>
    <s v="Evergreen School District - Clark"/>
    <s v="06-114"/>
    <s v="Clark"/>
    <s v="3rd District"/>
    <x v="0"/>
    <x v="0"/>
    <s v="No"/>
    <s v="Yes"/>
    <s v="Fircrest Elementary"/>
    <s v="12001 N. E. 9th Street"/>
    <m/>
    <s v="Vancouver"/>
    <s v="Washington"/>
    <s v="98684"/>
    <n v="272"/>
    <n v="0"/>
    <n v="13"/>
    <n v="285"/>
    <n v="0.95440000000000003"/>
    <n v="0"/>
    <n v="0.95440000000000003"/>
    <s v="Yes"/>
    <s v="Yes"/>
    <s v="Yes"/>
    <s v="Yes"/>
    <s v="Yes"/>
    <s v="Yes"/>
    <s v="Yes"/>
    <s v="No"/>
    <s v="No"/>
    <s v="No"/>
    <s v="No"/>
    <s v="No"/>
    <s v="No"/>
    <s v="No"/>
    <s v="CEP"/>
  </r>
  <r>
    <n v="159907"/>
    <x v="540"/>
    <s v="Evergreen School District - Clark"/>
    <s v="06-114"/>
    <s v="Clark"/>
    <s v="3rd District"/>
    <x v="0"/>
    <x v="0"/>
    <s v="No"/>
    <s v="Yes"/>
    <s v="Fishers Landing Elementary"/>
    <s v="3800 S.E. Hiddenbrook Drive"/>
    <m/>
    <s v="Vancouver"/>
    <s v="Washington"/>
    <s v="98683"/>
    <n v="136"/>
    <n v="0"/>
    <n v="322"/>
    <n v="458"/>
    <n v="0.2969"/>
    <n v="0"/>
    <n v="0.2969"/>
    <s v="Yes"/>
    <s v="Yes"/>
    <s v="Yes"/>
    <s v="Yes"/>
    <s v="Yes"/>
    <s v="Yes"/>
    <s v="Yes"/>
    <s v="No"/>
    <s v="No"/>
    <s v="No"/>
    <s v="No"/>
    <s v="No"/>
    <s v="No"/>
    <s v="No"/>
    <s v="CEP"/>
  </r>
  <r>
    <n v="159907"/>
    <x v="541"/>
    <s v="Evergreen School District - Clark"/>
    <s v="06-114"/>
    <s v="Clark"/>
    <s v="3rd District"/>
    <x v="0"/>
    <x v="0"/>
    <s v="No"/>
    <s v="Yes"/>
    <s v="Frontier Middle School"/>
    <s v="7600 N. E. 166th Avenue"/>
    <m/>
    <s v="Vancouver"/>
    <s v="Washington"/>
    <s v="98682"/>
    <n v="528"/>
    <n v="0"/>
    <n v="279"/>
    <n v="807"/>
    <n v="0.65429999999999999"/>
    <n v="0"/>
    <n v="0.65429999999999999"/>
    <s v="No"/>
    <s v="No"/>
    <s v="No"/>
    <s v="No"/>
    <s v="No"/>
    <s v="No"/>
    <s v="No"/>
    <s v="Yes"/>
    <s v="Yes"/>
    <s v="Yes"/>
    <s v="No"/>
    <s v="No"/>
    <s v="No"/>
    <s v="No"/>
    <s v="CEP"/>
  </r>
  <r>
    <n v="159907"/>
    <x v="542"/>
    <s v="Evergreen School District - Clark"/>
    <s v="06-114"/>
    <s v="Clark"/>
    <s v="3rd District"/>
    <x v="0"/>
    <x v="0"/>
    <s v="No"/>
    <s v="Yes"/>
    <s v="Harmony Elementary"/>
    <s v="17404-A N. E. 18th Street"/>
    <m/>
    <s v="Vancouver"/>
    <s v="Washington"/>
    <s v="98684"/>
    <n v="271"/>
    <n v="0"/>
    <n v="198"/>
    <n v="469"/>
    <n v="0.57779999999999998"/>
    <n v="0"/>
    <n v="0.57779999999999998"/>
    <s v="Yes"/>
    <s v="Yes"/>
    <s v="Yes"/>
    <s v="Yes"/>
    <s v="Yes"/>
    <s v="Yes"/>
    <s v="Yes"/>
    <s v="No"/>
    <s v="No"/>
    <s v="No"/>
    <s v="No"/>
    <s v="No"/>
    <s v="No"/>
    <s v="No"/>
    <s v="CEP"/>
  </r>
  <r>
    <n v="159907"/>
    <x v="543"/>
    <s v="Evergreen School District - Clark"/>
    <s v="06-114"/>
    <s v="Clark"/>
    <s v="3rd District"/>
    <x v="0"/>
    <x v="0"/>
    <s v="No"/>
    <s v="Yes"/>
    <s v="Hearthwood Elementary"/>
    <s v="801 N. E. Hearthwood Blvd."/>
    <m/>
    <s v="Vancouver"/>
    <s v="Washington"/>
    <s v="98684"/>
    <n v="227"/>
    <n v="0"/>
    <n v="79"/>
    <n v="306"/>
    <n v="0.74180000000000001"/>
    <n v="0"/>
    <n v="0.74180000000000001"/>
    <s v="Yes"/>
    <s v="Yes"/>
    <s v="Yes"/>
    <s v="Yes"/>
    <s v="Yes"/>
    <s v="Yes"/>
    <s v="Yes"/>
    <s v="No"/>
    <s v="No"/>
    <s v="No"/>
    <s v="No"/>
    <s v="No"/>
    <s v="No"/>
    <s v="No"/>
    <s v="CEP"/>
  </r>
  <r>
    <n v="159907"/>
    <x v="544"/>
    <s v="Evergreen School District - Clark"/>
    <s v="06-114"/>
    <s v="Clark"/>
    <s v="3rd District"/>
    <x v="0"/>
    <x v="0"/>
    <s v="No"/>
    <s v="Yes"/>
    <s v="HeLa High School (Henrietta Lacks Health and Bioscience High School)"/>
    <s v="9105 NE 9th Street"/>
    <m/>
    <s v="Vancouver"/>
    <s v="Washington"/>
    <s v="98664"/>
    <n v="269"/>
    <n v="0"/>
    <n v="241"/>
    <n v="510"/>
    <n v="0.52749999999999997"/>
    <n v="0"/>
    <n v="0.52749999999999997"/>
    <s v="No"/>
    <s v="No"/>
    <s v="No"/>
    <s v="No"/>
    <s v="No"/>
    <s v="No"/>
    <s v="No"/>
    <s v="No"/>
    <s v="No"/>
    <s v="No"/>
    <s v="Yes"/>
    <s v="Yes"/>
    <s v="Yes"/>
    <s v="Yes"/>
    <s v="CEP"/>
  </r>
  <r>
    <n v="159907"/>
    <x v="545"/>
    <s v="Evergreen School District - Clark"/>
    <s v="06-114"/>
    <s v="Clark"/>
    <s v="3rd District"/>
    <x v="0"/>
    <x v="0"/>
    <s v="No"/>
    <s v="Yes"/>
    <s v="Heritage High School"/>
    <s v="7825 N. E. 130th Avenue"/>
    <m/>
    <s v="Vancouver"/>
    <s v="Washington"/>
    <s v="98682"/>
    <n v="1154"/>
    <n v="0"/>
    <n v="458"/>
    <n v="1612"/>
    <n v="0.71589999999999998"/>
    <n v="0"/>
    <n v="0.71589999999999998"/>
    <s v="No"/>
    <s v="No"/>
    <s v="No"/>
    <s v="No"/>
    <s v="No"/>
    <s v="No"/>
    <s v="No"/>
    <s v="No"/>
    <s v="No"/>
    <s v="No"/>
    <s v="Yes"/>
    <s v="Yes"/>
    <s v="Yes"/>
    <s v="Yes"/>
    <s v="CEP"/>
  </r>
  <r>
    <n v="159907"/>
    <x v="546"/>
    <s v="Evergreen School District - Clark"/>
    <s v="06-114"/>
    <s v="Clark"/>
    <s v="3rd District"/>
    <x v="0"/>
    <x v="0"/>
    <s v="No"/>
    <s v="Yes"/>
    <s v="Hollingsworth Academy"/>
    <s v="13400 NE 9th St"/>
    <s v="9th St"/>
    <s v="Vancouver"/>
    <s v="Washington"/>
    <s v="98684"/>
    <n v="45"/>
    <n v="0"/>
    <n v="0"/>
    <n v="45"/>
    <n v="1"/>
    <n v="0"/>
    <n v="1"/>
    <s v="No"/>
    <s v="Yes"/>
    <s v="Yes"/>
    <s v="Yes"/>
    <s v="Yes"/>
    <s v="Yes"/>
    <s v="Yes"/>
    <s v="Yes"/>
    <s v="Yes"/>
    <s v="Yes"/>
    <s v="Yes"/>
    <s v="Yes"/>
    <s v="Yes"/>
    <s v="Yes"/>
    <s v="CEP"/>
  </r>
  <r>
    <n v="159907"/>
    <x v="547"/>
    <s v="Evergreen School District - Clark"/>
    <s v="06-114"/>
    <s v="Clark"/>
    <s v="3rd District"/>
    <x v="0"/>
    <x v="0"/>
    <s v="No"/>
    <s v="Yes"/>
    <s v="Home Choice Academy"/>
    <s v="13419 NE 28th Street"/>
    <m/>
    <s v="Vancouver"/>
    <s v="Washington"/>
    <s v="98682"/>
    <n v="172"/>
    <n v="0"/>
    <n v="42"/>
    <n v="214"/>
    <n v="0.80369999999999997"/>
    <n v="0"/>
    <n v="0.80369999999999997"/>
    <s v="No"/>
    <s v="Yes"/>
    <s v="Yes"/>
    <s v="Yes"/>
    <s v="Yes"/>
    <s v="Yes"/>
    <s v="Yes"/>
    <s v="Yes"/>
    <s v="Yes"/>
    <s v="Yes"/>
    <s v="No"/>
    <s v="No"/>
    <s v="No"/>
    <s v="No"/>
    <s v="CEP"/>
  </r>
  <r>
    <n v="159907"/>
    <x v="548"/>
    <s v="Evergreen School District - Clark"/>
    <s v="06-114"/>
    <s v="Clark"/>
    <s v="3rd District"/>
    <x v="0"/>
    <x v="0"/>
    <s v="No"/>
    <s v="Yes"/>
    <s v="Illahee Elementary"/>
    <s v="19401 S. E. 1st St."/>
    <m/>
    <s v="Camas"/>
    <s v="Washington"/>
    <s v="98607"/>
    <n v="117"/>
    <n v="0"/>
    <n v="291"/>
    <n v="408"/>
    <n v="0.2868"/>
    <n v="0"/>
    <n v="0.2868"/>
    <s v="Yes"/>
    <s v="Yes"/>
    <s v="Yes"/>
    <s v="Yes"/>
    <s v="Yes"/>
    <s v="Yes"/>
    <s v="Yes"/>
    <s v="No"/>
    <s v="No"/>
    <s v="No"/>
    <s v="No"/>
    <s v="No"/>
    <s v="No"/>
    <s v="No"/>
    <s v="CEP"/>
  </r>
  <r>
    <n v="159907"/>
    <x v="549"/>
    <s v="Evergreen School District - Clark"/>
    <s v="06-114"/>
    <s v="Clark"/>
    <s v="3rd District"/>
    <x v="0"/>
    <x v="0"/>
    <s v="No"/>
    <s v="Yes"/>
    <s v="Image Elementary"/>
    <s v="5201 NE 131st Ave"/>
    <m/>
    <s v="Vancouver"/>
    <s v="Washington"/>
    <s v="98682"/>
    <n v="393"/>
    <n v="0"/>
    <n v="65"/>
    <n v="458"/>
    <n v="0.85809999999999997"/>
    <n v="0"/>
    <n v="0.85809999999999997"/>
    <s v="Yes"/>
    <s v="Yes"/>
    <s v="Yes"/>
    <s v="Yes"/>
    <s v="Yes"/>
    <s v="Yes"/>
    <s v="Yes"/>
    <s v="No"/>
    <s v="No"/>
    <s v="No"/>
    <s v="No"/>
    <s v="No"/>
    <s v="No"/>
    <s v="No"/>
    <s v="CEP"/>
  </r>
  <r>
    <n v="159907"/>
    <x v="550"/>
    <s v="Evergreen School District - Clark"/>
    <s v="06-114"/>
    <s v="Clark"/>
    <s v="3rd District"/>
    <x v="0"/>
    <x v="0"/>
    <s v="No"/>
    <s v="Yes"/>
    <s v="Legacy High School"/>
    <s v="13300 Northeast 9th Street"/>
    <m/>
    <s v="Vancouver"/>
    <s v="Washington"/>
    <s v="98684"/>
    <n v="373"/>
    <n v="0"/>
    <n v="86"/>
    <n v="459"/>
    <n v="0.81259999999999999"/>
    <n v="0"/>
    <n v="0.81259999999999999"/>
    <s v="No"/>
    <s v="No"/>
    <s v="No"/>
    <s v="No"/>
    <s v="No"/>
    <s v="No"/>
    <s v="No"/>
    <s v="No"/>
    <s v="No"/>
    <s v="No"/>
    <s v="Yes"/>
    <s v="Yes"/>
    <s v="Yes"/>
    <s v="Yes"/>
    <s v="CEP"/>
  </r>
  <r>
    <n v="159907"/>
    <x v="551"/>
    <s v="Evergreen School District - Clark"/>
    <s v="06-114"/>
    <s v="Clark"/>
    <s v="3rd District"/>
    <x v="0"/>
    <x v="0"/>
    <s v="No"/>
    <s v="Yes"/>
    <s v="Marrion Elementary"/>
    <s v="10119 N. E. 14th Street"/>
    <m/>
    <s v="Vancouver"/>
    <s v="Washington"/>
    <s v="98664"/>
    <n v="404"/>
    <n v="0"/>
    <n v="123"/>
    <n v="527"/>
    <n v="0.76659999999999995"/>
    <n v="0"/>
    <n v="0.76659999999999995"/>
    <s v="Yes"/>
    <s v="Yes"/>
    <s v="Yes"/>
    <s v="Yes"/>
    <s v="Yes"/>
    <s v="Yes"/>
    <s v="Yes"/>
    <s v="No"/>
    <s v="No"/>
    <s v="No"/>
    <s v="No"/>
    <s v="No"/>
    <s v="No"/>
    <s v="No"/>
    <s v="CEP"/>
  </r>
  <r>
    <n v="159907"/>
    <x v="552"/>
    <s v="Evergreen School District - Clark"/>
    <s v="06-114"/>
    <s v="Clark"/>
    <s v="3rd District"/>
    <x v="0"/>
    <x v="0"/>
    <s v="No"/>
    <s v="Yes"/>
    <s v="Mill Plain Elementary"/>
    <s v="4400 NE 122nd Avenue"/>
    <m/>
    <s v="Vancouver"/>
    <s v="Washington"/>
    <s v="98682"/>
    <n v="250"/>
    <n v="0"/>
    <n v="36"/>
    <n v="286"/>
    <n v="0.87409999999999999"/>
    <n v="0"/>
    <n v="0.87409999999999999"/>
    <s v="Yes"/>
    <s v="Yes"/>
    <s v="Yes"/>
    <s v="Yes"/>
    <s v="Yes"/>
    <s v="Yes"/>
    <s v="Yes"/>
    <s v="No"/>
    <s v="No"/>
    <s v="No"/>
    <s v="No"/>
    <s v="No"/>
    <s v="No"/>
    <s v="No"/>
    <s v="CEP"/>
  </r>
  <r>
    <n v="159907"/>
    <x v="553"/>
    <s v="Evergreen School District - Clark"/>
    <s v="06-114"/>
    <s v="Clark"/>
    <s v="3rd District"/>
    <x v="0"/>
    <x v="0"/>
    <s v="No"/>
    <s v="Yes"/>
    <s v="Mountain View High School"/>
    <s v="1500 S. E. Blairmont Dr."/>
    <m/>
    <s v="Vancouver"/>
    <s v="Washington"/>
    <s v="98683"/>
    <n v="916"/>
    <n v="0"/>
    <n v="677"/>
    <n v="1593"/>
    <n v="0.57499999999999996"/>
    <n v="0"/>
    <n v="0.57499999999999996"/>
    <s v="No"/>
    <s v="No"/>
    <s v="No"/>
    <s v="No"/>
    <s v="No"/>
    <s v="No"/>
    <s v="No"/>
    <s v="No"/>
    <s v="No"/>
    <s v="No"/>
    <s v="Yes"/>
    <s v="Yes"/>
    <s v="Yes"/>
    <s v="Yes"/>
    <s v="CEP"/>
  </r>
  <r>
    <n v="159907"/>
    <x v="554"/>
    <s v="Evergreen School District - Clark"/>
    <s v="06-114"/>
    <s v="Clark"/>
    <s v="3rd District"/>
    <x v="0"/>
    <x v="0"/>
    <s v="No"/>
    <s v="Yes"/>
    <s v="Orchards Elementary School"/>
    <s v="11405 N.E. 69th Street"/>
    <m/>
    <s v="Vancouver"/>
    <s v="Washington"/>
    <s v="98662"/>
    <n v="381"/>
    <n v="0"/>
    <n v="28"/>
    <n v="409"/>
    <n v="0.93149999999999999"/>
    <n v="0"/>
    <n v="0.93149999999999999"/>
    <s v="Yes"/>
    <s v="Yes"/>
    <s v="Yes"/>
    <s v="Yes"/>
    <s v="Yes"/>
    <s v="Yes"/>
    <s v="Yes"/>
    <s v="No"/>
    <s v="No"/>
    <s v="No"/>
    <s v="No"/>
    <s v="No"/>
    <s v="No"/>
    <s v="No"/>
    <s v="CEP"/>
  </r>
  <r>
    <n v="159907"/>
    <x v="555"/>
    <s v="Evergreen School District - Clark"/>
    <s v="06-114"/>
    <s v="Clark"/>
    <s v="3rd District"/>
    <x v="0"/>
    <x v="0"/>
    <s v="No"/>
    <s v="Yes"/>
    <s v="Pacific Middle School"/>
    <s v="2017 NE 172nd Avenue"/>
    <m/>
    <s v="Vancouver"/>
    <s v="Washington"/>
    <s v="98684"/>
    <n v="493"/>
    <n v="0"/>
    <n v="381"/>
    <n v="874"/>
    <n v="0.56410000000000005"/>
    <n v="0"/>
    <n v="0.56410000000000005"/>
    <s v="No"/>
    <s v="No"/>
    <s v="No"/>
    <s v="No"/>
    <s v="No"/>
    <s v="No"/>
    <s v="No"/>
    <s v="Yes"/>
    <s v="Yes"/>
    <s v="Yes"/>
    <s v="No"/>
    <s v="No"/>
    <s v="No"/>
    <s v="No"/>
    <s v="CEP"/>
  </r>
  <r>
    <n v="159907"/>
    <x v="556"/>
    <s v="Evergreen School District - Clark"/>
    <s v="06-114"/>
    <s v="Clark"/>
    <s v="3rd District"/>
    <x v="0"/>
    <x v="0"/>
    <s v="No"/>
    <s v="Yes"/>
    <s v="Pioneer Elementary"/>
    <s v="7212 NE 166th Avenue"/>
    <m/>
    <s v="Vancouver"/>
    <s v="Washington"/>
    <s v="98682"/>
    <n v="305"/>
    <n v="0"/>
    <n v="238"/>
    <n v="543"/>
    <n v="0.56169999999999998"/>
    <n v="0"/>
    <n v="0.56169999999999998"/>
    <s v="Yes"/>
    <s v="Yes"/>
    <s v="Yes"/>
    <s v="Yes"/>
    <s v="Yes"/>
    <s v="Yes"/>
    <s v="Yes"/>
    <s v="No"/>
    <s v="No"/>
    <s v="No"/>
    <s v="No"/>
    <s v="No"/>
    <s v="No"/>
    <s v="No"/>
    <s v="CEP"/>
  </r>
  <r>
    <n v="159907"/>
    <x v="557"/>
    <s v="Evergreen School District - Clark"/>
    <s v="06-114"/>
    <s v="Clark"/>
    <s v="3rd District"/>
    <x v="0"/>
    <x v="0"/>
    <s v="No"/>
    <s v="Yes"/>
    <s v="Riverview Elementary"/>
    <s v="12601 SE Riveridge Dr."/>
    <m/>
    <s v="Vancouver"/>
    <s v="Washington"/>
    <s v="98683"/>
    <n v="203"/>
    <n v="0"/>
    <n v="120"/>
    <n v="323"/>
    <n v="0.62849999999999995"/>
    <n v="0"/>
    <n v="0.62849999999999995"/>
    <s v="Yes"/>
    <s v="Yes"/>
    <s v="Yes"/>
    <s v="Yes"/>
    <s v="Yes"/>
    <s v="Yes"/>
    <s v="Yes"/>
    <s v="No"/>
    <s v="No"/>
    <s v="No"/>
    <s v="No"/>
    <s v="No"/>
    <s v="No"/>
    <s v="No"/>
    <s v="CEP"/>
  </r>
  <r>
    <n v="159907"/>
    <x v="558"/>
    <s v="Evergreen School District - Clark"/>
    <s v="06-114"/>
    <s v="Clark"/>
    <s v="3rd District"/>
    <x v="0"/>
    <x v="0"/>
    <s v="No"/>
    <s v="Yes"/>
    <s v="Shahala Middle School"/>
    <s v="601 SE 192nd Avenue"/>
    <m/>
    <s v="VANCOUVER"/>
    <s v="Washington"/>
    <s v="98683"/>
    <n v="406"/>
    <n v="0"/>
    <n v="469"/>
    <n v="875"/>
    <n v="0.46400000000000002"/>
    <n v="0"/>
    <n v="0.46400000000000002"/>
    <s v="No"/>
    <s v="No"/>
    <s v="No"/>
    <s v="No"/>
    <s v="No"/>
    <s v="No"/>
    <s v="No"/>
    <s v="Yes"/>
    <s v="Yes"/>
    <s v="Yes"/>
    <s v="No"/>
    <s v="No"/>
    <s v="No"/>
    <s v="No"/>
    <s v="CEP"/>
  </r>
  <r>
    <n v="159907"/>
    <x v="559"/>
    <s v="Evergreen School District - Clark"/>
    <s v="06-114"/>
    <s v="Clark"/>
    <s v="3rd District"/>
    <x v="0"/>
    <x v="0"/>
    <s v="No"/>
    <s v="Yes"/>
    <s v="Sifton Elementary"/>
    <s v="7301 N. E. 137th Avenue"/>
    <m/>
    <s v="Vancouver"/>
    <s v="Washington"/>
    <s v="98682"/>
    <n v="336"/>
    <n v="0"/>
    <n v="128"/>
    <n v="464"/>
    <n v="0.72409999999999997"/>
    <n v="0"/>
    <n v="0.72409999999999997"/>
    <s v="Yes"/>
    <s v="Yes"/>
    <s v="Yes"/>
    <s v="Yes"/>
    <s v="Yes"/>
    <s v="Yes"/>
    <s v="Yes"/>
    <s v="No"/>
    <s v="No"/>
    <s v="No"/>
    <s v="No"/>
    <s v="No"/>
    <s v="No"/>
    <s v="No"/>
    <s v="CEP"/>
  </r>
  <r>
    <n v="159907"/>
    <x v="560"/>
    <s v="Evergreen School District - Clark"/>
    <s v="06-114"/>
    <s v="Clark"/>
    <s v="3rd District"/>
    <x v="0"/>
    <x v="0"/>
    <s v="No"/>
    <s v="Yes"/>
    <s v="Silver Star Elementary"/>
    <s v="10500 N. E. 86th Street"/>
    <m/>
    <s v="Vancouver"/>
    <s v="Washington"/>
    <s v="98662"/>
    <n v="312"/>
    <n v="0"/>
    <n v="113"/>
    <n v="425"/>
    <n v="0.73409999999999997"/>
    <n v="0"/>
    <n v="0.73409999999999997"/>
    <s v="Yes"/>
    <s v="Yes"/>
    <s v="Yes"/>
    <s v="Yes"/>
    <s v="Yes"/>
    <s v="Yes"/>
    <s v="Yes"/>
    <s v="No"/>
    <s v="No"/>
    <s v="No"/>
    <s v="No"/>
    <s v="No"/>
    <s v="No"/>
    <s v="No"/>
    <s v="CEP"/>
  </r>
  <r>
    <n v="159907"/>
    <x v="561"/>
    <s v="Evergreen School District - Clark"/>
    <s v="06-114"/>
    <s v="Clark"/>
    <s v="3rd District"/>
    <x v="0"/>
    <x v="0"/>
    <s v="No"/>
    <s v="Yes"/>
    <s v="Sunset Elementary"/>
    <s v="9001 NE 95th Street"/>
    <m/>
    <s v="Vancouver"/>
    <s v="Washington"/>
    <s v="98662"/>
    <n v="318"/>
    <n v="0"/>
    <n v="126"/>
    <n v="444"/>
    <n v="0.71619999999999995"/>
    <n v="0"/>
    <n v="0.71619999999999995"/>
    <s v="Yes"/>
    <s v="Yes"/>
    <s v="Yes"/>
    <s v="Yes"/>
    <s v="Yes"/>
    <s v="Yes"/>
    <s v="Yes"/>
    <s v="No"/>
    <s v="No"/>
    <s v="No"/>
    <s v="No"/>
    <s v="No"/>
    <s v="No"/>
    <s v="No"/>
    <s v="CEP"/>
  </r>
  <r>
    <n v="159907"/>
    <x v="562"/>
    <s v="Evergreen School District - Clark"/>
    <s v="06-114"/>
    <s v="Clark"/>
    <s v="3rd District"/>
    <x v="0"/>
    <x v="0"/>
    <s v="No"/>
    <s v="Yes"/>
    <s v="Union High School"/>
    <s v="6201 N W Friberg-Strunk Street"/>
    <m/>
    <s v="Camas"/>
    <s v="Washington"/>
    <s v="98607"/>
    <n v="768"/>
    <n v="0"/>
    <n v="1258"/>
    <n v="2026"/>
    <n v="0.37909999999999999"/>
    <n v="0"/>
    <n v="0.37909999999999999"/>
    <s v="No"/>
    <s v="No"/>
    <s v="No"/>
    <s v="No"/>
    <s v="No"/>
    <s v="No"/>
    <s v="No"/>
    <s v="No"/>
    <s v="No"/>
    <s v="No"/>
    <s v="Yes"/>
    <s v="Yes"/>
    <s v="Yes"/>
    <s v="Yes"/>
    <s v="CEP"/>
  </r>
  <r>
    <n v="159907"/>
    <x v="563"/>
    <s v="Evergreen School District - Clark"/>
    <s v="06-114"/>
    <s v="Clark"/>
    <s v="3rd District"/>
    <x v="0"/>
    <x v="0"/>
    <s v="No"/>
    <s v="Yes"/>
    <s v="Wy'East Middle School"/>
    <s v="1112 S. E. 136th Avenue"/>
    <m/>
    <s v="Vancouver"/>
    <s v="Washington"/>
    <s v="98683"/>
    <n v="637"/>
    <n v="0"/>
    <n v="154"/>
    <n v="791"/>
    <n v="0.80530000000000002"/>
    <n v="0"/>
    <n v="0.80530000000000002"/>
    <s v="No"/>
    <s v="No"/>
    <s v="No"/>
    <s v="No"/>
    <s v="No"/>
    <s v="No"/>
    <s v="No"/>
    <s v="Yes"/>
    <s v="Yes"/>
    <s v="Yes"/>
    <s v="No"/>
    <s v="No"/>
    <s v="No"/>
    <s v="No"/>
    <s v="CEP"/>
  </r>
  <r>
    <n v="159907"/>
    <x v="564"/>
    <s v="Evergreen School District - Clark"/>
    <s v="06-114"/>
    <s v="Clark"/>
    <s v="3rd District"/>
    <x v="0"/>
    <x v="0"/>
    <s v="No"/>
    <s v="Yes"/>
    <s v="York Elementary"/>
    <s v="9301 NE 152nd Ave."/>
    <m/>
    <s v="Vancouver"/>
    <s v="Washington"/>
    <s v="98682"/>
    <n v="221"/>
    <n v="0"/>
    <n v="147"/>
    <n v="368"/>
    <n v="0.60050000000000003"/>
    <n v="0"/>
    <n v="0.60050000000000003"/>
    <s v="Yes"/>
    <s v="Yes"/>
    <s v="Yes"/>
    <s v="Yes"/>
    <s v="Yes"/>
    <s v="Yes"/>
    <s v="Yes"/>
    <s v="No"/>
    <s v="No"/>
    <s v="No"/>
    <s v="No"/>
    <s v="No"/>
    <s v="No"/>
    <s v="No"/>
    <s v="CEP"/>
  </r>
  <r>
    <n v="159505"/>
    <x v="565"/>
    <s v="Evergreen School District - Stevens"/>
    <s v="33-205"/>
    <s v="Stevens"/>
    <s v="5th District"/>
    <x v="0"/>
    <x v="0"/>
    <s v="No"/>
    <s v="Yes"/>
    <s v="Evergreen Elementary"/>
    <s v="3341 Addy-Gifford Rd"/>
    <m/>
    <s v="Gifford"/>
    <s v="Washington"/>
    <s v="99131"/>
    <n v="34"/>
    <n v="0"/>
    <n v="5"/>
    <n v="39"/>
    <n v="0.87180000000000002"/>
    <n v="0"/>
    <n v="0.87180000000000002"/>
    <s v="No"/>
    <s v="Yes"/>
    <s v="Yes"/>
    <s v="Yes"/>
    <s v="Yes"/>
    <s v="Yes"/>
    <s v="Yes"/>
    <s v="Yes"/>
    <s v="No"/>
    <s v="No"/>
    <s v="No"/>
    <s v="No"/>
    <s v="No"/>
    <s v="No"/>
    <s v="CEP"/>
  </r>
  <r>
    <n v="159543"/>
    <x v="566"/>
    <s v="Excelsior Youth Center"/>
    <m/>
    <s v="Spokane"/>
    <s v="5th District"/>
    <x v="1"/>
    <x v="2"/>
    <s v="Yes"/>
    <s v="Yes"/>
    <s v="Excelsior/Excelsior Holistic School"/>
    <s v="3754 W. Indian Trail Rd."/>
    <m/>
    <s v="Spokane"/>
    <s v="Washington"/>
    <s v="99208"/>
    <n v="0"/>
    <n v="0"/>
    <n v="0"/>
    <n v="0"/>
    <n v="0"/>
    <n v="0"/>
    <n v="0"/>
    <s v="No"/>
    <s v="No"/>
    <s v="No"/>
    <s v="No"/>
    <s v="No"/>
    <s v="Yes"/>
    <s v="Yes"/>
    <s v="Yes"/>
    <s v="Yes"/>
    <s v="Yes"/>
    <s v="Yes"/>
    <s v="Yes"/>
    <s v="Yes"/>
    <s v="Yes"/>
    <s v="Standard"/>
  </r>
  <r>
    <n v="159922"/>
    <x v="567"/>
    <s v="Federal Way School District"/>
    <s v="17-210"/>
    <s v="King"/>
    <s v="9th District"/>
    <x v="0"/>
    <x v="0"/>
    <s v="No"/>
    <s v="Yes"/>
    <s v="Acceleration Academy (aka Open Doors School)"/>
    <s v="31455 28th Ave S,"/>
    <m/>
    <s v="Federal Way"/>
    <s v="Washington"/>
    <s v="98003"/>
    <n v="168"/>
    <n v="0"/>
    <n v="0"/>
    <n v="168"/>
    <n v="1"/>
    <n v="0"/>
    <n v="1"/>
    <s v="No"/>
    <s v="No"/>
    <s v="No"/>
    <s v="No"/>
    <s v="No"/>
    <s v="No"/>
    <s v="No"/>
    <s v="No"/>
    <s v="No"/>
    <s v="No"/>
    <s v="Yes"/>
    <s v="Yes"/>
    <s v="Yes"/>
    <s v="Yes"/>
    <s v="CEP"/>
  </r>
  <r>
    <n v="159922"/>
    <x v="568"/>
    <s v="Federal Way School District"/>
    <s v="17-210"/>
    <s v="King"/>
    <s v="9th District"/>
    <x v="0"/>
    <x v="0"/>
    <s v="No"/>
    <s v="Yes"/>
    <s v="Adelaide Elementary School"/>
    <s v="1635 SW 304th St"/>
    <m/>
    <s v="Federal Way"/>
    <s v="Washington"/>
    <s v="98023"/>
    <n v="223"/>
    <n v="0"/>
    <n v="88"/>
    <n v="311"/>
    <n v="0.71699999999999997"/>
    <n v="0"/>
    <n v="0.71699999999999997"/>
    <s v="Yes"/>
    <s v="Yes"/>
    <s v="Yes"/>
    <s v="Yes"/>
    <s v="Yes"/>
    <s v="Yes"/>
    <s v="Yes"/>
    <s v="No"/>
    <s v="No"/>
    <s v="No"/>
    <s v="No"/>
    <s v="No"/>
    <s v="No"/>
    <s v="No"/>
    <s v="CEP"/>
  </r>
  <r>
    <n v="159922"/>
    <x v="569"/>
    <s v="Federal Way School District"/>
    <s v="17-210"/>
    <s v="King"/>
    <s v="9th District"/>
    <x v="0"/>
    <x v="0"/>
    <s v="No"/>
    <s v="Yes"/>
    <s v="Brigadoon Elementary School"/>
    <s v="3601 Southwest 336th St"/>
    <m/>
    <s v="Federal Way"/>
    <s v="Washington"/>
    <s v="98023"/>
    <n v="247"/>
    <n v="0"/>
    <n v="113"/>
    <n v="360"/>
    <n v="0.68610000000000004"/>
    <n v="0"/>
    <n v="0.68610000000000004"/>
    <s v="Yes"/>
    <s v="Yes"/>
    <s v="Yes"/>
    <s v="Yes"/>
    <s v="Yes"/>
    <s v="Yes"/>
    <s v="Yes"/>
    <s v="No"/>
    <s v="No"/>
    <s v="No"/>
    <s v="No"/>
    <s v="No"/>
    <s v="No"/>
    <s v="No"/>
    <s v="CEP"/>
  </r>
  <r>
    <n v="159922"/>
    <x v="570"/>
    <s v="Federal Way School District"/>
    <s v="17-210"/>
    <s v="King"/>
    <s v="9th District"/>
    <x v="0"/>
    <x v="0"/>
    <s v="No"/>
    <s v="Yes"/>
    <s v="Camelot Elementary School"/>
    <s v="4041 S 298th St"/>
    <m/>
    <s v="Auburn"/>
    <s v="Washington"/>
    <s v="98001"/>
    <n v="197"/>
    <n v="0"/>
    <n v="130"/>
    <n v="327"/>
    <n v="0.60240000000000005"/>
    <n v="0"/>
    <n v="0.60240000000000005"/>
    <s v="Yes"/>
    <s v="Yes"/>
    <s v="Yes"/>
    <s v="Yes"/>
    <s v="Yes"/>
    <s v="Yes"/>
    <s v="Yes"/>
    <s v="No"/>
    <s v="No"/>
    <s v="No"/>
    <s v="No"/>
    <s v="No"/>
    <s v="No"/>
    <s v="No"/>
    <s v="CEP"/>
  </r>
  <r>
    <n v="159922"/>
    <x v="571"/>
    <s v="Federal Way School District"/>
    <s v="17-210"/>
    <s v="King"/>
    <s v="9th District"/>
    <x v="0"/>
    <x v="0"/>
    <s v="No"/>
    <s v="Yes"/>
    <s v="Decatur High School"/>
    <s v="2800 SW 320th St"/>
    <m/>
    <s v="Federal Way"/>
    <s v="Washington"/>
    <s v="98023"/>
    <n v="826"/>
    <n v="0"/>
    <n v="506"/>
    <n v="1332"/>
    <n v="0.62009999999999998"/>
    <n v="0"/>
    <n v="0.62009999999999998"/>
    <s v="No"/>
    <s v="No"/>
    <s v="No"/>
    <s v="No"/>
    <s v="No"/>
    <s v="No"/>
    <s v="No"/>
    <s v="No"/>
    <s v="No"/>
    <s v="No"/>
    <s v="Yes"/>
    <s v="Yes"/>
    <s v="Yes"/>
    <s v="Yes"/>
    <s v="CEP"/>
  </r>
  <r>
    <n v="159922"/>
    <x v="572"/>
    <s v="Federal Way School District"/>
    <s v="17-210"/>
    <s v="King"/>
    <s v="9th District"/>
    <x v="0"/>
    <x v="0"/>
    <s v="No"/>
    <s v="Yes"/>
    <s v="Enterprise Elementary School"/>
    <s v="625 S 314th ST"/>
    <m/>
    <s v="Federal Way"/>
    <s v="Washington"/>
    <s v="98003"/>
    <n v="317"/>
    <n v="0"/>
    <n v="135"/>
    <n v="452"/>
    <n v="0.70130000000000003"/>
    <n v="0"/>
    <n v="0.70130000000000003"/>
    <s v="Yes"/>
    <s v="Yes"/>
    <s v="Yes"/>
    <s v="Yes"/>
    <s v="Yes"/>
    <s v="Yes"/>
    <s v="Yes"/>
    <s v="No"/>
    <s v="No"/>
    <s v="No"/>
    <s v="No"/>
    <s v="No"/>
    <s v="No"/>
    <s v="No"/>
    <s v="CEP"/>
  </r>
  <r>
    <n v="159922"/>
    <x v="573"/>
    <s v="Federal Way School District"/>
    <s v="17-210"/>
    <s v="King"/>
    <s v="9th District"/>
    <x v="0"/>
    <x v="0"/>
    <s v="No"/>
    <s v="Yes"/>
    <s v="Evergreen Middle School"/>
    <s v="26630 40th Avenue South"/>
    <m/>
    <s v="Kent"/>
    <s v="Washington"/>
    <s v="98032"/>
    <n v="620"/>
    <n v="0"/>
    <n v="99"/>
    <n v="719"/>
    <n v="0.86229999999999996"/>
    <n v="0"/>
    <n v="0.86229999999999996"/>
    <s v="No"/>
    <s v="No"/>
    <s v="No"/>
    <s v="No"/>
    <s v="No"/>
    <s v="No"/>
    <s v="No"/>
    <s v="Yes"/>
    <s v="Yes"/>
    <s v="Yes"/>
    <s v="No"/>
    <s v="No"/>
    <s v="No"/>
    <s v="No"/>
    <s v="CEP"/>
  </r>
  <r>
    <n v="159922"/>
    <x v="574"/>
    <s v="Federal Way School District"/>
    <s v="17-210"/>
    <s v="King"/>
    <s v="9th District"/>
    <x v="0"/>
    <x v="0"/>
    <s v="No"/>
    <s v="Yes"/>
    <s v="Federal Way High School"/>
    <s v="30611 16th Ave S"/>
    <m/>
    <s v="Federal Way"/>
    <s v="Washington"/>
    <s v="98003"/>
    <n v="1191"/>
    <n v="0"/>
    <n v="439"/>
    <n v="1630"/>
    <n v="0.73070000000000002"/>
    <n v="0"/>
    <n v="0.73070000000000002"/>
    <s v="No"/>
    <s v="No"/>
    <s v="No"/>
    <s v="No"/>
    <s v="No"/>
    <s v="No"/>
    <s v="No"/>
    <s v="No"/>
    <s v="No"/>
    <s v="No"/>
    <s v="Yes"/>
    <s v="Yes"/>
    <s v="Yes"/>
    <s v="Yes"/>
    <s v="CEP"/>
  </r>
  <r>
    <n v="159922"/>
    <x v="575"/>
    <s v="Federal Way School District"/>
    <s v="17-210"/>
    <s v="King"/>
    <s v="9th District"/>
    <x v="0"/>
    <x v="0"/>
    <s v="No"/>
    <s v="Yes"/>
    <s v="Federal Way Public Academy"/>
    <s v="34620 9th Ave S"/>
    <m/>
    <s v="Federal Way"/>
    <s v="Washington"/>
    <s v="98003"/>
    <n v="98"/>
    <n v="0"/>
    <n v="201"/>
    <n v="299"/>
    <n v="0.32779999999999998"/>
    <n v="0"/>
    <n v="0.32779999999999998"/>
    <s v="No"/>
    <s v="No"/>
    <s v="No"/>
    <s v="No"/>
    <s v="No"/>
    <s v="No"/>
    <s v="No"/>
    <s v="Yes"/>
    <s v="Yes"/>
    <s v="Yes"/>
    <s v="Yes"/>
    <s v="Yes"/>
    <s v="No"/>
    <s v="No"/>
    <s v="CEP"/>
  </r>
  <r>
    <n v="159922"/>
    <x v="576"/>
    <s v="Federal Way School District"/>
    <s v="17-210"/>
    <s v="King"/>
    <s v="9th District"/>
    <x v="0"/>
    <x v="0"/>
    <s v="No"/>
    <s v="Yes"/>
    <s v="Green Gables"/>
    <s v="32607 47th Ave SW"/>
    <m/>
    <s v="Federal Way"/>
    <s v="Washington"/>
    <s v="98023"/>
    <n v="208"/>
    <n v="0"/>
    <n v="130"/>
    <n v="338"/>
    <n v="0.61539999999999995"/>
    <n v="0"/>
    <n v="0.61539999999999995"/>
    <s v="No"/>
    <s v="Yes"/>
    <s v="Yes"/>
    <s v="Yes"/>
    <s v="Yes"/>
    <s v="Yes"/>
    <s v="Yes"/>
    <s v="No"/>
    <s v="No"/>
    <s v="No"/>
    <s v="No"/>
    <s v="No"/>
    <s v="No"/>
    <s v="No"/>
    <s v="CEP"/>
  </r>
  <r>
    <n v="159922"/>
    <x v="577"/>
    <s v="Federal Way School District"/>
    <s v="17-210"/>
    <s v="King"/>
    <s v="9th District"/>
    <x v="0"/>
    <x v="0"/>
    <s v="No"/>
    <s v="Yes"/>
    <s v="Ilahee Jr High"/>
    <s v="36001 - 1st Avenue S"/>
    <m/>
    <s v="Federal Way"/>
    <s v="Washington"/>
    <s v="98003"/>
    <n v="572"/>
    <n v="0"/>
    <n v="106"/>
    <n v="678"/>
    <n v="0.84370000000000001"/>
    <n v="0"/>
    <n v="0.84370000000000001"/>
    <s v="No"/>
    <s v="No"/>
    <s v="No"/>
    <s v="No"/>
    <s v="No"/>
    <s v="No"/>
    <s v="Yes"/>
    <s v="Yes"/>
    <s v="Yes"/>
    <s v="Yes"/>
    <s v="No"/>
    <s v="No"/>
    <s v="No"/>
    <s v="No"/>
    <s v="CEP"/>
  </r>
  <r>
    <n v="159922"/>
    <x v="578"/>
    <s v="Federal Way School District"/>
    <s v="17-210"/>
    <s v="King"/>
    <s v="9th District"/>
    <x v="0"/>
    <x v="0"/>
    <s v="No"/>
    <s v="Yes"/>
    <s v="Kilo Junior High"/>
    <s v="4400 S. 308th St"/>
    <m/>
    <s v="Auburn"/>
    <s v="Washington"/>
    <s v="98001"/>
    <n v="411"/>
    <n v="0"/>
    <n v="209"/>
    <n v="620"/>
    <n v="0.66290000000000004"/>
    <n v="0"/>
    <n v="0.66290000000000004"/>
    <s v="No"/>
    <s v="No"/>
    <s v="No"/>
    <s v="No"/>
    <s v="No"/>
    <s v="No"/>
    <s v="No"/>
    <s v="Yes"/>
    <s v="Yes"/>
    <s v="Yes"/>
    <s v="No"/>
    <s v="No"/>
    <s v="No"/>
    <s v="No"/>
    <s v="CEP"/>
  </r>
  <r>
    <n v="159922"/>
    <x v="579"/>
    <s v="Federal Way School District"/>
    <s v="17-210"/>
    <s v="King"/>
    <s v="9th District"/>
    <x v="0"/>
    <x v="0"/>
    <s v="No"/>
    <s v="Yes"/>
    <s v="Lake Dollof Elementary School"/>
    <s v="4200 S 308th St"/>
    <m/>
    <s v="Federal Way"/>
    <s v="Washington"/>
    <s v="98001"/>
    <n v="459"/>
    <n v="0"/>
    <n v="8"/>
    <n v="467"/>
    <n v="0.9829"/>
    <n v="0"/>
    <n v="0.9829"/>
    <s v="No"/>
    <s v="Yes"/>
    <s v="Yes"/>
    <s v="Yes"/>
    <s v="Yes"/>
    <s v="Yes"/>
    <s v="Yes"/>
    <s v="No"/>
    <s v="No"/>
    <s v="No"/>
    <s v="No"/>
    <s v="No"/>
    <s v="No"/>
    <s v="No"/>
    <s v="CEP"/>
  </r>
  <r>
    <n v="159922"/>
    <x v="580"/>
    <s v="Federal Way School District"/>
    <s v="17-210"/>
    <s v="King"/>
    <s v="9th District"/>
    <x v="0"/>
    <x v="0"/>
    <s v="No"/>
    <s v="Yes"/>
    <s v="Lake Grove Elementary"/>
    <s v="303 SW 308th St"/>
    <m/>
    <s v="Federal Way"/>
    <s v="Washington"/>
    <s v="98023"/>
    <n v="299"/>
    <n v="0"/>
    <n v="69"/>
    <n v="368"/>
    <n v="0.8125"/>
    <n v="0"/>
    <n v="0.8125"/>
    <s v="No"/>
    <s v="Yes"/>
    <s v="Yes"/>
    <s v="Yes"/>
    <s v="Yes"/>
    <s v="Yes"/>
    <s v="Yes"/>
    <s v="No"/>
    <s v="No"/>
    <s v="No"/>
    <s v="No"/>
    <s v="No"/>
    <s v="No"/>
    <s v="No"/>
    <s v="CEP"/>
  </r>
  <r>
    <n v="159922"/>
    <x v="581"/>
    <s v="Federal Way School District"/>
    <s v="17-210"/>
    <s v="King"/>
    <s v="9th District"/>
    <x v="0"/>
    <x v="0"/>
    <s v="No"/>
    <s v="Yes"/>
    <s v="Lakeland Elementary"/>
    <s v="35827 32nd Ave S"/>
    <m/>
    <s v="Auburn"/>
    <s v="Washington"/>
    <s v="98001"/>
    <n v="272"/>
    <n v="0"/>
    <n v="136"/>
    <n v="408"/>
    <n v="0.66669999999999996"/>
    <n v="0"/>
    <n v="0.66669999999999996"/>
    <s v="No"/>
    <s v="Yes"/>
    <s v="Yes"/>
    <s v="Yes"/>
    <s v="Yes"/>
    <s v="Yes"/>
    <s v="Yes"/>
    <s v="No"/>
    <s v="No"/>
    <s v="No"/>
    <s v="No"/>
    <s v="No"/>
    <s v="No"/>
    <s v="No"/>
    <s v="CEP"/>
  </r>
  <r>
    <n v="159922"/>
    <x v="582"/>
    <s v="Federal Way School District"/>
    <s v="17-210"/>
    <s v="King"/>
    <s v="9th District"/>
    <x v="0"/>
    <x v="0"/>
    <s v="No"/>
    <s v="Yes"/>
    <s v="Lakota Junior High"/>
    <s v="1415 SW 314th St"/>
    <m/>
    <s v="Federal Way"/>
    <s v="Washington"/>
    <s v="98023"/>
    <n v="425"/>
    <n v="0"/>
    <n v="210"/>
    <n v="635"/>
    <n v="0.66930000000000001"/>
    <n v="0"/>
    <n v="0.66930000000000001"/>
    <s v="No"/>
    <s v="No"/>
    <s v="No"/>
    <s v="No"/>
    <s v="No"/>
    <s v="No"/>
    <s v="No"/>
    <s v="Yes"/>
    <s v="Yes"/>
    <s v="Yes"/>
    <s v="No"/>
    <s v="No"/>
    <s v="No"/>
    <s v="No"/>
    <s v="CEP"/>
  </r>
  <r>
    <n v="159922"/>
    <x v="583"/>
    <s v="Federal Way School District"/>
    <s v="17-210"/>
    <s v="King"/>
    <s v="9th District"/>
    <x v="0"/>
    <x v="0"/>
    <s v="No"/>
    <s v="Yes"/>
    <s v="Mark Twain Elementary"/>
    <s v="2450 South Star Lake Rd"/>
    <m/>
    <s v="Federal Way"/>
    <s v="Washington"/>
    <s v="98003"/>
    <n v="493"/>
    <n v="0"/>
    <n v="0"/>
    <n v="493"/>
    <n v="1"/>
    <n v="0"/>
    <n v="1"/>
    <s v="No"/>
    <s v="Yes"/>
    <s v="Yes"/>
    <s v="Yes"/>
    <s v="Yes"/>
    <s v="Yes"/>
    <s v="Yes"/>
    <s v="No"/>
    <s v="No"/>
    <s v="No"/>
    <s v="No"/>
    <s v="No"/>
    <s v="No"/>
    <s v="No"/>
    <s v="CEP"/>
  </r>
  <r>
    <n v="159922"/>
    <x v="584"/>
    <s v="Federal Way School District"/>
    <s v="17-210"/>
    <s v="King"/>
    <s v="9th District"/>
    <x v="0"/>
    <x v="0"/>
    <s v="No"/>
    <s v="Yes"/>
    <s v="Meredith Hill Elementary"/>
    <s v="5830 South 300th Street"/>
    <m/>
    <s v="Auburn"/>
    <s v="Washington"/>
    <s v="98001"/>
    <n v="205"/>
    <n v="0"/>
    <n v="223"/>
    <n v="428"/>
    <n v="0.47899999999999998"/>
    <n v="0"/>
    <n v="0.47899999999999998"/>
    <s v="Yes"/>
    <s v="Yes"/>
    <s v="Yes"/>
    <s v="Yes"/>
    <s v="Yes"/>
    <s v="Yes"/>
    <s v="Yes"/>
    <s v="No"/>
    <s v="No"/>
    <s v="No"/>
    <s v="No"/>
    <s v="No"/>
    <s v="No"/>
    <s v="No"/>
    <s v="CEP"/>
  </r>
  <r>
    <n v="159922"/>
    <x v="585"/>
    <s v="Federal Way School District"/>
    <s v="17-210"/>
    <s v="King"/>
    <s v="9th District"/>
    <x v="0"/>
    <x v="0"/>
    <s v="No"/>
    <s v="Yes"/>
    <s v="Mirror Lake Elementary School"/>
    <s v="625 S 314th St"/>
    <m/>
    <s v="Federal Way"/>
    <s v="Washington"/>
    <s v="98003"/>
    <n v="401"/>
    <n v="0"/>
    <n v="53"/>
    <n v="454"/>
    <n v="0.88329999999999997"/>
    <n v="0"/>
    <n v="0.88329999999999997"/>
    <s v="No"/>
    <s v="Yes"/>
    <s v="Yes"/>
    <s v="Yes"/>
    <s v="Yes"/>
    <s v="Yes"/>
    <s v="Yes"/>
    <s v="No"/>
    <s v="No"/>
    <s v="No"/>
    <s v="No"/>
    <s v="No"/>
    <s v="No"/>
    <s v="No"/>
    <s v="CEP"/>
  </r>
  <r>
    <n v="159922"/>
    <x v="586"/>
    <s v="Federal Way School District"/>
    <s v="17-210"/>
    <s v="King"/>
    <s v="9th District"/>
    <x v="0"/>
    <x v="0"/>
    <s v="No"/>
    <s v="Yes"/>
    <s v="Nautilus Elementary"/>
    <s v="1000 S 289th  St"/>
    <m/>
    <s v="Federal Way"/>
    <s v="Washington"/>
    <s v="98003"/>
    <n v="308"/>
    <n v="0"/>
    <n v="131"/>
    <n v="439"/>
    <n v="0.7016"/>
    <n v="0"/>
    <n v="0.7016"/>
    <s v="No"/>
    <s v="Yes"/>
    <s v="Yes"/>
    <s v="Yes"/>
    <s v="Yes"/>
    <s v="Yes"/>
    <s v="Yes"/>
    <s v="Yes"/>
    <s v="Yes"/>
    <s v="Yes"/>
    <s v="No"/>
    <s v="No"/>
    <s v="No"/>
    <s v="No"/>
    <s v="CEP"/>
  </r>
  <r>
    <n v="159922"/>
    <x v="587"/>
    <s v="Federal Way School District"/>
    <s v="17-210"/>
    <s v="King"/>
    <s v="9th District"/>
    <x v="0"/>
    <x v="0"/>
    <s v="No"/>
    <s v="Yes"/>
    <s v="Norman Center"/>
    <s v="33250 21st Ave SW"/>
    <m/>
    <s v="Federal Way"/>
    <s v="Washington"/>
    <s v="98023"/>
    <n v="31"/>
    <n v="0"/>
    <n v="21"/>
    <n v="52"/>
    <n v="0.59619999999999995"/>
    <n v="0"/>
    <n v="0.59619999999999995"/>
    <s v="No"/>
    <s v="No"/>
    <s v="No"/>
    <s v="No"/>
    <s v="No"/>
    <s v="No"/>
    <s v="No"/>
    <s v="No"/>
    <s v="No"/>
    <s v="No"/>
    <s v="No"/>
    <s v="No"/>
    <s v="No"/>
    <s v="Yes"/>
    <s v="CEP"/>
  </r>
  <r>
    <n v="159922"/>
    <x v="588"/>
    <s v="Federal Way School District"/>
    <s v="17-210"/>
    <s v="King"/>
    <s v="9th District"/>
    <x v="0"/>
    <x v="0"/>
    <s v="No"/>
    <s v="Yes"/>
    <s v="Olympic View Elementary School"/>
    <s v="2626 SW 327th St"/>
    <m/>
    <s v="Federal Way"/>
    <s v="Washington"/>
    <s v="98023"/>
    <n v="383"/>
    <n v="0"/>
    <n v="45"/>
    <n v="428"/>
    <n v="0.89490000000000003"/>
    <n v="0"/>
    <n v="0.89490000000000003"/>
    <s v="No"/>
    <s v="Yes"/>
    <s v="Yes"/>
    <s v="Yes"/>
    <s v="Yes"/>
    <s v="Yes"/>
    <s v="Yes"/>
    <s v="No"/>
    <s v="No"/>
    <s v="No"/>
    <s v="No"/>
    <s v="No"/>
    <s v="No"/>
    <s v="No"/>
    <s v="CEP"/>
  </r>
  <r>
    <n v="159922"/>
    <x v="589"/>
    <s v="Federal Way School District"/>
    <s v="17-210"/>
    <s v="King"/>
    <s v="9th District"/>
    <x v="0"/>
    <x v="0"/>
    <s v="No"/>
    <s v="Yes"/>
    <s v="Panther Lake Elementary"/>
    <s v="34424 1st Ave. S."/>
    <m/>
    <s v="Federal Way"/>
    <s v="Washington"/>
    <s v="98003"/>
    <n v="424"/>
    <n v="0"/>
    <n v="0"/>
    <n v="424"/>
    <n v="1"/>
    <n v="0"/>
    <n v="1"/>
    <s v="No"/>
    <s v="Yes"/>
    <s v="Yes"/>
    <s v="Yes"/>
    <s v="Yes"/>
    <s v="Yes"/>
    <s v="Yes"/>
    <s v="No"/>
    <s v="No"/>
    <s v="No"/>
    <s v="No"/>
    <s v="No"/>
    <s v="No"/>
    <s v="No"/>
    <s v="CEP"/>
  </r>
  <r>
    <n v="159922"/>
    <x v="590"/>
    <s v="Federal Way School District"/>
    <s v="17-210"/>
    <s v="King"/>
    <s v="9th District"/>
    <x v="0"/>
    <x v="0"/>
    <s v="No"/>
    <s v="Yes"/>
    <s v="Rainier View"/>
    <s v="3015 S. 368th St"/>
    <m/>
    <s v="Federal Way"/>
    <s v="Washington"/>
    <s v="98003"/>
    <n v="504"/>
    <n v="0"/>
    <n v="5"/>
    <n v="509"/>
    <n v="0.99019999999999997"/>
    <n v="0"/>
    <n v="0.99019999999999997"/>
    <s v="Yes"/>
    <s v="Yes"/>
    <s v="Yes"/>
    <s v="Yes"/>
    <s v="Yes"/>
    <s v="Yes"/>
    <s v="Yes"/>
    <s v="No"/>
    <s v="No"/>
    <s v="No"/>
    <s v="No"/>
    <s v="No"/>
    <s v="No"/>
    <s v="No"/>
    <s v="CEP"/>
  </r>
  <r>
    <n v="159922"/>
    <x v="591"/>
    <s v="Federal Way School District"/>
    <s v="17-210"/>
    <s v="King"/>
    <s v="9th District"/>
    <x v="0"/>
    <x v="0"/>
    <s v="No"/>
    <s v="Yes"/>
    <s v="Sacajewea Middle School"/>
    <s v="1101 South Dash Point Road"/>
    <m/>
    <s v="Federal Way"/>
    <s v="Washington"/>
    <s v="98003"/>
    <n v="575"/>
    <n v="0"/>
    <n v="112"/>
    <n v="687"/>
    <n v="0.83699999999999997"/>
    <n v="0"/>
    <n v="0.83699999999999997"/>
    <s v="No"/>
    <s v="No"/>
    <s v="No"/>
    <s v="No"/>
    <s v="No"/>
    <s v="No"/>
    <s v="No"/>
    <s v="Yes"/>
    <s v="Yes"/>
    <s v="Yes"/>
    <s v="No"/>
    <s v="No"/>
    <s v="No"/>
    <s v="No"/>
    <s v="CEP"/>
  </r>
  <r>
    <n v="159922"/>
    <x v="592"/>
    <s v="Federal Way School District"/>
    <s v="17-210"/>
    <s v="King"/>
    <s v="9th District"/>
    <x v="0"/>
    <x v="0"/>
    <s v="No"/>
    <s v="Yes"/>
    <s v="Saghalie Middle School"/>
    <s v="33914 19th Avenue S.W."/>
    <m/>
    <s v="Federal Way"/>
    <s v="Washington"/>
    <s v="98023"/>
    <n v="366"/>
    <n v="0"/>
    <n v="173"/>
    <n v="539"/>
    <n v="0.67900000000000005"/>
    <n v="0"/>
    <n v="0.67900000000000005"/>
    <s v="No"/>
    <s v="No"/>
    <s v="No"/>
    <s v="No"/>
    <s v="No"/>
    <s v="No"/>
    <s v="No"/>
    <s v="Yes"/>
    <s v="Yes"/>
    <s v="Yes"/>
    <s v="Yes"/>
    <s v="Yes"/>
    <s v="Yes"/>
    <s v="Yes"/>
    <s v="CEP"/>
  </r>
  <r>
    <n v="159922"/>
    <x v="593"/>
    <s v="Federal Way School District"/>
    <s v="17-210"/>
    <s v="King"/>
    <s v="9th District"/>
    <x v="0"/>
    <x v="0"/>
    <s v="No"/>
    <s v="Yes"/>
    <s v="Sequoyah Middle School"/>
    <s v="3425 S 360th Street"/>
    <m/>
    <s v="Auburn"/>
    <s v="Washington"/>
    <s v="98001"/>
    <n v="459"/>
    <n v="0"/>
    <n v="79"/>
    <n v="538"/>
    <n v="0.85319999999999996"/>
    <n v="0"/>
    <n v="0.85319999999999996"/>
    <s v="No"/>
    <s v="No"/>
    <s v="No"/>
    <s v="No"/>
    <s v="No"/>
    <s v="No"/>
    <s v="No"/>
    <s v="Yes"/>
    <s v="Yes"/>
    <s v="Yes"/>
    <s v="No"/>
    <s v="No"/>
    <s v="No"/>
    <s v="No"/>
    <s v="CEP"/>
  </r>
  <r>
    <n v="159922"/>
    <x v="594"/>
    <s v="Federal Way School District"/>
    <s v="17-210"/>
    <s v="King"/>
    <s v="9th District"/>
    <x v="0"/>
    <x v="0"/>
    <s v="No"/>
    <s v="Yes"/>
    <s v="Sherwood Forest Elementary"/>
    <s v="34600 12th Ave. SW"/>
    <m/>
    <s v="Federal Way"/>
    <s v="Washington"/>
    <s v="98023"/>
    <n v="211"/>
    <n v="0"/>
    <n v="137"/>
    <n v="348"/>
    <n v="0.60629999999999995"/>
    <n v="0"/>
    <n v="0.60629999999999995"/>
    <s v="No"/>
    <s v="Yes"/>
    <s v="Yes"/>
    <s v="Yes"/>
    <s v="Yes"/>
    <s v="Yes"/>
    <s v="Yes"/>
    <s v="No"/>
    <s v="No"/>
    <s v="No"/>
    <s v="No"/>
    <s v="No"/>
    <s v="No"/>
    <s v="No"/>
    <s v="CEP"/>
  </r>
  <r>
    <n v="159922"/>
    <x v="595"/>
    <s v="Federal Way School District"/>
    <s v="17-210"/>
    <s v="King"/>
    <s v="9th District"/>
    <x v="0"/>
    <x v="0"/>
    <s v="No"/>
    <s v="Yes"/>
    <s v="Silver Lake"/>
    <s v="1310 SW 325th Pl"/>
    <m/>
    <s v="Federal Way"/>
    <s v="Washington"/>
    <s v="98023"/>
    <n v="343"/>
    <n v="0"/>
    <n v="27"/>
    <n v="370"/>
    <n v="0.92700000000000005"/>
    <n v="0"/>
    <n v="0.92700000000000005"/>
    <s v="No"/>
    <s v="Yes"/>
    <s v="Yes"/>
    <s v="Yes"/>
    <s v="Yes"/>
    <s v="Yes"/>
    <s v="Yes"/>
    <s v="No"/>
    <s v="No"/>
    <s v="No"/>
    <s v="No"/>
    <s v="No"/>
    <s v="No"/>
    <s v="No"/>
    <s v="CEP"/>
  </r>
  <r>
    <n v="159922"/>
    <x v="596"/>
    <s v="Federal Way School District"/>
    <s v="17-210"/>
    <s v="King"/>
    <s v="9th District"/>
    <x v="0"/>
    <x v="0"/>
    <s v="No"/>
    <s v="Yes"/>
    <s v="Star Lake Elementary"/>
    <s v="4014 S. 270th Street"/>
    <m/>
    <s v="Kent"/>
    <s v="Washington"/>
    <s v="98032"/>
    <n v="286"/>
    <n v="0"/>
    <n v="73"/>
    <n v="359"/>
    <n v="0.79669999999999996"/>
    <n v="0"/>
    <n v="0.79669999999999996"/>
    <s v="No"/>
    <s v="Yes"/>
    <s v="Yes"/>
    <s v="Yes"/>
    <s v="Yes"/>
    <s v="Yes"/>
    <s v="Yes"/>
    <s v="No"/>
    <s v="No"/>
    <s v="No"/>
    <s v="No"/>
    <s v="No"/>
    <s v="No"/>
    <s v="No"/>
    <s v="CEP"/>
  </r>
  <r>
    <n v="159922"/>
    <x v="597"/>
    <s v="Federal Way School District"/>
    <s v="17-210"/>
    <s v="King"/>
    <s v="9th District"/>
    <x v="0"/>
    <x v="0"/>
    <s v="No"/>
    <s v="Yes"/>
    <s v="Sunnycrest Elementary"/>
    <s v="24629 42nd Ave S"/>
    <m/>
    <s v="Kent"/>
    <s v="Washington"/>
    <s v="98032"/>
    <n v="525"/>
    <n v="0"/>
    <n v="0"/>
    <n v="525"/>
    <n v="1"/>
    <n v="0"/>
    <n v="1"/>
    <s v="No"/>
    <s v="Yes"/>
    <s v="Yes"/>
    <s v="Yes"/>
    <s v="Yes"/>
    <s v="Yes"/>
    <s v="Yes"/>
    <s v="No"/>
    <s v="No"/>
    <s v="No"/>
    <s v="No"/>
    <s v="No"/>
    <s v="No"/>
    <s v="No"/>
    <s v="CEP"/>
  </r>
  <r>
    <n v="159922"/>
    <x v="598"/>
    <s v="Federal Way School District"/>
    <s v="17-210"/>
    <s v="King"/>
    <s v="9th District"/>
    <x v="0"/>
    <x v="0"/>
    <s v="No"/>
    <s v="Yes"/>
    <s v="Thomas Jefferson High"/>
    <s v="4248 S. 288th Street"/>
    <m/>
    <s v="Auburn"/>
    <s v="Washington"/>
    <s v="98001"/>
    <n v="1146"/>
    <n v="0"/>
    <n v="661"/>
    <n v="1807"/>
    <n v="0.63419999999999999"/>
    <n v="0"/>
    <n v="0.63419999999999999"/>
    <s v="No"/>
    <s v="No"/>
    <s v="No"/>
    <s v="No"/>
    <s v="No"/>
    <s v="No"/>
    <s v="No"/>
    <s v="No"/>
    <s v="No"/>
    <s v="No"/>
    <s v="Yes"/>
    <s v="Yes"/>
    <s v="Yes"/>
    <s v="Yes"/>
    <s v="CEP"/>
  </r>
  <r>
    <n v="159922"/>
    <x v="599"/>
    <s v="Federal Way School District"/>
    <s v="17-210"/>
    <s v="King"/>
    <s v="9th District"/>
    <x v="0"/>
    <x v="0"/>
    <s v="No"/>
    <s v="Yes"/>
    <s v="Todd Beamer High School"/>
    <s v="35999 16th Avenue South"/>
    <m/>
    <s v="Federal Way"/>
    <s v="Washington"/>
    <s v="98003"/>
    <n v="877"/>
    <n v="0"/>
    <n v="342"/>
    <n v="1219"/>
    <n v="0.71940000000000004"/>
    <n v="0"/>
    <n v="0.71940000000000004"/>
    <s v="No"/>
    <s v="No"/>
    <s v="No"/>
    <s v="No"/>
    <s v="No"/>
    <s v="No"/>
    <s v="No"/>
    <s v="No"/>
    <s v="No"/>
    <s v="No"/>
    <s v="Yes"/>
    <s v="Yes"/>
    <s v="Yes"/>
    <s v="Yes"/>
    <s v="CEP"/>
  </r>
  <r>
    <n v="159922"/>
    <x v="600"/>
    <s v="Federal Way School District"/>
    <s v="17-210"/>
    <s v="King"/>
    <s v="9th District"/>
    <x v="0"/>
    <x v="0"/>
    <s v="No"/>
    <s v="Yes"/>
    <s v="Truman High School"/>
    <s v="31455 28th Ave S"/>
    <m/>
    <s v="Federal Way"/>
    <s v="Washington"/>
    <s v="98003"/>
    <n v="71"/>
    <n v="0"/>
    <n v="0"/>
    <n v="71"/>
    <n v="1"/>
    <n v="0"/>
    <n v="1"/>
    <s v="No"/>
    <s v="No"/>
    <s v="No"/>
    <s v="No"/>
    <s v="No"/>
    <s v="No"/>
    <s v="No"/>
    <s v="No"/>
    <s v="No"/>
    <s v="No"/>
    <s v="Yes"/>
    <s v="Yes"/>
    <s v="Yes"/>
    <s v="Yes"/>
    <s v="CEP"/>
  </r>
  <r>
    <n v="159922"/>
    <x v="601"/>
    <s v="Federal Way School District"/>
    <s v="17-210"/>
    <s v="King"/>
    <s v="9th District"/>
    <x v="0"/>
    <x v="0"/>
    <s v="No"/>
    <s v="Yes"/>
    <s v="Twin Lakes Elementary"/>
    <s v="4400 SW 320th St"/>
    <m/>
    <s v="Federal Way"/>
    <s v="Washington"/>
    <s v="98023"/>
    <n v="325"/>
    <n v="0"/>
    <n v="73"/>
    <n v="398"/>
    <n v="0.81659999999999999"/>
    <n v="0"/>
    <n v="0.81659999999999999"/>
    <s v="Yes"/>
    <s v="Yes"/>
    <s v="Yes"/>
    <s v="Yes"/>
    <s v="Yes"/>
    <s v="Yes"/>
    <s v="Yes"/>
    <s v="No"/>
    <s v="No"/>
    <s v="No"/>
    <s v="No"/>
    <s v="No"/>
    <s v="No"/>
    <s v="No"/>
    <s v="CEP"/>
  </r>
  <r>
    <n v="159922"/>
    <x v="602"/>
    <s v="Federal Way School District"/>
    <s v="17-210"/>
    <s v="King"/>
    <s v="9th District"/>
    <x v="0"/>
    <x v="0"/>
    <s v="No"/>
    <s v="Yes"/>
    <s v="Valhalla Elementary School"/>
    <s v="27847 42nd Ave S"/>
    <m/>
    <s v="Auburn"/>
    <s v="Washington"/>
    <s v="98001"/>
    <n v="393"/>
    <n v="0"/>
    <n v="130"/>
    <n v="523"/>
    <n v="0.75139999999999996"/>
    <n v="0"/>
    <n v="0.75139999999999996"/>
    <s v="No"/>
    <s v="Yes"/>
    <s v="Yes"/>
    <s v="Yes"/>
    <s v="Yes"/>
    <s v="Yes"/>
    <s v="Yes"/>
    <s v="No"/>
    <s v="No"/>
    <s v="No"/>
    <s v="No"/>
    <s v="No"/>
    <s v="No"/>
    <s v="No"/>
    <s v="CEP"/>
  </r>
  <r>
    <n v="159922"/>
    <x v="603"/>
    <s v="Federal Way School District"/>
    <s v="17-210"/>
    <s v="King"/>
    <s v="9th District"/>
    <x v="0"/>
    <x v="0"/>
    <s v="No"/>
    <s v="Yes"/>
    <s v="Wildwood Elementary School"/>
    <s v="2405 South 300th St"/>
    <m/>
    <s v="Federal Way"/>
    <s v="Washington"/>
    <s v="98003"/>
    <n v="533"/>
    <n v="0"/>
    <n v="48"/>
    <n v="581"/>
    <n v="0.91739999999999999"/>
    <n v="0"/>
    <n v="0.91739999999999999"/>
    <s v="Yes"/>
    <s v="Yes"/>
    <s v="Yes"/>
    <s v="Yes"/>
    <s v="Yes"/>
    <s v="Yes"/>
    <s v="Yes"/>
    <s v="No"/>
    <s v="No"/>
    <s v="No"/>
    <s v="No"/>
    <s v="No"/>
    <s v="No"/>
    <s v="No"/>
    <s v="CEP"/>
  </r>
  <r>
    <n v="159922"/>
    <x v="604"/>
    <s v="Federal Way School District"/>
    <s v="17-210"/>
    <s v="King"/>
    <s v="9th District"/>
    <x v="0"/>
    <x v="0"/>
    <s v="No"/>
    <s v="Yes"/>
    <s v="Woodmont Elementary"/>
    <s v="26454 16th Avenue South"/>
    <m/>
    <s v="Des Moines"/>
    <s v="Washington"/>
    <s v="98198"/>
    <n v="282"/>
    <n v="0"/>
    <n v="156"/>
    <n v="438"/>
    <n v="0.64380000000000004"/>
    <n v="0"/>
    <n v="0.64380000000000004"/>
    <s v="No"/>
    <s v="Yes"/>
    <s v="Yes"/>
    <s v="Yes"/>
    <s v="Yes"/>
    <s v="Yes"/>
    <s v="Yes"/>
    <s v="Yes"/>
    <s v="Yes"/>
    <s v="Yes"/>
    <s v="No"/>
    <s v="No"/>
    <s v="No"/>
    <s v="No"/>
    <s v="CEP"/>
  </r>
  <r>
    <n v="159289"/>
    <x v="605"/>
    <s v="Ferndale School District"/>
    <s v="37-502"/>
    <s v="Whatcom"/>
    <s v="1st District"/>
    <x v="0"/>
    <x v="0"/>
    <s v="No"/>
    <s v="Yes"/>
    <s v="Beach Elementary"/>
    <s v="3786 Centerview"/>
    <m/>
    <s v="Lummi Island"/>
    <s v="Washington"/>
    <s v="98262"/>
    <n v="34"/>
    <n v="0"/>
    <n v="9"/>
    <n v="43"/>
    <n v="0.79069999999999996"/>
    <n v="0"/>
    <n v="0.79069999999999996"/>
    <s v="No"/>
    <s v="Yes"/>
    <s v="Yes"/>
    <s v="Yes"/>
    <s v="Yes"/>
    <s v="Yes"/>
    <s v="Yes"/>
    <s v="No"/>
    <s v="No"/>
    <s v="No"/>
    <s v="No"/>
    <s v="No"/>
    <s v="No"/>
    <s v="No"/>
    <s v="CEP"/>
  </r>
  <r>
    <n v="159289"/>
    <x v="606"/>
    <s v="Ferndale School District"/>
    <s v="37-502"/>
    <s v="Whatcom"/>
    <s v="1st District"/>
    <x v="0"/>
    <x v="0"/>
    <s v="No"/>
    <s v="Yes"/>
    <s v="Cascadia Elementary"/>
    <s v="6175 Church Rd"/>
    <m/>
    <s v="Ferndale"/>
    <s v="Washington"/>
    <s v="98248"/>
    <n v="282"/>
    <n v="0"/>
    <n v="148"/>
    <n v="430"/>
    <n v="0.65580000000000005"/>
    <n v="0"/>
    <n v="0.65580000000000005"/>
    <s v="No"/>
    <s v="Yes"/>
    <s v="Yes"/>
    <s v="Yes"/>
    <s v="Yes"/>
    <s v="Yes"/>
    <s v="Yes"/>
    <s v="No"/>
    <s v="No"/>
    <s v="No"/>
    <s v="No"/>
    <s v="No"/>
    <s v="No"/>
    <s v="No"/>
    <s v="CEP"/>
  </r>
  <r>
    <n v="159289"/>
    <x v="607"/>
    <s v="Ferndale School District"/>
    <s v="37-502"/>
    <s v="Whatcom"/>
    <s v="1st District"/>
    <x v="0"/>
    <x v="0"/>
    <s v="No"/>
    <s v="Yes"/>
    <s v="Central Elementary"/>
    <s v="5610 Second Ave."/>
    <m/>
    <s v="Ferndale"/>
    <s v="Washington"/>
    <s v="98248"/>
    <n v="232"/>
    <n v="0"/>
    <n v="80"/>
    <n v="312"/>
    <n v="0.74360000000000004"/>
    <n v="0"/>
    <n v="0.74360000000000004"/>
    <s v="No"/>
    <s v="Yes"/>
    <s v="Yes"/>
    <s v="Yes"/>
    <s v="Yes"/>
    <s v="Yes"/>
    <s v="Yes"/>
    <s v="No"/>
    <s v="No"/>
    <s v="No"/>
    <s v="No"/>
    <s v="No"/>
    <s v="No"/>
    <s v="No"/>
    <s v="CEP"/>
  </r>
  <r>
    <n v="159289"/>
    <x v="608"/>
    <s v="Ferndale School District"/>
    <s v="37-502"/>
    <s v="Whatcom"/>
    <s v="1st District"/>
    <x v="0"/>
    <x v="0"/>
    <s v="No"/>
    <s v="Yes"/>
    <s v="Custer Elementary"/>
    <s v="7660 Custer School Rd."/>
    <m/>
    <s v="Custer"/>
    <s v="Washington"/>
    <s v="98240"/>
    <n v="183"/>
    <n v="0"/>
    <n v="146"/>
    <n v="329"/>
    <n v="0.55620000000000003"/>
    <n v="0"/>
    <n v="0.55620000000000003"/>
    <s v="No"/>
    <s v="Yes"/>
    <s v="Yes"/>
    <s v="Yes"/>
    <s v="Yes"/>
    <s v="Yes"/>
    <s v="Yes"/>
    <s v="No"/>
    <s v="No"/>
    <s v="No"/>
    <s v="No"/>
    <s v="No"/>
    <s v="No"/>
    <s v="No"/>
    <s v="CEP"/>
  </r>
  <r>
    <n v="159289"/>
    <x v="609"/>
    <s v="Ferndale School District"/>
    <s v="37-502"/>
    <s v="Whatcom"/>
    <s v="1st District"/>
    <x v="0"/>
    <x v="0"/>
    <s v="No"/>
    <s v="Yes"/>
    <s v="Eagleridge Elementary"/>
    <s v="2651 Thornton Road"/>
    <m/>
    <s v="Ferndale"/>
    <s v="Washington"/>
    <s v="98248"/>
    <n v="321"/>
    <n v="0"/>
    <n v="130"/>
    <n v="451"/>
    <n v="0.71179999999999999"/>
    <n v="0"/>
    <n v="0.71179999999999999"/>
    <s v="No"/>
    <s v="Yes"/>
    <s v="Yes"/>
    <s v="Yes"/>
    <s v="Yes"/>
    <s v="Yes"/>
    <s v="Yes"/>
    <s v="No"/>
    <s v="No"/>
    <s v="No"/>
    <s v="No"/>
    <s v="No"/>
    <s v="No"/>
    <s v="No"/>
    <s v="CEP"/>
  </r>
  <r>
    <n v="159289"/>
    <x v="610"/>
    <s v="Ferndale School District"/>
    <s v="37-502"/>
    <s v="Whatcom"/>
    <s v="1st District"/>
    <x v="0"/>
    <x v="0"/>
    <s v="No"/>
    <s v="Yes"/>
    <s v="Ferndale High"/>
    <s v="5830 Golden Eagle Drive"/>
    <m/>
    <s v="Ferndale"/>
    <s v="Washington"/>
    <s v="98248"/>
    <n v="454"/>
    <n v="110"/>
    <n v="818"/>
    <n v="1382"/>
    <n v="0.32850000000000001"/>
    <n v="7.9600000000000004E-2"/>
    <n v="0.40810000000000002"/>
    <s v="No"/>
    <s v="No"/>
    <s v="No"/>
    <s v="No"/>
    <s v="No"/>
    <s v="No"/>
    <s v="No"/>
    <s v="No"/>
    <s v="No"/>
    <s v="No"/>
    <s v="Yes"/>
    <s v="Yes"/>
    <s v="Yes"/>
    <s v="Yes"/>
    <s v="Standard"/>
  </r>
  <r>
    <n v="159289"/>
    <x v="611"/>
    <s v="Ferndale School District"/>
    <s v="37-502"/>
    <s v="Whatcom"/>
    <s v="1st District"/>
    <x v="0"/>
    <x v="0"/>
    <s v="No"/>
    <s v="Yes"/>
    <s v="Horizon Middle"/>
    <s v="2671 Thornton Rd."/>
    <s v="P.O. Box 1769"/>
    <s v="Ferndale"/>
    <s v="Washington"/>
    <s v="98248"/>
    <n v="290"/>
    <n v="0"/>
    <n v="160"/>
    <n v="450"/>
    <n v="0.64439999999999997"/>
    <n v="0"/>
    <n v="0.64439999999999997"/>
    <s v="No"/>
    <s v="No"/>
    <s v="No"/>
    <s v="No"/>
    <s v="No"/>
    <s v="No"/>
    <s v="No"/>
    <s v="Yes"/>
    <s v="Yes"/>
    <s v="Yes"/>
    <s v="No"/>
    <s v="No"/>
    <s v="No"/>
    <s v="No"/>
    <s v="CEP"/>
  </r>
  <r>
    <n v="159289"/>
    <x v="612"/>
    <s v="Ferndale School District"/>
    <s v="37-502"/>
    <s v="Whatcom"/>
    <s v="1st District"/>
    <x v="0"/>
    <x v="0"/>
    <s v="No"/>
    <s v="Yes"/>
    <s v="North Bellingham Elementary"/>
    <s v="5275 Northwest Road"/>
    <m/>
    <s v="Bellingham"/>
    <s v="Washington"/>
    <s v="98226"/>
    <n v="55"/>
    <n v="0"/>
    <n v="51"/>
    <n v="106"/>
    <n v="0.51890000000000003"/>
    <n v="0"/>
    <n v="0.51890000000000003"/>
    <s v="No"/>
    <s v="Yes"/>
    <s v="No"/>
    <s v="No"/>
    <s v="No"/>
    <s v="No"/>
    <s v="No"/>
    <s v="No"/>
    <s v="No"/>
    <s v="No"/>
    <s v="No"/>
    <s v="No"/>
    <s v="No"/>
    <s v="No"/>
    <s v="CEP"/>
  </r>
  <r>
    <n v="159289"/>
    <x v="613"/>
    <s v="Ferndale School District"/>
    <s v="37-502"/>
    <s v="Whatcom"/>
    <s v="1st District"/>
    <x v="0"/>
    <x v="0"/>
    <s v="No"/>
    <s v="Yes"/>
    <s v="Skyline Elementary"/>
    <s v="2225 Thornton Rd."/>
    <s v="P.O. Box 905"/>
    <s v="Ferndale"/>
    <s v="Washington"/>
    <s v="98248"/>
    <n v="294"/>
    <n v="0"/>
    <n v="162"/>
    <n v="456"/>
    <n v="0.64470000000000005"/>
    <n v="0"/>
    <n v="0.64470000000000005"/>
    <s v="No"/>
    <s v="Yes"/>
    <s v="Yes"/>
    <s v="Yes"/>
    <s v="Yes"/>
    <s v="Yes"/>
    <s v="Yes"/>
    <s v="No"/>
    <s v="No"/>
    <s v="No"/>
    <s v="No"/>
    <s v="No"/>
    <s v="No"/>
    <s v="No"/>
    <s v="CEP"/>
  </r>
  <r>
    <n v="159289"/>
    <x v="614"/>
    <s v="Ferndale School District"/>
    <s v="37-502"/>
    <s v="Whatcom"/>
    <s v="1st District"/>
    <x v="0"/>
    <x v="0"/>
    <s v="No"/>
    <s v="Yes"/>
    <s v="Vista Middle"/>
    <s v="6051 Vista Dr."/>
    <s v="P.O. Box 1328"/>
    <s v="Ferndale"/>
    <s v="Washington"/>
    <s v="98248"/>
    <n v="345"/>
    <n v="0"/>
    <n v="233"/>
    <n v="578"/>
    <n v="0.59689999999999999"/>
    <n v="0"/>
    <n v="0.59689999999999999"/>
    <s v="No"/>
    <s v="No"/>
    <s v="No"/>
    <s v="No"/>
    <s v="No"/>
    <s v="No"/>
    <s v="No"/>
    <s v="Yes"/>
    <s v="Yes"/>
    <s v="Yes"/>
    <s v="No"/>
    <s v="No"/>
    <s v="No"/>
    <s v="No"/>
    <s v="CEP"/>
  </r>
  <r>
    <n v="159289"/>
    <x v="615"/>
    <s v="Ferndale School District"/>
    <s v="37-502"/>
    <m/>
    <s v="1st District"/>
    <x v="0"/>
    <x v="0"/>
    <s v="No"/>
    <s v="Yes"/>
    <s v="Whatcom Discovery School"/>
    <s v="5780 Hendrickson Road"/>
    <m/>
    <s v="Ferndale"/>
    <s v="Washington"/>
    <s v="98248"/>
    <n v="19"/>
    <n v="2"/>
    <n v="6"/>
    <n v="27"/>
    <n v="0.70369999999999999"/>
    <n v="7.4099999999999999E-2"/>
    <n v="0.77780000000000005"/>
    <s v="No"/>
    <s v="Yes"/>
    <s v="Yes"/>
    <s v="Yes"/>
    <s v="Yes"/>
    <s v="Yes"/>
    <s v="Yes"/>
    <s v="Yes"/>
    <s v="Yes"/>
    <s v="Yes"/>
    <s v="Yes"/>
    <s v="Yes"/>
    <s v="Yes"/>
    <s v="Yes"/>
    <s v="Standard"/>
  </r>
  <r>
    <n v="159294"/>
    <x v="616"/>
    <s v="Fife School District"/>
    <s v="27-417"/>
    <s v="Pierce"/>
    <s v="10th District"/>
    <x v="0"/>
    <x v="0"/>
    <s v="No"/>
    <s v="Yes"/>
    <s v="Columbia Junior High"/>
    <s v="2901 54th Ave. E"/>
    <m/>
    <s v="Tacoma"/>
    <s v="Washington"/>
    <s v="98424"/>
    <n v="201"/>
    <n v="64"/>
    <n v="296"/>
    <n v="561"/>
    <n v="0.35830000000000001"/>
    <n v="0.11409999999999999"/>
    <n v="0.47239999999999999"/>
    <s v="No"/>
    <s v="No"/>
    <s v="No"/>
    <s v="No"/>
    <s v="No"/>
    <s v="No"/>
    <s v="No"/>
    <s v="No"/>
    <s v="No"/>
    <s v="Yes"/>
    <s v="Yes"/>
    <s v="No"/>
    <s v="No"/>
    <s v="No"/>
    <s v="Standard"/>
  </r>
  <r>
    <n v="159294"/>
    <x v="617"/>
    <s v="Fife School District"/>
    <s v="27-417"/>
    <s v="Pierce"/>
    <s v="10th District"/>
    <x v="0"/>
    <x v="0"/>
    <s v="No"/>
    <s v="Yes"/>
    <s v="Discovery Primary"/>
    <s v="1205 19th Ave."/>
    <m/>
    <s v="Milton"/>
    <s v="Washington"/>
    <s v="98354"/>
    <n v="170"/>
    <n v="54"/>
    <n v="275"/>
    <n v="499"/>
    <n v="0.3407"/>
    <n v="0.1082"/>
    <n v="0.44890000000000002"/>
    <s v="Yes"/>
    <s v="Yes"/>
    <s v="Yes"/>
    <s v="Yes"/>
    <s v="No"/>
    <s v="No"/>
    <s v="No"/>
    <s v="No"/>
    <s v="No"/>
    <s v="No"/>
    <s v="No"/>
    <s v="No"/>
    <s v="No"/>
    <s v="No"/>
    <s v="Standard"/>
  </r>
  <r>
    <n v="159294"/>
    <x v="618"/>
    <s v="Fife School District"/>
    <s v="27-417"/>
    <s v="Pierce"/>
    <s v="10th District"/>
    <x v="0"/>
    <x v="0"/>
    <s v="No"/>
    <s v="Yes"/>
    <s v="Fife Elementary School"/>
    <s v="5804 20th Street"/>
    <m/>
    <s v="Fife"/>
    <s v="Washington"/>
    <s v="98424"/>
    <n v="353"/>
    <n v="91"/>
    <n v="405"/>
    <n v="849"/>
    <n v="0.4158"/>
    <n v="0.1072"/>
    <n v="0.52300000000000002"/>
    <s v="No"/>
    <s v="Yes"/>
    <s v="Yes"/>
    <s v="Yes"/>
    <s v="Yes"/>
    <s v="Yes"/>
    <s v="Yes"/>
    <s v="No"/>
    <s v="No"/>
    <s v="No"/>
    <s v="No"/>
    <s v="No"/>
    <s v="No"/>
    <s v="No"/>
    <s v="Standard"/>
  </r>
  <r>
    <n v="159294"/>
    <x v="619"/>
    <s v="Fife School District"/>
    <s v="27-417"/>
    <s v="Pierce"/>
    <s v="10th District"/>
    <x v="0"/>
    <x v="0"/>
    <s v="No"/>
    <s v="Yes"/>
    <s v="Fife High"/>
    <s v="5616 20th St. E."/>
    <m/>
    <s v="Tacoma"/>
    <s v="Washington"/>
    <s v="98424"/>
    <n v="329"/>
    <n v="108"/>
    <n v="469"/>
    <n v="906"/>
    <n v="0.36309999999999998"/>
    <n v="0.1192"/>
    <n v="0.48230000000000001"/>
    <s v="No"/>
    <s v="No"/>
    <s v="No"/>
    <s v="No"/>
    <s v="No"/>
    <s v="No"/>
    <s v="No"/>
    <s v="No"/>
    <s v="No"/>
    <s v="No"/>
    <s v="No"/>
    <s v="Yes"/>
    <s v="Yes"/>
    <s v="Yes"/>
    <s v="Standard"/>
  </r>
  <r>
    <n v="159294"/>
    <x v="620"/>
    <s v="Fife School District"/>
    <s v="27-417"/>
    <s v="Pierce"/>
    <s v="10th District"/>
    <x v="0"/>
    <x v="0"/>
    <s v="No"/>
    <s v="Yes"/>
    <s v="Hedden Elementary"/>
    <s v="11313 8th St. E."/>
    <m/>
    <s v="Edgewood"/>
    <s v="Washington"/>
    <s v="98372"/>
    <n v="162"/>
    <n v="41"/>
    <n v="235"/>
    <n v="438"/>
    <n v="0.36990000000000001"/>
    <n v="9.3600000000000003E-2"/>
    <n v="0.46350000000000002"/>
    <s v="No"/>
    <s v="No"/>
    <s v="No"/>
    <s v="No"/>
    <s v="Yes"/>
    <s v="Yes"/>
    <s v="Yes"/>
    <s v="No"/>
    <s v="No"/>
    <s v="No"/>
    <s v="No"/>
    <s v="No"/>
    <s v="No"/>
    <s v="No"/>
    <s v="Standard"/>
  </r>
  <r>
    <n v="159294"/>
    <x v="621"/>
    <s v="Fife School District"/>
    <s v="27-417"/>
    <s v="Pierce"/>
    <s v="10th District"/>
    <x v="0"/>
    <x v="0"/>
    <s v="No"/>
    <s v="Yes"/>
    <s v="Suprise Lake Middle"/>
    <s v="2001 Milton Way"/>
    <m/>
    <s v="Milton"/>
    <s v="Washington"/>
    <s v="98354"/>
    <n v="267"/>
    <n v="70"/>
    <n v="313"/>
    <n v="650"/>
    <n v="0.4108"/>
    <n v="0.1077"/>
    <n v="0.51849999999999996"/>
    <s v="No"/>
    <s v="No"/>
    <s v="No"/>
    <s v="No"/>
    <s v="No"/>
    <s v="No"/>
    <s v="No"/>
    <s v="Yes"/>
    <s v="Yes"/>
    <s v="No"/>
    <s v="No"/>
    <s v="No"/>
    <s v="No"/>
    <s v="No"/>
    <s v="Standard"/>
  </r>
  <r>
    <n v="159898"/>
    <x v="622"/>
    <s v="Finley School District"/>
    <s v="03-053"/>
    <s v="Benton"/>
    <s v="4th District"/>
    <x v="0"/>
    <x v="0"/>
    <s v="No"/>
    <s v="Yes"/>
    <s v="Finley ECEAP"/>
    <s v="213504 East Cougar Road"/>
    <m/>
    <s v="Kennewick"/>
    <s v="Washington"/>
    <s v="99337"/>
    <n v="17"/>
    <n v="0"/>
    <n v="0"/>
    <n v="17"/>
    <n v="1"/>
    <n v="0"/>
    <n v="1"/>
    <s v="Yes"/>
    <s v="No"/>
    <s v="No"/>
    <s v="No"/>
    <s v="No"/>
    <s v="No"/>
    <s v="No"/>
    <s v="No"/>
    <s v="No"/>
    <s v="No"/>
    <s v="No"/>
    <s v="No"/>
    <s v="No"/>
    <s v="No"/>
    <s v="CEP"/>
  </r>
  <r>
    <n v="159898"/>
    <x v="623"/>
    <s v="Finley School District"/>
    <s v="03-053"/>
    <s v="Benton"/>
    <s v="4th District"/>
    <x v="0"/>
    <x v="0"/>
    <s v="No"/>
    <s v="Yes"/>
    <s v="Finley Elementary School"/>
    <s v="213504 E Cougar Rd"/>
    <m/>
    <s v="Kennewick"/>
    <s v="Washington"/>
    <s v="99337"/>
    <n v="284"/>
    <n v="0"/>
    <n v="89"/>
    <n v="373"/>
    <n v="0.76139999999999997"/>
    <n v="0"/>
    <n v="0.76139999999999997"/>
    <s v="Yes"/>
    <s v="Yes"/>
    <s v="Yes"/>
    <s v="Yes"/>
    <s v="Yes"/>
    <s v="Yes"/>
    <s v="Yes"/>
    <s v="No"/>
    <s v="No"/>
    <s v="No"/>
    <s v="No"/>
    <s v="No"/>
    <s v="No"/>
    <s v="No"/>
    <s v="CEP"/>
  </r>
  <r>
    <n v="159898"/>
    <x v="624"/>
    <s v="Finley School District"/>
    <s v="03-053"/>
    <s v="Benton"/>
    <s v="4th District"/>
    <x v="0"/>
    <x v="0"/>
    <s v="No"/>
    <s v="Yes"/>
    <s v="Finley Middle School"/>
    <s v="37208 S. Finley Road"/>
    <m/>
    <s v="Kennewick"/>
    <s v="Washington"/>
    <s v="99337"/>
    <n v="146"/>
    <n v="0"/>
    <n v="73"/>
    <n v="219"/>
    <n v="0.66669999999999996"/>
    <n v="0"/>
    <n v="0.66669999999999996"/>
    <s v="No"/>
    <s v="No"/>
    <s v="No"/>
    <s v="No"/>
    <s v="No"/>
    <s v="No"/>
    <s v="No"/>
    <s v="Yes"/>
    <s v="Yes"/>
    <s v="Yes"/>
    <s v="No"/>
    <s v="No"/>
    <s v="No"/>
    <s v="No"/>
    <s v="CEP"/>
  </r>
  <r>
    <n v="159898"/>
    <x v="625"/>
    <s v="Finley School District"/>
    <s v="03-053"/>
    <s v="Benton"/>
    <s v="4th District"/>
    <x v="0"/>
    <x v="0"/>
    <s v="No"/>
    <s v="Yes"/>
    <s v="River View Senior High"/>
    <s v="36509 S. Lemon Drive"/>
    <m/>
    <s v="Kennewick"/>
    <s v="Washington"/>
    <s v="99337"/>
    <n v="220"/>
    <n v="0"/>
    <n v="98"/>
    <n v="318"/>
    <n v="0.69179999999999997"/>
    <n v="0"/>
    <n v="0.69179999999999997"/>
    <s v="No"/>
    <s v="No"/>
    <s v="No"/>
    <s v="No"/>
    <s v="No"/>
    <s v="No"/>
    <s v="No"/>
    <s v="No"/>
    <s v="No"/>
    <s v="No"/>
    <s v="Yes"/>
    <s v="Yes"/>
    <s v="Yes"/>
    <s v="Yes"/>
    <s v="CEP"/>
  </r>
  <r>
    <n v="159976"/>
    <x v="626"/>
    <s v="Franklin Pierce School District"/>
    <s v="27-402"/>
    <s v="Pierce"/>
    <s v="10th District"/>
    <x v="0"/>
    <x v="0"/>
    <s v="No"/>
    <s v="Yes"/>
    <s v="Brookdale Elementary"/>
    <s v="11213 Sheridan Ave S"/>
    <m/>
    <s v="Tacoma"/>
    <s v="Washington"/>
    <s v="98444"/>
    <n v="391"/>
    <n v="0"/>
    <n v="99"/>
    <n v="490"/>
    <n v="0.79800000000000004"/>
    <n v="0"/>
    <n v="0.79800000000000004"/>
    <s v="No"/>
    <s v="Yes"/>
    <s v="Yes"/>
    <s v="Yes"/>
    <s v="Yes"/>
    <s v="Yes"/>
    <s v="Yes"/>
    <s v="No"/>
    <s v="No"/>
    <s v="No"/>
    <s v="No"/>
    <s v="No"/>
    <s v="No"/>
    <s v="No"/>
    <s v="CEP"/>
  </r>
  <r>
    <n v="159976"/>
    <x v="627"/>
    <s v="Franklin Pierce School District"/>
    <s v="27-402"/>
    <s v="Pierce"/>
    <s v="10th District"/>
    <x v="0"/>
    <x v="0"/>
    <s v="No"/>
    <s v="Yes"/>
    <s v="Central Avenue Elementary"/>
    <s v="4608 128th St. E."/>
    <m/>
    <s v="Tacoma"/>
    <s v="Washington"/>
    <s v="98446"/>
    <n v="254"/>
    <n v="0"/>
    <n v="118"/>
    <n v="372"/>
    <n v="0.68279999999999996"/>
    <n v="0"/>
    <n v="0.68279999999999996"/>
    <s v="No"/>
    <s v="Yes"/>
    <s v="Yes"/>
    <s v="Yes"/>
    <s v="Yes"/>
    <s v="Yes"/>
    <s v="Yes"/>
    <s v="No"/>
    <s v="No"/>
    <s v="No"/>
    <s v="No"/>
    <s v="No"/>
    <s v="No"/>
    <s v="No"/>
    <s v="CEP"/>
  </r>
  <r>
    <n v="159976"/>
    <x v="628"/>
    <s v="Franklin Pierce School District"/>
    <s v="27-402"/>
    <s v="Pierce"/>
    <s v="10th District"/>
    <x v="0"/>
    <x v="0"/>
    <s v="No"/>
    <s v="Yes"/>
    <s v="Christensen Elementary"/>
    <s v="10232 Barnes Lane South"/>
    <m/>
    <s v="Tacoma"/>
    <s v="Washington"/>
    <s v="98444"/>
    <n v="378"/>
    <n v="0"/>
    <n v="0"/>
    <n v="378"/>
    <n v="1"/>
    <n v="0"/>
    <n v="1"/>
    <s v="No"/>
    <s v="Yes"/>
    <s v="Yes"/>
    <s v="Yes"/>
    <s v="Yes"/>
    <s v="Yes"/>
    <s v="Yes"/>
    <s v="No"/>
    <s v="No"/>
    <s v="No"/>
    <s v="No"/>
    <s v="No"/>
    <s v="No"/>
    <s v="No"/>
    <s v="CEP"/>
  </r>
  <r>
    <n v="159976"/>
    <x v="629"/>
    <s v="Franklin Pierce School District"/>
    <s v="27-402"/>
    <s v="Pierce"/>
    <s v="10th District"/>
    <x v="0"/>
    <x v="0"/>
    <s v="No"/>
    <s v="Yes"/>
    <s v="Collins Elementary"/>
    <s v="1920 128th St. E."/>
    <m/>
    <s v="Tacoma"/>
    <s v="Washington"/>
    <s v="98445"/>
    <n v="289"/>
    <n v="0"/>
    <n v="175"/>
    <n v="464"/>
    <n v="0.62280000000000002"/>
    <n v="0"/>
    <n v="0.62280000000000002"/>
    <s v="No"/>
    <s v="Yes"/>
    <s v="Yes"/>
    <s v="Yes"/>
    <s v="Yes"/>
    <s v="Yes"/>
    <s v="Yes"/>
    <s v="No"/>
    <s v="No"/>
    <s v="No"/>
    <s v="No"/>
    <s v="No"/>
    <s v="No"/>
    <s v="No"/>
    <s v="CEP"/>
  </r>
  <r>
    <n v="159976"/>
    <x v="630"/>
    <s v="Franklin Pierce School District"/>
    <s v="27-402"/>
    <s v="Pierce"/>
    <s v="10th District"/>
    <x v="0"/>
    <x v="0"/>
    <s v="No"/>
    <s v="Yes"/>
    <s v="Early Learning Center    ELC"/>
    <s v="12223    A  Street  South"/>
    <m/>
    <s v="Tacoma"/>
    <s v="Washington"/>
    <s v="98444"/>
    <n v="235"/>
    <n v="0"/>
    <n v="18"/>
    <n v="253"/>
    <n v="0.92889999999999995"/>
    <n v="0"/>
    <n v="0.92889999999999995"/>
    <s v="Yes"/>
    <s v="No"/>
    <s v="No"/>
    <s v="No"/>
    <s v="No"/>
    <s v="No"/>
    <s v="No"/>
    <s v="No"/>
    <s v="No"/>
    <s v="No"/>
    <s v="No"/>
    <s v="No"/>
    <s v="No"/>
    <s v="No"/>
    <s v="CEP"/>
  </r>
  <r>
    <n v="159976"/>
    <x v="631"/>
    <s v="Franklin Pierce School District"/>
    <s v="27-402"/>
    <s v="Pierce"/>
    <s v="10th District"/>
    <x v="0"/>
    <x v="0"/>
    <s v="No"/>
    <s v="Yes"/>
    <s v="Elmhurst Elementary School"/>
    <s v="420 133rd Street East"/>
    <m/>
    <s v="Tacoma"/>
    <s v="Washington"/>
    <s v="98445"/>
    <n v="335"/>
    <n v="0"/>
    <n v="24"/>
    <n v="359"/>
    <n v="0.93310000000000004"/>
    <n v="0"/>
    <n v="0.93310000000000004"/>
    <s v="No"/>
    <s v="Yes"/>
    <s v="Yes"/>
    <s v="Yes"/>
    <s v="Yes"/>
    <s v="Yes"/>
    <s v="Yes"/>
    <s v="No"/>
    <s v="No"/>
    <s v="No"/>
    <s v="No"/>
    <s v="No"/>
    <s v="No"/>
    <s v="No"/>
    <s v="CEP"/>
  </r>
  <r>
    <n v="159976"/>
    <x v="632"/>
    <s v="Franklin Pierce School District"/>
    <s v="27-402"/>
    <s v="Pierce"/>
    <s v="10th District"/>
    <x v="0"/>
    <x v="0"/>
    <s v="No"/>
    <s v="Yes"/>
    <s v="Franklin Pierce High School"/>
    <s v="11002  18th Ave East"/>
    <m/>
    <s v="Tacoma"/>
    <s v="Washington"/>
    <s v="98445"/>
    <n v="804"/>
    <n v="0"/>
    <n v="384"/>
    <n v="1188"/>
    <n v="0.67679999999999996"/>
    <n v="0"/>
    <n v="0.67679999999999996"/>
    <s v="No"/>
    <s v="No"/>
    <s v="No"/>
    <s v="No"/>
    <s v="No"/>
    <s v="No"/>
    <s v="No"/>
    <s v="No"/>
    <s v="No"/>
    <s v="No"/>
    <s v="Yes"/>
    <s v="Yes"/>
    <s v="Yes"/>
    <s v="Yes"/>
    <s v="CEP"/>
  </r>
  <r>
    <n v="159976"/>
    <x v="633"/>
    <s v="Franklin Pierce School District"/>
    <s v="27-402"/>
    <s v="Pierce"/>
    <s v="10th District"/>
    <x v="0"/>
    <x v="0"/>
    <s v="No"/>
    <s v="Yes"/>
    <s v="Gates Alt."/>
    <s v="813 132nd St. S."/>
    <m/>
    <s v="Tacoma"/>
    <s v="Washington"/>
    <s v="98444"/>
    <n v="96"/>
    <n v="0"/>
    <n v="0"/>
    <n v="96"/>
    <n v="1"/>
    <n v="0"/>
    <n v="1"/>
    <s v="No"/>
    <s v="No"/>
    <s v="No"/>
    <s v="No"/>
    <s v="No"/>
    <s v="No"/>
    <s v="No"/>
    <s v="No"/>
    <s v="No"/>
    <s v="No"/>
    <s v="Yes"/>
    <s v="Yes"/>
    <s v="Yes"/>
    <s v="Yes"/>
    <s v="CEP"/>
  </r>
  <r>
    <n v="159976"/>
    <x v="634"/>
    <s v="Franklin Pierce School District"/>
    <s v="27-402"/>
    <s v="Pierce"/>
    <s v="10th District"/>
    <x v="0"/>
    <x v="0"/>
    <s v="No"/>
    <s v="Yes"/>
    <s v="Harvard Elementary"/>
    <s v="1709 85th St. E."/>
    <m/>
    <s v="Tacoma"/>
    <s v="Washington"/>
    <s v="98445"/>
    <n v="384"/>
    <n v="0"/>
    <n v="27"/>
    <n v="411"/>
    <n v="0.93430000000000002"/>
    <n v="0"/>
    <n v="0.93430000000000002"/>
    <s v="No"/>
    <s v="Yes"/>
    <s v="Yes"/>
    <s v="Yes"/>
    <s v="Yes"/>
    <s v="Yes"/>
    <s v="Yes"/>
    <s v="No"/>
    <s v="No"/>
    <s v="No"/>
    <s v="No"/>
    <s v="No"/>
    <s v="No"/>
    <s v="No"/>
    <s v="CEP"/>
  </r>
  <r>
    <n v="159976"/>
    <x v="635"/>
    <s v="Franklin Pierce School District"/>
    <s v="27-402"/>
    <s v="Pierce"/>
    <s v="10th District"/>
    <x v="0"/>
    <x v="0"/>
    <s v="No"/>
    <s v="Yes"/>
    <s v="James Sales Elementary School"/>
    <s v="1709 85th St E"/>
    <m/>
    <s v="Tacoma"/>
    <s v="Washington"/>
    <s v="98445"/>
    <n v="378"/>
    <n v="0"/>
    <n v="29"/>
    <n v="407"/>
    <n v="0.92869999999999997"/>
    <n v="0"/>
    <n v="0.92869999999999997"/>
    <s v="No"/>
    <s v="Yes"/>
    <s v="Yes"/>
    <s v="Yes"/>
    <s v="Yes"/>
    <s v="Yes"/>
    <s v="Yes"/>
    <s v="No"/>
    <s v="No"/>
    <s v="No"/>
    <s v="No"/>
    <s v="No"/>
    <s v="No"/>
    <s v="No"/>
    <s v="CEP"/>
  </r>
  <r>
    <n v="159976"/>
    <x v="636"/>
    <s v="Franklin Pierce School District"/>
    <s v="27-402"/>
    <s v="Pierce"/>
    <s v="10th District"/>
    <x v="0"/>
    <x v="0"/>
    <s v="No"/>
    <s v="Yes"/>
    <s v="Midland Elementary School"/>
    <s v="2300 105th Street East"/>
    <m/>
    <s v="Tacoma"/>
    <s v="Washington"/>
    <s v="98445"/>
    <n v="462"/>
    <n v="0"/>
    <n v="11"/>
    <n v="473"/>
    <n v="0.97670000000000001"/>
    <n v="0"/>
    <n v="0.97670000000000001"/>
    <s v="No"/>
    <s v="Yes"/>
    <s v="Yes"/>
    <s v="Yes"/>
    <s v="Yes"/>
    <s v="Yes"/>
    <s v="Yes"/>
    <s v="No"/>
    <s v="No"/>
    <s v="No"/>
    <s v="No"/>
    <s v="No"/>
    <s v="No"/>
    <s v="No"/>
    <s v="CEP"/>
  </r>
  <r>
    <n v="159976"/>
    <x v="637"/>
    <s v="Franklin Pierce School District"/>
    <s v="27-402"/>
    <s v="Pierce"/>
    <s v="10th District"/>
    <x v="0"/>
    <x v="0"/>
    <s v="No"/>
    <s v="Yes"/>
    <s v="Morris Ford Middle School"/>
    <s v="1602  104th Street East"/>
    <m/>
    <s v="Tacoma"/>
    <s v="Washington"/>
    <s v="98445"/>
    <n v="680"/>
    <n v="0"/>
    <n v="212"/>
    <n v="892"/>
    <n v="0.76229999999999998"/>
    <n v="0"/>
    <n v="0.76229999999999998"/>
    <s v="No"/>
    <s v="No"/>
    <s v="No"/>
    <s v="No"/>
    <s v="No"/>
    <s v="No"/>
    <s v="No"/>
    <s v="Yes"/>
    <s v="Yes"/>
    <s v="Yes"/>
    <s v="No"/>
    <s v="No"/>
    <s v="No"/>
    <s v="No"/>
    <s v="CEP"/>
  </r>
  <r>
    <n v="159976"/>
    <x v="638"/>
    <s v="Franklin Pierce School District"/>
    <s v="27-402"/>
    <s v="Pierce"/>
    <s v="10th District"/>
    <x v="0"/>
    <x v="0"/>
    <s v="No"/>
    <s v="Yes"/>
    <s v="Perry G Keithley Middle School"/>
    <s v="12324 12th Ave. S."/>
    <m/>
    <s v="Tacoma"/>
    <s v="Washington"/>
    <s v="98444"/>
    <n v="738"/>
    <n v="0"/>
    <n v="57"/>
    <n v="795"/>
    <n v="0.92830000000000001"/>
    <n v="0"/>
    <n v="0.92830000000000001"/>
    <s v="No"/>
    <s v="No"/>
    <s v="No"/>
    <s v="No"/>
    <s v="No"/>
    <s v="No"/>
    <s v="No"/>
    <s v="Yes"/>
    <s v="Yes"/>
    <s v="Yes"/>
    <s v="No"/>
    <s v="No"/>
    <s v="No"/>
    <s v="No"/>
    <s v="CEP"/>
  </r>
  <r>
    <n v="159976"/>
    <x v="639"/>
    <s v="Franklin Pierce School District"/>
    <s v="27-402"/>
    <s v="Pierce"/>
    <s v="10th District"/>
    <x v="0"/>
    <x v="0"/>
    <s v="No"/>
    <s v="Yes"/>
    <s v="Washington High School"/>
    <s v="12420 Ainsworth Ave. S."/>
    <m/>
    <s v="Tacoma"/>
    <s v="Washington"/>
    <s v="98444"/>
    <n v="850"/>
    <n v="0"/>
    <n v="177"/>
    <n v="1027"/>
    <n v="0.82769999999999999"/>
    <n v="0"/>
    <n v="0.82769999999999999"/>
    <s v="No"/>
    <s v="No"/>
    <s v="No"/>
    <s v="No"/>
    <s v="No"/>
    <s v="No"/>
    <s v="No"/>
    <s v="No"/>
    <s v="No"/>
    <s v="No"/>
    <s v="Yes"/>
    <s v="Yes"/>
    <s v="Yes"/>
    <s v="Yes"/>
    <s v="CEP"/>
  </r>
  <r>
    <n v="159490"/>
    <x v="640"/>
    <s v="Freeman School District"/>
    <s v="32-358"/>
    <s v="Spokane"/>
    <s v="5th District"/>
    <x v="0"/>
    <x v="0"/>
    <s v="No"/>
    <s v="Yes"/>
    <s v="Freeman Elementary"/>
    <s v="14917 South Jackson Road"/>
    <m/>
    <s v="Rockford"/>
    <s v="Washington"/>
    <s v="99030"/>
    <n v="49"/>
    <n v="27"/>
    <n v="308"/>
    <n v="384"/>
    <n v="0.12759999999999999"/>
    <n v="7.0300000000000001E-2"/>
    <n v="0.19789999999999999"/>
    <s v="Yes"/>
    <s v="Yes"/>
    <s v="Yes"/>
    <s v="Yes"/>
    <s v="Yes"/>
    <s v="Yes"/>
    <s v="Yes"/>
    <s v="No"/>
    <s v="No"/>
    <s v="No"/>
    <s v="No"/>
    <s v="No"/>
    <s v="No"/>
    <s v="No"/>
    <s v="Standard"/>
  </r>
  <r>
    <n v="159490"/>
    <x v="641"/>
    <s v="Freeman School District"/>
    <s v="32-358"/>
    <s v="Out of WA"/>
    <s v="5th District"/>
    <x v="0"/>
    <x v="0"/>
    <s v="No"/>
    <s v="Yes"/>
    <s v="Freeman High School"/>
    <s v="15001 South Jackson Road"/>
    <m/>
    <s v="Rockford"/>
    <s v="Washington"/>
    <s v="99030"/>
    <n v="41"/>
    <n v="10"/>
    <n v="240"/>
    <n v="291"/>
    <n v="0.1409"/>
    <n v="3.44E-2"/>
    <n v="0.17530000000000001"/>
    <s v="No"/>
    <s v="No"/>
    <s v="No"/>
    <s v="No"/>
    <s v="No"/>
    <s v="No"/>
    <s v="No"/>
    <s v="No"/>
    <s v="No"/>
    <s v="No"/>
    <s v="Yes"/>
    <s v="Yes"/>
    <s v="Yes"/>
    <s v="Yes"/>
    <s v="Standard"/>
  </r>
  <r>
    <n v="159490"/>
    <x v="642"/>
    <s v="Freeman School District"/>
    <s v="32-358"/>
    <s v="Spokane"/>
    <s v="5th District"/>
    <x v="0"/>
    <x v="0"/>
    <s v="No"/>
    <s v="Yes"/>
    <s v="Freeman Middle School"/>
    <s v="15001 South Jackson Road"/>
    <m/>
    <s v="Rockford"/>
    <s v="Washington"/>
    <s v="99030"/>
    <n v="29"/>
    <n v="18"/>
    <n v="172"/>
    <n v="219"/>
    <n v="0.13239999999999999"/>
    <n v="8.2199999999999995E-2"/>
    <n v="0.21460000000000001"/>
    <s v="No"/>
    <s v="No"/>
    <s v="No"/>
    <s v="No"/>
    <s v="No"/>
    <s v="No"/>
    <s v="No"/>
    <s v="Yes"/>
    <s v="Yes"/>
    <s v="Yes"/>
    <s v="No"/>
    <s v="No"/>
    <s v="No"/>
    <s v="No"/>
    <s v="Standard"/>
  </r>
  <r>
    <n v="159155"/>
    <x v="643"/>
    <s v="Friends of Youth, Inc."/>
    <m/>
    <s v="King"/>
    <s v="At-Large District"/>
    <x v="1"/>
    <x v="2"/>
    <s v="Yes"/>
    <s v="Yes"/>
    <s v="Matsen House"/>
    <s v="2500 Lake Washington Blvd N"/>
    <m/>
    <s v="Renton"/>
    <s v="Washington"/>
    <s v="98056"/>
    <n v="6"/>
    <n v="0"/>
    <n v="0"/>
    <n v="6"/>
    <n v="1"/>
    <n v="0"/>
    <n v="1"/>
    <s v="No"/>
    <s v="No"/>
    <s v="No"/>
    <s v="No"/>
    <s v="No"/>
    <s v="No"/>
    <s v="No"/>
    <s v="No"/>
    <s v="No"/>
    <s v="No"/>
    <s v="Yes"/>
    <s v="Yes"/>
    <s v="Yes"/>
    <s v="Yes"/>
    <s v="Standard"/>
  </r>
  <r>
    <n v="159155"/>
    <x v="644"/>
    <s v="Friends of Youth, Inc."/>
    <m/>
    <s v="King"/>
    <s v="At-Large District"/>
    <x v="1"/>
    <x v="2"/>
    <s v="Yes"/>
    <s v="Yes"/>
    <s v="McEachern"/>
    <s v="2500 Lake Washington Blvd N"/>
    <m/>
    <s v="Renton"/>
    <s v="Washington"/>
    <s v="98056"/>
    <n v="0"/>
    <n v="0"/>
    <n v="0"/>
    <n v="0"/>
    <n v="0"/>
    <n v="0"/>
    <n v="0"/>
    <s v="No"/>
    <s v="No"/>
    <s v="No"/>
    <s v="No"/>
    <s v="No"/>
    <s v="No"/>
    <s v="No"/>
    <s v="No"/>
    <s v="No"/>
    <s v="No"/>
    <s v="Yes"/>
    <s v="Yes"/>
    <s v="Yes"/>
    <s v="Yes"/>
    <s v="Standard"/>
  </r>
  <r>
    <n v="159546"/>
    <x v="645"/>
    <s v="Garfield School District"/>
    <s v="38-302"/>
    <s v="Whitman"/>
    <s v="5th District"/>
    <x v="0"/>
    <x v="0"/>
    <s v="No"/>
    <s v="Yes"/>
    <s v="Garfield Elementary"/>
    <s v="810 N. Third St."/>
    <s v="PO box 398"/>
    <s v="Garfield"/>
    <s v="Washington"/>
    <s v="99130"/>
    <n v="56"/>
    <n v="0"/>
    <n v="1"/>
    <n v="57"/>
    <n v="0.98250000000000004"/>
    <n v="0"/>
    <n v="0.98250000000000004"/>
    <s v="Yes"/>
    <s v="Yes"/>
    <s v="Yes"/>
    <s v="Yes"/>
    <s v="Yes"/>
    <s v="Yes"/>
    <s v="Yes"/>
    <s v="No"/>
    <s v="No"/>
    <s v="No"/>
    <s v="No"/>
    <s v="No"/>
    <s v="No"/>
    <s v="No"/>
    <s v="CEP"/>
  </r>
  <r>
    <n v="159546"/>
    <x v="646"/>
    <s v="Garfield School District"/>
    <s v="38-302"/>
    <s v="Whitman"/>
    <s v="5th District"/>
    <x v="0"/>
    <x v="0"/>
    <s v="No"/>
    <s v="Yes"/>
    <s v="Garfield High School"/>
    <s v="600 East Alder"/>
    <m/>
    <s v="Palouse"/>
    <s v="Washington"/>
    <s v="99161"/>
    <n v="12"/>
    <n v="6"/>
    <n v="14"/>
    <n v="32"/>
    <n v="0.375"/>
    <n v="0.1875"/>
    <n v="0.5625"/>
    <s v="No"/>
    <s v="No"/>
    <s v="No"/>
    <s v="No"/>
    <s v="No"/>
    <s v="No"/>
    <s v="No"/>
    <s v="No"/>
    <s v="No"/>
    <s v="No"/>
    <s v="Yes"/>
    <s v="Yes"/>
    <s v="Yes"/>
    <s v="Yes"/>
    <s v="Standard"/>
  </r>
  <r>
    <n v="159546"/>
    <x v="647"/>
    <s v="Garfield School District"/>
    <s v="38-302"/>
    <s v="Whitman"/>
    <s v="5th District"/>
    <x v="0"/>
    <x v="0"/>
    <s v="No"/>
    <s v="Yes"/>
    <s v="Garfield Middle School"/>
    <s v="810 N. Third St."/>
    <s v="PO box 398"/>
    <s v="Garfield"/>
    <s v="Washington"/>
    <s v="99130"/>
    <n v="8"/>
    <n v="5"/>
    <n v="17"/>
    <n v="30"/>
    <n v="0.26669999999999999"/>
    <n v="0.16669999999999999"/>
    <n v="0.43330000000000002"/>
    <s v="No"/>
    <s v="No"/>
    <s v="No"/>
    <s v="No"/>
    <s v="No"/>
    <s v="No"/>
    <s v="No"/>
    <s v="Yes"/>
    <s v="Yes"/>
    <s v="Yes"/>
    <s v="No"/>
    <s v="No"/>
    <s v="No"/>
    <s v="No"/>
    <s v="Standard"/>
  </r>
  <r>
    <n v="159378"/>
    <x v="648"/>
    <s v="Glenwood School District"/>
    <s v="20-401"/>
    <s v="Klickitat"/>
    <s v="3rd District"/>
    <x v="0"/>
    <x v="0"/>
    <s v="No"/>
    <s v="Yes"/>
    <s v="Glenwood School"/>
    <s v="320 Bunnell St."/>
    <m/>
    <s v="Glenwood"/>
    <s v="Washington"/>
    <s v="98619"/>
    <n v="50"/>
    <n v="0"/>
    <n v="17"/>
    <n v="67"/>
    <n v="0.74629999999999996"/>
    <n v="0"/>
    <n v="0.74629999999999996"/>
    <s v="No"/>
    <s v="Yes"/>
    <s v="Yes"/>
    <s v="Yes"/>
    <s v="Yes"/>
    <s v="Yes"/>
    <s v="Yes"/>
    <s v="Yes"/>
    <s v="Yes"/>
    <s v="Yes"/>
    <s v="Yes"/>
    <s v="Yes"/>
    <s v="Yes"/>
    <s v="Yes"/>
    <s v="CEP"/>
  </r>
  <r>
    <n v="159446"/>
    <x v="649"/>
    <s v="Goldendale School District"/>
    <s v="20-404"/>
    <s v="Klickitat"/>
    <s v="3rd District"/>
    <x v="0"/>
    <x v="0"/>
    <s v="No"/>
    <s v="Yes"/>
    <s v="Goldendale High"/>
    <s v="525 Simcoe Drive"/>
    <m/>
    <s v="Goldendale"/>
    <s v="Washington"/>
    <s v="98620"/>
    <n v="183"/>
    <n v="0"/>
    <n v="119"/>
    <n v="302"/>
    <n v="0.60599999999999998"/>
    <n v="0"/>
    <n v="0.60599999999999998"/>
    <s v="No"/>
    <s v="No"/>
    <s v="No"/>
    <s v="No"/>
    <s v="No"/>
    <s v="No"/>
    <s v="No"/>
    <s v="No"/>
    <s v="No"/>
    <s v="No"/>
    <s v="Yes"/>
    <s v="Yes"/>
    <s v="Yes"/>
    <s v="Yes"/>
    <s v="CEP"/>
  </r>
  <r>
    <n v="159446"/>
    <x v="650"/>
    <s v="Goldendale School District"/>
    <s v="20-404"/>
    <s v="Out of WA"/>
    <s v="3rd District"/>
    <x v="0"/>
    <x v="0"/>
    <s v="No"/>
    <s v="Yes"/>
    <s v="Goldendale Middle"/>
    <s v="520 E Collins"/>
    <m/>
    <s v="Goldendale"/>
    <s v="Washington"/>
    <s v="98620"/>
    <n v="194"/>
    <n v="0"/>
    <n v="67"/>
    <n v="261"/>
    <n v="0.74329999999999996"/>
    <n v="0"/>
    <n v="0.74329999999999996"/>
    <s v="No"/>
    <s v="No"/>
    <s v="No"/>
    <s v="No"/>
    <s v="No"/>
    <s v="No"/>
    <s v="Yes"/>
    <s v="Yes"/>
    <s v="Yes"/>
    <s v="Yes"/>
    <s v="No"/>
    <s v="No"/>
    <s v="No"/>
    <s v="No"/>
    <s v="CEP"/>
  </r>
  <r>
    <n v="159446"/>
    <x v="651"/>
    <s v="Goldendale School District"/>
    <s v="20-404"/>
    <s v="Klickitat"/>
    <s v="3rd District"/>
    <x v="0"/>
    <x v="0"/>
    <s v="No"/>
    <s v="Yes"/>
    <s v="Goldendale Primary"/>
    <s v="820 S Schuster"/>
    <m/>
    <s v="Goldendale"/>
    <s v="Washington"/>
    <s v="98620"/>
    <n v="240"/>
    <n v="0"/>
    <n v="52"/>
    <n v="292"/>
    <n v="0.82189999999999996"/>
    <n v="0"/>
    <n v="0.82189999999999996"/>
    <s v="No"/>
    <s v="Yes"/>
    <s v="Yes"/>
    <s v="Yes"/>
    <s v="Yes"/>
    <s v="Yes"/>
    <s v="No"/>
    <s v="No"/>
    <s v="No"/>
    <s v="No"/>
    <s v="No"/>
    <s v="No"/>
    <s v="No"/>
    <s v="No"/>
    <s v="CEP"/>
  </r>
  <r>
    <n v="159314"/>
    <x v="652"/>
    <s v="Grand Coulee Dam School District"/>
    <s v="13-301"/>
    <s v="Okanogan"/>
    <s v="4th District"/>
    <x v="0"/>
    <x v="0"/>
    <s v="No"/>
    <s v="Yes"/>
    <s v="Lake Roosevelt Elementary"/>
    <s v="503 Crest Dr"/>
    <m/>
    <s v="Coulee Dam"/>
    <s v="Washington"/>
    <s v="99116"/>
    <n v="337"/>
    <n v="0"/>
    <n v="18"/>
    <n v="355"/>
    <n v="0.94930000000000003"/>
    <n v="0"/>
    <n v="0.94930000000000003"/>
    <s v="Yes"/>
    <s v="Yes"/>
    <s v="Yes"/>
    <s v="Yes"/>
    <s v="Yes"/>
    <s v="Yes"/>
    <s v="Yes"/>
    <s v="Yes"/>
    <s v="No"/>
    <s v="No"/>
    <s v="No"/>
    <s v="No"/>
    <s v="No"/>
    <s v="No"/>
    <s v="CEP"/>
  </r>
  <r>
    <n v="159314"/>
    <x v="653"/>
    <s v="Grand Coulee Dam School District"/>
    <s v="13-301"/>
    <s v="Okanogan"/>
    <s v="4th District"/>
    <x v="0"/>
    <x v="0"/>
    <s v="No"/>
    <s v="Yes"/>
    <s v="Lake Roosevelt Jr/Sr High School"/>
    <s v="505 Crest Dr"/>
    <m/>
    <s v="Coulee Dam"/>
    <s v="Washington"/>
    <s v="99116"/>
    <n v="387"/>
    <n v="0"/>
    <n v="0"/>
    <n v="387"/>
    <n v="1"/>
    <n v="0"/>
    <n v="1"/>
    <s v="No"/>
    <s v="No"/>
    <s v="No"/>
    <s v="No"/>
    <s v="No"/>
    <s v="No"/>
    <s v="No"/>
    <s v="No"/>
    <s v="Yes"/>
    <s v="Yes"/>
    <s v="Yes"/>
    <s v="Yes"/>
    <s v="Yes"/>
    <s v="Yes"/>
    <s v="CEP"/>
  </r>
  <r>
    <n v="159911"/>
    <x v="654"/>
    <s v="Grandview School District"/>
    <s v="39-200"/>
    <s v="Yakima"/>
    <s v="4th District"/>
    <x v="0"/>
    <x v="0"/>
    <s v="No"/>
    <s v="Yes"/>
    <s v="Arthur H. Smith Elementary"/>
    <s v="205 Fir Street"/>
    <m/>
    <s v="Grandview"/>
    <s v="Washington"/>
    <s v="98930"/>
    <n v="485"/>
    <n v="0"/>
    <n v="0"/>
    <n v="485"/>
    <n v="1"/>
    <n v="0"/>
    <n v="1"/>
    <s v="Yes"/>
    <s v="Yes"/>
    <s v="Yes"/>
    <s v="Yes"/>
    <s v="Yes"/>
    <s v="Yes"/>
    <s v="Yes"/>
    <s v="No"/>
    <s v="No"/>
    <s v="No"/>
    <s v="No"/>
    <s v="No"/>
    <s v="No"/>
    <s v="No"/>
    <s v="CEP"/>
  </r>
  <r>
    <n v="159911"/>
    <x v="655"/>
    <s v="Grandview School District"/>
    <s v="39-200"/>
    <s v="Yakima"/>
    <s v="4th District"/>
    <x v="0"/>
    <x v="0"/>
    <s v="No"/>
    <s v="Yes"/>
    <s v="Contract Learning Center"/>
    <s v="913 West 2nd Street"/>
    <m/>
    <s v="Grandview"/>
    <s v="Washington"/>
    <s v="98930"/>
    <n v="33"/>
    <n v="0"/>
    <n v="0"/>
    <n v="33"/>
    <n v="1"/>
    <n v="0"/>
    <n v="1"/>
    <s v="No"/>
    <s v="No"/>
    <s v="No"/>
    <s v="No"/>
    <s v="No"/>
    <s v="No"/>
    <s v="No"/>
    <s v="No"/>
    <s v="No"/>
    <s v="No"/>
    <s v="Yes"/>
    <s v="Yes"/>
    <s v="Yes"/>
    <s v="Yes"/>
    <s v="CEP"/>
  </r>
  <r>
    <n v="159911"/>
    <x v="656"/>
    <s v="Grandview School District"/>
    <s v="39-200"/>
    <s v="Yakima"/>
    <s v="4th District"/>
    <x v="0"/>
    <x v="0"/>
    <s v="No"/>
    <s v="Yes"/>
    <s v="Grandview High School"/>
    <s v="1601 West 5th Street"/>
    <m/>
    <s v="Grandview"/>
    <s v="Washington"/>
    <s v="98930"/>
    <n v="1033"/>
    <n v="0"/>
    <n v="96"/>
    <n v="1129"/>
    <n v="0.91500000000000004"/>
    <n v="0"/>
    <n v="0.91500000000000004"/>
    <s v="No"/>
    <s v="No"/>
    <s v="No"/>
    <s v="No"/>
    <s v="No"/>
    <s v="No"/>
    <s v="No"/>
    <s v="No"/>
    <s v="No"/>
    <s v="No"/>
    <s v="Yes"/>
    <s v="Yes"/>
    <s v="Yes"/>
    <s v="Yes"/>
    <s v="CEP"/>
  </r>
  <r>
    <n v="159911"/>
    <x v="657"/>
    <s v="Grandview School District"/>
    <s v="39-200"/>
    <s v="Yakima"/>
    <s v="4th District"/>
    <x v="0"/>
    <x v="0"/>
    <s v="No"/>
    <s v="Yes"/>
    <s v="Grandview Middle School"/>
    <s v="1401 West 2nd street"/>
    <m/>
    <s v="Grandview"/>
    <s v="Washington"/>
    <s v="98930"/>
    <n v="859"/>
    <n v="0"/>
    <n v="9"/>
    <n v="868"/>
    <n v="0.98960000000000004"/>
    <n v="0"/>
    <n v="0.98960000000000004"/>
    <s v="No"/>
    <s v="No"/>
    <s v="No"/>
    <s v="No"/>
    <s v="No"/>
    <s v="No"/>
    <s v="No"/>
    <s v="Yes"/>
    <s v="Yes"/>
    <s v="Yes"/>
    <s v="No"/>
    <s v="No"/>
    <s v="No"/>
    <s v="No"/>
    <s v="CEP"/>
  </r>
  <r>
    <n v="159911"/>
    <x v="658"/>
    <s v="Grandview School District"/>
    <s v="39-200"/>
    <s v="Yakima"/>
    <s v="4th District"/>
    <x v="0"/>
    <x v="0"/>
    <s v="No"/>
    <s v="Yes"/>
    <s v="Harriet Thompson Elementary"/>
    <s v="1105 West 2nd Street"/>
    <m/>
    <s v="Grandview"/>
    <s v="Washington"/>
    <s v="98930"/>
    <n v="486"/>
    <n v="0"/>
    <n v="77"/>
    <n v="563"/>
    <n v="0.86319999999999997"/>
    <n v="0"/>
    <n v="0.86319999999999997"/>
    <s v="Yes"/>
    <s v="Yes"/>
    <s v="Yes"/>
    <s v="Yes"/>
    <s v="Yes"/>
    <s v="Yes"/>
    <s v="Yes"/>
    <s v="No"/>
    <s v="No"/>
    <s v="No"/>
    <s v="No"/>
    <s v="No"/>
    <s v="No"/>
    <s v="No"/>
    <s v="CEP"/>
  </r>
  <r>
    <n v="159911"/>
    <x v="659"/>
    <s v="Grandview School District"/>
    <s v="39-200"/>
    <s v="Yakima"/>
    <s v="4th District"/>
    <x v="0"/>
    <x v="0"/>
    <s v="No"/>
    <s v="Yes"/>
    <s v="McClure Elementary School"/>
    <s v="811 West 2nd Street"/>
    <m/>
    <s v="Grandview"/>
    <s v="Washington"/>
    <s v="98930"/>
    <n v="518"/>
    <n v="0"/>
    <n v="0"/>
    <n v="518"/>
    <n v="1"/>
    <n v="0"/>
    <n v="1"/>
    <s v="Yes"/>
    <s v="Yes"/>
    <s v="Yes"/>
    <s v="Yes"/>
    <s v="Yes"/>
    <s v="Yes"/>
    <s v="Yes"/>
    <s v="No"/>
    <s v="No"/>
    <s v="No"/>
    <s v="No"/>
    <s v="No"/>
    <s v="No"/>
    <s v="No"/>
    <s v="CEP"/>
  </r>
  <r>
    <n v="159916"/>
    <x v="660"/>
    <s v="Granger School District"/>
    <s v="39-204"/>
    <s v="Out of WA"/>
    <s v="4th District"/>
    <x v="0"/>
    <x v="0"/>
    <s v="No"/>
    <s v="Yes"/>
    <s v="ECEAP"/>
    <s v="701 E Ave"/>
    <m/>
    <s v="Granger"/>
    <s v="Washington"/>
    <s v="98932"/>
    <n v="75"/>
    <n v="0"/>
    <n v="0"/>
    <n v="75"/>
    <n v="1"/>
    <n v="0"/>
    <n v="1"/>
    <s v="Yes"/>
    <s v="No"/>
    <s v="No"/>
    <s v="No"/>
    <s v="No"/>
    <s v="No"/>
    <s v="No"/>
    <s v="No"/>
    <s v="No"/>
    <s v="No"/>
    <s v="No"/>
    <s v="No"/>
    <s v="No"/>
    <s v="No"/>
    <s v="CEP"/>
  </r>
  <r>
    <n v="159916"/>
    <x v="661"/>
    <s v="Granger School District"/>
    <s v="39-204"/>
    <s v="Yakima"/>
    <s v="4th District"/>
    <x v="0"/>
    <x v="0"/>
    <s v="No"/>
    <s v="Yes"/>
    <s v="Granger High School"/>
    <s v="701 E Ave"/>
    <m/>
    <s v="Granger"/>
    <s v="Washington"/>
    <s v="98932"/>
    <n v="442"/>
    <n v="0"/>
    <n v="0"/>
    <n v="442"/>
    <n v="1"/>
    <n v="0"/>
    <n v="1"/>
    <s v="No"/>
    <s v="No"/>
    <s v="No"/>
    <s v="No"/>
    <s v="No"/>
    <s v="No"/>
    <s v="No"/>
    <s v="No"/>
    <s v="No"/>
    <s v="No"/>
    <s v="Yes"/>
    <s v="Yes"/>
    <s v="Yes"/>
    <s v="Yes"/>
    <s v="CEP"/>
  </r>
  <r>
    <n v="159916"/>
    <x v="662"/>
    <s v="Granger School District"/>
    <s v="39-204"/>
    <s v="Yakima"/>
    <s v="4th District"/>
    <x v="0"/>
    <x v="0"/>
    <s v="No"/>
    <s v="Yes"/>
    <s v="Granger Middle School"/>
    <s v="701 E Ave"/>
    <m/>
    <s v="Granger"/>
    <s v="Washington"/>
    <s v="98932"/>
    <n v="447"/>
    <n v="0"/>
    <n v="0"/>
    <n v="447"/>
    <n v="1"/>
    <n v="0"/>
    <n v="1"/>
    <s v="No"/>
    <s v="No"/>
    <s v="No"/>
    <s v="No"/>
    <s v="No"/>
    <s v="No"/>
    <s v="Yes"/>
    <s v="Yes"/>
    <s v="Yes"/>
    <s v="Yes"/>
    <s v="No"/>
    <s v="No"/>
    <s v="No"/>
    <s v="No"/>
    <s v="CEP"/>
  </r>
  <r>
    <n v="159916"/>
    <x v="663"/>
    <s v="Granger School District"/>
    <s v="39-204"/>
    <s v="Yakima"/>
    <s v="4th District"/>
    <x v="0"/>
    <x v="0"/>
    <s v="No"/>
    <s v="Yes"/>
    <s v="Roosevelt Elementary School"/>
    <s v="405 Bailey Avenue"/>
    <m/>
    <s v="Granger"/>
    <s v="Washington"/>
    <s v="98932"/>
    <n v="549"/>
    <n v="0"/>
    <n v="0"/>
    <n v="549"/>
    <n v="1"/>
    <n v="0"/>
    <n v="1"/>
    <s v="Yes"/>
    <s v="Yes"/>
    <s v="Yes"/>
    <s v="Yes"/>
    <s v="Yes"/>
    <s v="Yes"/>
    <s v="No"/>
    <s v="No"/>
    <s v="No"/>
    <s v="No"/>
    <s v="No"/>
    <s v="No"/>
    <s v="No"/>
    <s v="No"/>
    <s v="CEP"/>
  </r>
  <r>
    <n v="159365"/>
    <x v="664"/>
    <s v="Granite Falls School District"/>
    <s v="31-332"/>
    <s v="Snohomish"/>
    <s v="1st District"/>
    <x v="0"/>
    <x v="0"/>
    <s v="No"/>
    <s v="Yes"/>
    <s v="Crossroads High School"/>
    <s v="205 North Alder Avenue"/>
    <m/>
    <s v="Granite Falls"/>
    <s v="Washington"/>
    <s v="98252"/>
    <n v="138"/>
    <n v="0"/>
    <n v="46"/>
    <n v="184"/>
    <n v="0.75"/>
    <n v="0"/>
    <n v="0.75"/>
    <s v="No"/>
    <s v="No"/>
    <s v="No"/>
    <s v="No"/>
    <s v="No"/>
    <s v="No"/>
    <s v="No"/>
    <s v="No"/>
    <s v="No"/>
    <s v="No"/>
    <s v="Yes"/>
    <s v="Yes"/>
    <s v="Yes"/>
    <s v="Yes"/>
    <s v="CEP"/>
  </r>
  <r>
    <n v="159365"/>
    <x v="665"/>
    <s v="Granite Falls School District"/>
    <s v="31-332"/>
    <s v="Snohomish"/>
    <s v="1st District"/>
    <x v="0"/>
    <x v="0"/>
    <s v="No"/>
    <s v="Yes"/>
    <s v="Granite Falls High School"/>
    <s v="1401 100th St NE"/>
    <m/>
    <s v="Granite Falls"/>
    <s v="Washington"/>
    <s v="98252"/>
    <n v="158"/>
    <n v="72"/>
    <n v="387"/>
    <n v="617"/>
    <n v="0.25609999999999999"/>
    <n v="0.1167"/>
    <n v="0.37280000000000002"/>
    <s v="No"/>
    <s v="No"/>
    <s v="No"/>
    <s v="No"/>
    <s v="No"/>
    <s v="No"/>
    <s v="No"/>
    <s v="No"/>
    <s v="No"/>
    <s v="No"/>
    <s v="Yes"/>
    <s v="Yes"/>
    <s v="Yes"/>
    <s v="Yes"/>
    <s v="Standard"/>
  </r>
  <r>
    <n v="159365"/>
    <x v="666"/>
    <s v="Granite Falls School District"/>
    <s v="31-332"/>
    <s v="Snohomish"/>
    <s v="1st District"/>
    <x v="0"/>
    <x v="0"/>
    <s v="No"/>
    <s v="Yes"/>
    <s v="Granite Falls Middle School"/>
    <s v="405 North Alder Avenue"/>
    <m/>
    <s v="Granite Falls"/>
    <s v="Washington"/>
    <s v="98252"/>
    <n v="167"/>
    <n v="63"/>
    <n v="315"/>
    <n v="545"/>
    <n v="0.30640000000000001"/>
    <n v="0.11559999999999999"/>
    <n v="0.42199999999999999"/>
    <s v="No"/>
    <s v="No"/>
    <s v="No"/>
    <s v="No"/>
    <s v="No"/>
    <s v="No"/>
    <s v="No"/>
    <s v="Yes"/>
    <s v="Yes"/>
    <s v="Yes"/>
    <s v="No"/>
    <s v="No"/>
    <s v="No"/>
    <s v="No"/>
    <s v="Standard"/>
  </r>
  <r>
    <n v="159365"/>
    <x v="667"/>
    <s v="Granite Falls School District"/>
    <s v="31-332"/>
    <s v="Snohomish"/>
    <s v="1st District"/>
    <x v="0"/>
    <x v="0"/>
    <s v="No"/>
    <s v="Yes"/>
    <s v="Monte Cristo Elementary"/>
    <s v="1201 100th Street NE"/>
    <m/>
    <s v="Granite Falls"/>
    <s v="Washington"/>
    <s v="98252"/>
    <n v="220"/>
    <n v="49"/>
    <n v="304"/>
    <n v="573"/>
    <n v="0.38390000000000002"/>
    <n v="8.5500000000000007E-2"/>
    <n v="0.46949999999999997"/>
    <s v="Yes"/>
    <s v="No"/>
    <s v="No"/>
    <s v="No"/>
    <s v="Yes"/>
    <s v="Yes"/>
    <s v="Yes"/>
    <s v="No"/>
    <s v="No"/>
    <s v="No"/>
    <s v="No"/>
    <s v="No"/>
    <s v="No"/>
    <s v="No"/>
    <s v="Standard"/>
  </r>
  <r>
    <n v="159365"/>
    <x v="668"/>
    <s v="Granite Falls School District"/>
    <s v="31-332"/>
    <s v="Snohomish"/>
    <s v="1st District"/>
    <x v="0"/>
    <x v="0"/>
    <s v="No"/>
    <s v="Yes"/>
    <s v="Mountain Way Elementary"/>
    <s v="702 North Granite Avenue"/>
    <m/>
    <s v="Granite Falls"/>
    <s v="Washington"/>
    <s v="98252"/>
    <n v="140"/>
    <n v="33"/>
    <n v="358"/>
    <n v="531"/>
    <n v="0.26369999999999999"/>
    <n v="6.2100000000000002E-2"/>
    <n v="0.32579999999999998"/>
    <s v="No"/>
    <s v="Yes"/>
    <s v="Yes"/>
    <s v="Yes"/>
    <s v="No"/>
    <s v="No"/>
    <s v="No"/>
    <s v="No"/>
    <s v="No"/>
    <s v="No"/>
    <s v="No"/>
    <s v="No"/>
    <s v="No"/>
    <s v="No"/>
    <s v="Standard"/>
  </r>
  <r>
    <n v="159365"/>
    <x v="669"/>
    <s v="Granite Falls School District"/>
    <s v="31-332"/>
    <s v="Snohomish"/>
    <s v="1st District"/>
    <x v="0"/>
    <x v="0"/>
    <s v="No"/>
    <s v="Yes"/>
    <s v="Open Doors"/>
    <s v="205 North Alder Ave"/>
    <m/>
    <s v="Granite Falls"/>
    <s v="Washington"/>
    <s v="98252"/>
    <n v="43"/>
    <n v="0"/>
    <n v="0"/>
    <n v="43"/>
    <n v="1"/>
    <n v="0"/>
    <n v="1"/>
    <s v="No"/>
    <s v="No"/>
    <s v="No"/>
    <s v="No"/>
    <s v="No"/>
    <s v="No"/>
    <s v="No"/>
    <s v="No"/>
    <s v="No"/>
    <s v="No"/>
    <s v="Yes"/>
    <s v="Yes"/>
    <s v="Yes"/>
    <s v="Yes"/>
    <s v="CEP"/>
  </r>
  <r>
    <n v="159538"/>
    <x v="670"/>
    <s v="Grapeview School District"/>
    <s v="23-054"/>
    <s v="Mason"/>
    <s v="6th District"/>
    <x v="0"/>
    <x v="0"/>
    <s v="No"/>
    <s v="Yes"/>
    <s v="Grapeview Elementary &amp; Middle School"/>
    <s v="822 E Mason Benson Rd"/>
    <m/>
    <s v="Grapeview"/>
    <s v="Washington"/>
    <s v="98546"/>
    <n v="75"/>
    <n v="20"/>
    <n v="148"/>
    <n v="243"/>
    <n v="0.30859999999999999"/>
    <n v="8.2299999999999998E-2"/>
    <n v="0.39090000000000003"/>
    <s v="No"/>
    <s v="Yes"/>
    <s v="Yes"/>
    <s v="Yes"/>
    <s v="Yes"/>
    <s v="Yes"/>
    <s v="Yes"/>
    <s v="Yes"/>
    <s v="Yes"/>
    <s v="Yes"/>
    <s v="No"/>
    <s v="No"/>
    <s v="No"/>
    <s v="No"/>
    <s v="Standard"/>
  </r>
  <r>
    <n v="160526"/>
    <x v="671"/>
    <s v="Great Northern School District 312"/>
    <s v="32-312"/>
    <s v="Spokane"/>
    <s v="5th District"/>
    <x v="0"/>
    <x v="0"/>
    <s v="No"/>
    <s v="No"/>
    <s v="Great Northern School District 312"/>
    <s v="3115 N Spotted Road"/>
    <m/>
    <s v="Spokane"/>
    <s v="Washington"/>
    <s v="99224"/>
    <n v="12"/>
    <n v="3"/>
    <n v="20"/>
    <n v="35"/>
    <n v="0.34289999999999998"/>
    <n v="8.5699999999999998E-2"/>
    <n v="0.42859999999999998"/>
    <s v="No"/>
    <s v="Yes"/>
    <s v="Yes"/>
    <s v="Yes"/>
    <s v="Yes"/>
    <s v="Yes"/>
    <s v="Yes"/>
    <s v="Yes"/>
    <s v="No"/>
    <s v="No"/>
    <s v="No"/>
    <s v="No"/>
    <s v="No"/>
    <s v="No"/>
    <s v="Standard"/>
  </r>
  <r>
    <n v="159904"/>
    <x v="672"/>
    <s v="Green Mountain School District"/>
    <s v="06-103"/>
    <s v="Clark"/>
    <s v="3rd District"/>
    <x v="0"/>
    <x v="0"/>
    <s v="No"/>
    <s v="Yes"/>
    <s v="Green Mountain School"/>
    <s v="13105 NE Grinnell Rd"/>
    <m/>
    <s v="Woodland"/>
    <s v="Washington"/>
    <s v="98674"/>
    <n v="49"/>
    <n v="15"/>
    <n v="108"/>
    <n v="172"/>
    <n v="0.28489999999999999"/>
    <n v="8.72E-2"/>
    <n v="0.37209999999999999"/>
    <s v="No"/>
    <s v="Yes"/>
    <s v="Yes"/>
    <s v="Yes"/>
    <s v="Yes"/>
    <s v="Yes"/>
    <s v="Yes"/>
    <s v="Yes"/>
    <s v="Yes"/>
    <s v="Yes"/>
    <s v="No"/>
    <s v="No"/>
    <s v="No"/>
    <s v="No"/>
    <s v="Standard"/>
  </r>
  <r>
    <n v="159480"/>
    <x v="673"/>
    <s v="Griffin School District"/>
    <s v="34-324"/>
    <s v="Thurston"/>
    <s v="10th District"/>
    <x v="0"/>
    <x v="0"/>
    <s v="No"/>
    <s v="Yes"/>
    <s v="Griffin School"/>
    <s v="6530 33rd Ave. N.W."/>
    <s v="6530 33rd Ave. N.W."/>
    <s v="Olympia"/>
    <s v="Washington"/>
    <s v="98502"/>
    <n v="91"/>
    <n v="27"/>
    <n v="474"/>
    <n v="592"/>
    <n v="0.1537"/>
    <n v="4.5600000000000002E-2"/>
    <n v="0.1993"/>
    <s v="Yes"/>
    <s v="Yes"/>
    <s v="Yes"/>
    <s v="Yes"/>
    <s v="Yes"/>
    <s v="Yes"/>
    <s v="Yes"/>
    <s v="Yes"/>
    <s v="Yes"/>
    <s v="Yes"/>
    <s v="No"/>
    <s v="No"/>
    <s v="No"/>
    <s v="No"/>
    <s v="Standard"/>
  </r>
  <r>
    <n v="159615"/>
    <x v="674"/>
    <s v="Guardian Angel/St. Boniface"/>
    <m/>
    <s v="Whitman"/>
    <s v="5th District"/>
    <x v="1"/>
    <x v="0"/>
    <s v="No"/>
    <s v="Yes"/>
    <s v="Guardian Angel/St. Boniface School"/>
    <s v="306 Steptoe St"/>
    <m/>
    <s v="Colton"/>
    <s v="Washington"/>
    <s v="99113"/>
    <n v="0"/>
    <n v="0"/>
    <n v="0"/>
    <n v="0"/>
    <n v="0"/>
    <n v="0"/>
    <n v="0"/>
    <s v="No"/>
    <s v="Yes"/>
    <s v="Yes"/>
    <s v="Yes"/>
    <s v="Yes"/>
    <s v="Yes"/>
    <s v="Yes"/>
    <s v="Yes"/>
    <s v="Yes"/>
    <s v="Yes"/>
    <s v="No"/>
    <s v="No"/>
    <s v="No"/>
    <s v="No"/>
    <s v="Standard"/>
  </r>
  <r>
    <n v="159917"/>
    <x v="675"/>
    <s v="Harrington School District"/>
    <s v="22-204"/>
    <s v="Lincoln"/>
    <s v="5th District"/>
    <x v="0"/>
    <x v="0"/>
    <s v="No"/>
    <s v="Yes"/>
    <s v="Harrington Elementary"/>
    <s v="P. O. Box 204"/>
    <m/>
    <s v="Harrington"/>
    <s v="Washington"/>
    <s v="99134"/>
    <n v="68"/>
    <n v="0"/>
    <n v="37"/>
    <n v="105"/>
    <n v="0.64759999999999995"/>
    <n v="0"/>
    <n v="0.64759999999999995"/>
    <s v="Yes"/>
    <s v="Yes"/>
    <s v="Yes"/>
    <s v="Yes"/>
    <s v="Yes"/>
    <s v="Yes"/>
    <s v="Yes"/>
    <s v="Yes"/>
    <s v="No"/>
    <s v="No"/>
    <s v="No"/>
    <s v="No"/>
    <s v="No"/>
    <s v="No"/>
    <s v="CEP"/>
  </r>
  <r>
    <n v="159917"/>
    <x v="676"/>
    <s v="Harrington School District"/>
    <s v="22-204"/>
    <s v="Lincoln"/>
    <s v="5th District"/>
    <x v="0"/>
    <x v="0"/>
    <s v="No"/>
    <s v="Yes"/>
    <s v="Harrington High"/>
    <s v="P.O. Box 204"/>
    <m/>
    <s v="Harrington"/>
    <s v="Washington"/>
    <s v="99134"/>
    <n v="24"/>
    <n v="0"/>
    <n v="4"/>
    <n v="28"/>
    <n v="0.85709999999999997"/>
    <n v="0"/>
    <n v="0.85709999999999997"/>
    <s v="No"/>
    <s v="No"/>
    <s v="No"/>
    <s v="No"/>
    <s v="No"/>
    <s v="No"/>
    <s v="No"/>
    <s v="No"/>
    <s v="No"/>
    <s v="No"/>
    <s v="Yes"/>
    <s v="Yes"/>
    <s v="Yes"/>
    <s v="Yes"/>
    <s v="CEP"/>
  </r>
  <r>
    <n v="159917"/>
    <x v="677"/>
    <s v="Harrington School District"/>
    <s v="22-204"/>
    <s v="Out of WA"/>
    <s v="5th District"/>
    <x v="0"/>
    <x v="0"/>
    <s v="No"/>
    <s v="Yes"/>
    <s v="Harrington Middle"/>
    <s v="P.O. Box 204"/>
    <m/>
    <s v="Harrington"/>
    <s v="Washington"/>
    <s v="99134"/>
    <n v="11"/>
    <n v="0"/>
    <n v="5"/>
    <n v="16"/>
    <n v="0.6875"/>
    <n v="0"/>
    <n v="0.6875"/>
    <s v="No"/>
    <s v="No"/>
    <s v="No"/>
    <s v="No"/>
    <s v="No"/>
    <s v="No"/>
    <s v="No"/>
    <s v="No"/>
    <s v="Yes"/>
    <s v="Yes"/>
    <s v="No"/>
    <s v="No"/>
    <s v="No"/>
    <s v="No"/>
    <s v="CEP"/>
  </r>
  <r>
    <n v="159915"/>
    <x v="678"/>
    <s v="Highland School District"/>
    <s v="39-203"/>
    <s v="Yakima"/>
    <s v="4th District"/>
    <x v="0"/>
    <x v="0"/>
    <s v="No"/>
    <s v="Yes"/>
    <s v="Highland High"/>
    <s v="P.O. Box 38"/>
    <m/>
    <s v="Cowiche"/>
    <s v="Washington"/>
    <s v="98923"/>
    <n v="267"/>
    <n v="0"/>
    <n v="68"/>
    <n v="335"/>
    <n v="0.79700000000000004"/>
    <n v="0"/>
    <n v="0.79700000000000004"/>
    <s v="No"/>
    <s v="No"/>
    <s v="No"/>
    <s v="No"/>
    <s v="No"/>
    <s v="No"/>
    <s v="No"/>
    <s v="No"/>
    <s v="No"/>
    <s v="No"/>
    <s v="Yes"/>
    <s v="Yes"/>
    <s v="Yes"/>
    <s v="Yes"/>
    <s v="CEP"/>
  </r>
  <r>
    <n v="159915"/>
    <x v="679"/>
    <s v="Highland School District"/>
    <s v="39-203"/>
    <s v="Yakima"/>
    <s v="4th District"/>
    <x v="0"/>
    <x v="0"/>
    <s v="No"/>
    <s v="Yes"/>
    <s v="Highland Junior High School"/>
    <s v="P.O. Box 38"/>
    <m/>
    <s v="Cowiche"/>
    <s v="Washington"/>
    <s v="98923"/>
    <n v="177"/>
    <n v="0"/>
    <n v="14"/>
    <n v="191"/>
    <n v="0.92669999999999997"/>
    <n v="0"/>
    <n v="0.92669999999999997"/>
    <s v="No"/>
    <s v="No"/>
    <s v="No"/>
    <s v="No"/>
    <s v="No"/>
    <s v="No"/>
    <s v="No"/>
    <s v="No"/>
    <s v="Yes"/>
    <s v="Yes"/>
    <s v="No"/>
    <s v="No"/>
    <s v="No"/>
    <s v="No"/>
    <s v="CEP"/>
  </r>
  <r>
    <n v="159915"/>
    <x v="680"/>
    <s v="Highland School District"/>
    <s v="39-203"/>
    <s v="Yakima"/>
    <s v="4th District"/>
    <x v="0"/>
    <x v="0"/>
    <s v="No"/>
    <s v="Yes"/>
    <s v="Marcus Whitman-Cowiche Elementary"/>
    <s v="1181 Thompson Rd"/>
    <m/>
    <s v="Cowiche"/>
    <s v="Washington"/>
    <s v="98923"/>
    <n v="255"/>
    <n v="0"/>
    <n v="42"/>
    <n v="297"/>
    <n v="0.85860000000000003"/>
    <n v="0"/>
    <n v="0.85860000000000003"/>
    <s v="No"/>
    <s v="Yes"/>
    <s v="Yes"/>
    <s v="Yes"/>
    <s v="Yes"/>
    <s v="No"/>
    <s v="No"/>
    <s v="No"/>
    <s v="No"/>
    <s v="No"/>
    <s v="No"/>
    <s v="No"/>
    <s v="No"/>
    <s v="No"/>
    <s v="CEP"/>
  </r>
  <r>
    <n v="159915"/>
    <x v="681"/>
    <s v="Highland School District"/>
    <s v="39-203"/>
    <s v="Yakima"/>
    <s v="4th District"/>
    <x v="0"/>
    <x v="0"/>
    <s v="No"/>
    <s v="Yes"/>
    <s v="Tieton Middle"/>
    <s v="P.O. Box 6"/>
    <m/>
    <s v="Tieton"/>
    <s v="Washington"/>
    <s v="98947"/>
    <n v="232"/>
    <n v="0"/>
    <n v="7"/>
    <n v="239"/>
    <n v="0.97070000000000001"/>
    <n v="0"/>
    <n v="0.97070000000000001"/>
    <s v="No"/>
    <s v="No"/>
    <s v="No"/>
    <s v="No"/>
    <s v="No"/>
    <s v="Yes"/>
    <s v="Yes"/>
    <s v="Yes"/>
    <s v="No"/>
    <s v="No"/>
    <s v="No"/>
    <s v="No"/>
    <s v="No"/>
    <s v="No"/>
    <s v="CEP"/>
  </r>
  <r>
    <n v="159928"/>
    <x v="682"/>
    <s v="Highline School District"/>
    <s v="17-401"/>
    <s v="King"/>
    <s v="7th District"/>
    <x v="0"/>
    <x v="0"/>
    <s v="No"/>
    <s v="Yes"/>
    <s v="Beverly Park Elementary"/>
    <s v="1201 South 104th Street"/>
    <m/>
    <s v="Seattle"/>
    <s v="Washington"/>
    <s v="98168"/>
    <n v="437"/>
    <n v="0"/>
    <n v="0"/>
    <n v="437"/>
    <n v="1"/>
    <n v="0"/>
    <n v="1"/>
    <s v="Yes"/>
    <s v="Yes"/>
    <s v="Yes"/>
    <s v="Yes"/>
    <s v="Yes"/>
    <s v="Yes"/>
    <s v="Yes"/>
    <s v="No"/>
    <s v="No"/>
    <s v="No"/>
    <s v="No"/>
    <s v="No"/>
    <s v="No"/>
    <s v="No"/>
    <s v="CEP"/>
  </r>
  <r>
    <n v="159928"/>
    <x v="683"/>
    <s v="Highline School District"/>
    <s v="17-401"/>
    <s v="King"/>
    <s v="7th District"/>
    <x v="0"/>
    <x v="0"/>
    <s v="No"/>
    <s v="Yes"/>
    <s v="Big Picture School"/>
    <s v="2450 S 142nd St"/>
    <m/>
    <s v="SeaTac"/>
    <s v="Washington"/>
    <s v="98168"/>
    <n v="248"/>
    <n v="0"/>
    <n v="163"/>
    <n v="411"/>
    <n v="0.60340000000000005"/>
    <n v="0"/>
    <n v="0.60340000000000005"/>
    <s v="No"/>
    <s v="No"/>
    <s v="No"/>
    <s v="No"/>
    <s v="No"/>
    <s v="No"/>
    <s v="No"/>
    <s v="Yes"/>
    <s v="Yes"/>
    <s v="Yes"/>
    <s v="Yes"/>
    <s v="Yes"/>
    <s v="Yes"/>
    <s v="Yes"/>
    <s v="CEP"/>
  </r>
  <r>
    <n v="159928"/>
    <x v="684"/>
    <s v="Highline School District"/>
    <s v="17-401"/>
    <s v="King"/>
    <s v="7th District"/>
    <x v="0"/>
    <x v="0"/>
    <s v="No"/>
    <s v="Yes"/>
    <s v="Bow Lake Elementary"/>
    <s v="18237 42nd Ave S"/>
    <m/>
    <s v="SeaTac"/>
    <s v="Washington"/>
    <s v="98188"/>
    <n v="515"/>
    <n v="0"/>
    <n v="0"/>
    <n v="515"/>
    <n v="1"/>
    <n v="0"/>
    <n v="1"/>
    <s v="Yes"/>
    <s v="Yes"/>
    <s v="Yes"/>
    <s v="Yes"/>
    <s v="Yes"/>
    <s v="Yes"/>
    <s v="Yes"/>
    <s v="No"/>
    <s v="No"/>
    <s v="No"/>
    <s v="No"/>
    <s v="No"/>
    <s v="No"/>
    <s v="No"/>
    <s v="CEP"/>
  </r>
  <r>
    <n v="159928"/>
    <x v="685"/>
    <s v="Highline School District"/>
    <s v="17-401"/>
    <s v="King"/>
    <s v="7th District"/>
    <x v="0"/>
    <x v="0"/>
    <s v="No"/>
    <s v="Yes"/>
    <s v="Cascade Middle School"/>
    <s v="11212 10th Avenue SW"/>
    <m/>
    <s v="Seattle"/>
    <s v="Washington"/>
    <s v="98146"/>
    <n v="656"/>
    <n v="0"/>
    <n v="39"/>
    <n v="695"/>
    <n v="0.94389999999999996"/>
    <n v="0"/>
    <n v="0.94389999999999996"/>
    <s v="No"/>
    <s v="No"/>
    <s v="No"/>
    <s v="No"/>
    <s v="No"/>
    <s v="No"/>
    <s v="No"/>
    <s v="Yes"/>
    <s v="Yes"/>
    <s v="Yes"/>
    <s v="No"/>
    <s v="No"/>
    <s v="No"/>
    <s v="No"/>
    <s v="CEP"/>
  </r>
  <r>
    <n v="159928"/>
    <x v="686"/>
    <s v="Highline School District"/>
    <s v="17-401"/>
    <s v="King"/>
    <s v="7th District"/>
    <x v="0"/>
    <x v="0"/>
    <s v="No"/>
    <s v="Yes"/>
    <s v="Cedarhurst Elementary"/>
    <s v="611 S 132nd St"/>
    <m/>
    <s v="Burien"/>
    <s v="Washington"/>
    <s v="98168"/>
    <n v="360"/>
    <n v="0"/>
    <n v="56"/>
    <n v="416"/>
    <n v="0.86539999999999995"/>
    <n v="0"/>
    <n v="0.86539999999999995"/>
    <s v="Yes"/>
    <s v="Yes"/>
    <s v="Yes"/>
    <s v="Yes"/>
    <s v="Yes"/>
    <s v="Yes"/>
    <s v="Yes"/>
    <s v="No"/>
    <s v="No"/>
    <s v="No"/>
    <s v="No"/>
    <s v="No"/>
    <s v="No"/>
    <s v="No"/>
    <s v="CEP"/>
  </r>
  <r>
    <n v="159928"/>
    <x v="687"/>
    <s v="Highline School District"/>
    <s v="17-401"/>
    <s v="King"/>
    <s v="7th District"/>
    <x v="0"/>
    <x v="0"/>
    <s v="No"/>
    <s v="Yes"/>
    <s v="Chinook Middle School"/>
    <s v="18650 42nd Avenue South"/>
    <m/>
    <s v="Sea Tac"/>
    <s v="Washington"/>
    <s v="98188"/>
    <n v="591"/>
    <n v="0"/>
    <n v="11"/>
    <n v="602"/>
    <n v="0.98170000000000002"/>
    <n v="0"/>
    <n v="0.98170000000000002"/>
    <s v="No"/>
    <s v="No"/>
    <s v="No"/>
    <s v="No"/>
    <s v="No"/>
    <s v="No"/>
    <s v="No"/>
    <s v="Yes"/>
    <s v="Yes"/>
    <s v="Yes"/>
    <s v="No"/>
    <s v="No"/>
    <s v="No"/>
    <s v="No"/>
    <s v="CEP"/>
  </r>
  <r>
    <n v="159928"/>
    <x v="688"/>
    <s v="Highline School District"/>
    <s v="17-401"/>
    <s v="King"/>
    <s v="7th District"/>
    <x v="0"/>
    <x v="0"/>
    <s v="No"/>
    <s v="Yes"/>
    <s v="Des Moines Elementary"/>
    <s v="22001 9th Ave S"/>
    <m/>
    <s v="Des Moines"/>
    <s v="Washington"/>
    <s v="98198"/>
    <n v="390"/>
    <n v="0"/>
    <n v="136"/>
    <n v="526"/>
    <n v="0.74139999999999995"/>
    <n v="0"/>
    <n v="0.74139999999999995"/>
    <s v="No"/>
    <s v="Yes"/>
    <s v="Yes"/>
    <s v="Yes"/>
    <s v="Yes"/>
    <s v="Yes"/>
    <s v="Yes"/>
    <s v="No"/>
    <s v="No"/>
    <s v="No"/>
    <s v="No"/>
    <s v="No"/>
    <s v="No"/>
    <s v="No"/>
    <s v="CEP"/>
  </r>
  <r>
    <n v="159928"/>
    <x v="689"/>
    <s v="Highline School District"/>
    <s v="17-401"/>
    <s v="King"/>
    <s v="7th District"/>
    <x v="0"/>
    <x v="0"/>
    <s v="No"/>
    <s v="Yes"/>
    <s v="Evergreen High School"/>
    <s v="830 SW 116th St"/>
    <m/>
    <s v="Seattle"/>
    <s v="Washington"/>
    <s v="98146"/>
    <n v="978"/>
    <n v="0"/>
    <n v="67"/>
    <n v="1045"/>
    <n v="0.93589999999999995"/>
    <n v="0"/>
    <n v="0.93589999999999995"/>
    <s v="No"/>
    <s v="No"/>
    <s v="No"/>
    <s v="No"/>
    <s v="No"/>
    <s v="No"/>
    <s v="No"/>
    <s v="No"/>
    <s v="No"/>
    <s v="No"/>
    <s v="Yes"/>
    <s v="Yes"/>
    <s v="Yes"/>
    <s v="Yes"/>
    <s v="CEP"/>
  </r>
  <r>
    <n v="159928"/>
    <x v="690"/>
    <s v="Highline School District"/>
    <s v="17-401"/>
    <s v="King"/>
    <s v="7th District"/>
    <x v="0"/>
    <x v="0"/>
    <s v="No"/>
    <s v="Yes"/>
    <s v="Glacier Middle School"/>
    <s v="2450 S 142nd St"/>
    <m/>
    <s v="SeaTac"/>
    <s v="Washington"/>
    <s v="98168"/>
    <n v="771"/>
    <n v="0"/>
    <n v="77"/>
    <n v="848"/>
    <n v="0.90920000000000001"/>
    <n v="0"/>
    <n v="0.90920000000000001"/>
    <s v="No"/>
    <s v="No"/>
    <s v="No"/>
    <s v="No"/>
    <s v="No"/>
    <s v="No"/>
    <s v="No"/>
    <s v="Yes"/>
    <s v="Yes"/>
    <s v="Yes"/>
    <s v="No"/>
    <s v="No"/>
    <s v="No"/>
    <s v="No"/>
    <s v="CEP"/>
  </r>
  <r>
    <n v="159928"/>
    <x v="691"/>
    <s v="Highline School District"/>
    <s v="17-401"/>
    <s v="King"/>
    <s v="7th District"/>
    <x v="0"/>
    <x v="0"/>
    <s v="No"/>
    <s v="Yes"/>
    <s v="Gregory Heights Elementary"/>
    <s v="16201 16th Ave SW"/>
    <m/>
    <s v="Burien"/>
    <s v="Washington"/>
    <s v="98166"/>
    <n v="279"/>
    <n v="0"/>
    <n v="173"/>
    <n v="452"/>
    <n v="0.61729999999999996"/>
    <n v="0"/>
    <n v="0.61729999999999996"/>
    <s v="Yes"/>
    <s v="Yes"/>
    <s v="Yes"/>
    <s v="Yes"/>
    <s v="Yes"/>
    <s v="Yes"/>
    <s v="Yes"/>
    <s v="No"/>
    <s v="No"/>
    <s v="No"/>
    <s v="No"/>
    <s v="No"/>
    <s v="No"/>
    <s v="No"/>
    <s v="CEP"/>
  </r>
  <r>
    <n v="159928"/>
    <x v="692"/>
    <s v="Highline School District"/>
    <s v="17-401"/>
    <s v="King"/>
    <s v="7th District"/>
    <x v="0"/>
    <x v="0"/>
    <s v="No"/>
    <s v="Yes"/>
    <s v="Hazel Valley Elementary"/>
    <s v="402 SW 132nd St."/>
    <m/>
    <s v="Burien"/>
    <s v="Washington"/>
    <s v="98146"/>
    <n v="422"/>
    <n v="0"/>
    <n v="50"/>
    <n v="472"/>
    <n v="0.89410000000000001"/>
    <n v="0"/>
    <n v="0.89410000000000001"/>
    <s v="Yes"/>
    <s v="Yes"/>
    <s v="Yes"/>
    <s v="Yes"/>
    <s v="Yes"/>
    <s v="Yes"/>
    <s v="Yes"/>
    <s v="No"/>
    <s v="No"/>
    <s v="No"/>
    <s v="No"/>
    <s v="No"/>
    <s v="No"/>
    <s v="No"/>
    <s v="CEP"/>
  </r>
  <r>
    <n v="159928"/>
    <x v="693"/>
    <s v="Highline School District"/>
    <s v="17-401"/>
    <s v="King"/>
    <s v="7th District"/>
    <x v="0"/>
    <x v="0"/>
    <s v="No"/>
    <s v="Yes"/>
    <s v="Highline High School"/>
    <s v="225 S 152nd St"/>
    <m/>
    <s v="Burien"/>
    <s v="Washington"/>
    <s v="98148"/>
    <n v="1060"/>
    <n v="0"/>
    <n v="264"/>
    <n v="1324"/>
    <n v="0.80059999999999998"/>
    <n v="0"/>
    <n v="0.80059999999999998"/>
    <s v="No"/>
    <s v="No"/>
    <s v="No"/>
    <s v="No"/>
    <s v="No"/>
    <s v="No"/>
    <s v="No"/>
    <s v="No"/>
    <s v="No"/>
    <s v="No"/>
    <s v="Yes"/>
    <s v="Yes"/>
    <s v="Yes"/>
    <s v="Yes"/>
    <s v="CEP"/>
  </r>
  <r>
    <n v="159928"/>
    <x v="694"/>
    <s v="Highline School District"/>
    <s v="17-401"/>
    <s v="King"/>
    <s v="7th District"/>
    <x v="0"/>
    <x v="0"/>
    <s v="No"/>
    <s v="Yes"/>
    <s v="Hilltop Elementary"/>
    <s v="12250 24th Ave S"/>
    <m/>
    <s v="Seattle"/>
    <s v="Washington"/>
    <s v="98168"/>
    <n v="435"/>
    <n v="0"/>
    <n v="52"/>
    <n v="487"/>
    <n v="0.89319999999999999"/>
    <n v="0"/>
    <n v="0.89319999999999999"/>
    <s v="Yes"/>
    <s v="Yes"/>
    <s v="Yes"/>
    <s v="Yes"/>
    <s v="Yes"/>
    <s v="Yes"/>
    <s v="Yes"/>
    <s v="No"/>
    <s v="No"/>
    <s v="No"/>
    <s v="No"/>
    <s v="No"/>
    <s v="No"/>
    <s v="No"/>
    <s v="CEP"/>
  </r>
  <r>
    <n v="159928"/>
    <x v="695"/>
    <s v="Highline School District"/>
    <s v="17-401"/>
    <s v="King"/>
    <s v="7th District"/>
    <x v="0"/>
    <x v="0"/>
    <s v="No"/>
    <s v="Yes"/>
    <s v="Madrona Elementary"/>
    <s v="20301 32nd Avenue S"/>
    <m/>
    <s v="Seatac"/>
    <s v="Washington"/>
    <s v="98198"/>
    <n v="385"/>
    <n v="0"/>
    <n v="0"/>
    <n v="385"/>
    <n v="1"/>
    <n v="0"/>
    <n v="1"/>
    <s v="No"/>
    <s v="Yes"/>
    <s v="Yes"/>
    <s v="Yes"/>
    <s v="Yes"/>
    <s v="Yes"/>
    <s v="Yes"/>
    <s v="No"/>
    <s v="No"/>
    <s v="No"/>
    <s v="No"/>
    <s v="No"/>
    <s v="No"/>
    <s v="No"/>
    <s v="CEP"/>
  </r>
  <r>
    <n v="159928"/>
    <x v="696"/>
    <s v="Highline School District"/>
    <s v="17-401"/>
    <s v="King"/>
    <s v="7th District"/>
    <x v="0"/>
    <x v="0"/>
    <s v="No"/>
    <s v="Yes"/>
    <s v="Maritime High School"/>
    <s v="615 S 200th St"/>
    <m/>
    <s v="Des Moines"/>
    <s v="Washington"/>
    <s v="98198"/>
    <n v="30"/>
    <n v="0"/>
    <n v="52"/>
    <n v="82"/>
    <n v="0.3659"/>
    <n v="0"/>
    <n v="0.3659"/>
    <s v="No"/>
    <s v="No"/>
    <s v="No"/>
    <s v="No"/>
    <s v="No"/>
    <s v="No"/>
    <s v="No"/>
    <s v="No"/>
    <s v="No"/>
    <s v="No"/>
    <s v="Yes"/>
    <s v="Yes"/>
    <s v="Yes"/>
    <s v="Yes"/>
    <s v="CEP"/>
  </r>
  <r>
    <n v="159928"/>
    <x v="697"/>
    <s v="Highline School District"/>
    <s v="17-401"/>
    <s v="King"/>
    <s v="7th District"/>
    <x v="0"/>
    <x v="0"/>
    <s v="No"/>
    <s v="Yes"/>
    <s v="Marvista Elementary"/>
    <s v="19800 Marine View Dr SW"/>
    <m/>
    <s v="Normandy Park"/>
    <s v="Washington"/>
    <s v="98166"/>
    <n v="233"/>
    <n v="0"/>
    <n v="306"/>
    <n v="539"/>
    <n v="0.43230000000000002"/>
    <n v="0"/>
    <n v="0.43230000000000002"/>
    <s v="No"/>
    <s v="Yes"/>
    <s v="Yes"/>
    <s v="Yes"/>
    <s v="Yes"/>
    <s v="Yes"/>
    <s v="Yes"/>
    <s v="No"/>
    <s v="No"/>
    <s v="No"/>
    <s v="No"/>
    <s v="No"/>
    <s v="No"/>
    <s v="No"/>
    <s v="CEP"/>
  </r>
  <r>
    <n v="159928"/>
    <x v="698"/>
    <s v="Highline School District"/>
    <s v="17-401"/>
    <s v="King"/>
    <s v="7th District"/>
    <x v="0"/>
    <x v="0"/>
    <s v="No"/>
    <s v="Yes"/>
    <s v="McMicken Heights Elementary"/>
    <s v="3708 S 168th Street"/>
    <m/>
    <s v="SeaTac"/>
    <s v="Washington"/>
    <s v="98188"/>
    <n v="514"/>
    <n v="0"/>
    <n v="0"/>
    <n v="514"/>
    <n v="1"/>
    <n v="0"/>
    <n v="1"/>
    <s v="No"/>
    <s v="Yes"/>
    <s v="Yes"/>
    <s v="Yes"/>
    <s v="Yes"/>
    <s v="Yes"/>
    <s v="Yes"/>
    <s v="No"/>
    <s v="No"/>
    <s v="No"/>
    <s v="No"/>
    <s v="No"/>
    <s v="No"/>
    <s v="No"/>
    <s v="CEP"/>
  </r>
  <r>
    <n v="159928"/>
    <x v="699"/>
    <s v="Highline School District"/>
    <s v="17-401"/>
    <s v="King"/>
    <s v="7th District"/>
    <x v="0"/>
    <x v="0"/>
    <s v="No"/>
    <s v="Yes"/>
    <s v="Midway Elementary"/>
    <s v="22447 24th Ave S."/>
    <m/>
    <s v="Des Moines"/>
    <s v="Washington"/>
    <s v="98198"/>
    <n v="540"/>
    <n v="0"/>
    <n v="0"/>
    <n v="540"/>
    <n v="1"/>
    <n v="0"/>
    <n v="1"/>
    <s v="Yes"/>
    <s v="Yes"/>
    <s v="Yes"/>
    <s v="Yes"/>
    <s v="Yes"/>
    <s v="Yes"/>
    <s v="Yes"/>
    <s v="No"/>
    <s v="No"/>
    <s v="No"/>
    <s v="No"/>
    <s v="No"/>
    <s v="No"/>
    <s v="No"/>
    <s v="CEP"/>
  </r>
  <r>
    <n v="159928"/>
    <x v="700"/>
    <s v="Highline School District"/>
    <s v="17-401"/>
    <s v="King"/>
    <s v="7th District"/>
    <x v="0"/>
    <x v="0"/>
    <s v="No"/>
    <s v="Yes"/>
    <s v="Mount Rainier High School"/>
    <s v="22450 19th Ave South"/>
    <m/>
    <s v="Des Moines"/>
    <s v="Washington"/>
    <s v="98198"/>
    <n v="1243"/>
    <n v="0"/>
    <n v="664"/>
    <n v="1907"/>
    <n v="0.65180000000000005"/>
    <n v="0"/>
    <n v="0.65180000000000005"/>
    <s v="Yes"/>
    <s v="No"/>
    <s v="No"/>
    <s v="No"/>
    <s v="No"/>
    <s v="No"/>
    <s v="No"/>
    <s v="No"/>
    <s v="No"/>
    <s v="No"/>
    <s v="Yes"/>
    <s v="Yes"/>
    <s v="Yes"/>
    <s v="Yes"/>
    <s v="CEP"/>
  </r>
  <r>
    <n v="159928"/>
    <x v="701"/>
    <s v="Highline School District"/>
    <s v="17-401"/>
    <s v="King"/>
    <s v="7th District"/>
    <x v="0"/>
    <x v="0"/>
    <s v="No"/>
    <s v="Yes"/>
    <s v="Mount View Elementary"/>
    <s v="11427 3rd Ave S"/>
    <m/>
    <s v="Seattle"/>
    <s v="Washington"/>
    <s v="98168"/>
    <n v="346"/>
    <n v="0"/>
    <n v="81"/>
    <n v="427"/>
    <n v="0.81030000000000002"/>
    <n v="0"/>
    <n v="0.81030000000000002"/>
    <s v="Yes"/>
    <s v="Yes"/>
    <s v="Yes"/>
    <s v="Yes"/>
    <s v="Yes"/>
    <s v="Yes"/>
    <s v="Yes"/>
    <s v="No"/>
    <s v="No"/>
    <s v="No"/>
    <s v="No"/>
    <s v="No"/>
    <s v="No"/>
    <s v="No"/>
    <s v="CEP"/>
  </r>
  <r>
    <n v="159928"/>
    <x v="702"/>
    <s v="Highline School District"/>
    <s v="17-401"/>
    <s v="King"/>
    <s v="7th District"/>
    <x v="0"/>
    <x v="0"/>
    <s v="No"/>
    <s v="Yes"/>
    <s v="New Start"/>
    <s v="614 SW 120th St"/>
    <m/>
    <s v="Seattle"/>
    <s v="Washington"/>
    <s v="98146"/>
    <n v="102"/>
    <n v="0"/>
    <n v="0"/>
    <n v="102"/>
    <n v="1"/>
    <n v="0"/>
    <n v="1"/>
    <s v="No"/>
    <s v="No"/>
    <s v="No"/>
    <s v="No"/>
    <s v="No"/>
    <s v="No"/>
    <s v="No"/>
    <s v="No"/>
    <s v="No"/>
    <s v="No"/>
    <s v="Yes"/>
    <s v="Yes"/>
    <s v="Yes"/>
    <s v="Yes"/>
    <s v="CEP"/>
  </r>
  <r>
    <n v="159928"/>
    <x v="703"/>
    <s v="Highline School District"/>
    <s v="17-401"/>
    <s v="King"/>
    <s v="7th District"/>
    <x v="0"/>
    <x v="0"/>
    <s v="No"/>
    <s v="Yes"/>
    <s v="North Hill Elementary"/>
    <s v="440 S 186th St."/>
    <m/>
    <s v="Burien"/>
    <s v="Washington"/>
    <s v="98148"/>
    <n v="194"/>
    <n v="0"/>
    <n v="296"/>
    <n v="490"/>
    <n v="0.39589999999999997"/>
    <n v="0"/>
    <n v="0.39589999999999997"/>
    <s v="No"/>
    <s v="Yes"/>
    <s v="Yes"/>
    <s v="Yes"/>
    <s v="Yes"/>
    <s v="Yes"/>
    <s v="Yes"/>
    <s v="No"/>
    <s v="No"/>
    <s v="No"/>
    <s v="No"/>
    <s v="No"/>
    <s v="No"/>
    <s v="No"/>
    <s v="CEP"/>
  </r>
  <r>
    <n v="159928"/>
    <x v="704"/>
    <s v="Highline School District"/>
    <s v="17-401"/>
    <s v="King"/>
    <s v="7th District"/>
    <x v="0"/>
    <x v="0"/>
    <s v="No"/>
    <s v="Yes"/>
    <s v="Pacific Middle School"/>
    <s v="22705 24th Pl S"/>
    <m/>
    <s v="Des Moines"/>
    <s v="Washington"/>
    <s v="98198"/>
    <n v="588"/>
    <n v="0"/>
    <n v="64"/>
    <n v="652"/>
    <n v="0.90180000000000005"/>
    <n v="0"/>
    <n v="0.90180000000000005"/>
    <s v="No"/>
    <s v="No"/>
    <s v="No"/>
    <s v="No"/>
    <s v="No"/>
    <s v="No"/>
    <s v="No"/>
    <s v="Yes"/>
    <s v="Yes"/>
    <s v="Yes"/>
    <s v="No"/>
    <s v="No"/>
    <s v="No"/>
    <s v="No"/>
    <s v="CEP"/>
  </r>
  <r>
    <n v="159928"/>
    <x v="705"/>
    <s v="Highline School District"/>
    <s v="17-401"/>
    <s v="King"/>
    <s v="7th District"/>
    <x v="0"/>
    <x v="0"/>
    <s v="No"/>
    <s v="Yes"/>
    <s v="Parkside Elementary"/>
    <s v="440 S 186th St."/>
    <m/>
    <s v="Burien"/>
    <s v="Washington"/>
    <s v="98148"/>
    <n v="454"/>
    <n v="0"/>
    <n v="0"/>
    <n v="454"/>
    <n v="1"/>
    <n v="0"/>
    <n v="1"/>
    <s v="No"/>
    <s v="Yes"/>
    <s v="Yes"/>
    <s v="Yes"/>
    <s v="Yes"/>
    <s v="Yes"/>
    <s v="Yes"/>
    <s v="No"/>
    <s v="No"/>
    <s v="No"/>
    <s v="No"/>
    <s v="No"/>
    <s v="No"/>
    <s v="No"/>
    <s v="CEP"/>
  </r>
  <r>
    <n v="159928"/>
    <x v="706"/>
    <s v="Highline School District"/>
    <s v="17-401"/>
    <s v="King"/>
    <s v="7th District"/>
    <x v="0"/>
    <x v="0"/>
    <s v="No"/>
    <s v="Yes"/>
    <s v="Puget Sound Skills Center"/>
    <s v="18010 8th Avenue South"/>
    <m/>
    <s v="Burien"/>
    <s v="Washington"/>
    <s v="98148"/>
    <n v="152"/>
    <n v="0"/>
    <n v="139"/>
    <n v="291"/>
    <n v="0.52229999999999999"/>
    <n v="0"/>
    <n v="0.52229999999999999"/>
    <s v="No"/>
    <s v="No"/>
    <s v="No"/>
    <s v="No"/>
    <s v="No"/>
    <s v="No"/>
    <s v="No"/>
    <s v="No"/>
    <s v="No"/>
    <s v="No"/>
    <s v="Yes"/>
    <s v="Yes"/>
    <s v="Yes"/>
    <s v="Yes"/>
    <s v="CEP"/>
  </r>
  <r>
    <n v="159928"/>
    <x v="707"/>
    <s v="Highline School District"/>
    <s v="17-401"/>
    <s v="King"/>
    <s v="7th District"/>
    <x v="0"/>
    <x v="0"/>
    <s v="No"/>
    <s v="Yes"/>
    <s v="Raisbeck Aviation High School"/>
    <s v="9229 E. Marginal Way South"/>
    <m/>
    <s v="Tukwila"/>
    <s v="Washington"/>
    <s v="98108"/>
    <n v="122"/>
    <n v="0"/>
    <n v="283"/>
    <n v="405"/>
    <n v="0.30120000000000002"/>
    <n v="0"/>
    <n v="0.30120000000000002"/>
    <s v="No"/>
    <s v="No"/>
    <s v="No"/>
    <s v="No"/>
    <s v="No"/>
    <s v="No"/>
    <s v="No"/>
    <s v="No"/>
    <s v="No"/>
    <s v="No"/>
    <s v="Yes"/>
    <s v="Yes"/>
    <s v="Yes"/>
    <s v="Yes"/>
    <s v="CEP"/>
  </r>
  <r>
    <n v="159928"/>
    <x v="708"/>
    <s v="Highline School District"/>
    <s v="17-401"/>
    <s v="King"/>
    <s v="7th District"/>
    <x v="0"/>
    <x v="0"/>
    <s v="No"/>
    <s v="Yes"/>
    <s v="Seahurst Elementary"/>
    <s v="14603 14th Avenue SW"/>
    <m/>
    <s v="Burien"/>
    <s v="Washington"/>
    <s v="98166"/>
    <n v="332"/>
    <n v="0"/>
    <n v="0"/>
    <n v="332"/>
    <n v="1"/>
    <n v="0"/>
    <n v="1"/>
    <s v="Yes"/>
    <s v="Yes"/>
    <s v="Yes"/>
    <s v="Yes"/>
    <s v="Yes"/>
    <s v="Yes"/>
    <s v="Yes"/>
    <s v="No"/>
    <s v="No"/>
    <s v="No"/>
    <s v="No"/>
    <s v="No"/>
    <s v="No"/>
    <s v="No"/>
    <s v="CEP"/>
  </r>
  <r>
    <n v="159928"/>
    <x v="709"/>
    <s v="Highline School District"/>
    <s v="17-401"/>
    <s v="King"/>
    <s v="7th District"/>
    <x v="0"/>
    <x v="0"/>
    <s v="No"/>
    <s v="Yes"/>
    <s v="Shorewood Elementary"/>
    <s v="2725 SW 116th St"/>
    <m/>
    <s v="Burien"/>
    <s v="Washington"/>
    <s v="98146"/>
    <n v="341"/>
    <n v="0"/>
    <n v="121"/>
    <n v="462"/>
    <n v="0.73809999999999998"/>
    <n v="0"/>
    <n v="0.73809999999999998"/>
    <s v="No"/>
    <s v="Yes"/>
    <s v="Yes"/>
    <s v="Yes"/>
    <s v="Yes"/>
    <s v="Yes"/>
    <s v="Yes"/>
    <s v="No"/>
    <s v="No"/>
    <s v="No"/>
    <s v="No"/>
    <s v="No"/>
    <s v="No"/>
    <s v="No"/>
    <s v="CEP"/>
  </r>
  <r>
    <n v="159928"/>
    <x v="710"/>
    <s v="Highline School District"/>
    <s v="17-401"/>
    <s v="King"/>
    <s v="7th District"/>
    <x v="0"/>
    <x v="0"/>
    <s v="No"/>
    <s v="Yes"/>
    <s v="Sylvester Middle School"/>
    <s v="16222 Sylvester Road SW"/>
    <m/>
    <s v="Burien"/>
    <s v="Washington"/>
    <s v="98166"/>
    <n v="357"/>
    <n v="0"/>
    <n v="261"/>
    <n v="618"/>
    <n v="0.57769999999999999"/>
    <n v="0"/>
    <n v="0.57769999999999999"/>
    <s v="No"/>
    <s v="No"/>
    <s v="No"/>
    <s v="No"/>
    <s v="No"/>
    <s v="No"/>
    <s v="No"/>
    <s v="Yes"/>
    <s v="Yes"/>
    <s v="Yes"/>
    <s v="No"/>
    <s v="No"/>
    <s v="No"/>
    <s v="No"/>
    <s v="CEP"/>
  </r>
  <r>
    <n v="159928"/>
    <x v="711"/>
    <s v="Highline School District"/>
    <s v="17-401"/>
    <s v="King"/>
    <s v="7th District"/>
    <x v="0"/>
    <x v="0"/>
    <s v="No"/>
    <s v="Yes"/>
    <s v="Tyee High School"/>
    <s v="4424 S. 188th St"/>
    <m/>
    <s v="Sea Tac"/>
    <s v="Washington"/>
    <s v="98188"/>
    <n v="637"/>
    <n v="0"/>
    <n v="34"/>
    <n v="671"/>
    <n v="0.94930000000000003"/>
    <n v="0"/>
    <n v="0.94930000000000003"/>
    <s v="No"/>
    <s v="No"/>
    <s v="No"/>
    <s v="No"/>
    <s v="No"/>
    <s v="No"/>
    <s v="No"/>
    <s v="No"/>
    <s v="No"/>
    <s v="No"/>
    <s v="Yes"/>
    <s v="Yes"/>
    <s v="Yes"/>
    <s v="Yes"/>
    <s v="CEP"/>
  </r>
  <r>
    <n v="159928"/>
    <x v="712"/>
    <s v="Highline School District"/>
    <s v="17-401"/>
    <s v="King"/>
    <s v="7th District"/>
    <x v="0"/>
    <x v="0"/>
    <s v="No"/>
    <s v="Yes"/>
    <s v="Valley View Elementary"/>
    <s v="17622 46th Ave South"/>
    <m/>
    <s v="Sea Tac"/>
    <s v="Washington"/>
    <s v="98188"/>
    <n v="237"/>
    <n v="0"/>
    <n v="0"/>
    <n v="237"/>
    <n v="1"/>
    <n v="0"/>
    <n v="1"/>
    <s v="Yes"/>
    <s v="No"/>
    <s v="No"/>
    <s v="No"/>
    <s v="No"/>
    <s v="No"/>
    <s v="No"/>
    <s v="No"/>
    <s v="No"/>
    <s v="No"/>
    <s v="No"/>
    <s v="No"/>
    <s v="No"/>
    <s v="No"/>
    <s v="CEP"/>
  </r>
  <r>
    <n v="159928"/>
    <x v="713"/>
    <s v="Highline School District"/>
    <s v="17-401"/>
    <s v="King"/>
    <s v="7th District"/>
    <x v="0"/>
    <x v="0"/>
    <s v="No"/>
    <s v="Yes"/>
    <s v="White Center Heights Elementary"/>
    <s v="10015 6th Avenue SW"/>
    <m/>
    <s v="Seattle"/>
    <s v="Washington"/>
    <s v="98146"/>
    <n v="536"/>
    <n v="0"/>
    <n v="0"/>
    <n v="536"/>
    <n v="1"/>
    <n v="0"/>
    <n v="1"/>
    <s v="No"/>
    <s v="Yes"/>
    <s v="Yes"/>
    <s v="Yes"/>
    <s v="Yes"/>
    <s v="Yes"/>
    <s v="Yes"/>
    <s v="No"/>
    <s v="No"/>
    <s v="No"/>
    <s v="No"/>
    <s v="No"/>
    <s v="No"/>
    <s v="No"/>
    <s v="CEP"/>
  </r>
  <r>
    <n v="159902"/>
    <x v="714"/>
    <s v="Hockinson School District"/>
    <s v="06-098"/>
    <s v="Clark"/>
    <s v="3rd District"/>
    <x v="0"/>
    <x v="0"/>
    <s v="No"/>
    <s v="Yes"/>
    <s v="Hockinson Heights Elementary"/>
    <s v="16819 Ne 159th"/>
    <m/>
    <s v="Brush Prairie"/>
    <s v="Washington"/>
    <s v="98606"/>
    <n v="139"/>
    <n v="62"/>
    <n v="669"/>
    <n v="870"/>
    <n v="0.1598"/>
    <n v="7.1300000000000002E-2"/>
    <n v="0.23100000000000001"/>
    <s v="No"/>
    <s v="Yes"/>
    <s v="Yes"/>
    <s v="Yes"/>
    <s v="Yes"/>
    <s v="Yes"/>
    <s v="Yes"/>
    <s v="No"/>
    <s v="No"/>
    <s v="No"/>
    <s v="No"/>
    <s v="No"/>
    <s v="No"/>
    <s v="No"/>
    <s v="Standard"/>
  </r>
  <r>
    <n v="159902"/>
    <x v="715"/>
    <s v="Hockinson School District"/>
    <s v="06-098"/>
    <s v="Clark"/>
    <s v="3rd District"/>
    <x v="0"/>
    <x v="0"/>
    <s v="No"/>
    <s v="Yes"/>
    <s v="Hockinson High School"/>
    <s v="16819 N.E. 159th"/>
    <m/>
    <s v="Brush Prairie"/>
    <s v="Washington"/>
    <s v="98606"/>
    <n v="63"/>
    <n v="48"/>
    <n v="569"/>
    <n v="680"/>
    <n v="9.2600000000000002E-2"/>
    <n v="7.0599999999999996E-2"/>
    <n v="0.16320000000000001"/>
    <s v="No"/>
    <s v="No"/>
    <s v="No"/>
    <s v="No"/>
    <s v="No"/>
    <s v="No"/>
    <s v="No"/>
    <s v="No"/>
    <s v="No"/>
    <s v="No"/>
    <s v="Yes"/>
    <s v="Yes"/>
    <s v="Yes"/>
    <s v="Yes"/>
    <s v="Standard"/>
  </r>
  <r>
    <n v="159902"/>
    <x v="716"/>
    <s v="Hockinson School District"/>
    <s v="06-098"/>
    <s v="Clark"/>
    <s v="3rd District"/>
    <x v="0"/>
    <x v="0"/>
    <s v="No"/>
    <s v="Yes"/>
    <s v="Hockinson Middle School"/>
    <s v="15916 N. E. 182nd Avenue"/>
    <m/>
    <s v="Brush Prairie"/>
    <s v="Washington"/>
    <s v="98606"/>
    <n v="62"/>
    <n v="42"/>
    <n v="373"/>
    <n v="477"/>
    <n v="0.13"/>
    <n v="8.8099999999999998E-2"/>
    <n v="0.218"/>
    <s v="No"/>
    <s v="No"/>
    <s v="No"/>
    <s v="No"/>
    <s v="No"/>
    <s v="No"/>
    <s v="No"/>
    <s v="Yes"/>
    <s v="Yes"/>
    <s v="Yes"/>
    <s v="No"/>
    <s v="No"/>
    <s v="No"/>
    <s v="No"/>
    <s v="Standard"/>
  </r>
  <r>
    <n v="159168"/>
    <x v="717"/>
    <s v="Holy Family School - Auburn"/>
    <m/>
    <s v="King"/>
    <s v="8th District"/>
    <x v="1"/>
    <x v="0"/>
    <s v="No"/>
    <s v="Yes"/>
    <s v="Holy Family School"/>
    <s v="505 17th St. S.E."/>
    <m/>
    <s v="Auburn"/>
    <s v="Washington"/>
    <s v="98002"/>
    <n v="0"/>
    <n v="0"/>
    <n v="0"/>
    <n v="0"/>
    <n v="0"/>
    <n v="0"/>
    <n v="0"/>
    <s v="Yes"/>
    <s v="Yes"/>
    <s v="Yes"/>
    <s v="Yes"/>
    <s v="Yes"/>
    <s v="Yes"/>
    <s v="Yes"/>
    <s v="Yes"/>
    <s v="Yes"/>
    <s v="Yes"/>
    <s v="No"/>
    <s v="No"/>
    <s v="No"/>
    <s v="No"/>
    <s v="Standard"/>
  </r>
  <r>
    <n v="159604"/>
    <x v="718"/>
    <s v="Holy Family School - Clarkston"/>
    <m/>
    <s v="Out of WA"/>
    <s v="5th District"/>
    <x v="1"/>
    <x v="0"/>
    <s v="No"/>
    <s v="Yes"/>
    <s v="Holy Family School"/>
    <s v="1002 Chestnut Street"/>
    <m/>
    <s v="Clarkston"/>
    <s v="Washington"/>
    <s v="99403"/>
    <n v="17"/>
    <n v="10"/>
    <n v="121"/>
    <n v="148"/>
    <n v="0.1149"/>
    <n v="6.7599999999999993E-2"/>
    <n v="0.18240000000000001"/>
    <s v="Yes"/>
    <s v="Yes"/>
    <s v="Yes"/>
    <s v="Yes"/>
    <s v="Yes"/>
    <s v="Yes"/>
    <s v="Yes"/>
    <s v="Yes"/>
    <s v="Yes"/>
    <s v="Yes"/>
    <s v="No"/>
    <s v="No"/>
    <s v="No"/>
    <s v="No"/>
    <s v="Standard"/>
  </r>
  <r>
    <n v="159357"/>
    <x v="719"/>
    <s v="Holy Family School - Lacey"/>
    <m/>
    <s v="Thurston"/>
    <s v="10th District"/>
    <x v="1"/>
    <x v="0"/>
    <s v="No"/>
    <s v="Yes"/>
    <s v="Holy Family School"/>
    <s v="PO Box 3700"/>
    <m/>
    <s v="Lacey"/>
    <s v="Washington"/>
    <s v="98509"/>
    <n v="0"/>
    <n v="0"/>
    <n v="0"/>
    <n v="0"/>
    <n v="0"/>
    <n v="0"/>
    <n v="0"/>
    <s v="Yes"/>
    <s v="Yes"/>
    <s v="Yes"/>
    <s v="Yes"/>
    <s v="Yes"/>
    <s v="Yes"/>
    <s v="Yes"/>
    <s v="Yes"/>
    <s v="Yes"/>
    <s v="Yes"/>
    <s v="No"/>
    <s v="No"/>
    <s v="No"/>
    <s v="No"/>
    <s v="Standard"/>
  </r>
  <r>
    <n v="159100"/>
    <x v="720"/>
    <s v="Holy Rosary Parish"/>
    <m/>
    <s v="King"/>
    <s v="7th District"/>
    <x v="1"/>
    <x v="0"/>
    <s v="No"/>
    <s v="Yes"/>
    <s v="Holy Rosary School"/>
    <s v="4142 42nd Ave. SW"/>
    <m/>
    <s v="Seattle"/>
    <s v="Washington"/>
    <s v="98116"/>
    <n v="0"/>
    <n v="0"/>
    <n v="0"/>
    <n v="0"/>
    <n v="0"/>
    <n v="0"/>
    <n v="0"/>
    <s v="No"/>
    <s v="Yes"/>
    <s v="Yes"/>
    <s v="Yes"/>
    <s v="Yes"/>
    <s v="Yes"/>
    <s v="Yes"/>
    <s v="Yes"/>
    <s v="Yes"/>
    <s v="Yes"/>
    <s v="No"/>
    <s v="No"/>
    <s v="No"/>
    <s v="No"/>
    <s v="Standard"/>
  </r>
  <r>
    <n v="159388"/>
    <x v="721"/>
    <s v="Hood Canal School District"/>
    <s v="23-404"/>
    <s v="Mason"/>
    <s v="6th District"/>
    <x v="0"/>
    <x v="0"/>
    <s v="No"/>
    <s v="Yes"/>
    <s v="Hood Canal Elementary School"/>
    <s v="111 N. State Route 106"/>
    <s v="State Route 106"/>
    <s v="Shelton"/>
    <s v="Washington"/>
    <s v="98584"/>
    <n v="345"/>
    <n v="0"/>
    <n v="0"/>
    <n v="345"/>
    <n v="1"/>
    <n v="0"/>
    <n v="1"/>
    <s v="Yes"/>
    <s v="Yes"/>
    <s v="Yes"/>
    <s v="Yes"/>
    <s v="Yes"/>
    <s v="Yes"/>
    <s v="Yes"/>
    <s v="Yes"/>
    <s v="Yes"/>
    <s v="Yes"/>
    <s v="No"/>
    <s v="No"/>
    <s v="No"/>
    <s v="No"/>
    <s v="CEP"/>
  </r>
  <r>
    <n v="159955"/>
    <x v="722"/>
    <s v="Hope Lutheran School"/>
    <m/>
    <s v="King"/>
    <s v="7th District"/>
    <x v="1"/>
    <x v="0"/>
    <s v="No"/>
    <s v="Yes"/>
    <s v="Hope Lutheran School"/>
    <s v="4456 42nd Ave. S.W."/>
    <m/>
    <s v="Seattle"/>
    <s v="Washington"/>
    <s v="98116"/>
    <n v="0"/>
    <n v="0"/>
    <n v="0"/>
    <n v="0"/>
    <n v="0"/>
    <n v="0"/>
    <n v="0"/>
    <s v="Yes"/>
    <s v="Yes"/>
    <s v="Yes"/>
    <s v="Yes"/>
    <s v="Yes"/>
    <s v="Yes"/>
    <s v="Yes"/>
    <s v="Yes"/>
    <s v="Yes"/>
    <s v="Yes"/>
    <s v="No"/>
    <s v="No"/>
    <s v="No"/>
    <s v="No"/>
    <s v="Standard"/>
  </r>
  <r>
    <n v="159893"/>
    <x v="723"/>
    <s v="Hoquiam School District"/>
    <s v="14-028"/>
    <s v="Grays Harbor"/>
    <s v="6th District"/>
    <x v="0"/>
    <x v="0"/>
    <s v="No"/>
    <s v="Yes"/>
    <s v="Central Elementary"/>
    <s v="310 SIMPSON AVE"/>
    <m/>
    <s v="HOQUIAM"/>
    <s v="Washington"/>
    <s v="98550"/>
    <n v="204"/>
    <n v="0"/>
    <n v="38"/>
    <n v="242"/>
    <n v="0.84299999999999997"/>
    <n v="0"/>
    <n v="0.84299999999999997"/>
    <s v="No"/>
    <s v="No"/>
    <s v="No"/>
    <s v="Yes"/>
    <s v="Yes"/>
    <s v="Yes"/>
    <s v="Yes"/>
    <s v="No"/>
    <s v="No"/>
    <s v="No"/>
    <s v="No"/>
    <s v="No"/>
    <s v="No"/>
    <s v="No"/>
    <s v="CEP"/>
  </r>
  <r>
    <n v="159893"/>
    <x v="724"/>
    <s v="Hoquiam School District"/>
    <s v="14-028"/>
    <s v="Grays Harbor"/>
    <s v="6th District"/>
    <x v="0"/>
    <x v="0"/>
    <s v="No"/>
    <s v="Yes"/>
    <s v="Emerson Elementary"/>
    <s v="101 W Emerson Ave"/>
    <m/>
    <s v="Hoquiam"/>
    <s v="Washington"/>
    <s v="98550"/>
    <n v="277"/>
    <n v="0"/>
    <n v="6"/>
    <n v="283"/>
    <n v="0.9788"/>
    <n v="0"/>
    <n v="0.9788"/>
    <s v="Yes"/>
    <s v="Yes"/>
    <s v="Yes"/>
    <s v="No"/>
    <s v="No"/>
    <s v="No"/>
    <s v="No"/>
    <s v="No"/>
    <s v="No"/>
    <s v="No"/>
    <s v="No"/>
    <s v="No"/>
    <s v="No"/>
    <s v="No"/>
    <s v="CEP"/>
  </r>
  <r>
    <n v="159893"/>
    <x v="725"/>
    <s v="Hoquiam School District"/>
    <s v="14-028"/>
    <s v="Grays Harbor"/>
    <s v="6th District"/>
    <x v="0"/>
    <x v="0"/>
    <s v="No"/>
    <s v="Yes"/>
    <s v="Hoquiam High School"/>
    <s v="501 W Emerson Ave"/>
    <m/>
    <s v="Hoquiam"/>
    <s v="Washington"/>
    <s v="98550"/>
    <n v="311"/>
    <n v="0"/>
    <n v="131"/>
    <n v="442"/>
    <n v="0.7036"/>
    <n v="0"/>
    <n v="0.7036"/>
    <s v="No"/>
    <s v="No"/>
    <s v="No"/>
    <s v="No"/>
    <s v="No"/>
    <s v="No"/>
    <s v="No"/>
    <s v="No"/>
    <s v="No"/>
    <s v="No"/>
    <s v="Yes"/>
    <s v="Yes"/>
    <s v="Yes"/>
    <s v="Yes"/>
    <s v="CEP"/>
  </r>
  <r>
    <n v="159893"/>
    <x v="726"/>
    <s v="Hoquiam School District"/>
    <s v="14-028"/>
    <s v="Grays Harbor"/>
    <s v="6th District"/>
    <x v="0"/>
    <x v="0"/>
    <s v="No"/>
    <s v="Yes"/>
    <s v="Hoquiam Home Link School"/>
    <s v="3003 Cherry Street"/>
    <m/>
    <s v="Hoquiam"/>
    <s v="Washington"/>
    <s v="98550"/>
    <n v="97"/>
    <n v="0"/>
    <n v="0"/>
    <n v="97"/>
    <n v="1"/>
    <n v="0"/>
    <n v="1"/>
    <s v="No"/>
    <s v="No"/>
    <s v="Yes"/>
    <s v="Yes"/>
    <s v="Yes"/>
    <s v="Yes"/>
    <s v="Yes"/>
    <s v="Yes"/>
    <s v="Yes"/>
    <s v="Yes"/>
    <s v="Yes"/>
    <s v="Yes"/>
    <s v="Yes"/>
    <s v="Yes"/>
    <s v="CEP"/>
  </r>
  <r>
    <n v="159893"/>
    <x v="727"/>
    <s v="Hoquiam School District"/>
    <s v="14-028"/>
    <s v="Grays Harbor"/>
    <s v="6th District"/>
    <x v="0"/>
    <x v="0"/>
    <s v="No"/>
    <s v="Yes"/>
    <s v="Hoquiam Middle School"/>
    <s v="200 Spencer St."/>
    <m/>
    <s v="Hoquiam"/>
    <s v="Washington"/>
    <s v="98550"/>
    <n v="292"/>
    <n v="0"/>
    <n v="77"/>
    <n v="369"/>
    <n v="0.7913"/>
    <n v="0"/>
    <n v="0.7913"/>
    <s v="No"/>
    <s v="No"/>
    <s v="No"/>
    <s v="No"/>
    <s v="No"/>
    <s v="No"/>
    <s v="No"/>
    <s v="Yes"/>
    <s v="Yes"/>
    <s v="Yes"/>
    <s v="No"/>
    <s v="No"/>
    <s v="No"/>
    <s v="No"/>
    <s v="CEP"/>
  </r>
  <r>
    <n v="159893"/>
    <x v="728"/>
    <s v="Hoquiam School District"/>
    <s v="14-028"/>
    <s v="Grays Harbor"/>
    <s v="6th District"/>
    <x v="0"/>
    <x v="0"/>
    <s v="No"/>
    <s v="Yes"/>
    <s v="Lincoln Elementary"/>
    <s v="700 Wood Ave."/>
    <m/>
    <s v="Hoquiam"/>
    <s v="Washington"/>
    <s v="98550"/>
    <n v="204"/>
    <n v="0"/>
    <n v="3"/>
    <n v="207"/>
    <n v="0.98550000000000004"/>
    <n v="0"/>
    <n v="0.98550000000000004"/>
    <s v="No"/>
    <s v="No"/>
    <s v="No"/>
    <s v="Yes"/>
    <s v="Yes"/>
    <s v="Yes"/>
    <s v="Yes"/>
    <s v="No"/>
    <s v="No"/>
    <s v="No"/>
    <s v="No"/>
    <s v="No"/>
    <s v="No"/>
    <s v="No"/>
    <s v="CEP"/>
  </r>
  <r>
    <n v="159617"/>
    <x v="729"/>
    <s v="Immaculate Conception Regional School"/>
    <m/>
    <s v="Skagit"/>
    <s v="1st District"/>
    <x v="1"/>
    <x v="0"/>
    <s v="No"/>
    <s v="Yes"/>
    <s v="Immaculate Conception School"/>
    <s v="1321 E. Division"/>
    <m/>
    <s v="Mount Vernon"/>
    <s v="Washington"/>
    <s v="98274"/>
    <n v="36"/>
    <n v="8"/>
    <n v="159"/>
    <n v="203"/>
    <n v="0.17730000000000001"/>
    <n v="3.9399999999999998E-2"/>
    <n v="0.2167"/>
    <s v="Yes"/>
    <s v="Yes"/>
    <s v="Yes"/>
    <s v="Yes"/>
    <s v="Yes"/>
    <s v="Yes"/>
    <s v="Yes"/>
    <s v="Yes"/>
    <s v="Yes"/>
    <s v="Yes"/>
    <s v="No"/>
    <s v="No"/>
    <s v="No"/>
    <s v="No"/>
    <s v="Standard"/>
  </r>
  <r>
    <n v="160531"/>
    <x v="730"/>
    <s v="Impact | Commencement Bay Elementary"/>
    <s v="27-902"/>
    <s v="Pierce"/>
    <s v="10th District"/>
    <x v="0"/>
    <x v="0"/>
    <s v="No"/>
    <s v="Yes"/>
    <s v="Impact | Commencement Bay Elementary"/>
    <s v="1301 E 34th St"/>
    <m/>
    <s v="Tacoma"/>
    <s v="Washington"/>
    <s v="98404"/>
    <n v="162"/>
    <n v="41"/>
    <n v="126"/>
    <n v="329"/>
    <n v="0.4924"/>
    <n v="0.1246"/>
    <n v="0.61699999999999999"/>
    <s v="No"/>
    <s v="Yes"/>
    <s v="Yes"/>
    <s v="Yes"/>
    <s v="No"/>
    <s v="No"/>
    <s v="No"/>
    <s v="No"/>
    <s v="No"/>
    <s v="No"/>
    <s v="No"/>
    <s v="No"/>
    <s v="No"/>
    <s v="No"/>
    <s v="Standard"/>
  </r>
  <r>
    <n v="160530"/>
    <x v="731"/>
    <s v="Impact | Salish Sea Elementary"/>
    <s v="17-916"/>
    <s v="King"/>
    <s v="9th District"/>
    <x v="0"/>
    <x v="0"/>
    <s v="No"/>
    <s v="Yes"/>
    <s v="Impact | Salish Sea Elementary"/>
    <s v="3900 S Holly Park Drive"/>
    <m/>
    <s v="Seattle"/>
    <s v="Washington"/>
    <s v="98118"/>
    <n v="173"/>
    <n v="28"/>
    <n v="137"/>
    <n v="338"/>
    <n v="0.51180000000000003"/>
    <n v="8.2799999999999999E-2"/>
    <n v="0.59470000000000001"/>
    <s v="No"/>
    <s v="Yes"/>
    <s v="Yes"/>
    <s v="Yes"/>
    <s v="Yes"/>
    <s v="No"/>
    <s v="No"/>
    <s v="No"/>
    <s v="No"/>
    <s v="No"/>
    <s v="No"/>
    <s v="No"/>
    <s v="No"/>
    <s v="No"/>
    <s v="Standard"/>
  </r>
  <r>
    <n v="160348"/>
    <x v="732"/>
    <s v="Impact Public Schools"/>
    <s v="17-911"/>
    <s v="King"/>
    <s v="At-Large District"/>
    <x v="0"/>
    <x v="0"/>
    <s v="No"/>
    <s v="Yes"/>
    <s v="Puget Sound Elementary"/>
    <s v="3438 S148th St"/>
    <m/>
    <s v="Tukwila"/>
    <s v="Washington"/>
    <s v="98168"/>
    <n v="302"/>
    <n v="90"/>
    <n v="219"/>
    <n v="611"/>
    <n v="0.49430000000000002"/>
    <n v="0.14729999999999999"/>
    <n v="0.64159999999999995"/>
    <s v="No"/>
    <s v="Yes"/>
    <s v="Yes"/>
    <s v="Yes"/>
    <s v="Yes"/>
    <s v="Yes"/>
    <s v="Yes"/>
    <s v="No"/>
    <s v="No"/>
    <s v="No"/>
    <s v="No"/>
    <s v="No"/>
    <s v="No"/>
    <s v="No"/>
    <s v="Standard"/>
  </r>
  <r>
    <n v="159307"/>
    <x v="733"/>
    <s v="Inchelium School District"/>
    <s v="10-070"/>
    <s v="Ferry"/>
    <s v="5th District"/>
    <x v="0"/>
    <x v="0"/>
    <s v="No"/>
    <s v="Yes"/>
    <s v="Inchelium School"/>
    <s v="2 Hornet Avenue"/>
    <s v="2 Hornet Avenue"/>
    <s v="Inchelium"/>
    <s v="Washington"/>
    <s v="99138"/>
    <n v="187"/>
    <n v="0"/>
    <n v="14"/>
    <n v="201"/>
    <n v="0.93030000000000002"/>
    <n v="0"/>
    <n v="0.93030000000000002"/>
    <s v="No"/>
    <s v="Yes"/>
    <s v="Yes"/>
    <s v="Yes"/>
    <s v="Yes"/>
    <s v="Yes"/>
    <s v="Yes"/>
    <s v="Yes"/>
    <s v="Yes"/>
    <s v="Yes"/>
    <s v="Yes"/>
    <s v="Yes"/>
    <s v="Yes"/>
    <s v="Yes"/>
    <s v="CEP"/>
  </r>
  <r>
    <n v="159396"/>
    <x v="734"/>
    <s v="Index School District"/>
    <s v="31-063"/>
    <s v="Snohomish"/>
    <s v="1st District"/>
    <x v="0"/>
    <x v="0"/>
    <s v="No"/>
    <s v="Yes"/>
    <s v="Index School District"/>
    <s v="436  Index Avenue"/>
    <s v="PO Box 237"/>
    <s v="Index"/>
    <s v="Washington"/>
    <s v="98256"/>
    <n v="10"/>
    <n v="0"/>
    <n v="10"/>
    <n v="20"/>
    <n v="0.5"/>
    <n v="0"/>
    <n v="0.5"/>
    <s v="No"/>
    <s v="Yes"/>
    <s v="Yes"/>
    <s v="Yes"/>
    <s v="Yes"/>
    <s v="Yes"/>
    <s v="Yes"/>
    <s v="Yes"/>
    <s v="Yes"/>
    <s v="Yes"/>
    <s v="No"/>
    <s v="No"/>
    <s v="No"/>
    <s v="No"/>
    <s v="Standard"/>
  </r>
  <r>
    <n v="159938"/>
    <x v="735"/>
    <s v="Issaquah School District"/>
    <s v="17-411"/>
    <s v="King"/>
    <s v="8th District"/>
    <x v="0"/>
    <x v="0"/>
    <s v="No"/>
    <s v="Yes"/>
    <s v="Apollo Elementary"/>
    <s v="15025 SE 117th Street"/>
    <m/>
    <s v="Renton"/>
    <s v="Washington"/>
    <s v="98059"/>
    <n v="53"/>
    <n v="31"/>
    <n v="432"/>
    <n v="516"/>
    <n v="0.1027"/>
    <n v="6.0100000000000001E-2"/>
    <n v="0.1628"/>
    <s v="No"/>
    <s v="Yes"/>
    <s v="Yes"/>
    <s v="Yes"/>
    <s v="Yes"/>
    <s v="Yes"/>
    <s v="Yes"/>
    <s v="No"/>
    <s v="No"/>
    <s v="No"/>
    <s v="No"/>
    <s v="No"/>
    <s v="No"/>
    <s v="No"/>
    <s v="Standard"/>
  </r>
  <r>
    <n v="159938"/>
    <x v="736"/>
    <s v="Issaquah School District"/>
    <s v="17-411"/>
    <s v="King"/>
    <s v="8th District"/>
    <x v="0"/>
    <x v="0"/>
    <s v="No"/>
    <s v="Yes"/>
    <s v="Beaver Lake Middle"/>
    <s v="25025 S.E. 32nd St."/>
    <m/>
    <s v="Issaquah"/>
    <s v="Washington"/>
    <s v="98029"/>
    <n v="43"/>
    <n v="17"/>
    <n v="758"/>
    <n v="818"/>
    <n v="5.2600000000000001E-2"/>
    <n v="2.0799999999999999E-2"/>
    <n v="7.3300000000000004E-2"/>
    <s v="No"/>
    <s v="No"/>
    <s v="No"/>
    <s v="No"/>
    <s v="No"/>
    <s v="No"/>
    <s v="No"/>
    <s v="Yes"/>
    <s v="Yes"/>
    <s v="Yes"/>
    <s v="No"/>
    <s v="No"/>
    <s v="No"/>
    <s v="No"/>
    <s v="Standard"/>
  </r>
  <r>
    <n v="159938"/>
    <x v="737"/>
    <s v="Issaquah School District"/>
    <s v="17-411"/>
    <s v="King"/>
    <s v="8th District"/>
    <x v="0"/>
    <x v="0"/>
    <s v="No"/>
    <s v="Yes"/>
    <s v="Briarwood Elementary"/>
    <s v="17020 SE 134th Street"/>
    <m/>
    <s v="Renton"/>
    <s v="Washington"/>
    <s v="98059"/>
    <n v="64"/>
    <n v="27"/>
    <n v="572"/>
    <n v="663"/>
    <n v="9.6500000000000002E-2"/>
    <n v="4.07E-2"/>
    <n v="0.13730000000000001"/>
    <s v="Yes"/>
    <s v="Yes"/>
    <s v="Yes"/>
    <s v="Yes"/>
    <s v="Yes"/>
    <s v="Yes"/>
    <s v="Yes"/>
    <s v="No"/>
    <s v="No"/>
    <s v="No"/>
    <s v="No"/>
    <s v="No"/>
    <s v="No"/>
    <s v="No"/>
    <s v="Standard"/>
  </r>
  <r>
    <n v="159938"/>
    <x v="738"/>
    <s v="Issaquah School District"/>
    <s v="17-411"/>
    <s v="King"/>
    <s v="8th District"/>
    <x v="0"/>
    <x v="0"/>
    <s v="No"/>
    <s v="Yes"/>
    <s v="Cascade Ridge Elementary"/>
    <s v="2020 Trossachs Blvd. S.E."/>
    <m/>
    <s v="Sammamish"/>
    <s v="Washington"/>
    <s v="98075"/>
    <n v="7"/>
    <n v="1"/>
    <n v="401"/>
    <n v="409"/>
    <n v="1.7100000000000001E-2"/>
    <n v="2.3999999999999998E-3"/>
    <n v="1.9599999999999999E-2"/>
    <s v="No"/>
    <s v="Yes"/>
    <s v="Yes"/>
    <s v="Yes"/>
    <s v="Yes"/>
    <s v="Yes"/>
    <s v="Yes"/>
    <s v="No"/>
    <s v="No"/>
    <s v="No"/>
    <s v="No"/>
    <s v="No"/>
    <s v="No"/>
    <s v="No"/>
    <s v="Standard"/>
  </r>
  <r>
    <n v="159938"/>
    <x v="739"/>
    <s v="Issaquah School District"/>
    <s v="17-411"/>
    <m/>
    <s v="8th District"/>
    <x v="0"/>
    <x v="0"/>
    <s v="No"/>
    <s v="Yes"/>
    <s v="Cedar Trails Elementary"/>
    <s v="4399 Issaquah-Pine Lake Road SE"/>
    <m/>
    <s v="Sammamish"/>
    <s v="Washington"/>
    <s v="98075"/>
    <n v="43"/>
    <n v="6"/>
    <n v="343"/>
    <n v="392"/>
    <n v="0.10970000000000001"/>
    <n v="1.5299999999999999E-2"/>
    <n v="0.125"/>
    <s v="No"/>
    <s v="Yes"/>
    <s v="Yes"/>
    <s v="Yes"/>
    <s v="Yes"/>
    <s v="Yes"/>
    <s v="Yes"/>
    <s v="No"/>
    <s v="No"/>
    <s v="No"/>
    <s v="No"/>
    <s v="No"/>
    <s v="No"/>
    <s v="No"/>
    <s v="Standard"/>
  </r>
  <r>
    <n v="159938"/>
    <x v="740"/>
    <s v="Issaquah School District"/>
    <s v="17-411"/>
    <s v="King"/>
    <s v="8th District"/>
    <x v="0"/>
    <x v="0"/>
    <s v="No"/>
    <s v="Yes"/>
    <s v="Challenger Elementary"/>
    <s v="25200 S.E. Klahanie Blvd."/>
    <m/>
    <s v="Issaquah"/>
    <s v="Washington"/>
    <s v="98029"/>
    <n v="53"/>
    <n v="13"/>
    <n v="362"/>
    <n v="428"/>
    <n v="0.12379999999999999"/>
    <n v="3.04E-2"/>
    <n v="0.1542"/>
    <s v="No"/>
    <s v="Yes"/>
    <s v="Yes"/>
    <s v="Yes"/>
    <s v="Yes"/>
    <s v="Yes"/>
    <s v="Yes"/>
    <s v="No"/>
    <s v="No"/>
    <s v="No"/>
    <s v="No"/>
    <s v="No"/>
    <s v="No"/>
    <s v="No"/>
    <s v="Standard"/>
  </r>
  <r>
    <n v="159938"/>
    <x v="741"/>
    <s v="Issaquah School District"/>
    <s v="17-411"/>
    <s v="King"/>
    <s v="8th District"/>
    <x v="0"/>
    <x v="0"/>
    <s v="No"/>
    <s v="Yes"/>
    <s v="Clark Elementary"/>
    <s v="500 2nd Ave. S.E."/>
    <m/>
    <s v="Issaquah"/>
    <s v="Washington"/>
    <s v="98027"/>
    <n v="111"/>
    <n v="26"/>
    <n v="440"/>
    <n v="577"/>
    <n v="0.19239999999999999"/>
    <n v="4.5100000000000001E-2"/>
    <n v="0.2374"/>
    <s v="No"/>
    <s v="Yes"/>
    <s v="Yes"/>
    <s v="Yes"/>
    <s v="Yes"/>
    <s v="Yes"/>
    <s v="Yes"/>
    <s v="No"/>
    <s v="No"/>
    <s v="No"/>
    <s v="No"/>
    <s v="No"/>
    <s v="No"/>
    <s v="No"/>
    <s v="Standard"/>
  </r>
  <r>
    <n v="159938"/>
    <x v="742"/>
    <s v="Issaquah School District"/>
    <s v="17-411"/>
    <m/>
    <s v="8th District"/>
    <x v="0"/>
    <x v="0"/>
    <s v="No"/>
    <s v="Yes"/>
    <s v="Cougar Mountain MS"/>
    <s v="1929 NW Talus Drive"/>
    <m/>
    <s v="Issaquah"/>
    <s v="Washington"/>
    <s v="98027"/>
    <n v="42"/>
    <n v="17"/>
    <n v="577"/>
    <n v="636"/>
    <n v="6.6000000000000003E-2"/>
    <n v="2.6700000000000002E-2"/>
    <n v="9.2799999999999994E-2"/>
    <s v="No"/>
    <s v="No"/>
    <s v="No"/>
    <s v="No"/>
    <s v="No"/>
    <s v="No"/>
    <s v="No"/>
    <s v="Yes"/>
    <s v="Yes"/>
    <s v="Yes"/>
    <s v="No"/>
    <s v="No"/>
    <s v="No"/>
    <s v="No"/>
    <s v="Standard"/>
  </r>
  <r>
    <n v="159938"/>
    <x v="743"/>
    <s v="Issaquah School District"/>
    <s v="17-411"/>
    <s v="King"/>
    <s v="8th District"/>
    <x v="0"/>
    <x v="0"/>
    <s v="No"/>
    <s v="Yes"/>
    <s v="Cougar Ridge Elementary"/>
    <s v="4630 167th Ave. S.E."/>
    <m/>
    <s v="Bellevue"/>
    <s v="Washington"/>
    <s v="98006"/>
    <n v="37"/>
    <n v="11"/>
    <n v="436"/>
    <n v="484"/>
    <n v="7.6399999999999996E-2"/>
    <n v="2.2700000000000001E-2"/>
    <n v="9.9199999999999997E-2"/>
    <s v="No"/>
    <s v="Yes"/>
    <s v="Yes"/>
    <s v="Yes"/>
    <s v="Yes"/>
    <s v="Yes"/>
    <s v="Yes"/>
    <s v="No"/>
    <s v="No"/>
    <s v="No"/>
    <s v="No"/>
    <s v="No"/>
    <s v="No"/>
    <s v="No"/>
    <s v="Standard"/>
  </r>
  <r>
    <n v="159938"/>
    <x v="744"/>
    <s v="Issaquah School District"/>
    <s v="17-411"/>
    <s v="King"/>
    <s v="8th District"/>
    <x v="0"/>
    <x v="0"/>
    <s v="No"/>
    <s v="Yes"/>
    <s v="Creekside Elementary"/>
    <s v="20777 SE 16th St"/>
    <m/>
    <s v="Sammamish"/>
    <s v="Washington"/>
    <s v="98075"/>
    <n v="5"/>
    <n v="7"/>
    <n v="619"/>
    <n v="631"/>
    <n v="7.9000000000000008E-3"/>
    <n v="1.11E-2"/>
    <n v="1.9E-2"/>
    <s v="No"/>
    <s v="Yes"/>
    <s v="Yes"/>
    <s v="Yes"/>
    <s v="Yes"/>
    <s v="Yes"/>
    <s v="Yes"/>
    <s v="No"/>
    <s v="No"/>
    <s v="No"/>
    <s v="No"/>
    <s v="No"/>
    <s v="No"/>
    <s v="No"/>
    <s v="Standard"/>
  </r>
  <r>
    <n v="159938"/>
    <x v="745"/>
    <s v="Issaquah School District"/>
    <s v="17-411"/>
    <s v="King"/>
    <s v="8th District"/>
    <x v="0"/>
    <x v="0"/>
    <s v="No"/>
    <s v="Yes"/>
    <s v="Discovery Elementary"/>
    <s v="2300 228th Ave. S.E."/>
    <m/>
    <s v="Sammamish"/>
    <s v="Washington"/>
    <s v="98075"/>
    <n v="16"/>
    <n v="6"/>
    <n v="569"/>
    <n v="591"/>
    <n v="2.7099999999999999E-2"/>
    <n v="1.0200000000000001E-2"/>
    <n v="3.7199999999999997E-2"/>
    <s v="No"/>
    <s v="Yes"/>
    <s v="Yes"/>
    <s v="Yes"/>
    <s v="Yes"/>
    <s v="Yes"/>
    <s v="Yes"/>
    <s v="No"/>
    <s v="No"/>
    <s v="No"/>
    <s v="No"/>
    <s v="No"/>
    <s v="No"/>
    <s v="No"/>
    <s v="Standard"/>
  </r>
  <r>
    <n v="159938"/>
    <x v="746"/>
    <s v="Issaquah School District"/>
    <s v="17-411"/>
    <s v="King"/>
    <s v="8th District"/>
    <x v="0"/>
    <x v="0"/>
    <s v="No"/>
    <s v="Yes"/>
    <s v="Endeavour Elementary"/>
    <s v="26205 S.E. Issaquah-Fall City Rd."/>
    <m/>
    <s v="Issaquah"/>
    <s v="Washington"/>
    <s v="98029"/>
    <n v="31"/>
    <n v="6"/>
    <n v="458"/>
    <n v="495"/>
    <n v="6.2600000000000003E-2"/>
    <n v="1.21E-2"/>
    <n v="7.4700000000000003E-2"/>
    <s v="No"/>
    <s v="Yes"/>
    <s v="Yes"/>
    <s v="Yes"/>
    <s v="Yes"/>
    <s v="Yes"/>
    <s v="Yes"/>
    <s v="No"/>
    <s v="No"/>
    <s v="No"/>
    <s v="No"/>
    <s v="No"/>
    <s v="No"/>
    <s v="No"/>
    <s v="Standard"/>
  </r>
  <r>
    <n v="159938"/>
    <x v="747"/>
    <s v="Issaquah School District"/>
    <s v="17-411"/>
    <s v="King"/>
    <s v="8th District"/>
    <x v="0"/>
    <x v="0"/>
    <s v="No"/>
    <s v="Yes"/>
    <s v="Gibson Ek High School"/>
    <s v="379 1st Pl SE"/>
    <m/>
    <s v="Issaquah"/>
    <s v="Washington"/>
    <s v="98027"/>
    <n v="15"/>
    <n v="8"/>
    <n v="161"/>
    <n v="184"/>
    <n v="8.1500000000000003E-2"/>
    <n v="4.3499999999999997E-2"/>
    <n v="0.125"/>
    <s v="No"/>
    <s v="No"/>
    <s v="No"/>
    <s v="No"/>
    <s v="No"/>
    <s v="No"/>
    <s v="No"/>
    <s v="No"/>
    <s v="No"/>
    <s v="No"/>
    <s v="Yes"/>
    <s v="Yes"/>
    <s v="Yes"/>
    <s v="Yes"/>
    <s v="Standard"/>
  </r>
  <r>
    <n v="159938"/>
    <x v="748"/>
    <s v="Issaquah School District"/>
    <s v="17-411"/>
    <s v="King"/>
    <s v="8th District"/>
    <x v="0"/>
    <x v="0"/>
    <s v="No"/>
    <s v="Yes"/>
    <s v="Grand Ridge Elementary"/>
    <s v="1739 NE Park Drive"/>
    <m/>
    <s v="Issaquah"/>
    <s v="Washington"/>
    <s v="98029"/>
    <n v="28"/>
    <n v="4"/>
    <n v="532"/>
    <n v="564"/>
    <n v="4.9599999999999998E-2"/>
    <n v="7.1000000000000004E-3"/>
    <n v="5.67E-2"/>
    <s v="No"/>
    <s v="Yes"/>
    <s v="Yes"/>
    <s v="Yes"/>
    <s v="Yes"/>
    <s v="Yes"/>
    <s v="Yes"/>
    <s v="No"/>
    <s v="No"/>
    <s v="No"/>
    <s v="No"/>
    <s v="No"/>
    <s v="No"/>
    <s v="No"/>
    <s v="Standard"/>
  </r>
  <r>
    <n v="159938"/>
    <x v="749"/>
    <s v="Issaquah School District"/>
    <s v="17-411"/>
    <s v="King"/>
    <s v="8th District"/>
    <x v="0"/>
    <x v="0"/>
    <s v="No"/>
    <s v="Yes"/>
    <s v="Issaquah High"/>
    <s v="700 2nd Ave. S.E."/>
    <m/>
    <s v="Issaquah"/>
    <s v="Washington"/>
    <s v="98027"/>
    <n v="223"/>
    <n v="67"/>
    <n v="2179"/>
    <n v="2469"/>
    <n v="9.0300000000000005E-2"/>
    <n v="2.7099999999999999E-2"/>
    <n v="0.11749999999999999"/>
    <s v="No"/>
    <s v="No"/>
    <s v="No"/>
    <s v="No"/>
    <s v="No"/>
    <s v="No"/>
    <s v="No"/>
    <s v="No"/>
    <s v="No"/>
    <s v="No"/>
    <s v="Yes"/>
    <s v="Yes"/>
    <s v="Yes"/>
    <s v="Yes"/>
    <s v="Standard"/>
  </r>
  <r>
    <n v="159938"/>
    <x v="750"/>
    <s v="Issaquah School District"/>
    <s v="17-411"/>
    <s v="King"/>
    <s v="8th District"/>
    <x v="0"/>
    <x v="0"/>
    <s v="No"/>
    <s v="Yes"/>
    <s v="Issaquah Middle"/>
    <s v="600 2nd Ave. S.E."/>
    <m/>
    <s v="Issaquah"/>
    <s v="Washington"/>
    <s v="98027"/>
    <n v="137"/>
    <n v="29"/>
    <n v="623"/>
    <n v="789"/>
    <n v="0.1736"/>
    <n v="3.6799999999999999E-2"/>
    <n v="0.2104"/>
    <s v="No"/>
    <s v="No"/>
    <s v="No"/>
    <s v="No"/>
    <s v="No"/>
    <s v="No"/>
    <s v="No"/>
    <s v="Yes"/>
    <s v="Yes"/>
    <s v="Yes"/>
    <s v="No"/>
    <s v="No"/>
    <s v="No"/>
    <s v="No"/>
    <s v="Standard"/>
  </r>
  <r>
    <n v="159938"/>
    <x v="751"/>
    <s v="Issaquah School District"/>
    <s v="17-411"/>
    <s v="King"/>
    <s v="8th District"/>
    <x v="0"/>
    <x v="0"/>
    <s v="No"/>
    <s v="Yes"/>
    <s v="Issaquah Valley Elementary"/>
    <s v="555 N.W. Holly St."/>
    <m/>
    <s v="Issaquah"/>
    <s v="Washington"/>
    <s v="98027"/>
    <n v="161"/>
    <n v="20"/>
    <n v="454"/>
    <n v="635"/>
    <n v="0.2535"/>
    <n v="3.15E-2"/>
    <n v="0.28499999999999998"/>
    <s v="Yes"/>
    <s v="Yes"/>
    <s v="Yes"/>
    <s v="Yes"/>
    <s v="Yes"/>
    <s v="Yes"/>
    <s v="Yes"/>
    <s v="No"/>
    <s v="No"/>
    <s v="No"/>
    <s v="No"/>
    <s v="No"/>
    <s v="No"/>
    <s v="No"/>
    <s v="Standard"/>
  </r>
  <r>
    <n v="159938"/>
    <x v="752"/>
    <s v="Issaquah School District"/>
    <s v="17-411"/>
    <s v="King"/>
    <s v="8th District"/>
    <x v="0"/>
    <x v="0"/>
    <s v="No"/>
    <s v="Yes"/>
    <s v="Liberty High"/>
    <s v="1122 228th Ave. S.E."/>
    <m/>
    <s v="Sammamish"/>
    <s v="Washington"/>
    <s v="98059"/>
    <n v="139"/>
    <n v="68"/>
    <n v="1279"/>
    <n v="1486"/>
    <n v="9.35E-2"/>
    <n v="4.58E-2"/>
    <n v="0.13930000000000001"/>
    <s v="No"/>
    <s v="No"/>
    <s v="No"/>
    <s v="No"/>
    <s v="No"/>
    <s v="No"/>
    <s v="No"/>
    <s v="No"/>
    <s v="No"/>
    <s v="No"/>
    <s v="Yes"/>
    <s v="Yes"/>
    <s v="Yes"/>
    <s v="Yes"/>
    <s v="Standard"/>
  </r>
  <r>
    <n v="159938"/>
    <x v="753"/>
    <s v="Issaquah School District"/>
    <s v="17-411"/>
    <s v="King"/>
    <s v="8th District"/>
    <x v="0"/>
    <x v="0"/>
    <s v="No"/>
    <s v="Yes"/>
    <s v="Maple Hills Elementary"/>
    <s v="15644 204th Ave. S.E."/>
    <m/>
    <s v="Renton"/>
    <s v="Washington"/>
    <s v="98059"/>
    <n v="34"/>
    <n v="13"/>
    <n v="391"/>
    <n v="438"/>
    <n v="7.7600000000000002E-2"/>
    <n v="2.9700000000000001E-2"/>
    <n v="0.10730000000000001"/>
    <s v="No"/>
    <s v="Yes"/>
    <s v="Yes"/>
    <s v="Yes"/>
    <s v="Yes"/>
    <s v="Yes"/>
    <s v="Yes"/>
    <s v="No"/>
    <s v="No"/>
    <s v="No"/>
    <s v="No"/>
    <s v="No"/>
    <s v="No"/>
    <s v="No"/>
    <s v="Standard"/>
  </r>
  <r>
    <n v="159938"/>
    <x v="754"/>
    <s v="Issaquah School District"/>
    <s v="17-411"/>
    <s v="King"/>
    <s v="8th District"/>
    <x v="0"/>
    <x v="0"/>
    <s v="No"/>
    <s v="Yes"/>
    <s v="Maywood Middle"/>
    <s v="14490 168th Ave. S.E."/>
    <m/>
    <s v="Renton"/>
    <s v="Washington"/>
    <s v="98059"/>
    <n v="89"/>
    <n v="32"/>
    <n v="709"/>
    <n v="830"/>
    <n v="0.1072"/>
    <n v="3.8600000000000002E-2"/>
    <n v="0.14580000000000001"/>
    <s v="No"/>
    <s v="No"/>
    <s v="No"/>
    <s v="No"/>
    <s v="No"/>
    <s v="No"/>
    <s v="No"/>
    <s v="Yes"/>
    <s v="Yes"/>
    <s v="Yes"/>
    <s v="No"/>
    <s v="No"/>
    <s v="No"/>
    <s v="No"/>
    <s v="Standard"/>
  </r>
  <r>
    <n v="159938"/>
    <x v="755"/>
    <s v="Issaquah School District"/>
    <s v="17-411"/>
    <s v="King"/>
    <s v="8th District"/>
    <x v="0"/>
    <x v="0"/>
    <s v="No"/>
    <s v="Yes"/>
    <s v="Newcastle Elementary"/>
    <s v="8400 136 AVE S.E."/>
    <m/>
    <s v="Newcastle"/>
    <s v="Washington"/>
    <s v="98059"/>
    <n v="40"/>
    <n v="19"/>
    <n v="432"/>
    <n v="491"/>
    <n v="8.1500000000000003E-2"/>
    <n v="3.8699999999999998E-2"/>
    <n v="0.1202"/>
    <s v="No"/>
    <s v="Yes"/>
    <s v="Yes"/>
    <s v="Yes"/>
    <s v="Yes"/>
    <s v="Yes"/>
    <s v="Yes"/>
    <s v="No"/>
    <s v="No"/>
    <s v="No"/>
    <s v="No"/>
    <s v="No"/>
    <s v="No"/>
    <s v="No"/>
    <s v="Standard"/>
  </r>
  <r>
    <n v="159938"/>
    <x v="756"/>
    <s v="Issaquah School District"/>
    <s v="17-411"/>
    <s v="King"/>
    <s v="8th District"/>
    <x v="0"/>
    <x v="0"/>
    <s v="No"/>
    <s v="Yes"/>
    <s v="Pacific Cascade Middle"/>
    <s v="24635 SE Issaquah Fall City Road"/>
    <m/>
    <s v="Issaquah"/>
    <s v="Washington"/>
    <s v="98029"/>
    <n v="41"/>
    <n v="13"/>
    <n v="637"/>
    <n v="691"/>
    <n v="5.9299999999999999E-2"/>
    <n v="1.8800000000000001E-2"/>
    <n v="7.8100000000000003E-2"/>
    <s v="No"/>
    <s v="No"/>
    <s v="No"/>
    <s v="No"/>
    <s v="No"/>
    <s v="No"/>
    <s v="No"/>
    <s v="Yes"/>
    <s v="Yes"/>
    <s v="Yes"/>
    <s v="No"/>
    <s v="No"/>
    <s v="No"/>
    <s v="No"/>
    <s v="Standard"/>
  </r>
  <r>
    <n v="159938"/>
    <x v="757"/>
    <s v="Issaquah School District"/>
    <s v="17-411"/>
    <s v="Yakima"/>
    <s v="8th District"/>
    <x v="0"/>
    <x v="0"/>
    <s v="No"/>
    <s v="Yes"/>
    <s v="Pine Lake Middle"/>
    <s v="3200 228th Ave. S.E."/>
    <m/>
    <s v="Sammamish"/>
    <s v="Washington"/>
    <s v="98075"/>
    <n v="17"/>
    <n v="13"/>
    <n v="878"/>
    <n v="908"/>
    <n v="1.8700000000000001E-2"/>
    <n v="1.43E-2"/>
    <n v="3.3000000000000002E-2"/>
    <s v="No"/>
    <s v="No"/>
    <s v="No"/>
    <s v="No"/>
    <s v="No"/>
    <s v="No"/>
    <s v="No"/>
    <s v="Yes"/>
    <s v="Yes"/>
    <s v="Yes"/>
    <s v="No"/>
    <s v="No"/>
    <s v="No"/>
    <s v="No"/>
    <s v="Standard"/>
  </r>
  <r>
    <n v="159938"/>
    <x v="758"/>
    <s v="Issaquah School District"/>
    <s v="17-411"/>
    <s v="King"/>
    <s v="8th District"/>
    <x v="0"/>
    <x v="0"/>
    <s v="No"/>
    <s v="Yes"/>
    <s v="Skyline High"/>
    <s v="1122 228th Ave SE"/>
    <m/>
    <s v="Sammamish"/>
    <s v="Washington"/>
    <s v="98027"/>
    <n v="84"/>
    <n v="38"/>
    <n v="2075"/>
    <n v="2197"/>
    <n v="3.8199999999999998E-2"/>
    <n v="1.7299999999999999E-2"/>
    <n v="5.5500000000000001E-2"/>
    <s v="No"/>
    <s v="No"/>
    <s v="No"/>
    <s v="No"/>
    <s v="No"/>
    <s v="No"/>
    <s v="No"/>
    <s v="No"/>
    <s v="No"/>
    <s v="No"/>
    <s v="Yes"/>
    <s v="Yes"/>
    <s v="Yes"/>
    <s v="Yes"/>
    <s v="Standard"/>
  </r>
  <r>
    <n v="159938"/>
    <x v="759"/>
    <s v="Issaquah School District"/>
    <s v="17-411"/>
    <s v="King"/>
    <s v="8th District"/>
    <x v="0"/>
    <x v="0"/>
    <s v="No"/>
    <s v="Yes"/>
    <s v="Sunny Hills Elementary"/>
    <s v="3200 Issaquah-Pine Lake Rd. SE"/>
    <m/>
    <s v="Sammamish"/>
    <s v="Washington"/>
    <s v="98075"/>
    <n v="39"/>
    <n v="6"/>
    <n v="520"/>
    <n v="565"/>
    <n v="6.9000000000000006E-2"/>
    <n v="1.06E-2"/>
    <n v="7.9600000000000004E-2"/>
    <s v="No"/>
    <s v="Yes"/>
    <s v="Yes"/>
    <s v="Yes"/>
    <s v="Yes"/>
    <s v="Yes"/>
    <s v="Yes"/>
    <s v="No"/>
    <s v="No"/>
    <s v="No"/>
    <s v="No"/>
    <s v="No"/>
    <s v="No"/>
    <s v="No"/>
    <s v="Standard"/>
  </r>
  <r>
    <n v="159938"/>
    <x v="760"/>
    <s v="Issaquah School District"/>
    <s v="17-411"/>
    <s v="King"/>
    <s v="8th District"/>
    <x v="0"/>
    <x v="0"/>
    <s v="No"/>
    <s v="Yes"/>
    <s v="Sunset Elementary"/>
    <s v="4229 180th Ave. S.E."/>
    <m/>
    <s v="Bellevue"/>
    <s v="Washington"/>
    <s v="98008"/>
    <n v="83"/>
    <n v="10"/>
    <n v="451"/>
    <n v="544"/>
    <n v="0.15260000000000001"/>
    <n v="1.84E-2"/>
    <n v="0.17100000000000001"/>
    <s v="No"/>
    <s v="Yes"/>
    <s v="Yes"/>
    <s v="Yes"/>
    <s v="Yes"/>
    <s v="Yes"/>
    <s v="Yes"/>
    <s v="No"/>
    <s v="No"/>
    <s v="No"/>
    <s v="No"/>
    <s v="No"/>
    <s v="No"/>
    <s v="No"/>
    <s v="Standard"/>
  </r>
  <r>
    <n v="158999"/>
    <x v="761"/>
    <s v="Kahlotus School District"/>
    <s v="11-056"/>
    <m/>
    <s v="4th District"/>
    <x v="0"/>
    <x v="0"/>
    <s v="No"/>
    <s v="Yes"/>
    <s v="Kahlotus Elementary"/>
    <s v="PO Box 69"/>
    <m/>
    <s v="Kahlotus"/>
    <s v="Washington"/>
    <s v="99335"/>
    <n v="33"/>
    <n v="0"/>
    <n v="0"/>
    <n v="33"/>
    <n v="1"/>
    <n v="0"/>
    <n v="1"/>
    <s v="Yes"/>
    <s v="Yes"/>
    <s v="Yes"/>
    <s v="Yes"/>
    <s v="Yes"/>
    <s v="Yes"/>
    <s v="Yes"/>
    <s v="Yes"/>
    <s v="No"/>
    <s v="No"/>
    <s v="No"/>
    <s v="No"/>
    <s v="No"/>
    <s v="No"/>
    <s v="CEP"/>
  </r>
  <r>
    <n v="158999"/>
    <x v="762"/>
    <s v="Kahlotus School District"/>
    <s v="11-056"/>
    <s v="Franklin"/>
    <s v="4th District"/>
    <x v="0"/>
    <x v="0"/>
    <s v="No"/>
    <s v="Yes"/>
    <s v="Kahlotus Jr/Sr High"/>
    <s v="100 W Martin  Street"/>
    <m/>
    <s v="Kahlotus"/>
    <s v="Washington"/>
    <s v="99335"/>
    <n v="13"/>
    <n v="0"/>
    <n v="7"/>
    <n v="20"/>
    <n v="0.65"/>
    <n v="0"/>
    <n v="0.65"/>
    <s v="No"/>
    <s v="No"/>
    <s v="No"/>
    <s v="No"/>
    <s v="No"/>
    <s v="No"/>
    <s v="No"/>
    <s v="No"/>
    <s v="Yes"/>
    <s v="Yes"/>
    <s v="Yes"/>
    <s v="Yes"/>
    <s v="Yes"/>
    <s v="Yes"/>
    <s v="CEP"/>
  </r>
  <r>
    <n v="159346"/>
    <x v="763"/>
    <s v="Kalama School District"/>
    <s v="08-402"/>
    <s v="Cowlitz"/>
    <s v="3rd District"/>
    <x v="0"/>
    <x v="0"/>
    <s v="No"/>
    <s v="Yes"/>
    <s v="Kalama Elementary"/>
    <s v="548 China Garden Road"/>
    <s v="China Garden Road"/>
    <s v="Kalama"/>
    <s v="Washington"/>
    <s v="98625"/>
    <n v="147"/>
    <n v="42"/>
    <n v="381"/>
    <n v="570"/>
    <n v="0.25790000000000002"/>
    <n v="7.3700000000000002E-2"/>
    <n v="0.33160000000000001"/>
    <s v="Yes"/>
    <s v="Yes"/>
    <s v="Yes"/>
    <s v="Yes"/>
    <s v="Yes"/>
    <s v="Yes"/>
    <s v="Yes"/>
    <s v="No"/>
    <s v="No"/>
    <s v="No"/>
    <s v="No"/>
    <s v="No"/>
    <s v="No"/>
    <s v="No"/>
    <s v="Standard"/>
  </r>
  <r>
    <n v="159346"/>
    <x v="764"/>
    <s v="Kalama School District"/>
    <s v="08-402"/>
    <s v="Cowlitz"/>
    <s v="3rd District"/>
    <x v="0"/>
    <x v="0"/>
    <s v="No"/>
    <s v="Yes"/>
    <s v="Kalama Middle/Sr High"/>
    <s v="548 China Garden Road"/>
    <m/>
    <s v="Kalama"/>
    <s v="Washington"/>
    <s v="98625"/>
    <n v="173"/>
    <n v="55"/>
    <n v="380"/>
    <n v="608"/>
    <n v="0.28449999999999998"/>
    <n v="9.0499999999999997E-2"/>
    <n v="0.375"/>
    <s v="No"/>
    <s v="No"/>
    <s v="No"/>
    <s v="No"/>
    <s v="No"/>
    <s v="No"/>
    <s v="No"/>
    <s v="Yes"/>
    <s v="Yes"/>
    <s v="Yes"/>
    <s v="Yes"/>
    <s v="Yes"/>
    <s v="Yes"/>
    <s v="Yes"/>
    <s v="Standard"/>
  </r>
  <r>
    <n v="159495"/>
    <x v="765"/>
    <s v="Keller School District"/>
    <s v="10-003"/>
    <s v="Ferry"/>
    <s v="5th District"/>
    <x v="0"/>
    <x v="0"/>
    <s v="No"/>
    <s v="Yes"/>
    <s v="Keller Elementary"/>
    <s v="PO Box 367"/>
    <m/>
    <s v="Keller"/>
    <s v="Washington"/>
    <s v="99140"/>
    <n v="30"/>
    <n v="0"/>
    <n v="4"/>
    <n v="34"/>
    <n v="0.88239999999999996"/>
    <n v="0"/>
    <n v="0.88239999999999996"/>
    <s v="No"/>
    <s v="Yes"/>
    <s v="Yes"/>
    <s v="Yes"/>
    <s v="Yes"/>
    <s v="Yes"/>
    <s v="Yes"/>
    <s v="Yes"/>
    <s v="No"/>
    <s v="No"/>
    <s v="No"/>
    <s v="No"/>
    <s v="No"/>
    <s v="No"/>
    <s v="CEP"/>
  </r>
  <r>
    <n v="159957"/>
    <x v="766"/>
    <s v="Kelso School District"/>
    <s v="08-458"/>
    <s v="Cowlitz"/>
    <s v="3rd District"/>
    <x v="0"/>
    <x v="0"/>
    <s v="No"/>
    <s v="Yes"/>
    <s v="Barnes Elementary School"/>
    <s v="401 Barnes Street"/>
    <m/>
    <s v="Kelso"/>
    <s v="Washington"/>
    <s v="98626"/>
    <n v="366"/>
    <n v="0"/>
    <n v="0"/>
    <n v="366"/>
    <n v="1"/>
    <n v="0"/>
    <n v="1"/>
    <s v="Yes"/>
    <s v="Yes"/>
    <s v="Yes"/>
    <s v="Yes"/>
    <s v="Yes"/>
    <s v="Yes"/>
    <s v="Yes"/>
    <s v="No"/>
    <s v="No"/>
    <s v="No"/>
    <s v="No"/>
    <s v="No"/>
    <s v="No"/>
    <s v="No"/>
    <s v="CEP"/>
  </r>
  <r>
    <n v="159957"/>
    <x v="767"/>
    <s v="Kelso School District"/>
    <s v="08-458"/>
    <s v="Cowlitz"/>
    <s v="3rd District"/>
    <x v="0"/>
    <x v="0"/>
    <s v="No"/>
    <s v="Yes"/>
    <s v="Butler Acres Elementary"/>
    <s v="1609 Burcham Street"/>
    <m/>
    <s v="Kelso"/>
    <s v="Washington"/>
    <s v="98626"/>
    <n v="278"/>
    <n v="0"/>
    <n v="130"/>
    <n v="408"/>
    <n v="0.68140000000000001"/>
    <n v="0"/>
    <n v="0.68140000000000001"/>
    <s v="Yes"/>
    <s v="Yes"/>
    <s v="Yes"/>
    <s v="Yes"/>
    <s v="Yes"/>
    <s v="Yes"/>
    <s v="Yes"/>
    <s v="No"/>
    <s v="No"/>
    <s v="No"/>
    <s v="No"/>
    <s v="No"/>
    <s v="No"/>
    <s v="No"/>
    <s v="CEP"/>
  </r>
  <r>
    <n v="159957"/>
    <x v="768"/>
    <s v="Kelso School District"/>
    <s v="08-458"/>
    <s v="Cowlitz"/>
    <s v="3rd District"/>
    <x v="0"/>
    <x v="0"/>
    <s v="No"/>
    <s v="Yes"/>
    <s v="Carrolls Elementary"/>
    <s v="3902 Old Pacific Hwy. S"/>
    <m/>
    <s v="Kelso"/>
    <s v="Washington"/>
    <s v="98626"/>
    <n v="61"/>
    <n v="0"/>
    <n v="47"/>
    <n v="108"/>
    <n v="0.56479999999999997"/>
    <n v="0"/>
    <n v="0.56479999999999997"/>
    <s v="No"/>
    <s v="Yes"/>
    <s v="Yes"/>
    <s v="Yes"/>
    <s v="Yes"/>
    <s v="Yes"/>
    <s v="Yes"/>
    <s v="No"/>
    <s v="No"/>
    <s v="No"/>
    <s v="No"/>
    <s v="No"/>
    <s v="No"/>
    <s v="No"/>
    <s v="CEP"/>
  </r>
  <r>
    <n v="159957"/>
    <x v="769"/>
    <s v="Kelso School District"/>
    <s v="08-458"/>
    <s v="Cowlitz"/>
    <s v="3rd District"/>
    <x v="0"/>
    <x v="0"/>
    <s v="No"/>
    <s v="Yes"/>
    <s v="Coweeman Jr. High"/>
    <s v="2000 Allen Street"/>
    <m/>
    <s v="Kelso"/>
    <s v="Washington"/>
    <s v="98626"/>
    <n v="394"/>
    <n v="0"/>
    <n v="177"/>
    <n v="571"/>
    <n v="0.69"/>
    <n v="0"/>
    <n v="0.69"/>
    <s v="No"/>
    <s v="No"/>
    <s v="No"/>
    <s v="No"/>
    <s v="No"/>
    <s v="No"/>
    <s v="No"/>
    <s v="Yes"/>
    <s v="Yes"/>
    <s v="Yes"/>
    <s v="No"/>
    <s v="No"/>
    <s v="No"/>
    <s v="No"/>
    <s v="CEP"/>
  </r>
  <r>
    <n v="159957"/>
    <x v="770"/>
    <s v="Kelso School District"/>
    <s v="08-458"/>
    <s v="Cowlitz"/>
    <s v="3rd District"/>
    <x v="0"/>
    <x v="0"/>
    <s v="No"/>
    <s v="Yes"/>
    <s v="Huntington Jr High"/>
    <s v="404 Long Street"/>
    <m/>
    <s v="Kelso"/>
    <s v="Washington"/>
    <s v="98626"/>
    <n v="445"/>
    <n v="0"/>
    <n v="100"/>
    <n v="545"/>
    <n v="0.8165"/>
    <n v="0"/>
    <n v="0.8165"/>
    <s v="No"/>
    <s v="No"/>
    <s v="No"/>
    <s v="No"/>
    <s v="No"/>
    <s v="No"/>
    <s v="No"/>
    <s v="Yes"/>
    <s v="Yes"/>
    <s v="Yes"/>
    <s v="No"/>
    <s v="No"/>
    <s v="No"/>
    <s v="No"/>
    <s v="CEP"/>
  </r>
  <r>
    <n v="159957"/>
    <x v="771"/>
    <s v="Kelso School District"/>
    <s v="08-458"/>
    <s v="Cowlitz"/>
    <s v="3rd District"/>
    <x v="0"/>
    <x v="0"/>
    <s v="No"/>
    <s v="Yes"/>
    <s v="Kelso High School"/>
    <s v="1904 Allen St"/>
    <m/>
    <s v="Kelso"/>
    <s v="Washington"/>
    <s v="98626"/>
    <n v="941"/>
    <n v="0"/>
    <n v="530"/>
    <n v="1471"/>
    <n v="0.63970000000000005"/>
    <n v="0"/>
    <n v="0.63970000000000005"/>
    <s v="No"/>
    <s v="No"/>
    <s v="No"/>
    <s v="No"/>
    <s v="No"/>
    <s v="No"/>
    <s v="No"/>
    <s v="No"/>
    <s v="No"/>
    <s v="No"/>
    <s v="Yes"/>
    <s v="Yes"/>
    <s v="Yes"/>
    <s v="Yes"/>
    <s v="CEP"/>
  </r>
  <r>
    <n v="159957"/>
    <x v="772"/>
    <s v="Kelso School District"/>
    <s v="08-458"/>
    <s v="Cowlitz"/>
    <s v="3rd District"/>
    <x v="0"/>
    <x v="0"/>
    <s v="No"/>
    <s v="Yes"/>
    <s v="Lexington Elementary"/>
    <s v="200 Boardwalk Way"/>
    <m/>
    <s v="Kelso"/>
    <s v="Washington"/>
    <s v="98626"/>
    <n v="583"/>
    <n v="0"/>
    <n v="219"/>
    <n v="802"/>
    <n v="0.72689999999999999"/>
    <n v="0"/>
    <n v="0.72689999999999999"/>
    <s v="No"/>
    <s v="Yes"/>
    <s v="Yes"/>
    <s v="Yes"/>
    <s v="Yes"/>
    <s v="Yes"/>
    <s v="Yes"/>
    <s v="No"/>
    <s v="No"/>
    <s v="No"/>
    <s v="No"/>
    <s v="No"/>
    <s v="No"/>
    <s v="No"/>
    <s v="CEP"/>
  </r>
  <r>
    <n v="159957"/>
    <x v="773"/>
    <s v="Kelso School District"/>
    <s v="08-458"/>
    <s v="Cowlitz"/>
    <s v="3rd District"/>
    <x v="0"/>
    <x v="0"/>
    <s v="No"/>
    <s v="Yes"/>
    <s v="Rose Valley Elementary"/>
    <s v="1502 Rose Valley Rd"/>
    <m/>
    <s v="Kelso"/>
    <s v="Washington"/>
    <s v="98626"/>
    <n v="69"/>
    <n v="0"/>
    <n v="95"/>
    <n v="164"/>
    <n v="0.42070000000000002"/>
    <n v="0"/>
    <n v="0.42070000000000002"/>
    <s v="No"/>
    <s v="Yes"/>
    <s v="Yes"/>
    <s v="Yes"/>
    <s v="Yes"/>
    <s v="Yes"/>
    <s v="Yes"/>
    <s v="No"/>
    <s v="No"/>
    <s v="No"/>
    <s v="No"/>
    <s v="No"/>
    <s v="No"/>
    <s v="No"/>
    <s v="CEP"/>
  </r>
  <r>
    <n v="159957"/>
    <x v="774"/>
    <s v="Kelso School District"/>
    <s v="08-458"/>
    <s v="Cowlitz"/>
    <s v="3rd District"/>
    <x v="0"/>
    <x v="0"/>
    <s v="No"/>
    <s v="Yes"/>
    <s v="Wallace Elementary"/>
    <s v="1213 S. 5th Avenue"/>
    <m/>
    <s v="Kelso"/>
    <s v="Washington"/>
    <s v="98626"/>
    <n v="390"/>
    <n v="0"/>
    <n v="0"/>
    <n v="390"/>
    <n v="1"/>
    <n v="0"/>
    <n v="1"/>
    <s v="Yes"/>
    <s v="Yes"/>
    <s v="Yes"/>
    <s v="Yes"/>
    <s v="Yes"/>
    <s v="Yes"/>
    <s v="Yes"/>
    <s v="No"/>
    <s v="No"/>
    <s v="No"/>
    <s v="No"/>
    <s v="No"/>
    <s v="No"/>
    <s v="No"/>
    <s v="CEP"/>
  </r>
  <r>
    <n v="159891"/>
    <x v="775"/>
    <s v="Kennewick School District"/>
    <s v="03-017"/>
    <s v="Benton"/>
    <s v="4th District"/>
    <x v="0"/>
    <x v="0"/>
    <s v="No"/>
    <s v="Yes"/>
    <s v="Amistad Elementary"/>
    <s v="123 S. Kent St."/>
    <m/>
    <s v="Kennewick"/>
    <s v="Washington"/>
    <s v="99336"/>
    <n v="881"/>
    <n v="0"/>
    <n v="0"/>
    <n v="881"/>
    <n v="1"/>
    <n v="0"/>
    <n v="1"/>
    <s v="Yes"/>
    <s v="Yes"/>
    <s v="Yes"/>
    <s v="Yes"/>
    <s v="Yes"/>
    <s v="Yes"/>
    <s v="Yes"/>
    <s v="No"/>
    <s v="No"/>
    <s v="No"/>
    <s v="No"/>
    <s v="No"/>
    <s v="No"/>
    <s v="No"/>
    <s v="CEP"/>
  </r>
  <r>
    <n v="159891"/>
    <x v="776"/>
    <s v="Kennewick School District"/>
    <s v="03-017"/>
    <m/>
    <s v="4th District"/>
    <x v="0"/>
    <x v="0"/>
    <s v="No"/>
    <s v="Yes"/>
    <s v="Amon Creek Elementary"/>
    <s v="18 Center Parkway"/>
    <m/>
    <s v="Richland"/>
    <s v="Washington"/>
    <s v="99352"/>
    <n v="191"/>
    <n v="0"/>
    <n v="550"/>
    <n v="741"/>
    <n v="0.25779999999999997"/>
    <n v="0"/>
    <n v="0.25779999999999997"/>
    <s v="No"/>
    <s v="Yes"/>
    <s v="Yes"/>
    <s v="Yes"/>
    <s v="Yes"/>
    <s v="Yes"/>
    <s v="Yes"/>
    <s v="No"/>
    <s v="No"/>
    <s v="No"/>
    <s v="No"/>
    <s v="No"/>
    <s v="No"/>
    <s v="No"/>
    <s v="CEP"/>
  </r>
  <r>
    <n v="159891"/>
    <x v="777"/>
    <s v="Kennewick School District"/>
    <s v="03-017"/>
    <s v="Benton"/>
    <s v="4th District"/>
    <x v="0"/>
    <x v="0"/>
    <s v="No"/>
    <s v="Yes"/>
    <s v="Canyon View Elementary"/>
    <s v="1229 W. 22nd Pl."/>
    <m/>
    <s v="Kennewick"/>
    <s v="Washington"/>
    <s v="99337"/>
    <n v="359"/>
    <n v="0"/>
    <n v="50"/>
    <n v="409"/>
    <n v="0.87780000000000002"/>
    <n v="0"/>
    <n v="0.87780000000000002"/>
    <s v="No"/>
    <s v="Yes"/>
    <s v="Yes"/>
    <s v="Yes"/>
    <s v="Yes"/>
    <s v="Yes"/>
    <s v="Yes"/>
    <s v="No"/>
    <s v="No"/>
    <s v="No"/>
    <s v="No"/>
    <s v="No"/>
    <s v="No"/>
    <s v="No"/>
    <s v="CEP"/>
  </r>
  <r>
    <n v="159891"/>
    <x v="778"/>
    <s v="Kennewick School District"/>
    <s v="03-017"/>
    <s v="Benton"/>
    <s v="4th District"/>
    <x v="0"/>
    <x v="0"/>
    <s v="No"/>
    <s v="Yes"/>
    <s v="Cascade Elementary"/>
    <s v="505 S Highland Dr."/>
    <m/>
    <s v="Kennewick"/>
    <s v="Washington"/>
    <s v="99337"/>
    <n v="416"/>
    <n v="0"/>
    <n v="124"/>
    <n v="540"/>
    <n v="0.77039999999999997"/>
    <n v="0"/>
    <n v="0.77039999999999997"/>
    <s v="No"/>
    <s v="Yes"/>
    <s v="Yes"/>
    <s v="Yes"/>
    <s v="Yes"/>
    <s v="Yes"/>
    <s v="Yes"/>
    <s v="No"/>
    <s v="No"/>
    <s v="No"/>
    <s v="No"/>
    <s v="No"/>
    <s v="No"/>
    <s v="No"/>
    <s v="CEP"/>
  </r>
  <r>
    <n v="159891"/>
    <x v="779"/>
    <s v="Kennewick School District"/>
    <s v="03-017"/>
    <s v="Benton"/>
    <s v="4th District"/>
    <x v="0"/>
    <x v="0"/>
    <s v="No"/>
    <s v="Yes"/>
    <s v="Chinook Middle School"/>
    <s v="4891 W. 27th Ave"/>
    <m/>
    <s v="Kennewick"/>
    <s v="Washington"/>
    <s v="99337"/>
    <n v="551"/>
    <n v="0"/>
    <n v="335"/>
    <n v="886"/>
    <n v="0.62190000000000001"/>
    <n v="0"/>
    <n v="0.62190000000000001"/>
    <s v="No"/>
    <s v="No"/>
    <s v="No"/>
    <s v="No"/>
    <s v="No"/>
    <s v="No"/>
    <s v="No"/>
    <s v="Yes"/>
    <s v="Yes"/>
    <s v="Yes"/>
    <s v="No"/>
    <s v="No"/>
    <s v="No"/>
    <s v="No"/>
    <s v="CEP"/>
  </r>
  <r>
    <n v="159891"/>
    <x v="780"/>
    <s v="Kennewick School District"/>
    <s v="03-017"/>
    <s v="Benton"/>
    <s v="4th District"/>
    <x v="0"/>
    <x v="0"/>
    <s v="No"/>
    <s v="Yes"/>
    <s v="Cottonwood Elementary School"/>
    <s v="16734 Cottonwood Creek Blvd"/>
    <m/>
    <s v="Kennewick"/>
    <s v="Washington"/>
    <s v="99338"/>
    <n v="103"/>
    <n v="0"/>
    <n v="352"/>
    <n v="455"/>
    <n v="0.22639999999999999"/>
    <n v="0"/>
    <n v="0.22639999999999999"/>
    <s v="No"/>
    <s v="Yes"/>
    <s v="Yes"/>
    <s v="Yes"/>
    <s v="Yes"/>
    <s v="Yes"/>
    <s v="Yes"/>
    <s v="No"/>
    <s v="No"/>
    <s v="No"/>
    <s v="No"/>
    <s v="No"/>
    <s v="No"/>
    <s v="No"/>
    <s v="CEP"/>
  </r>
  <r>
    <n v="159891"/>
    <x v="781"/>
    <s v="Kennewick School District"/>
    <s v="03-017"/>
    <s v="Benton"/>
    <s v="4th District"/>
    <x v="0"/>
    <x v="0"/>
    <s v="No"/>
    <s v="Yes"/>
    <s v="Desert Hills Middle School"/>
    <s v="1701 S. Clodfelter Rd."/>
    <m/>
    <s v="Kennewick"/>
    <s v="Washington"/>
    <s v="99338"/>
    <n v="288"/>
    <n v="0"/>
    <n v="600"/>
    <n v="888"/>
    <n v="0.32429999999999998"/>
    <n v="0"/>
    <n v="0.32429999999999998"/>
    <s v="No"/>
    <s v="No"/>
    <s v="No"/>
    <s v="No"/>
    <s v="No"/>
    <s v="No"/>
    <s v="No"/>
    <s v="Yes"/>
    <s v="Yes"/>
    <s v="Yes"/>
    <s v="No"/>
    <s v="No"/>
    <s v="No"/>
    <s v="No"/>
    <s v="CEP"/>
  </r>
  <r>
    <n v="159891"/>
    <x v="782"/>
    <s v="Kennewick School District"/>
    <s v="03-017"/>
    <s v="Benton"/>
    <s v="4th District"/>
    <x v="0"/>
    <x v="0"/>
    <s v="No"/>
    <s v="Yes"/>
    <s v="Eastgate Elementary"/>
    <s v="910 East 10th Avenue"/>
    <m/>
    <s v="Kennewick"/>
    <s v="Washington"/>
    <s v="99336"/>
    <n v="496"/>
    <n v="0"/>
    <n v="0"/>
    <n v="496"/>
    <n v="1"/>
    <n v="0"/>
    <n v="1"/>
    <s v="No"/>
    <s v="Yes"/>
    <s v="Yes"/>
    <s v="Yes"/>
    <s v="Yes"/>
    <s v="Yes"/>
    <s v="Yes"/>
    <s v="No"/>
    <s v="No"/>
    <s v="No"/>
    <s v="No"/>
    <s v="No"/>
    <s v="No"/>
    <s v="No"/>
    <s v="CEP"/>
  </r>
  <r>
    <n v="159891"/>
    <x v="783"/>
    <s v="Kennewick School District"/>
    <s v="03-017"/>
    <s v="Benton"/>
    <s v="4th District"/>
    <x v="0"/>
    <x v="0"/>
    <s v="No"/>
    <s v="Yes"/>
    <s v="Edison Elementary"/>
    <s v="201 S. Dawes Ave"/>
    <m/>
    <s v="Kennewick"/>
    <s v="Washington"/>
    <s v="99336"/>
    <n v="328"/>
    <n v="0"/>
    <n v="0"/>
    <n v="328"/>
    <n v="1"/>
    <n v="0"/>
    <n v="1"/>
    <s v="No"/>
    <s v="Yes"/>
    <s v="Yes"/>
    <s v="Yes"/>
    <s v="Yes"/>
    <s v="Yes"/>
    <s v="Yes"/>
    <s v="No"/>
    <s v="No"/>
    <s v="No"/>
    <s v="No"/>
    <s v="No"/>
    <s v="No"/>
    <s v="No"/>
    <s v="CEP"/>
  </r>
  <r>
    <n v="159891"/>
    <x v="784"/>
    <s v="Kennewick School District"/>
    <s v="03-017"/>
    <s v="Benton"/>
    <s v="4th District"/>
    <x v="0"/>
    <x v="0"/>
    <s v="No"/>
    <s v="Yes"/>
    <s v="Fuerza Elementary"/>
    <s v="6011 W. 10th Pl."/>
    <m/>
    <s v="Kennewick"/>
    <s v="Washington"/>
    <s v="99336"/>
    <n v="568"/>
    <n v="0"/>
    <n v="19"/>
    <n v="587"/>
    <n v="0.96760000000000002"/>
    <n v="0"/>
    <n v="0.96760000000000002"/>
    <s v="No"/>
    <s v="Yes"/>
    <s v="Yes"/>
    <s v="Yes"/>
    <s v="Yes"/>
    <s v="Yes"/>
    <s v="Yes"/>
    <s v="No"/>
    <s v="No"/>
    <s v="No"/>
    <s v="No"/>
    <s v="No"/>
    <s v="No"/>
    <s v="No"/>
    <s v="CEP"/>
  </r>
  <r>
    <n v="159891"/>
    <x v="785"/>
    <s v="Kennewick School District"/>
    <s v="03-017"/>
    <s v="Benton"/>
    <s v="4th District"/>
    <x v="0"/>
    <x v="0"/>
    <s v="No"/>
    <s v="Yes"/>
    <s v="Hawthorne Elementary"/>
    <s v="3520 West John Day"/>
    <m/>
    <s v="KENNEWICK"/>
    <s v="Washington"/>
    <s v="99336"/>
    <n v="488"/>
    <n v="0"/>
    <n v="0"/>
    <n v="488"/>
    <n v="1"/>
    <n v="0"/>
    <n v="1"/>
    <s v="No"/>
    <s v="Yes"/>
    <s v="Yes"/>
    <s v="Yes"/>
    <s v="Yes"/>
    <s v="Yes"/>
    <s v="Yes"/>
    <s v="No"/>
    <s v="No"/>
    <s v="No"/>
    <s v="No"/>
    <s v="No"/>
    <s v="No"/>
    <s v="No"/>
    <s v="CEP"/>
  </r>
  <r>
    <n v="159891"/>
    <x v="786"/>
    <s v="Kennewick School District"/>
    <s v="03-017"/>
    <s v="Benton"/>
    <s v="4th District"/>
    <x v="0"/>
    <x v="0"/>
    <s v="No"/>
    <s v="Yes"/>
    <s v="Highlands Middle School"/>
    <s v="425 S. Tweedt St."/>
    <m/>
    <s v="Kennewick"/>
    <s v="Washington"/>
    <s v="99336"/>
    <n v="754"/>
    <n v="0"/>
    <n v="0"/>
    <n v="754"/>
    <n v="1"/>
    <n v="0"/>
    <n v="1"/>
    <s v="No"/>
    <s v="No"/>
    <s v="No"/>
    <s v="No"/>
    <s v="No"/>
    <s v="No"/>
    <s v="No"/>
    <s v="Yes"/>
    <s v="Yes"/>
    <s v="Yes"/>
    <s v="No"/>
    <s v="No"/>
    <s v="No"/>
    <s v="No"/>
    <s v="CEP"/>
  </r>
  <r>
    <n v="159891"/>
    <x v="787"/>
    <s v="Kennewick School District"/>
    <s v="03-017"/>
    <s v="Benton"/>
    <s v="4th District"/>
    <x v="0"/>
    <x v="0"/>
    <s v="No"/>
    <s v="Yes"/>
    <s v="Horse Heaven Hills Middle School"/>
    <s v="3500 S. Vancouver St."/>
    <m/>
    <s v="Kennewick"/>
    <s v="Washington"/>
    <s v="99337"/>
    <n v="645"/>
    <n v="0"/>
    <n v="181"/>
    <n v="826"/>
    <n v="0.78090000000000004"/>
    <n v="0"/>
    <n v="0.78090000000000004"/>
    <s v="No"/>
    <s v="No"/>
    <s v="No"/>
    <s v="No"/>
    <s v="No"/>
    <s v="No"/>
    <s v="No"/>
    <s v="Yes"/>
    <s v="Yes"/>
    <s v="Yes"/>
    <s v="No"/>
    <s v="No"/>
    <s v="No"/>
    <s v="No"/>
    <s v="CEP"/>
  </r>
  <r>
    <n v="159891"/>
    <x v="788"/>
    <s v="Kennewick School District"/>
    <s v="03-017"/>
    <s v="Benton"/>
    <s v="4th District"/>
    <x v="0"/>
    <x v="0"/>
    <s v="No"/>
    <s v="Yes"/>
    <s v="Kamiakin High School"/>
    <s v="600 N Arthur St."/>
    <m/>
    <s v="Kennewick"/>
    <s v="Washington"/>
    <s v="99336"/>
    <n v="1014"/>
    <n v="0"/>
    <n v="863"/>
    <n v="1877"/>
    <n v="0.54020000000000001"/>
    <n v="0"/>
    <n v="0.54020000000000001"/>
    <s v="No"/>
    <s v="No"/>
    <s v="No"/>
    <s v="No"/>
    <s v="No"/>
    <s v="No"/>
    <s v="No"/>
    <s v="No"/>
    <s v="No"/>
    <s v="No"/>
    <s v="Yes"/>
    <s v="Yes"/>
    <s v="Yes"/>
    <s v="Yes"/>
    <s v="CEP"/>
  </r>
  <r>
    <n v="159891"/>
    <x v="789"/>
    <s v="Kennewick School District"/>
    <s v="03-017"/>
    <s v="Benton"/>
    <s v="4th District"/>
    <x v="0"/>
    <x v="0"/>
    <s v="No"/>
    <s v="Yes"/>
    <s v="Kennewick High School"/>
    <s v="560 W. 6th Ave"/>
    <m/>
    <s v="Kennewick"/>
    <s v="Washington"/>
    <s v="99336"/>
    <n v="1699"/>
    <n v="0"/>
    <n v="94"/>
    <n v="1793"/>
    <n v="0.9476"/>
    <n v="0"/>
    <n v="0.9476"/>
    <s v="No"/>
    <s v="No"/>
    <s v="No"/>
    <s v="No"/>
    <s v="No"/>
    <s v="No"/>
    <s v="No"/>
    <s v="No"/>
    <s v="No"/>
    <s v="No"/>
    <s v="Yes"/>
    <s v="Yes"/>
    <s v="Yes"/>
    <s v="Yes"/>
    <s v="CEP"/>
  </r>
  <r>
    <n v="159891"/>
    <x v="790"/>
    <s v="Kennewick School District"/>
    <s v="03-017"/>
    <s v="Benton"/>
    <s v="4th District"/>
    <x v="0"/>
    <x v="0"/>
    <s v="No"/>
    <s v="Yes"/>
    <s v="Legacy High School - Kennewick"/>
    <s v="4624 W. 10th Ave"/>
    <m/>
    <s v="Kennewick"/>
    <s v="Washington"/>
    <s v="99336"/>
    <n v="130"/>
    <n v="0"/>
    <n v="0"/>
    <n v="130"/>
    <n v="1"/>
    <n v="0"/>
    <n v="1"/>
    <s v="No"/>
    <s v="No"/>
    <s v="No"/>
    <s v="No"/>
    <s v="No"/>
    <s v="No"/>
    <s v="No"/>
    <s v="Yes"/>
    <s v="Yes"/>
    <s v="Yes"/>
    <s v="Yes"/>
    <s v="Yes"/>
    <s v="Yes"/>
    <s v="Yes"/>
    <s v="CEP"/>
  </r>
  <r>
    <n v="159891"/>
    <x v="791"/>
    <s v="Kennewick School District"/>
    <s v="03-017"/>
    <s v="Benton"/>
    <s v="4th District"/>
    <x v="0"/>
    <x v="0"/>
    <s v="No"/>
    <s v="Yes"/>
    <s v="Lincoln Elementary"/>
    <s v="4901 W 21st Ave"/>
    <m/>
    <s v="Kennewick"/>
    <s v="Washington"/>
    <s v="99338"/>
    <n v="358"/>
    <n v="0"/>
    <n v="84"/>
    <n v="442"/>
    <n v="0.81"/>
    <n v="0"/>
    <n v="0.81"/>
    <s v="No"/>
    <s v="Yes"/>
    <s v="Yes"/>
    <s v="Yes"/>
    <s v="Yes"/>
    <s v="Yes"/>
    <s v="Yes"/>
    <s v="No"/>
    <s v="No"/>
    <s v="No"/>
    <s v="No"/>
    <s v="No"/>
    <s v="No"/>
    <s v="No"/>
    <s v="CEP"/>
  </r>
  <r>
    <n v="159891"/>
    <x v="792"/>
    <s v="Kennewick School District"/>
    <s v="03-017"/>
    <s v="Benton"/>
    <s v="4th District"/>
    <x v="0"/>
    <x v="0"/>
    <s v="No"/>
    <s v="Yes"/>
    <s v="Park Middle School"/>
    <s v="1011 W. 10th Ave."/>
    <m/>
    <s v="Kennewick"/>
    <s v="Washington"/>
    <s v="99337"/>
    <n v="700"/>
    <n v="0"/>
    <n v="0"/>
    <n v="700"/>
    <n v="1"/>
    <n v="0"/>
    <n v="1"/>
    <s v="No"/>
    <s v="No"/>
    <s v="No"/>
    <s v="No"/>
    <s v="No"/>
    <s v="No"/>
    <s v="No"/>
    <s v="Yes"/>
    <s v="Yes"/>
    <s v="Yes"/>
    <s v="No"/>
    <s v="No"/>
    <s v="No"/>
    <s v="No"/>
    <s v="CEP"/>
  </r>
  <r>
    <n v="159891"/>
    <x v="793"/>
    <s v="Kennewick School District"/>
    <s v="03-017"/>
    <s v="Benton"/>
    <s v="4th District"/>
    <x v="0"/>
    <x v="0"/>
    <s v="No"/>
    <s v="Yes"/>
    <s v="Phoenix High School"/>
    <s v="1315 W. Fourth Ave."/>
    <m/>
    <s v="Kennewick"/>
    <s v="Washington"/>
    <s v="99336"/>
    <n v="48"/>
    <n v="0"/>
    <n v="12"/>
    <n v="60"/>
    <n v="0.8"/>
    <n v="0"/>
    <n v="0.8"/>
    <s v="No"/>
    <s v="No"/>
    <s v="No"/>
    <s v="No"/>
    <s v="No"/>
    <s v="No"/>
    <s v="No"/>
    <s v="No"/>
    <s v="No"/>
    <s v="No"/>
    <s v="Yes"/>
    <s v="Yes"/>
    <s v="Yes"/>
    <s v="Yes"/>
    <s v="CEP"/>
  </r>
  <r>
    <n v="159891"/>
    <x v="794"/>
    <s v="Kennewick School District"/>
    <s v="03-017"/>
    <s v="Benton"/>
    <s v="4th District"/>
    <x v="0"/>
    <x v="0"/>
    <s v="No"/>
    <s v="Yes"/>
    <s v="Ridge View Elementary"/>
    <s v="201 S. Garfield St."/>
    <m/>
    <s v="Kennewick"/>
    <s v="Washington"/>
    <s v="99336"/>
    <n v="143"/>
    <n v="0"/>
    <n v="193"/>
    <n v="336"/>
    <n v="0.42559999999999998"/>
    <n v="0"/>
    <n v="0.42559999999999998"/>
    <s v="No"/>
    <s v="Yes"/>
    <s v="Yes"/>
    <s v="Yes"/>
    <s v="Yes"/>
    <s v="Yes"/>
    <s v="Yes"/>
    <s v="No"/>
    <s v="No"/>
    <s v="No"/>
    <s v="No"/>
    <s v="No"/>
    <s v="No"/>
    <s v="No"/>
    <s v="CEP"/>
  </r>
  <r>
    <n v="159891"/>
    <x v="795"/>
    <s v="Kennewick School District"/>
    <s v="03-017"/>
    <s v="Benton"/>
    <s v="4th District"/>
    <x v="0"/>
    <x v="0"/>
    <s v="No"/>
    <s v="Yes"/>
    <s v="Sage Crest Elementary School"/>
    <s v="6411 W. 38th Ave"/>
    <m/>
    <s v="Kennewick"/>
    <s v="Washington"/>
    <s v="99338"/>
    <n v="302"/>
    <n v="0"/>
    <n v="321"/>
    <n v="623"/>
    <n v="0.48480000000000001"/>
    <n v="0"/>
    <n v="0.48480000000000001"/>
    <s v="No"/>
    <s v="Yes"/>
    <s v="Yes"/>
    <s v="Yes"/>
    <s v="Yes"/>
    <s v="Yes"/>
    <s v="Yes"/>
    <s v="No"/>
    <s v="No"/>
    <s v="No"/>
    <s v="No"/>
    <s v="No"/>
    <s v="No"/>
    <s v="No"/>
    <s v="CEP"/>
  </r>
  <r>
    <n v="159891"/>
    <x v="796"/>
    <s v="Kennewick School District"/>
    <s v="03-017"/>
    <s v="Benton"/>
    <s v="4th District"/>
    <x v="0"/>
    <x v="0"/>
    <s v="No"/>
    <s v="Yes"/>
    <s v="Southgate Elementary"/>
    <s v="3121 W. 19th Ave."/>
    <m/>
    <s v="KENNEWICK"/>
    <s v="Washington"/>
    <s v="99337"/>
    <n v="399"/>
    <n v="0"/>
    <n v="40"/>
    <n v="439"/>
    <n v="0.90890000000000004"/>
    <n v="0"/>
    <n v="0.90890000000000004"/>
    <s v="No"/>
    <s v="Yes"/>
    <s v="Yes"/>
    <s v="Yes"/>
    <s v="Yes"/>
    <s v="Yes"/>
    <s v="Yes"/>
    <s v="No"/>
    <s v="No"/>
    <s v="No"/>
    <s v="No"/>
    <s v="No"/>
    <s v="No"/>
    <s v="No"/>
    <s v="CEP"/>
  </r>
  <r>
    <n v="159891"/>
    <x v="797"/>
    <s v="Kennewick School District"/>
    <s v="03-017"/>
    <s v="Benton"/>
    <s v="4th District"/>
    <x v="0"/>
    <x v="0"/>
    <s v="No"/>
    <s v="Yes"/>
    <s v="Southridge High School"/>
    <s v="3520 Southridge Blvd."/>
    <m/>
    <s v="Kennewick"/>
    <s v="Washington"/>
    <s v="99338"/>
    <n v="1310"/>
    <n v="0"/>
    <n v="346"/>
    <n v="1656"/>
    <n v="0.79110000000000003"/>
    <n v="0"/>
    <n v="0.79110000000000003"/>
    <s v="No"/>
    <s v="No"/>
    <s v="No"/>
    <s v="No"/>
    <s v="No"/>
    <s v="No"/>
    <s v="No"/>
    <s v="No"/>
    <s v="No"/>
    <s v="No"/>
    <s v="Yes"/>
    <s v="Yes"/>
    <s v="Yes"/>
    <s v="Yes"/>
    <s v="CEP"/>
  </r>
  <r>
    <n v="159891"/>
    <x v="798"/>
    <s v="Kennewick School District"/>
    <s v="03-017"/>
    <s v="Benton"/>
    <s v="4th District"/>
    <x v="0"/>
    <x v="0"/>
    <s v="No"/>
    <s v="Yes"/>
    <s v="Sunset View Elementary"/>
    <s v="711 North Center Parkway"/>
    <m/>
    <s v="Kennewick"/>
    <s v="Washington"/>
    <s v="99336"/>
    <n v="269"/>
    <n v="0"/>
    <n v="117"/>
    <n v="386"/>
    <n v="0.69689999999999996"/>
    <n v="0"/>
    <n v="0.69689999999999996"/>
    <s v="No"/>
    <s v="Yes"/>
    <s v="Yes"/>
    <s v="Yes"/>
    <s v="Yes"/>
    <s v="Yes"/>
    <s v="Yes"/>
    <s v="No"/>
    <s v="No"/>
    <s v="No"/>
    <s v="No"/>
    <s v="No"/>
    <s v="No"/>
    <s v="No"/>
    <s v="CEP"/>
  </r>
  <r>
    <n v="159891"/>
    <x v="799"/>
    <s v="Kennewick School District"/>
    <s v="03-017"/>
    <s v="Benton"/>
    <s v="4th District"/>
    <x v="0"/>
    <x v="0"/>
    <s v="No"/>
    <s v="Yes"/>
    <s v="Tri-Tech Skills Center"/>
    <s v="5929 West Metaline Ave."/>
    <m/>
    <s v="Kennewick"/>
    <s v="Washington"/>
    <s v="99336"/>
    <n v="311"/>
    <n v="0"/>
    <n v="348"/>
    <n v="659"/>
    <n v="0.47189999999999999"/>
    <n v="0"/>
    <n v="0.47189999999999999"/>
    <s v="No"/>
    <s v="No"/>
    <s v="No"/>
    <s v="No"/>
    <s v="No"/>
    <s v="No"/>
    <s v="No"/>
    <s v="No"/>
    <s v="No"/>
    <s v="No"/>
    <s v="Yes"/>
    <s v="Yes"/>
    <s v="Yes"/>
    <s v="Yes"/>
    <s v="CEP"/>
  </r>
  <r>
    <n v="159891"/>
    <x v="800"/>
    <s v="Kennewick School District"/>
    <s v="03-017"/>
    <s v="Benton"/>
    <s v="4th District"/>
    <x v="0"/>
    <x v="0"/>
    <s v="No"/>
    <s v="Yes"/>
    <s v="Vista Elementary School"/>
    <s v="1701 N Young St"/>
    <m/>
    <s v="KENNEWICK"/>
    <s v="Washington"/>
    <s v="99336"/>
    <n v="361"/>
    <n v="0"/>
    <n v="0"/>
    <n v="361"/>
    <n v="1"/>
    <n v="0"/>
    <n v="1"/>
    <s v="No"/>
    <s v="Yes"/>
    <s v="Yes"/>
    <s v="Yes"/>
    <s v="Yes"/>
    <s v="Yes"/>
    <s v="Yes"/>
    <s v="No"/>
    <s v="No"/>
    <s v="No"/>
    <s v="No"/>
    <s v="No"/>
    <s v="No"/>
    <s v="No"/>
    <s v="CEP"/>
  </r>
  <r>
    <n v="159891"/>
    <x v="801"/>
    <s v="Kennewick School District"/>
    <s v="03-017"/>
    <s v="Benton"/>
    <s v="4th District"/>
    <x v="0"/>
    <x v="0"/>
    <s v="No"/>
    <s v="Yes"/>
    <s v="Washington Elementary School"/>
    <s v="105 West 21st Avenue"/>
    <m/>
    <s v="KENNEWICK"/>
    <s v="Washington"/>
    <s v="99337"/>
    <n v="399"/>
    <n v="0"/>
    <n v="0"/>
    <n v="399"/>
    <n v="1"/>
    <n v="0"/>
    <n v="1"/>
    <s v="No"/>
    <s v="Yes"/>
    <s v="Yes"/>
    <s v="Yes"/>
    <s v="Yes"/>
    <s v="Yes"/>
    <s v="Yes"/>
    <s v="No"/>
    <s v="No"/>
    <s v="No"/>
    <s v="No"/>
    <s v="No"/>
    <s v="No"/>
    <s v="No"/>
    <s v="CEP"/>
  </r>
  <r>
    <n v="159891"/>
    <x v="802"/>
    <s v="Kennewick School District"/>
    <s v="03-017"/>
    <s v="Benton"/>
    <s v="4th District"/>
    <x v="0"/>
    <x v="0"/>
    <s v="No"/>
    <s v="Yes"/>
    <s v="Westgate Elementary"/>
    <s v="2514 W. 4th Avenue"/>
    <m/>
    <s v="Kennewick"/>
    <s v="Washington"/>
    <s v="99336"/>
    <n v="431"/>
    <n v="0"/>
    <n v="0"/>
    <n v="431"/>
    <n v="1"/>
    <n v="0"/>
    <n v="1"/>
    <s v="No"/>
    <s v="Yes"/>
    <s v="Yes"/>
    <s v="Yes"/>
    <s v="Yes"/>
    <s v="Yes"/>
    <s v="Yes"/>
    <s v="No"/>
    <s v="No"/>
    <s v="No"/>
    <s v="No"/>
    <s v="No"/>
    <s v="No"/>
    <s v="No"/>
    <s v="CEP"/>
  </r>
  <r>
    <n v="159941"/>
    <x v="803"/>
    <s v="Kent School District"/>
    <s v="17-415"/>
    <s v="King"/>
    <s v="8th District"/>
    <x v="0"/>
    <x v="0"/>
    <s v="No"/>
    <s v="Yes"/>
    <s v="Carriage Crest Elementary"/>
    <s v="18235 140th Ave. S.E."/>
    <m/>
    <s v="Renton"/>
    <s v="Washington"/>
    <s v="98058"/>
    <n v="77"/>
    <n v="31"/>
    <n v="301"/>
    <n v="409"/>
    <n v="0.1883"/>
    <n v="7.5800000000000006E-2"/>
    <n v="0.2641"/>
    <s v="No"/>
    <s v="Yes"/>
    <s v="Yes"/>
    <s v="Yes"/>
    <s v="Yes"/>
    <s v="Yes"/>
    <s v="Yes"/>
    <s v="Yes"/>
    <s v="No"/>
    <s v="No"/>
    <s v="No"/>
    <s v="No"/>
    <s v="No"/>
    <s v="No"/>
    <s v="Standard"/>
  </r>
  <r>
    <n v="159941"/>
    <x v="804"/>
    <s v="Kent School District"/>
    <s v="17-415"/>
    <s v="King"/>
    <s v="8th District"/>
    <x v="0"/>
    <x v="0"/>
    <s v="No"/>
    <s v="Yes"/>
    <s v="Cedar Heights Middle School"/>
    <s v="19640 S.E. 272nd St."/>
    <m/>
    <s v="Covington"/>
    <s v="Washington"/>
    <s v="98042"/>
    <n v="233"/>
    <n v="36"/>
    <n v="344"/>
    <n v="613"/>
    <n v="0.38009999999999999"/>
    <n v="5.8700000000000002E-2"/>
    <n v="0.43880000000000002"/>
    <s v="No"/>
    <s v="No"/>
    <s v="No"/>
    <s v="No"/>
    <s v="No"/>
    <s v="No"/>
    <s v="No"/>
    <s v="No"/>
    <s v="Yes"/>
    <s v="Yes"/>
    <s v="No"/>
    <s v="No"/>
    <s v="No"/>
    <s v="No"/>
    <s v="Standard"/>
  </r>
  <r>
    <n v="159941"/>
    <x v="805"/>
    <s v="Kent School District"/>
    <s v="17-415"/>
    <s v="King"/>
    <s v="8th District"/>
    <x v="0"/>
    <x v="0"/>
    <s v="No"/>
    <s v="Yes"/>
    <s v="Cedar Valley Elementary"/>
    <s v="26500 Timberlane Way S.E."/>
    <m/>
    <s v="Covington"/>
    <s v="Washington"/>
    <s v="98042"/>
    <n v="75"/>
    <n v="30"/>
    <n v="153"/>
    <n v="258"/>
    <n v="0.29070000000000001"/>
    <n v="0.1163"/>
    <n v="0.40699999999999997"/>
    <s v="No"/>
    <s v="Yes"/>
    <s v="Yes"/>
    <s v="Yes"/>
    <s v="Yes"/>
    <s v="Yes"/>
    <s v="Yes"/>
    <s v="Yes"/>
    <s v="No"/>
    <s v="No"/>
    <s v="No"/>
    <s v="No"/>
    <s v="No"/>
    <s v="No"/>
    <s v="Standard"/>
  </r>
  <r>
    <n v="159941"/>
    <x v="806"/>
    <s v="Kent School District"/>
    <s v="17-415"/>
    <s v="King"/>
    <s v="8th District"/>
    <x v="0"/>
    <x v="0"/>
    <s v="No"/>
    <s v="Yes"/>
    <s v="Covington Elementary"/>
    <s v="25811 S.E. 156th Avenue"/>
    <m/>
    <s v="Covington"/>
    <s v="Washington"/>
    <s v="98042"/>
    <n v="286"/>
    <n v="42"/>
    <n v="299"/>
    <n v="627"/>
    <n v="0.45610000000000001"/>
    <n v="6.7000000000000004E-2"/>
    <n v="0.52310000000000001"/>
    <s v="No"/>
    <s v="Yes"/>
    <s v="Yes"/>
    <s v="Yes"/>
    <s v="Yes"/>
    <s v="Yes"/>
    <s v="Yes"/>
    <s v="Yes"/>
    <s v="No"/>
    <s v="No"/>
    <s v="No"/>
    <s v="No"/>
    <s v="No"/>
    <s v="No"/>
    <s v="Standard"/>
  </r>
  <r>
    <n v="159941"/>
    <x v="807"/>
    <s v="Kent School District"/>
    <s v="17-415"/>
    <s v="King"/>
    <s v="8th District"/>
    <x v="0"/>
    <x v="0"/>
    <s v="No"/>
    <s v="Yes"/>
    <s v="Crestwood Elementary"/>
    <s v="25225 180th Ave. S.E."/>
    <m/>
    <s v="Covington"/>
    <s v="Washington"/>
    <s v="98042"/>
    <n v="156"/>
    <n v="28"/>
    <n v="309"/>
    <n v="493"/>
    <n v="0.31640000000000001"/>
    <n v="5.6800000000000003E-2"/>
    <n v="0.37319999999999998"/>
    <s v="No"/>
    <s v="Yes"/>
    <s v="Yes"/>
    <s v="Yes"/>
    <s v="Yes"/>
    <s v="Yes"/>
    <s v="Yes"/>
    <s v="Yes"/>
    <s v="No"/>
    <s v="No"/>
    <s v="No"/>
    <s v="No"/>
    <s v="No"/>
    <s v="No"/>
    <s v="Standard"/>
  </r>
  <r>
    <n v="159941"/>
    <x v="808"/>
    <s v="Kent School District"/>
    <s v="17-415"/>
    <s v="King"/>
    <s v="8th District"/>
    <x v="0"/>
    <x v="0"/>
    <s v="No"/>
    <s v="Yes"/>
    <s v="East Hill Elemetnary"/>
    <s v="9825 S. 240th Street"/>
    <m/>
    <s v="Kent"/>
    <s v="Washington"/>
    <s v="98031"/>
    <n v="354"/>
    <n v="0"/>
    <n v="122"/>
    <n v="476"/>
    <n v="0.74370000000000003"/>
    <n v="0"/>
    <n v="0.74370000000000003"/>
    <s v="No"/>
    <s v="Yes"/>
    <s v="Yes"/>
    <s v="Yes"/>
    <s v="Yes"/>
    <s v="Yes"/>
    <s v="Yes"/>
    <s v="Yes"/>
    <s v="No"/>
    <s v="No"/>
    <s v="No"/>
    <s v="No"/>
    <s v="No"/>
    <s v="No"/>
    <s v="CEP"/>
  </r>
  <r>
    <n v="159941"/>
    <x v="809"/>
    <s v="Kent School District"/>
    <s v="17-415"/>
    <s v="King"/>
    <s v="8th District"/>
    <x v="0"/>
    <x v="0"/>
    <s v="No"/>
    <s v="Yes"/>
    <s v="Emerald Park Elementary"/>
    <s v="11800 S.E. 216th St."/>
    <m/>
    <s v="Kent"/>
    <s v="Washington"/>
    <s v="98031"/>
    <n v="147"/>
    <n v="45"/>
    <n v="198"/>
    <n v="390"/>
    <n v="0.37690000000000001"/>
    <n v="0.1154"/>
    <n v="0.49230000000000002"/>
    <s v="No"/>
    <s v="Yes"/>
    <s v="Yes"/>
    <s v="Yes"/>
    <s v="Yes"/>
    <s v="Yes"/>
    <s v="Yes"/>
    <s v="Yes"/>
    <s v="No"/>
    <s v="No"/>
    <s v="No"/>
    <s v="No"/>
    <s v="No"/>
    <s v="No"/>
    <s v="Standard"/>
  </r>
  <r>
    <n v="159941"/>
    <x v="810"/>
    <s v="Kent School District"/>
    <s v="17-415"/>
    <s v="King"/>
    <s v="8th District"/>
    <x v="0"/>
    <x v="0"/>
    <s v="No"/>
    <s v="Yes"/>
    <s v="Fairwood Elementary"/>
    <s v="16600 148th Ave. S.E."/>
    <m/>
    <s v="Renton"/>
    <s v="Washington"/>
    <s v="98058"/>
    <n v="134"/>
    <n v="27"/>
    <n v="241"/>
    <n v="402"/>
    <n v="0.33329999999999999"/>
    <n v="6.7199999999999996E-2"/>
    <n v="0.40050000000000002"/>
    <s v="No"/>
    <s v="Yes"/>
    <s v="Yes"/>
    <s v="Yes"/>
    <s v="Yes"/>
    <s v="Yes"/>
    <s v="Yes"/>
    <s v="Yes"/>
    <s v="No"/>
    <s v="No"/>
    <s v="No"/>
    <s v="No"/>
    <s v="No"/>
    <s v="No"/>
    <s v="Standard"/>
  </r>
  <r>
    <n v="159941"/>
    <x v="811"/>
    <s v="Kent School District"/>
    <s v="17-415"/>
    <s v="King"/>
    <s v="8th District"/>
    <x v="0"/>
    <x v="0"/>
    <s v="No"/>
    <s v="Yes"/>
    <s v="George T. Daniel Elementary"/>
    <s v="11310 SE 248th Street"/>
    <m/>
    <s v="Kent"/>
    <s v="Washington"/>
    <s v="98030"/>
    <n v="473"/>
    <n v="0"/>
    <n v="66"/>
    <n v="539"/>
    <n v="0.87760000000000005"/>
    <n v="0"/>
    <n v="0.87760000000000005"/>
    <s v="No"/>
    <s v="Yes"/>
    <s v="Yes"/>
    <s v="Yes"/>
    <s v="Yes"/>
    <s v="Yes"/>
    <s v="Yes"/>
    <s v="Yes"/>
    <s v="No"/>
    <s v="No"/>
    <s v="No"/>
    <s v="No"/>
    <s v="No"/>
    <s v="No"/>
    <s v="CEP"/>
  </r>
  <r>
    <n v="159941"/>
    <x v="812"/>
    <s v="Kent School District"/>
    <s v="17-415"/>
    <s v="King"/>
    <s v="8th District"/>
    <x v="0"/>
    <x v="0"/>
    <s v="No"/>
    <s v="Yes"/>
    <s v="Glenridge"/>
    <s v="19405 120th Ave. S.E."/>
    <m/>
    <s v="Renton"/>
    <s v="Washington"/>
    <s v="98058"/>
    <n v="183"/>
    <n v="44"/>
    <n v="223"/>
    <n v="450"/>
    <n v="0.40670000000000001"/>
    <n v="9.7799999999999998E-2"/>
    <n v="0.50439999999999996"/>
    <s v="No"/>
    <s v="Yes"/>
    <s v="Yes"/>
    <s v="Yes"/>
    <s v="Yes"/>
    <s v="Yes"/>
    <s v="Yes"/>
    <s v="Yes"/>
    <s v="No"/>
    <s v="No"/>
    <s v="No"/>
    <s v="No"/>
    <s v="No"/>
    <s v="No"/>
    <s v="Standard"/>
  </r>
  <r>
    <n v="159941"/>
    <x v="813"/>
    <s v="Kent School District"/>
    <s v="17-415"/>
    <s v="King"/>
    <s v="8th District"/>
    <x v="0"/>
    <x v="0"/>
    <s v="No"/>
    <s v="Yes"/>
    <s v="Grass Lake Elementary"/>
    <s v="28700 191st Pl. S.E."/>
    <m/>
    <s v="Kent"/>
    <s v="Washington"/>
    <s v="98042"/>
    <n v="75"/>
    <n v="27"/>
    <n v="291"/>
    <n v="393"/>
    <n v="0.1908"/>
    <n v="6.8699999999999997E-2"/>
    <n v="0.25950000000000001"/>
    <s v="No"/>
    <s v="Yes"/>
    <s v="Yes"/>
    <s v="Yes"/>
    <s v="Yes"/>
    <s v="Yes"/>
    <s v="Yes"/>
    <s v="Yes"/>
    <s v="No"/>
    <s v="No"/>
    <s v="No"/>
    <s v="No"/>
    <s v="No"/>
    <s v="No"/>
    <s v="Standard"/>
  </r>
  <r>
    <n v="159941"/>
    <x v="814"/>
    <s v="Kent School District"/>
    <s v="17-415"/>
    <s v="King"/>
    <s v="8th District"/>
    <x v="0"/>
    <x v="0"/>
    <s v="No"/>
    <s v="Yes"/>
    <s v="Horizon Elementary"/>
    <s v="27641 144th Ave. S.E."/>
    <m/>
    <s v="Kent"/>
    <s v="Washington"/>
    <s v="98042"/>
    <n v="156"/>
    <n v="41"/>
    <n v="188"/>
    <n v="385"/>
    <n v="0.4052"/>
    <n v="0.1065"/>
    <n v="0.51170000000000004"/>
    <s v="No"/>
    <s v="Yes"/>
    <s v="Yes"/>
    <s v="Yes"/>
    <s v="Yes"/>
    <s v="Yes"/>
    <s v="Yes"/>
    <s v="Yes"/>
    <s v="No"/>
    <s v="No"/>
    <s v="No"/>
    <s v="No"/>
    <s v="No"/>
    <s v="No"/>
    <s v="Standard"/>
  </r>
  <r>
    <n v="159941"/>
    <x v="815"/>
    <s v="Kent School District"/>
    <s v="17-415"/>
    <s v="King"/>
    <s v="8th District"/>
    <x v="0"/>
    <x v="0"/>
    <s v="No"/>
    <s v="Yes"/>
    <s v="Jenkins Creek Elementary"/>
    <s v="26915 186th Ave. S.E."/>
    <m/>
    <s v="Covington"/>
    <s v="Washington"/>
    <s v="98042"/>
    <n v="140"/>
    <n v="24"/>
    <n v="275"/>
    <n v="439"/>
    <n v="0.31890000000000002"/>
    <n v="5.4699999999999999E-2"/>
    <n v="0.37359999999999999"/>
    <s v="No"/>
    <s v="Yes"/>
    <s v="Yes"/>
    <s v="Yes"/>
    <s v="Yes"/>
    <s v="Yes"/>
    <s v="Yes"/>
    <s v="Yes"/>
    <s v="No"/>
    <s v="No"/>
    <s v="No"/>
    <s v="No"/>
    <s v="No"/>
    <s v="No"/>
    <s v="Standard"/>
  </r>
  <r>
    <n v="159941"/>
    <x v="816"/>
    <s v="Kent School District"/>
    <s v="17-415"/>
    <s v="King"/>
    <s v="8th District"/>
    <x v="0"/>
    <x v="0"/>
    <s v="No"/>
    <s v="Yes"/>
    <s v="Kent Elementary"/>
    <s v="24700 64th Ave. S."/>
    <m/>
    <s v="Kent"/>
    <s v="Washington"/>
    <s v="98032"/>
    <n v="449"/>
    <n v="0"/>
    <n v="142"/>
    <n v="591"/>
    <n v="0.75970000000000004"/>
    <n v="0"/>
    <n v="0.75970000000000004"/>
    <s v="No"/>
    <s v="Yes"/>
    <s v="Yes"/>
    <s v="Yes"/>
    <s v="Yes"/>
    <s v="Yes"/>
    <s v="Yes"/>
    <s v="Yes"/>
    <s v="No"/>
    <s v="No"/>
    <s v="No"/>
    <s v="No"/>
    <s v="No"/>
    <s v="No"/>
    <s v="CEP"/>
  </r>
  <r>
    <n v="159941"/>
    <x v="817"/>
    <s v="Kent School District"/>
    <s v="17-415"/>
    <s v="King"/>
    <s v="8th District"/>
    <x v="0"/>
    <x v="0"/>
    <s v="No"/>
    <s v="Yes"/>
    <s v="Kent Laboratory Academy"/>
    <s v="10515 SE 208th Street"/>
    <m/>
    <s v="Kent"/>
    <s v="Washington"/>
    <s v="98031"/>
    <n v="78"/>
    <n v="44"/>
    <n v="223"/>
    <n v="345"/>
    <n v="0.2261"/>
    <n v="0.1275"/>
    <n v="0.35360000000000003"/>
    <s v="No"/>
    <s v="No"/>
    <s v="No"/>
    <s v="No"/>
    <s v="Yes"/>
    <s v="Yes"/>
    <s v="Yes"/>
    <s v="Yes"/>
    <s v="Yes"/>
    <s v="Yes"/>
    <s v="Yes"/>
    <s v="Yes"/>
    <s v="Yes"/>
    <s v="Yes"/>
    <s v="Standard"/>
  </r>
  <r>
    <n v="159941"/>
    <x v="818"/>
    <s v="Kent School District"/>
    <s v="17-415"/>
    <s v="King"/>
    <s v="8th District"/>
    <x v="0"/>
    <x v="0"/>
    <s v="No"/>
    <s v="Yes"/>
    <s v="Kent-Meridian High School"/>
    <s v="10020 SE 256th Street"/>
    <m/>
    <s v="Kent"/>
    <s v="Washington"/>
    <s v="98030"/>
    <n v="1297"/>
    <n v="0"/>
    <n v="839"/>
    <n v="2136"/>
    <n v="0.60719999999999996"/>
    <n v="0"/>
    <n v="0.60719999999999996"/>
    <s v="No"/>
    <s v="No"/>
    <s v="No"/>
    <s v="No"/>
    <s v="No"/>
    <s v="No"/>
    <s v="No"/>
    <s v="No"/>
    <s v="No"/>
    <s v="No"/>
    <s v="Yes"/>
    <s v="Yes"/>
    <s v="Yes"/>
    <s v="Yes"/>
    <s v="CEP"/>
  </r>
  <r>
    <n v="159941"/>
    <x v="819"/>
    <s v="Kent School District"/>
    <s v="17-415"/>
    <s v="King"/>
    <s v="8th District"/>
    <x v="0"/>
    <x v="0"/>
    <s v="No"/>
    <s v="Yes"/>
    <s v="Kentlake High School"/>
    <s v="21401 S.E. 300th St."/>
    <m/>
    <s v="Kent"/>
    <s v="Washington"/>
    <s v="98042"/>
    <n v="468"/>
    <n v="148"/>
    <n v="828"/>
    <n v="1444"/>
    <n v="0.3241"/>
    <n v="0.10249999999999999"/>
    <n v="0.42659999999999998"/>
    <s v="No"/>
    <s v="No"/>
    <s v="No"/>
    <s v="No"/>
    <s v="No"/>
    <s v="No"/>
    <s v="No"/>
    <s v="No"/>
    <s v="No"/>
    <s v="No"/>
    <s v="Yes"/>
    <s v="Yes"/>
    <s v="Yes"/>
    <s v="Yes"/>
    <s v="Standard"/>
  </r>
  <r>
    <n v="159941"/>
    <x v="820"/>
    <s v="Kent School District"/>
    <s v="17-415"/>
    <s v="King"/>
    <s v="8th District"/>
    <x v="0"/>
    <x v="0"/>
    <s v="No"/>
    <s v="Yes"/>
    <s v="Kentridge High School"/>
    <s v="12430 SE 208th St."/>
    <m/>
    <s v="Kent"/>
    <s v="Washington"/>
    <s v="98031"/>
    <n v="489"/>
    <n v="172"/>
    <n v="1372"/>
    <n v="2033"/>
    <n v="0.24049999999999999"/>
    <n v="8.4599999999999995E-2"/>
    <n v="0.3251"/>
    <s v="No"/>
    <s v="No"/>
    <s v="No"/>
    <s v="No"/>
    <s v="No"/>
    <s v="No"/>
    <s v="No"/>
    <s v="No"/>
    <s v="No"/>
    <s v="No"/>
    <s v="Yes"/>
    <s v="Yes"/>
    <s v="Yes"/>
    <s v="Yes"/>
    <s v="Standard"/>
  </r>
  <r>
    <n v="159941"/>
    <x v="821"/>
    <s v="Kent School District"/>
    <s v="17-415"/>
    <s v="King"/>
    <s v="8th District"/>
    <x v="0"/>
    <x v="0"/>
    <s v="No"/>
    <s v="Yes"/>
    <s v="Kentwood High School"/>
    <s v="25800 164th S.E."/>
    <m/>
    <s v="Kent"/>
    <s v="Washington"/>
    <s v="98042"/>
    <n v="550"/>
    <n v="176"/>
    <n v="1009"/>
    <n v="1735"/>
    <n v="0.317"/>
    <n v="0.1014"/>
    <n v="0.41839999999999999"/>
    <s v="No"/>
    <s v="No"/>
    <s v="No"/>
    <s v="No"/>
    <s v="No"/>
    <s v="No"/>
    <s v="No"/>
    <s v="No"/>
    <s v="No"/>
    <s v="No"/>
    <s v="Yes"/>
    <s v="Yes"/>
    <s v="Yes"/>
    <s v="Yes"/>
    <s v="Standard"/>
  </r>
  <r>
    <n v="159941"/>
    <x v="822"/>
    <s v="Kent School District"/>
    <s v="17-415"/>
    <s v="King"/>
    <s v="8th District"/>
    <x v="0"/>
    <x v="0"/>
    <s v="No"/>
    <s v="Yes"/>
    <s v="Lake Youngs Elementary"/>
    <s v="19660 142nd Ave. S.E."/>
    <m/>
    <s v="Kent"/>
    <s v="Washington"/>
    <s v="98042"/>
    <n v="111"/>
    <n v="36"/>
    <n v="356"/>
    <n v="503"/>
    <n v="0.22070000000000001"/>
    <n v="7.1599999999999997E-2"/>
    <n v="0.29220000000000002"/>
    <s v="No"/>
    <s v="Yes"/>
    <s v="Yes"/>
    <s v="Yes"/>
    <s v="Yes"/>
    <s v="Yes"/>
    <s v="Yes"/>
    <s v="Yes"/>
    <s v="No"/>
    <s v="No"/>
    <s v="No"/>
    <s v="No"/>
    <s v="No"/>
    <s v="No"/>
    <s v="Standard"/>
  </r>
  <r>
    <n v="159941"/>
    <x v="823"/>
    <s v="Kent School District"/>
    <s v="17-415"/>
    <s v="King"/>
    <s v="8th District"/>
    <x v="0"/>
    <x v="0"/>
    <s v="No"/>
    <s v="Yes"/>
    <s v="Martin Sortun Elementary"/>
    <s v="12711 SE 248th Street"/>
    <m/>
    <s v="Kent"/>
    <s v="Washington"/>
    <s v="98030"/>
    <n v="213"/>
    <n v="72"/>
    <n v="262"/>
    <n v="547"/>
    <n v="0.38940000000000002"/>
    <n v="0.13159999999999999"/>
    <n v="0.52100000000000002"/>
    <s v="No"/>
    <s v="Yes"/>
    <s v="Yes"/>
    <s v="Yes"/>
    <s v="Yes"/>
    <s v="Yes"/>
    <s v="Yes"/>
    <s v="Yes"/>
    <s v="No"/>
    <s v="No"/>
    <s v="No"/>
    <s v="No"/>
    <s v="No"/>
    <s v="No"/>
    <s v="Standard"/>
  </r>
  <r>
    <n v="159941"/>
    <x v="824"/>
    <s v="Kent School District"/>
    <s v="17-415"/>
    <s v="King"/>
    <s v="8th District"/>
    <x v="0"/>
    <x v="0"/>
    <s v="No"/>
    <s v="Yes"/>
    <s v="Mattson Middle School"/>
    <s v="16400 S.E. 251st"/>
    <m/>
    <s v="Kent"/>
    <s v="Washington"/>
    <s v="98042"/>
    <n v="205"/>
    <n v="49"/>
    <n v="366"/>
    <n v="620"/>
    <n v="0.3306"/>
    <n v="7.9000000000000001E-2"/>
    <n v="0.40970000000000001"/>
    <s v="No"/>
    <s v="No"/>
    <s v="No"/>
    <s v="No"/>
    <s v="No"/>
    <s v="No"/>
    <s v="No"/>
    <s v="No"/>
    <s v="Yes"/>
    <s v="Yes"/>
    <s v="No"/>
    <s v="No"/>
    <s v="No"/>
    <s v="No"/>
    <s v="Standard"/>
  </r>
  <r>
    <n v="159941"/>
    <x v="825"/>
    <s v="Kent School District"/>
    <s v="17-415"/>
    <s v="King"/>
    <s v="8th District"/>
    <x v="0"/>
    <x v="0"/>
    <s v="No"/>
    <s v="Yes"/>
    <s v="Meadow Ridge Elementary"/>
    <s v="27710 108th Ave. S.E."/>
    <m/>
    <s v="Kent"/>
    <s v="Washington"/>
    <s v="98030"/>
    <n v="237"/>
    <n v="0"/>
    <n v="123"/>
    <n v="360"/>
    <n v="0.6583"/>
    <n v="0"/>
    <n v="0.6583"/>
    <s v="No"/>
    <s v="Yes"/>
    <s v="Yes"/>
    <s v="Yes"/>
    <s v="Yes"/>
    <s v="Yes"/>
    <s v="Yes"/>
    <s v="Yes"/>
    <s v="No"/>
    <s v="No"/>
    <s v="No"/>
    <s v="No"/>
    <s v="No"/>
    <s v="No"/>
    <s v="CEP"/>
  </r>
  <r>
    <n v="159941"/>
    <x v="826"/>
    <s v="Kent School District"/>
    <s v="17-415"/>
    <s v="King"/>
    <s v="8th District"/>
    <x v="0"/>
    <x v="0"/>
    <s v="No"/>
    <s v="Yes"/>
    <s v="Meeker Middle School"/>
    <s v="12600 S.E. 192nd"/>
    <m/>
    <s v="Renton"/>
    <s v="Washington"/>
    <s v="98052"/>
    <n v="281"/>
    <n v="54"/>
    <n v="269"/>
    <n v="604"/>
    <n v="0.4652"/>
    <n v="8.9399999999999993E-2"/>
    <n v="0.55459999999999998"/>
    <s v="No"/>
    <s v="No"/>
    <s v="No"/>
    <s v="No"/>
    <s v="No"/>
    <s v="No"/>
    <s v="No"/>
    <s v="No"/>
    <s v="Yes"/>
    <s v="Yes"/>
    <s v="No"/>
    <s v="No"/>
    <s v="No"/>
    <s v="No"/>
    <s v="Standard"/>
  </r>
  <r>
    <n v="159941"/>
    <x v="827"/>
    <s v="Kent School District"/>
    <s v="17-415"/>
    <s v="King"/>
    <s v="8th District"/>
    <x v="0"/>
    <x v="0"/>
    <s v="No"/>
    <s v="Yes"/>
    <s v="Meridian Elementary"/>
    <s v="25621 140th Ave. S.E."/>
    <m/>
    <s v="Kent"/>
    <s v="Washington"/>
    <s v="98042"/>
    <n v="195"/>
    <n v="44"/>
    <n v="310"/>
    <n v="549"/>
    <n v="0.35520000000000002"/>
    <n v="8.0100000000000005E-2"/>
    <n v="0.43530000000000002"/>
    <s v="Yes"/>
    <s v="Yes"/>
    <s v="Yes"/>
    <s v="Yes"/>
    <s v="Yes"/>
    <s v="Yes"/>
    <s v="Yes"/>
    <s v="Yes"/>
    <s v="No"/>
    <s v="No"/>
    <s v="No"/>
    <s v="No"/>
    <s v="No"/>
    <s v="No"/>
    <s v="Standard"/>
  </r>
  <r>
    <n v="159941"/>
    <x v="828"/>
    <s v="Kent School District"/>
    <s v="17-415"/>
    <s v="King"/>
    <s v="8th District"/>
    <x v="0"/>
    <x v="0"/>
    <s v="No"/>
    <s v="Yes"/>
    <s v="Meridian Middle School"/>
    <s v="23480 120th Ave. S.E."/>
    <m/>
    <s v="Kent"/>
    <s v="Washington"/>
    <s v="98031"/>
    <n v="247"/>
    <n v="65"/>
    <n v="248"/>
    <n v="560"/>
    <n v="0.44109999999999999"/>
    <n v="0.11609999999999999"/>
    <n v="0.55710000000000004"/>
    <s v="No"/>
    <s v="No"/>
    <s v="No"/>
    <s v="No"/>
    <s v="No"/>
    <s v="No"/>
    <s v="No"/>
    <s v="No"/>
    <s v="Yes"/>
    <s v="Yes"/>
    <s v="No"/>
    <s v="No"/>
    <s v="No"/>
    <s v="No"/>
    <s v="Standard"/>
  </r>
  <r>
    <n v="159941"/>
    <x v="829"/>
    <s v="Kent School District"/>
    <s v="17-415"/>
    <s v="King"/>
    <s v="8th District"/>
    <x v="0"/>
    <x v="0"/>
    <s v="No"/>
    <s v="Yes"/>
    <s v="Mill Creek Middle School"/>
    <s v="620 North Central Avenue"/>
    <m/>
    <s v="Kent"/>
    <s v="Washington"/>
    <s v="98032"/>
    <n v="558"/>
    <n v="0"/>
    <n v="235"/>
    <n v="793"/>
    <n v="0.70369999999999999"/>
    <n v="0"/>
    <n v="0.70369999999999999"/>
    <s v="No"/>
    <s v="No"/>
    <s v="No"/>
    <s v="No"/>
    <s v="No"/>
    <s v="No"/>
    <s v="No"/>
    <s v="No"/>
    <s v="Yes"/>
    <s v="Yes"/>
    <s v="No"/>
    <s v="No"/>
    <s v="No"/>
    <s v="No"/>
    <s v="CEP"/>
  </r>
  <r>
    <n v="159941"/>
    <x v="830"/>
    <s v="Kent School District"/>
    <s v="17-415"/>
    <s v="King"/>
    <s v="8th District"/>
    <x v="0"/>
    <x v="0"/>
    <s v="No"/>
    <s v="Yes"/>
    <s v="Millennium Elementary"/>
    <s v="11919 SE 270th Street"/>
    <m/>
    <s v="Kent"/>
    <s v="Washington"/>
    <s v="98030"/>
    <n v="337"/>
    <n v="0"/>
    <n v="155"/>
    <n v="492"/>
    <n v="0.68500000000000005"/>
    <n v="0"/>
    <n v="0.68500000000000005"/>
    <s v="No"/>
    <s v="Yes"/>
    <s v="Yes"/>
    <s v="Yes"/>
    <s v="Yes"/>
    <s v="Yes"/>
    <s v="Yes"/>
    <s v="Yes"/>
    <s v="No"/>
    <s v="No"/>
    <s v="No"/>
    <s v="No"/>
    <s v="No"/>
    <s v="No"/>
    <s v="CEP"/>
  </r>
  <r>
    <n v="159941"/>
    <x v="831"/>
    <s v="Kent School District"/>
    <s v="17-415"/>
    <s v="King"/>
    <s v="8th District"/>
    <x v="0"/>
    <x v="0"/>
    <s v="No"/>
    <s v="Yes"/>
    <s v="Neeley-O'brien Elementary"/>
    <s v="6300 South 236th Street"/>
    <m/>
    <s v="Kent"/>
    <s v="Washington"/>
    <s v="98032"/>
    <n v="403"/>
    <n v="0"/>
    <n v="145"/>
    <n v="548"/>
    <n v="0.73540000000000005"/>
    <n v="0"/>
    <n v="0.73540000000000005"/>
    <s v="No"/>
    <s v="Yes"/>
    <s v="Yes"/>
    <s v="Yes"/>
    <s v="Yes"/>
    <s v="Yes"/>
    <s v="Yes"/>
    <s v="Yes"/>
    <s v="No"/>
    <s v="No"/>
    <s v="No"/>
    <s v="No"/>
    <s v="No"/>
    <s v="No"/>
    <s v="CEP"/>
  </r>
  <r>
    <n v="159941"/>
    <x v="832"/>
    <s v="Kent School District"/>
    <s v="17-415"/>
    <s v="King"/>
    <s v="8th District"/>
    <x v="0"/>
    <x v="0"/>
    <s v="No"/>
    <s v="Yes"/>
    <s v="Northwood Middle School"/>
    <s v="17007 S.E. 184th St."/>
    <m/>
    <s v="Renton"/>
    <s v="Washington"/>
    <s v="98058"/>
    <n v="105"/>
    <n v="34"/>
    <n v="410"/>
    <n v="549"/>
    <n v="0.1913"/>
    <n v="6.1899999999999997E-2"/>
    <n v="0.25319999999999998"/>
    <s v="No"/>
    <s v="No"/>
    <s v="No"/>
    <s v="No"/>
    <s v="No"/>
    <s v="No"/>
    <s v="No"/>
    <s v="No"/>
    <s v="Yes"/>
    <s v="Yes"/>
    <s v="No"/>
    <s v="No"/>
    <s v="No"/>
    <s v="No"/>
    <s v="Standard"/>
  </r>
  <r>
    <n v="159941"/>
    <x v="833"/>
    <s v="Kent School District"/>
    <s v="17-415"/>
    <s v="King"/>
    <s v="8th District"/>
    <x v="0"/>
    <x v="0"/>
    <s v="No"/>
    <s v="Yes"/>
    <s v="Panther Lake Elementary"/>
    <s v="10200 SE 216th Street"/>
    <m/>
    <s v="Kent"/>
    <s v="Washington"/>
    <s v="98031"/>
    <n v="402"/>
    <n v="0"/>
    <n v="127"/>
    <n v="529"/>
    <n v="0.75990000000000002"/>
    <n v="0"/>
    <n v="0.75990000000000002"/>
    <s v="No"/>
    <s v="Yes"/>
    <s v="Yes"/>
    <s v="Yes"/>
    <s v="Yes"/>
    <s v="Yes"/>
    <s v="Yes"/>
    <s v="Yes"/>
    <s v="No"/>
    <s v="No"/>
    <s v="No"/>
    <s v="No"/>
    <s v="No"/>
    <s v="No"/>
    <s v="CEP"/>
  </r>
  <r>
    <n v="159941"/>
    <x v="834"/>
    <s v="Kent School District"/>
    <s v="17-415"/>
    <s v="King"/>
    <s v="8th District"/>
    <x v="0"/>
    <x v="0"/>
    <s v="No"/>
    <s v="Yes"/>
    <s v="Park Orchard Elementary"/>
    <s v="11010 SE 232nd Street"/>
    <m/>
    <s v="Kent"/>
    <s v="Washington"/>
    <s v="98031"/>
    <n v="265"/>
    <n v="0"/>
    <n v="154"/>
    <n v="419"/>
    <n v="0.63249999999999995"/>
    <n v="0"/>
    <n v="0.63249999999999995"/>
    <s v="Yes"/>
    <s v="Yes"/>
    <s v="Yes"/>
    <s v="Yes"/>
    <s v="Yes"/>
    <s v="Yes"/>
    <s v="Yes"/>
    <s v="Yes"/>
    <s v="No"/>
    <s v="No"/>
    <s v="No"/>
    <s v="No"/>
    <s v="No"/>
    <s v="No"/>
    <s v="CEP"/>
  </r>
  <r>
    <n v="159941"/>
    <x v="835"/>
    <s v="Kent School District"/>
    <s v="17-415"/>
    <s v="King"/>
    <s v="8th District"/>
    <x v="0"/>
    <x v="0"/>
    <s v="No"/>
    <s v="Yes"/>
    <s v="Pine Tree Elementary"/>
    <s v="27825 118th Ave. S.E."/>
    <m/>
    <s v="Kent"/>
    <s v="Washington"/>
    <s v="98031"/>
    <n v="344"/>
    <n v="0"/>
    <n v="67"/>
    <n v="411"/>
    <n v="0.83699999999999997"/>
    <n v="0"/>
    <n v="0.83699999999999997"/>
    <s v="No"/>
    <s v="Yes"/>
    <s v="Yes"/>
    <s v="Yes"/>
    <s v="Yes"/>
    <s v="Yes"/>
    <s v="Yes"/>
    <s v="Yes"/>
    <s v="No"/>
    <s v="No"/>
    <s v="No"/>
    <s v="No"/>
    <s v="No"/>
    <s v="No"/>
    <s v="CEP"/>
  </r>
  <r>
    <n v="159941"/>
    <x v="836"/>
    <s v="Kent School District"/>
    <s v="17-415"/>
    <s v="King"/>
    <s v="8th District"/>
    <x v="0"/>
    <x v="0"/>
    <s v="No"/>
    <s v="Yes"/>
    <s v="Ridgewood Elementary"/>
    <s v="18030 162nd Pl. S.E."/>
    <m/>
    <s v="Renton"/>
    <s v="Washington"/>
    <s v="98058"/>
    <n v="71"/>
    <n v="24"/>
    <n v="400"/>
    <n v="495"/>
    <n v="0.1434"/>
    <n v="4.8500000000000001E-2"/>
    <n v="0.19189999999999999"/>
    <s v="No"/>
    <s v="Yes"/>
    <s v="Yes"/>
    <s v="Yes"/>
    <s v="Yes"/>
    <s v="Yes"/>
    <s v="Yes"/>
    <s v="Yes"/>
    <s v="No"/>
    <s v="No"/>
    <s v="No"/>
    <s v="No"/>
    <s v="No"/>
    <s v="No"/>
    <s v="Standard"/>
  </r>
  <r>
    <n v="159941"/>
    <x v="837"/>
    <s v="Kent School District"/>
    <s v="17-415"/>
    <s v="King"/>
    <s v="8th District"/>
    <x v="0"/>
    <x v="0"/>
    <s v="No"/>
    <s v="Yes"/>
    <s v="River Ridge Elementary"/>
    <s v="22420 S. Military Road"/>
    <m/>
    <s v="Seatac"/>
    <s v="Washington"/>
    <s v="98198"/>
    <n v="681"/>
    <n v="0"/>
    <n v="0"/>
    <n v="681"/>
    <n v="1"/>
    <n v="0"/>
    <n v="1"/>
    <s v="Yes"/>
    <s v="Yes"/>
    <s v="Yes"/>
    <s v="Yes"/>
    <s v="Yes"/>
    <s v="Yes"/>
    <s v="Yes"/>
    <s v="Yes"/>
    <s v="No"/>
    <s v="No"/>
    <s v="No"/>
    <s v="No"/>
    <s v="No"/>
    <s v="No"/>
    <s v="CEP"/>
  </r>
  <r>
    <n v="159941"/>
    <x v="838"/>
    <s v="Kent School District"/>
    <s v="17-415"/>
    <s v="King"/>
    <s v="8th District"/>
    <x v="0"/>
    <x v="0"/>
    <s v="No"/>
    <s v="Yes"/>
    <s v="Sawyer Woods Elementary"/>
    <s v="31135 228th Ave. S.E."/>
    <m/>
    <s v="Black Diamond"/>
    <s v="Washington"/>
    <s v="98010"/>
    <n v="81"/>
    <n v="27"/>
    <n v="306"/>
    <n v="414"/>
    <n v="0.19570000000000001"/>
    <n v="6.5199999999999994E-2"/>
    <n v="0.26090000000000002"/>
    <s v="No"/>
    <s v="Yes"/>
    <s v="Yes"/>
    <s v="Yes"/>
    <s v="Yes"/>
    <s v="Yes"/>
    <s v="Yes"/>
    <s v="Yes"/>
    <s v="No"/>
    <s v="No"/>
    <s v="No"/>
    <s v="No"/>
    <s v="No"/>
    <s v="No"/>
    <s v="Standard"/>
  </r>
  <r>
    <n v="159941"/>
    <x v="839"/>
    <s v="Kent School District"/>
    <s v="17-415"/>
    <s v="King"/>
    <s v="8th District"/>
    <x v="0"/>
    <x v="0"/>
    <s v="No"/>
    <s v="Yes"/>
    <s v="Scenic Hill Elementary"/>
    <s v="26025 Woodland Way S."/>
    <m/>
    <s v="Kent"/>
    <s v="Washington"/>
    <s v="98031"/>
    <n v="471"/>
    <n v="0"/>
    <n v="94"/>
    <n v="565"/>
    <n v="0.83360000000000001"/>
    <n v="0"/>
    <n v="0.83360000000000001"/>
    <s v="No"/>
    <s v="Yes"/>
    <s v="Yes"/>
    <s v="Yes"/>
    <s v="Yes"/>
    <s v="Yes"/>
    <s v="Yes"/>
    <s v="Yes"/>
    <s v="No"/>
    <s v="No"/>
    <s v="No"/>
    <s v="No"/>
    <s v="No"/>
    <s v="No"/>
    <s v="CEP"/>
  </r>
  <r>
    <n v="159941"/>
    <x v="840"/>
    <s v="Kent School District"/>
    <s v="17-415"/>
    <s v="King"/>
    <s v="8th District"/>
    <x v="0"/>
    <x v="0"/>
    <s v="No"/>
    <s v="Yes"/>
    <s v="Soos Creek Elementary"/>
    <s v="12651 S.E. 218th Pl."/>
    <m/>
    <s v="Kent"/>
    <s v="Washington"/>
    <s v="98031"/>
    <n v="115"/>
    <n v="41"/>
    <n v="205"/>
    <n v="361"/>
    <n v="0.31859999999999999"/>
    <n v="0.11360000000000001"/>
    <n v="0.43209999999999998"/>
    <s v="No"/>
    <s v="Yes"/>
    <s v="Yes"/>
    <s v="Yes"/>
    <s v="Yes"/>
    <s v="Yes"/>
    <s v="Yes"/>
    <s v="Yes"/>
    <s v="No"/>
    <s v="No"/>
    <s v="No"/>
    <s v="No"/>
    <s v="No"/>
    <s v="No"/>
    <s v="Standard"/>
  </r>
  <r>
    <n v="159941"/>
    <x v="841"/>
    <s v="Kent School District"/>
    <s v="17-415"/>
    <s v="King"/>
    <s v="8th District"/>
    <x v="0"/>
    <x v="0"/>
    <s v="No"/>
    <s v="Yes"/>
    <s v="Springbrook Elementary"/>
    <s v="20035 100th Ave. S.E."/>
    <m/>
    <s v="Kent"/>
    <s v="Washington"/>
    <s v="98031"/>
    <n v="286"/>
    <n v="0"/>
    <n v="95"/>
    <n v="381"/>
    <n v="0.75070000000000003"/>
    <n v="0"/>
    <n v="0.75070000000000003"/>
    <s v="Yes"/>
    <s v="Yes"/>
    <s v="Yes"/>
    <s v="Yes"/>
    <s v="Yes"/>
    <s v="Yes"/>
    <s v="Yes"/>
    <s v="Yes"/>
    <s v="No"/>
    <s v="No"/>
    <s v="No"/>
    <s v="No"/>
    <s v="No"/>
    <s v="No"/>
    <s v="CEP"/>
  </r>
  <r>
    <n v="159941"/>
    <x v="842"/>
    <s v="Kent School District"/>
    <s v="17-415"/>
    <s v="King"/>
    <s v="8th District"/>
    <x v="0"/>
    <x v="0"/>
    <s v="No"/>
    <s v="Yes"/>
    <s v="Sunrise Elementary"/>
    <s v="22300 132nd Ave. S.E."/>
    <m/>
    <s v="Kent"/>
    <s v="Washington"/>
    <s v="98042"/>
    <n v="152"/>
    <n v="53"/>
    <n v="361"/>
    <n v="566"/>
    <n v="0.26860000000000001"/>
    <n v="9.3600000000000003E-2"/>
    <n v="0.36220000000000002"/>
    <s v="No"/>
    <s v="Yes"/>
    <s v="Yes"/>
    <s v="Yes"/>
    <s v="Yes"/>
    <s v="Yes"/>
    <s v="Yes"/>
    <s v="Yes"/>
    <s v="No"/>
    <s v="No"/>
    <s v="No"/>
    <s v="No"/>
    <s v="No"/>
    <s v="No"/>
    <s v="Standard"/>
  </r>
  <r>
    <n v="159392"/>
    <x v="843"/>
    <s v="Kettle Falls School District"/>
    <s v="33-212"/>
    <s v="Stevens"/>
    <s v="5th District"/>
    <x v="0"/>
    <x v="0"/>
    <s v="No"/>
    <s v="Yes"/>
    <s v="CVA - Kettle Falls (formerly Kettle Falls Individualized Education)"/>
    <s v="PO Box 458"/>
    <s v="1275 Juniper"/>
    <s v="Kettle Falls"/>
    <s v="Washington"/>
    <s v="99141"/>
    <n v="94"/>
    <n v="11"/>
    <n v="16"/>
    <n v="121"/>
    <n v="0.77690000000000003"/>
    <n v="9.0899999999999995E-2"/>
    <n v="0.86780000000000002"/>
    <s v="No"/>
    <s v="No"/>
    <s v="No"/>
    <s v="No"/>
    <s v="No"/>
    <s v="No"/>
    <s v="No"/>
    <s v="No"/>
    <s v="No"/>
    <s v="No"/>
    <s v="Yes"/>
    <s v="Yes"/>
    <s v="Yes"/>
    <s v="Yes"/>
    <s v="Standard"/>
  </r>
  <r>
    <n v="159392"/>
    <x v="844"/>
    <s v="Kettle Falls School District"/>
    <s v="33-212"/>
    <s v="Stevens"/>
    <s v="5th District"/>
    <x v="0"/>
    <x v="0"/>
    <s v="No"/>
    <s v="Yes"/>
    <s v="Kettle Falls Elementary"/>
    <s v="PO Box 458"/>
    <s v="225 Oak"/>
    <s v="Kettle Falls"/>
    <s v="Washington"/>
    <s v="99141"/>
    <n v="213"/>
    <n v="0"/>
    <n v="95"/>
    <n v="308"/>
    <n v="0.69159999999999999"/>
    <n v="0"/>
    <n v="0.69159999999999999"/>
    <s v="Yes"/>
    <s v="Yes"/>
    <s v="Yes"/>
    <s v="Yes"/>
    <s v="Yes"/>
    <s v="Yes"/>
    <s v="No"/>
    <s v="No"/>
    <s v="No"/>
    <s v="No"/>
    <s v="No"/>
    <s v="No"/>
    <s v="No"/>
    <s v="No"/>
    <s v="CEP"/>
  </r>
  <r>
    <n v="159392"/>
    <x v="845"/>
    <s v="Kettle Falls School District"/>
    <s v="33-212"/>
    <s v="Stevens"/>
    <s v="5th District"/>
    <x v="0"/>
    <x v="0"/>
    <s v="No"/>
    <s v="Yes"/>
    <s v="Kettle Falls High School"/>
    <s v="PO Box 458"/>
    <s v="1275 Juniper"/>
    <s v="Kettle Falls"/>
    <s v="Washington"/>
    <s v="99141"/>
    <n v="140"/>
    <n v="0"/>
    <n v="77"/>
    <n v="217"/>
    <n v="0.6452"/>
    <n v="0"/>
    <n v="0.6452"/>
    <s v="No"/>
    <s v="No"/>
    <s v="No"/>
    <s v="No"/>
    <s v="No"/>
    <s v="No"/>
    <s v="No"/>
    <s v="No"/>
    <s v="No"/>
    <s v="No"/>
    <s v="Yes"/>
    <s v="Yes"/>
    <s v="Yes"/>
    <s v="Yes"/>
    <s v="CEP"/>
  </r>
  <r>
    <n v="159392"/>
    <x v="846"/>
    <s v="Kettle Falls School District"/>
    <s v="33-212"/>
    <s v="Stevens"/>
    <s v="5th District"/>
    <x v="0"/>
    <x v="0"/>
    <s v="No"/>
    <s v="Yes"/>
    <s v="Kettle Falls Middle School"/>
    <s v="PO Box 458"/>
    <s v="W. 105 11th"/>
    <s v="Kettle Falls"/>
    <s v="Washington"/>
    <s v="99141"/>
    <n v="176"/>
    <n v="0"/>
    <n v="58"/>
    <n v="234"/>
    <n v="0.75209999999999999"/>
    <n v="0"/>
    <n v="0.75209999999999999"/>
    <s v="No"/>
    <s v="No"/>
    <s v="No"/>
    <s v="No"/>
    <s v="No"/>
    <s v="No"/>
    <s v="Yes"/>
    <s v="Yes"/>
    <s v="Yes"/>
    <s v="Yes"/>
    <s v="No"/>
    <s v="No"/>
    <s v="No"/>
    <s v="No"/>
    <s v="CEP"/>
  </r>
  <r>
    <n v="159855"/>
    <x v="847"/>
    <s v="King County Department of Adult and Juvenile Detention"/>
    <m/>
    <s v="King"/>
    <s v="At-Large District"/>
    <x v="0"/>
    <x v="1"/>
    <s v="Yes"/>
    <s v="Yes"/>
    <s v="King County Department of Adult and Juvenile Detention"/>
    <s v="1211 East Alder"/>
    <m/>
    <s v="Seattle"/>
    <s v="Washington"/>
    <s v="98122"/>
    <n v="60"/>
    <n v="0"/>
    <n v="0"/>
    <n v="60"/>
    <n v="1"/>
    <n v="0"/>
    <n v="1"/>
    <s v="No"/>
    <s v="No"/>
    <s v="No"/>
    <s v="No"/>
    <s v="No"/>
    <s v="No"/>
    <s v="Yes"/>
    <s v="Yes"/>
    <s v="Yes"/>
    <s v="Yes"/>
    <s v="Yes"/>
    <s v="Yes"/>
    <s v="Yes"/>
    <s v="Yes"/>
    <s v="Standard"/>
  </r>
  <r>
    <n v="159897"/>
    <x v="848"/>
    <s v="Kiona-Benton City School District"/>
    <s v="03-052"/>
    <s v="Out of WA"/>
    <s v="4th District"/>
    <x v="0"/>
    <x v="0"/>
    <s v="No"/>
    <s v="Yes"/>
    <s v="Kiona- Benton City Elementary School"/>
    <s v="913 Horne Drive"/>
    <m/>
    <s v="Benton City"/>
    <s v="Washington"/>
    <s v="99320"/>
    <n v="624"/>
    <n v="0"/>
    <n v="37"/>
    <n v="661"/>
    <n v="0.94399999999999995"/>
    <n v="0"/>
    <n v="0.94399999999999995"/>
    <s v="Yes"/>
    <s v="Yes"/>
    <s v="Yes"/>
    <s v="Yes"/>
    <s v="Yes"/>
    <s v="Yes"/>
    <s v="Yes"/>
    <s v="No"/>
    <s v="No"/>
    <s v="No"/>
    <s v="No"/>
    <s v="No"/>
    <s v="No"/>
    <s v="No"/>
    <s v="CEP"/>
  </r>
  <r>
    <n v="159897"/>
    <x v="849"/>
    <s v="Kiona-Benton City School District"/>
    <s v="03-052"/>
    <s v="Benton"/>
    <s v="4th District"/>
    <x v="0"/>
    <x v="0"/>
    <s v="No"/>
    <s v="Yes"/>
    <s v="Kiona-Benton City High School"/>
    <s v="913  Horne Drive"/>
    <m/>
    <s v="Benton City"/>
    <s v="Washington"/>
    <s v="99320"/>
    <n v="317"/>
    <n v="0"/>
    <n v="58"/>
    <n v="375"/>
    <n v="0.84530000000000005"/>
    <n v="0"/>
    <n v="0.84530000000000005"/>
    <s v="No"/>
    <s v="No"/>
    <s v="No"/>
    <s v="No"/>
    <s v="No"/>
    <s v="No"/>
    <s v="No"/>
    <s v="No"/>
    <s v="No"/>
    <s v="No"/>
    <s v="Yes"/>
    <s v="Yes"/>
    <s v="Yes"/>
    <s v="Yes"/>
    <s v="CEP"/>
  </r>
  <r>
    <n v="159897"/>
    <x v="850"/>
    <s v="Kiona-Benton City School District"/>
    <s v="03-052"/>
    <s v="Benton"/>
    <s v="4th District"/>
    <x v="0"/>
    <x v="0"/>
    <s v="No"/>
    <s v="Yes"/>
    <s v="Kiona-Benton City Middle School"/>
    <s v="913 Horne Drive"/>
    <m/>
    <s v="Benton City"/>
    <s v="Washington"/>
    <s v="99320"/>
    <n v="303"/>
    <n v="0"/>
    <n v="17"/>
    <n v="320"/>
    <n v="0.94689999999999996"/>
    <n v="0"/>
    <n v="0.94689999999999996"/>
    <s v="No"/>
    <s v="No"/>
    <s v="No"/>
    <s v="No"/>
    <s v="No"/>
    <s v="No"/>
    <s v="No"/>
    <s v="Yes"/>
    <s v="Yes"/>
    <s v="Yes"/>
    <s v="No"/>
    <s v="No"/>
    <s v="No"/>
    <s v="No"/>
    <s v="CEP"/>
  </r>
  <r>
    <n v="159499"/>
    <x v="851"/>
    <s v="Kittitas School District"/>
    <s v="19-403"/>
    <s v="Kittitas"/>
    <s v="8th District"/>
    <x v="0"/>
    <x v="0"/>
    <s v="No"/>
    <s v="Yes"/>
    <s v="Kittitas Elementary"/>
    <s v="PO Box 599"/>
    <m/>
    <s v="Kittitas"/>
    <s v="Washington"/>
    <s v="98934"/>
    <n v="110"/>
    <n v="21"/>
    <n v="142"/>
    <n v="273"/>
    <n v="0.40289999999999998"/>
    <n v="7.6899999999999996E-2"/>
    <n v="0.47989999999999999"/>
    <s v="Yes"/>
    <s v="Yes"/>
    <s v="Yes"/>
    <s v="Yes"/>
    <s v="Yes"/>
    <s v="Yes"/>
    <s v="Yes"/>
    <s v="No"/>
    <s v="No"/>
    <s v="No"/>
    <s v="No"/>
    <s v="No"/>
    <s v="No"/>
    <s v="No"/>
    <s v="Standard"/>
  </r>
  <r>
    <n v="159499"/>
    <x v="852"/>
    <s v="Kittitas School District"/>
    <s v="19-403"/>
    <s v="Kittitas"/>
    <s v="8th District"/>
    <x v="0"/>
    <x v="0"/>
    <s v="No"/>
    <s v="Yes"/>
    <s v="Kittitas High"/>
    <s v="PO Box 599"/>
    <m/>
    <s v="Kittitas"/>
    <s v="Washington"/>
    <s v="98934"/>
    <n v="159"/>
    <n v="31"/>
    <n v="143"/>
    <n v="333"/>
    <n v="0.47749999999999998"/>
    <n v="9.3100000000000002E-2"/>
    <n v="0.5706"/>
    <s v="No"/>
    <s v="No"/>
    <s v="No"/>
    <s v="No"/>
    <s v="No"/>
    <s v="No"/>
    <s v="No"/>
    <s v="Yes"/>
    <s v="Yes"/>
    <s v="Yes"/>
    <s v="Yes"/>
    <s v="Yes"/>
    <s v="Yes"/>
    <s v="Yes"/>
    <s v="Standard"/>
  </r>
  <r>
    <n v="159375"/>
    <x v="853"/>
    <s v="Klickitat School District"/>
    <s v="20-402"/>
    <s v="Klickitat"/>
    <s v="3rd District"/>
    <x v="0"/>
    <x v="0"/>
    <s v="No"/>
    <s v="Yes"/>
    <s v="Klickitat Elementary &amp; High"/>
    <s v="98 SCHOOL DR"/>
    <m/>
    <s v="KLICKITAT"/>
    <s v="Washington"/>
    <s v="98628"/>
    <n v="80"/>
    <n v="0"/>
    <n v="22"/>
    <n v="102"/>
    <n v="0.7843"/>
    <n v="0"/>
    <n v="0.7843"/>
    <s v="No"/>
    <s v="Yes"/>
    <s v="Yes"/>
    <s v="Yes"/>
    <s v="Yes"/>
    <s v="Yes"/>
    <s v="Yes"/>
    <s v="Yes"/>
    <s v="Yes"/>
    <s v="Yes"/>
    <s v="Yes"/>
    <s v="Yes"/>
    <s v="Yes"/>
    <s v="Yes"/>
    <s v="CEP"/>
  </r>
  <r>
    <n v="159903"/>
    <x v="854"/>
    <s v="La Center School District"/>
    <s v="06-101"/>
    <s v="Clark"/>
    <s v="3rd District"/>
    <x v="0"/>
    <x v="0"/>
    <s v="No"/>
    <s v="Yes"/>
    <s v="La Center Elementary School"/>
    <s v="PO Box 1840"/>
    <m/>
    <s v="La Center"/>
    <s v="Washington"/>
    <s v="98629"/>
    <n v="149"/>
    <n v="36"/>
    <n v="587"/>
    <n v="772"/>
    <n v="0.193"/>
    <n v="4.6600000000000003E-2"/>
    <n v="0.23960000000000001"/>
    <s v="No"/>
    <s v="Yes"/>
    <s v="Yes"/>
    <s v="Yes"/>
    <s v="Yes"/>
    <s v="Yes"/>
    <s v="Yes"/>
    <s v="No"/>
    <s v="No"/>
    <s v="No"/>
    <s v="No"/>
    <s v="No"/>
    <s v="No"/>
    <s v="No"/>
    <s v="Standard"/>
  </r>
  <r>
    <n v="159903"/>
    <x v="855"/>
    <s v="La Center School District"/>
    <s v="06-101"/>
    <s v="Clark"/>
    <s v="3rd District"/>
    <x v="0"/>
    <x v="0"/>
    <s v="No"/>
    <s v="Yes"/>
    <s v="La Center High School"/>
    <s v="PO Box 1840"/>
    <m/>
    <s v="La Center"/>
    <s v="Washington"/>
    <s v="98629"/>
    <n v="95"/>
    <n v="37"/>
    <n v="445"/>
    <n v="577"/>
    <n v="0.1646"/>
    <n v="6.4100000000000004E-2"/>
    <n v="0.2288"/>
    <s v="No"/>
    <s v="No"/>
    <s v="No"/>
    <s v="No"/>
    <s v="No"/>
    <s v="No"/>
    <s v="No"/>
    <s v="No"/>
    <s v="No"/>
    <s v="No"/>
    <s v="Yes"/>
    <s v="Yes"/>
    <s v="Yes"/>
    <s v="Yes"/>
    <s v="Standard"/>
  </r>
  <r>
    <n v="159903"/>
    <x v="856"/>
    <s v="La Center School District"/>
    <s v="06-101"/>
    <s v="Clark"/>
    <s v="3rd District"/>
    <x v="0"/>
    <x v="0"/>
    <s v="No"/>
    <s v="Yes"/>
    <s v="La Center Middle School"/>
    <s v="2001 NE Lockwood Creek Rod"/>
    <s v="PO Box 1840"/>
    <s v="La Center"/>
    <s v="Washington"/>
    <s v="98629"/>
    <n v="79"/>
    <n v="33"/>
    <n v="303"/>
    <n v="415"/>
    <n v="0.19040000000000001"/>
    <n v="7.9500000000000001E-2"/>
    <n v="0.26989999999999997"/>
    <s v="No"/>
    <s v="No"/>
    <s v="No"/>
    <s v="No"/>
    <s v="No"/>
    <s v="No"/>
    <s v="No"/>
    <s v="Yes"/>
    <s v="Yes"/>
    <s v="Yes"/>
    <s v="No"/>
    <s v="No"/>
    <s v="No"/>
    <s v="No"/>
    <s v="Standard"/>
  </r>
  <r>
    <n v="159318"/>
    <x v="857"/>
    <s v="La Conner School District"/>
    <s v="29-311"/>
    <s v="Skagit"/>
    <s v="2nd District"/>
    <x v="0"/>
    <x v="0"/>
    <s v="No"/>
    <s v="Yes"/>
    <s v="La Conner Elementary"/>
    <s v="404"/>
    <s v="sixth"/>
    <s v="La Conner"/>
    <s v="Washington"/>
    <s v="98257"/>
    <n v="205"/>
    <n v="0"/>
    <n v="30"/>
    <n v="235"/>
    <n v="0.87229999999999996"/>
    <n v="0"/>
    <n v="0.87229999999999996"/>
    <s v="No"/>
    <s v="Yes"/>
    <s v="Yes"/>
    <s v="Yes"/>
    <s v="Yes"/>
    <s v="Yes"/>
    <s v="Yes"/>
    <s v="No"/>
    <s v="No"/>
    <s v="No"/>
    <s v="No"/>
    <s v="No"/>
    <s v="No"/>
    <s v="No"/>
    <s v="CEP"/>
  </r>
  <r>
    <n v="159318"/>
    <x v="858"/>
    <s v="La Conner School District"/>
    <s v="29-311"/>
    <s v="Skagit"/>
    <s v="2nd District"/>
    <x v="0"/>
    <x v="0"/>
    <s v="No"/>
    <s v="Yes"/>
    <s v="La Conner High"/>
    <s v="502 N. 6th Street"/>
    <m/>
    <s v="La Conner"/>
    <s v="Washington"/>
    <s v="98257"/>
    <n v="123"/>
    <n v="0"/>
    <n v="61"/>
    <n v="184"/>
    <n v="0.66849999999999998"/>
    <n v="0"/>
    <n v="0.66849999999999998"/>
    <s v="No"/>
    <s v="No"/>
    <s v="No"/>
    <s v="No"/>
    <s v="No"/>
    <s v="No"/>
    <s v="No"/>
    <s v="No"/>
    <s v="No"/>
    <s v="No"/>
    <s v="Yes"/>
    <s v="Yes"/>
    <s v="Yes"/>
    <s v="Yes"/>
    <s v="CEP"/>
  </r>
  <r>
    <n v="159318"/>
    <x v="859"/>
    <s v="La Conner School District"/>
    <s v="29-311"/>
    <s v="Skagit"/>
    <s v="2nd District"/>
    <x v="0"/>
    <x v="0"/>
    <s v="No"/>
    <s v="Yes"/>
    <s v="La Conner Middle"/>
    <s v="503 N. 6th Street"/>
    <m/>
    <s v="La Conner"/>
    <s v="Washington"/>
    <s v="98257"/>
    <n v="98"/>
    <n v="0"/>
    <n v="20"/>
    <n v="118"/>
    <n v="0.83050000000000002"/>
    <n v="0"/>
    <n v="0.83050000000000002"/>
    <s v="No"/>
    <s v="No"/>
    <s v="No"/>
    <s v="No"/>
    <s v="No"/>
    <s v="No"/>
    <s v="No"/>
    <s v="Yes"/>
    <s v="Yes"/>
    <s v="Yes"/>
    <s v="No"/>
    <s v="No"/>
    <s v="No"/>
    <s v="No"/>
    <s v="CEP"/>
  </r>
  <r>
    <n v="159672"/>
    <x v="860"/>
    <s v="Lake Chelan School District"/>
    <s v="04-129"/>
    <s v="Chelan"/>
    <s v="8th District"/>
    <x v="0"/>
    <x v="0"/>
    <s v="No"/>
    <s v="Yes"/>
    <s v="Chelan High School"/>
    <s v="P.O. BOX 369"/>
    <s v="215 W WEBSTER AVE"/>
    <s v="CHELAN"/>
    <s v="Washington"/>
    <s v="98816"/>
    <n v="338"/>
    <n v="0"/>
    <n v="112"/>
    <n v="450"/>
    <n v="0.75109999999999999"/>
    <n v="0"/>
    <n v="0.75109999999999999"/>
    <s v="No"/>
    <s v="No"/>
    <s v="No"/>
    <s v="No"/>
    <s v="No"/>
    <s v="No"/>
    <s v="No"/>
    <s v="No"/>
    <s v="No"/>
    <s v="No"/>
    <s v="Yes"/>
    <s v="Yes"/>
    <s v="Yes"/>
    <s v="Yes"/>
    <s v="CEP"/>
  </r>
  <r>
    <n v="159672"/>
    <x v="861"/>
    <s v="Lake Chelan School District"/>
    <s v="04-129"/>
    <s v="Chelan"/>
    <s v="8th District"/>
    <x v="0"/>
    <x v="0"/>
    <s v="No"/>
    <s v="Yes"/>
    <s v="Chelan Middle School"/>
    <s v="215 Webster Ave"/>
    <s v="P.O. Box 369"/>
    <s v="Chelan"/>
    <s v="Washington"/>
    <s v="98816"/>
    <n v="323"/>
    <n v="0"/>
    <n v="0"/>
    <n v="323"/>
    <n v="1"/>
    <n v="0"/>
    <n v="1"/>
    <s v="No"/>
    <s v="No"/>
    <s v="No"/>
    <s v="No"/>
    <s v="No"/>
    <s v="No"/>
    <s v="No"/>
    <s v="Yes"/>
    <s v="Yes"/>
    <s v="Yes"/>
    <s v="No"/>
    <s v="No"/>
    <s v="No"/>
    <s v="No"/>
    <s v="CEP"/>
  </r>
  <r>
    <n v="159672"/>
    <x v="862"/>
    <s v="Lake Chelan School District"/>
    <s v="04-129"/>
    <s v="Chelan"/>
    <s v="8th District"/>
    <x v="0"/>
    <x v="0"/>
    <s v="No"/>
    <s v="Yes"/>
    <s v="Chelan School of Innnovation (Formerly Glacier Valley Alternative High School)"/>
    <s v="324 E Johnson"/>
    <s v="P.O. Box 369"/>
    <s v="Chelan"/>
    <s v="Washington"/>
    <s v="98816"/>
    <n v="11"/>
    <n v="0"/>
    <n v="5"/>
    <n v="16"/>
    <n v="0.6875"/>
    <n v="0"/>
    <n v="0.6875"/>
    <s v="No"/>
    <s v="No"/>
    <s v="No"/>
    <s v="No"/>
    <s v="No"/>
    <s v="No"/>
    <s v="No"/>
    <s v="No"/>
    <s v="No"/>
    <s v="No"/>
    <s v="Yes"/>
    <s v="Yes"/>
    <s v="Yes"/>
    <s v="Yes"/>
    <s v="CEP"/>
  </r>
  <r>
    <n v="159672"/>
    <x v="863"/>
    <s v="Lake Chelan School District"/>
    <s v="04-129"/>
    <s v="Chelan"/>
    <s v="8th District"/>
    <x v="0"/>
    <x v="0"/>
    <s v="No"/>
    <s v="Yes"/>
    <s v="ECEAP"/>
    <s v="324 E Johnson"/>
    <s v="P.O. Box 369"/>
    <s v="Chelan"/>
    <s v="Washington"/>
    <s v="98816"/>
    <n v="53"/>
    <n v="0"/>
    <n v="0"/>
    <n v="53"/>
    <n v="1"/>
    <n v="0"/>
    <n v="1"/>
    <s v="Yes"/>
    <s v="No"/>
    <s v="No"/>
    <s v="No"/>
    <s v="No"/>
    <s v="No"/>
    <s v="No"/>
    <s v="No"/>
    <s v="No"/>
    <s v="No"/>
    <s v="No"/>
    <s v="No"/>
    <s v="No"/>
    <s v="No"/>
    <s v="CEP"/>
  </r>
  <r>
    <n v="159672"/>
    <x v="864"/>
    <s v="Lake Chelan School District"/>
    <s v="04-129"/>
    <s v="Chelan"/>
    <s v="8th District"/>
    <x v="0"/>
    <x v="0"/>
    <s v="No"/>
    <s v="Yes"/>
    <s v="Morgen Owings Elementary"/>
    <s v="407 East Woodin Ave"/>
    <s v="P.O. Box 369"/>
    <s v="Chelan"/>
    <s v="Washington"/>
    <s v="98816"/>
    <n v="422"/>
    <n v="0"/>
    <n v="67"/>
    <n v="489"/>
    <n v="0.86299999999999999"/>
    <n v="0"/>
    <n v="0.86299999999999999"/>
    <s v="Yes"/>
    <s v="Yes"/>
    <s v="Yes"/>
    <s v="Yes"/>
    <s v="Yes"/>
    <s v="Yes"/>
    <s v="Yes"/>
    <s v="No"/>
    <s v="No"/>
    <s v="No"/>
    <s v="No"/>
    <s v="No"/>
    <s v="No"/>
    <s v="No"/>
    <s v="CEP"/>
  </r>
  <r>
    <n v="159385"/>
    <x v="865"/>
    <s v="Lake Quinault School District"/>
    <s v="14-097"/>
    <s v="Grays Harbor"/>
    <s v="6th District"/>
    <x v="0"/>
    <x v="0"/>
    <s v="No"/>
    <s v="Yes"/>
    <s v="Lake Quinault School (K-12)"/>
    <s v="po bx 38"/>
    <m/>
    <s v="amanda park"/>
    <s v="Washington"/>
    <s v="98526"/>
    <n v="174"/>
    <n v="0"/>
    <n v="22"/>
    <n v="196"/>
    <n v="0.88780000000000003"/>
    <n v="0"/>
    <n v="0.88780000000000003"/>
    <s v="Yes"/>
    <s v="Yes"/>
    <s v="Yes"/>
    <s v="Yes"/>
    <s v="Yes"/>
    <s v="Yes"/>
    <s v="Yes"/>
    <s v="Yes"/>
    <s v="Yes"/>
    <s v="Yes"/>
    <s v="Yes"/>
    <s v="Yes"/>
    <s v="Yes"/>
    <s v="Yes"/>
    <s v="CEP"/>
  </r>
  <r>
    <n v="159276"/>
    <x v="866"/>
    <s v="Lake Stevens School District"/>
    <s v="31-004"/>
    <s v="Snohomish"/>
    <s v="1st District"/>
    <x v="0"/>
    <x v="0"/>
    <s v="No"/>
    <s v="Yes"/>
    <s v="Cavelero Middle High"/>
    <s v="8220 24th St SE"/>
    <m/>
    <s v="Lake Stevens"/>
    <s v="Washington"/>
    <s v="98258"/>
    <n v="314"/>
    <n v="106"/>
    <n v="1087"/>
    <n v="1507"/>
    <n v="0.2084"/>
    <n v="7.0300000000000001E-2"/>
    <n v="0.2787"/>
    <s v="No"/>
    <s v="No"/>
    <s v="No"/>
    <s v="No"/>
    <s v="No"/>
    <s v="No"/>
    <s v="No"/>
    <s v="No"/>
    <s v="No"/>
    <s v="Yes"/>
    <s v="Yes"/>
    <s v="No"/>
    <s v="No"/>
    <s v="No"/>
    <s v="Standard"/>
  </r>
  <r>
    <n v="159276"/>
    <x v="867"/>
    <s v="Lake Stevens School District"/>
    <s v="31-004"/>
    <s v="Snohomish"/>
    <s v="1st District"/>
    <x v="0"/>
    <x v="0"/>
    <s v="No"/>
    <s v="Yes"/>
    <s v="Early Learning Center"/>
    <s v="9215 29th ST NE"/>
    <m/>
    <s v="Lake Stevens"/>
    <s v="Washington"/>
    <s v="98258"/>
    <n v="178"/>
    <n v="0"/>
    <n v="70"/>
    <n v="248"/>
    <n v="0.7177"/>
    <n v="0"/>
    <n v="0.7177"/>
    <s v="Yes"/>
    <s v="No"/>
    <s v="No"/>
    <s v="No"/>
    <s v="No"/>
    <s v="No"/>
    <s v="No"/>
    <s v="No"/>
    <s v="No"/>
    <s v="No"/>
    <s v="No"/>
    <s v="No"/>
    <s v="No"/>
    <s v="No"/>
    <s v="CEP"/>
  </r>
  <r>
    <n v="159276"/>
    <x v="868"/>
    <s v="Lake Stevens School District"/>
    <s v="31-004"/>
    <s v="Snohomish"/>
    <s v="1st District"/>
    <x v="0"/>
    <x v="0"/>
    <s v="No"/>
    <s v="Yes"/>
    <s v="Glenwood Elementary"/>
    <s v="2221 103rd Ave. St"/>
    <m/>
    <s v="Lake Stevens"/>
    <s v="Washington"/>
    <s v="98258"/>
    <n v="95"/>
    <n v="35"/>
    <n v="514"/>
    <n v="644"/>
    <n v="0.14749999999999999"/>
    <n v="5.4300000000000001E-2"/>
    <n v="0.2019"/>
    <s v="No"/>
    <s v="Yes"/>
    <s v="Yes"/>
    <s v="Yes"/>
    <s v="Yes"/>
    <s v="Yes"/>
    <s v="Yes"/>
    <s v="No"/>
    <s v="No"/>
    <s v="No"/>
    <s v="No"/>
    <s v="No"/>
    <s v="No"/>
    <s v="No"/>
    <s v="Standard"/>
  </r>
  <r>
    <n v="159276"/>
    <x v="869"/>
    <s v="Lake Stevens School District"/>
    <s v="31-004"/>
    <s v="Snohomish"/>
    <s v="1st District"/>
    <x v="0"/>
    <x v="0"/>
    <s v="No"/>
    <s v="Yes"/>
    <s v="Highland Elementary"/>
    <s v="3220 113th Ave. N.E."/>
    <m/>
    <s v="Lake Stevens"/>
    <s v="Washington"/>
    <s v="98258"/>
    <n v="91"/>
    <n v="33"/>
    <n v="467"/>
    <n v="591"/>
    <n v="0.154"/>
    <n v="5.5800000000000002E-2"/>
    <n v="0.20979999999999999"/>
    <s v="No"/>
    <s v="Yes"/>
    <s v="Yes"/>
    <s v="Yes"/>
    <s v="Yes"/>
    <s v="Yes"/>
    <s v="Yes"/>
    <s v="No"/>
    <s v="No"/>
    <s v="No"/>
    <s v="No"/>
    <s v="No"/>
    <s v="No"/>
    <s v="No"/>
    <s v="Standard"/>
  </r>
  <r>
    <n v="159276"/>
    <x v="870"/>
    <s v="Lake Stevens School District"/>
    <s v="31-004"/>
    <s v="Snohomish"/>
    <s v="1st District"/>
    <x v="0"/>
    <x v="0"/>
    <s v="No"/>
    <s v="Yes"/>
    <s v="Hillcrest Elementary"/>
    <s v="9315 4th St. S.E."/>
    <m/>
    <s v="Lake Stevens"/>
    <s v="Washington"/>
    <s v="98258"/>
    <n v="115"/>
    <n v="61"/>
    <n v="597"/>
    <n v="773"/>
    <n v="0.14879999999999999"/>
    <n v="7.8899999999999998E-2"/>
    <n v="0.22770000000000001"/>
    <s v="No"/>
    <s v="Yes"/>
    <s v="Yes"/>
    <s v="Yes"/>
    <s v="Yes"/>
    <s v="Yes"/>
    <s v="Yes"/>
    <s v="No"/>
    <s v="No"/>
    <s v="No"/>
    <s v="No"/>
    <s v="No"/>
    <s v="No"/>
    <s v="No"/>
    <s v="Standard"/>
  </r>
  <r>
    <n v="159276"/>
    <x v="871"/>
    <s v="Lake Stevens School District"/>
    <s v="31-004"/>
    <s v="Snohomish"/>
    <s v="1st District"/>
    <x v="0"/>
    <x v="0"/>
    <s v="No"/>
    <s v="Yes"/>
    <s v="Lake Stevens High School"/>
    <s v="2908 113th Ave. N.E."/>
    <m/>
    <s v="Lake Stevens"/>
    <s v="Washington"/>
    <s v="98258"/>
    <n v="386"/>
    <n v="123"/>
    <n v="1635"/>
    <n v="2144"/>
    <n v="0.18"/>
    <n v="5.74E-2"/>
    <n v="0.2374"/>
    <s v="No"/>
    <s v="No"/>
    <s v="No"/>
    <s v="No"/>
    <s v="No"/>
    <s v="No"/>
    <s v="No"/>
    <s v="No"/>
    <s v="No"/>
    <s v="No"/>
    <s v="No"/>
    <s v="Yes"/>
    <s v="Yes"/>
    <s v="Yes"/>
    <s v="Standard"/>
  </r>
  <r>
    <n v="159276"/>
    <x v="872"/>
    <s v="Lake Stevens School District"/>
    <s v="31-004"/>
    <s v="Snohomish"/>
    <s v="1st District"/>
    <x v="0"/>
    <x v="0"/>
    <s v="No"/>
    <s v="Yes"/>
    <s v="Lake Stevens Middle School"/>
    <s v="1031 91st Ave NE"/>
    <m/>
    <s v="Lake Stevens"/>
    <s v="Washington"/>
    <s v="98258"/>
    <n v="129"/>
    <n v="41"/>
    <n v="486"/>
    <n v="656"/>
    <n v="0.1966"/>
    <n v="6.25E-2"/>
    <n v="0.2591"/>
    <s v="No"/>
    <s v="No"/>
    <s v="No"/>
    <s v="No"/>
    <s v="No"/>
    <s v="No"/>
    <s v="No"/>
    <s v="Yes"/>
    <s v="Yes"/>
    <s v="No"/>
    <s v="No"/>
    <s v="No"/>
    <s v="No"/>
    <s v="No"/>
    <s v="Standard"/>
  </r>
  <r>
    <n v="159276"/>
    <x v="873"/>
    <s v="Lake Stevens School District"/>
    <s v="31-004"/>
    <s v="Snohomish"/>
    <s v="1st District"/>
    <x v="0"/>
    <x v="0"/>
    <s v="No"/>
    <s v="Yes"/>
    <s v="Mt. Pilchuck Elementary"/>
    <s v="12806 20th St. N.E."/>
    <m/>
    <s v="Lake Stevens"/>
    <s v="Washington"/>
    <s v="98258"/>
    <n v="100"/>
    <n v="39"/>
    <n v="394"/>
    <n v="533"/>
    <n v="0.18759999999999999"/>
    <n v="7.3200000000000001E-2"/>
    <n v="0.26079999999999998"/>
    <s v="No"/>
    <s v="Yes"/>
    <s v="Yes"/>
    <s v="Yes"/>
    <s v="Yes"/>
    <s v="Yes"/>
    <s v="Yes"/>
    <s v="No"/>
    <s v="No"/>
    <s v="No"/>
    <s v="No"/>
    <s v="No"/>
    <s v="No"/>
    <s v="No"/>
    <s v="Standard"/>
  </r>
  <r>
    <n v="159276"/>
    <x v="874"/>
    <s v="Lake Stevens School District"/>
    <s v="31-004"/>
    <s v="Snohomish"/>
    <s v="1st District"/>
    <x v="0"/>
    <x v="0"/>
    <s v="No"/>
    <s v="Yes"/>
    <s v="North Lake Middle School"/>
    <s v="2202 123rd Ave. N.E."/>
    <m/>
    <s v="Lake Stevens"/>
    <s v="Washington"/>
    <s v="98258"/>
    <n v="160"/>
    <n v="45"/>
    <n v="585"/>
    <n v="790"/>
    <n v="0.20250000000000001"/>
    <n v="5.7000000000000002E-2"/>
    <n v="0.25950000000000001"/>
    <s v="No"/>
    <s v="No"/>
    <s v="No"/>
    <s v="No"/>
    <s v="No"/>
    <s v="No"/>
    <s v="No"/>
    <s v="Yes"/>
    <s v="Yes"/>
    <s v="No"/>
    <s v="No"/>
    <s v="No"/>
    <s v="No"/>
    <s v="No"/>
    <s v="Standard"/>
  </r>
  <r>
    <n v="159276"/>
    <x v="875"/>
    <s v="Lake Stevens School District"/>
    <s v="31-004"/>
    <s v="Snohomish"/>
    <s v="1st District"/>
    <x v="0"/>
    <x v="0"/>
    <s v="No"/>
    <s v="Yes"/>
    <s v="Skyline Elementary"/>
    <s v="1033 91st Ave. S.E."/>
    <m/>
    <s v="Lake Stevens"/>
    <s v="Washington"/>
    <s v="98258"/>
    <n v="128"/>
    <n v="45"/>
    <n v="404"/>
    <n v="577"/>
    <n v="0.2218"/>
    <n v="7.8E-2"/>
    <n v="0.29980000000000001"/>
    <s v="No"/>
    <s v="Yes"/>
    <s v="Yes"/>
    <s v="Yes"/>
    <s v="Yes"/>
    <s v="Yes"/>
    <s v="Yes"/>
    <s v="No"/>
    <s v="No"/>
    <s v="No"/>
    <s v="No"/>
    <s v="No"/>
    <s v="No"/>
    <s v="No"/>
    <s v="Standard"/>
  </r>
  <r>
    <n v="159276"/>
    <x v="876"/>
    <s v="Lake Stevens School District"/>
    <s v="31-004"/>
    <s v="Snohomish"/>
    <s v="1st District"/>
    <x v="0"/>
    <x v="0"/>
    <s v="No"/>
    <s v="Yes"/>
    <s v="Stevens Creek Elementary"/>
    <s v="9317 29th ST NE"/>
    <m/>
    <s v="Lake Stevens"/>
    <s v="Washington"/>
    <s v="98258"/>
    <n v="141"/>
    <n v="44"/>
    <n v="424"/>
    <n v="609"/>
    <n v="0.23150000000000001"/>
    <n v="7.22E-2"/>
    <n v="0.30380000000000001"/>
    <s v="No"/>
    <s v="Yes"/>
    <s v="Yes"/>
    <s v="Yes"/>
    <s v="Yes"/>
    <s v="Yes"/>
    <s v="Yes"/>
    <s v="No"/>
    <s v="No"/>
    <s v="No"/>
    <s v="No"/>
    <s v="No"/>
    <s v="No"/>
    <s v="No"/>
    <s v="Standard"/>
  </r>
  <r>
    <n v="159276"/>
    <x v="877"/>
    <s v="Lake Stevens School District"/>
    <s v="31-004"/>
    <s v="Snohomish"/>
    <s v="1st District"/>
    <x v="0"/>
    <x v="0"/>
    <s v="No"/>
    <s v="Yes"/>
    <s v="Sunnycrest Elementary"/>
    <s v="3411 99th Avenue NE"/>
    <m/>
    <s v="Lake Stevens"/>
    <s v="Washington"/>
    <s v="98258"/>
    <n v="109"/>
    <n v="33"/>
    <n v="481"/>
    <n v="623"/>
    <n v="0.17499999999999999"/>
    <n v="5.2999999999999999E-2"/>
    <n v="0.22789999999999999"/>
    <s v="No"/>
    <s v="Yes"/>
    <s v="Yes"/>
    <s v="Yes"/>
    <s v="Yes"/>
    <s v="Yes"/>
    <s v="Yes"/>
    <s v="No"/>
    <s v="No"/>
    <s v="No"/>
    <s v="No"/>
    <s v="No"/>
    <s v="No"/>
    <s v="No"/>
    <s v="Standard"/>
  </r>
  <r>
    <n v="159940"/>
    <x v="878"/>
    <s v="Lake Washington School District"/>
    <s v="17-414"/>
    <s v="King"/>
    <s v="1st District"/>
    <x v="0"/>
    <x v="0"/>
    <s v="No"/>
    <s v="Yes"/>
    <s v="Alcott Elementary"/>
    <s v="4213 228th NE"/>
    <m/>
    <s v="Redmond"/>
    <s v="Washington"/>
    <s v="98053"/>
    <n v="15"/>
    <n v="8"/>
    <n v="608"/>
    <n v="631"/>
    <n v="2.3800000000000002E-2"/>
    <n v="1.2699999999999999E-2"/>
    <n v="3.6499999999999998E-2"/>
    <s v="No"/>
    <s v="Yes"/>
    <s v="Yes"/>
    <s v="Yes"/>
    <s v="Yes"/>
    <s v="Yes"/>
    <s v="Yes"/>
    <s v="No"/>
    <s v="No"/>
    <s v="No"/>
    <s v="No"/>
    <s v="No"/>
    <s v="No"/>
    <s v="No"/>
    <s v="Standard"/>
  </r>
  <r>
    <n v="159940"/>
    <x v="879"/>
    <s v="Lake Washington School District"/>
    <s v="17-414"/>
    <s v="King"/>
    <s v="1st District"/>
    <x v="0"/>
    <x v="0"/>
    <s v="No"/>
    <s v="Yes"/>
    <s v="Audubon Elementary"/>
    <s v="3045 180TH NE"/>
    <m/>
    <s v="REDMOND"/>
    <s v="Washington"/>
    <s v="98052"/>
    <n v="34"/>
    <n v="5"/>
    <n v="486"/>
    <n v="525"/>
    <n v="6.4799999999999996E-2"/>
    <n v="9.4999999999999998E-3"/>
    <n v="7.4300000000000005E-2"/>
    <s v="No"/>
    <s v="Yes"/>
    <s v="Yes"/>
    <s v="Yes"/>
    <s v="Yes"/>
    <s v="Yes"/>
    <s v="Yes"/>
    <s v="No"/>
    <s v="No"/>
    <s v="No"/>
    <s v="No"/>
    <s v="No"/>
    <s v="No"/>
    <s v="No"/>
    <s v="Standard"/>
  </r>
  <r>
    <n v="159940"/>
    <x v="880"/>
    <s v="Lake Washington School District"/>
    <s v="17-414"/>
    <s v="King"/>
    <s v="1st District"/>
    <x v="0"/>
    <x v="0"/>
    <s v="No"/>
    <s v="Yes"/>
    <s v="Bell Elementary"/>
    <s v="11212 N.E. 112th"/>
    <m/>
    <s v="Kirkland"/>
    <s v="Washington"/>
    <s v="98033"/>
    <n v="64"/>
    <n v="24"/>
    <n v="350"/>
    <n v="438"/>
    <n v="0.14610000000000001"/>
    <n v="5.4800000000000001E-2"/>
    <n v="0.2009"/>
    <s v="Yes"/>
    <s v="Yes"/>
    <s v="Yes"/>
    <s v="Yes"/>
    <s v="Yes"/>
    <s v="Yes"/>
    <s v="Yes"/>
    <s v="No"/>
    <s v="No"/>
    <s v="No"/>
    <s v="No"/>
    <s v="No"/>
    <s v="No"/>
    <s v="No"/>
    <s v="Standard"/>
  </r>
  <r>
    <n v="159940"/>
    <x v="881"/>
    <s v="Lake Washington School District"/>
    <s v="17-414"/>
    <s v="King"/>
    <s v="1st District"/>
    <x v="0"/>
    <x v="0"/>
    <s v="No"/>
    <s v="Yes"/>
    <s v="Blackwell Elementary"/>
    <s v="3225 205th Pl. N.E."/>
    <m/>
    <s v="Sammamish"/>
    <s v="Washington"/>
    <s v="98074"/>
    <n v="7"/>
    <n v="5"/>
    <n v="501"/>
    <n v="513"/>
    <n v="1.3599999999999999E-2"/>
    <n v="9.7000000000000003E-3"/>
    <n v="2.3400000000000001E-2"/>
    <s v="No"/>
    <s v="Yes"/>
    <s v="Yes"/>
    <s v="Yes"/>
    <s v="Yes"/>
    <s v="Yes"/>
    <s v="Yes"/>
    <s v="No"/>
    <s v="No"/>
    <s v="No"/>
    <s v="No"/>
    <s v="No"/>
    <s v="No"/>
    <s v="No"/>
    <s v="Standard"/>
  </r>
  <r>
    <n v="159940"/>
    <x v="882"/>
    <s v="Lake Washington School District"/>
    <s v="17-414"/>
    <s v="King"/>
    <s v="1st District"/>
    <x v="0"/>
    <x v="0"/>
    <s v="No"/>
    <s v="Yes"/>
    <s v="Carson Elementary"/>
    <s v="1035 244th Ave NE"/>
    <m/>
    <s v="Sammamish"/>
    <s v="Washington"/>
    <s v="98074"/>
    <n v="5"/>
    <n v="1"/>
    <n v="477"/>
    <n v="483"/>
    <n v="1.04E-2"/>
    <n v="2.0999999999999999E-3"/>
    <n v="1.24E-2"/>
    <s v="Yes"/>
    <s v="Yes"/>
    <s v="Yes"/>
    <s v="Yes"/>
    <s v="Yes"/>
    <s v="Yes"/>
    <s v="Yes"/>
    <s v="No"/>
    <s v="No"/>
    <s v="No"/>
    <s v="No"/>
    <s v="No"/>
    <s v="No"/>
    <s v="No"/>
    <s v="Standard"/>
  </r>
  <r>
    <n v="159940"/>
    <x v="883"/>
    <s v="Lake Washington School District"/>
    <s v="17-414"/>
    <s v="King"/>
    <s v="1st District"/>
    <x v="0"/>
    <x v="0"/>
    <s v="No"/>
    <s v="Yes"/>
    <s v="Clara Barton Elementary"/>
    <s v="12101 172nd Ave. NE"/>
    <m/>
    <s v="Redmond"/>
    <s v="Washington"/>
    <s v="98052"/>
    <n v="59"/>
    <n v="12"/>
    <n v="470"/>
    <n v="541"/>
    <n v="0.1091"/>
    <n v="2.2200000000000001E-2"/>
    <n v="0.13120000000000001"/>
    <s v="No"/>
    <s v="Yes"/>
    <s v="Yes"/>
    <s v="Yes"/>
    <s v="Yes"/>
    <s v="Yes"/>
    <s v="Yes"/>
    <s v="No"/>
    <s v="No"/>
    <s v="No"/>
    <s v="No"/>
    <s v="No"/>
    <s v="No"/>
    <s v="No"/>
    <s v="Standard"/>
  </r>
  <r>
    <n v="159940"/>
    <x v="884"/>
    <s v="Lake Washington School District"/>
    <s v="17-414"/>
    <s v="King"/>
    <s v="1st District"/>
    <x v="0"/>
    <x v="0"/>
    <s v="No"/>
    <s v="Yes"/>
    <s v="Dickinson Elementary"/>
    <s v="7040 208th Ave. N.E."/>
    <m/>
    <s v="Redmond"/>
    <s v="Washington"/>
    <s v="98053"/>
    <n v="19"/>
    <n v="5"/>
    <n v="358"/>
    <n v="382"/>
    <n v="4.9700000000000001E-2"/>
    <n v="1.3100000000000001E-2"/>
    <n v="6.2799999999999995E-2"/>
    <s v="No"/>
    <s v="Yes"/>
    <s v="Yes"/>
    <s v="Yes"/>
    <s v="Yes"/>
    <s v="Yes"/>
    <s v="Yes"/>
    <s v="No"/>
    <s v="No"/>
    <s v="No"/>
    <s v="No"/>
    <s v="No"/>
    <s v="No"/>
    <s v="No"/>
    <s v="Standard"/>
  </r>
  <r>
    <n v="159940"/>
    <x v="885"/>
    <s v="Lake Washington School District"/>
    <s v="17-414"/>
    <s v="King"/>
    <s v="1st District"/>
    <x v="0"/>
    <x v="0"/>
    <s v="No"/>
    <s v="Yes"/>
    <s v="Eastlake High School"/>
    <s v="400 228th Ave NE"/>
    <m/>
    <s v="Sammamish"/>
    <s v="Washington"/>
    <s v="98074"/>
    <n v="77"/>
    <n v="28"/>
    <n v="2061"/>
    <n v="2166"/>
    <n v="3.5499999999999997E-2"/>
    <n v="1.29E-2"/>
    <n v="4.8500000000000001E-2"/>
    <s v="No"/>
    <s v="No"/>
    <s v="No"/>
    <s v="No"/>
    <s v="No"/>
    <s v="No"/>
    <s v="No"/>
    <s v="No"/>
    <s v="No"/>
    <s v="No"/>
    <s v="Yes"/>
    <s v="Yes"/>
    <s v="Yes"/>
    <s v="Yes"/>
    <s v="Standard"/>
  </r>
  <r>
    <n v="159940"/>
    <x v="886"/>
    <s v="Lake Washington School District"/>
    <s v="17-414"/>
    <s v="King"/>
    <s v="1st District"/>
    <x v="0"/>
    <x v="0"/>
    <s v="No"/>
    <s v="Yes"/>
    <s v="Einstein Elementary"/>
    <s v="18025 N.E. 116th"/>
    <m/>
    <s v="Redmond"/>
    <s v="Washington"/>
    <s v="98053"/>
    <n v="54"/>
    <n v="26"/>
    <n v="439"/>
    <n v="519"/>
    <n v="0.104"/>
    <n v="5.0099999999999999E-2"/>
    <n v="0.15409999999999999"/>
    <s v="No"/>
    <s v="Yes"/>
    <s v="Yes"/>
    <s v="Yes"/>
    <s v="Yes"/>
    <s v="Yes"/>
    <s v="Yes"/>
    <s v="No"/>
    <s v="No"/>
    <s v="No"/>
    <s v="No"/>
    <s v="No"/>
    <s v="No"/>
    <s v="No"/>
    <s v="Standard"/>
  </r>
  <r>
    <n v="159940"/>
    <x v="887"/>
    <s v="Lake Washington School District"/>
    <s v="17-414"/>
    <s v="King"/>
    <s v="1st District"/>
    <x v="0"/>
    <x v="0"/>
    <s v="No"/>
    <s v="Yes"/>
    <s v="Ella Baker Elementary"/>
    <s v="9595 Eastridge Drive NE"/>
    <m/>
    <s v="Redmond"/>
    <s v="Washington"/>
    <s v="98053"/>
    <n v="57"/>
    <n v="9"/>
    <n v="419"/>
    <n v="485"/>
    <n v="0.11749999999999999"/>
    <n v="1.8599999999999998E-2"/>
    <n v="0.1361"/>
    <s v="No"/>
    <s v="Yes"/>
    <s v="Yes"/>
    <s v="Yes"/>
    <s v="Yes"/>
    <s v="Yes"/>
    <s v="Yes"/>
    <s v="No"/>
    <s v="No"/>
    <s v="No"/>
    <s v="No"/>
    <s v="No"/>
    <s v="No"/>
    <s v="No"/>
    <s v="Standard"/>
  </r>
  <r>
    <n v="159940"/>
    <x v="888"/>
    <s v="Lake Washington School District"/>
    <s v="17-414"/>
    <s v="King"/>
    <s v="1st District"/>
    <x v="0"/>
    <x v="0"/>
    <s v="No"/>
    <s v="Yes"/>
    <s v="Emerson High School (K-12)"/>
    <s v="10903 N.E. 53rd St."/>
    <m/>
    <s v="Kirkland"/>
    <s v="Washington"/>
    <s v="98033"/>
    <n v="14"/>
    <n v="2"/>
    <n v="189"/>
    <n v="205"/>
    <n v="6.83E-2"/>
    <n v="9.7999999999999997E-3"/>
    <n v="7.8E-2"/>
    <s v="No"/>
    <s v="Yes"/>
    <s v="Yes"/>
    <s v="Yes"/>
    <s v="Yes"/>
    <s v="Yes"/>
    <s v="Yes"/>
    <s v="Yes"/>
    <s v="Yes"/>
    <s v="Yes"/>
    <s v="Yes"/>
    <s v="Yes"/>
    <s v="Yes"/>
    <s v="Yes"/>
    <s v="Standard"/>
  </r>
  <r>
    <n v="159940"/>
    <x v="889"/>
    <s v="Lake Washington School District"/>
    <s v="17-414"/>
    <s v="King"/>
    <s v="1st District"/>
    <x v="0"/>
    <x v="0"/>
    <s v="No"/>
    <s v="Yes"/>
    <s v="Evergreen Middle School"/>
    <s v="6900 208th Ave. N.E."/>
    <m/>
    <s v="Redmond"/>
    <s v="Washington"/>
    <s v="98053"/>
    <n v="45"/>
    <n v="17"/>
    <n v="720"/>
    <n v="782"/>
    <n v="5.7500000000000002E-2"/>
    <n v="2.1700000000000001E-2"/>
    <n v="7.9299999999999995E-2"/>
    <s v="No"/>
    <s v="No"/>
    <s v="No"/>
    <s v="No"/>
    <s v="No"/>
    <s v="No"/>
    <s v="No"/>
    <s v="Yes"/>
    <s v="Yes"/>
    <s v="Yes"/>
    <s v="No"/>
    <s v="No"/>
    <s v="No"/>
    <s v="No"/>
    <s v="Standard"/>
  </r>
  <r>
    <n v="159940"/>
    <x v="890"/>
    <s v="Lake Washington School District"/>
    <s v="17-414"/>
    <s v="King"/>
    <s v="1st District"/>
    <x v="0"/>
    <x v="0"/>
    <s v="No"/>
    <s v="Yes"/>
    <s v="Finn Hill Middle School"/>
    <s v="8040 NE 132nd"/>
    <m/>
    <s v="Kirkland"/>
    <s v="Washington"/>
    <s v="98034"/>
    <n v="86"/>
    <n v="42"/>
    <n v="681"/>
    <n v="809"/>
    <n v="0.10630000000000001"/>
    <n v="5.1900000000000002E-2"/>
    <n v="0.15820000000000001"/>
    <s v="No"/>
    <s v="No"/>
    <s v="No"/>
    <s v="No"/>
    <s v="No"/>
    <s v="No"/>
    <s v="No"/>
    <s v="Yes"/>
    <s v="Yes"/>
    <s v="Yes"/>
    <s v="No"/>
    <s v="No"/>
    <s v="No"/>
    <s v="No"/>
    <s v="Standard"/>
  </r>
  <r>
    <n v="159940"/>
    <x v="891"/>
    <s v="Lake Washington School District"/>
    <s v="17-414"/>
    <s v="King"/>
    <s v="1st District"/>
    <x v="0"/>
    <x v="0"/>
    <s v="No"/>
    <s v="Yes"/>
    <s v="Franklin Elementary"/>
    <s v="12434 NE 60th"/>
    <m/>
    <s v="Kirkland"/>
    <s v="Washington"/>
    <s v="98033"/>
    <n v="22"/>
    <n v="7"/>
    <n v="374"/>
    <n v="403"/>
    <n v="5.4600000000000003E-2"/>
    <n v="1.7399999999999999E-2"/>
    <n v="7.1999999999999995E-2"/>
    <s v="No"/>
    <s v="Yes"/>
    <s v="Yes"/>
    <s v="Yes"/>
    <s v="Yes"/>
    <s v="Yes"/>
    <s v="Yes"/>
    <s v="No"/>
    <s v="No"/>
    <s v="No"/>
    <s v="No"/>
    <s v="No"/>
    <s v="No"/>
    <s v="No"/>
    <s v="Standard"/>
  </r>
  <r>
    <n v="159940"/>
    <x v="892"/>
    <s v="Lake Washington School District"/>
    <s v="17-414"/>
    <s v="King"/>
    <s v="1st District"/>
    <x v="0"/>
    <x v="0"/>
    <s v="No"/>
    <s v="Yes"/>
    <s v="Frost Elementary"/>
    <s v="11801 NE 140th"/>
    <m/>
    <s v="Kirkland"/>
    <s v="Washington"/>
    <s v="98034"/>
    <n v="97"/>
    <n v="24"/>
    <n v="290"/>
    <n v="411"/>
    <n v="0.23599999999999999"/>
    <n v="5.8400000000000001E-2"/>
    <n v="0.2944"/>
    <s v="No"/>
    <s v="Yes"/>
    <s v="Yes"/>
    <s v="Yes"/>
    <s v="Yes"/>
    <s v="Yes"/>
    <s v="Yes"/>
    <s v="No"/>
    <s v="No"/>
    <s v="No"/>
    <s v="No"/>
    <s v="No"/>
    <s v="No"/>
    <s v="No"/>
    <s v="Standard"/>
  </r>
  <r>
    <n v="159940"/>
    <x v="893"/>
    <s v="Lake Washington School District"/>
    <s v="17-414"/>
    <s v="King"/>
    <s v="1st District"/>
    <x v="0"/>
    <x v="0"/>
    <s v="No"/>
    <s v="Yes"/>
    <s v="Inglewood Middle School"/>
    <s v="24120 NE 8th"/>
    <m/>
    <s v="Sammamish"/>
    <s v="Washington"/>
    <s v="98074"/>
    <n v="30"/>
    <n v="12"/>
    <n v="1179"/>
    <n v="1221"/>
    <n v="2.46E-2"/>
    <n v="9.7999999999999997E-3"/>
    <n v="3.44E-2"/>
    <s v="No"/>
    <s v="No"/>
    <s v="No"/>
    <s v="No"/>
    <s v="No"/>
    <s v="No"/>
    <s v="No"/>
    <s v="Yes"/>
    <s v="Yes"/>
    <s v="Yes"/>
    <s v="No"/>
    <s v="No"/>
    <s v="No"/>
    <s v="No"/>
    <s v="Standard"/>
  </r>
  <r>
    <n v="159940"/>
    <x v="894"/>
    <s v="Lake Washington School District"/>
    <s v="17-414"/>
    <s v="King"/>
    <s v="1st District"/>
    <x v="0"/>
    <x v="0"/>
    <s v="No"/>
    <s v="Yes"/>
    <s v="International Community School"/>
    <s v="11133 NE 65th Street"/>
    <m/>
    <s v="Kirkland"/>
    <s v="Washington"/>
    <s v="98033"/>
    <n v="10"/>
    <n v="6"/>
    <n v="459"/>
    <n v="475"/>
    <n v="2.1100000000000001E-2"/>
    <n v="1.26E-2"/>
    <n v="3.3700000000000001E-2"/>
    <s v="No"/>
    <s v="Yes"/>
    <s v="Yes"/>
    <s v="Yes"/>
    <s v="Yes"/>
    <s v="Yes"/>
    <s v="Yes"/>
    <s v="Yes"/>
    <s v="Yes"/>
    <s v="Yes"/>
    <s v="Yes"/>
    <s v="Yes"/>
    <s v="Yes"/>
    <s v="Yes"/>
    <s v="Standard"/>
  </r>
  <r>
    <n v="159940"/>
    <x v="895"/>
    <s v="Lake Washington School District"/>
    <s v="17-414"/>
    <s v="King"/>
    <s v="1st District"/>
    <x v="0"/>
    <x v="0"/>
    <s v="No"/>
    <s v="Yes"/>
    <s v="Juanita Elementary"/>
    <s v="9635 NE 132nd"/>
    <m/>
    <s v="Kirkland"/>
    <s v="Washington"/>
    <s v="98034"/>
    <n v="48"/>
    <n v="11"/>
    <n v="240"/>
    <n v="299"/>
    <n v="0.1605"/>
    <n v="3.6799999999999999E-2"/>
    <n v="0.1973"/>
    <s v="Yes"/>
    <s v="Yes"/>
    <s v="Yes"/>
    <s v="Yes"/>
    <s v="Yes"/>
    <s v="Yes"/>
    <s v="Yes"/>
    <s v="No"/>
    <s v="No"/>
    <s v="No"/>
    <s v="No"/>
    <s v="No"/>
    <s v="No"/>
    <s v="No"/>
    <s v="Standard"/>
  </r>
  <r>
    <n v="159940"/>
    <x v="896"/>
    <s v="Lake Washington School District"/>
    <s v="17-414"/>
    <s v="King"/>
    <s v="1st District"/>
    <x v="0"/>
    <x v="0"/>
    <s v="No"/>
    <s v="Yes"/>
    <s v="Juanita High"/>
    <s v="10601 NE 132nd"/>
    <m/>
    <s v="Kirkland"/>
    <s v="Washington"/>
    <s v="98034"/>
    <n v="272"/>
    <n v="78"/>
    <n v="1378"/>
    <n v="1728"/>
    <n v="0.15740000000000001"/>
    <n v="4.5100000000000001E-2"/>
    <n v="0.20250000000000001"/>
    <s v="No"/>
    <s v="No"/>
    <s v="No"/>
    <s v="No"/>
    <s v="No"/>
    <s v="No"/>
    <s v="No"/>
    <s v="No"/>
    <s v="No"/>
    <s v="No"/>
    <s v="Yes"/>
    <s v="Yes"/>
    <s v="Yes"/>
    <s v="Yes"/>
    <s v="Standard"/>
  </r>
  <r>
    <n v="159940"/>
    <x v="897"/>
    <s v="Lake Washington School District"/>
    <s v="17-414"/>
    <s v="King"/>
    <s v="1st District"/>
    <x v="0"/>
    <x v="0"/>
    <s v="No"/>
    <s v="Yes"/>
    <s v="Kamiakin Middle School"/>
    <s v="14111  132nd NE"/>
    <m/>
    <s v="Kirkland"/>
    <s v="Washington"/>
    <s v="98034"/>
    <n v="131"/>
    <n v="32"/>
    <n v="455"/>
    <n v="618"/>
    <n v="0.21199999999999999"/>
    <n v="5.1799999999999999E-2"/>
    <n v="0.26379999999999998"/>
    <s v="No"/>
    <s v="No"/>
    <s v="No"/>
    <s v="No"/>
    <s v="No"/>
    <s v="No"/>
    <s v="No"/>
    <s v="Yes"/>
    <s v="Yes"/>
    <s v="Yes"/>
    <s v="No"/>
    <s v="No"/>
    <s v="No"/>
    <s v="No"/>
    <s v="Standard"/>
  </r>
  <r>
    <n v="159940"/>
    <x v="898"/>
    <s v="Lake Washington School District"/>
    <s v="17-414"/>
    <s v="King"/>
    <s v="1st District"/>
    <x v="0"/>
    <x v="0"/>
    <s v="No"/>
    <s v="Yes"/>
    <s v="Keller Elementary"/>
    <s v="13820 108 Ave. NE"/>
    <m/>
    <s v="Kirkland"/>
    <s v="Washington"/>
    <s v="98034"/>
    <n v="56"/>
    <n v="14"/>
    <n v="269"/>
    <n v="339"/>
    <n v="0.16520000000000001"/>
    <n v="4.1300000000000003E-2"/>
    <n v="0.20649999999999999"/>
    <s v="No"/>
    <s v="Yes"/>
    <s v="Yes"/>
    <s v="Yes"/>
    <s v="Yes"/>
    <s v="Yes"/>
    <s v="Yes"/>
    <s v="No"/>
    <s v="No"/>
    <s v="No"/>
    <s v="No"/>
    <s v="No"/>
    <s v="No"/>
    <s v="No"/>
    <s v="Standard"/>
  </r>
  <r>
    <n v="159940"/>
    <x v="899"/>
    <s v="Lake Washington School District"/>
    <s v="17-414"/>
    <s v="King"/>
    <s v="1st District"/>
    <x v="0"/>
    <x v="0"/>
    <s v="No"/>
    <s v="Yes"/>
    <s v="Kirk Elementary"/>
    <s v="1312  6th St."/>
    <m/>
    <s v="Kirkland"/>
    <s v="Washington"/>
    <s v="98033"/>
    <n v="22"/>
    <n v="7"/>
    <n v="575"/>
    <n v="604"/>
    <n v="3.6400000000000002E-2"/>
    <n v="1.1599999999999999E-2"/>
    <n v="4.8000000000000001E-2"/>
    <s v="No"/>
    <s v="Yes"/>
    <s v="Yes"/>
    <s v="Yes"/>
    <s v="Yes"/>
    <s v="Yes"/>
    <s v="Yes"/>
    <s v="No"/>
    <s v="No"/>
    <s v="No"/>
    <s v="No"/>
    <s v="No"/>
    <s v="No"/>
    <s v="No"/>
    <s v="Standard"/>
  </r>
  <r>
    <n v="159940"/>
    <x v="900"/>
    <s v="Lake Washington School District"/>
    <s v="17-414"/>
    <s v="King"/>
    <s v="1st District"/>
    <x v="0"/>
    <x v="0"/>
    <s v="No"/>
    <s v="Yes"/>
    <s v="Kirkland Middle School"/>
    <s v="430 18 Ave."/>
    <m/>
    <s v="Kirkland"/>
    <s v="Washington"/>
    <s v="98033"/>
    <n v="44"/>
    <n v="16"/>
    <n v="516"/>
    <n v="576"/>
    <n v="7.6399999999999996E-2"/>
    <n v="2.7799999999999998E-2"/>
    <n v="0.1042"/>
    <s v="No"/>
    <s v="No"/>
    <s v="No"/>
    <s v="No"/>
    <s v="No"/>
    <s v="No"/>
    <s v="No"/>
    <s v="Yes"/>
    <s v="Yes"/>
    <s v="Yes"/>
    <s v="No"/>
    <s v="No"/>
    <s v="No"/>
    <s v="No"/>
    <s v="Standard"/>
  </r>
  <r>
    <n v="159940"/>
    <x v="901"/>
    <s v="Lake Washington School District"/>
    <s v="17-414"/>
    <s v="King"/>
    <s v="1st District"/>
    <x v="0"/>
    <x v="0"/>
    <s v="No"/>
    <s v="Yes"/>
    <s v="Lake Washington High"/>
    <s v="12033 NE 80"/>
    <m/>
    <s v="Kirkland"/>
    <s v="Washington"/>
    <s v="98033"/>
    <n v="185"/>
    <n v="68"/>
    <n v="1785"/>
    <n v="2038"/>
    <n v="9.0800000000000006E-2"/>
    <n v="3.3399999999999999E-2"/>
    <n v="0.1241"/>
    <s v="No"/>
    <s v="No"/>
    <s v="No"/>
    <s v="No"/>
    <s v="No"/>
    <s v="No"/>
    <s v="No"/>
    <s v="No"/>
    <s v="No"/>
    <s v="No"/>
    <s v="Yes"/>
    <s v="Yes"/>
    <s v="Yes"/>
    <s v="Yes"/>
    <s v="Standard"/>
  </r>
  <r>
    <n v="159940"/>
    <x v="902"/>
    <s v="Lake Washington School District"/>
    <s v="17-414"/>
    <s v="King"/>
    <s v="1st District"/>
    <x v="0"/>
    <x v="0"/>
    <s v="No"/>
    <s v="Yes"/>
    <s v="Lakeview Elementary"/>
    <s v="10400 NE 68"/>
    <m/>
    <s v="Kirkland"/>
    <s v="Washington"/>
    <s v="98033"/>
    <n v="50"/>
    <n v="9"/>
    <n v="381"/>
    <n v="440"/>
    <n v="0.11360000000000001"/>
    <n v="2.0500000000000001E-2"/>
    <n v="0.1341"/>
    <s v="No"/>
    <s v="Yes"/>
    <s v="Yes"/>
    <s v="Yes"/>
    <s v="Yes"/>
    <s v="Yes"/>
    <s v="Yes"/>
    <s v="No"/>
    <s v="No"/>
    <s v="No"/>
    <s v="No"/>
    <s v="No"/>
    <s v="No"/>
    <s v="No"/>
    <s v="Standard"/>
  </r>
  <r>
    <n v="159940"/>
    <x v="903"/>
    <s v="Lake Washington School District"/>
    <s v="17-414"/>
    <s v="King"/>
    <s v="1st District"/>
    <x v="0"/>
    <x v="0"/>
    <s v="No"/>
    <s v="Yes"/>
    <s v="Mann Elementary"/>
    <s v="17001 NE 104th"/>
    <m/>
    <s v="Redmond"/>
    <s v="Washington"/>
    <s v="98052"/>
    <n v="14"/>
    <n v="3"/>
    <n v="290"/>
    <n v="307"/>
    <n v="4.5600000000000002E-2"/>
    <n v="9.7999999999999997E-3"/>
    <n v="5.5399999999999998E-2"/>
    <s v="No"/>
    <s v="Yes"/>
    <s v="Yes"/>
    <s v="Yes"/>
    <s v="Yes"/>
    <s v="Yes"/>
    <s v="Yes"/>
    <s v="No"/>
    <s v="No"/>
    <s v="No"/>
    <s v="No"/>
    <s v="No"/>
    <s v="No"/>
    <s v="No"/>
    <s v="Standard"/>
  </r>
  <r>
    <n v="159940"/>
    <x v="904"/>
    <s v="Lake Washington School District"/>
    <s v="17-414"/>
    <s v="King"/>
    <s v="1st District"/>
    <x v="0"/>
    <x v="0"/>
    <s v="No"/>
    <s v="Yes"/>
    <s v="McAuliffe Elementary"/>
    <s v="23823 NE 22nd"/>
    <m/>
    <s v="Sammamish"/>
    <s v="Washington"/>
    <s v="98074"/>
    <n v="4"/>
    <n v="1"/>
    <n v="497"/>
    <n v="502"/>
    <n v="8.0000000000000002E-3"/>
    <n v="2E-3"/>
    <n v="0.01"/>
    <s v="No"/>
    <s v="Yes"/>
    <s v="Yes"/>
    <s v="Yes"/>
    <s v="Yes"/>
    <s v="Yes"/>
    <s v="Yes"/>
    <s v="No"/>
    <s v="No"/>
    <s v="No"/>
    <s v="No"/>
    <s v="No"/>
    <s v="No"/>
    <s v="No"/>
    <s v="Standard"/>
  </r>
  <r>
    <n v="159940"/>
    <x v="905"/>
    <s v="Lake Washington School District"/>
    <s v="17-414"/>
    <s v="King"/>
    <s v="1st District"/>
    <x v="0"/>
    <x v="0"/>
    <s v="No"/>
    <s v="Yes"/>
    <s v="Mead Elementary"/>
    <s v="1725 216th Ave. N.E."/>
    <m/>
    <s v="Sammamish"/>
    <s v="Washington"/>
    <s v="98074"/>
    <n v="11"/>
    <n v="9"/>
    <n v="591"/>
    <n v="611"/>
    <n v="1.7999999999999999E-2"/>
    <n v="1.47E-2"/>
    <n v="3.27E-2"/>
    <s v="No"/>
    <s v="Yes"/>
    <s v="Yes"/>
    <s v="Yes"/>
    <s v="Yes"/>
    <s v="Yes"/>
    <s v="Yes"/>
    <s v="No"/>
    <s v="No"/>
    <s v="No"/>
    <s v="No"/>
    <s v="No"/>
    <s v="No"/>
    <s v="No"/>
    <s v="Standard"/>
  </r>
  <r>
    <n v="159940"/>
    <x v="906"/>
    <s v="Lake Washington School District"/>
    <s v="17-414"/>
    <s v="King"/>
    <s v="1st District"/>
    <x v="0"/>
    <x v="0"/>
    <s v="No"/>
    <s v="Yes"/>
    <s v="Muir Elementary"/>
    <s v="14012 132nd Ave. N.E."/>
    <m/>
    <s v="Kirkland"/>
    <s v="Washington"/>
    <s v="98034"/>
    <n v="72"/>
    <n v="22"/>
    <n v="300"/>
    <n v="394"/>
    <n v="0.1827"/>
    <n v="5.5800000000000002E-2"/>
    <n v="0.23860000000000001"/>
    <s v="No"/>
    <s v="Yes"/>
    <s v="Yes"/>
    <s v="Yes"/>
    <s v="Yes"/>
    <s v="Yes"/>
    <s v="Yes"/>
    <s v="No"/>
    <s v="No"/>
    <s v="No"/>
    <s v="No"/>
    <s v="No"/>
    <s v="No"/>
    <s v="No"/>
    <s v="Standard"/>
  </r>
  <r>
    <n v="159940"/>
    <x v="907"/>
    <s v="Lake Washington School District"/>
    <s v="17-414"/>
    <s v="King"/>
    <s v="1st District"/>
    <x v="0"/>
    <x v="0"/>
    <s v="No"/>
    <s v="Yes"/>
    <s v="Old Redmond School House"/>
    <s v="16600 NE 80th St"/>
    <m/>
    <s v="Redmond"/>
    <s v="Washington"/>
    <s v="98052"/>
    <n v="16"/>
    <n v="0"/>
    <n v="0"/>
    <n v="16"/>
    <n v="1"/>
    <n v="0"/>
    <n v="1"/>
    <s v="Yes"/>
    <s v="No"/>
    <s v="No"/>
    <s v="No"/>
    <s v="No"/>
    <s v="No"/>
    <s v="No"/>
    <s v="No"/>
    <s v="No"/>
    <s v="No"/>
    <s v="No"/>
    <s v="No"/>
    <s v="No"/>
    <s v="No"/>
    <s v="Standard"/>
  </r>
  <r>
    <n v="159940"/>
    <x v="908"/>
    <s v="Lake Washington School District"/>
    <s v="17-414"/>
    <s v="King"/>
    <s v="1st District"/>
    <x v="0"/>
    <x v="0"/>
    <s v="No"/>
    <s v="Yes"/>
    <s v="Redmond Elementary"/>
    <s v="16800 NE 80th Street"/>
    <m/>
    <s v="Redmond"/>
    <s v="Washington"/>
    <s v="98052"/>
    <n v="77"/>
    <n v="19"/>
    <n v="452"/>
    <n v="548"/>
    <n v="0.14050000000000001"/>
    <n v="3.4700000000000002E-2"/>
    <n v="0.17519999999999999"/>
    <s v="No"/>
    <s v="Yes"/>
    <s v="Yes"/>
    <s v="Yes"/>
    <s v="Yes"/>
    <s v="Yes"/>
    <s v="Yes"/>
    <s v="No"/>
    <s v="No"/>
    <s v="No"/>
    <s v="No"/>
    <s v="No"/>
    <s v="No"/>
    <s v="No"/>
    <s v="Standard"/>
  </r>
  <r>
    <n v="159940"/>
    <x v="909"/>
    <s v="Lake Washington School District"/>
    <s v="17-414"/>
    <s v="King"/>
    <s v="1st District"/>
    <x v="0"/>
    <x v="0"/>
    <s v="No"/>
    <s v="Yes"/>
    <s v="Redmond High"/>
    <s v="17272 N.E. 104th"/>
    <m/>
    <s v="Redmond"/>
    <s v="Washington"/>
    <s v="98052"/>
    <n v="182"/>
    <n v="74"/>
    <n v="1984"/>
    <n v="2240"/>
    <n v="8.1299999999999997E-2"/>
    <n v="3.3000000000000002E-2"/>
    <n v="0.1143"/>
    <s v="No"/>
    <s v="No"/>
    <s v="No"/>
    <s v="No"/>
    <s v="No"/>
    <s v="No"/>
    <s v="No"/>
    <s v="No"/>
    <s v="No"/>
    <s v="No"/>
    <s v="Yes"/>
    <s v="Yes"/>
    <s v="Yes"/>
    <s v="Yes"/>
    <s v="Standard"/>
  </r>
  <r>
    <n v="159940"/>
    <x v="910"/>
    <s v="Lake Washington School District"/>
    <s v="17-414"/>
    <s v="King"/>
    <s v="1st District"/>
    <x v="0"/>
    <x v="0"/>
    <s v="No"/>
    <s v="Yes"/>
    <s v="Redmond Middle School"/>
    <s v="10055 166th N.E."/>
    <m/>
    <s v="Redmond"/>
    <s v="Washington"/>
    <s v="98052"/>
    <n v="117"/>
    <n v="16"/>
    <n v="815"/>
    <n v="948"/>
    <n v="0.1234"/>
    <n v="1.6899999999999998E-2"/>
    <n v="0.14030000000000001"/>
    <s v="No"/>
    <s v="No"/>
    <s v="No"/>
    <s v="No"/>
    <s v="No"/>
    <s v="No"/>
    <s v="No"/>
    <s v="Yes"/>
    <s v="Yes"/>
    <s v="Yes"/>
    <s v="No"/>
    <s v="No"/>
    <s v="No"/>
    <s v="No"/>
    <s v="Standard"/>
  </r>
  <r>
    <n v="159940"/>
    <x v="911"/>
    <s v="Lake Washington School District"/>
    <s v="17-414"/>
    <s v="King"/>
    <s v="1st District"/>
    <x v="0"/>
    <x v="0"/>
    <s v="No"/>
    <s v="Yes"/>
    <s v="Rockwell Elementary"/>
    <s v="11125 162nd Ave. N.E."/>
    <m/>
    <s v="Redmond"/>
    <s v="Washington"/>
    <s v="98052"/>
    <n v="17"/>
    <n v="3"/>
    <n v="423"/>
    <n v="443"/>
    <n v="3.8399999999999997E-2"/>
    <n v="6.7999999999999996E-3"/>
    <n v="4.5100000000000001E-2"/>
    <s v="No"/>
    <s v="Yes"/>
    <s v="Yes"/>
    <s v="Yes"/>
    <s v="Yes"/>
    <s v="Yes"/>
    <s v="Yes"/>
    <s v="No"/>
    <s v="No"/>
    <s v="No"/>
    <s v="No"/>
    <s v="No"/>
    <s v="No"/>
    <s v="No"/>
    <s v="Standard"/>
  </r>
  <r>
    <n v="159940"/>
    <x v="912"/>
    <s v="Lake Washington School District"/>
    <s v="17-414"/>
    <s v="King"/>
    <s v="1st District"/>
    <x v="0"/>
    <x v="0"/>
    <s v="No"/>
    <s v="Yes"/>
    <s v="Rosa Parks Elementary"/>
    <s v="22825 NE Cedar Park Crescent"/>
    <m/>
    <s v="Redmond"/>
    <s v="Washington"/>
    <s v="98053"/>
    <n v="13"/>
    <n v="5"/>
    <n v="559"/>
    <n v="577"/>
    <n v="2.2499999999999999E-2"/>
    <n v="8.6999999999999994E-3"/>
    <n v="3.1199999999999999E-2"/>
    <s v="No"/>
    <s v="Yes"/>
    <s v="Yes"/>
    <s v="Yes"/>
    <s v="Yes"/>
    <s v="Yes"/>
    <s v="Yes"/>
    <s v="No"/>
    <s v="No"/>
    <s v="No"/>
    <s v="No"/>
    <s v="No"/>
    <s v="No"/>
    <s v="No"/>
    <s v="Standard"/>
  </r>
  <r>
    <n v="159940"/>
    <x v="913"/>
    <s v="Lake Washington School District"/>
    <s v="17-414"/>
    <s v="King"/>
    <s v="1st District"/>
    <x v="0"/>
    <x v="0"/>
    <s v="No"/>
    <s v="Yes"/>
    <s v="Rose Hill Elementary"/>
    <s v="8044 128th Ave. N.E."/>
    <m/>
    <s v="Kirkland"/>
    <s v="Washington"/>
    <s v="98033"/>
    <n v="45"/>
    <n v="20"/>
    <n v="416"/>
    <n v="481"/>
    <n v="9.3600000000000003E-2"/>
    <n v="4.1599999999999998E-2"/>
    <n v="0.1351"/>
    <s v="No"/>
    <s v="Yes"/>
    <s v="Yes"/>
    <s v="Yes"/>
    <s v="Yes"/>
    <s v="Yes"/>
    <s v="Yes"/>
    <s v="No"/>
    <s v="No"/>
    <s v="No"/>
    <s v="No"/>
    <s v="No"/>
    <s v="No"/>
    <s v="No"/>
    <s v="Standard"/>
  </r>
  <r>
    <n v="159940"/>
    <x v="914"/>
    <s v="Lake Washington School District"/>
    <s v="17-414"/>
    <s v="King"/>
    <s v="1st District"/>
    <x v="0"/>
    <x v="0"/>
    <s v="No"/>
    <s v="Yes"/>
    <s v="Rose Hill Middle School"/>
    <s v="13505 N.E. 75th St."/>
    <m/>
    <s v="Redmond"/>
    <s v="Washington"/>
    <s v="98052"/>
    <n v="93"/>
    <n v="30"/>
    <n v="858"/>
    <n v="981"/>
    <n v="9.4799999999999995E-2"/>
    <n v="3.0599999999999999E-2"/>
    <n v="0.12540000000000001"/>
    <s v="No"/>
    <s v="No"/>
    <s v="No"/>
    <s v="No"/>
    <s v="No"/>
    <s v="No"/>
    <s v="No"/>
    <s v="Yes"/>
    <s v="Yes"/>
    <s v="Yes"/>
    <s v="No"/>
    <s v="No"/>
    <s v="No"/>
    <s v="No"/>
    <s v="Standard"/>
  </r>
  <r>
    <n v="159940"/>
    <x v="915"/>
    <s v="Lake Washington School District"/>
    <s v="17-414"/>
    <s v="King"/>
    <s v="1st District"/>
    <x v="0"/>
    <x v="0"/>
    <s v="No"/>
    <s v="Yes"/>
    <s v="Rush Elementary"/>
    <s v="6101 152nd N.E."/>
    <m/>
    <s v="Redmond"/>
    <s v="Washington"/>
    <s v="98052"/>
    <n v="26"/>
    <n v="6"/>
    <n v="600"/>
    <n v="632"/>
    <n v="4.1099999999999998E-2"/>
    <n v="9.4999999999999998E-3"/>
    <n v="5.0599999999999999E-2"/>
    <s v="No"/>
    <s v="Yes"/>
    <s v="Yes"/>
    <s v="Yes"/>
    <s v="Yes"/>
    <s v="Yes"/>
    <s v="Yes"/>
    <s v="No"/>
    <s v="No"/>
    <s v="No"/>
    <s v="No"/>
    <s v="No"/>
    <s v="No"/>
    <s v="No"/>
    <s v="Standard"/>
  </r>
  <r>
    <n v="159940"/>
    <x v="916"/>
    <s v="Lake Washington School District"/>
    <s v="17-414"/>
    <s v="King"/>
    <s v="1st District"/>
    <x v="0"/>
    <x v="0"/>
    <s v="No"/>
    <s v="Yes"/>
    <s v="Sandburg Elementary"/>
    <s v="12801 84th Ave. N.E."/>
    <m/>
    <s v="Kirkland"/>
    <s v="Washington"/>
    <s v="98034"/>
    <n v="27"/>
    <n v="5"/>
    <n v="438"/>
    <n v="470"/>
    <n v="5.74E-2"/>
    <n v="1.06E-2"/>
    <n v="6.8099999999999994E-2"/>
    <s v="Yes"/>
    <s v="Yes"/>
    <s v="Yes"/>
    <s v="Yes"/>
    <s v="Yes"/>
    <s v="Yes"/>
    <s v="Yes"/>
    <s v="No"/>
    <s v="No"/>
    <s v="No"/>
    <s v="No"/>
    <s v="No"/>
    <s v="No"/>
    <s v="No"/>
    <s v="Standard"/>
  </r>
  <r>
    <n v="159940"/>
    <x v="917"/>
    <s v="Lake Washington School District"/>
    <s v="17-414"/>
    <s v="King"/>
    <s v="1st District"/>
    <x v="0"/>
    <x v="0"/>
    <s v="No"/>
    <s v="Yes"/>
    <s v="Smith Elementary"/>
    <s v="23305 N.E. 14th"/>
    <m/>
    <s v="Sammamish"/>
    <s v="Washington"/>
    <s v="98074"/>
    <n v="10"/>
    <n v="4"/>
    <n v="605"/>
    <n v="619"/>
    <n v="1.6199999999999999E-2"/>
    <n v="6.4999999999999997E-3"/>
    <n v="2.2599999999999999E-2"/>
    <s v="No"/>
    <s v="Yes"/>
    <s v="Yes"/>
    <s v="Yes"/>
    <s v="Yes"/>
    <s v="Yes"/>
    <s v="Yes"/>
    <s v="No"/>
    <s v="No"/>
    <s v="No"/>
    <s v="No"/>
    <s v="No"/>
    <s v="No"/>
    <s v="No"/>
    <s v="Standard"/>
  </r>
  <r>
    <n v="159940"/>
    <x v="918"/>
    <s v="Lake Washington School District"/>
    <s v="17-414"/>
    <s v="King"/>
    <s v="1st District"/>
    <x v="0"/>
    <x v="0"/>
    <s v="No"/>
    <s v="Yes"/>
    <s v="Tesla STEM High School"/>
    <s v="4301 228th Ave NE"/>
    <m/>
    <s v="Redmond"/>
    <s v="Washington"/>
    <s v="98053"/>
    <n v="4"/>
    <n v="1"/>
    <n v="604"/>
    <n v="609"/>
    <n v="6.6E-3"/>
    <n v="1.6000000000000001E-3"/>
    <n v="8.2000000000000007E-3"/>
    <s v="No"/>
    <s v="No"/>
    <s v="No"/>
    <s v="No"/>
    <s v="No"/>
    <s v="No"/>
    <s v="No"/>
    <s v="No"/>
    <s v="No"/>
    <s v="No"/>
    <s v="Yes"/>
    <s v="Yes"/>
    <s v="Yes"/>
    <s v="Yes"/>
    <s v="Standard"/>
  </r>
  <r>
    <n v="159940"/>
    <x v="919"/>
    <s v="Lake Washington School District"/>
    <s v="17-414"/>
    <s v="King"/>
    <s v="1st District"/>
    <x v="0"/>
    <x v="0"/>
    <s v="No"/>
    <s v="Yes"/>
    <s v="Thoreau Elementary"/>
    <s v="8224 N.E. 138th St."/>
    <m/>
    <s v="Kirkland"/>
    <s v="Washington"/>
    <s v="98034"/>
    <n v="24"/>
    <n v="8"/>
    <n v="378"/>
    <n v="410"/>
    <n v="5.8500000000000003E-2"/>
    <n v="1.95E-2"/>
    <n v="7.8E-2"/>
    <s v="No"/>
    <s v="Yes"/>
    <s v="Yes"/>
    <s v="Yes"/>
    <s v="Yes"/>
    <s v="Yes"/>
    <s v="Yes"/>
    <s v="No"/>
    <s v="No"/>
    <s v="No"/>
    <s v="No"/>
    <s v="No"/>
    <s v="No"/>
    <s v="No"/>
    <s v="Standard"/>
  </r>
  <r>
    <n v="159940"/>
    <x v="920"/>
    <s v="Lake Washington School District"/>
    <s v="17-414"/>
    <s v="King"/>
    <s v="1st District"/>
    <x v="0"/>
    <x v="0"/>
    <s v="No"/>
    <s v="Yes"/>
    <s v="Timberline Middle School"/>
    <s v="9900 REDMOND RIDGE DR NE"/>
    <m/>
    <s v="REDMOND"/>
    <s v="Washington"/>
    <s v="98053"/>
    <n v="45"/>
    <n v="8"/>
    <n v="700"/>
    <n v="753"/>
    <n v="5.9799999999999999E-2"/>
    <n v="1.06E-2"/>
    <n v="7.0400000000000004E-2"/>
    <s v="No"/>
    <s v="No"/>
    <s v="No"/>
    <s v="No"/>
    <s v="No"/>
    <s v="No"/>
    <s v="No"/>
    <s v="Yes"/>
    <s v="Yes"/>
    <s v="Yes"/>
    <s v="No"/>
    <s v="No"/>
    <s v="No"/>
    <s v="No"/>
    <s v="Standard"/>
  </r>
  <r>
    <n v="159940"/>
    <x v="921"/>
    <s v="Lake Washington School District"/>
    <s v="17-414"/>
    <s v="King"/>
    <s v="1st District"/>
    <x v="0"/>
    <x v="0"/>
    <s v="No"/>
    <s v="Yes"/>
    <s v="Twain Elementary"/>
    <s v="9525 130th Ave. N.E."/>
    <m/>
    <s v="Kirkland"/>
    <s v="Washington"/>
    <s v="98033"/>
    <n v="57"/>
    <n v="23"/>
    <n v="588"/>
    <n v="668"/>
    <n v="8.5300000000000001E-2"/>
    <n v="3.44E-2"/>
    <n v="0.1198"/>
    <s v="No"/>
    <s v="Yes"/>
    <s v="Yes"/>
    <s v="Yes"/>
    <s v="Yes"/>
    <s v="Yes"/>
    <s v="Yes"/>
    <s v="No"/>
    <s v="No"/>
    <s v="No"/>
    <s v="No"/>
    <s v="No"/>
    <s v="No"/>
    <s v="No"/>
    <s v="Standard"/>
  </r>
  <r>
    <n v="159940"/>
    <x v="922"/>
    <s v="Lake Washington School District"/>
    <s v="17-414"/>
    <s v="King"/>
    <s v="1st District"/>
    <x v="0"/>
    <x v="0"/>
    <s v="No"/>
    <s v="Yes"/>
    <s v="Wilder Elementary"/>
    <s v="22130 N.E. 133rd."/>
    <m/>
    <s v="Woodinville"/>
    <s v="Washington"/>
    <s v="98072"/>
    <n v="12"/>
    <n v="4"/>
    <n v="293"/>
    <n v="309"/>
    <n v="3.8800000000000001E-2"/>
    <n v="1.29E-2"/>
    <n v="5.1799999999999999E-2"/>
    <s v="Yes"/>
    <s v="Yes"/>
    <s v="Yes"/>
    <s v="Yes"/>
    <s v="Yes"/>
    <s v="Yes"/>
    <s v="Yes"/>
    <s v="No"/>
    <s v="No"/>
    <s v="No"/>
    <s v="No"/>
    <s v="No"/>
    <s v="No"/>
    <s v="No"/>
    <s v="Standard"/>
  </r>
  <r>
    <n v="159351"/>
    <x v="923"/>
    <s v="Lakewood School District"/>
    <s v="31-306"/>
    <s v="Snohomish"/>
    <s v="2nd District"/>
    <x v="0"/>
    <x v="0"/>
    <s v="No"/>
    <s v="Yes"/>
    <s v="Cougar Creek Elementary School"/>
    <s v="16216 11th Ave NE"/>
    <m/>
    <s v="Arlington"/>
    <s v="Washington"/>
    <s v="98223"/>
    <n v="218"/>
    <n v="0"/>
    <n v="151"/>
    <n v="369"/>
    <n v="0.59079999999999999"/>
    <n v="0"/>
    <n v="0.59079999999999999"/>
    <s v="No"/>
    <s v="Yes"/>
    <s v="Yes"/>
    <s v="Yes"/>
    <s v="Yes"/>
    <s v="Yes"/>
    <s v="Yes"/>
    <s v="No"/>
    <s v="No"/>
    <s v="No"/>
    <s v="No"/>
    <s v="No"/>
    <s v="No"/>
    <s v="No"/>
    <s v="CEP"/>
  </r>
  <r>
    <n v="159351"/>
    <x v="924"/>
    <s v="Lakewood School District"/>
    <s v="31-306"/>
    <s v="Snohomish"/>
    <s v="2nd District"/>
    <x v="0"/>
    <x v="0"/>
    <s v="No"/>
    <s v="Yes"/>
    <s v="English Crossing Elementary (formerly 3-5)"/>
    <s v="16728 16th Drive NE"/>
    <m/>
    <s v="Marysville"/>
    <s v="Washington"/>
    <s v="98271"/>
    <n v="229"/>
    <n v="0"/>
    <n v="99"/>
    <n v="328"/>
    <n v="0.69820000000000004"/>
    <n v="0"/>
    <n v="0.69820000000000004"/>
    <s v="Yes"/>
    <s v="Yes"/>
    <s v="Yes"/>
    <s v="Yes"/>
    <s v="Yes"/>
    <s v="Yes"/>
    <s v="Yes"/>
    <s v="No"/>
    <s v="No"/>
    <s v="No"/>
    <s v="No"/>
    <s v="No"/>
    <s v="No"/>
    <s v="No"/>
    <s v="CEP"/>
  </r>
  <r>
    <n v="159351"/>
    <x v="925"/>
    <s v="Lakewood School District"/>
    <s v="31-306"/>
    <s v="Snohomish"/>
    <s v="2nd District"/>
    <x v="0"/>
    <x v="0"/>
    <s v="No"/>
    <s v="Yes"/>
    <s v="Lakewood Elementary (formerly K-2)"/>
    <s v="17000 16th Dr. NE"/>
    <m/>
    <s v="Marysville"/>
    <s v="Washington"/>
    <s v="98271"/>
    <n v="414"/>
    <n v="0"/>
    <n v="102"/>
    <n v="516"/>
    <n v="0.80230000000000001"/>
    <n v="0"/>
    <n v="0.80230000000000001"/>
    <s v="Yes"/>
    <s v="Yes"/>
    <s v="Yes"/>
    <s v="Yes"/>
    <s v="Yes"/>
    <s v="Yes"/>
    <s v="Yes"/>
    <s v="No"/>
    <s v="No"/>
    <s v="No"/>
    <s v="No"/>
    <s v="No"/>
    <s v="No"/>
    <s v="No"/>
    <s v="CEP"/>
  </r>
  <r>
    <n v="159351"/>
    <x v="926"/>
    <s v="Lakewood School District"/>
    <s v="31-306"/>
    <s v="Snohomish"/>
    <s v="2nd District"/>
    <x v="0"/>
    <x v="0"/>
    <s v="No"/>
    <s v="Yes"/>
    <s v="Lakewood High School 9-12"/>
    <s v="17023 11th Ave. NE"/>
    <m/>
    <s v="Arlington"/>
    <s v="Washington"/>
    <s v="98223"/>
    <n v="263"/>
    <n v="49"/>
    <n v="538"/>
    <n v="850"/>
    <n v="0.30940000000000001"/>
    <n v="5.7599999999999998E-2"/>
    <n v="0.36709999999999998"/>
    <s v="No"/>
    <s v="No"/>
    <s v="No"/>
    <s v="No"/>
    <s v="No"/>
    <s v="No"/>
    <s v="No"/>
    <s v="No"/>
    <s v="No"/>
    <s v="No"/>
    <s v="Yes"/>
    <s v="Yes"/>
    <s v="Yes"/>
    <s v="Yes"/>
    <s v="Standard"/>
  </r>
  <r>
    <n v="159351"/>
    <x v="927"/>
    <s v="Lakewood School District"/>
    <s v="31-306"/>
    <s v="Snohomish"/>
    <s v="2nd District"/>
    <x v="0"/>
    <x v="0"/>
    <s v="No"/>
    <s v="Yes"/>
    <s v="Lakewood Middle School 6-8"/>
    <s v="16800 16th Dr. NE"/>
    <m/>
    <s v="Marysville"/>
    <s v="Washington"/>
    <s v="98271"/>
    <n v="214"/>
    <n v="44"/>
    <n v="335"/>
    <n v="593"/>
    <n v="0.3609"/>
    <n v="7.4200000000000002E-2"/>
    <n v="0.43509999999999999"/>
    <s v="No"/>
    <s v="No"/>
    <s v="No"/>
    <s v="No"/>
    <s v="No"/>
    <s v="No"/>
    <s v="No"/>
    <s v="Yes"/>
    <s v="Yes"/>
    <s v="Yes"/>
    <s v="No"/>
    <s v="No"/>
    <s v="No"/>
    <s v="No"/>
    <s v="Standard"/>
  </r>
  <r>
    <n v="159449"/>
    <x v="928"/>
    <s v="Lamont School District"/>
    <s v="38-264"/>
    <s v="Whitman"/>
    <s v="5th District"/>
    <x v="0"/>
    <x v="0"/>
    <s v="No"/>
    <s v="Yes"/>
    <s v="Lamont Middle"/>
    <s v="602 Main St."/>
    <m/>
    <s v="Lamont"/>
    <s v="Washington"/>
    <s v="99017"/>
    <n v="28"/>
    <n v="0"/>
    <n v="2"/>
    <n v="30"/>
    <n v="0.93330000000000002"/>
    <n v="0"/>
    <n v="0.93330000000000002"/>
    <s v="No"/>
    <s v="No"/>
    <s v="No"/>
    <s v="No"/>
    <s v="No"/>
    <s v="No"/>
    <s v="Yes"/>
    <s v="Yes"/>
    <s v="Yes"/>
    <s v="Yes"/>
    <s v="No"/>
    <s v="No"/>
    <s v="No"/>
    <s v="No"/>
    <s v="CEP"/>
  </r>
  <r>
    <n v="159380"/>
    <x v="929"/>
    <s v="Liberty School District"/>
    <s v="32-362"/>
    <s v="Spokane"/>
    <s v="5th District"/>
    <x v="0"/>
    <x v="0"/>
    <s v="No"/>
    <s v="Yes"/>
    <s v="Liberty High School"/>
    <s v="E 6404 Spangle-Waverly Rd"/>
    <m/>
    <s v="Spangle"/>
    <s v="Washington"/>
    <s v="99031"/>
    <n v="45"/>
    <n v="17"/>
    <n v="118"/>
    <n v="180"/>
    <n v="0.25"/>
    <n v="9.4399999999999998E-2"/>
    <n v="0.34439999999999998"/>
    <s v="No"/>
    <s v="No"/>
    <s v="No"/>
    <s v="No"/>
    <s v="No"/>
    <s v="No"/>
    <s v="No"/>
    <s v="No"/>
    <s v="No"/>
    <s v="No"/>
    <s v="Yes"/>
    <s v="Yes"/>
    <s v="Yes"/>
    <s v="Yes"/>
    <s v="Standard"/>
  </r>
  <r>
    <n v="159380"/>
    <x v="930"/>
    <s v="Liberty School District"/>
    <s v="32-362"/>
    <s v="Spokane"/>
    <s v="5th District"/>
    <x v="0"/>
    <x v="0"/>
    <s v="No"/>
    <s v="Yes"/>
    <s v="Liberty Jr. High &amp; Elementary"/>
    <s v="29818 S. North Pine Creek Rd"/>
    <m/>
    <s v="Spangle"/>
    <s v="Washington"/>
    <s v="99031"/>
    <n v="127"/>
    <n v="36"/>
    <n v="253"/>
    <n v="416"/>
    <n v="0.30530000000000002"/>
    <n v="8.6499999999999994E-2"/>
    <n v="0.39179999999999998"/>
    <s v="No"/>
    <s v="Yes"/>
    <s v="Yes"/>
    <s v="Yes"/>
    <s v="Yes"/>
    <s v="Yes"/>
    <s v="Yes"/>
    <s v="Yes"/>
    <s v="Yes"/>
    <s v="Yes"/>
    <s v="No"/>
    <s v="No"/>
    <s v="No"/>
    <s v="No"/>
    <s v="Standard"/>
  </r>
  <r>
    <n v="159857"/>
    <x v="931"/>
    <s v="Lincoln County - 9 County Consortium for Martin Hall"/>
    <m/>
    <s v="Spokane"/>
    <s v="5th District"/>
    <x v="0"/>
    <x v="2"/>
    <s v="Yes"/>
    <s v="Yes"/>
    <s v="Martin Hall J. D. F."/>
    <s v="201 Pine Street"/>
    <s v="Box 670"/>
    <s v="Medical Lake"/>
    <s v="Washington"/>
    <s v="99022"/>
    <n v="14"/>
    <n v="0"/>
    <n v="0"/>
    <n v="14"/>
    <n v="1"/>
    <n v="0"/>
    <n v="1"/>
    <s v="No"/>
    <s v="No"/>
    <s v="No"/>
    <s v="No"/>
    <s v="No"/>
    <s v="No"/>
    <s v="No"/>
    <s v="No"/>
    <s v="No"/>
    <s v="No"/>
    <s v="Yes"/>
    <s v="Yes"/>
    <s v="Yes"/>
    <s v="Yes"/>
    <s v="Standard"/>
  </r>
  <r>
    <n v="159444"/>
    <x v="932"/>
    <s v="Lind School District"/>
    <s v="01-158"/>
    <s v="Adams"/>
    <s v="4th District"/>
    <x v="0"/>
    <x v="0"/>
    <s v="No"/>
    <s v="Yes"/>
    <s v="Lind Elementary School"/>
    <s v="PO Box 340"/>
    <m/>
    <s v="Lind"/>
    <s v="Washington"/>
    <s v="99341"/>
    <n v="112"/>
    <n v="0"/>
    <n v="4"/>
    <n v="116"/>
    <n v="0.96550000000000002"/>
    <n v="0"/>
    <n v="0.96550000000000002"/>
    <s v="Yes"/>
    <s v="Yes"/>
    <s v="Yes"/>
    <s v="Yes"/>
    <s v="Yes"/>
    <s v="Yes"/>
    <s v="Yes"/>
    <s v="No"/>
    <s v="No"/>
    <s v="No"/>
    <s v="No"/>
    <s v="No"/>
    <s v="No"/>
    <s v="No"/>
    <s v="CEP"/>
  </r>
  <r>
    <n v="159444"/>
    <x v="933"/>
    <s v="Lind School District"/>
    <s v="01-158"/>
    <s v="Adams"/>
    <s v="4th District"/>
    <x v="0"/>
    <x v="0"/>
    <s v="No"/>
    <s v="Yes"/>
    <s v="Lind-Ritzville High School"/>
    <s v="PO Box 340"/>
    <m/>
    <s v="Lind"/>
    <s v="Washington"/>
    <s v="99341"/>
    <n v="33"/>
    <n v="4"/>
    <n v="12"/>
    <n v="49"/>
    <n v="0.67349999999999999"/>
    <n v="8.1600000000000006E-2"/>
    <n v="0.75509999999999999"/>
    <s v="No"/>
    <s v="No"/>
    <s v="No"/>
    <s v="No"/>
    <s v="No"/>
    <s v="No"/>
    <s v="No"/>
    <s v="No"/>
    <s v="No"/>
    <s v="No"/>
    <s v="Yes"/>
    <s v="Yes"/>
    <s v="Yes"/>
    <s v="Yes"/>
    <s v="Standard"/>
  </r>
  <r>
    <n v="159444"/>
    <x v="934"/>
    <s v="Lind School District"/>
    <s v="01-158"/>
    <s v="Adams"/>
    <s v="4th District"/>
    <x v="0"/>
    <x v="0"/>
    <s v="No"/>
    <s v="Yes"/>
    <s v="Lind-Ritzville Middle School"/>
    <s v="PO Box 340"/>
    <m/>
    <s v="Lind"/>
    <s v="Washington"/>
    <s v="99341"/>
    <n v="31"/>
    <n v="4"/>
    <n v="17"/>
    <n v="52"/>
    <n v="0.59619999999999995"/>
    <n v="7.6899999999999996E-2"/>
    <n v="0.67310000000000003"/>
    <s v="No"/>
    <s v="No"/>
    <s v="No"/>
    <s v="No"/>
    <s v="No"/>
    <s v="No"/>
    <s v="No"/>
    <s v="Yes"/>
    <s v="Yes"/>
    <s v="Yes"/>
    <s v="No"/>
    <s v="No"/>
    <s v="No"/>
    <s v="No"/>
    <s v="Standard"/>
  </r>
  <r>
    <n v="159910"/>
    <x v="935"/>
    <s v="Longview School District"/>
    <s v="08-122"/>
    <s v="Cowlitz"/>
    <s v="3rd District"/>
    <x v="0"/>
    <x v="0"/>
    <s v="No"/>
    <s v="Yes"/>
    <s v="Broadway Learning Center"/>
    <s v="1410 8th Avenue"/>
    <m/>
    <s v="Longview"/>
    <s v="Washington"/>
    <s v="98632"/>
    <n v="81"/>
    <n v="0"/>
    <n v="13"/>
    <n v="94"/>
    <n v="0.86170000000000002"/>
    <n v="0"/>
    <n v="0.86170000000000002"/>
    <s v="Yes"/>
    <s v="Yes"/>
    <s v="No"/>
    <s v="No"/>
    <s v="No"/>
    <s v="No"/>
    <s v="No"/>
    <s v="No"/>
    <s v="No"/>
    <s v="No"/>
    <s v="No"/>
    <s v="No"/>
    <s v="No"/>
    <s v="No"/>
    <s v="CEP"/>
  </r>
  <r>
    <n v="159910"/>
    <x v="936"/>
    <s v="Longview School District"/>
    <s v="08-122"/>
    <s v="Cowlitz"/>
    <s v="3rd District"/>
    <x v="0"/>
    <x v="0"/>
    <s v="No"/>
    <s v="Yes"/>
    <s v="Cascade Middle School"/>
    <s v="2621 Parkview Drive"/>
    <m/>
    <s v="Longview"/>
    <s v="Washington"/>
    <s v="98632"/>
    <n v="382"/>
    <n v="0"/>
    <n v="77"/>
    <n v="459"/>
    <n v="0.83220000000000005"/>
    <n v="0"/>
    <n v="0.83220000000000005"/>
    <s v="No"/>
    <s v="No"/>
    <s v="No"/>
    <s v="No"/>
    <s v="No"/>
    <s v="No"/>
    <s v="No"/>
    <s v="Yes"/>
    <s v="Yes"/>
    <s v="Yes"/>
    <s v="No"/>
    <s v="No"/>
    <s v="No"/>
    <s v="No"/>
    <s v="CEP"/>
  </r>
  <r>
    <n v="159910"/>
    <x v="937"/>
    <s v="Longview School District"/>
    <s v="08-122"/>
    <s v="Cowlitz"/>
    <s v="3rd District"/>
    <x v="0"/>
    <x v="0"/>
    <s v="No"/>
    <s v="Yes"/>
    <s v="Columbia Heights Elementary"/>
    <s v="2820 Parkview Dr"/>
    <m/>
    <s v="Longview"/>
    <s v="Washington"/>
    <s v="98632"/>
    <n v="261"/>
    <n v="0"/>
    <n v="69"/>
    <n v="330"/>
    <n v="0.79090000000000005"/>
    <n v="0"/>
    <n v="0.79090000000000005"/>
    <s v="No"/>
    <s v="Yes"/>
    <s v="Yes"/>
    <s v="Yes"/>
    <s v="Yes"/>
    <s v="Yes"/>
    <s v="Yes"/>
    <s v="No"/>
    <s v="No"/>
    <s v="No"/>
    <s v="No"/>
    <s v="No"/>
    <s v="No"/>
    <s v="No"/>
    <s v="CEP"/>
  </r>
  <r>
    <n v="159910"/>
    <x v="938"/>
    <s v="Longview School District"/>
    <s v="08-122"/>
    <s v="Cowlitz"/>
    <s v="3rd District"/>
    <x v="0"/>
    <x v="0"/>
    <s v="No"/>
    <s v="Yes"/>
    <s v="Columbia Valley Garden Elementary"/>
    <s v="2644 30th Ave"/>
    <m/>
    <s v="Longview"/>
    <s v="Washington"/>
    <s v="98632"/>
    <n v="253"/>
    <n v="0"/>
    <n v="130"/>
    <n v="383"/>
    <n v="0.66059999999999997"/>
    <n v="0"/>
    <n v="0.66059999999999997"/>
    <s v="No"/>
    <s v="Yes"/>
    <s v="Yes"/>
    <s v="Yes"/>
    <s v="Yes"/>
    <s v="Yes"/>
    <s v="Yes"/>
    <s v="No"/>
    <s v="No"/>
    <s v="No"/>
    <s v="No"/>
    <s v="No"/>
    <s v="No"/>
    <s v="No"/>
    <s v="CEP"/>
  </r>
  <r>
    <n v="159910"/>
    <x v="939"/>
    <s v="Longview School District"/>
    <s v="08-122"/>
    <s v="Cowlitz"/>
    <s v="3rd District"/>
    <x v="0"/>
    <x v="0"/>
    <s v="No"/>
    <s v="Yes"/>
    <s v="Cowlitz County Youth Services School"/>
    <s v="1725 First Ave."/>
    <m/>
    <s v="Longview"/>
    <s v="Washington"/>
    <s v="98632"/>
    <n v="10"/>
    <n v="0"/>
    <n v="0"/>
    <n v="10"/>
    <n v="1"/>
    <n v="0"/>
    <n v="1"/>
    <s v="No"/>
    <s v="No"/>
    <s v="No"/>
    <s v="No"/>
    <s v="No"/>
    <s v="No"/>
    <s v="No"/>
    <s v="Yes"/>
    <s v="Yes"/>
    <s v="Yes"/>
    <s v="Yes"/>
    <s v="Yes"/>
    <s v="Yes"/>
    <s v="Yes"/>
    <s v="Standard"/>
  </r>
  <r>
    <n v="159910"/>
    <x v="940"/>
    <s v="Longview School District"/>
    <s v="08-122"/>
    <s v="Cowlitz"/>
    <s v="3rd District"/>
    <x v="0"/>
    <x v="0"/>
    <s v="No"/>
    <s v="Yes"/>
    <s v="Kessler Elementary School"/>
    <s v="1902 East Kessler Blvd"/>
    <m/>
    <s v="Longview"/>
    <s v="Washington"/>
    <s v="98632"/>
    <n v="292"/>
    <n v="0"/>
    <n v="0"/>
    <n v="292"/>
    <n v="1"/>
    <n v="0"/>
    <n v="1"/>
    <s v="No"/>
    <s v="Yes"/>
    <s v="Yes"/>
    <s v="Yes"/>
    <s v="Yes"/>
    <s v="Yes"/>
    <s v="Yes"/>
    <s v="No"/>
    <s v="No"/>
    <s v="No"/>
    <s v="No"/>
    <s v="No"/>
    <s v="No"/>
    <s v="No"/>
    <s v="CEP"/>
  </r>
  <r>
    <n v="159910"/>
    <x v="941"/>
    <s v="Longview School District"/>
    <s v="08-122"/>
    <s v="Cowlitz"/>
    <s v="3rd District"/>
    <x v="0"/>
    <x v="0"/>
    <s v="No"/>
    <s v="Yes"/>
    <s v="Mark Morris High School"/>
    <s v="1602 Mark Morris Crt"/>
    <m/>
    <s v="Longview"/>
    <s v="Washington"/>
    <s v="98632"/>
    <n v="526"/>
    <n v="0"/>
    <n v="407"/>
    <n v="933"/>
    <n v="0.56379999999999997"/>
    <n v="0"/>
    <n v="0.56379999999999997"/>
    <s v="No"/>
    <s v="No"/>
    <s v="No"/>
    <s v="No"/>
    <s v="No"/>
    <s v="No"/>
    <s v="No"/>
    <s v="No"/>
    <s v="No"/>
    <s v="No"/>
    <s v="Yes"/>
    <s v="Yes"/>
    <s v="Yes"/>
    <s v="Yes"/>
    <s v="CEP"/>
  </r>
  <r>
    <n v="159910"/>
    <x v="942"/>
    <s v="Longview School District"/>
    <s v="08-122"/>
    <s v="Cowlitz"/>
    <s v="3rd District"/>
    <x v="0"/>
    <x v="0"/>
    <s v="No"/>
    <s v="Yes"/>
    <s v="Mint Valley Elementary School"/>
    <s v="2745 38th ave"/>
    <m/>
    <s v="Longview"/>
    <s v="Washington"/>
    <s v="98632"/>
    <n v="423"/>
    <n v="0"/>
    <n v="0"/>
    <n v="423"/>
    <n v="1"/>
    <n v="0"/>
    <n v="1"/>
    <s v="No"/>
    <s v="Yes"/>
    <s v="Yes"/>
    <s v="Yes"/>
    <s v="Yes"/>
    <s v="Yes"/>
    <s v="Yes"/>
    <s v="No"/>
    <s v="No"/>
    <s v="No"/>
    <s v="No"/>
    <s v="No"/>
    <s v="No"/>
    <s v="No"/>
    <s v="CEP"/>
  </r>
  <r>
    <n v="159910"/>
    <x v="943"/>
    <s v="Longview School District"/>
    <s v="08-122"/>
    <s v="Cowlitz"/>
    <s v="3rd District"/>
    <x v="0"/>
    <x v="0"/>
    <s v="No"/>
    <s v="Yes"/>
    <s v="Monticello Middle School"/>
    <s v="1225 28th Avenue"/>
    <m/>
    <s v="Longview"/>
    <s v="Washington"/>
    <s v="98632"/>
    <n v="475"/>
    <n v="0"/>
    <n v="23"/>
    <n v="498"/>
    <n v="0.95379999999999998"/>
    <n v="0"/>
    <n v="0.95379999999999998"/>
    <s v="No"/>
    <s v="No"/>
    <s v="No"/>
    <s v="No"/>
    <s v="No"/>
    <s v="No"/>
    <s v="No"/>
    <s v="Yes"/>
    <s v="Yes"/>
    <s v="Yes"/>
    <s v="No"/>
    <s v="No"/>
    <s v="No"/>
    <s v="No"/>
    <s v="CEP"/>
  </r>
  <r>
    <n v="159910"/>
    <x v="944"/>
    <s v="Longview School District"/>
    <s v="08-122"/>
    <s v="Cowlitz"/>
    <s v="3rd District"/>
    <x v="0"/>
    <x v="0"/>
    <s v="No"/>
    <s v="Yes"/>
    <s v="Mt. Solo Middle School"/>
    <s v="5300 Mt Solo"/>
    <m/>
    <s v="Longview"/>
    <s v="Washington"/>
    <s v="98632"/>
    <n v="294"/>
    <n v="0"/>
    <n v="128"/>
    <n v="422"/>
    <n v="0.69669999999999999"/>
    <n v="0"/>
    <n v="0.69669999999999999"/>
    <s v="No"/>
    <s v="No"/>
    <s v="No"/>
    <s v="No"/>
    <s v="No"/>
    <s v="No"/>
    <s v="No"/>
    <s v="Yes"/>
    <s v="Yes"/>
    <s v="Yes"/>
    <s v="No"/>
    <s v="No"/>
    <s v="No"/>
    <s v="No"/>
    <s v="CEP"/>
  </r>
  <r>
    <n v="159910"/>
    <x v="945"/>
    <s v="Longview School District"/>
    <s v="08-122"/>
    <s v="Cowlitz"/>
    <s v="3rd District"/>
    <x v="0"/>
    <x v="0"/>
    <s v="No"/>
    <s v="Yes"/>
    <s v="Northlake Elementary"/>
    <s v="2715 Lilac St"/>
    <m/>
    <s v="Longview"/>
    <s v="Washington"/>
    <s v="98632"/>
    <n v="266"/>
    <n v="0"/>
    <n v="53"/>
    <n v="319"/>
    <n v="0.83389999999999997"/>
    <n v="0"/>
    <n v="0.83389999999999997"/>
    <s v="No"/>
    <s v="Yes"/>
    <s v="Yes"/>
    <s v="Yes"/>
    <s v="Yes"/>
    <s v="Yes"/>
    <s v="Yes"/>
    <s v="No"/>
    <s v="No"/>
    <s v="No"/>
    <s v="No"/>
    <s v="No"/>
    <s v="No"/>
    <s v="No"/>
    <s v="CEP"/>
  </r>
  <r>
    <n v="159910"/>
    <x v="946"/>
    <s v="Longview School District"/>
    <s v="08-122"/>
    <s v="Cowlitz"/>
    <s v="3rd District"/>
    <x v="0"/>
    <x v="0"/>
    <s v="No"/>
    <s v="Yes"/>
    <s v="Olympic Elementary School"/>
    <s v="1324 30th Avenue"/>
    <m/>
    <s v="Longview"/>
    <s v="Washington"/>
    <s v="98632"/>
    <n v="356"/>
    <n v="0"/>
    <n v="0"/>
    <n v="356"/>
    <n v="1"/>
    <n v="0"/>
    <n v="1"/>
    <s v="No"/>
    <s v="Yes"/>
    <s v="Yes"/>
    <s v="Yes"/>
    <s v="Yes"/>
    <s v="Yes"/>
    <s v="Yes"/>
    <s v="No"/>
    <s v="No"/>
    <s v="No"/>
    <s v="No"/>
    <s v="No"/>
    <s v="No"/>
    <s v="No"/>
    <s v="CEP"/>
  </r>
  <r>
    <n v="159910"/>
    <x v="947"/>
    <s v="Longview School District"/>
    <s v="08-122"/>
    <s v="Cowlitz"/>
    <s v="3rd District"/>
    <x v="0"/>
    <x v="0"/>
    <s v="No"/>
    <s v="Yes"/>
    <s v="R. A. Long High School"/>
    <s v="2715 Lilac"/>
    <m/>
    <s v="Longview"/>
    <s v="Washington"/>
    <s v="98632"/>
    <n v="849"/>
    <n v="0"/>
    <n v="135"/>
    <n v="984"/>
    <n v="0.86280000000000001"/>
    <n v="0"/>
    <n v="0.86280000000000001"/>
    <s v="No"/>
    <s v="No"/>
    <s v="No"/>
    <s v="No"/>
    <s v="No"/>
    <s v="No"/>
    <s v="No"/>
    <s v="No"/>
    <s v="No"/>
    <s v="No"/>
    <s v="Yes"/>
    <s v="Yes"/>
    <s v="Yes"/>
    <s v="Yes"/>
    <s v="CEP"/>
  </r>
  <r>
    <n v="159910"/>
    <x v="948"/>
    <s v="Longview School District"/>
    <s v="08-122"/>
    <s v="Cowlitz"/>
    <s v="3rd District"/>
    <x v="0"/>
    <x v="0"/>
    <s v="No"/>
    <s v="Yes"/>
    <s v="Robert Gray Elementary"/>
    <s v="2715 Lilac Street"/>
    <m/>
    <s v="Longview"/>
    <s v="Washington"/>
    <s v="98632"/>
    <n v="233"/>
    <n v="0"/>
    <n v="186"/>
    <n v="419"/>
    <n v="0.55610000000000004"/>
    <n v="0"/>
    <n v="0.55610000000000004"/>
    <s v="No"/>
    <s v="Yes"/>
    <s v="Yes"/>
    <s v="Yes"/>
    <s v="Yes"/>
    <s v="Yes"/>
    <s v="Yes"/>
    <s v="No"/>
    <s v="No"/>
    <s v="No"/>
    <s v="No"/>
    <s v="No"/>
    <s v="No"/>
    <s v="No"/>
    <s v="CEP"/>
  </r>
  <r>
    <n v="159910"/>
    <x v="949"/>
    <s v="Longview School District"/>
    <s v="08-122"/>
    <s v="Cowlitz"/>
    <s v="3rd District"/>
    <x v="0"/>
    <x v="0"/>
    <s v="No"/>
    <s v="Yes"/>
    <s v="St. Helens Elementary"/>
    <s v="431 27th Ave."/>
    <m/>
    <s v="Longview"/>
    <s v="Washington"/>
    <s v="98632"/>
    <n v="266"/>
    <n v="0"/>
    <n v="0"/>
    <n v="266"/>
    <n v="1"/>
    <n v="0"/>
    <n v="1"/>
    <s v="No"/>
    <s v="Yes"/>
    <s v="Yes"/>
    <s v="Yes"/>
    <s v="Yes"/>
    <s v="Yes"/>
    <s v="Yes"/>
    <s v="No"/>
    <s v="No"/>
    <s v="No"/>
    <s v="No"/>
    <s v="No"/>
    <s v="No"/>
    <s v="No"/>
    <s v="CEP"/>
  </r>
  <r>
    <n v="159587"/>
    <x v="950"/>
    <s v="Loon Lake School District"/>
    <s v="33-183"/>
    <s v="Stevens"/>
    <s v="5th District"/>
    <x v="0"/>
    <x v="0"/>
    <s v="No"/>
    <s v="Yes"/>
    <s v="HomeLink Alternative"/>
    <s v="4001 Maple St."/>
    <m/>
    <s v="Loon Lake"/>
    <s v="Washington"/>
    <s v="99148"/>
    <n v="8"/>
    <n v="0"/>
    <n v="13"/>
    <n v="21"/>
    <n v="0.38100000000000001"/>
    <n v="0"/>
    <n v="0.38100000000000001"/>
    <s v="No"/>
    <s v="Yes"/>
    <s v="Yes"/>
    <s v="Yes"/>
    <s v="Yes"/>
    <s v="Yes"/>
    <s v="Yes"/>
    <s v="Yes"/>
    <s v="Yes"/>
    <s v="Yes"/>
    <s v="No"/>
    <s v="No"/>
    <s v="No"/>
    <s v="No"/>
    <s v="Standard"/>
  </r>
  <r>
    <n v="159587"/>
    <x v="951"/>
    <s v="Loon Lake School District"/>
    <s v="33-183"/>
    <s v="Stevens"/>
    <s v="5th District"/>
    <x v="0"/>
    <x v="0"/>
    <s v="No"/>
    <s v="Yes"/>
    <s v="Loon Lake Elementary School"/>
    <s v="4001 Maple St."/>
    <m/>
    <s v="Loon Lake"/>
    <s v="Washington"/>
    <s v="99148"/>
    <n v="118"/>
    <n v="0"/>
    <n v="0"/>
    <n v="118"/>
    <n v="1"/>
    <n v="0"/>
    <n v="1"/>
    <s v="Yes"/>
    <s v="Yes"/>
    <s v="Yes"/>
    <s v="Yes"/>
    <s v="Yes"/>
    <s v="Yes"/>
    <s v="Yes"/>
    <s v="Yes"/>
    <s v="Yes"/>
    <s v="Yes"/>
    <s v="No"/>
    <s v="No"/>
    <s v="No"/>
    <s v="No"/>
    <s v="CEP"/>
  </r>
  <r>
    <n v="159431"/>
    <x v="952"/>
    <s v="Lopez Island School District"/>
    <s v="28-144"/>
    <s v="San Juan"/>
    <s v="2nd District"/>
    <x v="0"/>
    <x v="0"/>
    <s v="No"/>
    <s v="Yes"/>
    <s v="Lopez Island Elementary"/>
    <s v="86 School Rd."/>
    <m/>
    <s v="Lopez Island"/>
    <s v="Washington"/>
    <s v="98261"/>
    <n v="21"/>
    <n v="30"/>
    <n v="44"/>
    <n v="95"/>
    <n v="0.22109999999999999"/>
    <n v="0.31580000000000003"/>
    <n v="0.53680000000000005"/>
    <s v="No"/>
    <s v="Yes"/>
    <s v="Yes"/>
    <s v="Yes"/>
    <s v="Yes"/>
    <s v="Yes"/>
    <s v="Yes"/>
    <s v="No"/>
    <s v="No"/>
    <s v="No"/>
    <s v="No"/>
    <s v="No"/>
    <s v="No"/>
    <s v="No"/>
    <s v="Standard"/>
  </r>
  <r>
    <n v="159431"/>
    <x v="953"/>
    <s v="Lopez Island School District"/>
    <s v="28-144"/>
    <s v="San Juan"/>
    <s v="2nd District"/>
    <x v="0"/>
    <x v="0"/>
    <s v="No"/>
    <s v="Yes"/>
    <s v="Lopez Island Middle/High"/>
    <s v="86 School Rd."/>
    <m/>
    <s v="Lopez Island"/>
    <s v="Washington"/>
    <s v="98261"/>
    <n v="56"/>
    <n v="58"/>
    <n v="35"/>
    <n v="149"/>
    <n v="0.37580000000000002"/>
    <n v="0.38929999999999998"/>
    <n v="0.7651"/>
    <s v="No"/>
    <s v="No"/>
    <s v="No"/>
    <s v="No"/>
    <s v="No"/>
    <s v="No"/>
    <s v="No"/>
    <s v="Yes"/>
    <s v="Yes"/>
    <s v="Yes"/>
    <s v="Yes"/>
    <s v="Yes"/>
    <s v="Yes"/>
    <s v="Yes"/>
    <s v="Standard"/>
  </r>
  <r>
    <n v="160485"/>
    <x v="954"/>
    <s v="Lumen Public School"/>
    <s v="32-903"/>
    <s v="Spokane"/>
    <s v="5th District"/>
    <x v="0"/>
    <x v="0"/>
    <s v="No"/>
    <s v="Yes"/>
    <s v="Lumen High School"/>
    <s v="718 West Riverside"/>
    <m/>
    <s v="Spokane"/>
    <s v="Washington"/>
    <s v="99201"/>
    <n v="35"/>
    <n v="0"/>
    <n v="0"/>
    <n v="35"/>
    <n v="1"/>
    <n v="0"/>
    <n v="1"/>
    <s v="No"/>
    <s v="No"/>
    <s v="No"/>
    <s v="No"/>
    <s v="No"/>
    <s v="No"/>
    <s v="No"/>
    <s v="No"/>
    <s v="No"/>
    <s v="No"/>
    <s v="Yes"/>
    <s v="Yes"/>
    <s v="Yes"/>
    <s v="Yes"/>
    <s v="CEP"/>
  </r>
  <r>
    <n v="159398"/>
    <x v="955"/>
    <s v="Lummi Indian Business Council"/>
    <s v="37-903"/>
    <s v="Whatcom"/>
    <s v="1st District"/>
    <x v="0"/>
    <x v="0"/>
    <s v="No"/>
    <s v="Yes"/>
    <s v="Lummi Tribal School"/>
    <s v="2334 Lummi View Dr."/>
    <m/>
    <s v="Bellingham"/>
    <s v="Washington"/>
    <s v="98226"/>
    <n v="322"/>
    <n v="0"/>
    <n v="67"/>
    <n v="389"/>
    <n v="0.82779999999999998"/>
    <n v="0"/>
    <n v="0.82779999999999998"/>
    <s v="No"/>
    <s v="Yes"/>
    <s v="Yes"/>
    <s v="Yes"/>
    <s v="Yes"/>
    <s v="Yes"/>
    <s v="Yes"/>
    <s v="Yes"/>
    <s v="Yes"/>
    <s v="Yes"/>
    <s v="Yes"/>
    <s v="Yes"/>
    <s v="Yes"/>
    <s v="Yes"/>
    <s v="CEP"/>
  </r>
  <r>
    <n v="159420"/>
    <x v="956"/>
    <s v="Lyle School District"/>
    <s v="20-406"/>
    <s v="Klickitat"/>
    <s v="3rd District"/>
    <x v="0"/>
    <x v="0"/>
    <s v="No"/>
    <s v="Yes"/>
    <s v="Dallesport Elementary"/>
    <s v="625 Keasey Avenue"/>
    <s v="625 Keasey Avenue"/>
    <s v="Lyle"/>
    <s v="Washington"/>
    <s v="98635"/>
    <n v="81"/>
    <n v="0"/>
    <n v="12"/>
    <n v="93"/>
    <n v="0.871"/>
    <n v="0"/>
    <n v="0.871"/>
    <s v="Yes"/>
    <s v="Yes"/>
    <s v="Yes"/>
    <s v="Yes"/>
    <s v="Yes"/>
    <s v="Yes"/>
    <s v="Yes"/>
    <s v="No"/>
    <s v="No"/>
    <s v="No"/>
    <s v="No"/>
    <s v="No"/>
    <s v="No"/>
    <s v="No"/>
    <s v="CEP"/>
  </r>
  <r>
    <n v="159420"/>
    <x v="957"/>
    <s v="Lyle School District"/>
    <s v="20-406"/>
    <s v="Klickitat"/>
    <s v="3rd District"/>
    <x v="0"/>
    <x v="0"/>
    <s v="No"/>
    <s v="Yes"/>
    <s v="Lyle High"/>
    <s v="625 Keasey Ave."/>
    <s v="625 Keasey Avenue"/>
    <s v="Lyle"/>
    <s v="Washington"/>
    <s v="98635"/>
    <n v="58"/>
    <n v="0"/>
    <n v="0"/>
    <n v="58"/>
    <n v="1"/>
    <n v="0"/>
    <n v="1"/>
    <s v="No"/>
    <s v="No"/>
    <s v="No"/>
    <s v="No"/>
    <s v="No"/>
    <s v="No"/>
    <s v="No"/>
    <s v="No"/>
    <s v="No"/>
    <s v="No"/>
    <s v="Yes"/>
    <s v="Yes"/>
    <s v="Yes"/>
    <s v="Yes"/>
    <s v="CEP"/>
  </r>
  <r>
    <n v="159420"/>
    <x v="958"/>
    <s v="Lyle School District"/>
    <s v="20-406"/>
    <s v="Klickitat"/>
    <s v="3rd District"/>
    <x v="0"/>
    <x v="0"/>
    <s v="No"/>
    <s v="Yes"/>
    <s v="Lyle Middle"/>
    <s v="625 Keasey avenue"/>
    <s v="625 Keasey Avenue"/>
    <s v="Lyle"/>
    <s v="Washington"/>
    <s v="98635"/>
    <n v="41"/>
    <n v="0"/>
    <n v="8"/>
    <n v="49"/>
    <n v="0.8367"/>
    <n v="0"/>
    <n v="0.8367"/>
    <s v="No"/>
    <s v="No"/>
    <s v="No"/>
    <s v="No"/>
    <s v="No"/>
    <s v="No"/>
    <s v="No"/>
    <s v="Yes"/>
    <s v="Yes"/>
    <s v="Yes"/>
    <s v="No"/>
    <s v="No"/>
    <s v="No"/>
    <s v="No"/>
    <s v="CEP"/>
  </r>
  <r>
    <n v="159530"/>
    <x v="959"/>
    <s v="Lynden School District"/>
    <s v="37-504"/>
    <s v="Whatcom"/>
    <s v="1st District"/>
    <x v="0"/>
    <x v="0"/>
    <s v="No"/>
    <s v="Yes"/>
    <s v="Fisher Elementary"/>
    <s v="501 N. 14th St."/>
    <m/>
    <s v="Lynden"/>
    <s v="Washington"/>
    <s v="98264"/>
    <n v="220"/>
    <n v="53"/>
    <n v="256"/>
    <n v="529"/>
    <n v="0.41589999999999999"/>
    <n v="0.1002"/>
    <n v="0.5161"/>
    <s v="Yes"/>
    <s v="Yes"/>
    <s v="Yes"/>
    <s v="Yes"/>
    <s v="Yes"/>
    <s v="Yes"/>
    <s v="Yes"/>
    <s v="No"/>
    <s v="No"/>
    <s v="No"/>
    <s v="No"/>
    <s v="No"/>
    <s v="No"/>
    <s v="No"/>
    <s v="Standard"/>
  </r>
  <r>
    <n v="159530"/>
    <x v="960"/>
    <s v="Lynden School District"/>
    <s v="37-504"/>
    <s v="Whatcom"/>
    <s v="1st District"/>
    <x v="0"/>
    <x v="0"/>
    <s v="No"/>
    <s v="Yes"/>
    <s v="Isom Intermediate"/>
    <s v="8461 Benson Rd."/>
    <m/>
    <s v="Lynden"/>
    <s v="Washington"/>
    <s v="98264"/>
    <n v="134"/>
    <n v="41"/>
    <n v="252"/>
    <n v="427"/>
    <n v="0.31380000000000002"/>
    <n v="9.6000000000000002E-2"/>
    <n v="0.4098"/>
    <s v="Yes"/>
    <s v="Yes"/>
    <s v="Yes"/>
    <s v="Yes"/>
    <s v="Yes"/>
    <s v="Yes"/>
    <s v="Yes"/>
    <s v="No"/>
    <s v="No"/>
    <s v="No"/>
    <s v="No"/>
    <s v="No"/>
    <s v="No"/>
    <s v="No"/>
    <s v="Standard"/>
  </r>
  <r>
    <n v="159530"/>
    <x v="961"/>
    <s v="Lynden School District"/>
    <s v="37-504"/>
    <s v="Whatcom"/>
    <s v="1st District"/>
    <x v="0"/>
    <x v="0"/>
    <s v="No"/>
    <s v="Yes"/>
    <s v="Lynden High"/>
    <s v="1201 Bradley Rd."/>
    <m/>
    <s v="Lynden"/>
    <s v="Washington"/>
    <s v="98264"/>
    <n v="249"/>
    <n v="77"/>
    <n v="627"/>
    <n v="953"/>
    <n v="0.26129999999999998"/>
    <n v="8.0799999999999997E-2"/>
    <n v="0.34210000000000002"/>
    <s v="No"/>
    <s v="No"/>
    <s v="No"/>
    <s v="No"/>
    <s v="No"/>
    <s v="No"/>
    <s v="No"/>
    <s v="No"/>
    <s v="No"/>
    <s v="No"/>
    <s v="Yes"/>
    <s v="Yes"/>
    <s v="Yes"/>
    <s v="Yes"/>
    <s v="Standard"/>
  </r>
  <r>
    <n v="159530"/>
    <x v="962"/>
    <s v="Lynden School District"/>
    <s v="37-504"/>
    <s v="Whatcom"/>
    <s v="1st District"/>
    <x v="0"/>
    <x v="0"/>
    <s v="No"/>
    <s v="Yes"/>
    <s v="Lynden Middle"/>
    <s v="8750 Line Road"/>
    <s v="1203 Bradley Road"/>
    <s v="Lynden"/>
    <s v="Washington"/>
    <s v="98264"/>
    <n v="235"/>
    <n v="69"/>
    <n v="368"/>
    <n v="672"/>
    <n v="0.34970000000000001"/>
    <n v="0.1027"/>
    <n v="0.45240000000000002"/>
    <s v="No"/>
    <s v="No"/>
    <s v="No"/>
    <s v="No"/>
    <s v="No"/>
    <s v="No"/>
    <s v="No"/>
    <s v="Yes"/>
    <s v="Yes"/>
    <s v="Yes"/>
    <s v="No"/>
    <s v="No"/>
    <s v="No"/>
    <s v="No"/>
    <s v="Standard"/>
  </r>
  <r>
    <n v="159530"/>
    <x v="963"/>
    <s v="Lynden School District"/>
    <s v="37-504"/>
    <s v="Whatcom"/>
    <s v="1st District"/>
    <x v="0"/>
    <x v="0"/>
    <s v="No"/>
    <s v="Yes"/>
    <s v="Vossbeck Elementary"/>
    <s v="1301 Bridgeview Dr."/>
    <m/>
    <s v="Lynden"/>
    <s v="Washington"/>
    <s v="98264"/>
    <n v="158"/>
    <n v="54"/>
    <n v="277"/>
    <n v="489"/>
    <n v="0.3231"/>
    <n v="0.1104"/>
    <n v="0.4335"/>
    <s v="Yes"/>
    <s v="Yes"/>
    <s v="Yes"/>
    <s v="Yes"/>
    <s v="Yes"/>
    <s v="Yes"/>
    <s v="Yes"/>
    <s v="Yes"/>
    <s v="Yes"/>
    <s v="No"/>
    <s v="No"/>
    <s v="No"/>
    <s v="No"/>
    <s v="No"/>
    <s v="Standard"/>
  </r>
  <r>
    <n v="159909"/>
    <x v="964"/>
    <s v="Mabton School District"/>
    <s v="39-120"/>
    <s v="Yakima"/>
    <s v="4th District"/>
    <x v="0"/>
    <x v="0"/>
    <s v="No"/>
    <s v="Yes"/>
    <s v="Artz-Fox Elementary"/>
    <s v="805 Washington Street"/>
    <m/>
    <s v="Mabton"/>
    <s v="Washington"/>
    <s v="98935"/>
    <n v="414"/>
    <n v="0"/>
    <n v="0"/>
    <n v="414"/>
    <n v="1"/>
    <n v="0"/>
    <n v="1"/>
    <s v="Yes"/>
    <s v="Yes"/>
    <s v="Yes"/>
    <s v="Yes"/>
    <s v="Yes"/>
    <s v="Yes"/>
    <s v="Yes"/>
    <s v="Yes"/>
    <s v="No"/>
    <s v="No"/>
    <s v="No"/>
    <s v="No"/>
    <s v="No"/>
    <s v="No"/>
    <s v="CEP"/>
  </r>
  <r>
    <n v="159909"/>
    <x v="965"/>
    <s v="Mabton School District"/>
    <s v="39-120"/>
    <s v="Yakima"/>
    <s v="4th District"/>
    <x v="0"/>
    <x v="0"/>
    <s v="No"/>
    <s v="Yes"/>
    <s v="Mabton Jr/Sr School"/>
    <s v="500 B St."/>
    <m/>
    <s v="Mabton"/>
    <s v="Washington"/>
    <s v="98935"/>
    <n v="370"/>
    <n v="0"/>
    <n v="0"/>
    <n v="370"/>
    <n v="1"/>
    <n v="0"/>
    <n v="1"/>
    <s v="No"/>
    <s v="No"/>
    <s v="No"/>
    <s v="No"/>
    <s v="No"/>
    <s v="No"/>
    <s v="No"/>
    <s v="No"/>
    <s v="Yes"/>
    <s v="Yes"/>
    <s v="Yes"/>
    <s v="Yes"/>
    <s v="Yes"/>
    <s v="Yes"/>
    <s v="CEP"/>
  </r>
  <r>
    <n v="159492"/>
    <x v="966"/>
    <s v="Mansfield School District"/>
    <s v="09-207"/>
    <s v="Douglas"/>
    <s v="4th District"/>
    <x v="0"/>
    <x v="0"/>
    <s v="No"/>
    <s v="Yes"/>
    <s v="Mansfield School"/>
    <s v="2181 SR 172"/>
    <s v="P.O. Box 188"/>
    <s v="Mansfield"/>
    <s v="Washington"/>
    <s v="98830"/>
    <n v="59"/>
    <n v="12"/>
    <n v="34"/>
    <n v="105"/>
    <n v="0.56189999999999996"/>
    <n v="0.1143"/>
    <n v="0.67620000000000002"/>
    <s v="Yes"/>
    <s v="Yes"/>
    <s v="Yes"/>
    <s v="Yes"/>
    <s v="Yes"/>
    <s v="Yes"/>
    <s v="Yes"/>
    <s v="Yes"/>
    <s v="Yes"/>
    <s v="Yes"/>
    <s v="Yes"/>
    <s v="Yes"/>
    <s v="Yes"/>
    <s v="Yes"/>
    <s v="Standard"/>
  </r>
  <r>
    <n v="159489"/>
    <x v="967"/>
    <s v="Manson School District"/>
    <s v="04-019"/>
    <s v="Chelan"/>
    <s v="8th District"/>
    <x v="0"/>
    <x v="0"/>
    <s v="No"/>
    <s v="Yes"/>
    <s v="Manson Elementary"/>
    <s v="P.O. Box A"/>
    <m/>
    <s v="Manson"/>
    <s v="Washington"/>
    <s v="98831"/>
    <n v="189"/>
    <n v="0"/>
    <n v="70"/>
    <n v="259"/>
    <n v="0.72970000000000002"/>
    <n v="0"/>
    <n v="0.72970000000000002"/>
    <s v="Yes"/>
    <s v="Yes"/>
    <s v="Yes"/>
    <s v="Yes"/>
    <s v="Yes"/>
    <s v="Yes"/>
    <s v="Yes"/>
    <s v="No"/>
    <s v="No"/>
    <s v="No"/>
    <s v="No"/>
    <s v="No"/>
    <s v="No"/>
    <s v="No"/>
    <s v="CEP"/>
  </r>
  <r>
    <n v="159489"/>
    <x v="968"/>
    <s v="Manson School District"/>
    <s v="04-019"/>
    <s v="Chelan"/>
    <s v="8th District"/>
    <x v="0"/>
    <x v="0"/>
    <s v="No"/>
    <s v="Yes"/>
    <s v="Manson High School"/>
    <s v="P.O. Box A"/>
    <s v="1000 Totem Pole Road"/>
    <s v="Manson"/>
    <s v="Washington"/>
    <s v="98831"/>
    <n v="180"/>
    <n v="0"/>
    <n v="45"/>
    <n v="225"/>
    <n v="0.8"/>
    <n v="0"/>
    <n v="0.8"/>
    <s v="No"/>
    <s v="No"/>
    <s v="No"/>
    <s v="No"/>
    <s v="No"/>
    <s v="No"/>
    <s v="No"/>
    <s v="No"/>
    <s v="No"/>
    <s v="No"/>
    <s v="Yes"/>
    <s v="Yes"/>
    <s v="Yes"/>
    <s v="Yes"/>
    <s v="CEP"/>
  </r>
  <r>
    <n v="159489"/>
    <x v="969"/>
    <s v="Manson School District"/>
    <s v="04-019"/>
    <s v="Chelan"/>
    <s v="8th District"/>
    <x v="0"/>
    <x v="0"/>
    <s v="No"/>
    <s v="Yes"/>
    <s v="Manson Middle School"/>
    <s v="PO Box A"/>
    <m/>
    <s v="Manson"/>
    <s v="Washington"/>
    <s v="98831"/>
    <n v="102"/>
    <n v="0"/>
    <n v="36"/>
    <n v="138"/>
    <n v="0.73909999999999998"/>
    <n v="0"/>
    <n v="0.73909999999999998"/>
    <s v="No"/>
    <s v="No"/>
    <s v="No"/>
    <s v="No"/>
    <s v="No"/>
    <s v="No"/>
    <s v="No"/>
    <s v="Yes"/>
    <s v="Yes"/>
    <s v="Yes"/>
    <s v="No"/>
    <s v="No"/>
    <s v="No"/>
    <s v="No"/>
    <s v="CEP"/>
  </r>
  <r>
    <n v="159858"/>
    <x v="970"/>
    <s v="Mary M Knight School District"/>
    <s v="23-311"/>
    <s v="Mason"/>
    <s v="6th District"/>
    <x v="0"/>
    <x v="0"/>
    <s v="No"/>
    <s v="Yes"/>
    <s v="Mary M. Knight"/>
    <s v="2987 W Matlock Brady RD"/>
    <s v="Matlock Brady Road"/>
    <s v="Elma"/>
    <s v="Washington"/>
    <s v="98584"/>
    <n v="139"/>
    <n v="0"/>
    <n v="28"/>
    <n v="167"/>
    <n v="0.83230000000000004"/>
    <n v="0"/>
    <n v="0.83230000000000004"/>
    <s v="Yes"/>
    <s v="Yes"/>
    <s v="Yes"/>
    <s v="Yes"/>
    <s v="Yes"/>
    <s v="Yes"/>
    <s v="Yes"/>
    <s v="Yes"/>
    <s v="Yes"/>
    <s v="Yes"/>
    <s v="Yes"/>
    <s v="Yes"/>
    <s v="Yes"/>
    <s v="Yes"/>
    <s v="CEP"/>
  </r>
  <r>
    <n v="159430"/>
    <x v="971"/>
    <s v="Mary Walker School District"/>
    <s v="33-207"/>
    <s v="Stevens"/>
    <s v="5th District"/>
    <x v="0"/>
    <x v="0"/>
    <s v="No"/>
    <s v="Yes"/>
    <s v="Mary Walker High"/>
    <s v="500 N 4th St"/>
    <s v="PO Box 159"/>
    <s v="Springdale"/>
    <s v="Washington"/>
    <s v="99173"/>
    <n v="103"/>
    <n v="0"/>
    <n v="34"/>
    <n v="137"/>
    <n v="0.75180000000000002"/>
    <n v="0"/>
    <n v="0.75180000000000002"/>
    <s v="No"/>
    <s v="No"/>
    <s v="No"/>
    <s v="No"/>
    <s v="No"/>
    <s v="No"/>
    <s v="No"/>
    <s v="No"/>
    <s v="No"/>
    <s v="No"/>
    <s v="Yes"/>
    <s v="Yes"/>
    <s v="Yes"/>
    <s v="Yes"/>
    <s v="CEP"/>
  </r>
  <r>
    <n v="159430"/>
    <x v="972"/>
    <s v="Mary Walker School District"/>
    <s v="33-207"/>
    <s v="Stevens"/>
    <s v="5th District"/>
    <x v="0"/>
    <x v="0"/>
    <s v="No"/>
    <s v="Yes"/>
    <s v="Springdale Elementary"/>
    <s v="500 N 4th St"/>
    <s v="PO Box 159"/>
    <s v="Springdale"/>
    <s v="Washington"/>
    <s v="99173"/>
    <n v="155"/>
    <n v="0"/>
    <n v="37"/>
    <n v="192"/>
    <n v="0.80730000000000002"/>
    <n v="0"/>
    <n v="0.80730000000000002"/>
    <s v="Yes"/>
    <s v="Yes"/>
    <s v="Yes"/>
    <s v="Yes"/>
    <s v="Yes"/>
    <s v="Yes"/>
    <s v="Yes"/>
    <s v="Yes"/>
    <s v="Yes"/>
    <s v="Yes"/>
    <s v="Yes"/>
    <s v="Yes"/>
    <s v="Yes"/>
    <s v="Yes"/>
    <s v="CEP"/>
  </r>
  <r>
    <n v="159430"/>
    <x v="973"/>
    <s v="Mary Walker School District"/>
    <s v="33-207"/>
    <s v="Stevens"/>
    <s v="5th District"/>
    <x v="0"/>
    <x v="0"/>
    <s v="No"/>
    <s v="Yes"/>
    <s v="Springdale Middle"/>
    <s v="PO Box 159"/>
    <m/>
    <s v="Springdale"/>
    <s v="Washington"/>
    <s v="99173"/>
    <n v="99"/>
    <n v="0"/>
    <n v="2"/>
    <n v="101"/>
    <n v="0.98019999999999996"/>
    <n v="0"/>
    <n v="0.98019999999999996"/>
    <s v="No"/>
    <s v="No"/>
    <s v="No"/>
    <s v="No"/>
    <s v="No"/>
    <s v="No"/>
    <s v="No"/>
    <s v="Yes"/>
    <s v="Yes"/>
    <s v="Yes"/>
    <s v="No"/>
    <s v="No"/>
    <s v="No"/>
    <s v="No"/>
    <s v="CEP"/>
  </r>
  <r>
    <n v="159972"/>
    <x v="974"/>
    <s v="Marysville School District"/>
    <s v="31-025"/>
    <s v="Snohomish"/>
    <s v="2nd District"/>
    <x v="0"/>
    <x v="0"/>
    <s v="No"/>
    <s v="Yes"/>
    <s v="10th Street School"/>
    <s v="7204 27th Ave. N.E."/>
    <m/>
    <s v="Marysville"/>
    <s v="Washington"/>
    <s v="98271"/>
    <n v="63"/>
    <n v="0"/>
    <n v="97"/>
    <n v="160"/>
    <n v="0.39379999999999998"/>
    <n v="0"/>
    <n v="0.39379999999999998"/>
    <s v="No"/>
    <s v="No"/>
    <s v="No"/>
    <s v="No"/>
    <s v="No"/>
    <s v="No"/>
    <s v="No"/>
    <s v="Yes"/>
    <s v="Yes"/>
    <s v="Yes"/>
    <s v="No"/>
    <s v="No"/>
    <s v="No"/>
    <s v="No"/>
    <s v="CEP"/>
  </r>
  <r>
    <n v="159972"/>
    <x v="975"/>
    <s v="Marysville School District"/>
    <s v="31-025"/>
    <s v="Snohomish"/>
    <s v="2nd District"/>
    <x v="0"/>
    <x v="0"/>
    <s v="No"/>
    <s v="Yes"/>
    <s v="Allen Creek Elementary"/>
    <s v="6505 60th Dr. N.E."/>
    <m/>
    <s v="Marysville"/>
    <s v="Washington"/>
    <s v="98270"/>
    <n v="260"/>
    <n v="0"/>
    <n v="208"/>
    <n v="468"/>
    <n v="0.55559999999999998"/>
    <n v="0"/>
    <n v="0.55559999999999998"/>
    <s v="No"/>
    <s v="Yes"/>
    <s v="Yes"/>
    <s v="Yes"/>
    <s v="Yes"/>
    <s v="Yes"/>
    <s v="Yes"/>
    <s v="No"/>
    <s v="No"/>
    <s v="No"/>
    <s v="No"/>
    <s v="No"/>
    <s v="No"/>
    <s v="No"/>
    <s v="CEP"/>
  </r>
  <r>
    <n v="159972"/>
    <x v="976"/>
    <s v="Marysville School District"/>
    <s v="31-025"/>
    <s v="Snohomish"/>
    <s v="2nd District"/>
    <x v="0"/>
    <x v="0"/>
    <s v="No"/>
    <s v="Yes"/>
    <s v="Cascade Elementary"/>
    <s v="5200 100th  Street N.E."/>
    <m/>
    <s v="Marysville"/>
    <s v="Washington"/>
    <s v="98270"/>
    <n v="287"/>
    <n v="0"/>
    <n v="127"/>
    <n v="414"/>
    <n v="0.69320000000000004"/>
    <n v="0"/>
    <n v="0.69320000000000004"/>
    <s v="No"/>
    <s v="Yes"/>
    <s v="Yes"/>
    <s v="Yes"/>
    <s v="Yes"/>
    <s v="Yes"/>
    <s v="Yes"/>
    <s v="No"/>
    <s v="No"/>
    <s v="No"/>
    <s v="No"/>
    <s v="No"/>
    <s v="No"/>
    <s v="No"/>
    <s v="CEP"/>
  </r>
  <r>
    <n v="159972"/>
    <x v="977"/>
    <s v="Marysville School District"/>
    <s v="31-025"/>
    <s v="Snohomish"/>
    <s v="2nd District"/>
    <x v="0"/>
    <x v="0"/>
    <s v="No"/>
    <s v="Yes"/>
    <s v="Cedarcrest Middle School"/>
    <s v="6400 88th St. N.E."/>
    <m/>
    <s v="Marysville"/>
    <s v="Washington"/>
    <s v="98270"/>
    <n v="512"/>
    <n v="0"/>
    <n v="250"/>
    <n v="762"/>
    <n v="0.67190000000000005"/>
    <n v="0"/>
    <n v="0.67190000000000005"/>
    <s v="No"/>
    <s v="No"/>
    <s v="No"/>
    <s v="No"/>
    <s v="No"/>
    <s v="No"/>
    <s v="No"/>
    <s v="Yes"/>
    <s v="Yes"/>
    <s v="Yes"/>
    <s v="No"/>
    <s v="No"/>
    <s v="No"/>
    <s v="No"/>
    <s v="CEP"/>
  </r>
  <r>
    <n v="159972"/>
    <x v="978"/>
    <s v="Marysville School District"/>
    <s v="31-025"/>
    <s v="Snohomish"/>
    <s v="2nd District"/>
    <x v="0"/>
    <x v="0"/>
    <s v="No"/>
    <s v="Yes"/>
    <s v="ECEAP"/>
    <s v="4317 76th St. N.E."/>
    <m/>
    <s v="Marysville"/>
    <s v="Washington"/>
    <s v="98270"/>
    <n v="193"/>
    <n v="0"/>
    <n v="0"/>
    <n v="193"/>
    <n v="1"/>
    <n v="0"/>
    <n v="1"/>
    <s v="Yes"/>
    <s v="No"/>
    <s v="No"/>
    <s v="No"/>
    <s v="No"/>
    <s v="No"/>
    <s v="No"/>
    <s v="No"/>
    <s v="No"/>
    <s v="No"/>
    <s v="No"/>
    <s v="No"/>
    <s v="No"/>
    <s v="No"/>
    <s v="CEP"/>
  </r>
  <r>
    <n v="159972"/>
    <x v="979"/>
    <s v="Marysville School District"/>
    <s v="31-025"/>
    <s v="Snohomish"/>
    <s v="2nd District"/>
    <x v="0"/>
    <x v="0"/>
    <s v="No"/>
    <s v="Yes"/>
    <s v="Grove Elementary"/>
    <s v="6510 Grove St."/>
    <m/>
    <s v="Marysville"/>
    <s v="Washington"/>
    <s v="98270"/>
    <n v="216"/>
    <n v="0"/>
    <n v="160"/>
    <n v="376"/>
    <n v="0.57450000000000001"/>
    <n v="0"/>
    <n v="0.57450000000000001"/>
    <s v="No"/>
    <s v="Yes"/>
    <s v="Yes"/>
    <s v="Yes"/>
    <s v="Yes"/>
    <s v="Yes"/>
    <s v="Yes"/>
    <s v="No"/>
    <s v="No"/>
    <s v="No"/>
    <s v="No"/>
    <s v="No"/>
    <s v="No"/>
    <s v="No"/>
    <s v="CEP"/>
  </r>
  <r>
    <n v="159972"/>
    <x v="980"/>
    <s v="Marysville School District"/>
    <s v="31-025"/>
    <s v="Snohomish"/>
    <s v="2nd District"/>
    <x v="0"/>
    <x v="0"/>
    <s v="No"/>
    <s v="Yes"/>
    <s v="Heritage School"/>
    <s v="7204 27th Ave. N.E."/>
    <m/>
    <s v="Marysville"/>
    <s v="Washington"/>
    <s v="98271"/>
    <n v="89"/>
    <n v="0"/>
    <n v="0"/>
    <n v="89"/>
    <n v="1"/>
    <n v="0"/>
    <n v="1"/>
    <s v="No"/>
    <s v="No"/>
    <s v="No"/>
    <s v="No"/>
    <s v="No"/>
    <s v="No"/>
    <s v="No"/>
    <s v="No"/>
    <s v="No"/>
    <s v="No"/>
    <s v="Yes"/>
    <s v="Yes"/>
    <s v="Yes"/>
    <s v="Yes"/>
    <s v="CEP"/>
  </r>
  <r>
    <n v="159972"/>
    <x v="981"/>
    <s v="Marysville School District"/>
    <s v="31-025"/>
    <s v="Snohomish"/>
    <s v="2nd District"/>
    <x v="0"/>
    <x v="0"/>
    <s v="No"/>
    <s v="Yes"/>
    <s v="Kellogg Marsh Elementary"/>
    <s v="6325 91st St. N.E."/>
    <m/>
    <s v="Marysville"/>
    <s v="Washington"/>
    <s v="98270"/>
    <n v="325"/>
    <n v="0"/>
    <n v="146"/>
    <n v="471"/>
    <n v="0.69"/>
    <n v="0"/>
    <n v="0.69"/>
    <s v="No"/>
    <s v="Yes"/>
    <s v="Yes"/>
    <s v="Yes"/>
    <s v="Yes"/>
    <s v="Yes"/>
    <s v="Yes"/>
    <s v="No"/>
    <s v="No"/>
    <s v="No"/>
    <s v="No"/>
    <s v="No"/>
    <s v="No"/>
    <s v="No"/>
    <s v="CEP"/>
  </r>
  <r>
    <n v="159972"/>
    <x v="982"/>
    <s v="Marysville School District"/>
    <s v="31-025"/>
    <s v="Snohomish"/>
    <s v="2nd District"/>
    <x v="0"/>
    <x v="0"/>
    <s v="No"/>
    <s v="Yes"/>
    <s v="Legacy High School (Marysville Arts &amp; Technology High School)"/>
    <s v="7204 27th Ave. N.E."/>
    <m/>
    <s v="Marysville"/>
    <s v="Washington"/>
    <s v="98271"/>
    <n v="149"/>
    <n v="0"/>
    <n v="56"/>
    <n v="205"/>
    <n v="0.7268"/>
    <n v="0"/>
    <n v="0.7268"/>
    <s v="No"/>
    <s v="No"/>
    <s v="No"/>
    <s v="No"/>
    <s v="No"/>
    <s v="No"/>
    <s v="No"/>
    <s v="No"/>
    <s v="No"/>
    <s v="No"/>
    <s v="Yes"/>
    <s v="Yes"/>
    <s v="Yes"/>
    <s v="Yes"/>
    <s v="CEP"/>
  </r>
  <r>
    <n v="159972"/>
    <x v="983"/>
    <s v="Marysville School District"/>
    <s v="31-025"/>
    <s v="Snohomish"/>
    <s v="2nd District"/>
    <x v="0"/>
    <x v="0"/>
    <s v="No"/>
    <s v="Yes"/>
    <s v="Liberty Elementary"/>
    <s v="1919 10th St"/>
    <m/>
    <s v="Marysville"/>
    <s v="Washington"/>
    <s v="98270"/>
    <n v="403"/>
    <n v="0"/>
    <n v="37"/>
    <n v="440"/>
    <n v="0.91590000000000005"/>
    <n v="0"/>
    <n v="0.91590000000000005"/>
    <s v="No"/>
    <s v="Yes"/>
    <s v="Yes"/>
    <s v="Yes"/>
    <s v="Yes"/>
    <s v="Yes"/>
    <s v="Yes"/>
    <s v="No"/>
    <s v="No"/>
    <s v="No"/>
    <s v="No"/>
    <s v="No"/>
    <s v="No"/>
    <s v="No"/>
    <s v="CEP"/>
  </r>
  <r>
    <n v="159972"/>
    <x v="984"/>
    <s v="Marysville School District"/>
    <s v="31-025"/>
    <s v="Snohomish"/>
    <s v="2nd District"/>
    <x v="0"/>
    <x v="0"/>
    <s v="No"/>
    <s v="Yes"/>
    <s v="Marshall Elementary School"/>
    <s v="4407 116th St. N.E."/>
    <m/>
    <s v="Marysville"/>
    <s v="Washington"/>
    <s v="98270"/>
    <n v="301"/>
    <n v="0"/>
    <n v="83"/>
    <n v="384"/>
    <n v="0.78390000000000004"/>
    <n v="0"/>
    <n v="0.78390000000000004"/>
    <s v="No"/>
    <s v="Yes"/>
    <s v="Yes"/>
    <s v="Yes"/>
    <s v="Yes"/>
    <s v="Yes"/>
    <s v="Yes"/>
    <s v="No"/>
    <s v="No"/>
    <s v="No"/>
    <s v="No"/>
    <s v="No"/>
    <s v="No"/>
    <s v="No"/>
    <s v="CEP"/>
  </r>
  <r>
    <n v="159972"/>
    <x v="985"/>
    <s v="Marysville School District"/>
    <s v="31-025"/>
    <s v="Snohomish"/>
    <s v="2nd District"/>
    <x v="0"/>
    <x v="0"/>
    <s v="No"/>
    <s v="Yes"/>
    <s v="Marysville Coop"/>
    <s v="2415 - 74th St. NE"/>
    <m/>
    <s v="Marysville"/>
    <s v="Washington"/>
    <s v="98271"/>
    <n v="50"/>
    <n v="0"/>
    <n v="89"/>
    <n v="139"/>
    <n v="0.35970000000000002"/>
    <n v="0"/>
    <n v="0.35970000000000002"/>
    <s v="No"/>
    <s v="Yes"/>
    <s v="Yes"/>
    <s v="Yes"/>
    <s v="Yes"/>
    <s v="Yes"/>
    <s v="Yes"/>
    <s v="No"/>
    <s v="No"/>
    <s v="No"/>
    <s v="No"/>
    <s v="No"/>
    <s v="No"/>
    <s v="No"/>
    <s v="CEP"/>
  </r>
  <r>
    <n v="159972"/>
    <x v="986"/>
    <s v="Marysville School District"/>
    <s v="31-025"/>
    <s v="Snohomish"/>
    <s v="2nd District"/>
    <x v="0"/>
    <x v="0"/>
    <s v="No"/>
    <s v="Yes"/>
    <s v="Marysville Getchell High School"/>
    <s v="8301 84th St. NE"/>
    <m/>
    <s v="Marysville"/>
    <s v="Washington"/>
    <s v="98270"/>
    <n v="640"/>
    <n v="0"/>
    <n v="765"/>
    <n v="1405"/>
    <n v="0.45550000000000002"/>
    <n v="0"/>
    <n v="0.45550000000000002"/>
    <s v="No"/>
    <s v="No"/>
    <s v="No"/>
    <s v="No"/>
    <s v="No"/>
    <s v="No"/>
    <s v="No"/>
    <s v="No"/>
    <s v="No"/>
    <s v="No"/>
    <s v="Yes"/>
    <s v="Yes"/>
    <s v="Yes"/>
    <s v="Yes"/>
    <s v="CEP"/>
  </r>
  <r>
    <n v="159972"/>
    <x v="987"/>
    <s v="Marysville School District"/>
    <s v="31-025"/>
    <s v="Snohomish"/>
    <s v="2nd District"/>
    <x v="0"/>
    <x v="0"/>
    <s v="No"/>
    <s v="Yes"/>
    <s v="Marysville Middle School"/>
    <s v="4923 67th St. N.E."/>
    <m/>
    <s v="Marysville"/>
    <s v="Washington"/>
    <s v="98270"/>
    <n v="457"/>
    <n v="0"/>
    <n v="192"/>
    <n v="649"/>
    <n v="0.70420000000000005"/>
    <n v="0"/>
    <n v="0.70420000000000005"/>
    <s v="No"/>
    <s v="No"/>
    <s v="No"/>
    <s v="No"/>
    <s v="No"/>
    <s v="No"/>
    <s v="No"/>
    <s v="Yes"/>
    <s v="Yes"/>
    <s v="Yes"/>
    <s v="No"/>
    <s v="No"/>
    <s v="No"/>
    <s v="No"/>
    <s v="CEP"/>
  </r>
  <r>
    <n v="159972"/>
    <x v="988"/>
    <s v="Marysville School District"/>
    <s v="31-025"/>
    <s v="Snohomish"/>
    <s v="2nd District"/>
    <x v="0"/>
    <x v="0"/>
    <s v="No"/>
    <s v="Yes"/>
    <s v="Marysville Pilchuck High School"/>
    <s v="5611 108th St. N.E."/>
    <m/>
    <s v="Marysville"/>
    <s v="Washington"/>
    <s v="98270"/>
    <n v="932"/>
    <n v="0"/>
    <n v="284"/>
    <n v="1216"/>
    <n v="0.76639999999999997"/>
    <n v="0"/>
    <n v="0.76639999999999997"/>
    <s v="No"/>
    <s v="No"/>
    <s v="No"/>
    <s v="No"/>
    <s v="No"/>
    <s v="No"/>
    <s v="No"/>
    <s v="No"/>
    <s v="No"/>
    <s v="No"/>
    <s v="Yes"/>
    <s v="Yes"/>
    <s v="Yes"/>
    <s v="Yes"/>
    <s v="CEP"/>
  </r>
  <r>
    <n v="159972"/>
    <x v="989"/>
    <s v="Marysville School District"/>
    <s v="31-025"/>
    <s v="Snohomish"/>
    <s v="2nd District"/>
    <x v="0"/>
    <x v="0"/>
    <s v="No"/>
    <s v="Yes"/>
    <s v="Pinewood Elementary"/>
    <s v="5115 84th N.E."/>
    <m/>
    <s v="Marysville"/>
    <s v="Washington"/>
    <s v="98270"/>
    <n v="281"/>
    <n v="0"/>
    <n v="186"/>
    <n v="467"/>
    <n v="0.60170000000000001"/>
    <n v="0"/>
    <n v="0.60170000000000001"/>
    <s v="No"/>
    <s v="Yes"/>
    <s v="Yes"/>
    <s v="Yes"/>
    <s v="Yes"/>
    <s v="Yes"/>
    <s v="Yes"/>
    <s v="No"/>
    <s v="No"/>
    <s v="No"/>
    <s v="No"/>
    <s v="No"/>
    <s v="No"/>
    <s v="No"/>
    <s v="CEP"/>
  </r>
  <r>
    <n v="159972"/>
    <x v="990"/>
    <s v="Marysville School District"/>
    <s v="31-025"/>
    <s v="Snohomish"/>
    <s v="2nd District"/>
    <x v="0"/>
    <x v="0"/>
    <s v="No"/>
    <s v="Yes"/>
    <s v="Quil Ceda Tulalip Elementary"/>
    <s v="2415 - 74th St. NE"/>
    <m/>
    <s v="Marysville"/>
    <s v="Washington"/>
    <s v="98271"/>
    <n v="478"/>
    <n v="0"/>
    <n v="37"/>
    <n v="515"/>
    <n v="0.92820000000000003"/>
    <n v="0"/>
    <n v="0.92820000000000003"/>
    <s v="No"/>
    <s v="Yes"/>
    <s v="Yes"/>
    <s v="Yes"/>
    <s v="Yes"/>
    <s v="Yes"/>
    <s v="Yes"/>
    <s v="No"/>
    <s v="No"/>
    <s v="No"/>
    <s v="No"/>
    <s v="No"/>
    <s v="No"/>
    <s v="No"/>
    <s v="CEP"/>
  </r>
  <r>
    <n v="159972"/>
    <x v="991"/>
    <s v="Marysville School District"/>
    <s v="31-025"/>
    <s v="Snohomish"/>
    <s v="2nd District"/>
    <x v="0"/>
    <x v="0"/>
    <s v="No"/>
    <s v="Yes"/>
    <s v="Shoultes Elementary"/>
    <s v="13525 51st Ave. N.E."/>
    <m/>
    <s v="Marysville"/>
    <s v="Washington"/>
    <s v="98271"/>
    <n v="244"/>
    <n v="0"/>
    <n v="150"/>
    <n v="394"/>
    <n v="0.61929999999999996"/>
    <n v="0"/>
    <n v="0.61929999999999996"/>
    <s v="No"/>
    <s v="Yes"/>
    <s v="Yes"/>
    <s v="Yes"/>
    <s v="Yes"/>
    <s v="Yes"/>
    <s v="Yes"/>
    <s v="No"/>
    <s v="No"/>
    <s v="No"/>
    <s v="No"/>
    <s v="No"/>
    <s v="No"/>
    <s v="No"/>
    <s v="CEP"/>
  </r>
  <r>
    <n v="159972"/>
    <x v="992"/>
    <s v="Marysville School District"/>
    <s v="31-025"/>
    <s v="Snohomish"/>
    <s v="2nd District"/>
    <x v="0"/>
    <x v="0"/>
    <s v="No"/>
    <s v="Yes"/>
    <s v="Sunnyside Elementary"/>
    <s v="3619 63rd Ave NE"/>
    <m/>
    <s v="Marysville"/>
    <s v="Washington"/>
    <s v="98270"/>
    <n v="222"/>
    <n v="0"/>
    <n v="253"/>
    <n v="475"/>
    <n v="0.46739999999999998"/>
    <n v="0"/>
    <n v="0.46739999999999998"/>
    <s v="No"/>
    <s v="Yes"/>
    <s v="Yes"/>
    <s v="Yes"/>
    <s v="Yes"/>
    <s v="Yes"/>
    <s v="Yes"/>
    <s v="No"/>
    <s v="No"/>
    <s v="No"/>
    <s v="No"/>
    <s v="No"/>
    <s v="No"/>
    <s v="No"/>
    <s v="CEP"/>
  </r>
  <r>
    <n v="159972"/>
    <x v="993"/>
    <s v="Marysville School District"/>
    <s v="31-025"/>
    <s v="Snohomish"/>
    <s v="2nd District"/>
    <x v="0"/>
    <x v="0"/>
    <s v="No"/>
    <s v="Yes"/>
    <s v="Totem Middle School"/>
    <s v="1605 7th St."/>
    <m/>
    <s v="Marysville"/>
    <s v="Washington"/>
    <s v="98270"/>
    <n v="439"/>
    <n v="0"/>
    <n v="119"/>
    <n v="558"/>
    <n v="0.78669999999999995"/>
    <n v="0"/>
    <n v="0.78669999999999995"/>
    <s v="No"/>
    <s v="No"/>
    <s v="No"/>
    <s v="No"/>
    <s v="No"/>
    <s v="No"/>
    <s v="No"/>
    <s v="Yes"/>
    <s v="Yes"/>
    <s v="Yes"/>
    <s v="No"/>
    <s v="No"/>
    <s v="No"/>
    <s v="No"/>
    <s v="CEP"/>
  </r>
  <r>
    <n v="159381"/>
    <x v="994"/>
    <s v="McCleary School District"/>
    <s v="14-065"/>
    <s v="Grays Harbor"/>
    <s v="6th District"/>
    <x v="0"/>
    <x v="0"/>
    <s v="No"/>
    <s v="Yes"/>
    <s v="McCleary Elementary School"/>
    <s v="611 S Main Street"/>
    <m/>
    <s v="McCleary"/>
    <s v="Washington"/>
    <s v="98557"/>
    <n v="206"/>
    <n v="0"/>
    <n v="100"/>
    <n v="306"/>
    <n v="0.67320000000000002"/>
    <n v="0"/>
    <n v="0.67320000000000002"/>
    <s v="Yes"/>
    <s v="Yes"/>
    <s v="Yes"/>
    <s v="Yes"/>
    <s v="Yes"/>
    <s v="Yes"/>
    <s v="Yes"/>
    <s v="Yes"/>
    <s v="Yes"/>
    <s v="Yes"/>
    <s v="No"/>
    <s v="No"/>
    <s v="No"/>
    <s v="No"/>
    <s v="CEP"/>
  </r>
  <r>
    <n v="159208"/>
    <x v="995"/>
    <s v="Mead School District"/>
    <s v="32-354"/>
    <s v="Spokane"/>
    <s v="5th District"/>
    <x v="0"/>
    <x v="0"/>
    <s v="No"/>
    <s v="Yes"/>
    <s v="Brentwood Elementary"/>
    <s v="406 W  Regina"/>
    <m/>
    <s v="Spokane"/>
    <s v="Washington"/>
    <s v="99218"/>
    <n v="136"/>
    <n v="39"/>
    <n v="334"/>
    <n v="509"/>
    <n v="0.26719999999999999"/>
    <n v="7.6600000000000001E-2"/>
    <n v="0.34379999999999999"/>
    <s v="No"/>
    <s v="Yes"/>
    <s v="Yes"/>
    <s v="Yes"/>
    <s v="Yes"/>
    <s v="Yes"/>
    <s v="Yes"/>
    <s v="No"/>
    <s v="No"/>
    <s v="No"/>
    <s v="No"/>
    <s v="No"/>
    <s v="No"/>
    <s v="No"/>
    <s v="Standard"/>
  </r>
  <r>
    <n v="159208"/>
    <x v="996"/>
    <s v="Mead School District"/>
    <s v="32-354"/>
    <s v="Spokane"/>
    <s v="5th District"/>
    <x v="0"/>
    <x v="0"/>
    <s v="No"/>
    <s v="Yes"/>
    <s v="Colbert Elementary"/>
    <s v="4625 E. Greenbluff Rd"/>
    <m/>
    <s v="Colbert"/>
    <s v="Washington"/>
    <s v="99005"/>
    <n v="81"/>
    <n v="37"/>
    <n v="293"/>
    <n v="411"/>
    <n v="0.1971"/>
    <n v="0.09"/>
    <n v="0.28710000000000002"/>
    <s v="No"/>
    <s v="Yes"/>
    <s v="Yes"/>
    <s v="Yes"/>
    <s v="Yes"/>
    <s v="Yes"/>
    <s v="Yes"/>
    <s v="No"/>
    <s v="No"/>
    <s v="No"/>
    <s v="No"/>
    <s v="No"/>
    <s v="No"/>
    <s v="No"/>
    <s v="Standard"/>
  </r>
  <r>
    <n v="159208"/>
    <x v="997"/>
    <s v="Mead School District"/>
    <s v="32-354"/>
    <s v="Spokane"/>
    <s v="5th District"/>
    <x v="0"/>
    <x v="0"/>
    <s v="No"/>
    <s v="Yes"/>
    <s v="Creekside Elementary"/>
    <s v="3525 E Hastings Ave"/>
    <m/>
    <s v="Mead"/>
    <s v="Washington"/>
    <s v="99021"/>
    <n v="289"/>
    <n v="0"/>
    <n v="36"/>
    <n v="325"/>
    <n v="0.88919999999999999"/>
    <n v="0"/>
    <n v="0.88919999999999999"/>
    <s v="Yes"/>
    <s v="Yes"/>
    <s v="Yes"/>
    <s v="Yes"/>
    <s v="Yes"/>
    <s v="Yes"/>
    <s v="Yes"/>
    <s v="No"/>
    <s v="No"/>
    <s v="No"/>
    <s v="No"/>
    <s v="No"/>
    <s v="No"/>
    <s v="No"/>
    <s v="CEP"/>
  </r>
  <r>
    <n v="159208"/>
    <x v="998"/>
    <s v="Mead School District"/>
    <s v="32-354"/>
    <s v="Spokane"/>
    <s v="5th District"/>
    <x v="0"/>
    <x v="0"/>
    <s v="No"/>
    <s v="Yes"/>
    <s v="Evergreen Elementary"/>
    <s v="215 W Eddy Ave"/>
    <m/>
    <s v="Spokane"/>
    <s v="Washington"/>
    <s v="99208"/>
    <n v="292"/>
    <n v="0"/>
    <n v="191"/>
    <n v="483"/>
    <n v="0.60460000000000003"/>
    <n v="0"/>
    <n v="0.60460000000000003"/>
    <s v="No"/>
    <s v="Yes"/>
    <s v="Yes"/>
    <s v="Yes"/>
    <s v="Yes"/>
    <s v="Yes"/>
    <s v="Yes"/>
    <s v="No"/>
    <s v="No"/>
    <s v="No"/>
    <s v="No"/>
    <s v="No"/>
    <s v="No"/>
    <s v="No"/>
    <s v="CEP"/>
  </r>
  <r>
    <n v="159208"/>
    <x v="999"/>
    <s v="Mead School District"/>
    <s v="32-354"/>
    <s v="Spokane"/>
    <s v="5th District"/>
    <x v="0"/>
    <x v="0"/>
    <s v="No"/>
    <s v="Yes"/>
    <s v="Farwell Elementary"/>
    <s v="13005 N Crestline"/>
    <m/>
    <s v="Spokane"/>
    <s v="Washington"/>
    <s v="99208"/>
    <n v="241"/>
    <n v="0"/>
    <n v="231"/>
    <n v="472"/>
    <n v="0.51060000000000005"/>
    <n v="0"/>
    <n v="0.51060000000000005"/>
    <s v="No"/>
    <s v="Yes"/>
    <s v="Yes"/>
    <s v="Yes"/>
    <s v="Yes"/>
    <s v="Yes"/>
    <s v="Yes"/>
    <s v="No"/>
    <s v="No"/>
    <s v="No"/>
    <s v="No"/>
    <s v="No"/>
    <s v="No"/>
    <s v="No"/>
    <s v="CEP"/>
  </r>
  <r>
    <n v="159208"/>
    <x v="1000"/>
    <s v="Mead School District"/>
    <s v="32-354"/>
    <s v="Spokane"/>
    <s v="5th District"/>
    <x v="0"/>
    <x v="0"/>
    <s v="No"/>
    <s v="Yes"/>
    <s v="Highland Middle School"/>
    <s v="3515 W Hawthorne Rd"/>
    <m/>
    <s v="Spokane"/>
    <s v="Washington"/>
    <s v="99208"/>
    <n v="147"/>
    <n v="45"/>
    <n v="548"/>
    <n v="740"/>
    <n v="0.1986"/>
    <n v="6.08E-2"/>
    <n v="0.25950000000000001"/>
    <s v="No"/>
    <s v="No"/>
    <s v="No"/>
    <s v="No"/>
    <s v="No"/>
    <s v="No"/>
    <s v="No"/>
    <s v="Yes"/>
    <s v="Yes"/>
    <s v="Yes"/>
    <s v="No"/>
    <s v="No"/>
    <s v="No"/>
    <s v="No"/>
    <s v="Standard"/>
  </r>
  <r>
    <n v="159208"/>
    <x v="1001"/>
    <s v="Mead School District"/>
    <s v="32-354"/>
    <s v="Spokane"/>
    <s v="5th District"/>
    <x v="0"/>
    <x v="0"/>
    <s v="No"/>
    <s v="Yes"/>
    <s v="Mead High School"/>
    <s v="302 W. Hastings Rd"/>
    <m/>
    <s v="Spokane"/>
    <s v="Washington"/>
    <s v="99218"/>
    <n v="371"/>
    <n v="95"/>
    <n v="1337"/>
    <n v="1803"/>
    <n v="0.20580000000000001"/>
    <n v="5.2699999999999997E-2"/>
    <n v="0.25850000000000001"/>
    <s v="No"/>
    <s v="No"/>
    <s v="No"/>
    <s v="No"/>
    <s v="No"/>
    <s v="No"/>
    <s v="No"/>
    <s v="No"/>
    <s v="No"/>
    <s v="No"/>
    <s v="Yes"/>
    <s v="Yes"/>
    <s v="Yes"/>
    <s v="Yes"/>
    <s v="Standard"/>
  </r>
  <r>
    <n v="159208"/>
    <x v="1002"/>
    <s v="Mead School District"/>
    <s v="32-354"/>
    <s v="Spokane"/>
    <s v="5th District"/>
    <x v="0"/>
    <x v="0"/>
    <s v="No"/>
    <s v="Yes"/>
    <s v="Meadow Ridge Elementary"/>
    <s v="15601 N. Freya"/>
    <m/>
    <s v="Mead"/>
    <s v="Washington"/>
    <s v="99021"/>
    <n v="78"/>
    <n v="32"/>
    <n v="290"/>
    <n v="400"/>
    <n v="0.19500000000000001"/>
    <n v="0.08"/>
    <n v="0.27500000000000002"/>
    <s v="No"/>
    <s v="Yes"/>
    <s v="Yes"/>
    <s v="Yes"/>
    <s v="Yes"/>
    <s v="Yes"/>
    <s v="Yes"/>
    <s v="No"/>
    <s v="No"/>
    <s v="No"/>
    <s v="No"/>
    <s v="No"/>
    <s v="No"/>
    <s v="No"/>
    <s v="Standard"/>
  </r>
  <r>
    <n v="159208"/>
    <x v="1003"/>
    <s v="Mead School District"/>
    <s v="32-354"/>
    <s v="Spokane"/>
    <s v="5th District"/>
    <x v="0"/>
    <x v="0"/>
    <s v="No"/>
    <s v="Yes"/>
    <s v="MEPP (Mead Education Partnership Program)"/>
    <s v="8621 N Five Mile Rd"/>
    <m/>
    <s v="Spokane"/>
    <s v="Washington"/>
    <s v="99208"/>
    <n v="157"/>
    <n v="52"/>
    <n v="417"/>
    <n v="626"/>
    <n v="0.25080000000000002"/>
    <n v="8.3099999999999993E-2"/>
    <n v="0.33389999999999997"/>
    <s v="No"/>
    <s v="Yes"/>
    <s v="Yes"/>
    <s v="Yes"/>
    <s v="Yes"/>
    <s v="Yes"/>
    <s v="Yes"/>
    <s v="Yes"/>
    <s v="Yes"/>
    <s v="Yes"/>
    <s v="Yes"/>
    <s v="Yes"/>
    <s v="Yes"/>
    <s v="Yes"/>
    <s v="Standard"/>
  </r>
  <r>
    <n v="159208"/>
    <x v="1004"/>
    <s v="Mead School District"/>
    <s v="32-354"/>
    <s v="Spokane"/>
    <s v="5th District"/>
    <x v="0"/>
    <x v="0"/>
    <s v="No"/>
    <s v="Yes"/>
    <s v="Midway Elementary"/>
    <s v="821 E. Midway Rd"/>
    <m/>
    <s v="Colbert"/>
    <s v="Washington"/>
    <s v="99005"/>
    <n v="75"/>
    <n v="22"/>
    <n v="321"/>
    <n v="418"/>
    <n v="0.1794"/>
    <n v="5.2600000000000001E-2"/>
    <n v="0.2321"/>
    <s v="No"/>
    <s v="Yes"/>
    <s v="Yes"/>
    <s v="Yes"/>
    <s v="Yes"/>
    <s v="Yes"/>
    <s v="Yes"/>
    <s v="No"/>
    <s v="No"/>
    <s v="No"/>
    <s v="No"/>
    <s v="No"/>
    <s v="No"/>
    <s v="No"/>
    <s v="Standard"/>
  </r>
  <r>
    <n v="159208"/>
    <x v="1005"/>
    <s v="Mead School District"/>
    <s v="32-354"/>
    <s v="Spokane"/>
    <s v="5th District"/>
    <x v="0"/>
    <x v="0"/>
    <s v="No"/>
    <s v="Yes"/>
    <s v="Mount Spokane High School"/>
    <s v="6015 E Mount Spokane Park Dr"/>
    <m/>
    <s v="Mead"/>
    <s v="Washington"/>
    <s v="99021"/>
    <n v="337"/>
    <n v="115"/>
    <n v="1052"/>
    <n v="1504"/>
    <n v="0.22409999999999999"/>
    <n v="7.6499999999999999E-2"/>
    <n v="0.30049999999999999"/>
    <s v="No"/>
    <s v="No"/>
    <s v="No"/>
    <s v="No"/>
    <s v="No"/>
    <s v="No"/>
    <s v="No"/>
    <s v="No"/>
    <s v="No"/>
    <s v="No"/>
    <s v="Yes"/>
    <s v="Yes"/>
    <s v="Yes"/>
    <s v="Yes"/>
    <s v="Standard"/>
  </r>
  <r>
    <n v="159208"/>
    <x v="1006"/>
    <s v="Mead School District"/>
    <s v="32-354"/>
    <s v="Spokane"/>
    <s v="5th District"/>
    <x v="0"/>
    <x v="0"/>
    <s v="No"/>
    <s v="Yes"/>
    <s v="Mountainside Middle School"/>
    <s v="4717 E. Day Mt. Spokane Road"/>
    <m/>
    <s v="Colbert"/>
    <s v="Washington"/>
    <s v="99005"/>
    <n v="230"/>
    <n v="75"/>
    <n v="493"/>
    <n v="798"/>
    <n v="0.28820000000000001"/>
    <n v="9.4E-2"/>
    <n v="0.38219999999999998"/>
    <s v="No"/>
    <s v="No"/>
    <s v="No"/>
    <s v="No"/>
    <s v="No"/>
    <s v="No"/>
    <s v="No"/>
    <s v="Yes"/>
    <s v="Yes"/>
    <s v="Yes"/>
    <s v="No"/>
    <s v="No"/>
    <s v="No"/>
    <s v="No"/>
    <s v="Standard"/>
  </r>
  <r>
    <n v="159208"/>
    <x v="1007"/>
    <s v="Mead School District"/>
    <s v="32-354"/>
    <s v="Spokane"/>
    <s v="5th District"/>
    <x v="0"/>
    <x v="0"/>
    <s v="No"/>
    <s v="Yes"/>
    <s v="Northwood Middle"/>
    <s v="12908 N Pittsburg"/>
    <m/>
    <s v="Spokane"/>
    <s v="Washington"/>
    <s v="99208"/>
    <n v="178"/>
    <n v="60"/>
    <n v="568"/>
    <n v="806"/>
    <n v="0.2208"/>
    <n v="7.4399999999999994E-2"/>
    <n v="0.29530000000000001"/>
    <s v="No"/>
    <s v="No"/>
    <s v="No"/>
    <s v="No"/>
    <s v="No"/>
    <s v="No"/>
    <s v="No"/>
    <s v="Yes"/>
    <s v="Yes"/>
    <s v="Yes"/>
    <s v="No"/>
    <s v="No"/>
    <s v="No"/>
    <s v="No"/>
    <s v="Standard"/>
  </r>
  <r>
    <n v="159208"/>
    <x v="1008"/>
    <s v="Mead School District"/>
    <s v="32-354"/>
    <s v="Spokane"/>
    <s v="5th District"/>
    <x v="0"/>
    <x v="0"/>
    <s v="No"/>
    <s v="Yes"/>
    <s v="Prairie View Elementary"/>
    <s v="2606 W. Johannson Road"/>
    <m/>
    <s v="Spokane"/>
    <s v="Washington"/>
    <s v="99208"/>
    <n v="64"/>
    <n v="25"/>
    <n v="320"/>
    <n v="409"/>
    <n v="0.1565"/>
    <n v="6.1100000000000002E-2"/>
    <n v="0.21759999999999999"/>
    <s v="No"/>
    <s v="Yes"/>
    <s v="Yes"/>
    <s v="Yes"/>
    <s v="Yes"/>
    <s v="Yes"/>
    <s v="Yes"/>
    <s v="No"/>
    <s v="No"/>
    <s v="No"/>
    <s v="No"/>
    <s v="No"/>
    <s v="No"/>
    <s v="No"/>
    <s v="Standard"/>
  </r>
  <r>
    <n v="159208"/>
    <x v="1009"/>
    <s v="Mead School District"/>
    <s v="32-354"/>
    <s v="Spokane"/>
    <s v="5th District"/>
    <x v="0"/>
    <x v="0"/>
    <s v="No"/>
    <s v="Yes"/>
    <s v="Shiloh Hills Elementary"/>
    <s v="505 E. Stonewall"/>
    <m/>
    <s v="Spokane"/>
    <s v="Washington"/>
    <s v="99208"/>
    <n v="393"/>
    <n v="0"/>
    <n v="27"/>
    <n v="420"/>
    <n v="0.93569999999999998"/>
    <n v="0"/>
    <n v="0.93569999999999998"/>
    <s v="No"/>
    <s v="Yes"/>
    <s v="Yes"/>
    <s v="Yes"/>
    <s v="Yes"/>
    <s v="Yes"/>
    <s v="Yes"/>
    <s v="No"/>
    <s v="No"/>
    <s v="No"/>
    <s v="No"/>
    <s v="No"/>
    <s v="No"/>
    <s v="No"/>
    <s v="CEP"/>
  </r>
  <r>
    <n v="159208"/>
    <x v="1010"/>
    <s v="Mead School District"/>
    <s v="32-354"/>
    <s v="Spokane"/>
    <s v="5th District"/>
    <x v="0"/>
    <x v="0"/>
    <s v="No"/>
    <s v="Yes"/>
    <s v="Skyline Elementary"/>
    <s v="9911 Bob Olson Ln"/>
    <m/>
    <s v="Spokane"/>
    <s v="Washington"/>
    <s v="99208"/>
    <n v="29"/>
    <n v="22"/>
    <n v="319"/>
    <n v="370"/>
    <n v="7.8399999999999997E-2"/>
    <n v="5.9499999999999997E-2"/>
    <n v="0.13780000000000001"/>
    <s v="No"/>
    <s v="Yes"/>
    <s v="Yes"/>
    <s v="Yes"/>
    <s v="Yes"/>
    <s v="Yes"/>
    <s v="Yes"/>
    <s v="No"/>
    <s v="No"/>
    <s v="No"/>
    <s v="No"/>
    <s v="No"/>
    <s v="No"/>
    <s v="No"/>
    <s v="Standard"/>
  </r>
  <r>
    <n v="159320"/>
    <x v="1011"/>
    <s v="Medical Lake School District"/>
    <s v="32-326"/>
    <s v="Spokane"/>
    <s v="5th District"/>
    <x v="0"/>
    <x v="0"/>
    <s v="No"/>
    <s v="Yes"/>
    <s v="Hallett Elementary"/>
    <s v="116 W THIRD"/>
    <s v="PO BOX 128"/>
    <s v="MEDICAL LAKE"/>
    <s v="Washington"/>
    <s v="99022"/>
    <n v="156"/>
    <n v="45"/>
    <n v="289"/>
    <n v="490"/>
    <n v="0.31840000000000002"/>
    <n v="9.1800000000000007E-2"/>
    <n v="0.41020000000000001"/>
    <s v="Yes"/>
    <s v="Yes"/>
    <s v="Yes"/>
    <s v="Yes"/>
    <s v="Yes"/>
    <s v="Yes"/>
    <s v="Yes"/>
    <s v="No"/>
    <s v="No"/>
    <s v="No"/>
    <s v="No"/>
    <s v="No"/>
    <s v="No"/>
    <s v="No"/>
    <s v="Standard"/>
  </r>
  <r>
    <n v="159320"/>
    <x v="1012"/>
    <s v="Medical Lake School District"/>
    <s v="32-326"/>
    <s v="Spokane"/>
    <s v="5th District"/>
    <x v="0"/>
    <x v="0"/>
    <s v="No"/>
    <s v="Yes"/>
    <s v="Medical Lake High"/>
    <s v="200 E BARKER"/>
    <s v="PO BOX 128"/>
    <s v="MEDICAL LAKE"/>
    <s v="Washington"/>
    <s v="99022"/>
    <n v="117"/>
    <n v="42"/>
    <n v="356"/>
    <n v="515"/>
    <n v="0.22720000000000001"/>
    <n v="8.1600000000000006E-2"/>
    <n v="0.30869999999999997"/>
    <s v="No"/>
    <s v="No"/>
    <s v="No"/>
    <s v="No"/>
    <s v="No"/>
    <s v="No"/>
    <s v="No"/>
    <s v="No"/>
    <s v="No"/>
    <s v="No"/>
    <s v="Yes"/>
    <s v="Yes"/>
    <s v="Yes"/>
    <s v="Yes"/>
    <s v="Standard"/>
  </r>
  <r>
    <n v="159320"/>
    <x v="1013"/>
    <s v="Medical Lake School District"/>
    <s v="32-326"/>
    <s v="Spokane"/>
    <s v="5th District"/>
    <x v="0"/>
    <x v="0"/>
    <s v="No"/>
    <s v="Yes"/>
    <s v="Medical Lake Middle"/>
    <s v="1010 E. Lake"/>
    <s v="P.O. Box 128"/>
    <s v="Medical Lake"/>
    <s v="Washington"/>
    <s v="99022"/>
    <n v="97"/>
    <n v="63"/>
    <n v="238"/>
    <n v="398"/>
    <n v="0.2437"/>
    <n v="0.1583"/>
    <n v="0.40200000000000002"/>
    <s v="No"/>
    <s v="No"/>
    <s v="No"/>
    <s v="No"/>
    <s v="No"/>
    <s v="No"/>
    <s v="No"/>
    <s v="Yes"/>
    <s v="Yes"/>
    <s v="Yes"/>
    <s v="No"/>
    <s v="No"/>
    <s v="No"/>
    <s v="No"/>
    <s v="Standard"/>
  </r>
  <r>
    <n v="159320"/>
    <x v="1014"/>
    <s v="Medical Lake School District"/>
    <s v="32-326"/>
    <s v="Spokane"/>
    <s v="5th District"/>
    <x v="0"/>
    <x v="0"/>
    <s v="No"/>
    <s v="Yes"/>
    <s v="Michael Anderson Elementary"/>
    <s v="400 W Fairchild Highway"/>
    <m/>
    <s v="Fairchild AFB"/>
    <s v="Washington"/>
    <s v="99011"/>
    <n v="51"/>
    <n v="86"/>
    <n v="368"/>
    <n v="505"/>
    <n v="0.10100000000000001"/>
    <n v="0.17030000000000001"/>
    <n v="0.27129999999999999"/>
    <s v="No"/>
    <s v="Yes"/>
    <s v="Yes"/>
    <s v="Yes"/>
    <s v="Yes"/>
    <s v="Yes"/>
    <s v="Yes"/>
    <s v="No"/>
    <s v="No"/>
    <s v="No"/>
    <s v="No"/>
    <s v="No"/>
    <s v="No"/>
    <s v="No"/>
    <s v="Standard"/>
  </r>
  <r>
    <n v="159924"/>
    <x v="1015"/>
    <s v="Mercer Island School District"/>
    <s v="17-400"/>
    <s v="King"/>
    <s v="9th District"/>
    <x v="0"/>
    <x v="0"/>
    <s v="No"/>
    <s v="Yes"/>
    <s v="Island Park Elementary"/>
    <s v="5437 Island Crest Way"/>
    <m/>
    <s v="Mercer Island"/>
    <s v="Washington"/>
    <s v="98040"/>
    <n v="3"/>
    <n v="1"/>
    <n v="378"/>
    <n v="382"/>
    <n v="7.9000000000000008E-3"/>
    <n v="2.5999999999999999E-3"/>
    <n v="1.0500000000000001E-2"/>
    <s v="No"/>
    <s v="Yes"/>
    <s v="Yes"/>
    <s v="Yes"/>
    <s v="Yes"/>
    <s v="Yes"/>
    <s v="Yes"/>
    <s v="No"/>
    <s v="No"/>
    <s v="No"/>
    <s v="No"/>
    <s v="No"/>
    <s v="No"/>
    <s v="No"/>
    <s v="Standard"/>
  </r>
  <r>
    <n v="159924"/>
    <x v="1016"/>
    <s v="Mercer Island School District"/>
    <s v="17-400"/>
    <s v="King"/>
    <s v="9th District"/>
    <x v="0"/>
    <x v="0"/>
    <s v="No"/>
    <s v="Yes"/>
    <s v="Islander Middle School"/>
    <s v="7447 84th ave SE"/>
    <m/>
    <s v="Mercer Island"/>
    <s v="Washington"/>
    <s v="98040"/>
    <n v="29"/>
    <n v="13"/>
    <n v="892"/>
    <n v="934"/>
    <n v="3.1E-2"/>
    <n v="1.3899999999999999E-2"/>
    <n v="4.4999999999999998E-2"/>
    <s v="No"/>
    <s v="No"/>
    <s v="No"/>
    <s v="No"/>
    <s v="No"/>
    <s v="No"/>
    <s v="No"/>
    <s v="Yes"/>
    <s v="Yes"/>
    <s v="Yes"/>
    <s v="No"/>
    <s v="No"/>
    <s v="No"/>
    <s v="No"/>
    <s v="Standard"/>
  </r>
  <r>
    <n v="159924"/>
    <x v="1017"/>
    <s v="Mercer Island School District"/>
    <s v="17-400"/>
    <s v="King"/>
    <s v="9th District"/>
    <x v="0"/>
    <x v="0"/>
    <s v="No"/>
    <s v="Yes"/>
    <s v="Lake Ridge Elementary"/>
    <s v="8215 SE 78th"/>
    <m/>
    <s v="Mercer Island"/>
    <s v="Washington"/>
    <s v="98040"/>
    <n v="7"/>
    <n v="2"/>
    <n v="387"/>
    <n v="396"/>
    <n v="1.77E-2"/>
    <n v="5.1000000000000004E-3"/>
    <n v="2.2700000000000001E-2"/>
    <s v="No"/>
    <s v="Yes"/>
    <s v="Yes"/>
    <s v="Yes"/>
    <s v="Yes"/>
    <s v="Yes"/>
    <s v="Yes"/>
    <s v="No"/>
    <s v="No"/>
    <s v="No"/>
    <s v="No"/>
    <s v="No"/>
    <s v="No"/>
    <s v="No"/>
    <s v="Standard"/>
  </r>
  <r>
    <n v="159924"/>
    <x v="1018"/>
    <s v="Mercer Island School District"/>
    <s v="17-400"/>
    <s v="King"/>
    <s v="9th District"/>
    <x v="0"/>
    <x v="0"/>
    <s v="No"/>
    <s v="Yes"/>
    <s v="Northwood Elementary"/>
    <s v="4030 86th Ave. S.E."/>
    <s v="Campus B"/>
    <s v="Mercer Island"/>
    <s v="Washington"/>
    <s v="98040"/>
    <n v="15"/>
    <n v="8"/>
    <n v="358"/>
    <n v="381"/>
    <n v="3.9399999999999998E-2"/>
    <n v="2.1000000000000001E-2"/>
    <n v="6.0400000000000002E-2"/>
    <s v="No"/>
    <s v="Yes"/>
    <s v="Yes"/>
    <s v="Yes"/>
    <s v="Yes"/>
    <s v="Yes"/>
    <s v="Yes"/>
    <s v="No"/>
    <s v="No"/>
    <s v="No"/>
    <s v="No"/>
    <s v="No"/>
    <s v="No"/>
    <s v="No"/>
    <s v="Standard"/>
  </r>
  <r>
    <n v="159924"/>
    <x v="1019"/>
    <s v="Mercer Island School District"/>
    <s v="17-400"/>
    <s v="King"/>
    <s v="9th District"/>
    <x v="0"/>
    <x v="0"/>
    <s v="No"/>
    <s v="Yes"/>
    <s v="West Mercer Elementary"/>
    <s v="4141 81st Ave SE"/>
    <m/>
    <s v="Mercer Island"/>
    <s v="Washington"/>
    <s v="98040"/>
    <n v="19"/>
    <n v="5"/>
    <n v="399"/>
    <n v="423"/>
    <n v="4.4900000000000002E-2"/>
    <n v="1.18E-2"/>
    <n v="5.67E-2"/>
    <s v="No"/>
    <s v="Yes"/>
    <s v="Yes"/>
    <s v="Yes"/>
    <s v="Yes"/>
    <s v="Yes"/>
    <s v="Yes"/>
    <s v="No"/>
    <s v="No"/>
    <s v="No"/>
    <s v="No"/>
    <s v="No"/>
    <s v="No"/>
    <s v="No"/>
    <s v="Standard"/>
  </r>
  <r>
    <n v="159531"/>
    <x v="1020"/>
    <s v="Meridian School District"/>
    <s v="37-505"/>
    <s v="Whatcom"/>
    <s v="1st District"/>
    <x v="0"/>
    <x v="0"/>
    <s v="No"/>
    <s v="Yes"/>
    <s v="Irene Reither Elementary (formerly Primary)"/>
    <s v="954 E. Hemmi Rd."/>
    <m/>
    <s v="Everson"/>
    <s v="Washington"/>
    <s v="98247"/>
    <n v="257"/>
    <n v="79"/>
    <n v="394"/>
    <n v="730"/>
    <n v="0.35210000000000002"/>
    <n v="0.1082"/>
    <n v="0.46029999999999999"/>
    <s v="No"/>
    <s v="Yes"/>
    <s v="Yes"/>
    <s v="Yes"/>
    <s v="Yes"/>
    <s v="Yes"/>
    <s v="Yes"/>
    <s v="No"/>
    <s v="No"/>
    <s v="No"/>
    <s v="No"/>
    <s v="No"/>
    <s v="No"/>
    <s v="No"/>
    <s v="Standard"/>
  </r>
  <r>
    <n v="159531"/>
    <x v="1021"/>
    <s v="Meridian School District"/>
    <s v="37-505"/>
    <s v="Whatcom"/>
    <s v="1st District"/>
    <x v="0"/>
    <x v="0"/>
    <s v="No"/>
    <s v="Yes"/>
    <s v="Meridian High"/>
    <s v="194 West Laurel Road"/>
    <m/>
    <s v="Bellingham"/>
    <s v="Washington"/>
    <s v="98226"/>
    <n v="110"/>
    <n v="47"/>
    <n v="341"/>
    <n v="498"/>
    <n v="0.22090000000000001"/>
    <n v="9.4399999999999998E-2"/>
    <n v="0.31530000000000002"/>
    <s v="No"/>
    <s v="No"/>
    <s v="No"/>
    <s v="No"/>
    <s v="No"/>
    <s v="No"/>
    <s v="No"/>
    <s v="No"/>
    <s v="No"/>
    <s v="No"/>
    <s v="Yes"/>
    <s v="Yes"/>
    <s v="Yes"/>
    <s v="Yes"/>
    <s v="Standard"/>
  </r>
  <r>
    <n v="159531"/>
    <x v="1022"/>
    <s v="Meridian School District"/>
    <s v="37-505"/>
    <s v="Whatcom"/>
    <s v="1st District"/>
    <x v="0"/>
    <x v="0"/>
    <s v="No"/>
    <s v="Yes"/>
    <s v="Meridian Middle School"/>
    <s v="861 Ten Mile Rd."/>
    <m/>
    <s v="Lynden"/>
    <s v="Washington"/>
    <s v="98264"/>
    <n v="134"/>
    <n v="33"/>
    <n v="221"/>
    <n v="388"/>
    <n v="0.34539999999999998"/>
    <n v="8.5099999999999995E-2"/>
    <n v="0.4304"/>
    <s v="No"/>
    <s v="No"/>
    <s v="No"/>
    <s v="No"/>
    <s v="No"/>
    <s v="No"/>
    <s v="No"/>
    <s v="Yes"/>
    <s v="Yes"/>
    <s v="Yes"/>
    <s v="No"/>
    <s v="No"/>
    <s v="No"/>
    <s v="No"/>
    <s v="Standard"/>
  </r>
  <r>
    <n v="159531"/>
    <x v="1023"/>
    <s v="Meridian School District"/>
    <s v="37-505"/>
    <s v="Whatcom"/>
    <s v="1st District"/>
    <x v="0"/>
    <x v="0"/>
    <s v="No"/>
    <s v="Yes"/>
    <s v="Meridian Parent Partnership Program"/>
    <s v="240 W. Laurel Rd"/>
    <m/>
    <s v="Bellingham"/>
    <s v="Washington"/>
    <s v="98226"/>
    <n v="18"/>
    <n v="5"/>
    <n v="124"/>
    <n v="147"/>
    <n v="0.12239999999999999"/>
    <n v="3.4000000000000002E-2"/>
    <n v="0.1565"/>
    <s v="No"/>
    <s v="Yes"/>
    <s v="Yes"/>
    <s v="Yes"/>
    <s v="Yes"/>
    <s v="Yes"/>
    <s v="Yes"/>
    <s v="Yes"/>
    <s v="Yes"/>
    <s v="Yes"/>
    <s v="Yes"/>
    <s v="Yes"/>
    <s v="Yes"/>
    <s v="Yes"/>
    <s v="Standard"/>
  </r>
  <r>
    <n v="159503"/>
    <x v="1024"/>
    <s v="Methow Valley School District"/>
    <s v="24-350"/>
    <s v="Okanogan"/>
    <s v="4th District"/>
    <x v="0"/>
    <x v="0"/>
    <s v="No"/>
    <s v="Yes"/>
    <s v="Liberty Bell Jr/Sr/Alt High"/>
    <s v="24 Twin Lakes Rd."/>
    <m/>
    <s v="Winthrop"/>
    <s v="Washington"/>
    <s v="98862"/>
    <n v="77"/>
    <n v="46"/>
    <n v="212"/>
    <n v="335"/>
    <n v="0.22989999999999999"/>
    <n v="0.13730000000000001"/>
    <n v="0.36720000000000003"/>
    <s v="No"/>
    <s v="No"/>
    <s v="No"/>
    <s v="No"/>
    <s v="No"/>
    <s v="No"/>
    <s v="No"/>
    <s v="Yes"/>
    <s v="Yes"/>
    <s v="Yes"/>
    <s v="Yes"/>
    <s v="Yes"/>
    <s v="Yes"/>
    <s v="Yes"/>
    <s v="Standard"/>
  </r>
  <r>
    <n v="159503"/>
    <x v="1025"/>
    <s v="Methow Valley School District"/>
    <s v="24-350"/>
    <s v="Okanogan"/>
    <s v="4th District"/>
    <x v="0"/>
    <x v="0"/>
    <s v="No"/>
    <s v="Yes"/>
    <s v="Methow Valley Elementary"/>
    <s v="18 Twin Lakes Rd."/>
    <m/>
    <s v="Winthrop"/>
    <s v="Washington"/>
    <s v="98862"/>
    <n v="78"/>
    <n v="31"/>
    <n v="254"/>
    <n v="363"/>
    <n v="0.21490000000000001"/>
    <n v="8.5400000000000004E-2"/>
    <n v="0.30030000000000001"/>
    <s v="Yes"/>
    <s v="Yes"/>
    <s v="Yes"/>
    <s v="Yes"/>
    <s v="Yes"/>
    <s v="Yes"/>
    <s v="Yes"/>
    <s v="No"/>
    <s v="No"/>
    <s v="No"/>
    <s v="No"/>
    <s v="No"/>
    <s v="No"/>
    <s v="No"/>
    <s v="Standard"/>
  </r>
  <r>
    <n v="159503"/>
    <x v="1026"/>
    <s v="Methow Valley School District"/>
    <s v="24-350"/>
    <s v="Okanogan"/>
    <s v="4th District"/>
    <x v="0"/>
    <x v="0"/>
    <s v="No"/>
    <s v="Yes"/>
    <s v="Methow Valley Learning Center"/>
    <s v="502 S Glover Street"/>
    <m/>
    <s v="Twisp"/>
    <s v="Washington"/>
    <s v="98856"/>
    <n v="8"/>
    <n v="7"/>
    <n v="13"/>
    <n v="28"/>
    <n v="0.28570000000000001"/>
    <n v="0.25"/>
    <n v="0.53569999999999995"/>
    <s v="No"/>
    <s v="No"/>
    <s v="No"/>
    <s v="No"/>
    <s v="No"/>
    <s v="No"/>
    <s v="No"/>
    <s v="No"/>
    <s v="No"/>
    <s v="No"/>
    <s v="Yes"/>
    <s v="Yes"/>
    <s v="Yes"/>
    <s v="Yes"/>
    <s v="Standard"/>
  </r>
  <r>
    <n v="159539"/>
    <x v="1027"/>
    <s v="Mill A School District"/>
    <s v="30-031"/>
    <s v="Skamania"/>
    <s v="3rd District"/>
    <x v="0"/>
    <x v="0"/>
    <s v="No"/>
    <s v="Yes"/>
    <s v="Mill A School Elementary"/>
    <s v="1142 Jessup Rd"/>
    <m/>
    <s v="Cook"/>
    <s v="Washington"/>
    <s v="98605"/>
    <n v="37"/>
    <n v="0"/>
    <n v="2"/>
    <n v="39"/>
    <n v="0.94869999999999999"/>
    <n v="0"/>
    <n v="0.94869999999999999"/>
    <s v="No"/>
    <s v="Yes"/>
    <s v="Yes"/>
    <s v="Yes"/>
    <s v="Yes"/>
    <s v="Yes"/>
    <s v="Yes"/>
    <s v="Yes"/>
    <s v="Yes"/>
    <s v="Yes"/>
    <s v="No"/>
    <s v="No"/>
    <s v="No"/>
    <s v="No"/>
    <s v="CEP"/>
  </r>
  <r>
    <n v="159539"/>
    <x v="1028"/>
    <s v="Mill A School District"/>
    <s v="30-031"/>
    <s v="Skamania"/>
    <s v="3rd District"/>
    <x v="0"/>
    <x v="0"/>
    <s v="No"/>
    <s v="Yes"/>
    <s v="Pacific Crest Innovation Academy"/>
    <s v="1142 Jessup Rd"/>
    <m/>
    <s v="Cook"/>
    <s v="Washington"/>
    <s v="98605"/>
    <n v="4"/>
    <n v="0"/>
    <n v="28"/>
    <n v="32"/>
    <n v="0.125"/>
    <n v="0"/>
    <n v="0.125"/>
    <s v="No"/>
    <s v="No"/>
    <s v="No"/>
    <s v="No"/>
    <s v="No"/>
    <s v="No"/>
    <s v="No"/>
    <s v="No"/>
    <s v="No"/>
    <s v="No"/>
    <s v="Yes"/>
    <s v="Yes"/>
    <s v="Yes"/>
    <s v="Yes"/>
    <s v="CEP"/>
  </r>
  <r>
    <n v="159326"/>
    <x v="1029"/>
    <s v="Monroe Public Schools"/>
    <s v="31-103"/>
    <s v="Snohomish"/>
    <s v="1st District"/>
    <x v="0"/>
    <x v="0"/>
    <s v="No"/>
    <s v="Yes"/>
    <s v="Chain Lake Elementary"/>
    <s v="12125 Chain Lake Rd."/>
    <m/>
    <s v="Snohomish"/>
    <s v="Washington"/>
    <s v="98290"/>
    <n v="45"/>
    <n v="18"/>
    <n v="375"/>
    <n v="438"/>
    <n v="0.1027"/>
    <n v="4.1099999999999998E-2"/>
    <n v="0.14380000000000001"/>
    <s v="No"/>
    <s v="Yes"/>
    <s v="Yes"/>
    <s v="Yes"/>
    <s v="Yes"/>
    <s v="Yes"/>
    <s v="Yes"/>
    <s v="No"/>
    <s v="No"/>
    <s v="No"/>
    <s v="No"/>
    <s v="No"/>
    <s v="No"/>
    <s v="No"/>
    <s v="Standard"/>
  </r>
  <r>
    <n v="159326"/>
    <x v="1030"/>
    <s v="Monroe Public Schools"/>
    <s v="31-103"/>
    <s v="Snohomish"/>
    <s v="1st District"/>
    <x v="0"/>
    <x v="0"/>
    <s v="No"/>
    <s v="Yes"/>
    <s v="Frank Wagner Elementary"/>
    <s v="115 Dickinson Rd."/>
    <m/>
    <s v="Monroe"/>
    <s v="Washington"/>
    <s v="98272"/>
    <n v="404"/>
    <n v="0"/>
    <n v="169"/>
    <n v="573"/>
    <n v="0.70509999999999995"/>
    <n v="0"/>
    <n v="0.70509999999999995"/>
    <s v="Yes"/>
    <s v="Yes"/>
    <s v="Yes"/>
    <s v="Yes"/>
    <s v="Yes"/>
    <s v="Yes"/>
    <s v="Yes"/>
    <s v="No"/>
    <s v="No"/>
    <s v="No"/>
    <s v="No"/>
    <s v="No"/>
    <s v="No"/>
    <s v="No"/>
    <s v="CEP"/>
  </r>
  <r>
    <n v="159326"/>
    <x v="1031"/>
    <s v="Monroe Public Schools"/>
    <s v="31-103"/>
    <s v="Snohomish"/>
    <s v="1st District"/>
    <x v="0"/>
    <x v="0"/>
    <s v="No"/>
    <s v="Yes"/>
    <s v="Fryelands Elementary School"/>
    <s v="15286 Fryelands Blvd."/>
    <m/>
    <s v="Monroe"/>
    <s v="Washington"/>
    <s v="98272"/>
    <n v="121"/>
    <n v="31"/>
    <n v="237"/>
    <n v="389"/>
    <n v="0.31109999999999999"/>
    <n v="7.9699999999999993E-2"/>
    <n v="0.39069999999999999"/>
    <s v="No"/>
    <s v="Yes"/>
    <s v="Yes"/>
    <s v="Yes"/>
    <s v="Yes"/>
    <s v="Yes"/>
    <s v="Yes"/>
    <s v="No"/>
    <s v="No"/>
    <s v="No"/>
    <s v="No"/>
    <s v="No"/>
    <s v="No"/>
    <s v="No"/>
    <s v="Standard"/>
  </r>
  <r>
    <n v="159326"/>
    <x v="1032"/>
    <s v="Monroe Public Schools"/>
    <s v="31-103"/>
    <s v="Snohomish"/>
    <s v="1st District"/>
    <x v="0"/>
    <x v="0"/>
    <s v="No"/>
    <s v="Yes"/>
    <s v="Hidden River Middle School"/>
    <s v="9224 Paradise Lake Rd."/>
    <m/>
    <s v="Snohomish"/>
    <s v="Washington"/>
    <s v="98296"/>
    <n v="74"/>
    <n v="29"/>
    <n v="226"/>
    <n v="329"/>
    <n v="0.22489999999999999"/>
    <n v="8.8099999999999998E-2"/>
    <n v="0.31309999999999999"/>
    <s v="No"/>
    <s v="No"/>
    <s v="No"/>
    <s v="No"/>
    <s v="No"/>
    <s v="No"/>
    <s v="No"/>
    <s v="Yes"/>
    <s v="Yes"/>
    <s v="Yes"/>
    <s v="No"/>
    <s v="No"/>
    <s v="No"/>
    <s v="No"/>
    <s v="Standard"/>
  </r>
  <r>
    <n v="159326"/>
    <x v="1033"/>
    <s v="Monroe Public Schools"/>
    <s v="31-103"/>
    <s v="Snohomish"/>
    <s v="1st District"/>
    <x v="0"/>
    <x v="0"/>
    <s v="No"/>
    <s v="Yes"/>
    <s v="Leaders in Learning"/>
    <s v="17001 Tester Rd."/>
    <m/>
    <s v="Monroe"/>
    <s v="Washington"/>
    <s v="98272"/>
    <n v="45"/>
    <n v="0"/>
    <n v="19"/>
    <n v="64"/>
    <n v="0.70309999999999995"/>
    <n v="0"/>
    <n v="0.70309999999999995"/>
    <s v="No"/>
    <s v="No"/>
    <s v="No"/>
    <s v="No"/>
    <s v="No"/>
    <s v="No"/>
    <s v="No"/>
    <s v="No"/>
    <s v="No"/>
    <s v="No"/>
    <s v="Yes"/>
    <s v="Yes"/>
    <s v="Yes"/>
    <s v="Yes"/>
    <s v="CEP"/>
  </r>
  <r>
    <n v="159326"/>
    <x v="1034"/>
    <s v="Monroe Public Schools"/>
    <s v="31-103"/>
    <s v="Snohomish"/>
    <s v="1st District"/>
    <x v="0"/>
    <x v="0"/>
    <s v="No"/>
    <s v="Yes"/>
    <s v="Maltby Elementary"/>
    <s v="9700 212th St. S.E."/>
    <m/>
    <s v="Snohomish"/>
    <s v="Washington"/>
    <s v="98296"/>
    <n v="48"/>
    <n v="17"/>
    <n v="256"/>
    <n v="321"/>
    <n v="0.14949999999999999"/>
    <n v="5.2999999999999999E-2"/>
    <n v="0.20250000000000001"/>
    <s v="No"/>
    <s v="Yes"/>
    <s v="Yes"/>
    <s v="Yes"/>
    <s v="Yes"/>
    <s v="Yes"/>
    <s v="Yes"/>
    <s v="No"/>
    <s v="No"/>
    <s v="No"/>
    <s v="No"/>
    <s v="No"/>
    <s v="No"/>
    <s v="No"/>
    <s v="Standard"/>
  </r>
  <r>
    <n v="159326"/>
    <x v="1035"/>
    <s v="Monroe Public Schools"/>
    <s v="31-103"/>
    <s v="Snohomish"/>
    <s v="1st District"/>
    <x v="0"/>
    <x v="0"/>
    <s v="No"/>
    <s v="Yes"/>
    <s v="Monroe High School"/>
    <s v="17001 Tester Rd."/>
    <m/>
    <s v="Monroe"/>
    <s v="Washington"/>
    <s v="98272"/>
    <n v="368"/>
    <n v="142"/>
    <n v="1065"/>
    <n v="1575"/>
    <n v="0.23369999999999999"/>
    <n v="9.0200000000000002E-2"/>
    <n v="0.32379999999999998"/>
    <s v="No"/>
    <s v="No"/>
    <s v="No"/>
    <s v="No"/>
    <s v="No"/>
    <s v="No"/>
    <s v="No"/>
    <s v="No"/>
    <s v="No"/>
    <s v="No"/>
    <s v="Yes"/>
    <s v="Yes"/>
    <s v="Yes"/>
    <s v="Yes"/>
    <s v="Standard"/>
  </r>
  <r>
    <n v="159326"/>
    <x v="1036"/>
    <s v="Monroe Public Schools"/>
    <s v="31-103"/>
    <s v="Snohomish"/>
    <s v="1st District"/>
    <x v="0"/>
    <x v="0"/>
    <s v="No"/>
    <s v="Yes"/>
    <s v="Park Place Middle School"/>
    <s v="1408 W. Main St."/>
    <m/>
    <s v="Monroe"/>
    <s v="Washington"/>
    <s v="98272"/>
    <n v="195"/>
    <n v="73"/>
    <n v="480"/>
    <n v="748"/>
    <n v="0.26069999999999999"/>
    <n v="9.7600000000000006E-2"/>
    <n v="0.35830000000000001"/>
    <s v="No"/>
    <s v="No"/>
    <s v="No"/>
    <s v="No"/>
    <s v="No"/>
    <s v="No"/>
    <s v="No"/>
    <s v="Yes"/>
    <s v="Yes"/>
    <s v="Yes"/>
    <s v="No"/>
    <s v="No"/>
    <s v="No"/>
    <s v="No"/>
    <s v="Standard"/>
  </r>
  <r>
    <n v="159326"/>
    <x v="1037"/>
    <s v="Monroe Public Schools"/>
    <s v="31-103"/>
    <s v="Snohomish"/>
    <s v="1st District"/>
    <x v="0"/>
    <x v="0"/>
    <s v="No"/>
    <s v="Yes"/>
    <s v="Salem Woods Elementary"/>
    <s v="12802 Wagner Rd."/>
    <m/>
    <s v="Monroe"/>
    <s v="Washington"/>
    <s v="98272"/>
    <n v="66"/>
    <n v="22"/>
    <n v="361"/>
    <n v="449"/>
    <n v="0.14699999999999999"/>
    <n v="4.9000000000000002E-2"/>
    <n v="0.19600000000000001"/>
    <s v="No"/>
    <s v="Yes"/>
    <s v="Yes"/>
    <s v="Yes"/>
    <s v="Yes"/>
    <s v="Yes"/>
    <s v="Yes"/>
    <s v="No"/>
    <s v="No"/>
    <s v="No"/>
    <s v="No"/>
    <s v="No"/>
    <s v="No"/>
    <s v="No"/>
    <s v="Standard"/>
  </r>
  <r>
    <n v="159395"/>
    <x v="1038"/>
    <s v="Montesano School District"/>
    <s v="14-066"/>
    <s v="Grays Harbor"/>
    <s v="6th District"/>
    <x v="0"/>
    <x v="0"/>
    <s v="No"/>
    <s v="Yes"/>
    <s v="Beacon Avenue Elementary"/>
    <s v="1717 E Beacon Ave"/>
    <m/>
    <s v="Montesano"/>
    <s v="Washington"/>
    <s v="98563"/>
    <n v="109"/>
    <n v="27"/>
    <n v="220"/>
    <n v="356"/>
    <n v="0.30620000000000003"/>
    <n v="7.5800000000000006E-2"/>
    <n v="0.38200000000000001"/>
    <s v="Yes"/>
    <s v="Yes"/>
    <s v="Yes"/>
    <s v="Yes"/>
    <s v="No"/>
    <s v="No"/>
    <s v="No"/>
    <s v="No"/>
    <s v="No"/>
    <s v="No"/>
    <s v="No"/>
    <s v="No"/>
    <s v="No"/>
    <s v="No"/>
    <s v="Standard"/>
  </r>
  <r>
    <n v="159395"/>
    <x v="1039"/>
    <s v="Montesano School District"/>
    <s v="14-066"/>
    <s v="Grays Harbor"/>
    <s v="6th District"/>
    <x v="0"/>
    <x v="0"/>
    <s v="No"/>
    <s v="Yes"/>
    <s v="Montesano Junior-Senior High"/>
    <s v="303 N Church St"/>
    <m/>
    <s v="Montesano"/>
    <s v="Washington"/>
    <s v="98563"/>
    <n v="173"/>
    <n v="51"/>
    <n v="474"/>
    <n v="698"/>
    <n v="0.24790000000000001"/>
    <n v="7.3099999999999998E-2"/>
    <n v="0.32090000000000002"/>
    <s v="No"/>
    <s v="No"/>
    <s v="No"/>
    <s v="No"/>
    <s v="No"/>
    <s v="No"/>
    <s v="No"/>
    <s v="No"/>
    <s v="Yes"/>
    <s v="Yes"/>
    <s v="Yes"/>
    <s v="Yes"/>
    <s v="Yes"/>
    <s v="Yes"/>
    <s v="Standard"/>
  </r>
  <r>
    <n v="159395"/>
    <x v="1040"/>
    <s v="Montesano School District"/>
    <s v="14-066"/>
    <s v="Grays Harbor"/>
    <s v="6th District"/>
    <x v="0"/>
    <x v="0"/>
    <s v="No"/>
    <s v="Yes"/>
    <s v="Simpson Avenue Elementary"/>
    <s v="519 Simpson Ave W"/>
    <m/>
    <s v="Montesano"/>
    <s v="Washington"/>
    <s v="98563"/>
    <n v="103"/>
    <n v="32"/>
    <n v="247"/>
    <n v="382"/>
    <n v="0.26960000000000001"/>
    <n v="8.3799999999999999E-2"/>
    <n v="0.35339999999999999"/>
    <s v="No"/>
    <s v="No"/>
    <s v="No"/>
    <s v="No"/>
    <s v="Yes"/>
    <s v="Yes"/>
    <s v="Yes"/>
    <s v="Yes"/>
    <s v="No"/>
    <s v="No"/>
    <s v="No"/>
    <s v="No"/>
    <s v="No"/>
    <s v="No"/>
    <s v="Standard"/>
  </r>
  <r>
    <n v="159387"/>
    <x v="1041"/>
    <s v="Morton School District"/>
    <s v="21-214"/>
    <s v="Lewis"/>
    <s v="3rd District"/>
    <x v="0"/>
    <x v="0"/>
    <s v="No"/>
    <s v="Yes"/>
    <s v="Morton Elementary"/>
    <s v="Box 1299"/>
    <m/>
    <s v="Morton"/>
    <s v="Washington"/>
    <s v="98356"/>
    <n v="163"/>
    <n v="0"/>
    <n v="62"/>
    <n v="225"/>
    <n v="0.72440000000000004"/>
    <n v="0"/>
    <n v="0.72440000000000004"/>
    <s v="Yes"/>
    <s v="Yes"/>
    <s v="Yes"/>
    <s v="Yes"/>
    <s v="Yes"/>
    <s v="Yes"/>
    <s v="Yes"/>
    <s v="Yes"/>
    <s v="No"/>
    <s v="No"/>
    <s v="No"/>
    <s v="No"/>
    <s v="No"/>
    <s v="No"/>
    <s v="CEP"/>
  </r>
  <r>
    <n v="159387"/>
    <x v="1042"/>
    <s v="Morton School District"/>
    <s v="21-214"/>
    <s v="Lewis"/>
    <s v="3rd District"/>
    <x v="0"/>
    <x v="0"/>
    <s v="No"/>
    <s v="Yes"/>
    <s v="Morton Jr/Sr High School"/>
    <s v="152 Westlake Ave"/>
    <m/>
    <s v="Morton"/>
    <s v="Washington"/>
    <s v="98356"/>
    <n v="166"/>
    <n v="0"/>
    <n v="28"/>
    <n v="194"/>
    <n v="0.85570000000000002"/>
    <n v="0"/>
    <n v="0.85570000000000002"/>
    <s v="No"/>
    <s v="No"/>
    <s v="No"/>
    <s v="No"/>
    <s v="No"/>
    <s v="No"/>
    <s v="No"/>
    <s v="No"/>
    <s v="Yes"/>
    <s v="Yes"/>
    <s v="Yes"/>
    <s v="Yes"/>
    <s v="Yes"/>
    <s v="Yes"/>
    <s v="CEP"/>
  </r>
  <r>
    <n v="159951"/>
    <x v="1043"/>
    <s v="Moses Lake School District"/>
    <s v="13-161"/>
    <s v="Grant"/>
    <s v="4th District"/>
    <x v="0"/>
    <x v="0"/>
    <s v="No"/>
    <s v="Yes"/>
    <s v="Columbia Basin Technical School"/>
    <s v="900 E Yonezawa Blvd"/>
    <m/>
    <s v="Moses Lake"/>
    <s v="Washington"/>
    <s v="98837"/>
    <n v="177"/>
    <n v="0"/>
    <n v="14"/>
    <n v="191"/>
    <n v="0.92669999999999997"/>
    <n v="0"/>
    <n v="0.92669999999999997"/>
    <s v="No"/>
    <s v="No"/>
    <s v="No"/>
    <s v="No"/>
    <s v="No"/>
    <s v="No"/>
    <s v="No"/>
    <s v="No"/>
    <s v="No"/>
    <s v="No"/>
    <s v="No"/>
    <s v="Yes"/>
    <s v="Yes"/>
    <s v="Yes"/>
    <s v="CEP"/>
  </r>
  <r>
    <n v="159951"/>
    <x v="1044"/>
    <s v="Moses Lake School District"/>
    <s v="13-161"/>
    <s v="Grant"/>
    <s v="4th District"/>
    <x v="0"/>
    <x v="0"/>
    <s v="No"/>
    <s v="Yes"/>
    <s v="Columbia Middle School"/>
    <s v="1111 E Nelson Rd"/>
    <m/>
    <s v="Moses Lake"/>
    <s v="Washington"/>
    <s v="98837"/>
    <n v="623"/>
    <n v="0"/>
    <n v="267"/>
    <n v="890"/>
    <n v="0.7"/>
    <n v="0"/>
    <n v="0.7"/>
    <s v="No"/>
    <s v="No"/>
    <s v="No"/>
    <s v="No"/>
    <s v="No"/>
    <s v="No"/>
    <s v="No"/>
    <s v="Yes"/>
    <s v="Yes"/>
    <s v="Yes"/>
    <s v="No"/>
    <s v="No"/>
    <s v="No"/>
    <s v="No"/>
    <s v="CEP"/>
  </r>
  <r>
    <n v="159951"/>
    <x v="1045"/>
    <s v="Moses Lake School District"/>
    <s v="13-161"/>
    <s v="Grant"/>
    <s v="4th District"/>
    <x v="0"/>
    <x v="0"/>
    <s v="No"/>
    <s v="Yes"/>
    <s v="Endeavor Middle School"/>
    <s v="6527 Patton BLVD NE"/>
    <m/>
    <s v="Moses Lake"/>
    <s v="Washington"/>
    <s v="98837"/>
    <n v="266"/>
    <n v="0"/>
    <n v="0"/>
    <n v="266"/>
    <n v="1"/>
    <n v="0"/>
    <n v="1"/>
    <s v="No"/>
    <s v="No"/>
    <s v="No"/>
    <s v="No"/>
    <s v="No"/>
    <s v="No"/>
    <s v="No"/>
    <s v="Yes"/>
    <s v="Yes"/>
    <s v="Yes"/>
    <s v="No"/>
    <s v="No"/>
    <s v="No"/>
    <s v="No"/>
    <s v="CEP"/>
  </r>
  <r>
    <n v="159951"/>
    <x v="1046"/>
    <s v="Moses Lake School District"/>
    <s v="13-161"/>
    <s v="Grant"/>
    <s v="4th District"/>
    <x v="0"/>
    <x v="0"/>
    <s v="No"/>
    <s v="Yes"/>
    <s v="Frontier Middle School"/>
    <s v="517 W. Third Ave."/>
    <m/>
    <s v="MOSES LAKE"/>
    <s v="Washington"/>
    <s v="98837"/>
    <n v="642"/>
    <n v="0"/>
    <n v="118"/>
    <n v="760"/>
    <n v="0.84470000000000001"/>
    <n v="0"/>
    <n v="0.84470000000000001"/>
    <s v="No"/>
    <s v="No"/>
    <s v="No"/>
    <s v="No"/>
    <s v="No"/>
    <s v="No"/>
    <s v="No"/>
    <s v="Yes"/>
    <s v="Yes"/>
    <s v="Yes"/>
    <s v="No"/>
    <s v="No"/>
    <s v="No"/>
    <s v="No"/>
    <s v="CEP"/>
  </r>
  <r>
    <n v="159951"/>
    <x v="1047"/>
    <s v="Moses Lake School District"/>
    <s v="13-161"/>
    <s v="Grant"/>
    <s v="4th District"/>
    <x v="0"/>
    <x v="0"/>
    <s v="No"/>
    <s v="Yes"/>
    <s v="Garden Heights Elementary"/>
    <s v="707 E Nelson Rd"/>
    <m/>
    <s v="Moses Lake"/>
    <s v="Washington"/>
    <s v="98837"/>
    <n v="307"/>
    <n v="0"/>
    <n v="93"/>
    <n v="400"/>
    <n v="0.76749999999999996"/>
    <n v="0"/>
    <n v="0.76749999999999996"/>
    <s v="No"/>
    <s v="Yes"/>
    <s v="Yes"/>
    <s v="Yes"/>
    <s v="Yes"/>
    <s v="Yes"/>
    <s v="Yes"/>
    <s v="No"/>
    <s v="No"/>
    <s v="No"/>
    <s v="No"/>
    <s v="No"/>
    <s v="No"/>
    <s v="No"/>
    <s v="CEP"/>
  </r>
  <r>
    <n v="159951"/>
    <x v="1048"/>
    <s v="Moses Lake School District"/>
    <s v="13-161"/>
    <s v="Grant"/>
    <s v="4th District"/>
    <x v="0"/>
    <x v="0"/>
    <s v="No"/>
    <s v="Yes"/>
    <s v="Groff Elementary School"/>
    <s v="1501 South Moses Lake Avenue"/>
    <m/>
    <s v="MOSES LAKE"/>
    <s v="Washington"/>
    <s v="98837"/>
    <n v="303"/>
    <n v="0"/>
    <n v="128"/>
    <n v="431"/>
    <n v="0.70299999999999996"/>
    <n v="0"/>
    <n v="0.70299999999999996"/>
    <s v="No"/>
    <s v="Yes"/>
    <s v="Yes"/>
    <s v="Yes"/>
    <s v="Yes"/>
    <s v="Yes"/>
    <s v="Yes"/>
    <s v="No"/>
    <s v="No"/>
    <s v="No"/>
    <s v="No"/>
    <s v="No"/>
    <s v="No"/>
    <s v="No"/>
    <s v="CEP"/>
  </r>
  <r>
    <n v="159951"/>
    <x v="1049"/>
    <s v="Moses Lake School District"/>
    <s v="13-161"/>
    <s v="Grant"/>
    <s v="4th District"/>
    <x v="0"/>
    <x v="0"/>
    <s v="No"/>
    <s v="Yes"/>
    <s v="Knolls Vista Elementary School"/>
    <s v="454 W Ridge Rd"/>
    <m/>
    <s v="Moses Lake"/>
    <s v="Washington"/>
    <s v="98837"/>
    <n v="281"/>
    <n v="0"/>
    <n v="0"/>
    <n v="281"/>
    <n v="1"/>
    <n v="0"/>
    <n v="1"/>
    <s v="No"/>
    <s v="Yes"/>
    <s v="Yes"/>
    <s v="Yes"/>
    <s v="Yes"/>
    <s v="Yes"/>
    <s v="Yes"/>
    <s v="No"/>
    <s v="No"/>
    <s v="No"/>
    <s v="No"/>
    <s v="No"/>
    <s v="No"/>
    <s v="No"/>
    <s v="CEP"/>
  </r>
  <r>
    <n v="159951"/>
    <x v="1050"/>
    <s v="Moses Lake School District"/>
    <s v="13-161"/>
    <s v="Grant"/>
    <s v="4th District"/>
    <x v="0"/>
    <x v="0"/>
    <s v="No"/>
    <s v="Yes"/>
    <s v="Lakeview Terrace Elementary"/>
    <s v="780 S Clover Dr"/>
    <m/>
    <s v="Moses Lake"/>
    <s v="Washington"/>
    <s v="98837"/>
    <n v="335"/>
    <n v="0"/>
    <n v="0"/>
    <n v="335"/>
    <n v="1"/>
    <n v="0"/>
    <n v="1"/>
    <s v="No"/>
    <s v="Yes"/>
    <s v="Yes"/>
    <s v="Yes"/>
    <s v="Yes"/>
    <s v="Yes"/>
    <s v="Yes"/>
    <s v="No"/>
    <s v="No"/>
    <s v="No"/>
    <s v="No"/>
    <s v="No"/>
    <s v="No"/>
    <s v="No"/>
    <s v="CEP"/>
  </r>
  <r>
    <n v="159951"/>
    <x v="1051"/>
    <s v="Moses Lake School District"/>
    <s v="13-161"/>
    <s v="Grant"/>
    <s v="4th District"/>
    <x v="0"/>
    <x v="0"/>
    <s v="No"/>
    <s v="Yes"/>
    <s v="Larson Heights Elementary"/>
    <s v="700 E Sharon"/>
    <m/>
    <s v="Moses Lake"/>
    <s v="Washington"/>
    <s v="98837"/>
    <n v="337"/>
    <n v="0"/>
    <n v="0"/>
    <n v="337"/>
    <n v="1"/>
    <n v="0"/>
    <n v="1"/>
    <s v="No"/>
    <s v="Yes"/>
    <s v="Yes"/>
    <s v="Yes"/>
    <s v="Yes"/>
    <s v="Yes"/>
    <s v="Yes"/>
    <s v="No"/>
    <s v="No"/>
    <s v="No"/>
    <s v="No"/>
    <s v="No"/>
    <s v="No"/>
    <s v="No"/>
    <s v="CEP"/>
  </r>
  <r>
    <n v="159951"/>
    <x v="1052"/>
    <s v="Moses Lake School District"/>
    <s v="13-161"/>
    <s v="Grant"/>
    <s v="4th District"/>
    <x v="0"/>
    <x v="0"/>
    <s v="No"/>
    <s v="Yes"/>
    <s v="Longview Elementary"/>
    <s v="9783 Apple Rd"/>
    <m/>
    <s v="Moses Lake"/>
    <s v="Washington"/>
    <s v="98837"/>
    <n v="330"/>
    <n v="0"/>
    <n v="22"/>
    <n v="352"/>
    <n v="0.9375"/>
    <n v="0"/>
    <n v="0.9375"/>
    <s v="No"/>
    <s v="Yes"/>
    <s v="Yes"/>
    <s v="Yes"/>
    <s v="Yes"/>
    <s v="Yes"/>
    <s v="Yes"/>
    <s v="No"/>
    <s v="No"/>
    <s v="No"/>
    <s v="No"/>
    <s v="No"/>
    <s v="No"/>
    <s v="No"/>
    <s v="CEP"/>
  </r>
  <r>
    <n v="159951"/>
    <x v="1053"/>
    <s v="Moses Lake School District"/>
    <s v="13-161"/>
    <s v="Grant"/>
    <s v="4th District"/>
    <x v="0"/>
    <x v="0"/>
    <s v="No"/>
    <s v="Yes"/>
    <s v="Midway Elementary"/>
    <s v="502 South C Street"/>
    <m/>
    <s v="Moses Lake"/>
    <s v="Washington"/>
    <s v="98837"/>
    <n v="483"/>
    <n v="0"/>
    <n v="0"/>
    <n v="483"/>
    <n v="1"/>
    <n v="0"/>
    <n v="1"/>
    <s v="No"/>
    <s v="Yes"/>
    <s v="Yes"/>
    <s v="Yes"/>
    <s v="Yes"/>
    <s v="Yes"/>
    <s v="Yes"/>
    <s v="No"/>
    <s v="No"/>
    <s v="No"/>
    <s v="No"/>
    <s v="No"/>
    <s v="No"/>
    <s v="No"/>
    <s v="CEP"/>
  </r>
  <r>
    <n v="159951"/>
    <x v="1054"/>
    <s v="Moses Lake School District"/>
    <s v="13-161"/>
    <s v="Grant"/>
    <s v="4th District"/>
    <x v="0"/>
    <x v="0"/>
    <s v="No"/>
    <s v="Yes"/>
    <s v="Moses Lake High School"/>
    <s v="803 E. Sharon"/>
    <m/>
    <s v="Moses Lake"/>
    <s v="Washington"/>
    <s v="98837"/>
    <n v="1481"/>
    <n v="0"/>
    <n v="485"/>
    <n v="1966"/>
    <n v="0.75329999999999997"/>
    <n v="0"/>
    <n v="0.75329999999999997"/>
    <s v="No"/>
    <s v="No"/>
    <s v="No"/>
    <s v="No"/>
    <s v="No"/>
    <s v="No"/>
    <s v="No"/>
    <s v="No"/>
    <s v="No"/>
    <s v="No"/>
    <s v="Yes"/>
    <s v="Yes"/>
    <s v="Yes"/>
    <s v="Yes"/>
    <s v="CEP"/>
  </r>
  <r>
    <n v="159951"/>
    <x v="1055"/>
    <s v="Moses Lake School District"/>
    <s v="13-161"/>
    <s v="Grant"/>
    <s v="4th District"/>
    <x v="0"/>
    <x v="0"/>
    <s v="No"/>
    <s v="Yes"/>
    <s v="North Elementary"/>
    <s v="1200 Craig Dr"/>
    <m/>
    <s v="Moses Lake"/>
    <s v="Washington"/>
    <s v="98837"/>
    <n v="280"/>
    <n v="0"/>
    <n v="0"/>
    <n v="280"/>
    <n v="1"/>
    <n v="0"/>
    <n v="1"/>
    <s v="No"/>
    <s v="Yes"/>
    <s v="Yes"/>
    <s v="Yes"/>
    <s v="Yes"/>
    <s v="Yes"/>
    <s v="Yes"/>
    <s v="No"/>
    <s v="No"/>
    <s v="No"/>
    <s v="No"/>
    <s v="No"/>
    <s v="No"/>
    <s v="No"/>
    <s v="CEP"/>
  </r>
  <r>
    <n v="159951"/>
    <x v="1056"/>
    <s v="Moses Lake School District"/>
    <s v="13-161"/>
    <s v="Grant"/>
    <s v="4th District"/>
    <x v="0"/>
    <x v="0"/>
    <s v="No"/>
    <s v="Yes"/>
    <s v="Park Orchard Elementary School"/>
    <s v="417 N. Paxson Drive"/>
    <m/>
    <s v="Moses Lake"/>
    <s v="Washington"/>
    <s v="98837"/>
    <n v="380"/>
    <n v="0"/>
    <n v="57"/>
    <n v="437"/>
    <n v="0.86960000000000004"/>
    <n v="0"/>
    <n v="0.86960000000000004"/>
    <s v="No"/>
    <s v="Yes"/>
    <s v="Yes"/>
    <s v="Yes"/>
    <s v="Yes"/>
    <s v="Yes"/>
    <s v="Yes"/>
    <s v="No"/>
    <s v="No"/>
    <s v="No"/>
    <s v="No"/>
    <s v="No"/>
    <s v="No"/>
    <s v="No"/>
    <s v="CEP"/>
  </r>
  <r>
    <n v="159951"/>
    <x v="1057"/>
    <s v="Moses Lake School District"/>
    <s v="13-161"/>
    <s v="Grant"/>
    <s v="4th District"/>
    <x v="0"/>
    <x v="0"/>
    <s v="No"/>
    <s v="Yes"/>
    <s v="Peninsula Elementary"/>
    <s v="2406 W. Texas"/>
    <m/>
    <s v="Moses Lake"/>
    <s v="Washington"/>
    <s v="98837"/>
    <n v="337"/>
    <n v="0"/>
    <n v="74"/>
    <n v="411"/>
    <n v="0.82"/>
    <n v="0"/>
    <n v="0.82"/>
    <s v="No"/>
    <s v="Yes"/>
    <s v="Yes"/>
    <s v="Yes"/>
    <s v="Yes"/>
    <s v="Yes"/>
    <s v="Yes"/>
    <s v="No"/>
    <s v="No"/>
    <s v="No"/>
    <s v="No"/>
    <s v="No"/>
    <s v="No"/>
    <s v="No"/>
    <s v="CEP"/>
  </r>
  <r>
    <n v="159951"/>
    <x v="1058"/>
    <s v="Moses Lake School District"/>
    <s v="13-161"/>
    <s v="Grant"/>
    <s v="4th District"/>
    <x v="0"/>
    <x v="0"/>
    <s v="No"/>
    <s v="Yes"/>
    <s v="Sage Point Elementary School"/>
    <s v="4000 W Peninsula Dr."/>
    <m/>
    <s v="Moses Lake"/>
    <s v="Washington"/>
    <s v="98837"/>
    <n v="165"/>
    <n v="0"/>
    <n v="193"/>
    <n v="358"/>
    <n v="0.46089999999999998"/>
    <n v="0"/>
    <n v="0.46089999999999998"/>
    <s v="No"/>
    <s v="Yes"/>
    <s v="Yes"/>
    <s v="Yes"/>
    <s v="Yes"/>
    <s v="Yes"/>
    <s v="Yes"/>
    <s v="No"/>
    <s v="No"/>
    <s v="No"/>
    <s v="No"/>
    <s v="No"/>
    <s v="No"/>
    <s v="No"/>
    <s v="CEP"/>
  </r>
  <r>
    <n v="159951"/>
    <x v="1059"/>
    <s v="Moses Lake School District"/>
    <s v="13-161"/>
    <s v="Grant"/>
    <s v="4th District"/>
    <x v="0"/>
    <x v="0"/>
    <s v="No"/>
    <s v="Yes"/>
    <s v="Vanguard Academy"/>
    <s v="740 E. Yonezawa Blvd"/>
    <m/>
    <s v="Moses Lake"/>
    <s v="Washington"/>
    <s v="98837"/>
    <n v="303"/>
    <n v="0"/>
    <n v="61"/>
    <n v="364"/>
    <n v="0.83240000000000003"/>
    <n v="0"/>
    <n v="0.83240000000000003"/>
    <s v="No"/>
    <s v="No"/>
    <s v="No"/>
    <s v="No"/>
    <s v="No"/>
    <s v="No"/>
    <s v="No"/>
    <s v="No"/>
    <s v="No"/>
    <s v="No"/>
    <s v="Yes"/>
    <s v="Yes"/>
    <s v="No"/>
    <s v="No"/>
    <s v="CEP"/>
  </r>
  <r>
    <n v="159478"/>
    <x v="1060"/>
    <s v="Mossyrock School District"/>
    <s v="21-206"/>
    <s v="Lewis"/>
    <s v="3rd District"/>
    <x v="0"/>
    <x v="0"/>
    <s v="No"/>
    <s v="Yes"/>
    <s v="Mossyrock Academy"/>
    <s v="PO Box 478  545 Williams St"/>
    <m/>
    <s v="Mossyrock"/>
    <s v="Washington"/>
    <s v="98564"/>
    <n v="13"/>
    <n v="0"/>
    <n v="0"/>
    <n v="13"/>
    <n v="1"/>
    <n v="0"/>
    <n v="1"/>
    <s v="No"/>
    <s v="No"/>
    <s v="No"/>
    <s v="No"/>
    <s v="No"/>
    <s v="No"/>
    <s v="No"/>
    <s v="No"/>
    <s v="No"/>
    <s v="No"/>
    <s v="Yes"/>
    <s v="Yes"/>
    <s v="Yes"/>
    <s v="Yes"/>
    <s v="CEP"/>
  </r>
  <r>
    <n v="159478"/>
    <x v="1061"/>
    <s v="Mossyrock School District"/>
    <s v="21-206"/>
    <s v="Lewis"/>
    <s v="3rd District"/>
    <x v="0"/>
    <x v="0"/>
    <s v="No"/>
    <s v="Yes"/>
    <s v="Mossyrock Elementary"/>
    <s v="PO Box  478"/>
    <m/>
    <s v="Mossyrock"/>
    <s v="Washington"/>
    <s v="98564"/>
    <n v="254"/>
    <n v="0"/>
    <n v="64"/>
    <n v="318"/>
    <n v="0.79869999999999997"/>
    <n v="0"/>
    <n v="0.79869999999999997"/>
    <s v="No"/>
    <s v="Yes"/>
    <s v="Yes"/>
    <s v="Yes"/>
    <s v="Yes"/>
    <s v="Yes"/>
    <s v="Yes"/>
    <s v="Yes"/>
    <s v="No"/>
    <s v="No"/>
    <s v="No"/>
    <s v="No"/>
    <s v="No"/>
    <s v="No"/>
    <s v="CEP"/>
  </r>
  <r>
    <n v="159478"/>
    <x v="1062"/>
    <s v="Mossyrock School District"/>
    <s v="21-206"/>
    <s v="Lewis"/>
    <s v="3rd District"/>
    <x v="0"/>
    <x v="0"/>
    <s v="No"/>
    <s v="Yes"/>
    <s v="Mossyrock Junior Senior High School"/>
    <s v="545 Williams St, PO Box 478"/>
    <m/>
    <s v="Mossyrock"/>
    <s v="Washington"/>
    <s v="98564"/>
    <n v="193"/>
    <n v="0"/>
    <n v="94"/>
    <n v="287"/>
    <n v="0.67249999999999999"/>
    <n v="0"/>
    <n v="0.67249999999999999"/>
    <s v="No"/>
    <s v="No"/>
    <s v="No"/>
    <s v="No"/>
    <s v="No"/>
    <s v="No"/>
    <s v="No"/>
    <s v="No"/>
    <s v="Yes"/>
    <s v="Yes"/>
    <s v="Yes"/>
    <s v="Yes"/>
    <s v="Yes"/>
    <s v="Yes"/>
    <s v="CEP"/>
  </r>
  <r>
    <n v="159188"/>
    <x v="1063"/>
    <s v="Mount Adams School District"/>
    <s v="39-209"/>
    <s v="Yakima"/>
    <s v="4th District"/>
    <x v="0"/>
    <x v="0"/>
    <s v="No"/>
    <s v="Yes"/>
    <s v="Harrah Elementary"/>
    <s v="7640 Branch Rd"/>
    <s v="P O Box 159"/>
    <s v="Harrah"/>
    <s v="Washington"/>
    <s v="98952"/>
    <n v="476"/>
    <n v="0"/>
    <n v="0"/>
    <n v="476"/>
    <n v="1"/>
    <n v="0"/>
    <n v="1"/>
    <s v="Yes"/>
    <s v="Yes"/>
    <s v="Yes"/>
    <s v="Yes"/>
    <s v="Yes"/>
    <s v="Yes"/>
    <s v="Yes"/>
    <s v="Yes"/>
    <s v="No"/>
    <s v="No"/>
    <s v="No"/>
    <s v="No"/>
    <s v="No"/>
    <s v="No"/>
    <s v="CEP"/>
  </r>
  <r>
    <n v="159188"/>
    <x v="1064"/>
    <s v="Mount Adams School District"/>
    <s v="39-209"/>
    <s v="Yakima"/>
    <s v="4th District"/>
    <x v="0"/>
    <x v="0"/>
    <s v="No"/>
    <s v="Yes"/>
    <s v="Mount Adams Middle School"/>
    <s v="P O Box 578"/>
    <s v="621  Signal Peak Rd"/>
    <s v="White Swan"/>
    <s v="Washington"/>
    <s v="98952"/>
    <n v="142"/>
    <n v="0"/>
    <n v="0"/>
    <n v="142"/>
    <n v="1"/>
    <n v="0"/>
    <n v="1"/>
    <s v="No"/>
    <s v="No"/>
    <s v="No"/>
    <s v="No"/>
    <s v="No"/>
    <s v="No"/>
    <s v="No"/>
    <s v="No"/>
    <s v="Yes"/>
    <s v="Yes"/>
    <s v="No"/>
    <s v="No"/>
    <s v="No"/>
    <s v="No"/>
    <s v="CEP"/>
  </r>
  <r>
    <n v="159188"/>
    <x v="1065"/>
    <s v="Mount Adams School District"/>
    <s v="39-209"/>
    <s v="Yakima"/>
    <s v="4th District"/>
    <x v="0"/>
    <x v="0"/>
    <s v="No"/>
    <s v="Yes"/>
    <s v="White Swan High"/>
    <s v="621 Signal Peak Rd."/>
    <s v="P O Box 578"/>
    <s v="White Swan"/>
    <s v="Washington"/>
    <s v="98952"/>
    <n v="268"/>
    <n v="0"/>
    <n v="0"/>
    <n v="268"/>
    <n v="1"/>
    <n v="0"/>
    <n v="1"/>
    <s v="No"/>
    <s v="No"/>
    <s v="No"/>
    <s v="No"/>
    <s v="No"/>
    <s v="No"/>
    <s v="No"/>
    <s v="No"/>
    <s v="No"/>
    <s v="No"/>
    <s v="Yes"/>
    <s v="Yes"/>
    <s v="Yes"/>
    <s v="Yes"/>
    <s v="CEP"/>
  </r>
  <r>
    <n v="159526"/>
    <x v="1066"/>
    <s v="Mount Baker School District"/>
    <s v="37-507"/>
    <s v="Whatcom"/>
    <s v="1st District"/>
    <x v="0"/>
    <x v="0"/>
    <s v="No"/>
    <s v="Yes"/>
    <s v="Acme Elementary"/>
    <s v="P.O.BOX 95/ 4936 DEMING ROAD"/>
    <m/>
    <s v="DEMING"/>
    <s v="Washington"/>
    <s v="98244"/>
    <n v="133"/>
    <n v="0"/>
    <n v="71"/>
    <n v="204"/>
    <n v="0.65200000000000002"/>
    <n v="0"/>
    <n v="0.65200000000000002"/>
    <s v="No"/>
    <s v="Yes"/>
    <s v="Yes"/>
    <s v="Yes"/>
    <s v="Yes"/>
    <s v="Yes"/>
    <s v="Yes"/>
    <s v="Yes"/>
    <s v="No"/>
    <s v="No"/>
    <s v="No"/>
    <s v="No"/>
    <s v="No"/>
    <s v="No"/>
    <s v="CEP"/>
  </r>
  <r>
    <n v="159526"/>
    <x v="1067"/>
    <s v="Mount Baker School District"/>
    <s v="37-507"/>
    <s v="Whatcom"/>
    <s v="1st District"/>
    <x v="0"/>
    <x v="0"/>
    <s v="No"/>
    <s v="Yes"/>
    <s v="Harmony Elementary"/>
    <s v="5060 Sand Road"/>
    <m/>
    <s v="Bellingham"/>
    <s v="Washington"/>
    <s v="98226"/>
    <n v="125"/>
    <n v="0"/>
    <n v="184"/>
    <n v="309"/>
    <n v="0.40450000000000003"/>
    <n v="0"/>
    <n v="0.40450000000000003"/>
    <s v="No"/>
    <s v="Yes"/>
    <s v="Yes"/>
    <s v="Yes"/>
    <s v="Yes"/>
    <s v="Yes"/>
    <s v="Yes"/>
    <s v="Yes"/>
    <s v="No"/>
    <s v="No"/>
    <s v="No"/>
    <s v="No"/>
    <s v="No"/>
    <s v="No"/>
    <s v="CEP"/>
  </r>
  <r>
    <n v="159526"/>
    <x v="1068"/>
    <s v="Mount Baker School District"/>
    <s v="37-507"/>
    <s v="Whatcom"/>
    <s v="1st District"/>
    <x v="0"/>
    <x v="0"/>
    <s v="No"/>
    <s v="Yes"/>
    <s v="Kendall Elementary"/>
    <s v="7547 Kendall Road"/>
    <s v="Kendall Road"/>
    <s v="Maple Falls"/>
    <s v="Washington"/>
    <s v="98266"/>
    <n v="278"/>
    <n v="0"/>
    <n v="41"/>
    <n v="319"/>
    <n v="0.87150000000000005"/>
    <n v="0"/>
    <n v="0.87150000000000005"/>
    <s v="No"/>
    <s v="Yes"/>
    <s v="Yes"/>
    <s v="Yes"/>
    <s v="Yes"/>
    <s v="Yes"/>
    <s v="Yes"/>
    <s v="Yes"/>
    <s v="No"/>
    <s v="No"/>
    <s v="No"/>
    <s v="No"/>
    <s v="No"/>
    <s v="No"/>
    <s v="CEP"/>
  </r>
  <r>
    <n v="159526"/>
    <x v="1069"/>
    <s v="Mount Baker School District"/>
    <s v="37-507"/>
    <s v="Whatcom"/>
    <s v="1st District"/>
    <x v="0"/>
    <x v="0"/>
    <s v="No"/>
    <s v="Yes"/>
    <s v="Mt. Baker Jr. High"/>
    <s v="4936 DEMING ROAD/ P.O. Box 95"/>
    <m/>
    <s v="Deming"/>
    <s v="Washington"/>
    <s v="98244"/>
    <n v="181"/>
    <n v="0"/>
    <n v="95"/>
    <n v="276"/>
    <n v="0.65580000000000005"/>
    <n v="0"/>
    <n v="0.65580000000000005"/>
    <s v="No"/>
    <s v="No"/>
    <s v="No"/>
    <s v="No"/>
    <s v="No"/>
    <s v="No"/>
    <s v="No"/>
    <s v="No"/>
    <s v="Yes"/>
    <s v="Yes"/>
    <s v="No"/>
    <s v="No"/>
    <s v="No"/>
    <s v="No"/>
    <s v="CEP"/>
  </r>
  <r>
    <n v="159526"/>
    <x v="1070"/>
    <s v="Mount Baker School District"/>
    <s v="37-507"/>
    <s v="Whatcom"/>
    <s v="1st District"/>
    <x v="0"/>
    <x v="0"/>
    <s v="No"/>
    <s v="Yes"/>
    <s v="Mt. Baker Sr. High"/>
    <s v="4936 DEMING ROAD/PO BOX 95"/>
    <s v="DEMING ROAD"/>
    <s v="Deming"/>
    <s v="Washington"/>
    <s v="98244"/>
    <n v="389"/>
    <n v="0"/>
    <n v="161"/>
    <n v="550"/>
    <n v="0.70730000000000004"/>
    <n v="0"/>
    <n v="0.70730000000000004"/>
    <s v="No"/>
    <s v="No"/>
    <s v="No"/>
    <s v="No"/>
    <s v="No"/>
    <s v="No"/>
    <s v="No"/>
    <s v="No"/>
    <s v="No"/>
    <s v="No"/>
    <s v="Yes"/>
    <s v="Yes"/>
    <s v="Yes"/>
    <s v="Yes"/>
    <s v="CEP"/>
  </r>
  <r>
    <n v="159862"/>
    <x v="1071"/>
    <s v="Mount Pleasant School District"/>
    <s v="30-029"/>
    <s v="Skamania"/>
    <s v="3rd District"/>
    <x v="0"/>
    <x v="0"/>
    <s v="No"/>
    <s v="Yes"/>
    <s v="Mount Pleasant School"/>
    <s v="152 Marble Road"/>
    <m/>
    <s v="Washougal"/>
    <s v="Washington"/>
    <s v="98671"/>
    <n v="0"/>
    <n v="0"/>
    <n v="0"/>
    <n v="0"/>
    <n v="0"/>
    <n v="0"/>
    <n v="0"/>
    <s v="No"/>
    <s v="Yes"/>
    <s v="Yes"/>
    <s v="Yes"/>
    <s v="Yes"/>
    <s v="Yes"/>
    <s v="Yes"/>
    <s v="Yes"/>
    <s v="Yes"/>
    <s v="Yes"/>
    <s v="No"/>
    <s v="No"/>
    <s v="No"/>
    <s v="No"/>
    <s v="Standard"/>
  </r>
  <r>
    <n v="159160"/>
    <x v="1072"/>
    <s v="Mount Vernon Christian School"/>
    <m/>
    <s v="Skagit"/>
    <s v="1st District"/>
    <x v="1"/>
    <x v="0"/>
    <s v="No"/>
    <s v="Yes"/>
    <s v="Mount Vernon Christian School"/>
    <s v="820 W. Blackburn Rd."/>
    <m/>
    <s v="Mount Vernon"/>
    <s v="Washington"/>
    <s v="98273"/>
    <n v="0"/>
    <n v="0"/>
    <n v="0"/>
    <n v="0"/>
    <n v="0"/>
    <n v="0"/>
    <n v="0"/>
    <s v="No"/>
    <s v="Yes"/>
    <s v="Yes"/>
    <s v="Yes"/>
    <s v="Yes"/>
    <s v="Yes"/>
    <s v="Yes"/>
    <s v="Yes"/>
    <s v="Yes"/>
    <s v="Yes"/>
    <s v="Yes"/>
    <s v="Yes"/>
    <s v="Yes"/>
    <s v="Yes"/>
    <s v="Standard"/>
  </r>
  <r>
    <n v="159974"/>
    <x v="1073"/>
    <s v="Mount Vernon School District"/>
    <s v="29-320"/>
    <s v="Skagit"/>
    <s v="1st District"/>
    <x v="0"/>
    <x v="0"/>
    <s v="No"/>
    <s v="Yes"/>
    <s v="Centennial Elementary"/>
    <s v="3100 Martin Road"/>
    <m/>
    <s v="Mount Vernon"/>
    <s v="Washington"/>
    <s v="98273"/>
    <n v="427"/>
    <n v="0"/>
    <n v="15"/>
    <n v="442"/>
    <n v="0.96609999999999996"/>
    <n v="0"/>
    <n v="0.96609999999999996"/>
    <s v="No"/>
    <s v="Yes"/>
    <s v="Yes"/>
    <s v="Yes"/>
    <s v="Yes"/>
    <s v="Yes"/>
    <s v="Yes"/>
    <s v="No"/>
    <s v="No"/>
    <s v="No"/>
    <s v="No"/>
    <s v="No"/>
    <s v="No"/>
    <s v="No"/>
    <s v="CEP"/>
  </r>
  <r>
    <n v="159974"/>
    <x v="1074"/>
    <s v="Mount Vernon School District"/>
    <s v="29-320"/>
    <s v="Skagit"/>
    <s v="1st District"/>
    <x v="0"/>
    <x v="0"/>
    <s v="No"/>
    <s v="Yes"/>
    <s v="Harriett Rowley Elementary School"/>
    <s v="400 53rd Street"/>
    <m/>
    <s v="Mount Vernon"/>
    <s v="Washington"/>
    <s v="98273"/>
    <n v="452"/>
    <n v="0"/>
    <n v="56"/>
    <n v="508"/>
    <n v="0.88980000000000004"/>
    <n v="0"/>
    <n v="0.88980000000000004"/>
    <s v="No"/>
    <s v="Yes"/>
    <s v="Yes"/>
    <s v="Yes"/>
    <s v="Yes"/>
    <s v="Yes"/>
    <s v="Yes"/>
    <s v="No"/>
    <s v="No"/>
    <s v="No"/>
    <s v="No"/>
    <s v="No"/>
    <s v="No"/>
    <s v="No"/>
    <s v="CEP"/>
  </r>
  <r>
    <n v="159974"/>
    <x v="1075"/>
    <s v="Mount Vernon School District"/>
    <s v="29-320"/>
    <s v="Skagit"/>
    <s v="1st District"/>
    <x v="0"/>
    <x v="0"/>
    <s v="No"/>
    <s v="Yes"/>
    <s v="Jefferson Elementary"/>
    <s v="1801 East Blackburn Road"/>
    <m/>
    <s v="Mount Vernon"/>
    <s v="Washington"/>
    <s v="98274"/>
    <n v="413"/>
    <n v="0"/>
    <n v="56"/>
    <n v="469"/>
    <n v="0.88060000000000005"/>
    <n v="0"/>
    <n v="0.88060000000000005"/>
    <s v="No"/>
    <s v="Yes"/>
    <s v="Yes"/>
    <s v="Yes"/>
    <s v="Yes"/>
    <s v="Yes"/>
    <s v="Yes"/>
    <s v="No"/>
    <s v="No"/>
    <s v="No"/>
    <s v="No"/>
    <s v="No"/>
    <s v="No"/>
    <s v="No"/>
    <s v="CEP"/>
  </r>
  <r>
    <n v="159974"/>
    <x v="1076"/>
    <s v="Mount Vernon School District"/>
    <s v="29-320"/>
    <s v="Skagit"/>
    <s v="1st District"/>
    <x v="0"/>
    <x v="0"/>
    <s v="No"/>
    <s v="Yes"/>
    <s v="LaVenture Middle School"/>
    <s v="1200 LaVenture Road"/>
    <m/>
    <s v="Mount Vernon"/>
    <s v="Washington"/>
    <s v="98273"/>
    <n v="686"/>
    <n v="0"/>
    <n v="36"/>
    <n v="722"/>
    <n v="0.95009999999999994"/>
    <n v="0"/>
    <n v="0.95009999999999994"/>
    <s v="No"/>
    <s v="No"/>
    <s v="No"/>
    <s v="No"/>
    <s v="No"/>
    <s v="No"/>
    <s v="No"/>
    <s v="Yes"/>
    <s v="Yes"/>
    <s v="Yes"/>
    <s v="No"/>
    <s v="No"/>
    <s v="No"/>
    <s v="No"/>
    <s v="CEP"/>
  </r>
  <r>
    <n v="159974"/>
    <x v="1077"/>
    <s v="Mount Vernon School District"/>
    <s v="29-320"/>
    <s v="Skagit"/>
    <s v="1st District"/>
    <x v="0"/>
    <x v="0"/>
    <s v="No"/>
    <s v="Yes"/>
    <s v="Little Mountain Elementary"/>
    <s v="1514 South LaVentureRoad"/>
    <m/>
    <s v="Mount Vernon"/>
    <s v="Washington"/>
    <s v="98274"/>
    <n v="323"/>
    <n v="0"/>
    <n v="62"/>
    <n v="385"/>
    <n v="0.83899999999999997"/>
    <n v="0"/>
    <n v="0.83899999999999997"/>
    <s v="No"/>
    <s v="Yes"/>
    <s v="Yes"/>
    <s v="Yes"/>
    <s v="Yes"/>
    <s v="Yes"/>
    <s v="Yes"/>
    <s v="No"/>
    <s v="No"/>
    <s v="No"/>
    <s v="No"/>
    <s v="No"/>
    <s v="No"/>
    <s v="No"/>
    <s v="CEP"/>
  </r>
  <r>
    <n v="159974"/>
    <x v="1078"/>
    <s v="Mount Vernon School District"/>
    <s v="29-320"/>
    <s v="Skagit"/>
    <s v="1st District"/>
    <x v="0"/>
    <x v="0"/>
    <s v="No"/>
    <s v="Yes"/>
    <s v="Madison Elementary"/>
    <s v="907 East Fir"/>
    <m/>
    <s v="Mount Vernon"/>
    <s v="Washington"/>
    <s v="98273"/>
    <n v="399"/>
    <n v="0"/>
    <n v="140"/>
    <n v="539"/>
    <n v="0.74029999999999996"/>
    <n v="0"/>
    <n v="0.74029999999999996"/>
    <s v="No"/>
    <s v="Yes"/>
    <s v="Yes"/>
    <s v="Yes"/>
    <s v="Yes"/>
    <s v="Yes"/>
    <s v="Yes"/>
    <s v="No"/>
    <s v="No"/>
    <s v="No"/>
    <s v="No"/>
    <s v="No"/>
    <s v="No"/>
    <s v="No"/>
    <s v="CEP"/>
  </r>
  <r>
    <n v="159974"/>
    <x v="1079"/>
    <s v="Mount Vernon School District"/>
    <s v="29-320"/>
    <s v="Skagit"/>
    <s v="1st District"/>
    <x v="0"/>
    <x v="0"/>
    <s v="No"/>
    <s v="Yes"/>
    <s v="Mount Baker Middle School"/>
    <s v="2310 East Section Street"/>
    <m/>
    <s v="Mount Vernon"/>
    <s v="Washington"/>
    <s v="98273"/>
    <n v="512"/>
    <n v="0"/>
    <n v="114"/>
    <n v="626"/>
    <n v="0.81789999999999996"/>
    <n v="0"/>
    <n v="0.81789999999999996"/>
    <s v="No"/>
    <s v="No"/>
    <s v="No"/>
    <s v="No"/>
    <s v="No"/>
    <s v="No"/>
    <s v="No"/>
    <s v="Yes"/>
    <s v="Yes"/>
    <s v="Yes"/>
    <s v="No"/>
    <s v="No"/>
    <s v="No"/>
    <s v="No"/>
    <s v="CEP"/>
  </r>
  <r>
    <n v="159974"/>
    <x v="1080"/>
    <s v="Mount Vernon School District"/>
    <s v="29-320"/>
    <s v="Skagit"/>
    <s v="1st District"/>
    <x v="0"/>
    <x v="0"/>
    <s v="No"/>
    <s v="Yes"/>
    <s v="Mount Vernon High School"/>
    <s v="314 N 9th Street"/>
    <m/>
    <s v="Mount Vernon"/>
    <s v="Washington"/>
    <s v="98273"/>
    <n v="1479"/>
    <n v="0"/>
    <n v="453"/>
    <n v="1932"/>
    <n v="0.76549999999999996"/>
    <n v="0"/>
    <n v="0.76549999999999996"/>
    <s v="No"/>
    <s v="No"/>
    <s v="No"/>
    <s v="No"/>
    <s v="No"/>
    <s v="No"/>
    <s v="No"/>
    <s v="No"/>
    <s v="No"/>
    <s v="No"/>
    <s v="Yes"/>
    <s v="Yes"/>
    <s v="Yes"/>
    <s v="Yes"/>
    <s v="CEP"/>
  </r>
  <r>
    <n v="159974"/>
    <x v="1081"/>
    <s v="Mount Vernon School District"/>
    <s v="29-320"/>
    <s v="Skagit"/>
    <s v="1st District"/>
    <x v="0"/>
    <x v="0"/>
    <s v="No"/>
    <s v="Yes"/>
    <s v="Washington Elementary"/>
    <s v="1020 McLean Road"/>
    <m/>
    <s v="Mount Vernon"/>
    <s v="Washington"/>
    <s v="98273"/>
    <n v="339"/>
    <n v="0"/>
    <n v="0"/>
    <n v="339"/>
    <n v="1"/>
    <n v="0"/>
    <n v="1"/>
    <s v="No"/>
    <s v="Yes"/>
    <s v="Yes"/>
    <s v="Yes"/>
    <s v="Yes"/>
    <s v="Yes"/>
    <s v="Yes"/>
    <s v="No"/>
    <s v="No"/>
    <s v="No"/>
    <s v="No"/>
    <s v="No"/>
    <s v="No"/>
    <s v="No"/>
    <s v="CEP"/>
  </r>
  <r>
    <n v="160059"/>
    <x v="1082"/>
    <s v="Mukilteo School District"/>
    <s v="31-006"/>
    <s v="Snohomish"/>
    <s v="2nd District"/>
    <x v="0"/>
    <x v="0"/>
    <s v="No"/>
    <s v="Yes"/>
    <s v="Aces High School"/>
    <s v="9700 Holly Drive"/>
    <m/>
    <s v="Everett"/>
    <s v="Washington"/>
    <s v="98204"/>
    <n v="141"/>
    <n v="0"/>
    <n v="13"/>
    <n v="154"/>
    <n v="0.91559999999999997"/>
    <n v="0"/>
    <n v="0.91559999999999997"/>
    <s v="No"/>
    <s v="No"/>
    <s v="No"/>
    <s v="No"/>
    <s v="No"/>
    <s v="No"/>
    <s v="No"/>
    <s v="No"/>
    <s v="No"/>
    <s v="No"/>
    <s v="Yes"/>
    <s v="Yes"/>
    <s v="Yes"/>
    <s v="Yes"/>
    <s v="CEP"/>
  </r>
  <r>
    <n v="160059"/>
    <x v="1083"/>
    <s v="Mukilteo School District"/>
    <s v="31-006"/>
    <s v="Snohomish"/>
    <s v="2nd District"/>
    <x v="0"/>
    <x v="0"/>
    <s v="No"/>
    <s v="Yes"/>
    <s v="Challenger Elementary School"/>
    <s v="9600 Holly Drive"/>
    <m/>
    <s v="Everett"/>
    <s v="Washington"/>
    <s v="98204"/>
    <n v="533"/>
    <n v="0"/>
    <n v="86"/>
    <n v="619"/>
    <n v="0.86109999999999998"/>
    <n v="0"/>
    <n v="0.86109999999999998"/>
    <s v="No"/>
    <s v="No"/>
    <s v="Yes"/>
    <s v="Yes"/>
    <s v="Yes"/>
    <s v="Yes"/>
    <s v="Yes"/>
    <s v="No"/>
    <s v="No"/>
    <s v="No"/>
    <s v="No"/>
    <s v="No"/>
    <s v="No"/>
    <s v="No"/>
    <s v="CEP"/>
  </r>
  <r>
    <n v="160059"/>
    <x v="1084"/>
    <s v="Mukilteo School District"/>
    <s v="31-006"/>
    <s v="Snohomish"/>
    <s v="2nd District"/>
    <x v="0"/>
    <x v="0"/>
    <s v="No"/>
    <s v="Yes"/>
    <s v="Columbia Elementary"/>
    <s v="10520 Harbour Pt Blvd"/>
    <m/>
    <s v="Mukilteo"/>
    <s v="Washington"/>
    <s v="98275"/>
    <n v="204"/>
    <n v="0"/>
    <n v="391"/>
    <n v="595"/>
    <n v="0.34289999999999998"/>
    <n v="0"/>
    <n v="0.34289999999999998"/>
    <s v="No"/>
    <s v="Yes"/>
    <s v="Yes"/>
    <s v="Yes"/>
    <s v="Yes"/>
    <s v="Yes"/>
    <s v="Yes"/>
    <s v="No"/>
    <s v="No"/>
    <s v="No"/>
    <s v="No"/>
    <s v="No"/>
    <s v="No"/>
    <s v="No"/>
    <s v="CEP"/>
  </r>
  <r>
    <n v="160059"/>
    <x v="1085"/>
    <s v="Mukilteo School District"/>
    <s v="31-006"/>
    <s v="Snohomish"/>
    <s v="2nd District"/>
    <x v="0"/>
    <x v="0"/>
    <s v="No"/>
    <s v="Yes"/>
    <s v="Discovery Elementary"/>
    <s v="11700 Meridian Ave. S."/>
    <m/>
    <s v="Everett"/>
    <s v="Washington"/>
    <s v="98208"/>
    <n v="399"/>
    <n v="0"/>
    <n v="155"/>
    <n v="554"/>
    <n v="0.72019999999999995"/>
    <n v="0"/>
    <n v="0.72019999999999995"/>
    <s v="No"/>
    <s v="Yes"/>
    <s v="Yes"/>
    <s v="Yes"/>
    <s v="Yes"/>
    <s v="Yes"/>
    <s v="Yes"/>
    <s v="No"/>
    <s v="No"/>
    <s v="No"/>
    <s v="No"/>
    <s v="No"/>
    <s v="No"/>
    <s v="No"/>
    <s v="CEP"/>
  </r>
  <r>
    <n v="160059"/>
    <x v="1086"/>
    <s v="Mukilteo School District"/>
    <s v="31-006"/>
    <s v="Snohomish"/>
    <s v="2nd District"/>
    <x v="0"/>
    <x v="0"/>
    <s v="No"/>
    <s v="Yes"/>
    <s v="Early Childhood Assisted Program"/>
    <s v="3616 South Road, #C-4"/>
    <m/>
    <s v="Mukilteo"/>
    <s v="Washington"/>
    <s v="98275"/>
    <n v="149"/>
    <n v="0"/>
    <n v="0"/>
    <n v="149"/>
    <n v="1"/>
    <n v="0"/>
    <n v="1"/>
    <s v="Yes"/>
    <s v="No"/>
    <s v="No"/>
    <s v="No"/>
    <s v="No"/>
    <s v="No"/>
    <s v="No"/>
    <s v="No"/>
    <s v="No"/>
    <s v="No"/>
    <s v="No"/>
    <s v="No"/>
    <s v="No"/>
    <s v="No"/>
    <s v="CEP"/>
  </r>
  <r>
    <n v="160059"/>
    <x v="1087"/>
    <s v="Mukilteo School District"/>
    <s v="31-006"/>
    <s v="Snohomish"/>
    <s v="2nd District"/>
    <x v="0"/>
    <x v="0"/>
    <s v="No"/>
    <s v="Yes"/>
    <s v="Endeavour Elementary"/>
    <s v="12300 Harbour Pt. Blvd."/>
    <m/>
    <s v="Mukilteo"/>
    <s v="Washington"/>
    <s v="98275"/>
    <n v="83"/>
    <n v="0"/>
    <n v="353"/>
    <n v="436"/>
    <n v="0.19040000000000001"/>
    <n v="0"/>
    <n v="0.19040000000000001"/>
    <s v="No"/>
    <s v="Yes"/>
    <s v="Yes"/>
    <s v="Yes"/>
    <s v="Yes"/>
    <s v="Yes"/>
    <s v="Yes"/>
    <s v="No"/>
    <s v="No"/>
    <s v="No"/>
    <s v="No"/>
    <s v="No"/>
    <s v="No"/>
    <s v="No"/>
    <s v="CEP"/>
  </r>
  <r>
    <n v="160059"/>
    <x v="1088"/>
    <s v="Mukilteo School District"/>
    <s v="31-006"/>
    <s v="Snohomish"/>
    <s v="2nd District"/>
    <x v="0"/>
    <x v="0"/>
    <s v="No"/>
    <s v="Yes"/>
    <s v="Explorer Middle School"/>
    <s v="8925 Airport Road"/>
    <m/>
    <s v="Everett"/>
    <s v="Washington"/>
    <s v="98204"/>
    <n v="630"/>
    <n v="0"/>
    <n v="239"/>
    <n v="869"/>
    <n v="0.72499999999999998"/>
    <n v="0"/>
    <n v="0.72499999999999998"/>
    <s v="No"/>
    <s v="No"/>
    <s v="No"/>
    <s v="No"/>
    <s v="No"/>
    <s v="No"/>
    <s v="No"/>
    <s v="Yes"/>
    <s v="Yes"/>
    <s v="Yes"/>
    <s v="No"/>
    <s v="No"/>
    <s v="No"/>
    <s v="No"/>
    <s v="CEP"/>
  </r>
  <r>
    <n v="160059"/>
    <x v="1089"/>
    <s v="Mukilteo School District"/>
    <s v="31-006"/>
    <s v="Snohomish"/>
    <s v="2nd District"/>
    <x v="0"/>
    <x v="0"/>
    <s v="No"/>
    <s v="Yes"/>
    <s v="Fairmount Elementary"/>
    <s v="8925 Airport Road"/>
    <m/>
    <s v="Everett"/>
    <s v="Washington"/>
    <s v="98204"/>
    <n v="351"/>
    <n v="0"/>
    <n v="155"/>
    <n v="506"/>
    <n v="0.69369999999999998"/>
    <n v="0"/>
    <n v="0.69369999999999998"/>
    <s v="No"/>
    <s v="Yes"/>
    <s v="Yes"/>
    <s v="Yes"/>
    <s v="Yes"/>
    <s v="Yes"/>
    <s v="Yes"/>
    <s v="No"/>
    <s v="No"/>
    <s v="No"/>
    <s v="No"/>
    <s v="No"/>
    <s v="No"/>
    <s v="No"/>
    <s v="CEP"/>
  </r>
  <r>
    <n v="160059"/>
    <x v="1090"/>
    <s v="Mukilteo School District"/>
    <s v="31-006"/>
    <s v="Snohomish"/>
    <s v="2nd District"/>
    <x v="0"/>
    <x v="0"/>
    <s v="No"/>
    <s v="Yes"/>
    <s v="Harbour Pointe Middle"/>
    <s v="5000 Harbour Pt. Blvd."/>
    <m/>
    <s v="Mukilteo"/>
    <s v="Washington"/>
    <s v="98275"/>
    <n v="192"/>
    <n v="67"/>
    <n v="559"/>
    <n v="818"/>
    <n v="0.23469999999999999"/>
    <n v="8.1900000000000001E-2"/>
    <n v="0.31659999999999999"/>
    <s v="No"/>
    <s v="No"/>
    <s v="No"/>
    <s v="No"/>
    <s v="No"/>
    <s v="No"/>
    <s v="No"/>
    <s v="Yes"/>
    <s v="Yes"/>
    <s v="Yes"/>
    <s v="No"/>
    <s v="No"/>
    <s v="No"/>
    <s v="No"/>
    <s v="Standard"/>
  </r>
  <r>
    <n v="160059"/>
    <x v="1091"/>
    <s v="Mukilteo School District"/>
    <s v="31-006"/>
    <s v="Snohomish"/>
    <s v="2nd District"/>
    <x v="0"/>
    <x v="0"/>
    <s v="No"/>
    <s v="Yes"/>
    <s v="Horizon Elementary School"/>
    <s v="222 W. Casino Road"/>
    <m/>
    <s v="Everett"/>
    <s v="Washington"/>
    <s v="98204"/>
    <n v="484"/>
    <n v="0"/>
    <n v="66"/>
    <n v="550"/>
    <n v="0.88"/>
    <n v="0"/>
    <n v="0.88"/>
    <s v="No"/>
    <s v="Yes"/>
    <s v="Yes"/>
    <s v="Yes"/>
    <s v="Yes"/>
    <s v="Yes"/>
    <s v="Yes"/>
    <s v="No"/>
    <s v="No"/>
    <s v="No"/>
    <s v="No"/>
    <s v="No"/>
    <s v="No"/>
    <s v="No"/>
    <s v="CEP"/>
  </r>
  <r>
    <n v="160059"/>
    <x v="1092"/>
    <s v="Mukilteo School District"/>
    <s v="31-006"/>
    <s v="Snohomish"/>
    <s v="2nd District"/>
    <x v="0"/>
    <x v="0"/>
    <s v="No"/>
    <s v="Yes"/>
    <s v="Kamiak High School"/>
    <s v="10801 Harbour Pt. Blvd."/>
    <m/>
    <s v="Mukilteo"/>
    <s v="Washington"/>
    <s v="98275"/>
    <n v="515"/>
    <n v="158"/>
    <n v="1584"/>
    <n v="2257"/>
    <n v="0.22819999999999999"/>
    <n v="7.0000000000000007E-2"/>
    <n v="0.29820000000000002"/>
    <s v="No"/>
    <s v="No"/>
    <s v="No"/>
    <s v="No"/>
    <s v="No"/>
    <s v="No"/>
    <s v="No"/>
    <s v="No"/>
    <s v="No"/>
    <s v="No"/>
    <s v="Yes"/>
    <s v="Yes"/>
    <s v="Yes"/>
    <s v="Yes"/>
    <s v="Standard"/>
  </r>
  <r>
    <n v="160059"/>
    <x v="1093"/>
    <s v="Mukilteo School District"/>
    <s v="31-006"/>
    <s v="Snohomish"/>
    <s v="2nd District"/>
    <x v="0"/>
    <x v="0"/>
    <s v="No"/>
    <s v="Yes"/>
    <s v="Lake Stickney Elementary"/>
    <s v="1625 Madison Way"/>
    <m/>
    <s v="Lynnwood"/>
    <s v="Washington"/>
    <s v="98087"/>
    <n v="429"/>
    <n v="0"/>
    <n v="200"/>
    <n v="629"/>
    <n v="0.68200000000000005"/>
    <n v="0"/>
    <n v="0.68200000000000005"/>
    <s v="No"/>
    <s v="Yes"/>
    <s v="Yes"/>
    <s v="Yes"/>
    <s v="Yes"/>
    <s v="Yes"/>
    <s v="Yes"/>
    <s v="No"/>
    <s v="No"/>
    <s v="No"/>
    <s v="No"/>
    <s v="No"/>
    <s v="No"/>
    <s v="No"/>
    <s v="CEP"/>
  </r>
  <r>
    <n v="160059"/>
    <x v="1094"/>
    <s v="Mukilteo School District"/>
    <s v="31-006"/>
    <s v="Snohomish"/>
    <s v="2nd District"/>
    <x v="0"/>
    <x v="0"/>
    <s v="No"/>
    <s v="Yes"/>
    <s v="Mariner High School"/>
    <s v="200 120th St. S. W."/>
    <m/>
    <s v="Everett"/>
    <s v="Washington"/>
    <s v="98204"/>
    <n v="1380"/>
    <n v="0"/>
    <n v="711"/>
    <n v="2091"/>
    <n v="0.66"/>
    <n v="0"/>
    <n v="0.66"/>
    <s v="No"/>
    <s v="No"/>
    <s v="No"/>
    <s v="No"/>
    <s v="No"/>
    <s v="No"/>
    <s v="No"/>
    <s v="No"/>
    <s v="No"/>
    <s v="No"/>
    <s v="Yes"/>
    <s v="Yes"/>
    <s v="Yes"/>
    <s v="Yes"/>
    <s v="CEP"/>
  </r>
  <r>
    <n v="160059"/>
    <x v="1095"/>
    <s v="Mukilteo School District"/>
    <s v="31-006"/>
    <s v="Snohomish"/>
    <s v="2nd District"/>
    <x v="0"/>
    <x v="0"/>
    <s v="No"/>
    <s v="Yes"/>
    <s v="Mukilteo Elementary"/>
    <s v="2600 Mukilteo Speedway"/>
    <m/>
    <s v="Mukilteo"/>
    <s v="Washington"/>
    <s v="98275"/>
    <n v="93"/>
    <n v="0"/>
    <n v="425"/>
    <n v="518"/>
    <n v="0.17949999999999999"/>
    <n v="0"/>
    <n v="0.17949999999999999"/>
    <s v="No"/>
    <s v="Yes"/>
    <s v="Yes"/>
    <s v="Yes"/>
    <s v="Yes"/>
    <s v="Yes"/>
    <s v="Yes"/>
    <s v="No"/>
    <s v="No"/>
    <s v="No"/>
    <s v="No"/>
    <s v="No"/>
    <s v="No"/>
    <s v="No"/>
    <s v="CEP"/>
  </r>
  <r>
    <n v="160059"/>
    <x v="1096"/>
    <s v="Mukilteo School District"/>
    <s v="31-006"/>
    <s v="Snohomish"/>
    <s v="2nd District"/>
    <x v="0"/>
    <x v="0"/>
    <s v="No"/>
    <s v="Yes"/>
    <s v="Odyssey Elementary School"/>
    <s v="13025 17th Ave W"/>
    <m/>
    <s v="Everett"/>
    <s v="Washington"/>
    <s v="98204"/>
    <n v="341"/>
    <n v="0"/>
    <n v="158"/>
    <n v="499"/>
    <n v="0.68340000000000001"/>
    <n v="0"/>
    <n v="0.68340000000000001"/>
    <s v="No"/>
    <s v="Yes"/>
    <s v="Yes"/>
    <s v="Yes"/>
    <s v="Yes"/>
    <s v="Yes"/>
    <s v="Yes"/>
    <s v="No"/>
    <s v="No"/>
    <s v="No"/>
    <s v="No"/>
    <s v="No"/>
    <s v="No"/>
    <s v="No"/>
    <s v="CEP"/>
  </r>
  <r>
    <n v="160059"/>
    <x v="1097"/>
    <s v="Mukilteo School District"/>
    <s v="31-006"/>
    <s v="Snohomish"/>
    <s v="2nd District"/>
    <x v="0"/>
    <x v="0"/>
    <s v="No"/>
    <s v="Yes"/>
    <s v="Olivia Park Elementary"/>
    <s v="200 108th St. S.W."/>
    <m/>
    <s v="Everett"/>
    <s v="Washington"/>
    <s v="98204"/>
    <n v="406"/>
    <n v="0"/>
    <n v="202"/>
    <n v="608"/>
    <n v="0.66779999999999995"/>
    <n v="0"/>
    <n v="0.66779999999999995"/>
    <s v="No"/>
    <s v="Yes"/>
    <s v="Yes"/>
    <s v="Yes"/>
    <s v="Yes"/>
    <s v="Yes"/>
    <s v="Yes"/>
    <s v="No"/>
    <s v="No"/>
    <s v="No"/>
    <s v="No"/>
    <s v="No"/>
    <s v="No"/>
    <s v="No"/>
    <s v="CEP"/>
  </r>
  <r>
    <n v="160059"/>
    <x v="1098"/>
    <s v="Mukilteo School District"/>
    <s v="31-006"/>
    <s v="Snohomish"/>
    <s v="2nd District"/>
    <x v="0"/>
    <x v="0"/>
    <s v="No"/>
    <s v="Yes"/>
    <s v="Olympic View Middle"/>
    <s v="2602 Mukilteo Speedway"/>
    <m/>
    <s v="Mukilteo"/>
    <s v="Washington"/>
    <s v="98275"/>
    <n v="435"/>
    <n v="0"/>
    <n v="379"/>
    <n v="814"/>
    <n v="0.53439999999999999"/>
    <n v="0"/>
    <n v="0.53439999999999999"/>
    <s v="No"/>
    <s v="No"/>
    <s v="No"/>
    <s v="No"/>
    <s v="No"/>
    <s v="No"/>
    <s v="No"/>
    <s v="Yes"/>
    <s v="Yes"/>
    <s v="Yes"/>
    <s v="No"/>
    <s v="No"/>
    <s v="No"/>
    <s v="No"/>
    <s v="CEP"/>
  </r>
  <r>
    <n v="160059"/>
    <x v="1099"/>
    <s v="Mukilteo School District"/>
    <s v="31-006"/>
    <s v="Snohomish"/>
    <s v="2nd District"/>
    <x v="0"/>
    <x v="0"/>
    <s v="No"/>
    <s v="Yes"/>
    <s v="Pathfinder"/>
    <s v="11401 Beverly Park Rd."/>
    <m/>
    <s v="Everett"/>
    <s v="Washington"/>
    <s v="98204"/>
    <n v="266"/>
    <n v="0"/>
    <n v="129"/>
    <n v="395"/>
    <n v="0.6734"/>
    <n v="0"/>
    <n v="0.6734"/>
    <s v="No"/>
    <s v="Yes"/>
    <s v="No"/>
    <s v="No"/>
    <s v="No"/>
    <s v="No"/>
    <s v="No"/>
    <s v="No"/>
    <s v="No"/>
    <s v="No"/>
    <s v="No"/>
    <s v="No"/>
    <s v="No"/>
    <s v="No"/>
    <s v="CEP"/>
  </r>
  <r>
    <n v="160059"/>
    <x v="1100"/>
    <s v="Mukilteo School District"/>
    <s v="31-006"/>
    <s v="Snohomish"/>
    <s v="2nd District"/>
    <x v="0"/>
    <x v="0"/>
    <s v="No"/>
    <s v="Yes"/>
    <s v="Picnic Point Elementary"/>
    <s v="5819 140th St. S. W."/>
    <m/>
    <s v="Edmonds"/>
    <s v="Washington"/>
    <s v="98026"/>
    <n v="177"/>
    <n v="0"/>
    <n v="295"/>
    <n v="472"/>
    <n v="0.375"/>
    <n v="0"/>
    <n v="0.375"/>
    <s v="No"/>
    <s v="Yes"/>
    <s v="Yes"/>
    <s v="Yes"/>
    <s v="Yes"/>
    <s v="Yes"/>
    <s v="Yes"/>
    <s v="No"/>
    <s v="No"/>
    <s v="No"/>
    <s v="No"/>
    <s v="No"/>
    <s v="No"/>
    <s v="No"/>
    <s v="CEP"/>
  </r>
  <r>
    <n v="160059"/>
    <x v="1101"/>
    <s v="Mukilteo School District"/>
    <s v="31-006"/>
    <s v="Snohomish"/>
    <s v="2nd District"/>
    <x v="0"/>
    <x v="0"/>
    <s v="No"/>
    <s v="Yes"/>
    <s v="Serene Lake Elementary"/>
    <s v="4709 Picnic Point Rd"/>
    <m/>
    <s v="Edmonds"/>
    <s v="Washington"/>
    <s v="98026"/>
    <n v="328"/>
    <n v="0"/>
    <n v="249"/>
    <n v="577"/>
    <n v="0.56850000000000001"/>
    <n v="0"/>
    <n v="0.56850000000000001"/>
    <s v="No"/>
    <s v="Yes"/>
    <s v="Yes"/>
    <s v="Yes"/>
    <s v="Yes"/>
    <s v="Yes"/>
    <s v="Yes"/>
    <s v="No"/>
    <s v="No"/>
    <s v="No"/>
    <s v="No"/>
    <s v="No"/>
    <s v="No"/>
    <s v="No"/>
    <s v="CEP"/>
  </r>
  <r>
    <n v="160059"/>
    <x v="1102"/>
    <s v="Mukilteo School District"/>
    <s v="31-006"/>
    <s v="Snohomish"/>
    <s v="2nd District"/>
    <x v="0"/>
    <x v="0"/>
    <s v="No"/>
    <s v="Yes"/>
    <s v="Voyager Middle School"/>
    <s v="11711 4th Avenue W"/>
    <m/>
    <s v="Everett"/>
    <s v="Washington"/>
    <s v="98204"/>
    <n v="724"/>
    <n v="0"/>
    <n v="237"/>
    <n v="961"/>
    <n v="0.75339999999999996"/>
    <n v="0"/>
    <n v="0.75339999999999996"/>
    <s v="No"/>
    <s v="No"/>
    <s v="No"/>
    <s v="No"/>
    <s v="No"/>
    <s v="No"/>
    <s v="No"/>
    <s v="Yes"/>
    <s v="Yes"/>
    <s v="Yes"/>
    <s v="No"/>
    <s v="No"/>
    <s v="No"/>
    <s v="No"/>
    <s v="CEP"/>
  </r>
  <r>
    <n v="159883"/>
    <x v="1103"/>
    <s v="Naches Valley School District"/>
    <s v="39-003"/>
    <s v="Yakima"/>
    <s v="4th District"/>
    <x v="0"/>
    <x v="0"/>
    <s v="No"/>
    <s v="Yes"/>
    <s v="Naches Valley Elementary School"/>
    <s v="151 Bonlow Drive"/>
    <m/>
    <s v="Naches"/>
    <s v="Washington"/>
    <s v="98937"/>
    <n v="220"/>
    <n v="62"/>
    <n v="239"/>
    <n v="521"/>
    <n v="0.42230000000000001"/>
    <n v="0.11899999999999999"/>
    <n v="0.5413"/>
    <s v="Yes"/>
    <s v="Yes"/>
    <s v="Yes"/>
    <s v="Yes"/>
    <s v="Yes"/>
    <s v="Yes"/>
    <s v="No"/>
    <s v="No"/>
    <s v="No"/>
    <s v="No"/>
    <s v="No"/>
    <s v="No"/>
    <s v="No"/>
    <s v="No"/>
    <s v="Standard"/>
  </r>
  <r>
    <n v="159883"/>
    <x v="1104"/>
    <s v="Naches Valley School District"/>
    <s v="39-003"/>
    <s v="Yakima"/>
    <s v="4th District"/>
    <x v="0"/>
    <x v="0"/>
    <s v="No"/>
    <s v="Yes"/>
    <s v="Naches Valley High"/>
    <s v="PO Box 159"/>
    <m/>
    <s v="Naches"/>
    <s v="Washington"/>
    <s v="98937"/>
    <n v="175"/>
    <n v="49"/>
    <n v="188"/>
    <n v="412"/>
    <n v="0.42480000000000001"/>
    <n v="0.11890000000000001"/>
    <n v="0.54369999999999996"/>
    <s v="No"/>
    <s v="No"/>
    <s v="No"/>
    <s v="No"/>
    <s v="No"/>
    <s v="No"/>
    <s v="No"/>
    <s v="No"/>
    <s v="No"/>
    <s v="No"/>
    <s v="Yes"/>
    <s v="Yes"/>
    <s v="Yes"/>
    <s v="Yes"/>
    <s v="Standard"/>
  </r>
  <r>
    <n v="159883"/>
    <x v="1105"/>
    <s v="Naches Valley School District"/>
    <s v="39-003"/>
    <s v="Yakima"/>
    <s v="4th District"/>
    <x v="0"/>
    <x v="0"/>
    <s v="No"/>
    <s v="Yes"/>
    <s v="Naches Valley Middle"/>
    <s v="PO Box 39"/>
    <m/>
    <s v="Naches"/>
    <s v="Washington"/>
    <s v="98937"/>
    <n v="267"/>
    <n v="0"/>
    <n v="139"/>
    <n v="406"/>
    <n v="0.65759999999999996"/>
    <n v="0"/>
    <n v="0.65759999999999996"/>
    <s v="No"/>
    <s v="No"/>
    <s v="No"/>
    <s v="No"/>
    <s v="No"/>
    <s v="No"/>
    <s v="Yes"/>
    <s v="Yes"/>
    <s v="Yes"/>
    <s v="Yes"/>
    <s v="No"/>
    <s v="No"/>
    <s v="No"/>
    <s v="No"/>
    <s v="CEP"/>
  </r>
  <r>
    <n v="159566"/>
    <x v="1106"/>
    <s v="Napavine School District"/>
    <s v="21-014"/>
    <s v="Lewis"/>
    <s v="3rd District"/>
    <x v="0"/>
    <x v="0"/>
    <s v="No"/>
    <s v="Yes"/>
    <s v="Napavine Elementary"/>
    <s v="PO Box 837"/>
    <m/>
    <s v="Napavine"/>
    <s v="Washington"/>
    <s v="98565"/>
    <n v="140"/>
    <n v="34"/>
    <n v="219"/>
    <n v="393"/>
    <n v="0.35620000000000002"/>
    <n v="8.6499999999999994E-2"/>
    <n v="0.44269999999999998"/>
    <s v="Yes"/>
    <s v="Yes"/>
    <s v="Yes"/>
    <s v="Yes"/>
    <s v="Yes"/>
    <s v="Yes"/>
    <s v="Yes"/>
    <s v="Yes"/>
    <s v="No"/>
    <s v="No"/>
    <s v="No"/>
    <s v="No"/>
    <s v="No"/>
    <s v="No"/>
    <s v="Standard"/>
  </r>
  <r>
    <n v="159566"/>
    <x v="1107"/>
    <s v="Napavine School District"/>
    <s v="21-014"/>
    <s v="Lewis"/>
    <s v="3rd District"/>
    <x v="0"/>
    <x v="0"/>
    <s v="No"/>
    <s v="Yes"/>
    <s v="Napavine Jr/Sr High"/>
    <s v="404 4TH AVE NE"/>
    <m/>
    <s v="Napavine"/>
    <s v="Washington"/>
    <s v="98565"/>
    <n v="132"/>
    <n v="36"/>
    <n v="232"/>
    <n v="400"/>
    <n v="0.33"/>
    <n v="0.09"/>
    <n v="0.42"/>
    <s v="No"/>
    <s v="No"/>
    <s v="No"/>
    <s v="No"/>
    <s v="No"/>
    <s v="No"/>
    <s v="No"/>
    <s v="No"/>
    <s v="Yes"/>
    <s v="Yes"/>
    <s v="Yes"/>
    <s v="Yes"/>
    <s v="Yes"/>
    <s v="Yes"/>
    <s v="Standard"/>
  </r>
  <r>
    <n v="159374"/>
    <x v="1108"/>
    <s v="Naselle-Grays River Valley School District"/>
    <s v="25-155"/>
    <s v="Pacific"/>
    <s v="3rd District"/>
    <x v="0"/>
    <x v="0"/>
    <s v="No"/>
    <s v="Yes"/>
    <s v="Naselle-Grays River Valley School"/>
    <s v="793 SR4"/>
    <m/>
    <s v="Naselle"/>
    <s v="Washington"/>
    <s v="98638"/>
    <n v="229"/>
    <n v="0"/>
    <n v="79"/>
    <n v="308"/>
    <n v="0.74350000000000005"/>
    <n v="0"/>
    <n v="0.74350000000000005"/>
    <s v="No"/>
    <s v="Yes"/>
    <s v="Yes"/>
    <s v="Yes"/>
    <s v="Yes"/>
    <s v="Yes"/>
    <s v="Yes"/>
    <s v="Yes"/>
    <s v="Yes"/>
    <s v="Yes"/>
    <s v="Yes"/>
    <s v="Yes"/>
    <s v="Yes"/>
    <s v="Yes"/>
    <s v="CEP"/>
  </r>
  <r>
    <n v="159635"/>
    <x v="1109"/>
    <s v="Nespelem School District"/>
    <s v="24-014"/>
    <s v="Okanogan"/>
    <s v="4th District"/>
    <x v="0"/>
    <x v="0"/>
    <s v="No"/>
    <s v="Yes"/>
    <s v="Nespelem Elementary"/>
    <s v="229 School House Loop Rd."/>
    <m/>
    <s v="Nespelem"/>
    <s v="Washington"/>
    <s v="99155"/>
    <n v="129"/>
    <n v="0"/>
    <n v="0"/>
    <n v="129"/>
    <n v="1"/>
    <n v="0"/>
    <n v="1"/>
    <s v="Yes"/>
    <s v="Yes"/>
    <s v="Yes"/>
    <s v="Yes"/>
    <s v="Yes"/>
    <s v="Yes"/>
    <s v="Yes"/>
    <s v="Yes"/>
    <s v="Yes"/>
    <s v="Yes"/>
    <s v="No"/>
    <s v="No"/>
    <s v="No"/>
    <s v="No"/>
    <s v="CEP"/>
  </r>
  <r>
    <n v="159421"/>
    <x v="1110"/>
    <s v="Newport School District"/>
    <s v="26-056"/>
    <s v="Pend Oreille"/>
    <s v="5th District"/>
    <x v="0"/>
    <x v="0"/>
    <s v="No"/>
    <s v="Yes"/>
    <s v="Newport High School"/>
    <s v="PO Box70"/>
    <m/>
    <s v="Newport"/>
    <s v="Washington"/>
    <s v="99156"/>
    <n v="257"/>
    <n v="0"/>
    <n v="127"/>
    <n v="384"/>
    <n v="0.66930000000000001"/>
    <n v="0"/>
    <n v="0.66930000000000001"/>
    <s v="No"/>
    <s v="No"/>
    <s v="No"/>
    <s v="No"/>
    <s v="No"/>
    <s v="No"/>
    <s v="No"/>
    <s v="No"/>
    <s v="No"/>
    <s v="No"/>
    <s v="Yes"/>
    <s v="Yes"/>
    <s v="Yes"/>
    <s v="Yes"/>
    <s v="CEP"/>
  </r>
  <r>
    <n v="159421"/>
    <x v="1111"/>
    <s v="Newport School District"/>
    <s v="26-056"/>
    <m/>
    <s v="5th District"/>
    <x v="0"/>
    <x v="0"/>
    <s v="No"/>
    <s v="Yes"/>
    <s v="Sadie Halstead Middle School"/>
    <s v="PO Box 70"/>
    <m/>
    <s v="Newport"/>
    <s v="Washington"/>
    <s v="99156"/>
    <n v="271"/>
    <n v="0"/>
    <n v="60"/>
    <n v="331"/>
    <n v="0.81869999999999998"/>
    <n v="0"/>
    <n v="0.81869999999999998"/>
    <s v="No"/>
    <s v="No"/>
    <s v="No"/>
    <s v="No"/>
    <s v="No"/>
    <s v="No"/>
    <s v="Yes"/>
    <s v="Yes"/>
    <s v="Yes"/>
    <s v="Yes"/>
    <s v="No"/>
    <s v="No"/>
    <s v="No"/>
    <s v="No"/>
    <s v="CEP"/>
  </r>
  <r>
    <n v="159421"/>
    <x v="1112"/>
    <s v="Newport School District"/>
    <s v="26-056"/>
    <s v="Pend Oreille"/>
    <s v="5th District"/>
    <x v="0"/>
    <x v="0"/>
    <s v="No"/>
    <s v="Yes"/>
    <s v="Stratton Elementary"/>
    <s v="1201 West Fifth Street"/>
    <m/>
    <s v="Newport"/>
    <s v="Washington"/>
    <s v="99156"/>
    <n v="293"/>
    <n v="0"/>
    <n v="69"/>
    <n v="362"/>
    <n v="0.80940000000000001"/>
    <n v="0"/>
    <n v="0.80940000000000001"/>
    <s v="Yes"/>
    <s v="Yes"/>
    <s v="Yes"/>
    <s v="Yes"/>
    <s v="Yes"/>
    <s v="Yes"/>
    <s v="No"/>
    <s v="No"/>
    <s v="No"/>
    <s v="No"/>
    <s v="No"/>
    <s v="No"/>
    <s v="No"/>
    <s v="No"/>
    <s v="CEP"/>
  </r>
  <r>
    <n v="159448"/>
    <x v="1113"/>
    <s v="Nine Mile Falls School District"/>
    <s v="32-325"/>
    <s v="Stevens"/>
    <s v="5th District"/>
    <x v="0"/>
    <x v="0"/>
    <s v="No"/>
    <s v="Yes"/>
    <s v="Lake Spokane Elementary"/>
    <s v="5909 Highway 291"/>
    <m/>
    <s v="Nine Mile Falls"/>
    <s v="Washington"/>
    <s v="99026"/>
    <n v="112"/>
    <n v="54"/>
    <n v="283"/>
    <n v="449"/>
    <n v="0.24940000000000001"/>
    <n v="0.1203"/>
    <n v="0.36969999999999997"/>
    <s v="No"/>
    <s v="Yes"/>
    <s v="Yes"/>
    <s v="Yes"/>
    <s v="Yes"/>
    <s v="Yes"/>
    <s v="Yes"/>
    <s v="No"/>
    <s v="No"/>
    <s v="No"/>
    <s v="No"/>
    <s v="No"/>
    <s v="No"/>
    <s v="No"/>
    <s v="Standard"/>
  </r>
  <r>
    <n v="159448"/>
    <x v="1114"/>
    <s v="Nine Mile Falls School District"/>
    <s v="32-325"/>
    <s v="Stevens"/>
    <s v="5th District"/>
    <x v="0"/>
    <x v="0"/>
    <s v="No"/>
    <s v="Yes"/>
    <s v="Lakeside High School"/>
    <s v="5909 Hwy 291"/>
    <m/>
    <s v="Nine Mile Falls"/>
    <s v="Washington"/>
    <s v="99026"/>
    <n v="68"/>
    <n v="32"/>
    <n v="311"/>
    <n v="411"/>
    <n v="0.16550000000000001"/>
    <n v="7.7899999999999997E-2"/>
    <n v="0.24329999999999999"/>
    <s v="No"/>
    <s v="No"/>
    <s v="No"/>
    <s v="No"/>
    <s v="No"/>
    <s v="No"/>
    <s v="No"/>
    <s v="No"/>
    <s v="No"/>
    <s v="No"/>
    <s v="Yes"/>
    <s v="Yes"/>
    <s v="Yes"/>
    <s v="Yes"/>
    <s v="Standard"/>
  </r>
  <r>
    <n v="159448"/>
    <x v="1115"/>
    <s v="Nine Mile Falls School District"/>
    <s v="32-325"/>
    <s v="Stevens"/>
    <s v="5th District"/>
    <x v="0"/>
    <x v="0"/>
    <s v="No"/>
    <s v="Yes"/>
    <s v="Lakeside Middle School"/>
    <s v="5909 Highway 291"/>
    <m/>
    <s v="Nine Mile Falls"/>
    <s v="Washington"/>
    <s v="99026"/>
    <n v="69"/>
    <n v="23"/>
    <n v="229"/>
    <n v="321"/>
    <n v="0.215"/>
    <n v="7.17E-2"/>
    <n v="0.28660000000000002"/>
    <s v="No"/>
    <s v="No"/>
    <s v="No"/>
    <s v="No"/>
    <s v="No"/>
    <s v="No"/>
    <s v="No"/>
    <s v="Yes"/>
    <s v="Yes"/>
    <s v="Yes"/>
    <s v="No"/>
    <s v="No"/>
    <s v="No"/>
    <s v="No"/>
    <s v="Standard"/>
  </r>
  <r>
    <n v="159448"/>
    <x v="1116"/>
    <s v="Nine Mile Falls School District"/>
    <s v="32-325"/>
    <s v="Stevens"/>
    <s v="5th District"/>
    <x v="0"/>
    <x v="0"/>
    <s v="No"/>
    <s v="Yes"/>
    <s v="Nine Mile Falls Elementary"/>
    <s v="5909 Highway 291"/>
    <m/>
    <s v="Nine Mile Falls"/>
    <s v="Washington"/>
    <s v="99026"/>
    <n v="26"/>
    <n v="12"/>
    <n v="85"/>
    <n v="123"/>
    <n v="0.2114"/>
    <n v="9.7600000000000006E-2"/>
    <n v="0.30890000000000001"/>
    <s v="No"/>
    <s v="Yes"/>
    <s v="Yes"/>
    <s v="Yes"/>
    <s v="Yes"/>
    <s v="Yes"/>
    <s v="Yes"/>
    <s v="No"/>
    <s v="No"/>
    <s v="No"/>
    <s v="No"/>
    <s v="No"/>
    <s v="No"/>
    <s v="No"/>
    <s v="Standard"/>
  </r>
  <r>
    <n v="159527"/>
    <x v="1117"/>
    <s v="Nooksack Valley School District"/>
    <s v="37-506"/>
    <s v="Whatcom"/>
    <s v="1st District"/>
    <x v="0"/>
    <x v="0"/>
    <s v="No"/>
    <s v="Yes"/>
    <s v="Everson Elementary"/>
    <s v="216 Everson Goshen Rd."/>
    <s v="Everson"/>
    <s v="Everson"/>
    <s v="Washington"/>
    <s v="98247"/>
    <n v="256"/>
    <n v="0"/>
    <n v="86"/>
    <n v="342"/>
    <n v="0.74850000000000005"/>
    <n v="0"/>
    <n v="0.74850000000000005"/>
    <s v="Yes"/>
    <s v="Yes"/>
    <s v="Yes"/>
    <s v="Yes"/>
    <s v="Yes"/>
    <s v="Yes"/>
    <s v="Yes"/>
    <s v="No"/>
    <s v="No"/>
    <s v="No"/>
    <s v="No"/>
    <s v="No"/>
    <s v="No"/>
    <s v="No"/>
    <s v="CEP"/>
  </r>
  <r>
    <n v="159527"/>
    <x v="1118"/>
    <s v="Nooksack Valley School District"/>
    <s v="37-506"/>
    <s v="Whatcom"/>
    <s v="1st District"/>
    <x v="0"/>
    <x v="0"/>
    <s v="No"/>
    <s v="Yes"/>
    <s v="Nooksack Elementary"/>
    <s v="3333 Breckenridge Rd."/>
    <s v="Breckenridge"/>
    <s v="Everson"/>
    <s v="Washington"/>
    <s v="98247"/>
    <n v="240"/>
    <n v="0"/>
    <n v="115"/>
    <n v="355"/>
    <n v="0.67610000000000003"/>
    <n v="0"/>
    <n v="0.67610000000000003"/>
    <s v="No"/>
    <s v="Yes"/>
    <s v="Yes"/>
    <s v="Yes"/>
    <s v="Yes"/>
    <s v="Yes"/>
    <s v="Yes"/>
    <s v="No"/>
    <s v="No"/>
    <s v="No"/>
    <s v="No"/>
    <s v="No"/>
    <s v="No"/>
    <s v="No"/>
    <s v="CEP"/>
  </r>
  <r>
    <n v="159527"/>
    <x v="1119"/>
    <s v="Nooksack Valley School District"/>
    <s v="37-506"/>
    <s v="Whatcom"/>
    <s v="1st District"/>
    <x v="0"/>
    <x v="0"/>
    <s v="No"/>
    <s v="Yes"/>
    <s v="Nooksack Valley High"/>
    <s v="3326 E. Badger Rd."/>
    <s v="BADGER RD"/>
    <s v="Everson"/>
    <s v="Washington"/>
    <s v="98247"/>
    <n v="346"/>
    <n v="0"/>
    <n v="167"/>
    <n v="513"/>
    <n v="0.67449999999999999"/>
    <n v="0"/>
    <n v="0.67449999999999999"/>
    <s v="No"/>
    <s v="No"/>
    <s v="No"/>
    <s v="No"/>
    <s v="No"/>
    <s v="No"/>
    <s v="No"/>
    <s v="No"/>
    <s v="No"/>
    <s v="No"/>
    <s v="Yes"/>
    <s v="Yes"/>
    <s v="Yes"/>
    <s v="Yes"/>
    <s v="CEP"/>
  </r>
  <r>
    <n v="159527"/>
    <x v="1120"/>
    <s v="Nooksack Valley School District"/>
    <s v="37-506"/>
    <s v="Whatcom"/>
    <s v="1st District"/>
    <x v="0"/>
    <x v="0"/>
    <s v="No"/>
    <s v="Yes"/>
    <s v="Nooksack Valley Middle School"/>
    <s v="404 W. Columbia St."/>
    <s v="Columbia"/>
    <s v="Everson"/>
    <s v="Washington"/>
    <s v="98247"/>
    <n v="316"/>
    <n v="0"/>
    <n v="106"/>
    <n v="422"/>
    <n v="0.74880000000000002"/>
    <n v="0"/>
    <n v="0.74880000000000002"/>
    <s v="No"/>
    <s v="No"/>
    <s v="No"/>
    <s v="No"/>
    <s v="No"/>
    <s v="No"/>
    <s v="No"/>
    <s v="Yes"/>
    <s v="Yes"/>
    <s v="Yes"/>
    <s v="No"/>
    <s v="No"/>
    <s v="No"/>
    <s v="No"/>
    <s v="CEP"/>
  </r>
  <r>
    <n v="159527"/>
    <x v="1121"/>
    <s v="Nooksack Valley School District"/>
    <s v="37-506"/>
    <s v="Whatcom"/>
    <s v="1st District"/>
    <x v="0"/>
    <x v="0"/>
    <s v="No"/>
    <s v="Yes"/>
    <s v="Sumas Elementary"/>
    <s v="1024 Lawson St."/>
    <s v="P.O. Box 589"/>
    <s v="Sumas"/>
    <s v="Washington"/>
    <s v="98295"/>
    <n v="248"/>
    <n v="0"/>
    <n v="55"/>
    <n v="303"/>
    <n v="0.81850000000000001"/>
    <n v="0"/>
    <n v="0.81850000000000001"/>
    <s v="Yes"/>
    <s v="Yes"/>
    <s v="Yes"/>
    <s v="Yes"/>
    <s v="Yes"/>
    <s v="Yes"/>
    <s v="Yes"/>
    <s v="No"/>
    <s v="No"/>
    <s v="No"/>
    <s v="No"/>
    <s v="No"/>
    <s v="No"/>
    <s v="No"/>
    <s v="CEP"/>
  </r>
  <r>
    <n v="159336"/>
    <x v="1122"/>
    <s v="North Beach School District"/>
    <s v="14-064"/>
    <s v="Grays Harbor"/>
    <s v="6th District"/>
    <x v="0"/>
    <x v="0"/>
    <s v="No"/>
    <s v="Yes"/>
    <s v="North Beach High School"/>
    <s v="PO Box 969"/>
    <m/>
    <s v="Ocean Shores"/>
    <s v="Washington"/>
    <s v="98569"/>
    <n v="174"/>
    <n v="0"/>
    <n v="6"/>
    <n v="180"/>
    <n v="0.9667"/>
    <n v="0"/>
    <n v="0.9667"/>
    <s v="No"/>
    <s v="No"/>
    <s v="No"/>
    <s v="No"/>
    <s v="No"/>
    <s v="No"/>
    <s v="No"/>
    <s v="No"/>
    <s v="No"/>
    <s v="No"/>
    <s v="Yes"/>
    <s v="Yes"/>
    <s v="Yes"/>
    <s v="Yes"/>
    <s v="CEP"/>
  </r>
  <r>
    <n v="159336"/>
    <x v="1123"/>
    <s v="North Beach School District"/>
    <s v="14-064"/>
    <s v="Grays Harbor"/>
    <s v="6th District"/>
    <x v="0"/>
    <x v="0"/>
    <s v="No"/>
    <s v="Yes"/>
    <s v="North Beach Middle School"/>
    <s v="PO Box 969"/>
    <m/>
    <s v="Ocean Shores"/>
    <s v="Washington"/>
    <s v="98569"/>
    <n v="161"/>
    <n v="0"/>
    <n v="0"/>
    <n v="161"/>
    <n v="1"/>
    <n v="0"/>
    <n v="1"/>
    <s v="No"/>
    <s v="No"/>
    <s v="No"/>
    <s v="No"/>
    <s v="No"/>
    <s v="No"/>
    <s v="No"/>
    <s v="Yes"/>
    <s v="Yes"/>
    <s v="Yes"/>
    <s v="No"/>
    <s v="No"/>
    <s v="No"/>
    <s v="No"/>
    <s v="CEP"/>
  </r>
  <r>
    <n v="159336"/>
    <x v="1124"/>
    <s v="North Beach School District"/>
    <s v="14-064"/>
    <s v="Grays Harbor"/>
    <s v="6th District"/>
    <x v="0"/>
    <x v="0"/>
    <s v="No"/>
    <s v="Yes"/>
    <s v="Ocean Shores Elementary"/>
    <s v="300 Mt. Olympus Ave"/>
    <m/>
    <s v="Ocean Shores"/>
    <s v="Washington"/>
    <s v="98569"/>
    <n v="189"/>
    <n v="0"/>
    <n v="27"/>
    <n v="216"/>
    <n v="0.875"/>
    <n v="0"/>
    <n v="0.875"/>
    <s v="Yes"/>
    <s v="Yes"/>
    <s v="Yes"/>
    <s v="Yes"/>
    <s v="Yes"/>
    <s v="Yes"/>
    <s v="Yes"/>
    <s v="No"/>
    <s v="No"/>
    <s v="No"/>
    <s v="No"/>
    <s v="No"/>
    <s v="No"/>
    <s v="No"/>
    <s v="CEP"/>
  </r>
  <r>
    <n v="159336"/>
    <x v="1125"/>
    <s v="North Beach School District"/>
    <s v="14-064"/>
    <s v="Grays Harbor"/>
    <s v="6th District"/>
    <x v="0"/>
    <x v="0"/>
    <s v="No"/>
    <s v="Yes"/>
    <s v="Pacific Beach Elementary"/>
    <s v="PO Box 338"/>
    <m/>
    <s v="Pacific Beach"/>
    <s v="Washington"/>
    <s v="98571"/>
    <n v="104"/>
    <n v="0"/>
    <n v="0"/>
    <n v="104"/>
    <n v="1"/>
    <n v="0"/>
    <n v="1"/>
    <s v="Yes"/>
    <s v="Yes"/>
    <s v="Yes"/>
    <s v="Yes"/>
    <s v="Yes"/>
    <s v="Yes"/>
    <s v="Yes"/>
    <s v="No"/>
    <s v="No"/>
    <s v="No"/>
    <s v="No"/>
    <s v="No"/>
    <s v="No"/>
    <s v="No"/>
    <s v="CEP"/>
  </r>
  <r>
    <n v="159285"/>
    <x v="1126"/>
    <s v="North Franklin School District"/>
    <s v="11-051"/>
    <s v="Franklin"/>
    <s v="4th District"/>
    <x v="0"/>
    <x v="0"/>
    <s v="No"/>
    <s v="Yes"/>
    <s v="Basin City Elementary"/>
    <s v="303 Bailie Blvd."/>
    <m/>
    <s v="Mesa"/>
    <s v="Washington"/>
    <s v="99343"/>
    <n v="337"/>
    <n v="0"/>
    <n v="0"/>
    <n v="337"/>
    <n v="1"/>
    <n v="0"/>
    <n v="1"/>
    <s v="No"/>
    <s v="Yes"/>
    <s v="Yes"/>
    <s v="Yes"/>
    <s v="Yes"/>
    <s v="Yes"/>
    <s v="Yes"/>
    <s v="Yes"/>
    <s v="No"/>
    <s v="No"/>
    <s v="No"/>
    <s v="No"/>
    <s v="No"/>
    <s v="No"/>
    <s v="CEP"/>
  </r>
  <r>
    <n v="159285"/>
    <x v="1127"/>
    <s v="North Franklin School District"/>
    <s v="11-051"/>
    <s v="Franklin"/>
    <s v="4th District"/>
    <x v="0"/>
    <x v="0"/>
    <s v="No"/>
    <s v="Yes"/>
    <s v="Connell Elementary"/>
    <s v="1001 West Clark Street"/>
    <m/>
    <s v="Connell"/>
    <s v="Washington"/>
    <s v="99326"/>
    <n v="506"/>
    <n v="0"/>
    <n v="0"/>
    <n v="506"/>
    <n v="1"/>
    <n v="0"/>
    <n v="1"/>
    <s v="Yes"/>
    <s v="Yes"/>
    <s v="Yes"/>
    <s v="Yes"/>
    <s v="Yes"/>
    <s v="Yes"/>
    <s v="Yes"/>
    <s v="Yes"/>
    <s v="No"/>
    <s v="No"/>
    <s v="No"/>
    <s v="No"/>
    <s v="No"/>
    <s v="No"/>
    <s v="CEP"/>
  </r>
  <r>
    <n v="159285"/>
    <x v="1128"/>
    <s v="North Franklin School District"/>
    <s v="11-051"/>
    <s v="Franklin"/>
    <s v="4th District"/>
    <x v="0"/>
    <x v="0"/>
    <s v="No"/>
    <s v="Yes"/>
    <s v="Connell High"/>
    <s v="1100 West Clark Street"/>
    <m/>
    <s v="Connell"/>
    <s v="Washington"/>
    <s v="99326"/>
    <n v="555"/>
    <n v="0"/>
    <n v="18"/>
    <n v="573"/>
    <n v="0.96860000000000002"/>
    <n v="0"/>
    <n v="0.96860000000000002"/>
    <s v="No"/>
    <s v="No"/>
    <s v="No"/>
    <s v="No"/>
    <s v="No"/>
    <s v="No"/>
    <s v="No"/>
    <s v="No"/>
    <s v="No"/>
    <s v="No"/>
    <s v="Yes"/>
    <s v="Yes"/>
    <s v="Yes"/>
    <s v="Yes"/>
    <s v="CEP"/>
  </r>
  <r>
    <n v="159285"/>
    <x v="1129"/>
    <s v="North Franklin School District"/>
    <s v="11-051"/>
    <s v="Franklin"/>
    <s v="4th District"/>
    <x v="0"/>
    <x v="0"/>
    <s v="No"/>
    <s v="Yes"/>
    <s v="Mesa Elementary"/>
    <s v="200 E. Pepiot Rd."/>
    <m/>
    <s v="Mesa"/>
    <s v="Washington"/>
    <s v="99343"/>
    <n v="192"/>
    <n v="0"/>
    <n v="0"/>
    <n v="192"/>
    <n v="1"/>
    <n v="0"/>
    <n v="1"/>
    <s v="Yes"/>
    <s v="Yes"/>
    <s v="Yes"/>
    <s v="Yes"/>
    <s v="Yes"/>
    <s v="Yes"/>
    <s v="Yes"/>
    <s v="Yes"/>
    <s v="No"/>
    <s v="No"/>
    <s v="No"/>
    <s v="No"/>
    <s v="No"/>
    <s v="No"/>
    <s v="CEP"/>
  </r>
  <r>
    <n v="159285"/>
    <x v="1130"/>
    <s v="North Franklin School District"/>
    <s v="11-051"/>
    <s v="Franklin"/>
    <s v="4th District"/>
    <x v="0"/>
    <x v="0"/>
    <s v="No"/>
    <s v="Yes"/>
    <s v="Palouse Junction Alt High"/>
    <s v="110 N. Chelan"/>
    <m/>
    <s v="Connell"/>
    <s v="Washington"/>
    <s v="99326"/>
    <n v="37"/>
    <n v="0"/>
    <n v="0"/>
    <n v="37"/>
    <n v="1"/>
    <n v="0"/>
    <n v="1"/>
    <s v="No"/>
    <s v="No"/>
    <s v="No"/>
    <s v="No"/>
    <s v="No"/>
    <s v="No"/>
    <s v="No"/>
    <s v="No"/>
    <s v="No"/>
    <s v="No"/>
    <s v="Yes"/>
    <s v="Yes"/>
    <s v="Yes"/>
    <s v="Yes"/>
    <s v="CEP"/>
  </r>
  <r>
    <n v="159285"/>
    <x v="1131"/>
    <s v="North Franklin School District"/>
    <s v="11-051"/>
    <s v="Franklin"/>
    <s v="4th District"/>
    <x v="0"/>
    <x v="0"/>
    <s v="No"/>
    <s v="Yes"/>
    <s v="Robert Old Jr. High School"/>
    <s v="1051 West Clark Street"/>
    <m/>
    <s v="Connell"/>
    <s v="Washington"/>
    <s v="99326"/>
    <n v="326"/>
    <n v="0"/>
    <n v="0"/>
    <n v="326"/>
    <n v="1"/>
    <n v="0"/>
    <n v="1"/>
    <s v="No"/>
    <s v="No"/>
    <s v="No"/>
    <s v="No"/>
    <s v="No"/>
    <s v="No"/>
    <s v="No"/>
    <s v="No"/>
    <s v="Yes"/>
    <s v="Yes"/>
    <s v="No"/>
    <s v="No"/>
    <s v="No"/>
    <s v="No"/>
    <s v="CEP"/>
  </r>
  <r>
    <n v="159182"/>
    <x v="1132"/>
    <s v="North Kitsap School District"/>
    <s v="18-400"/>
    <m/>
    <s v="6th District"/>
    <x v="0"/>
    <x v="0"/>
    <s v="No"/>
    <s v="Yes"/>
    <s v="Choice Academy"/>
    <s v="25800 Siyaya Ave NE"/>
    <m/>
    <s v="Kingston"/>
    <s v="Washington"/>
    <s v="98346"/>
    <n v="30"/>
    <n v="7"/>
    <n v="34"/>
    <n v="71"/>
    <n v="0.42249999999999999"/>
    <n v="9.8599999999999993E-2"/>
    <n v="0.52110000000000001"/>
    <s v="No"/>
    <s v="No"/>
    <s v="No"/>
    <s v="No"/>
    <s v="No"/>
    <s v="No"/>
    <s v="No"/>
    <s v="No"/>
    <s v="No"/>
    <s v="No"/>
    <s v="Yes"/>
    <s v="Yes"/>
    <s v="Yes"/>
    <s v="Yes"/>
    <s v="Standard"/>
  </r>
  <r>
    <n v="159182"/>
    <x v="1133"/>
    <s v="North Kitsap School District"/>
    <s v="18-400"/>
    <s v="Kitsap"/>
    <s v="6th District"/>
    <x v="0"/>
    <x v="0"/>
    <s v="No"/>
    <s v="Yes"/>
    <s v="Kingston High School"/>
    <s v="26201 Siyaya Ave NE"/>
    <m/>
    <s v="Kingston"/>
    <s v="Washington"/>
    <s v="98346"/>
    <n v="177"/>
    <n v="34"/>
    <n v="420"/>
    <n v="631"/>
    <n v="0.28050000000000003"/>
    <n v="5.3900000000000003E-2"/>
    <n v="0.33439999999999998"/>
    <s v="No"/>
    <s v="No"/>
    <s v="No"/>
    <s v="No"/>
    <s v="No"/>
    <s v="No"/>
    <s v="No"/>
    <s v="No"/>
    <s v="No"/>
    <s v="No"/>
    <s v="Yes"/>
    <s v="Yes"/>
    <s v="Yes"/>
    <s v="Yes"/>
    <s v="Standard"/>
  </r>
  <r>
    <n v="159182"/>
    <x v="1134"/>
    <s v="North Kitsap School District"/>
    <s v="18-400"/>
    <s v="Kitsap"/>
    <s v="6th District"/>
    <x v="0"/>
    <x v="0"/>
    <s v="No"/>
    <s v="Yes"/>
    <s v="Kingston Middle School (formerly Jr/High School)"/>
    <s v="9000 N.E. West Kingston Rd."/>
    <m/>
    <s v="Kingston"/>
    <s v="Washington"/>
    <s v="98346"/>
    <n v="156"/>
    <n v="47"/>
    <n v="296"/>
    <n v="499"/>
    <n v="0.31259999999999999"/>
    <n v="9.4200000000000006E-2"/>
    <n v="0.40679999999999999"/>
    <s v="No"/>
    <s v="No"/>
    <s v="No"/>
    <s v="No"/>
    <s v="No"/>
    <s v="No"/>
    <s v="No"/>
    <s v="Yes"/>
    <s v="Yes"/>
    <s v="Yes"/>
    <s v="No"/>
    <s v="No"/>
    <s v="No"/>
    <s v="No"/>
    <s v="Standard"/>
  </r>
  <r>
    <n v="159182"/>
    <x v="1135"/>
    <s v="North Kitsap School District"/>
    <s v="18-400"/>
    <s v="Kitsap"/>
    <s v="6th District"/>
    <x v="0"/>
    <x v="0"/>
    <s v="No"/>
    <s v="Yes"/>
    <s v="North Kitsap High School"/>
    <s v="1780 NE Hostmark"/>
    <m/>
    <s v="Poulsbo"/>
    <s v="Washington"/>
    <s v="98370"/>
    <n v="182"/>
    <n v="76"/>
    <n v="815"/>
    <n v="1073"/>
    <n v="0.1696"/>
    <n v="7.0800000000000002E-2"/>
    <n v="0.2404"/>
    <s v="No"/>
    <s v="No"/>
    <s v="No"/>
    <s v="No"/>
    <s v="No"/>
    <s v="No"/>
    <s v="No"/>
    <s v="No"/>
    <s v="No"/>
    <s v="No"/>
    <s v="Yes"/>
    <s v="Yes"/>
    <s v="Yes"/>
    <s v="Yes"/>
    <s v="Standard"/>
  </r>
  <r>
    <n v="159182"/>
    <x v="1136"/>
    <s v="North Kitsap School District"/>
    <s v="18-400"/>
    <s v="Kitsap"/>
    <s v="6th District"/>
    <x v="0"/>
    <x v="0"/>
    <s v="No"/>
    <s v="Yes"/>
    <s v="Pearson Elementary School"/>
    <s v="15650 Central Valley Rd."/>
    <m/>
    <s v="Poulsbo"/>
    <s v="Washington"/>
    <s v="98370"/>
    <n v="52"/>
    <n v="27"/>
    <n v="212"/>
    <n v="291"/>
    <n v="0.1787"/>
    <n v="9.2799999999999994E-2"/>
    <n v="0.27150000000000002"/>
    <s v="No"/>
    <s v="Yes"/>
    <s v="Yes"/>
    <s v="Yes"/>
    <s v="Yes"/>
    <s v="Yes"/>
    <s v="Yes"/>
    <s v="No"/>
    <s v="No"/>
    <s v="No"/>
    <s v="No"/>
    <s v="No"/>
    <s v="No"/>
    <s v="No"/>
    <s v="Standard"/>
  </r>
  <r>
    <n v="159182"/>
    <x v="1137"/>
    <s v="North Kitsap School District"/>
    <s v="18-400"/>
    <s v="Kitsap"/>
    <s v="6th District"/>
    <x v="0"/>
    <x v="0"/>
    <s v="No"/>
    <s v="Yes"/>
    <s v="Poulsbo Elementary School"/>
    <s v="18531 Noll Rd. N.E."/>
    <m/>
    <s v="Poulsbo"/>
    <s v="Washington"/>
    <s v="98370"/>
    <n v="80"/>
    <n v="26"/>
    <n v="345"/>
    <n v="451"/>
    <n v="0.1774"/>
    <n v="5.7599999999999998E-2"/>
    <n v="0.23499999999999999"/>
    <s v="No"/>
    <s v="Yes"/>
    <s v="Yes"/>
    <s v="Yes"/>
    <s v="Yes"/>
    <s v="Yes"/>
    <s v="Yes"/>
    <s v="No"/>
    <s v="No"/>
    <s v="No"/>
    <s v="No"/>
    <s v="No"/>
    <s v="No"/>
    <s v="No"/>
    <s v="Standard"/>
  </r>
  <r>
    <n v="159182"/>
    <x v="1138"/>
    <s v="North Kitsap School District"/>
    <s v="18-400"/>
    <s v="Kitsap"/>
    <s v="6th District"/>
    <x v="0"/>
    <x v="0"/>
    <s v="No"/>
    <s v="Yes"/>
    <s v="Poulsbo Middle School (formerly Jr/High)"/>
    <s v="2003 N.E. Hostmark"/>
    <m/>
    <s v="Poulsbo"/>
    <s v="Washington"/>
    <s v="98370"/>
    <n v="136"/>
    <n v="36"/>
    <n v="524"/>
    <n v="696"/>
    <n v="0.19539999999999999"/>
    <n v="5.1700000000000003E-2"/>
    <n v="0.24709999999999999"/>
    <s v="No"/>
    <s v="No"/>
    <s v="No"/>
    <s v="No"/>
    <s v="No"/>
    <s v="No"/>
    <s v="No"/>
    <s v="Yes"/>
    <s v="Yes"/>
    <s v="Yes"/>
    <s v="No"/>
    <s v="No"/>
    <s v="No"/>
    <s v="No"/>
    <s v="Standard"/>
  </r>
  <r>
    <n v="159182"/>
    <x v="1139"/>
    <s v="North Kitsap School District"/>
    <s v="18-400"/>
    <s v="Kitsap"/>
    <s v="6th District"/>
    <x v="0"/>
    <x v="0"/>
    <s v="No"/>
    <s v="Yes"/>
    <s v="Richard Gordon Elementary School"/>
    <s v="26331 Barber Cuttoff Rd."/>
    <m/>
    <s v="Kingston"/>
    <s v="Washington"/>
    <s v="98346"/>
    <n v="111"/>
    <n v="24"/>
    <n v="269"/>
    <n v="404"/>
    <n v="0.27479999999999999"/>
    <n v="5.9400000000000001E-2"/>
    <n v="0.3342"/>
    <s v="No"/>
    <s v="Yes"/>
    <s v="Yes"/>
    <s v="Yes"/>
    <s v="Yes"/>
    <s v="Yes"/>
    <s v="Yes"/>
    <s v="No"/>
    <s v="No"/>
    <s v="No"/>
    <s v="No"/>
    <s v="No"/>
    <s v="No"/>
    <s v="No"/>
    <s v="Standard"/>
  </r>
  <r>
    <n v="159182"/>
    <x v="1140"/>
    <s v="North Kitsap School District"/>
    <s v="18-400"/>
    <s v="Kitsap"/>
    <s v="6th District"/>
    <x v="0"/>
    <x v="0"/>
    <s v="No"/>
    <s v="Yes"/>
    <s v="Suquamish Elementary School"/>
    <s v="18950 Park Ave. N.E."/>
    <m/>
    <s v="Suquamish"/>
    <s v="Washington"/>
    <s v="98392"/>
    <n v="124"/>
    <n v="24"/>
    <n v="184"/>
    <n v="332"/>
    <n v="0.3735"/>
    <n v="7.2300000000000003E-2"/>
    <n v="0.44579999999999997"/>
    <s v="No"/>
    <s v="Yes"/>
    <s v="Yes"/>
    <s v="Yes"/>
    <s v="Yes"/>
    <s v="Yes"/>
    <s v="Yes"/>
    <s v="No"/>
    <s v="No"/>
    <s v="No"/>
    <s v="No"/>
    <s v="No"/>
    <s v="No"/>
    <s v="No"/>
    <s v="Standard"/>
  </r>
  <r>
    <n v="159182"/>
    <x v="1141"/>
    <s v="North Kitsap School District"/>
    <s v="18-400"/>
    <s v="Kitsap"/>
    <s v="6th District"/>
    <x v="0"/>
    <x v="0"/>
    <s v="No"/>
    <s v="Yes"/>
    <s v="Vinland Elementary School"/>
    <s v="22104 Rhododendron Ln. N.W."/>
    <m/>
    <s v="Poulsbo"/>
    <s v="Washington"/>
    <s v="98370"/>
    <n v="117"/>
    <n v="42"/>
    <n v="366"/>
    <n v="525"/>
    <n v="0.22289999999999999"/>
    <n v="0.08"/>
    <n v="0.3029"/>
    <s v="No"/>
    <s v="Yes"/>
    <s v="Yes"/>
    <s v="Yes"/>
    <s v="Yes"/>
    <s v="Yes"/>
    <s v="Yes"/>
    <s v="No"/>
    <s v="No"/>
    <s v="No"/>
    <s v="No"/>
    <s v="No"/>
    <s v="No"/>
    <s v="No"/>
    <s v="Standard"/>
  </r>
  <r>
    <n v="159182"/>
    <x v="1142"/>
    <s v="North Kitsap School District"/>
    <s v="18-400"/>
    <s v="Kitsap"/>
    <s v="6th District"/>
    <x v="0"/>
    <x v="0"/>
    <s v="No"/>
    <s v="Yes"/>
    <s v="Wolfle Elementary School"/>
    <s v="27089 Highland Rd. N.E."/>
    <m/>
    <s v="Kingston"/>
    <s v="Washington"/>
    <s v="98346"/>
    <n v="138"/>
    <n v="28"/>
    <n v="150"/>
    <n v="316"/>
    <n v="0.43669999999999998"/>
    <n v="8.8599999999999998E-2"/>
    <n v="0.52529999999999999"/>
    <s v="Yes"/>
    <s v="Yes"/>
    <s v="Yes"/>
    <s v="Yes"/>
    <s v="Yes"/>
    <s v="Yes"/>
    <s v="Yes"/>
    <s v="Yes"/>
    <s v="Yes"/>
    <s v="Yes"/>
    <s v="No"/>
    <s v="No"/>
    <s v="No"/>
    <s v="No"/>
    <s v="Standard"/>
  </r>
  <r>
    <n v="159504"/>
    <x v="1143"/>
    <s v="North Mason School District"/>
    <s v="23-403"/>
    <s v="Mason"/>
    <s v="6th District"/>
    <x v="0"/>
    <x v="0"/>
    <s v="No"/>
    <s v="Yes"/>
    <s v="Belfair Elementary"/>
    <s v="N.E. 22900 Hwy 3"/>
    <s v="Hwy 3"/>
    <s v="Belfair"/>
    <s v="Washington"/>
    <s v="98528"/>
    <n v="281"/>
    <n v="0"/>
    <n v="170"/>
    <n v="451"/>
    <n v="0.62309999999999999"/>
    <n v="0"/>
    <n v="0.62309999999999999"/>
    <s v="No"/>
    <s v="Yes"/>
    <s v="Yes"/>
    <s v="Yes"/>
    <s v="Yes"/>
    <s v="Yes"/>
    <s v="Yes"/>
    <s v="No"/>
    <s v="No"/>
    <s v="No"/>
    <s v="No"/>
    <s v="No"/>
    <s v="No"/>
    <s v="No"/>
    <s v="CEP"/>
  </r>
  <r>
    <n v="159504"/>
    <x v="1144"/>
    <s v="North Mason School District"/>
    <s v="23-403"/>
    <s v="Mason"/>
    <s v="6th District"/>
    <x v="0"/>
    <x v="0"/>
    <s v="No"/>
    <s v="Yes"/>
    <s v="Hawkin's Middle School"/>
    <s v="300 E. Campus Drive"/>
    <m/>
    <s v="Belfair"/>
    <s v="Washington"/>
    <s v="98528"/>
    <n v="330"/>
    <n v="0"/>
    <n v="157"/>
    <n v="487"/>
    <n v="0.67759999999999998"/>
    <n v="0"/>
    <n v="0.67759999999999998"/>
    <s v="No"/>
    <s v="No"/>
    <s v="No"/>
    <s v="No"/>
    <s v="No"/>
    <s v="No"/>
    <s v="No"/>
    <s v="Yes"/>
    <s v="Yes"/>
    <s v="Yes"/>
    <s v="No"/>
    <s v="No"/>
    <s v="No"/>
    <s v="No"/>
    <s v="CEP"/>
  </r>
  <r>
    <n v="159504"/>
    <x v="1145"/>
    <s v="North Mason School District"/>
    <s v="23-403"/>
    <s v="Mason"/>
    <s v="6th District"/>
    <x v="0"/>
    <x v="0"/>
    <s v="No"/>
    <s v="Yes"/>
    <s v="James A. Taylor High School"/>
    <s v="90 E. North Mason School Rd"/>
    <m/>
    <s v="Belfair"/>
    <s v="Washington"/>
    <s v="98528"/>
    <n v="47"/>
    <n v="0"/>
    <n v="11"/>
    <n v="58"/>
    <n v="0.81030000000000002"/>
    <n v="0"/>
    <n v="0.81030000000000002"/>
    <s v="No"/>
    <s v="No"/>
    <s v="No"/>
    <s v="No"/>
    <s v="No"/>
    <s v="No"/>
    <s v="No"/>
    <s v="No"/>
    <s v="No"/>
    <s v="No"/>
    <s v="Yes"/>
    <s v="Yes"/>
    <s v="Yes"/>
    <s v="Yes"/>
    <s v="CEP"/>
  </r>
  <r>
    <n v="159504"/>
    <x v="1146"/>
    <s v="North Mason School District"/>
    <s v="23-403"/>
    <s v="Out of WA"/>
    <s v="6th District"/>
    <x v="0"/>
    <x v="0"/>
    <s v="No"/>
    <s v="Yes"/>
    <s v="North Mason Developmental Preschool"/>
    <s v="22871 Ne SR 3"/>
    <m/>
    <s v="Belfair"/>
    <s v="Washington"/>
    <s v="98528"/>
    <n v="22"/>
    <n v="0"/>
    <n v="7"/>
    <n v="29"/>
    <n v="0.75860000000000005"/>
    <n v="0"/>
    <n v="0.75860000000000005"/>
    <s v="Yes"/>
    <s v="No"/>
    <s v="No"/>
    <s v="No"/>
    <s v="No"/>
    <s v="No"/>
    <s v="No"/>
    <s v="No"/>
    <s v="No"/>
    <s v="No"/>
    <s v="No"/>
    <s v="No"/>
    <s v="No"/>
    <s v="No"/>
    <s v="CEP"/>
  </r>
  <r>
    <n v="159504"/>
    <x v="1147"/>
    <s v="North Mason School District"/>
    <s v="23-403"/>
    <s v="Mason"/>
    <s v="6th District"/>
    <x v="0"/>
    <x v="0"/>
    <s v="No"/>
    <s v="Yes"/>
    <s v="North Mason Senior High"/>
    <s v="150 E North Mason School RD"/>
    <m/>
    <s v="Belfair"/>
    <s v="Washington"/>
    <s v="98528"/>
    <n v="380"/>
    <n v="0"/>
    <n v="296"/>
    <n v="676"/>
    <n v="0.56210000000000004"/>
    <n v="0"/>
    <n v="0.56210000000000004"/>
    <s v="No"/>
    <s v="No"/>
    <s v="No"/>
    <s v="No"/>
    <s v="No"/>
    <s v="No"/>
    <s v="No"/>
    <s v="No"/>
    <s v="No"/>
    <s v="No"/>
    <s v="Yes"/>
    <s v="Yes"/>
    <s v="Yes"/>
    <s v="Yes"/>
    <s v="CEP"/>
  </r>
  <r>
    <n v="159504"/>
    <x v="1148"/>
    <s v="North Mason School District"/>
    <s v="23-403"/>
    <s v="Mason"/>
    <s v="6th District"/>
    <x v="0"/>
    <x v="0"/>
    <s v="No"/>
    <s v="Yes"/>
    <s v="Sand Hill Elementary"/>
    <s v="N.E. 791 Sand Hill Rd."/>
    <m/>
    <s v="Belfair"/>
    <s v="Washington"/>
    <s v="98528"/>
    <n v="421"/>
    <n v="0"/>
    <n v="124"/>
    <n v="545"/>
    <n v="0.77249999999999996"/>
    <n v="0"/>
    <n v="0.77249999999999996"/>
    <s v="No"/>
    <s v="Yes"/>
    <s v="Yes"/>
    <s v="Yes"/>
    <s v="Yes"/>
    <s v="Yes"/>
    <s v="Yes"/>
    <s v="No"/>
    <s v="No"/>
    <s v="No"/>
    <s v="No"/>
    <s v="No"/>
    <s v="No"/>
    <s v="No"/>
    <s v="CEP"/>
  </r>
  <r>
    <n v="159338"/>
    <x v="1149"/>
    <s v="North River School District"/>
    <s v="25-200"/>
    <s v="Pacific"/>
    <s v="3rd District"/>
    <x v="0"/>
    <x v="0"/>
    <s v="No"/>
    <s v="Yes"/>
    <s v="North River Elementary and Junior/Senior High School"/>
    <s v="2867 NORTH RIVER ROAD"/>
    <m/>
    <s v="COSMOPOLIS"/>
    <s v="Washington"/>
    <s v="98537"/>
    <n v="66"/>
    <n v="0"/>
    <n v="14"/>
    <n v="80"/>
    <n v="0.82499999999999996"/>
    <n v="0"/>
    <n v="0.82499999999999996"/>
    <s v="Yes"/>
    <s v="Yes"/>
    <s v="Yes"/>
    <s v="Yes"/>
    <s v="Yes"/>
    <s v="Yes"/>
    <s v="Yes"/>
    <s v="Yes"/>
    <s v="Yes"/>
    <s v="Yes"/>
    <s v="Yes"/>
    <s v="Yes"/>
    <s v="Yes"/>
    <s v="Yes"/>
    <s v="CEP"/>
  </r>
  <r>
    <n v="159981"/>
    <x v="1150"/>
    <s v="North Thurston School District"/>
    <s v="34-003"/>
    <s v="Thurston"/>
    <s v="10th District"/>
    <x v="0"/>
    <x v="0"/>
    <s v="No"/>
    <s v="Yes"/>
    <s v="Aspire Middle School"/>
    <s v="5900 54th Ave SE"/>
    <s v="5900 54th Ave SE"/>
    <s v="Lacey"/>
    <s v="Washington"/>
    <s v="98513"/>
    <n v="45"/>
    <n v="24"/>
    <n v="234"/>
    <n v="303"/>
    <n v="0.14849999999999999"/>
    <n v="7.9200000000000007E-2"/>
    <n v="0.22770000000000001"/>
    <s v="No"/>
    <s v="No"/>
    <s v="No"/>
    <s v="No"/>
    <s v="No"/>
    <s v="No"/>
    <s v="No"/>
    <s v="Yes"/>
    <s v="Yes"/>
    <s v="Yes"/>
    <s v="No"/>
    <s v="No"/>
    <s v="No"/>
    <s v="No"/>
    <s v="Standard"/>
  </r>
  <r>
    <n v="159981"/>
    <x v="1151"/>
    <s v="North Thurston School District"/>
    <s v="34-003"/>
    <s v="Thurston"/>
    <s v="10th District"/>
    <x v="0"/>
    <x v="0"/>
    <s v="No"/>
    <s v="Yes"/>
    <s v="Chambers Prairie Elementary"/>
    <s v="6501 Virginia St SE"/>
    <m/>
    <s v="Lacey"/>
    <s v="Washington"/>
    <s v="98513"/>
    <n v="318"/>
    <n v="0"/>
    <n v="166"/>
    <n v="484"/>
    <n v="0.65700000000000003"/>
    <n v="0"/>
    <n v="0.65700000000000003"/>
    <s v="No"/>
    <s v="Yes"/>
    <s v="Yes"/>
    <s v="Yes"/>
    <s v="Yes"/>
    <s v="Yes"/>
    <s v="Yes"/>
    <s v="No"/>
    <s v="No"/>
    <s v="No"/>
    <s v="No"/>
    <s v="No"/>
    <s v="No"/>
    <s v="No"/>
    <s v="CEP"/>
  </r>
  <r>
    <n v="159981"/>
    <x v="1152"/>
    <s v="North Thurston School District"/>
    <s v="34-003"/>
    <s v="Thurston"/>
    <s v="10th District"/>
    <x v="0"/>
    <x v="0"/>
    <s v="No"/>
    <s v="Yes"/>
    <s v="Chinook Middle School"/>
    <s v="4301 6th Ave. N.E."/>
    <m/>
    <s v="Lacey"/>
    <s v="Washington"/>
    <s v="98516"/>
    <n v="277"/>
    <n v="79"/>
    <n v="430"/>
    <n v="786"/>
    <n v="0.35239999999999999"/>
    <n v="0.10050000000000001"/>
    <n v="0.45290000000000002"/>
    <s v="No"/>
    <s v="No"/>
    <s v="No"/>
    <s v="No"/>
    <s v="No"/>
    <s v="No"/>
    <s v="No"/>
    <s v="Yes"/>
    <s v="Yes"/>
    <s v="Yes"/>
    <s v="No"/>
    <s v="No"/>
    <s v="No"/>
    <s v="No"/>
    <s v="Standard"/>
  </r>
  <r>
    <n v="159981"/>
    <x v="1153"/>
    <s v="North Thurston School District"/>
    <s v="34-003"/>
    <s v="Thurston"/>
    <s v="10th District"/>
    <x v="0"/>
    <x v="0"/>
    <s v="No"/>
    <s v="Yes"/>
    <s v="Envision Career Academy"/>
    <s v="411 College St. N.E."/>
    <m/>
    <s v="Lacey"/>
    <s v="Washington"/>
    <s v="98516"/>
    <n v="70"/>
    <n v="0"/>
    <n v="33"/>
    <n v="103"/>
    <n v="0.67959999999999998"/>
    <n v="0"/>
    <n v="0.67959999999999998"/>
    <s v="No"/>
    <s v="No"/>
    <s v="No"/>
    <s v="No"/>
    <s v="No"/>
    <s v="No"/>
    <s v="No"/>
    <s v="No"/>
    <s v="No"/>
    <s v="No"/>
    <s v="Yes"/>
    <s v="Yes"/>
    <s v="Yes"/>
    <s v="Yes"/>
    <s v="CEP"/>
  </r>
  <r>
    <n v="159981"/>
    <x v="1154"/>
    <s v="North Thurston School District"/>
    <s v="34-003"/>
    <s v="Thurston"/>
    <s v="10th District"/>
    <x v="0"/>
    <x v="0"/>
    <s v="No"/>
    <s v="Yes"/>
    <s v="Evergreen Forest Elementary"/>
    <s v="3025 Marvin Rd. S.E."/>
    <m/>
    <s v="Lacey"/>
    <s v="Washington"/>
    <s v="98503"/>
    <n v="122"/>
    <n v="43"/>
    <n v="311"/>
    <n v="476"/>
    <n v="0.25629999999999997"/>
    <n v="9.0300000000000005E-2"/>
    <n v="0.34660000000000002"/>
    <s v="No"/>
    <s v="Yes"/>
    <s v="Yes"/>
    <s v="Yes"/>
    <s v="Yes"/>
    <s v="Yes"/>
    <s v="Yes"/>
    <s v="No"/>
    <s v="No"/>
    <s v="No"/>
    <s v="No"/>
    <s v="No"/>
    <s v="No"/>
    <s v="No"/>
    <s v="Standard"/>
  </r>
  <r>
    <n v="159981"/>
    <x v="1155"/>
    <s v="North Thurston School District"/>
    <s v="34-003"/>
    <s v="Thurston"/>
    <s v="10th District"/>
    <x v="0"/>
    <x v="0"/>
    <s v="No"/>
    <s v="Yes"/>
    <s v="Horizons Elementary"/>
    <s v="4601 67th Ave. SE"/>
    <m/>
    <s v="Lacey"/>
    <s v="Washington"/>
    <s v="98513"/>
    <n v="102"/>
    <n v="38"/>
    <n v="328"/>
    <n v="468"/>
    <n v="0.21790000000000001"/>
    <n v="8.1199999999999994E-2"/>
    <n v="0.29909999999999998"/>
    <s v="No"/>
    <s v="Yes"/>
    <s v="Yes"/>
    <s v="Yes"/>
    <s v="Yes"/>
    <s v="Yes"/>
    <s v="Yes"/>
    <s v="No"/>
    <s v="No"/>
    <s v="No"/>
    <s v="No"/>
    <s v="No"/>
    <s v="No"/>
    <s v="No"/>
    <s v="Standard"/>
  </r>
  <r>
    <n v="159981"/>
    <x v="1156"/>
    <s v="North Thurston School District"/>
    <s v="34-003"/>
    <s v="Thurston"/>
    <s v="10th District"/>
    <x v="0"/>
    <x v="0"/>
    <s v="No"/>
    <s v="Yes"/>
    <s v="Komachin Middle School"/>
    <s v="3650 College St. S.E."/>
    <m/>
    <s v="Lacey"/>
    <s v="Washington"/>
    <s v="98503"/>
    <n v="210"/>
    <n v="66"/>
    <n v="371"/>
    <n v="647"/>
    <n v="0.3246"/>
    <n v="0.10199999999999999"/>
    <n v="0.42659999999999998"/>
    <s v="No"/>
    <s v="No"/>
    <s v="No"/>
    <s v="No"/>
    <s v="No"/>
    <s v="No"/>
    <s v="No"/>
    <s v="Yes"/>
    <s v="Yes"/>
    <s v="Yes"/>
    <s v="No"/>
    <s v="No"/>
    <s v="No"/>
    <s v="No"/>
    <s v="Standard"/>
  </r>
  <r>
    <n v="159981"/>
    <x v="1157"/>
    <s v="North Thurston School District"/>
    <s v="34-003"/>
    <s v="Thurston"/>
    <s v="10th District"/>
    <x v="0"/>
    <x v="0"/>
    <s v="No"/>
    <s v="Yes"/>
    <s v="Lacey Elementary"/>
    <s v="1800 Homann Dr."/>
    <m/>
    <s v="Lacey"/>
    <s v="Washington"/>
    <s v="98503"/>
    <n v="288"/>
    <n v="0"/>
    <n v="99"/>
    <n v="387"/>
    <n v="0.74419999999999997"/>
    <n v="0"/>
    <n v="0.74419999999999997"/>
    <s v="No"/>
    <s v="Yes"/>
    <s v="Yes"/>
    <s v="Yes"/>
    <s v="Yes"/>
    <s v="Yes"/>
    <s v="Yes"/>
    <s v="No"/>
    <s v="No"/>
    <s v="No"/>
    <s v="No"/>
    <s v="No"/>
    <s v="No"/>
    <s v="No"/>
    <s v="CEP"/>
  </r>
  <r>
    <n v="159981"/>
    <x v="1158"/>
    <s v="North Thurston School District"/>
    <s v="34-003"/>
    <s v="Thurston"/>
    <s v="10th District"/>
    <x v="0"/>
    <x v="0"/>
    <s v="No"/>
    <s v="Yes"/>
    <s v="Lakes Elementary"/>
    <s v="6217 Mullen Rd."/>
    <m/>
    <s v="Lacey"/>
    <s v="Washington"/>
    <s v="98503"/>
    <n v="131"/>
    <n v="47"/>
    <n v="312"/>
    <n v="490"/>
    <n v="0.26729999999999998"/>
    <n v="9.5899999999999999E-2"/>
    <n v="0.36330000000000001"/>
    <s v="No"/>
    <s v="Yes"/>
    <s v="Yes"/>
    <s v="Yes"/>
    <s v="Yes"/>
    <s v="Yes"/>
    <s v="Yes"/>
    <s v="No"/>
    <s v="No"/>
    <s v="No"/>
    <s v="No"/>
    <s v="No"/>
    <s v="No"/>
    <s v="No"/>
    <s v="Standard"/>
  </r>
  <r>
    <n v="159981"/>
    <x v="1159"/>
    <s v="North Thurston School District"/>
    <s v="34-003"/>
    <s v="Thurston"/>
    <s v="10th District"/>
    <x v="0"/>
    <x v="0"/>
    <s v="No"/>
    <s v="Yes"/>
    <s v="Lydia Hawk Elementary"/>
    <s v="7600 5th St. S.E."/>
    <m/>
    <s v="Lacey"/>
    <s v="Washington"/>
    <s v="98503"/>
    <n v="423"/>
    <n v="0"/>
    <n v="77"/>
    <n v="500"/>
    <n v="0.84599999999999997"/>
    <n v="0"/>
    <n v="0.84599999999999997"/>
    <s v="No"/>
    <s v="Yes"/>
    <s v="Yes"/>
    <s v="Yes"/>
    <s v="Yes"/>
    <s v="Yes"/>
    <s v="Yes"/>
    <s v="No"/>
    <s v="No"/>
    <s v="No"/>
    <s v="No"/>
    <s v="No"/>
    <s v="No"/>
    <s v="No"/>
    <s v="CEP"/>
  </r>
  <r>
    <n v="159981"/>
    <x v="1160"/>
    <s v="North Thurston School District"/>
    <s v="34-003"/>
    <s v="Thurston"/>
    <s v="10th District"/>
    <x v="0"/>
    <x v="0"/>
    <s v="No"/>
    <s v="Yes"/>
    <s v="Meadows Elementary"/>
    <s v="836 Deerbrush Dr. S.E."/>
    <m/>
    <s v="Lacey"/>
    <s v="Washington"/>
    <s v="98513"/>
    <n v="195"/>
    <n v="44"/>
    <n v="532"/>
    <n v="771"/>
    <n v="0.25290000000000001"/>
    <n v="5.7099999999999998E-2"/>
    <n v="0.31"/>
    <s v="Yes"/>
    <s v="Yes"/>
    <s v="Yes"/>
    <s v="Yes"/>
    <s v="Yes"/>
    <s v="Yes"/>
    <s v="Yes"/>
    <s v="No"/>
    <s v="No"/>
    <s v="No"/>
    <s v="No"/>
    <s v="No"/>
    <s v="No"/>
    <s v="No"/>
    <s v="Standard"/>
  </r>
  <r>
    <n v="159981"/>
    <x v="1161"/>
    <s v="North Thurston School District"/>
    <s v="34-003"/>
    <s v="Thurston"/>
    <s v="10th District"/>
    <x v="0"/>
    <x v="0"/>
    <s v="No"/>
    <s v="Yes"/>
    <s v="Mountain View Elementary"/>
    <s v="1900 College St. S.E."/>
    <m/>
    <s v="Lacey"/>
    <s v="Washington"/>
    <s v="98503"/>
    <n v="441"/>
    <n v="0"/>
    <n v="205"/>
    <n v="646"/>
    <n v="0.68269999999999997"/>
    <n v="0"/>
    <n v="0.68269999999999997"/>
    <s v="Yes"/>
    <s v="Yes"/>
    <s v="Yes"/>
    <s v="Yes"/>
    <s v="Yes"/>
    <s v="Yes"/>
    <s v="Yes"/>
    <s v="No"/>
    <s v="No"/>
    <s v="No"/>
    <s v="No"/>
    <s v="No"/>
    <s v="No"/>
    <s v="No"/>
    <s v="CEP"/>
  </r>
  <r>
    <n v="159981"/>
    <x v="1162"/>
    <s v="North Thurston School District"/>
    <s v="34-003"/>
    <s v="Thurston"/>
    <s v="10th District"/>
    <x v="0"/>
    <x v="0"/>
    <s v="No"/>
    <s v="Yes"/>
    <s v="Nisqually Middle School"/>
    <s v="8100 Steilacoom Rd."/>
    <m/>
    <s v="Lacey"/>
    <s v="Washington"/>
    <s v="98503"/>
    <n v="504"/>
    <n v="0"/>
    <n v="338"/>
    <n v="842"/>
    <n v="0.59860000000000002"/>
    <n v="0"/>
    <n v="0.59860000000000002"/>
    <s v="No"/>
    <s v="No"/>
    <s v="No"/>
    <s v="No"/>
    <s v="No"/>
    <s v="No"/>
    <s v="No"/>
    <s v="Yes"/>
    <s v="Yes"/>
    <s v="Yes"/>
    <s v="No"/>
    <s v="No"/>
    <s v="No"/>
    <s v="No"/>
    <s v="CEP"/>
  </r>
  <r>
    <n v="159981"/>
    <x v="1163"/>
    <s v="North Thurston School District"/>
    <s v="34-003"/>
    <s v="Thurston"/>
    <s v="10th District"/>
    <x v="0"/>
    <x v="0"/>
    <s v="No"/>
    <s v="Yes"/>
    <s v="North Thurston High School"/>
    <s v="600 N.E. Sleater-Kinney Rd."/>
    <m/>
    <s v="Lacey"/>
    <s v="Washington"/>
    <s v="98506"/>
    <n v="461"/>
    <n v="139"/>
    <n v="865"/>
    <n v="1465"/>
    <n v="0.31469999999999998"/>
    <n v="9.4899999999999998E-2"/>
    <n v="0.40960000000000002"/>
    <s v="No"/>
    <s v="No"/>
    <s v="No"/>
    <s v="No"/>
    <s v="No"/>
    <s v="No"/>
    <s v="No"/>
    <s v="No"/>
    <s v="No"/>
    <s v="No"/>
    <s v="Yes"/>
    <s v="Yes"/>
    <s v="Yes"/>
    <s v="Yes"/>
    <s v="Standard"/>
  </r>
  <r>
    <n v="159981"/>
    <x v="1164"/>
    <s v="North Thurston School District"/>
    <s v="34-003"/>
    <s v="Thurston"/>
    <s v="10th District"/>
    <x v="0"/>
    <x v="0"/>
    <s v="No"/>
    <s v="Yes"/>
    <s v="Olympic View Elementary"/>
    <s v="1330 Horne Ave. N.E."/>
    <m/>
    <s v="Lacey"/>
    <s v="Washington"/>
    <s v="98516"/>
    <n v="184"/>
    <n v="61"/>
    <n v="373"/>
    <n v="618"/>
    <n v="0.29770000000000002"/>
    <n v="9.8699999999999996E-2"/>
    <n v="0.39639999999999997"/>
    <s v="No"/>
    <s v="Yes"/>
    <s v="Yes"/>
    <s v="Yes"/>
    <s v="Yes"/>
    <s v="Yes"/>
    <s v="Yes"/>
    <s v="No"/>
    <s v="No"/>
    <s v="No"/>
    <s v="No"/>
    <s v="No"/>
    <s v="No"/>
    <s v="No"/>
    <s v="Standard"/>
  </r>
  <r>
    <n v="159981"/>
    <x v="1165"/>
    <s v="North Thurston School District"/>
    <s v="34-003"/>
    <s v="Thurston"/>
    <s v="10th District"/>
    <x v="0"/>
    <x v="0"/>
    <s v="No"/>
    <s v="Yes"/>
    <s v="Pleasant Glade Elementary"/>
    <s v="1920 Abernethy Rd. N.E."/>
    <m/>
    <s v="Lacey"/>
    <s v="Washington"/>
    <s v="98516"/>
    <n v="396"/>
    <n v="0"/>
    <n v="258"/>
    <n v="654"/>
    <n v="0.60550000000000004"/>
    <n v="0"/>
    <n v="0.60550000000000004"/>
    <s v="No"/>
    <s v="Yes"/>
    <s v="Yes"/>
    <s v="Yes"/>
    <s v="Yes"/>
    <s v="Yes"/>
    <s v="Yes"/>
    <s v="No"/>
    <s v="No"/>
    <s v="No"/>
    <s v="No"/>
    <s v="No"/>
    <s v="No"/>
    <s v="No"/>
    <s v="CEP"/>
  </r>
  <r>
    <n v="159981"/>
    <x v="1166"/>
    <s v="North Thurston School District"/>
    <s v="34-003"/>
    <s v="Thurston"/>
    <s v="10th District"/>
    <x v="0"/>
    <x v="0"/>
    <s v="No"/>
    <s v="Yes"/>
    <s v="River Ridge High School"/>
    <s v="350 River Ridge Dr SE"/>
    <m/>
    <s v="Lacey"/>
    <s v="Washington"/>
    <s v="98503"/>
    <n v="425"/>
    <n v="121"/>
    <n v="942"/>
    <n v="1488"/>
    <n v="0.28560000000000002"/>
    <n v="8.1299999999999997E-2"/>
    <n v="0.3669"/>
    <s v="No"/>
    <s v="No"/>
    <s v="No"/>
    <s v="No"/>
    <s v="No"/>
    <s v="No"/>
    <s v="No"/>
    <s v="No"/>
    <s v="No"/>
    <s v="No"/>
    <s v="Yes"/>
    <s v="Yes"/>
    <s v="Yes"/>
    <s v="Yes"/>
    <s v="Standard"/>
  </r>
  <r>
    <n v="159981"/>
    <x v="1167"/>
    <s v="North Thurston School District"/>
    <s v="34-003"/>
    <s v="Thurston"/>
    <s v="10th District"/>
    <x v="0"/>
    <x v="0"/>
    <s v="No"/>
    <s v="Yes"/>
    <s v="Salish Middle School"/>
    <s v="8605 Campus Glen Drive NE"/>
    <m/>
    <s v="Lacey"/>
    <s v="Washington"/>
    <s v="98516"/>
    <n v="226"/>
    <n v="85"/>
    <n v="428"/>
    <n v="739"/>
    <n v="0.30580000000000002"/>
    <n v="0.115"/>
    <n v="0.42080000000000001"/>
    <s v="No"/>
    <s v="No"/>
    <s v="No"/>
    <s v="No"/>
    <s v="No"/>
    <s v="No"/>
    <s v="No"/>
    <s v="Yes"/>
    <s v="Yes"/>
    <s v="Yes"/>
    <s v="No"/>
    <s v="No"/>
    <s v="No"/>
    <s v="No"/>
    <s v="Standard"/>
  </r>
  <r>
    <n v="159981"/>
    <x v="1168"/>
    <s v="North Thurston School District"/>
    <s v="34-003"/>
    <s v="Thurston"/>
    <s v="10th District"/>
    <x v="0"/>
    <x v="0"/>
    <s v="No"/>
    <s v="Yes"/>
    <s v="Seven Oaks Elementary"/>
    <s v="1800 Seven Oaks Dr. S.E."/>
    <m/>
    <s v="Lacey"/>
    <s v="Washington"/>
    <s v="98503"/>
    <n v="142"/>
    <n v="67"/>
    <n v="273"/>
    <n v="482"/>
    <n v="0.29459999999999997"/>
    <n v="0.13900000000000001"/>
    <n v="0.43359999999999999"/>
    <s v="No"/>
    <s v="Yes"/>
    <s v="Yes"/>
    <s v="Yes"/>
    <s v="Yes"/>
    <s v="Yes"/>
    <s v="Yes"/>
    <s v="No"/>
    <s v="No"/>
    <s v="No"/>
    <s v="No"/>
    <s v="No"/>
    <s v="No"/>
    <s v="No"/>
    <s v="Standard"/>
  </r>
  <r>
    <n v="159981"/>
    <x v="1169"/>
    <s v="North Thurston School District"/>
    <s v="34-003"/>
    <s v="Thurston"/>
    <s v="10th District"/>
    <x v="0"/>
    <x v="0"/>
    <s v="No"/>
    <s v="Yes"/>
    <s v="South Bay Elementary"/>
    <s v="3845 Sleater-Kinney Rd."/>
    <m/>
    <s v="Lacey"/>
    <s v="Washington"/>
    <s v="98506"/>
    <n v="152"/>
    <n v="44"/>
    <n v="388"/>
    <n v="584"/>
    <n v="0.26029999999999998"/>
    <n v="7.5300000000000006E-2"/>
    <n v="0.33560000000000001"/>
    <s v="No"/>
    <s v="Yes"/>
    <s v="Yes"/>
    <s v="Yes"/>
    <s v="Yes"/>
    <s v="Yes"/>
    <s v="Yes"/>
    <s v="No"/>
    <s v="No"/>
    <s v="No"/>
    <s v="No"/>
    <s v="No"/>
    <s v="No"/>
    <s v="No"/>
    <s v="Standard"/>
  </r>
  <r>
    <n v="159981"/>
    <x v="1170"/>
    <s v="North Thurston School District"/>
    <s v="34-003"/>
    <s v="Thurston"/>
    <s v="10th District"/>
    <x v="0"/>
    <x v="0"/>
    <s v="No"/>
    <s v="Yes"/>
    <s v="Timberline High School"/>
    <s v="6120 Mullen Rd. SE"/>
    <m/>
    <s v="Lacey"/>
    <s v="Washington"/>
    <s v="98503"/>
    <n v="316"/>
    <n v="111"/>
    <n v="988"/>
    <n v="1415"/>
    <n v="0.2233"/>
    <n v="7.8399999999999997E-2"/>
    <n v="0.30180000000000001"/>
    <s v="No"/>
    <s v="No"/>
    <s v="No"/>
    <s v="No"/>
    <s v="No"/>
    <s v="No"/>
    <s v="No"/>
    <s v="No"/>
    <s v="No"/>
    <s v="No"/>
    <s v="Yes"/>
    <s v="Yes"/>
    <s v="Yes"/>
    <s v="Yes"/>
    <s v="Standard"/>
  </r>
  <r>
    <n v="159981"/>
    <x v="1171"/>
    <s v="North Thurston School District"/>
    <s v="34-003"/>
    <s v="Thurston"/>
    <s v="10th District"/>
    <x v="0"/>
    <x v="0"/>
    <s v="No"/>
    <s v="Yes"/>
    <s v="Woodland Elementary"/>
    <s v="4630 Carpenter Rd. S.E."/>
    <m/>
    <s v="Lacey"/>
    <s v="Washington"/>
    <s v="98503"/>
    <n v="100"/>
    <n v="47"/>
    <n v="292"/>
    <n v="439"/>
    <n v="0.2278"/>
    <n v="0.1071"/>
    <n v="0.33489999999999998"/>
    <s v="No"/>
    <s v="Yes"/>
    <s v="Yes"/>
    <s v="Yes"/>
    <s v="Yes"/>
    <s v="Yes"/>
    <s v="Yes"/>
    <s v="No"/>
    <s v="No"/>
    <s v="No"/>
    <s v="No"/>
    <s v="No"/>
    <s v="No"/>
    <s v="No"/>
    <s v="Standard"/>
  </r>
  <r>
    <n v="159462"/>
    <x v="1172"/>
    <s v="Northport School District"/>
    <s v="33-211"/>
    <s v="Stevens"/>
    <s v="5th District"/>
    <x v="0"/>
    <x v="0"/>
    <s v="No"/>
    <s v="Yes"/>
    <s v="Northport Elementary/Junior High"/>
    <s v="Box 1280"/>
    <s v="404 10th Street"/>
    <s v="Northport"/>
    <s v="Washington"/>
    <s v="99157"/>
    <n v="116"/>
    <n v="0"/>
    <n v="4"/>
    <n v="120"/>
    <n v="0.9667"/>
    <n v="0"/>
    <n v="0.9667"/>
    <s v="Yes"/>
    <s v="Yes"/>
    <s v="Yes"/>
    <s v="Yes"/>
    <s v="Yes"/>
    <s v="Yes"/>
    <s v="Yes"/>
    <s v="Yes"/>
    <s v="Yes"/>
    <s v="Yes"/>
    <s v="No"/>
    <s v="No"/>
    <s v="No"/>
    <s v="No"/>
    <s v="CEP"/>
  </r>
  <r>
    <n v="159462"/>
    <x v="1173"/>
    <s v="Northport School District"/>
    <s v="33-211"/>
    <s v="Stevens"/>
    <s v="5th District"/>
    <x v="0"/>
    <x v="0"/>
    <s v="No"/>
    <s v="Yes"/>
    <s v="Northport High School"/>
    <s v="Box 1280"/>
    <s v="404 10th Street"/>
    <s v="Northport"/>
    <s v="Washington"/>
    <s v="99157"/>
    <n v="53"/>
    <n v="0"/>
    <n v="0"/>
    <n v="53"/>
    <n v="1"/>
    <n v="0"/>
    <n v="1"/>
    <s v="No"/>
    <s v="No"/>
    <s v="No"/>
    <s v="No"/>
    <s v="No"/>
    <s v="No"/>
    <s v="No"/>
    <s v="No"/>
    <s v="No"/>
    <s v="No"/>
    <s v="Yes"/>
    <s v="Yes"/>
    <s v="Yes"/>
    <s v="Yes"/>
    <s v="CEP"/>
  </r>
  <r>
    <n v="159895"/>
    <x v="1174"/>
    <s v="Northshore School District"/>
    <s v="17-417"/>
    <s v="King"/>
    <s v="1st District"/>
    <x v="0"/>
    <x v="0"/>
    <s v="No"/>
    <s v="Yes"/>
    <s v="Arrowhood Elementary"/>
    <s v="6725 N.E. Arrowhead Drive"/>
    <m/>
    <s v="Kenmore"/>
    <s v="Washington"/>
    <s v="98028"/>
    <n v="37"/>
    <n v="13"/>
    <n v="234"/>
    <n v="284"/>
    <n v="0.1303"/>
    <n v="4.58E-2"/>
    <n v="0.17610000000000001"/>
    <s v="No"/>
    <s v="Yes"/>
    <s v="Yes"/>
    <s v="Yes"/>
    <s v="Yes"/>
    <s v="Yes"/>
    <s v="Yes"/>
    <s v="No"/>
    <s v="No"/>
    <s v="No"/>
    <s v="No"/>
    <s v="No"/>
    <s v="No"/>
    <s v="No"/>
    <s v="Standard"/>
  </r>
  <r>
    <n v="159895"/>
    <x v="1175"/>
    <s v="Northshore School District"/>
    <s v="17-417"/>
    <s v="King"/>
    <s v="1st District"/>
    <x v="0"/>
    <x v="0"/>
    <s v="No"/>
    <s v="Yes"/>
    <s v="Bothell Senior High"/>
    <s v="9130 NE 180 St"/>
    <m/>
    <s v="Bothell"/>
    <s v="Washington"/>
    <s v="98011"/>
    <n v="256"/>
    <n v="100"/>
    <n v="1472"/>
    <n v="1828"/>
    <n v="0.14000000000000001"/>
    <n v="5.4699999999999999E-2"/>
    <n v="0.19470000000000001"/>
    <s v="No"/>
    <s v="No"/>
    <s v="No"/>
    <s v="No"/>
    <s v="No"/>
    <s v="No"/>
    <s v="No"/>
    <s v="No"/>
    <s v="No"/>
    <s v="No"/>
    <s v="Yes"/>
    <s v="Yes"/>
    <s v="Yes"/>
    <s v="Yes"/>
    <s v="Standard"/>
  </r>
  <r>
    <n v="159895"/>
    <x v="1176"/>
    <s v="Northshore School District"/>
    <s v="17-417"/>
    <s v="Snohomish"/>
    <s v="1st District"/>
    <x v="0"/>
    <x v="0"/>
    <s v="No"/>
    <s v="Yes"/>
    <s v="Canyon Creek Elementary"/>
    <s v="21400 35th Ave. S.E."/>
    <m/>
    <s v="Bothell"/>
    <s v="Washington"/>
    <s v="98021"/>
    <n v="93"/>
    <n v="33"/>
    <n v="866"/>
    <n v="992"/>
    <n v="9.3799999999999994E-2"/>
    <n v="3.3300000000000003E-2"/>
    <n v="0.127"/>
    <s v="No"/>
    <s v="Yes"/>
    <s v="Yes"/>
    <s v="Yes"/>
    <s v="Yes"/>
    <s v="Yes"/>
    <s v="Yes"/>
    <s v="No"/>
    <s v="No"/>
    <s v="No"/>
    <s v="No"/>
    <s v="No"/>
    <s v="No"/>
    <s v="No"/>
    <s v="Standard"/>
  </r>
  <r>
    <n v="159895"/>
    <x v="1177"/>
    <s v="Northshore School District"/>
    <s v="17-417"/>
    <s v="King"/>
    <s v="1st District"/>
    <x v="0"/>
    <x v="0"/>
    <s v="No"/>
    <s v="Yes"/>
    <s v="Canyon Park Middle School"/>
    <s v="23723 23rd Ave. S.E."/>
    <m/>
    <s v="Bothell"/>
    <s v="Washington"/>
    <s v="98011"/>
    <n v="113"/>
    <n v="41"/>
    <n v="739"/>
    <n v="893"/>
    <n v="0.1265"/>
    <n v="4.5900000000000003E-2"/>
    <n v="0.17249999999999999"/>
    <s v="No"/>
    <s v="No"/>
    <s v="No"/>
    <s v="No"/>
    <s v="No"/>
    <s v="No"/>
    <s v="No"/>
    <s v="Yes"/>
    <s v="Yes"/>
    <s v="Yes"/>
    <s v="No"/>
    <s v="No"/>
    <s v="No"/>
    <s v="No"/>
    <s v="Standard"/>
  </r>
  <r>
    <n v="159895"/>
    <x v="1178"/>
    <s v="Northshore School District"/>
    <s v="17-417"/>
    <s v="King"/>
    <s v="1st District"/>
    <x v="0"/>
    <x v="0"/>
    <s v="No"/>
    <s v="Yes"/>
    <s v="Cottage Lake Elementary"/>
    <s v="15940 Avondale Rd. N.E."/>
    <m/>
    <s v="Woodinville"/>
    <s v="Washington"/>
    <s v="98072"/>
    <n v="23"/>
    <n v="7"/>
    <n v="250"/>
    <n v="280"/>
    <n v="8.2100000000000006E-2"/>
    <n v="2.5000000000000001E-2"/>
    <n v="0.1071"/>
    <s v="No"/>
    <s v="Yes"/>
    <s v="Yes"/>
    <s v="Yes"/>
    <s v="Yes"/>
    <s v="Yes"/>
    <s v="Yes"/>
    <s v="No"/>
    <s v="No"/>
    <s v="No"/>
    <s v="No"/>
    <s v="No"/>
    <s v="No"/>
    <s v="No"/>
    <s v="Standard"/>
  </r>
  <r>
    <n v="159895"/>
    <x v="1179"/>
    <s v="Northshore School District"/>
    <s v="17-417"/>
    <s v="Snohomish"/>
    <s v="1st District"/>
    <x v="0"/>
    <x v="0"/>
    <s v="No"/>
    <s v="Yes"/>
    <s v="Crystal Springs Elementary"/>
    <s v="21615 9th Ave. S.E."/>
    <m/>
    <s v="Bothell"/>
    <s v="Washington"/>
    <s v="98021"/>
    <n v="110"/>
    <n v="46"/>
    <n v="347"/>
    <n v="503"/>
    <n v="0.21870000000000001"/>
    <n v="9.1499999999999998E-2"/>
    <n v="0.31009999999999999"/>
    <s v="No"/>
    <s v="Yes"/>
    <s v="Yes"/>
    <s v="Yes"/>
    <s v="Yes"/>
    <s v="Yes"/>
    <s v="Yes"/>
    <s v="No"/>
    <s v="No"/>
    <s v="No"/>
    <s v="No"/>
    <s v="No"/>
    <s v="No"/>
    <s v="No"/>
    <s v="Standard"/>
  </r>
  <r>
    <n v="159895"/>
    <x v="1180"/>
    <s v="Northshore School District"/>
    <s v="17-417"/>
    <s v="King"/>
    <s v="1st District"/>
    <x v="0"/>
    <x v="0"/>
    <s v="No"/>
    <s v="Yes"/>
    <s v="Eastridge Elementary"/>
    <s v="22150 N.E. 156th Pl."/>
    <m/>
    <s v="Woodinville"/>
    <s v="Washington"/>
    <s v="98072"/>
    <n v="20"/>
    <n v="9"/>
    <n v="346"/>
    <n v="375"/>
    <n v="5.33E-2"/>
    <n v="2.4E-2"/>
    <n v="7.7299999999999994E-2"/>
    <s v="No"/>
    <s v="Yes"/>
    <s v="Yes"/>
    <s v="Yes"/>
    <s v="Yes"/>
    <s v="Yes"/>
    <s v="Yes"/>
    <s v="No"/>
    <s v="No"/>
    <s v="No"/>
    <s v="No"/>
    <s v="No"/>
    <s v="No"/>
    <s v="No"/>
    <s v="Standard"/>
  </r>
  <r>
    <n v="159895"/>
    <x v="1181"/>
    <s v="Northshore School District"/>
    <s v="17-417"/>
    <s v="King"/>
    <s v="1st District"/>
    <x v="0"/>
    <x v="0"/>
    <s v="No"/>
    <s v="Yes"/>
    <s v="Fernwood Elementary"/>
    <s v="3933 Jewell Rd."/>
    <m/>
    <s v="Bothell"/>
    <s v="Washington"/>
    <s v="98012"/>
    <n v="22"/>
    <n v="4"/>
    <n v="734"/>
    <n v="760"/>
    <n v="2.8899999999999999E-2"/>
    <n v="5.3E-3"/>
    <n v="3.4200000000000001E-2"/>
    <s v="No"/>
    <s v="Yes"/>
    <s v="Yes"/>
    <s v="Yes"/>
    <s v="Yes"/>
    <s v="Yes"/>
    <s v="Yes"/>
    <s v="No"/>
    <s v="No"/>
    <s v="No"/>
    <s v="No"/>
    <s v="No"/>
    <s v="No"/>
    <s v="No"/>
    <s v="Standard"/>
  </r>
  <r>
    <n v="159895"/>
    <x v="1182"/>
    <s v="Northshore School District"/>
    <s v="17-417"/>
    <s v="Snohomish"/>
    <s v="1st District"/>
    <x v="0"/>
    <x v="0"/>
    <s v="No"/>
    <s v="Yes"/>
    <s v="Frank Love Elementary"/>
    <s v="303 224th St. S.W."/>
    <m/>
    <s v="Bothell"/>
    <s v="Washington"/>
    <s v="98021"/>
    <n v="78"/>
    <n v="23"/>
    <n v="369"/>
    <n v="470"/>
    <n v="0.16600000000000001"/>
    <n v="4.8899999999999999E-2"/>
    <n v="0.21490000000000001"/>
    <s v="No"/>
    <s v="Yes"/>
    <s v="Yes"/>
    <s v="Yes"/>
    <s v="Yes"/>
    <s v="Yes"/>
    <s v="Yes"/>
    <s v="No"/>
    <s v="No"/>
    <s v="No"/>
    <s v="No"/>
    <s v="No"/>
    <s v="No"/>
    <s v="No"/>
    <s v="Standard"/>
  </r>
  <r>
    <n v="159895"/>
    <x v="1183"/>
    <s v="Northshore School District"/>
    <s v="17-417"/>
    <s v="King"/>
    <s v="1st District"/>
    <x v="0"/>
    <x v="0"/>
    <s v="No"/>
    <s v="Yes"/>
    <s v="Hollywood Hill Elementary"/>
    <s v="17110 148th Ave. N.E."/>
    <m/>
    <s v="Woodinville"/>
    <s v="Washington"/>
    <s v="98072"/>
    <n v="41"/>
    <n v="11"/>
    <n v="269"/>
    <n v="321"/>
    <n v="0.12770000000000001"/>
    <n v="3.4299999999999997E-2"/>
    <n v="0.16200000000000001"/>
    <s v="No"/>
    <s v="Yes"/>
    <s v="Yes"/>
    <s v="Yes"/>
    <s v="Yes"/>
    <s v="Yes"/>
    <s v="Yes"/>
    <s v="No"/>
    <s v="No"/>
    <s v="No"/>
    <s v="No"/>
    <s v="No"/>
    <s v="No"/>
    <s v="No"/>
    <s v="Standard"/>
  </r>
  <r>
    <n v="159895"/>
    <x v="1184"/>
    <s v="Northshore School District"/>
    <s v="17-417"/>
    <s v="King"/>
    <s v="1st District"/>
    <x v="0"/>
    <x v="0"/>
    <s v="No"/>
    <s v="Yes"/>
    <s v="Inglemoor Senior High"/>
    <s v="15500 Simonds Rd. N.E."/>
    <m/>
    <s v="Kenmore"/>
    <s v="Washington"/>
    <s v="98028"/>
    <n v="185"/>
    <n v="70"/>
    <n v="1287"/>
    <n v="1542"/>
    <n v="0.12"/>
    <n v="4.5400000000000003E-2"/>
    <n v="0.16539999999999999"/>
    <s v="No"/>
    <s v="No"/>
    <s v="No"/>
    <s v="No"/>
    <s v="No"/>
    <s v="No"/>
    <s v="No"/>
    <s v="No"/>
    <s v="No"/>
    <s v="No"/>
    <s v="Yes"/>
    <s v="Yes"/>
    <s v="Yes"/>
    <s v="Yes"/>
    <s v="Standard"/>
  </r>
  <r>
    <n v="159895"/>
    <x v="1185"/>
    <s v="Northshore School District"/>
    <s v="17-417"/>
    <s v="Snohomish"/>
    <s v="1st District"/>
    <x v="0"/>
    <x v="0"/>
    <s v="No"/>
    <s v="Yes"/>
    <s v="Innovation Lab High School"/>
    <s v="2020 224th St SE"/>
    <m/>
    <s v="Bothell"/>
    <s v="Washington"/>
    <s v="98021"/>
    <n v="12"/>
    <n v="10"/>
    <n v="197"/>
    <n v="219"/>
    <n v="5.4800000000000001E-2"/>
    <n v="4.5699999999999998E-2"/>
    <n v="0.10050000000000001"/>
    <s v="No"/>
    <s v="No"/>
    <s v="No"/>
    <s v="No"/>
    <s v="No"/>
    <s v="No"/>
    <s v="No"/>
    <s v="No"/>
    <s v="No"/>
    <s v="No"/>
    <s v="Yes"/>
    <s v="Yes"/>
    <s v="Yes"/>
    <s v="Yes"/>
    <s v="Standard"/>
  </r>
  <r>
    <n v="159895"/>
    <x v="1186"/>
    <s v="Northshore School District"/>
    <s v="17-417"/>
    <s v="King"/>
    <s v="1st District"/>
    <x v="0"/>
    <x v="0"/>
    <s v="No"/>
    <s v="Yes"/>
    <s v="Kenmore Elementary"/>
    <s v="19121 71st Ave NE"/>
    <m/>
    <s v="Kenmore"/>
    <s v="Washington"/>
    <s v="98028"/>
    <n v="150"/>
    <n v="27"/>
    <n v="254"/>
    <n v="431"/>
    <n v="0.34799999999999998"/>
    <n v="6.2600000000000003E-2"/>
    <n v="0.41070000000000001"/>
    <s v="No"/>
    <s v="Yes"/>
    <s v="Yes"/>
    <s v="Yes"/>
    <s v="Yes"/>
    <s v="Yes"/>
    <s v="Yes"/>
    <s v="No"/>
    <s v="No"/>
    <s v="No"/>
    <s v="No"/>
    <s v="No"/>
    <s v="No"/>
    <s v="No"/>
    <s v="Standard"/>
  </r>
  <r>
    <n v="159895"/>
    <x v="1187"/>
    <s v="Northshore School District"/>
    <s v="17-417"/>
    <s v="King"/>
    <s v="1st District"/>
    <x v="0"/>
    <x v="0"/>
    <s v="No"/>
    <s v="Yes"/>
    <s v="Kenmore Middle School"/>
    <s v="30323 66th Ave. N.E."/>
    <m/>
    <s v="Kenmore"/>
    <s v="Washington"/>
    <s v="98028"/>
    <n v="113"/>
    <n v="38"/>
    <n v="570"/>
    <n v="721"/>
    <n v="0.15670000000000001"/>
    <n v="5.2699999999999997E-2"/>
    <n v="0.2094"/>
    <s v="No"/>
    <s v="No"/>
    <s v="No"/>
    <s v="No"/>
    <s v="No"/>
    <s v="No"/>
    <s v="No"/>
    <s v="Yes"/>
    <s v="Yes"/>
    <s v="Yes"/>
    <s v="No"/>
    <s v="No"/>
    <s v="No"/>
    <s v="No"/>
    <s v="Standard"/>
  </r>
  <r>
    <n v="159895"/>
    <x v="1188"/>
    <s v="Northshore School District"/>
    <s v="17-417"/>
    <s v="Snohomish"/>
    <s v="1st District"/>
    <x v="0"/>
    <x v="0"/>
    <s v="No"/>
    <s v="Yes"/>
    <s v="Kokanee Elementary"/>
    <s v="23710 57th Ave. S.E."/>
    <m/>
    <s v="Woodinville"/>
    <s v="Washington"/>
    <s v="98072"/>
    <n v="16"/>
    <n v="10"/>
    <n v="614"/>
    <n v="640"/>
    <n v="2.5000000000000001E-2"/>
    <n v="1.5599999999999999E-2"/>
    <n v="4.0599999999999997E-2"/>
    <s v="No"/>
    <s v="Yes"/>
    <s v="Yes"/>
    <s v="Yes"/>
    <s v="Yes"/>
    <s v="Yes"/>
    <s v="Yes"/>
    <s v="No"/>
    <s v="No"/>
    <s v="No"/>
    <s v="No"/>
    <s v="No"/>
    <s v="No"/>
    <s v="No"/>
    <s v="Standard"/>
  </r>
  <r>
    <n v="159895"/>
    <x v="1189"/>
    <s v="Northshore School District"/>
    <s v="17-417"/>
    <s v="King"/>
    <s v="1st District"/>
    <x v="0"/>
    <x v="0"/>
    <s v="No"/>
    <s v="Yes"/>
    <s v="Leota Middle School"/>
    <s v="19301 168th Ave. N.E."/>
    <m/>
    <s v="Woodinville"/>
    <s v="Washington"/>
    <s v="98072"/>
    <n v="88"/>
    <n v="25"/>
    <n v="731"/>
    <n v="844"/>
    <n v="0.1043"/>
    <n v="2.9600000000000001E-2"/>
    <n v="0.13389999999999999"/>
    <s v="No"/>
    <s v="No"/>
    <s v="No"/>
    <s v="No"/>
    <s v="No"/>
    <s v="No"/>
    <s v="No"/>
    <s v="Yes"/>
    <s v="Yes"/>
    <s v="Yes"/>
    <s v="No"/>
    <s v="No"/>
    <s v="No"/>
    <s v="No"/>
    <s v="Standard"/>
  </r>
  <r>
    <n v="159895"/>
    <x v="1190"/>
    <s v="Northshore School District"/>
    <s v="17-417"/>
    <s v="King"/>
    <s v="1st District"/>
    <x v="0"/>
    <x v="0"/>
    <s v="No"/>
    <s v="Yes"/>
    <s v="Lockwood Elementary"/>
    <s v="24118 Lockwood Rd."/>
    <m/>
    <s v="Bothell"/>
    <s v="Washington"/>
    <s v="98021"/>
    <n v="45"/>
    <n v="8"/>
    <n v="538"/>
    <n v="591"/>
    <n v="7.6100000000000001E-2"/>
    <n v="1.35E-2"/>
    <n v="8.9700000000000002E-2"/>
    <s v="No"/>
    <s v="Yes"/>
    <s v="Yes"/>
    <s v="Yes"/>
    <s v="Yes"/>
    <s v="Yes"/>
    <s v="Yes"/>
    <s v="No"/>
    <s v="No"/>
    <s v="No"/>
    <s v="No"/>
    <s v="No"/>
    <s v="No"/>
    <s v="No"/>
    <s v="Standard"/>
  </r>
  <r>
    <n v="159895"/>
    <x v="1191"/>
    <s v="Northshore School District"/>
    <s v="17-417"/>
    <s v="King"/>
    <s v="1st District"/>
    <x v="0"/>
    <x v="0"/>
    <s v="No"/>
    <s v="Yes"/>
    <s v="Maywood Hills Elementary"/>
    <s v="19510 104th Ave. N.E."/>
    <m/>
    <s v="Bothell"/>
    <s v="Washington"/>
    <s v="98011"/>
    <n v="73"/>
    <n v="28"/>
    <n v="430"/>
    <n v="531"/>
    <n v="0.13750000000000001"/>
    <n v="5.2699999999999997E-2"/>
    <n v="0.19020000000000001"/>
    <s v="No"/>
    <s v="Yes"/>
    <s v="Yes"/>
    <s v="Yes"/>
    <s v="Yes"/>
    <s v="Yes"/>
    <s v="Yes"/>
    <s v="No"/>
    <s v="No"/>
    <s v="No"/>
    <s v="No"/>
    <s v="No"/>
    <s v="No"/>
    <s v="No"/>
    <s v="Standard"/>
  </r>
  <r>
    <n v="159895"/>
    <x v="1192"/>
    <s v="Northshore School District"/>
    <s v="17-417"/>
    <s v="King"/>
    <s v="1st District"/>
    <x v="0"/>
    <x v="0"/>
    <s v="No"/>
    <s v="Yes"/>
    <s v="Moorlands Elementary"/>
    <s v="15115 84th Ave. N.E."/>
    <m/>
    <s v="Kenmore"/>
    <s v="Washington"/>
    <s v="98028"/>
    <n v="24"/>
    <n v="11"/>
    <n v="591"/>
    <n v="626"/>
    <n v="3.8300000000000001E-2"/>
    <n v="1.7600000000000001E-2"/>
    <n v="5.5899999999999998E-2"/>
    <s v="No"/>
    <s v="Yes"/>
    <s v="Yes"/>
    <s v="Yes"/>
    <s v="Yes"/>
    <s v="Yes"/>
    <s v="Yes"/>
    <s v="No"/>
    <s v="No"/>
    <s v="No"/>
    <s v="No"/>
    <s v="No"/>
    <s v="No"/>
    <s v="No"/>
    <s v="Standard"/>
  </r>
  <r>
    <n v="159895"/>
    <x v="1193"/>
    <s v="Northshore School District"/>
    <s v="17-417"/>
    <s v="King"/>
    <s v="1st District"/>
    <x v="0"/>
    <x v="0"/>
    <s v="No"/>
    <s v="Yes"/>
    <s v="North Creek High School"/>
    <s v="3613 191 Pl SE"/>
    <m/>
    <s v="Bothell"/>
    <s v="Washington"/>
    <s v="98012"/>
    <n v="180"/>
    <n v="62"/>
    <n v="1542"/>
    <n v="1784"/>
    <n v="0.1009"/>
    <n v="3.4799999999999998E-2"/>
    <n v="0.13569999999999999"/>
    <s v="No"/>
    <s v="No"/>
    <s v="No"/>
    <s v="No"/>
    <s v="No"/>
    <s v="No"/>
    <s v="No"/>
    <s v="No"/>
    <s v="No"/>
    <s v="No"/>
    <s v="Yes"/>
    <s v="Yes"/>
    <s v="Yes"/>
    <s v="Yes"/>
    <s v="Standard"/>
  </r>
  <r>
    <n v="159895"/>
    <x v="1194"/>
    <s v="Northshore School District"/>
    <s v="17-417"/>
    <s v="King"/>
    <s v="1st District"/>
    <x v="0"/>
    <x v="0"/>
    <s v="No"/>
    <s v="Yes"/>
    <s v="Northshore Middle School"/>
    <s v="12101 N.E. 160th St."/>
    <m/>
    <s v="Bothell"/>
    <s v="Washington"/>
    <s v="98011"/>
    <n v="86"/>
    <n v="41"/>
    <n v="698"/>
    <n v="825"/>
    <n v="0.1042"/>
    <n v="4.9700000000000001E-2"/>
    <n v="0.15390000000000001"/>
    <s v="No"/>
    <s v="No"/>
    <s v="No"/>
    <s v="No"/>
    <s v="No"/>
    <s v="No"/>
    <s v="No"/>
    <s v="Yes"/>
    <s v="Yes"/>
    <s v="Yes"/>
    <s v="No"/>
    <s v="No"/>
    <s v="No"/>
    <s v="No"/>
    <s v="Standard"/>
  </r>
  <r>
    <n v="159895"/>
    <x v="1195"/>
    <s v="Northshore School District"/>
    <s v="17-417"/>
    <s v="Snohomish"/>
    <s v="1st District"/>
    <x v="0"/>
    <x v="0"/>
    <s v="No"/>
    <s v="Yes"/>
    <s v="Ruby Bridges Elementary"/>
    <s v="20510 49th Drive SE"/>
    <m/>
    <s v="Woodinville"/>
    <s v="Washington"/>
    <s v="98072"/>
    <n v="26"/>
    <n v="15"/>
    <n v="422"/>
    <n v="463"/>
    <n v="5.62E-2"/>
    <n v="3.2399999999999998E-2"/>
    <n v="8.8599999999999998E-2"/>
    <s v="No"/>
    <s v="Yes"/>
    <s v="Yes"/>
    <s v="Yes"/>
    <s v="Yes"/>
    <s v="Yes"/>
    <s v="Yes"/>
    <s v="No"/>
    <s v="No"/>
    <s v="No"/>
    <s v="No"/>
    <s v="No"/>
    <s v="No"/>
    <s v="No"/>
    <s v="Standard"/>
  </r>
  <r>
    <n v="159895"/>
    <x v="1196"/>
    <s v="Northshore School District"/>
    <s v="17-417"/>
    <s v="Snohomish"/>
    <s v="1st District"/>
    <x v="0"/>
    <x v="0"/>
    <s v="No"/>
    <s v="Yes"/>
    <s v="Secondary Academy for Success (SAS)"/>
    <s v="22107 23rd Drive SE"/>
    <m/>
    <s v="Bothell"/>
    <s v="Washington"/>
    <s v="98021"/>
    <n v="27"/>
    <n v="5"/>
    <n v="86"/>
    <n v="118"/>
    <n v="0.2288"/>
    <n v="4.24E-2"/>
    <n v="0.2712"/>
    <s v="No"/>
    <s v="No"/>
    <s v="No"/>
    <s v="No"/>
    <s v="No"/>
    <s v="No"/>
    <s v="No"/>
    <s v="No"/>
    <s v="No"/>
    <s v="No"/>
    <s v="Yes"/>
    <s v="Yes"/>
    <s v="Yes"/>
    <s v="Yes"/>
    <s v="Standard"/>
  </r>
  <r>
    <n v="159895"/>
    <x v="1197"/>
    <s v="Northshore School District"/>
    <s v="17-417"/>
    <s v="Snohomish"/>
    <s v="1st District"/>
    <x v="0"/>
    <x v="0"/>
    <s v="No"/>
    <s v="Yes"/>
    <s v="Shelton View Elementary"/>
    <s v="23400 5th Ave. W."/>
    <m/>
    <s v="Bothell"/>
    <s v="Washington"/>
    <s v="98021"/>
    <n v="60"/>
    <n v="16"/>
    <n v="388"/>
    <n v="464"/>
    <n v="0.1293"/>
    <n v="3.4500000000000003E-2"/>
    <n v="0.1638"/>
    <s v="No"/>
    <s v="Yes"/>
    <s v="Yes"/>
    <s v="Yes"/>
    <s v="Yes"/>
    <s v="Yes"/>
    <s v="Yes"/>
    <s v="No"/>
    <s v="No"/>
    <s v="No"/>
    <s v="No"/>
    <s v="No"/>
    <s v="No"/>
    <s v="No"/>
    <s v="Standard"/>
  </r>
  <r>
    <n v="159895"/>
    <x v="1198"/>
    <s v="Northshore School District"/>
    <s v="17-417"/>
    <s v="Snohomish"/>
    <s v="1st District"/>
    <x v="0"/>
    <x v="0"/>
    <s v="No"/>
    <s v="Yes"/>
    <s v="Skyview Middle School"/>
    <s v="21404 35th Ave. S.E."/>
    <m/>
    <s v="Bothell"/>
    <s v="Washington"/>
    <s v="98021"/>
    <n v="139"/>
    <n v="39"/>
    <n v="987"/>
    <n v="1165"/>
    <n v="0.1193"/>
    <n v="3.3500000000000002E-2"/>
    <n v="0.15279999999999999"/>
    <s v="No"/>
    <s v="No"/>
    <s v="No"/>
    <s v="No"/>
    <s v="No"/>
    <s v="No"/>
    <s v="No"/>
    <s v="Yes"/>
    <s v="Yes"/>
    <s v="Yes"/>
    <s v="No"/>
    <s v="No"/>
    <s v="No"/>
    <s v="No"/>
    <s v="Standard"/>
  </r>
  <r>
    <n v="159895"/>
    <x v="1199"/>
    <s v="Northshore School District"/>
    <s v="17-417"/>
    <s v="King"/>
    <s v="1st District"/>
    <x v="0"/>
    <x v="0"/>
    <s v="No"/>
    <s v="Yes"/>
    <s v="Sunrise Elementary"/>
    <s v="14075 172nd Ave. N.E."/>
    <m/>
    <s v="Redmond"/>
    <s v="Washington"/>
    <s v="98052"/>
    <n v="6"/>
    <n v="10"/>
    <n v="432"/>
    <n v="448"/>
    <n v="1.34E-2"/>
    <n v="2.23E-2"/>
    <n v="3.5700000000000003E-2"/>
    <s v="No"/>
    <s v="Yes"/>
    <s v="Yes"/>
    <s v="Yes"/>
    <s v="Yes"/>
    <s v="Yes"/>
    <s v="Yes"/>
    <s v="No"/>
    <s v="No"/>
    <s v="No"/>
    <s v="No"/>
    <s v="No"/>
    <s v="No"/>
    <s v="No"/>
    <s v="Standard"/>
  </r>
  <r>
    <n v="159895"/>
    <x v="1200"/>
    <s v="Northshore School District"/>
    <s v="17-417"/>
    <s v="King"/>
    <s v="1st District"/>
    <x v="0"/>
    <x v="0"/>
    <s v="No"/>
    <s v="Yes"/>
    <s v="Timbercrest Middle School"/>
    <s v="19115 215th Way N.E."/>
    <m/>
    <s v="Woodinville"/>
    <s v="Washington"/>
    <s v="98072"/>
    <n v="28"/>
    <n v="10"/>
    <n v="625"/>
    <n v="663"/>
    <n v="4.2200000000000001E-2"/>
    <n v="1.5100000000000001E-2"/>
    <n v="5.7299999999999997E-2"/>
    <s v="No"/>
    <s v="No"/>
    <s v="No"/>
    <s v="No"/>
    <s v="No"/>
    <s v="No"/>
    <s v="No"/>
    <s v="Yes"/>
    <s v="Yes"/>
    <s v="Yes"/>
    <s v="No"/>
    <s v="No"/>
    <s v="No"/>
    <s v="No"/>
    <s v="Standard"/>
  </r>
  <r>
    <n v="159895"/>
    <x v="1201"/>
    <s v="Northshore School District"/>
    <s v="17-417"/>
    <s v="King"/>
    <s v="1st District"/>
    <x v="0"/>
    <x v="0"/>
    <s v="No"/>
    <s v="Yes"/>
    <s v="Wellington Elementary"/>
    <s v="16501 N.E. 195th St."/>
    <m/>
    <s v="Woodinville"/>
    <s v="Washington"/>
    <s v="98072"/>
    <n v="31"/>
    <n v="13"/>
    <n v="389"/>
    <n v="433"/>
    <n v="7.1599999999999997E-2"/>
    <n v="0.03"/>
    <n v="0.1016"/>
    <s v="No"/>
    <s v="Yes"/>
    <s v="Yes"/>
    <s v="Yes"/>
    <s v="Yes"/>
    <s v="Yes"/>
    <s v="Yes"/>
    <s v="No"/>
    <s v="No"/>
    <s v="No"/>
    <s v="No"/>
    <s v="No"/>
    <s v="No"/>
    <s v="No"/>
    <s v="Standard"/>
  </r>
  <r>
    <n v="159895"/>
    <x v="1202"/>
    <s v="Northshore School District"/>
    <s v="17-417"/>
    <s v="King"/>
    <s v="1st District"/>
    <x v="0"/>
    <x v="0"/>
    <s v="No"/>
    <s v="Yes"/>
    <s v="Westhill Elementary"/>
    <s v="19515 88th Ave. N.E."/>
    <m/>
    <s v="Bothell"/>
    <s v="Washington"/>
    <s v="98011"/>
    <n v="39"/>
    <n v="17"/>
    <n v="346"/>
    <n v="402"/>
    <n v="9.7000000000000003E-2"/>
    <n v="4.2299999999999997E-2"/>
    <n v="0.13930000000000001"/>
    <s v="No"/>
    <s v="Yes"/>
    <s v="Yes"/>
    <s v="Yes"/>
    <s v="Yes"/>
    <s v="Yes"/>
    <s v="Yes"/>
    <s v="No"/>
    <s v="No"/>
    <s v="No"/>
    <s v="No"/>
    <s v="No"/>
    <s v="No"/>
    <s v="No"/>
    <s v="Standard"/>
  </r>
  <r>
    <n v="159895"/>
    <x v="1203"/>
    <s v="Northshore School District"/>
    <s v="17-417"/>
    <s v="King"/>
    <s v="1st District"/>
    <x v="0"/>
    <x v="0"/>
    <s v="No"/>
    <s v="Yes"/>
    <s v="Woodin Elementary"/>
    <s v="12950 NE195th Street"/>
    <m/>
    <s v="Bothell"/>
    <s v="Washington"/>
    <s v="98011"/>
    <n v="102"/>
    <n v="34"/>
    <n v="340"/>
    <n v="476"/>
    <n v="0.21429999999999999"/>
    <n v="7.1400000000000005E-2"/>
    <n v="0.28570000000000001"/>
    <s v="No"/>
    <s v="Yes"/>
    <s v="Yes"/>
    <s v="Yes"/>
    <s v="Yes"/>
    <s v="Yes"/>
    <s v="Yes"/>
    <s v="No"/>
    <s v="No"/>
    <s v="No"/>
    <s v="No"/>
    <s v="No"/>
    <s v="No"/>
    <s v="No"/>
    <s v="Standard"/>
  </r>
  <r>
    <n v="159895"/>
    <x v="1204"/>
    <s v="Northshore School District"/>
    <s v="17-417"/>
    <s v="King"/>
    <s v="1st District"/>
    <x v="0"/>
    <x v="0"/>
    <s v="No"/>
    <s v="Yes"/>
    <s v="Woodinville Senior High"/>
    <s v="19819 136th Ave. N.E."/>
    <m/>
    <s v="Woodinville"/>
    <s v="Washington"/>
    <s v="98072"/>
    <n v="111"/>
    <n v="42"/>
    <n v="1502"/>
    <n v="1655"/>
    <n v="6.7100000000000007E-2"/>
    <n v="2.5399999999999999E-2"/>
    <n v="9.2399999999999996E-2"/>
    <s v="No"/>
    <s v="No"/>
    <s v="No"/>
    <s v="No"/>
    <s v="No"/>
    <s v="No"/>
    <s v="No"/>
    <s v="No"/>
    <s v="No"/>
    <s v="No"/>
    <s v="Yes"/>
    <s v="Yes"/>
    <s v="Yes"/>
    <s v="Yes"/>
    <s v="Standard"/>
  </r>
  <r>
    <n v="159895"/>
    <x v="1205"/>
    <s v="Northshore School District"/>
    <s v="17-417"/>
    <s v="King"/>
    <s v="1st District"/>
    <x v="0"/>
    <x v="0"/>
    <s v="No"/>
    <s v="Yes"/>
    <s v="Woodmoor Elementary"/>
    <s v="12225 N.E. 160th"/>
    <m/>
    <s v="Bothell"/>
    <s v="Washington"/>
    <s v="98011"/>
    <n v="148"/>
    <n v="53"/>
    <n v="461"/>
    <n v="662"/>
    <n v="0.22359999999999999"/>
    <n v="8.0100000000000005E-2"/>
    <n v="0.30359999999999998"/>
    <s v="No"/>
    <s v="Yes"/>
    <s v="Yes"/>
    <s v="Yes"/>
    <s v="Yes"/>
    <s v="Yes"/>
    <s v="Yes"/>
    <s v="No"/>
    <s v="No"/>
    <s v="No"/>
    <s v="No"/>
    <s v="No"/>
    <s v="No"/>
    <s v="No"/>
    <s v="Standard"/>
  </r>
  <r>
    <n v="159980"/>
    <x v="1206"/>
    <s v="Oak Harbor School District"/>
    <s v="15-201"/>
    <s v="Island"/>
    <s v="2nd District"/>
    <x v="0"/>
    <x v="0"/>
    <s v="No"/>
    <s v="Yes"/>
    <s v="Broadview Elementary"/>
    <s v="473 SW Fairhaven Dr"/>
    <m/>
    <s v="Oak Harbor"/>
    <s v="Washington"/>
    <s v="98277"/>
    <n v="130"/>
    <n v="52"/>
    <n v="226"/>
    <n v="408"/>
    <n v="0.31859999999999999"/>
    <n v="0.1275"/>
    <n v="0.4461"/>
    <s v="No"/>
    <s v="Yes"/>
    <s v="Yes"/>
    <s v="Yes"/>
    <s v="Yes"/>
    <s v="Yes"/>
    <s v="No"/>
    <s v="No"/>
    <s v="No"/>
    <s v="No"/>
    <s v="No"/>
    <s v="No"/>
    <s v="No"/>
    <s v="No"/>
    <s v="Standard"/>
  </r>
  <r>
    <n v="159980"/>
    <x v="1207"/>
    <s v="Oak Harbor School District"/>
    <s v="15-201"/>
    <s v="Island"/>
    <s v="2nd District"/>
    <x v="0"/>
    <x v="0"/>
    <s v="No"/>
    <s v="Yes"/>
    <s v="Clover Valley Site Home Connection"/>
    <s v="600 Cherokee Ln"/>
    <m/>
    <s v="Oak Harbor"/>
    <s v="Washington"/>
    <s v="98277"/>
    <n v="85"/>
    <n v="96"/>
    <n v="367"/>
    <n v="548"/>
    <n v="0.15509999999999999"/>
    <n v="0.17519999999999999"/>
    <n v="0.33029999999999998"/>
    <s v="Yes"/>
    <s v="Yes"/>
    <s v="Yes"/>
    <s v="Yes"/>
    <s v="Yes"/>
    <s v="Yes"/>
    <s v="Yes"/>
    <s v="Yes"/>
    <s v="Yes"/>
    <s v="Yes"/>
    <s v="Yes"/>
    <s v="Yes"/>
    <s v="Yes"/>
    <s v="Yes"/>
    <s v="Standard"/>
  </r>
  <r>
    <n v="159980"/>
    <x v="1208"/>
    <s v="Oak Harbor School District"/>
    <s v="15-201"/>
    <s v="Island"/>
    <s v="2nd District"/>
    <x v="0"/>
    <x v="0"/>
    <s v="No"/>
    <s v="Yes"/>
    <s v="Crescent Harbor Elementary"/>
    <s v="330 E Crescent Harbor Rd"/>
    <m/>
    <s v="Oak Harbor"/>
    <s v="Washington"/>
    <s v="98277"/>
    <n v="139"/>
    <n v="106"/>
    <n v="237"/>
    <n v="482"/>
    <n v="0.28839999999999999"/>
    <n v="0.21990000000000001"/>
    <n v="0.50829999999999997"/>
    <s v="No"/>
    <s v="Yes"/>
    <s v="Yes"/>
    <s v="Yes"/>
    <s v="Yes"/>
    <s v="Yes"/>
    <s v="No"/>
    <s v="No"/>
    <s v="No"/>
    <s v="No"/>
    <s v="No"/>
    <s v="No"/>
    <s v="No"/>
    <s v="No"/>
    <s v="Standard"/>
  </r>
  <r>
    <n v="159980"/>
    <x v="1209"/>
    <s v="Oak Harbor School District"/>
    <s v="15-201"/>
    <s v="Island"/>
    <s v="2nd District"/>
    <x v="0"/>
    <x v="0"/>
    <s v="No"/>
    <s v="Yes"/>
    <s v="Hillcrest Elementary School"/>
    <s v="1500 N.W. 2nd Ave"/>
    <m/>
    <s v="Oak Harbor"/>
    <s v="Washington"/>
    <s v="98277"/>
    <n v="101"/>
    <n v="34"/>
    <n v="365"/>
    <n v="500"/>
    <n v="0.20200000000000001"/>
    <n v="6.8000000000000005E-2"/>
    <n v="0.27"/>
    <s v="No"/>
    <s v="Yes"/>
    <s v="Yes"/>
    <s v="Yes"/>
    <s v="Yes"/>
    <s v="Yes"/>
    <s v="No"/>
    <s v="No"/>
    <s v="No"/>
    <s v="No"/>
    <s v="No"/>
    <s v="No"/>
    <s v="No"/>
    <s v="No"/>
    <s v="Standard"/>
  </r>
  <r>
    <n v="159980"/>
    <x v="1210"/>
    <s v="Oak Harbor School District"/>
    <s v="15-201"/>
    <s v="Island"/>
    <s v="2nd District"/>
    <x v="0"/>
    <x v="0"/>
    <s v="No"/>
    <s v="Yes"/>
    <s v="North Whidbey Middle School"/>
    <s v="67 NE Izett St"/>
    <m/>
    <s v="Oak Harbor"/>
    <s v="Washington"/>
    <s v="98277"/>
    <n v="201"/>
    <n v="122"/>
    <n v="453"/>
    <n v="776"/>
    <n v="0.25900000000000001"/>
    <n v="0.15720000000000001"/>
    <n v="0.41620000000000001"/>
    <s v="No"/>
    <s v="No"/>
    <s v="No"/>
    <s v="No"/>
    <s v="No"/>
    <s v="No"/>
    <s v="No"/>
    <s v="No"/>
    <s v="Yes"/>
    <s v="Yes"/>
    <s v="No"/>
    <s v="No"/>
    <s v="No"/>
    <s v="No"/>
    <s v="Standard"/>
  </r>
  <r>
    <n v="159980"/>
    <x v="1211"/>
    <s v="Oak Harbor School District"/>
    <s v="15-201"/>
    <s v="Island"/>
    <s v="2nd District"/>
    <x v="0"/>
    <x v="0"/>
    <s v="No"/>
    <s v="Yes"/>
    <s v="Oak Harbor Elementary"/>
    <s v="151 SE Midway Blvd"/>
    <m/>
    <s v="Oak Harbor"/>
    <s v="Washington"/>
    <s v="98277"/>
    <n v="113"/>
    <n v="48"/>
    <n v="236"/>
    <n v="397"/>
    <n v="0.28460000000000002"/>
    <n v="0.12089999999999999"/>
    <n v="0.40550000000000003"/>
    <s v="No"/>
    <s v="Yes"/>
    <s v="Yes"/>
    <s v="Yes"/>
    <s v="Yes"/>
    <s v="Yes"/>
    <s v="No"/>
    <s v="No"/>
    <s v="No"/>
    <s v="No"/>
    <s v="No"/>
    <s v="No"/>
    <s v="No"/>
    <s v="No"/>
    <s v="Standard"/>
  </r>
  <r>
    <n v="159980"/>
    <x v="1212"/>
    <s v="Oak Harbor School District"/>
    <s v="15-201"/>
    <s v="Island"/>
    <s v="2nd District"/>
    <x v="0"/>
    <x v="0"/>
    <s v="No"/>
    <s v="Yes"/>
    <s v="Oak Harbor High School"/>
    <s v="950 NW 2nd Ave"/>
    <m/>
    <s v="Oak Harbor"/>
    <s v="Washington"/>
    <s v="98277"/>
    <n v="383"/>
    <n v="148"/>
    <n v="1068"/>
    <n v="1599"/>
    <n v="0.23949999999999999"/>
    <n v="9.2600000000000002E-2"/>
    <n v="0.33210000000000001"/>
    <s v="No"/>
    <s v="No"/>
    <s v="No"/>
    <s v="No"/>
    <s v="No"/>
    <s v="No"/>
    <s v="No"/>
    <s v="No"/>
    <s v="No"/>
    <s v="No"/>
    <s v="Yes"/>
    <s v="Yes"/>
    <s v="Yes"/>
    <s v="Yes"/>
    <s v="Standard"/>
  </r>
  <r>
    <n v="159980"/>
    <x v="1213"/>
    <s v="Oak Harbor School District"/>
    <s v="15-201"/>
    <s v="Island"/>
    <s v="2nd District"/>
    <x v="0"/>
    <x v="0"/>
    <s v="No"/>
    <s v="Yes"/>
    <s v="Oak Harbor Intermediate"/>
    <s v="150 SW 6th Ave"/>
    <m/>
    <s v="Oak Harbor"/>
    <s v="Washington"/>
    <s v="98277"/>
    <n v="243"/>
    <n v="125"/>
    <n v="463"/>
    <n v="831"/>
    <n v="0.29239999999999999"/>
    <n v="0.15040000000000001"/>
    <n v="0.44280000000000003"/>
    <s v="No"/>
    <s v="No"/>
    <s v="No"/>
    <s v="No"/>
    <s v="No"/>
    <s v="No"/>
    <s v="Yes"/>
    <s v="Yes"/>
    <s v="No"/>
    <s v="No"/>
    <s v="No"/>
    <s v="No"/>
    <s v="No"/>
    <s v="No"/>
    <s v="Standard"/>
  </r>
  <r>
    <n v="159980"/>
    <x v="1214"/>
    <s v="Oak Harbor School District"/>
    <s v="15-201"/>
    <s v="Island"/>
    <s v="2nd District"/>
    <x v="0"/>
    <x v="0"/>
    <s v="No"/>
    <s v="Yes"/>
    <s v="Olympic View Elementary"/>
    <s v="380 NE Regatta Dr"/>
    <m/>
    <s v="Oak Harbor"/>
    <s v="Washington"/>
    <s v="98277"/>
    <n v="149"/>
    <n v="105"/>
    <n v="194"/>
    <n v="448"/>
    <n v="0.33260000000000001"/>
    <n v="0.2344"/>
    <n v="0.56699999999999995"/>
    <s v="No"/>
    <s v="Yes"/>
    <s v="Yes"/>
    <s v="Yes"/>
    <s v="Yes"/>
    <s v="Yes"/>
    <s v="No"/>
    <s v="No"/>
    <s v="No"/>
    <s v="No"/>
    <s v="No"/>
    <s v="No"/>
    <s v="No"/>
    <s v="No"/>
    <s v="Standard"/>
  </r>
  <r>
    <n v="159389"/>
    <x v="1215"/>
    <s v="Oakville School District"/>
    <s v="14-400"/>
    <s v="Grays Harbor"/>
    <s v="6th District"/>
    <x v="0"/>
    <x v="0"/>
    <s v="No"/>
    <s v="Yes"/>
    <s v="Oakville Elementary School"/>
    <s v="103 School St"/>
    <m/>
    <s v="Oakville"/>
    <s v="Washington"/>
    <s v="98568"/>
    <n v="145"/>
    <n v="0"/>
    <n v="15"/>
    <n v="160"/>
    <n v="0.90629999999999999"/>
    <n v="0"/>
    <n v="0.90629999999999999"/>
    <s v="No"/>
    <s v="Yes"/>
    <s v="Yes"/>
    <s v="Yes"/>
    <s v="Yes"/>
    <s v="Yes"/>
    <s v="Yes"/>
    <s v="No"/>
    <s v="No"/>
    <s v="No"/>
    <s v="No"/>
    <s v="No"/>
    <s v="No"/>
    <s v="No"/>
    <s v="CEP"/>
  </r>
  <r>
    <n v="159389"/>
    <x v="1216"/>
    <s v="Oakville School District"/>
    <s v="14-400"/>
    <s v="Grays Harbor"/>
    <s v="6th District"/>
    <x v="0"/>
    <x v="0"/>
    <s v="No"/>
    <s v="Yes"/>
    <s v="Oakville High School &amp; Middle School"/>
    <s v="PO Box H"/>
    <m/>
    <s v="Oakville"/>
    <s v="Washington"/>
    <s v="98568"/>
    <n v="129"/>
    <n v="0"/>
    <n v="46"/>
    <n v="175"/>
    <n v="0.73709999999999998"/>
    <n v="0"/>
    <n v="0.73709999999999998"/>
    <s v="No"/>
    <s v="No"/>
    <s v="No"/>
    <s v="No"/>
    <s v="No"/>
    <s v="No"/>
    <s v="No"/>
    <s v="Yes"/>
    <s v="Yes"/>
    <s v="Yes"/>
    <s v="Yes"/>
    <s v="Yes"/>
    <s v="Yes"/>
    <s v="Yes"/>
    <s v="CEP"/>
  </r>
  <r>
    <n v="159389"/>
    <x v="1217"/>
    <s v="Oakville School District"/>
    <s v="14-400"/>
    <s v="Grays Harbor"/>
    <s v="6th District"/>
    <x v="0"/>
    <x v="0"/>
    <s v="No"/>
    <s v="Yes"/>
    <s v="Oakville Home Link"/>
    <s v="103 School St"/>
    <m/>
    <s v="Oakville"/>
    <s v="Washington"/>
    <s v="98568"/>
    <n v="18"/>
    <n v="0"/>
    <n v="1"/>
    <n v="19"/>
    <n v="0.94740000000000002"/>
    <n v="0"/>
    <n v="0.94740000000000002"/>
    <s v="No"/>
    <s v="No"/>
    <s v="No"/>
    <s v="No"/>
    <s v="Yes"/>
    <s v="Yes"/>
    <s v="Yes"/>
    <s v="Yes"/>
    <s v="Yes"/>
    <s v="Yes"/>
    <s v="Yes"/>
    <s v="Yes"/>
    <s v="Yes"/>
    <s v="Yes"/>
    <s v="CEP"/>
  </r>
  <r>
    <n v="159389"/>
    <x v="1218"/>
    <s v="Oakville School District"/>
    <s v="14-400"/>
    <s v="Grays Harbor"/>
    <s v="6th District"/>
    <x v="0"/>
    <x v="0"/>
    <s v="No"/>
    <s v="Yes"/>
    <s v="Oakville Preschool"/>
    <s v="103 School Street"/>
    <s v="Box H"/>
    <s v="Oakville"/>
    <s v="Washington"/>
    <s v="98568"/>
    <n v="12"/>
    <n v="0"/>
    <n v="4"/>
    <n v="16"/>
    <n v="0.75"/>
    <n v="0"/>
    <n v="0.75"/>
    <s v="Yes"/>
    <s v="No"/>
    <s v="No"/>
    <s v="No"/>
    <s v="No"/>
    <s v="No"/>
    <s v="No"/>
    <s v="No"/>
    <s v="No"/>
    <s v="No"/>
    <s v="No"/>
    <s v="No"/>
    <s v="No"/>
    <s v="No"/>
    <s v="CEP"/>
  </r>
  <r>
    <n v="159356"/>
    <x v="1219"/>
    <s v="Ocean Beach School District"/>
    <s v="25-101"/>
    <s v="Pacific"/>
    <s v="3rd District"/>
    <x v="0"/>
    <x v="0"/>
    <s v="No"/>
    <s v="Yes"/>
    <s v="Ilwaco High School"/>
    <s v="PO Box 778"/>
    <m/>
    <s v="Long Beach"/>
    <s v="Washington"/>
    <s v="98631"/>
    <n v="216"/>
    <n v="0"/>
    <n v="80"/>
    <n v="296"/>
    <n v="0.72970000000000002"/>
    <n v="0"/>
    <n v="0.72970000000000002"/>
    <s v="No"/>
    <s v="No"/>
    <s v="No"/>
    <s v="No"/>
    <s v="No"/>
    <s v="No"/>
    <s v="No"/>
    <s v="No"/>
    <s v="No"/>
    <s v="No"/>
    <s v="Yes"/>
    <s v="Yes"/>
    <s v="Yes"/>
    <s v="Yes"/>
    <s v="CEP"/>
  </r>
  <r>
    <n v="159356"/>
    <x v="1220"/>
    <s v="Ocean Beach School District"/>
    <s v="25-101"/>
    <s v="Pacific"/>
    <s v="3rd District"/>
    <x v="0"/>
    <x v="0"/>
    <s v="No"/>
    <s v="Yes"/>
    <s v="Ilwaco Middle School"/>
    <s v="314 Brumbach"/>
    <m/>
    <s v="Ilwaco"/>
    <s v="Washington"/>
    <s v="98624"/>
    <n v="220"/>
    <n v="0"/>
    <n v="53"/>
    <n v="273"/>
    <n v="0.80589999999999995"/>
    <n v="0"/>
    <n v="0.80589999999999995"/>
    <s v="No"/>
    <s v="No"/>
    <s v="No"/>
    <s v="No"/>
    <s v="No"/>
    <s v="No"/>
    <s v="No"/>
    <s v="Yes"/>
    <s v="Yes"/>
    <s v="Yes"/>
    <s v="No"/>
    <s v="No"/>
    <s v="No"/>
    <s v="No"/>
    <s v="CEP"/>
  </r>
  <r>
    <n v="159356"/>
    <x v="1221"/>
    <s v="Ocean Beach School District"/>
    <s v="25-101"/>
    <s v="Pacific"/>
    <s v="3rd District"/>
    <x v="0"/>
    <x v="0"/>
    <s v="No"/>
    <s v="Yes"/>
    <s v="Long Beach Elementary"/>
    <s v="400 Washington Ave S"/>
    <m/>
    <s v="Long Beach"/>
    <s v="Washington"/>
    <s v="98631"/>
    <n v="234"/>
    <n v="0"/>
    <n v="14"/>
    <n v="248"/>
    <n v="0.94350000000000001"/>
    <n v="0"/>
    <n v="0.94350000000000001"/>
    <s v="Yes"/>
    <s v="Yes"/>
    <s v="Yes"/>
    <s v="Yes"/>
    <s v="No"/>
    <s v="No"/>
    <s v="No"/>
    <s v="No"/>
    <s v="No"/>
    <s v="No"/>
    <s v="No"/>
    <s v="No"/>
    <s v="No"/>
    <s v="No"/>
    <s v="CEP"/>
  </r>
  <r>
    <n v="159356"/>
    <x v="1222"/>
    <s v="Ocean Beach School District"/>
    <s v="25-101"/>
    <s v="Pacific"/>
    <s v="3rd District"/>
    <x v="0"/>
    <x v="0"/>
    <s v="No"/>
    <s v="Yes"/>
    <s v="Ocean Beach Options Academy"/>
    <s v="500 S Washington Street"/>
    <m/>
    <s v="Long Beach"/>
    <s v="Washington"/>
    <s v="98631"/>
    <n v="37"/>
    <n v="0"/>
    <n v="9"/>
    <n v="46"/>
    <n v="0.80430000000000001"/>
    <n v="0"/>
    <n v="0.80430000000000001"/>
    <s v="No"/>
    <s v="No"/>
    <s v="No"/>
    <s v="No"/>
    <s v="No"/>
    <s v="No"/>
    <s v="No"/>
    <s v="Yes"/>
    <s v="Yes"/>
    <s v="Yes"/>
    <s v="Yes"/>
    <s v="Yes"/>
    <s v="Yes"/>
    <s v="Yes"/>
    <s v="CEP"/>
  </r>
  <r>
    <n v="159356"/>
    <x v="1223"/>
    <s v="Ocean Beach School District"/>
    <s v="25-101"/>
    <s v="Pacific"/>
    <s v="3rd District"/>
    <x v="0"/>
    <x v="0"/>
    <s v="No"/>
    <s v="Yes"/>
    <s v="Ocean Park Elementary"/>
    <s v="25701 Vernon"/>
    <m/>
    <s v="Ocean Park"/>
    <s v="Washington"/>
    <s v="98640"/>
    <n v="189"/>
    <n v="0"/>
    <n v="4"/>
    <n v="193"/>
    <n v="0.97929999999999995"/>
    <n v="0"/>
    <n v="0.97929999999999995"/>
    <s v="No"/>
    <s v="No"/>
    <s v="No"/>
    <s v="No"/>
    <s v="Yes"/>
    <s v="Yes"/>
    <s v="Yes"/>
    <s v="No"/>
    <s v="No"/>
    <s v="No"/>
    <s v="No"/>
    <s v="No"/>
    <s v="No"/>
    <s v="No"/>
    <s v="CEP"/>
  </r>
  <r>
    <n v="159377"/>
    <x v="1224"/>
    <s v="Ocosta School District"/>
    <s v="14-172"/>
    <s v="Grays Harbor"/>
    <s v="6th District"/>
    <x v="0"/>
    <x v="0"/>
    <s v="No"/>
    <s v="Yes"/>
    <s v="Ocosta Elementary School"/>
    <s v="2580 S Montesano St"/>
    <m/>
    <s v="Westport"/>
    <s v="Washington"/>
    <s v="98595"/>
    <n v="310"/>
    <n v="0"/>
    <n v="0"/>
    <n v="310"/>
    <n v="1"/>
    <n v="0"/>
    <n v="1"/>
    <s v="Yes"/>
    <s v="Yes"/>
    <s v="Yes"/>
    <s v="Yes"/>
    <s v="Yes"/>
    <s v="Yes"/>
    <s v="Yes"/>
    <s v="Yes"/>
    <s v="No"/>
    <s v="No"/>
    <s v="No"/>
    <s v="No"/>
    <s v="No"/>
    <s v="No"/>
    <s v="CEP"/>
  </r>
  <r>
    <n v="159377"/>
    <x v="1225"/>
    <s v="Ocosta School District"/>
    <s v="14-172"/>
    <s v="Grays Harbor"/>
    <s v="6th District"/>
    <x v="0"/>
    <x v="0"/>
    <s v="No"/>
    <s v="Yes"/>
    <s v="Ocosta Jr/Sr High School"/>
    <s v="2580 S Montesano St"/>
    <m/>
    <s v="Westport"/>
    <s v="Washington"/>
    <s v="98595"/>
    <n v="227"/>
    <n v="0"/>
    <n v="8"/>
    <n v="235"/>
    <n v="0.96599999999999997"/>
    <n v="0"/>
    <n v="0.96599999999999997"/>
    <s v="No"/>
    <s v="No"/>
    <s v="No"/>
    <s v="No"/>
    <s v="No"/>
    <s v="No"/>
    <s v="No"/>
    <s v="No"/>
    <s v="Yes"/>
    <s v="Yes"/>
    <s v="Yes"/>
    <s v="Yes"/>
    <s v="Yes"/>
    <s v="Yes"/>
    <s v="CEP"/>
  </r>
  <r>
    <n v="159905"/>
    <x v="1226"/>
    <s v="Odessa School District"/>
    <s v="22-105"/>
    <s v="Lincoln"/>
    <s v="5th District"/>
    <x v="0"/>
    <x v="0"/>
    <s v="No"/>
    <s v="Yes"/>
    <s v="Odessa High"/>
    <s v="P.O. Box  248"/>
    <m/>
    <s v="Odessa"/>
    <s v="Washington"/>
    <s v="99159"/>
    <n v="38"/>
    <n v="23"/>
    <n v="52"/>
    <n v="113"/>
    <n v="0.33629999999999999"/>
    <n v="0.20349999999999999"/>
    <n v="0.53979999999999995"/>
    <s v="No"/>
    <s v="No"/>
    <s v="No"/>
    <s v="No"/>
    <s v="No"/>
    <s v="No"/>
    <s v="No"/>
    <s v="No"/>
    <s v="Yes"/>
    <s v="Yes"/>
    <s v="Yes"/>
    <s v="Yes"/>
    <s v="Yes"/>
    <s v="Yes"/>
    <s v="Standard"/>
  </r>
  <r>
    <n v="159905"/>
    <x v="1227"/>
    <s v="Odessa School District"/>
    <s v="22-105"/>
    <s v="Lincoln"/>
    <s v="5th District"/>
    <x v="0"/>
    <x v="0"/>
    <s v="No"/>
    <s v="Yes"/>
    <s v="P.C. Jantz Elementary School"/>
    <s v="P.O. Box  248"/>
    <s v="311 South 1st"/>
    <s v="Odessa"/>
    <s v="Washington"/>
    <s v="99159"/>
    <n v="40"/>
    <n v="27"/>
    <n v="60"/>
    <n v="127"/>
    <n v="0.315"/>
    <n v="0.21260000000000001"/>
    <n v="0.52759999999999996"/>
    <s v="Yes"/>
    <s v="Yes"/>
    <s v="Yes"/>
    <s v="Yes"/>
    <s v="Yes"/>
    <s v="Yes"/>
    <s v="Yes"/>
    <s v="Yes"/>
    <s v="No"/>
    <s v="No"/>
    <s v="No"/>
    <s v="No"/>
    <s v="No"/>
    <s v="No"/>
    <s v="Standard"/>
  </r>
  <r>
    <n v="159859"/>
    <x v="1228"/>
    <s v="Okanogan County Corrections"/>
    <m/>
    <s v="Okanogan"/>
    <s v="4th District"/>
    <x v="0"/>
    <x v="1"/>
    <s v="Yes"/>
    <s v="No"/>
    <s v="Okanogan County Corrections"/>
    <s v="237 N 4th AVE"/>
    <m/>
    <s v="Okanogan"/>
    <s v="Washington"/>
    <s v="98840"/>
    <n v="8"/>
    <n v="0"/>
    <n v="0"/>
    <n v="8"/>
    <n v="1"/>
    <n v="0"/>
    <n v="1"/>
    <s v="No"/>
    <s v="No"/>
    <s v="No"/>
    <s v="No"/>
    <s v="No"/>
    <s v="Yes"/>
    <s v="Yes"/>
    <s v="Yes"/>
    <s v="Yes"/>
    <s v="Yes"/>
    <s v="Yes"/>
    <s v="Yes"/>
    <s v="Yes"/>
    <s v="Yes"/>
    <s v="Standard"/>
  </r>
  <r>
    <n v="159343"/>
    <x v="1229"/>
    <s v="Okanogan School District"/>
    <s v="24-105"/>
    <s v="Okanogan"/>
    <s v="4th District"/>
    <x v="0"/>
    <x v="0"/>
    <s v="No"/>
    <s v="Yes"/>
    <s v="Okanogan Alternative School"/>
    <s v="126 South Main"/>
    <m/>
    <s v="Omak"/>
    <s v="Washington"/>
    <s v="98841"/>
    <n v="114"/>
    <n v="0"/>
    <n v="0"/>
    <n v="114"/>
    <n v="1"/>
    <n v="0"/>
    <n v="1"/>
    <s v="No"/>
    <s v="No"/>
    <s v="No"/>
    <s v="No"/>
    <s v="No"/>
    <s v="No"/>
    <s v="No"/>
    <s v="No"/>
    <s v="No"/>
    <s v="No"/>
    <s v="Yes"/>
    <s v="Yes"/>
    <s v="Yes"/>
    <s v="Yes"/>
    <s v="CEP"/>
  </r>
  <r>
    <n v="159343"/>
    <x v="1230"/>
    <s v="Okanogan School District"/>
    <s v="24-105"/>
    <s v="Okanogan"/>
    <s v="4th District"/>
    <x v="0"/>
    <x v="0"/>
    <s v="No"/>
    <s v="Yes"/>
    <s v="Okanogan High School"/>
    <s v="PO Box 592"/>
    <s v="244 Fifth St. South"/>
    <s v="Okanogan"/>
    <s v="Washington"/>
    <s v="98840"/>
    <n v="176"/>
    <n v="0"/>
    <n v="135"/>
    <n v="311"/>
    <n v="0.56589999999999996"/>
    <n v="0"/>
    <n v="0.56589999999999996"/>
    <s v="No"/>
    <s v="No"/>
    <s v="No"/>
    <s v="No"/>
    <s v="No"/>
    <s v="No"/>
    <s v="No"/>
    <s v="No"/>
    <s v="No"/>
    <s v="No"/>
    <s v="Yes"/>
    <s v="Yes"/>
    <s v="Yes"/>
    <s v="Yes"/>
    <s v="CEP"/>
  </r>
  <r>
    <n v="159343"/>
    <x v="1231"/>
    <s v="Okanogan School District"/>
    <s v="24-105"/>
    <s v="Okanogan"/>
    <s v="4th District"/>
    <x v="0"/>
    <x v="0"/>
    <s v="No"/>
    <s v="Yes"/>
    <s v="Okanogan Middle School"/>
    <s v="244 S Fifth"/>
    <s v="S Fifth"/>
    <s v="Okanogan"/>
    <s v="Washington"/>
    <s v="98840"/>
    <n v="160"/>
    <n v="0"/>
    <n v="64"/>
    <n v="224"/>
    <n v="0.71430000000000005"/>
    <n v="0"/>
    <n v="0.71430000000000005"/>
    <s v="No"/>
    <s v="No"/>
    <s v="No"/>
    <s v="No"/>
    <s v="No"/>
    <s v="No"/>
    <s v="No"/>
    <s v="Yes"/>
    <s v="Yes"/>
    <s v="Yes"/>
    <s v="No"/>
    <s v="No"/>
    <s v="No"/>
    <s v="No"/>
    <s v="CEP"/>
  </r>
  <r>
    <n v="159343"/>
    <x v="1232"/>
    <s v="Okanogan School District"/>
    <s v="24-105"/>
    <s v="Okanogan"/>
    <s v="4th District"/>
    <x v="0"/>
    <x v="0"/>
    <s v="No"/>
    <s v="Yes"/>
    <s v="Virgina Grainger Elementary"/>
    <s v="1118 5th Avenue"/>
    <m/>
    <s v="Okanogan"/>
    <s v="Washington"/>
    <s v="98840"/>
    <n v="362"/>
    <n v="0"/>
    <n v="56"/>
    <n v="418"/>
    <n v="0.86599999999999999"/>
    <n v="0"/>
    <n v="0.86599999999999999"/>
    <s v="Yes"/>
    <s v="Yes"/>
    <s v="Yes"/>
    <s v="Yes"/>
    <s v="Yes"/>
    <s v="Yes"/>
    <s v="Yes"/>
    <s v="No"/>
    <s v="No"/>
    <s v="No"/>
    <s v="No"/>
    <s v="No"/>
    <s v="No"/>
    <s v="No"/>
    <s v="CEP"/>
  </r>
  <r>
    <n v="159923"/>
    <x v="1233"/>
    <s v="Olympia School District"/>
    <s v="34-111"/>
    <s v="Thurston"/>
    <s v="10th District"/>
    <x v="0"/>
    <x v="0"/>
    <s v="No"/>
    <s v="Yes"/>
    <s v="Avanti High School"/>
    <s v="1113 Legion Way S.E."/>
    <m/>
    <s v="Olympia"/>
    <s v="Washington"/>
    <s v="98501"/>
    <n v="40"/>
    <n v="10"/>
    <n v="126"/>
    <n v="176"/>
    <n v="0.2273"/>
    <n v="5.6800000000000003E-2"/>
    <n v="0.28410000000000002"/>
    <s v="No"/>
    <s v="No"/>
    <s v="No"/>
    <s v="No"/>
    <s v="No"/>
    <s v="No"/>
    <s v="No"/>
    <s v="No"/>
    <s v="No"/>
    <s v="No"/>
    <s v="Yes"/>
    <s v="Yes"/>
    <s v="Yes"/>
    <s v="Yes"/>
    <s v="Standard"/>
  </r>
  <r>
    <n v="159923"/>
    <x v="1234"/>
    <s v="Olympia School District"/>
    <s v="34-111"/>
    <s v="Thurston"/>
    <s v="10th District"/>
    <x v="0"/>
    <x v="0"/>
    <s v="No"/>
    <s v="Yes"/>
    <s v="Boston Harbor Elementary"/>
    <s v="7300 Zangle Rd. N.E."/>
    <m/>
    <s v="Olympia"/>
    <s v="Washington"/>
    <s v="98506"/>
    <n v="21"/>
    <n v="8"/>
    <n v="152"/>
    <n v="181"/>
    <n v="0.11600000000000001"/>
    <n v="4.4200000000000003E-2"/>
    <n v="0.16020000000000001"/>
    <s v="No"/>
    <s v="Yes"/>
    <s v="Yes"/>
    <s v="Yes"/>
    <s v="Yes"/>
    <s v="Yes"/>
    <s v="Yes"/>
    <s v="No"/>
    <s v="No"/>
    <s v="No"/>
    <s v="No"/>
    <s v="No"/>
    <s v="No"/>
    <s v="No"/>
    <s v="Standard"/>
  </r>
  <r>
    <n v="159923"/>
    <x v="1235"/>
    <s v="Olympia School District"/>
    <s v="34-111"/>
    <s v="Thurston"/>
    <s v="10th District"/>
    <x v="0"/>
    <x v="0"/>
    <s v="No"/>
    <s v="Yes"/>
    <s v="Capital High School"/>
    <s v="2707 Conger Ave. W."/>
    <m/>
    <s v="Olympia"/>
    <s v="Washington"/>
    <s v="98502"/>
    <n v="305"/>
    <n v="72"/>
    <n v="975"/>
    <n v="1352"/>
    <n v="0.22559999999999999"/>
    <n v="5.33E-2"/>
    <n v="0.27879999999999999"/>
    <s v="No"/>
    <s v="No"/>
    <s v="No"/>
    <s v="No"/>
    <s v="No"/>
    <s v="No"/>
    <s v="No"/>
    <s v="No"/>
    <s v="No"/>
    <s v="No"/>
    <s v="Yes"/>
    <s v="Yes"/>
    <s v="Yes"/>
    <s v="Yes"/>
    <s v="Standard"/>
  </r>
  <r>
    <n v="159923"/>
    <x v="1236"/>
    <s v="Olympia School District"/>
    <s v="34-111"/>
    <s v="Thurston"/>
    <s v="10th District"/>
    <x v="0"/>
    <x v="0"/>
    <s v="No"/>
    <s v="Yes"/>
    <s v="Centennial Elementary"/>
    <s v="2637 45th Ave. S.E."/>
    <m/>
    <s v="Olympia"/>
    <s v="Washington"/>
    <s v="98501"/>
    <n v="51"/>
    <n v="7"/>
    <n v="422"/>
    <n v="480"/>
    <n v="0.10630000000000001"/>
    <n v="1.46E-2"/>
    <n v="0.1208"/>
    <s v="No"/>
    <s v="Yes"/>
    <s v="Yes"/>
    <s v="Yes"/>
    <s v="Yes"/>
    <s v="Yes"/>
    <s v="Yes"/>
    <s v="No"/>
    <s v="No"/>
    <s v="No"/>
    <s v="No"/>
    <s v="No"/>
    <s v="No"/>
    <s v="No"/>
    <s v="Standard"/>
  </r>
  <r>
    <n v="159923"/>
    <x v="1237"/>
    <s v="Olympia School District"/>
    <s v="34-111"/>
    <s v="Thurston"/>
    <s v="10th District"/>
    <x v="0"/>
    <x v="0"/>
    <s v="No"/>
    <s v="Yes"/>
    <s v="Garfield Elementary"/>
    <s v="325 Plymouth St. N.W."/>
    <m/>
    <s v="Olympia"/>
    <s v="Washington"/>
    <s v="98502"/>
    <n v="232"/>
    <n v="0"/>
    <n v="71"/>
    <n v="303"/>
    <n v="0.76570000000000005"/>
    <n v="0"/>
    <n v="0.76570000000000005"/>
    <s v="Yes"/>
    <s v="Yes"/>
    <s v="Yes"/>
    <s v="Yes"/>
    <s v="Yes"/>
    <s v="Yes"/>
    <s v="Yes"/>
    <s v="No"/>
    <s v="No"/>
    <s v="No"/>
    <s v="No"/>
    <s v="No"/>
    <s v="No"/>
    <s v="No"/>
    <s v="CEP"/>
  </r>
  <r>
    <n v="159923"/>
    <x v="1238"/>
    <s v="Olympia School District"/>
    <s v="34-111"/>
    <s v="Thurston"/>
    <s v="10th District"/>
    <x v="0"/>
    <x v="0"/>
    <s v="No"/>
    <s v="Yes"/>
    <s v="Jefferson Middle School"/>
    <s v="2200 Conger Ave. W."/>
    <m/>
    <s v="Olympia"/>
    <s v="Washington"/>
    <s v="98502"/>
    <n v="249"/>
    <n v="0"/>
    <n v="199"/>
    <n v="448"/>
    <n v="0.55579999999999996"/>
    <n v="0"/>
    <n v="0.55579999999999996"/>
    <s v="No"/>
    <s v="No"/>
    <s v="No"/>
    <s v="No"/>
    <s v="No"/>
    <s v="No"/>
    <s v="No"/>
    <s v="Yes"/>
    <s v="Yes"/>
    <s v="Yes"/>
    <s v="No"/>
    <s v="No"/>
    <s v="No"/>
    <s v="No"/>
    <s v="CEP"/>
  </r>
  <r>
    <n v="159923"/>
    <x v="1239"/>
    <s v="Olympia School District"/>
    <s v="34-111"/>
    <s v="Thurston"/>
    <s v="10th District"/>
    <x v="0"/>
    <x v="0"/>
    <s v="No"/>
    <s v="Yes"/>
    <s v="Julia Butler Hansen Elementary"/>
    <s v="1919 Road Sixty-Five N.W."/>
    <m/>
    <s v="Olympia"/>
    <s v="Washington"/>
    <s v="98502"/>
    <n v="272"/>
    <n v="0"/>
    <n v="189"/>
    <n v="461"/>
    <n v="0.59"/>
    <n v="0"/>
    <n v="0.59"/>
    <s v="Yes"/>
    <s v="Yes"/>
    <s v="Yes"/>
    <s v="Yes"/>
    <s v="Yes"/>
    <s v="Yes"/>
    <s v="Yes"/>
    <s v="No"/>
    <s v="No"/>
    <s v="No"/>
    <s v="No"/>
    <s v="No"/>
    <s v="No"/>
    <s v="No"/>
    <s v="CEP"/>
  </r>
  <r>
    <n v="159923"/>
    <x v="1240"/>
    <s v="Olympia School District"/>
    <s v="34-111"/>
    <s v="Thurston"/>
    <s v="10th District"/>
    <x v="0"/>
    <x v="0"/>
    <s v="No"/>
    <s v="Yes"/>
    <s v="Leland P Brown Elementary"/>
    <s v="2000 26th Ave. N.W."/>
    <m/>
    <s v="Olympia"/>
    <s v="Washington"/>
    <s v="98502"/>
    <n v="236"/>
    <n v="0"/>
    <n v="88"/>
    <n v="324"/>
    <n v="0.72840000000000005"/>
    <n v="0"/>
    <n v="0.72840000000000005"/>
    <s v="No"/>
    <s v="Yes"/>
    <s v="Yes"/>
    <s v="Yes"/>
    <s v="Yes"/>
    <s v="Yes"/>
    <s v="Yes"/>
    <s v="No"/>
    <s v="No"/>
    <s v="No"/>
    <s v="No"/>
    <s v="No"/>
    <s v="No"/>
    <s v="No"/>
    <s v="CEP"/>
  </r>
  <r>
    <n v="159923"/>
    <x v="1241"/>
    <s v="Olympia School District"/>
    <s v="34-111"/>
    <s v="Thurston"/>
    <s v="10th District"/>
    <x v="0"/>
    <x v="0"/>
    <s v="No"/>
    <s v="Yes"/>
    <s v="Lincoln Elementary"/>
    <s v="213 21st Ave. S.E."/>
    <m/>
    <s v="Olympia"/>
    <s v="Washington"/>
    <s v="98501"/>
    <n v="54"/>
    <n v="9"/>
    <n v="207"/>
    <n v="270"/>
    <n v="0.2"/>
    <n v="3.3300000000000003E-2"/>
    <n v="0.23330000000000001"/>
    <s v="No"/>
    <s v="Yes"/>
    <s v="Yes"/>
    <s v="Yes"/>
    <s v="Yes"/>
    <s v="Yes"/>
    <s v="Yes"/>
    <s v="No"/>
    <s v="No"/>
    <s v="No"/>
    <s v="No"/>
    <s v="No"/>
    <s v="No"/>
    <s v="No"/>
    <s v="Standard"/>
  </r>
  <r>
    <n v="159923"/>
    <x v="1242"/>
    <s v="Olympia School District"/>
    <s v="34-111"/>
    <s v="Thurston"/>
    <s v="10th District"/>
    <x v="0"/>
    <x v="0"/>
    <s v="No"/>
    <s v="Yes"/>
    <s v="Madison Elementary"/>
    <s v="Madison Elementary"/>
    <s v="1225 Legion Way SE"/>
    <s v="Olympia"/>
    <s v="Washington"/>
    <s v="98501"/>
    <n v="46"/>
    <n v="25"/>
    <n v="130"/>
    <n v="201"/>
    <n v="0.22889999999999999"/>
    <n v="0.1244"/>
    <n v="0.35320000000000001"/>
    <s v="Yes"/>
    <s v="Yes"/>
    <s v="Yes"/>
    <s v="Yes"/>
    <s v="Yes"/>
    <s v="Yes"/>
    <s v="Yes"/>
    <s v="No"/>
    <s v="No"/>
    <s v="No"/>
    <s v="No"/>
    <s v="No"/>
    <s v="No"/>
    <s v="No"/>
    <s v="Standard"/>
  </r>
  <r>
    <n v="159923"/>
    <x v="1243"/>
    <s v="Olympia School District"/>
    <s v="34-111"/>
    <s v="Thurston"/>
    <s v="10th District"/>
    <x v="0"/>
    <x v="0"/>
    <s v="No"/>
    <s v="Yes"/>
    <s v="McKenny Elementary"/>
    <s v="3250 Morse-Merryman Ave. S.E."/>
    <m/>
    <s v="Olympia"/>
    <s v="Washington"/>
    <s v="98501"/>
    <n v="58"/>
    <n v="11"/>
    <n v="208"/>
    <n v="277"/>
    <n v="0.2094"/>
    <n v="3.9699999999999999E-2"/>
    <n v="0.24909999999999999"/>
    <s v="Yes"/>
    <s v="Yes"/>
    <s v="Yes"/>
    <s v="Yes"/>
    <s v="Yes"/>
    <s v="Yes"/>
    <s v="Yes"/>
    <s v="No"/>
    <s v="No"/>
    <s v="No"/>
    <s v="No"/>
    <s v="No"/>
    <s v="No"/>
    <s v="No"/>
    <s v="Standard"/>
  </r>
  <r>
    <n v="159923"/>
    <x v="1244"/>
    <s v="Olympia School District"/>
    <s v="34-111"/>
    <s v="Thurston"/>
    <s v="10th District"/>
    <x v="0"/>
    <x v="0"/>
    <s v="No"/>
    <s v="Yes"/>
    <s v="McLane Elementary"/>
    <s v="200 Delphi Rd. S.W."/>
    <m/>
    <s v="Olympia"/>
    <s v="Washington"/>
    <s v="98502"/>
    <n v="84"/>
    <n v="23"/>
    <n v="313"/>
    <n v="420"/>
    <n v="0.2"/>
    <n v="5.4800000000000001E-2"/>
    <n v="0.25480000000000003"/>
    <s v="Yes"/>
    <s v="Yes"/>
    <s v="Yes"/>
    <s v="Yes"/>
    <s v="Yes"/>
    <s v="Yes"/>
    <s v="Yes"/>
    <s v="No"/>
    <s v="No"/>
    <s v="No"/>
    <s v="No"/>
    <s v="No"/>
    <s v="No"/>
    <s v="No"/>
    <s v="Standard"/>
  </r>
  <r>
    <n v="159923"/>
    <x v="1245"/>
    <s v="Olympia School District"/>
    <s v="34-111"/>
    <s v="Thurston"/>
    <s v="10th District"/>
    <x v="0"/>
    <x v="0"/>
    <s v="No"/>
    <s v="Yes"/>
    <s v="Olympia High School"/>
    <s v="1302 North St."/>
    <m/>
    <s v="Olympia"/>
    <s v="Washington"/>
    <s v="98501"/>
    <n v="225"/>
    <n v="71"/>
    <n v="1581"/>
    <n v="1877"/>
    <n v="0.11990000000000001"/>
    <n v="3.78E-2"/>
    <n v="0.15770000000000001"/>
    <s v="No"/>
    <s v="No"/>
    <s v="No"/>
    <s v="No"/>
    <s v="No"/>
    <s v="No"/>
    <s v="No"/>
    <s v="No"/>
    <s v="No"/>
    <s v="No"/>
    <s v="Yes"/>
    <s v="Yes"/>
    <s v="Yes"/>
    <s v="Yes"/>
    <s v="Standard"/>
  </r>
  <r>
    <n v="159923"/>
    <x v="1246"/>
    <s v="Olympia School District"/>
    <s v="34-111"/>
    <s v="Thurston"/>
    <s v="10th District"/>
    <x v="0"/>
    <x v="0"/>
    <s v="No"/>
    <s v="Yes"/>
    <s v="On-line Regional Learning Academy - Montessori School"/>
    <s v="2001 26th Avenue NW"/>
    <m/>
    <s v="Olympia"/>
    <s v="Washington"/>
    <s v="98506"/>
    <n v="93"/>
    <n v="25"/>
    <n v="422"/>
    <n v="540"/>
    <n v="0.17219999999999999"/>
    <n v="4.6300000000000001E-2"/>
    <n v="0.2185"/>
    <s v="No"/>
    <s v="Yes"/>
    <s v="Yes"/>
    <s v="Yes"/>
    <s v="Yes"/>
    <s v="Yes"/>
    <s v="Yes"/>
    <s v="Yes"/>
    <s v="Yes"/>
    <s v="Yes"/>
    <s v="Yes"/>
    <s v="Yes"/>
    <s v="Yes"/>
    <s v="Yes"/>
    <s v="Standard"/>
  </r>
  <r>
    <n v="159923"/>
    <x v="1247"/>
    <s v="Olympia School District"/>
    <s v="34-111"/>
    <s v="Thurston"/>
    <s v="10th District"/>
    <x v="0"/>
    <x v="0"/>
    <s v="No"/>
    <s v="Yes"/>
    <s v="Pioneer Elementary"/>
    <s v="1655 Carlyon Ave. S.E."/>
    <m/>
    <s v="Olympia"/>
    <s v="Washington"/>
    <s v="98501"/>
    <n v="41"/>
    <n v="9"/>
    <n v="332"/>
    <n v="382"/>
    <n v="0.10730000000000001"/>
    <n v="2.3599999999999999E-2"/>
    <n v="0.13089999999999999"/>
    <s v="No"/>
    <s v="Yes"/>
    <s v="Yes"/>
    <s v="Yes"/>
    <s v="Yes"/>
    <s v="Yes"/>
    <s v="Yes"/>
    <s v="No"/>
    <s v="No"/>
    <s v="No"/>
    <s v="No"/>
    <s v="No"/>
    <s v="No"/>
    <s v="No"/>
    <s v="Standard"/>
  </r>
  <r>
    <n v="159923"/>
    <x v="1248"/>
    <s v="Olympia School District"/>
    <s v="34-111"/>
    <s v="Thurston"/>
    <s v="10th District"/>
    <x v="0"/>
    <x v="0"/>
    <s v="No"/>
    <s v="Yes"/>
    <s v="Reeves Middle"/>
    <s v="2200 Quince St. N.E."/>
    <m/>
    <s v="Olympia"/>
    <s v="Washington"/>
    <s v="98506"/>
    <n v="82"/>
    <n v="34"/>
    <n v="287"/>
    <n v="403"/>
    <n v="0.20349999999999999"/>
    <n v="8.4400000000000003E-2"/>
    <n v="0.2878"/>
    <s v="No"/>
    <s v="No"/>
    <s v="No"/>
    <s v="No"/>
    <s v="No"/>
    <s v="No"/>
    <s v="No"/>
    <s v="Yes"/>
    <s v="Yes"/>
    <s v="Yes"/>
    <s v="No"/>
    <s v="No"/>
    <s v="No"/>
    <s v="No"/>
    <s v="Standard"/>
  </r>
  <r>
    <n v="159923"/>
    <x v="1249"/>
    <s v="Olympia School District"/>
    <s v="34-111"/>
    <s v="Thurston"/>
    <s v="10th District"/>
    <x v="0"/>
    <x v="0"/>
    <s v="No"/>
    <s v="Yes"/>
    <s v="Roosevelt Elementary"/>
    <s v="1417 San Francisco Ave. N.E."/>
    <m/>
    <s v="Olympia"/>
    <s v="Washington"/>
    <s v="98506"/>
    <n v="95"/>
    <n v="26"/>
    <n v="265"/>
    <n v="386"/>
    <n v="0.24610000000000001"/>
    <n v="6.7400000000000002E-2"/>
    <n v="0.3135"/>
    <s v="Yes"/>
    <s v="Yes"/>
    <s v="Yes"/>
    <s v="Yes"/>
    <s v="Yes"/>
    <s v="Yes"/>
    <s v="Yes"/>
    <s v="No"/>
    <s v="No"/>
    <s v="No"/>
    <s v="No"/>
    <s v="No"/>
    <s v="No"/>
    <s v="No"/>
    <s v="Standard"/>
  </r>
  <r>
    <n v="159923"/>
    <x v="1250"/>
    <s v="Olympia School District"/>
    <s v="34-111"/>
    <s v="Thurston"/>
    <s v="10th District"/>
    <x v="0"/>
    <x v="0"/>
    <s v="No"/>
    <s v="Yes"/>
    <s v="Thurgood Marshall Middle"/>
    <s v="3939 20th Ave. N.W."/>
    <m/>
    <s v="Olympia"/>
    <s v="Washington"/>
    <s v="98502"/>
    <n v="112"/>
    <n v="37"/>
    <n v="294"/>
    <n v="443"/>
    <n v="0.25280000000000002"/>
    <n v="8.3500000000000005E-2"/>
    <n v="0.33629999999999999"/>
    <s v="No"/>
    <s v="No"/>
    <s v="No"/>
    <s v="No"/>
    <s v="No"/>
    <s v="No"/>
    <s v="No"/>
    <s v="Yes"/>
    <s v="Yes"/>
    <s v="Yes"/>
    <s v="No"/>
    <s v="No"/>
    <s v="No"/>
    <s v="No"/>
    <s v="Standard"/>
  </r>
  <r>
    <n v="159923"/>
    <x v="1251"/>
    <s v="Olympia School District"/>
    <s v="34-111"/>
    <s v="Thurston"/>
    <s v="10th District"/>
    <x v="0"/>
    <x v="0"/>
    <s v="No"/>
    <s v="Yes"/>
    <s v="Washington Middle School"/>
    <s v="3100 Cain Rd. S.E."/>
    <m/>
    <s v="Olympia"/>
    <s v="Washington"/>
    <s v="98501"/>
    <n v="95"/>
    <n v="36"/>
    <n v="627"/>
    <n v="758"/>
    <n v="0.12529999999999999"/>
    <n v="4.7500000000000001E-2"/>
    <n v="0.17280000000000001"/>
    <s v="No"/>
    <s v="No"/>
    <s v="No"/>
    <s v="No"/>
    <s v="No"/>
    <s v="No"/>
    <s v="No"/>
    <s v="Yes"/>
    <s v="Yes"/>
    <s v="Yes"/>
    <s v="No"/>
    <s v="No"/>
    <s v="No"/>
    <s v="No"/>
    <s v="Standard"/>
  </r>
  <r>
    <n v="159344"/>
    <x v="1252"/>
    <s v="Omak School District"/>
    <s v="24-019"/>
    <s v="Okanogan"/>
    <s v="4th District"/>
    <x v="0"/>
    <x v="0"/>
    <s v="No"/>
    <s v="Yes"/>
    <s v="East Omak Elementary"/>
    <s v="619 W. Bartlett Ave."/>
    <m/>
    <s v="Omak"/>
    <s v="Washington"/>
    <s v="98841"/>
    <n v="341"/>
    <n v="0"/>
    <n v="0"/>
    <n v="341"/>
    <n v="1"/>
    <n v="0"/>
    <n v="1"/>
    <s v="No"/>
    <s v="No"/>
    <s v="No"/>
    <s v="No"/>
    <s v="Yes"/>
    <s v="Yes"/>
    <s v="Yes"/>
    <s v="No"/>
    <s v="No"/>
    <s v="No"/>
    <s v="No"/>
    <s v="No"/>
    <s v="No"/>
    <s v="No"/>
    <s v="CEP"/>
  </r>
  <r>
    <n v="159344"/>
    <x v="1253"/>
    <s v="Omak School District"/>
    <s v="24-019"/>
    <s v="Okanogan"/>
    <s v="4th District"/>
    <x v="0"/>
    <x v="0"/>
    <s v="No"/>
    <s v="Yes"/>
    <s v="North Omak Elementary"/>
    <s v="619 W. Bartlett Ave."/>
    <m/>
    <s v="Omak"/>
    <s v="Washington"/>
    <s v="98841"/>
    <n v="351"/>
    <n v="0"/>
    <n v="0"/>
    <n v="351"/>
    <n v="1"/>
    <n v="0"/>
    <n v="1"/>
    <s v="Yes"/>
    <s v="Yes"/>
    <s v="Yes"/>
    <s v="Yes"/>
    <s v="No"/>
    <s v="No"/>
    <s v="No"/>
    <s v="No"/>
    <s v="No"/>
    <s v="No"/>
    <s v="No"/>
    <s v="No"/>
    <s v="No"/>
    <s v="No"/>
    <s v="CEP"/>
  </r>
  <r>
    <n v="159344"/>
    <x v="1254"/>
    <s v="Omak School District"/>
    <s v="24-019"/>
    <s v="Okanogan"/>
    <s v="4th District"/>
    <x v="0"/>
    <x v="0"/>
    <s v="No"/>
    <s v="Yes"/>
    <s v="Omak High School"/>
    <s v="619 W. Bartlett Ave."/>
    <m/>
    <s v="Omak"/>
    <s v="Washington"/>
    <s v="98841"/>
    <n v="399"/>
    <n v="0"/>
    <n v="64"/>
    <n v="463"/>
    <n v="0.86180000000000001"/>
    <n v="0"/>
    <n v="0.86180000000000001"/>
    <s v="No"/>
    <s v="No"/>
    <s v="No"/>
    <s v="No"/>
    <s v="No"/>
    <s v="No"/>
    <s v="No"/>
    <s v="No"/>
    <s v="No"/>
    <s v="No"/>
    <s v="Yes"/>
    <s v="Yes"/>
    <s v="Yes"/>
    <s v="Yes"/>
    <s v="CEP"/>
  </r>
  <r>
    <n v="159344"/>
    <x v="1255"/>
    <s v="Omak School District"/>
    <s v="24-019"/>
    <s v="Okanogan"/>
    <s v="4th District"/>
    <x v="0"/>
    <x v="0"/>
    <s v="No"/>
    <s v="Yes"/>
    <s v="Omak Middle School"/>
    <s v="619 W. Bartlett Ave."/>
    <m/>
    <s v="Omak"/>
    <s v="Washington"/>
    <s v="98841"/>
    <n v="340"/>
    <n v="0"/>
    <n v="0"/>
    <n v="340"/>
    <n v="1"/>
    <n v="0"/>
    <n v="1"/>
    <s v="No"/>
    <s v="No"/>
    <s v="No"/>
    <s v="No"/>
    <s v="No"/>
    <s v="No"/>
    <s v="No"/>
    <s v="Yes"/>
    <s v="Yes"/>
    <s v="Yes"/>
    <s v="No"/>
    <s v="No"/>
    <s v="No"/>
    <s v="No"/>
    <s v="CEP"/>
  </r>
  <r>
    <n v="159483"/>
    <x v="1256"/>
    <s v="Onalaska School District"/>
    <s v="21-300"/>
    <s v="Lewis"/>
    <s v="3rd District"/>
    <x v="0"/>
    <x v="0"/>
    <s v="No"/>
    <s v="Yes"/>
    <s v="Onalaska Elementary School"/>
    <s v="PO Box 279"/>
    <m/>
    <s v="Onalaska"/>
    <s v="Washington"/>
    <s v="98570"/>
    <n v="281"/>
    <n v="0"/>
    <n v="110"/>
    <n v="391"/>
    <n v="0.71870000000000001"/>
    <n v="0"/>
    <n v="0.71870000000000001"/>
    <s v="Yes"/>
    <s v="Yes"/>
    <s v="Yes"/>
    <s v="Yes"/>
    <s v="Yes"/>
    <s v="Yes"/>
    <s v="Yes"/>
    <s v="No"/>
    <s v="No"/>
    <s v="No"/>
    <s v="No"/>
    <s v="No"/>
    <s v="No"/>
    <s v="No"/>
    <s v="CEP"/>
  </r>
  <r>
    <n v="159483"/>
    <x v="1257"/>
    <s v="Onalaska School District"/>
    <s v="21-300"/>
    <s v="Lewis"/>
    <s v="3rd District"/>
    <x v="0"/>
    <x v="0"/>
    <s v="No"/>
    <s v="Yes"/>
    <s v="Onalaska High"/>
    <s v="PO Box 279"/>
    <m/>
    <s v="Onalaska"/>
    <s v="Washington"/>
    <s v="98570"/>
    <n v="157"/>
    <n v="0"/>
    <n v="93"/>
    <n v="250"/>
    <n v="0.628"/>
    <n v="0"/>
    <n v="0.628"/>
    <s v="No"/>
    <s v="No"/>
    <s v="No"/>
    <s v="No"/>
    <s v="No"/>
    <s v="No"/>
    <s v="No"/>
    <s v="No"/>
    <s v="No"/>
    <s v="No"/>
    <s v="Yes"/>
    <s v="Yes"/>
    <s v="Yes"/>
    <s v="Yes"/>
    <s v="CEP"/>
  </r>
  <r>
    <n v="159483"/>
    <x v="1258"/>
    <s v="Onalaska School District"/>
    <s v="21-300"/>
    <s v="Lewis"/>
    <s v="3rd District"/>
    <x v="0"/>
    <x v="0"/>
    <s v="No"/>
    <s v="Yes"/>
    <s v="Onalaska Middle School"/>
    <s v="PO Box 279"/>
    <m/>
    <s v="Onalaska"/>
    <s v="Washington"/>
    <s v="98570"/>
    <n v="135"/>
    <n v="0"/>
    <n v="77"/>
    <n v="212"/>
    <n v="0.63680000000000003"/>
    <n v="0"/>
    <n v="0.63680000000000003"/>
    <s v="No"/>
    <s v="No"/>
    <s v="No"/>
    <s v="No"/>
    <s v="No"/>
    <s v="No"/>
    <s v="No"/>
    <s v="Yes"/>
    <s v="Yes"/>
    <s v="Yes"/>
    <s v="No"/>
    <s v="No"/>
    <s v="No"/>
    <s v="No"/>
    <s v="CEP"/>
  </r>
  <r>
    <n v="159590"/>
    <x v="1259"/>
    <s v="Onion Creek School District"/>
    <s v="33-030"/>
    <s v="Stevens"/>
    <s v="5th District"/>
    <x v="0"/>
    <x v="0"/>
    <s v="No"/>
    <s v="Yes"/>
    <s v="Onion Creek School"/>
    <s v="2006 Lotze Creek Rd"/>
    <m/>
    <s v="Colville"/>
    <s v="Washington"/>
    <s v="99114"/>
    <n v="35"/>
    <n v="0"/>
    <n v="12"/>
    <n v="47"/>
    <n v="0.74470000000000003"/>
    <n v="0"/>
    <n v="0.74470000000000003"/>
    <s v="Yes"/>
    <s v="Yes"/>
    <s v="Yes"/>
    <s v="Yes"/>
    <s v="Yes"/>
    <s v="Yes"/>
    <s v="Yes"/>
    <s v="Yes"/>
    <s v="Yes"/>
    <s v="Yes"/>
    <s v="No"/>
    <s v="No"/>
    <s v="No"/>
    <s v="No"/>
    <s v="CEP"/>
  </r>
  <r>
    <n v="159427"/>
    <x v="1260"/>
    <s v="Orcas Island School District"/>
    <s v="28-137"/>
    <s v="San Juan"/>
    <s v="2nd District"/>
    <x v="0"/>
    <x v="0"/>
    <s v="No"/>
    <s v="Yes"/>
    <s v="Orcas Island Elementary"/>
    <s v="611 School Rd"/>
    <m/>
    <s v="Eastsound"/>
    <s v="Washington"/>
    <s v="98245"/>
    <n v="42"/>
    <n v="11"/>
    <n v="98"/>
    <n v="151"/>
    <n v="0.27810000000000001"/>
    <n v="7.2800000000000004E-2"/>
    <n v="0.35099999999999998"/>
    <s v="No"/>
    <s v="Yes"/>
    <s v="Yes"/>
    <s v="Yes"/>
    <s v="Yes"/>
    <s v="Yes"/>
    <s v="Yes"/>
    <s v="No"/>
    <s v="No"/>
    <s v="No"/>
    <s v="No"/>
    <s v="No"/>
    <s v="No"/>
    <s v="No"/>
    <s v="Standard"/>
  </r>
  <r>
    <n v="159427"/>
    <x v="1261"/>
    <s v="Orcas Island School District"/>
    <s v="28-137"/>
    <s v="San Juan"/>
    <s v="2nd District"/>
    <x v="0"/>
    <x v="0"/>
    <s v="No"/>
    <s v="Yes"/>
    <s v="Orcas Island High"/>
    <s v="715 School Rd."/>
    <m/>
    <s v="Eastsound"/>
    <s v="Washington"/>
    <s v="98245"/>
    <n v="46"/>
    <n v="17"/>
    <n v="89"/>
    <n v="152"/>
    <n v="0.30259999999999998"/>
    <n v="0.1118"/>
    <n v="0.41449999999999998"/>
    <s v="No"/>
    <s v="No"/>
    <s v="No"/>
    <s v="No"/>
    <s v="No"/>
    <s v="No"/>
    <s v="No"/>
    <s v="No"/>
    <s v="No"/>
    <s v="No"/>
    <s v="Yes"/>
    <s v="Yes"/>
    <s v="Yes"/>
    <s v="Yes"/>
    <s v="Standard"/>
  </r>
  <r>
    <n v="159427"/>
    <x v="1262"/>
    <s v="Orcas Island School District"/>
    <s v="28-137"/>
    <s v="San Juan"/>
    <s v="2nd District"/>
    <x v="0"/>
    <x v="0"/>
    <s v="No"/>
    <s v="Yes"/>
    <s v="Orcas Island Middle"/>
    <s v="715 School RD"/>
    <m/>
    <s v="Eastsound"/>
    <s v="Washington"/>
    <s v="98245"/>
    <n v="30"/>
    <n v="10"/>
    <n v="69"/>
    <n v="109"/>
    <n v="0.2752"/>
    <n v="9.1700000000000004E-2"/>
    <n v="0.36699999999999999"/>
    <s v="No"/>
    <s v="No"/>
    <s v="No"/>
    <s v="No"/>
    <s v="No"/>
    <s v="No"/>
    <s v="No"/>
    <s v="Yes"/>
    <s v="Yes"/>
    <s v="Yes"/>
    <s v="No"/>
    <s v="No"/>
    <s v="No"/>
    <s v="No"/>
    <s v="Standard"/>
  </r>
  <r>
    <n v="159488"/>
    <x v="1263"/>
    <s v="Orient School District"/>
    <s v="10-065"/>
    <s v="Ferry"/>
    <s v="5th District"/>
    <x v="0"/>
    <x v="0"/>
    <s v="No"/>
    <s v="Yes"/>
    <s v="Orient Elementary"/>
    <s v="374 4th Ave"/>
    <s v="PO Box 1419"/>
    <s v="Orient"/>
    <s v="Washington"/>
    <s v="99160"/>
    <n v="44"/>
    <n v="0"/>
    <n v="1"/>
    <n v="45"/>
    <n v="0.9778"/>
    <n v="0"/>
    <n v="0.9778"/>
    <s v="Yes"/>
    <s v="Yes"/>
    <s v="Yes"/>
    <s v="Yes"/>
    <s v="Yes"/>
    <s v="Yes"/>
    <s v="Yes"/>
    <s v="Yes"/>
    <s v="Yes"/>
    <s v="Yes"/>
    <s v="No"/>
    <s v="No"/>
    <s v="No"/>
    <s v="No"/>
    <s v="CEP"/>
  </r>
  <r>
    <n v="159520"/>
    <x v="1264"/>
    <s v="Orondo School District"/>
    <s v="09-013"/>
    <s v="Douglas"/>
    <s v="4th District"/>
    <x v="0"/>
    <x v="0"/>
    <s v="No"/>
    <s v="Yes"/>
    <s v="Orondo Elementary School"/>
    <s v="100 Orondo School RD"/>
    <m/>
    <s v="Orondo"/>
    <s v="Washington"/>
    <s v="98843"/>
    <n v="154"/>
    <n v="0"/>
    <n v="13"/>
    <n v="167"/>
    <n v="0.92220000000000002"/>
    <n v="0"/>
    <n v="0.92220000000000002"/>
    <s v="Yes"/>
    <s v="Yes"/>
    <s v="Yes"/>
    <s v="Yes"/>
    <s v="Yes"/>
    <s v="Yes"/>
    <s v="Yes"/>
    <s v="Yes"/>
    <s v="Yes"/>
    <s v="Yes"/>
    <s v="No"/>
    <s v="No"/>
    <s v="No"/>
    <s v="No"/>
    <s v="CEP"/>
  </r>
  <r>
    <n v="159520"/>
    <x v="1265"/>
    <s v="Orondo School District"/>
    <s v="09-013"/>
    <s v="Douglas"/>
    <s v="4th District"/>
    <x v="0"/>
    <x v="0"/>
    <s v="No"/>
    <s v="Yes"/>
    <s v="Orondo Middle School"/>
    <s v="100 Orondo School Road"/>
    <m/>
    <s v="Orondo"/>
    <s v="Washington"/>
    <s v="98843"/>
    <n v="0"/>
    <n v="0"/>
    <n v="0"/>
    <n v="0"/>
    <n v="0"/>
    <n v="0"/>
    <n v="0"/>
    <s v="No"/>
    <s v="No"/>
    <s v="No"/>
    <s v="No"/>
    <s v="No"/>
    <s v="No"/>
    <s v="No"/>
    <s v="Yes"/>
    <s v="Yes"/>
    <s v="Yes"/>
    <s v="No"/>
    <s v="No"/>
    <s v="No"/>
    <s v="No"/>
    <s v="Standard"/>
  </r>
  <r>
    <n v="159301"/>
    <x v="1266"/>
    <s v="Oroville School District"/>
    <s v="24-410"/>
    <s v="Okanogan"/>
    <s v="4th District"/>
    <x v="0"/>
    <x v="0"/>
    <s v="No"/>
    <s v="Yes"/>
    <s v="Oroville Elementary"/>
    <s v="816 Juniper St"/>
    <m/>
    <s v="Oroville"/>
    <s v="Washington"/>
    <s v="98844"/>
    <n v="257"/>
    <n v="0"/>
    <n v="5"/>
    <n v="262"/>
    <n v="0.98089999999999999"/>
    <n v="0"/>
    <n v="0.98089999999999999"/>
    <s v="Yes"/>
    <s v="Yes"/>
    <s v="Yes"/>
    <s v="Yes"/>
    <s v="Yes"/>
    <s v="Yes"/>
    <s v="Yes"/>
    <s v="Yes"/>
    <s v="No"/>
    <s v="No"/>
    <s v="No"/>
    <s v="No"/>
    <s v="No"/>
    <s v="No"/>
    <s v="CEP"/>
  </r>
  <r>
    <n v="159301"/>
    <x v="1267"/>
    <s v="Oroville School District"/>
    <s v="24-410"/>
    <s v="Okanogan"/>
    <s v="4th District"/>
    <x v="0"/>
    <x v="0"/>
    <s v="No"/>
    <s v="Yes"/>
    <s v="Oroville Middle/High"/>
    <s v="816 Juniper"/>
    <m/>
    <s v="Oroville"/>
    <s v="Washington"/>
    <s v="98844"/>
    <n v="186"/>
    <n v="0"/>
    <n v="59"/>
    <n v="245"/>
    <n v="0.75919999999999999"/>
    <n v="0"/>
    <n v="0.75919999999999999"/>
    <s v="No"/>
    <s v="No"/>
    <s v="No"/>
    <s v="No"/>
    <s v="No"/>
    <s v="No"/>
    <s v="No"/>
    <s v="No"/>
    <s v="Yes"/>
    <s v="Yes"/>
    <s v="Yes"/>
    <s v="Yes"/>
    <s v="Yes"/>
    <s v="Yes"/>
    <s v="CEP"/>
  </r>
  <r>
    <n v="160003"/>
    <x v="1268"/>
    <s v="Orting School District"/>
    <s v="27-344"/>
    <s v="Pierce"/>
    <s v="8th District"/>
    <x v="0"/>
    <x v="0"/>
    <s v="No"/>
    <s v="Yes"/>
    <s v="Orting Elementary"/>
    <s v="121 Whitesell Street NE"/>
    <m/>
    <s v="Orting"/>
    <s v="Washington"/>
    <s v="98360"/>
    <n v="130"/>
    <n v="50"/>
    <n v="428"/>
    <n v="608"/>
    <n v="0.21379999999999999"/>
    <n v="8.2199999999999995E-2"/>
    <n v="0.29609999999999997"/>
    <s v="No"/>
    <s v="Yes"/>
    <s v="Yes"/>
    <s v="Yes"/>
    <s v="Yes"/>
    <s v="No"/>
    <s v="No"/>
    <s v="No"/>
    <s v="No"/>
    <s v="No"/>
    <s v="No"/>
    <s v="No"/>
    <s v="No"/>
    <s v="No"/>
    <s v="Standard"/>
  </r>
  <r>
    <n v="160003"/>
    <x v="1269"/>
    <s v="Orting School District"/>
    <s v="27-344"/>
    <s v="Pierce"/>
    <s v="8th District"/>
    <x v="0"/>
    <x v="0"/>
    <s v="No"/>
    <s v="Yes"/>
    <s v="Orting High"/>
    <s v="121 Whitesell Street NE"/>
    <m/>
    <s v="Orting"/>
    <s v="Washington"/>
    <s v="98360"/>
    <n v="237"/>
    <n v="70"/>
    <n v="672"/>
    <n v="979"/>
    <n v="0.24210000000000001"/>
    <n v="7.1499999999999994E-2"/>
    <n v="0.31359999999999999"/>
    <s v="No"/>
    <s v="No"/>
    <s v="No"/>
    <s v="No"/>
    <s v="No"/>
    <s v="No"/>
    <s v="No"/>
    <s v="No"/>
    <s v="No"/>
    <s v="No"/>
    <s v="Yes"/>
    <s v="Yes"/>
    <s v="Yes"/>
    <s v="Yes"/>
    <s v="Standard"/>
  </r>
  <r>
    <n v="160003"/>
    <x v="1270"/>
    <s v="Orting School District"/>
    <s v="27-344"/>
    <s v="Pierce"/>
    <s v="8th District"/>
    <x v="0"/>
    <x v="0"/>
    <s v="No"/>
    <s v="Yes"/>
    <s v="Orting Middle"/>
    <s v="121 Whitesell Street NE"/>
    <m/>
    <s v="Orting"/>
    <s v="Washington"/>
    <s v="98360"/>
    <n v="186"/>
    <n v="53"/>
    <n v="474"/>
    <n v="713"/>
    <n v="0.26090000000000002"/>
    <n v="7.4300000000000005E-2"/>
    <n v="0.3352"/>
    <s v="No"/>
    <s v="No"/>
    <s v="No"/>
    <s v="No"/>
    <s v="No"/>
    <s v="No"/>
    <s v="No"/>
    <s v="Yes"/>
    <s v="Yes"/>
    <s v="Yes"/>
    <s v="No"/>
    <s v="No"/>
    <s v="No"/>
    <s v="No"/>
    <s v="Standard"/>
  </r>
  <r>
    <n v="160003"/>
    <x v="1271"/>
    <s v="Orting School District"/>
    <s v="27-344"/>
    <s v="Pierce"/>
    <s v="8th District"/>
    <x v="0"/>
    <x v="0"/>
    <s v="No"/>
    <s v="Yes"/>
    <s v="Ptarmigan Ridge Elementary"/>
    <s v="121 Whitesell Street NE"/>
    <m/>
    <s v="Orting"/>
    <s v="Washington"/>
    <s v="98360"/>
    <n v="177"/>
    <n v="55"/>
    <n v="520"/>
    <n v="752"/>
    <n v="0.2354"/>
    <n v="7.3099999999999998E-2"/>
    <n v="0.3085"/>
    <s v="No"/>
    <s v="Yes"/>
    <s v="Yes"/>
    <s v="Yes"/>
    <s v="Yes"/>
    <s v="Yes"/>
    <s v="Yes"/>
    <s v="No"/>
    <s v="No"/>
    <s v="No"/>
    <s v="No"/>
    <s v="No"/>
    <s v="No"/>
    <s v="No"/>
    <s v="Standard"/>
  </r>
  <r>
    <n v="159249"/>
    <x v="1272"/>
    <s v="Othello School District"/>
    <s v="01-147"/>
    <s v="Adams"/>
    <s v="4th District"/>
    <x v="0"/>
    <x v="0"/>
    <s v="No"/>
    <s v="Yes"/>
    <s v="Desert Oasis High School"/>
    <s v="825 E Ash"/>
    <m/>
    <s v="Othello"/>
    <s v="Washington"/>
    <s v="99344"/>
    <n v="103"/>
    <n v="0"/>
    <n v="0"/>
    <n v="103"/>
    <n v="1"/>
    <n v="0"/>
    <n v="1"/>
    <s v="No"/>
    <s v="No"/>
    <s v="No"/>
    <s v="No"/>
    <s v="No"/>
    <s v="No"/>
    <s v="No"/>
    <s v="No"/>
    <s v="No"/>
    <s v="No"/>
    <s v="Yes"/>
    <s v="Yes"/>
    <s v="Yes"/>
    <s v="Yes"/>
    <s v="CEP"/>
  </r>
  <r>
    <n v="159249"/>
    <x v="1273"/>
    <s v="Othello School District"/>
    <s v="01-147"/>
    <s v="Adams"/>
    <s v="4th District"/>
    <x v="0"/>
    <x v="0"/>
    <s v="No"/>
    <s v="Yes"/>
    <s v="Early Childhood Center"/>
    <s v="721 S. 12th Ave"/>
    <m/>
    <s v="Othello"/>
    <s v="Washington"/>
    <s v="99344"/>
    <n v="114"/>
    <n v="0"/>
    <n v="23"/>
    <n v="137"/>
    <n v="0.83209999999999995"/>
    <n v="0"/>
    <n v="0.83209999999999995"/>
    <s v="Yes"/>
    <s v="Yes"/>
    <s v="No"/>
    <s v="No"/>
    <s v="No"/>
    <s v="No"/>
    <s v="No"/>
    <s v="No"/>
    <s v="No"/>
    <s v="No"/>
    <s v="No"/>
    <s v="No"/>
    <s v="No"/>
    <s v="No"/>
    <s v="CEP"/>
  </r>
  <r>
    <n v="159249"/>
    <x v="1274"/>
    <s v="Othello School District"/>
    <s v="01-147"/>
    <s v="Adams"/>
    <s v="4th District"/>
    <x v="0"/>
    <x v="0"/>
    <s v="No"/>
    <s v="Yes"/>
    <s v="Hiawatha  Elementary"/>
    <s v="506 North 7th Avenue"/>
    <m/>
    <s v="Othello"/>
    <s v="Washington"/>
    <s v="99344"/>
    <n v="599"/>
    <n v="0"/>
    <n v="0"/>
    <n v="599"/>
    <n v="1"/>
    <n v="0"/>
    <n v="1"/>
    <s v="No"/>
    <s v="Yes"/>
    <s v="Yes"/>
    <s v="Yes"/>
    <s v="Yes"/>
    <s v="Yes"/>
    <s v="Yes"/>
    <s v="Yes"/>
    <s v="No"/>
    <s v="No"/>
    <s v="No"/>
    <s v="No"/>
    <s v="No"/>
    <s v="No"/>
    <s v="CEP"/>
  </r>
  <r>
    <n v="159249"/>
    <x v="1275"/>
    <s v="Othello School District"/>
    <s v="01-147"/>
    <s v="Adams"/>
    <s v="4th District"/>
    <x v="0"/>
    <x v="0"/>
    <s v="No"/>
    <s v="Yes"/>
    <s v="Lutacaga Elementary"/>
    <s v="795 South 7th Avenue"/>
    <m/>
    <s v="Othello"/>
    <s v="Washington"/>
    <s v="99344"/>
    <n v="558"/>
    <n v="0"/>
    <n v="18"/>
    <n v="576"/>
    <n v="0.96879999999999999"/>
    <n v="0"/>
    <n v="0.96879999999999999"/>
    <s v="No"/>
    <s v="Yes"/>
    <s v="Yes"/>
    <s v="Yes"/>
    <s v="Yes"/>
    <s v="Yes"/>
    <s v="Yes"/>
    <s v="Yes"/>
    <s v="No"/>
    <s v="No"/>
    <s v="No"/>
    <s v="No"/>
    <s v="No"/>
    <s v="No"/>
    <s v="CEP"/>
  </r>
  <r>
    <n v="159249"/>
    <x v="1276"/>
    <s v="Othello School District"/>
    <s v="01-147"/>
    <s v="Adams"/>
    <s v="4th District"/>
    <x v="0"/>
    <x v="0"/>
    <s v="No"/>
    <s v="Yes"/>
    <s v="McFarland Middle School"/>
    <s v="790 South 10th Avenue"/>
    <m/>
    <s v="Othello"/>
    <s v="Washington"/>
    <s v="99344"/>
    <n v="724"/>
    <n v="0"/>
    <n v="0"/>
    <n v="724"/>
    <n v="1"/>
    <n v="0"/>
    <n v="1"/>
    <s v="No"/>
    <s v="No"/>
    <s v="No"/>
    <s v="No"/>
    <s v="No"/>
    <s v="No"/>
    <s v="No"/>
    <s v="No"/>
    <s v="Yes"/>
    <s v="Yes"/>
    <s v="No"/>
    <s v="No"/>
    <s v="No"/>
    <s v="No"/>
    <s v="CEP"/>
  </r>
  <r>
    <n v="159249"/>
    <x v="1277"/>
    <s v="Othello School District"/>
    <s v="01-147"/>
    <s v="Adams"/>
    <s v="4th District"/>
    <x v="0"/>
    <x v="0"/>
    <s v="No"/>
    <s v="Yes"/>
    <s v="Othello High School"/>
    <s v="340 South 7th Avenue"/>
    <m/>
    <s v="Othello"/>
    <s v="Washington"/>
    <s v="99344"/>
    <n v="1246"/>
    <n v="0"/>
    <n v="103"/>
    <n v="1349"/>
    <n v="0.92359999999999998"/>
    <n v="0"/>
    <n v="0.92359999999999998"/>
    <s v="No"/>
    <s v="No"/>
    <s v="No"/>
    <s v="No"/>
    <s v="No"/>
    <s v="No"/>
    <s v="No"/>
    <s v="No"/>
    <s v="No"/>
    <s v="No"/>
    <s v="Yes"/>
    <s v="Yes"/>
    <s v="Yes"/>
    <s v="Yes"/>
    <s v="CEP"/>
  </r>
  <r>
    <n v="159249"/>
    <x v="1278"/>
    <s v="Othello School District"/>
    <s v="01-147"/>
    <s v="Adams"/>
    <s v="4th District"/>
    <x v="0"/>
    <x v="0"/>
    <s v="No"/>
    <s v="Yes"/>
    <s v="Scootney Springs Elementary"/>
    <s v="695 South 14th Avenue"/>
    <m/>
    <s v="Othello"/>
    <s v="Washington"/>
    <s v="99344"/>
    <n v="604"/>
    <n v="0"/>
    <n v="10"/>
    <n v="614"/>
    <n v="0.98370000000000002"/>
    <n v="0"/>
    <n v="0.98370000000000002"/>
    <s v="No"/>
    <s v="Yes"/>
    <s v="Yes"/>
    <s v="Yes"/>
    <s v="Yes"/>
    <s v="Yes"/>
    <s v="Yes"/>
    <s v="Yes"/>
    <s v="No"/>
    <s v="No"/>
    <s v="No"/>
    <s v="No"/>
    <s v="No"/>
    <s v="No"/>
    <s v="CEP"/>
  </r>
  <r>
    <n v="159249"/>
    <x v="1279"/>
    <s v="Othello School District"/>
    <s v="01-147"/>
    <s v="Adams"/>
    <s v="4th District"/>
    <x v="0"/>
    <x v="0"/>
    <s v="No"/>
    <s v="Yes"/>
    <s v="Wahitis Elementary School"/>
    <s v="905 South 14th Avenue"/>
    <m/>
    <s v="Othello"/>
    <s v="Washington"/>
    <s v="99344"/>
    <n v="588"/>
    <n v="0"/>
    <n v="0"/>
    <n v="588"/>
    <n v="1"/>
    <n v="0"/>
    <n v="1"/>
    <s v="No"/>
    <s v="Yes"/>
    <s v="Yes"/>
    <s v="Yes"/>
    <s v="Yes"/>
    <s v="Yes"/>
    <s v="Yes"/>
    <s v="Yes"/>
    <s v="No"/>
    <s v="No"/>
    <s v="No"/>
    <s v="No"/>
    <s v="No"/>
    <s v="No"/>
    <s v="CEP"/>
  </r>
  <r>
    <n v="159540"/>
    <x v="1280"/>
    <s v="Palisades School District"/>
    <s v="09-102"/>
    <s v="Douglas"/>
    <s v="4th District"/>
    <x v="0"/>
    <x v="0"/>
    <s v="No"/>
    <s v="Yes"/>
    <s v="Palisades  Elementary"/>
    <s v="1114 Palisades Rd."/>
    <m/>
    <s v="Palisades"/>
    <s v="Washington"/>
    <s v="98845"/>
    <n v="26"/>
    <n v="0"/>
    <n v="0"/>
    <n v="26"/>
    <n v="1"/>
    <n v="0"/>
    <n v="1"/>
    <s v="Yes"/>
    <s v="Yes"/>
    <s v="Yes"/>
    <s v="Yes"/>
    <s v="Yes"/>
    <s v="Yes"/>
    <s v="Yes"/>
    <s v="Yes"/>
    <s v="No"/>
    <s v="No"/>
    <s v="No"/>
    <s v="No"/>
    <s v="No"/>
    <s v="No"/>
    <s v="CEP"/>
  </r>
  <r>
    <n v="159452"/>
    <x v="1281"/>
    <s v="Palouse School District"/>
    <s v="38-301"/>
    <s v="Whitman"/>
    <s v="5th District"/>
    <x v="0"/>
    <x v="0"/>
    <s v="No"/>
    <s v="Yes"/>
    <s v="Palouse Elementary School"/>
    <s v="600 East Alder"/>
    <m/>
    <s v="Palouse"/>
    <s v="Washington"/>
    <s v="99161"/>
    <n v="27"/>
    <n v="6"/>
    <n v="51"/>
    <n v="84"/>
    <n v="0.32140000000000002"/>
    <n v="7.1400000000000005E-2"/>
    <n v="0.39290000000000003"/>
    <s v="Yes"/>
    <s v="Yes"/>
    <s v="Yes"/>
    <s v="Yes"/>
    <s v="Yes"/>
    <s v="Yes"/>
    <s v="Yes"/>
    <s v="No"/>
    <s v="No"/>
    <s v="No"/>
    <s v="No"/>
    <s v="No"/>
    <s v="No"/>
    <s v="No"/>
    <s v="Standard"/>
  </r>
  <r>
    <n v="159452"/>
    <x v="1282"/>
    <s v="Palouse School District"/>
    <s v="38-301"/>
    <s v="Whitman"/>
    <s v="5th District"/>
    <x v="0"/>
    <x v="0"/>
    <s v="No"/>
    <s v="Yes"/>
    <s v="Palouse High School"/>
    <s v="600 East Alder"/>
    <m/>
    <s v="Palouse"/>
    <s v="Washington"/>
    <s v="99161"/>
    <n v="8"/>
    <n v="7"/>
    <n v="36"/>
    <n v="51"/>
    <n v="0.15690000000000001"/>
    <n v="0.13730000000000001"/>
    <n v="0.29409999999999997"/>
    <s v="No"/>
    <s v="No"/>
    <s v="No"/>
    <s v="No"/>
    <s v="No"/>
    <s v="No"/>
    <s v="No"/>
    <s v="No"/>
    <s v="No"/>
    <s v="No"/>
    <s v="Yes"/>
    <s v="Yes"/>
    <s v="Yes"/>
    <s v="Yes"/>
    <s v="Standard"/>
  </r>
  <r>
    <n v="159452"/>
    <x v="1283"/>
    <s v="Palouse School District"/>
    <s v="38-301"/>
    <s v="Whitman"/>
    <s v="5th District"/>
    <x v="0"/>
    <x v="0"/>
    <s v="No"/>
    <s v="Yes"/>
    <s v="Palouse Middle School"/>
    <s v="N. 810 3rd Street"/>
    <s v="P.O. Box #398"/>
    <s v="Garfield"/>
    <s v="Washington"/>
    <s v="99130"/>
    <n v="5"/>
    <n v="6"/>
    <n v="22"/>
    <n v="33"/>
    <n v="0.1515"/>
    <n v="0.18179999999999999"/>
    <n v="0.33329999999999999"/>
    <s v="No"/>
    <s v="No"/>
    <s v="No"/>
    <s v="No"/>
    <s v="No"/>
    <s v="No"/>
    <s v="No"/>
    <s v="Yes"/>
    <s v="Yes"/>
    <s v="Yes"/>
    <s v="No"/>
    <s v="No"/>
    <s v="No"/>
    <s v="No"/>
    <s v="Standard"/>
  </r>
  <r>
    <n v="159073"/>
    <x v="1284"/>
    <s v="Paschal Sherman Indian School"/>
    <m/>
    <s v="Okanogan"/>
    <s v="4th District"/>
    <x v="1"/>
    <x v="0"/>
    <s v="No"/>
    <s v="Yes"/>
    <s v="Paschal Sherman Ind. Sch."/>
    <s v="169 North End Omak Lake Road"/>
    <m/>
    <s v="Omak"/>
    <s v="Washington"/>
    <s v="98841"/>
    <n v="212"/>
    <n v="0"/>
    <n v="0"/>
    <n v="212"/>
    <n v="1"/>
    <n v="0"/>
    <n v="1"/>
    <s v="Yes"/>
    <s v="Yes"/>
    <s v="Yes"/>
    <s v="Yes"/>
    <s v="Yes"/>
    <s v="Yes"/>
    <s v="Yes"/>
    <s v="Yes"/>
    <s v="Yes"/>
    <s v="Yes"/>
    <s v="Yes"/>
    <s v="No"/>
    <s v="No"/>
    <s v="No"/>
    <s v="CEP"/>
  </r>
  <r>
    <n v="159945"/>
    <x v="1285"/>
    <s v="Pasco School District"/>
    <s v="11-001"/>
    <s v="Franklin"/>
    <s v="4th District"/>
    <x v="0"/>
    <x v="0"/>
    <s v="No"/>
    <s v="Yes"/>
    <s v="Captain Gray Elementary School"/>
    <s v="1102 North 10th Ave"/>
    <m/>
    <s v="PASCO"/>
    <s v="Washington"/>
    <s v="99301"/>
    <n v="488"/>
    <n v="0"/>
    <n v="0"/>
    <n v="488"/>
    <n v="1"/>
    <n v="0"/>
    <n v="1"/>
    <s v="No"/>
    <s v="Yes"/>
    <s v="Yes"/>
    <s v="Yes"/>
    <s v="Yes"/>
    <s v="Yes"/>
    <s v="Yes"/>
    <s v="No"/>
    <s v="No"/>
    <s v="No"/>
    <s v="No"/>
    <s v="No"/>
    <s v="No"/>
    <s v="No"/>
    <s v="CEP"/>
  </r>
  <r>
    <n v="159945"/>
    <x v="1286"/>
    <s v="Pasco School District"/>
    <s v="11-001"/>
    <s v="Franklin"/>
    <s v="4th District"/>
    <x v="0"/>
    <x v="0"/>
    <s v="No"/>
    <s v="Yes"/>
    <s v="Chiawana High School"/>
    <s v="8125  W. Argent Rd."/>
    <m/>
    <s v="Pasco"/>
    <s v="Washington"/>
    <s v="99301"/>
    <n v="2811"/>
    <n v="0"/>
    <n v="703"/>
    <n v="3514"/>
    <n v="0.79990000000000006"/>
    <n v="0"/>
    <n v="0.79990000000000006"/>
    <s v="No"/>
    <s v="No"/>
    <s v="No"/>
    <s v="No"/>
    <s v="No"/>
    <s v="No"/>
    <s v="No"/>
    <s v="No"/>
    <s v="No"/>
    <s v="No"/>
    <s v="Yes"/>
    <s v="Yes"/>
    <s v="Yes"/>
    <s v="Yes"/>
    <s v="CEP"/>
  </r>
  <r>
    <n v="159945"/>
    <x v="1287"/>
    <s v="Pasco School District"/>
    <s v="11-001"/>
    <s v="Franklin"/>
    <s v="4th District"/>
    <x v="0"/>
    <x v="0"/>
    <s v="No"/>
    <s v="Yes"/>
    <s v="Columbia River Elementary"/>
    <s v="9011 Burns Rd"/>
    <m/>
    <s v="Pasco"/>
    <s v="Washington"/>
    <s v="99301"/>
    <n v="303"/>
    <n v="0"/>
    <n v="274"/>
    <n v="577"/>
    <n v="0.52510000000000001"/>
    <n v="0"/>
    <n v="0.52510000000000001"/>
    <s v="No"/>
    <s v="Yes"/>
    <s v="Yes"/>
    <s v="Yes"/>
    <s v="Yes"/>
    <s v="Yes"/>
    <s v="Yes"/>
    <s v="No"/>
    <s v="No"/>
    <s v="No"/>
    <s v="No"/>
    <s v="No"/>
    <s v="No"/>
    <s v="No"/>
    <s v="CEP"/>
  </r>
  <r>
    <n v="159945"/>
    <x v="1288"/>
    <s v="Pasco School District"/>
    <s v="11-001"/>
    <s v="Franklin"/>
    <s v="4th District"/>
    <x v="0"/>
    <x v="0"/>
    <s v="No"/>
    <s v="Yes"/>
    <s v="Curie STEM Elementary"/>
    <s v="715 N. California"/>
    <m/>
    <s v="PASCO"/>
    <s v="Washington"/>
    <s v="99301"/>
    <n v="426"/>
    <n v="0"/>
    <n v="0"/>
    <n v="426"/>
    <n v="1"/>
    <n v="0"/>
    <n v="1"/>
    <s v="No"/>
    <s v="No"/>
    <s v="No"/>
    <s v="No"/>
    <s v="Yes"/>
    <s v="Yes"/>
    <s v="Yes"/>
    <s v="No"/>
    <s v="No"/>
    <s v="No"/>
    <s v="No"/>
    <s v="No"/>
    <s v="No"/>
    <s v="No"/>
    <s v="CEP"/>
  </r>
  <r>
    <n v="159945"/>
    <x v="1289"/>
    <s v="Pasco School District"/>
    <s v="11-001"/>
    <s v="Franklin"/>
    <s v="4th District"/>
    <x v="0"/>
    <x v="0"/>
    <s v="No"/>
    <s v="Yes"/>
    <s v="Delta High School"/>
    <s v="5801 Broadmoor Blvd"/>
    <m/>
    <s v="Pasco"/>
    <s v="Washington"/>
    <s v="99301"/>
    <n v="252"/>
    <n v="0"/>
    <n v="332"/>
    <n v="584"/>
    <n v="0.43149999999999999"/>
    <n v="0"/>
    <n v="0.43149999999999999"/>
    <s v="No"/>
    <s v="No"/>
    <s v="No"/>
    <s v="No"/>
    <s v="No"/>
    <s v="No"/>
    <s v="No"/>
    <s v="No"/>
    <s v="No"/>
    <s v="No"/>
    <s v="Yes"/>
    <s v="Yes"/>
    <s v="Yes"/>
    <s v="Yes"/>
    <s v="CEP"/>
  </r>
  <r>
    <n v="159945"/>
    <x v="1290"/>
    <s v="Pasco School District"/>
    <s v="11-001"/>
    <s v="Franklin"/>
    <s v="4th District"/>
    <x v="0"/>
    <x v="0"/>
    <s v="No"/>
    <s v="Yes"/>
    <s v="Edwin Markham Elementary"/>
    <s v="4031 Elm Rd"/>
    <m/>
    <s v="Pasco"/>
    <s v="Washington"/>
    <s v="99301"/>
    <n v="320"/>
    <n v="0"/>
    <n v="274"/>
    <n v="594"/>
    <n v="0.53869999999999996"/>
    <n v="0"/>
    <n v="0.53869999999999996"/>
    <s v="No"/>
    <s v="Yes"/>
    <s v="Yes"/>
    <s v="Yes"/>
    <s v="Yes"/>
    <s v="Yes"/>
    <s v="Yes"/>
    <s v="No"/>
    <s v="No"/>
    <s v="No"/>
    <s v="No"/>
    <s v="No"/>
    <s v="No"/>
    <s v="No"/>
    <s v="CEP"/>
  </r>
  <r>
    <n v="159945"/>
    <x v="1291"/>
    <s v="Pasco School District"/>
    <s v="11-001"/>
    <s v="Franklin"/>
    <s v="4th District"/>
    <x v="0"/>
    <x v="0"/>
    <s v="No"/>
    <s v="Yes"/>
    <s v="Emerson Elementary"/>
    <s v="1616 W Octave St"/>
    <m/>
    <s v="Pasco"/>
    <s v="Washington"/>
    <s v="99301"/>
    <n v="433"/>
    <n v="0"/>
    <n v="0"/>
    <n v="433"/>
    <n v="1"/>
    <n v="0"/>
    <n v="1"/>
    <s v="No"/>
    <s v="Yes"/>
    <s v="Yes"/>
    <s v="Yes"/>
    <s v="Yes"/>
    <s v="Yes"/>
    <s v="Yes"/>
    <s v="No"/>
    <s v="No"/>
    <s v="No"/>
    <s v="No"/>
    <s v="No"/>
    <s v="No"/>
    <s v="No"/>
    <s v="CEP"/>
  </r>
  <r>
    <n v="159945"/>
    <x v="1292"/>
    <s v="Pasco School District"/>
    <s v="11-001"/>
    <s v="Franklin"/>
    <s v="4th District"/>
    <x v="0"/>
    <x v="0"/>
    <s v="No"/>
    <s v="Yes"/>
    <s v="Franklin Elementary"/>
    <s v="6010 Rd 52"/>
    <m/>
    <s v="Pasco"/>
    <s v="Washington"/>
    <s v="99301"/>
    <n v="355"/>
    <n v="0"/>
    <n v="235"/>
    <n v="590"/>
    <n v="0.60170000000000001"/>
    <n v="0"/>
    <n v="0.60170000000000001"/>
    <s v="No"/>
    <s v="Yes"/>
    <s v="Yes"/>
    <s v="Yes"/>
    <s v="Yes"/>
    <s v="Yes"/>
    <s v="Yes"/>
    <s v="No"/>
    <s v="No"/>
    <s v="No"/>
    <s v="No"/>
    <s v="No"/>
    <s v="No"/>
    <s v="No"/>
    <s v="CEP"/>
  </r>
  <r>
    <n v="159945"/>
    <x v="1293"/>
    <s v="Pasco School District"/>
    <s v="11-001"/>
    <s v="Franklin"/>
    <s v="4th District"/>
    <x v="0"/>
    <x v="0"/>
    <s v="No"/>
    <s v="Yes"/>
    <s v="James McGee Elementary School"/>
    <s v="4601 N. Horizon Dr"/>
    <m/>
    <s v="Pasco"/>
    <s v="Washington"/>
    <s v="99301"/>
    <n v="304"/>
    <n v="0"/>
    <n v="212"/>
    <n v="516"/>
    <n v="0.58909999999999996"/>
    <n v="0"/>
    <n v="0.58909999999999996"/>
    <s v="No"/>
    <s v="Yes"/>
    <s v="Yes"/>
    <s v="Yes"/>
    <s v="Yes"/>
    <s v="Yes"/>
    <s v="Yes"/>
    <s v="No"/>
    <s v="No"/>
    <s v="No"/>
    <s v="No"/>
    <s v="No"/>
    <s v="No"/>
    <s v="No"/>
    <s v="CEP"/>
  </r>
  <r>
    <n v="159945"/>
    <x v="1294"/>
    <s v="Pasco School District"/>
    <s v="11-001"/>
    <s v="Franklin"/>
    <s v="4th District"/>
    <x v="0"/>
    <x v="0"/>
    <s v="No"/>
    <s v="Yes"/>
    <s v="Longfellow Elementary School"/>
    <s v="301 N 10th Ave"/>
    <m/>
    <s v="PASCO"/>
    <s v="Washington"/>
    <s v="99301"/>
    <n v="371"/>
    <n v="0"/>
    <n v="0"/>
    <n v="371"/>
    <n v="1"/>
    <n v="0"/>
    <n v="1"/>
    <s v="No"/>
    <s v="Yes"/>
    <s v="Yes"/>
    <s v="Yes"/>
    <s v="Yes"/>
    <s v="Yes"/>
    <s v="Yes"/>
    <s v="No"/>
    <s v="No"/>
    <s v="No"/>
    <s v="No"/>
    <s v="No"/>
    <s v="No"/>
    <s v="No"/>
    <s v="CEP"/>
  </r>
  <r>
    <n v="159945"/>
    <x v="1295"/>
    <s v="Pasco School District"/>
    <s v="11-001"/>
    <s v="Franklin"/>
    <s v="4th District"/>
    <x v="0"/>
    <x v="0"/>
    <s v="No"/>
    <s v="Yes"/>
    <s v="Mark Twain Elementary"/>
    <s v="1801Road 40"/>
    <m/>
    <s v="pasco"/>
    <s v="Washington"/>
    <s v="99301"/>
    <n v="525"/>
    <n v="0"/>
    <n v="129"/>
    <n v="654"/>
    <n v="0.80279999999999996"/>
    <n v="0"/>
    <n v="0.80279999999999996"/>
    <s v="No"/>
    <s v="Yes"/>
    <s v="Yes"/>
    <s v="Yes"/>
    <s v="Yes"/>
    <s v="Yes"/>
    <s v="Yes"/>
    <s v="No"/>
    <s v="No"/>
    <s v="No"/>
    <s v="No"/>
    <s v="No"/>
    <s v="No"/>
    <s v="No"/>
    <s v="CEP"/>
  </r>
  <r>
    <n v="159945"/>
    <x v="1296"/>
    <s v="Pasco School District"/>
    <s v="11-001"/>
    <s v="Franklin"/>
    <s v="4th District"/>
    <x v="0"/>
    <x v="0"/>
    <s v="No"/>
    <s v="Yes"/>
    <s v="Maya Angelou Elementary"/>
    <s v="6001 Road 84"/>
    <m/>
    <s v="Pasco"/>
    <s v="Washington"/>
    <s v="99301"/>
    <n v="397"/>
    <n v="0"/>
    <n v="276"/>
    <n v="673"/>
    <n v="0.58989999999999998"/>
    <n v="0"/>
    <n v="0.58989999999999998"/>
    <s v="No"/>
    <s v="Yes"/>
    <s v="Yes"/>
    <s v="Yes"/>
    <s v="Yes"/>
    <s v="Yes"/>
    <s v="Yes"/>
    <s v="No"/>
    <s v="No"/>
    <s v="No"/>
    <s v="No"/>
    <s v="No"/>
    <s v="No"/>
    <s v="No"/>
    <s v="CEP"/>
  </r>
  <r>
    <n v="159945"/>
    <x v="1297"/>
    <s v="Pasco School District"/>
    <s v="11-001"/>
    <s v="Franklin"/>
    <s v="4th District"/>
    <x v="0"/>
    <x v="0"/>
    <s v="No"/>
    <s v="Yes"/>
    <s v="McClintock STEM Elementary"/>
    <s v="5706 Road 60"/>
    <m/>
    <s v="Pasco"/>
    <s v="Washington"/>
    <s v="99301"/>
    <n v="452"/>
    <n v="0"/>
    <n v="359"/>
    <n v="811"/>
    <n v="0.55730000000000002"/>
    <n v="0"/>
    <n v="0.55730000000000002"/>
    <s v="No"/>
    <s v="Yes"/>
    <s v="Yes"/>
    <s v="Yes"/>
    <s v="Yes"/>
    <s v="Yes"/>
    <s v="Yes"/>
    <s v="No"/>
    <s v="No"/>
    <s v="No"/>
    <s v="No"/>
    <s v="No"/>
    <s v="No"/>
    <s v="No"/>
    <s v="CEP"/>
  </r>
  <r>
    <n v="159945"/>
    <x v="1298"/>
    <s v="Pasco School District"/>
    <s v="11-001"/>
    <s v="Franklin"/>
    <s v="4th District"/>
    <x v="0"/>
    <x v="0"/>
    <s v="No"/>
    <s v="Yes"/>
    <s v="McLoughlin Middle School"/>
    <s v="2803 Road 88"/>
    <s v="Road 88"/>
    <s v="Pasco"/>
    <s v="Washington"/>
    <s v="99301"/>
    <n v="873"/>
    <n v="0"/>
    <n v="392"/>
    <n v="1265"/>
    <n v="0.69010000000000005"/>
    <n v="0"/>
    <n v="0.69010000000000005"/>
    <s v="No"/>
    <s v="No"/>
    <s v="No"/>
    <s v="No"/>
    <s v="No"/>
    <s v="No"/>
    <s v="No"/>
    <s v="Yes"/>
    <s v="Yes"/>
    <s v="Yes"/>
    <s v="No"/>
    <s v="No"/>
    <s v="No"/>
    <s v="No"/>
    <s v="CEP"/>
  </r>
  <r>
    <n v="159945"/>
    <x v="1299"/>
    <s v="Pasco School District"/>
    <s v="11-001"/>
    <s v="Franklin"/>
    <s v="4th District"/>
    <x v="0"/>
    <x v="0"/>
    <s v="No"/>
    <s v="Yes"/>
    <s v="New Horizons High School"/>
    <s v="2020 W. Argent St."/>
    <m/>
    <s v="Pasco"/>
    <s v="Washington"/>
    <s v="99301"/>
    <n v="493"/>
    <n v="0"/>
    <n v="0"/>
    <n v="493"/>
    <n v="1"/>
    <n v="0"/>
    <n v="1"/>
    <s v="No"/>
    <s v="No"/>
    <s v="No"/>
    <s v="No"/>
    <s v="No"/>
    <s v="No"/>
    <s v="No"/>
    <s v="No"/>
    <s v="No"/>
    <s v="No"/>
    <s v="Yes"/>
    <s v="Yes"/>
    <s v="Yes"/>
    <s v="Yes"/>
    <s v="CEP"/>
  </r>
  <r>
    <n v="159945"/>
    <x v="1300"/>
    <s v="Pasco School District"/>
    <s v="11-001"/>
    <s v="Franklin"/>
    <s v="4th District"/>
    <x v="0"/>
    <x v="0"/>
    <s v="No"/>
    <s v="Yes"/>
    <s v="Ochoa Middle School"/>
    <s v="1801 East Sheppard Street"/>
    <m/>
    <s v="Pasco"/>
    <s v="Washington"/>
    <s v="99301"/>
    <n v="1019"/>
    <n v="0"/>
    <n v="0"/>
    <n v="1019"/>
    <n v="1"/>
    <n v="0"/>
    <n v="1"/>
    <s v="No"/>
    <s v="No"/>
    <s v="No"/>
    <s v="No"/>
    <s v="No"/>
    <s v="No"/>
    <s v="No"/>
    <s v="Yes"/>
    <s v="Yes"/>
    <s v="Yes"/>
    <s v="No"/>
    <s v="No"/>
    <s v="No"/>
    <s v="No"/>
    <s v="CEP"/>
  </r>
  <r>
    <n v="159945"/>
    <x v="1301"/>
    <s v="Pasco School District"/>
    <s v="11-001"/>
    <s v="Franklin"/>
    <s v="4th District"/>
    <x v="0"/>
    <x v="0"/>
    <s v="No"/>
    <s v="Yes"/>
    <s v="Pasco Early Childhood"/>
    <s v="1315 N. 7th Ave"/>
    <m/>
    <s v="Pasco"/>
    <s v="Washington"/>
    <s v="99301"/>
    <n v="0"/>
    <n v="0"/>
    <n v="0"/>
    <n v="0"/>
    <n v="0"/>
    <n v="0"/>
    <n v="0"/>
    <s v="Yes"/>
    <s v="No"/>
    <s v="No"/>
    <s v="No"/>
    <s v="No"/>
    <s v="No"/>
    <s v="No"/>
    <s v="No"/>
    <s v="No"/>
    <s v="No"/>
    <s v="No"/>
    <s v="No"/>
    <s v="No"/>
    <s v="No"/>
    <s v="CEP"/>
  </r>
  <r>
    <n v="159945"/>
    <x v="1302"/>
    <s v="Pasco School District"/>
    <s v="11-001"/>
    <s v="Franklin"/>
    <s v="4th District"/>
    <x v="0"/>
    <x v="0"/>
    <s v="No"/>
    <s v="Yes"/>
    <s v="Pasco Early Learning Center"/>
    <s v="1315 N. 7th Ave"/>
    <m/>
    <s v="Pasco"/>
    <s v="Washington"/>
    <s v="99301"/>
    <n v="190"/>
    <n v="0"/>
    <n v="38"/>
    <n v="228"/>
    <n v="0.83330000000000004"/>
    <n v="0"/>
    <n v="0.83330000000000004"/>
    <s v="Yes"/>
    <s v="No"/>
    <s v="No"/>
    <s v="No"/>
    <s v="No"/>
    <s v="No"/>
    <s v="No"/>
    <s v="No"/>
    <s v="No"/>
    <s v="No"/>
    <s v="No"/>
    <s v="No"/>
    <s v="No"/>
    <s v="No"/>
    <s v="CEP"/>
  </r>
  <r>
    <n v="159945"/>
    <x v="1303"/>
    <s v="Pasco School District"/>
    <s v="11-001"/>
    <s v="Franklin"/>
    <s v="4th District"/>
    <x v="0"/>
    <x v="0"/>
    <s v="No"/>
    <s v="Yes"/>
    <s v="Pasco High School"/>
    <s v="1108 N. 10th Ave."/>
    <m/>
    <s v="Pasco"/>
    <s v="Washington"/>
    <s v="99301"/>
    <n v="2616"/>
    <n v="0"/>
    <n v="232"/>
    <n v="2848"/>
    <n v="0.91849999999999998"/>
    <n v="0"/>
    <n v="0.91849999999999998"/>
    <s v="No"/>
    <s v="No"/>
    <s v="No"/>
    <s v="No"/>
    <s v="No"/>
    <s v="No"/>
    <s v="No"/>
    <s v="No"/>
    <s v="No"/>
    <s v="No"/>
    <s v="Yes"/>
    <s v="Yes"/>
    <s v="Yes"/>
    <s v="Yes"/>
    <s v="CEP"/>
  </r>
  <r>
    <n v="159945"/>
    <x v="1304"/>
    <s v="Pasco School District"/>
    <s v="11-001"/>
    <s v="Franklin"/>
    <s v="4th District"/>
    <x v="0"/>
    <x v="0"/>
    <s v="No"/>
    <s v="Yes"/>
    <s v="Ray Reynolds Middle School"/>
    <s v="9507 Burns Rd"/>
    <m/>
    <s v="Pasco"/>
    <s v="Washington"/>
    <s v="99301"/>
    <n v="856"/>
    <n v="0"/>
    <n v="580"/>
    <n v="1436"/>
    <n v="0.59609999999999996"/>
    <n v="0"/>
    <n v="0.59609999999999996"/>
    <s v="No"/>
    <s v="No"/>
    <s v="No"/>
    <s v="No"/>
    <s v="No"/>
    <s v="No"/>
    <s v="No"/>
    <s v="Yes"/>
    <s v="Yes"/>
    <s v="Yes"/>
    <s v="No"/>
    <s v="No"/>
    <s v="No"/>
    <s v="No"/>
    <s v="CEP"/>
  </r>
  <r>
    <n v="159945"/>
    <x v="1305"/>
    <s v="Pasco School District"/>
    <s v="11-001"/>
    <s v="Franklin"/>
    <s v="4th District"/>
    <x v="0"/>
    <x v="0"/>
    <s v="No"/>
    <s v="Yes"/>
    <s v="Robert Frost Elementary School"/>
    <s v="1915 N 22nd Ave"/>
    <m/>
    <s v="PASCO"/>
    <s v="Washington"/>
    <s v="99301"/>
    <n v="564"/>
    <n v="0"/>
    <n v="0"/>
    <n v="564"/>
    <n v="1"/>
    <n v="0"/>
    <n v="1"/>
    <s v="No"/>
    <s v="Yes"/>
    <s v="Yes"/>
    <s v="Yes"/>
    <s v="Yes"/>
    <s v="Yes"/>
    <s v="Yes"/>
    <s v="No"/>
    <s v="No"/>
    <s v="No"/>
    <s v="No"/>
    <s v="No"/>
    <s v="No"/>
    <s v="No"/>
    <s v="CEP"/>
  </r>
  <r>
    <n v="159945"/>
    <x v="1306"/>
    <s v="Pasco School District"/>
    <s v="11-001"/>
    <s v="Franklin"/>
    <s v="4th District"/>
    <x v="0"/>
    <x v="0"/>
    <s v="No"/>
    <s v="Yes"/>
    <s v="Rowena Chess Elementary School"/>
    <s v="715 N. 24th Ave."/>
    <m/>
    <s v="PASCO"/>
    <s v="Washington"/>
    <s v="99301"/>
    <n v="474"/>
    <n v="0"/>
    <n v="0"/>
    <n v="474"/>
    <n v="1"/>
    <n v="0"/>
    <n v="1"/>
    <s v="No"/>
    <s v="Yes"/>
    <s v="Yes"/>
    <s v="Yes"/>
    <s v="Yes"/>
    <s v="Yes"/>
    <s v="Yes"/>
    <s v="No"/>
    <s v="No"/>
    <s v="No"/>
    <s v="No"/>
    <s v="No"/>
    <s v="No"/>
    <s v="No"/>
    <s v="CEP"/>
  </r>
  <r>
    <n v="159945"/>
    <x v="1307"/>
    <s v="Pasco School District"/>
    <s v="11-001"/>
    <s v="Franklin"/>
    <s v="4th District"/>
    <x v="0"/>
    <x v="0"/>
    <s v="No"/>
    <s v="Yes"/>
    <s v="Ruth Livingston Elementary School"/>
    <s v="2515 Road 84"/>
    <m/>
    <s v="pasco"/>
    <s v="Washington"/>
    <s v="99301"/>
    <n v="301"/>
    <n v="0"/>
    <n v="332"/>
    <n v="633"/>
    <n v="0.47549999999999998"/>
    <n v="0"/>
    <n v="0.47549999999999998"/>
    <s v="No"/>
    <s v="Yes"/>
    <s v="Yes"/>
    <s v="Yes"/>
    <s v="Yes"/>
    <s v="Yes"/>
    <s v="Yes"/>
    <s v="No"/>
    <s v="No"/>
    <s v="No"/>
    <s v="No"/>
    <s v="No"/>
    <s v="No"/>
    <s v="No"/>
    <s v="CEP"/>
  </r>
  <r>
    <n v="159945"/>
    <x v="1308"/>
    <s v="Pasco School District"/>
    <s v="11-001"/>
    <s v="Franklin"/>
    <s v="4th District"/>
    <x v="0"/>
    <x v="0"/>
    <s v="No"/>
    <s v="Yes"/>
    <s v="Stevens Middle School"/>
    <s v="1120 N. 22 nd Street"/>
    <m/>
    <s v="Pasco"/>
    <s v="Washington"/>
    <s v="99301"/>
    <n v="1115"/>
    <n v="0"/>
    <n v="0"/>
    <n v="1115"/>
    <n v="1"/>
    <n v="0"/>
    <n v="1"/>
    <s v="No"/>
    <s v="No"/>
    <s v="No"/>
    <s v="No"/>
    <s v="No"/>
    <s v="No"/>
    <s v="No"/>
    <s v="Yes"/>
    <s v="Yes"/>
    <s v="Yes"/>
    <s v="No"/>
    <s v="No"/>
    <s v="No"/>
    <s v="No"/>
    <s v="CEP"/>
  </r>
  <r>
    <n v="159945"/>
    <x v="1309"/>
    <s v="Pasco School District"/>
    <s v="11-001"/>
    <s v="Franklin"/>
    <s v="4th District"/>
    <x v="0"/>
    <x v="0"/>
    <s v="No"/>
    <s v="Yes"/>
    <s v="Three Rivers Elementary"/>
    <s v="3901 Road 84"/>
    <m/>
    <s v="pasco"/>
    <s v="Washington"/>
    <s v="99301"/>
    <n v="626"/>
    <n v="0"/>
    <n v="68"/>
    <n v="694"/>
    <n v="0.90200000000000002"/>
    <n v="0"/>
    <n v="0.90200000000000002"/>
    <s v="No"/>
    <s v="Yes"/>
    <s v="Yes"/>
    <s v="Yes"/>
    <s v="Yes"/>
    <s v="Yes"/>
    <s v="Yes"/>
    <s v="No"/>
    <s v="No"/>
    <s v="No"/>
    <s v="No"/>
    <s v="No"/>
    <s v="No"/>
    <s v="No"/>
    <s v="CEP"/>
  </r>
  <r>
    <n v="159945"/>
    <x v="1310"/>
    <s v="Pasco School District"/>
    <s v="11-001"/>
    <s v="Franklin"/>
    <s v="4th District"/>
    <x v="0"/>
    <x v="0"/>
    <s v="No"/>
    <s v="Yes"/>
    <s v="Virgie Robinson Elementary School"/>
    <s v="125 S Wehe Street"/>
    <m/>
    <s v="PASCO"/>
    <s v="Washington"/>
    <s v="99301"/>
    <n v="585"/>
    <n v="0"/>
    <n v="0"/>
    <n v="585"/>
    <n v="1"/>
    <n v="0"/>
    <n v="1"/>
    <s v="Yes"/>
    <s v="Yes"/>
    <s v="Yes"/>
    <s v="Yes"/>
    <s v="Yes"/>
    <s v="Yes"/>
    <s v="Yes"/>
    <s v="No"/>
    <s v="No"/>
    <s v="No"/>
    <s v="No"/>
    <s v="No"/>
    <s v="No"/>
    <s v="No"/>
    <s v="CEP"/>
  </r>
  <r>
    <n v="159945"/>
    <x v="1311"/>
    <s v="Pasco School District"/>
    <s v="11-001"/>
    <s v="Franklin"/>
    <s v="4th District"/>
    <x v="0"/>
    <x v="0"/>
    <s v="No"/>
    <s v="Yes"/>
    <s v="Whittier Elementary School"/>
    <s v="616 N. Wehe"/>
    <m/>
    <s v="pasco"/>
    <s v="Washington"/>
    <s v="99301"/>
    <n v="431"/>
    <n v="0"/>
    <n v="0"/>
    <n v="431"/>
    <n v="1"/>
    <n v="0"/>
    <n v="1"/>
    <s v="Yes"/>
    <s v="Yes"/>
    <s v="Yes"/>
    <s v="Yes"/>
    <s v="No"/>
    <s v="No"/>
    <s v="No"/>
    <s v="No"/>
    <s v="No"/>
    <s v="No"/>
    <s v="No"/>
    <s v="No"/>
    <s v="No"/>
    <s v="No"/>
    <s v="CEP"/>
  </r>
  <r>
    <n v="159634"/>
    <x v="1312"/>
    <s v="Pateros School District"/>
    <s v="24-122"/>
    <s v="Okanogan"/>
    <s v="4th District"/>
    <x v="0"/>
    <x v="0"/>
    <s v="No"/>
    <s v="Yes"/>
    <s v="Pateros Elementary"/>
    <s v="344 W Beach St"/>
    <m/>
    <s v="Pateros"/>
    <s v="Washington"/>
    <s v="98846"/>
    <n v="108"/>
    <n v="0"/>
    <n v="23"/>
    <n v="131"/>
    <n v="0.82440000000000002"/>
    <n v="0"/>
    <n v="0.82440000000000002"/>
    <s v="Yes"/>
    <s v="Yes"/>
    <s v="Yes"/>
    <s v="Yes"/>
    <s v="Yes"/>
    <s v="Yes"/>
    <s v="Yes"/>
    <s v="Yes"/>
    <s v="No"/>
    <s v="No"/>
    <s v="No"/>
    <s v="No"/>
    <s v="No"/>
    <s v="No"/>
    <s v="CEP"/>
  </r>
  <r>
    <n v="159634"/>
    <x v="1313"/>
    <s v="Pateros School District"/>
    <s v="24-122"/>
    <s v="Okanogan"/>
    <s v="4th District"/>
    <x v="0"/>
    <x v="0"/>
    <s v="No"/>
    <s v="Yes"/>
    <s v="Pateros Jr/Sr High"/>
    <s v="344 W Beach St"/>
    <m/>
    <s v="Pateros"/>
    <s v="Washington"/>
    <s v="98846"/>
    <n v="113"/>
    <n v="0"/>
    <n v="23"/>
    <n v="136"/>
    <n v="0.83089999999999997"/>
    <n v="0"/>
    <n v="0.83089999999999997"/>
    <s v="No"/>
    <s v="No"/>
    <s v="No"/>
    <s v="No"/>
    <s v="No"/>
    <s v="No"/>
    <s v="No"/>
    <s v="No"/>
    <s v="Yes"/>
    <s v="Yes"/>
    <s v="Yes"/>
    <s v="Yes"/>
    <s v="Yes"/>
    <s v="Yes"/>
    <s v="CEP"/>
  </r>
  <r>
    <n v="159896"/>
    <x v="1314"/>
    <s v="Paterson School District"/>
    <s v="03-050"/>
    <s v="Benton"/>
    <s v="4th District"/>
    <x v="0"/>
    <x v="0"/>
    <s v="No"/>
    <s v="Yes"/>
    <s v="Paterson Elementary School"/>
    <s v="PO BOX 189"/>
    <s v="51409 Prior Avenue"/>
    <s v="Paterson"/>
    <s v="Washington"/>
    <s v="99345"/>
    <n v="88"/>
    <n v="25"/>
    <n v="28"/>
    <n v="141"/>
    <n v="0.62409999999999999"/>
    <n v="0.17730000000000001"/>
    <n v="0.8014"/>
    <s v="Yes"/>
    <s v="Yes"/>
    <s v="Yes"/>
    <s v="Yes"/>
    <s v="Yes"/>
    <s v="Yes"/>
    <s v="Yes"/>
    <s v="Yes"/>
    <s v="Yes"/>
    <s v="Yes"/>
    <s v="No"/>
    <s v="No"/>
    <s v="No"/>
    <s v="No"/>
    <s v="Provision II – Breakfast and Lunch"/>
  </r>
  <r>
    <n v="159423"/>
    <x v="1315"/>
    <s v="Pe Ell School District"/>
    <s v="21-301"/>
    <s v="Lewis"/>
    <s v="3rd District"/>
    <x v="0"/>
    <x v="0"/>
    <s v="No"/>
    <s v="Yes"/>
    <s v="Pe Ell School"/>
    <s v="519 N. 2nd Street"/>
    <s v="PO Box 368"/>
    <s v="Pe Ell"/>
    <s v="Washington"/>
    <s v="98572"/>
    <n v="194"/>
    <n v="0"/>
    <n v="73"/>
    <n v="267"/>
    <n v="0.72660000000000002"/>
    <n v="0"/>
    <n v="0.72660000000000002"/>
    <s v="Yes"/>
    <s v="Yes"/>
    <s v="Yes"/>
    <s v="Yes"/>
    <s v="Yes"/>
    <s v="Yes"/>
    <s v="Yes"/>
    <s v="Yes"/>
    <s v="Yes"/>
    <s v="Yes"/>
    <s v="Yes"/>
    <s v="Yes"/>
    <s v="Yes"/>
    <s v="Yes"/>
    <s v="CEP"/>
  </r>
  <r>
    <n v="159268"/>
    <x v="1316"/>
    <s v="Peninsula School District"/>
    <s v="27-401"/>
    <m/>
    <s v="6th District"/>
    <x v="0"/>
    <x v="0"/>
    <s v="No"/>
    <s v="Yes"/>
    <s v="Artondale Elementary (w/ ECEAP)"/>
    <s v="6219 40th St NW"/>
    <s v="6219 40th St NW"/>
    <s v="Gig Harbor"/>
    <s v="Washington"/>
    <s v="98335"/>
    <n v="76"/>
    <n v="4"/>
    <n v="275"/>
    <n v="355"/>
    <n v="0.21410000000000001"/>
    <n v="1.1299999999999999E-2"/>
    <n v="0.22539999999999999"/>
    <s v="Yes"/>
    <s v="Yes"/>
    <s v="Yes"/>
    <s v="Yes"/>
    <s v="Yes"/>
    <s v="Yes"/>
    <s v="Yes"/>
    <s v="No"/>
    <s v="No"/>
    <s v="No"/>
    <s v="No"/>
    <s v="No"/>
    <s v="No"/>
    <s v="No"/>
    <s v="Standard"/>
  </r>
  <r>
    <n v="159268"/>
    <x v="1317"/>
    <s v="Peninsula School District"/>
    <s v="27-401"/>
    <s v="Pierce"/>
    <s v="6th District"/>
    <x v="0"/>
    <x v="0"/>
    <s v="No"/>
    <s v="Yes"/>
    <s v="Discovery Elementary"/>
    <s v="4905 Rosedale ST NW"/>
    <s v="4905 Rosedale ST NW"/>
    <s v="Gig Harbor"/>
    <s v="Washington"/>
    <s v="98335"/>
    <n v="50"/>
    <n v="8"/>
    <n v="239"/>
    <n v="297"/>
    <n v="0.16839999999999999"/>
    <n v="2.69E-2"/>
    <n v="0.1953"/>
    <s v="No"/>
    <s v="Yes"/>
    <s v="Yes"/>
    <s v="Yes"/>
    <s v="Yes"/>
    <s v="Yes"/>
    <s v="Yes"/>
    <s v="No"/>
    <s v="No"/>
    <s v="No"/>
    <s v="No"/>
    <s v="No"/>
    <s v="No"/>
    <s v="No"/>
    <s v="Standard"/>
  </r>
  <r>
    <n v="159268"/>
    <x v="1318"/>
    <s v="Peninsula School District"/>
    <s v="27-401"/>
    <s v="Pierce"/>
    <s v="6th District"/>
    <x v="0"/>
    <x v="0"/>
    <s v="No"/>
    <s v="Yes"/>
    <s v="Evergreen Elementary (w/ ECEAP)"/>
    <s v="1632 Key Peninsula Hwy. KPS"/>
    <s v="1632 Key Peninsula Hwy. KPS"/>
    <s v="Lakebay"/>
    <s v="Washington"/>
    <s v="98349"/>
    <n v="124"/>
    <n v="16"/>
    <n v="107"/>
    <n v="247"/>
    <n v="0.502"/>
    <n v="6.4799999999999996E-2"/>
    <n v="0.56679999999999997"/>
    <s v="Yes"/>
    <s v="Yes"/>
    <s v="Yes"/>
    <s v="Yes"/>
    <s v="Yes"/>
    <s v="Yes"/>
    <s v="Yes"/>
    <s v="No"/>
    <s v="No"/>
    <s v="No"/>
    <s v="No"/>
    <s v="No"/>
    <s v="No"/>
    <s v="No"/>
    <s v="Standard"/>
  </r>
  <r>
    <n v="159268"/>
    <x v="1319"/>
    <s v="Peninsula School District"/>
    <s v="27-401"/>
    <s v="Pierce"/>
    <s v="6th District"/>
    <x v="0"/>
    <x v="0"/>
    <s v="No"/>
    <s v="Yes"/>
    <s v="Gig Harbor High"/>
    <s v="5101 Rosedale St NW"/>
    <m/>
    <s v="Gig Harbor"/>
    <s v="Washington"/>
    <s v="98335"/>
    <n v="186"/>
    <n v="15"/>
    <n v="1061"/>
    <n v="1262"/>
    <n v="0.1474"/>
    <n v="1.1900000000000001E-2"/>
    <n v="0.1593"/>
    <s v="No"/>
    <s v="No"/>
    <s v="No"/>
    <s v="No"/>
    <s v="No"/>
    <s v="No"/>
    <s v="No"/>
    <s v="No"/>
    <s v="No"/>
    <s v="No"/>
    <s v="Yes"/>
    <s v="Yes"/>
    <s v="Yes"/>
    <s v="Yes"/>
    <s v="Standard"/>
  </r>
  <r>
    <n v="159268"/>
    <x v="1320"/>
    <s v="Peninsula School District"/>
    <s v="27-401"/>
    <s v="Pierce"/>
    <s v="6th District"/>
    <x v="0"/>
    <x v="0"/>
    <s v="No"/>
    <s v="Yes"/>
    <s v="Goodman Middle"/>
    <s v="3701 38th AV NW"/>
    <m/>
    <s v="Gig Harbor"/>
    <s v="Washington"/>
    <s v="98335"/>
    <n v="79"/>
    <n v="4"/>
    <n v="352"/>
    <n v="435"/>
    <n v="0.18160000000000001"/>
    <n v="9.1999999999999998E-3"/>
    <n v="0.1908"/>
    <s v="No"/>
    <s v="No"/>
    <s v="No"/>
    <s v="No"/>
    <s v="No"/>
    <s v="No"/>
    <s v="No"/>
    <s v="Yes"/>
    <s v="Yes"/>
    <s v="Yes"/>
    <s v="No"/>
    <s v="No"/>
    <s v="No"/>
    <s v="No"/>
    <s v="Standard"/>
  </r>
  <r>
    <n v="159268"/>
    <x v="1321"/>
    <s v="Peninsula School District"/>
    <s v="27-401"/>
    <s v="Pierce"/>
    <s v="6th District"/>
    <x v="0"/>
    <x v="0"/>
    <s v="No"/>
    <s v="Yes"/>
    <s v="Harbor Heights Elementary"/>
    <s v="4002  36th Street NW"/>
    <m/>
    <s v="Gig Harbor"/>
    <s v="Washington"/>
    <s v="98335"/>
    <n v="61"/>
    <n v="6"/>
    <n v="331"/>
    <n v="398"/>
    <n v="0.15329999999999999"/>
    <n v="1.5100000000000001E-2"/>
    <n v="0.16830000000000001"/>
    <s v="No"/>
    <s v="Yes"/>
    <s v="Yes"/>
    <s v="Yes"/>
    <s v="Yes"/>
    <s v="Yes"/>
    <s v="Yes"/>
    <s v="No"/>
    <s v="No"/>
    <s v="No"/>
    <s v="No"/>
    <s v="No"/>
    <s v="No"/>
    <s v="No"/>
    <s v="Standard"/>
  </r>
  <r>
    <n v="159268"/>
    <x v="1322"/>
    <s v="Peninsula School District"/>
    <s v="27-401"/>
    <s v="Pierce"/>
    <s v="6th District"/>
    <x v="0"/>
    <x v="0"/>
    <s v="No"/>
    <s v="Yes"/>
    <s v="Harbor Ridge Middle"/>
    <s v="9010 Prentice Av NW"/>
    <m/>
    <s v="Gig Harbor"/>
    <s v="Washington"/>
    <s v="98332"/>
    <n v="81"/>
    <n v="16"/>
    <n v="466"/>
    <n v="563"/>
    <n v="0.1439"/>
    <n v="2.8400000000000002E-2"/>
    <n v="0.17230000000000001"/>
    <s v="No"/>
    <s v="No"/>
    <s v="No"/>
    <s v="No"/>
    <s v="No"/>
    <s v="No"/>
    <s v="No"/>
    <s v="Yes"/>
    <s v="Yes"/>
    <s v="Yes"/>
    <s v="No"/>
    <s v="No"/>
    <s v="No"/>
    <s v="No"/>
    <s v="Standard"/>
  </r>
  <r>
    <n v="159268"/>
    <x v="1323"/>
    <s v="Peninsula School District"/>
    <s v="27-401"/>
    <s v="Pierce"/>
    <s v="6th District"/>
    <x v="0"/>
    <x v="0"/>
    <s v="No"/>
    <s v="Yes"/>
    <s v="Henderson Bay High School"/>
    <s v="8402 Skansie Ave"/>
    <m/>
    <s v="Gig Harbor"/>
    <s v="Washington"/>
    <s v="98332"/>
    <n v="74"/>
    <n v="12"/>
    <n v="16"/>
    <n v="102"/>
    <n v="0.72550000000000003"/>
    <n v="0.1176"/>
    <n v="0.84309999999999996"/>
    <s v="No"/>
    <s v="No"/>
    <s v="No"/>
    <s v="No"/>
    <s v="No"/>
    <s v="No"/>
    <s v="No"/>
    <s v="No"/>
    <s v="No"/>
    <s v="No"/>
    <s v="Yes"/>
    <s v="Yes"/>
    <s v="Yes"/>
    <s v="Yes"/>
    <s v="Standard"/>
  </r>
  <r>
    <n v="159268"/>
    <x v="1324"/>
    <s v="Peninsula School District"/>
    <s v="27-401"/>
    <s v="Pierce"/>
    <s v="6th District"/>
    <x v="0"/>
    <x v="0"/>
    <s v="No"/>
    <s v="Yes"/>
    <s v="Key Peninsula Middle"/>
    <s v="5510 Key Peninsula HWY NW"/>
    <m/>
    <s v="Lakebay"/>
    <s v="Washington"/>
    <s v="98349"/>
    <n v="157"/>
    <n v="18"/>
    <n v="269"/>
    <n v="444"/>
    <n v="0.35360000000000003"/>
    <n v="4.0500000000000001E-2"/>
    <n v="0.39410000000000001"/>
    <s v="No"/>
    <s v="No"/>
    <s v="No"/>
    <s v="No"/>
    <s v="No"/>
    <s v="No"/>
    <s v="No"/>
    <s v="Yes"/>
    <s v="Yes"/>
    <s v="Yes"/>
    <s v="No"/>
    <s v="No"/>
    <s v="No"/>
    <s v="No"/>
    <s v="Standard"/>
  </r>
  <r>
    <n v="159268"/>
    <x v="1325"/>
    <s v="Peninsula School District"/>
    <s v="27-401"/>
    <s v="Pierce"/>
    <s v="6th District"/>
    <x v="0"/>
    <x v="0"/>
    <s v="No"/>
    <s v="Yes"/>
    <s v="Kopachuck Middle"/>
    <s v="10414 56th ST NW"/>
    <m/>
    <s v="Gig Harbor"/>
    <s v="Washington"/>
    <s v="98335"/>
    <n v="67"/>
    <n v="10"/>
    <n v="358"/>
    <n v="435"/>
    <n v="0.154"/>
    <n v="2.3E-2"/>
    <n v="0.17699999999999999"/>
    <s v="No"/>
    <s v="No"/>
    <s v="No"/>
    <s v="No"/>
    <s v="No"/>
    <s v="No"/>
    <s v="No"/>
    <s v="Yes"/>
    <s v="Yes"/>
    <s v="Yes"/>
    <s v="No"/>
    <s v="No"/>
    <s v="No"/>
    <s v="No"/>
    <s v="Standard"/>
  </r>
  <r>
    <n v="159268"/>
    <x v="1326"/>
    <s v="Peninsula School District"/>
    <s v="27-401"/>
    <s v="Pierce"/>
    <s v="6th District"/>
    <x v="0"/>
    <x v="0"/>
    <s v="No"/>
    <s v="Yes"/>
    <s v="Minter Creek Elementary"/>
    <s v="12617 118th Ave NW"/>
    <m/>
    <s v="Gig Harbor"/>
    <s v="Washington"/>
    <s v="98329"/>
    <n v="88"/>
    <n v="7"/>
    <n v="162"/>
    <n v="257"/>
    <n v="0.34239999999999998"/>
    <n v="2.7199999999999998E-2"/>
    <n v="0.36959999999999998"/>
    <s v="No"/>
    <s v="Yes"/>
    <s v="Yes"/>
    <s v="Yes"/>
    <s v="Yes"/>
    <s v="Yes"/>
    <s v="Yes"/>
    <s v="No"/>
    <s v="No"/>
    <s v="No"/>
    <s v="No"/>
    <s v="No"/>
    <s v="No"/>
    <s v="No"/>
    <s v="Standard"/>
  </r>
  <r>
    <n v="159268"/>
    <x v="1327"/>
    <s v="Peninsula School District"/>
    <s v="27-401"/>
    <s v="Pierce"/>
    <s v="6th District"/>
    <x v="0"/>
    <x v="0"/>
    <s v="No"/>
    <s v="Yes"/>
    <s v="Peninsula High"/>
    <s v="14105 Purdy Dr NW"/>
    <s v="14105 Purdy Dr NW"/>
    <s v="Gig Harbor"/>
    <s v="Washington"/>
    <s v="98359"/>
    <n v="311"/>
    <n v="42"/>
    <n v="883"/>
    <n v="1236"/>
    <n v="0.25159999999999999"/>
    <n v="3.4000000000000002E-2"/>
    <n v="0.28560000000000002"/>
    <s v="No"/>
    <s v="No"/>
    <s v="No"/>
    <s v="No"/>
    <s v="No"/>
    <s v="No"/>
    <s v="No"/>
    <s v="No"/>
    <s v="No"/>
    <s v="No"/>
    <s v="Yes"/>
    <s v="Yes"/>
    <s v="Yes"/>
    <s v="Yes"/>
    <s v="Standard"/>
  </r>
  <r>
    <n v="159268"/>
    <x v="1328"/>
    <s v="Peninsula School District"/>
    <s v="27-401"/>
    <s v="Pierce"/>
    <s v="6th District"/>
    <x v="0"/>
    <x v="0"/>
    <s v="No"/>
    <s v="Yes"/>
    <s v="Pioneer Elementary"/>
    <s v="8502 Skansie Ave"/>
    <m/>
    <s v="Gig Harbor"/>
    <s v="Washington"/>
    <s v="98332"/>
    <n v="52"/>
    <n v="8"/>
    <n v="417"/>
    <n v="477"/>
    <n v="0.109"/>
    <n v="1.6799999999999999E-2"/>
    <n v="0.1258"/>
    <s v="No"/>
    <s v="Yes"/>
    <s v="Yes"/>
    <s v="Yes"/>
    <s v="Yes"/>
    <s v="Yes"/>
    <s v="Yes"/>
    <s v="No"/>
    <s v="No"/>
    <s v="No"/>
    <s v="No"/>
    <s v="No"/>
    <s v="No"/>
    <s v="No"/>
    <s v="Standard"/>
  </r>
  <r>
    <n v="159268"/>
    <x v="1329"/>
    <s v="Peninsula School District"/>
    <s v="27-401"/>
    <s v="Pierce"/>
    <s v="6th District"/>
    <x v="0"/>
    <x v="0"/>
    <s v="No"/>
    <s v="Yes"/>
    <s v="Purdy Elementary"/>
    <s v="13815 62nd Ave NW"/>
    <m/>
    <s v="Gig Harbor"/>
    <s v="Washington"/>
    <s v="98332"/>
    <n v="85"/>
    <n v="10"/>
    <n v="339"/>
    <n v="434"/>
    <n v="0.19589999999999999"/>
    <n v="2.3E-2"/>
    <n v="0.21890000000000001"/>
    <s v="No"/>
    <s v="Yes"/>
    <s v="Yes"/>
    <s v="Yes"/>
    <s v="Yes"/>
    <s v="Yes"/>
    <s v="Yes"/>
    <s v="No"/>
    <s v="No"/>
    <s v="No"/>
    <s v="No"/>
    <s v="No"/>
    <s v="No"/>
    <s v="No"/>
    <s v="Standard"/>
  </r>
  <r>
    <n v="159268"/>
    <x v="1330"/>
    <s v="Peninsula School District"/>
    <s v="27-401"/>
    <s v="Pierce"/>
    <s v="6th District"/>
    <x v="0"/>
    <x v="0"/>
    <s v="No"/>
    <s v="Yes"/>
    <s v="Swift Water Elementary"/>
    <s v="10811 Harbor Hill Dr"/>
    <m/>
    <s v="Gig Harbor"/>
    <s v="Washington"/>
    <s v="98332"/>
    <n v="52"/>
    <n v="3"/>
    <n v="392"/>
    <n v="447"/>
    <n v="0.1163"/>
    <n v="6.7000000000000002E-3"/>
    <n v="0.123"/>
    <s v="No"/>
    <s v="Yes"/>
    <s v="Yes"/>
    <s v="Yes"/>
    <s v="Yes"/>
    <s v="Yes"/>
    <s v="Yes"/>
    <s v="No"/>
    <s v="No"/>
    <s v="No"/>
    <s v="No"/>
    <s v="No"/>
    <s v="No"/>
    <s v="No"/>
    <s v="Standard"/>
  </r>
  <r>
    <n v="159268"/>
    <x v="1331"/>
    <s v="Peninsula School District"/>
    <s v="27-401"/>
    <s v="Pierce"/>
    <s v="6th District"/>
    <x v="0"/>
    <x v="0"/>
    <s v="No"/>
    <s v="Yes"/>
    <s v="Vaughn Elementary (w/ ECEAP)"/>
    <s v="17521 Hall Road NW"/>
    <m/>
    <s v="Vaughn"/>
    <s v="Washington"/>
    <s v="98394"/>
    <n v="112"/>
    <n v="14"/>
    <n v="160"/>
    <n v="286"/>
    <n v="0.3916"/>
    <n v="4.9000000000000002E-2"/>
    <n v="0.44059999999999999"/>
    <s v="Yes"/>
    <s v="Yes"/>
    <s v="Yes"/>
    <s v="Yes"/>
    <s v="Yes"/>
    <s v="Yes"/>
    <s v="Yes"/>
    <s v="No"/>
    <s v="No"/>
    <s v="No"/>
    <s v="No"/>
    <s v="No"/>
    <s v="No"/>
    <s v="No"/>
    <s v="Standard"/>
  </r>
  <r>
    <n v="159268"/>
    <x v="1332"/>
    <s v="Peninsula School District"/>
    <s v="27-401"/>
    <s v="Pierce"/>
    <s v="6th District"/>
    <x v="0"/>
    <x v="0"/>
    <s v="No"/>
    <s v="Yes"/>
    <s v="Voyager Elementary"/>
    <s v="5615 Kopachuck Dr NW"/>
    <m/>
    <s v="Gig Harobr"/>
    <s v="Washington"/>
    <s v="98335"/>
    <n v="50"/>
    <n v="5"/>
    <n v="377"/>
    <n v="432"/>
    <n v="0.1157"/>
    <n v="1.1599999999999999E-2"/>
    <n v="0.1273"/>
    <s v="No"/>
    <s v="Yes"/>
    <s v="Yes"/>
    <s v="Yes"/>
    <s v="Yes"/>
    <s v="Yes"/>
    <s v="Yes"/>
    <s v="No"/>
    <s v="No"/>
    <s v="No"/>
    <s v="No"/>
    <s v="No"/>
    <s v="No"/>
    <s v="No"/>
    <s v="Standard"/>
  </r>
  <r>
    <n v="159860"/>
    <x v="1333"/>
    <s v="Pierce County Juvenile Court"/>
    <m/>
    <s v="Pierce"/>
    <s v="6th District"/>
    <x v="0"/>
    <x v="1"/>
    <s v="Yes"/>
    <s v="Yes"/>
    <s v="Pierce County Juvenile - Pods"/>
    <s v="5501 6th Ave"/>
    <m/>
    <s v="Tacoma"/>
    <s v="Washington"/>
    <s v="98406"/>
    <n v="17"/>
    <n v="0"/>
    <n v="0"/>
    <n v="17"/>
    <n v="1"/>
    <n v="0"/>
    <n v="1"/>
    <s v="No"/>
    <s v="No"/>
    <s v="No"/>
    <s v="No"/>
    <s v="No"/>
    <s v="Yes"/>
    <s v="Yes"/>
    <s v="Yes"/>
    <s v="Yes"/>
    <s v="Yes"/>
    <s v="Yes"/>
    <s v="Yes"/>
    <s v="Yes"/>
    <s v="Yes"/>
    <s v="Standard"/>
  </r>
  <r>
    <n v="160514"/>
    <x v="1334"/>
    <s v="Pinnacles Prep Charter School"/>
    <s v="04-901"/>
    <s v="Chelan"/>
    <s v="8th District"/>
    <x v="0"/>
    <x v="0"/>
    <s v="No"/>
    <s v="Yes"/>
    <s v="Pinnacles Prep Charter School"/>
    <s v="504 S. Chelan Ave."/>
    <s v=""/>
    <s v="Wenatchee"/>
    <s v="Washington"/>
    <s v="98801"/>
    <n v="60"/>
    <n v="20"/>
    <n v="86"/>
    <n v="166"/>
    <n v="0.3614"/>
    <n v="0.1205"/>
    <n v="0.4819"/>
    <s v="No"/>
    <s v="No"/>
    <s v="No"/>
    <s v="No"/>
    <s v="No"/>
    <s v="No"/>
    <s v="No"/>
    <s v="Yes"/>
    <s v="Yes"/>
    <s v="Yes"/>
    <s v="No"/>
    <s v="No"/>
    <s v="No"/>
    <s v="No"/>
    <s v="Standard"/>
  </r>
  <r>
    <n v="159424"/>
    <x v="1335"/>
    <s v="Pioneer School District"/>
    <s v="23-402"/>
    <s v="Mason"/>
    <s v="6th District"/>
    <x v="0"/>
    <x v="0"/>
    <s v="No"/>
    <s v="Yes"/>
    <s v="Pioneer Elementary School"/>
    <s v="110 E. Spencer Lake Rd."/>
    <m/>
    <s v="Shelton"/>
    <s v="Washington"/>
    <s v="98584"/>
    <n v="365"/>
    <n v="0"/>
    <n v="118"/>
    <n v="483"/>
    <n v="0.75570000000000004"/>
    <n v="0"/>
    <n v="0.75570000000000004"/>
    <s v="Yes"/>
    <s v="Yes"/>
    <s v="Yes"/>
    <s v="Yes"/>
    <s v="Yes"/>
    <s v="Yes"/>
    <s v="Yes"/>
    <s v="No"/>
    <s v="No"/>
    <s v="No"/>
    <s v="No"/>
    <s v="No"/>
    <s v="No"/>
    <s v="No"/>
    <s v="CEP"/>
  </r>
  <r>
    <n v="159424"/>
    <x v="1336"/>
    <s v="Pioneer School District"/>
    <s v="23-402"/>
    <s v="Mason"/>
    <s v="6th District"/>
    <x v="0"/>
    <x v="0"/>
    <s v="No"/>
    <s v="Yes"/>
    <s v="Pioneer Intermediate/Middle School"/>
    <s v="50 E Spencer Lake Rd."/>
    <m/>
    <s v="SHELTON"/>
    <s v="Washington"/>
    <s v="98584"/>
    <n v="178"/>
    <n v="0"/>
    <n v="64"/>
    <n v="242"/>
    <n v="0.73550000000000004"/>
    <n v="0"/>
    <n v="0.73550000000000004"/>
    <s v="No"/>
    <s v="No"/>
    <s v="No"/>
    <s v="No"/>
    <s v="No"/>
    <s v="No"/>
    <s v="No"/>
    <s v="Yes"/>
    <s v="Yes"/>
    <s v="Yes"/>
    <s v="No"/>
    <s v="No"/>
    <s v="No"/>
    <s v="No"/>
    <s v="CEP"/>
  </r>
  <r>
    <n v="159474"/>
    <x v="1337"/>
    <s v="Pomeroy School District"/>
    <s v="12-110"/>
    <s v="Garfield"/>
    <s v="5th District"/>
    <x v="0"/>
    <x v="0"/>
    <s v="No"/>
    <s v="Yes"/>
    <s v="Pomeroy Elementary School"/>
    <s v="121  10th Street"/>
    <m/>
    <s v="Pomeroy"/>
    <s v="Washington"/>
    <s v="99347"/>
    <n v="127"/>
    <n v="0"/>
    <n v="81"/>
    <n v="208"/>
    <n v="0.61060000000000003"/>
    <n v="0"/>
    <n v="0.61060000000000003"/>
    <s v="Yes"/>
    <s v="Yes"/>
    <s v="Yes"/>
    <s v="Yes"/>
    <s v="Yes"/>
    <s v="Yes"/>
    <s v="Yes"/>
    <s v="Yes"/>
    <s v="No"/>
    <s v="No"/>
    <s v="No"/>
    <s v="No"/>
    <s v="No"/>
    <s v="No"/>
    <s v="CEP"/>
  </r>
  <r>
    <n v="159474"/>
    <x v="1338"/>
    <s v="Pomeroy School District"/>
    <s v="12-110"/>
    <s v="Out of WA"/>
    <s v="5th District"/>
    <x v="0"/>
    <x v="0"/>
    <s v="No"/>
    <s v="Yes"/>
    <s v="Pomeroy Junior-Senior High School"/>
    <s v="PO Box 950"/>
    <m/>
    <s v="Pomeroy"/>
    <s v="Washington"/>
    <s v="99347"/>
    <n v="99"/>
    <n v="0"/>
    <n v="40"/>
    <n v="139"/>
    <n v="0.71220000000000006"/>
    <n v="0"/>
    <n v="0.71220000000000006"/>
    <s v="No"/>
    <s v="No"/>
    <s v="No"/>
    <s v="No"/>
    <s v="No"/>
    <s v="No"/>
    <s v="No"/>
    <s v="No"/>
    <s v="Yes"/>
    <s v="Yes"/>
    <s v="Yes"/>
    <s v="Yes"/>
    <s v="Yes"/>
    <s v="Yes"/>
    <s v="CEP"/>
  </r>
  <r>
    <n v="159886"/>
    <x v="1339"/>
    <s v="Port Angeles School District"/>
    <s v="05-121"/>
    <s v="Clallam"/>
    <s v="6th District"/>
    <x v="0"/>
    <x v="0"/>
    <s v="No"/>
    <s v="Yes"/>
    <s v="Dry Creek Elementary"/>
    <s v="25 Rife Rd"/>
    <m/>
    <s v="Port Angeles"/>
    <s v="Washington"/>
    <s v="98363"/>
    <n v="313"/>
    <n v="0"/>
    <n v="58"/>
    <n v="371"/>
    <n v="0.84370000000000001"/>
    <n v="0"/>
    <n v="0.84370000000000001"/>
    <s v="Yes"/>
    <s v="Yes"/>
    <s v="Yes"/>
    <s v="Yes"/>
    <s v="Yes"/>
    <s v="Yes"/>
    <s v="Yes"/>
    <s v="Yes"/>
    <s v="No"/>
    <s v="No"/>
    <s v="No"/>
    <s v="No"/>
    <s v="No"/>
    <s v="No"/>
    <s v="CEP"/>
  </r>
  <r>
    <n v="159886"/>
    <x v="1340"/>
    <s v="Port Angeles School District"/>
    <s v="05-121"/>
    <s v="Clallam"/>
    <s v="6th District"/>
    <x v="0"/>
    <x v="0"/>
    <s v="No"/>
    <s v="Yes"/>
    <s v="Franklin Elementary"/>
    <s v="2505 South Washington Street"/>
    <m/>
    <s v="Port Angeles"/>
    <s v="Washington"/>
    <s v="98362"/>
    <n v="260"/>
    <n v="0"/>
    <n v="95"/>
    <n v="355"/>
    <n v="0.73240000000000005"/>
    <n v="0"/>
    <n v="0.73240000000000005"/>
    <s v="No"/>
    <s v="Yes"/>
    <s v="Yes"/>
    <s v="Yes"/>
    <s v="Yes"/>
    <s v="Yes"/>
    <s v="Yes"/>
    <s v="Yes"/>
    <s v="No"/>
    <s v="No"/>
    <s v="No"/>
    <s v="No"/>
    <s v="No"/>
    <s v="No"/>
    <s v="CEP"/>
  </r>
  <r>
    <n v="159886"/>
    <x v="1341"/>
    <s v="Port Angeles School District"/>
    <s v="05-121"/>
    <s v="Clallam"/>
    <s v="6th District"/>
    <x v="0"/>
    <x v="0"/>
    <s v="No"/>
    <s v="Yes"/>
    <s v="Hamilton Elementary"/>
    <s v="1822 West 7th Street"/>
    <m/>
    <s v="Port Angeles"/>
    <s v="Washington"/>
    <s v="98363"/>
    <n v="224"/>
    <n v="0"/>
    <n v="142"/>
    <n v="366"/>
    <n v="0.61199999999999999"/>
    <n v="0"/>
    <n v="0.61199999999999999"/>
    <s v="No"/>
    <s v="Yes"/>
    <s v="Yes"/>
    <s v="Yes"/>
    <s v="Yes"/>
    <s v="Yes"/>
    <s v="Yes"/>
    <s v="Yes"/>
    <s v="No"/>
    <s v="No"/>
    <s v="No"/>
    <s v="No"/>
    <s v="No"/>
    <s v="No"/>
    <s v="CEP"/>
  </r>
  <r>
    <n v="159886"/>
    <x v="1342"/>
    <s v="Port Angeles School District"/>
    <s v="05-121"/>
    <s v="Clallam"/>
    <s v="6th District"/>
    <x v="0"/>
    <x v="0"/>
    <s v="No"/>
    <s v="Yes"/>
    <s v="Jefferson Elementary"/>
    <s v="218 East 12th Street"/>
    <m/>
    <s v="Port Angeles"/>
    <s v="Washington"/>
    <s v="98362"/>
    <n v="218"/>
    <n v="0"/>
    <n v="49"/>
    <n v="267"/>
    <n v="0.8165"/>
    <n v="0"/>
    <n v="0.8165"/>
    <s v="Yes"/>
    <s v="Yes"/>
    <s v="Yes"/>
    <s v="Yes"/>
    <s v="Yes"/>
    <s v="Yes"/>
    <s v="Yes"/>
    <s v="Yes"/>
    <s v="No"/>
    <s v="No"/>
    <s v="No"/>
    <s v="No"/>
    <s v="No"/>
    <s v="No"/>
    <s v="CEP"/>
  </r>
  <r>
    <n v="159886"/>
    <x v="1343"/>
    <s v="Port Angeles School District"/>
    <s v="05-121"/>
    <s v="Clallam"/>
    <s v="6th District"/>
    <x v="0"/>
    <x v="0"/>
    <s v="No"/>
    <s v="Yes"/>
    <s v="Lincoln High School (formerly Choice/Connections)"/>
    <s v="924 West 9th Street"/>
    <m/>
    <s v="Port Angeles"/>
    <s v="Washington"/>
    <s v="98363"/>
    <n v="59"/>
    <n v="0"/>
    <n v="0"/>
    <n v="59"/>
    <n v="1"/>
    <n v="0"/>
    <n v="1"/>
    <s v="No"/>
    <s v="No"/>
    <s v="No"/>
    <s v="No"/>
    <s v="No"/>
    <s v="No"/>
    <s v="No"/>
    <s v="No"/>
    <s v="No"/>
    <s v="No"/>
    <s v="Yes"/>
    <s v="Yes"/>
    <s v="Yes"/>
    <s v="Yes"/>
    <s v="CEP"/>
  </r>
  <r>
    <n v="159886"/>
    <x v="1344"/>
    <s v="Port Angeles School District"/>
    <s v="05-121"/>
    <s v="Clallam"/>
    <s v="6th District"/>
    <x v="0"/>
    <x v="0"/>
    <s v="No"/>
    <s v="Yes"/>
    <s v="Port Angeles High School"/>
    <s v="304 East Park"/>
    <m/>
    <s v="Port Angeles"/>
    <s v="Washington"/>
    <s v="98362"/>
    <n v="582"/>
    <n v="0"/>
    <n v="401"/>
    <n v="983"/>
    <n v="0.59209999999999996"/>
    <n v="0"/>
    <n v="0.59209999999999996"/>
    <s v="No"/>
    <s v="No"/>
    <s v="No"/>
    <s v="No"/>
    <s v="No"/>
    <s v="No"/>
    <s v="No"/>
    <s v="No"/>
    <s v="No"/>
    <s v="No"/>
    <s v="Yes"/>
    <s v="Yes"/>
    <s v="Yes"/>
    <s v="Yes"/>
    <s v="CEP"/>
  </r>
  <r>
    <n v="159886"/>
    <x v="1345"/>
    <s v="Port Angeles School District"/>
    <s v="05-121"/>
    <s v="Clallam"/>
    <s v="6th District"/>
    <x v="0"/>
    <x v="0"/>
    <s v="No"/>
    <s v="Yes"/>
    <s v="Roosevelt Elementary School (formerly Roosevelt Middle)"/>
    <s v="106 Monroe Road"/>
    <m/>
    <s v="Port Angeles"/>
    <s v="Washington"/>
    <s v="98362"/>
    <n v="285"/>
    <n v="0"/>
    <n v="128"/>
    <n v="413"/>
    <n v="0.69010000000000005"/>
    <n v="0"/>
    <n v="0.69010000000000005"/>
    <s v="Yes"/>
    <s v="Yes"/>
    <s v="Yes"/>
    <s v="Yes"/>
    <s v="Yes"/>
    <s v="Yes"/>
    <s v="Yes"/>
    <s v="Yes"/>
    <s v="No"/>
    <s v="No"/>
    <s v="No"/>
    <s v="No"/>
    <s v="No"/>
    <s v="No"/>
    <s v="CEP"/>
  </r>
  <r>
    <n v="159886"/>
    <x v="1346"/>
    <s v="Port Angeles School District"/>
    <s v="05-121"/>
    <s v="Clallam"/>
    <s v="6th District"/>
    <x v="0"/>
    <x v="0"/>
    <s v="No"/>
    <s v="Yes"/>
    <s v="Stevens Middle School"/>
    <s v="1139 West 14th Street"/>
    <m/>
    <s v="Port Angeles"/>
    <s v="Washington"/>
    <s v="98363"/>
    <n v="340"/>
    <n v="0"/>
    <n v="154"/>
    <n v="494"/>
    <n v="0.68830000000000002"/>
    <n v="0"/>
    <n v="0.68830000000000002"/>
    <s v="No"/>
    <s v="No"/>
    <s v="No"/>
    <s v="No"/>
    <s v="No"/>
    <s v="No"/>
    <s v="No"/>
    <s v="No"/>
    <s v="Yes"/>
    <s v="Yes"/>
    <s v="No"/>
    <s v="No"/>
    <s v="No"/>
    <s v="No"/>
    <s v="CEP"/>
  </r>
  <r>
    <n v="159440"/>
    <x v="1347"/>
    <s v="Port Townsend School District"/>
    <s v="16-050"/>
    <m/>
    <s v="6th District"/>
    <x v="0"/>
    <x v="0"/>
    <s v="No"/>
    <s v="Yes"/>
    <s v="Blue Heron Middle School"/>
    <s v="3939 San Juan Ave"/>
    <m/>
    <s v="Port Townsend School District"/>
    <s v="Washington"/>
    <s v="98368"/>
    <n v="98"/>
    <n v="38"/>
    <n v="161"/>
    <n v="297"/>
    <n v="0.33"/>
    <n v="0.12790000000000001"/>
    <n v="0.45789999999999997"/>
    <s v="No"/>
    <s v="No"/>
    <s v="No"/>
    <s v="No"/>
    <s v="No"/>
    <s v="No"/>
    <s v="No"/>
    <s v="Yes"/>
    <s v="Yes"/>
    <s v="Yes"/>
    <s v="No"/>
    <s v="No"/>
    <s v="No"/>
    <s v="No"/>
    <s v="Standard"/>
  </r>
  <r>
    <n v="159440"/>
    <x v="1348"/>
    <s v="Port Townsend School District"/>
    <s v="16-050"/>
    <s v="Jefferson"/>
    <s v="6th District"/>
    <x v="0"/>
    <x v="0"/>
    <s v="No"/>
    <s v="Yes"/>
    <s v="OCEAN"/>
    <s v="3939 San Juan"/>
    <m/>
    <s v="Port Townsend"/>
    <s v="Washington"/>
    <s v="98368"/>
    <n v="52"/>
    <n v="26"/>
    <n v="75"/>
    <n v="153"/>
    <n v="0.33989999999999998"/>
    <n v="0.1699"/>
    <n v="0.50980000000000003"/>
    <s v="No"/>
    <s v="Yes"/>
    <s v="Yes"/>
    <s v="Yes"/>
    <s v="Yes"/>
    <s v="Yes"/>
    <s v="Yes"/>
    <s v="Yes"/>
    <s v="Yes"/>
    <s v="Yes"/>
    <s v="Yes"/>
    <s v="Yes"/>
    <s v="Yes"/>
    <s v="Yes"/>
    <s v="Standard"/>
  </r>
  <r>
    <n v="159440"/>
    <x v="1349"/>
    <s v="Port Townsend School District"/>
    <s v="16-050"/>
    <s v="Jefferson"/>
    <s v="6th District"/>
    <x v="0"/>
    <x v="0"/>
    <s v="No"/>
    <s v="Yes"/>
    <s v="Port Townsend High School"/>
    <s v="1500 Van Ness St"/>
    <m/>
    <s v="Port Townsend"/>
    <s v="Washington"/>
    <s v="98368"/>
    <n v="132"/>
    <n v="64"/>
    <n v="227"/>
    <n v="423"/>
    <n v="0.31209999999999999"/>
    <n v="0.15129999999999999"/>
    <n v="0.46339999999999998"/>
    <s v="No"/>
    <s v="No"/>
    <s v="No"/>
    <s v="No"/>
    <s v="No"/>
    <s v="No"/>
    <s v="No"/>
    <s v="No"/>
    <s v="No"/>
    <s v="No"/>
    <s v="Yes"/>
    <s v="Yes"/>
    <s v="Yes"/>
    <s v="Yes"/>
    <s v="Standard"/>
  </r>
  <r>
    <n v="159440"/>
    <x v="1350"/>
    <s v="Port Townsend School District"/>
    <s v="16-050"/>
    <s v="Jefferson"/>
    <s v="6th District"/>
    <x v="0"/>
    <x v="0"/>
    <s v="No"/>
    <s v="Yes"/>
    <s v="Salish Coast Elementary"/>
    <s v="1637 Grant Street"/>
    <m/>
    <s v="Port Townsend"/>
    <s v="Washington"/>
    <s v="98368"/>
    <n v="172"/>
    <n v="49"/>
    <n v="271"/>
    <n v="492"/>
    <n v="0.34960000000000002"/>
    <n v="9.9599999999999994E-2"/>
    <n v="0.44919999999999999"/>
    <s v="Yes"/>
    <s v="Yes"/>
    <s v="Yes"/>
    <s v="Yes"/>
    <s v="Yes"/>
    <s v="Yes"/>
    <s v="Yes"/>
    <s v="No"/>
    <s v="No"/>
    <s v="No"/>
    <s v="No"/>
    <s v="No"/>
    <s v="No"/>
    <s v="No"/>
    <s v="Standard"/>
  </r>
  <r>
    <n v="159524"/>
    <x v="1351"/>
    <s v="Prescott School District"/>
    <s v="36-402"/>
    <s v="Walla Walla"/>
    <s v="5th District"/>
    <x v="0"/>
    <x v="0"/>
    <s v="No"/>
    <s v="Yes"/>
    <s v="Prescott Elementary"/>
    <s v="207 S. A St."/>
    <s v="PO Box 65"/>
    <s v="Prescott"/>
    <s v="Washington"/>
    <s v="99348"/>
    <n v="134"/>
    <n v="0"/>
    <n v="6"/>
    <n v="140"/>
    <n v="0.95709999999999995"/>
    <n v="0"/>
    <n v="0.95709999999999995"/>
    <s v="Yes"/>
    <s v="Yes"/>
    <s v="Yes"/>
    <s v="Yes"/>
    <s v="Yes"/>
    <s v="Yes"/>
    <s v="Yes"/>
    <s v="No"/>
    <s v="No"/>
    <s v="No"/>
    <s v="No"/>
    <s v="No"/>
    <s v="No"/>
    <s v="No"/>
    <s v="CEP"/>
  </r>
  <r>
    <n v="159524"/>
    <x v="1352"/>
    <s v="Prescott School District"/>
    <s v="36-402"/>
    <s v="Walla Walla"/>
    <s v="5th District"/>
    <x v="0"/>
    <x v="0"/>
    <s v="No"/>
    <s v="Yes"/>
    <s v="Prescott High"/>
    <s v="207 S. A St."/>
    <s v="PO Box 65"/>
    <s v="Prescott"/>
    <s v="Washington"/>
    <s v="99348"/>
    <n v="66"/>
    <n v="0"/>
    <n v="7"/>
    <n v="73"/>
    <n v="0.90410000000000001"/>
    <n v="0"/>
    <n v="0.90410000000000001"/>
    <s v="No"/>
    <s v="No"/>
    <s v="No"/>
    <s v="No"/>
    <s v="No"/>
    <s v="No"/>
    <s v="No"/>
    <s v="No"/>
    <s v="No"/>
    <s v="No"/>
    <s v="Yes"/>
    <s v="Yes"/>
    <s v="Yes"/>
    <s v="Yes"/>
    <s v="CEP"/>
  </r>
  <r>
    <n v="159524"/>
    <x v="1353"/>
    <s v="Prescott School District"/>
    <s v="36-402"/>
    <s v="Walla Walla"/>
    <s v="5th District"/>
    <x v="0"/>
    <x v="0"/>
    <s v="No"/>
    <s v="Yes"/>
    <s v="Prescott Junior High"/>
    <s v="207 S A Street"/>
    <m/>
    <s v="Prescott"/>
    <s v="Washington"/>
    <s v="99348"/>
    <n v="48"/>
    <n v="0"/>
    <n v="5"/>
    <n v="53"/>
    <n v="0.90569999999999995"/>
    <n v="0"/>
    <n v="0.90569999999999995"/>
    <s v="No"/>
    <s v="No"/>
    <s v="No"/>
    <s v="No"/>
    <s v="No"/>
    <s v="No"/>
    <s v="No"/>
    <s v="Yes"/>
    <s v="Yes"/>
    <s v="Yes"/>
    <s v="No"/>
    <s v="No"/>
    <s v="No"/>
    <s v="No"/>
    <s v="CEP"/>
  </r>
  <r>
    <n v="160160"/>
    <x v="1354"/>
    <s v="PRIDE Prep Schools"/>
    <s v="32-907"/>
    <s v="Spokane"/>
    <s v="5th District"/>
    <x v="0"/>
    <x v="0"/>
    <s v="No"/>
    <s v="Yes"/>
    <s v="Pride Prep Schools"/>
    <s v="811 E. Sprague Avenue"/>
    <m/>
    <s v="Spokane"/>
    <s v="Washington"/>
    <s v="99202"/>
    <n v="235"/>
    <n v="50"/>
    <n v="226"/>
    <n v="511"/>
    <n v="0.45989999999999998"/>
    <n v="9.7799999999999998E-2"/>
    <n v="0.55769999999999997"/>
    <s v="No"/>
    <s v="No"/>
    <s v="No"/>
    <s v="No"/>
    <s v="No"/>
    <s v="No"/>
    <s v="No"/>
    <s v="Yes"/>
    <s v="Yes"/>
    <s v="Yes"/>
    <s v="Yes"/>
    <s v="Yes"/>
    <s v="Yes"/>
    <s v="Yes"/>
    <s v="Standard"/>
  </r>
  <r>
    <n v="159889"/>
    <x v="1355"/>
    <s v="Prosser School District"/>
    <s v="03-116"/>
    <s v="Benton"/>
    <s v="4th District"/>
    <x v="0"/>
    <x v="0"/>
    <s v="No"/>
    <s v="Yes"/>
    <s v="Housel Middle School"/>
    <s v="2001 Highland Drive"/>
    <m/>
    <s v="Prosser"/>
    <s v="Washington"/>
    <s v="99350"/>
    <n v="534"/>
    <n v="0"/>
    <n v="41"/>
    <n v="575"/>
    <n v="0.92869999999999997"/>
    <n v="0"/>
    <n v="0.92869999999999997"/>
    <s v="No"/>
    <s v="No"/>
    <s v="No"/>
    <s v="No"/>
    <s v="No"/>
    <s v="No"/>
    <s v="No"/>
    <s v="Yes"/>
    <s v="Yes"/>
    <s v="Yes"/>
    <s v="No"/>
    <s v="No"/>
    <s v="No"/>
    <s v="No"/>
    <s v="CEP"/>
  </r>
  <r>
    <n v="159889"/>
    <x v="1356"/>
    <s v="Prosser School District"/>
    <s v="03-116"/>
    <s v="Benton"/>
    <s v="4th District"/>
    <x v="0"/>
    <x v="0"/>
    <s v="No"/>
    <s v="Yes"/>
    <s v="Keene-Riverview Elementary"/>
    <s v="1500 Grant Ave"/>
    <m/>
    <s v="Prosser"/>
    <s v="Washington"/>
    <s v="99350"/>
    <n v="372"/>
    <n v="0"/>
    <n v="10"/>
    <n v="382"/>
    <n v="0.9738"/>
    <n v="0"/>
    <n v="0.9738"/>
    <s v="Yes"/>
    <s v="Yes"/>
    <s v="Yes"/>
    <s v="Yes"/>
    <s v="No"/>
    <s v="No"/>
    <s v="No"/>
    <s v="No"/>
    <s v="No"/>
    <s v="No"/>
    <s v="No"/>
    <s v="No"/>
    <s v="No"/>
    <s v="No"/>
    <s v="CEP"/>
  </r>
  <r>
    <n v="159889"/>
    <x v="1357"/>
    <s v="Prosser School District"/>
    <s v="03-116"/>
    <s v="Benton"/>
    <s v="4th District"/>
    <x v="0"/>
    <x v="0"/>
    <s v="No"/>
    <s v="Yes"/>
    <s v="Prosser Heights Elementary"/>
    <s v="1500 Grant Ave"/>
    <m/>
    <s v="PROSSER"/>
    <s v="Washington"/>
    <s v="99350"/>
    <n v="340"/>
    <n v="0"/>
    <n v="19"/>
    <n v="359"/>
    <n v="0.94710000000000005"/>
    <n v="0"/>
    <n v="0.94710000000000005"/>
    <s v="No"/>
    <s v="No"/>
    <s v="No"/>
    <s v="No"/>
    <s v="Yes"/>
    <s v="Yes"/>
    <s v="Yes"/>
    <s v="No"/>
    <s v="No"/>
    <s v="No"/>
    <s v="No"/>
    <s v="No"/>
    <s v="No"/>
    <s v="No"/>
    <s v="CEP"/>
  </r>
  <r>
    <n v="159889"/>
    <x v="1358"/>
    <s v="Prosser School District"/>
    <s v="03-116"/>
    <s v="Benton"/>
    <s v="4th District"/>
    <x v="0"/>
    <x v="0"/>
    <s v="No"/>
    <s v="Yes"/>
    <s v="Prosser High School"/>
    <s v="1500 PATERSON RD"/>
    <m/>
    <s v="Prosser"/>
    <s v="Washington"/>
    <s v="99350"/>
    <n v="652"/>
    <n v="0"/>
    <n v="137"/>
    <n v="789"/>
    <n v="0.82640000000000002"/>
    <n v="0"/>
    <n v="0.82640000000000002"/>
    <s v="No"/>
    <s v="No"/>
    <s v="No"/>
    <s v="No"/>
    <s v="No"/>
    <s v="No"/>
    <s v="No"/>
    <s v="No"/>
    <s v="No"/>
    <s v="No"/>
    <s v="Yes"/>
    <s v="Yes"/>
    <s v="Yes"/>
    <s v="Yes"/>
    <s v="CEP"/>
  </r>
  <r>
    <n v="159889"/>
    <x v="1359"/>
    <s v="Prosser School District"/>
    <s v="03-116"/>
    <s v="Benton"/>
    <s v="4th District"/>
    <x v="0"/>
    <x v="0"/>
    <s v="No"/>
    <s v="Yes"/>
    <s v="Whitstran Elementary"/>
    <s v="1203 Prosser Ave (Old PHS)"/>
    <m/>
    <s v="Prosser"/>
    <s v="Washington"/>
    <s v="99350"/>
    <n v="225"/>
    <n v="0"/>
    <n v="6"/>
    <n v="231"/>
    <n v="0.97399999999999998"/>
    <n v="0"/>
    <n v="0.97399999999999998"/>
    <s v="Yes"/>
    <s v="Yes"/>
    <s v="Yes"/>
    <s v="Yes"/>
    <s v="Yes"/>
    <s v="Yes"/>
    <s v="Yes"/>
    <s v="No"/>
    <s v="No"/>
    <s v="No"/>
    <s v="No"/>
    <s v="No"/>
    <s v="No"/>
    <s v="No"/>
    <s v="CEP"/>
  </r>
  <r>
    <n v="160515"/>
    <x v="1360"/>
    <s v="Pullman Community Montessori"/>
    <s v="38-901"/>
    <s v="Whitman"/>
    <s v="5th District"/>
    <x v="0"/>
    <x v="0"/>
    <s v="No"/>
    <s v="Yes"/>
    <s v="Pullman Community Montessori"/>
    <s v="115 NW STATE ST RM 212"/>
    <s v="Pullman Community Montessori"/>
    <s v="PULLMAN"/>
    <s v="Washington"/>
    <s v="99163"/>
    <n v="30"/>
    <n v="2"/>
    <n v="62"/>
    <n v="94"/>
    <n v="0.31909999999999999"/>
    <n v="2.1299999999999999E-2"/>
    <n v="0.34039999999999998"/>
    <s v="No"/>
    <s v="Yes"/>
    <s v="Yes"/>
    <s v="Yes"/>
    <s v="Yes"/>
    <s v="Yes"/>
    <s v="Yes"/>
    <s v="Yes"/>
    <s v="No"/>
    <s v="No"/>
    <s v="No"/>
    <s v="No"/>
    <s v="No"/>
    <s v="No"/>
    <s v="Standard"/>
  </r>
  <r>
    <n v="159971"/>
    <x v="1361"/>
    <s v="Pullman School District"/>
    <s v="38-267"/>
    <s v="Whitman"/>
    <s v="5th District"/>
    <x v="0"/>
    <x v="0"/>
    <s v="No"/>
    <s v="Yes"/>
    <s v="Franklin Elementary"/>
    <s v="850 S.E. Klemgard"/>
    <m/>
    <s v="Pullman"/>
    <s v="Washington"/>
    <s v="99163"/>
    <n v="45"/>
    <n v="14"/>
    <n v="214"/>
    <n v="273"/>
    <n v="0.1648"/>
    <n v="5.1299999999999998E-2"/>
    <n v="0.21609999999999999"/>
    <s v="No"/>
    <s v="Yes"/>
    <s v="Yes"/>
    <s v="Yes"/>
    <s v="Yes"/>
    <s v="Yes"/>
    <s v="Yes"/>
    <s v="No"/>
    <s v="No"/>
    <s v="No"/>
    <s v="No"/>
    <s v="No"/>
    <s v="No"/>
    <s v="No"/>
    <s v="Standard"/>
  </r>
  <r>
    <n v="159971"/>
    <x v="1362"/>
    <s v="Pullman School District"/>
    <s v="38-267"/>
    <s v="Whitman"/>
    <s v="5th District"/>
    <x v="0"/>
    <x v="0"/>
    <s v="No"/>
    <s v="Yes"/>
    <s v="Jefferson Elementary"/>
    <s v="1150 N.W. Bryant"/>
    <m/>
    <s v="Pullman"/>
    <s v="Washington"/>
    <s v="99163"/>
    <n v="149"/>
    <n v="28"/>
    <n v="131"/>
    <n v="308"/>
    <n v="0.48380000000000001"/>
    <n v="9.0899999999999995E-2"/>
    <n v="0.57469999999999999"/>
    <s v="No"/>
    <s v="Yes"/>
    <s v="Yes"/>
    <s v="Yes"/>
    <s v="Yes"/>
    <s v="Yes"/>
    <s v="Yes"/>
    <s v="No"/>
    <s v="No"/>
    <s v="No"/>
    <s v="No"/>
    <s v="No"/>
    <s v="No"/>
    <s v="No"/>
    <s v="Standard"/>
  </r>
  <r>
    <n v="159971"/>
    <x v="1363"/>
    <s v="Pullman School District"/>
    <s v="38-267"/>
    <s v="Whitman"/>
    <s v="5th District"/>
    <x v="0"/>
    <x v="0"/>
    <s v="No"/>
    <s v="Yes"/>
    <s v="Kamiak Elementary School"/>
    <s v="1400 NW Terre View Drive"/>
    <m/>
    <s v="Pullman"/>
    <s v="Washington"/>
    <s v="99163"/>
    <n v="143"/>
    <n v="22"/>
    <n v="206"/>
    <n v="371"/>
    <n v="0.38540000000000002"/>
    <n v="5.9299999999999999E-2"/>
    <n v="0.44469999999999998"/>
    <s v="No"/>
    <s v="Yes"/>
    <s v="Yes"/>
    <s v="Yes"/>
    <s v="Yes"/>
    <s v="Yes"/>
    <s v="Yes"/>
    <s v="No"/>
    <s v="No"/>
    <s v="No"/>
    <s v="No"/>
    <s v="No"/>
    <s v="No"/>
    <s v="No"/>
    <s v="Standard"/>
  </r>
  <r>
    <n v="159971"/>
    <x v="1364"/>
    <s v="Pullman School District"/>
    <s v="38-267"/>
    <s v="Whitman"/>
    <s v="5th District"/>
    <x v="0"/>
    <x v="0"/>
    <s v="No"/>
    <s v="Yes"/>
    <s v="Lincoln Middle"/>
    <s v="315 S.E. Crestview"/>
    <m/>
    <s v="Pullman"/>
    <s v="Washington"/>
    <s v="99163"/>
    <n v="162"/>
    <n v="35"/>
    <n v="399"/>
    <n v="596"/>
    <n v="0.27179999999999999"/>
    <n v="5.8700000000000002E-2"/>
    <n v="0.33050000000000002"/>
    <s v="No"/>
    <s v="No"/>
    <s v="No"/>
    <s v="No"/>
    <s v="No"/>
    <s v="No"/>
    <s v="No"/>
    <s v="Yes"/>
    <s v="Yes"/>
    <s v="Yes"/>
    <s v="No"/>
    <s v="No"/>
    <s v="No"/>
    <s v="No"/>
    <s v="Standard"/>
  </r>
  <r>
    <n v="159971"/>
    <x v="1365"/>
    <s v="Pullman School District"/>
    <s v="38-267"/>
    <s v="Whitman"/>
    <s v="5th District"/>
    <x v="0"/>
    <x v="0"/>
    <s v="No"/>
    <s v="Yes"/>
    <s v="Pullman High"/>
    <s v="510 N.W. Greyhound Way"/>
    <m/>
    <s v="Pullman"/>
    <s v="Washington"/>
    <s v="99163"/>
    <n v="202"/>
    <n v="36"/>
    <n v="672"/>
    <n v="910"/>
    <n v="0.222"/>
    <n v="3.9600000000000003E-2"/>
    <n v="0.26150000000000001"/>
    <s v="No"/>
    <s v="No"/>
    <s v="No"/>
    <s v="No"/>
    <s v="No"/>
    <s v="No"/>
    <s v="No"/>
    <s v="No"/>
    <s v="No"/>
    <s v="No"/>
    <s v="Yes"/>
    <s v="Yes"/>
    <s v="Yes"/>
    <s v="Yes"/>
    <s v="Standard"/>
  </r>
  <r>
    <n v="159971"/>
    <x v="1366"/>
    <s v="Pullman School District"/>
    <s v="38-267"/>
    <s v="Whitman"/>
    <s v="5th District"/>
    <x v="0"/>
    <x v="0"/>
    <s v="No"/>
    <s v="Yes"/>
    <s v="Sunnyside Elementary"/>
    <s v="425 SW Shirley"/>
    <m/>
    <s v="Pullman"/>
    <s v="Washington"/>
    <s v="99163"/>
    <n v="41"/>
    <n v="5"/>
    <n v="228"/>
    <n v="274"/>
    <n v="0.14960000000000001"/>
    <n v="1.8200000000000001E-2"/>
    <n v="0.16789999999999999"/>
    <s v="No"/>
    <s v="Yes"/>
    <s v="Yes"/>
    <s v="Yes"/>
    <s v="Yes"/>
    <s v="Yes"/>
    <s v="Yes"/>
    <s v="No"/>
    <s v="No"/>
    <s v="No"/>
    <s v="No"/>
    <s v="No"/>
    <s v="No"/>
    <s v="No"/>
    <s v="Standard"/>
  </r>
  <r>
    <n v="159884"/>
    <x v="1367"/>
    <s v="Puyallup School District"/>
    <s v="27-003"/>
    <s v="Pierce"/>
    <s v="10th District"/>
    <x v="0"/>
    <x v="0"/>
    <s v="No"/>
    <s v="Yes"/>
    <s v="Aylen Junior High"/>
    <s v="101 15th St. S.W."/>
    <m/>
    <s v="Puyallup"/>
    <s v="Washington"/>
    <s v="98371"/>
    <n v="206"/>
    <n v="76"/>
    <n v="437"/>
    <n v="719"/>
    <n v="0.28649999999999998"/>
    <n v="0.1057"/>
    <n v="0.39219999999999999"/>
    <s v="No"/>
    <s v="No"/>
    <s v="No"/>
    <s v="No"/>
    <s v="No"/>
    <s v="No"/>
    <s v="No"/>
    <s v="No"/>
    <s v="Yes"/>
    <s v="Yes"/>
    <s v="Yes"/>
    <s v="No"/>
    <s v="No"/>
    <s v="No"/>
    <s v="Standard"/>
  </r>
  <r>
    <n v="159884"/>
    <x v="1368"/>
    <s v="Puyallup School District"/>
    <s v="27-003"/>
    <s v="Pierce"/>
    <s v="10th District"/>
    <x v="0"/>
    <x v="0"/>
    <s v="No"/>
    <s v="Yes"/>
    <s v="Ballou Junior High"/>
    <s v="9915 136th St. E."/>
    <m/>
    <s v="Puyallup"/>
    <s v="Washington"/>
    <s v="98373"/>
    <n v="283"/>
    <n v="98"/>
    <n v="511"/>
    <n v="892"/>
    <n v="0.31730000000000003"/>
    <n v="0.1099"/>
    <n v="0.42709999999999998"/>
    <s v="No"/>
    <s v="No"/>
    <s v="No"/>
    <s v="No"/>
    <s v="No"/>
    <s v="No"/>
    <s v="No"/>
    <s v="No"/>
    <s v="Yes"/>
    <s v="Yes"/>
    <s v="Yes"/>
    <s v="No"/>
    <s v="No"/>
    <s v="No"/>
    <s v="Standard"/>
  </r>
  <r>
    <n v="159884"/>
    <x v="1369"/>
    <s v="Puyallup School District"/>
    <s v="27-003"/>
    <s v="Pierce"/>
    <s v="10th District"/>
    <x v="0"/>
    <x v="0"/>
    <s v="No"/>
    <s v="Yes"/>
    <s v="Brouillet Elementary"/>
    <s v="17207  94th Ave. East"/>
    <m/>
    <s v="Puyallup"/>
    <s v="Washington"/>
    <s v="98375"/>
    <n v="155"/>
    <n v="47"/>
    <n v="351"/>
    <n v="553"/>
    <n v="0.28029999999999999"/>
    <n v="8.5000000000000006E-2"/>
    <n v="0.36530000000000001"/>
    <s v="No"/>
    <s v="Yes"/>
    <s v="Yes"/>
    <s v="Yes"/>
    <s v="Yes"/>
    <s v="Yes"/>
    <s v="Yes"/>
    <s v="Yes"/>
    <s v="No"/>
    <s v="No"/>
    <s v="No"/>
    <s v="No"/>
    <s v="No"/>
    <s v="No"/>
    <s v="Standard"/>
  </r>
  <r>
    <n v="159884"/>
    <x v="1370"/>
    <s v="Puyallup School District"/>
    <s v="27-003"/>
    <s v="Pierce"/>
    <s v="10th District"/>
    <x v="0"/>
    <x v="0"/>
    <s v="No"/>
    <s v="Yes"/>
    <s v="Carson Elementary"/>
    <s v="8615 184th St E"/>
    <m/>
    <s v="Puyallup"/>
    <s v="Washington"/>
    <s v="98375"/>
    <n v="225"/>
    <n v="84"/>
    <n v="436"/>
    <n v="745"/>
    <n v="0.30199999999999999"/>
    <n v="0.1128"/>
    <n v="0.4148"/>
    <s v="No"/>
    <s v="Yes"/>
    <s v="Yes"/>
    <s v="Yes"/>
    <s v="Yes"/>
    <s v="Yes"/>
    <s v="Yes"/>
    <s v="Yes"/>
    <s v="No"/>
    <s v="No"/>
    <s v="No"/>
    <s v="No"/>
    <s v="No"/>
    <s v="No"/>
    <s v="Standard"/>
  </r>
  <r>
    <n v="159884"/>
    <x v="1371"/>
    <s v="Puyallup School District"/>
    <s v="27-003"/>
    <s v="Pierce"/>
    <s v="10th District"/>
    <x v="0"/>
    <x v="0"/>
    <s v="No"/>
    <s v="Yes"/>
    <s v="Dessie F Evans Elementary"/>
    <s v="7911 144th St E"/>
    <m/>
    <s v="Puyallup"/>
    <s v="Washington"/>
    <s v="98375"/>
    <n v="270"/>
    <n v="91"/>
    <n v="631"/>
    <n v="992"/>
    <n v="0.2722"/>
    <n v="9.1700000000000004E-2"/>
    <n v="0.3639"/>
    <s v="No"/>
    <s v="Yes"/>
    <s v="Yes"/>
    <s v="Yes"/>
    <s v="Yes"/>
    <s v="Yes"/>
    <s v="Yes"/>
    <s v="Yes"/>
    <s v="No"/>
    <s v="No"/>
    <s v="No"/>
    <s v="No"/>
    <s v="No"/>
    <s v="No"/>
    <s v="Standard"/>
  </r>
  <r>
    <n v="159884"/>
    <x v="1372"/>
    <s v="Puyallup School District"/>
    <s v="27-003"/>
    <s v="Pierce"/>
    <s v="10th District"/>
    <x v="0"/>
    <x v="0"/>
    <s v="No"/>
    <s v="Yes"/>
    <s v="Edgemont Junior High"/>
    <s v="10909 24th St. E."/>
    <m/>
    <s v="Puyallup"/>
    <s v="Washington"/>
    <s v="98372"/>
    <n v="146"/>
    <n v="37"/>
    <n v="342"/>
    <n v="525"/>
    <n v="0.27810000000000001"/>
    <n v="7.0499999999999993E-2"/>
    <n v="0.34860000000000002"/>
    <s v="No"/>
    <s v="No"/>
    <s v="No"/>
    <s v="No"/>
    <s v="No"/>
    <s v="No"/>
    <s v="No"/>
    <s v="Yes"/>
    <s v="Yes"/>
    <s v="Yes"/>
    <s v="Yes"/>
    <s v="No"/>
    <s v="No"/>
    <s v="No"/>
    <s v="Standard"/>
  </r>
  <r>
    <n v="159884"/>
    <x v="1373"/>
    <s v="Puyallup School District"/>
    <s v="27-003"/>
    <s v="Pierce"/>
    <s v="10th District"/>
    <x v="0"/>
    <x v="0"/>
    <s v="No"/>
    <s v="Yes"/>
    <s v="Edgerton Elementary"/>
    <s v="16528  127th Ave. Ct. East"/>
    <m/>
    <s v="Puyallup"/>
    <s v="Washington"/>
    <s v="98374"/>
    <n v="177"/>
    <n v="44"/>
    <n v="551"/>
    <n v="772"/>
    <n v="0.2293"/>
    <n v="5.7000000000000002E-2"/>
    <n v="0.2863"/>
    <s v="No"/>
    <s v="Yes"/>
    <s v="Yes"/>
    <s v="Yes"/>
    <s v="Yes"/>
    <s v="Yes"/>
    <s v="Yes"/>
    <s v="Yes"/>
    <s v="No"/>
    <s v="No"/>
    <s v="No"/>
    <s v="No"/>
    <s v="No"/>
    <s v="No"/>
    <s v="Standard"/>
  </r>
  <r>
    <n v="159884"/>
    <x v="1374"/>
    <s v="Puyallup School District"/>
    <s v="27-003"/>
    <s v="Pierce"/>
    <s v="10th District"/>
    <x v="0"/>
    <x v="0"/>
    <s v="No"/>
    <s v="Yes"/>
    <s v="Emerald Ridge High"/>
    <s v="12405 184th St. E."/>
    <m/>
    <s v="Puyallup"/>
    <s v="Washington"/>
    <s v="98374"/>
    <n v="392"/>
    <n v="116"/>
    <n v="1032"/>
    <n v="1540"/>
    <n v="0.2545"/>
    <n v="7.5300000000000006E-2"/>
    <n v="0.32990000000000003"/>
    <s v="No"/>
    <s v="No"/>
    <s v="No"/>
    <s v="No"/>
    <s v="No"/>
    <s v="No"/>
    <s v="No"/>
    <s v="No"/>
    <s v="No"/>
    <s v="No"/>
    <s v="No"/>
    <s v="Yes"/>
    <s v="Yes"/>
    <s v="Yes"/>
    <s v="Standard"/>
  </r>
  <r>
    <n v="159884"/>
    <x v="1375"/>
    <s v="Puyallup School District"/>
    <s v="27-003"/>
    <s v="Pierce"/>
    <s v="10th District"/>
    <x v="0"/>
    <x v="0"/>
    <s v="No"/>
    <s v="Yes"/>
    <s v="Ferrucci Junior High"/>
    <s v="3213 Wildwood Park Dr."/>
    <m/>
    <s v="Puyallup"/>
    <s v="Washington"/>
    <s v="98374"/>
    <n v="313"/>
    <n v="78"/>
    <n v="437"/>
    <n v="828"/>
    <n v="0.378"/>
    <n v="9.4200000000000006E-2"/>
    <n v="0.47220000000000001"/>
    <s v="No"/>
    <s v="No"/>
    <s v="No"/>
    <s v="No"/>
    <s v="No"/>
    <s v="No"/>
    <s v="No"/>
    <s v="No"/>
    <s v="Yes"/>
    <s v="Yes"/>
    <s v="Yes"/>
    <s v="No"/>
    <s v="No"/>
    <s v="No"/>
    <s v="Standard"/>
  </r>
  <r>
    <n v="159884"/>
    <x v="1376"/>
    <s v="Puyallup School District"/>
    <s v="27-003"/>
    <s v="Pierce"/>
    <s v="10th District"/>
    <x v="0"/>
    <x v="0"/>
    <s v="No"/>
    <s v="Yes"/>
    <s v="Firgrove Elementary School"/>
    <s v="3607 17th St SW"/>
    <m/>
    <s v="Puyallup"/>
    <s v="Washington"/>
    <s v="98373"/>
    <n v="439"/>
    <n v="0"/>
    <n v="174"/>
    <n v="613"/>
    <n v="0.71619999999999995"/>
    <n v="0"/>
    <n v="0.71619999999999995"/>
    <s v="No"/>
    <s v="Yes"/>
    <s v="Yes"/>
    <s v="Yes"/>
    <s v="Yes"/>
    <s v="Yes"/>
    <s v="Yes"/>
    <s v="Yes"/>
    <s v="No"/>
    <s v="No"/>
    <s v="No"/>
    <s v="No"/>
    <s v="No"/>
    <s v="No"/>
    <s v="CEP"/>
  </r>
  <r>
    <n v="159884"/>
    <x v="1377"/>
    <s v="Puyallup School District"/>
    <s v="27-003"/>
    <s v="Pierce"/>
    <s v="10th District"/>
    <x v="0"/>
    <x v="0"/>
    <s v="No"/>
    <s v="Yes"/>
    <s v="Fruitland Elementary"/>
    <s v="1515 Fruitland Ave."/>
    <m/>
    <s v="Puyallup"/>
    <s v="Washington"/>
    <s v="98371"/>
    <n v="109"/>
    <n v="35"/>
    <n v="464"/>
    <n v="608"/>
    <n v="0.17929999999999999"/>
    <n v="5.7599999999999998E-2"/>
    <n v="0.23680000000000001"/>
    <s v="No"/>
    <s v="Yes"/>
    <s v="Yes"/>
    <s v="Yes"/>
    <s v="Yes"/>
    <s v="Yes"/>
    <s v="Yes"/>
    <s v="Yes"/>
    <s v="No"/>
    <s v="No"/>
    <s v="No"/>
    <s v="No"/>
    <s v="No"/>
    <s v="No"/>
    <s v="Standard"/>
  </r>
  <r>
    <n v="159884"/>
    <x v="1378"/>
    <s v="Puyallup School District"/>
    <s v="27-003"/>
    <s v="Pierce"/>
    <s v="10th District"/>
    <x v="0"/>
    <x v="0"/>
    <s v="No"/>
    <s v="Yes"/>
    <s v="Glacier View Junior High"/>
    <s v="12807 184th St E"/>
    <m/>
    <s v="Puyallup"/>
    <s v="Washington"/>
    <s v="98374"/>
    <n v="222"/>
    <n v="71"/>
    <n v="542"/>
    <n v="835"/>
    <n v="0.26590000000000003"/>
    <n v="8.5000000000000006E-2"/>
    <n v="0.35089999999999999"/>
    <s v="No"/>
    <s v="No"/>
    <s v="No"/>
    <s v="No"/>
    <s v="No"/>
    <s v="No"/>
    <s v="No"/>
    <s v="No"/>
    <s v="Yes"/>
    <s v="Yes"/>
    <s v="Yes"/>
    <s v="No"/>
    <s v="No"/>
    <s v="No"/>
    <s v="Standard"/>
  </r>
  <r>
    <n v="159884"/>
    <x v="1379"/>
    <s v="Puyallup School District"/>
    <s v="27-003"/>
    <s v="Pierce"/>
    <s v="10th District"/>
    <x v="0"/>
    <x v="0"/>
    <s v="No"/>
    <s v="Yes"/>
    <s v="Hunt Elementary"/>
    <s v="12801 144th St. E."/>
    <m/>
    <s v="Puyallup"/>
    <s v="Washington"/>
    <s v="98374"/>
    <n v="216"/>
    <n v="78"/>
    <n v="426"/>
    <n v="720"/>
    <n v="0.3"/>
    <n v="0.10829999999999999"/>
    <n v="0.4083"/>
    <s v="No"/>
    <s v="Yes"/>
    <s v="Yes"/>
    <s v="Yes"/>
    <s v="Yes"/>
    <s v="Yes"/>
    <s v="Yes"/>
    <s v="Yes"/>
    <s v="No"/>
    <s v="No"/>
    <s v="No"/>
    <s v="No"/>
    <s v="No"/>
    <s v="No"/>
    <s v="Standard"/>
  </r>
  <r>
    <n v="159884"/>
    <x v="1380"/>
    <s v="Puyallup School District"/>
    <s v="27-003"/>
    <s v="Pierce"/>
    <s v="10th District"/>
    <x v="0"/>
    <x v="0"/>
    <s v="No"/>
    <s v="Yes"/>
    <s v="Kalles Junior High"/>
    <s v="501 7th Ave SE"/>
    <m/>
    <s v="Puyallup"/>
    <s v="Washington"/>
    <s v="98372"/>
    <n v="227"/>
    <n v="89"/>
    <n v="517"/>
    <n v="833"/>
    <n v="0.27250000000000002"/>
    <n v="0.10680000000000001"/>
    <n v="0.37940000000000002"/>
    <s v="No"/>
    <s v="No"/>
    <s v="No"/>
    <s v="No"/>
    <s v="No"/>
    <s v="No"/>
    <s v="No"/>
    <s v="No"/>
    <s v="Yes"/>
    <s v="Yes"/>
    <s v="Yes"/>
    <s v="No"/>
    <s v="No"/>
    <s v="No"/>
    <s v="Standard"/>
  </r>
  <r>
    <n v="159884"/>
    <x v="1381"/>
    <s v="Puyallup School District"/>
    <s v="27-003"/>
    <s v="Pierce"/>
    <s v="10th District"/>
    <x v="0"/>
    <x v="0"/>
    <s v="No"/>
    <s v="Yes"/>
    <s v="Karshner Elementary School"/>
    <s v="1328 8th Ave. N.W."/>
    <m/>
    <s v="Puyallup"/>
    <s v="Washington"/>
    <s v="98371"/>
    <n v="139"/>
    <n v="49"/>
    <n v="199"/>
    <n v="387"/>
    <n v="0.35920000000000002"/>
    <n v="0.12659999999999999"/>
    <n v="0.48580000000000001"/>
    <s v="No"/>
    <s v="Yes"/>
    <s v="Yes"/>
    <s v="Yes"/>
    <s v="Yes"/>
    <s v="Yes"/>
    <s v="Yes"/>
    <s v="Yes"/>
    <s v="No"/>
    <s v="No"/>
    <s v="No"/>
    <s v="No"/>
    <s v="No"/>
    <s v="No"/>
    <s v="Standard"/>
  </r>
  <r>
    <n v="159884"/>
    <x v="1382"/>
    <s v="Puyallup School District"/>
    <s v="27-003"/>
    <s v="Pierce"/>
    <s v="10th District"/>
    <x v="0"/>
    <x v="0"/>
    <s v="No"/>
    <s v="Yes"/>
    <s v="Maplewood Elementary"/>
    <s v="1110 West Pioneer"/>
    <m/>
    <s v="Puyallup"/>
    <s v="Washington"/>
    <s v="98371"/>
    <n v="70"/>
    <n v="32"/>
    <n v="254"/>
    <n v="356"/>
    <n v="0.1966"/>
    <n v="8.9899999999999994E-2"/>
    <n v="0.28649999999999998"/>
    <s v="No"/>
    <s v="Yes"/>
    <s v="Yes"/>
    <s v="Yes"/>
    <s v="Yes"/>
    <s v="Yes"/>
    <s v="Yes"/>
    <s v="Yes"/>
    <s v="No"/>
    <s v="No"/>
    <s v="No"/>
    <s v="No"/>
    <s v="No"/>
    <s v="No"/>
    <s v="Standard"/>
  </r>
  <r>
    <n v="159884"/>
    <x v="1383"/>
    <s v="Puyallup School District"/>
    <s v="27-003"/>
    <s v="Pierce"/>
    <s v="10th District"/>
    <x v="0"/>
    <x v="0"/>
    <s v="No"/>
    <s v="Yes"/>
    <s v="Meeker Elementary"/>
    <s v="409 5th St. S.W."/>
    <m/>
    <s v="Puyallup"/>
    <s v="Washington"/>
    <s v="98371"/>
    <n v="129"/>
    <n v="38"/>
    <n v="220"/>
    <n v="387"/>
    <n v="0.33329999999999999"/>
    <n v="9.8199999999999996E-2"/>
    <n v="0.43149999999999999"/>
    <s v="No"/>
    <s v="Yes"/>
    <s v="Yes"/>
    <s v="Yes"/>
    <s v="Yes"/>
    <s v="Yes"/>
    <s v="Yes"/>
    <s v="Yes"/>
    <s v="No"/>
    <s v="No"/>
    <s v="No"/>
    <s v="No"/>
    <s v="No"/>
    <s v="No"/>
    <s v="Standard"/>
  </r>
  <r>
    <n v="159884"/>
    <x v="1384"/>
    <s v="Puyallup School District"/>
    <s v="27-003"/>
    <s v="Pierce"/>
    <s v="10th District"/>
    <x v="0"/>
    <x v="0"/>
    <s v="No"/>
    <s v="Yes"/>
    <s v="Mt. View Elementary"/>
    <s v="3411 119th Ave. E."/>
    <m/>
    <s v="Edgewood"/>
    <s v="Washington"/>
    <s v="98372"/>
    <n v="76"/>
    <n v="22"/>
    <n v="186"/>
    <n v="284"/>
    <n v="0.2676"/>
    <n v="7.7499999999999999E-2"/>
    <n v="0.34510000000000002"/>
    <s v="No"/>
    <s v="Yes"/>
    <s v="Yes"/>
    <s v="Yes"/>
    <s v="Yes"/>
    <s v="Yes"/>
    <s v="Yes"/>
    <s v="No"/>
    <s v="No"/>
    <s v="No"/>
    <s v="No"/>
    <s v="No"/>
    <s v="No"/>
    <s v="No"/>
    <s v="Standard"/>
  </r>
  <r>
    <n v="159884"/>
    <x v="1385"/>
    <s v="Puyallup School District"/>
    <s v="27-003"/>
    <s v="Pierce"/>
    <s v="10th District"/>
    <x v="0"/>
    <x v="0"/>
    <s v="No"/>
    <s v="Yes"/>
    <s v="Northwood Elementary"/>
    <s v="9805 24th St. E."/>
    <m/>
    <s v="Edgewood"/>
    <s v="Washington"/>
    <s v="98371"/>
    <n v="177"/>
    <n v="66"/>
    <n v="444"/>
    <n v="687"/>
    <n v="0.2576"/>
    <n v="9.6100000000000005E-2"/>
    <n v="0.35370000000000001"/>
    <s v="No"/>
    <s v="Yes"/>
    <s v="Yes"/>
    <s v="Yes"/>
    <s v="Yes"/>
    <s v="Yes"/>
    <s v="Yes"/>
    <s v="Yes"/>
    <s v="No"/>
    <s v="No"/>
    <s v="No"/>
    <s v="No"/>
    <s v="No"/>
    <s v="No"/>
    <s v="Standard"/>
  </r>
  <r>
    <n v="159884"/>
    <x v="1386"/>
    <s v="Puyallup School District"/>
    <s v="27-003"/>
    <s v="Pierce"/>
    <s v="10th District"/>
    <x v="0"/>
    <x v="0"/>
    <s v="No"/>
    <s v="Yes"/>
    <s v="Pope Elementary"/>
    <s v="13812 Meridian East"/>
    <m/>
    <s v="Puyallup"/>
    <s v="Washington"/>
    <s v="98373"/>
    <n v="234"/>
    <n v="70"/>
    <n v="405"/>
    <n v="709"/>
    <n v="0.33"/>
    <n v="9.8699999999999996E-2"/>
    <n v="0.42880000000000001"/>
    <s v="No"/>
    <s v="Yes"/>
    <s v="Yes"/>
    <s v="Yes"/>
    <s v="Yes"/>
    <s v="Yes"/>
    <s v="Yes"/>
    <s v="Yes"/>
    <s v="No"/>
    <s v="No"/>
    <s v="No"/>
    <s v="No"/>
    <s v="No"/>
    <s v="No"/>
    <s v="Standard"/>
  </r>
  <r>
    <n v="159884"/>
    <x v="1387"/>
    <s v="Puyallup School District"/>
    <s v="27-003"/>
    <s v="Pierce"/>
    <s v="10th District"/>
    <x v="0"/>
    <x v="0"/>
    <s v="No"/>
    <s v="Yes"/>
    <s v="Puyallup High"/>
    <s v="105 7th St. S.W."/>
    <m/>
    <s v="Puyallup"/>
    <s v="Washington"/>
    <s v="98371"/>
    <n v="413"/>
    <n v="138"/>
    <n v="1153"/>
    <n v="1704"/>
    <n v="0.2424"/>
    <n v="8.1000000000000003E-2"/>
    <n v="0.32340000000000002"/>
    <s v="No"/>
    <s v="No"/>
    <s v="No"/>
    <s v="No"/>
    <s v="No"/>
    <s v="No"/>
    <s v="No"/>
    <s v="No"/>
    <s v="No"/>
    <s v="No"/>
    <s v="No"/>
    <s v="Yes"/>
    <s v="Yes"/>
    <s v="Yes"/>
    <s v="Standard"/>
  </r>
  <r>
    <n v="159884"/>
    <x v="1388"/>
    <s v="Puyallup School District"/>
    <s v="27-003"/>
    <s v="Pierce"/>
    <s v="10th District"/>
    <x v="0"/>
    <x v="0"/>
    <s v="No"/>
    <s v="Yes"/>
    <s v="Ridgecrest Elementary"/>
    <s v="12616 Shaw Road East"/>
    <m/>
    <s v="Puyallup"/>
    <s v="Washington"/>
    <s v="98374"/>
    <n v="145"/>
    <n v="42"/>
    <n v="289"/>
    <n v="476"/>
    <n v="0.30459999999999998"/>
    <n v="8.8200000000000001E-2"/>
    <n v="0.39290000000000003"/>
    <s v="No"/>
    <s v="Yes"/>
    <s v="Yes"/>
    <s v="Yes"/>
    <s v="Yes"/>
    <s v="Yes"/>
    <s v="Yes"/>
    <s v="Yes"/>
    <s v="No"/>
    <s v="No"/>
    <s v="No"/>
    <s v="No"/>
    <s v="No"/>
    <s v="No"/>
    <s v="Standard"/>
  </r>
  <r>
    <n v="159884"/>
    <x v="1389"/>
    <s v="Puyallup School District"/>
    <s v="27-003"/>
    <s v="Pierce"/>
    <s v="10th District"/>
    <x v="0"/>
    <x v="0"/>
    <s v="No"/>
    <s v="Yes"/>
    <s v="Rogers High"/>
    <s v="12801 86th Ave. E."/>
    <m/>
    <s v="Puyallup"/>
    <s v="Washington"/>
    <s v="98373"/>
    <n v="464"/>
    <n v="158"/>
    <n v="1124"/>
    <n v="1746"/>
    <n v="0.26579999999999998"/>
    <n v="9.0499999999999997E-2"/>
    <n v="0.35620000000000002"/>
    <s v="No"/>
    <s v="No"/>
    <s v="No"/>
    <s v="No"/>
    <s v="No"/>
    <s v="No"/>
    <s v="No"/>
    <s v="No"/>
    <s v="No"/>
    <s v="No"/>
    <s v="No"/>
    <s v="Yes"/>
    <s v="Yes"/>
    <s v="Yes"/>
    <s v="Standard"/>
  </r>
  <r>
    <n v="159884"/>
    <x v="1390"/>
    <s v="Puyallup School District"/>
    <s v="27-003"/>
    <s v="Pierce"/>
    <s v="10th District"/>
    <x v="0"/>
    <x v="0"/>
    <s v="No"/>
    <s v="Yes"/>
    <s v="Shaw Road Elementary"/>
    <s v="1106 Shaw Road"/>
    <m/>
    <s v="Puyallup"/>
    <s v="Washington"/>
    <s v="98372"/>
    <n v="130"/>
    <n v="41"/>
    <n v="469"/>
    <n v="640"/>
    <n v="0.2031"/>
    <n v="6.4100000000000004E-2"/>
    <n v="0.26719999999999999"/>
    <s v="No"/>
    <s v="Yes"/>
    <s v="Yes"/>
    <s v="Yes"/>
    <s v="Yes"/>
    <s v="Yes"/>
    <s v="Yes"/>
    <s v="Yes"/>
    <s v="No"/>
    <s v="No"/>
    <s v="No"/>
    <s v="No"/>
    <s v="No"/>
    <s v="No"/>
    <s v="Standard"/>
  </r>
  <r>
    <n v="159884"/>
    <x v="1391"/>
    <s v="Puyallup School District"/>
    <s v="27-003"/>
    <s v="Pierce"/>
    <s v="10th District"/>
    <x v="0"/>
    <x v="0"/>
    <s v="No"/>
    <s v="Yes"/>
    <s v="Spinning Elementary School"/>
    <s v="1306 East Pioneer"/>
    <m/>
    <s v="Puyallup"/>
    <s v="Washington"/>
    <s v="98372"/>
    <n v="165"/>
    <n v="0"/>
    <n v="117"/>
    <n v="282"/>
    <n v="0.58509999999999995"/>
    <n v="0"/>
    <n v="0.58509999999999995"/>
    <s v="No"/>
    <s v="Yes"/>
    <s v="Yes"/>
    <s v="Yes"/>
    <s v="Yes"/>
    <s v="Yes"/>
    <s v="Yes"/>
    <s v="Yes"/>
    <s v="No"/>
    <s v="No"/>
    <s v="No"/>
    <s v="No"/>
    <s v="No"/>
    <s v="No"/>
    <s v="CEP"/>
  </r>
  <r>
    <n v="159884"/>
    <x v="1392"/>
    <s v="Puyallup School District"/>
    <s v="27-003"/>
    <s v="Pierce"/>
    <s v="10th District"/>
    <x v="0"/>
    <x v="0"/>
    <s v="No"/>
    <s v="Yes"/>
    <s v="Stahl Junior High"/>
    <s v="9610 168th St. E."/>
    <m/>
    <s v="Puyallup"/>
    <s v="Washington"/>
    <s v="98375"/>
    <n v="308"/>
    <n v="76"/>
    <n v="532"/>
    <n v="916"/>
    <n v="0.3362"/>
    <n v="8.3000000000000004E-2"/>
    <n v="0.41920000000000002"/>
    <s v="No"/>
    <s v="No"/>
    <s v="No"/>
    <s v="No"/>
    <s v="No"/>
    <s v="No"/>
    <s v="No"/>
    <s v="No"/>
    <s v="Yes"/>
    <s v="Yes"/>
    <s v="Yes"/>
    <s v="No"/>
    <s v="No"/>
    <s v="No"/>
    <s v="Standard"/>
  </r>
  <r>
    <n v="159884"/>
    <x v="1393"/>
    <s v="Puyallup School District"/>
    <s v="27-003"/>
    <s v="Pierce"/>
    <s v="10th District"/>
    <x v="0"/>
    <x v="0"/>
    <s v="No"/>
    <s v="Yes"/>
    <s v="Stewart Elementary School"/>
    <s v="426 4th Ave. N.E."/>
    <m/>
    <s v="Puyallup"/>
    <s v="Washington"/>
    <s v="98372"/>
    <n v="260"/>
    <n v="0"/>
    <n v="91"/>
    <n v="351"/>
    <n v="0.74070000000000003"/>
    <n v="0"/>
    <n v="0.74070000000000003"/>
    <s v="No"/>
    <s v="Yes"/>
    <s v="Yes"/>
    <s v="Yes"/>
    <s v="Yes"/>
    <s v="Yes"/>
    <s v="Yes"/>
    <s v="Yes"/>
    <s v="No"/>
    <s v="No"/>
    <s v="No"/>
    <s v="No"/>
    <s v="No"/>
    <s v="No"/>
    <s v="CEP"/>
  </r>
  <r>
    <n v="159884"/>
    <x v="1394"/>
    <s v="Puyallup School District"/>
    <s v="27-003"/>
    <s v="Pierce"/>
    <s v="10th District"/>
    <x v="0"/>
    <x v="0"/>
    <s v="No"/>
    <s v="Yes"/>
    <s v="Sunrise Elementary School"/>
    <s v="2323 - 39th Avenue Southeast"/>
    <m/>
    <s v="Puyallup"/>
    <s v="Washington"/>
    <s v="98374"/>
    <n v="438"/>
    <n v="0"/>
    <n v="244"/>
    <n v="682"/>
    <n v="0.64219999999999999"/>
    <n v="0"/>
    <n v="0.64219999999999999"/>
    <s v="No"/>
    <s v="Yes"/>
    <s v="Yes"/>
    <s v="Yes"/>
    <s v="Yes"/>
    <s v="Yes"/>
    <s v="Yes"/>
    <s v="Yes"/>
    <s v="No"/>
    <s v="No"/>
    <s v="No"/>
    <s v="No"/>
    <s v="No"/>
    <s v="No"/>
    <s v="CEP"/>
  </r>
  <r>
    <n v="159884"/>
    <x v="1395"/>
    <s v="Puyallup School District"/>
    <s v="27-003"/>
    <s v="Pierce"/>
    <s v="10th District"/>
    <x v="0"/>
    <x v="0"/>
    <s v="No"/>
    <s v="Yes"/>
    <s v="Walker High"/>
    <s v="5715 Milwaukee Avenue East"/>
    <m/>
    <s v="Puyallup"/>
    <s v="Washington"/>
    <s v="98372"/>
    <n v="98"/>
    <n v="0"/>
    <n v="45"/>
    <n v="143"/>
    <n v="0.68530000000000002"/>
    <n v="0"/>
    <n v="0.68530000000000002"/>
    <s v="No"/>
    <s v="No"/>
    <s v="No"/>
    <s v="No"/>
    <s v="No"/>
    <s v="No"/>
    <s v="No"/>
    <s v="No"/>
    <s v="No"/>
    <s v="No"/>
    <s v="No"/>
    <s v="Yes"/>
    <s v="Yes"/>
    <s v="Yes"/>
    <s v="CEP"/>
  </r>
  <r>
    <n v="159884"/>
    <x v="1396"/>
    <s v="Puyallup School District"/>
    <s v="27-003"/>
    <s v="Pierce"/>
    <s v="10th District"/>
    <x v="0"/>
    <x v="0"/>
    <s v="No"/>
    <s v="Yes"/>
    <s v="Waller Road Elementary"/>
    <s v="6312 Waller Road"/>
    <m/>
    <s v="Tacoma"/>
    <s v="Washington"/>
    <s v="98443"/>
    <n v="196"/>
    <n v="0"/>
    <n v="114"/>
    <n v="310"/>
    <n v="0.63229999999999997"/>
    <n v="0"/>
    <n v="0.63229999999999997"/>
    <s v="No"/>
    <s v="Yes"/>
    <s v="Yes"/>
    <s v="Yes"/>
    <s v="Yes"/>
    <s v="Yes"/>
    <s v="Yes"/>
    <s v="Yes"/>
    <s v="No"/>
    <s v="No"/>
    <s v="No"/>
    <s v="No"/>
    <s v="No"/>
    <s v="No"/>
    <s v="CEP"/>
  </r>
  <r>
    <n v="159884"/>
    <x v="1397"/>
    <s v="Puyallup School District"/>
    <s v="27-003"/>
    <s v="Pierce"/>
    <s v="10th District"/>
    <x v="0"/>
    <x v="0"/>
    <s v="No"/>
    <s v="Yes"/>
    <s v="Wildwood Elementary School"/>
    <s v="1601 26th Ave. S.E."/>
    <m/>
    <s v="Puyallup"/>
    <s v="Washington"/>
    <s v="98443"/>
    <n v="200"/>
    <n v="0"/>
    <n v="163"/>
    <n v="363"/>
    <n v="0.55100000000000005"/>
    <n v="0"/>
    <n v="0.55100000000000005"/>
    <s v="No"/>
    <s v="Yes"/>
    <s v="Yes"/>
    <s v="Yes"/>
    <s v="Yes"/>
    <s v="Yes"/>
    <s v="Yes"/>
    <s v="Yes"/>
    <s v="No"/>
    <s v="No"/>
    <s v="No"/>
    <s v="No"/>
    <s v="No"/>
    <s v="No"/>
    <s v="CEP"/>
  </r>
  <r>
    <n v="159884"/>
    <x v="1398"/>
    <s v="Puyallup School District"/>
    <s v="27-003"/>
    <s v="Pierce"/>
    <s v="10th District"/>
    <x v="0"/>
    <x v="0"/>
    <s v="No"/>
    <s v="Yes"/>
    <s v="Woodland Elementary"/>
    <s v="7707 112th St. E."/>
    <m/>
    <s v="Puyallup"/>
    <s v="Washington"/>
    <s v="98374"/>
    <n v="219"/>
    <n v="36"/>
    <n v="321"/>
    <n v="576"/>
    <n v="0.38019999999999998"/>
    <n v="6.25E-2"/>
    <n v="0.44269999999999998"/>
    <s v="No"/>
    <s v="Yes"/>
    <s v="Yes"/>
    <s v="Yes"/>
    <s v="Yes"/>
    <s v="Yes"/>
    <s v="Yes"/>
    <s v="Yes"/>
    <s v="No"/>
    <s v="No"/>
    <s v="No"/>
    <s v="No"/>
    <s v="No"/>
    <s v="No"/>
    <s v="Standard"/>
  </r>
  <r>
    <n v="159884"/>
    <x v="1399"/>
    <s v="Puyallup School District"/>
    <s v="27-003"/>
    <s v="Pierce"/>
    <s v="10th District"/>
    <x v="0"/>
    <x v="0"/>
    <s v="No"/>
    <s v="Yes"/>
    <s v="Zeiger Elementary"/>
    <s v="13008 94th Ave. E."/>
    <m/>
    <s v="Puyallup"/>
    <s v="Washington"/>
    <s v="98373"/>
    <n v="174"/>
    <n v="64"/>
    <n v="258"/>
    <n v="496"/>
    <n v="0.3508"/>
    <n v="0.129"/>
    <n v="0.4798"/>
    <s v="No"/>
    <s v="Yes"/>
    <s v="Yes"/>
    <s v="Yes"/>
    <s v="Yes"/>
    <s v="Yes"/>
    <s v="Yes"/>
    <s v="Yes"/>
    <s v="No"/>
    <s v="No"/>
    <s v="No"/>
    <s v="No"/>
    <s v="No"/>
    <s v="No"/>
    <s v="Standard"/>
  </r>
  <r>
    <n v="159455"/>
    <x v="1400"/>
    <s v="Queets Clearwater School District"/>
    <s v="16-020"/>
    <s v="Jefferson"/>
    <s v="6th District"/>
    <x v="0"/>
    <x v="0"/>
    <s v="No"/>
    <s v="Yes"/>
    <s v="Queets Clearwater Elementary School"/>
    <s v="146000 Hwy 101"/>
    <m/>
    <s v="Forks"/>
    <s v="Washington"/>
    <s v="98331"/>
    <n v="39"/>
    <n v="0"/>
    <n v="0"/>
    <n v="39"/>
    <n v="1"/>
    <n v="0"/>
    <n v="1"/>
    <s v="No"/>
    <s v="Yes"/>
    <s v="Yes"/>
    <s v="Yes"/>
    <s v="Yes"/>
    <s v="Yes"/>
    <s v="Yes"/>
    <s v="Yes"/>
    <s v="Yes"/>
    <s v="Yes"/>
    <s v="No"/>
    <s v="No"/>
    <s v="No"/>
    <s v="No"/>
    <s v="CEP"/>
  </r>
  <r>
    <n v="159322"/>
    <x v="1401"/>
    <s v="Quilcene School District"/>
    <s v="16-048"/>
    <s v="Jefferson"/>
    <s v="6th District"/>
    <x v="0"/>
    <x v="0"/>
    <s v="No"/>
    <s v="Yes"/>
    <s v="Quilcene School"/>
    <s v="294715 Hwy 101"/>
    <s v="HWY 101"/>
    <s v="Quilcene"/>
    <s v="Washington"/>
    <s v="98376"/>
    <n v="100"/>
    <n v="25"/>
    <n v="123"/>
    <n v="248"/>
    <n v="0.4032"/>
    <n v="0.1008"/>
    <n v="0.504"/>
    <s v="No"/>
    <s v="Yes"/>
    <s v="Yes"/>
    <s v="Yes"/>
    <s v="Yes"/>
    <s v="Yes"/>
    <s v="Yes"/>
    <s v="Yes"/>
    <s v="Yes"/>
    <s v="Yes"/>
    <s v="Yes"/>
    <s v="Yes"/>
    <s v="Yes"/>
    <s v="Yes"/>
    <s v="Standard"/>
  </r>
  <r>
    <n v="159684"/>
    <x v="1402"/>
    <s v="Quileute Tribal School"/>
    <s v="05-903"/>
    <s v="Clallam"/>
    <s v="6th District"/>
    <x v="0"/>
    <x v="0"/>
    <s v="No"/>
    <s v="Yes"/>
    <s v="Quileute Tribal School"/>
    <s v="12181 La Push Rd"/>
    <m/>
    <s v="La Push, WA"/>
    <s v="Washington"/>
    <s v="98350"/>
    <n v="135"/>
    <n v="0"/>
    <n v="7"/>
    <n v="142"/>
    <n v="0.95069999999999999"/>
    <n v="0"/>
    <n v="0.95069999999999999"/>
    <s v="No"/>
    <s v="Yes"/>
    <s v="Yes"/>
    <s v="Yes"/>
    <s v="Yes"/>
    <s v="Yes"/>
    <s v="Yes"/>
    <s v="Yes"/>
    <s v="Yes"/>
    <s v="Yes"/>
    <s v="Yes"/>
    <s v="Yes"/>
    <s v="Yes"/>
    <s v="Yes"/>
    <s v="CEP"/>
  </r>
  <r>
    <n v="159405"/>
    <x v="1403"/>
    <s v="Quillayute Valley School District"/>
    <s v="05-402"/>
    <s v="Clallam"/>
    <s v="6th District"/>
    <x v="0"/>
    <x v="0"/>
    <s v="No"/>
    <s v="Yes"/>
    <s v="Forks Elementary School"/>
    <s v="411 South Spartan Avenue"/>
    <m/>
    <s v="Forks"/>
    <s v="Washington"/>
    <s v="98331"/>
    <n v="360"/>
    <n v="0"/>
    <n v="35"/>
    <n v="395"/>
    <n v="0.91139999999999999"/>
    <n v="0"/>
    <n v="0.91139999999999999"/>
    <s v="Yes"/>
    <s v="Yes"/>
    <s v="Yes"/>
    <s v="Yes"/>
    <s v="Yes"/>
    <s v="Yes"/>
    <s v="No"/>
    <s v="No"/>
    <s v="No"/>
    <s v="No"/>
    <s v="No"/>
    <s v="No"/>
    <s v="No"/>
    <s v="No"/>
    <s v="CEP"/>
  </r>
  <r>
    <n v="159405"/>
    <x v="1404"/>
    <s v="Quillayute Valley School District"/>
    <s v="05-402"/>
    <s v="Clallam"/>
    <s v="6th District"/>
    <x v="0"/>
    <x v="0"/>
    <s v="No"/>
    <s v="Yes"/>
    <s v="Forks High School"/>
    <s v="411 S Spartan Avenue"/>
    <m/>
    <s v="Forks"/>
    <s v="Washington"/>
    <s v="98331"/>
    <n v="159"/>
    <n v="0"/>
    <n v="128"/>
    <n v="287"/>
    <n v="0.55400000000000005"/>
    <n v="0"/>
    <n v="0.55400000000000005"/>
    <s v="No"/>
    <s v="No"/>
    <s v="No"/>
    <s v="No"/>
    <s v="No"/>
    <s v="No"/>
    <s v="No"/>
    <s v="No"/>
    <s v="No"/>
    <s v="No"/>
    <s v="Yes"/>
    <s v="Yes"/>
    <s v="Yes"/>
    <s v="Yes"/>
    <s v="CEP"/>
  </r>
  <r>
    <n v="159405"/>
    <x v="1405"/>
    <s v="Quillayute Valley School District"/>
    <s v="05-402"/>
    <s v="Clallam"/>
    <s v="6th District"/>
    <x v="0"/>
    <x v="0"/>
    <s v="No"/>
    <s v="Yes"/>
    <s v="Forks Middle School"/>
    <s v="411 S Spartan Avenue"/>
    <m/>
    <s v="Forks"/>
    <s v="Washington"/>
    <s v="98331"/>
    <n v="199"/>
    <n v="0"/>
    <n v="77"/>
    <n v="276"/>
    <n v="0.72099999999999997"/>
    <n v="0"/>
    <n v="0.72099999999999997"/>
    <s v="No"/>
    <s v="No"/>
    <s v="No"/>
    <s v="No"/>
    <s v="No"/>
    <s v="No"/>
    <s v="Yes"/>
    <s v="Yes"/>
    <s v="Yes"/>
    <s v="Yes"/>
    <s v="No"/>
    <s v="No"/>
    <s v="No"/>
    <s v="No"/>
    <s v="CEP"/>
  </r>
  <r>
    <n v="159963"/>
    <x v="1406"/>
    <s v="Quincy School District"/>
    <s v="13-144"/>
    <s v="Grant"/>
    <s v="4th District"/>
    <x v="0"/>
    <x v="0"/>
    <s v="No"/>
    <s v="Yes"/>
    <s v="Ancient Lakes Elementary"/>
    <s v="417 C Street SE"/>
    <m/>
    <s v="Quincy"/>
    <s v="Washington"/>
    <s v="98848"/>
    <n v="390"/>
    <n v="0"/>
    <n v="10"/>
    <n v="400"/>
    <n v="0.97499999999999998"/>
    <n v="0"/>
    <n v="0.97499999999999998"/>
    <s v="No"/>
    <s v="Yes"/>
    <s v="Yes"/>
    <s v="Yes"/>
    <s v="Yes"/>
    <s v="Yes"/>
    <s v="Yes"/>
    <s v="No"/>
    <s v="No"/>
    <s v="No"/>
    <s v="No"/>
    <s v="No"/>
    <s v="No"/>
    <s v="No"/>
    <s v="CEP"/>
  </r>
  <r>
    <n v="159963"/>
    <x v="1407"/>
    <s v="Quincy School District"/>
    <s v="13-144"/>
    <s v="Grant"/>
    <s v="4th District"/>
    <x v="0"/>
    <x v="0"/>
    <s v="No"/>
    <s v="Yes"/>
    <s v="George Elementary"/>
    <s v="401 South Washington Way"/>
    <m/>
    <s v="Quincy"/>
    <s v="Washington"/>
    <s v="98848"/>
    <n v="182"/>
    <n v="0"/>
    <n v="0"/>
    <n v="182"/>
    <n v="1"/>
    <n v="0"/>
    <n v="1"/>
    <s v="No"/>
    <s v="Yes"/>
    <s v="Yes"/>
    <s v="Yes"/>
    <s v="Yes"/>
    <s v="Yes"/>
    <s v="Yes"/>
    <s v="No"/>
    <s v="No"/>
    <s v="No"/>
    <s v="No"/>
    <s v="No"/>
    <s v="No"/>
    <s v="No"/>
    <s v="CEP"/>
  </r>
  <r>
    <n v="159963"/>
    <x v="1408"/>
    <s v="Quincy School District"/>
    <s v="13-144"/>
    <s v="Grant"/>
    <s v="4th District"/>
    <x v="0"/>
    <x v="0"/>
    <s v="No"/>
    <s v="Yes"/>
    <s v="Monument Elementary"/>
    <s v="1400 13TH AVENUE SW"/>
    <m/>
    <s v="Quincy"/>
    <s v="Washington"/>
    <s v="98848"/>
    <n v="230"/>
    <n v="0"/>
    <n v="59"/>
    <n v="289"/>
    <n v="0.79579999999999995"/>
    <n v="0"/>
    <n v="0.79579999999999995"/>
    <s v="No"/>
    <s v="Yes"/>
    <s v="Yes"/>
    <s v="Yes"/>
    <s v="Yes"/>
    <s v="Yes"/>
    <s v="Yes"/>
    <s v="No"/>
    <s v="No"/>
    <s v="No"/>
    <s v="No"/>
    <s v="No"/>
    <s v="No"/>
    <s v="No"/>
    <s v="CEP"/>
  </r>
  <r>
    <n v="159963"/>
    <x v="1409"/>
    <s v="Quincy School District"/>
    <s v="13-144"/>
    <s v="Grant"/>
    <s v="4th District"/>
    <x v="0"/>
    <x v="0"/>
    <s v="No"/>
    <s v="Yes"/>
    <s v="Mountain View Elementary"/>
    <s v="119 D Street NW"/>
    <m/>
    <s v="Quincy"/>
    <s v="Washington"/>
    <s v="98848"/>
    <n v="298"/>
    <n v="0"/>
    <n v="0"/>
    <n v="298"/>
    <n v="1"/>
    <n v="0"/>
    <n v="1"/>
    <s v="No"/>
    <s v="Yes"/>
    <s v="Yes"/>
    <s v="Yes"/>
    <s v="Yes"/>
    <s v="Yes"/>
    <s v="Yes"/>
    <s v="No"/>
    <s v="No"/>
    <s v="No"/>
    <s v="No"/>
    <s v="No"/>
    <s v="No"/>
    <s v="No"/>
    <s v="CEP"/>
  </r>
  <r>
    <n v="159963"/>
    <x v="1410"/>
    <s v="Quincy School District"/>
    <s v="13-144"/>
    <s v="Grant"/>
    <s v="4th District"/>
    <x v="0"/>
    <x v="0"/>
    <s v="No"/>
    <s v="Yes"/>
    <s v="Pioneer Elementary"/>
    <s v="224 J STREET SE"/>
    <m/>
    <s v="Quincy"/>
    <s v="Washington"/>
    <s v="98848"/>
    <n v="284"/>
    <n v="0"/>
    <n v="0"/>
    <n v="284"/>
    <n v="1"/>
    <n v="0"/>
    <n v="1"/>
    <s v="No"/>
    <s v="Yes"/>
    <s v="Yes"/>
    <s v="Yes"/>
    <s v="Yes"/>
    <s v="Yes"/>
    <s v="Yes"/>
    <s v="No"/>
    <s v="No"/>
    <s v="No"/>
    <s v="No"/>
    <s v="No"/>
    <s v="No"/>
    <s v="No"/>
    <s v="CEP"/>
  </r>
  <r>
    <n v="159963"/>
    <x v="1411"/>
    <s v="Quincy School District"/>
    <s v="13-144"/>
    <s v="Grant"/>
    <s v="4th District"/>
    <x v="0"/>
    <x v="0"/>
    <s v="No"/>
    <s v="Yes"/>
    <s v="Quincy High School"/>
    <s v="403 Jackrabbit Street NE"/>
    <m/>
    <s v="Quincy"/>
    <s v="Washington"/>
    <s v="98848"/>
    <n v="832"/>
    <n v="0"/>
    <n v="66"/>
    <n v="898"/>
    <n v="0.92649999999999999"/>
    <n v="0"/>
    <n v="0.92649999999999999"/>
    <s v="No"/>
    <s v="No"/>
    <s v="No"/>
    <s v="No"/>
    <s v="No"/>
    <s v="No"/>
    <s v="No"/>
    <s v="No"/>
    <s v="No"/>
    <s v="No"/>
    <s v="Yes"/>
    <s v="Yes"/>
    <s v="Yes"/>
    <s v="Yes"/>
    <s v="CEP"/>
  </r>
  <r>
    <n v="159963"/>
    <x v="1412"/>
    <s v="Quincy School District"/>
    <s v="13-144"/>
    <s v="Grant"/>
    <s v="4th District"/>
    <x v="0"/>
    <x v="0"/>
    <s v="No"/>
    <s v="Yes"/>
    <s v="Quincy Innovation Academy"/>
    <s v="1804 13th Avenue SW"/>
    <m/>
    <s v="Quincy"/>
    <s v="Washington"/>
    <s v="98848"/>
    <n v="89"/>
    <n v="0"/>
    <n v="2"/>
    <n v="91"/>
    <n v="0.97799999999999998"/>
    <n v="0"/>
    <n v="0.97799999999999998"/>
    <s v="No"/>
    <s v="Yes"/>
    <s v="Yes"/>
    <s v="Yes"/>
    <s v="Yes"/>
    <s v="Yes"/>
    <s v="Yes"/>
    <s v="Yes"/>
    <s v="Yes"/>
    <s v="Yes"/>
    <s v="Yes"/>
    <s v="Yes"/>
    <s v="Yes"/>
    <s v="Yes"/>
    <s v="CEP"/>
  </r>
  <r>
    <n v="159963"/>
    <x v="1413"/>
    <s v="Quincy School District"/>
    <s v="13-144"/>
    <s v="Grant"/>
    <s v="4th District"/>
    <x v="0"/>
    <x v="0"/>
    <s v="No"/>
    <s v="Yes"/>
    <s v="Quincy Jr. High"/>
    <s v="16 6th Ave SE"/>
    <m/>
    <s v="Quincy"/>
    <s v="Washington"/>
    <s v="98848"/>
    <n v="752"/>
    <n v="0"/>
    <n v="7"/>
    <n v="759"/>
    <n v="0.99080000000000001"/>
    <n v="0"/>
    <n v="0.99080000000000001"/>
    <s v="No"/>
    <s v="No"/>
    <s v="No"/>
    <s v="No"/>
    <s v="No"/>
    <s v="No"/>
    <s v="No"/>
    <s v="Yes"/>
    <s v="Yes"/>
    <s v="Yes"/>
    <s v="No"/>
    <s v="No"/>
    <s v="No"/>
    <s v="No"/>
    <s v="CEP"/>
  </r>
  <r>
    <n v="160170"/>
    <x v="1414"/>
    <s v="Rainier Prep"/>
    <s v="17-908"/>
    <s v="King"/>
    <s v="9th District"/>
    <x v="0"/>
    <x v="0"/>
    <s v="No"/>
    <s v="Yes"/>
    <s v="Rainier Prep"/>
    <s v="10211 12th Ave S"/>
    <m/>
    <s v="Seattle"/>
    <s v="Washington"/>
    <s v="98168"/>
    <n v="244"/>
    <n v="0"/>
    <n v="92"/>
    <n v="336"/>
    <n v="0.72619999999999996"/>
    <n v="0"/>
    <n v="0.72619999999999996"/>
    <s v="No"/>
    <s v="No"/>
    <s v="No"/>
    <s v="No"/>
    <s v="No"/>
    <s v="No"/>
    <s v="Yes"/>
    <s v="Yes"/>
    <s v="Yes"/>
    <s v="Yes"/>
    <s v="No"/>
    <s v="No"/>
    <s v="No"/>
    <s v="No"/>
    <s v="CEP"/>
  </r>
  <r>
    <n v="159399"/>
    <x v="1415"/>
    <s v="Rainier School District"/>
    <s v="34-307"/>
    <s v="Thurston"/>
    <s v="10th District"/>
    <x v="0"/>
    <x v="0"/>
    <s v="No"/>
    <s v="Yes"/>
    <s v="Rainier Elementary"/>
    <s v="600 Third Street"/>
    <s v="PO Box 98"/>
    <s v="Rainier"/>
    <s v="Washington"/>
    <s v="98576"/>
    <n v="142"/>
    <n v="43"/>
    <n v="246"/>
    <n v="431"/>
    <n v="0.32950000000000002"/>
    <n v="9.98E-2"/>
    <n v="0.42920000000000003"/>
    <s v="No"/>
    <s v="Yes"/>
    <s v="Yes"/>
    <s v="Yes"/>
    <s v="Yes"/>
    <s v="Yes"/>
    <s v="Yes"/>
    <s v="No"/>
    <s v="No"/>
    <s v="No"/>
    <s v="No"/>
    <s v="No"/>
    <s v="No"/>
    <s v="No"/>
    <s v="Standard"/>
  </r>
  <r>
    <n v="159399"/>
    <x v="1416"/>
    <s v="Rainier School District"/>
    <s v="34-307"/>
    <s v="Thurston"/>
    <s v="10th District"/>
    <x v="0"/>
    <x v="0"/>
    <s v="No"/>
    <s v="Yes"/>
    <s v="Rainier Middle School"/>
    <s v="202-A Second Street W"/>
    <s v="PO Box 98"/>
    <s v="Rainier"/>
    <s v="Washington"/>
    <s v="98576"/>
    <n v="71"/>
    <n v="20"/>
    <n v="135"/>
    <n v="226"/>
    <n v="0.31419999999999998"/>
    <n v="8.8499999999999995E-2"/>
    <n v="0.4027"/>
    <s v="No"/>
    <s v="No"/>
    <s v="No"/>
    <s v="No"/>
    <s v="No"/>
    <s v="No"/>
    <s v="No"/>
    <s v="Yes"/>
    <s v="Yes"/>
    <s v="Yes"/>
    <s v="No"/>
    <s v="No"/>
    <s v="No"/>
    <s v="No"/>
    <s v="Standard"/>
  </r>
  <r>
    <n v="159399"/>
    <x v="1417"/>
    <s v="Rainier School District"/>
    <s v="34-307"/>
    <s v="Thurston"/>
    <s v="10th District"/>
    <x v="0"/>
    <x v="0"/>
    <s v="No"/>
    <s v="Yes"/>
    <s v="Rainier Senior High School"/>
    <s v="308 Second Street W"/>
    <s v="PO Box 98"/>
    <s v="Rainier"/>
    <s v="Washington"/>
    <s v="98576"/>
    <n v="72"/>
    <n v="27"/>
    <n v="147"/>
    <n v="246"/>
    <n v="0.29270000000000002"/>
    <n v="0.10979999999999999"/>
    <n v="0.40239999999999998"/>
    <s v="No"/>
    <s v="No"/>
    <s v="No"/>
    <s v="No"/>
    <s v="No"/>
    <s v="No"/>
    <s v="No"/>
    <s v="No"/>
    <s v="No"/>
    <s v="No"/>
    <s v="Yes"/>
    <s v="Yes"/>
    <s v="Yes"/>
    <s v="Yes"/>
    <s v="Standard"/>
  </r>
  <r>
    <n v="160335"/>
    <x v="1418"/>
    <s v="Rainier Valley Leadership Academy (formerly Green Dot Public Schools Rainier Valley)"/>
    <s v="17-910"/>
    <s v="King"/>
    <s v="7th District"/>
    <x v="0"/>
    <x v="0"/>
    <s v="No"/>
    <s v="Yes"/>
    <s v="Rainier Valley Leadership Academy"/>
    <s v="6020 Rainier Ave S"/>
    <m/>
    <s v="Seattle"/>
    <s v="Washington"/>
    <s v="98118"/>
    <n v="145"/>
    <n v="0"/>
    <n v="0"/>
    <n v="145"/>
    <n v="1"/>
    <n v="0"/>
    <n v="1"/>
    <s v="No"/>
    <s v="No"/>
    <s v="No"/>
    <s v="No"/>
    <s v="No"/>
    <s v="No"/>
    <s v="No"/>
    <s v="Yes"/>
    <s v="Yes"/>
    <s v="Yes"/>
    <s v="Yes"/>
    <s v="Yes"/>
    <s v="Yes"/>
    <s v="Yes"/>
    <s v="CEP"/>
  </r>
  <r>
    <n v="159355"/>
    <x v="1419"/>
    <s v="Raymond School District"/>
    <s v="25-116"/>
    <s v="Pacific"/>
    <s v="3rd District"/>
    <x v="0"/>
    <x v="0"/>
    <s v="No"/>
    <s v="Yes"/>
    <s v="Raymond Elementary"/>
    <s v="1016 Commercial St"/>
    <m/>
    <s v="Raymond"/>
    <s v="Washington"/>
    <s v="98577"/>
    <n v="170"/>
    <n v="0"/>
    <n v="89"/>
    <n v="259"/>
    <n v="0.65639999999999998"/>
    <n v="0"/>
    <n v="0.65639999999999998"/>
    <s v="Yes"/>
    <s v="Yes"/>
    <s v="Yes"/>
    <s v="Yes"/>
    <s v="Yes"/>
    <s v="Yes"/>
    <s v="Yes"/>
    <s v="Yes"/>
    <s v="No"/>
    <s v="No"/>
    <s v="No"/>
    <s v="No"/>
    <s v="No"/>
    <s v="No"/>
    <s v="CEP"/>
  </r>
  <r>
    <n v="159355"/>
    <x v="1420"/>
    <s v="Raymond School District"/>
    <s v="25-116"/>
    <s v="Pacific"/>
    <s v="3rd District"/>
    <x v="0"/>
    <x v="0"/>
    <s v="No"/>
    <s v="Yes"/>
    <s v="Raymond Jr/Sr High"/>
    <s v="1016 Commercial St"/>
    <m/>
    <s v="Raymond"/>
    <s v="Washington"/>
    <s v="98577"/>
    <n v="166"/>
    <n v="0"/>
    <n v="100"/>
    <n v="266"/>
    <n v="0.62409999999999999"/>
    <n v="0"/>
    <n v="0.62409999999999999"/>
    <s v="No"/>
    <s v="No"/>
    <s v="No"/>
    <s v="No"/>
    <s v="No"/>
    <s v="No"/>
    <s v="No"/>
    <s v="No"/>
    <s v="Yes"/>
    <s v="Yes"/>
    <s v="Yes"/>
    <s v="Yes"/>
    <s v="Yes"/>
    <s v="Yes"/>
    <s v="CEP"/>
  </r>
  <r>
    <n v="159921"/>
    <x v="1421"/>
    <s v="Reardan-Edwall School District"/>
    <s v="22-009"/>
    <s v="Lincoln"/>
    <s v="5th District"/>
    <x v="0"/>
    <x v="0"/>
    <s v="No"/>
    <s v="Yes"/>
    <s v="Reardan Elementary"/>
    <s v="PO Box 225"/>
    <m/>
    <s v="Reardan"/>
    <s v="Washington"/>
    <s v="99029"/>
    <n v="153"/>
    <n v="47"/>
    <n v="228"/>
    <n v="428"/>
    <n v="0.35749999999999998"/>
    <n v="0.10979999999999999"/>
    <n v="0.46729999999999999"/>
    <s v="Yes"/>
    <s v="Yes"/>
    <s v="Yes"/>
    <s v="Yes"/>
    <s v="Yes"/>
    <s v="Yes"/>
    <s v="Yes"/>
    <s v="Yes"/>
    <s v="No"/>
    <s v="No"/>
    <s v="No"/>
    <s v="No"/>
    <s v="No"/>
    <s v="No"/>
    <s v="Standard"/>
  </r>
  <r>
    <n v="159921"/>
    <x v="1422"/>
    <s v="Reardan-Edwall School District"/>
    <s v="22-009"/>
    <s v="Lincoln"/>
    <s v="5th District"/>
    <x v="0"/>
    <x v="0"/>
    <s v="No"/>
    <s v="Yes"/>
    <s v="Reardan Jr/Sr High"/>
    <s v="PO Box 225"/>
    <m/>
    <s v="Reardan"/>
    <s v="Washington"/>
    <s v="99029"/>
    <n v="102"/>
    <n v="29"/>
    <n v="201"/>
    <n v="332"/>
    <n v="0.30719999999999997"/>
    <n v="8.7300000000000003E-2"/>
    <n v="0.39460000000000001"/>
    <s v="No"/>
    <s v="No"/>
    <s v="No"/>
    <s v="No"/>
    <s v="No"/>
    <s v="No"/>
    <s v="No"/>
    <s v="No"/>
    <s v="Yes"/>
    <s v="Yes"/>
    <s v="Yes"/>
    <s v="Yes"/>
    <s v="Yes"/>
    <s v="Yes"/>
    <s v="Standard"/>
  </r>
  <r>
    <n v="159410"/>
    <x v="1423"/>
    <s v="Renacer Youth Treatment Program"/>
    <m/>
    <s v="King"/>
    <s v="At-Large District"/>
    <x v="1"/>
    <x v="2"/>
    <s v="Yes"/>
    <s v="Yes"/>
    <s v="Renacer Youth Treatment Program"/>
    <s v="10001 17th PL S."/>
    <m/>
    <s v="Seattle"/>
    <s v="Washington"/>
    <s v="98168"/>
    <n v="31"/>
    <n v="0"/>
    <n v="0"/>
    <n v="31"/>
    <n v="1"/>
    <n v="0"/>
    <n v="1"/>
    <s v="No"/>
    <s v="No"/>
    <s v="No"/>
    <s v="No"/>
    <s v="No"/>
    <s v="No"/>
    <s v="No"/>
    <s v="Yes"/>
    <s v="Yes"/>
    <s v="Yes"/>
    <s v="Yes"/>
    <s v="Yes"/>
    <s v="Yes"/>
    <s v="Yes"/>
    <s v="Standard"/>
  </r>
  <r>
    <n v="159931"/>
    <x v="1424"/>
    <s v="Renton School District"/>
    <s v="17-403"/>
    <s v="King"/>
    <s v="9th District"/>
    <x v="0"/>
    <x v="0"/>
    <s v="No"/>
    <s v="Yes"/>
    <s v="Albert Talley Sr. High School (formerly Secondary Learning Center)"/>
    <s v="7800 S 132nd St"/>
    <m/>
    <s v="Seattle"/>
    <s v="Washington"/>
    <s v="98178"/>
    <n v="261"/>
    <n v="0"/>
    <n v="0"/>
    <n v="261"/>
    <n v="1"/>
    <n v="0"/>
    <n v="1"/>
    <s v="No"/>
    <s v="No"/>
    <s v="No"/>
    <s v="No"/>
    <s v="No"/>
    <s v="No"/>
    <s v="No"/>
    <s v="No"/>
    <s v="No"/>
    <s v="No"/>
    <s v="Yes"/>
    <s v="Yes"/>
    <s v="Yes"/>
    <s v="Yes"/>
    <s v="CEP"/>
  </r>
  <r>
    <n v="159931"/>
    <x v="1425"/>
    <s v="Renton School District"/>
    <s v="17-403"/>
    <s v="King"/>
    <s v="9th District"/>
    <x v="0"/>
    <x v="0"/>
    <s v="No"/>
    <s v="Yes"/>
    <s v="Benson Hill Elementary"/>
    <s v="18665 116 Ave SE"/>
    <m/>
    <s v="Renton"/>
    <s v="Washington"/>
    <s v="98058"/>
    <n v="304"/>
    <n v="0"/>
    <n v="186"/>
    <n v="490"/>
    <n v="0.62039999999999995"/>
    <n v="0"/>
    <n v="0.62039999999999995"/>
    <s v="No"/>
    <s v="Yes"/>
    <s v="Yes"/>
    <s v="Yes"/>
    <s v="Yes"/>
    <s v="Yes"/>
    <s v="Yes"/>
    <s v="No"/>
    <s v="No"/>
    <s v="No"/>
    <s v="No"/>
    <s v="No"/>
    <s v="No"/>
    <s v="No"/>
    <s v="CEP"/>
  </r>
  <r>
    <n v="159931"/>
    <x v="1426"/>
    <s v="Renton School District"/>
    <s v="17-403"/>
    <s v="King"/>
    <s v="9th District"/>
    <x v="0"/>
    <x v="0"/>
    <s v="No"/>
    <s v="Yes"/>
    <s v="Bryn Mawr Elementary"/>
    <s v="8212 S 118th Street"/>
    <m/>
    <s v="Seattle"/>
    <s v="Washington"/>
    <s v="98178"/>
    <n v="307"/>
    <n v="0"/>
    <n v="89"/>
    <n v="396"/>
    <n v="0.77529999999999999"/>
    <n v="0"/>
    <n v="0.77529999999999999"/>
    <s v="No"/>
    <s v="Yes"/>
    <s v="Yes"/>
    <s v="Yes"/>
    <s v="Yes"/>
    <s v="Yes"/>
    <s v="Yes"/>
    <s v="No"/>
    <s v="No"/>
    <s v="No"/>
    <s v="No"/>
    <s v="No"/>
    <s v="No"/>
    <s v="No"/>
    <s v="CEP"/>
  </r>
  <r>
    <n v="159931"/>
    <x v="1427"/>
    <s v="Renton School District"/>
    <s v="17-403"/>
    <s v="King"/>
    <s v="9th District"/>
    <x v="0"/>
    <x v="0"/>
    <s v="No"/>
    <s v="Yes"/>
    <s v="Campbell Hill Elementary"/>
    <s v="6418 S. 124th St"/>
    <m/>
    <s v="Seattle"/>
    <s v="Washington"/>
    <s v="98178"/>
    <n v="343"/>
    <n v="0"/>
    <n v="32"/>
    <n v="375"/>
    <n v="0.91469999999999996"/>
    <n v="0"/>
    <n v="0.91469999999999996"/>
    <s v="Yes"/>
    <s v="Yes"/>
    <s v="Yes"/>
    <s v="Yes"/>
    <s v="Yes"/>
    <s v="Yes"/>
    <s v="Yes"/>
    <s v="No"/>
    <s v="No"/>
    <s v="No"/>
    <s v="No"/>
    <s v="No"/>
    <s v="No"/>
    <s v="No"/>
    <s v="CEP"/>
  </r>
  <r>
    <n v="159931"/>
    <x v="1428"/>
    <s v="Renton School District"/>
    <s v="17-403"/>
    <s v="King"/>
    <s v="9th District"/>
    <x v="0"/>
    <x v="0"/>
    <s v="No"/>
    <s v="Yes"/>
    <s v="Cascade Elementary"/>
    <s v="16022 116th Ave SE"/>
    <m/>
    <s v="Renton"/>
    <s v="Washington"/>
    <s v="98058"/>
    <n v="312"/>
    <n v="0"/>
    <n v="121"/>
    <n v="433"/>
    <n v="0.72060000000000002"/>
    <n v="0"/>
    <n v="0.72060000000000002"/>
    <s v="No"/>
    <s v="Yes"/>
    <s v="Yes"/>
    <s v="Yes"/>
    <s v="Yes"/>
    <s v="Yes"/>
    <s v="Yes"/>
    <s v="No"/>
    <s v="No"/>
    <s v="No"/>
    <s v="No"/>
    <s v="No"/>
    <s v="No"/>
    <s v="No"/>
    <s v="CEP"/>
  </r>
  <r>
    <n v="159931"/>
    <x v="1429"/>
    <s v="Renton School District"/>
    <s v="17-403"/>
    <s v="King"/>
    <s v="9th District"/>
    <x v="0"/>
    <x v="0"/>
    <s v="No"/>
    <s v="Yes"/>
    <s v="Dimmitt Middle School"/>
    <s v="12320 80th Ave S"/>
    <m/>
    <s v="Seattle"/>
    <s v="Washington"/>
    <s v="98178"/>
    <n v="555"/>
    <n v="0"/>
    <n v="110"/>
    <n v="665"/>
    <n v="0.83460000000000001"/>
    <n v="0"/>
    <n v="0.83460000000000001"/>
    <s v="No"/>
    <s v="No"/>
    <s v="No"/>
    <s v="No"/>
    <s v="No"/>
    <s v="No"/>
    <s v="No"/>
    <s v="Yes"/>
    <s v="Yes"/>
    <s v="Yes"/>
    <s v="No"/>
    <s v="No"/>
    <s v="No"/>
    <s v="No"/>
    <s v="CEP"/>
  </r>
  <r>
    <n v="159931"/>
    <x v="1430"/>
    <s v="Renton School District"/>
    <s v="17-403"/>
    <s v="King"/>
    <s v="9th District"/>
    <x v="0"/>
    <x v="0"/>
    <s v="No"/>
    <s v="Yes"/>
    <s v="H.O.M.E. Program"/>
    <s v="2607 Jones Ave. S"/>
    <m/>
    <s v="Renton"/>
    <s v="Washington"/>
    <s v="98055"/>
    <n v="17"/>
    <n v="5"/>
    <n v="114"/>
    <n v="136"/>
    <n v="0.125"/>
    <n v="3.6799999999999999E-2"/>
    <n v="0.1618"/>
    <s v="No"/>
    <s v="Yes"/>
    <s v="Yes"/>
    <s v="Yes"/>
    <s v="Yes"/>
    <s v="Yes"/>
    <s v="Yes"/>
    <s v="Yes"/>
    <s v="Yes"/>
    <s v="Yes"/>
    <s v="Yes"/>
    <s v="Yes"/>
    <s v="Yes"/>
    <s v="Yes"/>
    <s v="Standard"/>
  </r>
  <r>
    <n v="159931"/>
    <x v="1431"/>
    <s v="Renton School District"/>
    <s v="17-403"/>
    <s v="King"/>
    <s v="9th District"/>
    <x v="0"/>
    <x v="0"/>
    <s v="No"/>
    <s v="Yes"/>
    <s v="Hazelwood Elementary"/>
    <s v="7100 116th Ave SE"/>
    <m/>
    <s v="newcastle"/>
    <s v="Washington"/>
    <s v="98056"/>
    <n v="143"/>
    <n v="0"/>
    <n v="413"/>
    <n v="556"/>
    <n v="0.25719999999999998"/>
    <n v="0"/>
    <n v="0.25719999999999998"/>
    <s v="No"/>
    <s v="Yes"/>
    <s v="Yes"/>
    <s v="Yes"/>
    <s v="Yes"/>
    <s v="Yes"/>
    <s v="Yes"/>
    <s v="No"/>
    <s v="No"/>
    <s v="No"/>
    <s v="No"/>
    <s v="No"/>
    <s v="No"/>
    <s v="No"/>
    <s v="CEP"/>
  </r>
  <r>
    <n v="159931"/>
    <x v="1432"/>
    <s v="Renton School District"/>
    <s v="17-403"/>
    <s v="King"/>
    <s v="9th District"/>
    <x v="0"/>
    <x v="0"/>
    <s v="No"/>
    <s v="Yes"/>
    <s v="Hazen High School"/>
    <s v="1101 Hoquiam Ave NE"/>
    <m/>
    <s v="Renton"/>
    <s v="Washington"/>
    <s v="98059"/>
    <n v="438"/>
    <n v="145"/>
    <n v="1291"/>
    <n v="1874"/>
    <n v="0.23369999999999999"/>
    <n v="7.7399999999999997E-2"/>
    <n v="0.31109999999999999"/>
    <s v="No"/>
    <s v="No"/>
    <s v="No"/>
    <s v="No"/>
    <s v="No"/>
    <s v="No"/>
    <s v="No"/>
    <s v="No"/>
    <s v="No"/>
    <s v="No"/>
    <s v="Yes"/>
    <s v="Yes"/>
    <s v="Yes"/>
    <s v="Yes"/>
    <s v="Standard"/>
  </r>
  <r>
    <n v="159931"/>
    <x v="1433"/>
    <s v="Renton School District"/>
    <s v="17-403"/>
    <s v="King"/>
    <s v="9th District"/>
    <x v="0"/>
    <x v="0"/>
    <s v="No"/>
    <s v="Yes"/>
    <s v="Highlands Elementary"/>
    <s v="2720 NE 7th St"/>
    <m/>
    <s v="Renton"/>
    <s v="Washington"/>
    <s v="98056"/>
    <n v="421"/>
    <n v="0"/>
    <n v="50"/>
    <n v="471"/>
    <n v="0.89380000000000004"/>
    <n v="0"/>
    <n v="0.89380000000000004"/>
    <s v="No"/>
    <s v="Yes"/>
    <s v="Yes"/>
    <s v="Yes"/>
    <s v="Yes"/>
    <s v="Yes"/>
    <s v="Yes"/>
    <s v="No"/>
    <s v="No"/>
    <s v="No"/>
    <s v="No"/>
    <s v="No"/>
    <s v="No"/>
    <s v="No"/>
    <s v="CEP"/>
  </r>
  <r>
    <n v="159931"/>
    <x v="1434"/>
    <s v="Renton School District"/>
    <s v="17-403"/>
    <s v="King"/>
    <s v="9th District"/>
    <x v="0"/>
    <x v="0"/>
    <s v="No"/>
    <s v="Yes"/>
    <s v="Honeydew Elementary"/>
    <s v="800 Union Ave"/>
    <m/>
    <s v="Renton"/>
    <s v="Washington"/>
    <s v="98059"/>
    <n v="235"/>
    <n v="0"/>
    <n v="123"/>
    <n v="358"/>
    <n v="0.65639999999999998"/>
    <n v="0"/>
    <n v="0.65639999999999998"/>
    <s v="No"/>
    <s v="Yes"/>
    <s v="Yes"/>
    <s v="Yes"/>
    <s v="Yes"/>
    <s v="Yes"/>
    <s v="Yes"/>
    <s v="No"/>
    <s v="No"/>
    <s v="No"/>
    <s v="No"/>
    <s v="No"/>
    <s v="No"/>
    <s v="No"/>
    <s v="CEP"/>
  </r>
  <r>
    <n v="159931"/>
    <x v="1435"/>
    <s v="Renton School District"/>
    <s v="17-403"/>
    <s v="King"/>
    <s v="9th District"/>
    <x v="0"/>
    <x v="0"/>
    <s v="No"/>
    <s v="Yes"/>
    <s v="Kennydale Elementary"/>
    <s v="1700 n e 28 st"/>
    <m/>
    <s v="Renton"/>
    <s v="Washington"/>
    <s v="98056"/>
    <n v="230"/>
    <n v="0"/>
    <n v="337"/>
    <n v="567"/>
    <n v="0.40560000000000002"/>
    <n v="0"/>
    <n v="0.40560000000000002"/>
    <s v="No"/>
    <s v="Yes"/>
    <s v="Yes"/>
    <s v="Yes"/>
    <s v="Yes"/>
    <s v="Yes"/>
    <s v="Yes"/>
    <s v="No"/>
    <s v="No"/>
    <s v="No"/>
    <s v="No"/>
    <s v="No"/>
    <s v="No"/>
    <s v="No"/>
    <s v="CEP"/>
  </r>
  <r>
    <n v="159931"/>
    <x v="1436"/>
    <s v="Renton School District"/>
    <s v="17-403"/>
    <s v="King"/>
    <s v="9th District"/>
    <x v="0"/>
    <x v="0"/>
    <s v="No"/>
    <s v="Yes"/>
    <s v="Lakeridge Elementary"/>
    <s v="7400 S 115th St"/>
    <m/>
    <s v="Seattle"/>
    <s v="Washington"/>
    <s v="98178"/>
    <n v="352"/>
    <n v="0"/>
    <n v="0"/>
    <n v="352"/>
    <n v="1"/>
    <n v="0"/>
    <n v="1"/>
    <s v="No"/>
    <s v="Yes"/>
    <s v="Yes"/>
    <s v="Yes"/>
    <s v="Yes"/>
    <s v="Yes"/>
    <s v="Yes"/>
    <s v="No"/>
    <s v="No"/>
    <s v="No"/>
    <s v="No"/>
    <s v="No"/>
    <s v="No"/>
    <s v="No"/>
    <s v="CEP"/>
  </r>
  <r>
    <n v="159931"/>
    <x v="1437"/>
    <s v="Renton School District"/>
    <s v="17-403"/>
    <s v="King"/>
    <s v="9th District"/>
    <x v="0"/>
    <x v="0"/>
    <s v="No"/>
    <s v="Yes"/>
    <s v="Lindbergh High School"/>
    <s v="16426 128th Ave Se"/>
    <m/>
    <s v="Renton"/>
    <s v="Washington"/>
    <s v="98058"/>
    <n v="777"/>
    <n v="0"/>
    <n v="507"/>
    <n v="1284"/>
    <n v="0.60509999999999997"/>
    <n v="0"/>
    <n v="0.60509999999999997"/>
    <s v="No"/>
    <s v="No"/>
    <s v="No"/>
    <s v="No"/>
    <s v="No"/>
    <s v="No"/>
    <s v="No"/>
    <s v="No"/>
    <s v="No"/>
    <s v="No"/>
    <s v="Yes"/>
    <s v="Yes"/>
    <s v="Yes"/>
    <s v="Yes"/>
    <s v="CEP"/>
  </r>
  <r>
    <n v="159931"/>
    <x v="1438"/>
    <s v="Renton School District"/>
    <s v="17-403"/>
    <s v="King"/>
    <s v="9th District"/>
    <x v="0"/>
    <x v="0"/>
    <s v="No"/>
    <s v="Yes"/>
    <s v="Maplewood Heights Elementary"/>
    <s v="13430 144th SE"/>
    <m/>
    <s v="Renton"/>
    <s v="Washington"/>
    <s v="98059"/>
    <n v="145"/>
    <n v="0"/>
    <n v="471"/>
    <n v="616"/>
    <n v="0.2354"/>
    <n v="0"/>
    <n v="0.2354"/>
    <s v="No"/>
    <s v="Yes"/>
    <s v="Yes"/>
    <s v="Yes"/>
    <s v="Yes"/>
    <s v="Yes"/>
    <s v="Yes"/>
    <s v="No"/>
    <s v="No"/>
    <s v="No"/>
    <s v="No"/>
    <s v="No"/>
    <s v="No"/>
    <s v="No"/>
    <s v="CEP"/>
  </r>
  <r>
    <n v="159931"/>
    <x v="1439"/>
    <s v="Renton School District"/>
    <s v="17-403"/>
    <s v="King"/>
    <s v="9th District"/>
    <x v="0"/>
    <x v="0"/>
    <s v="No"/>
    <s v="Yes"/>
    <s v="McKnight Middle"/>
    <s v="1200 Edmonds Ave NE"/>
    <m/>
    <s v="Renton"/>
    <s v="Washington"/>
    <s v="98056"/>
    <n v="451"/>
    <n v="0"/>
    <n v="412"/>
    <n v="863"/>
    <n v="0.52259999999999995"/>
    <n v="0"/>
    <n v="0.52259999999999995"/>
    <s v="No"/>
    <s v="No"/>
    <s v="No"/>
    <s v="No"/>
    <s v="No"/>
    <s v="No"/>
    <s v="No"/>
    <s v="Yes"/>
    <s v="Yes"/>
    <s v="Yes"/>
    <s v="No"/>
    <s v="No"/>
    <s v="No"/>
    <s v="No"/>
    <s v="CEP"/>
  </r>
  <r>
    <n v="159931"/>
    <x v="1440"/>
    <s v="Renton School District"/>
    <s v="17-403"/>
    <s v="King"/>
    <s v="9th District"/>
    <x v="0"/>
    <x v="0"/>
    <s v="No"/>
    <s v="Yes"/>
    <s v="Meadow Crest Early Childhood Education Center"/>
    <s v="1800 Index Ave NE"/>
    <m/>
    <s v="Renton"/>
    <s v="Washington"/>
    <s v="98056"/>
    <n v="398"/>
    <n v="0"/>
    <n v="135"/>
    <n v="533"/>
    <n v="0.74670000000000003"/>
    <n v="0"/>
    <n v="0.74670000000000003"/>
    <s v="Yes"/>
    <s v="No"/>
    <s v="No"/>
    <s v="No"/>
    <s v="No"/>
    <s v="No"/>
    <s v="No"/>
    <s v="No"/>
    <s v="No"/>
    <s v="No"/>
    <s v="No"/>
    <s v="No"/>
    <s v="No"/>
    <s v="No"/>
    <s v="CEP"/>
  </r>
  <r>
    <n v="159931"/>
    <x v="1441"/>
    <s v="Renton School District"/>
    <s v="17-403"/>
    <s v="King"/>
    <s v="9th District"/>
    <x v="0"/>
    <x v="0"/>
    <s v="No"/>
    <s v="Yes"/>
    <s v="Nelsen Middle"/>
    <s v="2403 Jones Ave S"/>
    <m/>
    <s v="Renton"/>
    <s v="Washington"/>
    <s v="98055"/>
    <n v="616"/>
    <n v="0"/>
    <n v="292"/>
    <n v="908"/>
    <n v="0.6784"/>
    <n v="0"/>
    <n v="0.6784"/>
    <s v="No"/>
    <s v="No"/>
    <s v="No"/>
    <s v="No"/>
    <s v="No"/>
    <s v="No"/>
    <s v="No"/>
    <s v="Yes"/>
    <s v="Yes"/>
    <s v="Yes"/>
    <s v="No"/>
    <s v="No"/>
    <s v="No"/>
    <s v="No"/>
    <s v="CEP"/>
  </r>
  <r>
    <n v="159931"/>
    <x v="1442"/>
    <s v="Renton School District"/>
    <s v="17-403"/>
    <s v="King"/>
    <s v="9th District"/>
    <x v="0"/>
    <x v="0"/>
    <s v="No"/>
    <s v="Yes"/>
    <s v="Renton Academy"/>
    <s v="2607 Jones Ave. S"/>
    <m/>
    <s v="Renton"/>
    <s v="Washington"/>
    <s v="98055"/>
    <n v="28"/>
    <n v="0"/>
    <n v="2"/>
    <n v="30"/>
    <n v="0.93330000000000002"/>
    <n v="0"/>
    <n v="0.93330000000000002"/>
    <s v="No"/>
    <s v="Yes"/>
    <s v="Yes"/>
    <s v="Yes"/>
    <s v="Yes"/>
    <s v="Yes"/>
    <s v="Yes"/>
    <s v="Yes"/>
    <s v="Yes"/>
    <s v="Yes"/>
    <s v="Yes"/>
    <s v="Yes"/>
    <s v="Yes"/>
    <s v="Yes"/>
    <s v="CEP"/>
  </r>
  <r>
    <n v="159931"/>
    <x v="1443"/>
    <s v="Renton School District"/>
    <s v="17-403"/>
    <s v="King"/>
    <s v="9th District"/>
    <x v="0"/>
    <x v="0"/>
    <s v="No"/>
    <s v="Yes"/>
    <s v="Renton High School"/>
    <s v="400 S 2nd St"/>
    <m/>
    <s v="Renton"/>
    <s v="Washington"/>
    <s v="98055"/>
    <n v="946"/>
    <n v="0"/>
    <n v="298"/>
    <n v="1244"/>
    <n v="0.76049999999999995"/>
    <n v="0"/>
    <n v="0.76049999999999995"/>
    <s v="No"/>
    <s v="No"/>
    <s v="No"/>
    <s v="No"/>
    <s v="No"/>
    <s v="No"/>
    <s v="No"/>
    <s v="No"/>
    <s v="No"/>
    <s v="No"/>
    <s v="Yes"/>
    <s v="Yes"/>
    <s v="Yes"/>
    <s v="Yes"/>
    <s v="CEP"/>
  </r>
  <r>
    <n v="159931"/>
    <x v="1444"/>
    <s v="Renton School District"/>
    <s v="17-403"/>
    <s v="King"/>
    <s v="9th District"/>
    <x v="0"/>
    <x v="0"/>
    <s v="No"/>
    <s v="Yes"/>
    <s v="Renton Park Elementary"/>
    <s v="16828 128 Ave SE"/>
    <m/>
    <s v="Renton"/>
    <s v="Washington"/>
    <s v="98058"/>
    <n v="300"/>
    <n v="0"/>
    <n v="76"/>
    <n v="376"/>
    <n v="0.79790000000000005"/>
    <n v="0"/>
    <n v="0.79790000000000005"/>
    <s v="No"/>
    <s v="Yes"/>
    <s v="Yes"/>
    <s v="Yes"/>
    <s v="Yes"/>
    <s v="Yes"/>
    <s v="Yes"/>
    <s v="No"/>
    <s v="No"/>
    <s v="No"/>
    <s v="No"/>
    <s v="No"/>
    <s v="No"/>
    <s v="No"/>
    <s v="CEP"/>
  </r>
  <r>
    <n v="159931"/>
    <x v="1445"/>
    <s v="Renton School District"/>
    <s v="17-403"/>
    <s v="King"/>
    <s v="9th District"/>
    <x v="0"/>
    <x v="0"/>
    <s v="No"/>
    <s v="Yes"/>
    <s v="Risdon Middle School"/>
    <s v="6928 116 Ave SE"/>
    <m/>
    <s v="Newcastle"/>
    <s v="Washington"/>
    <s v="98056"/>
    <n v="215"/>
    <n v="72"/>
    <n v="498"/>
    <n v="785"/>
    <n v="0.27389999999999998"/>
    <n v="9.1700000000000004E-2"/>
    <n v="0.36559999999999998"/>
    <s v="No"/>
    <s v="No"/>
    <s v="No"/>
    <s v="No"/>
    <s v="No"/>
    <s v="No"/>
    <s v="No"/>
    <s v="Yes"/>
    <s v="Yes"/>
    <s v="Yes"/>
    <s v="No"/>
    <s v="No"/>
    <s v="No"/>
    <s v="No"/>
    <s v="Standard"/>
  </r>
  <r>
    <n v="159931"/>
    <x v="1446"/>
    <s v="Renton School District"/>
    <s v="17-403"/>
    <s v="King"/>
    <s v="9th District"/>
    <x v="0"/>
    <x v="0"/>
    <s v="No"/>
    <s v="Yes"/>
    <s v="Sartori Elementary"/>
    <s v="332 Park Ave N"/>
    <m/>
    <s v="Renton"/>
    <s v="Washington"/>
    <s v="98057"/>
    <n v="208"/>
    <n v="0"/>
    <n v="316"/>
    <n v="524"/>
    <n v="0.39689999999999998"/>
    <n v="0"/>
    <n v="0.39689999999999998"/>
    <s v="No"/>
    <s v="Yes"/>
    <s v="Yes"/>
    <s v="Yes"/>
    <s v="Yes"/>
    <s v="Yes"/>
    <s v="Yes"/>
    <s v="No"/>
    <s v="No"/>
    <s v="No"/>
    <s v="No"/>
    <s v="No"/>
    <s v="No"/>
    <s v="No"/>
    <s v="CEP"/>
  </r>
  <r>
    <n v="159931"/>
    <x v="1447"/>
    <s v="Renton School District"/>
    <s v="17-403"/>
    <s v="King"/>
    <s v="9th District"/>
    <x v="0"/>
    <x v="0"/>
    <s v="No"/>
    <s v="Yes"/>
    <s v="Sierra Heights Elementary"/>
    <s v="9901 132nd Ave. SE"/>
    <m/>
    <s v="Renton"/>
    <s v="Washington"/>
    <s v="98059"/>
    <n v="256"/>
    <n v="0"/>
    <n v="182"/>
    <n v="438"/>
    <n v="0.58450000000000002"/>
    <n v="0"/>
    <n v="0.58450000000000002"/>
    <s v="No"/>
    <s v="Yes"/>
    <s v="Yes"/>
    <s v="Yes"/>
    <s v="Yes"/>
    <s v="Yes"/>
    <s v="Yes"/>
    <s v="No"/>
    <s v="No"/>
    <s v="No"/>
    <s v="No"/>
    <s v="No"/>
    <s v="No"/>
    <s v="No"/>
    <s v="CEP"/>
  </r>
  <r>
    <n v="159931"/>
    <x v="1448"/>
    <s v="Renton School District"/>
    <s v="17-403"/>
    <s v="King"/>
    <s v="9th District"/>
    <x v="0"/>
    <x v="0"/>
    <s v="No"/>
    <s v="Yes"/>
    <s v="Talbot Hill Elementary"/>
    <s v="2300 Talbot Rd S"/>
    <m/>
    <s v="Renton"/>
    <s v="Washington"/>
    <s v="98055"/>
    <n v="233"/>
    <n v="0"/>
    <n v="167"/>
    <n v="400"/>
    <n v="0.58250000000000002"/>
    <n v="0"/>
    <n v="0.58250000000000002"/>
    <s v="No"/>
    <s v="Yes"/>
    <s v="Yes"/>
    <s v="Yes"/>
    <s v="Yes"/>
    <s v="Yes"/>
    <s v="Yes"/>
    <s v="No"/>
    <s v="No"/>
    <s v="No"/>
    <s v="No"/>
    <s v="No"/>
    <s v="No"/>
    <s v="No"/>
    <s v="CEP"/>
  </r>
  <r>
    <n v="159931"/>
    <x v="1449"/>
    <s v="Renton School District"/>
    <s v="17-403"/>
    <s v="King"/>
    <s v="9th District"/>
    <x v="0"/>
    <x v="0"/>
    <s v="No"/>
    <s v="Yes"/>
    <s v="Tiffany Park Elementary"/>
    <s v="1601 Lake Youngs Way S E"/>
    <m/>
    <s v="Renton"/>
    <s v="Washington"/>
    <s v="98058"/>
    <n v="280"/>
    <n v="0"/>
    <n v="112"/>
    <n v="392"/>
    <n v="0.71430000000000005"/>
    <n v="0"/>
    <n v="0.71430000000000005"/>
    <s v="No"/>
    <s v="Yes"/>
    <s v="Yes"/>
    <s v="Yes"/>
    <s v="Yes"/>
    <s v="Yes"/>
    <s v="Yes"/>
    <s v="No"/>
    <s v="No"/>
    <s v="No"/>
    <s v="No"/>
    <s v="No"/>
    <s v="No"/>
    <s v="No"/>
    <s v="CEP"/>
  </r>
  <r>
    <n v="159306"/>
    <x v="1450"/>
    <s v="Republic School District"/>
    <s v="10-309"/>
    <s v="Ferry"/>
    <s v="5th District"/>
    <x v="0"/>
    <x v="0"/>
    <s v="No"/>
    <s v="Yes"/>
    <s v="Republic Elementary"/>
    <s v="30306 E hwy 20"/>
    <m/>
    <s v="Republic"/>
    <s v="Washington"/>
    <s v="99166"/>
    <n v="127"/>
    <n v="0"/>
    <n v="45"/>
    <n v="172"/>
    <n v="0.73839999999999995"/>
    <n v="0"/>
    <n v="0.73839999999999995"/>
    <s v="Yes"/>
    <s v="Yes"/>
    <s v="Yes"/>
    <s v="Yes"/>
    <s v="Yes"/>
    <s v="Yes"/>
    <s v="Yes"/>
    <s v="Yes"/>
    <s v="No"/>
    <s v="No"/>
    <s v="No"/>
    <s v="No"/>
    <s v="No"/>
    <s v="No"/>
    <s v="CEP"/>
  </r>
  <r>
    <n v="159306"/>
    <x v="1451"/>
    <s v="Republic School District"/>
    <s v="10-309"/>
    <s v="Ferry"/>
    <s v="5th District"/>
    <x v="0"/>
    <x v="0"/>
    <s v="No"/>
    <s v="Yes"/>
    <s v="Republic Junior High School"/>
    <s v="30306 E hwy 20"/>
    <m/>
    <s v="Republic"/>
    <s v="Washington"/>
    <s v="99166"/>
    <n v="44"/>
    <n v="0"/>
    <n v="10"/>
    <n v="54"/>
    <n v="0.81479999999999997"/>
    <n v="0"/>
    <n v="0.81479999999999997"/>
    <s v="No"/>
    <s v="No"/>
    <s v="No"/>
    <s v="No"/>
    <s v="No"/>
    <s v="No"/>
    <s v="No"/>
    <s v="No"/>
    <s v="Yes"/>
    <s v="Yes"/>
    <s v="No"/>
    <s v="No"/>
    <s v="No"/>
    <s v="No"/>
    <s v="CEP"/>
  </r>
  <r>
    <n v="159306"/>
    <x v="1452"/>
    <s v="Republic School District"/>
    <s v="10-309"/>
    <s v="Ferry"/>
    <s v="5th District"/>
    <x v="0"/>
    <x v="0"/>
    <s v="No"/>
    <s v="Yes"/>
    <s v="Republic Sr High"/>
    <s v="30306 E hwy 20"/>
    <m/>
    <s v="Republic"/>
    <s v="Washington"/>
    <s v="99166"/>
    <n v="64"/>
    <n v="0"/>
    <n v="43"/>
    <n v="107"/>
    <n v="0.59809999999999997"/>
    <n v="0"/>
    <n v="0.59809999999999997"/>
    <s v="No"/>
    <s v="No"/>
    <s v="No"/>
    <s v="No"/>
    <s v="No"/>
    <s v="No"/>
    <s v="No"/>
    <s v="No"/>
    <s v="No"/>
    <s v="No"/>
    <s v="Yes"/>
    <s v="Yes"/>
    <s v="Yes"/>
    <s v="Yes"/>
    <s v="CEP"/>
  </r>
  <r>
    <n v="160034"/>
    <x v="1453"/>
    <s v="Richland School District"/>
    <s v="03-400"/>
    <s v="Benton"/>
    <s v="4th District"/>
    <x v="0"/>
    <x v="0"/>
    <s v="No"/>
    <s v="Yes"/>
    <s v="Badger Mountain Elementary"/>
    <s v="1515 Elementary Street"/>
    <m/>
    <s v="Richland"/>
    <s v="Washington"/>
    <s v="99352"/>
    <n v="270"/>
    <n v="0"/>
    <n v="305"/>
    <n v="575"/>
    <n v="0.46960000000000002"/>
    <n v="0"/>
    <n v="0.46960000000000002"/>
    <s v="No"/>
    <s v="Yes"/>
    <s v="Yes"/>
    <s v="Yes"/>
    <s v="Yes"/>
    <s v="Yes"/>
    <s v="Yes"/>
    <s v="No"/>
    <s v="No"/>
    <s v="No"/>
    <s v="No"/>
    <s v="No"/>
    <s v="No"/>
    <s v="No"/>
    <s v="CEP"/>
  </r>
  <r>
    <n v="160034"/>
    <x v="1454"/>
    <s v="Richland School District"/>
    <s v="03-400"/>
    <s v="Benton"/>
    <s v="4th District"/>
    <x v="0"/>
    <x v="0"/>
    <s v="No"/>
    <s v="Yes"/>
    <s v="Carmichael Middle School"/>
    <s v="620 Thayer"/>
    <m/>
    <s v="Richland"/>
    <s v="Washington"/>
    <s v="99352"/>
    <n v="609"/>
    <n v="0"/>
    <n v="202"/>
    <n v="811"/>
    <n v="0.75090000000000001"/>
    <n v="0"/>
    <n v="0.75090000000000001"/>
    <s v="No"/>
    <s v="No"/>
    <s v="No"/>
    <s v="No"/>
    <s v="No"/>
    <s v="No"/>
    <s v="No"/>
    <s v="Yes"/>
    <s v="Yes"/>
    <s v="Yes"/>
    <s v="No"/>
    <s v="No"/>
    <s v="No"/>
    <s v="No"/>
    <s v="CEP"/>
  </r>
  <r>
    <n v="160034"/>
    <x v="1455"/>
    <s v="Richland School District"/>
    <s v="03-400"/>
    <s v="Benton"/>
    <s v="4th District"/>
    <x v="0"/>
    <x v="0"/>
    <s v="No"/>
    <s v="Yes"/>
    <s v="Chief Joseph Middle School"/>
    <s v="504 Wilson Street"/>
    <m/>
    <s v="Richland"/>
    <s v="Washington"/>
    <s v="99354"/>
    <n v="591"/>
    <n v="0"/>
    <n v="102"/>
    <n v="693"/>
    <n v="0.8528"/>
    <n v="0"/>
    <n v="0.8528"/>
    <s v="No"/>
    <s v="No"/>
    <s v="No"/>
    <s v="No"/>
    <s v="No"/>
    <s v="No"/>
    <s v="No"/>
    <s v="Yes"/>
    <s v="Yes"/>
    <s v="Yes"/>
    <s v="No"/>
    <s v="No"/>
    <s v="No"/>
    <s v="No"/>
    <s v="CEP"/>
  </r>
  <r>
    <n v="160034"/>
    <x v="1456"/>
    <s v="Richland School District"/>
    <s v="03-400"/>
    <s v="Benton"/>
    <s v="4th District"/>
    <x v="0"/>
    <x v="0"/>
    <s v="No"/>
    <s v="Yes"/>
    <s v="Desert Sky Elementary"/>
    <s v="2100 Sunshine Ave"/>
    <m/>
    <s v="West Richland"/>
    <s v="Washington"/>
    <s v="99353"/>
    <n v="38"/>
    <n v="14"/>
    <n v="357"/>
    <n v="409"/>
    <n v="9.2899999999999996E-2"/>
    <n v="3.4200000000000001E-2"/>
    <n v="0.12709999999999999"/>
    <s v="No"/>
    <s v="Yes"/>
    <s v="Yes"/>
    <s v="Yes"/>
    <s v="Yes"/>
    <s v="Yes"/>
    <s v="Yes"/>
    <s v="No"/>
    <s v="No"/>
    <s v="No"/>
    <s v="No"/>
    <s v="No"/>
    <s v="No"/>
    <s v="No"/>
    <s v="Standard"/>
  </r>
  <r>
    <n v="160034"/>
    <x v="1457"/>
    <s v="Richland School District"/>
    <s v="03-400"/>
    <s v="Benton"/>
    <s v="4th District"/>
    <x v="0"/>
    <x v="0"/>
    <s v="No"/>
    <s v="Yes"/>
    <s v="Enterprise Middle School"/>
    <s v="5200 Paradise Way"/>
    <m/>
    <s v="West Richland"/>
    <s v="Washington"/>
    <s v="99353"/>
    <n v="344"/>
    <n v="0"/>
    <n v="357"/>
    <n v="701"/>
    <n v="0.49070000000000003"/>
    <n v="0"/>
    <n v="0.49070000000000003"/>
    <s v="No"/>
    <s v="No"/>
    <s v="No"/>
    <s v="No"/>
    <s v="No"/>
    <s v="No"/>
    <s v="No"/>
    <s v="Yes"/>
    <s v="Yes"/>
    <s v="Yes"/>
    <s v="No"/>
    <s v="No"/>
    <s v="No"/>
    <s v="No"/>
    <s v="CEP"/>
  </r>
  <r>
    <n v="160034"/>
    <x v="1458"/>
    <s v="Richland School District"/>
    <s v="03-400"/>
    <s v="Benton"/>
    <s v="4th District"/>
    <x v="0"/>
    <x v="0"/>
    <s v="No"/>
    <s v="Yes"/>
    <s v="Hanford High School"/>
    <s v="450 Hanford"/>
    <m/>
    <s v="Richland"/>
    <s v="Washington"/>
    <s v="99354"/>
    <n v="416"/>
    <n v="96"/>
    <n v="1351"/>
    <n v="1863"/>
    <n v="0.2233"/>
    <n v="5.1499999999999997E-2"/>
    <n v="0.27479999999999999"/>
    <s v="No"/>
    <s v="No"/>
    <s v="No"/>
    <s v="No"/>
    <s v="No"/>
    <s v="No"/>
    <s v="No"/>
    <s v="No"/>
    <s v="No"/>
    <s v="No"/>
    <s v="Yes"/>
    <s v="Yes"/>
    <s v="Yes"/>
    <s v="Yes"/>
    <s v="Standard"/>
  </r>
  <r>
    <n v="160034"/>
    <x v="1459"/>
    <s v="Richland School District"/>
    <s v="03-400"/>
    <s v="Benton"/>
    <s v="4th District"/>
    <x v="0"/>
    <x v="0"/>
    <s v="No"/>
    <s v="Yes"/>
    <s v="Jason Lee Elementary"/>
    <s v="1750 McMurray Ave."/>
    <m/>
    <s v="Richland"/>
    <s v="Washington"/>
    <s v="99354"/>
    <n v="449"/>
    <n v="0"/>
    <n v="57"/>
    <n v="506"/>
    <n v="0.88739999999999997"/>
    <n v="0"/>
    <n v="0.88739999999999997"/>
    <s v="No"/>
    <s v="Yes"/>
    <s v="Yes"/>
    <s v="Yes"/>
    <s v="Yes"/>
    <s v="Yes"/>
    <s v="Yes"/>
    <s v="No"/>
    <s v="No"/>
    <s v="No"/>
    <s v="No"/>
    <s v="No"/>
    <s v="No"/>
    <s v="No"/>
    <s v="CEP"/>
  </r>
  <r>
    <n v="160034"/>
    <x v="1460"/>
    <s v="Richland School District"/>
    <s v="03-400"/>
    <s v="Benton"/>
    <s v="4th District"/>
    <x v="0"/>
    <x v="0"/>
    <s v="No"/>
    <s v="Yes"/>
    <s v="Jefferson Elementary"/>
    <s v="1550 George Washington Way"/>
    <m/>
    <s v="Richland"/>
    <s v="Washington"/>
    <s v="99354"/>
    <n v="420"/>
    <n v="0"/>
    <n v="0"/>
    <n v="420"/>
    <n v="1"/>
    <n v="0"/>
    <n v="1"/>
    <s v="No"/>
    <s v="Yes"/>
    <s v="Yes"/>
    <s v="Yes"/>
    <s v="Yes"/>
    <s v="Yes"/>
    <s v="Yes"/>
    <s v="No"/>
    <s v="No"/>
    <s v="No"/>
    <s v="No"/>
    <s v="No"/>
    <s v="No"/>
    <s v="No"/>
    <s v="CEP"/>
  </r>
  <r>
    <n v="160034"/>
    <x v="1461"/>
    <s v="Richland School District"/>
    <s v="03-400"/>
    <s v="Benton"/>
    <s v="4th District"/>
    <x v="0"/>
    <x v="0"/>
    <s v="No"/>
    <s v="Yes"/>
    <s v="Leona Libby Middle School"/>
    <s v="3529 Belmont Blvd."/>
    <m/>
    <s v="West Richland"/>
    <s v="Washington"/>
    <s v="99353"/>
    <n v="102"/>
    <n v="25"/>
    <n v="674"/>
    <n v="801"/>
    <n v="0.1273"/>
    <n v="3.1199999999999999E-2"/>
    <n v="0.15859999999999999"/>
    <s v="No"/>
    <s v="No"/>
    <s v="No"/>
    <s v="No"/>
    <s v="No"/>
    <s v="No"/>
    <s v="No"/>
    <s v="Yes"/>
    <s v="Yes"/>
    <s v="Yes"/>
    <s v="No"/>
    <s v="No"/>
    <s v="No"/>
    <s v="No"/>
    <s v="Standard"/>
  </r>
  <r>
    <n v="160034"/>
    <x v="1462"/>
    <s v="Richland School District"/>
    <s v="03-400"/>
    <s v="Benton"/>
    <s v="4th District"/>
    <x v="0"/>
    <x v="0"/>
    <s v="No"/>
    <s v="Yes"/>
    <s v="Lewis &amp; Clark Elementary"/>
    <s v="415 Jadwin Ave"/>
    <m/>
    <s v="Richland"/>
    <s v="Washington"/>
    <s v="99352"/>
    <n v="478"/>
    <n v="0"/>
    <n v="17"/>
    <n v="495"/>
    <n v="0.9657"/>
    <n v="0"/>
    <n v="0.9657"/>
    <s v="No"/>
    <s v="Yes"/>
    <s v="Yes"/>
    <s v="Yes"/>
    <s v="Yes"/>
    <s v="Yes"/>
    <s v="Yes"/>
    <s v="No"/>
    <s v="No"/>
    <s v="No"/>
    <s v="No"/>
    <s v="No"/>
    <s v="No"/>
    <s v="No"/>
    <s v="CEP"/>
  </r>
  <r>
    <n v="160034"/>
    <x v="1463"/>
    <s v="Richland School District"/>
    <s v="03-400"/>
    <s v="Benton"/>
    <s v="4th District"/>
    <x v="0"/>
    <x v="0"/>
    <s v="No"/>
    <s v="Yes"/>
    <s v="Marcus Whitman Elementary"/>
    <s v="1704 Gray Street"/>
    <m/>
    <s v="Richland"/>
    <s v="Washington"/>
    <s v="99352"/>
    <n v="483"/>
    <n v="0"/>
    <n v="0"/>
    <n v="483"/>
    <n v="1"/>
    <n v="0"/>
    <n v="1"/>
    <s v="No"/>
    <s v="Yes"/>
    <s v="Yes"/>
    <s v="Yes"/>
    <s v="Yes"/>
    <s v="Yes"/>
    <s v="Yes"/>
    <s v="No"/>
    <s v="No"/>
    <s v="No"/>
    <s v="No"/>
    <s v="No"/>
    <s v="No"/>
    <s v="No"/>
    <s v="CEP"/>
  </r>
  <r>
    <n v="160034"/>
    <x v="1464"/>
    <s v="Richland School District"/>
    <s v="03-400"/>
    <s v="Benton"/>
    <s v="4th District"/>
    <x v="0"/>
    <x v="0"/>
    <s v="No"/>
    <s v="Yes"/>
    <s v="Orchard Elementary School"/>
    <s v="1600 Gala Way"/>
    <m/>
    <s v="Richland"/>
    <s v="Washington"/>
    <s v="99352"/>
    <n v="95"/>
    <n v="25"/>
    <n v="500"/>
    <n v="620"/>
    <n v="0.1532"/>
    <n v="4.0300000000000002E-2"/>
    <n v="0.19350000000000001"/>
    <s v="No"/>
    <s v="Yes"/>
    <s v="Yes"/>
    <s v="Yes"/>
    <s v="Yes"/>
    <s v="Yes"/>
    <s v="Yes"/>
    <s v="No"/>
    <s v="No"/>
    <s v="No"/>
    <s v="No"/>
    <s v="No"/>
    <s v="No"/>
    <s v="No"/>
    <s v="Standard"/>
  </r>
  <r>
    <n v="160034"/>
    <x v="1465"/>
    <s v="Richland School District"/>
    <s v="03-400"/>
    <s v="Benton"/>
    <s v="4th District"/>
    <x v="0"/>
    <x v="0"/>
    <s v="No"/>
    <s v="Yes"/>
    <s v="Richland High School"/>
    <s v="930 Long"/>
    <m/>
    <s v="Richland"/>
    <s v="Washington"/>
    <s v="99352"/>
    <n v="522"/>
    <n v="114"/>
    <n v="1565"/>
    <n v="2201"/>
    <n v="0.23719999999999999"/>
    <n v="5.1799999999999999E-2"/>
    <n v="0.28899999999999998"/>
    <s v="No"/>
    <s v="No"/>
    <s v="No"/>
    <s v="No"/>
    <s v="No"/>
    <s v="No"/>
    <s v="No"/>
    <s v="No"/>
    <s v="No"/>
    <s v="No"/>
    <s v="Yes"/>
    <s v="Yes"/>
    <s v="Yes"/>
    <s v="Yes"/>
    <s v="Standard"/>
  </r>
  <r>
    <n v="160034"/>
    <x v="1466"/>
    <s v="Richland School District"/>
    <s v="03-400"/>
    <s v="Benton"/>
    <s v="4th District"/>
    <x v="0"/>
    <x v="0"/>
    <s v="No"/>
    <s v="Yes"/>
    <s v="Richland School District Early Learning Center"/>
    <s v="1525 Hunt Ave"/>
    <m/>
    <s v="Richland"/>
    <s v="Washington"/>
    <s v="99352"/>
    <n v="291"/>
    <n v="0"/>
    <n v="0"/>
    <n v="291"/>
    <n v="1"/>
    <n v="0"/>
    <n v="1"/>
    <s v="Yes"/>
    <s v="No"/>
    <s v="No"/>
    <s v="No"/>
    <s v="No"/>
    <s v="No"/>
    <s v="No"/>
    <s v="No"/>
    <s v="No"/>
    <s v="No"/>
    <s v="No"/>
    <s v="No"/>
    <s v="No"/>
    <s v="No"/>
    <s v="CEP"/>
  </r>
  <r>
    <n v="160034"/>
    <x v="1467"/>
    <s v="Richland School District"/>
    <s v="03-400"/>
    <s v="Benton"/>
    <s v="4th District"/>
    <x v="0"/>
    <x v="0"/>
    <s v="No"/>
    <s v="Yes"/>
    <s v="River's Edge High School"/>
    <s v="975 Gillespie Street"/>
    <m/>
    <s v="Richland"/>
    <s v="Washington"/>
    <s v="99352"/>
    <n v="258"/>
    <n v="0"/>
    <n v="2"/>
    <n v="260"/>
    <n v="0.99229999999999996"/>
    <n v="0"/>
    <n v="0.99229999999999996"/>
    <s v="No"/>
    <s v="No"/>
    <s v="No"/>
    <s v="No"/>
    <s v="No"/>
    <s v="No"/>
    <s v="No"/>
    <s v="No"/>
    <s v="No"/>
    <s v="No"/>
    <s v="Yes"/>
    <s v="Yes"/>
    <s v="Yes"/>
    <s v="Yes"/>
    <s v="CEP"/>
  </r>
  <r>
    <n v="160034"/>
    <x v="1468"/>
    <s v="Richland School District"/>
    <s v="03-400"/>
    <s v="Benton"/>
    <s v="4th District"/>
    <x v="0"/>
    <x v="0"/>
    <s v="No"/>
    <s v="Yes"/>
    <s v="Sacajawea Elementary"/>
    <s v="535 Fuller"/>
    <m/>
    <s v="Richland"/>
    <s v="Washington"/>
    <s v="99354"/>
    <n v="310"/>
    <n v="0"/>
    <n v="145"/>
    <n v="455"/>
    <n v="0.68130000000000002"/>
    <n v="0"/>
    <n v="0.68130000000000002"/>
    <s v="No"/>
    <s v="Yes"/>
    <s v="Yes"/>
    <s v="Yes"/>
    <s v="Yes"/>
    <s v="Yes"/>
    <s v="Yes"/>
    <s v="No"/>
    <s v="No"/>
    <s v="No"/>
    <s v="No"/>
    <s v="No"/>
    <s v="No"/>
    <s v="No"/>
    <s v="CEP"/>
  </r>
  <r>
    <n v="160034"/>
    <x v="1469"/>
    <s v="Richland School District"/>
    <s v="03-400"/>
    <s v="Benton"/>
    <s v="4th District"/>
    <x v="0"/>
    <x v="0"/>
    <s v="No"/>
    <s v="Yes"/>
    <s v="Tapteal Elementary School"/>
    <s v="705 N. 62nd Avenue"/>
    <m/>
    <s v="West Richland"/>
    <s v="Washington"/>
    <s v="99353"/>
    <n v="341"/>
    <n v="0"/>
    <n v="129"/>
    <n v="470"/>
    <n v="0.72550000000000003"/>
    <n v="0"/>
    <n v="0.72550000000000003"/>
    <s v="No"/>
    <s v="Yes"/>
    <s v="Yes"/>
    <s v="Yes"/>
    <s v="Yes"/>
    <s v="Yes"/>
    <s v="Yes"/>
    <s v="No"/>
    <s v="No"/>
    <s v="No"/>
    <s v="No"/>
    <s v="No"/>
    <s v="No"/>
    <s v="No"/>
    <s v="CEP"/>
  </r>
  <r>
    <n v="160034"/>
    <x v="1470"/>
    <s v="Richland School District"/>
    <s v="03-400"/>
    <s v="Benton"/>
    <s v="4th District"/>
    <x v="0"/>
    <x v="0"/>
    <s v="No"/>
    <s v="Yes"/>
    <s v="Three Rivers Home Link School"/>
    <s v="517 Jadwin Ave"/>
    <m/>
    <s v="Richland"/>
    <s v="Washington"/>
    <s v="99352"/>
    <n v="61"/>
    <n v="46"/>
    <n v="573"/>
    <n v="680"/>
    <n v="8.9700000000000002E-2"/>
    <n v="6.7599999999999993E-2"/>
    <n v="0.15740000000000001"/>
    <s v="No"/>
    <s v="Yes"/>
    <s v="Yes"/>
    <s v="Yes"/>
    <s v="Yes"/>
    <s v="Yes"/>
    <s v="Yes"/>
    <s v="Yes"/>
    <s v="Yes"/>
    <s v="Yes"/>
    <s v="Yes"/>
    <s v="Yes"/>
    <s v="Yes"/>
    <s v="Yes"/>
    <s v="Standard"/>
  </r>
  <r>
    <n v="160034"/>
    <x v="1471"/>
    <s v="Richland School District"/>
    <s v="03-400"/>
    <s v="Benton"/>
    <s v="4th District"/>
    <x v="0"/>
    <x v="0"/>
    <s v="No"/>
    <s v="Yes"/>
    <s v="White Bluffs Elementary School"/>
    <s v="1250 Kensington Way"/>
    <m/>
    <s v="Richland"/>
    <s v="Washington"/>
    <s v="99352"/>
    <n v="107"/>
    <n v="28"/>
    <n v="497"/>
    <n v="632"/>
    <n v="0.16930000000000001"/>
    <n v="4.4299999999999999E-2"/>
    <n v="0.21360000000000001"/>
    <s v="No"/>
    <s v="Yes"/>
    <s v="Yes"/>
    <s v="Yes"/>
    <s v="Yes"/>
    <s v="Yes"/>
    <s v="Yes"/>
    <s v="No"/>
    <s v="No"/>
    <s v="No"/>
    <s v="No"/>
    <s v="No"/>
    <s v="No"/>
    <s v="No"/>
    <s v="Standard"/>
  </r>
  <r>
    <n v="160034"/>
    <x v="1472"/>
    <s v="Richland School District"/>
    <s v="03-400"/>
    <s v="Benton"/>
    <s v="4th District"/>
    <x v="0"/>
    <x v="0"/>
    <s v="No"/>
    <s v="Yes"/>
    <s v="William Wiley Elementary"/>
    <s v="2820 S. Highlands Blvd."/>
    <m/>
    <s v="West Richland"/>
    <s v="Washington"/>
    <s v="99353"/>
    <n v="230"/>
    <n v="0"/>
    <n v="297"/>
    <n v="527"/>
    <n v="0.43640000000000001"/>
    <n v="0"/>
    <n v="0.43640000000000001"/>
    <s v="No"/>
    <s v="Yes"/>
    <s v="Yes"/>
    <s v="Yes"/>
    <s v="Yes"/>
    <s v="Yes"/>
    <s v="Yes"/>
    <s v="No"/>
    <s v="No"/>
    <s v="No"/>
    <s v="No"/>
    <s v="No"/>
    <s v="No"/>
    <s v="No"/>
    <s v="CEP"/>
  </r>
  <r>
    <n v="160022"/>
    <x v="1473"/>
    <s v="Ridgefield School District"/>
    <s v="06-122"/>
    <s v="Clark"/>
    <s v="3rd District"/>
    <x v="0"/>
    <x v="0"/>
    <s v="No"/>
    <s v="Yes"/>
    <s v="Ridgefield High School"/>
    <s v="2630 S. Hillhurst Rd."/>
    <m/>
    <s v="Ridgefield"/>
    <s v="Washington"/>
    <s v="98642"/>
    <n v="185"/>
    <n v="53"/>
    <n v="866"/>
    <n v="1104"/>
    <n v="0.1676"/>
    <n v="4.8000000000000001E-2"/>
    <n v="0.21560000000000001"/>
    <s v="No"/>
    <s v="No"/>
    <s v="No"/>
    <s v="No"/>
    <s v="No"/>
    <s v="No"/>
    <s v="No"/>
    <s v="No"/>
    <s v="No"/>
    <s v="No"/>
    <s v="Yes"/>
    <s v="Yes"/>
    <s v="Yes"/>
    <s v="Yes"/>
    <s v="Standard"/>
  </r>
  <r>
    <n v="160022"/>
    <x v="1474"/>
    <s v="Ridgefield School District"/>
    <s v="06-122"/>
    <s v="Clark"/>
    <s v="3rd District"/>
    <x v="0"/>
    <x v="0"/>
    <s v="No"/>
    <s v="Yes"/>
    <s v="South Ridge Elementary"/>
    <s v="502 N. W. 199th Street"/>
    <m/>
    <s v="Ridgefield"/>
    <s v="Washington"/>
    <s v="98642"/>
    <n v="125"/>
    <n v="38"/>
    <n v="566"/>
    <n v="729"/>
    <n v="0.17150000000000001"/>
    <n v="5.21E-2"/>
    <n v="0.22359999999999999"/>
    <s v="No"/>
    <s v="Yes"/>
    <s v="Yes"/>
    <s v="Yes"/>
    <s v="Yes"/>
    <s v="Yes"/>
    <s v="No"/>
    <s v="No"/>
    <s v="No"/>
    <s v="No"/>
    <s v="No"/>
    <s v="No"/>
    <s v="No"/>
    <s v="No"/>
    <s v="Standard"/>
  </r>
  <r>
    <n v="160022"/>
    <x v="1475"/>
    <s v="Ridgefield School District"/>
    <s v="06-122"/>
    <s v="Clark"/>
    <s v="3rd District"/>
    <x v="0"/>
    <x v="0"/>
    <s v="No"/>
    <s v="Yes"/>
    <s v="Sunset Ridge Intermediate School"/>
    <s v="3215 S. Hillhurst Road"/>
    <m/>
    <s v="Ridgefield"/>
    <s v="Washington"/>
    <s v="68642"/>
    <n v="93"/>
    <n v="36"/>
    <n v="501"/>
    <n v="630"/>
    <n v="0.14760000000000001"/>
    <n v="5.7099999999999998E-2"/>
    <n v="0.20480000000000001"/>
    <s v="No"/>
    <s v="No"/>
    <s v="No"/>
    <s v="No"/>
    <s v="No"/>
    <s v="No"/>
    <s v="Yes"/>
    <s v="Yes"/>
    <s v="No"/>
    <s v="No"/>
    <s v="No"/>
    <s v="No"/>
    <s v="No"/>
    <s v="No"/>
    <s v="Standard"/>
  </r>
  <r>
    <n v="160022"/>
    <x v="1476"/>
    <s v="Ridgefield School District"/>
    <s v="06-122"/>
    <s v="Clark"/>
    <s v="3rd District"/>
    <x v="0"/>
    <x v="0"/>
    <s v="No"/>
    <s v="Yes"/>
    <s v="Union Ridge Elementary"/>
    <s v="330 N. 5th St."/>
    <m/>
    <s v="Ridgefield"/>
    <s v="Washington"/>
    <s v="98642"/>
    <n v="99"/>
    <n v="31"/>
    <n v="584"/>
    <n v="714"/>
    <n v="0.13869999999999999"/>
    <n v="4.3400000000000001E-2"/>
    <n v="0.18210000000000001"/>
    <s v="No"/>
    <s v="Yes"/>
    <s v="Yes"/>
    <s v="Yes"/>
    <s v="Yes"/>
    <s v="Yes"/>
    <s v="No"/>
    <s v="No"/>
    <s v="No"/>
    <s v="No"/>
    <s v="No"/>
    <s v="No"/>
    <s v="No"/>
    <s v="No"/>
    <s v="Standard"/>
  </r>
  <r>
    <n v="160022"/>
    <x v="1477"/>
    <s v="Ridgefield School District"/>
    <s v="06-122"/>
    <s v="Clark"/>
    <s v="3rd District"/>
    <x v="0"/>
    <x v="0"/>
    <s v="No"/>
    <s v="Yes"/>
    <s v="View Ridge Middle School"/>
    <s v="3215 S. Hillhurst Rd."/>
    <m/>
    <s v="Ridgefield"/>
    <s v="Washington"/>
    <s v="98642"/>
    <n v="93"/>
    <n v="19"/>
    <n v="479"/>
    <n v="591"/>
    <n v="0.15740000000000001"/>
    <n v="3.2099999999999997E-2"/>
    <n v="0.1895"/>
    <s v="No"/>
    <s v="No"/>
    <s v="No"/>
    <s v="No"/>
    <s v="No"/>
    <s v="No"/>
    <s v="No"/>
    <s v="No"/>
    <s v="Yes"/>
    <s v="Yes"/>
    <s v="No"/>
    <s v="No"/>
    <s v="No"/>
    <s v="No"/>
    <s v="Standard"/>
  </r>
  <r>
    <n v="159445"/>
    <x v="1478"/>
    <s v="Ritzville School District"/>
    <s v="01-160"/>
    <s v="Adams"/>
    <s v="4th District"/>
    <x v="0"/>
    <x v="0"/>
    <s v="No"/>
    <s v="Yes"/>
    <s v="Lind-Ritzville Middle School"/>
    <s v="209 E Wellsandt Ave"/>
    <m/>
    <s v="Ritzville"/>
    <s v="Washington"/>
    <s v="99169"/>
    <n v="29"/>
    <n v="12"/>
    <n v="55"/>
    <n v="96"/>
    <n v="0.30209999999999998"/>
    <n v="0.125"/>
    <n v="0.42709999999999998"/>
    <s v="No"/>
    <s v="No"/>
    <s v="No"/>
    <s v="No"/>
    <s v="No"/>
    <s v="No"/>
    <s v="No"/>
    <s v="Yes"/>
    <s v="Yes"/>
    <s v="Yes"/>
    <s v="No"/>
    <s v="No"/>
    <s v="No"/>
    <s v="No"/>
    <s v="Standard"/>
  </r>
  <r>
    <n v="159445"/>
    <x v="1479"/>
    <s v="Ritzville School District"/>
    <s v="01-160"/>
    <s v="Adams"/>
    <s v="4th District"/>
    <x v="0"/>
    <x v="0"/>
    <s v="No"/>
    <s v="Yes"/>
    <s v="Ritzville Elementary"/>
    <s v="209 E Wellsandt Ave"/>
    <m/>
    <s v="Ritzville"/>
    <s v="Washington"/>
    <s v="99169"/>
    <n v="65"/>
    <n v="21"/>
    <n v="95"/>
    <n v="181"/>
    <n v="0.35909999999999997"/>
    <n v="0.11600000000000001"/>
    <n v="0.47510000000000002"/>
    <s v="Yes"/>
    <s v="Yes"/>
    <s v="Yes"/>
    <s v="Yes"/>
    <s v="Yes"/>
    <s v="Yes"/>
    <s v="Yes"/>
    <s v="No"/>
    <s v="No"/>
    <s v="No"/>
    <s v="No"/>
    <s v="No"/>
    <s v="No"/>
    <s v="No"/>
    <s v="Standard"/>
  </r>
  <r>
    <n v="159445"/>
    <x v="1480"/>
    <s v="Ritzville School District"/>
    <s v="01-160"/>
    <s v="Adams"/>
    <s v="4th District"/>
    <x v="0"/>
    <x v="0"/>
    <s v="No"/>
    <s v="Yes"/>
    <s v="Ritzville High School"/>
    <s v="209 E Wellsandt Avenue"/>
    <m/>
    <s v="Ritzville"/>
    <s v="Washington"/>
    <s v="99169"/>
    <n v="26"/>
    <n v="11"/>
    <n v="75"/>
    <n v="112"/>
    <n v="0.2321"/>
    <n v="9.8199999999999996E-2"/>
    <n v="0.33040000000000003"/>
    <s v="No"/>
    <s v="No"/>
    <s v="No"/>
    <s v="No"/>
    <s v="No"/>
    <s v="No"/>
    <s v="No"/>
    <s v="No"/>
    <s v="No"/>
    <s v="No"/>
    <s v="Yes"/>
    <s v="Yes"/>
    <s v="Yes"/>
    <s v="Yes"/>
    <s v="Standard"/>
  </r>
  <r>
    <n v="159401"/>
    <x v="1481"/>
    <s v="Riverside School District"/>
    <s v="32-416"/>
    <s v="Spokane"/>
    <s v="5th District"/>
    <x v="0"/>
    <x v="0"/>
    <s v="No"/>
    <s v="Yes"/>
    <s v="Chattaroy Elementary"/>
    <s v="25717 N Yale Rd"/>
    <m/>
    <s v="Chattaroy"/>
    <s v="Washington"/>
    <s v="99003"/>
    <n v="253"/>
    <n v="0"/>
    <n v="34"/>
    <n v="287"/>
    <n v="0.88149999999999995"/>
    <n v="0"/>
    <n v="0.88149999999999995"/>
    <s v="Yes"/>
    <s v="Yes"/>
    <s v="Yes"/>
    <s v="Yes"/>
    <s v="Yes"/>
    <s v="Yes"/>
    <s v="No"/>
    <s v="No"/>
    <s v="No"/>
    <s v="No"/>
    <s v="No"/>
    <s v="No"/>
    <s v="No"/>
    <s v="No"/>
    <s v="CEP"/>
  </r>
  <r>
    <n v="159401"/>
    <x v="1482"/>
    <s v="Riverside School District"/>
    <s v="32-416"/>
    <s v="Spokane"/>
    <s v="5th District"/>
    <x v="0"/>
    <x v="0"/>
    <s v="No"/>
    <s v="Yes"/>
    <s v="Independent Scholar (ISP)"/>
    <s v="34515 N NEWPORT HWY"/>
    <m/>
    <s v="CHATTAROY"/>
    <s v="Washington"/>
    <s v="99003"/>
    <n v="30"/>
    <n v="11"/>
    <n v="54"/>
    <n v="95"/>
    <n v="0.31580000000000003"/>
    <n v="0.1158"/>
    <n v="0.43159999999999998"/>
    <s v="No"/>
    <s v="Yes"/>
    <s v="Yes"/>
    <s v="Yes"/>
    <s v="Yes"/>
    <s v="Yes"/>
    <s v="Yes"/>
    <s v="Yes"/>
    <s v="Yes"/>
    <s v="Yes"/>
    <s v="Yes"/>
    <s v="Yes"/>
    <s v="Yes"/>
    <s v="Yes"/>
    <s v="Standard"/>
  </r>
  <r>
    <n v="159401"/>
    <x v="1483"/>
    <s v="Riverside School District"/>
    <s v="32-416"/>
    <s v="Spokane"/>
    <s v="5th District"/>
    <x v="0"/>
    <x v="0"/>
    <s v="No"/>
    <s v="Yes"/>
    <s v="Riverside Elementary School"/>
    <s v="34515 N Newport Hwy"/>
    <m/>
    <s v="Chattaroy"/>
    <s v="Washington"/>
    <s v="99003"/>
    <n v="267"/>
    <n v="0"/>
    <n v="128"/>
    <n v="395"/>
    <n v="0.67589999999999995"/>
    <n v="0"/>
    <n v="0.67589999999999995"/>
    <s v="No"/>
    <s v="Yes"/>
    <s v="Yes"/>
    <s v="Yes"/>
    <s v="Yes"/>
    <s v="Yes"/>
    <s v="Yes"/>
    <s v="No"/>
    <s v="No"/>
    <s v="No"/>
    <s v="No"/>
    <s v="No"/>
    <s v="No"/>
    <s v="No"/>
    <s v="CEP"/>
  </r>
  <r>
    <n v="159401"/>
    <x v="1484"/>
    <s v="Riverside School District"/>
    <s v="32-416"/>
    <s v="Spokane"/>
    <s v="5th District"/>
    <x v="0"/>
    <x v="0"/>
    <s v="No"/>
    <s v="Yes"/>
    <s v="Riverside High School"/>
    <s v="34515 N Newport Hwy"/>
    <m/>
    <s v="Chattaroy"/>
    <s v="Washington"/>
    <s v="99003"/>
    <n v="254"/>
    <n v="0"/>
    <n v="228"/>
    <n v="482"/>
    <n v="0.52700000000000002"/>
    <n v="0"/>
    <n v="0.52700000000000002"/>
    <s v="No"/>
    <s v="No"/>
    <s v="No"/>
    <s v="No"/>
    <s v="No"/>
    <s v="No"/>
    <s v="No"/>
    <s v="No"/>
    <s v="No"/>
    <s v="No"/>
    <s v="Yes"/>
    <s v="Yes"/>
    <s v="Yes"/>
    <s v="Yes"/>
    <s v="CEP"/>
  </r>
  <r>
    <n v="159401"/>
    <x v="1485"/>
    <s v="Riverside School District"/>
    <s v="32-416"/>
    <s v="Spokane"/>
    <s v="5th District"/>
    <x v="0"/>
    <x v="0"/>
    <s v="No"/>
    <s v="Yes"/>
    <s v="Riverside Middle School"/>
    <s v="34515 N Newport Hwy"/>
    <m/>
    <s v="Chattaroy"/>
    <s v="Washington"/>
    <s v="99003"/>
    <n v="192"/>
    <n v="0"/>
    <n v="125"/>
    <n v="317"/>
    <n v="0.60570000000000002"/>
    <n v="0"/>
    <n v="0.60570000000000002"/>
    <s v="No"/>
    <s v="No"/>
    <s v="No"/>
    <s v="No"/>
    <s v="No"/>
    <s v="No"/>
    <s v="No"/>
    <s v="Yes"/>
    <s v="Yes"/>
    <s v="Yes"/>
    <s v="No"/>
    <s v="No"/>
    <s v="No"/>
    <s v="No"/>
    <s v="CEP"/>
  </r>
  <r>
    <n v="159934"/>
    <x v="1486"/>
    <s v="Riverview School District"/>
    <s v="17-407"/>
    <s v="King"/>
    <s v="1st District"/>
    <x v="0"/>
    <x v="0"/>
    <s v="No"/>
    <s v="Yes"/>
    <s v="Carnation Elementary"/>
    <s v="4950 Tolt Ave"/>
    <m/>
    <s v="Carnation"/>
    <s v="Washington"/>
    <s v="98014"/>
    <n v="63"/>
    <n v="17"/>
    <n v="300"/>
    <n v="380"/>
    <n v="0.1658"/>
    <n v="4.4699999999999997E-2"/>
    <n v="0.21049999999999999"/>
    <s v="No"/>
    <s v="Yes"/>
    <s v="Yes"/>
    <s v="Yes"/>
    <s v="Yes"/>
    <s v="Yes"/>
    <s v="Yes"/>
    <s v="No"/>
    <s v="No"/>
    <s v="No"/>
    <s v="No"/>
    <s v="No"/>
    <s v="No"/>
    <s v="No"/>
    <s v="Standard"/>
  </r>
  <r>
    <n v="159934"/>
    <x v="1487"/>
    <s v="Riverview School District"/>
    <s v="17-407"/>
    <s v="King"/>
    <s v="1st District"/>
    <x v="0"/>
    <x v="0"/>
    <s v="No"/>
    <s v="Yes"/>
    <s v="Cedarcrest High"/>
    <s v="29000 NE 150th St"/>
    <m/>
    <s v="Duvall"/>
    <s v="Washington"/>
    <s v="98019"/>
    <n v="82"/>
    <n v="46"/>
    <n v="862"/>
    <n v="990"/>
    <n v="8.2799999999999999E-2"/>
    <n v="4.65E-2"/>
    <n v="0.1293"/>
    <s v="No"/>
    <s v="No"/>
    <s v="No"/>
    <s v="No"/>
    <s v="No"/>
    <s v="No"/>
    <s v="No"/>
    <s v="No"/>
    <s v="No"/>
    <s v="No"/>
    <s v="Yes"/>
    <s v="Yes"/>
    <s v="Yes"/>
    <s v="Yes"/>
    <s v="Standard"/>
  </r>
  <r>
    <n v="159934"/>
    <x v="1488"/>
    <s v="Riverview School District"/>
    <s v="17-407"/>
    <s v="King"/>
    <s v="1st District"/>
    <x v="0"/>
    <x v="0"/>
    <s v="No"/>
    <s v="Yes"/>
    <s v="Cherry Valley Elementary"/>
    <s v="26701 NE Cherry Valley Rd"/>
    <m/>
    <s v="Duvall"/>
    <s v="Washington"/>
    <s v="98019"/>
    <n v="50"/>
    <n v="20"/>
    <n v="387"/>
    <n v="457"/>
    <n v="0.1094"/>
    <n v="4.3799999999999999E-2"/>
    <n v="0.1532"/>
    <s v="No"/>
    <s v="Yes"/>
    <s v="Yes"/>
    <s v="Yes"/>
    <s v="Yes"/>
    <s v="Yes"/>
    <s v="Yes"/>
    <s v="No"/>
    <s v="No"/>
    <s v="No"/>
    <s v="No"/>
    <s v="No"/>
    <s v="No"/>
    <s v="No"/>
    <s v="Standard"/>
  </r>
  <r>
    <n v="159934"/>
    <x v="1489"/>
    <s v="Riverview School District"/>
    <s v="17-407"/>
    <s v="King"/>
    <s v="1st District"/>
    <x v="0"/>
    <x v="0"/>
    <s v="No"/>
    <s v="Yes"/>
    <s v="Eagle Rock Multi Age Elementary"/>
    <s v="29300 NE 150th St"/>
    <m/>
    <s v="Duvall"/>
    <s v="Washington"/>
    <s v="98019"/>
    <n v="5"/>
    <n v="0"/>
    <n v="53"/>
    <n v="58"/>
    <n v="8.6199999999999999E-2"/>
    <n v="0"/>
    <n v="8.6199999999999999E-2"/>
    <s v="No"/>
    <s v="Yes"/>
    <s v="Yes"/>
    <s v="Yes"/>
    <s v="Yes"/>
    <s v="Yes"/>
    <s v="Yes"/>
    <s v="No"/>
    <s v="No"/>
    <s v="No"/>
    <s v="No"/>
    <s v="No"/>
    <s v="No"/>
    <s v="No"/>
    <s v="Standard"/>
  </r>
  <r>
    <n v="159934"/>
    <x v="1490"/>
    <s v="Riverview School District"/>
    <s v="17-407"/>
    <s v="King"/>
    <s v="1st District"/>
    <x v="0"/>
    <x v="0"/>
    <s v="No"/>
    <s v="Yes"/>
    <s v="Riverview Learning Center"/>
    <s v="32302 NE 50th Street"/>
    <m/>
    <s v="Carnation"/>
    <s v="Washington"/>
    <s v="98014"/>
    <n v="17"/>
    <n v="8"/>
    <n v="164"/>
    <n v="189"/>
    <n v="8.9899999999999994E-2"/>
    <n v="4.2299999999999997E-2"/>
    <n v="0.1323"/>
    <s v="No"/>
    <s v="Yes"/>
    <s v="Yes"/>
    <s v="Yes"/>
    <s v="Yes"/>
    <s v="Yes"/>
    <s v="Yes"/>
    <s v="Yes"/>
    <s v="Yes"/>
    <s v="Yes"/>
    <s v="Yes"/>
    <s v="Yes"/>
    <s v="Yes"/>
    <s v="Yes"/>
    <s v="Standard"/>
  </r>
  <r>
    <n v="159934"/>
    <x v="1491"/>
    <s v="Riverview School District"/>
    <s v="17-407"/>
    <s v="King"/>
    <s v="1st District"/>
    <x v="0"/>
    <x v="0"/>
    <s v="No"/>
    <s v="Yes"/>
    <s v="Stillwater Elementary"/>
    <s v="11530 320th Ave NE"/>
    <m/>
    <s v="carnation"/>
    <s v="Washington"/>
    <s v="98014"/>
    <n v="64"/>
    <n v="24"/>
    <n v="410"/>
    <n v="498"/>
    <n v="0.1285"/>
    <n v="4.82E-2"/>
    <n v="0.1767"/>
    <s v="No"/>
    <s v="Yes"/>
    <s v="Yes"/>
    <s v="Yes"/>
    <s v="Yes"/>
    <s v="Yes"/>
    <s v="Yes"/>
    <s v="No"/>
    <s v="No"/>
    <s v="No"/>
    <s v="No"/>
    <s v="No"/>
    <s v="No"/>
    <s v="No"/>
    <s v="Standard"/>
  </r>
  <r>
    <n v="159934"/>
    <x v="1492"/>
    <s v="Riverview School District"/>
    <s v="17-407"/>
    <s v="King"/>
    <s v="1st District"/>
    <x v="0"/>
    <x v="0"/>
    <s v="No"/>
    <s v="Yes"/>
    <s v="Tolt Middle"/>
    <s v="3740 Tolt Ave"/>
    <m/>
    <s v="Carnation"/>
    <s v="Washington"/>
    <s v="98014"/>
    <n v="102"/>
    <n v="32"/>
    <n v="556"/>
    <n v="690"/>
    <n v="0.14779999999999999"/>
    <n v="4.6399999999999997E-2"/>
    <n v="0.19420000000000001"/>
    <s v="No"/>
    <s v="No"/>
    <s v="No"/>
    <s v="No"/>
    <s v="No"/>
    <s v="No"/>
    <s v="No"/>
    <s v="Yes"/>
    <s v="Yes"/>
    <s v="Yes"/>
    <s v="No"/>
    <s v="No"/>
    <s v="No"/>
    <s v="No"/>
    <s v="Standard"/>
  </r>
  <r>
    <n v="159419"/>
    <x v="1493"/>
    <s v="Rochester School District"/>
    <s v="34-401"/>
    <s v="Thurston"/>
    <s v="3rd District"/>
    <x v="0"/>
    <x v="0"/>
    <s v="No"/>
    <s v="Yes"/>
    <s v="Grand Mound Elementary School"/>
    <s v="7710 James Rd SW"/>
    <m/>
    <s v="Rochester"/>
    <s v="Washington"/>
    <s v="98579"/>
    <n v="313"/>
    <n v="0"/>
    <n v="189"/>
    <n v="502"/>
    <n v="0.62350000000000005"/>
    <n v="0"/>
    <n v="0.62350000000000005"/>
    <s v="No"/>
    <s v="No"/>
    <s v="No"/>
    <s v="No"/>
    <s v="Yes"/>
    <s v="Yes"/>
    <s v="Yes"/>
    <s v="No"/>
    <s v="No"/>
    <s v="No"/>
    <s v="No"/>
    <s v="No"/>
    <s v="No"/>
    <s v="No"/>
    <s v="CEP"/>
  </r>
  <r>
    <n v="159419"/>
    <x v="1494"/>
    <s v="Rochester School District"/>
    <s v="34-401"/>
    <s v="Thurston"/>
    <s v="3rd District"/>
    <x v="0"/>
    <x v="0"/>
    <s v="No"/>
    <s v="Yes"/>
    <s v="H.E.A.R.T. High School"/>
    <s v="10140 Hwy 12 SW"/>
    <m/>
    <s v="Rochester"/>
    <s v="Washington"/>
    <s v="98579"/>
    <n v="37"/>
    <n v="0"/>
    <n v="3"/>
    <n v="40"/>
    <n v="0.92500000000000004"/>
    <n v="0"/>
    <n v="0.92500000000000004"/>
    <s v="No"/>
    <s v="No"/>
    <s v="No"/>
    <s v="No"/>
    <s v="No"/>
    <s v="No"/>
    <s v="No"/>
    <s v="No"/>
    <s v="No"/>
    <s v="No"/>
    <s v="Yes"/>
    <s v="Yes"/>
    <s v="Yes"/>
    <s v="Yes"/>
    <s v="CEP"/>
  </r>
  <r>
    <n v="159419"/>
    <x v="1495"/>
    <s v="Rochester School District"/>
    <s v="34-401"/>
    <s v="Thurston"/>
    <s v="3rd District"/>
    <x v="0"/>
    <x v="0"/>
    <s v="No"/>
    <s v="Yes"/>
    <s v="Rochester High School"/>
    <s v="19800 Carper Rd"/>
    <m/>
    <s v="Rochester"/>
    <s v="Washington"/>
    <s v="98579"/>
    <n v="209"/>
    <n v="59"/>
    <n v="342"/>
    <n v="610"/>
    <n v="0.34260000000000002"/>
    <n v="9.6699999999999994E-2"/>
    <n v="0.43930000000000002"/>
    <s v="No"/>
    <s v="No"/>
    <s v="No"/>
    <s v="No"/>
    <s v="No"/>
    <s v="No"/>
    <s v="No"/>
    <s v="No"/>
    <s v="No"/>
    <s v="No"/>
    <s v="Yes"/>
    <s v="Yes"/>
    <s v="Yes"/>
    <s v="Yes"/>
    <s v="Standard"/>
  </r>
  <r>
    <n v="159419"/>
    <x v="1496"/>
    <s v="Rochester School District"/>
    <s v="34-401"/>
    <s v="Thurston"/>
    <s v="3rd District"/>
    <x v="0"/>
    <x v="0"/>
    <s v="No"/>
    <s v="Yes"/>
    <s v="Rochester Middle School"/>
    <s v="9937 Highway 12 SW"/>
    <m/>
    <s v="Rochester"/>
    <s v="Washington"/>
    <s v="98579"/>
    <n v="195"/>
    <n v="56"/>
    <n v="248"/>
    <n v="499"/>
    <n v="0.39079999999999998"/>
    <n v="0.11219999999999999"/>
    <n v="0.503"/>
    <s v="No"/>
    <s v="No"/>
    <s v="No"/>
    <s v="No"/>
    <s v="No"/>
    <s v="No"/>
    <s v="No"/>
    <s v="Yes"/>
    <s v="Yes"/>
    <s v="Yes"/>
    <s v="No"/>
    <s v="No"/>
    <s v="No"/>
    <s v="No"/>
    <s v="Standard"/>
  </r>
  <r>
    <n v="159419"/>
    <x v="1497"/>
    <s v="Rochester School District"/>
    <s v="34-401"/>
    <s v="Thurston"/>
    <s v="3rd District"/>
    <x v="0"/>
    <x v="0"/>
    <s v="No"/>
    <s v="Yes"/>
    <s v="Rochester Primary School"/>
    <s v="7440 James Rd SW"/>
    <m/>
    <s v="Rochester"/>
    <s v="Washington"/>
    <s v="98579"/>
    <n v="333"/>
    <n v="0"/>
    <n v="171"/>
    <n v="504"/>
    <n v="0.66069999999999995"/>
    <n v="0"/>
    <n v="0.66069999999999995"/>
    <s v="No"/>
    <s v="Yes"/>
    <s v="Yes"/>
    <s v="Yes"/>
    <s v="No"/>
    <s v="No"/>
    <s v="No"/>
    <s v="No"/>
    <s v="No"/>
    <s v="No"/>
    <s v="No"/>
    <s v="No"/>
    <s v="No"/>
    <s v="No"/>
    <s v="CEP"/>
  </r>
  <r>
    <n v="159494"/>
    <x v="1498"/>
    <s v="Rosalia School District"/>
    <s v="38-320"/>
    <s v="Whitman"/>
    <s v="5th District"/>
    <x v="0"/>
    <x v="0"/>
    <s v="No"/>
    <s v="Yes"/>
    <s v="Rosalia School District"/>
    <s v="916 S.Josephine Ave."/>
    <s v="916 S Josephine AVE"/>
    <s v="Rosalia"/>
    <s v="Washington"/>
    <s v="99170"/>
    <n v="128"/>
    <n v="0"/>
    <n v="42"/>
    <n v="170"/>
    <n v="0.75290000000000001"/>
    <n v="0"/>
    <n v="0.75290000000000001"/>
    <s v="Yes"/>
    <s v="Yes"/>
    <s v="Yes"/>
    <s v="Yes"/>
    <s v="Yes"/>
    <s v="Yes"/>
    <s v="Yes"/>
    <s v="Yes"/>
    <s v="Yes"/>
    <s v="Yes"/>
    <s v="Yes"/>
    <s v="Yes"/>
    <s v="Yes"/>
    <s v="Yes"/>
    <s v="CEP"/>
  </r>
  <r>
    <n v="159969"/>
    <x v="1499"/>
    <s v="Royal School District"/>
    <s v="13-160"/>
    <s v="Grant"/>
    <s v="4th District"/>
    <x v="0"/>
    <x v="0"/>
    <s v="No"/>
    <s v="Yes"/>
    <s v="Red Rock Elementary"/>
    <s v="230 Wildflower NE"/>
    <m/>
    <s v="Royal City"/>
    <s v="Washington"/>
    <s v="99357"/>
    <n v="398"/>
    <n v="0"/>
    <n v="102"/>
    <n v="500"/>
    <n v="0.79600000000000004"/>
    <n v="0"/>
    <n v="0.79600000000000004"/>
    <s v="Yes"/>
    <s v="Yes"/>
    <s v="Yes"/>
    <s v="Yes"/>
    <s v="Yes"/>
    <s v="No"/>
    <s v="No"/>
    <s v="No"/>
    <s v="No"/>
    <s v="No"/>
    <s v="No"/>
    <s v="No"/>
    <s v="No"/>
    <s v="No"/>
    <s v="CEP"/>
  </r>
  <r>
    <n v="159969"/>
    <x v="1500"/>
    <s v="Royal School District"/>
    <s v="13-160"/>
    <s v="Grant"/>
    <s v="4th District"/>
    <x v="0"/>
    <x v="0"/>
    <s v="No"/>
    <s v="Yes"/>
    <s v="Royal High"/>
    <s v="955 Ahlers Rd"/>
    <m/>
    <s v="Royal City"/>
    <s v="Washington"/>
    <s v="99357"/>
    <n v="313"/>
    <n v="0"/>
    <n v="186"/>
    <n v="499"/>
    <n v="0.62729999999999997"/>
    <n v="0"/>
    <n v="0.62729999999999997"/>
    <s v="No"/>
    <s v="No"/>
    <s v="No"/>
    <s v="No"/>
    <s v="No"/>
    <s v="No"/>
    <s v="No"/>
    <s v="No"/>
    <s v="No"/>
    <s v="No"/>
    <s v="Yes"/>
    <s v="Yes"/>
    <s v="Yes"/>
    <s v="Yes"/>
    <s v="CEP"/>
  </r>
  <r>
    <n v="159969"/>
    <x v="1501"/>
    <s v="Royal School District"/>
    <s v="13-160"/>
    <s v="Grant"/>
    <s v="4th District"/>
    <x v="0"/>
    <x v="0"/>
    <s v="No"/>
    <s v="Yes"/>
    <s v="Royal Intermediate School"/>
    <s v="6261 rd 12 SW"/>
    <m/>
    <s v="Royal City"/>
    <s v="Washington"/>
    <s v="99357"/>
    <n v="327"/>
    <n v="0"/>
    <n v="77"/>
    <n v="404"/>
    <n v="0.80940000000000001"/>
    <n v="0"/>
    <n v="0.80940000000000001"/>
    <s v="No"/>
    <s v="No"/>
    <s v="No"/>
    <s v="No"/>
    <s v="No"/>
    <s v="Yes"/>
    <s v="Yes"/>
    <s v="Yes"/>
    <s v="No"/>
    <s v="No"/>
    <s v="No"/>
    <s v="No"/>
    <s v="No"/>
    <s v="No"/>
    <s v="CEP"/>
  </r>
  <r>
    <n v="159969"/>
    <x v="1502"/>
    <s v="Royal School District"/>
    <s v="13-160"/>
    <s v="Grant"/>
    <s v="4th District"/>
    <x v="0"/>
    <x v="0"/>
    <s v="No"/>
    <s v="Yes"/>
    <s v="Royal Middle School"/>
    <s v="921 Ahlers Rd"/>
    <m/>
    <s v="Royal City"/>
    <s v="Washington"/>
    <s v="99357"/>
    <n v="221"/>
    <n v="0"/>
    <n v="62"/>
    <n v="283"/>
    <n v="0.78090000000000004"/>
    <n v="0"/>
    <n v="0.78090000000000004"/>
    <s v="No"/>
    <s v="No"/>
    <s v="No"/>
    <s v="No"/>
    <s v="No"/>
    <s v="No"/>
    <s v="No"/>
    <s v="No"/>
    <s v="Yes"/>
    <s v="Yes"/>
    <s v="No"/>
    <s v="No"/>
    <s v="No"/>
    <s v="No"/>
    <s v="CEP"/>
  </r>
  <r>
    <n v="159124"/>
    <x v="1503"/>
    <s v="Sacred Heart School"/>
    <m/>
    <s v="King"/>
    <s v="1st District"/>
    <x v="1"/>
    <x v="0"/>
    <s v="No"/>
    <s v="Yes"/>
    <s v="Sacred Heart School"/>
    <s v="9450 N.E. 14th St."/>
    <m/>
    <s v="Bellevue"/>
    <s v="Washington"/>
    <s v="98004"/>
    <n v="0"/>
    <n v="0"/>
    <n v="0"/>
    <n v="0"/>
    <n v="0"/>
    <n v="0"/>
    <n v="0"/>
    <s v="Yes"/>
    <s v="Yes"/>
    <s v="Yes"/>
    <s v="Yes"/>
    <s v="Yes"/>
    <s v="Yes"/>
    <s v="Yes"/>
    <s v="Yes"/>
    <s v="Yes"/>
    <s v="Yes"/>
    <s v="No"/>
    <s v="No"/>
    <s v="No"/>
    <s v="No"/>
    <s v="Standard"/>
  </r>
  <r>
    <n v="159583"/>
    <x v="1504"/>
    <s v="Saint Anne School"/>
    <m/>
    <s v="King"/>
    <s v="7th District"/>
    <x v="1"/>
    <x v="0"/>
    <s v="No"/>
    <s v="Yes"/>
    <s v="St. Anne School"/>
    <s v="101 W. Lee St."/>
    <m/>
    <s v="Seattle"/>
    <s v="Washington"/>
    <s v="98119"/>
    <n v="0"/>
    <n v="0"/>
    <n v="0"/>
    <n v="0"/>
    <n v="0"/>
    <n v="0"/>
    <n v="0"/>
    <s v="Yes"/>
    <s v="Yes"/>
    <s v="Yes"/>
    <s v="Yes"/>
    <s v="Yes"/>
    <s v="Yes"/>
    <s v="Yes"/>
    <s v="Yes"/>
    <s v="Yes"/>
    <s v="Yes"/>
    <s v="No"/>
    <s v="No"/>
    <s v="No"/>
    <s v="No"/>
    <s v="Standard"/>
  </r>
  <r>
    <n v="159386"/>
    <x v="1505"/>
    <s v="Saint John School District"/>
    <s v="38-322"/>
    <s v="Whitman"/>
    <s v="5th District"/>
    <x v="0"/>
    <x v="0"/>
    <s v="No"/>
    <s v="Yes"/>
    <s v="St. John Elementary"/>
    <s v="301 West Nob Hill"/>
    <m/>
    <s v="St. John"/>
    <s v="Washington"/>
    <s v="99171"/>
    <n v="19"/>
    <n v="16"/>
    <n v="51"/>
    <n v="86"/>
    <n v="0.22090000000000001"/>
    <n v="0.186"/>
    <n v="0.40699999999999997"/>
    <s v="Yes"/>
    <s v="Yes"/>
    <s v="Yes"/>
    <s v="Yes"/>
    <s v="Yes"/>
    <s v="Yes"/>
    <s v="Yes"/>
    <s v="No"/>
    <s v="No"/>
    <s v="No"/>
    <s v="No"/>
    <s v="No"/>
    <s v="No"/>
    <s v="No"/>
    <s v="Standard"/>
  </r>
  <r>
    <n v="159386"/>
    <x v="1506"/>
    <s v="Saint John School District"/>
    <s v="38-322"/>
    <s v="Whitman"/>
    <s v="5th District"/>
    <x v="0"/>
    <x v="0"/>
    <s v="No"/>
    <s v="Yes"/>
    <s v="St. John-Endicott High"/>
    <s v="301 West Nob Hill"/>
    <m/>
    <s v="St. John"/>
    <s v="Washington"/>
    <s v="99171"/>
    <n v="43"/>
    <n v="0"/>
    <n v="20"/>
    <n v="63"/>
    <n v="0.6825"/>
    <n v="0"/>
    <n v="0.6825"/>
    <s v="No"/>
    <s v="No"/>
    <s v="No"/>
    <s v="No"/>
    <s v="No"/>
    <s v="No"/>
    <s v="No"/>
    <s v="No"/>
    <s v="No"/>
    <s v="No"/>
    <s v="Yes"/>
    <s v="Yes"/>
    <s v="Yes"/>
    <s v="Yes"/>
    <s v="CEP"/>
  </r>
  <r>
    <n v="159379"/>
    <x v="1507"/>
    <s v="San Juan Island School District"/>
    <s v="28-149"/>
    <s v="San Juan"/>
    <s v="2nd District"/>
    <x v="0"/>
    <x v="0"/>
    <s v="No"/>
    <s v="Yes"/>
    <s v="Friday Harbor Elementary"/>
    <s v="95"/>
    <s v="Grover St. E."/>
    <s v="Friday Harbor"/>
    <s v="Washington"/>
    <s v="98250"/>
    <n v="71"/>
    <n v="30"/>
    <n v="220"/>
    <n v="321"/>
    <n v="0.22120000000000001"/>
    <n v="9.35E-2"/>
    <n v="0.31459999999999999"/>
    <s v="No"/>
    <s v="Yes"/>
    <s v="Yes"/>
    <s v="Yes"/>
    <s v="Yes"/>
    <s v="Yes"/>
    <s v="Yes"/>
    <s v="No"/>
    <s v="No"/>
    <s v="No"/>
    <s v="No"/>
    <s v="No"/>
    <s v="No"/>
    <s v="No"/>
    <s v="Standard"/>
  </r>
  <r>
    <n v="159379"/>
    <x v="1508"/>
    <s v="San Juan Island School District"/>
    <s v="28-149"/>
    <s v="San Juan"/>
    <s v="2nd District"/>
    <x v="0"/>
    <x v="0"/>
    <s v="No"/>
    <s v="Yes"/>
    <s v="Friday Harbor High"/>
    <s v="45"/>
    <s v="Blair St."/>
    <s v="Friday Harbor"/>
    <s v="Washington"/>
    <s v="98250"/>
    <n v="66"/>
    <n v="25"/>
    <n v="160"/>
    <n v="251"/>
    <n v="0.26290000000000002"/>
    <n v="9.9599999999999994E-2"/>
    <n v="0.36249999999999999"/>
    <s v="No"/>
    <s v="No"/>
    <s v="No"/>
    <s v="No"/>
    <s v="No"/>
    <s v="No"/>
    <s v="No"/>
    <s v="No"/>
    <s v="No"/>
    <s v="No"/>
    <s v="Yes"/>
    <s v="Yes"/>
    <s v="Yes"/>
    <s v="Yes"/>
    <s v="Standard"/>
  </r>
  <r>
    <n v="159379"/>
    <x v="1509"/>
    <s v="San Juan Island School District"/>
    <s v="28-149"/>
    <s v="San Juan"/>
    <s v="2nd District"/>
    <x v="0"/>
    <x v="0"/>
    <s v="No"/>
    <s v="Yes"/>
    <s v="Friday Harbor Middle"/>
    <s v="85 Blair St."/>
    <m/>
    <s v="Friday Harbor"/>
    <s v="Washington"/>
    <s v="98250"/>
    <n v="54"/>
    <n v="21"/>
    <n v="101"/>
    <n v="176"/>
    <n v="0.30680000000000002"/>
    <n v="0.1193"/>
    <n v="0.42609999999999998"/>
    <s v="No"/>
    <s v="No"/>
    <s v="No"/>
    <s v="No"/>
    <s v="No"/>
    <s v="No"/>
    <s v="No"/>
    <s v="Yes"/>
    <s v="Yes"/>
    <s v="Yes"/>
    <s v="No"/>
    <s v="No"/>
    <s v="No"/>
    <s v="No"/>
    <s v="Standard"/>
  </r>
  <r>
    <n v="159379"/>
    <x v="1510"/>
    <s v="San Juan Island School District"/>
    <s v="28-149"/>
    <s v="San Juan"/>
    <s v="2nd District"/>
    <x v="0"/>
    <x v="0"/>
    <s v="No"/>
    <s v="Yes"/>
    <s v="Griffin Bay (formerly Parent Partnership Program)"/>
    <s v="85 Blair St."/>
    <m/>
    <s v="Friday Harbor"/>
    <s v="Washington"/>
    <s v="98250"/>
    <n v="7"/>
    <n v="4"/>
    <n v="27"/>
    <n v="38"/>
    <n v="0.1842"/>
    <n v="0.1053"/>
    <n v="0.28949999999999998"/>
    <s v="No"/>
    <s v="Yes"/>
    <s v="Yes"/>
    <s v="Yes"/>
    <s v="Yes"/>
    <s v="Yes"/>
    <s v="Yes"/>
    <s v="Yes"/>
    <s v="Yes"/>
    <s v="Yes"/>
    <s v="Yes"/>
    <s v="Yes"/>
    <s v="Yes"/>
    <s v="Yes"/>
    <s v="Standard"/>
  </r>
  <r>
    <n v="159733"/>
    <x v="1511"/>
    <s v="Satsop School District"/>
    <s v="14-104"/>
    <s v="Out of WA"/>
    <s v="6th District"/>
    <x v="0"/>
    <x v="0"/>
    <s v="No"/>
    <s v="Yes"/>
    <s v="Satsop Elementary School"/>
    <s v="PO Box 96"/>
    <s v="853 Monte Elma Rd"/>
    <s v="Satsop"/>
    <s v="Washington"/>
    <s v="98583"/>
    <n v="14"/>
    <n v="15"/>
    <n v="23"/>
    <n v="52"/>
    <n v="0.26919999999999999"/>
    <n v="0.28849999999999998"/>
    <n v="0.55769999999999997"/>
    <s v="No"/>
    <s v="Yes"/>
    <s v="Yes"/>
    <s v="Yes"/>
    <s v="Yes"/>
    <s v="Yes"/>
    <s v="Yes"/>
    <s v="Yes"/>
    <s v="No"/>
    <s v="No"/>
    <s v="No"/>
    <s v="No"/>
    <s v="No"/>
    <s v="No"/>
    <s v="Standard"/>
  </r>
  <r>
    <n v="159409"/>
    <x v="1512"/>
    <s v="Sea Mar/Visions"/>
    <m/>
    <s v="Whatcom"/>
    <s v="2nd District"/>
    <x v="1"/>
    <x v="2"/>
    <s v="Yes"/>
    <s v="Yes"/>
    <s v="Sea Mar/Visions"/>
    <s v="1603 E. Illinois St."/>
    <m/>
    <s v="Bellingham"/>
    <s v="Washington"/>
    <s v="98226"/>
    <n v="24"/>
    <n v="0"/>
    <n v="0"/>
    <n v="24"/>
    <n v="1"/>
    <n v="0"/>
    <n v="1"/>
    <s v="No"/>
    <s v="No"/>
    <s v="No"/>
    <s v="No"/>
    <s v="No"/>
    <s v="No"/>
    <s v="No"/>
    <s v="No"/>
    <s v="Yes"/>
    <s v="Yes"/>
    <s v="Yes"/>
    <s v="Yes"/>
    <s v="Yes"/>
    <s v="Yes"/>
    <s v="Standard"/>
  </r>
  <r>
    <n v="159880"/>
    <x v="1513"/>
    <s v="Seattle School District"/>
    <s v="17-001"/>
    <s v="King"/>
    <s v="7th District"/>
    <x v="0"/>
    <x v="0"/>
    <s v="No"/>
    <s v="Yes"/>
    <s v="Adams Elementary School"/>
    <s v="6110 28th Ave. N.W."/>
    <m/>
    <s v="Seattle"/>
    <s v="Washington"/>
    <s v="98107"/>
    <n v="24"/>
    <n v="5"/>
    <n v="291"/>
    <n v="320"/>
    <n v="7.4999999999999997E-2"/>
    <n v="1.5599999999999999E-2"/>
    <n v="9.06E-2"/>
    <s v="No"/>
    <s v="Yes"/>
    <s v="Yes"/>
    <s v="Yes"/>
    <s v="Yes"/>
    <s v="Yes"/>
    <s v="Yes"/>
    <s v="No"/>
    <s v="No"/>
    <s v="No"/>
    <s v="No"/>
    <s v="No"/>
    <s v="No"/>
    <s v="No"/>
    <s v="Standard"/>
  </r>
  <r>
    <n v="159880"/>
    <x v="1514"/>
    <s v="Seattle School District"/>
    <s v="17-001"/>
    <s v="King"/>
    <s v="7th District"/>
    <x v="0"/>
    <x v="0"/>
    <s v="No"/>
    <s v="Yes"/>
    <s v="Aki Kurose Middle School"/>
    <s v="3928 S Graham Street"/>
    <m/>
    <s v="Seattle"/>
    <s v="Washington"/>
    <s v="98118"/>
    <n v="601"/>
    <n v="0"/>
    <n v="174"/>
    <n v="775"/>
    <n v="0.77549999999999997"/>
    <n v="0"/>
    <n v="0.77549999999999997"/>
    <s v="No"/>
    <s v="No"/>
    <s v="No"/>
    <s v="No"/>
    <s v="No"/>
    <s v="No"/>
    <s v="No"/>
    <s v="Yes"/>
    <s v="Yes"/>
    <s v="Yes"/>
    <s v="No"/>
    <s v="No"/>
    <s v="No"/>
    <s v="No"/>
    <s v="CEP"/>
  </r>
  <r>
    <n v="159880"/>
    <x v="1515"/>
    <s v="Seattle School District"/>
    <s v="17-001"/>
    <s v="King"/>
    <s v="7th District"/>
    <x v="0"/>
    <x v="0"/>
    <s v="No"/>
    <s v="Yes"/>
    <s v="Alan T. Sugiyama"/>
    <s v="8601 Rainier Ave S"/>
    <m/>
    <s v="Seattle"/>
    <s v="Washington"/>
    <s v="98118"/>
    <n v="32"/>
    <n v="0"/>
    <n v="0"/>
    <n v="32"/>
    <n v="1"/>
    <n v="0"/>
    <n v="1"/>
    <s v="No"/>
    <s v="No"/>
    <s v="No"/>
    <s v="No"/>
    <s v="No"/>
    <s v="No"/>
    <s v="No"/>
    <s v="No"/>
    <s v="No"/>
    <s v="No"/>
    <s v="Yes"/>
    <s v="Yes"/>
    <s v="Yes"/>
    <s v="Yes"/>
    <s v="CEP"/>
  </r>
  <r>
    <n v="159880"/>
    <x v="1516"/>
    <s v="Seattle School District"/>
    <s v="17-001"/>
    <s v="King"/>
    <s v="7th District"/>
    <x v="0"/>
    <x v="0"/>
    <s v="No"/>
    <s v="Yes"/>
    <s v="Alexander Hamilton International Middle School"/>
    <s v="1610 N. 41st St."/>
    <m/>
    <s v="Seattle"/>
    <s v="Washington"/>
    <s v="98103"/>
    <n v="52"/>
    <n v="11"/>
    <n v="871"/>
    <n v="934"/>
    <n v="5.57E-2"/>
    <n v="1.18E-2"/>
    <n v="6.7500000000000004E-2"/>
    <s v="No"/>
    <s v="No"/>
    <s v="No"/>
    <s v="No"/>
    <s v="No"/>
    <s v="No"/>
    <s v="No"/>
    <s v="Yes"/>
    <s v="Yes"/>
    <s v="Yes"/>
    <s v="No"/>
    <s v="No"/>
    <s v="No"/>
    <s v="No"/>
    <s v="Standard"/>
  </r>
  <r>
    <n v="159880"/>
    <x v="1517"/>
    <s v="Seattle School District"/>
    <s v="17-001"/>
    <s v="King"/>
    <s v="7th District"/>
    <x v="0"/>
    <x v="0"/>
    <s v="No"/>
    <s v="Yes"/>
    <s v="Alki Elementary"/>
    <s v="3010 59th S.W."/>
    <m/>
    <s v="Seattle"/>
    <s v="Washington"/>
    <s v="98116"/>
    <n v="17"/>
    <n v="5"/>
    <n v="275"/>
    <n v="297"/>
    <n v="5.7200000000000001E-2"/>
    <n v="1.6799999999999999E-2"/>
    <n v="7.4099999999999999E-2"/>
    <s v="No"/>
    <s v="Yes"/>
    <s v="Yes"/>
    <s v="Yes"/>
    <s v="Yes"/>
    <s v="Yes"/>
    <s v="Yes"/>
    <s v="No"/>
    <s v="No"/>
    <s v="No"/>
    <s v="No"/>
    <s v="No"/>
    <s v="No"/>
    <s v="No"/>
    <s v="Standard"/>
  </r>
  <r>
    <n v="159880"/>
    <x v="1518"/>
    <s v="Seattle School District"/>
    <s v="17-001"/>
    <s v="King"/>
    <s v="7th District"/>
    <x v="0"/>
    <x v="0"/>
    <s v="No"/>
    <s v="Yes"/>
    <s v="Arbor Heights Elementary"/>
    <s v="3701 S.W. 104th"/>
    <m/>
    <s v="Seattle"/>
    <s v="Washington"/>
    <s v="98146"/>
    <n v="66"/>
    <n v="13"/>
    <n v="433"/>
    <n v="512"/>
    <n v="0.12889999999999999"/>
    <n v="2.5399999999999999E-2"/>
    <n v="0.15429999999999999"/>
    <s v="Yes"/>
    <s v="Yes"/>
    <s v="Yes"/>
    <s v="Yes"/>
    <s v="Yes"/>
    <s v="Yes"/>
    <s v="Yes"/>
    <s v="No"/>
    <s v="No"/>
    <s v="No"/>
    <s v="No"/>
    <s v="No"/>
    <s v="No"/>
    <s v="No"/>
    <s v="Standard"/>
  </r>
  <r>
    <n v="159880"/>
    <x v="1519"/>
    <s v="Seattle School District"/>
    <s v="17-001"/>
    <s v="King"/>
    <s v="7th District"/>
    <x v="0"/>
    <x v="0"/>
    <s v="No"/>
    <s v="Yes"/>
    <s v="B.F. Day Elementary"/>
    <s v="3921 Linden Ave. N."/>
    <m/>
    <s v="Seattle"/>
    <s v="Washington"/>
    <s v="98103"/>
    <n v="34"/>
    <n v="6"/>
    <n v="351"/>
    <n v="391"/>
    <n v="8.6999999999999994E-2"/>
    <n v="1.5299999999999999E-2"/>
    <n v="0.1023"/>
    <s v="Yes"/>
    <s v="Yes"/>
    <s v="Yes"/>
    <s v="Yes"/>
    <s v="Yes"/>
    <s v="Yes"/>
    <s v="Yes"/>
    <s v="No"/>
    <s v="No"/>
    <s v="No"/>
    <s v="No"/>
    <s v="No"/>
    <s v="No"/>
    <s v="No"/>
    <s v="Standard"/>
  </r>
  <r>
    <n v="159880"/>
    <x v="1520"/>
    <s v="Seattle School District"/>
    <s v="17-001"/>
    <s v="King"/>
    <s v="7th District"/>
    <x v="0"/>
    <x v="0"/>
    <s v="No"/>
    <s v="Yes"/>
    <s v="Bailey Gatzert Elementary"/>
    <s v="1301 E. Yesler"/>
    <m/>
    <s v="Seattle"/>
    <s v="Washington"/>
    <s v="98122"/>
    <n v="353"/>
    <n v="0"/>
    <n v="0"/>
    <n v="353"/>
    <n v="1"/>
    <n v="0"/>
    <n v="1"/>
    <s v="Yes"/>
    <s v="Yes"/>
    <s v="Yes"/>
    <s v="Yes"/>
    <s v="Yes"/>
    <s v="Yes"/>
    <s v="Yes"/>
    <s v="No"/>
    <s v="No"/>
    <s v="No"/>
    <s v="No"/>
    <s v="No"/>
    <s v="No"/>
    <s v="No"/>
    <s v="CEP"/>
  </r>
  <r>
    <n v="159880"/>
    <x v="1521"/>
    <s v="Seattle School District"/>
    <s v="17-001"/>
    <s v="King"/>
    <s v="7th District"/>
    <x v="0"/>
    <x v="0"/>
    <s v="No"/>
    <s v="Yes"/>
    <s v="Ballard High School"/>
    <s v="1418 N.W. 65th St."/>
    <m/>
    <s v="Seattle"/>
    <s v="Washington"/>
    <s v="98117"/>
    <n v="72"/>
    <n v="12"/>
    <n v="1511"/>
    <n v="1595"/>
    <n v="4.5100000000000001E-2"/>
    <n v="7.4999999999999997E-3"/>
    <n v="5.2699999999999997E-2"/>
    <s v="No"/>
    <s v="No"/>
    <s v="No"/>
    <s v="No"/>
    <s v="No"/>
    <s v="No"/>
    <s v="No"/>
    <s v="No"/>
    <s v="No"/>
    <s v="No"/>
    <s v="Yes"/>
    <s v="Yes"/>
    <s v="Yes"/>
    <s v="Yes"/>
    <s v="Standard"/>
  </r>
  <r>
    <n v="159880"/>
    <x v="1522"/>
    <s v="Seattle School District"/>
    <s v="17-001"/>
    <s v="King"/>
    <s v="7th District"/>
    <x v="0"/>
    <x v="0"/>
    <s v="No"/>
    <s v="Yes"/>
    <s v="Beacon"/>
    <s v="520 Ravenna Ave. NE"/>
    <m/>
    <s v="Seattle"/>
    <s v="Washington"/>
    <s v="98115"/>
    <n v="14"/>
    <n v="0"/>
    <n v="1"/>
    <n v="15"/>
    <n v="0.93330000000000002"/>
    <n v="0"/>
    <n v="0.93330000000000002"/>
    <s v="No"/>
    <s v="No"/>
    <s v="No"/>
    <s v="No"/>
    <s v="No"/>
    <s v="No"/>
    <s v="No"/>
    <s v="No"/>
    <s v="No"/>
    <s v="No"/>
    <s v="Yes"/>
    <s v="Yes"/>
    <s v="Yes"/>
    <s v="Yes"/>
    <s v="CEP"/>
  </r>
  <r>
    <n v="159880"/>
    <x v="1523"/>
    <s v="Seattle School District"/>
    <s v="17-001"/>
    <s v="King"/>
    <s v="7th District"/>
    <x v="0"/>
    <x v="0"/>
    <s v="No"/>
    <s v="Yes"/>
    <s v="Beacon Hill International Elementary School"/>
    <s v="2025 14th Ave. South"/>
    <m/>
    <s v="Seattle"/>
    <s v="Washington"/>
    <s v="98144"/>
    <n v="97"/>
    <n v="50"/>
    <n v="197"/>
    <n v="344"/>
    <n v="0.28199999999999997"/>
    <n v="0.14530000000000001"/>
    <n v="0.42730000000000001"/>
    <s v="No"/>
    <s v="Yes"/>
    <s v="Yes"/>
    <s v="Yes"/>
    <s v="Yes"/>
    <s v="Yes"/>
    <s v="Yes"/>
    <s v="No"/>
    <s v="No"/>
    <s v="No"/>
    <s v="No"/>
    <s v="No"/>
    <s v="No"/>
    <s v="No"/>
    <s v="Standard"/>
  </r>
  <r>
    <n v="159880"/>
    <x v="1524"/>
    <s v="Seattle School District"/>
    <s v="17-001"/>
    <s v="King"/>
    <s v="7th District"/>
    <x v="0"/>
    <x v="0"/>
    <s v="No"/>
    <s v="Yes"/>
    <s v="Bridges Transition"/>
    <s v="9430 30th Ave. S.W."/>
    <m/>
    <s v="Seattle"/>
    <s v="Washington"/>
    <s v="98126"/>
    <n v="76"/>
    <n v="0"/>
    <n v="53"/>
    <n v="129"/>
    <n v="0.58909999999999996"/>
    <n v="0"/>
    <n v="0.58909999999999996"/>
    <s v="No"/>
    <s v="No"/>
    <s v="No"/>
    <s v="No"/>
    <s v="No"/>
    <s v="No"/>
    <s v="No"/>
    <s v="No"/>
    <s v="No"/>
    <s v="No"/>
    <s v="Yes"/>
    <s v="Yes"/>
    <s v="Yes"/>
    <s v="Yes"/>
    <s v="CEP"/>
  </r>
  <r>
    <n v="159880"/>
    <x v="1525"/>
    <s v="Seattle School District"/>
    <s v="17-001"/>
    <s v="King"/>
    <s v="7th District"/>
    <x v="0"/>
    <x v="0"/>
    <s v="No"/>
    <s v="Yes"/>
    <s v="Broadview -Thomson Elementary"/>
    <s v="13052 Greenwood Ave. N."/>
    <m/>
    <s v="Seattle"/>
    <s v="Washington"/>
    <s v="98133"/>
    <n v="394"/>
    <n v="0"/>
    <n v="173"/>
    <n v="567"/>
    <n v="0.69489999999999996"/>
    <n v="0"/>
    <n v="0.69489999999999996"/>
    <s v="Yes"/>
    <s v="Yes"/>
    <s v="Yes"/>
    <s v="Yes"/>
    <s v="Yes"/>
    <s v="Yes"/>
    <s v="Yes"/>
    <s v="Yes"/>
    <s v="Yes"/>
    <s v="Yes"/>
    <s v="No"/>
    <s v="No"/>
    <s v="No"/>
    <s v="No"/>
    <s v="CEP"/>
  </r>
  <r>
    <n v="159880"/>
    <x v="1526"/>
    <s v="Seattle School District"/>
    <s v="17-001"/>
    <s v="King"/>
    <s v="7th District"/>
    <x v="0"/>
    <x v="0"/>
    <s v="No"/>
    <s v="Yes"/>
    <s v="Bryant Elementary"/>
    <s v="3311 N.E. 60th St."/>
    <m/>
    <s v="Seattle"/>
    <s v="Washington"/>
    <s v="98115"/>
    <n v="9"/>
    <n v="2"/>
    <n v="475"/>
    <n v="486"/>
    <n v="1.8499999999999999E-2"/>
    <n v="4.1000000000000003E-3"/>
    <n v="2.2599999999999999E-2"/>
    <s v="No"/>
    <s v="Yes"/>
    <s v="Yes"/>
    <s v="Yes"/>
    <s v="Yes"/>
    <s v="Yes"/>
    <s v="Yes"/>
    <s v="No"/>
    <s v="No"/>
    <s v="No"/>
    <s v="No"/>
    <s v="No"/>
    <s v="No"/>
    <s v="No"/>
    <s v="Standard"/>
  </r>
  <r>
    <n v="159880"/>
    <x v="1527"/>
    <s v="Seattle School District"/>
    <s v="17-001"/>
    <s v="King"/>
    <s v="7th District"/>
    <x v="0"/>
    <x v="0"/>
    <s v="No"/>
    <s v="Yes"/>
    <s v="Cascade Parent Partnership Program"/>
    <s v="520 NE Ravenna Blvd."/>
    <m/>
    <s v="Seattle"/>
    <s v="Washington"/>
    <s v="98115"/>
    <n v="107"/>
    <n v="3"/>
    <n v="239"/>
    <n v="349"/>
    <n v="0.30659999999999998"/>
    <n v="8.6E-3"/>
    <n v="0.31519999999999998"/>
    <s v="No"/>
    <s v="Yes"/>
    <s v="Yes"/>
    <s v="Yes"/>
    <s v="Yes"/>
    <s v="Yes"/>
    <s v="Yes"/>
    <s v="Yes"/>
    <s v="Yes"/>
    <s v="Yes"/>
    <s v="No"/>
    <s v="No"/>
    <s v="No"/>
    <s v="No"/>
    <s v="Standard"/>
  </r>
  <r>
    <n v="159880"/>
    <x v="1528"/>
    <s v="Seattle School District"/>
    <s v="17-001"/>
    <s v="King"/>
    <s v="7th District"/>
    <x v="0"/>
    <x v="0"/>
    <s v="No"/>
    <s v="Yes"/>
    <s v="Cascadia Elementary School"/>
    <s v="1700 N 90th St"/>
    <m/>
    <s v="Seattle"/>
    <s v="Washington"/>
    <s v="98103"/>
    <n v="50"/>
    <n v="3"/>
    <n v="454"/>
    <n v="507"/>
    <n v="9.8599999999999993E-2"/>
    <n v="5.8999999999999999E-3"/>
    <n v="0.1045"/>
    <s v="Yes"/>
    <s v="Yes"/>
    <s v="Yes"/>
    <s v="Yes"/>
    <s v="Yes"/>
    <s v="Yes"/>
    <s v="Yes"/>
    <s v="No"/>
    <s v="No"/>
    <s v="No"/>
    <s v="No"/>
    <s v="No"/>
    <s v="No"/>
    <s v="No"/>
    <s v="Standard"/>
  </r>
  <r>
    <n v="159880"/>
    <x v="1529"/>
    <s v="Seattle School District"/>
    <s v="17-001"/>
    <s v="King"/>
    <s v="7th District"/>
    <x v="0"/>
    <x v="0"/>
    <s v="No"/>
    <s v="Yes"/>
    <s v="Catherine Blaine Elementary"/>
    <s v="2550 34th Ave. W."/>
    <m/>
    <s v="Seattle"/>
    <s v="Washington"/>
    <s v="98199"/>
    <n v="10"/>
    <n v="2"/>
    <n v="446"/>
    <n v="458"/>
    <n v="2.18E-2"/>
    <n v="4.4000000000000003E-3"/>
    <n v="2.6200000000000001E-2"/>
    <s v="No"/>
    <s v="Yes"/>
    <s v="Yes"/>
    <s v="Yes"/>
    <s v="Yes"/>
    <s v="Yes"/>
    <s v="Yes"/>
    <s v="Yes"/>
    <s v="Yes"/>
    <s v="Yes"/>
    <s v="No"/>
    <s v="No"/>
    <s v="No"/>
    <s v="No"/>
    <s v="Standard"/>
  </r>
  <r>
    <n v="159880"/>
    <x v="1530"/>
    <s v="Seattle School District"/>
    <s v="17-001"/>
    <s v="King"/>
    <s v="7th District"/>
    <x v="0"/>
    <x v="0"/>
    <s v="No"/>
    <s v="Yes"/>
    <s v="Cedar Park Elementary"/>
    <s v="13224 37th Ave NE"/>
    <m/>
    <s v="Seattle"/>
    <s v="Washington"/>
    <s v="98125"/>
    <n v="34"/>
    <n v="13"/>
    <n v="197"/>
    <n v="244"/>
    <n v="0.13930000000000001"/>
    <n v="5.33E-2"/>
    <n v="0.19259999999999999"/>
    <s v="Yes"/>
    <s v="Yes"/>
    <s v="Yes"/>
    <s v="Yes"/>
    <s v="Yes"/>
    <s v="Yes"/>
    <s v="Yes"/>
    <s v="No"/>
    <s v="No"/>
    <s v="No"/>
    <s v="No"/>
    <s v="No"/>
    <s v="No"/>
    <s v="No"/>
    <s v="Standard"/>
  </r>
  <r>
    <n v="159880"/>
    <x v="1531"/>
    <s v="Seattle School District"/>
    <s v="17-001"/>
    <s v="King"/>
    <s v="7th District"/>
    <x v="0"/>
    <x v="0"/>
    <s v="No"/>
    <s v="Yes"/>
    <s v="Chief Sealth High School"/>
    <s v="2600 SW Thistle"/>
    <m/>
    <s v="Seattle"/>
    <s v="Washington"/>
    <s v="98106"/>
    <n v="868"/>
    <n v="0"/>
    <n v="439"/>
    <n v="1307"/>
    <n v="0.66410000000000002"/>
    <n v="0"/>
    <n v="0.66410000000000002"/>
    <s v="No"/>
    <s v="No"/>
    <s v="No"/>
    <s v="No"/>
    <s v="No"/>
    <s v="No"/>
    <s v="No"/>
    <s v="No"/>
    <s v="No"/>
    <s v="No"/>
    <s v="Yes"/>
    <s v="Yes"/>
    <s v="Yes"/>
    <s v="Yes"/>
    <s v="CEP"/>
  </r>
  <r>
    <n v="159880"/>
    <x v="1532"/>
    <s v="Seattle School District"/>
    <s v="17-001"/>
    <s v="King"/>
    <s v="7th District"/>
    <x v="0"/>
    <x v="0"/>
    <s v="No"/>
    <s v="Yes"/>
    <s v="Cleveland High School"/>
    <s v="5511 15th Ave. South"/>
    <m/>
    <s v="Seattle"/>
    <s v="Washington"/>
    <s v="98108"/>
    <n v="453"/>
    <n v="0"/>
    <n v="455"/>
    <n v="908"/>
    <n v="0.49890000000000001"/>
    <n v="0"/>
    <n v="0.49890000000000001"/>
    <s v="No"/>
    <s v="No"/>
    <s v="No"/>
    <s v="No"/>
    <s v="No"/>
    <s v="No"/>
    <s v="No"/>
    <s v="No"/>
    <s v="No"/>
    <s v="No"/>
    <s v="Yes"/>
    <s v="Yes"/>
    <s v="Yes"/>
    <s v="Yes"/>
    <s v="CEP"/>
  </r>
  <r>
    <n v="159880"/>
    <x v="1533"/>
    <s v="Seattle School District"/>
    <s v="17-001"/>
    <s v="King"/>
    <s v="7th District"/>
    <x v="0"/>
    <x v="0"/>
    <s v="No"/>
    <s v="Yes"/>
    <s v="Columbia School"/>
    <s v="3528 So. Ferdinand St."/>
    <m/>
    <s v="Seattle"/>
    <s v="Washington"/>
    <s v="98118"/>
    <n v="30"/>
    <n v="0"/>
    <n v="3"/>
    <n v="33"/>
    <n v="0.90910000000000002"/>
    <n v="0"/>
    <n v="0.90910000000000002"/>
    <s v="No"/>
    <s v="No"/>
    <s v="No"/>
    <s v="No"/>
    <s v="No"/>
    <s v="No"/>
    <s v="No"/>
    <s v="No"/>
    <s v="No"/>
    <s v="No"/>
    <s v="Yes"/>
    <s v="Yes"/>
    <s v="Yes"/>
    <s v="Yes"/>
    <s v="CEP"/>
  </r>
  <r>
    <n v="159880"/>
    <x v="1534"/>
    <s v="Seattle School District"/>
    <s v="17-001"/>
    <s v="King"/>
    <s v="7th District"/>
    <x v="0"/>
    <x v="0"/>
    <s v="No"/>
    <s v="Yes"/>
    <s v="Concord Elementary"/>
    <s v="723 S. Concord Street"/>
    <m/>
    <s v="Seattle"/>
    <s v="Washington"/>
    <s v="98108"/>
    <n v="223"/>
    <n v="0"/>
    <n v="85"/>
    <n v="308"/>
    <n v="0.72399999999999998"/>
    <n v="0"/>
    <n v="0.72399999999999998"/>
    <s v="Yes"/>
    <s v="Yes"/>
    <s v="Yes"/>
    <s v="Yes"/>
    <s v="Yes"/>
    <s v="Yes"/>
    <s v="Yes"/>
    <s v="No"/>
    <s v="No"/>
    <s v="No"/>
    <s v="No"/>
    <s v="No"/>
    <s v="No"/>
    <s v="No"/>
    <s v="CEP"/>
  </r>
  <r>
    <n v="159880"/>
    <x v="1535"/>
    <s v="Seattle School District"/>
    <s v="17-001"/>
    <s v="King"/>
    <s v="7th District"/>
    <x v="0"/>
    <x v="0"/>
    <s v="No"/>
    <s v="Yes"/>
    <s v="Daniel Bagley Elementary"/>
    <s v="7821 Stone Ave N"/>
    <m/>
    <s v="Seattle"/>
    <s v="Washington"/>
    <s v="98103"/>
    <n v="34"/>
    <n v="6"/>
    <n v="281"/>
    <n v="321"/>
    <n v="0.10589999999999999"/>
    <n v="1.8700000000000001E-2"/>
    <n v="0.1246"/>
    <s v="No"/>
    <s v="Yes"/>
    <s v="Yes"/>
    <s v="Yes"/>
    <s v="Yes"/>
    <s v="Yes"/>
    <s v="Yes"/>
    <s v="No"/>
    <s v="No"/>
    <s v="No"/>
    <s v="No"/>
    <s v="No"/>
    <s v="No"/>
    <s v="No"/>
    <s v="Standard"/>
  </r>
  <r>
    <n v="159880"/>
    <x v="1536"/>
    <s v="Seattle School District"/>
    <s v="17-001"/>
    <s v="King"/>
    <s v="7th District"/>
    <x v="0"/>
    <x v="0"/>
    <s v="No"/>
    <s v="Yes"/>
    <s v="Dearborn Park Elementary"/>
    <s v="2820 South Orcas St"/>
    <m/>
    <s v="Seattle"/>
    <s v="Washington"/>
    <s v="98108"/>
    <n v="165"/>
    <n v="0"/>
    <n v="161"/>
    <n v="326"/>
    <n v="0.50609999999999999"/>
    <n v="0"/>
    <n v="0.50609999999999999"/>
    <s v="Yes"/>
    <s v="Yes"/>
    <s v="Yes"/>
    <s v="Yes"/>
    <s v="Yes"/>
    <s v="Yes"/>
    <s v="Yes"/>
    <s v="No"/>
    <s v="No"/>
    <s v="No"/>
    <s v="No"/>
    <s v="No"/>
    <s v="No"/>
    <s v="No"/>
    <s v="CEP"/>
  </r>
  <r>
    <n v="159880"/>
    <x v="1537"/>
    <s v="Seattle School District"/>
    <s v="17-001"/>
    <s v="King"/>
    <s v="7th District"/>
    <x v="0"/>
    <x v="0"/>
    <s v="No"/>
    <s v="Yes"/>
    <s v="Decatur Elementary"/>
    <s v="7711 43rd Ave NE"/>
    <m/>
    <s v="Seattle"/>
    <s v="Washington"/>
    <s v="98108"/>
    <n v="4"/>
    <n v="2"/>
    <n v="202"/>
    <n v="208"/>
    <n v="1.9199999999999998E-2"/>
    <n v="9.5999999999999992E-3"/>
    <n v="2.8799999999999999E-2"/>
    <s v="No"/>
    <s v="Yes"/>
    <s v="Yes"/>
    <s v="Yes"/>
    <s v="Yes"/>
    <s v="Yes"/>
    <s v="Yes"/>
    <s v="No"/>
    <s v="No"/>
    <s v="No"/>
    <s v="No"/>
    <s v="No"/>
    <s v="No"/>
    <s v="No"/>
    <s v="Standard"/>
  </r>
  <r>
    <n v="159880"/>
    <x v="1538"/>
    <s v="Seattle School District"/>
    <s v="17-001"/>
    <s v="King"/>
    <s v="7th District"/>
    <x v="0"/>
    <x v="0"/>
    <s v="No"/>
    <s v="Yes"/>
    <s v="Denny Middle School"/>
    <s v="2601 SW Kenyon"/>
    <m/>
    <s v="Seattle"/>
    <s v="Washington"/>
    <s v="98126"/>
    <n v="521"/>
    <n v="0"/>
    <n v="297"/>
    <n v="818"/>
    <n v="0.63690000000000002"/>
    <n v="0"/>
    <n v="0.63690000000000002"/>
    <s v="No"/>
    <s v="No"/>
    <s v="No"/>
    <s v="No"/>
    <s v="No"/>
    <s v="No"/>
    <s v="No"/>
    <s v="Yes"/>
    <s v="Yes"/>
    <s v="Yes"/>
    <s v="No"/>
    <s v="No"/>
    <s v="No"/>
    <s v="No"/>
    <s v="CEP"/>
  </r>
  <r>
    <n v="159880"/>
    <x v="1539"/>
    <s v="Seattle School District"/>
    <s v="17-001"/>
    <s v="King"/>
    <s v="7th District"/>
    <x v="0"/>
    <x v="0"/>
    <s v="No"/>
    <s v="Yes"/>
    <s v="Dunlap Elementary"/>
    <s v="4525 S Cloverdale Street"/>
    <m/>
    <s v="Seattle"/>
    <s v="Washington"/>
    <s v="98118"/>
    <n v="271"/>
    <n v="0"/>
    <n v="34"/>
    <n v="305"/>
    <n v="0.88849999999999996"/>
    <n v="0"/>
    <n v="0.88849999999999996"/>
    <s v="Yes"/>
    <s v="Yes"/>
    <s v="Yes"/>
    <s v="Yes"/>
    <s v="Yes"/>
    <s v="Yes"/>
    <s v="Yes"/>
    <s v="No"/>
    <s v="No"/>
    <s v="No"/>
    <s v="No"/>
    <s v="No"/>
    <s v="No"/>
    <s v="No"/>
    <s v="CEP"/>
  </r>
  <r>
    <n v="159880"/>
    <x v="1540"/>
    <s v="Seattle School District"/>
    <s v="17-001"/>
    <s v="King"/>
    <s v="7th District"/>
    <x v="0"/>
    <x v="0"/>
    <s v="No"/>
    <s v="Yes"/>
    <s v="Eckstein Middle School"/>
    <s v="3033 N.E. 75th St."/>
    <m/>
    <s v="Seattle"/>
    <s v="Washington"/>
    <s v="98115"/>
    <n v="110"/>
    <n v="10"/>
    <n v="939"/>
    <n v="1059"/>
    <n v="0.10390000000000001"/>
    <n v="9.4000000000000004E-3"/>
    <n v="0.1133"/>
    <s v="No"/>
    <s v="No"/>
    <s v="No"/>
    <s v="No"/>
    <s v="No"/>
    <s v="No"/>
    <s v="No"/>
    <s v="Yes"/>
    <s v="Yes"/>
    <s v="Yes"/>
    <s v="No"/>
    <s v="No"/>
    <s v="No"/>
    <s v="No"/>
    <s v="Standard"/>
  </r>
  <r>
    <n v="159880"/>
    <x v="1541"/>
    <s v="Seattle School District"/>
    <s v="17-001"/>
    <s v="King"/>
    <s v="7th District"/>
    <x v="0"/>
    <x v="0"/>
    <s v="No"/>
    <s v="Yes"/>
    <s v="Emerson Elementary School"/>
    <s v="9709 - 60th Ave. So."/>
    <m/>
    <s v="Seattle"/>
    <s v="Washington"/>
    <s v="98118"/>
    <n v="323"/>
    <n v="0"/>
    <n v="18"/>
    <n v="341"/>
    <n v="0.94720000000000004"/>
    <n v="0"/>
    <n v="0.94720000000000004"/>
    <s v="Yes"/>
    <s v="Yes"/>
    <s v="Yes"/>
    <s v="Yes"/>
    <s v="Yes"/>
    <s v="Yes"/>
    <s v="Yes"/>
    <s v="No"/>
    <s v="No"/>
    <s v="No"/>
    <s v="No"/>
    <s v="No"/>
    <s v="No"/>
    <s v="No"/>
    <s v="CEP"/>
  </r>
  <r>
    <n v="159880"/>
    <x v="1542"/>
    <s v="Seattle School District"/>
    <s v="17-001"/>
    <s v="King"/>
    <s v="7th District"/>
    <x v="0"/>
    <x v="0"/>
    <s v="No"/>
    <s v="Yes"/>
    <s v="Fairmount Park Elementary School"/>
    <s v="3800 SW Findlay St"/>
    <m/>
    <s v="Seattle"/>
    <s v="Washington"/>
    <s v="98126"/>
    <n v="65"/>
    <n v="1"/>
    <n v="368"/>
    <n v="434"/>
    <n v="0.14979999999999999"/>
    <n v="2.3E-3"/>
    <n v="0.15210000000000001"/>
    <s v="Yes"/>
    <s v="Yes"/>
    <s v="Yes"/>
    <s v="Yes"/>
    <s v="Yes"/>
    <s v="Yes"/>
    <s v="Yes"/>
    <s v="No"/>
    <s v="No"/>
    <s v="No"/>
    <s v="No"/>
    <s v="No"/>
    <s v="No"/>
    <s v="No"/>
    <s v="Standard"/>
  </r>
  <r>
    <n v="159880"/>
    <x v="1543"/>
    <s v="Seattle School District"/>
    <s v="17-001"/>
    <s v="King"/>
    <s v="7th District"/>
    <x v="0"/>
    <x v="0"/>
    <s v="No"/>
    <s v="Yes"/>
    <s v="Franklin High School"/>
    <s v="3013 S. Mount Baker Blvd."/>
    <m/>
    <s v="Seattle"/>
    <s v="Washington"/>
    <s v="98144"/>
    <n v="738"/>
    <n v="0"/>
    <n v="499"/>
    <n v="1237"/>
    <n v="0.59660000000000002"/>
    <n v="0"/>
    <n v="0.59660000000000002"/>
    <s v="No"/>
    <s v="No"/>
    <s v="No"/>
    <s v="No"/>
    <s v="No"/>
    <s v="No"/>
    <s v="No"/>
    <s v="No"/>
    <s v="No"/>
    <s v="No"/>
    <s v="Yes"/>
    <s v="Yes"/>
    <s v="Yes"/>
    <s v="Yes"/>
    <s v="CEP"/>
  </r>
  <r>
    <n v="159880"/>
    <x v="1544"/>
    <s v="Seattle School District"/>
    <s v="17-001"/>
    <s v="King"/>
    <s v="7th District"/>
    <x v="0"/>
    <x v="0"/>
    <s v="No"/>
    <s v="Yes"/>
    <s v="Frantz H. Coe Elementary School"/>
    <s v="2424 7th Ave W"/>
    <m/>
    <s v="Seattle"/>
    <s v="Washington"/>
    <s v="98119"/>
    <n v="33"/>
    <n v="5"/>
    <n v="419"/>
    <n v="457"/>
    <n v="7.22E-2"/>
    <n v="1.09E-2"/>
    <n v="8.3199999999999996E-2"/>
    <s v="No"/>
    <s v="Yes"/>
    <s v="Yes"/>
    <s v="Yes"/>
    <s v="Yes"/>
    <s v="Yes"/>
    <s v="Yes"/>
    <s v="No"/>
    <s v="No"/>
    <s v="No"/>
    <s v="No"/>
    <s v="No"/>
    <s v="No"/>
    <s v="No"/>
    <s v="Standard"/>
  </r>
  <r>
    <n v="159880"/>
    <x v="1545"/>
    <s v="Seattle School District"/>
    <s v="17-001"/>
    <s v="King"/>
    <s v="7th District"/>
    <x v="0"/>
    <x v="0"/>
    <s v="No"/>
    <s v="Yes"/>
    <s v="Garfield High School"/>
    <s v="400 23rd Ave."/>
    <m/>
    <s v="Seattle"/>
    <s v="Washington"/>
    <s v="98122"/>
    <n v="680"/>
    <n v="0"/>
    <n v="975"/>
    <n v="1655"/>
    <n v="0.41089999999999999"/>
    <n v="0"/>
    <n v="0.41089999999999999"/>
    <s v="No"/>
    <s v="No"/>
    <s v="No"/>
    <s v="No"/>
    <s v="No"/>
    <s v="No"/>
    <s v="No"/>
    <s v="No"/>
    <s v="No"/>
    <s v="No"/>
    <s v="Yes"/>
    <s v="Yes"/>
    <s v="Yes"/>
    <s v="Yes"/>
    <s v="CEP"/>
  </r>
  <r>
    <n v="159880"/>
    <x v="1546"/>
    <s v="Seattle School District"/>
    <s v="17-001"/>
    <s v="King"/>
    <s v="7th District"/>
    <x v="0"/>
    <x v="0"/>
    <s v="No"/>
    <s v="Yes"/>
    <s v="Gatewood Elementary"/>
    <s v="4320 S.W. Myrtle St."/>
    <m/>
    <s v="Seattle"/>
    <s v="Washington"/>
    <s v="98136"/>
    <n v="34"/>
    <n v="8"/>
    <n v="332"/>
    <n v="374"/>
    <n v="9.0899999999999995E-2"/>
    <n v="2.1399999999999999E-2"/>
    <n v="0.1123"/>
    <s v="No"/>
    <s v="Yes"/>
    <s v="Yes"/>
    <s v="Yes"/>
    <s v="Yes"/>
    <s v="Yes"/>
    <s v="Yes"/>
    <s v="No"/>
    <s v="No"/>
    <s v="No"/>
    <s v="No"/>
    <s v="No"/>
    <s v="No"/>
    <s v="No"/>
    <s v="Standard"/>
  </r>
  <r>
    <n v="159880"/>
    <x v="1547"/>
    <s v="Seattle School District"/>
    <s v="17-001"/>
    <s v="King"/>
    <s v="7th District"/>
    <x v="0"/>
    <x v="0"/>
    <s v="No"/>
    <s v="Yes"/>
    <s v="Genesee Hill Elementary School"/>
    <s v="5013 SW Dakota St"/>
    <m/>
    <s v="Seattle"/>
    <s v="Washington"/>
    <s v="98116"/>
    <n v="24"/>
    <n v="2"/>
    <n v="493"/>
    <n v="519"/>
    <n v="4.6199999999999998E-2"/>
    <n v="3.8999999999999998E-3"/>
    <n v="5.0099999999999999E-2"/>
    <s v="No"/>
    <s v="Yes"/>
    <s v="Yes"/>
    <s v="Yes"/>
    <s v="Yes"/>
    <s v="Yes"/>
    <s v="Yes"/>
    <s v="No"/>
    <s v="No"/>
    <s v="No"/>
    <s v="No"/>
    <s v="No"/>
    <s v="No"/>
    <s v="No"/>
    <s v="Standard"/>
  </r>
  <r>
    <n v="159880"/>
    <x v="1548"/>
    <s v="Seattle School District"/>
    <s v="17-001"/>
    <s v="King"/>
    <s v="7th District"/>
    <x v="0"/>
    <x v="0"/>
    <s v="No"/>
    <s v="Yes"/>
    <s v="Graham Hill Elementary"/>
    <s v="5149 South Graham Street"/>
    <m/>
    <s v="Seattle"/>
    <s v="Washington"/>
    <s v="98118"/>
    <n v="169"/>
    <n v="0"/>
    <n v="101"/>
    <n v="270"/>
    <n v="0.62590000000000001"/>
    <n v="0"/>
    <n v="0.62590000000000001"/>
    <s v="No"/>
    <s v="Yes"/>
    <s v="Yes"/>
    <s v="Yes"/>
    <s v="Yes"/>
    <s v="Yes"/>
    <s v="Yes"/>
    <s v="No"/>
    <s v="No"/>
    <s v="No"/>
    <s v="No"/>
    <s v="No"/>
    <s v="No"/>
    <s v="No"/>
    <s v="CEP"/>
  </r>
  <r>
    <n v="159880"/>
    <x v="1549"/>
    <s v="Seattle School District"/>
    <s v="17-001"/>
    <s v="King"/>
    <s v="7th District"/>
    <x v="0"/>
    <x v="0"/>
    <s v="No"/>
    <s v="Yes"/>
    <s v="Green Lake Elementary"/>
    <s v="2400 N 65th St"/>
    <m/>
    <s v="Seattle"/>
    <s v="Washington"/>
    <s v="98103"/>
    <n v="71"/>
    <n v="3"/>
    <n v="269"/>
    <n v="343"/>
    <n v="0.20699999999999999"/>
    <n v="8.6999999999999994E-3"/>
    <n v="0.2157"/>
    <s v="Yes"/>
    <s v="Yes"/>
    <s v="Yes"/>
    <s v="Yes"/>
    <s v="Yes"/>
    <s v="Yes"/>
    <s v="Yes"/>
    <s v="No"/>
    <s v="No"/>
    <s v="No"/>
    <s v="No"/>
    <s v="No"/>
    <s v="No"/>
    <s v="No"/>
    <s v="Standard"/>
  </r>
  <r>
    <n v="159880"/>
    <x v="1550"/>
    <s v="Seattle School District"/>
    <s v="17-001"/>
    <s v="King"/>
    <s v="7th District"/>
    <x v="0"/>
    <x v="0"/>
    <s v="No"/>
    <s v="Yes"/>
    <s v="Greenwood Elementary"/>
    <s v="144 N.W. 80th St."/>
    <m/>
    <s v="Seattle"/>
    <s v="Washington"/>
    <s v="98117"/>
    <n v="23"/>
    <n v="3"/>
    <n v="312"/>
    <n v="338"/>
    <n v="6.8000000000000005E-2"/>
    <n v="8.8999999999999999E-3"/>
    <n v="7.6899999999999996E-2"/>
    <s v="Yes"/>
    <s v="Yes"/>
    <s v="Yes"/>
    <s v="Yes"/>
    <s v="Yes"/>
    <s v="Yes"/>
    <s v="Yes"/>
    <s v="No"/>
    <s v="No"/>
    <s v="No"/>
    <s v="No"/>
    <s v="No"/>
    <s v="No"/>
    <s v="No"/>
    <s v="Standard"/>
  </r>
  <r>
    <n v="159880"/>
    <x v="1551"/>
    <s v="Seattle School District"/>
    <s v="17-001"/>
    <s v="King"/>
    <s v="7th District"/>
    <x v="0"/>
    <x v="0"/>
    <s v="No"/>
    <s v="Yes"/>
    <s v="Hawthorne Elementary"/>
    <s v="4100 39th Ave. S."/>
    <m/>
    <s v="Seatle"/>
    <s v="Washington"/>
    <s v="98118"/>
    <n v="76"/>
    <n v="17"/>
    <n v="273"/>
    <n v="366"/>
    <n v="0.2077"/>
    <n v="4.6399999999999997E-2"/>
    <n v="0.25409999999999999"/>
    <s v="No"/>
    <s v="Yes"/>
    <s v="Yes"/>
    <s v="Yes"/>
    <s v="Yes"/>
    <s v="Yes"/>
    <s v="Yes"/>
    <s v="No"/>
    <s v="No"/>
    <s v="No"/>
    <s v="No"/>
    <s v="No"/>
    <s v="No"/>
    <s v="No"/>
    <s v="Standard"/>
  </r>
  <r>
    <n v="159880"/>
    <x v="1552"/>
    <s v="Seattle School District"/>
    <s v="17-001"/>
    <s v="King"/>
    <s v="7th District"/>
    <x v="0"/>
    <x v="0"/>
    <s v="No"/>
    <s v="Yes"/>
    <s v="Hazel Wolfe K-8"/>
    <s v="520 NE Ravenna Boulevard"/>
    <m/>
    <s v="Seattle"/>
    <s v="Washington"/>
    <s v="98115"/>
    <n v="105"/>
    <n v="10"/>
    <n v="607"/>
    <n v="722"/>
    <n v="0.1454"/>
    <n v="1.3899999999999999E-2"/>
    <n v="0.1593"/>
    <s v="No"/>
    <s v="Yes"/>
    <s v="Yes"/>
    <s v="Yes"/>
    <s v="Yes"/>
    <s v="Yes"/>
    <s v="Yes"/>
    <s v="Yes"/>
    <s v="Yes"/>
    <s v="Yes"/>
    <s v="No"/>
    <s v="No"/>
    <s v="No"/>
    <s v="No"/>
    <s v="Standard"/>
  </r>
  <r>
    <n v="159880"/>
    <x v="1553"/>
    <s v="Seattle School District"/>
    <s v="17-001"/>
    <s v="King"/>
    <s v="7th District"/>
    <x v="0"/>
    <x v="0"/>
    <s v="No"/>
    <s v="Yes"/>
    <s v="Highland Park Elementary"/>
    <s v="1012 SW Trenton Street"/>
    <m/>
    <s v="Seattle"/>
    <s v="Washington"/>
    <s v="98106"/>
    <n v="191"/>
    <n v="0"/>
    <n v="119"/>
    <n v="310"/>
    <n v="0.61609999999999998"/>
    <n v="0"/>
    <n v="0.61609999999999998"/>
    <s v="Yes"/>
    <s v="Yes"/>
    <s v="Yes"/>
    <s v="Yes"/>
    <s v="Yes"/>
    <s v="Yes"/>
    <s v="Yes"/>
    <s v="No"/>
    <s v="No"/>
    <s v="No"/>
    <s v="No"/>
    <s v="No"/>
    <s v="No"/>
    <s v="No"/>
    <s v="CEP"/>
  </r>
  <r>
    <n v="159880"/>
    <x v="1554"/>
    <s v="Seattle School District"/>
    <s v="17-001"/>
    <s v="King"/>
    <s v="7th District"/>
    <x v="0"/>
    <x v="0"/>
    <s v="No"/>
    <s v="Yes"/>
    <s v="Ingraham High School"/>
    <s v="1819 N. 135th St."/>
    <m/>
    <s v="Seattle"/>
    <s v="Washington"/>
    <s v="98133"/>
    <n v="238"/>
    <n v="40"/>
    <n v="1193"/>
    <n v="1471"/>
    <n v="0.1618"/>
    <n v="2.7199999999999998E-2"/>
    <n v="0.189"/>
    <s v="No"/>
    <s v="No"/>
    <s v="No"/>
    <s v="No"/>
    <s v="No"/>
    <s v="No"/>
    <s v="No"/>
    <s v="No"/>
    <s v="No"/>
    <s v="No"/>
    <s v="Yes"/>
    <s v="Yes"/>
    <s v="Yes"/>
    <s v="Yes"/>
    <s v="Standard"/>
  </r>
  <r>
    <n v="159880"/>
    <x v="1555"/>
    <s v="Seattle School District"/>
    <s v="17-001"/>
    <s v="King"/>
    <s v="7th District"/>
    <x v="0"/>
    <x v="0"/>
    <s v="No"/>
    <s v="Yes"/>
    <s v="Interagency @ Queen Anne"/>
    <s v="215 Galer Street"/>
    <m/>
    <s v="Seattle"/>
    <s v="Washington"/>
    <s v="98109"/>
    <n v="4"/>
    <n v="0"/>
    <n v="21"/>
    <n v="25"/>
    <n v="0.16"/>
    <n v="0"/>
    <n v="0.16"/>
    <s v="No"/>
    <s v="No"/>
    <s v="No"/>
    <s v="No"/>
    <s v="No"/>
    <s v="No"/>
    <s v="No"/>
    <s v="No"/>
    <s v="No"/>
    <s v="No"/>
    <s v="Yes"/>
    <s v="Yes"/>
    <s v="Yes"/>
    <s v="Yes"/>
    <s v="CEP"/>
  </r>
  <r>
    <n v="159880"/>
    <x v="1556"/>
    <s v="Seattle School District"/>
    <s v="17-001"/>
    <s v="King"/>
    <s v="7th District"/>
    <x v="0"/>
    <x v="0"/>
    <s v="No"/>
    <s v="Yes"/>
    <s v="Interagency @ Southeast Campus"/>
    <s v="3528 S Ferdinand"/>
    <m/>
    <s v="Seattle"/>
    <s v="Washington"/>
    <s v="98108"/>
    <n v="44"/>
    <n v="0"/>
    <n v="0"/>
    <n v="44"/>
    <n v="1"/>
    <n v="0"/>
    <n v="1"/>
    <s v="No"/>
    <s v="No"/>
    <s v="No"/>
    <s v="No"/>
    <s v="No"/>
    <s v="No"/>
    <s v="No"/>
    <s v="No"/>
    <s v="No"/>
    <s v="No"/>
    <s v="Yes"/>
    <s v="Yes"/>
    <s v="Yes"/>
    <s v="Yes"/>
    <s v="CEP"/>
  </r>
  <r>
    <n v="159880"/>
    <x v="1557"/>
    <s v="Seattle School District"/>
    <s v="17-001"/>
    <s v="King"/>
    <s v="7th District"/>
    <x v="0"/>
    <x v="0"/>
    <s v="No"/>
    <s v="Yes"/>
    <s v="Jane Addams Middle School"/>
    <s v="11051 34th Ave NE"/>
    <m/>
    <s v="Seattle"/>
    <s v="Washington"/>
    <s v="98125"/>
    <n v="204"/>
    <n v="21"/>
    <n v="662"/>
    <n v="887"/>
    <n v="0.23"/>
    <n v="2.3699999999999999E-2"/>
    <n v="0.25369999999999998"/>
    <s v="No"/>
    <s v="No"/>
    <s v="No"/>
    <s v="No"/>
    <s v="No"/>
    <s v="No"/>
    <s v="No"/>
    <s v="Yes"/>
    <s v="Yes"/>
    <s v="Yes"/>
    <s v="No"/>
    <s v="No"/>
    <s v="No"/>
    <s v="No"/>
    <s v="Standard"/>
  </r>
  <r>
    <n v="159880"/>
    <x v="1558"/>
    <s v="Seattle School District"/>
    <s v="17-001"/>
    <s v="King"/>
    <s v="7th District"/>
    <x v="0"/>
    <x v="0"/>
    <s v="No"/>
    <s v="Yes"/>
    <s v="John Hay Elementary"/>
    <s v="201 Garfield St."/>
    <m/>
    <s v="Seattle"/>
    <s v="Washington"/>
    <s v="98109"/>
    <n v="42"/>
    <n v="9"/>
    <n v="221"/>
    <n v="272"/>
    <n v="0.15440000000000001"/>
    <n v="3.3099999999999997E-2"/>
    <n v="0.1875"/>
    <s v="No"/>
    <s v="Yes"/>
    <s v="Yes"/>
    <s v="Yes"/>
    <s v="Yes"/>
    <s v="Yes"/>
    <s v="Yes"/>
    <s v="No"/>
    <s v="No"/>
    <s v="No"/>
    <s v="No"/>
    <s v="No"/>
    <s v="No"/>
    <s v="No"/>
    <s v="Standard"/>
  </r>
  <r>
    <n v="159880"/>
    <x v="1559"/>
    <s v="Seattle School District"/>
    <s v="17-001"/>
    <s v="King"/>
    <s v="7th District"/>
    <x v="0"/>
    <x v="0"/>
    <s v="No"/>
    <s v="Yes"/>
    <s v="John Muir Elementary"/>
    <s v="3301 South Horton Street"/>
    <m/>
    <s v="Seattle"/>
    <s v="Washington"/>
    <s v="98144"/>
    <n v="267"/>
    <n v="0"/>
    <n v="75"/>
    <n v="342"/>
    <n v="0.78069999999999995"/>
    <n v="0"/>
    <n v="0.78069999999999995"/>
    <s v="Yes"/>
    <s v="Yes"/>
    <s v="Yes"/>
    <s v="Yes"/>
    <s v="Yes"/>
    <s v="Yes"/>
    <s v="Yes"/>
    <s v="No"/>
    <s v="No"/>
    <s v="No"/>
    <s v="No"/>
    <s v="No"/>
    <s v="No"/>
    <s v="No"/>
    <s v="CEP"/>
  </r>
  <r>
    <n v="159880"/>
    <x v="1560"/>
    <s v="Seattle School District"/>
    <s v="17-001"/>
    <s v="King"/>
    <s v="7th District"/>
    <x v="0"/>
    <x v="0"/>
    <s v="No"/>
    <s v="Yes"/>
    <s v="John Rogers Elementary"/>
    <s v="4030 N.E. 109th St"/>
    <m/>
    <s v="Seattle"/>
    <s v="Washington"/>
    <s v="98125"/>
    <n v="78"/>
    <n v="12"/>
    <n v="171"/>
    <n v="261"/>
    <n v="0.2989"/>
    <n v="4.5999999999999999E-2"/>
    <n v="0.3448"/>
    <s v="No"/>
    <s v="Yes"/>
    <s v="Yes"/>
    <s v="Yes"/>
    <s v="Yes"/>
    <s v="Yes"/>
    <s v="Yes"/>
    <s v="No"/>
    <s v="No"/>
    <s v="No"/>
    <s v="No"/>
    <s v="No"/>
    <s v="No"/>
    <s v="No"/>
    <s v="Standard"/>
  </r>
  <r>
    <n v="159880"/>
    <x v="1561"/>
    <s v="Seattle School District"/>
    <s v="17-001"/>
    <s v="King"/>
    <s v="7th District"/>
    <x v="0"/>
    <x v="0"/>
    <s v="No"/>
    <s v="Yes"/>
    <s v="John Stanford International School"/>
    <s v="4057 5th Ave. N.E."/>
    <m/>
    <s v="Seattle"/>
    <s v="Washington"/>
    <s v="98105"/>
    <n v="16"/>
    <n v="7"/>
    <n v="408"/>
    <n v="431"/>
    <n v="3.7100000000000001E-2"/>
    <n v="1.6199999999999999E-2"/>
    <n v="5.3400000000000003E-2"/>
    <s v="No"/>
    <s v="Yes"/>
    <s v="Yes"/>
    <s v="Yes"/>
    <s v="Yes"/>
    <s v="Yes"/>
    <s v="Yes"/>
    <s v="No"/>
    <s v="No"/>
    <s v="No"/>
    <s v="No"/>
    <s v="No"/>
    <s v="No"/>
    <s v="No"/>
    <s v="Standard"/>
  </r>
  <r>
    <n v="159880"/>
    <x v="1562"/>
    <s v="Seattle School District"/>
    <s v="17-001"/>
    <s v="King"/>
    <s v="7th District"/>
    <x v="0"/>
    <x v="0"/>
    <s v="No"/>
    <s v="Yes"/>
    <s v="Kimball Elementary"/>
    <s v="3200 23rd Ave. S."/>
    <m/>
    <s v="Seattle"/>
    <s v="Washington"/>
    <s v="98108"/>
    <n v="192"/>
    <n v="0"/>
    <n v="188"/>
    <n v="380"/>
    <n v="0.50529999999999997"/>
    <n v="0"/>
    <n v="0.50529999999999997"/>
    <s v="No"/>
    <s v="Yes"/>
    <s v="Yes"/>
    <s v="Yes"/>
    <s v="Yes"/>
    <s v="Yes"/>
    <s v="Yes"/>
    <s v="No"/>
    <s v="No"/>
    <s v="No"/>
    <s v="No"/>
    <s v="No"/>
    <s v="No"/>
    <s v="No"/>
    <s v="CEP"/>
  </r>
  <r>
    <n v="159880"/>
    <x v="1563"/>
    <s v="Seattle School District"/>
    <s v="17-001"/>
    <s v="King"/>
    <s v="7th District"/>
    <x v="0"/>
    <x v="0"/>
    <s v="No"/>
    <s v="Yes"/>
    <s v="Lafayette Elementary"/>
    <s v="2645 California Ave SW"/>
    <m/>
    <s v="Seattle"/>
    <s v="Washington"/>
    <s v="98116"/>
    <n v="45"/>
    <n v="10"/>
    <n v="419"/>
    <n v="474"/>
    <n v="9.4899999999999998E-2"/>
    <n v="2.1100000000000001E-2"/>
    <n v="0.11600000000000001"/>
    <s v="Yes"/>
    <s v="Yes"/>
    <s v="Yes"/>
    <s v="Yes"/>
    <s v="Yes"/>
    <s v="Yes"/>
    <s v="Yes"/>
    <s v="No"/>
    <s v="No"/>
    <s v="No"/>
    <s v="No"/>
    <s v="No"/>
    <s v="No"/>
    <s v="No"/>
    <s v="Standard"/>
  </r>
  <r>
    <n v="159880"/>
    <x v="1564"/>
    <s v="Seattle School District"/>
    <s v="17-001"/>
    <s v="King"/>
    <s v="7th District"/>
    <x v="0"/>
    <x v="0"/>
    <s v="No"/>
    <s v="Yes"/>
    <s v="Laurelhurst Elementary"/>
    <s v="4530 46th Ave. N.E."/>
    <m/>
    <s v="Seattle"/>
    <s v="Washington"/>
    <s v="98105"/>
    <n v="70"/>
    <n v="9"/>
    <n v="198"/>
    <n v="277"/>
    <n v="0.25269999999999998"/>
    <n v="3.2500000000000001E-2"/>
    <n v="0.28520000000000001"/>
    <s v="No"/>
    <s v="Yes"/>
    <s v="Yes"/>
    <s v="Yes"/>
    <s v="Yes"/>
    <s v="Yes"/>
    <s v="Yes"/>
    <s v="No"/>
    <s v="No"/>
    <s v="No"/>
    <s v="No"/>
    <s v="No"/>
    <s v="No"/>
    <s v="No"/>
    <s v="Standard"/>
  </r>
  <r>
    <n v="159880"/>
    <x v="1565"/>
    <s v="Seattle School District"/>
    <s v="17-001"/>
    <s v="King"/>
    <s v="7th District"/>
    <x v="0"/>
    <x v="0"/>
    <s v="No"/>
    <s v="Yes"/>
    <s v="Lawton Elementary"/>
    <s v="4000 27th Ave. W."/>
    <m/>
    <s v="Seattle"/>
    <s v="Washington"/>
    <s v="98199"/>
    <n v="11"/>
    <n v="3"/>
    <n v="322"/>
    <n v="336"/>
    <n v="3.27E-2"/>
    <n v="8.8999999999999999E-3"/>
    <n v="4.1700000000000001E-2"/>
    <s v="No"/>
    <s v="Yes"/>
    <s v="Yes"/>
    <s v="Yes"/>
    <s v="Yes"/>
    <s v="Yes"/>
    <s v="Yes"/>
    <s v="No"/>
    <s v="No"/>
    <s v="No"/>
    <s v="No"/>
    <s v="No"/>
    <s v="No"/>
    <s v="No"/>
    <s v="Standard"/>
  </r>
  <r>
    <n v="159880"/>
    <x v="1566"/>
    <s v="Seattle School District"/>
    <s v="17-001"/>
    <s v="King"/>
    <s v="7th District"/>
    <x v="0"/>
    <x v="0"/>
    <s v="No"/>
    <s v="Yes"/>
    <s v="Leschi Elementary"/>
    <s v="135 32nd Ave."/>
    <m/>
    <s v="Seattle"/>
    <s v="Washington"/>
    <s v="98122"/>
    <n v="175"/>
    <n v="0"/>
    <n v="123"/>
    <n v="298"/>
    <n v="0.58720000000000006"/>
    <n v="0"/>
    <n v="0.58720000000000006"/>
    <s v="Yes"/>
    <s v="Yes"/>
    <s v="Yes"/>
    <s v="Yes"/>
    <s v="Yes"/>
    <s v="Yes"/>
    <s v="Yes"/>
    <s v="No"/>
    <s v="No"/>
    <s v="No"/>
    <s v="No"/>
    <s v="No"/>
    <s v="No"/>
    <s v="No"/>
    <s v="CEP"/>
  </r>
  <r>
    <n v="159880"/>
    <x v="1567"/>
    <s v="Seattle School District"/>
    <s v="17-001"/>
    <s v="King"/>
    <s v="7th District"/>
    <x v="0"/>
    <x v="0"/>
    <s v="No"/>
    <s v="Yes"/>
    <s v="Licton Springs K-8"/>
    <s v="3015 NW 65th St."/>
    <m/>
    <s v="Seattle"/>
    <s v="Washington"/>
    <s v="98117"/>
    <n v="54"/>
    <n v="0"/>
    <n v="52"/>
    <n v="106"/>
    <n v="0.50939999999999996"/>
    <n v="0"/>
    <n v="0.50939999999999996"/>
    <s v="No"/>
    <s v="Yes"/>
    <s v="Yes"/>
    <s v="Yes"/>
    <s v="Yes"/>
    <s v="Yes"/>
    <s v="Yes"/>
    <s v="Yes"/>
    <s v="Yes"/>
    <s v="Yes"/>
    <s v="No"/>
    <s v="No"/>
    <s v="No"/>
    <s v="No"/>
    <s v="CEP"/>
  </r>
  <r>
    <n v="159880"/>
    <x v="1568"/>
    <s v="Seattle School District"/>
    <s v="17-001"/>
    <s v="King"/>
    <s v="7th District"/>
    <x v="0"/>
    <x v="0"/>
    <s v="No"/>
    <s v="Yes"/>
    <s v="Lincoln High School"/>
    <s v="4400 Interlake Ave. N."/>
    <m/>
    <s v="Seattle"/>
    <s v="Washington"/>
    <s v="98103"/>
    <n v="79"/>
    <n v="12"/>
    <n v="1578"/>
    <n v="1669"/>
    <n v="4.7300000000000002E-2"/>
    <n v="7.1999999999999998E-3"/>
    <n v="5.45E-2"/>
    <s v="No"/>
    <s v="No"/>
    <s v="No"/>
    <s v="No"/>
    <s v="No"/>
    <s v="No"/>
    <s v="No"/>
    <s v="No"/>
    <s v="No"/>
    <s v="No"/>
    <s v="Yes"/>
    <s v="Yes"/>
    <s v="Yes"/>
    <s v="Yes"/>
    <s v="Standard"/>
  </r>
  <r>
    <n v="159880"/>
    <x v="1569"/>
    <s v="Seattle School District"/>
    <s v="17-001"/>
    <s v="King"/>
    <s v="7th District"/>
    <x v="0"/>
    <x v="0"/>
    <s v="No"/>
    <s v="Yes"/>
    <s v="Louisa Boren STEM K-8"/>
    <s v="5959 Delridge Way SW"/>
    <m/>
    <s v="Seattle"/>
    <s v="Washington"/>
    <s v="98106"/>
    <n v="130"/>
    <n v="10"/>
    <n v="352"/>
    <n v="492"/>
    <n v="0.26419999999999999"/>
    <n v="2.0299999999999999E-2"/>
    <n v="0.28460000000000002"/>
    <s v="Yes"/>
    <s v="Yes"/>
    <s v="Yes"/>
    <s v="Yes"/>
    <s v="Yes"/>
    <s v="Yes"/>
    <s v="Yes"/>
    <s v="Yes"/>
    <s v="Yes"/>
    <s v="Yes"/>
    <s v="No"/>
    <s v="No"/>
    <s v="No"/>
    <s v="No"/>
    <s v="Standard"/>
  </r>
  <r>
    <n v="159880"/>
    <x v="1570"/>
    <s v="Seattle School District"/>
    <s v="17-001"/>
    <s v="King"/>
    <s v="7th District"/>
    <x v="0"/>
    <x v="0"/>
    <s v="No"/>
    <s v="Yes"/>
    <s v="Lowell Elementary"/>
    <s v="1058 E. Mercer St."/>
    <m/>
    <s v="Seattle"/>
    <s v="Washington"/>
    <s v="98102"/>
    <n v="315"/>
    <n v="0"/>
    <n v="28"/>
    <n v="343"/>
    <n v="0.91839999999999999"/>
    <n v="0"/>
    <n v="0.91839999999999999"/>
    <s v="Yes"/>
    <s v="Yes"/>
    <s v="Yes"/>
    <s v="Yes"/>
    <s v="Yes"/>
    <s v="Yes"/>
    <s v="Yes"/>
    <s v="No"/>
    <s v="No"/>
    <s v="No"/>
    <s v="No"/>
    <s v="No"/>
    <s v="No"/>
    <s v="No"/>
    <s v="CEP"/>
  </r>
  <r>
    <n v="159880"/>
    <x v="1571"/>
    <s v="Seattle School District"/>
    <s v="17-001"/>
    <s v="King"/>
    <s v="7th District"/>
    <x v="0"/>
    <x v="0"/>
    <s v="No"/>
    <s v="Yes"/>
    <s v="Loyal Heights Elementary"/>
    <s v="2511 N.W. 80th St."/>
    <m/>
    <s v="Seattle"/>
    <s v="Washington"/>
    <s v="98117"/>
    <n v="25"/>
    <n v="5"/>
    <n v="472"/>
    <n v="502"/>
    <n v="4.9799999999999997E-2"/>
    <n v="0.01"/>
    <n v="5.9799999999999999E-2"/>
    <s v="No"/>
    <s v="Yes"/>
    <s v="Yes"/>
    <s v="Yes"/>
    <s v="Yes"/>
    <s v="Yes"/>
    <s v="Yes"/>
    <s v="No"/>
    <s v="No"/>
    <s v="No"/>
    <s v="No"/>
    <s v="No"/>
    <s v="No"/>
    <s v="No"/>
    <s v="Standard"/>
  </r>
  <r>
    <n v="159880"/>
    <x v="1572"/>
    <s v="Seattle School District"/>
    <s v="17-001"/>
    <s v="King"/>
    <s v="7th District"/>
    <x v="0"/>
    <x v="0"/>
    <s v="No"/>
    <s v="Yes"/>
    <s v="Madison Middle School"/>
    <s v="3429 45th Ave SW"/>
    <m/>
    <s v="Seattle"/>
    <s v="Washington"/>
    <s v="98116"/>
    <n v="100"/>
    <n v="10"/>
    <n v="877"/>
    <n v="987"/>
    <n v="0.1013"/>
    <n v="1.01E-2"/>
    <n v="0.1114"/>
    <s v="No"/>
    <s v="No"/>
    <s v="No"/>
    <s v="No"/>
    <s v="No"/>
    <s v="No"/>
    <s v="No"/>
    <s v="Yes"/>
    <s v="Yes"/>
    <s v="Yes"/>
    <s v="No"/>
    <s v="No"/>
    <s v="No"/>
    <s v="No"/>
    <s v="Standard"/>
  </r>
  <r>
    <n v="159880"/>
    <x v="1573"/>
    <s v="Seattle School District"/>
    <s v="17-001"/>
    <s v="King"/>
    <s v="7th District"/>
    <x v="0"/>
    <x v="0"/>
    <s v="No"/>
    <s v="Yes"/>
    <s v="Madrona School"/>
    <s v="1121 33rd Avenue"/>
    <m/>
    <s v="Seattle"/>
    <s v="Washington"/>
    <s v="98122"/>
    <n v="173"/>
    <n v="0"/>
    <n v="67"/>
    <n v="240"/>
    <n v="0.7208"/>
    <n v="0"/>
    <n v="0.7208"/>
    <s v="Yes"/>
    <s v="Yes"/>
    <s v="Yes"/>
    <s v="Yes"/>
    <s v="Yes"/>
    <s v="Yes"/>
    <s v="Yes"/>
    <s v="No"/>
    <s v="No"/>
    <s v="No"/>
    <s v="No"/>
    <s v="No"/>
    <s v="No"/>
    <s v="No"/>
    <s v="CEP"/>
  </r>
  <r>
    <n v="159880"/>
    <x v="1574"/>
    <s v="Seattle School District"/>
    <s v="17-001"/>
    <s v="King"/>
    <s v="7th District"/>
    <x v="0"/>
    <x v="0"/>
    <s v="No"/>
    <s v="Yes"/>
    <s v="Magnolia Elementary"/>
    <s v="2418 24th Ave. W."/>
    <m/>
    <s v="Seattle"/>
    <s v="Washington"/>
    <s v="98199"/>
    <n v="22"/>
    <n v="7"/>
    <n v="326"/>
    <n v="355"/>
    <n v="6.2E-2"/>
    <n v="1.9699999999999999E-2"/>
    <n v="8.1699999999999995E-2"/>
    <s v="Yes"/>
    <s v="Yes"/>
    <s v="Yes"/>
    <s v="Yes"/>
    <s v="Yes"/>
    <s v="Yes"/>
    <s v="Yes"/>
    <s v="No"/>
    <s v="No"/>
    <s v="No"/>
    <s v="No"/>
    <s v="No"/>
    <s v="No"/>
    <s v="No"/>
    <s v="Standard"/>
  </r>
  <r>
    <n v="159880"/>
    <x v="1575"/>
    <s v="Seattle School District"/>
    <s v="17-001"/>
    <s v="King"/>
    <s v="7th District"/>
    <x v="0"/>
    <x v="0"/>
    <s v="No"/>
    <s v="Yes"/>
    <s v="Maple Elementary"/>
    <s v="4925 Corson Avenue S"/>
    <m/>
    <s v="Seattle"/>
    <s v="Washington"/>
    <s v="98108"/>
    <n v="178"/>
    <n v="0"/>
    <n v="256"/>
    <n v="434"/>
    <n v="0.41010000000000002"/>
    <n v="0"/>
    <n v="0.41010000000000002"/>
    <s v="No"/>
    <s v="Yes"/>
    <s v="Yes"/>
    <s v="Yes"/>
    <s v="Yes"/>
    <s v="Yes"/>
    <s v="Yes"/>
    <s v="No"/>
    <s v="No"/>
    <s v="No"/>
    <s v="No"/>
    <s v="No"/>
    <s v="No"/>
    <s v="No"/>
    <s v="CEP"/>
  </r>
  <r>
    <n v="159880"/>
    <x v="1576"/>
    <s v="Seattle School District"/>
    <s v="17-001"/>
    <s v="King"/>
    <s v="7th District"/>
    <x v="0"/>
    <x v="0"/>
    <s v="No"/>
    <s v="Yes"/>
    <s v="Martin Luther King Jr. Elementary School"/>
    <s v="6725 45th Ave. S."/>
    <m/>
    <s v="Seattle"/>
    <s v="Washington"/>
    <s v="98118"/>
    <n v="234"/>
    <n v="0"/>
    <n v="37"/>
    <n v="271"/>
    <n v="0.86350000000000005"/>
    <n v="0"/>
    <n v="0.86350000000000005"/>
    <s v="Yes"/>
    <s v="Yes"/>
    <s v="Yes"/>
    <s v="Yes"/>
    <s v="Yes"/>
    <s v="Yes"/>
    <s v="Yes"/>
    <s v="No"/>
    <s v="No"/>
    <s v="No"/>
    <s v="No"/>
    <s v="No"/>
    <s v="No"/>
    <s v="No"/>
    <s v="CEP"/>
  </r>
  <r>
    <n v="159880"/>
    <x v="1577"/>
    <s v="Seattle School District"/>
    <s v="17-001"/>
    <s v="King"/>
    <s v="7th District"/>
    <x v="0"/>
    <x v="0"/>
    <s v="No"/>
    <s v="Yes"/>
    <s v="McClure Middle School"/>
    <s v="1915 1st Ave. W."/>
    <m/>
    <s v="Seattle"/>
    <s v="Washington"/>
    <s v="98119"/>
    <n v="40"/>
    <n v="5"/>
    <n v="387"/>
    <n v="432"/>
    <n v="9.2600000000000002E-2"/>
    <n v="1.1599999999999999E-2"/>
    <n v="0.1042"/>
    <s v="No"/>
    <s v="No"/>
    <s v="No"/>
    <s v="No"/>
    <s v="No"/>
    <s v="No"/>
    <s v="No"/>
    <s v="Yes"/>
    <s v="Yes"/>
    <s v="Yes"/>
    <s v="No"/>
    <s v="No"/>
    <s v="No"/>
    <s v="No"/>
    <s v="Standard"/>
  </r>
  <r>
    <n v="159880"/>
    <x v="1578"/>
    <s v="Seattle School District"/>
    <s v="17-001"/>
    <s v="King"/>
    <s v="7th District"/>
    <x v="0"/>
    <x v="0"/>
    <s v="No"/>
    <s v="Yes"/>
    <s v="McDonald Elementary"/>
    <s v="144 NE 54th St"/>
    <m/>
    <s v="Seattle"/>
    <s v="Washington"/>
    <s v="98105"/>
    <n v="4"/>
    <n v="5"/>
    <n v="450"/>
    <n v="459"/>
    <n v="8.6999999999999994E-3"/>
    <n v="1.09E-2"/>
    <n v="1.9599999999999999E-2"/>
    <s v="No"/>
    <s v="Yes"/>
    <s v="Yes"/>
    <s v="Yes"/>
    <s v="Yes"/>
    <s v="Yes"/>
    <s v="Yes"/>
    <s v="No"/>
    <s v="No"/>
    <s v="No"/>
    <s v="No"/>
    <s v="No"/>
    <s v="No"/>
    <s v="No"/>
    <s v="Standard"/>
  </r>
  <r>
    <n v="159880"/>
    <x v="1579"/>
    <s v="Seattle School District"/>
    <s v="17-001"/>
    <s v="King"/>
    <s v="7th District"/>
    <x v="0"/>
    <x v="0"/>
    <s v="No"/>
    <s v="Yes"/>
    <s v="McGilvra Elementary"/>
    <s v="1617 38th Avenue East"/>
    <m/>
    <s v="Seattle"/>
    <s v="Washington"/>
    <s v="98112"/>
    <n v="17"/>
    <n v="1"/>
    <n v="208"/>
    <n v="226"/>
    <n v="7.5200000000000003E-2"/>
    <n v="4.4000000000000003E-3"/>
    <n v="7.9600000000000004E-2"/>
    <s v="No"/>
    <s v="Yes"/>
    <s v="Yes"/>
    <s v="Yes"/>
    <s v="Yes"/>
    <s v="Yes"/>
    <s v="Yes"/>
    <s v="No"/>
    <s v="No"/>
    <s v="No"/>
    <s v="No"/>
    <s v="No"/>
    <s v="No"/>
    <s v="No"/>
    <s v="Standard"/>
  </r>
  <r>
    <n v="159880"/>
    <x v="1580"/>
    <s v="Seattle School District"/>
    <s v="17-001"/>
    <s v="King"/>
    <s v="7th District"/>
    <x v="0"/>
    <x v="0"/>
    <s v="No"/>
    <s v="Yes"/>
    <s v="Meany Middle School"/>
    <s v="301 21st Ave E"/>
    <m/>
    <s v="Seattle"/>
    <s v="Washington"/>
    <s v="98112"/>
    <n v="316"/>
    <n v="0"/>
    <n v="193"/>
    <n v="509"/>
    <n v="0.62080000000000002"/>
    <n v="0"/>
    <n v="0.62080000000000002"/>
    <s v="No"/>
    <s v="No"/>
    <s v="No"/>
    <s v="No"/>
    <s v="No"/>
    <s v="No"/>
    <s v="No"/>
    <s v="Yes"/>
    <s v="Yes"/>
    <s v="Yes"/>
    <s v="No"/>
    <s v="No"/>
    <s v="No"/>
    <s v="No"/>
    <s v="CEP"/>
  </r>
  <r>
    <n v="159880"/>
    <x v="1581"/>
    <s v="Seattle School District"/>
    <s v="17-001"/>
    <s v="King"/>
    <s v="7th District"/>
    <x v="0"/>
    <x v="0"/>
    <s v="No"/>
    <s v="Yes"/>
    <s v="Mercer International Middle School"/>
    <s v="1600 S. Columbian Way"/>
    <m/>
    <s v="Seattle"/>
    <s v="Washington"/>
    <s v="98108"/>
    <n v="477"/>
    <n v="0"/>
    <n v="389"/>
    <n v="866"/>
    <n v="0.55079999999999996"/>
    <n v="0"/>
    <n v="0.55079999999999996"/>
    <s v="No"/>
    <s v="No"/>
    <s v="No"/>
    <s v="No"/>
    <s v="No"/>
    <s v="No"/>
    <s v="No"/>
    <s v="Yes"/>
    <s v="Yes"/>
    <s v="Yes"/>
    <s v="No"/>
    <s v="No"/>
    <s v="No"/>
    <s v="No"/>
    <s v="CEP"/>
  </r>
  <r>
    <n v="159880"/>
    <x v="1582"/>
    <s v="Seattle School District"/>
    <s v="17-001"/>
    <s v="King"/>
    <s v="7th District"/>
    <x v="0"/>
    <x v="0"/>
    <s v="No"/>
    <s v="Yes"/>
    <s v="Middle College &amp; Seattle University"/>
    <s v="1330 North 90th Street"/>
    <m/>
    <s v="Seattle"/>
    <s v="Washington"/>
    <s v="98103"/>
    <n v="38"/>
    <n v="0"/>
    <n v="20"/>
    <n v="58"/>
    <n v="0.6552"/>
    <n v="0"/>
    <n v="0.6552"/>
    <s v="No"/>
    <s v="No"/>
    <s v="No"/>
    <s v="No"/>
    <s v="No"/>
    <s v="No"/>
    <s v="No"/>
    <s v="No"/>
    <s v="No"/>
    <s v="No"/>
    <s v="Yes"/>
    <s v="Yes"/>
    <s v="Yes"/>
    <s v="Yes"/>
    <s v="CEP"/>
  </r>
  <r>
    <n v="159880"/>
    <x v="1583"/>
    <s v="Seattle School District"/>
    <s v="17-001"/>
    <s v="King"/>
    <s v="7th District"/>
    <x v="0"/>
    <x v="0"/>
    <s v="No"/>
    <s v="Yes"/>
    <s v="Middle College @ UW"/>
    <s v="Chemistry Library, Rooms 19/21"/>
    <s v="Box 355845"/>
    <s v="Seattle"/>
    <s v="Washington"/>
    <s v="98195"/>
    <n v="9"/>
    <n v="0"/>
    <n v="30"/>
    <n v="39"/>
    <n v="0.23080000000000001"/>
    <n v="0"/>
    <n v="0.23080000000000001"/>
    <s v="No"/>
    <s v="No"/>
    <s v="No"/>
    <s v="No"/>
    <s v="No"/>
    <s v="No"/>
    <s v="No"/>
    <s v="No"/>
    <s v="No"/>
    <s v="No"/>
    <s v="Yes"/>
    <s v="Yes"/>
    <s v="Yes"/>
    <s v="Yes"/>
    <s v="CEP"/>
  </r>
  <r>
    <n v="159880"/>
    <x v="1584"/>
    <s v="Seattle School District"/>
    <s v="17-001"/>
    <s v="King"/>
    <s v="7th District"/>
    <x v="0"/>
    <x v="0"/>
    <s v="No"/>
    <s v="Yes"/>
    <s v="Montlake Elementary"/>
    <s v="2409 22nd Ave. E."/>
    <m/>
    <s v="Seattle"/>
    <s v="Washington"/>
    <s v="98112"/>
    <n v="12"/>
    <n v="1"/>
    <n v="173"/>
    <n v="186"/>
    <n v="6.4500000000000002E-2"/>
    <n v="5.4000000000000003E-3"/>
    <n v="6.9900000000000004E-2"/>
    <s v="No"/>
    <s v="Yes"/>
    <s v="Yes"/>
    <s v="Yes"/>
    <s v="Yes"/>
    <s v="Yes"/>
    <s v="Yes"/>
    <s v="No"/>
    <s v="No"/>
    <s v="No"/>
    <s v="No"/>
    <s v="No"/>
    <s v="No"/>
    <s v="No"/>
    <s v="Standard"/>
  </r>
  <r>
    <n v="159880"/>
    <x v="1585"/>
    <s v="Seattle School District"/>
    <s v="17-001"/>
    <s v="King"/>
    <s v="7th District"/>
    <x v="0"/>
    <x v="0"/>
    <s v="No"/>
    <s v="Yes"/>
    <s v="Nathan Hale High School"/>
    <s v="10750 30th Ave. N.E."/>
    <m/>
    <s v="Seattle"/>
    <s v="Washington"/>
    <s v="98125"/>
    <n v="248"/>
    <n v="30"/>
    <n v="845"/>
    <n v="1123"/>
    <n v="0.2208"/>
    <n v="2.6700000000000002E-2"/>
    <n v="0.24759999999999999"/>
    <s v="No"/>
    <s v="No"/>
    <s v="No"/>
    <s v="No"/>
    <s v="No"/>
    <s v="No"/>
    <s v="No"/>
    <s v="No"/>
    <s v="No"/>
    <s v="No"/>
    <s v="Yes"/>
    <s v="Yes"/>
    <s v="Yes"/>
    <s v="Yes"/>
    <s v="Standard"/>
  </r>
  <r>
    <n v="159880"/>
    <x v="1586"/>
    <s v="Seattle School District"/>
    <s v="17-001"/>
    <s v="King"/>
    <s v="7th District"/>
    <x v="0"/>
    <x v="0"/>
    <s v="No"/>
    <s v="Yes"/>
    <s v="North Beach Elementary"/>
    <s v="9018 24th Ave. N.W."/>
    <m/>
    <s v="Seattle"/>
    <s v="Washington"/>
    <s v="98117"/>
    <n v="18"/>
    <n v="10"/>
    <n v="319"/>
    <n v="347"/>
    <n v="5.1900000000000002E-2"/>
    <n v="2.8799999999999999E-2"/>
    <n v="8.0699999999999994E-2"/>
    <s v="Yes"/>
    <s v="Yes"/>
    <s v="Yes"/>
    <s v="Yes"/>
    <s v="Yes"/>
    <s v="Yes"/>
    <s v="Yes"/>
    <s v="No"/>
    <s v="No"/>
    <s v="No"/>
    <s v="No"/>
    <s v="No"/>
    <s v="No"/>
    <s v="No"/>
    <s v="Standard"/>
  </r>
  <r>
    <n v="159880"/>
    <x v="1587"/>
    <s v="Seattle School District"/>
    <s v="17-001"/>
    <s v="King"/>
    <s v="7th District"/>
    <x v="0"/>
    <x v="0"/>
    <s v="No"/>
    <s v="Yes"/>
    <s v="Northgate Elementary"/>
    <s v="11725 1st Ave. N.E."/>
    <m/>
    <s v="Seattle"/>
    <s v="Washington"/>
    <s v="98125"/>
    <n v="157"/>
    <n v="0"/>
    <n v="51"/>
    <n v="208"/>
    <n v="0.75480000000000003"/>
    <n v="0"/>
    <n v="0.75480000000000003"/>
    <s v="Yes"/>
    <s v="Yes"/>
    <s v="Yes"/>
    <s v="Yes"/>
    <s v="Yes"/>
    <s v="Yes"/>
    <s v="Yes"/>
    <s v="No"/>
    <s v="No"/>
    <s v="No"/>
    <s v="No"/>
    <s v="No"/>
    <s v="No"/>
    <s v="No"/>
    <s v="CEP"/>
  </r>
  <r>
    <n v="159880"/>
    <x v="1588"/>
    <s v="Seattle School District"/>
    <s v="17-001"/>
    <s v="King"/>
    <s v="7th District"/>
    <x v="0"/>
    <x v="0"/>
    <s v="No"/>
    <s v="Yes"/>
    <s v="Nova High School"/>
    <s v="301 21st Ave. E."/>
    <m/>
    <s v="Seattle"/>
    <s v="Washington"/>
    <s v="98112"/>
    <n v="38"/>
    <n v="5"/>
    <n v="241"/>
    <n v="284"/>
    <n v="0.1338"/>
    <n v="1.7600000000000001E-2"/>
    <n v="0.15140000000000001"/>
    <s v="No"/>
    <s v="No"/>
    <s v="No"/>
    <s v="No"/>
    <s v="No"/>
    <s v="No"/>
    <s v="No"/>
    <s v="No"/>
    <s v="No"/>
    <s v="No"/>
    <s v="Yes"/>
    <s v="Yes"/>
    <s v="Yes"/>
    <s v="Yes"/>
    <s v="Standard"/>
  </r>
  <r>
    <n v="159880"/>
    <x v="1589"/>
    <s v="Seattle School District"/>
    <s v="17-001"/>
    <s v="King"/>
    <s v="7th District"/>
    <x v="0"/>
    <x v="0"/>
    <s v="No"/>
    <s v="Yes"/>
    <s v="Olympic Hills Elementary"/>
    <s v="13018 20th Avenue Northeast"/>
    <m/>
    <s v="Seattle"/>
    <s v="Washington"/>
    <s v="98125"/>
    <n v="319"/>
    <n v="0"/>
    <n v="185"/>
    <n v="504"/>
    <n v="0.63290000000000002"/>
    <n v="0"/>
    <n v="0.63290000000000002"/>
    <s v="Yes"/>
    <s v="Yes"/>
    <s v="Yes"/>
    <s v="Yes"/>
    <s v="Yes"/>
    <s v="Yes"/>
    <s v="Yes"/>
    <s v="No"/>
    <s v="No"/>
    <s v="No"/>
    <s v="No"/>
    <s v="No"/>
    <s v="No"/>
    <s v="No"/>
    <s v="CEP"/>
  </r>
  <r>
    <n v="159880"/>
    <x v="1590"/>
    <s v="Seattle School District"/>
    <s v="17-001"/>
    <s v="King"/>
    <s v="7th District"/>
    <x v="0"/>
    <x v="0"/>
    <s v="No"/>
    <s v="Yes"/>
    <s v="Olympic View Elementary"/>
    <s v="504 N.E. 95th St."/>
    <m/>
    <s v="Seattle"/>
    <s v="Washington"/>
    <s v="98115"/>
    <n v="174"/>
    <n v="0"/>
    <n v="187"/>
    <n v="361"/>
    <n v="0.48199999999999998"/>
    <n v="0"/>
    <n v="0.48199999999999998"/>
    <s v="No"/>
    <s v="Yes"/>
    <s v="Yes"/>
    <s v="Yes"/>
    <s v="Yes"/>
    <s v="Yes"/>
    <s v="Yes"/>
    <s v="No"/>
    <s v="No"/>
    <s v="No"/>
    <s v="No"/>
    <s v="No"/>
    <s v="No"/>
    <s v="No"/>
    <s v="CEP"/>
  </r>
  <r>
    <n v="159880"/>
    <x v="1591"/>
    <s v="Seattle School District"/>
    <s v="17-001"/>
    <s v="King"/>
    <s v="7th District"/>
    <x v="0"/>
    <x v="0"/>
    <s v="No"/>
    <s v="Yes"/>
    <s v="Orca K-8 School"/>
    <s v="5215 46th Ave. S."/>
    <m/>
    <s v="Seattle"/>
    <s v="Washington"/>
    <s v="98118"/>
    <n v="183"/>
    <n v="0"/>
    <n v="219"/>
    <n v="402"/>
    <n v="0.45519999999999999"/>
    <n v="0"/>
    <n v="0.45519999999999999"/>
    <s v="No"/>
    <s v="Yes"/>
    <s v="Yes"/>
    <s v="Yes"/>
    <s v="Yes"/>
    <s v="Yes"/>
    <s v="Yes"/>
    <s v="Yes"/>
    <s v="Yes"/>
    <s v="Yes"/>
    <s v="No"/>
    <s v="No"/>
    <s v="No"/>
    <s v="No"/>
    <s v="CEP"/>
  </r>
  <r>
    <n v="159880"/>
    <x v="1592"/>
    <s v="Seattle School District"/>
    <s v="17-001"/>
    <s v="King"/>
    <s v="7th District"/>
    <x v="0"/>
    <x v="0"/>
    <s v="No"/>
    <s v="Yes"/>
    <s v="Pathfinder K-8 School"/>
    <s v="1901 S.W. Genessee St."/>
    <m/>
    <s v="Seattle"/>
    <s v="Washington"/>
    <s v="98106"/>
    <n v="32"/>
    <n v="9"/>
    <n v="426"/>
    <n v="467"/>
    <n v="6.8500000000000005E-2"/>
    <n v="1.9300000000000001E-2"/>
    <n v="8.7800000000000003E-2"/>
    <s v="No"/>
    <s v="Yes"/>
    <s v="Yes"/>
    <s v="Yes"/>
    <s v="Yes"/>
    <s v="Yes"/>
    <s v="Yes"/>
    <s v="Yes"/>
    <s v="Yes"/>
    <s v="Yes"/>
    <s v="No"/>
    <s v="No"/>
    <s v="No"/>
    <s v="No"/>
    <s v="Standard"/>
  </r>
  <r>
    <n v="159880"/>
    <x v="1593"/>
    <s v="Seattle School District"/>
    <s v="17-001"/>
    <s v="King"/>
    <s v="7th District"/>
    <x v="0"/>
    <x v="0"/>
    <s v="No"/>
    <s v="Yes"/>
    <s v="Queen Anne Elementary School"/>
    <s v="2100 4th Ave N"/>
    <m/>
    <s v="Seattle"/>
    <s v="Washington"/>
    <s v="98109"/>
    <n v="15"/>
    <n v="2"/>
    <n v="188"/>
    <n v="205"/>
    <n v="7.3200000000000001E-2"/>
    <n v="9.7999999999999997E-3"/>
    <n v="8.2900000000000001E-2"/>
    <s v="No"/>
    <s v="Yes"/>
    <s v="Yes"/>
    <s v="Yes"/>
    <s v="Yes"/>
    <s v="Yes"/>
    <s v="Yes"/>
    <s v="No"/>
    <s v="No"/>
    <s v="No"/>
    <s v="No"/>
    <s v="No"/>
    <s v="No"/>
    <s v="No"/>
    <s v="Standard"/>
  </r>
  <r>
    <n v="159880"/>
    <x v="1594"/>
    <s v="Seattle School District"/>
    <s v="17-001"/>
    <s v="King"/>
    <s v="7th District"/>
    <x v="0"/>
    <x v="0"/>
    <s v="No"/>
    <s v="Yes"/>
    <s v="Rainier Beach High School"/>
    <s v="8815 Seward Park Ave. S."/>
    <m/>
    <s v="Seattle"/>
    <s v="Washington"/>
    <s v="98118"/>
    <n v="689"/>
    <n v="0"/>
    <n v="120"/>
    <n v="809"/>
    <n v="0.85170000000000001"/>
    <n v="0"/>
    <n v="0.85170000000000001"/>
    <s v="No"/>
    <s v="No"/>
    <s v="No"/>
    <s v="No"/>
    <s v="No"/>
    <s v="No"/>
    <s v="No"/>
    <s v="No"/>
    <s v="No"/>
    <s v="No"/>
    <s v="Yes"/>
    <s v="Yes"/>
    <s v="Yes"/>
    <s v="Yes"/>
    <s v="CEP"/>
  </r>
  <r>
    <n v="159880"/>
    <x v="1595"/>
    <s v="Seattle School District"/>
    <s v="17-001"/>
    <s v="King"/>
    <s v="7th District"/>
    <x v="0"/>
    <x v="0"/>
    <s v="No"/>
    <s v="Yes"/>
    <s v="Rainier View Elementary"/>
    <s v="11650 Beacon Ave. S."/>
    <m/>
    <s v="Seattle"/>
    <s v="Washington"/>
    <s v="98178"/>
    <n v="179"/>
    <n v="0"/>
    <n v="66"/>
    <n v="245"/>
    <n v="0.73060000000000003"/>
    <n v="0"/>
    <n v="0.73060000000000003"/>
    <s v="No"/>
    <s v="Yes"/>
    <s v="Yes"/>
    <s v="Yes"/>
    <s v="Yes"/>
    <s v="Yes"/>
    <s v="Yes"/>
    <s v="No"/>
    <s v="No"/>
    <s v="No"/>
    <s v="No"/>
    <s v="No"/>
    <s v="No"/>
    <s v="No"/>
    <s v="CEP"/>
  </r>
  <r>
    <n v="159880"/>
    <x v="1596"/>
    <s v="Seattle School District"/>
    <s v="17-001"/>
    <s v="King"/>
    <s v="7th District"/>
    <x v="0"/>
    <x v="0"/>
    <s v="No"/>
    <s v="Yes"/>
    <s v="Rising Star Elementary School"/>
    <s v="8311 Beacon Avenue S"/>
    <m/>
    <s v="Seattle"/>
    <s v="Washington"/>
    <s v="98118"/>
    <n v="275"/>
    <n v="0"/>
    <n v="59"/>
    <n v="334"/>
    <n v="0.82340000000000002"/>
    <n v="0"/>
    <n v="0.82340000000000002"/>
    <s v="Yes"/>
    <s v="Yes"/>
    <s v="Yes"/>
    <s v="Yes"/>
    <s v="Yes"/>
    <s v="Yes"/>
    <s v="Yes"/>
    <s v="No"/>
    <s v="No"/>
    <s v="No"/>
    <s v="No"/>
    <s v="No"/>
    <s v="No"/>
    <s v="No"/>
    <s v="CEP"/>
  </r>
  <r>
    <n v="159880"/>
    <x v="1597"/>
    <s v="Seattle School District"/>
    <s v="17-001"/>
    <s v="King"/>
    <s v="7th District"/>
    <x v="0"/>
    <x v="0"/>
    <s v="No"/>
    <s v="Yes"/>
    <s v="Robert Eagle Staff Middle School"/>
    <s v="1330 North 90th Street"/>
    <m/>
    <s v="Seattle"/>
    <s v="Washington"/>
    <s v="98103"/>
    <n v="107"/>
    <n v="26"/>
    <n v="547"/>
    <n v="680"/>
    <n v="0.15740000000000001"/>
    <n v="3.8199999999999998E-2"/>
    <n v="0.1956"/>
    <s v="No"/>
    <s v="No"/>
    <s v="No"/>
    <s v="No"/>
    <s v="No"/>
    <s v="No"/>
    <s v="No"/>
    <s v="Yes"/>
    <s v="Yes"/>
    <s v="Yes"/>
    <s v="No"/>
    <s v="No"/>
    <s v="No"/>
    <s v="No"/>
    <s v="Standard"/>
  </r>
  <r>
    <n v="159880"/>
    <x v="1598"/>
    <s v="Seattle School District"/>
    <s v="17-001"/>
    <s v="King"/>
    <s v="7th District"/>
    <x v="0"/>
    <x v="0"/>
    <s v="No"/>
    <s v="Yes"/>
    <s v="Roosevelt High School"/>
    <s v="1410 N.E. 66th St."/>
    <m/>
    <s v="Seattle"/>
    <s v="Washington"/>
    <s v="98115"/>
    <n v="128"/>
    <n v="11"/>
    <n v="1407"/>
    <n v="1546"/>
    <n v="8.2799999999999999E-2"/>
    <n v="7.1000000000000004E-3"/>
    <n v="8.9899999999999994E-2"/>
    <s v="No"/>
    <s v="No"/>
    <s v="No"/>
    <s v="No"/>
    <s v="No"/>
    <s v="No"/>
    <s v="No"/>
    <s v="No"/>
    <s v="No"/>
    <s v="No"/>
    <s v="Yes"/>
    <s v="Yes"/>
    <s v="Yes"/>
    <s v="Yes"/>
    <s v="Standard"/>
  </r>
  <r>
    <n v="159880"/>
    <x v="1599"/>
    <s v="Seattle School District"/>
    <s v="17-001"/>
    <s v="King"/>
    <s v="7th District"/>
    <x v="0"/>
    <x v="0"/>
    <s v="No"/>
    <s v="Yes"/>
    <s v="Roxhill Elementary"/>
    <s v="7740 34th Ave SW"/>
    <m/>
    <s v="Seattle"/>
    <s v="Washington"/>
    <s v="98126"/>
    <n v="258"/>
    <n v="0"/>
    <n v="29"/>
    <n v="287"/>
    <n v="0.89900000000000002"/>
    <n v="0"/>
    <n v="0.89900000000000002"/>
    <s v="Yes"/>
    <s v="Yes"/>
    <s v="Yes"/>
    <s v="Yes"/>
    <s v="Yes"/>
    <s v="Yes"/>
    <s v="Yes"/>
    <s v="No"/>
    <s v="No"/>
    <s v="No"/>
    <s v="No"/>
    <s v="No"/>
    <s v="No"/>
    <s v="No"/>
    <s v="CEP"/>
  </r>
  <r>
    <n v="159880"/>
    <x v="1600"/>
    <s v="Seattle School District"/>
    <s v="17-001"/>
    <s v="King"/>
    <s v="7th District"/>
    <x v="0"/>
    <x v="0"/>
    <s v="No"/>
    <s v="Yes"/>
    <s v="Sacajawea Elementary"/>
    <s v="9501 20th Ave. N.E."/>
    <m/>
    <s v="Seattle"/>
    <s v="Washington"/>
    <s v="98115"/>
    <n v="47"/>
    <n v="2"/>
    <n v="172"/>
    <n v="221"/>
    <n v="0.2127"/>
    <n v="8.9999999999999993E-3"/>
    <n v="0.22170000000000001"/>
    <s v="Yes"/>
    <s v="Yes"/>
    <s v="Yes"/>
    <s v="Yes"/>
    <s v="Yes"/>
    <s v="Yes"/>
    <s v="Yes"/>
    <s v="No"/>
    <s v="No"/>
    <s v="No"/>
    <s v="No"/>
    <s v="No"/>
    <s v="No"/>
    <s v="No"/>
    <s v="Standard"/>
  </r>
  <r>
    <n v="159880"/>
    <x v="1601"/>
    <s v="Seattle School District"/>
    <s v="17-001"/>
    <s v="King"/>
    <s v="7th District"/>
    <x v="0"/>
    <x v="0"/>
    <s v="No"/>
    <s v="Yes"/>
    <s v="Salmon Bay K-8 School"/>
    <s v="1810 N.W. 65th St."/>
    <m/>
    <s v="Seattle"/>
    <s v="Washington"/>
    <s v="98117"/>
    <n v="25"/>
    <n v="5"/>
    <n v="631"/>
    <n v="661"/>
    <n v="3.78E-2"/>
    <n v="7.6E-3"/>
    <n v="4.5400000000000003E-2"/>
    <s v="No"/>
    <s v="Yes"/>
    <s v="Yes"/>
    <s v="Yes"/>
    <s v="Yes"/>
    <s v="Yes"/>
    <s v="Yes"/>
    <s v="Yes"/>
    <s v="Yes"/>
    <s v="Yes"/>
    <s v="No"/>
    <s v="No"/>
    <s v="No"/>
    <s v="No"/>
    <s v="Standard"/>
  </r>
  <r>
    <n v="159880"/>
    <x v="1602"/>
    <s v="Seattle School District"/>
    <s v="17-001"/>
    <s v="King"/>
    <s v="7th District"/>
    <x v="0"/>
    <x v="0"/>
    <s v="No"/>
    <s v="Yes"/>
    <s v="Sand Point Elementary School"/>
    <s v="6208 60th Ave. NE"/>
    <m/>
    <s v="Seattle"/>
    <s v="Washington"/>
    <s v="98115"/>
    <n v="137"/>
    <n v="0"/>
    <n v="54"/>
    <n v="191"/>
    <n v="0.71730000000000005"/>
    <n v="0"/>
    <n v="0.71730000000000005"/>
    <s v="Yes"/>
    <s v="Yes"/>
    <s v="Yes"/>
    <s v="Yes"/>
    <s v="Yes"/>
    <s v="Yes"/>
    <s v="Yes"/>
    <s v="No"/>
    <s v="No"/>
    <s v="No"/>
    <s v="No"/>
    <s v="No"/>
    <s v="No"/>
    <s v="No"/>
    <s v="CEP"/>
  </r>
  <r>
    <n v="159880"/>
    <x v="1603"/>
    <s v="Seattle School District"/>
    <s v="17-001"/>
    <s v="King"/>
    <s v="7th District"/>
    <x v="0"/>
    <x v="0"/>
    <s v="No"/>
    <s v="Yes"/>
    <s v="Sanislo Elementary"/>
    <s v="1812 S.W. Myrtle St."/>
    <m/>
    <s v="Seattle"/>
    <s v="Washington"/>
    <s v="98106"/>
    <n v="140"/>
    <n v="0"/>
    <n v="42"/>
    <n v="182"/>
    <n v="0.76919999999999999"/>
    <n v="0"/>
    <n v="0.76919999999999999"/>
    <s v="No"/>
    <s v="Yes"/>
    <s v="Yes"/>
    <s v="Yes"/>
    <s v="Yes"/>
    <s v="Yes"/>
    <s v="Yes"/>
    <s v="No"/>
    <s v="No"/>
    <s v="No"/>
    <s v="No"/>
    <s v="No"/>
    <s v="No"/>
    <s v="No"/>
    <s v="CEP"/>
  </r>
  <r>
    <n v="159880"/>
    <x v="1604"/>
    <s v="Seattle School District"/>
    <s v="17-001"/>
    <s v="King"/>
    <s v="7th District"/>
    <x v="0"/>
    <x v="0"/>
    <s v="No"/>
    <s v="Yes"/>
    <s v="Seattle World School"/>
    <s v="1700 E. Union"/>
    <m/>
    <s v="Seattle"/>
    <s v="Washington"/>
    <s v="98122"/>
    <n v="85"/>
    <n v="0"/>
    <n v="40"/>
    <n v="125"/>
    <n v="0.68"/>
    <n v="0"/>
    <n v="0.68"/>
    <s v="No"/>
    <s v="No"/>
    <s v="No"/>
    <s v="No"/>
    <s v="No"/>
    <s v="No"/>
    <s v="No"/>
    <s v="No"/>
    <s v="No"/>
    <s v="No"/>
    <s v="Yes"/>
    <s v="Yes"/>
    <s v="Yes"/>
    <s v="Yes"/>
    <s v="CEP"/>
  </r>
  <r>
    <n v="159880"/>
    <x v="1605"/>
    <s v="Seattle School District"/>
    <s v="17-001"/>
    <s v="King"/>
    <s v="7th District"/>
    <x v="0"/>
    <x v="0"/>
    <s v="No"/>
    <s v="Yes"/>
    <s v="South Shore K-8 School"/>
    <s v="4800 S. Henderson Street"/>
    <m/>
    <s v="Seattle"/>
    <s v="Washington"/>
    <s v="98118"/>
    <n v="488"/>
    <n v="0"/>
    <n v="122"/>
    <n v="610"/>
    <n v="0.8"/>
    <n v="0"/>
    <n v="0.8"/>
    <s v="Yes"/>
    <s v="Yes"/>
    <s v="Yes"/>
    <s v="Yes"/>
    <s v="Yes"/>
    <s v="Yes"/>
    <s v="Yes"/>
    <s v="Yes"/>
    <s v="Yes"/>
    <s v="Yes"/>
    <s v="No"/>
    <s v="No"/>
    <s v="No"/>
    <s v="No"/>
    <s v="CEP"/>
  </r>
  <r>
    <n v="159880"/>
    <x v="1606"/>
    <s v="Seattle School District"/>
    <s v="17-001"/>
    <s v="King"/>
    <s v="7th District"/>
    <x v="0"/>
    <x v="0"/>
    <s v="No"/>
    <s v="Yes"/>
    <s v="Southwest Education Center"/>
    <s v="4408 Delridge Way SW"/>
    <m/>
    <s v="Seattle"/>
    <s v="Washington"/>
    <s v="98106"/>
    <n v="27"/>
    <n v="0"/>
    <n v="0"/>
    <n v="27"/>
    <n v="1"/>
    <n v="0"/>
    <n v="1"/>
    <s v="No"/>
    <s v="No"/>
    <s v="No"/>
    <s v="No"/>
    <s v="No"/>
    <s v="No"/>
    <s v="No"/>
    <s v="No"/>
    <s v="No"/>
    <s v="No"/>
    <s v="Yes"/>
    <s v="Yes"/>
    <s v="Yes"/>
    <s v="Yes"/>
    <s v="CEP"/>
  </r>
  <r>
    <n v="159880"/>
    <x v="1607"/>
    <s v="Seattle School District"/>
    <s v="17-001"/>
    <s v="King"/>
    <s v="7th District"/>
    <x v="0"/>
    <x v="0"/>
    <s v="No"/>
    <s v="Yes"/>
    <s v="Stevens Elementary"/>
    <s v="1242 18th Ave. E."/>
    <m/>
    <s v="Seattle"/>
    <s v="Washington"/>
    <s v="98112"/>
    <n v="39"/>
    <n v="6"/>
    <n v="133"/>
    <n v="178"/>
    <n v="0.21909999999999999"/>
    <n v="3.3700000000000001E-2"/>
    <n v="0.25280000000000002"/>
    <s v="No"/>
    <s v="Yes"/>
    <s v="Yes"/>
    <s v="Yes"/>
    <s v="Yes"/>
    <s v="Yes"/>
    <s v="Yes"/>
    <s v="No"/>
    <s v="No"/>
    <s v="No"/>
    <s v="No"/>
    <s v="No"/>
    <s v="No"/>
    <s v="No"/>
    <s v="Standard"/>
  </r>
  <r>
    <n v="159880"/>
    <x v="1608"/>
    <s v="Seattle School District"/>
    <s v="17-001"/>
    <s v="King"/>
    <s v="7th District"/>
    <x v="0"/>
    <x v="0"/>
    <s v="No"/>
    <s v="Yes"/>
    <s v="The Center School"/>
    <s v="305 Harrison Street"/>
    <m/>
    <s v="Seattle"/>
    <s v="Washington"/>
    <s v="98109"/>
    <n v="23"/>
    <n v="3"/>
    <n v="219"/>
    <n v="245"/>
    <n v="9.3899999999999997E-2"/>
    <n v="1.2200000000000001E-2"/>
    <n v="0.1061"/>
    <s v="No"/>
    <s v="No"/>
    <s v="No"/>
    <s v="No"/>
    <s v="No"/>
    <s v="No"/>
    <s v="No"/>
    <s v="No"/>
    <s v="No"/>
    <s v="No"/>
    <s v="Yes"/>
    <s v="Yes"/>
    <s v="Yes"/>
    <s v="Yes"/>
    <s v="Standard"/>
  </r>
  <r>
    <n v="159880"/>
    <x v="1609"/>
    <s v="Seattle School District"/>
    <s v="17-001"/>
    <s v="King"/>
    <s v="7th District"/>
    <x v="0"/>
    <x v="0"/>
    <s v="No"/>
    <s v="Yes"/>
    <s v="Thornton Creek Elementary School"/>
    <s v="7712 40th Avenue NE"/>
    <m/>
    <s v="Seattle"/>
    <s v="Washington"/>
    <s v="98115"/>
    <n v="35"/>
    <n v="4"/>
    <n v="416"/>
    <n v="455"/>
    <n v="7.6899999999999996E-2"/>
    <n v="8.8000000000000005E-3"/>
    <n v="8.5699999999999998E-2"/>
    <s v="Yes"/>
    <s v="Yes"/>
    <s v="Yes"/>
    <s v="Yes"/>
    <s v="Yes"/>
    <s v="Yes"/>
    <s v="Yes"/>
    <s v="No"/>
    <s v="No"/>
    <s v="No"/>
    <s v="No"/>
    <s v="No"/>
    <s v="No"/>
    <s v="No"/>
    <s v="Standard"/>
  </r>
  <r>
    <n v="159880"/>
    <x v="1610"/>
    <s v="Seattle School District"/>
    <s v="17-001"/>
    <s v="King"/>
    <s v="7th District"/>
    <x v="0"/>
    <x v="0"/>
    <s v="No"/>
    <s v="Yes"/>
    <s v="Thurgood Marshall Elementary"/>
    <s v="2401 South Irving Street"/>
    <m/>
    <s v="Seattle"/>
    <s v="Washington"/>
    <s v="98144"/>
    <n v="209"/>
    <n v="0"/>
    <n v="268"/>
    <n v="477"/>
    <n v="0.43819999999999998"/>
    <n v="0"/>
    <n v="0.43819999999999998"/>
    <s v="Yes"/>
    <s v="Yes"/>
    <s v="Yes"/>
    <s v="Yes"/>
    <s v="Yes"/>
    <s v="Yes"/>
    <s v="Yes"/>
    <s v="No"/>
    <s v="No"/>
    <s v="No"/>
    <s v="No"/>
    <s v="No"/>
    <s v="No"/>
    <s v="No"/>
    <s v="CEP"/>
  </r>
  <r>
    <n v="159880"/>
    <x v="1611"/>
    <s v="Seattle School District"/>
    <s v="17-001"/>
    <s v="King"/>
    <s v="7th District"/>
    <x v="0"/>
    <x v="0"/>
    <s v="No"/>
    <s v="Yes"/>
    <s v="TOPS K-8 School (The Option Program at Seward)"/>
    <s v="2500 Franklin Ave. E."/>
    <m/>
    <s v="Seattle"/>
    <s v="Washington"/>
    <s v="98102"/>
    <n v="91"/>
    <n v="21"/>
    <n v="368"/>
    <n v="480"/>
    <n v="0.18959999999999999"/>
    <n v="4.3799999999999999E-2"/>
    <n v="0.23330000000000001"/>
    <s v="No"/>
    <s v="Yes"/>
    <s v="Yes"/>
    <s v="Yes"/>
    <s v="Yes"/>
    <s v="Yes"/>
    <s v="Yes"/>
    <s v="Yes"/>
    <s v="Yes"/>
    <s v="Yes"/>
    <s v="No"/>
    <s v="No"/>
    <s v="No"/>
    <s v="No"/>
    <s v="Standard"/>
  </r>
  <r>
    <n v="159880"/>
    <x v="1612"/>
    <s v="Seattle School District"/>
    <s v="17-001"/>
    <s v="King"/>
    <s v="7th District"/>
    <x v="0"/>
    <x v="0"/>
    <s v="No"/>
    <s v="Yes"/>
    <s v="University District Youth Center"/>
    <s v="4516 15th Ave East"/>
    <m/>
    <s v="Seattle"/>
    <s v="Washington"/>
    <s v="98105"/>
    <n v="20"/>
    <n v="0"/>
    <n v="5"/>
    <n v="25"/>
    <n v="0.8"/>
    <n v="0"/>
    <n v="0.8"/>
    <s v="No"/>
    <s v="No"/>
    <s v="No"/>
    <s v="No"/>
    <s v="No"/>
    <s v="No"/>
    <s v="No"/>
    <s v="No"/>
    <s v="No"/>
    <s v="No"/>
    <s v="Yes"/>
    <s v="Yes"/>
    <s v="Yes"/>
    <s v="Yes"/>
    <s v="CEP"/>
  </r>
  <r>
    <n v="159880"/>
    <x v="1613"/>
    <s v="Seattle School District"/>
    <s v="17-001"/>
    <s v="King"/>
    <s v="7th District"/>
    <x v="0"/>
    <x v="0"/>
    <s v="No"/>
    <s v="Yes"/>
    <s v="View Ridge Elementary"/>
    <s v="7047 50th Ave. N.E."/>
    <m/>
    <s v="Seattle"/>
    <s v="Washington"/>
    <s v="98115"/>
    <n v="26"/>
    <n v="4"/>
    <n v="274"/>
    <n v="304"/>
    <n v="8.5500000000000007E-2"/>
    <n v="1.32E-2"/>
    <n v="9.8699999999999996E-2"/>
    <s v="No"/>
    <s v="Yes"/>
    <s v="Yes"/>
    <s v="Yes"/>
    <s v="Yes"/>
    <s v="Yes"/>
    <s v="Yes"/>
    <s v="No"/>
    <s v="No"/>
    <s v="No"/>
    <s v="No"/>
    <s v="No"/>
    <s v="No"/>
    <s v="No"/>
    <s v="Standard"/>
  </r>
  <r>
    <n v="159880"/>
    <x v="1614"/>
    <s v="Seattle School District"/>
    <s v="17-001"/>
    <s v="King"/>
    <s v="7th District"/>
    <x v="0"/>
    <x v="0"/>
    <s v="No"/>
    <s v="Yes"/>
    <s v="Viewlands Elementary"/>
    <s v="10525 3rd Ave. N.W."/>
    <m/>
    <s v="Seattle"/>
    <s v="Washington"/>
    <s v="98177"/>
    <n v="110"/>
    <n v="0"/>
    <n v="164"/>
    <n v="274"/>
    <n v="0.40150000000000002"/>
    <n v="0"/>
    <n v="0.40150000000000002"/>
    <s v="No"/>
    <s v="Yes"/>
    <s v="Yes"/>
    <s v="Yes"/>
    <s v="Yes"/>
    <s v="Yes"/>
    <s v="Yes"/>
    <s v="No"/>
    <s v="No"/>
    <s v="No"/>
    <s v="No"/>
    <s v="No"/>
    <s v="No"/>
    <s v="No"/>
    <s v="CEP"/>
  </r>
  <r>
    <n v="159880"/>
    <x v="1615"/>
    <s v="Seattle School District"/>
    <s v="17-001"/>
    <s v="King"/>
    <s v="7th District"/>
    <x v="0"/>
    <x v="0"/>
    <s v="No"/>
    <s v="Yes"/>
    <s v="Washington Middle School"/>
    <s v="2101 S. Jackson St."/>
    <m/>
    <s v="Seattle"/>
    <s v="Washington"/>
    <s v="98144"/>
    <n v="385"/>
    <n v="0"/>
    <n v="180"/>
    <n v="565"/>
    <n v="0.68140000000000001"/>
    <n v="0"/>
    <n v="0.68140000000000001"/>
    <s v="No"/>
    <s v="No"/>
    <s v="No"/>
    <s v="No"/>
    <s v="No"/>
    <s v="No"/>
    <s v="No"/>
    <s v="Yes"/>
    <s v="Yes"/>
    <s v="Yes"/>
    <s v="No"/>
    <s v="No"/>
    <s v="No"/>
    <s v="No"/>
    <s v="CEP"/>
  </r>
  <r>
    <n v="159880"/>
    <x v="1616"/>
    <s v="Seattle School District"/>
    <s v="17-001"/>
    <s v="King"/>
    <s v="7th District"/>
    <x v="0"/>
    <x v="0"/>
    <s v="No"/>
    <s v="Yes"/>
    <s v="Wedgwood Elementary"/>
    <s v="2720 N.E. 85th St."/>
    <m/>
    <s v="Seattle"/>
    <s v="Washington"/>
    <s v="98115"/>
    <n v="17"/>
    <n v="2"/>
    <n v="342"/>
    <n v="361"/>
    <n v="4.7100000000000003E-2"/>
    <n v="5.4999999999999997E-3"/>
    <n v="5.2600000000000001E-2"/>
    <s v="No"/>
    <s v="Yes"/>
    <s v="Yes"/>
    <s v="Yes"/>
    <s v="Yes"/>
    <s v="Yes"/>
    <s v="Yes"/>
    <s v="No"/>
    <s v="No"/>
    <s v="No"/>
    <s v="No"/>
    <s v="No"/>
    <s v="No"/>
    <s v="No"/>
    <s v="Standard"/>
  </r>
  <r>
    <n v="159880"/>
    <x v="1617"/>
    <s v="Seattle School District"/>
    <s v="17-001"/>
    <s v="King"/>
    <s v="7th District"/>
    <x v="0"/>
    <x v="0"/>
    <s v="No"/>
    <s v="Yes"/>
    <s v="West Seattle Elementary School"/>
    <s v="500 SW Spokane St"/>
    <m/>
    <s v="Seattle"/>
    <s v="Washington"/>
    <s v="98116"/>
    <n v="355"/>
    <n v="0"/>
    <n v="0"/>
    <n v="355"/>
    <n v="1"/>
    <n v="0"/>
    <n v="1"/>
    <s v="Yes"/>
    <s v="Yes"/>
    <s v="Yes"/>
    <s v="Yes"/>
    <s v="Yes"/>
    <s v="Yes"/>
    <s v="Yes"/>
    <s v="No"/>
    <s v="No"/>
    <s v="No"/>
    <s v="No"/>
    <s v="No"/>
    <s v="No"/>
    <s v="No"/>
    <s v="CEP"/>
  </r>
  <r>
    <n v="159880"/>
    <x v="1618"/>
    <s v="Seattle School District"/>
    <s v="17-001"/>
    <s v="King"/>
    <s v="7th District"/>
    <x v="0"/>
    <x v="0"/>
    <s v="No"/>
    <s v="Yes"/>
    <s v="West Seattle High School"/>
    <s v="3000 California Ave SW"/>
    <m/>
    <s v="Seattle"/>
    <s v="Washington"/>
    <s v="98116"/>
    <n v="109"/>
    <n v="23"/>
    <n v="1215"/>
    <n v="1347"/>
    <n v="8.09E-2"/>
    <n v="1.7100000000000001E-2"/>
    <n v="9.8000000000000004E-2"/>
    <s v="No"/>
    <s v="No"/>
    <s v="No"/>
    <s v="No"/>
    <s v="No"/>
    <s v="No"/>
    <s v="No"/>
    <s v="No"/>
    <s v="No"/>
    <s v="No"/>
    <s v="Yes"/>
    <s v="Yes"/>
    <s v="Yes"/>
    <s v="Yes"/>
    <s v="Standard"/>
  </r>
  <r>
    <n v="159880"/>
    <x v="1619"/>
    <s v="Seattle School District"/>
    <s v="17-001"/>
    <s v="King"/>
    <s v="7th District"/>
    <x v="0"/>
    <x v="0"/>
    <s v="No"/>
    <s v="Yes"/>
    <s v="West Woodland Elementary"/>
    <s v="5601 4th Ave. N.W."/>
    <m/>
    <s v="Seattle"/>
    <s v="Washington"/>
    <s v="98107"/>
    <n v="19"/>
    <n v="4"/>
    <n v="376"/>
    <n v="399"/>
    <n v="4.7600000000000003E-2"/>
    <n v="0.01"/>
    <n v="5.7599999999999998E-2"/>
    <s v="No"/>
    <s v="Yes"/>
    <s v="Yes"/>
    <s v="Yes"/>
    <s v="Yes"/>
    <s v="Yes"/>
    <s v="Yes"/>
    <s v="No"/>
    <s v="No"/>
    <s v="No"/>
    <s v="No"/>
    <s v="No"/>
    <s v="No"/>
    <s v="No"/>
    <s v="Standard"/>
  </r>
  <r>
    <n v="159880"/>
    <x v="1620"/>
    <s v="Seattle School District"/>
    <s v="17-001"/>
    <s v="King"/>
    <s v="7th District"/>
    <x v="0"/>
    <x v="0"/>
    <s v="No"/>
    <s v="Yes"/>
    <s v="Whitman Middle School"/>
    <s v="9201 15th Ave. N.W."/>
    <m/>
    <s v="Seattle"/>
    <s v="Washington"/>
    <s v="98117"/>
    <n v="54"/>
    <n v="8"/>
    <n v="623"/>
    <n v="685"/>
    <n v="7.8799999999999995E-2"/>
    <n v="1.17E-2"/>
    <n v="9.0499999999999997E-2"/>
    <s v="No"/>
    <s v="No"/>
    <s v="No"/>
    <s v="No"/>
    <s v="No"/>
    <s v="No"/>
    <s v="No"/>
    <s v="Yes"/>
    <s v="Yes"/>
    <s v="Yes"/>
    <s v="No"/>
    <s v="No"/>
    <s v="No"/>
    <s v="No"/>
    <s v="Standard"/>
  </r>
  <r>
    <n v="159880"/>
    <x v="1621"/>
    <s v="Seattle School District"/>
    <s v="17-001"/>
    <s v="King"/>
    <s v="7th District"/>
    <x v="0"/>
    <x v="0"/>
    <s v="No"/>
    <s v="Yes"/>
    <s v="Whittier Elementary"/>
    <s v="1320 N.W. 75th St."/>
    <m/>
    <s v="Seattle"/>
    <s v="Washington"/>
    <s v="98117"/>
    <n v="15"/>
    <n v="4"/>
    <n v="346"/>
    <n v="365"/>
    <n v="4.1099999999999998E-2"/>
    <n v="1.0999999999999999E-2"/>
    <n v="5.21E-2"/>
    <s v="No"/>
    <s v="Yes"/>
    <s v="Yes"/>
    <s v="Yes"/>
    <s v="Yes"/>
    <s v="Yes"/>
    <s v="Yes"/>
    <s v="No"/>
    <s v="No"/>
    <s v="No"/>
    <s v="No"/>
    <s v="No"/>
    <s v="No"/>
    <s v="No"/>
    <s v="Standard"/>
  </r>
  <r>
    <n v="159880"/>
    <x v="1622"/>
    <s v="Seattle School District"/>
    <s v="17-001"/>
    <s v="King"/>
    <s v="7th District"/>
    <x v="0"/>
    <x v="0"/>
    <s v="No"/>
    <s v="Yes"/>
    <s v="Wing Luke Elementary"/>
    <s v="3701 S Kenyon St."/>
    <m/>
    <s v="Seattle"/>
    <s v="Washington"/>
    <s v="98118"/>
    <n v="278"/>
    <n v="0"/>
    <n v="39"/>
    <n v="317"/>
    <n v="0.877"/>
    <n v="0"/>
    <n v="0.877"/>
    <s v="Yes"/>
    <s v="Yes"/>
    <s v="Yes"/>
    <s v="Yes"/>
    <s v="Yes"/>
    <s v="Yes"/>
    <s v="Yes"/>
    <s v="No"/>
    <s v="No"/>
    <s v="No"/>
    <s v="No"/>
    <s v="No"/>
    <s v="No"/>
    <s v="No"/>
    <s v="CEP"/>
  </r>
  <r>
    <n v="159978"/>
    <x v="1623"/>
    <s v="Sedro-Woolley School District"/>
    <s v="29-101"/>
    <s v="Skagit"/>
    <s v="2nd District"/>
    <x v="0"/>
    <x v="0"/>
    <s v="No"/>
    <s v="Yes"/>
    <s v="Big Lake Elementary"/>
    <s v="16802 Lake View Blvd"/>
    <m/>
    <s v="Mount Vernon"/>
    <s v="Washington"/>
    <s v="98274"/>
    <n v="86"/>
    <n v="0"/>
    <n v="182"/>
    <n v="268"/>
    <n v="0.32090000000000002"/>
    <n v="0"/>
    <n v="0.32090000000000002"/>
    <s v="No"/>
    <s v="Yes"/>
    <s v="Yes"/>
    <s v="Yes"/>
    <s v="Yes"/>
    <s v="Yes"/>
    <s v="Yes"/>
    <s v="Yes"/>
    <s v="No"/>
    <s v="No"/>
    <s v="No"/>
    <s v="No"/>
    <s v="No"/>
    <s v="No"/>
    <s v="CEP"/>
  </r>
  <r>
    <n v="159978"/>
    <x v="1624"/>
    <s v="Sedro-Woolley School District"/>
    <s v="29-101"/>
    <s v="Skagit"/>
    <s v="2nd District"/>
    <x v="0"/>
    <x v="0"/>
    <s v="No"/>
    <s v="Yes"/>
    <s v="Cascade Middle School"/>
    <s v="905 McGarigle Road"/>
    <m/>
    <s v="Sedro-Woolley"/>
    <s v="Washington"/>
    <s v="98284"/>
    <n v="436"/>
    <n v="0"/>
    <n v="254"/>
    <n v="690"/>
    <n v="0.63190000000000002"/>
    <n v="0"/>
    <n v="0.63190000000000002"/>
    <s v="No"/>
    <s v="No"/>
    <s v="No"/>
    <s v="No"/>
    <s v="No"/>
    <s v="No"/>
    <s v="No"/>
    <s v="No"/>
    <s v="Yes"/>
    <s v="Yes"/>
    <s v="No"/>
    <s v="No"/>
    <s v="No"/>
    <s v="No"/>
    <s v="CEP"/>
  </r>
  <r>
    <n v="159978"/>
    <x v="1625"/>
    <s v="Sedro-Woolley School District"/>
    <s v="29-101"/>
    <s v="Skagit"/>
    <s v="2nd District"/>
    <x v="0"/>
    <x v="0"/>
    <s v="No"/>
    <s v="Yes"/>
    <s v="Central Elementary"/>
    <s v="601 Talcott Street"/>
    <m/>
    <s v="Sedro-Woolley"/>
    <s v="Washington"/>
    <s v="98284"/>
    <n v="342"/>
    <n v="0"/>
    <n v="123"/>
    <n v="465"/>
    <n v="0.73550000000000004"/>
    <n v="0"/>
    <n v="0.73550000000000004"/>
    <s v="Yes"/>
    <s v="Yes"/>
    <s v="Yes"/>
    <s v="Yes"/>
    <s v="Yes"/>
    <s v="Yes"/>
    <s v="Yes"/>
    <s v="Yes"/>
    <s v="No"/>
    <s v="No"/>
    <s v="No"/>
    <s v="No"/>
    <s v="No"/>
    <s v="No"/>
    <s v="CEP"/>
  </r>
  <r>
    <n v="159978"/>
    <x v="1626"/>
    <s v="Sedro-Woolley School District"/>
    <s v="29-101"/>
    <s v="Skagit"/>
    <s v="2nd District"/>
    <x v="0"/>
    <x v="0"/>
    <s v="No"/>
    <s v="Yes"/>
    <s v="Clear Lake Elementary"/>
    <s v="23631 Lake Street"/>
    <m/>
    <s v="Clear Lake"/>
    <s v="Washington"/>
    <s v="98235"/>
    <n v="151"/>
    <n v="0"/>
    <n v="148"/>
    <n v="299"/>
    <n v="0.505"/>
    <n v="0"/>
    <n v="0.505"/>
    <s v="No"/>
    <s v="Yes"/>
    <s v="Yes"/>
    <s v="Yes"/>
    <s v="Yes"/>
    <s v="Yes"/>
    <s v="Yes"/>
    <s v="Yes"/>
    <s v="No"/>
    <s v="No"/>
    <s v="No"/>
    <s v="No"/>
    <s v="No"/>
    <s v="No"/>
    <s v="CEP"/>
  </r>
  <r>
    <n v="159978"/>
    <x v="1627"/>
    <s v="Sedro-Woolley School District"/>
    <s v="29-101"/>
    <s v="Skagit"/>
    <s v="2nd District"/>
    <x v="0"/>
    <x v="0"/>
    <s v="No"/>
    <s v="Yes"/>
    <s v="Evergreen Elementary"/>
    <s v="1007 McGarigle Road"/>
    <m/>
    <s v="Sedro-Woolley"/>
    <s v="Washington"/>
    <s v="98284"/>
    <n v="445"/>
    <n v="0"/>
    <n v="107"/>
    <n v="552"/>
    <n v="0.80620000000000003"/>
    <n v="0"/>
    <n v="0.80620000000000003"/>
    <s v="No"/>
    <s v="Yes"/>
    <s v="Yes"/>
    <s v="Yes"/>
    <s v="Yes"/>
    <s v="Yes"/>
    <s v="Yes"/>
    <s v="Yes"/>
    <s v="No"/>
    <s v="No"/>
    <s v="No"/>
    <s v="No"/>
    <s v="No"/>
    <s v="No"/>
    <s v="CEP"/>
  </r>
  <r>
    <n v="159978"/>
    <x v="1628"/>
    <s v="Sedro-Woolley School District"/>
    <s v="29-101"/>
    <s v="Skagit"/>
    <s v="2nd District"/>
    <x v="0"/>
    <x v="0"/>
    <s v="No"/>
    <s v="Yes"/>
    <s v="Good Beginnings Pre-School"/>
    <s v="780 Cook Rd."/>
    <m/>
    <s v="Sedro-Woolley"/>
    <s v="Washington"/>
    <s v="98284"/>
    <n v="28"/>
    <n v="0"/>
    <n v="20"/>
    <n v="48"/>
    <n v="0.58330000000000004"/>
    <n v="0"/>
    <n v="0.58330000000000004"/>
    <s v="Yes"/>
    <s v="No"/>
    <s v="No"/>
    <s v="No"/>
    <s v="No"/>
    <s v="No"/>
    <s v="No"/>
    <s v="No"/>
    <s v="No"/>
    <s v="No"/>
    <s v="No"/>
    <s v="No"/>
    <s v="No"/>
    <s v="No"/>
    <s v="CEP"/>
  </r>
  <r>
    <n v="159978"/>
    <x v="1629"/>
    <s v="Sedro-Woolley School District"/>
    <s v="29-101"/>
    <s v="Skagit"/>
    <s v="2nd District"/>
    <x v="0"/>
    <x v="0"/>
    <s v="No"/>
    <s v="Yes"/>
    <s v="Lyman Elementary School"/>
    <s v="8183 Lyman Ave."/>
    <m/>
    <s v="Lyman"/>
    <s v="Washington"/>
    <s v="98263"/>
    <n v="103"/>
    <n v="0"/>
    <n v="62"/>
    <n v="165"/>
    <n v="0.62419999999999998"/>
    <n v="0"/>
    <n v="0.62419999999999998"/>
    <s v="No"/>
    <s v="Yes"/>
    <s v="Yes"/>
    <s v="Yes"/>
    <s v="Yes"/>
    <s v="Yes"/>
    <s v="Yes"/>
    <s v="Yes"/>
    <s v="No"/>
    <s v="No"/>
    <s v="No"/>
    <s v="No"/>
    <s v="No"/>
    <s v="No"/>
    <s v="CEP"/>
  </r>
  <r>
    <n v="159978"/>
    <x v="1630"/>
    <s v="Sedro-Woolley School District"/>
    <s v="29-101"/>
    <s v="Skagit"/>
    <s v="2nd District"/>
    <x v="0"/>
    <x v="0"/>
    <s v="No"/>
    <s v="Yes"/>
    <s v="Mary Purcell Elementary"/>
    <s v="700 Bennett Street"/>
    <m/>
    <s v="Sedro Woolley"/>
    <s v="Washington"/>
    <s v="98284"/>
    <n v="404"/>
    <n v="0"/>
    <n v="6"/>
    <n v="410"/>
    <n v="0.98540000000000005"/>
    <n v="0"/>
    <n v="0.98540000000000005"/>
    <s v="Yes"/>
    <s v="Yes"/>
    <s v="Yes"/>
    <s v="Yes"/>
    <s v="Yes"/>
    <s v="Yes"/>
    <s v="Yes"/>
    <s v="Yes"/>
    <s v="No"/>
    <s v="No"/>
    <s v="No"/>
    <s v="No"/>
    <s v="No"/>
    <s v="No"/>
    <s v="CEP"/>
  </r>
  <r>
    <n v="159978"/>
    <x v="1631"/>
    <s v="Sedro-Woolley School District"/>
    <s v="29-101"/>
    <s v="Skagit"/>
    <s v="2nd District"/>
    <x v="0"/>
    <x v="0"/>
    <s v="No"/>
    <s v="Yes"/>
    <s v="Samish Elementary"/>
    <s v="23953 Prairie Road"/>
    <m/>
    <s v="Sedro Woolley"/>
    <s v="Washington"/>
    <s v="98284"/>
    <n v="101"/>
    <n v="0"/>
    <n v="76"/>
    <n v="177"/>
    <n v="0.5706"/>
    <n v="0"/>
    <n v="0.5706"/>
    <s v="No"/>
    <s v="Yes"/>
    <s v="Yes"/>
    <s v="Yes"/>
    <s v="Yes"/>
    <s v="Yes"/>
    <s v="Yes"/>
    <s v="Yes"/>
    <s v="No"/>
    <s v="No"/>
    <s v="No"/>
    <s v="No"/>
    <s v="No"/>
    <s v="No"/>
    <s v="CEP"/>
  </r>
  <r>
    <n v="159978"/>
    <x v="1632"/>
    <s v="Sedro-Woolley School District"/>
    <s v="29-101"/>
    <s v="Skagit"/>
    <s v="2nd District"/>
    <x v="0"/>
    <x v="0"/>
    <s v="No"/>
    <s v="Yes"/>
    <s v="Sedro-Woolley High School"/>
    <s v="1235 Third Street"/>
    <m/>
    <s v="Sedro-Woolley"/>
    <s v="Washington"/>
    <s v="98284"/>
    <n v="758"/>
    <n v="0"/>
    <n v="470"/>
    <n v="1228"/>
    <n v="0.61729999999999996"/>
    <n v="0"/>
    <n v="0.61729999999999996"/>
    <s v="No"/>
    <s v="No"/>
    <s v="No"/>
    <s v="No"/>
    <s v="No"/>
    <s v="No"/>
    <s v="No"/>
    <s v="No"/>
    <s v="No"/>
    <s v="No"/>
    <s v="Yes"/>
    <s v="Yes"/>
    <s v="Yes"/>
    <s v="Yes"/>
    <s v="CEP"/>
  </r>
  <r>
    <n v="159978"/>
    <x v="1633"/>
    <s v="Sedro-Woolley School District"/>
    <s v="29-101"/>
    <s v="Skagit"/>
    <s v="2nd District"/>
    <x v="0"/>
    <x v="0"/>
    <s v="No"/>
    <s v="Yes"/>
    <s v="State Street High School"/>
    <s v="800 State Street"/>
    <m/>
    <s v="Sedro-Woolley"/>
    <s v="Washington"/>
    <s v="98284"/>
    <n v="157"/>
    <n v="0"/>
    <n v="0"/>
    <n v="157"/>
    <n v="1"/>
    <n v="0"/>
    <n v="1"/>
    <s v="No"/>
    <s v="No"/>
    <s v="No"/>
    <s v="No"/>
    <s v="No"/>
    <s v="No"/>
    <s v="No"/>
    <s v="No"/>
    <s v="No"/>
    <s v="No"/>
    <s v="Yes"/>
    <s v="Yes"/>
    <s v="Yes"/>
    <s v="Yes"/>
    <s v="CEP"/>
  </r>
  <r>
    <n v="159908"/>
    <x v="1634"/>
    <s v="Selah School District"/>
    <s v="39-119"/>
    <s v="Yakima"/>
    <s v="4th District"/>
    <x v="0"/>
    <x v="0"/>
    <s v="No"/>
    <s v="Yes"/>
    <s v="John Cambell Elementary"/>
    <s v="316 W Naches Ave"/>
    <m/>
    <s v="Selah"/>
    <s v="Washington"/>
    <s v="98942"/>
    <n v="383"/>
    <n v="0"/>
    <n v="141"/>
    <n v="524"/>
    <n v="0.73089999999999999"/>
    <n v="0"/>
    <n v="0.73089999999999999"/>
    <s v="No"/>
    <s v="No"/>
    <s v="Yes"/>
    <s v="Yes"/>
    <s v="No"/>
    <s v="No"/>
    <s v="No"/>
    <s v="No"/>
    <s v="No"/>
    <s v="No"/>
    <s v="No"/>
    <s v="No"/>
    <s v="No"/>
    <s v="No"/>
    <s v="CEP"/>
  </r>
  <r>
    <n v="159908"/>
    <x v="1635"/>
    <s v="Selah School District"/>
    <s v="39-119"/>
    <s v="Yakima"/>
    <s v="4th District"/>
    <x v="0"/>
    <x v="0"/>
    <s v="No"/>
    <s v="Yes"/>
    <s v="Robert Lince"/>
    <s v="316 W Naches"/>
    <m/>
    <s v="Selah"/>
    <s v="Washington"/>
    <s v="98942"/>
    <n v="346"/>
    <n v="0"/>
    <n v="54"/>
    <n v="400"/>
    <n v="0.86499999999999999"/>
    <n v="0"/>
    <n v="0.86499999999999999"/>
    <s v="Yes"/>
    <s v="Yes"/>
    <s v="No"/>
    <s v="No"/>
    <s v="No"/>
    <s v="No"/>
    <s v="No"/>
    <s v="No"/>
    <s v="No"/>
    <s v="No"/>
    <s v="No"/>
    <s v="No"/>
    <s v="No"/>
    <s v="Yes"/>
    <s v="CEP"/>
  </r>
  <r>
    <n v="159908"/>
    <x v="1636"/>
    <s v="Selah School District"/>
    <s v="39-119"/>
    <m/>
    <s v="4th District"/>
    <x v="0"/>
    <x v="0"/>
    <s v="No"/>
    <s v="Yes"/>
    <s v="Selah High"/>
    <s v="316 W Naches Ave"/>
    <m/>
    <s v="Selah"/>
    <s v="Washington"/>
    <s v="98942"/>
    <n v="759"/>
    <n v="0"/>
    <n v="449"/>
    <n v="1208"/>
    <n v="0.62829999999999997"/>
    <n v="0"/>
    <n v="0.62829999999999997"/>
    <s v="No"/>
    <s v="No"/>
    <s v="No"/>
    <s v="No"/>
    <s v="No"/>
    <s v="No"/>
    <s v="No"/>
    <s v="No"/>
    <s v="No"/>
    <s v="No"/>
    <s v="Yes"/>
    <s v="Yes"/>
    <s v="Yes"/>
    <s v="Yes"/>
    <s v="CEP"/>
  </r>
  <r>
    <n v="159908"/>
    <x v="1637"/>
    <s v="Selah School District"/>
    <s v="39-119"/>
    <m/>
    <s v="4th District"/>
    <x v="0"/>
    <x v="0"/>
    <s v="No"/>
    <s v="Yes"/>
    <s v="Selah Intermediate"/>
    <s v="316 W Naches Ave"/>
    <m/>
    <s v="Selah"/>
    <s v="Washington"/>
    <s v="98942"/>
    <n v="586"/>
    <n v="0"/>
    <n v="247"/>
    <n v="833"/>
    <n v="0.70350000000000001"/>
    <n v="0"/>
    <n v="0.70350000000000001"/>
    <s v="No"/>
    <s v="No"/>
    <s v="No"/>
    <s v="No"/>
    <s v="Yes"/>
    <s v="Yes"/>
    <s v="Yes"/>
    <s v="No"/>
    <s v="No"/>
    <s v="No"/>
    <s v="No"/>
    <s v="No"/>
    <s v="No"/>
    <s v="No"/>
    <s v="CEP"/>
  </r>
  <r>
    <n v="159908"/>
    <x v="1638"/>
    <s v="Selah School District"/>
    <s v="39-119"/>
    <s v="Yakima"/>
    <s v="4th District"/>
    <x v="0"/>
    <x v="0"/>
    <s v="No"/>
    <s v="Yes"/>
    <s v="Selah Middle School"/>
    <s v="411 N. 1st St."/>
    <m/>
    <s v="Selah"/>
    <s v="Washington"/>
    <s v="98942"/>
    <n v="674"/>
    <n v="0"/>
    <n v="242"/>
    <n v="916"/>
    <n v="0.73580000000000001"/>
    <n v="0"/>
    <n v="0.73580000000000001"/>
    <s v="No"/>
    <s v="No"/>
    <s v="No"/>
    <s v="No"/>
    <s v="No"/>
    <s v="No"/>
    <s v="No"/>
    <s v="Yes"/>
    <s v="Yes"/>
    <s v="Yes"/>
    <s v="No"/>
    <s v="No"/>
    <s v="No"/>
    <s v="No"/>
    <s v="CEP"/>
  </r>
  <r>
    <n v="159496"/>
    <x v="1639"/>
    <s v="Selkirk School District"/>
    <s v="26-070"/>
    <s v="Pend Oreille"/>
    <s v="5th District"/>
    <x v="0"/>
    <x v="0"/>
    <s v="No"/>
    <s v="Yes"/>
    <s v="Selkirk Elementary"/>
    <s v="PO Box 68"/>
    <m/>
    <s v="Metaline Falls"/>
    <s v="Washington"/>
    <s v="99153"/>
    <n v="90"/>
    <n v="0"/>
    <n v="36"/>
    <n v="126"/>
    <n v="0.71430000000000005"/>
    <n v="0"/>
    <n v="0.71430000000000005"/>
    <s v="Yes"/>
    <s v="Yes"/>
    <s v="Yes"/>
    <s v="Yes"/>
    <s v="Yes"/>
    <s v="Yes"/>
    <s v="Yes"/>
    <s v="No"/>
    <s v="No"/>
    <s v="No"/>
    <s v="No"/>
    <s v="No"/>
    <s v="No"/>
    <s v="No"/>
    <s v="CEP"/>
  </r>
  <r>
    <n v="159496"/>
    <x v="1640"/>
    <s v="Selkirk School District"/>
    <s v="26-070"/>
    <s v="Pend Oreille"/>
    <s v="5th District"/>
    <x v="0"/>
    <x v="0"/>
    <s v="No"/>
    <s v="Yes"/>
    <s v="Selkirk High School"/>
    <s v="10372 Hwy. 31"/>
    <m/>
    <s v="Ione"/>
    <s v="Washington"/>
    <s v="99139"/>
    <n v="31"/>
    <n v="5"/>
    <n v="39"/>
    <n v="75"/>
    <n v="0.4133"/>
    <n v="6.6699999999999995E-2"/>
    <n v="0.48"/>
    <s v="No"/>
    <s v="No"/>
    <s v="No"/>
    <s v="No"/>
    <s v="No"/>
    <s v="No"/>
    <s v="No"/>
    <s v="No"/>
    <s v="No"/>
    <s v="No"/>
    <s v="Yes"/>
    <s v="Yes"/>
    <s v="Yes"/>
    <s v="Yes"/>
    <s v="Standard"/>
  </r>
  <r>
    <n v="159496"/>
    <x v="1641"/>
    <s v="Selkirk School District"/>
    <s v="26-070"/>
    <s v="Pend Oreille"/>
    <s v="5th District"/>
    <x v="0"/>
    <x v="0"/>
    <s v="No"/>
    <s v="Yes"/>
    <s v="Selkirk Middle School"/>
    <s v="10372 Hwy. 31"/>
    <m/>
    <s v="Ione"/>
    <s v="Washington"/>
    <s v="99139"/>
    <n v="42"/>
    <n v="0"/>
    <n v="22"/>
    <n v="64"/>
    <n v="0.65629999999999999"/>
    <n v="0"/>
    <n v="0.65629999999999999"/>
    <s v="No"/>
    <s v="No"/>
    <s v="No"/>
    <s v="No"/>
    <s v="No"/>
    <s v="No"/>
    <s v="No"/>
    <s v="Yes"/>
    <s v="Yes"/>
    <s v="Yes"/>
    <s v="No"/>
    <s v="No"/>
    <s v="No"/>
    <s v="No"/>
    <s v="CEP"/>
  </r>
  <r>
    <n v="159340"/>
    <x v="1642"/>
    <s v="Sequim School District"/>
    <s v="05-323"/>
    <s v="Clallam"/>
    <s v="6th District"/>
    <x v="0"/>
    <x v="0"/>
    <s v="No"/>
    <s v="Yes"/>
    <s v="Greywolf Elementary"/>
    <s v="171 Carlsborg Road"/>
    <m/>
    <s v="Sequim"/>
    <s v="Washington"/>
    <s v="98382"/>
    <n v="159"/>
    <n v="52"/>
    <n v="323"/>
    <n v="534"/>
    <n v="0.29780000000000001"/>
    <n v="9.74E-2"/>
    <n v="0.39510000000000001"/>
    <s v="No"/>
    <s v="Yes"/>
    <s v="Yes"/>
    <s v="Yes"/>
    <s v="Yes"/>
    <s v="Yes"/>
    <s v="Yes"/>
    <s v="No"/>
    <s v="No"/>
    <s v="No"/>
    <s v="No"/>
    <s v="No"/>
    <s v="No"/>
    <s v="No"/>
    <s v="Standard"/>
  </r>
  <r>
    <n v="159340"/>
    <x v="1643"/>
    <s v="Sequim School District"/>
    <s v="05-323"/>
    <s v="Clallam"/>
    <s v="6th District"/>
    <x v="0"/>
    <x v="0"/>
    <s v="No"/>
    <s v="Yes"/>
    <s v="Helen Haller Elementary"/>
    <s v="350 W. Fir Street"/>
    <m/>
    <s v="Sequim"/>
    <s v="Washington"/>
    <s v="98382"/>
    <n v="379"/>
    <n v="0"/>
    <n v="167"/>
    <n v="546"/>
    <n v="0.69410000000000005"/>
    <n v="0"/>
    <n v="0.69410000000000005"/>
    <s v="Yes"/>
    <s v="Yes"/>
    <s v="Yes"/>
    <s v="Yes"/>
    <s v="Yes"/>
    <s v="Yes"/>
    <s v="Yes"/>
    <s v="No"/>
    <s v="No"/>
    <s v="No"/>
    <s v="No"/>
    <s v="No"/>
    <s v="No"/>
    <s v="No"/>
    <s v="CEP"/>
  </r>
  <r>
    <n v="159340"/>
    <x v="1644"/>
    <s v="Sequim School District"/>
    <s v="05-323"/>
    <s v="Clallam"/>
    <s v="6th District"/>
    <x v="0"/>
    <x v="0"/>
    <s v="No"/>
    <s v="Yes"/>
    <s v="Sequim Community School"/>
    <s v="400 North 2nd Ave"/>
    <m/>
    <s v="Sequim"/>
    <s v="Washington"/>
    <s v="98382"/>
    <n v="29"/>
    <n v="14"/>
    <n v="55"/>
    <n v="98"/>
    <n v="0.2959"/>
    <n v="0.1429"/>
    <n v="0.43880000000000002"/>
    <s v="No"/>
    <s v="Yes"/>
    <s v="Yes"/>
    <s v="Yes"/>
    <s v="Yes"/>
    <s v="Yes"/>
    <s v="Yes"/>
    <s v="Yes"/>
    <s v="Yes"/>
    <s v="Yes"/>
    <s v="Yes"/>
    <s v="Yes"/>
    <s v="Yes"/>
    <s v="Yes"/>
    <s v="Standard"/>
  </r>
  <r>
    <n v="159340"/>
    <x v="1645"/>
    <s v="Sequim School District"/>
    <s v="05-323"/>
    <s v="Clallam"/>
    <s v="6th District"/>
    <x v="0"/>
    <x v="0"/>
    <s v="No"/>
    <s v="Yes"/>
    <s v="Sequim High School"/>
    <s v="601 N. Sequim Avenue"/>
    <m/>
    <s v="Sequim"/>
    <s v="Washington"/>
    <s v="98382"/>
    <n v="224"/>
    <n v="65"/>
    <n v="522"/>
    <n v="811"/>
    <n v="0.2762"/>
    <n v="8.0100000000000005E-2"/>
    <n v="0.35639999999999999"/>
    <s v="No"/>
    <s v="No"/>
    <s v="No"/>
    <s v="No"/>
    <s v="No"/>
    <s v="No"/>
    <s v="No"/>
    <s v="No"/>
    <s v="No"/>
    <s v="No"/>
    <s v="Yes"/>
    <s v="Yes"/>
    <s v="Yes"/>
    <s v="Yes"/>
    <s v="Standard"/>
  </r>
  <r>
    <n v="159340"/>
    <x v="1646"/>
    <s v="Sequim School District"/>
    <s v="05-323"/>
    <s v="Clallam"/>
    <s v="6th District"/>
    <x v="0"/>
    <x v="0"/>
    <s v="No"/>
    <s v="Yes"/>
    <s v="Sequim Middle School"/>
    <s v="301 W. Hendrickson Rd."/>
    <m/>
    <s v="Sequim"/>
    <s v="Washington"/>
    <s v="98382"/>
    <n v="171"/>
    <n v="44"/>
    <n v="365"/>
    <n v="580"/>
    <n v="0.29480000000000001"/>
    <n v="7.5899999999999995E-2"/>
    <n v="0.37069999999999997"/>
    <s v="No"/>
    <s v="No"/>
    <s v="No"/>
    <s v="No"/>
    <s v="No"/>
    <s v="No"/>
    <s v="No"/>
    <s v="Yes"/>
    <s v="Yes"/>
    <s v="Yes"/>
    <s v="No"/>
    <s v="No"/>
    <s v="No"/>
    <s v="No"/>
    <s v="Standard"/>
  </r>
  <r>
    <n v="159487"/>
    <x v="1647"/>
    <s v="Shelton School District"/>
    <s v="23-309"/>
    <s v="Mason"/>
    <s v="10th District"/>
    <x v="0"/>
    <x v="0"/>
    <s v="No"/>
    <s v="Yes"/>
    <s v="Bordeaux Elementary"/>
    <s v="350 University Ave."/>
    <m/>
    <s v="Shelton"/>
    <s v="Washington"/>
    <s v="98584"/>
    <n v="475"/>
    <n v="0"/>
    <n v="30"/>
    <n v="505"/>
    <n v="0.94059999999999999"/>
    <n v="0"/>
    <n v="0.94059999999999999"/>
    <s v="No"/>
    <s v="Yes"/>
    <s v="Yes"/>
    <s v="Yes"/>
    <s v="Yes"/>
    <s v="Yes"/>
    <s v="No"/>
    <s v="No"/>
    <s v="No"/>
    <s v="No"/>
    <s v="No"/>
    <s v="No"/>
    <s v="No"/>
    <s v="No"/>
    <s v="CEP"/>
  </r>
  <r>
    <n v="159487"/>
    <x v="1648"/>
    <s v="Shelton School District"/>
    <s v="23-309"/>
    <s v="Mason"/>
    <s v="10th District"/>
    <x v="0"/>
    <x v="0"/>
    <s v="No"/>
    <s v="Yes"/>
    <s v="Cedar High School"/>
    <s v="937 W Alpine Way"/>
    <s v="Alpine Way"/>
    <s v="Shelton"/>
    <s v="Washington"/>
    <s v="98584"/>
    <n v="72"/>
    <n v="0"/>
    <n v="19"/>
    <n v="91"/>
    <n v="0.79120000000000001"/>
    <n v="0"/>
    <n v="0.79120000000000001"/>
    <s v="No"/>
    <s v="No"/>
    <s v="No"/>
    <s v="No"/>
    <s v="No"/>
    <s v="No"/>
    <s v="No"/>
    <s v="No"/>
    <s v="No"/>
    <s v="No"/>
    <s v="Yes"/>
    <s v="Yes"/>
    <s v="Yes"/>
    <s v="Yes"/>
    <s v="CEP"/>
  </r>
  <r>
    <n v="159487"/>
    <x v="1649"/>
    <s v="Shelton School District"/>
    <s v="23-309"/>
    <s v="Mason"/>
    <s v="10th District"/>
    <x v="0"/>
    <x v="0"/>
    <s v="No"/>
    <s v="Yes"/>
    <s v="CHOICE Alternative School"/>
    <s v="807 W Pine St."/>
    <m/>
    <s v="Shelton"/>
    <s v="Washington"/>
    <s v="98584"/>
    <n v="168"/>
    <n v="0"/>
    <n v="8"/>
    <n v="176"/>
    <n v="0.95450000000000002"/>
    <n v="0"/>
    <n v="0.95450000000000002"/>
    <s v="No"/>
    <s v="No"/>
    <s v="No"/>
    <s v="No"/>
    <s v="No"/>
    <s v="No"/>
    <s v="No"/>
    <s v="Yes"/>
    <s v="Yes"/>
    <s v="Yes"/>
    <s v="Yes"/>
    <s v="Yes"/>
    <s v="Yes"/>
    <s v="Yes"/>
    <s v="CEP"/>
  </r>
  <r>
    <n v="159487"/>
    <x v="1650"/>
    <s v="Shelton School District"/>
    <s v="23-309"/>
    <s v="Mason"/>
    <s v="10th District"/>
    <x v="0"/>
    <x v="0"/>
    <s v="No"/>
    <s v="Yes"/>
    <s v="Evergreen Elementary  School"/>
    <s v="900 West Franlkin Street"/>
    <m/>
    <s v="Shelton"/>
    <s v="Washington"/>
    <s v="98584"/>
    <n v="429"/>
    <n v="0"/>
    <n v="0"/>
    <n v="429"/>
    <n v="1"/>
    <n v="0"/>
    <n v="1"/>
    <s v="No"/>
    <s v="Yes"/>
    <s v="Yes"/>
    <s v="Yes"/>
    <s v="Yes"/>
    <s v="Yes"/>
    <s v="No"/>
    <s v="No"/>
    <s v="No"/>
    <s v="No"/>
    <s v="No"/>
    <s v="No"/>
    <s v="No"/>
    <s v="No"/>
    <s v="CEP"/>
  </r>
  <r>
    <n v="159487"/>
    <x v="1651"/>
    <s v="Shelton School District"/>
    <s v="23-309"/>
    <s v="Mason"/>
    <s v="10th District"/>
    <x v="0"/>
    <x v="0"/>
    <s v="No"/>
    <s v="Yes"/>
    <s v="Mt View Elementary School"/>
    <s v="534 East K Street"/>
    <m/>
    <s v="Shelton"/>
    <s v="Washington"/>
    <s v="98584"/>
    <n v="503"/>
    <n v="0"/>
    <n v="22"/>
    <n v="525"/>
    <n v="0.95809999999999995"/>
    <n v="0"/>
    <n v="0.95809999999999995"/>
    <s v="No"/>
    <s v="Yes"/>
    <s v="Yes"/>
    <s v="Yes"/>
    <s v="Yes"/>
    <s v="Yes"/>
    <s v="No"/>
    <s v="No"/>
    <s v="No"/>
    <s v="No"/>
    <s v="No"/>
    <s v="No"/>
    <s v="No"/>
    <s v="No"/>
    <s v="CEP"/>
  </r>
  <r>
    <n v="159487"/>
    <x v="1652"/>
    <s v="Shelton School District"/>
    <s v="23-309"/>
    <s v="Mason"/>
    <s v="10th District"/>
    <x v="0"/>
    <x v="0"/>
    <s v="No"/>
    <s v="Yes"/>
    <s v="Oakland Bay Junior High"/>
    <s v="3301 N. Shelton Springs Rd."/>
    <m/>
    <s v="Shelton"/>
    <s v="Washington"/>
    <s v="98584"/>
    <n v="561"/>
    <n v="0"/>
    <n v="50"/>
    <n v="611"/>
    <n v="0.91820000000000002"/>
    <n v="0"/>
    <n v="0.91820000000000002"/>
    <s v="No"/>
    <s v="No"/>
    <s v="No"/>
    <s v="No"/>
    <s v="No"/>
    <s v="No"/>
    <s v="No"/>
    <s v="No"/>
    <s v="Yes"/>
    <s v="Yes"/>
    <s v="No"/>
    <s v="No"/>
    <s v="No"/>
    <s v="No"/>
    <s v="CEP"/>
  </r>
  <r>
    <n v="159487"/>
    <x v="1653"/>
    <s v="Shelton School District"/>
    <s v="23-309"/>
    <s v="Mason"/>
    <s v="10th District"/>
    <x v="0"/>
    <x v="0"/>
    <s v="No"/>
    <s v="Yes"/>
    <s v="Olympic Middle School"/>
    <s v="800 E.  K Street"/>
    <m/>
    <s v="Shelton"/>
    <s v="Washington"/>
    <s v="98584"/>
    <n v="518"/>
    <n v="0"/>
    <n v="20"/>
    <n v="538"/>
    <n v="0.96279999999999999"/>
    <n v="0"/>
    <n v="0.96279999999999999"/>
    <s v="No"/>
    <s v="No"/>
    <s v="No"/>
    <s v="No"/>
    <s v="No"/>
    <s v="No"/>
    <s v="Yes"/>
    <s v="Yes"/>
    <s v="No"/>
    <s v="No"/>
    <s v="No"/>
    <s v="No"/>
    <s v="No"/>
    <s v="No"/>
    <s v="CEP"/>
  </r>
  <r>
    <n v="159487"/>
    <x v="1654"/>
    <s v="Shelton School District"/>
    <s v="23-309"/>
    <s v="Mason"/>
    <s v="10th District"/>
    <x v="0"/>
    <x v="0"/>
    <s v="No"/>
    <s v="Yes"/>
    <s v="Shelton High School"/>
    <s v="3737 Shelton Springs Rd."/>
    <m/>
    <s v="Shelton"/>
    <s v="Washington"/>
    <s v="98584"/>
    <n v="1136"/>
    <n v="0"/>
    <n v="329"/>
    <n v="1465"/>
    <n v="0.77539999999999998"/>
    <n v="0"/>
    <n v="0.77539999999999998"/>
    <s v="No"/>
    <s v="No"/>
    <s v="No"/>
    <s v="No"/>
    <s v="No"/>
    <s v="No"/>
    <s v="No"/>
    <s v="No"/>
    <s v="No"/>
    <s v="No"/>
    <s v="Yes"/>
    <s v="Yes"/>
    <s v="Yes"/>
    <s v="Yes"/>
    <s v="CEP"/>
  </r>
  <r>
    <n v="159939"/>
    <x v="1655"/>
    <s v="Shoreline School District"/>
    <s v="17-412"/>
    <s v="King"/>
    <s v="7th District"/>
    <x v="0"/>
    <x v="0"/>
    <s v="No"/>
    <s v="Yes"/>
    <s v="Albert Einstein Middle"/>
    <s v="19343 3rd Ave. N.W."/>
    <m/>
    <s v="Shoreline"/>
    <s v="Washington"/>
    <s v="98177"/>
    <n v="176"/>
    <n v="72"/>
    <n v="766"/>
    <n v="1014"/>
    <n v="0.1736"/>
    <n v="7.0999999999999994E-2"/>
    <n v="0.24460000000000001"/>
    <s v="No"/>
    <s v="No"/>
    <s v="No"/>
    <s v="No"/>
    <s v="No"/>
    <s v="No"/>
    <s v="No"/>
    <s v="Yes"/>
    <s v="Yes"/>
    <s v="Yes"/>
    <s v="No"/>
    <s v="No"/>
    <s v="No"/>
    <s v="No"/>
    <s v="Standard"/>
  </r>
  <r>
    <n v="159939"/>
    <x v="1656"/>
    <s v="Shoreline School District"/>
    <s v="17-412"/>
    <s v="King"/>
    <s v="7th District"/>
    <x v="0"/>
    <x v="0"/>
    <s v="No"/>
    <s v="Yes"/>
    <s v="Aldercrest Annex (Cascade School)"/>
    <s v="2800 NE 200th St"/>
    <m/>
    <s v="Shoreline"/>
    <s v="Washington"/>
    <s v="98155"/>
    <n v="19"/>
    <n v="11"/>
    <n v="179"/>
    <n v="209"/>
    <n v="9.0899999999999995E-2"/>
    <n v="5.2600000000000001E-2"/>
    <n v="0.14349999999999999"/>
    <s v="No"/>
    <s v="Yes"/>
    <s v="Yes"/>
    <s v="Yes"/>
    <s v="Yes"/>
    <s v="Yes"/>
    <s v="Yes"/>
    <s v="Yes"/>
    <s v="Yes"/>
    <s v="Yes"/>
    <s v="No"/>
    <s v="No"/>
    <s v="No"/>
    <s v="No"/>
    <s v="Standard"/>
  </r>
  <r>
    <n v="159939"/>
    <x v="1657"/>
    <s v="Shoreline School District"/>
    <s v="17-412"/>
    <s v="King"/>
    <s v="7th District"/>
    <x v="0"/>
    <x v="0"/>
    <s v="No"/>
    <s v="Yes"/>
    <s v="Briarcrest Elementary"/>
    <s v="2715 N.E. 158th"/>
    <m/>
    <s v="Shoreline"/>
    <s v="Washington"/>
    <s v="98155"/>
    <n v="107"/>
    <n v="40"/>
    <n v="315"/>
    <n v="462"/>
    <n v="0.2316"/>
    <n v="8.6599999999999996E-2"/>
    <n v="0.31819999999999998"/>
    <s v="No"/>
    <s v="Yes"/>
    <s v="Yes"/>
    <s v="Yes"/>
    <s v="Yes"/>
    <s v="Yes"/>
    <s v="Yes"/>
    <s v="No"/>
    <s v="No"/>
    <s v="No"/>
    <s v="No"/>
    <s v="No"/>
    <s v="No"/>
    <s v="No"/>
    <s v="Standard"/>
  </r>
  <r>
    <n v="159939"/>
    <x v="1658"/>
    <s v="Shoreline School District"/>
    <s v="17-412"/>
    <s v="King"/>
    <s v="7th District"/>
    <x v="0"/>
    <x v="0"/>
    <s v="No"/>
    <s v="Yes"/>
    <s v="Brookside Elementary"/>
    <s v="17447 37th Ave. N.E."/>
    <m/>
    <s v="Lake Forest Park"/>
    <s v="Washington"/>
    <s v="98155"/>
    <n v="41"/>
    <n v="8"/>
    <n v="291"/>
    <n v="340"/>
    <n v="0.1206"/>
    <n v="2.35E-2"/>
    <n v="0.14410000000000001"/>
    <s v="No"/>
    <s v="Yes"/>
    <s v="Yes"/>
    <s v="Yes"/>
    <s v="Yes"/>
    <s v="Yes"/>
    <s v="Yes"/>
    <s v="No"/>
    <s v="No"/>
    <s v="No"/>
    <s v="No"/>
    <s v="No"/>
    <s v="No"/>
    <s v="No"/>
    <s v="Standard"/>
  </r>
  <r>
    <n v="159939"/>
    <x v="1659"/>
    <s v="Shoreline School District"/>
    <s v="17-412"/>
    <s v="King"/>
    <s v="7th District"/>
    <x v="0"/>
    <x v="0"/>
    <s v="No"/>
    <s v="Yes"/>
    <s v="Early Learning Center"/>
    <s v="1900 N 170th Street"/>
    <m/>
    <s v="Shoreline"/>
    <s v="Washington"/>
    <s v="98155"/>
    <n v="139"/>
    <n v="6"/>
    <n v="193"/>
    <n v="338"/>
    <n v="0.41120000000000001"/>
    <n v="1.78E-2"/>
    <n v="0.42899999999999999"/>
    <s v="Yes"/>
    <s v="No"/>
    <s v="No"/>
    <s v="No"/>
    <s v="No"/>
    <s v="No"/>
    <s v="No"/>
    <s v="No"/>
    <s v="No"/>
    <s v="No"/>
    <s v="No"/>
    <s v="No"/>
    <s v="No"/>
    <s v="No"/>
    <s v="Standard"/>
  </r>
  <r>
    <n v="159939"/>
    <x v="1660"/>
    <s v="Shoreline School District"/>
    <s v="17-412"/>
    <s v="King"/>
    <s v="7th District"/>
    <x v="0"/>
    <x v="0"/>
    <s v="No"/>
    <s v="Yes"/>
    <s v="Echo Lake Elementary"/>
    <s v="19345 Wallingford Ave. N."/>
    <m/>
    <s v="Shoreline"/>
    <s v="Washington"/>
    <s v="98133"/>
    <n v="102"/>
    <n v="47"/>
    <n v="259"/>
    <n v="408"/>
    <n v="0.25"/>
    <n v="0.1152"/>
    <n v="0.36520000000000002"/>
    <s v="No"/>
    <s v="Yes"/>
    <s v="Yes"/>
    <s v="Yes"/>
    <s v="Yes"/>
    <s v="Yes"/>
    <s v="Yes"/>
    <s v="No"/>
    <s v="No"/>
    <s v="No"/>
    <s v="No"/>
    <s v="No"/>
    <s v="No"/>
    <s v="No"/>
    <s v="Standard"/>
  </r>
  <r>
    <n v="159939"/>
    <x v="1661"/>
    <s v="Shoreline School District"/>
    <s v="17-412"/>
    <s v="King"/>
    <s v="7th District"/>
    <x v="0"/>
    <x v="0"/>
    <s v="No"/>
    <s v="Yes"/>
    <s v="Highland Terrace Elementary"/>
    <s v="100 N. 160th"/>
    <m/>
    <s v="Shoreline"/>
    <s v="Washington"/>
    <s v="98133"/>
    <n v="35"/>
    <n v="15"/>
    <n v="300"/>
    <n v="350"/>
    <n v="0.1"/>
    <n v="4.2900000000000001E-2"/>
    <n v="0.1429"/>
    <s v="No"/>
    <s v="Yes"/>
    <s v="Yes"/>
    <s v="Yes"/>
    <s v="Yes"/>
    <s v="Yes"/>
    <s v="Yes"/>
    <s v="No"/>
    <s v="No"/>
    <s v="No"/>
    <s v="No"/>
    <s v="No"/>
    <s v="No"/>
    <s v="No"/>
    <s v="Standard"/>
  </r>
  <r>
    <n v="159939"/>
    <x v="1662"/>
    <s v="Shoreline School District"/>
    <s v="17-412"/>
    <s v="King"/>
    <s v="7th District"/>
    <x v="0"/>
    <x v="0"/>
    <s v="No"/>
    <s v="Yes"/>
    <s v="Kellogg Middle"/>
    <s v="16045 25th Ave NE"/>
    <m/>
    <s v="Shoreline"/>
    <s v="Washington"/>
    <s v="98155"/>
    <n v="221"/>
    <n v="64"/>
    <n v="697"/>
    <n v="982"/>
    <n v="0.22509999999999999"/>
    <n v="6.5199999999999994E-2"/>
    <n v="0.29020000000000001"/>
    <s v="No"/>
    <s v="No"/>
    <s v="No"/>
    <s v="No"/>
    <s v="No"/>
    <s v="No"/>
    <s v="No"/>
    <s v="Yes"/>
    <s v="Yes"/>
    <s v="Yes"/>
    <s v="No"/>
    <s v="No"/>
    <s v="No"/>
    <s v="No"/>
    <s v="Standard"/>
  </r>
  <r>
    <n v="159939"/>
    <x v="1663"/>
    <s v="Shoreline School District"/>
    <s v="17-412"/>
    <s v="King"/>
    <s v="7th District"/>
    <x v="0"/>
    <x v="0"/>
    <s v="No"/>
    <s v="Yes"/>
    <s v="Lake Forest Park Elementary"/>
    <s v="18500 37th N.E."/>
    <m/>
    <s v="Lake Forest Park"/>
    <s v="Washington"/>
    <s v="98155"/>
    <n v="78"/>
    <n v="20"/>
    <n v="328"/>
    <n v="426"/>
    <n v="0.18310000000000001"/>
    <n v="4.6899999999999997E-2"/>
    <n v="0.23"/>
    <s v="No"/>
    <s v="Yes"/>
    <s v="Yes"/>
    <s v="Yes"/>
    <s v="Yes"/>
    <s v="Yes"/>
    <s v="Yes"/>
    <s v="No"/>
    <s v="No"/>
    <s v="No"/>
    <s v="No"/>
    <s v="No"/>
    <s v="No"/>
    <s v="No"/>
    <s v="Standard"/>
  </r>
  <r>
    <n v="159939"/>
    <x v="1664"/>
    <s v="Shoreline School District"/>
    <s v="17-412"/>
    <s v="King"/>
    <s v="7th District"/>
    <x v="0"/>
    <x v="0"/>
    <s v="No"/>
    <s v="Yes"/>
    <s v="Meridian Park Elementary"/>
    <s v="17077 Meridian Ave North"/>
    <m/>
    <s v="Shoreline"/>
    <s v="Washington"/>
    <s v="98133"/>
    <n v="121"/>
    <n v="56"/>
    <n v="351"/>
    <n v="528"/>
    <n v="0.22919999999999999"/>
    <n v="0.1061"/>
    <n v="0.3352"/>
    <s v="No"/>
    <s v="Yes"/>
    <s v="Yes"/>
    <s v="Yes"/>
    <s v="Yes"/>
    <s v="Yes"/>
    <s v="Yes"/>
    <s v="No"/>
    <s v="No"/>
    <s v="No"/>
    <s v="No"/>
    <s v="No"/>
    <s v="No"/>
    <s v="No"/>
    <s v="Standard"/>
  </r>
  <r>
    <n v="159939"/>
    <x v="1665"/>
    <s v="Shoreline School District"/>
    <s v="17-412"/>
    <s v="King"/>
    <s v="7th District"/>
    <x v="0"/>
    <x v="0"/>
    <s v="No"/>
    <s v="Yes"/>
    <s v="Parkwood Elementary"/>
    <s v="1815 N. 155th St."/>
    <m/>
    <s v="Shoreline"/>
    <s v="Washington"/>
    <s v="98133"/>
    <n v="112"/>
    <n v="31"/>
    <n v="278"/>
    <n v="421"/>
    <n v="0.26600000000000001"/>
    <n v="7.3599999999999999E-2"/>
    <n v="0.3397"/>
    <s v="No"/>
    <s v="Yes"/>
    <s v="Yes"/>
    <s v="Yes"/>
    <s v="Yes"/>
    <s v="Yes"/>
    <s v="Yes"/>
    <s v="No"/>
    <s v="No"/>
    <s v="No"/>
    <s v="No"/>
    <s v="No"/>
    <s v="No"/>
    <s v="No"/>
    <s v="Standard"/>
  </r>
  <r>
    <n v="159939"/>
    <x v="1666"/>
    <s v="Shoreline School District"/>
    <s v="17-412"/>
    <s v="King"/>
    <s v="7th District"/>
    <x v="0"/>
    <x v="0"/>
    <s v="No"/>
    <s v="Yes"/>
    <s v="Ridgecrest Elementary"/>
    <s v="16516 10th N.E."/>
    <m/>
    <s v="Shoreline"/>
    <s v="Washington"/>
    <s v="98155"/>
    <n v="129"/>
    <n v="40"/>
    <n v="282"/>
    <n v="451"/>
    <n v="0.28599999999999998"/>
    <n v="8.8700000000000001E-2"/>
    <n v="0.37469999999999998"/>
    <s v="No"/>
    <s v="Yes"/>
    <s v="Yes"/>
    <s v="Yes"/>
    <s v="Yes"/>
    <s v="Yes"/>
    <s v="Yes"/>
    <s v="No"/>
    <s v="No"/>
    <s v="No"/>
    <s v="No"/>
    <s v="No"/>
    <s v="No"/>
    <s v="No"/>
    <s v="Standard"/>
  </r>
  <r>
    <n v="159939"/>
    <x v="1667"/>
    <s v="Shoreline School District"/>
    <s v="17-412"/>
    <s v="King"/>
    <s v="7th District"/>
    <x v="0"/>
    <x v="0"/>
    <s v="No"/>
    <s v="Yes"/>
    <s v="Shorecrest High"/>
    <s v="15343 25th Ave. N.E."/>
    <m/>
    <s v="Shoreline"/>
    <s v="Washington"/>
    <s v="98155"/>
    <n v="301"/>
    <n v="98"/>
    <n v="1081"/>
    <n v="1480"/>
    <n v="0.2034"/>
    <n v="6.6199999999999995E-2"/>
    <n v="0.26960000000000001"/>
    <s v="No"/>
    <s v="No"/>
    <s v="No"/>
    <s v="No"/>
    <s v="No"/>
    <s v="No"/>
    <s v="No"/>
    <s v="No"/>
    <s v="No"/>
    <s v="No"/>
    <s v="Yes"/>
    <s v="Yes"/>
    <s v="Yes"/>
    <s v="Yes"/>
    <s v="Standard"/>
  </r>
  <r>
    <n v="159939"/>
    <x v="1668"/>
    <s v="Shoreline School District"/>
    <s v="17-412"/>
    <s v="King"/>
    <s v="7th District"/>
    <x v="0"/>
    <x v="0"/>
    <s v="No"/>
    <s v="Yes"/>
    <s v="Shorewood High"/>
    <s v="17300 Fremont N."/>
    <m/>
    <s v="Shoreline"/>
    <s v="Washington"/>
    <s v="98133"/>
    <n v="269"/>
    <n v="105"/>
    <n v="1131"/>
    <n v="1505"/>
    <n v="0.1787"/>
    <n v="6.9800000000000001E-2"/>
    <n v="0.2485"/>
    <s v="No"/>
    <s v="No"/>
    <s v="No"/>
    <s v="No"/>
    <s v="No"/>
    <s v="No"/>
    <s v="No"/>
    <s v="No"/>
    <s v="No"/>
    <s v="No"/>
    <s v="Yes"/>
    <s v="Yes"/>
    <s v="Yes"/>
    <s v="Yes"/>
    <s v="Standard"/>
  </r>
  <r>
    <n v="159939"/>
    <x v="1669"/>
    <s v="Shoreline School District"/>
    <s v="17-412"/>
    <s v="King"/>
    <s v="7th District"/>
    <x v="0"/>
    <x v="0"/>
    <s v="No"/>
    <s v="Yes"/>
    <s v="Syre Elementary"/>
    <s v="19545 12th Ave. N.W."/>
    <m/>
    <s v="Shoreline"/>
    <s v="Washington"/>
    <s v="98177"/>
    <n v="43"/>
    <n v="18"/>
    <n v="410"/>
    <n v="471"/>
    <n v="9.1300000000000006E-2"/>
    <n v="3.8199999999999998E-2"/>
    <n v="0.1295"/>
    <s v="No"/>
    <s v="Yes"/>
    <s v="Yes"/>
    <s v="Yes"/>
    <s v="Yes"/>
    <s v="Yes"/>
    <s v="Yes"/>
    <s v="No"/>
    <s v="No"/>
    <s v="No"/>
    <s v="No"/>
    <s v="No"/>
    <s v="No"/>
    <s v="No"/>
    <s v="Standard"/>
  </r>
  <r>
    <n v="159567"/>
    <x v="1670"/>
    <s v="Skamania School District"/>
    <s v="30-002"/>
    <s v="Skamania"/>
    <s v="3rd District"/>
    <x v="0"/>
    <x v="0"/>
    <s v="No"/>
    <s v="Yes"/>
    <s v="Skamania Elementary"/>
    <s v="122 Butler Loop Rd"/>
    <m/>
    <s v="Skamania"/>
    <s v="Washington"/>
    <s v="98648"/>
    <n v="27"/>
    <n v="6"/>
    <n v="40"/>
    <n v="73"/>
    <n v="0.36990000000000001"/>
    <n v="8.2199999999999995E-2"/>
    <n v="0.4521"/>
    <s v="Yes"/>
    <s v="Yes"/>
    <s v="Yes"/>
    <s v="Yes"/>
    <s v="Yes"/>
    <s v="Yes"/>
    <s v="Yes"/>
    <s v="Yes"/>
    <s v="Yes"/>
    <s v="Yes"/>
    <s v="No"/>
    <s v="No"/>
    <s v="No"/>
    <s v="No"/>
    <s v="Standard"/>
  </r>
  <r>
    <n v="159461"/>
    <x v="1671"/>
    <s v="Skykomish School District"/>
    <s v="17-404"/>
    <s v="King"/>
    <s v="1st District"/>
    <x v="0"/>
    <x v="0"/>
    <s v="No"/>
    <s v="Yes"/>
    <s v="Skykomish School"/>
    <s v="PO box 325"/>
    <m/>
    <s v="Skykomish"/>
    <s v="Washington"/>
    <s v="98288"/>
    <n v="23"/>
    <n v="0"/>
    <n v="15"/>
    <n v="38"/>
    <n v="0.60529999999999995"/>
    <n v="0"/>
    <n v="0.60529999999999995"/>
    <s v="Yes"/>
    <s v="Yes"/>
    <s v="Yes"/>
    <s v="Yes"/>
    <s v="Yes"/>
    <s v="Yes"/>
    <s v="Yes"/>
    <s v="Yes"/>
    <s v="Yes"/>
    <s v="Yes"/>
    <s v="Yes"/>
    <s v="Yes"/>
    <s v="Yes"/>
    <s v="Yes"/>
    <s v="CEP"/>
  </r>
  <r>
    <n v="159975"/>
    <x v="1672"/>
    <s v="Snohomish School District"/>
    <s v="31-201"/>
    <s v="Snohomish"/>
    <s v="1st District"/>
    <x v="0"/>
    <x v="0"/>
    <s v="No"/>
    <s v="Yes"/>
    <s v="Cascade View Elementary"/>
    <s v="2401 Park Ave."/>
    <m/>
    <s v="Snohomish"/>
    <s v="Washington"/>
    <s v="98290"/>
    <n v="52"/>
    <n v="16"/>
    <n v="295"/>
    <n v="363"/>
    <n v="0.14330000000000001"/>
    <n v="4.41E-2"/>
    <n v="0.18729999999999999"/>
    <s v="No"/>
    <s v="Yes"/>
    <s v="Yes"/>
    <s v="Yes"/>
    <s v="Yes"/>
    <s v="Yes"/>
    <s v="Yes"/>
    <s v="Yes"/>
    <s v="No"/>
    <s v="No"/>
    <s v="No"/>
    <s v="No"/>
    <s v="No"/>
    <s v="No"/>
    <s v="Standard"/>
  </r>
  <r>
    <n v="159975"/>
    <x v="1673"/>
    <s v="Snohomish School District"/>
    <s v="31-201"/>
    <s v="Snohomish"/>
    <s v="1st District"/>
    <x v="0"/>
    <x v="0"/>
    <s v="No"/>
    <s v="Yes"/>
    <s v="Cathcart Elementary"/>
    <s v="8201 188th Ave."/>
    <m/>
    <s v="Snohomish"/>
    <s v="Washington"/>
    <s v="98296"/>
    <n v="83"/>
    <n v="18"/>
    <n v="334"/>
    <n v="435"/>
    <n v="0.1908"/>
    <n v="4.1399999999999999E-2"/>
    <n v="0.23219999999999999"/>
    <s v="No"/>
    <s v="Yes"/>
    <s v="Yes"/>
    <s v="Yes"/>
    <s v="Yes"/>
    <s v="Yes"/>
    <s v="Yes"/>
    <s v="Yes"/>
    <s v="No"/>
    <s v="No"/>
    <s v="No"/>
    <s v="No"/>
    <s v="No"/>
    <s v="No"/>
    <s v="Standard"/>
  </r>
  <r>
    <n v="159975"/>
    <x v="1674"/>
    <s v="Snohomish School District"/>
    <s v="31-201"/>
    <s v="Snohomish"/>
    <s v="1st District"/>
    <x v="0"/>
    <x v="0"/>
    <s v="No"/>
    <s v="Yes"/>
    <s v="Centennial Middle"/>
    <s v="3000 Machias Rd."/>
    <m/>
    <s v="Snohomish"/>
    <s v="Washington"/>
    <s v="98290"/>
    <n v="123"/>
    <n v="43"/>
    <n v="552"/>
    <n v="718"/>
    <n v="0.17130000000000001"/>
    <n v="5.9900000000000002E-2"/>
    <n v="0.23119999999999999"/>
    <s v="No"/>
    <s v="No"/>
    <s v="No"/>
    <s v="No"/>
    <s v="No"/>
    <s v="No"/>
    <s v="No"/>
    <s v="No"/>
    <s v="Yes"/>
    <s v="Yes"/>
    <s v="No"/>
    <s v="No"/>
    <s v="No"/>
    <s v="No"/>
    <s v="Standard"/>
  </r>
  <r>
    <n v="159975"/>
    <x v="1675"/>
    <s v="Snohomish School District"/>
    <s v="31-201"/>
    <s v="Snohomish"/>
    <s v="1st District"/>
    <x v="0"/>
    <x v="0"/>
    <s v="No"/>
    <s v="Yes"/>
    <s v="Central Elementary"/>
    <s v="221 Union Ave."/>
    <m/>
    <s v="Snohomish"/>
    <s v="Washington"/>
    <s v="98290"/>
    <n v="36"/>
    <n v="0"/>
    <n v="12"/>
    <n v="48"/>
    <n v="0.75"/>
    <n v="0"/>
    <n v="0.75"/>
    <s v="Yes"/>
    <s v="Yes"/>
    <s v="Yes"/>
    <s v="Yes"/>
    <s v="No"/>
    <s v="No"/>
    <s v="No"/>
    <s v="No"/>
    <s v="No"/>
    <s v="No"/>
    <s v="No"/>
    <s v="No"/>
    <s v="No"/>
    <s v="No"/>
    <s v="CEP"/>
  </r>
  <r>
    <n v="159975"/>
    <x v="1676"/>
    <s v="Snohomish School District"/>
    <s v="31-201"/>
    <s v="Snohomish"/>
    <s v="1st District"/>
    <x v="0"/>
    <x v="0"/>
    <s v="No"/>
    <s v="Yes"/>
    <s v="Dutch Hill Elementary"/>
    <s v="8231 131st Ave. S.E."/>
    <m/>
    <s v="Snohomish"/>
    <s v="Washington"/>
    <s v="98290"/>
    <n v="69"/>
    <n v="22"/>
    <n v="561"/>
    <n v="652"/>
    <n v="0.10580000000000001"/>
    <n v="3.3700000000000001E-2"/>
    <n v="0.1396"/>
    <s v="No"/>
    <s v="Yes"/>
    <s v="Yes"/>
    <s v="Yes"/>
    <s v="Yes"/>
    <s v="Yes"/>
    <s v="Yes"/>
    <s v="Yes"/>
    <s v="No"/>
    <s v="No"/>
    <s v="No"/>
    <s v="No"/>
    <s v="No"/>
    <s v="No"/>
    <s v="Standard"/>
  </r>
  <r>
    <n v="159975"/>
    <x v="1677"/>
    <s v="Snohomish School District"/>
    <s v="31-201"/>
    <s v="Snohomish"/>
    <s v="1st District"/>
    <x v="0"/>
    <x v="0"/>
    <s v="No"/>
    <s v="Yes"/>
    <s v="Emerson Elementary"/>
    <s v="1103 Pine Street"/>
    <m/>
    <s v="Snohomish"/>
    <s v="Washington"/>
    <s v="98290"/>
    <n v="271"/>
    <n v="0"/>
    <n v="190"/>
    <n v="461"/>
    <n v="0.58789999999999998"/>
    <n v="0"/>
    <n v="0.58789999999999998"/>
    <s v="No"/>
    <s v="No"/>
    <s v="No"/>
    <s v="No"/>
    <s v="Yes"/>
    <s v="Yes"/>
    <s v="Yes"/>
    <s v="Yes"/>
    <s v="No"/>
    <s v="No"/>
    <s v="No"/>
    <s v="No"/>
    <s v="No"/>
    <s v="No"/>
    <s v="CEP"/>
  </r>
  <r>
    <n v="159975"/>
    <x v="1678"/>
    <s v="Snohomish School District"/>
    <s v="31-201"/>
    <s v="Snohomish"/>
    <s v="1st District"/>
    <x v="0"/>
    <x v="0"/>
    <s v="No"/>
    <s v="Yes"/>
    <s v="Glacier Peak High School"/>
    <s v="7401 144th Pl SE"/>
    <m/>
    <s v="Snohomish"/>
    <s v="Washington"/>
    <s v="98296"/>
    <n v="166"/>
    <n v="52"/>
    <n v="1369"/>
    <n v="1587"/>
    <n v="0.1046"/>
    <n v="3.2800000000000003E-2"/>
    <n v="0.13739999999999999"/>
    <s v="No"/>
    <s v="No"/>
    <s v="No"/>
    <s v="No"/>
    <s v="No"/>
    <s v="No"/>
    <s v="No"/>
    <s v="No"/>
    <s v="No"/>
    <s v="No"/>
    <s v="Yes"/>
    <s v="Yes"/>
    <s v="Yes"/>
    <s v="Yes"/>
    <s v="Standard"/>
  </r>
  <r>
    <n v="159975"/>
    <x v="1679"/>
    <s v="Snohomish School District"/>
    <s v="31-201"/>
    <s v="Snohomish"/>
    <s v="1st District"/>
    <x v="0"/>
    <x v="0"/>
    <s v="No"/>
    <s v="Yes"/>
    <s v="Little Cedars Elementary"/>
    <s v="7408 144th Pl SE"/>
    <m/>
    <s v="Snohomish"/>
    <s v="Washington"/>
    <s v="98296"/>
    <n v="55"/>
    <n v="15"/>
    <n v="540"/>
    <n v="610"/>
    <n v="9.0200000000000002E-2"/>
    <n v="2.46E-2"/>
    <n v="0.1148"/>
    <s v="No"/>
    <s v="Yes"/>
    <s v="Yes"/>
    <s v="Yes"/>
    <s v="Yes"/>
    <s v="Yes"/>
    <s v="Yes"/>
    <s v="Yes"/>
    <s v="No"/>
    <s v="No"/>
    <s v="No"/>
    <s v="No"/>
    <s v="No"/>
    <s v="No"/>
    <s v="Standard"/>
  </r>
  <r>
    <n v="159975"/>
    <x v="1680"/>
    <s v="Snohomish School District"/>
    <s v="31-201"/>
    <s v="Snohomish"/>
    <s v="1st District"/>
    <x v="0"/>
    <x v="0"/>
    <s v="No"/>
    <s v="Yes"/>
    <s v="Machias Elementary"/>
    <s v="231 147th Avenue SE"/>
    <m/>
    <s v="Snohomish"/>
    <s v="Washington"/>
    <s v="98290"/>
    <n v="67"/>
    <n v="30"/>
    <n v="515"/>
    <n v="612"/>
    <n v="0.1095"/>
    <n v="4.9000000000000002E-2"/>
    <n v="0.1585"/>
    <s v="No"/>
    <s v="Yes"/>
    <s v="Yes"/>
    <s v="Yes"/>
    <s v="Yes"/>
    <s v="Yes"/>
    <s v="Yes"/>
    <s v="Yes"/>
    <s v="No"/>
    <s v="No"/>
    <s v="No"/>
    <s v="No"/>
    <s v="No"/>
    <s v="No"/>
    <s v="Standard"/>
  </r>
  <r>
    <n v="159975"/>
    <x v="1681"/>
    <s v="Snohomish School District"/>
    <s v="31-201"/>
    <s v="Snohomish"/>
    <s v="1st District"/>
    <x v="0"/>
    <x v="0"/>
    <s v="No"/>
    <s v="Yes"/>
    <s v="Riverview Elementary"/>
    <s v="7322 64th Street SE"/>
    <m/>
    <s v="Snohomish"/>
    <s v="Washington"/>
    <s v="98290"/>
    <n v="63"/>
    <n v="15"/>
    <n v="385"/>
    <n v="463"/>
    <n v="0.1361"/>
    <n v="3.2399999999999998E-2"/>
    <n v="0.16850000000000001"/>
    <s v="No"/>
    <s v="Yes"/>
    <s v="Yes"/>
    <s v="Yes"/>
    <s v="Yes"/>
    <s v="Yes"/>
    <s v="Yes"/>
    <s v="Yes"/>
    <s v="No"/>
    <s v="No"/>
    <s v="No"/>
    <s v="No"/>
    <s v="No"/>
    <s v="No"/>
    <s v="Standard"/>
  </r>
  <r>
    <n v="159975"/>
    <x v="1682"/>
    <s v="Snohomish School District"/>
    <s v="31-201"/>
    <s v="Snohomish"/>
    <s v="1st District"/>
    <x v="0"/>
    <x v="0"/>
    <s v="No"/>
    <s v="Yes"/>
    <s v="Seattle Hill Elementary"/>
    <s v="12711 51st Ave."/>
    <m/>
    <s v="Snohomish"/>
    <s v="Washington"/>
    <s v="98290"/>
    <n v="72"/>
    <n v="13"/>
    <n v="496"/>
    <n v="581"/>
    <n v="0.1239"/>
    <n v="2.24E-2"/>
    <n v="0.14630000000000001"/>
    <s v="No"/>
    <s v="Yes"/>
    <s v="Yes"/>
    <s v="Yes"/>
    <s v="Yes"/>
    <s v="Yes"/>
    <s v="Yes"/>
    <s v="Yes"/>
    <s v="No"/>
    <s v="No"/>
    <s v="No"/>
    <s v="No"/>
    <s v="No"/>
    <s v="No"/>
    <s v="Standard"/>
  </r>
  <r>
    <n v="159975"/>
    <x v="1683"/>
    <s v="Snohomish School District"/>
    <s v="31-201"/>
    <s v="Snohomish"/>
    <s v="1st District"/>
    <x v="0"/>
    <x v="0"/>
    <s v="No"/>
    <s v="Yes"/>
    <s v="Snohomish High School"/>
    <s v="1316 5th Street"/>
    <m/>
    <s v="Snohomish"/>
    <s v="Washington"/>
    <s v="98290"/>
    <n v="283"/>
    <n v="77"/>
    <n v="1257"/>
    <n v="1617"/>
    <n v="0.17499999999999999"/>
    <n v="4.7600000000000003E-2"/>
    <n v="0.22259999999999999"/>
    <s v="No"/>
    <s v="No"/>
    <s v="No"/>
    <s v="No"/>
    <s v="No"/>
    <s v="No"/>
    <s v="No"/>
    <s v="No"/>
    <s v="No"/>
    <s v="No"/>
    <s v="Yes"/>
    <s v="Yes"/>
    <s v="Yes"/>
    <s v="Yes"/>
    <s v="Standard"/>
  </r>
  <r>
    <n v="159975"/>
    <x v="1684"/>
    <s v="Snohomish School District"/>
    <s v="31-201"/>
    <s v="Snohomish"/>
    <s v="1st District"/>
    <x v="0"/>
    <x v="0"/>
    <s v="No"/>
    <s v="Yes"/>
    <s v="Totem Falls Elementary"/>
    <s v="14211 Snohomish Cascade Dr.SE"/>
    <m/>
    <s v="Snohomish"/>
    <s v="Washington"/>
    <s v="98290"/>
    <n v="35"/>
    <n v="2"/>
    <n v="355"/>
    <n v="392"/>
    <n v="8.9300000000000004E-2"/>
    <n v="5.1000000000000004E-3"/>
    <n v="9.4399999999999998E-2"/>
    <s v="Yes"/>
    <s v="Yes"/>
    <s v="Yes"/>
    <s v="Yes"/>
    <s v="Yes"/>
    <s v="Yes"/>
    <s v="Yes"/>
    <s v="Yes"/>
    <s v="No"/>
    <s v="No"/>
    <s v="No"/>
    <s v="No"/>
    <s v="No"/>
    <s v="No"/>
    <s v="Standard"/>
  </r>
  <r>
    <n v="159975"/>
    <x v="1685"/>
    <s v="Snohomish School District"/>
    <s v="31-201"/>
    <s v="Snohomish"/>
    <s v="1st District"/>
    <x v="0"/>
    <x v="0"/>
    <s v="No"/>
    <s v="Yes"/>
    <s v="Valley View Middle School"/>
    <s v="14308 Broadway Ave. S.E."/>
    <m/>
    <s v="Snohomish"/>
    <s v="Washington"/>
    <s v="98296"/>
    <n v="73"/>
    <n v="19"/>
    <n v="549"/>
    <n v="641"/>
    <n v="0.1139"/>
    <n v="2.9600000000000001E-2"/>
    <n v="0.14349999999999999"/>
    <s v="No"/>
    <s v="No"/>
    <s v="No"/>
    <s v="No"/>
    <s v="No"/>
    <s v="No"/>
    <s v="No"/>
    <s v="No"/>
    <s v="Yes"/>
    <s v="Yes"/>
    <s v="No"/>
    <s v="No"/>
    <s v="No"/>
    <s v="No"/>
    <s v="Standard"/>
  </r>
  <r>
    <n v="159937"/>
    <x v="1686"/>
    <s v="Snoqualmie Valley School District"/>
    <s v="17-410"/>
    <s v="King"/>
    <s v="8th District"/>
    <x v="0"/>
    <x v="0"/>
    <s v="No"/>
    <s v="Yes"/>
    <s v="Cascade View Elementary School"/>
    <s v="34816 SE Ridge Street"/>
    <s v="34816 SE Ridge Street"/>
    <s v="Snoqualmie"/>
    <s v="Washington"/>
    <s v="98065"/>
    <n v="18"/>
    <n v="2"/>
    <n v="527"/>
    <n v="547"/>
    <n v="3.2899999999999999E-2"/>
    <n v="3.7000000000000002E-3"/>
    <n v="3.6600000000000001E-2"/>
    <s v="No"/>
    <s v="Yes"/>
    <s v="Yes"/>
    <s v="Yes"/>
    <s v="Yes"/>
    <s v="Yes"/>
    <s v="Yes"/>
    <s v="No"/>
    <s v="No"/>
    <s v="No"/>
    <s v="No"/>
    <s v="No"/>
    <s v="No"/>
    <s v="No"/>
    <s v="Standard"/>
  </r>
  <r>
    <n v="159937"/>
    <x v="1687"/>
    <s v="Snoqualmie Valley School District"/>
    <s v="17-410"/>
    <s v="King"/>
    <s v="8th District"/>
    <x v="0"/>
    <x v="0"/>
    <s v="No"/>
    <s v="Yes"/>
    <s v="Chief Kanim Middle"/>
    <s v="32677 DR Redmond/Fall City Rd."/>
    <m/>
    <s v="Fall City"/>
    <s v="Washington"/>
    <s v="98024"/>
    <n v="53"/>
    <n v="19"/>
    <n v="508"/>
    <n v="580"/>
    <n v="9.1399999999999995E-2"/>
    <n v="3.2800000000000003E-2"/>
    <n v="0.1241"/>
    <s v="No"/>
    <s v="No"/>
    <s v="No"/>
    <s v="No"/>
    <s v="No"/>
    <s v="No"/>
    <s v="No"/>
    <s v="Yes"/>
    <s v="Yes"/>
    <s v="Yes"/>
    <s v="No"/>
    <s v="No"/>
    <s v="No"/>
    <s v="No"/>
    <s v="Standard"/>
  </r>
  <r>
    <n v="159937"/>
    <x v="1688"/>
    <s v="Snoqualmie Valley School District"/>
    <s v="17-410"/>
    <s v="King"/>
    <s v="8th District"/>
    <x v="0"/>
    <x v="0"/>
    <s v="No"/>
    <s v="Yes"/>
    <s v="Fall City Elementary"/>
    <s v="33314 SE 42nd"/>
    <m/>
    <s v="Fall City"/>
    <s v="Washington"/>
    <s v="98024"/>
    <n v="41"/>
    <n v="19"/>
    <n v="401"/>
    <n v="461"/>
    <n v="8.8900000000000007E-2"/>
    <n v="4.1200000000000001E-2"/>
    <n v="0.13020000000000001"/>
    <s v="No"/>
    <s v="Yes"/>
    <s v="Yes"/>
    <s v="Yes"/>
    <s v="Yes"/>
    <s v="Yes"/>
    <s v="Yes"/>
    <s v="No"/>
    <s v="No"/>
    <s v="No"/>
    <s v="No"/>
    <s v="No"/>
    <s v="No"/>
    <s v="No"/>
    <s v="Standard"/>
  </r>
  <r>
    <n v="159937"/>
    <x v="1689"/>
    <s v="Snoqualmie Valley School District"/>
    <s v="17-410"/>
    <s v="King"/>
    <s v="8th District"/>
    <x v="0"/>
    <x v="0"/>
    <s v="No"/>
    <s v="Yes"/>
    <s v="Mount Si High"/>
    <s v="8651 Meadowbrook Way SE"/>
    <m/>
    <s v="Snoqualmie"/>
    <s v="Washington"/>
    <s v="98065"/>
    <n v="204"/>
    <n v="90"/>
    <n v="1675"/>
    <n v="1969"/>
    <n v="0.1036"/>
    <n v="4.5699999999999998E-2"/>
    <n v="0.14929999999999999"/>
    <s v="No"/>
    <s v="No"/>
    <s v="No"/>
    <s v="No"/>
    <s v="No"/>
    <s v="No"/>
    <s v="No"/>
    <s v="No"/>
    <s v="No"/>
    <s v="No"/>
    <s v="Yes"/>
    <s v="Yes"/>
    <s v="Yes"/>
    <s v="Yes"/>
    <s v="Standard"/>
  </r>
  <r>
    <n v="159937"/>
    <x v="1690"/>
    <s v="Snoqualmie Valley School District"/>
    <s v="17-410"/>
    <s v="King"/>
    <s v="8th District"/>
    <x v="0"/>
    <x v="0"/>
    <s v="No"/>
    <s v="Yes"/>
    <s v="North Bend Elementary"/>
    <s v="400 E. 3rd St."/>
    <m/>
    <s v="North Bend"/>
    <s v="Washington"/>
    <s v="98045"/>
    <n v="63"/>
    <n v="19"/>
    <n v="375"/>
    <n v="457"/>
    <n v="0.13789999999999999"/>
    <n v="4.1599999999999998E-2"/>
    <n v="0.1794"/>
    <s v="No"/>
    <s v="Yes"/>
    <s v="Yes"/>
    <s v="Yes"/>
    <s v="Yes"/>
    <s v="Yes"/>
    <s v="Yes"/>
    <s v="No"/>
    <s v="No"/>
    <s v="No"/>
    <s v="No"/>
    <s v="No"/>
    <s v="No"/>
    <s v="No"/>
    <s v="Standard"/>
  </r>
  <r>
    <n v="159937"/>
    <x v="1691"/>
    <s v="Snoqualmie Valley School District"/>
    <s v="17-410"/>
    <s v="King"/>
    <s v="8th District"/>
    <x v="0"/>
    <x v="0"/>
    <s v="No"/>
    <s v="Yes"/>
    <s v="Opstad Elementary"/>
    <s v="1345 Stilson Rd."/>
    <m/>
    <s v="North Bend"/>
    <s v="Washington"/>
    <s v="98045"/>
    <n v="60"/>
    <n v="10"/>
    <n v="493"/>
    <n v="563"/>
    <n v="0.1066"/>
    <n v="1.78E-2"/>
    <n v="0.12429999999999999"/>
    <s v="No"/>
    <s v="Yes"/>
    <s v="Yes"/>
    <s v="Yes"/>
    <s v="Yes"/>
    <s v="Yes"/>
    <s v="Yes"/>
    <s v="No"/>
    <s v="No"/>
    <s v="No"/>
    <s v="No"/>
    <s v="No"/>
    <s v="No"/>
    <s v="No"/>
    <s v="Standard"/>
  </r>
  <r>
    <n v="159937"/>
    <x v="1692"/>
    <s v="Snoqualmie Valley School District"/>
    <s v="17-410"/>
    <s v="King"/>
    <s v="8th District"/>
    <x v="0"/>
    <x v="0"/>
    <s v="No"/>
    <s v="Yes"/>
    <s v="Snoqualmie Elementary"/>
    <s v="39801 SE Park St."/>
    <m/>
    <s v="Snoqualmie"/>
    <s v="Washington"/>
    <s v="98043"/>
    <n v="60"/>
    <n v="12"/>
    <n v="350"/>
    <n v="422"/>
    <n v="0.14219999999999999"/>
    <n v="2.8400000000000002E-2"/>
    <n v="0.1706"/>
    <s v="Yes"/>
    <s v="Yes"/>
    <s v="Yes"/>
    <s v="Yes"/>
    <s v="Yes"/>
    <s v="Yes"/>
    <s v="Yes"/>
    <s v="No"/>
    <s v="No"/>
    <s v="No"/>
    <s v="No"/>
    <s v="No"/>
    <s v="No"/>
    <s v="No"/>
    <s v="Standard"/>
  </r>
  <r>
    <n v="159937"/>
    <x v="1693"/>
    <s v="Snoqualmie Valley School District"/>
    <s v="17-410"/>
    <s v="King"/>
    <s v="8th District"/>
    <x v="0"/>
    <x v="0"/>
    <s v="No"/>
    <s v="Yes"/>
    <s v="Snoqualmie Middle"/>
    <s v="9200 Railroad Av.e"/>
    <m/>
    <s v="Snoqualmie"/>
    <s v="Washington"/>
    <s v="98065"/>
    <n v="44"/>
    <n v="10"/>
    <n v="449"/>
    <n v="503"/>
    <n v="8.7499999999999994E-2"/>
    <n v="1.9900000000000001E-2"/>
    <n v="0.1074"/>
    <s v="No"/>
    <s v="No"/>
    <s v="No"/>
    <s v="No"/>
    <s v="No"/>
    <s v="No"/>
    <s v="No"/>
    <s v="Yes"/>
    <s v="Yes"/>
    <s v="Yes"/>
    <s v="No"/>
    <s v="No"/>
    <s v="No"/>
    <s v="No"/>
    <s v="Standard"/>
  </r>
  <r>
    <n v="159937"/>
    <x v="1694"/>
    <s v="Snoqualmie Valley School District"/>
    <s v="17-410"/>
    <s v="King"/>
    <s v="8th District"/>
    <x v="0"/>
    <x v="0"/>
    <s v="No"/>
    <s v="Yes"/>
    <s v="Timber Ridge Elementary"/>
    <s v="34412 SE Swenson Drive"/>
    <m/>
    <s v="Snoqualmie"/>
    <s v="Washington"/>
    <s v="98065"/>
    <n v="71"/>
    <n v="20"/>
    <n v="539"/>
    <n v="630"/>
    <n v="0.11269999999999999"/>
    <n v="3.1699999999999999E-2"/>
    <n v="0.1444"/>
    <s v="No"/>
    <s v="Yes"/>
    <s v="Yes"/>
    <s v="Yes"/>
    <s v="Yes"/>
    <s v="Yes"/>
    <s v="Yes"/>
    <s v="No"/>
    <s v="No"/>
    <s v="No"/>
    <s v="No"/>
    <s v="No"/>
    <s v="No"/>
    <s v="No"/>
    <s v="Standard"/>
  </r>
  <r>
    <n v="159937"/>
    <x v="1695"/>
    <s v="Snoqualmie Valley School District"/>
    <s v="17-410"/>
    <s v="King"/>
    <s v="8th District"/>
    <x v="0"/>
    <x v="0"/>
    <s v="No"/>
    <s v="Yes"/>
    <s v="Twin Falls Middle School"/>
    <s v="46910 SE Middle Fork Road"/>
    <m/>
    <s v="North Bend"/>
    <s v="Washington"/>
    <s v="98045"/>
    <n v="76"/>
    <n v="30"/>
    <n v="440"/>
    <n v="546"/>
    <n v="0.13919999999999999"/>
    <n v="5.4899999999999997E-2"/>
    <n v="0.19409999999999999"/>
    <s v="No"/>
    <s v="No"/>
    <s v="No"/>
    <s v="No"/>
    <s v="No"/>
    <s v="No"/>
    <s v="No"/>
    <s v="Yes"/>
    <s v="Yes"/>
    <s v="Yes"/>
    <s v="No"/>
    <s v="No"/>
    <s v="No"/>
    <s v="No"/>
    <s v="Standard"/>
  </r>
  <r>
    <n v="159937"/>
    <x v="1696"/>
    <s v="Snoqualmie Valley School District"/>
    <s v="17-410"/>
    <s v="King"/>
    <s v="8th District"/>
    <x v="0"/>
    <x v="0"/>
    <s v="No"/>
    <s v="Yes"/>
    <s v="Two Rivers Alt School"/>
    <s v="8651 Meadowbrook Way SE"/>
    <m/>
    <s v="Snoqualmie"/>
    <s v="Washington"/>
    <s v="98065"/>
    <n v="13"/>
    <n v="5"/>
    <n v="42"/>
    <n v="60"/>
    <n v="0.2167"/>
    <n v="8.3299999999999999E-2"/>
    <n v="0.3"/>
    <s v="No"/>
    <s v="No"/>
    <s v="No"/>
    <s v="No"/>
    <s v="No"/>
    <s v="No"/>
    <s v="No"/>
    <s v="No"/>
    <s v="No"/>
    <s v="No"/>
    <s v="Yes"/>
    <s v="Yes"/>
    <s v="Yes"/>
    <s v="Yes"/>
    <s v="Standard"/>
  </r>
  <r>
    <n v="159960"/>
    <x v="1697"/>
    <s v="Soap Lake School District"/>
    <s v="13-156"/>
    <s v="Grant"/>
    <s v="4th District"/>
    <x v="0"/>
    <x v="0"/>
    <s v="No"/>
    <s v="Yes"/>
    <s v="Soap Lake Elementary School"/>
    <s v="410 Ginkgo Street South"/>
    <m/>
    <s v="Soap Lake"/>
    <s v="Washington"/>
    <s v="98851"/>
    <n v="229"/>
    <n v="0"/>
    <n v="0"/>
    <n v="229"/>
    <n v="1"/>
    <n v="0"/>
    <n v="1"/>
    <s v="Yes"/>
    <s v="Yes"/>
    <s v="Yes"/>
    <s v="Yes"/>
    <s v="Yes"/>
    <s v="Yes"/>
    <s v="Yes"/>
    <s v="No"/>
    <s v="No"/>
    <s v="No"/>
    <s v="No"/>
    <s v="No"/>
    <s v="No"/>
    <s v="No"/>
    <s v="CEP"/>
  </r>
  <r>
    <n v="159960"/>
    <x v="1698"/>
    <s v="Soap Lake School District"/>
    <s v="13-156"/>
    <s v="Grant"/>
    <s v="4th District"/>
    <x v="0"/>
    <x v="0"/>
    <s v="No"/>
    <s v="Yes"/>
    <s v="Soap Lake Middle School"/>
    <s v="410 Ginkgo Street South"/>
    <m/>
    <s v="Soap Lake"/>
    <s v="Washington"/>
    <s v="98851"/>
    <n v="106"/>
    <n v="0"/>
    <n v="0"/>
    <n v="106"/>
    <n v="1"/>
    <n v="0"/>
    <n v="1"/>
    <s v="No"/>
    <s v="No"/>
    <s v="No"/>
    <s v="No"/>
    <s v="No"/>
    <s v="No"/>
    <s v="No"/>
    <s v="Yes"/>
    <s v="Yes"/>
    <s v="Yes"/>
    <s v="No"/>
    <s v="No"/>
    <s v="No"/>
    <s v="No"/>
    <s v="CEP"/>
  </r>
  <r>
    <n v="159960"/>
    <x v="1699"/>
    <s v="Soap Lake School District"/>
    <s v="13-156"/>
    <s v="Grant"/>
    <s v="4th District"/>
    <x v="0"/>
    <x v="0"/>
    <s v="No"/>
    <s v="Yes"/>
    <s v="Soap Lake Senior HIgh"/>
    <s v="410 Ginkgo Street South"/>
    <m/>
    <s v="Soap Lake"/>
    <s v="Washington"/>
    <s v="98851"/>
    <n v="147"/>
    <n v="0"/>
    <n v="1"/>
    <n v="148"/>
    <n v="0.99319999999999997"/>
    <n v="0"/>
    <n v="0.99319999999999997"/>
    <s v="No"/>
    <s v="No"/>
    <s v="No"/>
    <s v="No"/>
    <s v="No"/>
    <s v="No"/>
    <s v="No"/>
    <s v="No"/>
    <s v="No"/>
    <s v="No"/>
    <s v="Yes"/>
    <s v="Yes"/>
    <s v="Yes"/>
    <s v="Yes"/>
    <s v="CEP"/>
  </r>
  <r>
    <n v="159393"/>
    <x v="1700"/>
    <s v="South Bend School District"/>
    <s v="25-118"/>
    <s v="Pacific"/>
    <s v="3rd District"/>
    <x v="0"/>
    <x v="0"/>
    <s v="No"/>
    <s v="Yes"/>
    <s v="Mike Morris Elementary"/>
    <s v="500 East 1st"/>
    <s v="P.O. Box 437"/>
    <s v="South Bend"/>
    <s v="Washington"/>
    <s v="98586"/>
    <n v="262"/>
    <n v="0"/>
    <n v="23"/>
    <n v="285"/>
    <n v="0.91930000000000001"/>
    <n v="0"/>
    <n v="0.91930000000000001"/>
    <s v="No"/>
    <s v="Yes"/>
    <s v="Yes"/>
    <s v="Yes"/>
    <s v="Yes"/>
    <s v="Yes"/>
    <s v="Yes"/>
    <s v="Yes"/>
    <s v="No"/>
    <s v="No"/>
    <s v="No"/>
    <s v="No"/>
    <s v="No"/>
    <s v="No"/>
    <s v="CEP"/>
  </r>
  <r>
    <n v="159393"/>
    <x v="1701"/>
    <s v="South Bend School District"/>
    <s v="25-118"/>
    <s v="Pacific"/>
    <s v="3rd District"/>
    <x v="0"/>
    <x v="0"/>
    <s v="No"/>
    <s v="Yes"/>
    <s v="South Bend Jr/Sr High"/>
    <s v="400 East 1st"/>
    <s v="P.O. Box 437"/>
    <s v="South Bend"/>
    <s v="Washington"/>
    <s v="98586"/>
    <n v="170"/>
    <n v="0"/>
    <n v="95"/>
    <n v="265"/>
    <n v="0.64149999999999996"/>
    <n v="0"/>
    <n v="0.64149999999999996"/>
    <s v="No"/>
    <s v="No"/>
    <s v="No"/>
    <s v="No"/>
    <s v="No"/>
    <s v="No"/>
    <s v="No"/>
    <s v="No"/>
    <s v="Yes"/>
    <s v="Yes"/>
    <s v="Yes"/>
    <s v="Yes"/>
    <s v="Yes"/>
    <s v="Yes"/>
    <s v="CEP"/>
  </r>
  <r>
    <n v="159930"/>
    <x v="1702"/>
    <s v="South Kitsap School District"/>
    <s v="18-402"/>
    <s v="Kitsap"/>
    <s v="6th District"/>
    <x v="0"/>
    <x v="0"/>
    <s v="No"/>
    <s v="Yes"/>
    <s v="Burley Glenwood Elementary"/>
    <s v="100 SW Lakeway Blvd."/>
    <m/>
    <s v="port Orchard"/>
    <s v="Washington"/>
    <s v="98366"/>
    <n v="114"/>
    <n v="40"/>
    <n v="294"/>
    <n v="448"/>
    <n v="0.2545"/>
    <n v="8.9300000000000004E-2"/>
    <n v="0.34379999999999999"/>
    <s v="No"/>
    <s v="Yes"/>
    <s v="Yes"/>
    <s v="Yes"/>
    <s v="Yes"/>
    <s v="Yes"/>
    <s v="Yes"/>
    <s v="No"/>
    <s v="No"/>
    <s v="No"/>
    <s v="No"/>
    <s v="No"/>
    <s v="No"/>
    <s v="No"/>
    <s v="Standard"/>
  </r>
  <r>
    <n v="159930"/>
    <x v="1703"/>
    <s v="South Kitsap School District"/>
    <s v="18-402"/>
    <s v="Kitsap"/>
    <s v="6th District"/>
    <x v="0"/>
    <x v="0"/>
    <s v="No"/>
    <s v="Yes"/>
    <s v="Cedar Heights Junior High"/>
    <s v="2220 Pottery Ave"/>
    <m/>
    <s v="Port Orchard"/>
    <s v="Washington"/>
    <s v="98366"/>
    <n v="211"/>
    <n v="46"/>
    <n v="407"/>
    <n v="664"/>
    <n v="0.31780000000000003"/>
    <n v="6.93E-2"/>
    <n v="0.38700000000000001"/>
    <s v="No"/>
    <s v="No"/>
    <s v="No"/>
    <s v="No"/>
    <s v="No"/>
    <s v="No"/>
    <s v="No"/>
    <s v="Yes"/>
    <s v="Yes"/>
    <s v="Yes"/>
    <s v="No"/>
    <s v="No"/>
    <s v="No"/>
    <s v="No"/>
    <s v="Standard"/>
  </r>
  <r>
    <n v="159930"/>
    <x v="1704"/>
    <s v="South Kitsap School District"/>
    <s v="18-402"/>
    <s v="Kitsap"/>
    <s v="6th District"/>
    <x v="0"/>
    <x v="0"/>
    <s v="No"/>
    <s v="Yes"/>
    <s v="Discovery Program (9-12)"/>
    <s v="2150 Fircrest Dr SE"/>
    <m/>
    <s v="Port Orchard"/>
    <s v="Washington"/>
    <s v="98366"/>
    <n v="154"/>
    <n v="0"/>
    <n v="50"/>
    <n v="204"/>
    <n v="0.75490000000000002"/>
    <n v="0"/>
    <n v="0.75490000000000002"/>
    <s v="No"/>
    <s v="No"/>
    <s v="No"/>
    <s v="No"/>
    <s v="No"/>
    <s v="No"/>
    <s v="No"/>
    <s v="No"/>
    <s v="Yes"/>
    <s v="Yes"/>
    <s v="Yes"/>
    <s v="Yes"/>
    <s v="Yes"/>
    <s v="Yes"/>
    <s v="CEP"/>
  </r>
  <r>
    <n v="159930"/>
    <x v="1705"/>
    <s v="South Kitsap School District"/>
    <s v="18-402"/>
    <s v="Kitsap"/>
    <s v="6th District"/>
    <x v="0"/>
    <x v="0"/>
    <s v="No"/>
    <s v="Yes"/>
    <s v="East Port Orchard Elementary School"/>
    <s v="2649 Hoover Ave SE"/>
    <m/>
    <s v="Port Orchard"/>
    <s v="Washington"/>
    <s v="98366"/>
    <n v="318"/>
    <n v="0"/>
    <n v="155"/>
    <n v="473"/>
    <n v="0.67230000000000001"/>
    <n v="0"/>
    <n v="0.67230000000000001"/>
    <s v="No"/>
    <s v="Yes"/>
    <s v="Yes"/>
    <s v="Yes"/>
    <s v="Yes"/>
    <s v="Yes"/>
    <s v="Yes"/>
    <s v="No"/>
    <s v="No"/>
    <s v="No"/>
    <s v="No"/>
    <s v="No"/>
    <s v="No"/>
    <s v="No"/>
    <s v="CEP"/>
  </r>
  <r>
    <n v="159930"/>
    <x v="1706"/>
    <s v="South Kitsap School District"/>
    <s v="18-402"/>
    <s v="Kitsap"/>
    <s v="6th District"/>
    <x v="0"/>
    <x v="0"/>
    <s v="No"/>
    <s v="Yes"/>
    <s v="Hidden Creek Elementary"/>
    <s v="5455 Converse Rd SE"/>
    <m/>
    <s v="Port Orchard"/>
    <s v="Washington"/>
    <s v="98366"/>
    <n v="119"/>
    <n v="45"/>
    <n v="242"/>
    <n v="406"/>
    <n v="0.29310000000000003"/>
    <n v="0.1108"/>
    <n v="0.40389999999999998"/>
    <s v="No"/>
    <s v="Yes"/>
    <s v="Yes"/>
    <s v="Yes"/>
    <s v="Yes"/>
    <s v="Yes"/>
    <s v="Yes"/>
    <s v="No"/>
    <s v="No"/>
    <s v="No"/>
    <s v="No"/>
    <s v="No"/>
    <s v="No"/>
    <s v="No"/>
    <s v="Standard"/>
  </r>
  <r>
    <n v="159930"/>
    <x v="1707"/>
    <s v="South Kitsap School District"/>
    <s v="18-402"/>
    <s v="Kitsap"/>
    <s v="6th District"/>
    <x v="0"/>
    <x v="0"/>
    <s v="No"/>
    <s v="Yes"/>
    <s v="John Sedgwick Junior High"/>
    <s v="8995 Sedgwick Rd SE"/>
    <m/>
    <s v="Port Orchard"/>
    <s v="Washington"/>
    <s v="98366"/>
    <n v="165"/>
    <n v="50"/>
    <n v="518"/>
    <n v="733"/>
    <n v="0.22509999999999999"/>
    <n v="6.8199999999999997E-2"/>
    <n v="0.29330000000000001"/>
    <s v="No"/>
    <s v="No"/>
    <s v="No"/>
    <s v="No"/>
    <s v="No"/>
    <s v="No"/>
    <s v="No"/>
    <s v="Yes"/>
    <s v="Yes"/>
    <s v="Yes"/>
    <s v="No"/>
    <s v="No"/>
    <s v="No"/>
    <s v="No"/>
    <s v="Standard"/>
  </r>
  <r>
    <n v="159930"/>
    <x v="1708"/>
    <s v="South Kitsap School District"/>
    <s v="18-402"/>
    <s v="Kitsap"/>
    <s v="6th District"/>
    <x v="0"/>
    <x v="0"/>
    <s v="No"/>
    <s v="Yes"/>
    <s v="Madrona PreSchool"/>
    <s v="2150 Fircrest Dr SE"/>
    <m/>
    <s v="Port Orchard"/>
    <s v="Washington"/>
    <s v="98366"/>
    <n v="24"/>
    <n v="7"/>
    <n v="79"/>
    <n v="110"/>
    <n v="0.21820000000000001"/>
    <n v="6.3600000000000004E-2"/>
    <n v="0.28179999999999999"/>
    <s v="Yes"/>
    <s v="Yes"/>
    <s v="Yes"/>
    <s v="Yes"/>
    <s v="Yes"/>
    <s v="No"/>
    <s v="No"/>
    <s v="No"/>
    <s v="No"/>
    <s v="No"/>
    <s v="No"/>
    <s v="No"/>
    <s v="No"/>
    <s v="No"/>
    <s v="Standard"/>
  </r>
  <r>
    <n v="159930"/>
    <x v="1709"/>
    <s v="South Kitsap School District"/>
    <s v="18-402"/>
    <s v="Kitsap"/>
    <s v="6th District"/>
    <x v="0"/>
    <x v="0"/>
    <s v="No"/>
    <s v="Yes"/>
    <s v="Manchester Elementary"/>
    <s v="1901 California Ave E"/>
    <m/>
    <s v="port Orchard"/>
    <s v="Washington"/>
    <s v="98366"/>
    <n v="134"/>
    <n v="37"/>
    <n v="312"/>
    <n v="483"/>
    <n v="0.27739999999999998"/>
    <n v="7.6600000000000001E-2"/>
    <n v="0.35399999999999998"/>
    <s v="No"/>
    <s v="Yes"/>
    <s v="Yes"/>
    <s v="Yes"/>
    <s v="Yes"/>
    <s v="Yes"/>
    <s v="Yes"/>
    <s v="No"/>
    <s v="No"/>
    <s v="No"/>
    <s v="No"/>
    <s v="No"/>
    <s v="No"/>
    <s v="No"/>
    <s v="Standard"/>
  </r>
  <r>
    <n v="159930"/>
    <x v="1710"/>
    <s v="South Kitsap School District"/>
    <s v="18-402"/>
    <s v="Kitsap"/>
    <s v="6th District"/>
    <x v="0"/>
    <x v="0"/>
    <s v="No"/>
    <s v="Yes"/>
    <s v="Marcus Whitman Junior High"/>
    <s v="1887 Madrona Dr SE"/>
    <m/>
    <s v="Port Orchard"/>
    <s v="Washington"/>
    <s v="98366"/>
    <n v="282"/>
    <n v="69"/>
    <n v="339"/>
    <n v="690"/>
    <n v="0.40870000000000001"/>
    <n v="0.1"/>
    <n v="0.50870000000000004"/>
    <s v="No"/>
    <s v="No"/>
    <s v="No"/>
    <s v="No"/>
    <s v="No"/>
    <s v="No"/>
    <s v="No"/>
    <s v="Yes"/>
    <s v="Yes"/>
    <s v="Yes"/>
    <s v="No"/>
    <s v="No"/>
    <s v="No"/>
    <s v="No"/>
    <s v="Standard"/>
  </r>
  <r>
    <n v="159930"/>
    <x v="1711"/>
    <s v="South Kitsap School District"/>
    <s v="18-402"/>
    <s v="Kitsap"/>
    <s v="6th District"/>
    <x v="0"/>
    <x v="0"/>
    <s v="No"/>
    <s v="Yes"/>
    <s v="Mullenix Ridge Elementary"/>
    <s v="3900 Mullenix Rd."/>
    <m/>
    <s v="Port Orchard"/>
    <s v="Washington"/>
    <s v="98367"/>
    <n v="85"/>
    <n v="25"/>
    <n v="251"/>
    <n v="361"/>
    <n v="0.23549999999999999"/>
    <n v="6.93E-2"/>
    <n v="0.30470000000000003"/>
    <s v="No"/>
    <s v="Yes"/>
    <s v="Yes"/>
    <s v="Yes"/>
    <s v="Yes"/>
    <s v="Yes"/>
    <s v="Yes"/>
    <s v="No"/>
    <s v="No"/>
    <s v="No"/>
    <s v="No"/>
    <s v="No"/>
    <s v="No"/>
    <s v="No"/>
    <s v="Standard"/>
  </r>
  <r>
    <n v="159930"/>
    <x v="1712"/>
    <s v="South Kitsap School District"/>
    <s v="18-402"/>
    <s v="Kitsap"/>
    <s v="6th District"/>
    <x v="0"/>
    <x v="0"/>
    <s v="No"/>
    <s v="Yes"/>
    <s v="Olalla Elementary"/>
    <s v="6100 SE Denny Bond Blvd."/>
    <m/>
    <s v="Olalla"/>
    <s v="Washington"/>
    <s v="98366"/>
    <n v="81"/>
    <n v="18"/>
    <n v="191"/>
    <n v="290"/>
    <n v="0.27929999999999999"/>
    <n v="6.2100000000000002E-2"/>
    <n v="0.34139999999999998"/>
    <s v="No"/>
    <s v="Yes"/>
    <s v="Yes"/>
    <s v="Yes"/>
    <s v="Yes"/>
    <s v="Yes"/>
    <s v="Yes"/>
    <s v="No"/>
    <s v="No"/>
    <s v="No"/>
    <s v="No"/>
    <s v="No"/>
    <s v="No"/>
    <s v="No"/>
    <s v="Standard"/>
  </r>
  <r>
    <n v="159930"/>
    <x v="1713"/>
    <s v="South Kitsap School District"/>
    <s v="18-402"/>
    <s v="Kitsap"/>
    <s v="6th District"/>
    <x v="0"/>
    <x v="0"/>
    <s v="No"/>
    <s v="Yes"/>
    <s v="Orchard Heights Elementary"/>
    <s v="2288 Fircrest Dr. SE"/>
    <m/>
    <s v="Port Orchard"/>
    <s v="Washington"/>
    <s v="98366"/>
    <n v="202"/>
    <n v="39"/>
    <n v="310"/>
    <n v="551"/>
    <n v="0.36659999999999998"/>
    <n v="7.0800000000000002E-2"/>
    <n v="0.43740000000000001"/>
    <s v="No"/>
    <s v="Yes"/>
    <s v="Yes"/>
    <s v="Yes"/>
    <s v="Yes"/>
    <s v="Yes"/>
    <s v="Yes"/>
    <s v="No"/>
    <s v="No"/>
    <s v="No"/>
    <s v="No"/>
    <s v="No"/>
    <s v="No"/>
    <s v="No"/>
    <s v="Standard"/>
  </r>
  <r>
    <n v="159930"/>
    <x v="1714"/>
    <s v="South Kitsap School District"/>
    <s v="18-402"/>
    <s v="Kitsap"/>
    <s v="6th District"/>
    <x v="0"/>
    <x v="0"/>
    <s v="No"/>
    <s v="Yes"/>
    <s v="Sidney Glen Elementary"/>
    <s v="500 SW Birch Rd"/>
    <m/>
    <s v="Port Orchard"/>
    <s v="Washington"/>
    <s v="98366"/>
    <n v="154"/>
    <n v="38"/>
    <n v="276"/>
    <n v="468"/>
    <n v="0.3291"/>
    <n v="8.1199999999999994E-2"/>
    <n v="0.4103"/>
    <s v="No"/>
    <s v="Yes"/>
    <s v="Yes"/>
    <s v="Yes"/>
    <s v="Yes"/>
    <s v="Yes"/>
    <s v="Yes"/>
    <s v="No"/>
    <s v="No"/>
    <s v="No"/>
    <s v="No"/>
    <s v="No"/>
    <s v="No"/>
    <s v="No"/>
    <s v="Standard"/>
  </r>
  <r>
    <n v="159930"/>
    <x v="1715"/>
    <s v="South Kitsap School District"/>
    <s v="18-402"/>
    <s v="Kitsap"/>
    <s v="6th District"/>
    <x v="0"/>
    <x v="0"/>
    <s v="No"/>
    <s v="Yes"/>
    <s v="South Colby Elementary"/>
    <s v="3281 Banner Road SE"/>
    <m/>
    <s v="Port Orchard"/>
    <s v="Washington"/>
    <s v="98366"/>
    <n v="54"/>
    <n v="25"/>
    <n v="215"/>
    <n v="294"/>
    <n v="0.1837"/>
    <n v="8.5000000000000006E-2"/>
    <n v="0.26869999999999999"/>
    <s v="No"/>
    <s v="Yes"/>
    <s v="Yes"/>
    <s v="Yes"/>
    <s v="Yes"/>
    <s v="Yes"/>
    <s v="Yes"/>
    <s v="No"/>
    <s v="No"/>
    <s v="No"/>
    <s v="No"/>
    <s v="No"/>
    <s v="No"/>
    <s v="No"/>
    <s v="Standard"/>
  </r>
  <r>
    <n v="159930"/>
    <x v="1716"/>
    <s v="South Kitsap School District"/>
    <s v="18-402"/>
    <s v="Kitsap"/>
    <s v="6th District"/>
    <x v="0"/>
    <x v="0"/>
    <s v="No"/>
    <s v="Yes"/>
    <s v="South Kitsap High School"/>
    <s v="425 Mitchell Ave"/>
    <m/>
    <s v="Port orchard"/>
    <s v="Washington"/>
    <s v="98366"/>
    <n v="662"/>
    <n v="180"/>
    <n v="1819"/>
    <n v="2661"/>
    <n v="0.24879999999999999"/>
    <n v="6.7599999999999993E-2"/>
    <n v="0.31640000000000001"/>
    <s v="No"/>
    <s v="No"/>
    <s v="No"/>
    <s v="No"/>
    <s v="No"/>
    <s v="No"/>
    <s v="No"/>
    <s v="No"/>
    <s v="No"/>
    <s v="No"/>
    <s v="Yes"/>
    <s v="Yes"/>
    <s v="Yes"/>
    <s v="Yes"/>
    <s v="Standard"/>
  </r>
  <r>
    <n v="159930"/>
    <x v="1717"/>
    <s v="South Kitsap School District"/>
    <s v="18-402"/>
    <s v="Kitsap"/>
    <s v="6th District"/>
    <x v="0"/>
    <x v="0"/>
    <s v="No"/>
    <s v="Yes"/>
    <s v="Sunnyslope Elementary"/>
    <s v="4183 Sunnyslope Rd SW"/>
    <m/>
    <s v="Port  Orchard"/>
    <s v="Washington"/>
    <s v="98366"/>
    <n v="82"/>
    <n v="36"/>
    <n v="330"/>
    <n v="448"/>
    <n v="0.183"/>
    <n v="8.0399999999999999E-2"/>
    <n v="0.26340000000000002"/>
    <s v="No"/>
    <s v="Yes"/>
    <s v="Yes"/>
    <s v="Yes"/>
    <s v="Yes"/>
    <s v="Yes"/>
    <s v="Yes"/>
    <s v="No"/>
    <s v="No"/>
    <s v="No"/>
    <s v="No"/>
    <s v="No"/>
    <s v="No"/>
    <s v="No"/>
    <s v="Standard"/>
  </r>
  <r>
    <n v="159327"/>
    <x v="1718"/>
    <s v="South Whidbey School District"/>
    <s v="15-206"/>
    <s v="Island"/>
    <s v="2nd District"/>
    <x v="0"/>
    <x v="0"/>
    <s v="No"/>
    <s v="Yes"/>
    <s v="South Whidbey Academy (formerly Bayview Alternative)"/>
    <s v="5675"/>
    <s v="Maxwelton Road"/>
    <s v="Langley"/>
    <s v="Washington"/>
    <s v="98260"/>
    <n v="32"/>
    <n v="0"/>
    <n v="6"/>
    <n v="38"/>
    <n v="0.84209999999999996"/>
    <n v="0"/>
    <n v="0.84209999999999996"/>
    <s v="No"/>
    <s v="No"/>
    <s v="No"/>
    <s v="No"/>
    <s v="No"/>
    <s v="No"/>
    <s v="No"/>
    <s v="No"/>
    <s v="No"/>
    <s v="No"/>
    <s v="Yes"/>
    <s v="Yes"/>
    <s v="Yes"/>
    <s v="Yes"/>
    <s v="CEP"/>
  </r>
  <r>
    <n v="159327"/>
    <x v="1719"/>
    <s v="South Whidbey School District"/>
    <s v="15-206"/>
    <s v="Island"/>
    <s v="2nd District"/>
    <x v="0"/>
    <x v="0"/>
    <s v="No"/>
    <s v="Yes"/>
    <s v="South Whidbey Elementary North Campus (formally South Whidbey Inter)"/>
    <s v="5380 S. Maxwelton Rd."/>
    <m/>
    <s v="Langley"/>
    <s v="Washington"/>
    <s v="98260"/>
    <n v="135"/>
    <n v="26"/>
    <n v="410"/>
    <n v="571"/>
    <n v="0.2364"/>
    <n v="4.5499999999999999E-2"/>
    <n v="0.28199999999999997"/>
    <s v="No"/>
    <s v="Yes"/>
    <s v="Yes"/>
    <s v="Yes"/>
    <s v="Yes"/>
    <s v="Yes"/>
    <s v="Yes"/>
    <s v="Yes"/>
    <s v="No"/>
    <s v="No"/>
    <s v="No"/>
    <s v="No"/>
    <s v="No"/>
    <s v="No"/>
    <s v="Standard"/>
  </r>
  <r>
    <n v="159327"/>
    <x v="1720"/>
    <s v="South Whidbey School District"/>
    <s v="15-206"/>
    <s v="Island"/>
    <s v="2nd District"/>
    <x v="0"/>
    <x v="0"/>
    <s v="No"/>
    <s v="Yes"/>
    <s v="South Whidbey High School"/>
    <s v="5675 S. Maxwelton Rd."/>
    <m/>
    <s v="Langley"/>
    <s v="Washington"/>
    <s v="98260"/>
    <n v="70"/>
    <n v="30"/>
    <n v="276"/>
    <n v="376"/>
    <n v="0.1862"/>
    <n v="7.9799999999999996E-2"/>
    <n v="0.26600000000000001"/>
    <s v="No"/>
    <s v="No"/>
    <s v="No"/>
    <s v="No"/>
    <s v="No"/>
    <s v="No"/>
    <s v="No"/>
    <s v="No"/>
    <s v="No"/>
    <s v="No"/>
    <s v="Yes"/>
    <s v="Yes"/>
    <s v="Yes"/>
    <s v="Yes"/>
    <s v="Standard"/>
  </r>
  <r>
    <n v="159327"/>
    <x v="1721"/>
    <s v="South Whidbey School District"/>
    <s v="15-206"/>
    <s v="Island"/>
    <s v="2nd District"/>
    <x v="0"/>
    <x v="0"/>
    <s v="No"/>
    <s v="Yes"/>
    <s v="South Whidbey Middle School (Langley)"/>
    <s v="5675 S. Maxwelton Rd."/>
    <m/>
    <s v="Langley"/>
    <s v="Washington"/>
    <s v="98260"/>
    <n v="46"/>
    <n v="17"/>
    <n v="141"/>
    <n v="204"/>
    <n v="0.22550000000000001"/>
    <n v="8.3299999999999999E-2"/>
    <n v="0.30880000000000002"/>
    <s v="No"/>
    <s v="No"/>
    <s v="No"/>
    <s v="No"/>
    <s v="No"/>
    <s v="No"/>
    <s v="No"/>
    <s v="No"/>
    <s v="Yes"/>
    <s v="Yes"/>
    <s v="No"/>
    <s v="No"/>
    <s v="No"/>
    <s v="No"/>
    <s v="Standard"/>
  </r>
  <r>
    <n v="159560"/>
    <x v="1722"/>
    <s v="Southside School District"/>
    <s v="23-042"/>
    <s v="Mason"/>
    <s v="10th District"/>
    <x v="0"/>
    <x v="0"/>
    <s v="No"/>
    <s v="Yes"/>
    <s v="Southside Elementary"/>
    <s v="161 SE Collier Rd."/>
    <m/>
    <s v="Shelton"/>
    <s v="Washington"/>
    <s v="98584"/>
    <n v="65"/>
    <n v="19"/>
    <n v="110"/>
    <n v="194"/>
    <n v="0.33510000000000001"/>
    <n v="9.7900000000000001E-2"/>
    <n v="0.433"/>
    <s v="No"/>
    <s v="Yes"/>
    <s v="Yes"/>
    <s v="Yes"/>
    <s v="Yes"/>
    <s v="Yes"/>
    <s v="Yes"/>
    <s v="Yes"/>
    <s v="Yes"/>
    <s v="No"/>
    <s v="No"/>
    <s v="No"/>
    <s v="No"/>
    <s v="No"/>
    <s v="Standard"/>
  </r>
  <r>
    <n v="160165"/>
    <x v="1723"/>
    <s v="Spokane International Academy"/>
    <s v="32-901"/>
    <s v="Spokane"/>
    <s v="10th District"/>
    <x v="0"/>
    <x v="0"/>
    <s v="No"/>
    <s v="Yes"/>
    <s v="Spokane International Academy"/>
    <s v="795 E Holland Ave"/>
    <s v="STE 110"/>
    <s v="Spokane"/>
    <s v="Washington"/>
    <s v="99218"/>
    <n v="242"/>
    <n v="87"/>
    <n v="405"/>
    <n v="734"/>
    <n v="0.32969999999999999"/>
    <n v="0.11849999999999999"/>
    <n v="0.44819999999999999"/>
    <s v="No"/>
    <s v="Yes"/>
    <s v="Yes"/>
    <s v="Yes"/>
    <s v="Yes"/>
    <s v="Yes"/>
    <s v="Yes"/>
    <s v="Yes"/>
    <s v="Yes"/>
    <s v="Yes"/>
    <s v="Yes"/>
    <s v="Yes"/>
    <s v="No"/>
    <s v="No"/>
    <s v="Standard"/>
  </r>
  <r>
    <n v="159900"/>
    <x v="1724"/>
    <s v="Spokane School District"/>
    <s v="32-081"/>
    <s v="Spokane"/>
    <s v="5th District"/>
    <x v="0"/>
    <x v="0"/>
    <s v="No"/>
    <s v="Yes"/>
    <s v="Adams Elementary"/>
    <s v="2909 E 37th Ave"/>
    <m/>
    <s v="Spokane"/>
    <s v="Washington"/>
    <s v="99223"/>
    <n v="293"/>
    <n v="0"/>
    <n v="39"/>
    <n v="332"/>
    <n v="0.88249999999999995"/>
    <n v="0"/>
    <n v="0.88249999999999995"/>
    <s v="No"/>
    <s v="Yes"/>
    <s v="Yes"/>
    <s v="Yes"/>
    <s v="Yes"/>
    <s v="Yes"/>
    <s v="Yes"/>
    <s v="Yes"/>
    <s v="No"/>
    <s v="No"/>
    <s v="No"/>
    <s v="No"/>
    <s v="No"/>
    <s v="No"/>
    <s v="CEP"/>
  </r>
  <r>
    <n v="159900"/>
    <x v="1725"/>
    <s v="Spokane School District"/>
    <s v="32-081"/>
    <s v="Spokane"/>
    <s v="5th District"/>
    <x v="0"/>
    <x v="0"/>
    <s v="No"/>
    <s v="Yes"/>
    <s v="Arlington Elementary"/>
    <s v="6363 N Smith St"/>
    <m/>
    <s v="Spokane"/>
    <s v="Washington"/>
    <s v="99217"/>
    <n v="408"/>
    <n v="0"/>
    <n v="0"/>
    <n v="408"/>
    <n v="1"/>
    <n v="0"/>
    <n v="1"/>
    <s v="Yes"/>
    <s v="Yes"/>
    <s v="Yes"/>
    <s v="Yes"/>
    <s v="Yes"/>
    <s v="Yes"/>
    <s v="Yes"/>
    <s v="No"/>
    <s v="No"/>
    <s v="No"/>
    <s v="No"/>
    <s v="No"/>
    <s v="No"/>
    <s v="No"/>
    <s v="CEP"/>
  </r>
  <r>
    <n v="159900"/>
    <x v="1726"/>
    <s v="Spokane School District"/>
    <s v="32-081"/>
    <s v="Spokane"/>
    <s v="5th District"/>
    <x v="0"/>
    <x v="0"/>
    <s v="No"/>
    <s v="Yes"/>
    <s v="Audubon Elementary"/>
    <s v="2020 W Carlisle Ave"/>
    <m/>
    <s v="Spokane"/>
    <s v="Washington"/>
    <s v="99205"/>
    <n v="401"/>
    <n v="0"/>
    <n v="0"/>
    <n v="401"/>
    <n v="1"/>
    <n v="0"/>
    <n v="1"/>
    <s v="Yes"/>
    <s v="Yes"/>
    <s v="Yes"/>
    <s v="Yes"/>
    <s v="Yes"/>
    <s v="Yes"/>
    <s v="Yes"/>
    <s v="No"/>
    <s v="No"/>
    <s v="No"/>
    <s v="No"/>
    <s v="No"/>
    <s v="No"/>
    <s v="No"/>
    <s v="CEP"/>
  </r>
  <r>
    <n v="159900"/>
    <x v="1727"/>
    <s v="Spokane School District"/>
    <s v="32-081"/>
    <s v="Spokane"/>
    <s v="5th District"/>
    <x v="0"/>
    <x v="0"/>
    <s v="No"/>
    <s v="Yes"/>
    <s v="Balboa Elementary"/>
    <s v="3010 W Holyoke Ave"/>
    <m/>
    <s v="Spokane"/>
    <s v="Washington"/>
    <s v="98208"/>
    <n v="114"/>
    <n v="0"/>
    <n v="145"/>
    <n v="259"/>
    <n v="0.44019999999999998"/>
    <n v="0"/>
    <n v="0.44019999999999998"/>
    <s v="Yes"/>
    <s v="Yes"/>
    <s v="Yes"/>
    <s v="Yes"/>
    <s v="Yes"/>
    <s v="Yes"/>
    <s v="Yes"/>
    <s v="No"/>
    <s v="No"/>
    <s v="No"/>
    <s v="No"/>
    <s v="No"/>
    <s v="No"/>
    <s v="No"/>
    <s v="CEP"/>
  </r>
  <r>
    <n v="159900"/>
    <x v="1728"/>
    <s v="Spokane School District"/>
    <s v="32-081"/>
    <s v="Spokane"/>
    <s v="5th District"/>
    <x v="0"/>
    <x v="0"/>
    <s v="No"/>
    <s v="Yes"/>
    <s v="Bemiss Elementary"/>
    <s v="2323 E Bridgeport Ave."/>
    <m/>
    <s v="Spokane"/>
    <s v="Washington"/>
    <s v="99207"/>
    <n v="387"/>
    <n v="0"/>
    <n v="0"/>
    <n v="387"/>
    <n v="1"/>
    <n v="0"/>
    <n v="1"/>
    <s v="No"/>
    <s v="Yes"/>
    <s v="Yes"/>
    <s v="Yes"/>
    <s v="Yes"/>
    <s v="Yes"/>
    <s v="Yes"/>
    <s v="No"/>
    <s v="No"/>
    <s v="No"/>
    <s v="No"/>
    <s v="No"/>
    <s v="No"/>
    <s v="No"/>
    <s v="CEP"/>
  </r>
  <r>
    <n v="159900"/>
    <x v="1729"/>
    <s v="Spokane School District"/>
    <s v="32-081"/>
    <s v="Spokane"/>
    <s v="5th District"/>
    <x v="0"/>
    <x v="0"/>
    <s v="No"/>
    <s v="Yes"/>
    <s v="Browne Elementary"/>
    <s v="5102 N Driscoll Blvd"/>
    <m/>
    <s v="Spokane"/>
    <s v="Washington"/>
    <s v="99205"/>
    <n v="294"/>
    <n v="0"/>
    <n v="51"/>
    <n v="345"/>
    <n v="0.85219999999999996"/>
    <n v="0"/>
    <n v="0.85219999999999996"/>
    <s v="Yes"/>
    <s v="Yes"/>
    <s v="Yes"/>
    <s v="Yes"/>
    <s v="Yes"/>
    <s v="Yes"/>
    <s v="Yes"/>
    <s v="No"/>
    <s v="No"/>
    <s v="No"/>
    <s v="No"/>
    <s v="No"/>
    <s v="No"/>
    <s v="No"/>
    <s v="CEP"/>
  </r>
  <r>
    <n v="159900"/>
    <x v="1730"/>
    <s v="Spokane School District"/>
    <s v="32-081"/>
    <s v="Spokane"/>
    <s v="5th District"/>
    <x v="0"/>
    <x v="0"/>
    <s v="No"/>
    <s v="Yes"/>
    <s v="Bryant School"/>
    <s v="910 N. Ash"/>
    <m/>
    <s v="Spokane"/>
    <s v="Washington"/>
    <s v="99201"/>
    <n v="124"/>
    <n v="0"/>
    <n v="218"/>
    <n v="342"/>
    <n v="0.36259999999999998"/>
    <n v="0"/>
    <n v="0.36259999999999998"/>
    <s v="No"/>
    <s v="Yes"/>
    <s v="Yes"/>
    <s v="Yes"/>
    <s v="Yes"/>
    <s v="Yes"/>
    <s v="Yes"/>
    <s v="Yes"/>
    <s v="Yes"/>
    <s v="Yes"/>
    <s v="Yes"/>
    <s v="Yes"/>
    <s v="Yes"/>
    <s v="Yes"/>
    <s v="CEP"/>
  </r>
  <r>
    <n v="159900"/>
    <x v="1731"/>
    <s v="Spokane School District"/>
    <s v="32-081"/>
    <s v="Spokane"/>
    <s v="5th District"/>
    <x v="0"/>
    <x v="0"/>
    <s v="No"/>
    <s v="Yes"/>
    <s v="Chase Middle School"/>
    <s v="4747 E. 37th Ave."/>
    <m/>
    <s v="Spokane"/>
    <s v="Washington"/>
    <s v="99223"/>
    <n v="464"/>
    <n v="0"/>
    <n v="247"/>
    <n v="711"/>
    <n v="0.65259999999999996"/>
    <n v="0"/>
    <n v="0.65259999999999996"/>
    <s v="No"/>
    <s v="No"/>
    <s v="No"/>
    <s v="No"/>
    <s v="No"/>
    <s v="No"/>
    <s v="No"/>
    <s v="No"/>
    <s v="Yes"/>
    <s v="Yes"/>
    <s v="No"/>
    <s v="No"/>
    <s v="No"/>
    <s v="No"/>
    <s v="CEP"/>
  </r>
  <r>
    <n v="159900"/>
    <x v="1732"/>
    <s v="Spokane School District"/>
    <s v="32-081"/>
    <s v="Spokane"/>
    <s v="5th District"/>
    <x v="0"/>
    <x v="0"/>
    <s v="No"/>
    <s v="Yes"/>
    <s v="Cooper Elementary"/>
    <s v="3200 N Ferrall St"/>
    <m/>
    <s v="Spokane"/>
    <s v="Washington"/>
    <s v="99217"/>
    <n v="371"/>
    <n v="0"/>
    <n v="16"/>
    <n v="387"/>
    <n v="0.9587"/>
    <n v="0"/>
    <n v="0.9587"/>
    <s v="No"/>
    <s v="Yes"/>
    <s v="Yes"/>
    <s v="Yes"/>
    <s v="Yes"/>
    <s v="Yes"/>
    <s v="Yes"/>
    <s v="No"/>
    <s v="No"/>
    <s v="No"/>
    <s v="No"/>
    <s v="No"/>
    <s v="No"/>
    <s v="No"/>
    <s v="CEP"/>
  </r>
  <r>
    <n v="159900"/>
    <x v="1733"/>
    <s v="Spokane School District"/>
    <s v="32-081"/>
    <s v="Spokane"/>
    <s v="5th District"/>
    <x v="0"/>
    <x v="0"/>
    <s v="No"/>
    <s v="Yes"/>
    <s v="Ferris High School"/>
    <s v="3020 E 37th Ave"/>
    <m/>
    <s v="Spokane"/>
    <s v="Washington"/>
    <s v="99223"/>
    <n v="878"/>
    <n v="0"/>
    <n v="767"/>
    <n v="1645"/>
    <n v="0.53369999999999995"/>
    <n v="0"/>
    <n v="0.53369999999999995"/>
    <s v="No"/>
    <s v="No"/>
    <s v="No"/>
    <s v="No"/>
    <s v="No"/>
    <s v="No"/>
    <s v="No"/>
    <s v="No"/>
    <s v="No"/>
    <s v="No"/>
    <s v="Yes"/>
    <s v="Yes"/>
    <s v="Yes"/>
    <s v="Yes"/>
    <s v="CEP"/>
  </r>
  <r>
    <n v="159900"/>
    <x v="1734"/>
    <s v="Spokane School District"/>
    <s v="32-081"/>
    <s v="Spokane"/>
    <s v="5th District"/>
    <x v="0"/>
    <x v="0"/>
    <s v="No"/>
    <s v="Yes"/>
    <s v="Finch Elementary"/>
    <s v="3717 N Milton St"/>
    <m/>
    <s v="Spokane"/>
    <s v="Washington"/>
    <s v="99205"/>
    <n v="241"/>
    <n v="0"/>
    <n v="152"/>
    <n v="393"/>
    <n v="0.61319999999999997"/>
    <n v="0"/>
    <n v="0.61319999999999997"/>
    <s v="Yes"/>
    <s v="Yes"/>
    <s v="Yes"/>
    <s v="Yes"/>
    <s v="Yes"/>
    <s v="Yes"/>
    <s v="Yes"/>
    <s v="No"/>
    <s v="No"/>
    <s v="No"/>
    <s v="No"/>
    <s v="No"/>
    <s v="No"/>
    <s v="No"/>
    <s v="CEP"/>
  </r>
  <r>
    <n v="159900"/>
    <x v="1735"/>
    <s v="Spokane School District"/>
    <s v="32-081"/>
    <s v="Spokane"/>
    <s v="5th District"/>
    <x v="0"/>
    <x v="0"/>
    <s v="No"/>
    <s v="Yes"/>
    <s v="Flett Middle School"/>
    <s v="5020 W Wellesley Ave"/>
    <m/>
    <s v="Spokane"/>
    <s v="Washington"/>
    <s v="99205"/>
    <n v="265"/>
    <n v="0"/>
    <n v="107"/>
    <n v="372"/>
    <n v="0.71240000000000003"/>
    <n v="0"/>
    <n v="0.71240000000000003"/>
    <s v="No"/>
    <s v="No"/>
    <s v="No"/>
    <s v="No"/>
    <s v="No"/>
    <s v="No"/>
    <s v="No"/>
    <s v="Yes"/>
    <s v="Yes"/>
    <s v="Yes"/>
    <s v="No"/>
    <s v="No"/>
    <s v="No"/>
    <s v="No"/>
    <s v="CEP"/>
  </r>
  <r>
    <n v="159900"/>
    <x v="1736"/>
    <s v="Spokane School District"/>
    <s v="32-081"/>
    <s v="Spokane"/>
    <s v="5th District"/>
    <x v="0"/>
    <x v="0"/>
    <s v="No"/>
    <s v="Yes"/>
    <s v="Frances Scott Elementary"/>
    <s v="3737 E 5th St"/>
    <m/>
    <s v="Spokane"/>
    <s v="Washington"/>
    <s v="99202"/>
    <n v="435"/>
    <n v="0"/>
    <n v="0"/>
    <n v="435"/>
    <n v="1"/>
    <n v="0"/>
    <n v="1"/>
    <s v="Yes"/>
    <s v="Yes"/>
    <s v="Yes"/>
    <s v="Yes"/>
    <s v="Yes"/>
    <s v="Yes"/>
    <s v="Yes"/>
    <s v="Yes"/>
    <s v="No"/>
    <s v="No"/>
    <s v="No"/>
    <s v="No"/>
    <s v="No"/>
    <s v="No"/>
    <s v="CEP"/>
  </r>
  <r>
    <n v="159900"/>
    <x v="1737"/>
    <s v="Spokane School District"/>
    <s v="32-081"/>
    <s v="Spokane"/>
    <s v="5th District"/>
    <x v="0"/>
    <x v="0"/>
    <s v="No"/>
    <s v="Yes"/>
    <s v="Franklin Elementary"/>
    <s v="2627 E 17th Ave"/>
    <m/>
    <s v="Spokane"/>
    <s v="Washington"/>
    <s v="99223"/>
    <n v="277"/>
    <n v="0"/>
    <n v="182"/>
    <n v="459"/>
    <n v="0.60350000000000004"/>
    <n v="0"/>
    <n v="0.60350000000000004"/>
    <s v="Yes"/>
    <s v="Yes"/>
    <s v="Yes"/>
    <s v="Yes"/>
    <s v="Yes"/>
    <s v="Yes"/>
    <s v="Yes"/>
    <s v="Yes"/>
    <s v="No"/>
    <s v="No"/>
    <s v="No"/>
    <s v="No"/>
    <s v="No"/>
    <s v="No"/>
    <s v="CEP"/>
  </r>
  <r>
    <n v="159900"/>
    <x v="1738"/>
    <s v="Spokane School District"/>
    <s v="32-081"/>
    <s v="Spokane"/>
    <s v="5th District"/>
    <x v="0"/>
    <x v="0"/>
    <s v="No"/>
    <s v="Yes"/>
    <s v="Garfield Elementary"/>
    <s v="222 W Knox Ave"/>
    <m/>
    <s v="Spokane"/>
    <s v="Washington"/>
    <s v="99205"/>
    <n v="371"/>
    <n v="0"/>
    <n v="13"/>
    <n v="384"/>
    <n v="0.96609999999999996"/>
    <n v="0"/>
    <n v="0.96609999999999996"/>
    <s v="Yes"/>
    <s v="Yes"/>
    <s v="Yes"/>
    <s v="Yes"/>
    <s v="Yes"/>
    <s v="Yes"/>
    <s v="Yes"/>
    <s v="No"/>
    <s v="No"/>
    <s v="No"/>
    <s v="No"/>
    <s v="No"/>
    <s v="No"/>
    <s v="No"/>
    <s v="CEP"/>
  </r>
  <r>
    <n v="159900"/>
    <x v="1739"/>
    <s v="Spokane School District"/>
    <s v="32-081"/>
    <s v="Spokane"/>
    <s v="5th District"/>
    <x v="0"/>
    <x v="0"/>
    <s v="No"/>
    <s v="Yes"/>
    <s v="Garry Middle School"/>
    <s v="725 E Joseph Ave"/>
    <m/>
    <s v="Spokane"/>
    <s v="Washington"/>
    <s v="99208"/>
    <n v="568"/>
    <n v="0"/>
    <n v="0"/>
    <n v="568"/>
    <n v="1"/>
    <n v="0"/>
    <n v="1"/>
    <s v="No"/>
    <s v="No"/>
    <s v="No"/>
    <s v="No"/>
    <s v="No"/>
    <s v="No"/>
    <s v="No"/>
    <s v="Yes"/>
    <s v="Yes"/>
    <s v="Yes"/>
    <s v="No"/>
    <s v="No"/>
    <s v="No"/>
    <s v="No"/>
    <s v="CEP"/>
  </r>
  <r>
    <n v="159900"/>
    <x v="1740"/>
    <s v="Spokane School District"/>
    <s v="32-081"/>
    <s v="Spokane"/>
    <s v="5th District"/>
    <x v="0"/>
    <x v="0"/>
    <s v="No"/>
    <s v="Yes"/>
    <s v="Glover Middle School"/>
    <s v="2330 W. Longfellow Ave"/>
    <m/>
    <s v="Spokane"/>
    <s v="Washington"/>
    <s v="99205"/>
    <n v="591"/>
    <n v="0"/>
    <n v="0"/>
    <n v="591"/>
    <n v="1"/>
    <n v="0"/>
    <n v="1"/>
    <s v="No"/>
    <s v="No"/>
    <s v="No"/>
    <s v="No"/>
    <s v="No"/>
    <s v="No"/>
    <s v="No"/>
    <s v="Yes"/>
    <s v="Yes"/>
    <s v="Yes"/>
    <s v="No"/>
    <s v="No"/>
    <s v="No"/>
    <s v="No"/>
    <s v="CEP"/>
  </r>
  <r>
    <n v="159900"/>
    <x v="1741"/>
    <s v="Spokane School District"/>
    <s v="32-081"/>
    <s v="Spokane"/>
    <s v="5th District"/>
    <x v="0"/>
    <x v="0"/>
    <s v="No"/>
    <s v="Yes"/>
    <s v="Grant Elementary"/>
    <s v="1300 E. 9th Ave."/>
    <m/>
    <s v="Spokane"/>
    <s v="Washington"/>
    <s v="99202"/>
    <n v="345"/>
    <n v="0"/>
    <n v="0"/>
    <n v="345"/>
    <n v="1"/>
    <n v="0"/>
    <n v="1"/>
    <s v="Yes"/>
    <s v="Yes"/>
    <s v="Yes"/>
    <s v="Yes"/>
    <s v="Yes"/>
    <s v="Yes"/>
    <s v="Yes"/>
    <s v="No"/>
    <s v="No"/>
    <s v="No"/>
    <s v="No"/>
    <s v="No"/>
    <s v="No"/>
    <s v="No"/>
    <s v="CEP"/>
  </r>
  <r>
    <n v="159900"/>
    <x v="1742"/>
    <s v="Spokane School District"/>
    <s v="32-081"/>
    <s v="Spokane"/>
    <s v="5th District"/>
    <x v="0"/>
    <x v="0"/>
    <s v="No"/>
    <s v="Yes"/>
    <s v="Hamblen Elementary"/>
    <s v="2121 E Thurston Ave"/>
    <m/>
    <s v="Spokane"/>
    <s v="Washington"/>
    <s v="99203"/>
    <n v="207"/>
    <n v="0"/>
    <n v="310"/>
    <n v="517"/>
    <n v="0.40039999999999998"/>
    <n v="0"/>
    <n v="0.40039999999999998"/>
    <s v="Yes"/>
    <s v="Yes"/>
    <s v="Yes"/>
    <s v="Yes"/>
    <s v="Yes"/>
    <s v="Yes"/>
    <s v="Yes"/>
    <s v="Yes"/>
    <s v="No"/>
    <s v="No"/>
    <s v="No"/>
    <s v="No"/>
    <s v="No"/>
    <s v="No"/>
    <s v="CEP"/>
  </r>
  <r>
    <n v="159900"/>
    <x v="1743"/>
    <s v="Spokane School District"/>
    <s v="32-081"/>
    <s v="Spokane"/>
    <s v="5th District"/>
    <x v="0"/>
    <x v="0"/>
    <s v="No"/>
    <s v="Yes"/>
    <s v="Holmes Elementary"/>
    <s v="2600 W Sharp Ave"/>
    <m/>
    <s v="Spokane"/>
    <s v="Washington"/>
    <s v="99201"/>
    <n v="369"/>
    <n v="0"/>
    <n v="0"/>
    <n v="369"/>
    <n v="1"/>
    <n v="0"/>
    <n v="1"/>
    <s v="Yes"/>
    <s v="Yes"/>
    <s v="Yes"/>
    <s v="Yes"/>
    <s v="Yes"/>
    <s v="Yes"/>
    <s v="Yes"/>
    <s v="No"/>
    <s v="No"/>
    <s v="No"/>
    <s v="No"/>
    <s v="No"/>
    <s v="No"/>
    <s v="No"/>
    <s v="CEP"/>
  </r>
  <r>
    <n v="159900"/>
    <x v="1744"/>
    <s v="Spokane School District"/>
    <s v="32-081"/>
    <s v="Spokane"/>
    <s v="5th District"/>
    <x v="0"/>
    <x v="0"/>
    <s v="No"/>
    <s v="Yes"/>
    <s v="Hutton Elementary"/>
    <s v="908 E 24th Ave"/>
    <m/>
    <s v="Spokane"/>
    <s v="Washington"/>
    <s v="99203"/>
    <n v="150"/>
    <n v="0"/>
    <n v="382"/>
    <n v="532"/>
    <n v="0.28199999999999997"/>
    <n v="0"/>
    <n v="0.28199999999999997"/>
    <s v="No"/>
    <s v="Yes"/>
    <s v="Yes"/>
    <s v="Yes"/>
    <s v="Yes"/>
    <s v="Yes"/>
    <s v="Yes"/>
    <s v="Yes"/>
    <s v="No"/>
    <s v="No"/>
    <s v="No"/>
    <s v="No"/>
    <s v="No"/>
    <s v="No"/>
    <s v="CEP"/>
  </r>
  <r>
    <n v="159900"/>
    <x v="1745"/>
    <s v="Spokane School District"/>
    <s v="32-081"/>
    <s v="Spokane"/>
    <s v="5th District"/>
    <x v="0"/>
    <x v="0"/>
    <s v="No"/>
    <s v="Yes"/>
    <s v="Indian Trail Elementary"/>
    <s v="4102 W Woodside Ave"/>
    <m/>
    <s v="Spokane"/>
    <s v="Washington"/>
    <s v="99208"/>
    <n v="98"/>
    <n v="0"/>
    <n v="184"/>
    <n v="282"/>
    <n v="0.34749999999999998"/>
    <n v="0"/>
    <n v="0.34749999999999998"/>
    <s v="Yes"/>
    <s v="Yes"/>
    <s v="Yes"/>
    <s v="Yes"/>
    <s v="Yes"/>
    <s v="Yes"/>
    <s v="Yes"/>
    <s v="No"/>
    <s v="No"/>
    <s v="No"/>
    <s v="No"/>
    <s v="No"/>
    <s v="No"/>
    <s v="No"/>
    <s v="CEP"/>
  </r>
  <r>
    <n v="159900"/>
    <x v="1746"/>
    <s v="Spokane School District"/>
    <s v="32-081"/>
    <s v="Spokane"/>
    <s v="5th District"/>
    <x v="0"/>
    <x v="0"/>
    <s v="No"/>
    <s v="Yes"/>
    <s v="Jefferson Elementary"/>
    <s v="123 E. 37th"/>
    <m/>
    <s v="Spokane"/>
    <s v="Washington"/>
    <s v="99203"/>
    <n v="207"/>
    <n v="0"/>
    <n v="251"/>
    <n v="458"/>
    <n v="0.45200000000000001"/>
    <n v="0"/>
    <n v="0.45200000000000001"/>
    <s v="Yes"/>
    <s v="Yes"/>
    <s v="Yes"/>
    <s v="Yes"/>
    <s v="Yes"/>
    <s v="Yes"/>
    <s v="Yes"/>
    <s v="Yes"/>
    <s v="No"/>
    <s v="No"/>
    <s v="No"/>
    <s v="No"/>
    <s v="No"/>
    <s v="No"/>
    <s v="CEP"/>
  </r>
  <r>
    <n v="159900"/>
    <x v="1747"/>
    <s v="Spokane School District"/>
    <s v="32-081"/>
    <s v="Spokane"/>
    <s v="5th District"/>
    <x v="0"/>
    <x v="0"/>
    <s v="No"/>
    <s v="Yes"/>
    <s v="Lewis and Clark High School"/>
    <s v="521 W Fourth Ave"/>
    <m/>
    <s v="Spokane"/>
    <s v="Washington"/>
    <s v="99204"/>
    <n v="857"/>
    <n v="0"/>
    <n v="884"/>
    <n v="1741"/>
    <n v="0.49220000000000003"/>
    <n v="0"/>
    <n v="0.49220000000000003"/>
    <s v="No"/>
    <s v="No"/>
    <s v="No"/>
    <s v="No"/>
    <s v="No"/>
    <s v="No"/>
    <s v="No"/>
    <s v="No"/>
    <s v="No"/>
    <s v="No"/>
    <s v="Yes"/>
    <s v="Yes"/>
    <s v="Yes"/>
    <s v="Yes"/>
    <s v="CEP"/>
  </r>
  <r>
    <n v="159900"/>
    <x v="1748"/>
    <s v="Spokane School District"/>
    <s v="32-081"/>
    <s v="Spokane"/>
    <s v="5th District"/>
    <x v="0"/>
    <x v="0"/>
    <s v="No"/>
    <s v="Yes"/>
    <s v="Libby Center"/>
    <s v="2900 E. 1st  Avenue"/>
    <m/>
    <s v="Spokane"/>
    <s v="Washington"/>
    <s v="99202"/>
    <n v="158"/>
    <n v="0"/>
    <n v="404"/>
    <n v="562"/>
    <n v="0.28110000000000002"/>
    <n v="0"/>
    <n v="0.28110000000000002"/>
    <s v="No"/>
    <s v="No"/>
    <s v="Yes"/>
    <s v="Yes"/>
    <s v="Yes"/>
    <s v="Yes"/>
    <s v="Yes"/>
    <s v="Yes"/>
    <s v="Yes"/>
    <s v="Yes"/>
    <s v="No"/>
    <s v="No"/>
    <s v="No"/>
    <s v="No"/>
    <s v="CEP"/>
  </r>
  <r>
    <n v="159900"/>
    <x v="1749"/>
    <s v="Spokane School District"/>
    <s v="32-081"/>
    <s v="Spokane"/>
    <s v="5th District"/>
    <x v="0"/>
    <x v="0"/>
    <s v="No"/>
    <s v="Yes"/>
    <s v="Lidgerwood Elementary"/>
    <s v="5510 N Lidgerwood"/>
    <m/>
    <s v="Spokane"/>
    <s v="Washington"/>
    <s v="99208"/>
    <n v="316"/>
    <n v="0"/>
    <n v="0"/>
    <n v="316"/>
    <n v="1"/>
    <n v="0"/>
    <n v="1"/>
    <s v="No"/>
    <s v="Yes"/>
    <s v="Yes"/>
    <s v="Yes"/>
    <s v="Yes"/>
    <s v="Yes"/>
    <s v="Yes"/>
    <s v="No"/>
    <s v="No"/>
    <s v="No"/>
    <s v="No"/>
    <s v="No"/>
    <s v="No"/>
    <s v="No"/>
    <s v="CEP"/>
  </r>
  <r>
    <n v="159900"/>
    <x v="1750"/>
    <s v="Spokane School District"/>
    <s v="32-081"/>
    <s v="Spokane"/>
    <s v="5th District"/>
    <x v="0"/>
    <x v="0"/>
    <s v="No"/>
    <s v="Yes"/>
    <s v="Lincoln Heights Elementary"/>
    <s v="3322 E 22nd Ave"/>
    <m/>
    <s v="Spokane"/>
    <s v="Washington"/>
    <s v="99223"/>
    <n v="310"/>
    <n v="0"/>
    <n v="168"/>
    <n v="478"/>
    <n v="0.64849999999999997"/>
    <n v="0"/>
    <n v="0.64849999999999997"/>
    <s v="Yes"/>
    <s v="Yes"/>
    <s v="Yes"/>
    <s v="Yes"/>
    <s v="Yes"/>
    <s v="Yes"/>
    <s v="Yes"/>
    <s v="Yes"/>
    <s v="No"/>
    <s v="No"/>
    <s v="No"/>
    <s v="No"/>
    <s v="No"/>
    <s v="No"/>
    <s v="CEP"/>
  </r>
  <r>
    <n v="159900"/>
    <x v="1751"/>
    <s v="Spokane School District"/>
    <s v="32-081"/>
    <s v="Spokane"/>
    <s v="5th District"/>
    <x v="0"/>
    <x v="0"/>
    <s v="No"/>
    <s v="Yes"/>
    <s v="Linwood Elementary"/>
    <s v="906 W Weile Ave"/>
    <m/>
    <s v="Spokane"/>
    <s v="Washington"/>
    <s v="99208"/>
    <n v="520"/>
    <n v="0"/>
    <n v="0"/>
    <n v="520"/>
    <n v="1"/>
    <n v="0"/>
    <n v="1"/>
    <s v="Yes"/>
    <s v="Yes"/>
    <s v="Yes"/>
    <s v="Yes"/>
    <s v="Yes"/>
    <s v="Yes"/>
    <s v="Yes"/>
    <s v="No"/>
    <s v="No"/>
    <s v="No"/>
    <s v="No"/>
    <s v="No"/>
    <s v="No"/>
    <s v="No"/>
    <s v="CEP"/>
  </r>
  <r>
    <n v="159900"/>
    <x v="1752"/>
    <s v="Spokane School District"/>
    <s v="32-081"/>
    <s v="Spokane"/>
    <s v="5th District"/>
    <x v="0"/>
    <x v="0"/>
    <s v="No"/>
    <s v="Yes"/>
    <s v="Logan Elementary"/>
    <s v="1001 E Montgomery Ave"/>
    <m/>
    <s v="Spokane"/>
    <s v="Washington"/>
    <s v="99207"/>
    <n v="317"/>
    <n v="0"/>
    <n v="0"/>
    <n v="317"/>
    <n v="1"/>
    <n v="0"/>
    <n v="1"/>
    <s v="Yes"/>
    <s v="Yes"/>
    <s v="Yes"/>
    <s v="Yes"/>
    <s v="Yes"/>
    <s v="Yes"/>
    <s v="Yes"/>
    <s v="No"/>
    <s v="No"/>
    <s v="No"/>
    <s v="No"/>
    <s v="No"/>
    <s v="No"/>
    <s v="No"/>
    <s v="CEP"/>
  </r>
  <r>
    <n v="159900"/>
    <x v="1753"/>
    <s v="Spokane School District"/>
    <s v="32-081"/>
    <s v="Spokane"/>
    <s v="5th District"/>
    <x v="0"/>
    <x v="0"/>
    <s v="No"/>
    <s v="Yes"/>
    <s v="Longfellow Elementary"/>
    <s v="800 E Providence Ave"/>
    <m/>
    <s v="Spokane"/>
    <s v="Washington"/>
    <s v="99207"/>
    <n v="425"/>
    <n v="0"/>
    <n v="0"/>
    <n v="425"/>
    <n v="1"/>
    <n v="0"/>
    <n v="1"/>
    <s v="Yes"/>
    <s v="Yes"/>
    <s v="Yes"/>
    <s v="Yes"/>
    <s v="Yes"/>
    <s v="Yes"/>
    <s v="Yes"/>
    <s v="No"/>
    <s v="No"/>
    <s v="No"/>
    <s v="No"/>
    <s v="No"/>
    <s v="No"/>
    <s v="No"/>
    <s v="CEP"/>
  </r>
  <r>
    <n v="159900"/>
    <x v="1754"/>
    <s v="Spokane School District"/>
    <s v="32-081"/>
    <s v="Spokane"/>
    <s v="5th District"/>
    <x v="0"/>
    <x v="0"/>
    <s v="No"/>
    <s v="Yes"/>
    <s v="Madison Elementary"/>
    <s v="319 W Nebraska Ave"/>
    <m/>
    <s v="Spokane"/>
    <s v="Washington"/>
    <s v="99205"/>
    <n v="247"/>
    <n v="0"/>
    <n v="34"/>
    <n v="281"/>
    <n v="0.879"/>
    <n v="0"/>
    <n v="0.879"/>
    <s v="Yes"/>
    <s v="Yes"/>
    <s v="Yes"/>
    <s v="Yes"/>
    <s v="Yes"/>
    <s v="Yes"/>
    <s v="Yes"/>
    <s v="No"/>
    <s v="No"/>
    <s v="No"/>
    <s v="No"/>
    <s v="No"/>
    <s v="No"/>
    <s v="No"/>
    <s v="CEP"/>
  </r>
  <r>
    <n v="159900"/>
    <x v="1755"/>
    <s v="Spokane School District"/>
    <s v="32-081"/>
    <s v="Spokane"/>
    <s v="5th District"/>
    <x v="0"/>
    <x v="0"/>
    <s v="No"/>
    <s v="Yes"/>
    <s v="Moran Prairie Elementary"/>
    <s v="4224 E 57th Ave"/>
    <m/>
    <s v="Spokane"/>
    <s v="Washington"/>
    <s v="99223"/>
    <n v="135"/>
    <n v="0"/>
    <n v="349"/>
    <n v="484"/>
    <n v="0.27889999999999998"/>
    <n v="0"/>
    <n v="0.27889999999999998"/>
    <s v="No"/>
    <s v="Yes"/>
    <s v="Yes"/>
    <s v="Yes"/>
    <s v="Yes"/>
    <s v="Yes"/>
    <s v="Yes"/>
    <s v="Yes"/>
    <s v="No"/>
    <s v="No"/>
    <s v="No"/>
    <s v="No"/>
    <s v="No"/>
    <s v="No"/>
    <s v="CEP"/>
  </r>
  <r>
    <n v="159900"/>
    <x v="1756"/>
    <s v="Spokane School District"/>
    <s v="32-081"/>
    <s v="Spokane"/>
    <s v="5th District"/>
    <x v="0"/>
    <x v="0"/>
    <s v="No"/>
    <s v="Yes"/>
    <s v="Mullan Road Elementary"/>
    <s v="2616 E 63rd Ave"/>
    <m/>
    <s v="Spokane"/>
    <s v="Washington"/>
    <s v="99223"/>
    <n v="315"/>
    <n v="0"/>
    <n v="314"/>
    <n v="629"/>
    <n v="0.50080000000000002"/>
    <n v="0"/>
    <n v="0.50080000000000002"/>
    <s v="No"/>
    <s v="Yes"/>
    <s v="Yes"/>
    <s v="Yes"/>
    <s v="Yes"/>
    <s v="Yes"/>
    <s v="Yes"/>
    <s v="Yes"/>
    <s v="No"/>
    <s v="No"/>
    <s v="No"/>
    <s v="No"/>
    <s v="No"/>
    <s v="No"/>
    <s v="CEP"/>
  </r>
  <r>
    <n v="159900"/>
    <x v="1757"/>
    <s v="Spokane School District"/>
    <s v="32-081"/>
    <s v="Spokane"/>
    <s v="5th District"/>
    <x v="0"/>
    <x v="0"/>
    <s v="No"/>
    <s v="Yes"/>
    <s v="Multiagency Adolescent Program (Map School)"/>
    <s v="1807 N. Washington St."/>
    <m/>
    <s v="Spokane"/>
    <s v="Washington"/>
    <s v="99205"/>
    <n v="28"/>
    <n v="0"/>
    <n v="0"/>
    <n v="28"/>
    <n v="1"/>
    <n v="0"/>
    <n v="1"/>
    <s v="No"/>
    <s v="No"/>
    <s v="No"/>
    <s v="No"/>
    <s v="No"/>
    <s v="No"/>
    <s v="No"/>
    <s v="No"/>
    <s v="No"/>
    <s v="No"/>
    <s v="Yes"/>
    <s v="Yes"/>
    <s v="Yes"/>
    <s v="Yes"/>
    <s v="CEP"/>
  </r>
  <r>
    <n v="159900"/>
    <x v="1758"/>
    <s v="Spokane School District"/>
    <s v="32-081"/>
    <s v="Spokane"/>
    <s v="5th District"/>
    <x v="0"/>
    <x v="0"/>
    <s v="No"/>
    <s v="Yes"/>
    <s v="North Central High School"/>
    <s v="1600 N Howard St"/>
    <m/>
    <s v="Spokane"/>
    <s v="Washington"/>
    <s v="99205"/>
    <n v="1188"/>
    <n v="0"/>
    <n v="497"/>
    <n v="1685"/>
    <n v="0.70499999999999996"/>
    <n v="0"/>
    <n v="0.70499999999999996"/>
    <s v="No"/>
    <s v="No"/>
    <s v="No"/>
    <s v="No"/>
    <s v="No"/>
    <s v="No"/>
    <s v="No"/>
    <s v="No"/>
    <s v="Yes"/>
    <s v="Yes"/>
    <s v="Yes"/>
    <s v="Yes"/>
    <s v="Yes"/>
    <s v="Yes"/>
    <s v="CEP"/>
  </r>
  <r>
    <n v="159900"/>
    <x v="1759"/>
    <s v="Spokane School District"/>
    <s v="32-081"/>
    <s v="Spokane"/>
    <s v="5th District"/>
    <x v="0"/>
    <x v="0"/>
    <s v="No"/>
    <s v="Yes"/>
    <s v="On Track Academy"/>
    <s v="4091 N Regal St"/>
    <m/>
    <s v="Spokane"/>
    <s v="Washington"/>
    <s v="99207"/>
    <n v="525"/>
    <n v="0"/>
    <n v="9"/>
    <n v="534"/>
    <n v="0.98309999999999997"/>
    <n v="0"/>
    <n v="0.98309999999999997"/>
    <s v="No"/>
    <s v="No"/>
    <s v="No"/>
    <s v="No"/>
    <s v="No"/>
    <s v="No"/>
    <s v="No"/>
    <s v="No"/>
    <s v="No"/>
    <s v="No"/>
    <s v="Yes"/>
    <s v="Yes"/>
    <s v="Yes"/>
    <s v="Yes"/>
    <s v="CEP"/>
  </r>
  <r>
    <n v="159900"/>
    <x v="1760"/>
    <s v="Spokane School District"/>
    <s v="32-081"/>
    <s v="Spokane"/>
    <s v="5th District"/>
    <x v="0"/>
    <x v="0"/>
    <s v="No"/>
    <s v="Yes"/>
    <s v="Pratt Academy"/>
    <s v="6903 E. 4th Ave."/>
    <m/>
    <s v="Spokane"/>
    <s v="Washington"/>
    <s v="99212"/>
    <n v="111"/>
    <n v="0"/>
    <n v="0"/>
    <n v="111"/>
    <n v="1"/>
    <n v="0"/>
    <n v="1"/>
    <s v="No"/>
    <s v="No"/>
    <s v="No"/>
    <s v="No"/>
    <s v="No"/>
    <s v="No"/>
    <s v="No"/>
    <s v="No"/>
    <s v="No"/>
    <s v="No"/>
    <s v="Yes"/>
    <s v="Yes"/>
    <s v="Yes"/>
    <s v="Yes"/>
    <s v="CEP"/>
  </r>
  <r>
    <n v="159900"/>
    <x v="1761"/>
    <s v="Spokane School District"/>
    <s v="32-081"/>
    <s v="Spokane"/>
    <s v="5th District"/>
    <x v="0"/>
    <x v="0"/>
    <s v="No"/>
    <s v="Yes"/>
    <s v="Regal Elementary"/>
    <s v="2707 E Rich Ave"/>
    <m/>
    <s v="Spokane"/>
    <s v="Washington"/>
    <s v="99207"/>
    <n v="375"/>
    <n v="0"/>
    <n v="0"/>
    <n v="375"/>
    <n v="1"/>
    <n v="0"/>
    <n v="1"/>
    <s v="Yes"/>
    <s v="Yes"/>
    <s v="Yes"/>
    <s v="Yes"/>
    <s v="Yes"/>
    <s v="Yes"/>
    <s v="Yes"/>
    <s v="No"/>
    <s v="No"/>
    <s v="No"/>
    <s v="No"/>
    <s v="No"/>
    <s v="No"/>
    <s v="No"/>
    <s v="CEP"/>
  </r>
  <r>
    <n v="159900"/>
    <x v="1762"/>
    <s v="Spokane School District"/>
    <s v="32-081"/>
    <s v="Spokane"/>
    <s v="5th District"/>
    <x v="0"/>
    <x v="0"/>
    <s v="No"/>
    <s v="Yes"/>
    <s v="Ridgeview Elementary"/>
    <s v="5610 N Maple"/>
    <m/>
    <s v="Spokane"/>
    <s v="Washington"/>
    <s v="99205"/>
    <n v="242"/>
    <n v="0"/>
    <n v="61"/>
    <n v="303"/>
    <n v="0.79869999999999997"/>
    <n v="0"/>
    <n v="0.79869999999999997"/>
    <s v="No"/>
    <s v="Yes"/>
    <s v="Yes"/>
    <s v="Yes"/>
    <s v="Yes"/>
    <s v="Yes"/>
    <s v="Yes"/>
    <s v="No"/>
    <s v="No"/>
    <s v="No"/>
    <s v="No"/>
    <s v="No"/>
    <s v="No"/>
    <s v="No"/>
    <s v="CEP"/>
  </r>
  <r>
    <n v="159900"/>
    <x v="1763"/>
    <s v="Spokane School District"/>
    <s v="32-081"/>
    <s v="Spokane"/>
    <s v="5th District"/>
    <x v="0"/>
    <x v="0"/>
    <s v="No"/>
    <s v="Yes"/>
    <s v="Rogers High School"/>
    <s v="1622 E Wellesley Ave"/>
    <m/>
    <s v="Spokane"/>
    <s v="Washington"/>
    <s v="99207"/>
    <n v="1543"/>
    <n v="0"/>
    <n v="0"/>
    <n v="1543"/>
    <n v="1"/>
    <n v="0"/>
    <n v="1"/>
    <s v="No"/>
    <s v="No"/>
    <s v="No"/>
    <s v="No"/>
    <s v="No"/>
    <s v="No"/>
    <s v="No"/>
    <s v="No"/>
    <s v="No"/>
    <s v="No"/>
    <s v="Yes"/>
    <s v="Yes"/>
    <s v="Yes"/>
    <s v="Yes"/>
    <s v="CEP"/>
  </r>
  <r>
    <n v="159900"/>
    <x v="1764"/>
    <s v="Spokane School District"/>
    <s v="32-081"/>
    <s v="Spokane"/>
    <s v="5th District"/>
    <x v="0"/>
    <x v="0"/>
    <s v="No"/>
    <s v="Yes"/>
    <s v="Roosevelt Elementary"/>
    <s v="333 W 14th Ave"/>
    <m/>
    <s v="Spokane"/>
    <s v="Washington"/>
    <s v="99204"/>
    <n v="394"/>
    <n v="0"/>
    <n v="117"/>
    <n v="511"/>
    <n v="0.77100000000000002"/>
    <n v="0"/>
    <n v="0.77100000000000002"/>
    <s v="Yes"/>
    <s v="Yes"/>
    <s v="Yes"/>
    <s v="Yes"/>
    <s v="Yes"/>
    <s v="Yes"/>
    <s v="Yes"/>
    <s v="Yes"/>
    <s v="No"/>
    <s v="No"/>
    <s v="No"/>
    <s v="No"/>
    <s v="No"/>
    <s v="No"/>
    <s v="CEP"/>
  </r>
  <r>
    <n v="159900"/>
    <x v="1765"/>
    <s v="Spokane School District"/>
    <s v="32-081"/>
    <s v="Spokane"/>
    <s v="5th District"/>
    <x v="0"/>
    <x v="0"/>
    <s v="No"/>
    <s v="Yes"/>
    <s v="Sacajawea Middle School"/>
    <s v="401 E 33rd Ave"/>
    <m/>
    <s v="Spokane"/>
    <s v="Washington"/>
    <s v="99203"/>
    <n v="400"/>
    <n v="0"/>
    <n v="389"/>
    <n v="789"/>
    <n v="0.50700000000000001"/>
    <n v="0"/>
    <n v="0.50700000000000001"/>
    <s v="No"/>
    <s v="No"/>
    <s v="No"/>
    <s v="No"/>
    <s v="No"/>
    <s v="No"/>
    <s v="No"/>
    <s v="No"/>
    <s v="Yes"/>
    <s v="Yes"/>
    <s v="No"/>
    <s v="No"/>
    <s v="No"/>
    <s v="No"/>
    <s v="CEP"/>
  </r>
  <r>
    <n v="159900"/>
    <x v="1766"/>
    <s v="Spokane School District"/>
    <s v="32-081"/>
    <s v="Spokane"/>
    <s v="5th District"/>
    <x v="0"/>
    <x v="0"/>
    <s v="No"/>
    <s v="Yes"/>
    <s v="Salk Middle School"/>
    <s v="6411 N Alberta St"/>
    <m/>
    <s v="Spokane"/>
    <s v="Washington"/>
    <s v="99208"/>
    <n v="487"/>
    <n v="0"/>
    <n v="261"/>
    <n v="748"/>
    <n v="0.65110000000000001"/>
    <n v="0"/>
    <n v="0.65110000000000001"/>
    <s v="No"/>
    <s v="No"/>
    <s v="No"/>
    <s v="No"/>
    <s v="No"/>
    <s v="No"/>
    <s v="No"/>
    <s v="Yes"/>
    <s v="Yes"/>
    <s v="Yes"/>
    <s v="No"/>
    <s v="No"/>
    <s v="No"/>
    <s v="No"/>
    <s v="CEP"/>
  </r>
  <r>
    <n v="159900"/>
    <x v="1767"/>
    <s v="Spokane School District"/>
    <s v="32-081"/>
    <s v="Spokane"/>
    <s v="5th District"/>
    <x v="0"/>
    <x v="0"/>
    <s v="No"/>
    <s v="Yes"/>
    <s v="Shadle Park High School"/>
    <s v="4327 N Ash St"/>
    <m/>
    <s v="Spokane"/>
    <s v="Washington"/>
    <s v="99205"/>
    <n v="881"/>
    <n v="0"/>
    <n v="511"/>
    <n v="1392"/>
    <n v="0.63290000000000002"/>
    <n v="0"/>
    <n v="0.63290000000000002"/>
    <s v="No"/>
    <s v="No"/>
    <s v="No"/>
    <s v="No"/>
    <s v="No"/>
    <s v="No"/>
    <s v="No"/>
    <s v="No"/>
    <s v="No"/>
    <s v="No"/>
    <s v="Yes"/>
    <s v="Yes"/>
    <s v="Yes"/>
    <s v="Yes"/>
    <s v="CEP"/>
  </r>
  <r>
    <n v="159900"/>
    <x v="1768"/>
    <s v="Spokane School District"/>
    <s v="32-081"/>
    <s v="Spokane"/>
    <s v="5th District"/>
    <x v="0"/>
    <x v="0"/>
    <s v="No"/>
    <s v="Yes"/>
    <s v="Shaw Middle School"/>
    <s v="4106 N Cook St"/>
    <m/>
    <s v="Spokane"/>
    <s v="Washington"/>
    <s v="99207"/>
    <n v="763"/>
    <n v="0"/>
    <n v="0"/>
    <n v="763"/>
    <n v="1"/>
    <n v="0"/>
    <n v="1"/>
    <s v="No"/>
    <s v="No"/>
    <s v="No"/>
    <s v="No"/>
    <s v="No"/>
    <s v="No"/>
    <s v="No"/>
    <s v="Yes"/>
    <s v="Yes"/>
    <s v="Yes"/>
    <s v="No"/>
    <s v="No"/>
    <s v="No"/>
    <s v="No"/>
    <s v="CEP"/>
  </r>
  <r>
    <n v="159900"/>
    <x v="1769"/>
    <s v="Spokane School District"/>
    <s v="32-081"/>
    <s v="Spokane"/>
    <s v="5th District"/>
    <x v="0"/>
    <x v="0"/>
    <s v="No"/>
    <s v="Yes"/>
    <s v="Spokane Montessori"/>
    <s v="1300 W. Knox"/>
    <m/>
    <s v="Spokane"/>
    <s v="Washington"/>
    <s v="99205"/>
    <n v="111"/>
    <n v="0"/>
    <n v="250"/>
    <n v="361"/>
    <n v="0.3075"/>
    <n v="0"/>
    <n v="0.3075"/>
    <s v="No"/>
    <s v="Yes"/>
    <s v="Yes"/>
    <s v="Yes"/>
    <s v="Yes"/>
    <s v="Yes"/>
    <s v="Yes"/>
    <s v="Yes"/>
    <s v="No"/>
    <s v="No"/>
    <s v="No"/>
    <s v="No"/>
    <s v="No"/>
    <s v="No"/>
    <s v="CEP"/>
  </r>
  <r>
    <n v="159900"/>
    <x v="1770"/>
    <s v="Spokane School District"/>
    <s v="32-081"/>
    <s v="Spokane"/>
    <s v="5th District"/>
    <x v="0"/>
    <x v="0"/>
    <s v="No"/>
    <s v="Yes"/>
    <s v="Stevens Elementary"/>
    <s v="1717 E. Sinto Ave."/>
    <m/>
    <s v="Spokane,"/>
    <s v="Washington"/>
    <s v="99202"/>
    <n v="399"/>
    <n v="0"/>
    <n v="0"/>
    <n v="399"/>
    <n v="1"/>
    <n v="0"/>
    <n v="1"/>
    <s v="Yes"/>
    <s v="Yes"/>
    <s v="Yes"/>
    <s v="Yes"/>
    <s v="Yes"/>
    <s v="Yes"/>
    <s v="Yes"/>
    <s v="No"/>
    <s v="No"/>
    <s v="No"/>
    <s v="No"/>
    <s v="No"/>
    <s v="No"/>
    <s v="No"/>
    <s v="CEP"/>
  </r>
  <r>
    <n v="159900"/>
    <x v="1771"/>
    <s v="Spokane School District"/>
    <s v="32-081"/>
    <s v="Spokane"/>
    <s v="5th District"/>
    <x v="0"/>
    <x v="0"/>
    <s v="No"/>
    <s v="Yes"/>
    <s v="The Community School"/>
    <s v="1025 W Spofford Ave"/>
    <m/>
    <s v="Spokane"/>
    <s v="Washington"/>
    <s v="99205"/>
    <n v="101"/>
    <n v="0"/>
    <n v="63"/>
    <n v="164"/>
    <n v="0.6159"/>
    <n v="0"/>
    <n v="0.6159"/>
    <s v="No"/>
    <s v="No"/>
    <s v="No"/>
    <s v="No"/>
    <s v="No"/>
    <s v="No"/>
    <s v="No"/>
    <s v="No"/>
    <s v="No"/>
    <s v="No"/>
    <s v="Yes"/>
    <s v="Yes"/>
    <s v="Yes"/>
    <s v="Yes"/>
    <s v="CEP"/>
  </r>
  <r>
    <n v="159900"/>
    <x v="1772"/>
    <s v="Spokane School District"/>
    <s v="32-081"/>
    <s v="Spokane"/>
    <s v="5th District"/>
    <x v="0"/>
    <x v="0"/>
    <s v="No"/>
    <s v="Yes"/>
    <s v="Westview Elementary"/>
    <s v="3520 W. Bismark Ave"/>
    <m/>
    <s v="Spokane"/>
    <s v="Washington"/>
    <s v="99205"/>
    <n v="298"/>
    <n v="0"/>
    <n v="50"/>
    <n v="348"/>
    <n v="0.85629999999999995"/>
    <n v="0"/>
    <n v="0.85629999999999995"/>
    <s v="No"/>
    <s v="Yes"/>
    <s v="Yes"/>
    <s v="Yes"/>
    <s v="Yes"/>
    <s v="Yes"/>
    <s v="Yes"/>
    <s v="No"/>
    <s v="No"/>
    <s v="No"/>
    <s v="No"/>
    <s v="No"/>
    <s v="No"/>
    <s v="No"/>
    <s v="CEP"/>
  </r>
  <r>
    <n v="159900"/>
    <x v="1773"/>
    <s v="Spokane School District"/>
    <s v="32-081"/>
    <s v="Spokane"/>
    <s v="5th District"/>
    <x v="0"/>
    <x v="0"/>
    <s v="No"/>
    <s v="Yes"/>
    <s v="Whitman Elementary"/>
    <s v="5400 N Helena St"/>
    <m/>
    <s v="Spokane"/>
    <s v="Washington"/>
    <s v="99207"/>
    <n v="403"/>
    <n v="0"/>
    <n v="0"/>
    <n v="403"/>
    <n v="1"/>
    <n v="0"/>
    <n v="1"/>
    <s v="Yes"/>
    <s v="Yes"/>
    <s v="Yes"/>
    <s v="Yes"/>
    <s v="Yes"/>
    <s v="Yes"/>
    <s v="Yes"/>
    <s v="No"/>
    <s v="No"/>
    <s v="No"/>
    <s v="No"/>
    <s v="No"/>
    <s v="No"/>
    <s v="No"/>
    <s v="CEP"/>
  </r>
  <r>
    <n v="159900"/>
    <x v="1774"/>
    <s v="Spokane School District"/>
    <s v="32-081"/>
    <s v="Spokane"/>
    <s v="5th District"/>
    <x v="0"/>
    <x v="0"/>
    <s v="No"/>
    <s v="Yes"/>
    <s v="Willard Elementary"/>
    <s v="500 W Longfellow Ave"/>
    <m/>
    <s v="Spokane"/>
    <s v="Washington"/>
    <s v="99205"/>
    <n v="399"/>
    <n v="0"/>
    <n v="6"/>
    <n v="405"/>
    <n v="0.98519999999999996"/>
    <n v="0"/>
    <n v="0.98519999999999996"/>
    <s v="No"/>
    <s v="Yes"/>
    <s v="Yes"/>
    <s v="Yes"/>
    <s v="Yes"/>
    <s v="Yes"/>
    <s v="Yes"/>
    <s v="No"/>
    <s v="No"/>
    <s v="No"/>
    <s v="No"/>
    <s v="No"/>
    <s v="No"/>
    <s v="No"/>
    <s v="CEP"/>
  </r>
  <r>
    <n v="159900"/>
    <x v="1775"/>
    <s v="Spokane School District"/>
    <s v="32-081"/>
    <s v="Spokane"/>
    <s v="5th District"/>
    <x v="0"/>
    <x v="0"/>
    <s v="No"/>
    <s v="Yes"/>
    <s v="Wilson Elementary"/>
    <s v="911 W 25th Ave"/>
    <m/>
    <s v="Spokane"/>
    <s v="Washington"/>
    <s v="99203"/>
    <n v="90"/>
    <n v="0"/>
    <n v="273"/>
    <n v="363"/>
    <n v="0.24790000000000001"/>
    <n v="0"/>
    <n v="0.24790000000000001"/>
    <s v="No"/>
    <s v="Yes"/>
    <s v="Yes"/>
    <s v="Yes"/>
    <s v="Yes"/>
    <s v="Yes"/>
    <s v="Yes"/>
    <s v="Yes"/>
    <s v="No"/>
    <s v="No"/>
    <s v="No"/>
    <s v="No"/>
    <s v="No"/>
    <s v="No"/>
    <s v="CEP"/>
  </r>
  <r>
    <n v="159900"/>
    <x v="1776"/>
    <s v="Spokane School District"/>
    <s v="32-081"/>
    <s v="Spokane"/>
    <s v="5th District"/>
    <x v="0"/>
    <x v="0"/>
    <s v="No"/>
    <s v="Yes"/>
    <s v="Woodridge Elementary"/>
    <s v="5100 W Shawnee Ave"/>
    <m/>
    <s v="Spokane"/>
    <s v="Washington"/>
    <s v="99208"/>
    <n v="138"/>
    <n v="0"/>
    <n v="228"/>
    <n v="366"/>
    <n v="0.377"/>
    <n v="0"/>
    <n v="0.377"/>
    <s v="Yes"/>
    <s v="Yes"/>
    <s v="Yes"/>
    <s v="Yes"/>
    <s v="Yes"/>
    <s v="Yes"/>
    <s v="Yes"/>
    <s v="No"/>
    <s v="No"/>
    <s v="No"/>
    <s v="No"/>
    <s v="No"/>
    <s v="No"/>
    <s v="No"/>
    <s v="CEP"/>
  </r>
  <r>
    <n v="159900"/>
    <x v="1777"/>
    <s v="Spokane School District"/>
    <s v="32-081"/>
    <s v="Spokane"/>
    <s v="5th District"/>
    <x v="0"/>
    <x v="0"/>
    <s v="No"/>
    <s v="Yes"/>
    <s v="Yasuhara Middle School"/>
    <s v="914 E North Foothills Dr"/>
    <m/>
    <s v="Spokane"/>
    <s v="Washington"/>
    <s v="99207"/>
    <n v="389"/>
    <n v="0"/>
    <n v="0"/>
    <n v="389"/>
    <n v="1"/>
    <n v="0"/>
    <n v="1"/>
    <s v="No"/>
    <s v="No"/>
    <s v="No"/>
    <s v="No"/>
    <s v="No"/>
    <s v="No"/>
    <s v="No"/>
    <s v="Yes"/>
    <s v="Yes"/>
    <s v="Yes"/>
    <s v="No"/>
    <s v="No"/>
    <s v="No"/>
    <s v="No"/>
    <s v="CEP"/>
  </r>
  <r>
    <n v="159877"/>
    <x v="1778"/>
    <s v="Sprague School District"/>
    <s v="22-008"/>
    <m/>
    <s v="5th District"/>
    <x v="0"/>
    <x v="0"/>
    <s v="No"/>
    <s v="Yes"/>
    <s v="Sprague Elementary"/>
    <s v="S. 512 F Street"/>
    <m/>
    <s v="Sprague"/>
    <s v="Washington"/>
    <s v="99032"/>
    <n v="29"/>
    <n v="0"/>
    <n v="7"/>
    <n v="36"/>
    <n v="0.80559999999999998"/>
    <n v="0"/>
    <n v="0.80559999999999998"/>
    <s v="No"/>
    <s v="Yes"/>
    <s v="Yes"/>
    <s v="Yes"/>
    <s v="Yes"/>
    <s v="Yes"/>
    <s v="No"/>
    <s v="No"/>
    <s v="No"/>
    <s v="No"/>
    <s v="No"/>
    <s v="No"/>
    <s v="No"/>
    <s v="No"/>
    <s v="CEP"/>
  </r>
  <r>
    <n v="159877"/>
    <x v="1779"/>
    <s v="Sprague School District"/>
    <s v="22-008"/>
    <m/>
    <s v="5th District"/>
    <x v="0"/>
    <x v="0"/>
    <s v="No"/>
    <s v="Yes"/>
    <s v="Sprague High"/>
    <s v="512 S F St"/>
    <m/>
    <s v="SPRAGUE"/>
    <s v="Washington"/>
    <s v="99032"/>
    <n v="22"/>
    <n v="0"/>
    <n v="10"/>
    <n v="32"/>
    <n v="0.6875"/>
    <n v="0"/>
    <n v="0.6875"/>
    <s v="No"/>
    <s v="No"/>
    <s v="No"/>
    <s v="No"/>
    <s v="No"/>
    <s v="No"/>
    <s v="No"/>
    <s v="No"/>
    <s v="No"/>
    <s v="No"/>
    <s v="Yes"/>
    <s v="Yes"/>
    <s v="Yes"/>
    <s v="Yes"/>
    <s v="CEP"/>
  </r>
  <r>
    <n v="159618"/>
    <x v="1780"/>
    <s v="St. Aloysius School"/>
    <m/>
    <s v="Spokane"/>
    <s v="5th District"/>
    <x v="1"/>
    <x v="0"/>
    <s v="No"/>
    <s v="Yes"/>
    <s v="St. Aloysius School"/>
    <s v="611 East Mission"/>
    <m/>
    <s v="Spokane"/>
    <s v="Washington"/>
    <s v="99202"/>
    <n v="9"/>
    <n v="0"/>
    <n v="200"/>
    <n v="209"/>
    <n v="4.3099999999999999E-2"/>
    <n v="0"/>
    <n v="4.3099999999999999E-2"/>
    <s v="Yes"/>
    <s v="Yes"/>
    <s v="Yes"/>
    <s v="Yes"/>
    <s v="Yes"/>
    <s v="Yes"/>
    <s v="Yes"/>
    <s v="Yes"/>
    <s v="Yes"/>
    <s v="Yes"/>
    <s v="No"/>
    <s v="No"/>
    <s v="No"/>
    <s v="No"/>
    <s v="Standard"/>
  </r>
  <r>
    <n v="159156"/>
    <x v="1781"/>
    <s v="St. Anthony School"/>
    <m/>
    <s v="Out of WA"/>
    <s v="9th District"/>
    <x v="1"/>
    <x v="0"/>
    <s v="No"/>
    <s v="Yes"/>
    <s v="St. Anthony School"/>
    <s v="314 S 4th St"/>
    <m/>
    <s v="RENTON"/>
    <s v="Washington"/>
    <s v="98057"/>
    <n v="0"/>
    <n v="0"/>
    <n v="0"/>
    <n v="0"/>
    <n v="0"/>
    <n v="0"/>
    <n v="0"/>
    <s v="Yes"/>
    <s v="Yes"/>
    <s v="Yes"/>
    <s v="Yes"/>
    <s v="Yes"/>
    <s v="Yes"/>
    <s v="Yes"/>
    <s v="Yes"/>
    <s v="Yes"/>
    <s v="Yes"/>
    <s v="No"/>
    <s v="No"/>
    <s v="No"/>
    <s v="No"/>
    <s v="Standard"/>
  </r>
  <r>
    <n v="159172"/>
    <x v="1782"/>
    <s v="St. Bernadette School"/>
    <m/>
    <s v="King"/>
    <s v="7th District"/>
    <x v="1"/>
    <x v="0"/>
    <s v="No"/>
    <s v="Yes"/>
    <s v="St. Bernadette School"/>
    <s v="1028 S.W. 128th St."/>
    <m/>
    <s v="Seattle"/>
    <s v="Washington"/>
    <s v="98146"/>
    <n v="0"/>
    <n v="0"/>
    <n v="0"/>
    <n v="0"/>
    <n v="0"/>
    <n v="0"/>
    <n v="0"/>
    <s v="Yes"/>
    <s v="Yes"/>
    <s v="Yes"/>
    <s v="Yes"/>
    <s v="Yes"/>
    <s v="Yes"/>
    <s v="Yes"/>
    <s v="Yes"/>
    <s v="Yes"/>
    <s v="Yes"/>
    <s v="No"/>
    <s v="No"/>
    <s v="No"/>
    <s v="No"/>
    <s v="Standard"/>
  </r>
  <r>
    <n v="159134"/>
    <x v="1783"/>
    <s v="St. Brendan School"/>
    <m/>
    <s v="King"/>
    <s v="1st District"/>
    <x v="1"/>
    <x v="0"/>
    <s v="No"/>
    <s v="Yes"/>
    <s v="St. Brendan School"/>
    <s v="10049 N.E. 195th St."/>
    <m/>
    <s v="Bothell"/>
    <s v="Washington"/>
    <s v="98011"/>
    <n v="0"/>
    <n v="0"/>
    <n v="0"/>
    <n v="0"/>
    <n v="0"/>
    <n v="0"/>
    <n v="0"/>
    <s v="Yes"/>
    <s v="Yes"/>
    <s v="Yes"/>
    <s v="Yes"/>
    <s v="Yes"/>
    <s v="Yes"/>
    <s v="Yes"/>
    <s v="Yes"/>
    <s v="Yes"/>
    <s v="Yes"/>
    <s v="No"/>
    <s v="No"/>
    <s v="No"/>
    <s v="No"/>
    <s v="Standard"/>
  </r>
  <r>
    <n v="159158"/>
    <x v="1784"/>
    <s v="St. Charles Borromeo"/>
    <m/>
    <s v="Pierce"/>
    <s v="6th District"/>
    <x v="1"/>
    <x v="0"/>
    <s v="No"/>
    <s v="Yes"/>
    <s v="St. Charles Borromeo"/>
    <s v="7112 South 12th Street"/>
    <m/>
    <s v="Tacoma"/>
    <s v="Washington"/>
    <s v="98465"/>
    <n v="0"/>
    <n v="0"/>
    <n v="0"/>
    <n v="0"/>
    <n v="0"/>
    <n v="0"/>
    <n v="0"/>
    <s v="Yes"/>
    <s v="Yes"/>
    <s v="Yes"/>
    <s v="Yes"/>
    <s v="Yes"/>
    <s v="Yes"/>
    <s v="Yes"/>
    <s v="Yes"/>
    <s v="Yes"/>
    <s v="Yes"/>
    <s v="No"/>
    <s v="No"/>
    <s v="No"/>
    <s v="No"/>
    <s v="Standard"/>
  </r>
  <r>
    <n v="159484"/>
    <x v="1785"/>
    <s v="St. Francis of Assisi School"/>
    <m/>
    <s v="King"/>
    <s v="7th District"/>
    <x v="1"/>
    <x v="0"/>
    <s v="No"/>
    <s v="Yes"/>
    <s v="St. Francis of Assisi School"/>
    <s v="15216 21st Avenue SW"/>
    <m/>
    <s v="Burien"/>
    <s v="Washington"/>
    <s v="98166"/>
    <n v="0"/>
    <n v="0"/>
    <n v="0"/>
    <n v="0"/>
    <n v="0"/>
    <n v="0"/>
    <n v="0"/>
    <s v="No"/>
    <s v="Yes"/>
    <s v="Yes"/>
    <s v="Yes"/>
    <s v="Yes"/>
    <s v="Yes"/>
    <s v="Yes"/>
    <s v="Yes"/>
    <s v="Yes"/>
    <s v="Yes"/>
    <s v="No"/>
    <s v="No"/>
    <s v="No"/>
    <s v="No"/>
    <s v="Standard"/>
  </r>
  <r>
    <n v="159613"/>
    <x v="1786"/>
    <s v="St. John Vianney School"/>
    <m/>
    <s v="Spokane"/>
    <s v="5th District"/>
    <x v="1"/>
    <x v="0"/>
    <s v="No"/>
    <s v="Yes"/>
    <s v="St. John Vianney School"/>
    <s v="501 N. Walnut Rd."/>
    <m/>
    <s v="Spokane Valley"/>
    <s v="Washington"/>
    <s v="99206"/>
    <n v="0"/>
    <n v="0"/>
    <n v="0"/>
    <n v="0"/>
    <n v="0"/>
    <n v="0"/>
    <n v="0"/>
    <s v="Yes"/>
    <s v="Yes"/>
    <s v="Yes"/>
    <s v="Yes"/>
    <s v="Yes"/>
    <s v="Yes"/>
    <s v="Yes"/>
    <s v="Yes"/>
    <s v="Yes"/>
    <s v="Yes"/>
    <s v="No"/>
    <s v="No"/>
    <s v="No"/>
    <s v="No"/>
    <s v="Standard"/>
  </r>
  <r>
    <n v="159132"/>
    <x v="1787"/>
    <s v="St. Joseph Parish School"/>
    <m/>
    <s v="Clark"/>
    <s v="3rd District"/>
    <x v="1"/>
    <x v="0"/>
    <s v="No"/>
    <s v="Yes"/>
    <s v="St. Joseph Parish School"/>
    <s v="6500 Highland Drive"/>
    <m/>
    <s v="Vancouver"/>
    <s v="Washington"/>
    <s v="98661"/>
    <n v="43"/>
    <n v="5"/>
    <n v="356"/>
    <n v="404"/>
    <n v="0.10639999999999999"/>
    <n v="1.24E-2"/>
    <n v="0.1188"/>
    <s v="No"/>
    <s v="Yes"/>
    <s v="Yes"/>
    <s v="Yes"/>
    <s v="Yes"/>
    <s v="Yes"/>
    <s v="Yes"/>
    <s v="Yes"/>
    <s v="Yes"/>
    <s v="Yes"/>
    <s v="No"/>
    <s v="No"/>
    <s v="No"/>
    <s v="No"/>
    <s v="Standard"/>
  </r>
  <r>
    <n v="159165"/>
    <x v="1788"/>
    <s v="St. Joseph's School"/>
    <m/>
    <s v="Benton"/>
    <s v="4th District"/>
    <x v="1"/>
    <x v="0"/>
    <s v="No"/>
    <s v="Yes"/>
    <s v="St. Joseph's School"/>
    <s v="901 W. 4th Ave."/>
    <m/>
    <s v="Kennewick"/>
    <s v="Washington"/>
    <s v="99336"/>
    <n v="0"/>
    <n v="0"/>
    <n v="0"/>
    <n v="0"/>
    <n v="0"/>
    <n v="0"/>
    <n v="0"/>
    <s v="Yes"/>
    <s v="Yes"/>
    <s v="Yes"/>
    <s v="Yes"/>
    <s v="Yes"/>
    <s v="Yes"/>
    <s v="Yes"/>
    <s v="Yes"/>
    <s v="Yes"/>
    <s v="Yes"/>
    <s v="No"/>
    <s v="No"/>
    <s v="No"/>
    <s v="No"/>
    <s v="Standard"/>
  </r>
  <r>
    <n v="159470"/>
    <x v="1789"/>
    <s v="St. Joseph/Marquette School"/>
    <m/>
    <s v="Yakima"/>
    <s v="4th District"/>
    <x v="1"/>
    <x v="0"/>
    <s v="No"/>
    <s v="Yes"/>
    <s v="St. Joseph/Marquette School"/>
    <s v="202 N 4th St"/>
    <m/>
    <s v="Yakima"/>
    <s v="Washington"/>
    <s v="98901"/>
    <n v="69"/>
    <n v="24"/>
    <n v="263"/>
    <n v="356"/>
    <n v="0.1938"/>
    <n v="6.7400000000000002E-2"/>
    <n v="0.26119999999999999"/>
    <s v="Yes"/>
    <s v="Yes"/>
    <s v="Yes"/>
    <s v="Yes"/>
    <s v="Yes"/>
    <s v="Yes"/>
    <s v="Yes"/>
    <s v="Yes"/>
    <s v="Yes"/>
    <s v="Yes"/>
    <s v="No"/>
    <s v="No"/>
    <s v="No"/>
    <s v="No"/>
    <s v="Standard"/>
  </r>
  <r>
    <n v="159721"/>
    <x v="1790"/>
    <s v="St. Luke School"/>
    <m/>
    <s v="King"/>
    <s v="7th District"/>
    <x v="1"/>
    <x v="0"/>
    <s v="No"/>
    <s v="Yes"/>
    <s v="St. Luke School"/>
    <s v="17533 St. Luke Pl. N."/>
    <m/>
    <s v="Shoreline"/>
    <s v="Washington"/>
    <s v="98133"/>
    <n v="0"/>
    <n v="0"/>
    <n v="0"/>
    <n v="0"/>
    <n v="0"/>
    <n v="0"/>
    <n v="0"/>
    <s v="Yes"/>
    <s v="Yes"/>
    <s v="Yes"/>
    <s v="Yes"/>
    <s v="Yes"/>
    <s v="Yes"/>
    <s v="Yes"/>
    <s v="Yes"/>
    <s v="Yes"/>
    <s v="Yes"/>
    <s v="No"/>
    <s v="No"/>
    <s v="No"/>
    <s v="No"/>
    <s v="Standard"/>
  </r>
  <r>
    <n v="158781"/>
    <x v="1791"/>
    <s v="St. Philomena School"/>
    <m/>
    <s v="King"/>
    <s v="9th District"/>
    <x v="1"/>
    <x v="0"/>
    <s v="No"/>
    <s v="Yes"/>
    <s v="St. Philomena School"/>
    <s v="1815 S. 220th St."/>
    <m/>
    <s v="Des Moines"/>
    <s v="Washington"/>
    <s v="98198"/>
    <n v="0"/>
    <n v="0"/>
    <n v="0"/>
    <n v="0"/>
    <n v="0"/>
    <n v="0"/>
    <n v="0"/>
    <s v="Yes"/>
    <s v="Yes"/>
    <s v="Yes"/>
    <s v="Yes"/>
    <s v="Yes"/>
    <s v="Yes"/>
    <s v="Yes"/>
    <s v="Yes"/>
    <s v="Yes"/>
    <s v="Yes"/>
    <s v="No"/>
    <s v="No"/>
    <s v="No"/>
    <s v="No"/>
    <s v="Standard"/>
  </r>
  <r>
    <n v="159177"/>
    <x v="1792"/>
    <s v="St. Rose of Lima Catholic School"/>
    <m/>
    <s v="Grant"/>
    <s v="4th District"/>
    <x v="1"/>
    <x v="0"/>
    <s v="No"/>
    <s v="Yes"/>
    <s v="St. Rose of Lima School"/>
    <s v="520 Nat Washington Way"/>
    <s v="520 Nat Washington Way"/>
    <s v="Ephrata"/>
    <s v="Washington"/>
    <s v="98823"/>
    <n v="25"/>
    <n v="13"/>
    <n v="64"/>
    <n v="102"/>
    <n v="0.24510000000000001"/>
    <n v="0.1275"/>
    <n v="0.3725"/>
    <s v="No"/>
    <s v="Yes"/>
    <s v="Yes"/>
    <s v="Yes"/>
    <s v="Yes"/>
    <s v="Yes"/>
    <s v="Yes"/>
    <s v="Yes"/>
    <s v="No"/>
    <s v="No"/>
    <s v="No"/>
    <s v="No"/>
    <s v="No"/>
    <s v="No"/>
    <s v="Standard"/>
  </r>
  <r>
    <n v="159142"/>
    <x v="1793"/>
    <s v="St. Rose School"/>
    <m/>
    <s v="Out of WA"/>
    <s v="1st District"/>
    <x v="1"/>
    <x v="0"/>
    <s v="No"/>
    <s v="Yes"/>
    <s v="St. Rose School"/>
    <s v="720 26th Ave"/>
    <m/>
    <s v="Longview"/>
    <s v="Washington"/>
    <s v="98632"/>
    <n v="30"/>
    <n v="16"/>
    <n v="100"/>
    <n v="146"/>
    <n v="0.20549999999999999"/>
    <n v="0.1096"/>
    <n v="0.31509999999999999"/>
    <s v="No"/>
    <s v="Yes"/>
    <s v="Yes"/>
    <s v="Yes"/>
    <s v="Yes"/>
    <s v="Yes"/>
    <s v="Yes"/>
    <s v="Yes"/>
    <s v="Yes"/>
    <s v="Yes"/>
    <s v="No"/>
    <s v="No"/>
    <s v="No"/>
    <s v="No"/>
    <s v="Standard"/>
  </r>
  <r>
    <n v="159619"/>
    <x v="1794"/>
    <s v="St. Thomas More School"/>
    <m/>
    <s v="Spokane"/>
    <s v="5th District"/>
    <x v="1"/>
    <x v="0"/>
    <s v="No"/>
    <s v="Yes"/>
    <s v="St. Thomas More School"/>
    <s v="515 W. St. Thomas More Way"/>
    <m/>
    <s v="Spokane"/>
    <s v="Washington"/>
    <s v="99208"/>
    <n v="0"/>
    <n v="0"/>
    <n v="0"/>
    <n v="0"/>
    <n v="0"/>
    <n v="0"/>
    <n v="0"/>
    <s v="No"/>
    <s v="Yes"/>
    <s v="Yes"/>
    <s v="Yes"/>
    <s v="Yes"/>
    <s v="Yes"/>
    <s v="Yes"/>
    <s v="Yes"/>
    <s v="Yes"/>
    <s v="Yes"/>
    <s v="No"/>
    <s v="No"/>
    <s v="No"/>
    <s v="No"/>
    <s v="Standard"/>
  </r>
  <r>
    <n v="159366"/>
    <x v="1795"/>
    <s v="Stanwood School District"/>
    <s v="31-401"/>
    <s v="Snohomish"/>
    <s v="2nd District"/>
    <x v="0"/>
    <x v="0"/>
    <s v="No"/>
    <s v="Yes"/>
    <s v="Cedarhome Elementary"/>
    <s v="27911 68th Ave NW"/>
    <m/>
    <s v="Stanwood"/>
    <s v="Washington"/>
    <s v="98292"/>
    <n v="123"/>
    <n v="25"/>
    <n v="451"/>
    <n v="599"/>
    <n v="0.20530000000000001"/>
    <n v="4.1700000000000001E-2"/>
    <n v="0.24709999999999999"/>
    <s v="No"/>
    <s v="Yes"/>
    <s v="Yes"/>
    <s v="Yes"/>
    <s v="Yes"/>
    <s v="Yes"/>
    <s v="Yes"/>
    <s v="No"/>
    <s v="No"/>
    <s v="No"/>
    <s v="No"/>
    <s v="No"/>
    <s v="No"/>
    <s v="No"/>
    <s v="Standard"/>
  </r>
  <r>
    <n v="159366"/>
    <x v="1796"/>
    <s v="Stanwood School District"/>
    <s v="31-401"/>
    <s v="Snohomish"/>
    <s v="2nd District"/>
    <x v="0"/>
    <x v="0"/>
    <s v="No"/>
    <s v="Yes"/>
    <s v="Church Creek Campus"/>
    <s v="7600 272ne St. NW"/>
    <m/>
    <s v="Stanwood"/>
    <s v="Washington"/>
    <s v="98292"/>
    <n v="75"/>
    <n v="22"/>
    <n v="249"/>
    <n v="346"/>
    <n v="0.21679999999999999"/>
    <n v="6.3600000000000004E-2"/>
    <n v="0.28029999999999999"/>
    <s v="No"/>
    <s v="Yes"/>
    <s v="Yes"/>
    <s v="Yes"/>
    <s v="Yes"/>
    <s v="Yes"/>
    <s v="Yes"/>
    <s v="Yes"/>
    <s v="Yes"/>
    <s v="Yes"/>
    <s v="Yes"/>
    <s v="Yes"/>
    <s v="Yes"/>
    <s v="Yes"/>
    <s v="Standard"/>
  </r>
  <r>
    <n v="159366"/>
    <x v="1797"/>
    <s v="Stanwood School District"/>
    <s v="31-401"/>
    <s v="Island"/>
    <s v="2nd District"/>
    <x v="0"/>
    <x v="0"/>
    <s v="No"/>
    <s v="Yes"/>
    <s v="Elger Bay Elementary"/>
    <s v="1810 Elger Bay Road"/>
    <m/>
    <s v="Camano Island"/>
    <s v="Washington"/>
    <s v="98282"/>
    <n v="94"/>
    <n v="17"/>
    <n v="246"/>
    <n v="357"/>
    <n v="0.26329999999999998"/>
    <n v="4.7600000000000003E-2"/>
    <n v="0.31090000000000001"/>
    <s v="No"/>
    <s v="Yes"/>
    <s v="Yes"/>
    <s v="Yes"/>
    <s v="Yes"/>
    <s v="Yes"/>
    <s v="Yes"/>
    <s v="No"/>
    <s v="No"/>
    <s v="No"/>
    <s v="No"/>
    <s v="No"/>
    <s v="No"/>
    <s v="No"/>
    <s v="Standard"/>
  </r>
  <r>
    <n v="159366"/>
    <x v="1798"/>
    <s v="Stanwood School District"/>
    <s v="31-401"/>
    <s v="Snohomish"/>
    <s v="2nd District"/>
    <x v="0"/>
    <x v="0"/>
    <s v="No"/>
    <s v="Yes"/>
    <s v="Port Susan Middle School"/>
    <s v="7506 267 Place NW"/>
    <m/>
    <s v="Stanwood"/>
    <s v="Washington"/>
    <s v="98292"/>
    <n v="101"/>
    <n v="51"/>
    <n v="365"/>
    <n v="517"/>
    <n v="0.19539999999999999"/>
    <n v="9.8599999999999993E-2"/>
    <n v="0.29399999999999998"/>
    <s v="No"/>
    <s v="No"/>
    <s v="No"/>
    <s v="No"/>
    <s v="No"/>
    <s v="No"/>
    <s v="No"/>
    <s v="Yes"/>
    <s v="Yes"/>
    <s v="Yes"/>
    <s v="No"/>
    <s v="No"/>
    <s v="No"/>
    <s v="No"/>
    <s v="Standard"/>
  </r>
  <r>
    <n v="159366"/>
    <x v="1799"/>
    <s v="Stanwood School District"/>
    <s v="31-401"/>
    <s v="Snohomish"/>
    <s v="2nd District"/>
    <x v="0"/>
    <x v="0"/>
    <s v="No"/>
    <s v="Yes"/>
    <s v="Stanwood Elementary"/>
    <s v="10227 273rd Place NW"/>
    <m/>
    <s v="Stanwood"/>
    <s v="Washington"/>
    <s v="98292"/>
    <n v="110"/>
    <n v="33"/>
    <n v="314"/>
    <n v="457"/>
    <n v="0.2407"/>
    <n v="7.22E-2"/>
    <n v="0.31290000000000001"/>
    <s v="No"/>
    <s v="Yes"/>
    <s v="Yes"/>
    <s v="Yes"/>
    <s v="Yes"/>
    <s v="Yes"/>
    <s v="Yes"/>
    <s v="No"/>
    <s v="No"/>
    <s v="No"/>
    <s v="No"/>
    <s v="No"/>
    <s v="No"/>
    <s v="No"/>
    <s v="Standard"/>
  </r>
  <r>
    <n v="159366"/>
    <x v="1800"/>
    <s v="Stanwood School District"/>
    <s v="31-401"/>
    <s v="Snohomish"/>
    <s v="2nd District"/>
    <x v="0"/>
    <x v="0"/>
    <s v="No"/>
    <s v="Yes"/>
    <s v="Stanwood High School"/>
    <s v="7400 272nd st NW"/>
    <m/>
    <s v="stanwood"/>
    <s v="Washington"/>
    <s v="98292"/>
    <n v="271"/>
    <n v="82"/>
    <n v="1021"/>
    <n v="1374"/>
    <n v="0.19719999999999999"/>
    <n v="5.9700000000000003E-2"/>
    <n v="0.25690000000000002"/>
    <s v="No"/>
    <s v="No"/>
    <s v="No"/>
    <s v="No"/>
    <s v="No"/>
    <s v="No"/>
    <s v="No"/>
    <s v="No"/>
    <s v="No"/>
    <s v="No"/>
    <s v="Yes"/>
    <s v="Yes"/>
    <s v="Yes"/>
    <s v="Yes"/>
    <s v="Standard"/>
  </r>
  <r>
    <n v="159366"/>
    <x v="1801"/>
    <s v="Stanwood School District"/>
    <s v="31-401"/>
    <s v="Snohomish"/>
    <s v="2nd District"/>
    <x v="0"/>
    <x v="0"/>
    <s v="No"/>
    <s v="Yes"/>
    <s v="Stanwood Middle School"/>
    <s v="PO Box 879"/>
    <s v="9405  271st  NW"/>
    <s v="Stanwood"/>
    <s v="Washington"/>
    <s v="98292"/>
    <n v="125"/>
    <n v="31"/>
    <n v="321"/>
    <n v="477"/>
    <n v="0.2621"/>
    <n v="6.5000000000000002E-2"/>
    <n v="0.32700000000000001"/>
    <s v="No"/>
    <s v="No"/>
    <s v="No"/>
    <s v="No"/>
    <s v="No"/>
    <s v="No"/>
    <s v="No"/>
    <s v="Yes"/>
    <s v="Yes"/>
    <s v="Yes"/>
    <s v="No"/>
    <s v="No"/>
    <s v="No"/>
    <s v="No"/>
    <s v="Standard"/>
  </r>
  <r>
    <n v="159366"/>
    <x v="1802"/>
    <s v="Stanwood School District"/>
    <s v="31-401"/>
    <s v="Snohomish"/>
    <s v="2nd District"/>
    <x v="0"/>
    <x v="0"/>
    <s v="No"/>
    <s v="Yes"/>
    <s v="Twin City Elementary"/>
    <s v="26211 72nd Ave NW"/>
    <m/>
    <s v="Stanwood"/>
    <s v="Washington"/>
    <s v="98292"/>
    <n v="85"/>
    <n v="19"/>
    <n v="275"/>
    <n v="379"/>
    <n v="0.2243"/>
    <n v="5.0099999999999999E-2"/>
    <n v="0.27439999999999998"/>
    <s v="No"/>
    <s v="Yes"/>
    <s v="Yes"/>
    <s v="Yes"/>
    <s v="Yes"/>
    <s v="Yes"/>
    <s v="Yes"/>
    <s v="No"/>
    <s v="No"/>
    <s v="No"/>
    <s v="No"/>
    <s v="No"/>
    <s v="No"/>
    <s v="No"/>
    <s v="Standard"/>
  </r>
  <r>
    <n v="159366"/>
    <x v="1803"/>
    <s v="Stanwood School District"/>
    <s v="31-401"/>
    <s v="Island"/>
    <s v="2nd District"/>
    <x v="0"/>
    <x v="0"/>
    <s v="No"/>
    <s v="Yes"/>
    <s v="Utsalady Elementary"/>
    <s v="608 Arrowhead Road"/>
    <m/>
    <s v="Camano Island"/>
    <s v="Washington"/>
    <s v="98282"/>
    <n v="42"/>
    <n v="19"/>
    <n v="225"/>
    <n v="286"/>
    <n v="0.1469"/>
    <n v="6.6400000000000001E-2"/>
    <n v="0.21329999999999999"/>
    <s v="No"/>
    <s v="Yes"/>
    <s v="Yes"/>
    <s v="Yes"/>
    <s v="Yes"/>
    <s v="Yes"/>
    <s v="Yes"/>
    <s v="No"/>
    <s v="No"/>
    <s v="No"/>
    <s v="No"/>
    <s v="No"/>
    <s v="No"/>
    <s v="No"/>
    <s v="Standard"/>
  </r>
  <r>
    <n v="160510"/>
    <x v="1804"/>
    <s v="Starbuck School District #35"/>
    <s v="07-035"/>
    <s v="Columbia"/>
    <s v="5th District"/>
    <x v="0"/>
    <x v="0"/>
    <s v="No"/>
    <s v="Yes"/>
    <s v="Starbuck School District #35"/>
    <s v="717 Tucannon St."/>
    <s v="PO Box 188"/>
    <s v="Starbuck"/>
    <s v="Washington"/>
    <s v="99359"/>
    <n v="20"/>
    <n v="0"/>
    <n v="2"/>
    <n v="22"/>
    <n v="0.90910000000000002"/>
    <n v="0"/>
    <n v="0.90910000000000002"/>
    <s v="Yes"/>
    <s v="Yes"/>
    <s v="Yes"/>
    <s v="Yes"/>
    <s v="Yes"/>
    <s v="Yes"/>
    <s v="Yes"/>
    <s v="Yes"/>
    <s v="Yes"/>
    <s v="Yes"/>
    <s v="No"/>
    <s v="No"/>
    <s v="No"/>
    <s v="No"/>
    <s v="CEP"/>
  </r>
  <r>
    <n v="159390"/>
    <x v="1805"/>
    <s v="Steilacoom Historical School District"/>
    <s v="27-001"/>
    <s v="Pierce"/>
    <s v="10th District"/>
    <x v="0"/>
    <x v="0"/>
    <s v="No"/>
    <s v="Yes"/>
    <s v="Anderson Island Elementary"/>
    <s v="13005 Camus Road"/>
    <s v="Camus Road"/>
    <s v="Anderson Island"/>
    <s v="Washington"/>
    <s v="98303"/>
    <n v="11"/>
    <n v="2"/>
    <n v="12"/>
    <n v="25"/>
    <n v="0.44"/>
    <n v="0.08"/>
    <n v="0.52"/>
    <s v="No"/>
    <s v="Yes"/>
    <s v="Yes"/>
    <s v="Yes"/>
    <s v="Yes"/>
    <s v="No"/>
    <s v="No"/>
    <s v="No"/>
    <s v="No"/>
    <s v="No"/>
    <s v="No"/>
    <s v="No"/>
    <s v="No"/>
    <s v="No"/>
    <s v="Standard"/>
  </r>
  <r>
    <n v="159390"/>
    <x v="1806"/>
    <s v="Steilacoom Historical School District"/>
    <s v="27-001"/>
    <s v="Pierce"/>
    <s v="10th District"/>
    <x v="0"/>
    <x v="0"/>
    <s v="No"/>
    <s v="Yes"/>
    <s v="Cherrydale Elementary"/>
    <s v="1201 GALLOWAY"/>
    <m/>
    <s v="STEILACOOM"/>
    <s v="Washington"/>
    <s v="98388"/>
    <n v="118"/>
    <n v="25"/>
    <n v="233"/>
    <n v="376"/>
    <n v="0.31380000000000002"/>
    <n v="6.6500000000000004E-2"/>
    <n v="0.38030000000000003"/>
    <s v="No"/>
    <s v="Yes"/>
    <s v="Yes"/>
    <s v="Yes"/>
    <s v="Yes"/>
    <s v="No"/>
    <s v="No"/>
    <s v="No"/>
    <s v="No"/>
    <s v="No"/>
    <s v="No"/>
    <s v="No"/>
    <s v="No"/>
    <s v="No"/>
    <s v="Standard"/>
  </r>
  <r>
    <n v="159390"/>
    <x v="1807"/>
    <s v="Steilacoom Historical School District"/>
    <s v="27-001"/>
    <s v="Pierce"/>
    <s v="10th District"/>
    <x v="0"/>
    <x v="0"/>
    <s v="No"/>
    <s v="Yes"/>
    <s v="Chloe Clark Elementary"/>
    <s v="1700 Palisade Blvd"/>
    <m/>
    <s v="DuPont"/>
    <s v="Washington"/>
    <s v="98327"/>
    <n v="61"/>
    <n v="31"/>
    <n v="426"/>
    <n v="518"/>
    <n v="0.1178"/>
    <n v="5.9799999999999999E-2"/>
    <n v="0.17760000000000001"/>
    <s v="No"/>
    <s v="Yes"/>
    <s v="Yes"/>
    <s v="Yes"/>
    <s v="Yes"/>
    <s v="No"/>
    <s v="No"/>
    <s v="No"/>
    <s v="No"/>
    <s v="No"/>
    <s v="No"/>
    <s v="No"/>
    <s v="No"/>
    <s v="No"/>
    <s v="Standard"/>
  </r>
  <r>
    <n v="159390"/>
    <x v="1808"/>
    <s v="Steilacoom Historical School District"/>
    <s v="27-001"/>
    <s v="Pierce"/>
    <s v="10th District"/>
    <x v="0"/>
    <x v="0"/>
    <s v="No"/>
    <s v="Yes"/>
    <s v="Pioneer Middle"/>
    <s v="1750 Bob's Hollow Lane"/>
    <m/>
    <s v="Dupont"/>
    <s v="Washington"/>
    <s v="98327"/>
    <n v="136"/>
    <n v="62"/>
    <n v="531"/>
    <n v="729"/>
    <n v="0.18659999999999999"/>
    <n v="8.5000000000000006E-2"/>
    <n v="0.27160000000000001"/>
    <s v="No"/>
    <s v="No"/>
    <s v="No"/>
    <s v="No"/>
    <s v="No"/>
    <s v="No"/>
    <s v="No"/>
    <s v="Yes"/>
    <s v="Yes"/>
    <s v="Yes"/>
    <s v="No"/>
    <s v="No"/>
    <s v="No"/>
    <s v="No"/>
    <s v="Standard"/>
  </r>
  <r>
    <n v="159390"/>
    <x v="1809"/>
    <s v="Steilacoom Historical School District"/>
    <s v="27-001"/>
    <s v="Pierce"/>
    <s v="10th District"/>
    <x v="0"/>
    <x v="0"/>
    <s v="No"/>
    <s v="Yes"/>
    <s v="Saltars Point Elementary"/>
    <s v="908 3rd Street"/>
    <m/>
    <s v="Steilacoom"/>
    <s v="Washington"/>
    <s v="98388"/>
    <n v="111"/>
    <n v="33"/>
    <n v="345"/>
    <n v="489"/>
    <n v="0.22700000000000001"/>
    <n v="6.7500000000000004E-2"/>
    <n v="0.29449999999999998"/>
    <s v="No"/>
    <s v="No"/>
    <s v="No"/>
    <s v="No"/>
    <s v="No"/>
    <s v="Yes"/>
    <s v="Yes"/>
    <s v="No"/>
    <s v="No"/>
    <s v="No"/>
    <s v="No"/>
    <s v="No"/>
    <s v="No"/>
    <s v="No"/>
    <s v="Standard"/>
  </r>
  <r>
    <n v="159390"/>
    <x v="1810"/>
    <s v="Steilacoom Historical School District"/>
    <s v="27-001"/>
    <s v="Pierce"/>
    <s v="10th District"/>
    <x v="0"/>
    <x v="0"/>
    <s v="No"/>
    <s v="Yes"/>
    <s v="Steilacoom High"/>
    <s v="54 Sentinel Drive"/>
    <m/>
    <s v="Steilacoom"/>
    <s v="Washington"/>
    <s v="98388"/>
    <n v="157"/>
    <n v="56"/>
    <n v="753"/>
    <n v="966"/>
    <n v="0.16250000000000001"/>
    <n v="5.8000000000000003E-2"/>
    <n v="0.2205"/>
    <s v="No"/>
    <s v="No"/>
    <s v="No"/>
    <s v="No"/>
    <s v="No"/>
    <s v="No"/>
    <s v="No"/>
    <s v="No"/>
    <s v="No"/>
    <s v="No"/>
    <s v="Yes"/>
    <s v="Yes"/>
    <s v="Yes"/>
    <s v="Yes"/>
    <s v="Standard"/>
  </r>
  <r>
    <n v="159354"/>
    <x v="1811"/>
    <s v="Stevenson Carson School District"/>
    <s v="30-303"/>
    <s v="Skamania"/>
    <s v="3rd District"/>
    <x v="0"/>
    <x v="0"/>
    <s v="No"/>
    <s v="Yes"/>
    <s v="Carson Elementary School"/>
    <s v="PO Box 850"/>
    <m/>
    <s v="Stevenson"/>
    <s v="Washington"/>
    <s v="98610"/>
    <n v="120"/>
    <n v="0"/>
    <n v="72"/>
    <n v="192"/>
    <n v="0.625"/>
    <n v="0"/>
    <n v="0.625"/>
    <s v="No"/>
    <s v="No"/>
    <s v="No"/>
    <s v="No"/>
    <s v="Yes"/>
    <s v="Yes"/>
    <s v="Yes"/>
    <s v="No"/>
    <s v="No"/>
    <s v="No"/>
    <s v="No"/>
    <s v="No"/>
    <s v="No"/>
    <s v="No"/>
    <s v="CEP"/>
  </r>
  <r>
    <n v="159354"/>
    <x v="1812"/>
    <s v="Stevenson Carson School District"/>
    <s v="30-303"/>
    <s v="Skamania"/>
    <s v="3rd District"/>
    <x v="0"/>
    <x v="0"/>
    <s v="No"/>
    <s v="Yes"/>
    <s v="Stevenson Elementary School"/>
    <s v="PO Box 850"/>
    <m/>
    <s v="Stevenson"/>
    <s v="Washington"/>
    <s v="98648"/>
    <n v="123"/>
    <n v="0"/>
    <n v="46"/>
    <n v="169"/>
    <n v="0.7278"/>
    <n v="0"/>
    <n v="0.7278"/>
    <s v="No"/>
    <s v="Yes"/>
    <s v="Yes"/>
    <s v="Yes"/>
    <s v="No"/>
    <s v="No"/>
    <s v="No"/>
    <s v="No"/>
    <s v="No"/>
    <s v="No"/>
    <s v="No"/>
    <s v="No"/>
    <s v="No"/>
    <s v="No"/>
    <s v="CEP"/>
  </r>
  <r>
    <n v="159354"/>
    <x v="1813"/>
    <s v="Stevenson Carson School District"/>
    <s v="30-303"/>
    <s v="Skamania"/>
    <s v="3rd District"/>
    <x v="0"/>
    <x v="0"/>
    <s v="No"/>
    <s v="Yes"/>
    <s v="Stevenson High School"/>
    <s v="PO Box 850"/>
    <m/>
    <s v="Stevenson"/>
    <s v="Washington"/>
    <s v="98648"/>
    <n v="108"/>
    <n v="29"/>
    <n v="130"/>
    <n v="267"/>
    <n v="0.40450000000000003"/>
    <n v="0.1086"/>
    <n v="0.5131"/>
    <s v="No"/>
    <s v="No"/>
    <s v="No"/>
    <s v="No"/>
    <s v="No"/>
    <s v="No"/>
    <s v="No"/>
    <s v="No"/>
    <s v="No"/>
    <s v="No"/>
    <s v="Yes"/>
    <s v="Yes"/>
    <s v="Yes"/>
    <s v="Yes"/>
    <s v="Standard"/>
  </r>
  <r>
    <n v="159354"/>
    <x v="1814"/>
    <s v="Stevenson Carson School District"/>
    <s v="30-303"/>
    <s v="Skamania"/>
    <s v="3rd District"/>
    <x v="0"/>
    <x v="0"/>
    <s v="No"/>
    <s v="Yes"/>
    <s v="Wind River Middle School"/>
    <s v="PO Box 850"/>
    <m/>
    <s v="Stevenson"/>
    <s v="Washington"/>
    <s v="98648"/>
    <n v="135"/>
    <n v="0"/>
    <n v="70"/>
    <n v="205"/>
    <n v="0.65849999999999997"/>
    <n v="0"/>
    <n v="0.65849999999999997"/>
    <s v="No"/>
    <s v="No"/>
    <s v="No"/>
    <s v="No"/>
    <s v="No"/>
    <s v="No"/>
    <s v="No"/>
    <s v="Yes"/>
    <s v="Yes"/>
    <s v="Yes"/>
    <s v="No"/>
    <s v="No"/>
    <s v="No"/>
    <s v="No"/>
    <s v="CEP"/>
  </r>
  <r>
    <n v="159367"/>
    <x v="1815"/>
    <s v="Sultan School District"/>
    <s v="31-311"/>
    <s v="Snohomish"/>
    <s v="1st District"/>
    <x v="0"/>
    <x v="0"/>
    <s v="No"/>
    <s v="Yes"/>
    <s v="Gold Bar Elementary"/>
    <s v="419 Lewis Street"/>
    <m/>
    <s v="Gold Bar"/>
    <s v="Washington"/>
    <s v="98251"/>
    <n v="150"/>
    <n v="50"/>
    <n v="146"/>
    <n v="346"/>
    <n v="0.4335"/>
    <n v="0.14449999999999999"/>
    <n v="0.57799999999999996"/>
    <s v="No"/>
    <s v="Yes"/>
    <s v="Yes"/>
    <s v="Yes"/>
    <s v="Yes"/>
    <s v="Yes"/>
    <s v="Yes"/>
    <s v="No"/>
    <s v="No"/>
    <s v="No"/>
    <s v="No"/>
    <s v="No"/>
    <s v="No"/>
    <s v="No"/>
    <s v="Standard"/>
  </r>
  <r>
    <n v="159367"/>
    <x v="1816"/>
    <s v="Sultan School District"/>
    <s v="31-311"/>
    <s v="Snohomish"/>
    <s v="1st District"/>
    <x v="0"/>
    <x v="0"/>
    <s v="No"/>
    <s v="Yes"/>
    <s v="Sultan Elementary"/>
    <s v="501 Date Street"/>
    <m/>
    <s v="Sultan"/>
    <s v="Washington"/>
    <s v="98294"/>
    <n v="191"/>
    <n v="78"/>
    <n v="358"/>
    <n v="627"/>
    <n v="0.30459999999999998"/>
    <n v="0.1244"/>
    <n v="0.42899999999999999"/>
    <s v="Yes"/>
    <s v="Yes"/>
    <s v="Yes"/>
    <s v="Yes"/>
    <s v="Yes"/>
    <s v="Yes"/>
    <s v="Yes"/>
    <s v="No"/>
    <s v="No"/>
    <s v="No"/>
    <s v="No"/>
    <s v="No"/>
    <s v="No"/>
    <s v="No"/>
    <s v="Standard"/>
  </r>
  <r>
    <n v="159367"/>
    <x v="1817"/>
    <s v="Sultan School District"/>
    <s v="31-311"/>
    <s v="Snohomish"/>
    <s v="1st District"/>
    <x v="0"/>
    <x v="0"/>
    <s v="No"/>
    <s v="Yes"/>
    <s v="Sultan High School"/>
    <s v="13715 310th Ave SE"/>
    <m/>
    <s v="Sultan"/>
    <s v="Washington"/>
    <s v="98294"/>
    <n v="208"/>
    <n v="91"/>
    <n v="285"/>
    <n v="584"/>
    <n v="0.35620000000000002"/>
    <n v="0.15579999999999999"/>
    <n v="0.51200000000000001"/>
    <s v="No"/>
    <s v="No"/>
    <s v="No"/>
    <s v="No"/>
    <s v="No"/>
    <s v="No"/>
    <s v="No"/>
    <s v="No"/>
    <s v="No"/>
    <s v="No"/>
    <s v="Yes"/>
    <s v="Yes"/>
    <s v="Yes"/>
    <s v="Yes"/>
    <s v="Standard"/>
  </r>
  <r>
    <n v="159367"/>
    <x v="1818"/>
    <s v="Sultan School District"/>
    <s v="31-311"/>
    <s v="Snohomish"/>
    <s v="1st District"/>
    <x v="0"/>
    <x v="0"/>
    <s v="No"/>
    <s v="Yes"/>
    <s v="Sultan Middle School"/>
    <s v="301 High Street"/>
    <m/>
    <s v="Sultan"/>
    <s v="Washington"/>
    <s v="98294"/>
    <n v="163"/>
    <n v="71"/>
    <n v="213"/>
    <n v="447"/>
    <n v="0.36470000000000002"/>
    <n v="0.1588"/>
    <n v="0.52349999999999997"/>
    <s v="No"/>
    <s v="No"/>
    <s v="No"/>
    <s v="No"/>
    <s v="No"/>
    <s v="No"/>
    <s v="No"/>
    <s v="Yes"/>
    <s v="Yes"/>
    <s v="Yes"/>
    <s v="No"/>
    <s v="No"/>
    <s v="No"/>
    <s v="No"/>
    <s v="Standard"/>
  </r>
  <r>
    <n v="160297"/>
    <x v="1819"/>
    <s v="Summit Public Schools - Atlas"/>
    <s v="17-905"/>
    <s v="King"/>
    <s v="7th District"/>
    <x v="0"/>
    <x v="0"/>
    <s v="No"/>
    <s v="Yes"/>
    <s v="Atlas"/>
    <s v="9601 35th Ave SW"/>
    <m/>
    <s v="Seattle"/>
    <s v="Washington"/>
    <s v="98126"/>
    <n v="155"/>
    <n v="32"/>
    <n v="289"/>
    <n v="476"/>
    <n v="0.3256"/>
    <n v="6.7199999999999996E-2"/>
    <n v="0.39290000000000003"/>
    <s v="No"/>
    <s v="No"/>
    <s v="No"/>
    <s v="No"/>
    <s v="No"/>
    <s v="No"/>
    <s v="No"/>
    <s v="Yes"/>
    <s v="Yes"/>
    <s v="Yes"/>
    <s v="Yes"/>
    <s v="Yes"/>
    <s v="Yes"/>
    <s v="Yes"/>
    <s v="Standard"/>
  </r>
  <r>
    <n v="160175"/>
    <x v="1820"/>
    <s v="Summit Public Schools - Olympus"/>
    <s v="27-905"/>
    <s v="Out of WA"/>
    <s v="10th District"/>
    <x v="0"/>
    <x v="0"/>
    <s v="No"/>
    <s v="Yes"/>
    <s v="Summit Public Schools:  Olympus"/>
    <s v="900 Island Drive"/>
    <s v="Suite 203"/>
    <s v="Redwood City"/>
    <s v="California"/>
    <s v="94065"/>
    <n v="127"/>
    <n v="0"/>
    <n v="55"/>
    <n v="182"/>
    <n v="0.69779999999999998"/>
    <n v="0"/>
    <n v="0.69779999999999998"/>
    <s v="No"/>
    <s v="No"/>
    <s v="No"/>
    <s v="No"/>
    <s v="No"/>
    <s v="No"/>
    <s v="No"/>
    <s v="No"/>
    <s v="No"/>
    <s v="No"/>
    <s v="Yes"/>
    <s v="Yes"/>
    <s v="Yes"/>
    <s v="Yes"/>
    <s v="CEP"/>
  </r>
  <r>
    <n v="160190"/>
    <x v="1821"/>
    <s v="Summit Public Schools - Sierra"/>
    <s v="17-902"/>
    <s v="Out of WA"/>
    <s v="9th District"/>
    <x v="0"/>
    <x v="0"/>
    <s v="No"/>
    <s v="Yes"/>
    <s v="Summit Public Schols Washington - Sierra"/>
    <s v="780 Broadway"/>
    <m/>
    <s v="Redwood City"/>
    <s v="California"/>
    <s v="94063"/>
    <n v="63"/>
    <n v="13"/>
    <n v="176"/>
    <n v="252"/>
    <n v="0.25"/>
    <n v="5.16E-2"/>
    <n v="0.30159999999999998"/>
    <s v="No"/>
    <s v="No"/>
    <s v="No"/>
    <s v="No"/>
    <s v="No"/>
    <s v="No"/>
    <s v="No"/>
    <s v="No"/>
    <s v="No"/>
    <s v="No"/>
    <s v="Yes"/>
    <s v="Yes"/>
    <s v="Yes"/>
    <s v="Yes"/>
    <s v="Standard"/>
  </r>
  <r>
    <n v="159865"/>
    <x v="1822"/>
    <s v="Summit Valley School District"/>
    <s v="33-202"/>
    <s v="Stevens"/>
    <s v="5th District"/>
    <x v="0"/>
    <x v="0"/>
    <s v="No"/>
    <s v="Yes"/>
    <s v="Summit Valley School"/>
    <s v="2360 A Addy-Gifford Rd."/>
    <m/>
    <s v="Addy"/>
    <s v="Washington"/>
    <s v="99101"/>
    <n v="82"/>
    <n v="0"/>
    <n v="2"/>
    <n v="84"/>
    <n v="0.97619999999999996"/>
    <n v="0"/>
    <n v="0.97619999999999996"/>
    <s v="Yes"/>
    <s v="Yes"/>
    <s v="Yes"/>
    <s v="Yes"/>
    <s v="Yes"/>
    <s v="Yes"/>
    <s v="Yes"/>
    <s v="Yes"/>
    <s v="Yes"/>
    <s v="Yes"/>
    <s v="No"/>
    <s v="No"/>
    <s v="No"/>
    <s v="No"/>
    <s v="CEP"/>
  </r>
  <r>
    <n v="160057"/>
    <x v="1823"/>
    <s v="Sumner-Bonney Lake  School District"/>
    <s v="27-320"/>
    <s v="Pierce"/>
    <s v="10th District"/>
    <x v="0"/>
    <x v="0"/>
    <s v="No"/>
    <s v="Yes"/>
    <s v="Bonney Lake Elementary"/>
    <s v="18715 80th St E"/>
    <s v="80th St E"/>
    <s v="Bonney Lake"/>
    <s v="Washington"/>
    <s v="98391"/>
    <n v="95"/>
    <n v="34"/>
    <n v="315"/>
    <n v="444"/>
    <n v="0.214"/>
    <n v="7.6600000000000001E-2"/>
    <n v="0.29049999999999998"/>
    <s v="No"/>
    <s v="Yes"/>
    <s v="Yes"/>
    <s v="Yes"/>
    <s v="Yes"/>
    <s v="Yes"/>
    <s v="Yes"/>
    <s v="No"/>
    <s v="No"/>
    <s v="No"/>
    <s v="No"/>
    <s v="No"/>
    <s v="No"/>
    <s v="No"/>
    <s v="Standard"/>
  </r>
  <r>
    <n v="160057"/>
    <x v="1824"/>
    <s v="Sumner-Bonney Lake  School District"/>
    <s v="27-320"/>
    <s v="Pierce"/>
    <s v="10th District"/>
    <x v="0"/>
    <x v="0"/>
    <s v="No"/>
    <s v="Yes"/>
    <s v="Bonney Lake High School"/>
    <s v="10920 199th Ave. Ct. East"/>
    <m/>
    <s v="Bonney Lake"/>
    <s v="Washington"/>
    <s v="98391"/>
    <n v="309"/>
    <n v="118"/>
    <n v="1257"/>
    <n v="1684"/>
    <n v="0.1835"/>
    <n v="7.0099999999999996E-2"/>
    <n v="0.25359999999999999"/>
    <s v="No"/>
    <s v="No"/>
    <s v="No"/>
    <s v="No"/>
    <s v="No"/>
    <s v="No"/>
    <s v="No"/>
    <s v="No"/>
    <s v="No"/>
    <s v="No"/>
    <s v="Yes"/>
    <s v="Yes"/>
    <s v="Yes"/>
    <s v="Yes"/>
    <s v="Standard"/>
  </r>
  <r>
    <n v="160057"/>
    <x v="1825"/>
    <s v="Sumner-Bonney Lake  School District"/>
    <s v="27-320"/>
    <s v="Pierce"/>
    <s v="10th District"/>
    <x v="0"/>
    <x v="0"/>
    <s v="No"/>
    <s v="Yes"/>
    <s v="Crestwood Elementary"/>
    <s v="3914 TAPPS DR. E."/>
    <m/>
    <s v="Bonney Lake"/>
    <s v="Washington"/>
    <s v="98391"/>
    <n v="89"/>
    <n v="29"/>
    <n v="268"/>
    <n v="386"/>
    <n v="0.2306"/>
    <n v="7.51E-2"/>
    <n v="0.30570000000000003"/>
    <s v="No"/>
    <s v="Yes"/>
    <s v="Yes"/>
    <s v="Yes"/>
    <s v="Yes"/>
    <s v="Yes"/>
    <s v="Yes"/>
    <s v="No"/>
    <s v="No"/>
    <s v="No"/>
    <s v="No"/>
    <s v="No"/>
    <s v="No"/>
    <s v="No"/>
    <s v="Standard"/>
  </r>
  <r>
    <n v="160057"/>
    <x v="1826"/>
    <s v="Sumner-Bonney Lake  School District"/>
    <s v="27-320"/>
    <s v="Pierce"/>
    <s v="10th District"/>
    <x v="0"/>
    <x v="0"/>
    <s v="No"/>
    <s v="Yes"/>
    <s v="Daffodil Valley Elementary"/>
    <s v="1509 Valley Avenue"/>
    <m/>
    <s v="Sumner"/>
    <s v="Washington"/>
    <s v="98390"/>
    <n v="129"/>
    <n v="46"/>
    <n v="161"/>
    <n v="336"/>
    <n v="0.38390000000000002"/>
    <n v="0.13689999999999999"/>
    <n v="0.52080000000000004"/>
    <s v="No"/>
    <s v="No"/>
    <s v="Yes"/>
    <s v="Yes"/>
    <s v="Yes"/>
    <s v="Yes"/>
    <s v="Yes"/>
    <s v="No"/>
    <s v="No"/>
    <s v="No"/>
    <s v="No"/>
    <s v="No"/>
    <s v="No"/>
    <s v="No"/>
    <s v="Standard"/>
  </r>
  <r>
    <n v="160057"/>
    <x v="1827"/>
    <s v="Sumner-Bonney Lake  School District"/>
    <s v="27-320"/>
    <s v="Pierce"/>
    <s v="10th District"/>
    <x v="0"/>
    <x v="0"/>
    <s v="No"/>
    <s v="Yes"/>
    <s v="Eismann Elementary"/>
    <s v="13802 Canyon View Blvd. E"/>
    <m/>
    <s v="Bonney Lake"/>
    <s v="Washington"/>
    <s v="98391"/>
    <n v="73"/>
    <n v="32"/>
    <n v="574"/>
    <n v="679"/>
    <n v="0.1075"/>
    <n v="4.7100000000000003E-2"/>
    <n v="0.15459999999999999"/>
    <s v="No"/>
    <s v="Yes"/>
    <s v="Yes"/>
    <s v="Yes"/>
    <s v="Yes"/>
    <s v="Yes"/>
    <s v="Yes"/>
    <s v="No"/>
    <s v="No"/>
    <s v="No"/>
    <s v="No"/>
    <s v="No"/>
    <s v="No"/>
    <s v="No"/>
    <s v="Standard"/>
  </r>
  <r>
    <n v="160057"/>
    <x v="1828"/>
    <s v="Sumner-Bonney Lake  School District"/>
    <s v="27-320"/>
    <s v="Pierce"/>
    <s v="10th District"/>
    <x v="0"/>
    <x v="0"/>
    <s v="No"/>
    <s v="Yes"/>
    <s v="Emerald Hills Elementary"/>
    <s v="19515 S. Tapps Dr."/>
    <m/>
    <s v="Bonney Lake"/>
    <s v="Washington"/>
    <s v="98391"/>
    <n v="98"/>
    <n v="52"/>
    <n v="394"/>
    <n v="544"/>
    <n v="0.18010000000000001"/>
    <n v="9.5600000000000004E-2"/>
    <n v="0.2757"/>
    <s v="No"/>
    <s v="Yes"/>
    <s v="Yes"/>
    <s v="Yes"/>
    <s v="Yes"/>
    <s v="Yes"/>
    <s v="Yes"/>
    <s v="No"/>
    <s v="No"/>
    <s v="No"/>
    <s v="No"/>
    <s v="No"/>
    <s v="No"/>
    <s v="No"/>
    <s v="Standard"/>
  </r>
  <r>
    <n v="160057"/>
    <x v="1829"/>
    <s v="Sumner-Bonney Lake  School District"/>
    <s v="27-320"/>
    <s v="Pierce"/>
    <s v="10th District"/>
    <x v="0"/>
    <x v="0"/>
    <s v="No"/>
    <s v="Yes"/>
    <s v="Lakeridge Middle School"/>
    <s v="5909 Myers Rd. E."/>
    <m/>
    <s v="Bonney Lake"/>
    <s v="Washington"/>
    <s v="98391"/>
    <n v="149"/>
    <n v="54"/>
    <n v="520"/>
    <n v="723"/>
    <n v="0.20610000000000001"/>
    <n v="7.4700000000000003E-2"/>
    <n v="0.28079999999999999"/>
    <s v="No"/>
    <s v="No"/>
    <s v="No"/>
    <s v="No"/>
    <s v="No"/>
    <s v="No"/>
    <s v="No"/>
    <s v="Yes"/>
    <s v="Yes"/>
    <s v="Yes"/>
    <s v="No"/>
    <s v="No"/>
    <s v="No"/>
    <s v="No"/>
    <s v="Standard"/>
  </r>
  <r>
    <n v="160057"/>
    <x v="1830"/>
    <s v="Sumner-Bonney Lake  School District"/>
    <s v="27-320"/>
    <s v="Pierce"/>
    <s v="10th District"/>
    <x v="0"/>
    <x v="0"/>
    <s v="No"/>
    <s v="Yes"/>
    <s v="Liberty Ridge Elementary"/>
    <s v="12202 209th Ave. Ct. E."/>
    <m/>
    <s v="Bonney Lake"/>
    <s v="Washington"/>
    <s v="98391"/>
    <n v="144"/>
    <n v="52"/>
    <n v="264"/>
    <n v="460"/>
    <n v="0.313"/>
    <n v="0.113"/>
    <n v="0.42609999999999998"/>
    <s v="No"/>
    <s v="Yes"/>
    <s v="Yes"/>
    <s v="Yes"/>
    <s v="Yes"/>
    <s v="Yes"/>
    <s v="Yes"/>
    <s v="No"/>
    <s v="No"/>
    <s v="No"/>
    <s v="No"/>
    <s v="No"/>
    <s v="No"/>
    <s v="No"/>
    <s v="Standard"/>
  </r>
  <r>
    <n v="160057"/>
    <x v="1831"/>
    <s v="Sumner-Bonney Lake  School District"/>
    <s v="27-320"/>
    <s v="Pierce"/>
    <s v="10th District"/>
    <x v="0"/>
    <x v="0"/>
    <s v="No"/>
    <s v="Yes"/>
    <s v="Maple Lawn Elementary"/>
    <s v="230 Wood Ave"/>
    <m/>
    <s v="Sumner"/>
    <s v="Washington"/>
    <s v="98390"/>
    <n v="105"/>
    <n v="30"/>
    <n v="378"/>
    <n v="513"/>
    <n v="0.20469999999999999"/>
    <n v="5.8500000000000003E-2"/>
    <n v="0.26319999999999999"/>
    <s v="No"/>
    <s v="No"/>
    <s v="Yes"/>
    <s v="Yes"/>
    <s v="Yes"/>
    <s v="Yes"/>
    <s v="Yes"/>
    <s v="No"/>
    <s v="No"/>
    <s v="No"/>
    <s v="No"/>
    <s v="No"/>
    <s v="No"/>
    <s v="No"/>
    <s v="Standard"/>
  </r>
  <r>
    <n v="160057"/>
    <x v="1832"/>
    <s v="Sumner-Bonney Lake  School District"/>
    <s v="27-320"/>
    <s v="Pierce"/>
    <s v="10th District"/>
    <x v="0"/>
    <x v="0"/>
    <s v="No"/>
    <s v="Yes"/>
    <s v="Mountain View Middle School"/>
    <s v="10920 19th Ave. Ct. E."/>
    <m/>
    <s v="Bonney Lake"/>
    <s v="Washington"/>
    <s v="98391"/>
    <n v="147"/>
    <n v="61"/>
    <n v="646"/>
    <n v="854"/>
    <n v="0.1721"/>
    <n v="7.1400000000000005E-2"/>
    <n v="0.24360000000000001"/>
    <s v="No"/>
    <s v="No"/>
    <s v="No"/>
    <s v="No"/>
    <s v="No"/>
    <s v="No"/>
    <s v="No"/>
    <s v="Yes"/>
    <s v="Yes"/>
    <s v="Yes"/>
    <s v="No"/>
    <s v="No"/>
    <s v="No"/>
    <s v="No"/>
    <s v="Standard"/>
  </r>
  <r>
    <n v="160057"/>
    <x v="1833"/>
    <s v="Sumner-Bonney Lake  School District"/>
    <s v="27-320"/>
    <s v="Pierce"/>
    <s v="10th District"/>
    <x v="0"/>
    <x v="0"/>
    <s v="No"/>
    <s v="Yes"/>
    <s v="Sumner Early Learning Center"/>
    <s v="1500 Willow Street"/>
    <m/>
    <s v="Sumner"/>
    <s v="Washington"/>
    <s v="98390"/>
    <n v="49"/>
    <n v="15"/>
    <n v="104"/>
    <n v="168"/>
    <n v="0.29170000000000001"/>
    <n v="8.9300000000000004E-2"/>
    <n v="0.38100000000000001"/>
    <s v="No"/>
    <s v="Yes"/>
    <s v="No"/>
    <s v="No"/>
    <s v="No"/>
    <s v="No"/>
    <s v="No"/>
    <s v="No"/>
    <s v="No"/>
    <s v="No"/>
    <s v="No"/>
    <s v="No"/>
    <s v="No"/>
    <s v="No"/>
    <s v="Standard"/>
  </r>
  <r>
    <n v="160057"/>
    <x v="1834"/>
    <s v="Sumner-Bonney Lake  School District"/>
    <s v="27-320"/>
    <s v="Pierce"/>
    <s v="10th District"/>
    <x v="0"/>
    <x v="0"/>
    <s v="No"/>
    <s v="Yes"/>
    <s v="Sumner High"/>
    <s v="1707 Main St."/>
    <m/>
    <s v="Sumner"/>
    <s v="Washington"/>
    <s v="98390"/>
    <n v="329"/>
    <n v="121"/>
    <n v="1378"/>
    <n v="1828"/>
    <n v="0.18"/>
    <n v="6.6199999999999995E-2"/>
    <n v="0.2462"/>
    <s v="No"/>
    <s v="No"/>
    <s v="No"/>
    <s v="No"/>
    <s v="No"/>
    <s v="No"/>
    <s v="No"/>
    <s v="No"/>
    <s v="No"/>
    <s v="No"/>
    <s v="Yes"/>
    <s v="Yes"/>
    <s v="Yes"/>
    <s v="Yes"/>
    <s v="Standard"/>
  </r>
  <r>
    <n v="160057"/>
    <x v="1835"/>
    <s v="Sumner-Bonney Lake  School District"/>
    <s v="27-320"/>
    <s v="Pierce"/>
    <s v="10th District"/>
    <x v="0"/>
    <x v="0"/>
    <s v="No"/>
    <s v="Yes"/>
    <s v="Sumner Middle School"/>
    <s v="1508 Willow St."/>
    <m/>
    <s v="Sumner"/>
    <s v="Washington"/>
    <s v="98390"/>
    <n v="180"/>
    <n v="74"/>
    <n v="432"/>
    <n v="686"/>
    <n v="0.26240000000000002"/>
    <n v="0.1079"/>
    <n v="0.37030000000000002"/>
    <s v="No"/>
    <s v="No"/>
    <s v="No"/>
    <s v="No"/>
    <s v="No"/>
    <s v="No"/>
    <s v="No"/>
    <s v="Yes"/>
    <s v="Yes"/>
    <s v="Yes"/>
    <s v="No"/>
    <s v="No"/>
    <s v="No"/>
    <s v="No"/>
    <s v="Standard"/>
  </r>
  <r>
    <n v="160057"/>
    <x v="1836"/>
    <s v="Sumner-Bonney Lake  School District"/>
    <s v="27-320"/>
    <s v="Pierce"/>
    <s v="10th District"/>
    <x v="0"/>
    <x v="0"/>
    <s v="No"/>
    <s v="Yes"/>
    <s v="Tehaleh Heights Elementary School"/>
    <s v="17520 Berkeley Parkway E"/>
    <m/>
    <s v="Bonney Lake"/>
    <s v="Washington"/>
    <s v="98391"/>
    <n v="28"/>
    <n v="9"/>
    <n v="398"/>
    <n v="435"/>
    <n v="6.4399999999999999E-2"/>
    <n v="2.07E-2"/>
    <n v="8.5099999999999995E-2"/>
    <s v="No"/>
    <s v="Yes"/>
    <s v="Yes"/>
    <s v="Yes"/>
    <s v="Yes"/>
    <s v="Yes"/>
    <s v="Yes"/>
    <s v="No"/>
    <s v="No"/>
    <s v="No"/>
    <s v="No"/>
    <s v="No"/>
    <s v="No"/>
    <s v="No"/>
    <s v="Standard"/>
  </r>
  <r>
    <n v="160057"/>
    <x v="1837"/>
    <s v="Sumner-Bonney Lake  School District"/>
    <s v="27-320"/>
    <s v="Pierce"/>
    <s v="10th District"/>
    <x v="0"/>
    <x v="0"/>
    <s v="No"/>
    <s v="Yes"/>
    <s v="Victor Falls Elementary"/>
    <s v="11401 188th Ave Ct E"/>
    <m/>
    <s v="Bonney Lake"/>
    <s v="Washington"/>
    <s v="98391"/>
    <n v="86"/>
    <n v="34"/>
    <n v="410"/>
    <n v="530"/>
    <n v="0.1623"/>
    <n v="6.4199999999999993E-2"/>
    <n v="0.22639999999999999"/>
    <s v="No"/>
    <s v="Yes"/>
    <s v="Yes"/>
    <s v="Yes"/>
    <s v="Yes"/>
    <s v="Yes"/>
    <s v="Yes"/>
    <s v="No"/>
    <s v="No"/>
    <s v="No"/>
    <s v="No"/>
    <s v="No"/>
    <s v="No"/>
    <s v="No"/>
    <s v="Standard"/>
  </r>
  <r>
    <n v="159125"/>
    <x v="1838"/>
    <s v="Sunnyside Christian School"/>
    <m/>
    <s v="Yakima"/>
    <s v="4th District"/>
    <x v="1"/>
    <x v="0"/>
    <s v="No"/>
    <s v="Yes"/>
    <s v="Sunnyside Christian School"/>
    <s v="811 North Ave."/>
    <m/>
    <s v="Sunnyside"/>
    <s v="Washington"/>
    <s v="98944"/>
    <n v="0"/>
    <n v="0"/>
    <n v="0"/>
    <n v="0"/>
    <n v="0"/>
    <n v="0"/>
    <n v="0"/>
    <s v="No"/>
    <s v="Yes"/>
    <s v="Yes"/>
    <s v="Yes"/>
    <s v="Yes"/>
    <s v="Yes"/>
    <s v="Yes"/>
    <s v="Yes"/>
    <s v="Yes"/>
    <s v="Yes"/>
    <s v="Yes"/>
    <s v="Yes"/>
    <s v="Yes"/>
    <s v="Yes"/>
    <s v="Standard"/>
  </r>
  <r>
    <n v="159913"/>
    <x v="1839"/>
    <s v="Sunnyside School District"/>
    <s v="39-201"/>
    <s v="Yakima"/>
    <s v="4th District"/>
    <x v="0"/>
    <x v="0"/>
    <s v="No"/>
    <s v="Yes"/>
    <s v="Chief Kamiakin Elementary"/>
    <s v="1700 E. Lincoln Avenue"/>
    <m/>
    <s v="Sunnyside"/>
    <s v="Washington"/>
    <s v="98944"/>
    <n v="566"/>
    <n v="0"/>
    <n v="0"/>
    <n v="566"/>
    <n v="1"/>
    <n v="0"/>
    <n v="1"/>
    <s v="No"/>
    <s v="No"/>
    <s v="Yes"/>
    <s v="Yes"/>
    <s v="Yes"/>
    <s v="Yes"/>
    <s v="Yes"/>
    <s v="No"/>
    <s v="No"/>
    <s v="No"/>
    <s v="No"/>
    <s v="No"/>
    <s v="No"/>
    <s v="No"/>
    <s v="CEP"/>
  </r>
  <r>
    <n v="159913"/>
    <x v="1840"/>
    <s v="Sunnyside School District"/>
    <s v="39-201"/>
    <s v="Yakima"/>
    <s v="4th District"/>
    <x v="0"/>
    <x v="0"/>
    <s v="No"/>
    <s v="Yes"/>
    <s v="Harrison Middle School"/>
    <s v="810 S 6th Street"/>
    <s v="S 6th Street"/>
    <s v="Sunnyside"/>
    <s v="Washington"/>
    <s v="98944"/>
    <n v="847"/>
    <n v="0"/>
    <n v="2"/>
    <n v="849"/>
    <n v="0.99760000000000004"/>
    <n v="0"/>
    <n v="0.99760000000000004"/>
    <s v="No"/>
    <s v="No"/>
    <s v="No"/>
    <s v="No"/>
    <s v="No"/>
    <s v="No"/>
    <s v="No"/>
    <s v="Yes"/>
    <s v="Yes"/>
    <s v="Yes"/>
    <s v="No"/>
    <s v="No"/>
    <s v="No"/>
    <s v="No"/>
    <s v="CEP"/>
  </r>
  <r>
    <n v="159913"/>
    <x v="1841"/>
    <s v="Sunnyside School District"/>
    <s v="39-201"/>
    <s v="Yakima"/>
    <s v="4th District"/>
    <x v="0"/>
    <x v="0"/>
    <s v="No"/>
    <s v="Yes"/>
    <s v="Outlook Elementary"/>
    <s v="3800 Van Belle Rd."/>
    <m/>
    <s v="Outlook"/>
    <s v="Washington"/>
    <s v="98938"/>
    <n v="462"/>
    <n v="0"/>
    <n v="0"/>
    <n v="462"/>
    <n v="1"/>
    <n v="0"/>
    <n v="1"/>
    <s v="No"/>
    <s v="No"/>
    <s v="Yes"/>
    <s v="Yes"/>
    <s v="Yes"/>
    <s v="Yes"/>
    <s v="Yes"/>
    <s v="No"/>
    <s v="No"/>
    <s v="No"/>
    <s v="No"/>
    <s v="No"/>
    <s v="No"/>
    <s v="No"/>
    <s v="CEP"/>
  </r>
  <r>
    <n v="159913"/>
    <x v="1842"/>
    <s v="Sunnyside School District"/>
    <s v="39-201"/>
    <s v="Yakima"/>
    <s v="4th District"/>
    <x v="0"/>
    <x v="0"/>
    <s v="No"/>
    <s v="Yes"/>
    <s v="Pioneer Elementary"/>
    <s v="2101 E. Lincoln Avenue"/>
    <m/>
    <s v="Sunnyside"/>
    <s v="Washington"/>
    <s v="98944"/>
    <n v="612"/>
    <n v="0"/>
    <n v="0"/>
    <n v="612"/>
    <n v="1"/>
    <n v="0"/>
    <n v="1"/>
    <s v="No"/>
    <s v="No"/>
    <s v="Yes"/>
    <s v="Yes"/>
    <s v="Yes"/>
    <s v="Yes"/>
    <s v="Yes"/>
    <s v="No"/>
    <s v="No"/>
    <s v="No"/>
    <s v="No"/>
    <s v="No"/>
    <s v="No"/>
    <s v="No"/>
    <s v="CEP"/>
  </r>
  <r>
    <n v="159913"/>
    <x v="1843"/>
    <s v="Sunnyside School District"/>
    <s v="39-201"/>
    <s v="Yakima"/>
    <s v="4th District"/>
    <x v="0"/>
    <x v="0"/>
    <s v="No"/>
    <s v="Yes"/>
    <s v="Sierra Vista Middle School"/>
    <s v="916 North 16th Street"/>
    <m/>
    <s v="Sunnyside"/>
    <s v="Washington"/>
    <s v="98944"/>
    <n v="627"/>
    <n v="0"/>
    <n v="0"/>
    <n v="627"/>
    <n v="1"/>
    <n v="0"/>
    <n v="1"/>
    <s v="No"/>
    <s v="No"/>
    <s v="No"/>
    <s v="No"/>
    <s v="No"/>
    <s v="No"/>
    <s v="No"/>
    <s v="Yes"/>
    <s v="Yes"/>
    <s v="Yes"/>
    <s v="No"/>
    <s v="No"/>
    <s v="No"/>
    <s v="No"/>
    <s v="CEP"/>
  </r>
  <r>
    <n v="159913"/>
    <x v="1844"/>
    <s v="Sunnyside School District"/>
    <s v="39-201"/>
    <s v="Yakima"/>
    <s v="4th District"/>
    <x v="0"/>
    <x v="0"/>
    <s v="No"/>
    <s v="Yes"/>
    <s v="Sun Valley Elementary"/>
    <s v="1220 N 16th Avenue"/>
    <m/>
    <s v="Sunnyside"/>
    <s v="Washington"/>
    <s v="98944"/>
    <n v="453"/>
    <n v="0"/>
    <n v="0"/>
    <n v="453"/>
    <n v="1"/>
    <n v="0"/>
    <n v="1"/>
    <s v="No"/>
    <s v="Yes"/>
    <s v="No"/>
    <s v="No"/>
    <s v="No"/>
    <s v="No"/>
    <s v="No"/>
    <s v="No"/>
    <s v="No"/>
    <s v="No"/>
    <s v="No"/>
    <s v="No"/>
    <s v="No"/>
    <s v="No"/>
    <s v="CEP"/>
  </r>
  <r>
    <n v="159913"/>
    <x v="1845"/>
    <s v="Sunnyside School District"/>
    <s v="39-201"/>
    <s v="Yakima"/>
    <s v="4th District"/>
    <x v="0"/>
    <x v="0"/>
    <s v="No"/>
    <s v="Yes"/>
    <s v="Sunnyside High School"/>
    <s v="1801 E. Edison Avenue"/>
    <m/>
    <s v="Sunnyside"/>
    <s v="Washington"/>
    <s v="98944"/>
    <n v="2068"/>
    <n v="0"/>
    <n v="99"/>
    <n v="2167"/>
    <n v="0.95430000000000004"/>
    <n v="0"/>
    <n v="0.95430000000000004"/>
    <s v="No"/>
    <s v="No"/>
    <s v="No"/>
    <s v="No"/>
    <s v="No"/>
    <s v="No"/>
    <s v="No"/>
    <s v="No"/>
    <s v="No"/>
    <s v="No"/>
    <s v="Yes"/>
    <s v="Yes"/>
    <s v="Yes"/>
    <s v="Yes"/>
    <s v="CEP"/>
  </r>
  <r>
    <n v="159913"/>
    <x v="1846"/>
    <s v="Sunnyside School District"/>
    <s v="39-201"/>
    <s v="Yakima"/>
    <s v="4th District"/>
    <x v="0"/>
    <x v="0"/>
    <s v="No"/>
    <s v="Yes"/>
    <s v="Washington Elementary"/>
    <s v="800 E. Jackson Ave."/>
    <m/>
    <s v="Sunnyside"/>
    <s v="Washington"/>
    <s v="98944"/>
    <n v="639"/>
    <n v="0"/>
    <n v="5"/>
    <n v="644"/>
    <n v="0.99219999999999997"/>
    <n v="0"/>
    <n v="0.99219999999999997"/>
    <s v="No"/>
    <s v="No"/>
    <s v="Yes"/>
    <s v="Yes"/>
    <s v="Yes"/>
    <s v="Yes"/>
    <s v="Yes"/>
    <s v="No"/>
    <s v="No"/>
    <s v="No"/>
    <s v="No"/>
    <s v="No"/>
    <s v="No"/>
    <s v="No"/>
    <s v="CEP"/>
  </r>
  <r>
    <n v="159888"/>
    <x v="1847"/>
    <s v="Tacoma School District"/>
    <s v="27-010"/>
    <s v="Pierce"/>
    <s v="6th District"/>
    <x v="0"/>
    <x v="0"/>
    <s v="No"/>
    <s v="Yes"/>
    <s v="Angelo Giaudrone Middle School"/>
    <s v="4902 S. Alaska St."/>
    <m/>
    <s v="Tacoma"/>
    <s v="Washington"/>
    <s v="98408"/>
    <n v="434"/>
    <n v="0"/>
    <n v="10"/>
    <n v="444"/>
    <n v="0.97750000000000004"/>
    <n v="0"/>
    <n v="0.97750000000000004"/>
    <s v="No"/>
    <s v="No"/>
    <s v="No"/>
    <s v="No"/>
    <s v="No"/>
    <s v="No"/>
    <s v="No"/>
    <s v="Yes"/>
    <s v="Yes"/>
    <s v="Yes"/>
    <s v="No"/>
    <s v="No"/>
    <s v="No"/>
    <s v="No"/>
    <s v="CEP"/>
  </r>
  <r>
    <n v="159888"/>
    <x v="1848"/>
    <s v="Tacoma School District"/>
    <s v="27-010"/>
    <s v="Pierce"/>
    <s v="6th District"/>
    <x v="0"/>
    <x v="0"/>
    <s v="No"/>
    <s v="Yes"/>
    <s v="Arlington Elementary"/>
    <s v="7202 S Pine"/>
    <m/>
    <s v="Tacoma"/>
    <s v="Washington"/>
    <s v="98409"/>
    <n v="389"/>
    <n v="0"/>
    <n v="23"/>
    <n v="412"/>
    <n v="0.94420000000000004"/>
    <n v="0"/>
    <n v="0.94420000000000004"/>
    <s v="Yes"/>
    <s v="Yes"/>
    <s v="Yes"/>
    <s v="Yes"/>
    <s v="Yes"/>
    <s v="Yes"/>
    <s v="Yes"/>
    <s v="No"/>
    <s v="No"/>
    <s v="No"/>
    <s v="No"/>
    <s v="No"/>
    <s v="No"/>
    <s v="No"/>
    <s v="CEP"/>
  </r>
  <r>
    <n v="159888"/>
    <x v="1849"/>
    <s v="Tacoma School District"/>
    <s v="27-010"/>
    <s v="Pierce"/>
    <s v="6th District"/>
    <x v="0"/>
    <x v="0"/>
    <s v="No"/>
    <s v="Yes"/>
    <s v="Baker Middle School"/>
    <s v="8001 south J Street"/>
    <m/>
    <s v="Tacoma"/>
    <s v="Washington"/>
    <s v="98408"/>
    <n v="627"/>
    <n v="0"/>
    <n v="97"/>
    <n v="724"/>
    <n v="0.86599999999999999"/>
    <n v="0"/>
    <n v="0.86599999999999999"/>
    <s v="No"/>
    <s v="No"/>
    <s v="No"/>
    <s v="No"/>
    <s v="No"/>
    <s v="No"/>
    <s v="No"/>
    <s v="Yes"/>
    <s v="Yes"/>
    <s v="Yes"/>
    <s v="No"/>
    <s v="No"/>
    <s v="No"/>
    <s v="No"/>
    <s v="CEP"/>
  </r>
  <r>
    <n v="159888"/>
    <x v="1850"/>
    <s v="Tacoma School District"/>
    <s v="27-010"/>
    <s v="Pierce"/>
    <s v="6th District"/>
    <x v="0"/>
    <x v="0"/>
    <s v="No"/>
    <s v="Yes"/>
    <s v="Birney Elementary"/>
    <s v="7627 S. Sheridan Ave"/>
    <m/>
    <s v="Tacoma"/>
    <s v="Washington"/>
    <s v="98408"/>
    <n v="447"/>
    <n v="0"/>
    <n v="13"/>
    <n v="460"/>
    <n v="0.97170000000000001"/>
    <n v="0"/>
    <n v="0.97170000000000001"/>
    <s v="Yes"/>
    <s v="Yes"/>
    <s v="Yes"/>
    <s v="Yes"/>
    <s v="Yes"/>
    <s v="Yes"/>
    <s v="Yes"/>
    <s v="No"/>
    <s v="No"/>
    <s v="No"/>
    <s v="No"/>
    <s v="No"/>
    <s v="No"/>
    <s v="No"/>
    <s v="CEP"/>
  </r>
  <r>
    <n v="159888"/>
    <x v="1851"/>
    <s v="Tacoma School District"/>
    <s v="27-010"/>
    <s v="Pierce"/>
    <s v="6th District"/>
    <x v="0"/>
    <x v="0"/>
    <s v="No"/>
    <s v="Yes"/>
    <s v="Blix Elementary School"/>
    <s v="1302 East 38th St."/>
    <m/>
    <s v="Tacoma"/>
    <s v="Washington"/>
    <s v="98404"/>
    <n v="484"/>
    <n v="0"/>
    <n v="0"/>
    <n v="484"/>
    <n v="1"/>
    <n v="0"/>
    <n v="1"/>
    <s v="Yes"/>
    <s v="Yes"/>
    <s v="Yes"/>
    <s v="Yes"/>
    <s v="Yes"/>
    <s v="Yes"/>
    <s v="Yes"/>
    <s v="No"/>
    <s v="No"/>
    <s v="No"/>
    <s v="No"/>
    <s v="No"/>
    <s v="No"/>
    <s v="No"/>
    <s v="CEP"/>
  </r>
  <r>
    <n v="159888"/>
    <x v="1852"/>
    <s v="Tacoma School District"/>
    <s v="27-010"/>
    <s v="Pierce"/>
    <s v="6th District"/>
    <x v="0"/>
    <x v="0"/>
    <s v="No"/>
    <s v="Yes"/>
    <s v="Boze Elementary"/>
    <s v="1140 E. 65th St."/>
    <m/>
    <s v="Tacoma"/>
    <s v="Washington"/>
    <s v="98404"/>
    <n v="425"/>
    <n v="0"/>
    <n v="25"/>
    <n v="450"/>
    <n v="0.94440000000000002"/>
    <n v="0"/>
    <n v="0.94440000000000002"/>
    <s v="Yes"/>
    <s v="Yes"/>
    <s v="Yes"/>
    <s v="Yes"/>
    <s v="Yes"/>
    <s v="Yes"/>
    <s v="Yes"/>
    <s v="No"/>
    <s v="No"/>
    <s v="No"/>
    <s v="No"/>
    <s v="No"/>
    <s v="No"/>
    <s v="No"/>
    <s v="CEP"/>
  </r>
  <r>
    <n v="159888"/>
    <x v="1853"/>
    <s v="Tacoma School District"/>
    <s v="27-010"/>
    <s v="Pierce"/>
    <s v="6th District"/>
    <x v="0"/>
    <x v="0"/>
    <s v="No"/>
    <s v="Yes"/>
    <s v="Brown's Point Elementary"/>
    <s v="1526 51ST NE"/>
    <m/>
    <s v="TACOMA"/>
    <s v="Washington"/>
    <s v="98422"/>
    <n v="104"/>
    <n v="0"/>
    <n v="339"/>
    <n v="443"/>
    <n v="0.23480000000000001"/>
    <n v="0"/>
    <n v="0.23480000000000001"/>
    <s v="No"/>
    <s v="Yes"/>
    <s v="Yes"/>
    <s v="Yes"/>
    <s v="Yes"/>
    <s v="Yes"/>
    <s v="Yes"/>
    <s v="No"/>
    <s v="No"/>
    <s v="No"/>
    <s v="No"/>
    <s v="No"/>
    <s v="No"/>
    <s v="No"/>
    <s v="CEP"/>
  </r>
  <r>
    <n v="159888"/>
    <x v="1854"/>
    <s v="Tacoma School District"/>
    <s v="27-010"/>
    <s v="Pierce"/>
    <s v="6th District"/>
    <x v="0"/>
    <x v="0"/>
    <s v="No"/>
    <s v="Yes"/>
    <s v="Bryant Elementary"/>
    <s v="717 S. Grant Ave."/>
    <m/>
    <s v="Tacoma"/>
    <s v="Washington"/>
    <s v="98405"/>
    <n v="235"/>
    <n v="0"/>
    <n v="146"/>
    <n v="381"/>
    <n v="0.61680000000000001"/>
    <n v="0"/>
    <n v="0.61680000000000001"/>
    <s v="Yes"/>
    <s v="Yes"/>
    <s v="Yes"/>
    <s v="Yes"/>
    <s v="Yes"/>
    <s v="Yes"/>
    <s v="Yes"/>
    <s v="Yes"/>
    <s v="Yes"/>
    <s v="Yes"/>
    <s v="No"/>
    <s v="No"/>
    <s v="No"/>
    <s v="No"/>
    <s v="CEP"/>
  </r>
  <r>
    <n v="159888"/>
    <x v="1855"/>
    <s v="Tacoma School District"/>
    <s v="27-010"/>
    <s v="Pierce"/>
    <s v="6th District"/>
    <x v="0"/>
    <x v="0"/>
    <s v="No"/>
    <s v="Yes"/>
    <s v="Crescent Heights Elementary"/>
    <s v="4110 Nassau Ave. NE"/>
    <m/>
    <s v="Tacoma"/>
    <s v="Washington"/>
    <s v="98422"/>
    <n v="191"/>
    <n v="0"/>
    <n v="260"/>
    <n v="451"/>
    <n v="0.42349999999999999"/>
    <n v="0"/>
    <n v="0.42349999999999999"/>
    <s v="No"/>
    <s v="Yes"/>
    <s v="Yes"/>
    <s v="Yes"/>
    <s v="Yes"/>
    <s v="Yes"/>
    <s v="Yes"/>
    <s v="No"/>
    <s v="No"/>
    <s v="No"/>
    <s v="No"/>
    <s v="No"/>
    <s v="No"/>
    <s v="No"/>
    <s v="CEP"/>
  </r>
  <r>
    <n v="159888"/>
    <x v="1856"/>
    <s v="Tacoma School District"/>
    <s v="27-010"/>
    <s v="Pierce"/>
    <s v="6th District"/>
    <x v="0"/>
    <x v="0"/>
    <s v="No"/>
    <s v="Yes"/>
    <s v="Delong Elementary"/>
    <s v="4901 South 14th Street"/>
    <m/>
    <s v="Tacoma"/>
    <s v="Washington"/>
    <s v="98405"/>
    <n v="316"/>
    <n v="0"/>
    <n v="77"/>
    <n v="393"/>
    <n v="0.80410000000000004"/>
    <n v="0"/>
    <n v="0.80410000000000004"/>
    <s v="No"/>
    <s v="Yes"/>
    <s v="Yes"/>
    <s v="Yes"/>
    <s v="Yes"/>
    <s v="Yes"/>
    <s v="Yes"/>
    <s v="No"/>
    <s v="No"/>
    <s v="No"/>
    <s v="No"/>
    <s v="No"/>
    <s v="No"/>
    <s v="No"/>
    <s v="CEP"/>
  </r>
  <r>
    <n v="159888"/>
    <x v="1857"/>
    <s v="Tacoma School District"/>
    <s v="27-010"/>
    <s v="Pierce"/>
    <s v="6th District"/>
    <x v="0"/>
    <x v="0"/>
    <s v="No"/>
    <s v="Yes"/>
    <s v="Downing Elementary"/>
    <s v="2502 North Orchard"/>
    <m/>
    <s v="Tacoma"/>
    <s v="Washington"/>
    <s v="98406"/>
    <n v="163"/>
    <n v="0"/>
    <n v="95"/>
    <n v="258"/>
    <n v="0.63180000000000003"/>
    <n v="0"/>
    <n v="0.63180000000000003"/>
    <s v="Yes"/>
    <s v="Yes"/>
    <s v="Yes"/>
    <s v="Yes"/>
    <s v="Yes"/>
    <s v="Yes"/>
    <s v="Yes"/>
    <s v="No"/>
    <s v="No"/>
    <s v="No"/>
    <s v="No"/>
    <s v="No"/>
    <s v="No"/>
    <s v="No"/>
    <s v="CEP"/>
  </r>
  <r>
    <n v="159888"/>
    <x v="1858"/>
    <s v="Tacoma School District"/>
    <s v="27-010"/>
    <s v="Pierce"/>
    <s v="6th District"/>
    <x v="0"/>
    <x v="0"/>
    <s v="No"/>
    <s v="Yes"/>
    <s v="Dr. Dolores Silas High School"/>
    <s v="1202 North Orchard"/>
    <m/>
    <s v="Tacoma"/>
    <s v="Washington"/>
    <s v="98406"/>
    <n v="506"/>
    <n v="0"/>
    <n v="614"/>
    <n v="1120"/>
    <n v="0.45179999999999998"/>
    <n v="0"/>
    <n v="0.45179999999999998"/>
    <s v="No"/>
    <s v="No"/>
    <s v="No"/>
    <s v="No"/>
    <s v="No"/>
    <s v="No"/>
    <s v="No"/>
    <s v="No"/>
    <s v="No"/>
    <s v="No"/>
    <s v="Yes"/>
    <s v="Yes"/>
    <s v="Yes"/>
    <s v="Yes"/>
    <s v="CEP"/>
  </r>
  <r>
    <n v="159888"/>
    <x v="1859"/>
    <s v="Tacoma School District"/>
    <s v="27-010"/>
    <s v="Pierce"/>
    <s v="6th District"/>
    <x v="0"/>
    <x v="0"/>
    <s v="No"/>
    <s v="Yes"/>
    <s v="Edison Elementary"/>
    <s v="5830 South Pine"/>
    <m/>
    <s v="Tacoma"/>
    <s v="Washington"/>
    <s v="98409"/>
    <n v="392"/>
    <n v="0"/>
    <n v="0"/>
    <n v="392"/>
    <n v="1"/>
    <n v="0"/>
    <n v="1"/>
    <s v="Yes"/>
    <s v="Yes"/>
    <s v="Yes"/>
    <s v="Yes"/>
    <s v="Yes"/>
    <s v="Yes"/>
    <s v="Yes"/>
    <s v="No"/>
    <s v="No"/>
    <s v="No"/>
    <s v="No"/>
    <s v="No"/>
    <s v="No"/>
    <s v="No"/>
    <s v="CEP"/>
  </r>
  <r>
    <n v="159888"/>
    <x v="1860"/>
    <s v="Tacoma School District"/>
    <s v="27-010"/>
    <s v="Pierce"/>
    <s v="6th District"/>
    <x v="0"/>
    <x v="0"/>
    <s v="No"/>
    <s v="Yes"/>
    <s v="Fawcett Elementary"/>
    <s v="3702 East McKinley Ave"/>
    <m/>
    <s v="Tacoma"/>
    <s v="Washington"/>
    <s v="98404"/>
    <n v="259"/>
    <n v="0"/>
    <n v="88"/>
    <n v="347"/>
    <n v="0.74639999999999995"/>
    <n v="0"/>
    <n v="0.74639999999999995"/>
    <s v="Yes"/>
    <s v="Yes"/>
    <s v="Yes"/>
    <s v="Yes"/>
    <s v="Yes"/>
    <s v="Yes"/>
    <s v="Yes"/>
    <s v="No"/>
    <s v="No"/>
    <s v="No"/>
    <s v="No"/>
    <s v="No"/>
    <s v="No"/>
    <s v="No"/>
    <s v="CEP"/>
  </r>
  <r>
    <n v="159888"/>
    <x v="1861"/>
    <s v="Tacoma School District"/>
    <s v="27-010"/>
    <s v="Pierce"/>
    <s v="6th District"/>
    <x v="0"/>
    <x v="0"/>
    <s v="No"/>
    <s v="Yes"/>
    <s v="Fern Hill Elementary"/>
    <s v="8442 South Park Ave."/>
    <m/>
    <s v="Tacoma"/>
    <s v="Washington"/>
    <s v="98444"/>
    <n v="296"/>
    <n v="0"/>
    <n v="15"/>
    <n v="311"/>
    <n v="0.95179999999999998"/>
    <n v="0"/>
    <n v="0.95179999999999998"/>
    <s v="No"/>
    <s v="Yes"/>
    <s v="Yes"/>
    <s v="Yes"/>
    <s v="Yes"/>
    <s v="Yes"/>
    <s v="Yes"/>
    <s v="No"/>
    <s v="No"/>
    <s v="No"/>
    <s v="No"/>
    <s v="No"/>
    <s v="No"/>
    <s v="No"/>
    <s v="CEP"/>
  </r>
  <r>
    <n v="159888"/>
    <x v="1862"/>
    <s v="Tacoma School District"/>
    <s v="27-010"/>
    <s v="Pierce"/>
    <s v="6th District"/>
    <x v="0"/>
    <x v="0"/>
    <s v="No"/>
    <s v="Yes"/>
    <s v="First Creek Middle School"/>
    <s v="1801 East 56th St."/>
    <m/>
    <s v="TACOMA"/>
    <s v="Washington"/>
    <s v="98404"/>
    <n v="580"/>
    <n v="0"/>
    <n v="0"/>
    <n v="580"/>
    <n v="1"/>
    <n v="0"/>
    <n v="1"/>
    <s v="No"/>
    <s v="No"/>
    <s v="No"/>
    <s v="No"/>
    <s v="No"/>
    <s v="No"/>
    <s v="No"/>
    <s v="Yes"/>
    <s v="Yes"/>
    <s v="Yes"/>
    <s v="No"/>
    <s v="No"/>
    <s v="No"/>
    <s v="No"/>
    <s v="CEP"/>
  </r>
  <r>
    <n v="159888"/>
    <x v="1863"/>
    <s v="Tacoma School District"/>
    <s v="27-010"/>
    <s v="Pierce"/>
    <s v="6th District"/>
    <x v="0"/>
    <x v="0"/>
    <s v="No"/>
    <s v="Yes"/>
    <s v="Foss High School"/>
    <s v="2112 South Tyler"/>
    <m/>
    <s v="Tacoma"/>
    <s v="Washington"/>
    <s v="98405"/>
    <n v="576"/>
    <n v="0"/>
    <n v="35"/>
    <n v="611"/>
    <n v="0.94269999999999998"/>
    <n v="0"/>
    <n v="0.94269999999999998"/>
    <s v="No"/>
    <s v="No"/>
    <s v="No"/>
    <s v="No"/>
    <s v="No"/>
    <s v="No"/>
    <s v="No"/>
    <s v="No"/>
    <s v="No"/>
    <s v="No"/>
    <s v="Yes"/>
    <s v="Yes"/>
    <s v="Yes"/>
    <s v="Yes"/>
    <s v="CEP"/>
  </r>
  <r>
    <n v="159888"/>
    <x v="1864"/>
    <s v="Tacoma School District"/>
    <s v="27-010"/>
    <s v="Pierce"/>
    <s v="6th District"/>
    <x v="0"/>
    <x v="0"/>
    <s v="No"/>
    <s v="Yes"/>
    <s v="Franklin Elementary"/>
    <s v="1402 So. Lawrence"/>
    <m/>
    <s v="Tacoma"/>
    <s v="Washington"/>
    <s v="98405"/>
    <n v="267"/>
    <n v="0"/>
    <n v="13"/>
    <n v="280"/>
    <n v="0.9536"/>
    <n v="0"/>
    <n v="0.9536"/>
    <s v="Yes"/>
    <s v="Yes"/>
    <s v="Yes"/>
    <s v="Yes"/>
    <s v="Yes"/>
    <s v="Yes"/>
    <s v="Yes"/>
    <s v="No"/>
    <s v="No"/>
    <s v="No"/>
    <s v="No"/>
    <s v="No"/>
    <s v="No"/>
    <s v="No"/>
    <s v="CEP"/>
  </r>
  <r>
    <n v="159888"/>
    <x v="1865"/>
    <s v="Tacoma School District"/>
    <s v="27-010"/>
    <s v="Pierce"/>
    <s v="6th District"/>
    <x v="0"/>
    <x v="0"/>
    <s v="No"/>
    <s v="Yes"/>
    <s v="Fresh Start"/>
    <s v="1818 Tacoma Avenue"/>
    <m/>
    <s v="Tacoma"/>
    <s v="Washington"/>
    <s v="98402"/>
    <n v="184"/>
    <n v="0"/>
    <n v="4"/>
    <n v="188"/>
    <n v="0.97870000000000001"/>
    <n v="0"/>
    <n v="0.97870000000000001"/>
    <s v="No"/>
    <s v="No"/>
    <s v="No"/>
    <s v="No"/>
    <s v="No"/>
    <s v="No"/>
    <s v="No"/>
    <s v="No"/>
    <s v="No"/>
    <s v="No"/>
    <s v="Yes"/>
    <s v="Yes"/>
    <s v="Yes"/>
    <s v="Yes"/>
    <s v="CEP"/>
  </r>
  <r>
    <n v="159888"/>
    <x v="1866"/>
    <s v="Tacoma School District"/>
    <s v="27-010"/>
    <s v="Pierce"/>
    <s v="6th District"/>
    <x v="0"/>
    <x v="0"/>
    <s v="No"/>
    <s v="Yes"/>
    <s v="Geiger Elementary"/>
    <s v="621 South Jackson"/>
    <m/>
    <s v="Tacoma"/>
    <s v="Washington"/>
    <s v="98465"/>
    <n v="252"/>
    <n v="0"/>
    <n v="277"/>
    <n v="529"/>
    <n v="0.47639999999999999"/>
    <n v="0"/>
    <n v="0.47639999999999999"/>
    <s v="No"/>
    <s v="Yes"/>
    <s v="Yes"/>
    <s v="Yes"/>
    <s v="Yes"/>
    <s v="Yes"/>
    <s v="Yes"/>
    <s v="Yes"/>
    <s v="Yes"/>
    <s v="Yes"/>
    <s v="No"/>
    <s v="No"/>
    <s v="No"/>
    <s v="No"/>
    <s v="CEP"/>
  </r>
  <r>
    <n v="159888"/>
    <x v="1867"/>
    <s v="Tacoma School District"/>
    <s v="27-010"/>
    <s v="Pierce"/>
    <s v="6th District"/>
    <x v="0"/>
    <x v="0"/>
    <s v="No"/>
    <s v="Yes"/>
    <s v="Grant Elementary"/>
    <s v="1018 North Prospect Ave"/>
    <m/>
    <s v="Tacoma"/>
    <s v="Washington"/>
    <s v="98406"/>
    <n v="133"/>
    <n v="0"/>
    <n v="210"/>
    <n v="343"/>
    <n v="0.38779999999999998"/>
    <n v="0"/>
    <n v="0.38779999999999998"/>
    <s v="No"/>
    <s v="Yes"/>
    <s v="Yes"/>
    <s v="Yes"/>
    <s v="Yes"/>
    <s v="Yes"/>
    <s v="Yes"/>
    <s v="No"/>
    <s v="No"/>
    <s v="No"/>
    <s v="No"/>
    <s v="No"/>
    <s v="No"/>
    <s v="No"/>
    <s v="CEP"/>
  </r>
  <r>
    <n v="159888"/>
    <x v="1868"/>
    <s v="Tacoma School District"/>
    <s v="27-010"/>
    <s v="Pierce"/>
    <s v="6th District"/>
    <x v="0"/>
    <x v="0"/>
    <s v="No"/>
    <s v="Yes"/>
    <s v="Gray Middle School"/>
    <s v="6229 South Tyler St"/>
    <m/>
    <s v="TACOMA"/>
    <s v="Washington"/>
    <s v="98408"/>
    <n v="518"/>
    <n v="0"/>
    <n v="8"/>
    <n v="526"/>
    <n v="0.98480000000000001"/>
    <n v="0"/>
    <n v="0.98480000000000001"/>
    <s v="No"/>
    <s v="No"/>
    <s v="No"/>
    <s v="No"/>
    <s v="No"/>
    <s v="No"/>
    <s v="No"/>
    <s v="Yes"/>
    <s v="Yes"/>
    <s v="Yes"/>
    <s v="No"/>
    <s v="No"/>
    <s v="No"/>
    <s v="No"/>
    <s v="CEP"/>
  </r>
  <r>
    <n v="159888"/>
    <x v="1869"/>
    <s v="Tacoma School District"/>
    <s v="27-010"/>
    <s v="Pierce"/>
    <s v="6th District"/>
    <x v="0"/>
    <x v="0"/>
    <s v="No"/>
    <s v="Yes"/>
    <s v="Helen B. Stafford Elementary School"/>
    <s v="1615 South 92nd St."/>
    <m/>
    <s v="Tacoma"/>
    <s v="Washington"/>
    <s v="98444"/>
    <n v="434"/>
    <n v="0"/>
    <n v="19"/>
    <n v="453"/>
    <n v="0.95809999999999995"/>
    <n v="0"/>
    <n v="0.95809999999999995"/>
    <s v="Yes"/>
    <s v="Yes"/>
    <s v="Yes"/>
    <s v="Yes"/>
    <s v="Yes"/>
    <s v="Yes"/>
    <s v="Yes"/>
    <s v="No"/>
    <s v="No"/>
    <s v="No"/>
    <s v="No"/>
    <s v="No"/>
    <s v="No"/>
    <s v="No"/>
    <s v="CEP"/>
  </r>
  <r>
    <n v="159888"/>
    <x v="1870"/>
    <s v="Tacoma School District"/>
    <s v="27-010"/>
    <s v="Pierce"/>
    <s v="6th District"/>
    <x v="0"/>
    <x v="0"/>
    <s v="No"/>
    <s v="Yes"/>
    <s v="Hilltop Heritage Middle School"/>
    <s v="602 North Sprague Avenue"/>
    <m/>
    <s v="Tacoma"/>
    <s v="Washington"/>
    <s v="98403"/>
    <n v="460"/>
    <n v="0"/>
    <n v="70"/>
    <n v="530"/>
    <n v="0.8679"/>
    <n v="0"/>
    <n v="0.8679"/>
    <s v="No"/>
    <s v="No"/>
    <s v="No"/>
    <s v="No"/>
    <s v="No"/>
    <s v="No"/>
    <s v="No"/>
    <s v="Yes"/>
    <s v="Yes"/>
    <s v="Yes"/>
    <s v="No"/>
    <s v="No"/>
    <s v="No"/>
    <s v="No"/>
    <s v="CEP"/>
  </r>
  <r>
    <n v="159888"/>
    <x v="1871"/>
    <s v="Tacoma School District"/>
    <s v="27-010"/>
    <s v="Pierce"/>
    <s v="6th District"/>
    <x v="0"/>
    <x v="0"/>
    <s v="No"/>
    <s v="Yes"/>
    <s v="Hunt Middle School"/>
    <s v="6501 South 10th Street"/>
    <m/>
    <s v="TACOMA"/>
    <s v="Washington"/>
    <s v="98465"/>
    <n v="172"/>
    <n v="0"/>
    <n v="232"/>
    <n v="404"/>
    <n v="0.42570000000000002"/>
    <n v="0"/>
    <n v="0.42570000000000002"/>
    <s v="No"/>
    <s v="No"/>
    <s v="No"/>
    <s v="No"/>
    <s v="No"/>
    <s v="No"/>
    <s v="No"/>
    <s v="Yes"/>
    <s v="Yes"/>
    <s v="Yes"/>
    <s v="No"/>
    <s v="No"/>
    <s v="No"/>
    <s v="No"/>
    <s v="CEP"/>
  </r>
  <r>
    <n v="159888"/>
    <x v="1872"/>
    <s v="Tacoma School District"/>
    <s v="27-010"/>
    <s v="Pierce"/>
    <s v="6th District"/>
    <x v="0"/>
    <x v="0"/>
    <s v="No"/>
    <s v="Yes"/>
    <s v="Industrial Design Engineering and Art High School"/>
    <s v="6701 S. PARK AVE"/>
    <m/>
    <s v="TACOMA"/>
    <s v="Washington"/>
    <s v="98408"/>
    <n v="179"/>
    <n v="0"/>
    <n v="241"/>
    <n v="420"/>
    <n v="0.42620000000000002"/>
    <n v="0"/>
    <n v="0.42620000000000002"/>
    <s v="No"/>
    <s v="No"/>
    <s v="No"/>
    <s v="No"/>
    <s v="No"/>
    <s v="No"/>
    <s v="No"/>
    <s v="No"/>
    <s v="No"/>
    <s v="No"/>
    <s v="Yes"/>
    <s v="Yes"/>
    <s v="Yes"/>
    <s v="Yes"/>
    <s v="CEP"/>
  </r>
  <r>
    <n v="159888"/>
    <x v="1873"/>
    <s v="Tacoma School District"/>
    <s v="27-010"/>
    <s v="Pierce"/>
    <s v="6th District"/>
    <x v="0"/>
    <x v="0"/>
    <s v="No"/>
    <s v="Yes"/>
    <s v="Jefferson Elementary"/>
    <s v="4302 N 13th St"/>
    <m/>
    <s v="Tacoma"/>
    <s v="Washington"/>
    <s v="98406"/>
    <n v="170"/>
    <n v="0"/>
    <n v="144"/>
    <n v="314"/>
    <n v="0.54139999999999999"/>
    <n v="0"/>
    <n v="0.54139999999999999"/>
    <s v="No"/>
    <s v="Yes"/>
    <s v="Yes"/>
    <s v="Yes"/>
    <s v="Yes"/>
    <s v="Yes"/>
    <s v="Yes"/>
    <s v="No"/>
    <s v="No"/>
    <s v="No"/>
    <s v="No"/>
    <s v="No"/>
    <s v="No"/>
    <s v="No"/>
    <s v="CEP"/>
  </r>
  <r>
    <n v="159888"/>
    <x v="1874"/>
    <s v="Tacoma School District"/>
    <s v="27-010"/>
    <s v="Pierce"/>
    <s v="6th District"/>
    <x v="0"/>
    <x v="0"/>
    <s v="No"/>
    <s v="Yes"/>
    <s v="Larchmont Elementary"/>
    <s v="8601 East B Street"/>
    <m/>
    <s v="Tacoma"/>
    <s v="Washington"/>
    <s v="98445"/>
    <n v="314"/>
    <n v="0"/>
    <n v="0"/>
    <n v="314"/>
    <n v="1"/>
    <n v="0"/>
    <n v="1"/>
    <s v="Yes"/>
    <s v="Yes"/>
    <s v="Yes"/>
    <s v="Yes"/>
    <s v="Yes"/>
    <s v="Yes"/>
    <s v="Yes"/>
    <s v="No"/>
    <s v="No"/>
    <s v="No"/>
    <s v="No"/>
    <s v="No"/>
    <s v="No"/>
    <s v="No"/>
    <s v="CEP"/>
  </r>
  <r>
    <n v="159888"/>
    <x v="1875"/>
    <s v="Tacoma School District"/>
    <s v="27-010"/>
    <s v="Pierce"/>
    <s v="6th District"/>
    <x v="0"/>
    <x v="0"/>
    <s v="No"/>
    <s v="Yes"/>
    <s v="Lincoln High School"/>
    <s v="701 So. 37th Street"/>
    <m/>
    <s v="Tacoma"/>
    <s v="Washington"/>
    <s v="98418"/>
    <n v="1552"/>
    <n v="0"/>
    <n v="66"/>
    <n v="1618"/>
    <n v="0.95920000000000005"/>
    <n v="0"/>
    <n v="0.95920000000000005"/>
    <s v="No"/>
    <s v="No"/>
    <s v="No"/>
    <s v="No"/>
    <s v="No"/>
    <s v="No"/>
    <s v="No"/>
    <s v="No"/>
    <s v="No"/>
    <s v="No"/>
    <s v="Yes"/>
    <s v="Yes"/>
    <s v="Yes"/>
    <s v="Yes"/>
    <s v="CEP"/>
  </r>
  <r>
    <n v="159888"/>
    <x v="1876"/>
    <s v="Tacoma School District"/>
    <s v="27-010"/>
    <s v="Pierce"/>
    <s v="6th District"/>
    <x v="0"/>
    <x v="0"/>
    <s v="No"/>
    <s v="Yes"/>
    <s v="Lister Elementary"/>
    <s v="2106 E. 44th st."/>
    <m/>
    <s v="Tacoma"/>
    <s v="Washington"/>
    <s v="98404"/>
    <n v="424"/>
    <n v="0"/>
    <n v="0"/>
    <n v="424"/>
    <n v="1"/>
    <n v="0"/>
    <n v="1"/>
    <s v="Yes"/>
    <s v="Yes"/>
    <s v="Yes"/>
    <s v="Yes"/>
    <s v="Yes"/>
    <s v="Yes"/>
    <s v="Yes"/>
    <s v="No"/>
    <s v="No"/>
    <s v="No"/>
    <s v="No"/>
    <s v="No"/>
    <s v="No"/>
    <s v="No"/>
    <s v="CEP"/>
  </r>
  <r>
    <n v="159888"/>
    <x v="1877"/>
    <s v="Tacoma School District"/>
    <s v="27-010"/>
    <s v="Pierce"/>
    <s v="6th District"/>
    <x v="0"/>
    <x v="0"/>
    <s v="No"/>
    <s v="Yes"/>
    <s v="Lowell Elementary"/>
    <s v="810 North 13th Street"/>
    <m/>
    <s v="Tacoma"/>
    <s v="Washington"/>
    <s v="98403"/>
    <n v="84"/>
    <n v="0"/>
    <n v="239"/>
    <n v="323"/>
    <n v="0.2601"/>
    <n v="0"/>
    <n v="0.2601"/>
    <s v="No"/>
    <s v="Yes"/>
    <s v="Yes"/>
    <s v="Yes"/>
    <s v="Yes"/>
    <s v="Yes"/>
    <s v="Yes"/>
    <s v="No"/>
    <s v="No"/>
    <s v="No"/>
    <s v="No"/>
    <s v="No"/>
    <s v="No"/>
    <s v="No"/>
    <s v="CEP"/>
  </r>
  <r>
    <n v="159888"/>
    <x v="1878"/>
    <s v="Tacoma School District"/>
    <s v="27-010"/>
    <s v="Pierce"/>
    <s v="6th District"/>
    <x v="0"/>
    <x v="0"/>
    <s v="No"/>
    <s v="Yes"/>
    <s v="Lyon Elementary"/>
    <s v="101 East 46th Street"/>
    <m/>
    <s v="Tacoma"/>
    <s v="Washington"/>
    <s v="98404"/>
    <n v="281"/>
    <n v="0"/>
    <n v="63"/>
    <n v="344"/>
    <n v="0.81689999999999996"/>
    <n v="0"/>
    <n v="0.81689999999999996"/>
    <s v="Yes"/>
    <s v="Yes"/>
    <s v="Yes"/>
    <s v="Yes"/>
    <s v="Yes"/>
    <s v="Yes"/>
    <s v="Yes"/>
    <s v="No"/>
    <s v="No"/>
    <s v="No"/>
    <s v="No"/>
    <s v="No"/>
    <s v="No"/>
    <s v="No"/>
    <s v="CEP"/>
  </r>
  <r>
    <n v="159888"/>
    <x v="1879"/>
    <s v="Tacoma School District"/>
    <s v="27-010"/>
    <s v="Pierce"/>
    <s v="6th District"/>
    <x v="0"/>
    <x v="0"/>
    <s v="No"/>
    <s v="Yes"/>
    <s v="Madison Head Start"/>
    <s v="Madison School"/>
    <s v="3102 S. 43rd"/>
    <s v="Tacoma"/>
    <s v="Washington"/>
    <s v="98409"/>
    <n v="30"/>
    <n v="0"/>
    <n v="0"/>
    <n v="30"/>
    <n v="1"/>
    <n v="0"/>
    <n v="1"/>
    <s v="Yes"/>
    <s v="No"/>
    <s v="No"/>
    <s v="No"/>
    <s v="No"/>
    <s v="No"/>
    <s v="No"/>
    <s v="No"/>
    <s v="No"/>
    <s v="No"/>
    <s v="No"/>
    <s v="No"/>
    <s v="No"/>
    <s v="No"/>
    <s v="CEP"/>
  </r>
  <r>
    <n v="159888"/>
    <x v="1880"/>
    <s v="Tacoma School District"/>
    <s v="27-010"/>
    <s v="Pierce"/>
    <s v="6th District"/>
    <x v="0"/>
    <x v="0"/>
    <s v="No"/>
    <s v="Yes"/>
    <s v="Manitou Park Elementary"/>
    <s v="4330 South 66th Street"/>
    <m/>
    <s v="Tacoma"/>
    <s v="Washington"/>
    <s v="98409"/>
    <n v="433"/>
    <n v="0"/>
    <n v="36"/>
    <n v="469"/>
    <n v="0.92320000000000002"/>
    <n v="0"/>
    <n v="0.92320000000000002"/>
    <s v="Yes"/>
    <s v="Yes"/>
    <s v="Yes"/>
    <s v="Yes"/>
    <s v="Yes"/>
    <s v="Yes"/>
    <s v="Yes"/>
    <s v="No"/>
    <s v="No"/>
    <s v="No"/>
    <s v="No"/>
    <s v="No"/>
    <s v="No"/>
    <s v="No"/>
    <s v="CEP"/>
  </r>
  <r>
    <n v="159888"/>
    <x v="1881"/>
    <s v="Tacoma School District"/>
    <s v="27-010"/>
    <s v="Pierce"/>
    <s v="6th District"/>
    <x v="0"/>
    <x v="0"/>
    <s v="No"/>
    <s v="Yes"/>
    <s v="Mann Elementary"/>
    <s v="1002 S. 52nd St."/>
    <m/>
    <s v="Tacoma"/>
    <s v="Washington"/>
    <s v="98408"/>
    <n v="279"/>
    <n v="0"/>
    <n v="77"/>
    <n v="356"/>
    <n v="0.78369999999999995"/>
    <n v="0"/>
    <n v="0.78369999999999995"/>
    <s v="Yes"/>
    <s v="Yes"/>
    <s v="Yes"/>
    <s v="Yes"/>
    <s v="Yes"/>
    <s v="Yes"/>
    <s v="Yes"/>
    <s v="No"/>
    <s v="No"/>
    <s v="No"/>
    <s v="No"/>
    <s v="No"/>
    <s v="No"/>
    <s v="No"/>
    <s v="CEP"/>
  </r>
  <r>
    <n v="159888"/>
    <x v="1882"/>
    <s v="Tacoma School District"/>
    <s v="27-010"/>
    <s v="Pierce"/>
    <s v="6th District"/>
    <x v="0"/>
    <x v="0"/>
    <s v="No"/>
    <s v="Yes"/>
    <s v="Mason Middle School"/>
    <s v="3901 N 28th St"/>
    <m/>
    <s v="TACOMA"/>
    <s v="Washington"/>
    <s v="98407"/>
    <n v="231"/>
    <n v="0"/>
    <n v="430"/>
    <n v="661"/>
    <n v="0.34949999999999998"/>
    <n v="0"/>
    <n v="0.34949999999999998"/>
    <s v="No"/>
    <s v="No"/>
    <s v="No"/>
    <s v="No"/>
    <s v="No"/>
    <s v="No"/>
    <s v="No"/>
    <s v="Yes"/>
    <s v="Yes"/>
    <s v="Yes"/>
    <s v="No"/>
    <s v="No"/>
    <s v="No"/>
    <s v="No"/>
    <s v="CEP"/>
  </r>
  <r>
    <n v="159888"/>
    <x v="1883"/>
    <s v="Tacoma School District"/>
    <s v="27-010"/>
    <s v="Pierce"/>
    <s v="6th District"/>
    <x v="0"/>
    <x v="0"/>
    <s v="No"/>
    <s v="Yes"/>
    <s v="McCarver Elementary"/>
    <s v="2111 South J Street"/>
    <m/>
    <s v="Tacoma"/>
    <s v="Washington"/>
    <s v="98405"/>
    <n v="402"/>
    <n v="0"/>
    <n v="0"/>
    <n v="402"/>
    <n v="1"/>
    <n v="0"/>
    <n v="1"/>
    <s v="Yes"/>
    <s v="Yes"/>
    <s v="Yes"/>
    <s v="Yes"/>
    <s v="Yes"/>
    <s v="Yes"/>
    <s v="Yes"/>
    <s v="No"/>
    <s v="No"/>
    <s v="No"/>
    <s v="No"/>
    <s v="No"/>
    <s v="No"/>
    <s v="No"/>
    <s v="CEP"/>
  </r>
  <r>
    <n v="159888"/>
    <x v="1884"/>
    <s v="Tacoma School District"/>
    <s v="27-010"/>
    <s v="Pierce"/>
    <s v="6th District"/>
    <x v="0"/>
    <x v="0"/>
    <s v="No"/>
    <s v="Yes"/>
    <s v="Meeker Middle School"/>
    <s v="4402 Nassau Avenue N.E."/>
    <m/>
    <s v="Tacoma"/>
    <s v="Washington"/>
    <s v="98422"/>
    <n v="264"/>
    <n v="0"/>
    <n v="330"/>
    <n v="594"/>
    <n v="0.44440000000000002"/>
    <n v="0"/>
    <n v="0.44440000000000002"/>
    <s v="No"/>
    <s v="No"/>
    <s v="No"/>
    <s v="No"/>
    <s v="No"/>
    <s v="No"/>
    <s v="No"/>
    <s v="Yes"/>
    <s v="Yes"/>
    <s v="Yes"/>
    <s v="No"/>
    <s v="No"/>
    <s v="No"/>
    <s v="No"/>
    <s v="CEP"/>
  </r>
  <r>
    <n v="159888"/>
    <x v="1885"/>
    <s v="Tacoma School District"/>
    <s v="27-010"/>
    <s v="Pierce"/>
    <s v="6th District"/>
    <x v="0"/>
    <x v="0"/>
    <s v="No"/>
    <s v="Yes"/>
    <s v="Mount Tahoma High"/>
    <s v="4634 So. 74th Street"/>
    <m/>
    <s v="Tacoma"/>
    <s v="Washington"/>
    <s v="98409"/>
    <n v="1132"/>
    <n v="0"/>
    <n v="313"/>
    <n v="1445"/>
    <n v="0.78339999999999999"/>
    <n v="0"/>
    <n v="0.78339999999999999"/>
    <s v="No"/>
    <s v="No"/>
    <s v="No"/>
    <s v="No"/>
    <s v="No"/>
    <s v="No"/>
    <s v="No"/>
    <s v="No"/>
    <s v="No"/>
    <s v="No"/>
    <s v="Yes"/>
    <s v="Yes"/>
    <s v="Yes"/>
    <s v="Yes"/>
    <s v="CEP"/>
  </r>
  <r>
    <n v="159888"/>
    <x v="1886"/>
    <s v="Tacoma School District"/>
    <s v="27-010"/>
    <s v="Pierce"/>
    <s v="6th District"/>
    <x v="0"/>
    <x v="0"/>
    <s v="No"/>
    <s v="Yes"/>
    <s v="Northeast Tacoma Elementary"/>
    <s v="5412 29th St. N.E."/>
    <m/>
    <s v="Tacoma"/>
    <s v="Washington"/>
    <s v="98422"/>
    <n v="245"/>
    <n v="0"/>
    <n v="139"/>
    <n v="384"/>
    <n v="0.63800000000000001"/>
    <n v="0"/>
    <n v="0.63800000000000001"/>
    <s v="Yes"/>
    <s v="Yes"/>
    <s v="Yes"/>
    <s v="Yes"/>
    <s v="Yes"/>
    <s v="Yes"/>
    <s v="Yes"/>
    <s v="No"/>
    <s v="No"/>
    <s v="No"/>
    <s v="No"/>
    <s v="No"/>
    <s v="No"/>
    <s v="No"/>
    <s v="CEP"/>
  </r>
  <r>
    <n v="159888"/>
    <x v="1887"/>
    <s v="Tacoma School District"/>
    <s v="27-010"/>
    <s v="Pierce"/>
    <s v="6th District"/>
    <x v="0"/>
    <x v="0"/>
    <s v="No"/>
    <s v="Yes"/>
    <s v="Oakland High School"/>
    <s v="3319 South Adams Street"/>
    <m/>
    <s v="TACOMA"/>
    <s v="Washington"/>
    <s v="98409"/>
    <n v="143"/>
    <n v="0"/>
    <n v="0"/>
    <n v="143"/>
    <n v="1"/>
    <n v="0"/>
    <n v="1"/>
    <s v="No"/>
    <s v="No"/>
    <s v="No"/>
    <s v="No"/>
    <s v="No"/>
    <s v="No"/>
    <s v="No"/>
    <s v="No"/>
    <s v="No"/>
    <s v="No"/>
    <s v="Yes"/>
    <s v="Yes"/>
    <s v="Yes"/>
    <s v="Yes"/>
    <s v="CEP"/>
  </r>
  <r>
    <n v="159888"/>
    <x v="1888"/>
    <s v="Tacoma School District"/>
    <s v="27-010"/>
    <s v="Pierce"/>
    <s v="6th District"/>
    <x v="0"/>
    <x v="0"/>
    <s v="No"/>
    <s v="Yes"/>
    <s v="Pearl Street Center"/>
    <s v="1201 S Proctor St"/>
    <m/>
    <s v="Tacoma"/>
    <s v="Washington"/>
    <s v="98405"/>
    <n v="14"/>
    <n v="0"/>
    <n v="4"/>
    <n v="18"/>
    <n v="0.77780000000000005"/>
    <n v="0"/>
    <n v="0.77780000000000005"/>
    <s v="No"/>
    <s v="No"/>
    <s v="No"/>
    <s v="No"/>
    <s v="No"/>
    <s v="No"/>
    <s v="No"/>
    <s v="Yes"/>
    <s v="Yes"/>
    <s v="Yes"/>
    <s v="Yes"/>
    <s v="Yes"/>
    <s v="Yes"/>
    <s v="Yes"/>
    <s v="CEP"/>
  </r>
  <r>
    <n v="159888"/>
    <x v="1889"/>
    <s v="Tacoma School District"/>
    <s v="27-010"/>
    <s v="Pierce"/>
    <s v="6th District"/>
    <x v="0"/>
    <x v="0"/>
    <s v="No"/>
    <s v="Yes"/>
    <s v="Point Defiance Elementary"/>
    <s v="4330 North Visscher"/>
    <m/>
    <s v="Tacoma"/>
    <s v="Washington"/>
    <s v="98407"/>
    <n v="120"/>
    <n v="0"/>
    <n v="211"/>
    <n v="331"/>
    <n v="0.36249999999999999"/>
    <n v="0"/>
    <n v="0.36249999999999999"/>
    <s v="Yes"/>
    <s v="Yes"/>
    <s v="Yes"/>
    <s v="Yes"/>
    <s v="Yes"/>
    <s v="Yes"/>
    <s v="Yes"/>
    <s v="No"/>
    <s v="No"/>
    <s v="No"/>
    <s v="No"/>
    <s v="No"/>
    <s v="No"/>
    <s v="No"/>
    <s v="CEP"/>
  </r>
  <r>
    <n v="159888"/>
    <x v="1890"/>
    <s v="Tacoma School District"/>
    <s v="27-010"/>
    <s v="Pierce"/>
    <s v="6th District"/>
    <x v="0"/>
    <x v="0"/>
    <s v="No"/>
    <s v="Yes"/>
    <s v="Reed Elementary"/>
    <s v="1802 So. 36th  St."/>
    <m/>
    <s v="Tacoma"/>
    <s v="Washington"/>
    <s v="98418"/>
    <n v="371"/>
    <n v="0"/>
    <n v="0"/>
    <n v="371"/>
    <n v="1"/>
    <n v="0"/>
    <n v="1"/>
    <s v="Yes"/>
    <s v="Yes"/>
    <s v="Yes"/>
    <s v="Yes"/>
    <s v="Yes"/>
    <s v="Yes"/>
    <s v="Yes"/>
    <s v="No"/>
    <s v="No"/>
    <s v="No"/>
    <s v="No"/>
    <s v="No"/>
    <s v="No"/>
    <s v="No"/>
    <s v="CEP"/>
  </r>
  <r>
    <n v="159888"/>
    <x v="1891"/>
    <s v="Tacoma School District"/>
    <s v="27-010"/>
    <s v="Pierce"/>
    <s v="6th District"/>
    <x v="0"/>
    <x v="0"/>
    <s v="No"/>
    <s v="Yes"/>
    <s v="Roosevelt Elementary"/>
    <s v="3550 E. Roosevelt Avenue"/>
    <m/>
    <s v="Tacoma"/>
    <s v="Washington"/>
    <s v="98404"/>
    <n v="238"/>
    <n v="0"/>
    <n v="0"/>
    <n v="238"/>
    <n v="1"/>
    <n v="0"/>
    <n v="1"/>
    <s v="Yes"/>
    <s v="Yes"/>
    <s v="Yes"/>
    <s v="Yes"/>
    <s v="Yes"/>
    <s v="Yes"/>
    <s v="Yes"/>
    <s v="No"/>
    <s v="No"/>
    <s v="No"/>
    <s v="No"/>
    <s v="No"/>
    <s v="No"/>
    <s v="No"/>
    <s v="CEP"/>
  </r>
  <r>
    <n v="159888"/>
    <x v="1892"/>
    <s v="Tacoma School District"/>
    <s v="27-010"/>
    <s v="Pierce"/>
    <s v="6th District"/>
    <x v="0"/>
    <x v="0"/>
    <s v="No"/>
    <s v="Yes"/>
    <s v="School of the Arts"/>
    <s v="1102 A Street"/>
    <m/>
    <s v="Tacoma"/>
    <s v="Washington"/>
    <s v="98409"/>
    <n v="263"/>
    <n v="0"/>
    <n v="362"/>
    <n v="625"/>
    <n v="0.42080000000000001"/>
    <n v="0"/>
    <n v="0.42080000000000001"/>
    <s v="No"/>
    <s v="No"/>
    <s v="No"/>
    <s v="No"/>
    <s v="No"/>
    <s v="No"/>
    <s v="No"/>
    <s v="No"/>
    <s v="No"/>
    <s v="No"/>
    <s v="Yes"/>
    <s v="Yes"/>
    <s v="Yes"/>
    <s v="Yes"/>
    <s v="CEP"/>
  </r>
  <r>
    <n v="159888"/>
    <x v="1893"/>
    <s v="Tacoma School District"/>
    <s v="27-010"/>
    <s v="Pierce"/>
    <s v="6th District"/>
    <x v="0"/>
    <x v="0"/>
    <s v="No"/>
    <s v="Yes"/>
    <s v="Science and Math Institute (SAMI)"/>
    <s v="5501 North Pearl Street"/>
    <m/>
    <s v="Tacoma"/>
    <s v="Washington"/>
    <s v="98407"/>
    <n v="259"/>
    <n v="0"/>
    <n v="353"/>
    <n v="612"/>
    <n v="0.42320000000000002"/>
    <n v="0"/>
    <n v="0.42320000000000002"/>
    <s v="No"/>
    <s v="No"/>
    <s v="No"/>
    <s v="No"/>
    <s v="No"/>
    <s v="No"/>
    <s v="No"/>
    <s v="No"/>
    <s v="No"/>
    <s v="No"/>
    <s v="Yes"/>
    <s v="Yes"/>
    <s v="Yes"/>
    <s v="Yes"/>
    <s v="CEP"/>
  </r>
  <r>
    <n v="159888"/>
    <x v="1894"/>
    <s v="Tacoma School District"/>
    <s v="27-010"/>
    <s v="Pierce"/>
    <s v="6th District"/>
    <x v="0"/>
    <x v="0"/>
    <s v="No"/>
    <s v="Yes"/>
    <s v="Sheridan Elementary"/>
    <s v="5317 McKinley Avenue"/>
    <m/>
    <s v="Tacoma"/>
    <s v="Washington"/>
    <s v="98404"/>
    <n v="452"/>
    <n v="0"/>
    <n v="38"/>
    <n v="490"/>
    <n v="0.9224"/>
    <n v="0"/>
    <n v="0.9224"/>
    <s v="Yes"/>
    <s v="Yes"/>
    <s v="Yes"/>
    <s v="Yes"/>
    <s v="Yes"/>
    <s v="Yes"/>
    <s v="Yes"/>
    <s v="No"/>
    <s v="No"/>
    <s v="No"/>
    <s v="No"/>
    <s v="No"/>
    <s v="No"/>
    <s v="No"/>
    <s v="CEP"/>
  </r>
  <r>
    <n v="159888"/>
    <x v="1895"/>
    <s v="Tacoma School District"/>
    <s v="27-010"/>
    <s v="Pierce"/>
    <s v="6th District"/>
    <x v="0"/>
    <x v="0"/>
    <s v="No"/>
    <s v="Yes"/>
    <s v="Sherman Elementary School"/>
    <s v="4415 N. 38th"/>
    <m/>
    <s v="Tacoma"/>
    <s v="Washington"/>
    <s v="98407"/>
    <n v="71"/>
    <n v="0"/>
    <n v="373"/>
    <n v="444"/>
    <n v="0.15989999999999999"/>
    <n v="0"/>
    <n v="0.15989999999999999"/>
    <s v="No"/>
    <s v="Yes"/>
    <s v="Yes"/>
    <s v="Yes"/>
    <s v="Yes"/>
    <s v="Yes"/>
    <s v="Yes"/>
    <s v="No"/>
    <s v="No"/>
    <s v="No"/>
    <s v="No"/>
    <s v="No"/>
    <s v="No"/>
    <s v="No"/>
    <s v="CEP"/>
  </r>
  <r>
    <n v="159888"/>
    <x v="1896"/>
    <s v="Tacoma School District"/>
    <s v="27-010"/>
    <s v="Pierce"/>
    <s v="6th District"/>
    <x v="0"/>
    <x v="0"/>
    <s v="No"/>
    <s v="Yes"/>
    <s v="Skyline Elementary"/>
    <s v="6301 N. 23RD ST"/>
    <m/>
    <s v="TACOMA"/>
    <s v="Washington"/>
    <s v="98406"/>
    <n v="258"/>
    <n v="0"/>
    <n v="75"/>
    <n v="333"/>
    <n v="0.77480000000000004"/>
    <n v="0"/>
    <n v="0.77480000000000004"/>
    <s v="No"/>
    <s v="Yes"/>
    <s v="Yes"/>
    <s v="Yes"/>
    <s v="Yes"/>
    <s v="Yes"/>
    <s v="Yes"/>
    <s v="No"/>
    <s v="No"/>
    <s v="No"/>
    <s v="No"/>
    <s v="No"/>
    <s v="No"/>
    <s v="No"/>
    <s v="CEP"/>
  </r>
  <r>
    <n v="159888"/>
    <x v="1897"/>
    <s v="Tacoma School District"/>
    <s v="27-010"/>
    <s v="Pierce"/>
    <s v="6th District"/>
    <x v="0"/>
    <x v="0"/>
    <s v="No"/>
    <s v="Yes"/>
    <s v="Stadium High School"/>
    <s v="111 North E Street"/>
    <m/>
    <s v="Tacoma"/>
    <s v="Washington"/>
    <s v="98403"/>
    <n v="650"/>
    <n v="0"/>
    <n v="944"/>
    <n v="1594"/>
    <n v="0.4078"/>
    <n v="0"/>
    <n v="0.4078"/>
    <s v="No"/>
    <s v="No"/>
    <s v="No"/>
    <s v="No"/>
    <s v="No"/>
    <s v="No"/>
    <s v="No"/>
    <s v="No"/>
    <s v="No"/>
    <s v="No"/>
    <s v="Yes"/>
    <s v="Yes"/>
    <s v="Yes"/>
    <s v="Yes"/>
    <s v="CEP"/>
  </r>
  <r>
    <n v="159888"/>
    <x v="1898"/>
    <s v="Tacoma School District"/>
    <s v="27-010"/>
    <s v="Pierce"/>
    <s v="6th District"/>
    <x v="0"/>
    <x v="0"/>
    <s v="No"/>
    <s v="Yes"/>
    <s v="Stanley Elementary"/>
    <s v="1712 South 17th St."/>
    <m/>
    <s v="Tacoma"/>
    <s v="Washington"/>
    <s v="98405"/>
    <n v="313"/>
    <n v="0"/>
    <n v="35"/>
    <n v="348"/>
    <n v="0.89939999999999998"/>
    <n v="0"/>
    <n v="0.89939999999999998"/>
    <s v="Yes"/>
    <s v="Yes"/>
    <s v="Yes"/>
    <s v="Yes"/>
    <s v="Yes"/>
    <s v="Yes"/>
    <s v="Yes"/>
    <s v="No"/>
    <s v="No"/>
    <s v="No"/>
    <s v="No"/>
    <s v="No"/>
    <s v="No"/>
    <s v="No"/>
    <s v="CEP"/>
  </r>
  <r>
    <n v="159888"/>
    <x v="1899"/>
    <s v="Tacoma School District"/>
    <s v="27-010"/>
    <s v="Pierce"/>
    <s v="6th District"/>
    <x v="0"/>
    <x v="0"/>
    <s v="No"/>
    <s v="Yes"/>
    <s v="Stewart Middle School"/>
    <s v="6501 South 10th Street"/>
    <m/>
    <s v="TACOMA"/>
    <s v="Washington"/>
    <s v="98465"/>
    <n v="575"/>
    <n v="0"/>
    <n v="57"/>
    <n v="632"/>
    <n v="0.90980000000000005"/>
    <n v="0"/>
    <n v="0.90980000000000005"/>
    <s v="No"/>
    <s v="No"/>
    <s v="No"/>
    <s v="No"/>
    <s v="No"/>
    <s v="No"/>
    <s v="No"/>
    <s v="Yes"/>
    <s v="Yes"/>
    <s v="Yes"/>
    <s v="No"/>
    <s v="No"/>
    <s v="No"/>
    <s v="No"/>
    <s v="CEP"/>
  </r>
  <r>
    <n v="159888"/>
    <x v="1900"/>
    <s v="Tacoma School District"/>
    <s v="27-010"/>
    <s v="Pierce"/>
    <s v="6th District"/>
    <x v="0"/>
    <x v="0"/>
    <s v="No"/>
    <s v="Yes"/>
    <s v="Tacoma On-Line"/>
    <s v="302 S. 9th St."/>
    <m/>
    <s v="Tacoma"/>
    <s v="Washington"/>
    <s v="98402"/>
    <n v="755"/>
    <n v="0"/>
    <n v="211"/>
    <n v="966"/>
    <n v="0.78159999999999996"/>
    <n v="0"/>
    <n v="0.78159999999999996"/>
    <s v="No"/>
    <s v="Yes"/>
    <s v="Yes"/>
    <s v="Yes"/>
    <s v="Yes"/>
    <s v="Yes"/>
    <s v="Yes"/>
    <s v="Yes"/>
    <s v="Yes"/>
    <s v="Yes"/>
    <s v="Yes"/>
    <s v="Yes"/>
    <s v="Yes"/>
    <s v="Yes"/>
    <s v="CEP"/>
  </r>
  <r>
    <n v="159888"/>
    <x v="1901"/>
    <s v="Tacoma School District"/>
    <s v="27-010"/>
    <s v="Pierce"/>
    <s v="6th District"/>
    <x v="0"/>
    <x v="0"/>
    <s v="No"/>
    <s v="Yes"/>
    <s v="Truman Middle School"/>
    <s v="5801 N. 35th"/>
    <m/>
    <s v="Tacoma"/>
    <s v="Washington"/>
    <s v="98407"/>
    <n v="304"/>
    <n v="0"/>
    <n v="134"/>
    <n v="438"/>
    <n v="0.69410000000000005"/>
    <n v="0"/>
    <n v="0.69410000000000005"/>
    <s v="No"/>
    <s v="No"/>
    <s v="No"/>
    <s v="No"/>
    <s v="No"/>
    <s v="No"/>
    <s v="No"/>
    <s v="Yes"/>
    <s v="Yes"/>
    <s v="Yes"/>
    <s v="No"/>
    <s v="No"/>
    <s v="No"/>
    <s v="No"/>
    <s v="CEP"/>
  </r>
  <r>
    <n v="159888"/>
    <x v="1902"/>
    <s v="Tacoma School District"/>
    <s v="27-010"/>
    <s v="Pierce"/>
    <s v="6th District"/>
    <x v="0"/>
    <x v="0"/>
    <s v="No"/>
    <s v="Yes"/>
    <s v="Wainwright Elementary School"/>
    <s v="130 ALAMEDA"/>
    <m/>
    <s v="TACOMA"/>
    <s v="Washington"/>
    <s v="98466"/>
    <n v="236"/>
    <n v="0"/>
    <n v="138"/>
    <n v="374"/>
    <n v="0.63100000000000001"/>
    <n v="0"/>
    <n v="0.63100000000000001"/>
    <s v="No"/>
    <s v="No"/>
    <s v="No"/>
    <s v="No"/>
    <s v="No"/>
    <s v="Yes"/>
    <s v="Yes"/>
    <s v="Yes"/>
    <s v="Yes"/>
    <s v="Yes"/>
    <s v="No"/>
    <s v="No"/>
    <s v="No"/>
    <s v="No"/>
    <s v="CEP"/>
  </r>
  <r>
    <n v="159888"/>
    <x v="1903"/>
    <s v="Tacoma School District"/>
    <s v="27-010"/>
    <s v="Pierce"/>
    <s v="6th District"/>
    <x v="0"/>
    <x v="0"/>
    <s v="No"/>
    <s v="Yes"/>
    <s v="Washington Elementary"/>
    <s v="2615 North Adams Street"/>
    <m/>
    <s v="TACOMA"/>
    <s v="Washington"/>
    <s v="98407"/>
    <n v="87"/>
    <n v="0"/>
    <n v="275"/>
    <n v="362"/>
    <n v="0.24030000000000001"/>
    <n v="0"/>
    <n v="0.24030000000000001"/>
    <s v="No"/>
    <s v="Yes"/>
    <s v="Yes"/>
    <s v="Yes"/>
    <s v="Yes"/>
    <s v="Yes"/>
    <s v="Yes"/>
    <s v="No"/>
    <s v="No"/>
    <s v="No"/>
    <s v="No"/>
    <s v="No"/>
    <s v="No"/>
    <s v="No"/>
    <s v="CEP"/>
  </r>
  <r>
    <n v="159888"/>
    <x v="1904"/>
    <s v="Tacoma School District"/>
    <s v="27-010"/>
    <s v="Pierce"/>
    <s v="6th District"/>
    <x v="0"/>
    <x v="0"/>
    <s v="No"/>
    <s v="Yes"/>
    <s v="Whitman Elementary"/>
    <s v="1120 South 39th"/>
    <m/>
    <s v="Tacoma"/>
    <s v="Washington"/>
    <s v="98408"/>
    <n v="330"/>
    <n v="0"/>
    <n v="11"/>
    <n v="341"/>
    <n v="0.9677"/>
    <n v="0"/>
    <n v="0.9677"/>
    <s v="Yes"/>
    <s v="Yes"/>
    <s v="Yes"/>
    <s v="Yes"/>
    <s v="Yes"/>
    <s v="Yes"/>
    <s v="Yes"/>
    <s v="No"/>
    <s v="No"/>
    <s v="No"/>
    <s v="No"/>
    <s v="No"/>
    <s v="No"/>
    <s v="No"/>
    <s v="CEP"/>
  </r>
  <r>
    <n v="159888"/>
    <x v="1905"/>
    <s v="Tacoma School District"/>
    <s v="27-010"/>
    <s v="Pierce"/>
    <s v="6th District"/>
    <x v="0"/>
    <x v="0"/>
    <s v="No"/>
    <s v="Yes"/>
    <s v="Whittier Elementary"/>
    <s v="777 ELM TREE LN"/>
    <m/>
    <s v="TACOMA"/>
    <s v="Washington"/>
    <s v="98466"/>
    <n v="231"/>
    <n v="0"/>
    <n v="95"/>
    <n v="326"/>
    <n v="0.70860000000000001"/>
    <n v="0"/>
    <n v="0.70860000000000001"/>
    <s v="Yes"/>
    <s v="Yes"/>
    <s v="Yes"/>
    <s v="Yes"/>
    <s v="Yes"/>
    <s v="No"/>
    <s v="No"/>
    <s v="No"/>
    <s v="No"/>
    <s v="No"/>
    <s v="No"/>
    <s v="No"/>
    <s v="No"/>
    <s v="No"/>
    <s v="CEP"/>
  </r>
  <r>
    <n v="159888"/>
    <x v="1906"/>
    <s v="Tacoma School District"/>
    <s v="27-010"/>
    <s v="Pierce"/>
    <s v="6th District"/>
    <x v="0"/>
    <x v="0"/>
    <s v="No"/>
    <s v="Yes"/>
    <s v="Willard Early Learning Center"/>
    <s v="3201 South D Street"/>
    <m/>
    <s v="Tacoma"/>
    <s v="Washington"/>
    <s v="98418"/>
    <n v="40"/>
    <n v="0"/>
    <n v="0"/>
    <n v="40"/>
    <n v="1"/>
    <n v="0"/>
    <n v="1"/>
    <s v="Yes"/>
    <s v="No"/>
    <s v="No"/>
    <s v="No"/>
    <s v="No"/>
    <s v="No"/>
    <s v="No"/>
    <s v="No"/>
    <s v="No"/>
    <s v="No"/>
    <s v="No"/>
    <s v="No"/>
    <s v="No"/>
    <s v="No"/>
    <s v="CEP"/>
  </r>
  <r>
    <n v="160002"/>
    <x v="1907"/>
    <s v="Taholah School District"/>
    <s v="14-077"/>
    <s v="Grays Harbor"/>
    <s v="6th District"/>
    <x v="0"/>
    <x v="0"/>
    <s v="No"/>
    <s v="Yes"/>
    <s v="Taholah"/>
    <s v="PO BOX 249"/>
    <m/>
    <s v="TAHOLAH"/>
    <s v="Washington"/>
    <s v="98587"/>
    <n v="125"/>
    <n v="0"/>
    <n v="38"/>
    <n v="163"/>
    <n v="0.76690000000000003"/>
    <n v="0"/>
    <n v="0.76690000000000003"/>
    <s v="No"/>
    <s v="Yes"/>
    <s v="Yes"/>
    <s v="Yes"/>
    <s v="Yes"/>
    <s v="Yes"/>
    <s v="Yes"/>
    <s v="Yes"/>
    <s v="Yes"/>
    <s v="Yes"/>
    <s v="Yes"/>
    <s v="Yes"/>
    <s v="Yes"/>
    <s v="Yes"/>
    <s v="CEP"/>
  </r>
  <r>
    <n v="159936"/>
    <x v="1908"/>
    <s v="Tahoma School District"/>
    <s v="17-409"/>
    <s v="King"/>
    <s v="8th District"/>
    <x v="0"/>
    <x v="0"/>
    <s v="No"/>
    <s v="Yes"/>
    <s v="Cedar River Elementary School"/>
    <s v="22615 Sweeney Road SE"/>
    <m/>
    <s v="Maple Valley"/>
    <s v="Washington"/>
    <s v="98038"/>
    <n v="52"/>
    <n v="8"/>
    <n v="546"/>
    <n v="606"/>
    <n v="8.5800000000000001E-2"/>
    <n v="1.32E-2"/>
    <n v="9.9000000000000005E-2"/>
    <s v="No"/>
    <s v="Yes"/>
    <s v="Yes"/>
    <s v="Yes"/>
    <s v="Yes"/>
    <s v="Yes"/>
    <s v="Yes"/>
    <s v="No"/>
    <s v="No"/>
    <s v="No"/>
    <s v="No"/>
    <s v="No"/>
    <s v="No"/>
    <s v="No"/>
    <s v="Standard"/>
  </r>
  <r>
    <n v="159936"/>
    <x v="1909"/>
    <s v="Tahoma School District"/>
    <s v="17-409"/>
    <s v="King"/>
    <s v="8th District"/>
    <x v="0"/>
    <x v="0"/>
    <s v="No"/>
    <s v="Yes"/>
    <s v="Glacier Park Elementary"/>
    <s v="23700 SE 280th"/>
    <m/>
    <s v="Maple Valley"/>
    <s v="Washington"/>
    <s v="98038"/>
    <n v="78"/>
    <n v="31"/>
    <n v="666"/>
    <n v="775"/>
    <n v="0.10059999999999999"/>
    <n v="0.04"/>
    <n v="0.1406"/>
    <s v="No"/>
    <s v="Yes"/>
    <s v="Yes"/>
    <s v="Yes"/>
    <s v="Yes"/>
    <s v="Yes"/>
    <s v="Yes"/>
    <s v="No"/>
    <s v="No"/>
    <s v="No"/>
    <s v="No"/>
    <s v="No"/>
    <s v="No"/>
    <s v="No"/>
    <s v="Standard"/>
  </r>
  <r>
    <n v="159936"/>
    <x v="1910"/>
    <s v="Tahoma School District"/>
    <s v="17-409"/>
    <s v="King"/>
    <s v="8th District"/>
    <x v="0"/>
    <x v="0"/>
    <s v="No"/>
    <s v="Yes"/>
    <s v="Lake Wilderness Elementary"/>
    <s v="24216 Witte Rd.SE"/>
    <m/>
    <s v="Maple Valley"/>
    <s v="Washington"/>
    <s v="98038"/>
    <n v="126"/>
    <n v="26"/>
    <n v="733"/>
    <n v="885"/>
    <n v="0.1424"/>
    <n v="2.9399999999999999E-2"/>
    <n v="0.17180000000000001"/>
    <s v="Yes"/>
    <s v="Yes"/>
    <s v="Yes"/>
    <s v="Yes"/>
    <s v="Yes"/>
    <s v="Yes"/>
    <s v="Yes"/>
    <s v="No"/>
    <s v="No"/>
    <s v="No"/>
    <s v="No"/>
    <s v="No"/>
    <s v="No"/>
    <s v="No"/>
    <s v="Standard"/>
  </r>
  <r>
    <n v="159936"/>
    <x v="1911"/>
    <s v="Tahoma School District"/>
    <s v="17-409"/>
    <s v="King"/>
    <s v="8th District"/>
    <x v="0"/>
    <x v="0"/>
    <s v="No"/>
    <s v="Yes"/>
    <s v="Maple View Middle School"/>
    <s v="18200 SE 240th Street"/>
    <m/>
    <s v="Covington"/>
    <s v="Washington"/>
    <s v="98042"/>
    <n v="152"/>
    <n v="43"/>
    <n v="818"/>
    <n v="1013"/>
    <n v="0.15"/>
    <n v="4.24E-2"/>
    <n v="0.1925"/>
    <s v="No"/>
    <s v="No"/>
    <s v="No"/>
    <s v="No"/>
    <s v="No"/>
    <s v="No"/>
    <s v="No"/>
    <s v="Yes"/>
    <s v="Yes"/>
    <s v="Yes"/>
    <s v="No"/>
    <s v="No"/>
    <s v="No"/>
    <s v="No"/>
    <s v="Standard"/>
  </r>
  <r>
    <n v="159936"/>
    <x v="1912"/>
    <s v="Tahoma School District"/>
    <s v="17-409"/>
    <s v="King"/>
    <s v="8th District"/>
    <x v="0"/>
    <x v="0"/>
    <s v="No"/>
    <s v="Yes"/>
    <s v="Rock Creek Elementary"/>
    <s v="25700 Maple Valley-Black Diamond Rd SE"/>
    <m/>
    <s v="Maple Valley"/>
    <s v="Washington"/>
    <s v="98038"/>
    <n v="67"/>
    <n v="33"/>
    <n v="630"/>
    <n v="730"/>
    <n v="9.1800000000000007E-2"/>
    <n v="4.5199999999999997E-2"/>
    <n v="0.13700000000000001"/>
    <s v="No"/>
    <s v="Yes"/>
    <s v="Yes"/>
    <s v="Yes"/>
    <s v="Yes"/>
    <s v="Yes"/>
    <s v="Yes"/>
    <s v="No"/>
    <s v="No"/>
    <s v="No"/>
    <s v="No"/>
    <s v="No"/>
    <s v="No"/>
    <s v="No"/>
    <s v="Standard"/>
  </r>
  <r>
    <n v="159936"/>
    <x v="1913"/>
    <s v="Tahoma School District"/>
    <s v="17-409"/>
    <s v="King"/>
    <s v="8th District"/>
    <x v="0"/>
    <x v="0"/>
    <s v="No"/>
    <s v="Yes"/>
    <s v="Shadow Lake Elementary"/>
    <s v="22620 Sweeney Rd SE"/>
    <m/>
    <s v="Maple Valley"/>
    <s v="Washington"/>
    <s v="98038"/>
    <n v="94"/>
    <n v="41"/>
    <n v="360"/>
    <n v="495"/>
    <n v="0.18990000000000001"/>
    <n v="8.2799999999999999E-2"/>
    <n v="0.2727"/>
    <s v="No"/>
    <s v="Yes"/>
    <s v="Yes"/>
    <s v="Yes"/>
    <s v="Yes"/>
    <s v="Yes"/>
    <s v="Yes"/>
    <s v="No"/>
    <s v="No"/>
    <s v="No"/>
    <s v="No"/>
    <s v="No"/>
    <s v="No"/>
    <s v="No"/>
    <s v="Standard"/>
  </r>
  <r>
    <n v="159936"/>
    <x v="1914"/>
    <s v="Tahoma School District"/>
    <s v="17-409"/>
    <s v="King"/>
    <s v="8th District"/>
    <x v="0"/>
    <x v="0"/>
    <s v="No"/>
    <s v="Yes"/>
    <s v="Summit Trail Middle School"/>
    <s v="25600 SE Summit-Landsburg Rd"/>
    <m/>
    <s v="Ravensdale"/>
    <s v="Washington"/>
    <s v="98051"/>
    <n v="98"/>
    <n v="33"/>
    <n v="971"/>
    <n v="1102"/>
    <n v="8.8900000000000007E-2"/>
    <n v="2.9899999999999999E-2"/>
    <n v="0.11890000000000001"/>
    <s v="No"/>
    <s v="No"/>
    <s v="No"/>
    <s v="No"/>
    <s v="No"/>
    <s v="No"/>
    <s v="No"/>
    <s v="Yes"/>
    <s v="Yes"/>
    <s v="Yes"/>
    <s v="No"/>
    <s v="No"/>
    <s v="No"/>
    <s v="No"/>
    <s v="Standard"/>
  </r>
  <r>
    <n v="159936"/>
    <x v="1915"/>
    <s v="Tahoma School District"/>
    <s v="17-409"/>
    <s v="King"/>
    <s v="8th District"/>
    <x v="0"/>
    <x v="0"/>
    <s v="No"/>
    <s v="Yes"/>
    <s v="Tahoma Elementary School"/>
    <s v="24425 SE 216th Way"/>
    <m/>
    <s v="Maple Valley"/>
    <s v="Washington"/>
    <s v="98038"/>
    <n v="74"/>
    <n v="22"/>
    <n v="604"/>
    <n v="700"/>
    <n v="0.1057"/>
    <n v="3.1399999999999997E-2"/>
    <n v="0.1371"/>
    <s v="No"/>
    <s v="Yes"/>
    <s v="Yes"/>
    <s v="Yes"/>
    <s v="Yes"/>
    <s v="Yes"/>
    <s v="Yes"/>
    <s v="No"/>
    <s v="No"/>
    <s v="No"/>
    <s v="No"/>
    <s v="No"/>
    <s v="No"/>
    <s v="No"/>
    <s v="Standard"/>
  </r>
  <r>
    <n v="159936"/>
    <x v="1916"/>
    <s v="Tahoma School District"/>
    <s v="17-409"/>
    <s v="King"/>
    <s v="8th District"/>
    <x v="0"/>
    <x v="0"/>
    <s v="No"/>
    <s v="Yes"/>
    <s v="Tahoma Sr High"/>
    <s v="27500 228th Ave SE"/>
    <m/>
    <s v="Maple Valley"/>
    <s v="Washington"/>
    <s v="98038"/>
    <n v="281"/>
    <n v="128"/>
    <n v="2398"/>
    <n v="2807"/>
    <n v="0.10009999999999999"/>
    <n v="4.5600000000000002E-2"/>
    <n v="0.1457"/>
    <s v="No"/>
    <s v="No"/>
    <s v="No"/>
    <s v="No"/>
    <s v="No"/>
    <s v="No"/>
    <s v="No"/>
    <s v="No"/>
    <s v="No"/>
    <s v="No"/>
    <s v="Yes"/>
    <s v="Yes"/>
    <s v="Yes"/>
    <s v="Yes"/>
    <s v="Standard"/>
  </r>
  <r>
    <n v="159493"/>
    <x v="1917"/>
    <s v="Tekoa School District"/>
    <s v="38-265"/>
    <s v="Whitman"/>
    <s v="5th District"/>
    <x v="0"/>
    <x v="0"/>
    <s v="No"/>
    <s v="Yes"/>
    <s v="Tekoa ECEAP Preschool"/>
    <s v="135 N. College"/>
    <s v="PO Box 869"/>
    <s v="Tekoa"/>
    <s v="Washington"/>
    <s v="99033"/>
    <n v="0"/>
    <n v="0"/>
    <n v="0"/>
    <n v="0"/>
    <n v="0"/>
    <n v="0"/>
    <n v="0"/>
    <s v="Yes"/>
    <s v="No"/>
    <s v="No"/>
    <s v="No"/>
    <s v="No"/>
    <s v="No"/>
    <s v="No"/>
    <s v="No"/>
    <s v="No"/>
    <s v="No"/>
    <s v="No"/>
    <s v="No"/>
    <s v="No"/>
    <s v="No"/>
    <s v="Standard"/>
  </r>
  <r>
    <n v="159493"/>
    <x v="1918"/>
    <s v="Tekoa School District"/>
    <s v="38-265"/>
    <s v="Whitman"/>
    <s v="5th District"/>
    <x v="0"/>
    <x v="0"/>
    <s v="No"/>
    <s v="Yes"/>
    <s v="Tekoa Elementary"/>
    <s v="223 N. Broadway"/>
    <s v="PO Box 869"/>
    <s v="Tekoa"/>
    <s v="Washington"/>
    <s v="99033"/>
    <n v="63"/>
    <n v="0"/>
    <n v="49"/>
    <n v="112"/>
    <n v="0.5625"/>
    <n v="0"/>
    <n v="0.5625"/>
    <s v="No"/>
    <s v="Yes"/>
    <s v="Yes"/>
    <s v="Yes"/>
    <s v="Yes"/>
    <s v="Yes"/>
    <s v="Yes"/>
    <s v="Yes"/>
    <s v="No"/>
    <s v="No"/>
    <s v="No"/>
    <s v="No"/>
    <s v="No"/>
    <s v="No"/>
    <s v="CEP"/>
  </r>
  <r>
    <n v="159493"/>
    <x v="1919"/>
    <s v="Tekoa School District"/>
    <s v="38-265"/>
    <s v="Whitman"/>
    <s v="5th District"/>
    <x v="0"/>
    <x v="0"/>
    <s v="No"/>
    <s v="Yes"/>
    <s v="Tekoa Jr/Sr High"/>
    <s v="PO Box 869"/>
    <m/>
    <s v="Tekoa"/>
    <s v="Washington"/>
    <s v="99033"/>
    <n v="77"/>
    <n v="0"/>
    <n v="23"/>
    <n v="100"/>
    <n v="0.77"/>
    <n v="0"/>
    <n v="0.77"/>
    <s v="Yes"/>
    <s v="No"/>
    <s v="No"/>
    <s v="No"/>
    <s v="No"/>
    <s v="No"/>
    <s v="No"/>
    <s v="No"/>
    <s v="Yes"/>
    <s v="Yes"/>
    <s v="Yes"/>
    <s v="Yes"/>
    <s v="Yes"/>
    <s v="Yes"/>
    <s v="CEP"/>
  </r>
  <r>
    <n v="159433"/>
    <x v="1920"/>
    <s v="Tenino School District"/>
    <s v="34-402"/>
    <s v="Out of WA"/>
    <s v="10th District"/>
    <x v="0"/>
    <x v="0"/>
    <s v="No"/>
    <s v="Yes"/>
    <s v="Parkside Elementary"/>
    <s v="301 Old HWY 99 N."/>
    <s v="Central Ave"/>
    <s v="Tenino"/>
    <s v="Washington"/>
    <s v="98589"/>
    <n v="120"/>
    <n v="33"/>
    <n v="125"/>
    <n v="278"/>
    <n v="0.43169999999999997"/>
    <n v="0.1187"/>
    <n v="0.5504"/>
    <s v="Yes"/>
    <s v="Yes"/>
    <s v="Yes"/>
    <s v="Yes"/>
    <s v="No"/>
    <s v="No"/>
    <s v="No"/>
    <s v="No"/>
    <s v="No"/>
    <s v="No"/>
    <s v="No"/>
    <s v="No"/>
    <s v="No"/>
    <s v="No"/>
    <s v="Standard"/>
  </r>
  <r>
    <n v="159433"/>
    <x v="1921"/>
    <s v="Tenino School District"/>
    <s v="34-402"/>
    <s v="Thurston"/>
    <s v="10th District"/>
    <x v="0"/>
    <x v="0"/>
    <s v="No"/>
    <s v="Yes"/>
    <s v="Tenino Elementary"/>
    <s v="301 Old HWY 99 N."/>
    <s v="P.O. Box 4024"/>
    <s v="Tenino"/>
    <s v="Washington"/>
    <s v="98589"/>
    <n v="197"/>
    <n v="0"/>
    <n v="87"/>
    <n v="284"/>
    <n v="0.69369999999999998"/>
    <n v="0"/>
    <n v="0.69369999999999998"/>
    <s v="No"/>
    <s v="No"/>
    <s v="No"/>
    <s v="No"/>
    <s v="Yes"/>
    <s v="Yes"/>
    <s v="Yes"/>
    <s v="No"/>
    <s v="No"/>
    <s v="No"/>
    <s v="No"/>
    <s v="No"/>
    <s v="No"/>
    <s v="No"/>
    <s v="CEP"/>
  </r>
  <r>
    <n v="159433"/>
    <x v="1922"/>
    <s v="Tenino School District"/>
    <s v="34-402"/>
    <s v="Thurston"/>
    <s v="10th District"/>
    <x v="0"/>
    <x v="0"/>
    <s v="No"/>
    <s v="Yes"/>
    <s v="Tenino High School"/>
    <s v="301 Old HWY 99 N."/>
    <s v="500 second st"/>
    <s v="Tenino"/>
    <s v="Washington"/>
    <s v="98589"/>
    <n v="148"/>
    <n v="30"/>
    <n v="186"/>
    <n v="364"/>
    <n v="0.40660000000000002"/>
    <n v="8.2400000000000001E-2"/>
    <n v="0.48899999999999999"/>
    <s v="No"/>
    <s v="No"/>
    <s v="No"/>
    <s v="No"/>
    <s v="No"/>
    <s v="No"/>
    <s v="No"/>
    <s v="No"/>
    <s v="No"/>
    <s v="No"/>
    <s v="Yes"/>
    <s v="Yes"/>
    <s v="Yes"/>
    <s v="Yes"/>
    <s v="Standard"/>
  </r>
  <r>
    <n v="159433"/>
    <x v="1923"/>
    <s v="Tenino School District"/>
    <s v="34-402"/>
    <s v="Thurston"/>
    <s v="10th District"/>
    <x v="0"/>
    <x v="0"/>
    <s v="No"/>
    <s v="Yes"/>
    <s v="Tenino Middle School"/>
    <s v="P.O. Box 4024"/>
    <s v="Old  Hwy 99N."/>
    <s v="Tenino"/>
    <s v="Washington"/>
    <s v="98589"/>
    <n v="156"/>
    <n v="40"/>
    <n v="154"/>
    <n v="350"/>
    <n v="0.44569999999999999"/>
    <n v="0.1143"/>
    <n v="0.56000000000000005"/>
    <s v="No"/>
    <s v="No"/>
    <s v="No"/>
    <s v="No"/>
    <s v="No"/>
    <s v="No"/>
    <s v="No"/>
    <s v="Yes"/>
    <s v="Yes"/>
    <s v="Yes"/>
    <s v="No"/>
    <s v="No"/>
    <s v="No"/>
    <s v="No"/>
    <s v="Standard"/>
  </r>
  <r>
    <n v="159500"/>
    <x v="1924"/>
    <s v="Thorp School District"/>
    <s v="19-400"/>
    <s v="Kittitas"/>
    <s v="8th District"/>
    <x v="0"/>
    <x v="0"/>
    <s v="No"/>
    <s v="Yes"/>
    <s v="Thorp Elementary"/>
    <s v="PO Box 150"/>
    <m/>
    <s v="Thorp"/>
    <s v="Washington"/>
    <s v="98946"/>
    <n v="64"/>
    <n v="13"/>
    <n v="90"/>
    <n v="167"/>
    <n v="0.38319999999999999"/>
    <n v="7.7799999999999994E-2"/>
    <n v="0.46110000000000001"/>
    <s v="Yes"/>
    <s v="Yes"/>
    <s v="Yes"/>
    <s v="Yes"/>
    <s v="Yes"/>
    <s v="Yes"/>
    <s v="Yes"/>
    <s v="No"/>
    <s v="No"/>
    <s v="No"/>
    <s v="No"/>
    <s v="No"/>
    <s v="No"/>
    <s v="No"/>
    <s v="Standard"/>
  </r>
  <r>
    <n v="159500"/>
    <x v="1925"/>
    <s v="Thorp School District"/>
    <s v="19-400"/>
    <s v="Kittitas"/>
    <s v="8th District"/>
    <x v="0"/>
    <x v="0"/>
    <s v="No"/>
    <s v="Yes"/>
    <s v="Thorp High"/>
    <s v="10831 N. Thorp Highway"/>
    <m/>
    <s v="Thorp"/>
    <s v="Washington"/>
    <s v="98946"/>
    <n v="45"/>
    <n v="5"/>
    <n v="51"/>
    <n v="101"/>
    <n v="0.44550000000000001"/>
    <n v="4.9500000000000002E-2"/>
    <n v="0.495"/>
    <s v="No"/>
    <s v="No"/>
    <s v="No"/>
    <s v="No"/>
    <s v="No"/>
    <s v="No"/>
    <s v="No"/>
    <s v="Yes"/>
    <s v="Yes"/>
    <s v="Yes"/>
    <s v="Yes"/>
    <s v="Yes"/>
    <s v="Yes"/>
    <s v="Yes"/>
    <s v="Standard"/>
  </r>
  <r>
    <n v="159400"/>
    <x v="1926"/>
    <s v="Toledo School District"/>
    <s v="21-237"/>
    <s v="Lewis"/>
    <s v="3rd District"/>
    <x v="0"/>
    <x v="0"/>
    <s v="No"/>
    <s v="Yes"/>
    <s v="Cowlitz Prairie Academy"/>
    <s v="PO Box 469"/>
    <m/>
    <s v="Toledo"/>
    <s v="Washington"/>
    <s v="98591"/>
    <n v="45"/>
    <n v="0"/>
    <n v="8"/>
    <n v="53"/>
    <n v="0.84909999999999997"/>
    <n v="0"/>
    <n v="0.84909999999999997"/>
    <s v="No"/>
    <s v="No"/>
    <s v="No"/>
    <s v="No"/>
    <s v="No"/>
    <s v="No"/>
    <s v="No"/>
    <s v="No"/>
    <s v="Yes"/>
    <s v="Yes"/>
    <s v="Yes"/>
    <s v="Yes"/>
    <s v="Yes"/>
    <s v="Yes"/>
    <s v="CEP"/>
  </r>
  <r>
    <n v="159400"/>
    <x v="1927"/>
    <s v="Toledo School District"/>
    <s v="21-237"/>
    <s v="Lewis"/>
    <s v="3rd District"/>
    <x v="0"/>
    <x v="0"/>
    <s v="No"/>
    <s v="Yes"/>
    <s v="Toledo Elementary"/>
    <s v="PO Box 549"/>
    <m/>
    <s v="Toledo"/>
    <s v="Washington"/>
    <s v="98591"/>
    <n v="109"/>
    <n v="47"/>
    <n v="230"/>
    <n v="386"/>
    <n v="0.28239999999999998"/>
    <n v="0.12180000000000001"/>
    <n v="0.40410000000000001"/>
    <s v="Yes"/>
    <s v="Yes"/>
    <s v="Yes"/>
    <s v="Yes"/>
    <s v="Yes"/>
    <s v="Yes"/>
    <s v="Yes"/>
    <s v="No"/>
    <s v="No"/>
    <s v="No"/>
    <s v="No"/>
    <s v="No"/>
    <s v="No"/>
    <s v="No"/>
    <s v="Standard"/>
  </r>
  <r>
    <n v="159400"/>
    <x v="1928"/>
    <s v="Toledo School District"/>
    <s v="21-237"/>
    <s v="Lewis"/>
    <s v="3rd District"/>
    <x v="0"/>
    <x v="0"/>
    <s v="No"/>
    <s v="Yes"/>
    <s v="Toledo High"/>
    <s v="PO Box 820"/>
    <m/>
    <s v="Toledo"/>
    <s v="Washington"/>
    <s v="98591"/>
    <n v="144"/>
    <n v="0"/>
    <n v="75"/>
    <n v="219"/>
    <n v="0.65749999999999997"/>
    <n v="0"/>
    <n v="0.65749999999999997"/>
    <s v="No"/>
    <s v="No"/>
    <s v="No"/>
    <s v="No"/>
    <s v="No"/>
    <s v="No"/>
    <s v="No"/>
    <s v="No"/>
    <s v="No"/>
    <s v="No"/>
    <s v="Yes"/>
    <s v="Yes"/>
    <s v="Yes"/>
    <s v="Yes"/>
    <s v="CEP"/>
  </r>
  <r>
    <n v="159400"/>
    <x v="1929"/>
    <s v="Toledo School District"/>
    <s v="21-237"/>
    <s v="Lewis"/>
    <s v="3rd District"/>
    <x v="0"/>
    <x v="0"/>
    <s v="No"/>
    <s v="Yes"/>
    <s v="Toledo Middle"/>
    <s v="PO Box 668"/>
    <m/>
    <s v="Toledo"/>
    <s v="Washington"/>
    <s v="98591"/>
    <n v="101"/>
    <n v="0"/>
    <n v="71"/>
    <n v="172"/>
    <n v="0.58720000000000006"/>
    <n v="0"/>
    <n v="0.58720000000000006"/>
    <s v="No"/>
    <s v="No"/>
    <s v="No"/>
    <s v="No"/>
    <s v="No"/>
    <s v="No"/>
    <s v="No"/>
    <s v="Yes"/>
    <s v="Yes"/>
    <s v="Yes"/>
    <s v="No"/>
    <s v="No"/>
    <s v="No"/>
    <s v="No"/>
    <s v="CEP"/>
  </r>
  <r>
    <n v="159436"/>
    <x v="1930"/>
    <s v="Tonasket School District"/>
    <s v="24-404"/>
    <s v="Okanogan"/>
    <s v="4th District"/>
    <x v="0"/>
    <x v="0"/>
    <s v="No"/>
    <s v="Yes"/>
    <s v="Choice High School"/>
    <s v="35 DO HWY 20W, , , ,"/>
    <m/>
    <s v="Tonasket"/>
    <s v="Washington"/>
    <s v="98855"/>
    <n v="22"/>
    <n v="0"/>
    <n v="0"/>
    <n v="22"/>
    <n v="1"/>
    <n v="0"/>
    <n v="1"/>
    <s v="No"/>
    <s v="No"/>
    <s v="No"/>
    <s v="No"/>
    <s v="No"/>
    <s v="No"/>
    <s v="No"/>
    <s v="No"/>
    <s v="No"/>
    <s v="No"/>
    <s v="Yes"/>
    <s v="Yes"/>
    <s v="Yes"/>
    <s v="Yes"/>
    <s v="CEP"/>
  </r>
  <r>
    <n v="159436"/>
    <x v="1931"/>
    <s v="Tonasket School District"/>
    <s v="24-404"/>
    <s v="Okanogan"/>
    <s v="4th District"/>
    <x v="0"/>
    <x v="0"/>
    <s v="No"/>
    <s v="Yes"/>
    <s v="Tonasket Elementary"/>
    <s v="35 DO HWY 20 E"/>
    <m/>
    <s v="Tonasket"/>
    <s v="Washington"/>
    <s v="98855"/>
    <n v="437"/>
    <n v="0"/>
    <n v="0"/>
    <n v="437"/>
    <n v="1"/>
    <n v="0"/>
    <n v="1"/>
    <s v="Yes"/>
    <s v="Yes"/>
    <s v="Yes"/>
    <s v="Yes"/>
    <s v="Yes"/>
    <s v="Yes"/>
    <s v="Yes"/>
    <s v="No"/>
    <s v="No"/>
    <s v="No"/>
    <s v="No"/>
    <s v="No"/>
    <s v="No"/>
    <s v="No"/>
    <s v="CEP"/>
  </r>
  <r>
    <n v="159436"/>
    <x v="1932"/>
    <s v="Tonasket School District"/>
    <s v="24-404"/>
    <s v="Okanogan"/>
    <s v="4th District"/>
    <x v="0"/>
    <x v="0"/>
    <s v="No"/>
    <s v="Yes"/>
    <s v="Tonasket High School"/>
    <s v="35 DO HWY 20 E"/>
    <m/>
    <s v="Tonasket"/>
    <s v="Washington"/>
    <s v="98855"/>
    <n v="303"/>
    <n v="0"/>
    <n v="15"/>
    <n v="318"/>
    <n v="0.95279999999999998"/>
    <n v="0"/>
    <n v="0.95279999999999998"/>
    <s v="No"/>
    <s v="No"/>
    <s v="No"/>
    <s v="No"/>
    <s v="No"/>
    <s v="No"/>
    <s v="No"/>
    <s v="No"/>
    <s v="No"/>
    <s v="No"/>
    <s v="Yes"/>
    <s v="Yes"/>
    <s v="Yes"/>
    <s v="Yes"/>
    <s v="CEP"/>
  </r>
  <r>
    <n v="159436"/>
    <x v="1933"/>
    <s v="Tonasket School District"/>
    <s v="24-404"/>
    <s v="Okanogan"/>
    <s v="4th District"/>
    <x v="0"/>
    <x v="0"/>
    <s v="No"/>
    <s v="Yes"/>
    <s v="Tonasket Middle School"/>
    <s v="35 DO Hwy. 20 E."/>
    <m/>
    <s v="Tonasket"/>
    <s v="Washington"/>
    <s v="98855"/>
    <n v="231"/>
    <n v="0"/>
    <n v="0"/>
    <n v="231"/>
    <n v="1"/>
    <n v="0"/>
    <n v="1"/>
    <s v="No"/>
    <s v="No"/>
    <s v="No"/>
    <s v="No"/>
    <s v="No"/>
    <s v="No"/>
    <s v="No"/>
    <s v="Yes"/>
    <s v="Yes"/>
    <s v="Yes"/>
    <s v="No"/>
    <s v="No"/>
    <s v="No"/>
    <s v="No"/>
    <s v="CEP"/>
  </r>
  <r>
    <n v="159436"/>
    <x v="1934"/>
    <s v="Tonasket School District"/>
    <s v="24-404"/>
    <s v="Okanogan"/>
    <s v="4th District"/>
    <x v="0"/>
    <x v="0"/>
    <s v="No"/>
    <s v="Yes"/>
    <s v="Tonasket Outreach School"/>
    <s v="35 DO HWY 20 W"/>
    <m/>
    <s v="Tonasket"/>
    <s v="Washington"/>
    <s v="98855"/>
    <n v="97"/>
    <n v="0"/>
    <n v="0"/>
    <n v="97"/>
    <n v="1"/>
    <n v="0"/>
    <n v="1"/>
    <s v="Yes"/>
    <s v="Yes"/>
    <s v="Yes"/>
    <s v="Yes"/>
    <s v="Yes"/>
    <s v="Yes"/>
    <s v="Yes"/>
    <s v="Yes"/>
    <s v="Yes"/>
    <s v="Yes"/>
    <s v="Yes"/>
    <s v="Yes"/>
    <s v="Yes"/>
    <s v="Yes"/>
    <s v="CEP"/>
  </r>
  <r>
    <n v="159914"/>
    <x v="1935"/>
    <s v="Toppenish School District"/>
    <s v="39-202"/>
    <s v="Yakima"/>
    <s v="4th District"/>
    <x v="0"/>
    <x v="0"/>
    <s v="No"/>
    <s v="Yes"/>
    <s v="Computer Academy Toppenish High School"/>
    <s v="143 Ward Rd"/>
    <m/>
    <s v="Toppenish"/>
    <s v="Washington"/>
    <s v="98948"/>
    <n v="413"/>
    <n v="0"/>
    <n v="0"/>
    <n v="413"/>
    <n v="1"/>
    <n v="0"/>
    <n v="1"/>
    <s v="Yes"/>
    <s v="No"/>
    <s v="No"/>
    <s v="No"/>
    <s v="No"/>
    <s v="No"/>
    <s v="No"/>
    <s v="No"/>
    <s v="No"/>
    <s v="No"/>
    <s v="Yes"/>
    <s v="Yes"/>
    <s v="Yes"/>
    <s v="Yes"/>
    <s v="CEP"/>
  </r>
  <r>
    <n v="159914"/>
    <x v="1936"/>
    <s v="Toppenish School District"/>
    <s v="39-202"/>
    <s v="Yakima"/>
    <s v="4th District"/>
    <x v="0"/>
    <x v="0"/>
    <s v="No"/>
    <s v="Yes"/>
    <s v="Garfield Elementary School"/>
    <s v="505 Madison Ave."/>
    <m/>
    <s v="Toppenish"/>
    <s v="Washington"/>
    <s v="98948"/>
    <n v="336"/>
    <n v="0"/>
    <n v="0"/>
    <n v="336"/>
    <n v="1"/>
    <n v="0"/>
    <n v="1"/>
    <s v="No"/>
    <s v="Yes"/>
    <s v="Yes"/>
    <s v="Yes"/>
    <s v="Yes"/>
    <s v="Yes"/>
    <s v="Yes"/>
    <s v="No"/>
    <s v="No"/>
    <s v="No"/>
    <s v="No"/>
    <s v="No"/>
    <s v="No"/>
    <s v="No"/>
    <s v="CEP"/>
  </r>
  <r>
    <n v="159914"/>
    <x v="1937"/>
    <s v="Toppenish School District"/>
    <s v="39-202"/>
    <s v="Yakima"/>
    <s v="4th District"/>
    <x v="0"/>
    <x v="0"/>
    <s v="No"/>
    <s v="Yes"/>
    <s v="Kirkwood Elementary School"/>
    <s v="403 S. Juniper St."/>
    <m/>
    <s v="Toppenish"/>
    <s v="Washington"/>
    <s v="98948"/>
    <n v="521"/>
    <n v="0"/>
    <n v="0"/>
    <n v="521"/>
    <n v="1"/>
    <n v="0"/>
    <n v="1"/>
    <s v="Yes"/>
    <s v="Yes"/>
    <s v="Yes"/>
    <s v="Yes"/>
    <s v="Yes"/>
    <s v="Yes"/>
    <s v="Yes"/>
    <s v="No"/>
    <s v="No"/>
    <s v="No"/>
    <s v="No"/>
    <s v="No"/>
    <s v="No"/>
    <s v="No"/>
    <s v="CEP"/>
  </r>
  <r>
    <n v="159914"/>
    <x v="1938"/>
    <s v="Toppenish School District"/>
    <s v="39-202"/>
    <s v="Yakima"/>
    <s v="4th District"/>
    <x v="0"/>
    <x v="0"/>
    <s v="No"/>
    <s v="Yes"/>
    <s v="Lincoln Elementary School"/>
    <s v="309 North Alder"/>
    <m/>
    <s v="Toppenish"/>
    <s v="Washington"/>
    <s v="98948"/>
    <n v="288"/>
    <n v="0"/>
    <n v="0"/>
    <n v="288"/>
    <n v="1"/>
    <n v="0"/>
    <n v="1"/>
    <s v="No"/>
    <s v="Yes"/>
    <s v="Yes"/>
    <s v="Yes"/>
    <s v="Yes"/>
    <s v="Yes"/>
    <s v="Yes"/>
    <s v="No"/>
    <s v="No"/>
    <s v="No"/>
    <s v="No"/>
    <s v="No"/>
    <s v="No"/>
    <s v="No"/>
    <s v="CEP"/>
  </r>
  <r>
    <n v="159914"/>
    <x v="1939"/>
    <s v="Toppenish School District"/>
    <s v="39-202"/>
    <s v="Yakima"/>
    <s v="4th District"/>
    <x v="0"/>
    <x v="0"/>
    <s v="No"/>
    <s v="Yes"/>
    <s v="Toppenish High School"/>
    <s v="141 Ward Rd."/>
    <m/>
    <s v="Toppenish"/>
    <s v="Washington"/>
    <s v="98948"/>
    <n v="965"/>
    <n v="0"/>
    <n v="18"/>
    <n v="983"/>
    <n v="0.98170000000000002"/>
    <n v="0"/>
    <n v="0.98170000000000002"/>
    <s v="No"/>
    <s v="No"/>
    <s v="No"/>
    <s v="No"/>
    <s v="No"/>
    <s v="No"/>
    <s v="No"/>
    <s v="No"/>
    <s v="No"/>
    <s v="No"/>
    <s v="Yes"/>
    <s v="Yes"/>
    <s v="Yes"/>
    <s v="Yes"/>
    <s v="CEP"/>
  </r>
  <r>
    <n v="159914"/>
    <x v="1940"/>
    <s v="Toppenish School District"/>
    <s v="39-202"/>
    <s v="Yakima"/>
    <s v="4th District"/>
    <x v="0"/>
    <x v="0"/>
    <s v="No"/>
    <s v="Yes"/>
    <s v="Toppenish Middle School"/>
    <s v="104 Goldendale Ave."/>
    <m/>
    <s v="Toppenish"/>
    <s v="Washington"/>
    <s v="98948"/>
    <n v="861"/>
    <n v="0"/>
    <n v="0"/>
    <n v="861"/>
    <n v="1"/>
    <n v="0"/>
    <n v="1"/>
    <s v="No"/>
    <s v="No"/>
    <s v="No"/>
    <s v="No"/>
    <s v="No"/>
    <s v="No"/>
    <s v="No"/>
    <s v="Yes"/>
    <s v="Yes"/>
    <s v="Yes"/>
    <s v="No"/>
    <s v="No"/>
    <s v="No"/>
    <s v="No"/>
    <s v="CEP"/>
  </r>
  <r>
    <n v="159914"/>
    <x v="1941"/>
    <s v="Toppenish School District"/>
    <s v="39-202"/>
    <s v="Yakima"/>
    <s v="4th District"/>
    <x v="0"/>
    <x v="0"/>
    <s v="No"/>
    <s v="Yes"/>
    <s v="Valley View Elementary"/>
    <s v="515 Zillah Ave"/>
    <m/>
    <s v="Toppenish"/>
    <s v="Washington"/>
    <s v="98948"/>
    <n v="455"/>
    <n v="0"/>
    <n v="0"/>
    <n v="455"/>
    <n v="1"/>
    <n v="0"/>
    <n v="1"/>
    <s v="No"/>
    <s v="Yes"/>
    <s v="Yes"/>
    <s v="Yes"/>
    <s v="Yes"/>
    <s v="Yes"/>
    <s v="Yes"/>
    <s v="No"/>
    <s v="No"/>
    <s v="No"/>
    <s v="No"/>
    <s v="No"/>
    <s v="No"/>
    <s v="No"/>
    <s v="CEP"/>
  </r>
  <r>
    <n v="159523"/>
    <x v="1942"/>
    <s v="Touchet School District"/>
    <s v="36-300"/>
    <s v="Walla Walla"/>
    <s v="4th District"/>
    <x v="0"/>
    <x v="0"/>
    <s v="No"/>
    <s v="Yes"/>
    <s v="Touchet Elementary &amp; High School"/>
    <s v="90 Champion Street"/>
    <m/>
    <s v="Touchet"/>
    <s v="Washington"/>
    <s v="99360"/>
    <n v="89"/>
    <n v="30"/>
    <n v="109"/>
    <n v="228"/>
    <n v="0.39040000000000002"/>
    <n v="0.13159999999999999"/>
    <n v="0.52190000000000003"/>
    <s v="Yes"/>
    <s v="Yes"/>
    <s v="Yes"/>
    <s v="Yes"/>
    <s v="Yes"/>
    <s v="Yes"/>
    <s v="Yes"/>
    <s v="Yes"/>
    <s v="Yes"/>
    <s v="Yes"/>
    <s v="Yes"/>
    <s v="Yes"/>
    <s v="Yes"/>
    <s v="Yes"/>
    <s v="Standard"/>
  </r>
  <r>
    <n v="159350"/>
    <x v="1943"/>
    <s v="Toutle Lake School District"/>
    <s v="08-130"/>
    <s v="Cowlitz"/>
    <s v="3rd District"/>
    <x v="0"/>
    <x v="0"/>
    <s v="No"/>
    <s v="Yes"/>
    <s v="Toutle Lake Elementary"/>
    <s v="5050 Spirit Lake Hwy"/>
    <m/>
    <s v="Toutle"/>
    <s v="Washington"/>
    <s v="98649"/>
    <n v="139"/>
    <n v="45"/>
    <n v="212"/>
    <n v="396"/>
    <n v="0.35099999999999998"/>
    <n v="0.11360000000000001"/>
    <n v="0.46460000000000001"/>
    <s v="No"/>
    <s v="Yes"/>
    <s v="Yes"/>
    <s v="Yes"/>
    <s v="Yes"/>
    <s v="Yes"/>
    <s v="Yes"/>
    <s v="Yes"/>
    <s v="No"/>
    <s v="No"/>
    <s v="No"/>
    <s v="No"/>
    <s v="No"/>
    <s v="No"/>
    <s v="Standard"/>
  </r>
  <r>
    <n v="159350"/>
    <x v="1944"/>
    <s v="Toutle Lake School District"/>
    <s v="08-130"/>
    <s v="Cowlitz"/>
    <s v="3rd District"/>
    <x v="0"/>
    <x v="0"/>
    <s v="No"/>
    <s v="Yes"/>
    <s v="Toutle Lake Secondary School"/>
    <s v="5050 Spirit Lake Hwy"/>
    <m/>
    <s v="Toutle"/>
    <s v="Washington"/>
    <s v="98649"/>
    <n v="93"/>
    <n v="25"/>
    <n v="167"/>
    <n v="285"/>
    <n v="0.32629999999999998"/>
    <n v="8.77E-2"/>
    <n v="0.41399999999999998"/>
    <s v="No"/>
    <s v="No"/>
    <s v="No"/>
    <s v="No"/>
    <s v="No"/>
    <s v="No"/>
    <s v="No"/>
    <s v="No"/>
    <s v="Yes"/>
    <s v="Yes"/>
    <s v="Yes"/>
    <s v="Yes"/>
    <s v="Yes"/>
    <s v="Yes"/>
    <s v="Standard"/>
  </r>
  <r>
    <n v="159610"/>
    <x v="1945"/>
    <s v="Trinity Catholic School"/>
    <m/>
    <s v="Spokane"/>
    <s v="5th District"/>
    <x v="1"/>
    <x v="0"/>
    <s v="No"/>
    <s v="Yes"/>
    <s v="Trinity Educare Center"/>
    <s v="Trinity Educare"/>
    <s v="2315 N. Cedar"/>
    <s v="Spokane"/>
    <s v="Washington"/>
    <s v="99205"/>
    <n v="0"/>
    <n v="0"/>
    <n v="0"/>
    <n v="0"/>
    <n v="0"/>
    <n v="0"/>
    <n v="0"/>
    <s v="No"/>
    <s v="Yes"/>
    <s v="Yes"/>
    <s v="Yes"/>
    <s v="Yes"/>
    <s v="Yes"/>
    <s v="Yes"/>
    <s v="Yes"/>
    <s v="Yes"/>
    <s v="Yes"/>
    <s v="No"/>
    <s v="No"/>
    <s v="No"/>
    <s v="No"/>
    <s v="Standard"/>
  </r>
  <r>
    <n v="159610"/>
    <x v="1946"/>
    <s v="Trinity Catholic School"/>
    <m/>
    <s v="Spokane"/>
    <s v="5th District"/>
    <x v="1"/>
    <x v="0"/>
    <s v="No"/>
    <s v="Yes"/>
    <s v="Trinity School"/>
    <s v="2315 N. Cedar"/>
    <m/>
    <s v="Spokane"/>
    <s v="Washington"/>
    <s v="99205"/>
    <n v="80"/>
    <n v="0"/>
    <n v="22"/>
    <n v="102"/>
    <n v="0.7843"/>
    <n v="0"/>
    <n v="0.7843"/>
    <s v="No"/>
    <s v="Yes"/>
    <s v="Yes"/>
    <s v="Yes"/>
    <s v="Yes"/>
    <s v="Yes"/>
    <s v="Yes"/>
    <s v="Yes"/>
    <s v="Yes"/>
    <s v="Yes"/>
    <s v="No"/>
    <s v="No"/>
    <s v="No"/>
    <s v="No"/>
    <s v="CEP"/>
  </r>
  <r>
    <n v="160037"/>
    <x v="1947"/>
    <s v="Tukwila School District"/>
    <s v="17-406"/>
    <s v="King"/>
    <s v="9th District"/>
    <x v="0"/>
    <x v="0"/>
    <s v="No"/>
    <s v="Yes"/>
    <s v="Cascade Elementary School"/>
    <s v="13601 32nd Ave. South"/>
    <m/>
    <s v="Tukwila"/>
    <s v="Washington"/>
    <s v="98168"/>
    <n v="378"/>
    <n v="0"/>
    <n v="0"/>
    <n v="378"/>
    <n v="1"/>
    <n v="0"/>
    <n v="1"/>
    <s v="Yes"/>
    <s v="Yes"/>
    <s v="Yes"/>
    <s v="Yes"/>
    <s v="Yes"/>
    <s v="Yes"/>
    <s v="Yes"/>
    <s v="No"/>
    <s v="No"/>
    <s v="No"/>
    <s v="No"/>
    <s v="No"/>
    <s v="No"/>
    <s v="No"/>
    <s v="CEP"/>
  </r>
  <r>
    <n v="160037"/>
    <x v="1948"/>
    <s v="Tukwila School District"/>
    <s v="17-406"/>
    <s v="King"/>
    <s v="9th District"/>
    <x v="0"/>
    <x v="0"/>
    <s v="No"/>
    <s v="Yes"/>
    <s v="Foster High"/>
    <s v="4242 S. 144th Street"/>
    <m/>
    <s v="Tukwila"/>
    <s v="Washington"/>
    <s v="98168"/>
    <n v="822"/>
    <n v="0"/>
    <n v="0"/>
    <n v="822"/>
    <n v="1"/>
    <n v="0"/>
    <n v="1"/>
    <s v="No"/>
    <s v="No"/>
    <s v="No"/>
    <s v="No"/>
    <s v="No"/>
    <s v="No"/>
    <s v="No"/>
    <s v="No"/>
    <s v="No"/>
    <s v="No"/>
    <s v="Yes"/>
    <s v="Yes"/>
    <s v="Yes"/>
    <s v="Yes"/>
    <s v="CEP"/>
  </r>
  <r>
    <n v="160037"/>
    <x v="1949"/>
    <s v="Tukwila School District"/>
    <s v="17-406"/>
    <s v="King"/>
    <s v="9th District"/>
    <x v="0"/>
    <x v="0"/>
    <s v="No"/>
    <s v="Yes"/>
    <s v="Showalter Middle"/>
    <s v="4628 S 144th Street"/>
    <m/>
    <s v="Tukwila"/>
    <s v="Washington"/>
    <s v="98168"/>
    <n v="573"/>
    <n v="0"/>
    <n v="0"/>
    <n v="573"/>
    <n v="1"/>
    <n v="0"/>
    <n v="1"/>
    <s v="No"/>
    <s v="No"/>
    <s v="No"/>
    <s v="No"/>
    <s v="No"/>
    <s v="No"/>
    <s v="No"/>
    <s v="Yes"/>
    <s v="Yes"/>
    <s v="Yes"/>
    <s v="No"/>
    <s v="No"/>
    <s v="No"/>
    <s v="No"/>
    <s v="CEP"/>
  </r>
  <r>
    <n v="160037"/>
    <x v="1950"/>
    <s v="Tukwila School District"/>
    <s v="17-406"/>
    <s v="King"/>
    <s v="9th District"/>
    <x v="0"/>
    <x v="0"/>
    <s v="No"/>
    <s v="Yes"/>
    <s v="Thorndyke Elementary"/>
    <s v="4415 S 150th Street"/>
    <m/>
    <s v="Tukwila"/>
    <s v="Washington"/>
    <s v="98168"/>
    <n v="321"/>
    <n v="0"/>
    <n v="0"/>
    <n v="321"/>
    <n v="1"/>
    <n v="0"/>
    <n v="1"/>
    <s v="Yes"/>
    <s v="Yes"/>
    <s v="Yes"/>
    <s v="Yes"/>
    <s v="Yes"/>
    <s v="Yes"/>
    <s v="Yes"/>
    <s v="No"/>
    <s v="No"/>
    <s v="No"/>
    <s v="No"/>
    <s v="No"/>
    <s v="No"/>
    <s v="No"/>
    <s v="CEP"/>
  </r>
  <r>
    <n v="160037"/>
    <x v="1951"/>
    <s v="Tukwila School District"/>
    <s v="17-406"/>
    <s v="King"/>
    <s v="9th District"/>
    <x v="0"/>
    <x v="0"/>
    <s v="No"/>
    <s v="Yes"/>
    <s v="Tukwila Elementary"/>
    <s v="5939 South 149th St"/>
    <m/>
    <s v="Tukwila"/>
    <s v="Washington"/>
    <s v="98168"/>
    <n v="409"/>
    <n v="0"/>
    <n v="3"/>
    <n v="412"/>
    <n v="0.99270000000000003"/>
    <n v="0"/>
    <n v="0.99270000000000003"/>
    <s v="No"/>
    <s v="Yes"/>
    <s v="Yes"/>
    <s v="Yes"/>
    <s v="Yes"/>
    <s v="Yes"/>
    <s v="Yes"/>
    <s v="No"/>
    <s v="No"/>
    <s v="No"/>
    <s v="No"/>
    <s v="No"/>
    <s v="No"/>
    <s v="No"/>
    <s v="CEP"/>
  </r>
  <r>
    <n v="159329"/>
    <x v="1952"/>
    <s v="Tumwater School District"/>
    <s v="34-033"/>
    <s v="Thurston"/>
    <s v="10th District"/>
    <x v="0"/>
    <x v="0"/>
    <s v="No"/>
    <s v="Yes"/>
    <s v="AG West Black Hills High"/>
    <s v="7741 Littlerock Rd. S.W."/>
    <m/>
    <s v="Olympia"/>
    <s v="Washington"/>
    <s v="98512"/>
    <n v="170"/>
    <n v="53"/>
    <n v="618"/>
    <n v="841"/>
    <n v="0.2021"/>
    <n v="6.3E-2"/>
    <n v="0.26519999999999999"/>
    <s v="No"/>
    <s v="No"/>
    <s v="No"/>
    <s v="No"/>
    <s v="No"/>
    <s v="No"/>
    <s v="No"/>
    <s v="No"/>
    <s v="No"/>
    <s v="No"/>
    <s v="Yes"/>
    <s v="Yes"/>
    <s v="Yes"/>
    <s v="Yes"/>
    <s v="Standard"/>
  </r>
  <r>
    <n v="159329"/>
    <x v="1953"/>
    <s v="Tumwater School District"/>
    <s v="34-033"/>
    <s v="Thurston"/>
    <s v="10th District"/>
    <x v="0"/>
    <x v="0"/>
    <s v="No"/>
    <s v="Yes"/>
    <s v="Black Lake Elementary"/>
    <s v="6345 Black Lake-Belmore Rd. S.W"/>
    <m/>
    <s v="Olympia"/>
    <s v="Washington"/>
    <s v="98512"/>
    <n v="60"/>
    <n v="26"/>
    <n v="294"/>
    <n v="380"/>
    <n v="0.15790000000000001"/>
    <n v="6.8400000000000002E-2"/>
    <n v="0.2263"/>
    <s v="No"/>
    <s v="Yes"/>
    <s v="Yes"/>
    <s v="Yes"/>
    <s v="Yes"/>
    <s v="Yes"/>
    <s v="Yes"/>
    <s v="No"/>
    <s v="No"/>
    <s v="No"/>
    <s v="No"/>
    <s v="No"/>
    <s v="No"/>
    <s v="No"/>
    <s v="Standard"/>
  </r>
  <r>
    <n v="159329"/>
    <x v="1954"/>
    <s v="Tumwater School District"/>
    <s v="34-033"/>
    <s v="Thurston"/>
    <s v="10th District"/>
    <x v="0"/>
    <x v="0"/>
    <s v="No"/>
    <s v="Yes"/>
    <s v="East Olympia Elementary"/>
    <s v="8700 Rich Rd. S.E."/>
    <m/>
    <s v="Olympia"/>
    <s v="Washington"/>
    <s v="98501"/>
    <n v="119"/>
    <n v="35"/>
    <n v="450"/>
    <n v="604"/>
    <n v="0.19700000000000001"/>
    <n v="5.79E-2"/>
    <n v="0.255"/>
    <s v="No"/>
    <s v="Yes"/>
    <s v="Yes"/>
    <s v="Yes"/>
    <s v="Yes"/>
    <s v="Yes"/>
    <s v="Yes"/>
    <s v="No"/>
    <s v="No"/>
    <s v="No"/>
    <s v="No"/>
    <s v="No"/>
    <s v="No"/>
    <s v="No"/>
    <s v="Standard"/>
  </r>
  <r>
    <n v="159329"/>
    <x v="1955"/>
    <s v="Tumwater School District"/>
    <s v="34-033"/>
    <s v="Thurston"/>
    <s v="10th District"/>
    <x v="0"/>
    <x v="0"/>
    <s v="No"/>
    <s v="Yes"/>
    <s v="George Washington Bush Middle School"/>
    <s v="2120 83rd Ave. S.W."/>
    <m/>
    <s v="Tumwater"/>
    <s v="Washington"/>
    <s v="98512"/>
    <n v="208"/>
    <n v="51"/>
    <n v="491"/>
    <n v="750"/>
    <n v="0.27729999999999999"/>
    <n v="6.8000000000000005E-2"/>
    <n v="0.3453"/>
    <s v="No"/>
    <s v="No"/>
    <s v="No"/>
    <s v="No"/>
    <s v="No"/>
    <s v="No"/>
    <s v="No"/>
    <s v="Yes"/>
    <s v="Yes"/>
    <s v="Yes"/>
    <s v="No"/>
    <s v="No"/>
    <s v="No"/>
    <s v="No"/>
    <s v="Standard"/>
  </r>
  <r>
    <n v="159329"/>
    <x v="1956"/>
    <s v="Tumwater School District"/>
    <s v="34-033"/>
    <s v="Thurston"/>
    <s v="10th District"/>
    <x v="0"/>
    <x v="0"/>
    <s v="No"/>
    <s v="Yes"/>
    <s v="Littlerock Elementary"/>
    <s v="12710 Littlerock Rd. S.W."/>
    <s v="P.O. Box C"/>
    <s v="Littlerock"/>
    <s v="Washington"/>
    <s v="98556"/>
    <n v="95"/>
    <n v="27"/>
    <n v="231"/>
    <n v="353"/>
    <n v="0.26910000000000001"/>
    <n v="7.6499999999999999E-2"/>
    <n v="0.34560000000000002"/>
    <s v="No"/>
    <s v="Yes"/>
    <s v="Yes"/>
    <s v="Yes"/>
    <s v="Yes"/>
    <s v="Yes"/>
    <s v="Yes"/>
    <s v="No"/>
    <s v="No"/>
    <s v="No"/>
    <s v="No"/>
    <s v="No"/>
    <s v="No"/>
    <s v="No"/>
    <s v="Standard"/>
  </r>
  <r>
    <n v="159329"/>
    <x v="1957"/>
    <s v="Tumwater School District"/>
    <s v="34-033"/>
    <s v="Thurston"/>
    <s v="10th District"/>
    <x v="0"/>
    <x v="0"/>
    <s v="No"/>
    <s v="Yes"/>
    <s v="Michael T. Simmons Elementary"/>
    <s v="1205 2nd Ave. S.W."/>
    <m/>
    <s v="Tumwater"/>
    <s v="Washington"/>
    <s v="98512"/>
    <n v="123"/>
    <n v="24"/>
    <n v="336"/>
    <n v="483"/>
    <n v="0.25469999999999998"/>
    <n v="4.9700000000000001E-2"/>
    <n v="0.30430000000000001"/>
    <s v="No"/>
    <s v="Yes"/>
    <s v="Yes"/>
    <s v="Yes"/>
    <s v="Yes"/>
    <s v="Yes"/>
    <s v="Yes"/>
    <s v="No"/>
    <s v="No"/>
    <s v="No"/>
    <s v="No"/>
    <s v="No"/>
    <s v="No"/>
    <s v="No"/>
    <s v="Standard"/>
  </r>
  <r>
    <n v="159329"/>
    <x v="1958"/>
    <s v="Tumwater School District"/>
    <s v="34-033"/>
    <s v="Thurston"/>
    <s v="10th District"/>
    <x v="0"/>
    <x v="0"/>
    <s v="No"/>
    <s v="Yes"/>
    <s v="Peter G. Schmidt Elementary"/>
    <s v="6600 Capital Blvd."/>
    <m/>
    <s v="Tumwater"/>
    <s v="Washington"/>
    <s v="98501"/>
    <n v="175"/>
    <n v="41"/>
    <n v="373"/>
    <n v="589"/>
    <n v="0.29709999999999998"/>
    <n v="6.9599999999999995E-2"/>
    <n v="0.36670000000000003"/>
    <s v="No"/>
    <s v="Yes"/>
    <s v="Yes"/>
    <s v="Yes"/>
    <s v="Yes"/>
    <s v="Yes"/>
    <s v="Yes"/>
    <s v="No"/>
    <s v="No"/>
    <s v="No"/>
    <s v="No"/>
    <s v="No"/>
    <s v="No"/>
    <s v="No"/>
    <s v="Standard"/>
  </r>
  <r>
    <n v="159329"/>
    <x v="1959"/>
    <s v="Tumwater School District"/>
    <s v="34-033"/>
    <s v="Thurston"/>
    <s v="10th District"/>
    <x v="0"/>
    <x v="0"/>
    <s v="No"/>
    <s v="Yes"/>
    <s v="Tumwater High"/>
    <s v="700 Israel Rd."/>
    <m/>
    <s v="Tumwater"/>
    <s v="Washington"/>
    <s v="98501"/>
    <n v="185"/>
    <n v="71"/>
    <n v="845"/>
    <n v="1101"/>
    <n v="0.16800000000000001"/>
    <n v="6.4500000000000002E-2"/>
    <n v="0.23250000000000001"/>
    <s v="No"/>
    <s v="No"/>
    <s v="No"/>
    <s v="No"/>
    <s v="No"/>
    <s v="No"/>
    <s v="No"/>
    <s v="No"/>
    <s v="No"/>
    <s v="No"/>
    <s v="Yes"/>
    <s v="Yes"/>
    <s v="Yes"/>
    <s v="Yes"/>
    <s v="Standard"/>
  </r>
  <r>
    <n v="159329"/>
    <x v="1960"/>
    <s v="Tumwater School District"/>
    <s v="34-033"/>
    <s v="Thurston"/>
    <s v="10th District"/>
    <x v="0"/>
    <x v="0"/>
    <s v="No"/>
    <s v="Yes"/>
    <s v="Tumwater Hill Elementary"/>
    <s v="3120 Ridgeview Ct. S.W."/>
    <m/>
    <s v="Tumwater"/>
    <s v="Washington"/>
    <s v="98512"/>
    <n v="78"/>
    <n v="24"/>
    <n v="270"/>
    <n v="372"/>
    <n v="0.2097"/>
    <n v="6.4500000000000002E-2"/>
    <n v="0.2742"/>
    <s v="No"/>
    <s v="Yes"/>
    <s v="Yes"/>
    <s v="Yes"/>
    <s v="Yes"/>
    <s v="Yes"/>
    <s v="Yes"/>
    <s v="No"/>
    <s v="No"/>
    <s v="No"/>
    <s v="No"/>
    <s v="No"/>
    <s v="No"/>
    <s v="No"/>
    <s v="Standard"/>
  </r>
  <r>
    <n v="159329"/>
    <x v="1961"/>
    <s v="Tumwater School District"/>
    <s v="34-033"/>
    <s v="Thurston"/>
    <s v="10th District"/>
    <x v="0"/>
    <x v="0"/>
    <s v="No"/>
    <s v="Yes"/>
    <s v="Tumwater Middle"/>
    <s v="6335 Littlerock Rd."/>
    <m/>
    <s v="Tumwater"/>
    <s v="Washington"/>
    <s v="98512"/>
    <n v="124"/>
    <n v="41"/>
    <n v="451"/>
    <n v="616"/>
    <n v="0.20130000000000001"/>
    <n v="6.6600000000000006E-2"/>
    <n v="0.26790000000000003"/>
    <s v="No"/>
    <s v="No"/>
    <s v="No"/>
    <s v="No"/>
    <s v="No"/>
    <s v="No"/>
    <s v="No"/>
    <s v="Yes"/>
    <s v="Yes"/>
    <s v="Yes"/>
    <s v="No"/>
    <s v="No"/>
    <s v="No"/>
    <s v="No"/>
    <s v="Standard"/>
  </r>
  <r>
    <n v="159882"/>
    <x v="1962"/>
    <s v="Union Gap School District"/>
    <s v="39-002"/>
    <s v="Yakima"/>
    <s v="4th District"/>
    <x v="0"/>
    <x v="0"/>
    <s v="No"/>
    <s v="Yes"/>
    <s v="Union Gap School"/>
    <s v="3201 S. 4TH STREET"/>
    <m/>
    <s v="UNION GAP"/>
    <s v="Washington"/>
    <s v="98903"/>
    <n v="581"/>
    <n v="0"/>
    <n v="0"/>
    <n v="581"/>
    <n v="1"/>
    <n v="0"/>
    <n v="1"/>
    <s v="Yes"/>
    <s v="Yes"/>
    <s v="Yes"/>
    <s v="Yes"/>
    <s v="Yes"/>
    <s v="Yes"/>
    <s v="Yes"/>
    <s v="Yes"/>
    <s v="Yes"/>
    <s v="Yes"/>
    <s v="No"/>
    <s v="No"/>
    <s v="No"/>
    <s v="No"/>
    <s v="CEP"/>
  </r>
  <r>
    <n v="159991"/>
    <x v="1963"/>
    <s v="University Place School District"/>
    <s v="27-083"/>
    <s v="Pierce"/>
    <s v="10th District"/>
    <x v="0"/>
    <x v="0"/>
    <s v="No"/>
    <s v="Yes"/>
    <s v="Chambers Elementary"/>
    <s v="9101 56TH ST. W."/>
    <m/>
    <s v="UNIVERSITY PLACE"/>
    <s v="Washington"/>
    <s v="98467"/>
    <n v="146"/>
    <n v="29"/>
    <n v="297"/>
    <n v="472"/>
    <n v="0.30930000000000002"/>
    <n v="6.1400000000000003E-2"/>
    <n v="0.37080000000000002"/>
    <s v="No"/>
    <s v="Yes"/>
    <s v="Yes"/>
    <s v="Yes"/>
    <s v="Yes"/>
    <s v="Yes"/>
    <s v="No"/>
    <s v="No"/>
    <s v="No"/>
    <s v="No"/>
    <s v="No"/>
    <s v="No"/>
    <s v="No"/>
    <s v="No"/>
    <s v="Standard"/>
  </r>
  <r>
    <n v="159991"/>
    <x v="1964"/>
    <s v="University Place School District"/>
    <s v="27-083"/>
    <s v="Pierce"/>
    <s v="10th District"/>
    <x v="0"/>
    <x v="0"/>
    <s v="No"/>
    <s v="Yes"/>
    <s v="Curtis Junior High"/>
    <s v="3725 Grandview Drive W"/>
    <m/>
    <s v="University Place"/>
    <s v="Washington"/>
    <s v="98466"/>
    <n v="249"/>
    <n v="80"/>
    <n v="582"/>
    <n v="911"/>
    <n v="0.27329999999999999"/>
    <n v="8.7800000000000003E-2"/>
    <n v="0.36109999999999998"/>
    <s v="No"/>
    <s v="No"/>
    <s v="No"/>
    <s v="No"/>
    <s v="No"/>
    <s v="No"/>
    <s v="No"/>
    <s v="No"/>
    <s v="No"/>
    <s v="Yes"/>
    <s v="Yes"/>
    <s v="No"/>
    <s v="No"/>
    <s v="No"/>
    <s v="Standard"/>
  </r>
  <r>
    <n v="159991"/>
    <x v="1965"/>
    <s v="University Place School District"/>
    <s v="27-083"/>
    <s v="Pierce"/>
    <s v="10th District"/>
    <x v="0"/>
    <x v="0"/>
    <s v="No"/>
    <s v="Yes"/>
    <s v="Curtis Senior High"/>
    <s v="8425 40TH ST. W."/>
    <m/>
    <s v="UNIVERSITY PLACE"/>
    <s v="Washington"/>
    <s v="98466"/>
    <n v="313"/>
    <n v="117"/>
    <n v="907"/>
    <n v="1337"/>
    <n v="0.2341"/>
    <n v="8.7499999999999994E-2"/>
    <n v="0.3216"/>
    <s v="No"/>
    <s v="No"/>
    <s v="No"/>
    <s v="No"/>
    <s v="No"/>
    <s v="No"/>
    <s v="No"/>
    <s v="No"/>
    <s v="No"/>
    <s v="No"/>
    <s v="No"/>
    <s v="Yes"/>
    <s v="Yes"/>
    <s v="Yes"/>
    <s v="Standard"/>
  </r>
  <r>
    <n v="159991"/>
    <x v="1966"/>
    <s v="University Place School District"/>
    <s v="27-083"/>
    <s v="Pierce"/>
    <s v="10th District"/>
    <x v="0"/>
    <x v="0"/>
    <s v="No"/>
    <s v="Yes"/>
    <s v="Drum Intermediate"/>
    <s v="4909 79th Aveneu W"/>
    <m/>
    <s v="University Place"/>
    <s v="Washington"/>
    <s v="98467"/>
    <n v="192"/>
    <n v="49"/>
    <n v="349"/>
    <n v="590"/>
    <n v="0.32540000000000002"/>
    <n v="8.3099999999999993E-2"/>
    <n v="0.40849999999999997"/>
    <s v="No"/>
    <s v="No"/>
    <s v="No"/>
    <s v="No"/>
    <s v="No"/>
    <s v="No"/>
    <s v="Yes"/>
    <s v="Yes"/>
    <s v="Yes"/>
    <s v="No"/>
    <s v="No"/>
    <s v="No"/>
    <s v="No"/>
    <s v="No"/>
    <s v="Standard"/>
  </r>
  <r>
    <n v="159991"/>
    <x v="1967"/>
    <s v="University Place School District"/>
    <s v="27-083"/>
    <s v="Pierce"/>
    <s v="10th District"/>
    <x v="0"/>
    <x v="0"/>
    <s v="No"/>
    <s v="Yes"/>
    <s v="Evergreen Primary"/>
    <s v="7102 40th Street W"/>
    <m/>
    <s v="University Place"/>
    <s v="Washington"/>
    <s v="98466"/>
    <n v="182"/>
    <n v="33"/>
    <n v="326"/>
    <n v="541"/>
    <n v="0.33639999999999998"/>
    <n v="6.0999999999999999E-2"/>
    <n v="0.39739999999999998"/>
    <s v="No"/>
    <s v="Yes"/>
    <s v="Yes"/>
    <s v="Yes"/>
    <s v="Yes"/>
    <s v="Yes"/>
    <s v="No"/>
    <s v="No"/>
    <s v="No"/>
    <s v="No"/>
    <s v="No"/>
    <s v="No"/>
    <s v="No"/>
    <s v="No"/>
    <s v="Standard"/>
  </r>
  <r>
    <n v="159991"/>
    <x v="1968"/>
    <s v="University Place School District"/>
    <s v="27-083"/>
    <s v="Pierce"/>
    <s v="10th District"/>
    <x v="0"/>
    <x v="0"/>
    <s v="No"/>
    <s v="Yes"/>
    <s v="Narrows View Intermediate"/>
    <s v="7813 44th Street W"/>
    <m/>
    <s v="University Place"/>
    <s v="Washington"/>
    <s v="98466"/>
    <n v="217"/>
    <n v="55"/>
    <n v="440"/>
    <n v="712"/>
    <n v="0.30480000000000002"/>
    <n v="7.7200000000000005E-2"/>
    <n v="0.38200000000000001"/>
    <s v="No"/>
    <s v="No"/>
    <s v="No"/>
    <s v="No"/>
    <s v="No"/>
    <s v="No"/>
    <s v="Yes"/>
    <s v="Yes"/>
    <s v="Yes"/>
    <s v="No"/>
    <s v="No"/>
    <s v="No"/>
    <s v="No"/>
    <s v="No"/>
    <s v="Standard"/>
  </r>
  <r>
    <n v="159991"/>
    <x v="1969"/>
    <s v="University Place School District"/>
    <s v="27-083"/>
    <s v="Pierce"/>
    <s v="10th District"/>
    <x v="0"/>
    <x v="0"/>
    <s v="No"/>
    <s v="Yes"/>
    <s v="Sunset Primary School"/>
    <s v="4523 97TH Drive W."/>
    <m/>
    <s v="UNIVERSITY PLACE"/>
    <s v="Washington"/>
    <s v="98466"/>
    <n v="143"/>
    <n v="37"/>
    <n v="351"/>
    <n v="531"/>
    <n v="0.26929999999999998"/>
    <n v="6.9699999999999998E-2"/>
    <n v="0.33900000000000002"/>
    <s v="Yes"/>
    <s v="Yes"/>
    <s v="Yes"/>
    <s v="Yes"/>
    <s v="Yes"/>
    <s v="Yes"/>
    <s v="No"/>
    <s v="No"/>
    <s v="No"/>
    <s v="No"/>
    <s v="No"/>
    <s v="No"/>
    <s v="No"/>
    <s v="No"/>
    <s v="Standard"/>
  </r>
  <r>
    <n v="159991"/>
    <x v="1970"/>
    <s v="University Place School District"/>
    <s v="27-083"/>
    <s v="Pierce"/>
    <s v="10th District"/>
    <x v="0"/>
    <x v="0"/>
    <s v="No"/>
    <s v="Yes"/>
    <s v="University Place Primary"/>
    <s v="2708 Grandview Drive W"/>
    <m/>
    <s v="University Place"/>
    <s v="Washington"/>
    <s v="98466"/>
    <n v="156"/>
    <n v="34"/>
    <n v="317"/>
    <n v="507"/>
    <n v="0.30769999999999997"/>
    <n v="6.7100000000000007E-2"/>
    <n v="0.37480000000000002"/>
    <s v="No"/>
    <s v="Yes"/>
    <s v="Yes"/>
    <s v="Yes"/>
    <s v="Yes"/>
    <s v="Yes"/>
    <s v="No"/>
    <s v="No"/>
    <s v="No"/>
    <s v="No"/>
    <s v="No"/>
    <s v="No"/>
    <s v="No"/>
    <s v="No"/>
    <s v="Standard"/>
  </r>
  <r>
    <n v="159450"/>
    <x v="1971"/>
    <s v="Valley School District"/>
    <s v="33-070"/>
    <s v="Stevens"/>
    <s v="5th District"/>
    <x v="0"/>
    <x v="0"/>
    <s v="No"/>
    <s v="Yes"/>
    <s v="Paideia High School"/>
    <s v="3043 Huffman Road"/>
    <m/>
    <s v="Valley"/>
    <s v="Washington"/>
    <s v="99109"/>
    <n v="36"/>
    <n v="0"/>
    <n v="9"/>
    <n v="45"/>
    <n v="0.8"/>
    <n v="0"/>
    <n v="0.8"/>
    <s v="No"/>
    <s v="No"/>
    <s v="No"/>
    <s v="No"/>
    <s v="No"/>
    <s v="No"/>
    <s v="No"/>
    <s v="No"/>
    <s v="No"/>
    <s v="No"/>
    <s v="Yes"/>
    <s v="Yes"/>
    <s v="Yes"/>
    <s v="Yes"/>
    <s v="CEP"/>
  </r>
  <r>
    <n v="159450"/>
    <x v="1972"/>
    <s v="Valley School District"/>
    <s v="33-070"/>
    <s v="Stevens"/>
    <s v="5th District"/>
    <x v="0"/>
    <x v="0"/>
    <s v="No"/>
    <s v="Yes"/>
    <s v="Valley School"/>
    <s v="3034 Huffman Road"/>
    <m/>
    <s v="Valley"/>
    <s v="Washington"/>
    <s v="99181"/>
    <n v="177"/>
    <n v="0"/>
    <n v="12"/>
    <n v="189"/>
    <n v="0.9365"/>
    <n v="0"/>
    <n v="0.9365"/>
    <s v="No"/>
    <s v="Yes"/>
    <s v="Yes"/>
    <s v="Yes"/>
    <s v="Yes"/>
    <s v="Yes"/>
    <s v="Yes"/>
    <s v="Yes"/>
    <s v="Yes"/>
    <s v="Yes"/>
    <s v="No"/>
    <s v="No"/>
    <s v="No"/>
    <s v="No"/>
    <s v="CEP"/>
  </r>
  <r>
    <n v="159879"/>
    <x v="1973"/>
    <s v="Vancouver School District"/>
    <s v="06-037"/>
    <s v="Clark"/>
    <s v="3rd District"/>
    <x v="0"/>
    <x v="0"/>
    <s v="No"/>
    <s v="Yes"/>
    <s v="Alki Middle School"/>
    <s v="1800 N. W. Bliss Rd"/>
    <m/>
    <s v="Vancouver"/>
    <s v="Washington"/>
    <s v="98685"/>
    <n v="217"/>
    <n v="0"/>
    <n v="391"/>
    <n v="608"/>
    <n v="0.3569"/>
    <n v="0"/>
    <n v="0.3569"/>
    <s v="No"/>
    <s v="No"/>
    <s v="No"/>
    <s v="No"/>
    <s v="No"/>
    <s v="No"/>
    <s v="No"/>
    <s v="Yes"/>
    <s v="Yes"/>
    <s v="Yes"/>
    <s v="No"/>
    <s v="No"/>
    <s v="No"/>
    <s v="No"/>
    <s v="CEP"/>
  </r>
  <r>
    <n v="159879"/>
    <x v="1974"/>
    <s v="Vancouver School District"/>
    <s v="06-037"/>
    <s v="Clark"/>
    <s v="3rd District"/>
    <x v="0"/>
    <x v="0"/>
    <s v="No"/>
    <s v="Yes"/>
    <s v="Benjamin Franklin Elementary"/>
    <s v="5206 Franklin St."/>
    <m/>
    <s v="Vancouver"/>
    <s v="Washington"/>
    <s v="98663"/>
    <n v="99"/>
    <n v="0"/>
    <n v="255"/>
    <n v="354"/>
    <n v="0.2797"/>
    <n v="0"/>
    <n v="0.2797"/>
    <s v="No"/>
    <s v="Yes"/>
    <s v="Yes"/>
    <s v="Yes"/>
    <s v="Yes"/>
    <s v="Yes"/>
    <s v="Yes"/>
    <s v="No"/>
    <s v="No"/>
    <s v="No"/>
    <s v="No"/>
    <s v="No"/>
    <s v="No"/>
    <s v="No"/>
    <s v="CEP"/>
  </r>
  <r>
    <n v="159879"/>
    <x v="1975"/>
    <s v="Vancouver School District"/>
    <s v="06-037"/>
    <s v="Clark"/>
    <s v="3rd District"/>
    <x v="0"/>
    <x v="0"/>
    <s v="No"/>
    <s v="Yes"/>
    <s v="Chinook Elementary"/>
    <s v="1900 N. W. Bliss Rd."/>
    <m/>
    <s v="Vancouver"/>
    <s v="Washington"/>
    <s v="98685"/>
    <n v="205"/>
    <n v="0"/>
    <n v="347"/>
    <n v="552"/>
    <n v="0.37140000000000001"/>
    <n v="0"/>
    <n v="0.37140000000000001"/>
    <s v="No"/>
    <s v="Yes"/>
    <s v="Yes"/>
    <s v="Yes"/>
    <s v="Yes"/>
    <s v="Yes"/>
    <s v="Yes"/>
    <s v="No"/>
    <s v="No"/>
    <s v="No"/>
    <s v="No"/>
    <s v="No"/>
    <s v="No"/>
    <s v="No"/>
    <s v="CEP"/>
  </r>
  <r>
    <n v="159879"/>
    <x v="1976"/>
    <s v="Vancouver School District"/>
    <s v="06-037"/>
    <s v="Clark"/>
    <s v="3rd District"/>
    <x v="0"/>
    <x v="0"/>
    <s v="No"/>
    <s v="Yes"/>
    <s v="Columbia River High School"/>
    <s v="800 N.W. 99th Street"/>
    <m/>
    <s v="Vancouver"/>
    <s v="Washington"/>
    <s v="98665"/>
    <n v="340"/>
    <n v="0"/>
    <n v="787"/>
    <n v="1127"/>
    <n v="0.30170000000000002"/>
    <n v="0"/>
    <n v="0.30170000000000002"/>
    <s v="No"/>
    <s v="No"/>
    <s v="No"/>
    <s v="No"/>
    <s v="No"/>
    <s v="No"/>
    <s v="No"/>
    <s v="No"/>
    <s v="No"/>
    <s v="No"/>
    <s v="Yes"/>
    <s v="Yes"/>
    <s v="Yes"/>
    <s v="Yes"/>
    <s v="CEP"/>
  </r>
  <r>
    <n v="159879"/>
    <x v="1977"/>
    <s v="Vancouver School District"/>
    <s v="06-037"/>
    <s v="Clark"/>
    <s v="3rd District"/>
    <x v="0"/>
    <x v="0"/>
    <s v="No"/>
    <s v="Yes"/>
    <s v="Discovery Middle School"/>
    <s v="800 East 40th Street"/>
    <m/>
    <s v="Vancouver"/>
    <s v="Washington"/>
    <s v="98663"/>
    <n v="481"/>
    <n v="0"/>
    <n v="66"/>
    <n v="547"/>
    <n v="0.87929999999999997"/>
    <n v="0"/>
    <n v="0.87929999999999997"/>
    <s v="No"/>
    <s v="No"/>
    <s v="No"/>
    <s v="No"/>
    <s v="No"/>
    <s v="No"/>
    <s v="No"/>
    <s v="Yes"/>
    <s v="Yes"/>
    <s v="Yes"/>
    <s v="No"/>
    <s v="No"/>
    <s v="No"/>
    <s v="No"/>
    <s v="CEP"/>
  </r>
  <r>
    <n v="159879"/>
    <x v="1978"/>
    <s v="Vancouver School District"/>
    <s v="06-037"/>
    <s v="Clark"/>
    <s v="3rd District"/>
    <x v="0"/>
    <x v="0"/>
    <s v="No"/>
    <s v="Yes"/>
    <s v="Dwight D. Eisenhower Elementary"/>
    <s v="9201 N. W. 9th Avenue"/>
    <m/>
    <s v="Vancouver"/>
    <s v="Washington"/>
    <s v="98665"/>
    <n v="289"/>
    <n v="0"/>
    <n v="183"/>
    <n v="472"/>
    <n v="0.61229999999999996"/>
    <n v="0"/>
    <n v="0.61229999999999996"/>
    <s v="No"/>
    <s v="Yes"/>
    <s v="Yes"/>
    <s v="Yes"/>
    <s v="Yes"/>
    <s v="Yes"/>
    <s v="Yes"/>
    <s v="No"/>
    <s v="No"/>
    <s v="No"/>
    <s v="No"/>
    <s v="No"/>
    <s v="No"/>
    <s v="No"/>
    <s v="CEP"/>
  </r>
  <r>
    <n v="159879"/>
    <x v="1979"/>
    <s v="Vancouver School District"/>
    <s v="06-037"/>
    <s v="Clark"/>
    <s v="3rd District"/>
    <x v="0"/>
    <x v="0"/>
    <s v="No"/>
    <s v="Yes"/>
    <s v="Eleanor Roosevelt  Elementary"/>
    <s v="2921 Falk Road"/>
    <m/>
    <s v="Vancouver"/>
    <s v="Washington"/>
    <s v="98661"/>
    <n v="576"/>
    <n v="0"/>
    <n v="0"/>
    <n v="576"/>
    <n v="1"/>
    <n v="0"/>
    <n v="1"/>
    <s v="No"/>
    <s v="Yes"/>
    <s v="Yes"/>
    <s v="Yes"/>
    <s v="Yes"/>
    <s v="Yes"/>
    <s v="Yes"/>
    <s v="No"/>
    <s v="No"/>
    <s v="No"/>
    <s v="No"/>
    <s v="No"/>
    <s v="No"/>
    <s v="No"/>
    <s v="CEP"/>
  </r>
  <r>
    <n v="159879"/>
    <x v="1980"/>
    <s v="Vancouver School District"/>
    <s v="06-037"/>
    <s v="Clark"/>
    <s v="3rd District"/>
    <x v="0"/>
    <x v="0"/>
    <s v="No"/>
    <s v="Yes"/>
    <s v="Felida Elementary"/>
    <s v="2700 N. W. 119th St."/>
    <m/>
    <s v="Vancouver"/>
    <s v="Washington"/>
    <s v="98685"/>
    <n v="121"/>
    <n v="0"/>
    <n v="512"/>
    <n v="633"/>
    <n v="0.19120000000000001"/>
    <n v="0"/>
    <n v="0.19120000000000001"/>
    <s v="No"/>
    <s v="Yes"/>
    <s v="Yes"/>
    <s v="Yes"/>
    <s v="Yes"/>
    <s v="Yes"/>
    <s v="Yes"/>
    <s v="No"/>
    <s v="No"/>
    <s v="No"/>
    <s v="No"/>
    <s v="No"/>
    <s v="No"/>
    <s v="No"/>
    <s v="CEP"/>
  </r>
  <r>
    <n v="159879"/>
    <x v="1981"/>
    <s v="Vancouver School District"/>
    <s v="06-037"/>
    <s v="Clark"/>
    <s v="3rd District"/>
    <x v="0"/>
    <x v="0"/>
    <s v="No"/>
    <s v="Yes"/>
    <s v="Flex Academy (formally Lewis &amp; Clark High School)"/>
    <s v="2901 General Anderson Ave."/>
    <m/>
    <s v="Vancouver"/>
    <s v="Washington"/>
    <s v="98661"/>
    <n v="51"/>
    <n v="0"/>
    <n v="36"/>
    <n v="87"/>
    <n v="0.58620000000000005"/>
    <n v="0"/>
    <n v="0.58620000000000005"/>
    <s v="No"/>
    <s v="No"/>
    <s v="No"/>
    <s v="No"/>
    <s v="No"/>
    <s v="No"/>
    <s v="No"/>
    <s v="No"/>
    <s v="No"/>
    <s v="No"/>
    <s v="Yes"/>
    <s v="Yes"/>
    <s v="Yes"/>
    <s v="Yes"/>
    <s v="CEP"/>
  </r>
  <r>
    <n v="159879"/>
    <x v="1982"/>
    <s v="Vancouver School District"/>
    <s v="06-037"/>
    <s v="Clark"/>
    <s v="3rd District"/>
    <x v="0"/>
    <x v="0"/>
    <s v="No"/>
    <s v="Yes"/>
    <s v="Fort Vancouver High School"/>
    <s v="5700 East 18th Street"/>
    <m/>
    <s v="Vancouver"/>
    <s v="Washington"/>
    <s v="98661"/>
    <n v="1304"/>
    <n v="0"/>
    <n v="197"/>
    <n v="1501"/>
    <n v="0.86880000000000002"/>
    <n v="0"/>
    <n v="0.86880000000000002"/>
    <s v="No"/>
    <s v="No"/>
    <s v="No"/>
    <s v="No"/>
    <s v="No"/>
    <s v="No"/>
    <s v="No"/>
    <s v="No"/>
    <s v="No"/>
    <s v="No"/>
    <s v="Yes"/>
    <s v="Yes"/>
    <s v="Yes"/>
    <s v="Yes"/>
    <s v="CEP"/>
  </r>
  <r>
    <n v="159879"/>
    <x v="1983"/>
    <s v="Vancouver School District"/>
    <s v="06-037"/>
    <s v="Clark"/>
    <s v="3rd District"/>
    <x v="0"/>
    <x v="0"/>
    <s v="No"/>
    <s v="Yes"/>
    <s v="Fruit Valley Elementary School"/>
    <s v="3301 Fruit Valley Rd."/>
    <m/>
    <s v="Vancouver"/>
    <s v="Washington"/>
    <s v="98660"/>
    <n v="197"/>
    <n v="0"/>
    <n v="0"/>
    <n v="197"/>
    <n v="1"/>
    <n v="0"/>
    <n v="1"/>
    <s v="No"/>
    <s v="Yes"/>
    <s v="Yes"/>
    <s v="Yes"/>
    <s v="Yes"/>
    <s v="Yes"/>
    <s v="Yes"/>
    <s v="No"/>
    <s v="No"/>
    <s v="No"/>
    <s v="No"/>
    <s v="No"/>
    <s v="No"/>
    <s v="No"/>
    <s v="CEP"/>
  </r>
  <r>
    <n v="159879"/>
    <x v="1984"/>
    <s v="Vancouver School District"/>
    <s v="06-037"/>
    <s v="Clark"/>
    <s v="3rd District"/>
    <x v="0"/>
    <x v="0"/>
    <s v="No"/>
    <s v="Yes"/>
    <s v="Gaiser Middle School"/>
    <s v="3000 NE 99th Street"/>
    <m/>
    <s v="Vancouver"/>
    <s v="Washington"/>
    <s v="98665"/>
    <n v="606"/>
    <n v="0"/>
    <n v="155"/>
    <n v="761"/>
    <n v="0.79630000000000001"/>
    <n v="0"/>
    <n v="0.79630000000000001"/>
    <s v="No"/>
    <s v="No"/>
    <s v="No"/>
    <s v="No"/>
    <s v="No"/>
    <s v="No"/>
    <s v="No"/>
    <s v="Yes"/>
    <s v="Yes"/>
    <s v="Yes"/>
    <s v="No"/>
    <s v="No"/>
    <s v="No"/>
    <s v="No"/>
    <s v="CEP"/>
  </r>
  <r>
    <n v="159879"/>
    <x v="1985"/>
    <s v="Vancouver School District"/>
    <s v="06-037"/>
    <s v="Clark"/>
    <s v="3rd District"/>
    <x v="0"/>
    <x v="0"/>
    <s v="No"/>
    <s v="Yes"/>
    <s v="GATE Program"/>
    <s v="3100 E. 18th St."/>
    <m/>
    <s v="Vancouver"/>
    <s v="Washington"/>
    <s v="98661"/>
    <n v="35"/>
    <n v="0"/>
    <n v="7"/>
    <n v="42"/>
    <n v="0.83330000000000004"/>
    <n v="0"/>
    <n v="0.83330000000000004"/>
    <s v="No"/>
    <s v="No"/>
    <s v="No"/>
    <s v="No"/>
    <s v="No"/>
    <s v="No"/>
    <s v="No"/>
    <s v="No"/>
    <s v="No"/>
    <s v="No"/>
    <s v="Yes"/>
    <s v="Yes"/>
    <s v="Yes"/>
    <s v="Yes"/>
    <s v="CEP"/>
  </r>
  <r>
    <n v="159879"/>
    <x v="1986"/>
    <s v="Vancouver School District"/>
    <s v="06-037"/>
    <s v="Clark"/>
    <s v="3rd District"/>
    <x v="0"/>
    <x v="0"/>
    <s v="No"/>
    <s v="Yes"/>
    <s v="George C Marshall Elementary School"/>
    <s v="6400 MacArthur Blvd."/>
    <m/>
    <s v="Vancouver"/>
    <s v="Washington"/>
    <s v="98661"/>
    <n v="454"/>
    <n v="0"/>
    <n v="36"/>
    <n v="490"/>
    <n v="0.92649999999999999"/>
    <n v="0"/>
    <n v="0.92649999999999999"/>
    <s v="Yes"/>
    <s v="Yes"/>
    <s v="Yes"/>
    <s v="Yes"/>
    <s v="Yes"/>
    <s v="Yes"/>
    <s v="Yes"/>
    <s v="No"/>
    <s v="No"/>
    <s v="No"/>
    <s v="No"/>
    <s v="No"/>
    <s v="No"/>
    <s v="No"/>
    <s v="CEP"/>
  </r>
  <r>
    <n v="159879"/>
    <x v="1987"/>
    <s v="Vancouver School District"/>
    <s v="06-037"/>
    <s v="Clark"/>
    <s v="3rd District"/>
    <x v="0"/>
    <x v="0"/>
    <s v="No"/>
    <s v="Yes"/>
    <s v="Harney Elementary School"/>
    <s v="3212 East Evergreen Blvd."/>
    <m/>
    <s v="Vancouver"/>
    <s v="Washington"/>
    <s v="98661"/>
    <n v="395"/>
    <n v="0"/>
    <n v="126"/>
    <n v="521"/>
    <n v="0.75819999999999999"/>
    <n v="0"/>
    <n v="0.75819999999999999"/>
    <s v="No"/>
    <s v="Yes"/>
    <s v="Yes"/>
    <s v="Yes"/>
    <s v="Yes"/>
    <s v="Yes"/>
    <s v="Yes"/>
    <s v="No"/>
    <s v="No"/>
    <s v="No"/>
    <s v="No"/>
    <s v="No"/>
    <s v="No"/>
    <s v="No"/>
    <s v="CEP"/>
  </r>
  <r>
    <n v="159879"/>
    <x v="1988"/>
    <s v="Vancouver School District"/>
    <s v="06-037"/>
    <s v="Clark"/>
    <s v="3rd District"/>
    <x v="0"/>
    <x v="0"/>
    <s v="No"/>
    <s v="Yes"/>
    <s v="Harry S Truman Elementary"/>
    <s v="4505 N. E. 42nd Avenue"/>
    <m/>
    <s v="Vancouver"/>
    <s v="Washington"/>
    <s v="98661"/>
    <n v="429"/>
    <n v="0"/>
    <n v="63"/>
    <n v="492"/>
    <n v="0.872"/>
    <n v="0"/>
    <n v="0.872"/>
    <s v="Yes"/>
    <s v="Yes"/>
    <s v="Yes"/>
    <s v="Yes"/>
    <s v="Yes"/>
    <s v="Yes"/>
    <s v="Yes"/>
    <s v="No"/>
    <s v="No"/>
    <s v="No"/>
    <s v="No"/>
    <s v="No"/>
    <s v="No"/>
    <s v="No"/>
    <s v="CEP"/>
  </r>
  <r>
    <n v="159879"/>
    <x v="1989"/>
    <s v="Vancouver School District"/>
    <s v="06-037"/>
    <s v="Clark"/>
    <s v="3rd District"/>
    <x v="0"/>
    <x v="0"/>
    <s v="No"/>
    <s v="Yes"/>
    <s v="Hazel Dell Elementary School"/>
    <s v="511 N. E. Anderson Rd."/>
    <m/>
    <s v="Vancouver"/>
    <s v="Washington"/>
    <s v="98665"/>
    <n v="319"/>
    <n v="0"/>
    <n v="77"/>
    <n v="396"/>
    <n v="0.80559999999999998"/>
    <n v="0"/>
    <n v="0.80559999999999998"/>
    <s v="No"/>
    <s v="Yes"/>
    <s v="Yes"/>
    <s v="Yes"/>
    <s v="Yes"/>
    <s v="Yes"/>
    <s v="Yes"/>
    <s v="No"/>
    <s v="No"/>
    <s v="No"/>
    <s v="No"/>
    <s v="No"/>
    <s v="No"/>
    <s v="No"/>
    <s v="CEP"/>
  </r>
  <r>
    <n v="159879"/>
    <x v="1990"/>
    <s v="Vancouver School District"/>
    <s v="06-037"/>
    <s v="Clark"/>
    <s v="3rd District"/>
    <x v="0"/>
    <x v="0"/>
    <s v="No"/>
    <s v="Yes"/>
    <s v="Heights Campus"/>
    <s v="6451 MacArthur Blvd"/>
    <m/>
    <s v="Vancouver"/>
    <s v="Washington"/>
    <s v="98664"/>
    <n v="137"/>
    <n v="0"/>
    <n v="47"/>
    <n v="184"/>
    <n v="0.74460000000000004"/>
    <n v="0"/>
    <n v="0.74460000000000004"/>
    <s v="No"/>
    <s v="Yes"/>
    <s v="Yes"/>
    <s v="Yes"/>
    <s v="Yes"/>
    <s v="Yes"/>
    <s v="Yes"/>
    <s v="Yes"/>
    <s v="Yes"/>
    <s v="Yes"/>
    <s v="Yes"/>
    <s v="Yes"/>
    <s v="Yes"/>
    <s v="Yes"/>
    <s v="CEP"/>
  </r>
  <r>
    <n v="159879"/>
    <x v="1991"/>
    <s v="Vancouver School District"/>
    <s v="06-037"/>
    <s v="Clark"/>
    <s v="3rd District"/>
    <x v="0"/>
    <x v="0"/>
    <s v="No"/>
    <s v="Yes"/>
    <s v="Hough Elementary School"/>
    <s v="1900 Daniels Street"/>
    <m/>
    <s v="Vancouver"/>
    <s v="Washington"/>
    <s v="98660"/>
    <n v="208"/>
    <n v="0"/>
    <n v="49"/>
    <n v="257"/>
    <n v="0.80930000000000002"/>
    <n v="0"/>
    <n v="0.80930000000000002"/>
    <s v="No"/>
    <s v="Yes"/>
    <s v="Yes"/>
    <s v="Yes"/>
    <s v="Yes"/>
    <s v="Yes"/>
    <s v="Yes"/>
    <s v="No"/>
    <s v="No"/>
    <s v="No"/>
    <s v="No"/>
    <s v="No"/>
    <s v="No"/>
    <s v="No"/>
    <s v="CEP"/>
  </r>
  <r>
    <n v="159879"/>
    <x v="1992"/>
    <s v="Vancouver School District"/>
    <s v="06-037"/>
    <s v="Clark"/>
    <s v="3rd District"/>
    <x v="0"/>
    <x v="0"/>
    <s v="No"/>
    <s v="Yes"/>
    <s v="Hudson's Bay High School"/>
    <s v="1601 E. McLoughlin Blvd."/>
    <m/>
    <s v="Vancouver"/>
    <s v="Washington"/>
    <s v="98663"/>
    <n v="889"/>
    <n v="0"/>
    <n v="284"/>
    <n v="1173"/>
    <n v="0.75790000000000002"/>
    <n v="0"/>
    <n v="0.75790000000000002"/>
    <s v="No"/>
    <s v="No"/>
    <s v="No"/>
    <s v="No"/>
    <s v="No"/>
    <s v="No"/>
    <s v="No"/>
    <s v="No"/>
    <s v="No"/>
    <s v="No"/>
    <s v="Yes"/>
    <s v="Yes"/>
    <s v="Yes"/>
    <s v="Yes"/>
    <s v="CEP"/>
  </r>
  <r>
    <n v="159879"/>
    <x v="1993"/>
    <s v="Vancouver School District"/>
    <s v="06-037"/>
    <s v="Clark"/>
    <s v="3rd District"/>
    <x v="0"/>
    <x v="0"/>
    <s v="No"/>
    <s v="Yes"/>
    <s v="iTech Preparatory"/>
    <s v="16100 NE 50th Ave."/>
    <m/>
    <s v="Vancouver"/>
    <s v="Washington"/>
    <s v="98686"/>
    <n v="224"/>
    <n v="0"/>
    <n v="383"/>
    <n v="607"/>
    <n v="0.36899999999999999"/>
    <n v="0"/>
    <n v="0.36899999999999999"/>
    <s v="No"/>
    <s v="No"/>
    <s v="No"/>
    <s v="No"/>
    <s v="No"/>
    <s v="No"/>
    <s v="No"/>
    <s v="Yes"/>
    <s v="Yes"/>
    <s v="Yes"/>
    <s v="Yes"/>
    <s v="Yes"/>
    <s v="Yes"/>
    <s v="Yes"/>
    <s v="CEP"/>
  </r>
  <r>
    <n v="159879"/>
    <x v="1994"/>
    <s v="Vancouver School District"/>
    <s v="06-037"/>
    <s v="Clark"/>
    <s v="3rd District"/>
    <x v="0"/>
    <x v="0"/>
    <s v="No"/>
    <s v="Yes"/>
    <s v="Jason Lee Middle School"/>
    <s v="8500 N. W. 9th Avenue"/>
    <m/>
    <s v="Vancouver"/>
    <s v="Washington"/>
    <s v="98665"/>
    <n v="366"/>
    <n v="0"/>
    <n v="174"/>
    <n v="540"/>
    <n v="0.67779999999999996"/>
    <n v="0"/>
    <n v="0.67779999999999996"/>
    <s v="No"/>
    <s v="No"/>
    <s v="No"/>
    <s v="No"/>
    <s v="No"/>
    <s v="No"/>
    <s v="No"/>
    <s v="Yes"/>
    <s v="Yes"/>
    <s v="Yes"/>
    <s v="No"/>
    <s v="No"/>
    <s v="No"/>
    <s v="No"/>
    <s v="CEP"/>
  </r>
  <r>
    <n v="159879"/>
    <x v="1995"/>
    <s v="Vancouver School District"/>
    <s v="06-037"/>
    <s v="Clark"/>
    <s v="3rd District"/>
    <x v="0"/>
    <x v="0"/>
    <s v="No"/>
    <s v="Yes"/>
    <s v="Jim Tangeman Center"/>
    <s v="3200 E. 18th Street"/>
    <m/>
    <s v="Vancouver"/>
    <s v="Washington"/>
    <s v="98661"/>
    <n v="57"/>
    <n v="0"/>
    <n v="7"/>
    <n v="64"/>
    <n v="0.89059999999999995"/>
    <n v="0"/>
    <n v="0.89059999999999995"/>
    <s v="No"/>
    <s v="Yes"/>
    <s v="Yes"/>
    <s v="Yes"/>
    <s v="Yes"/>
    <s v="Yes"/>
    <s v="Yes"/>
    <s v="Yes"/>
    <s v="Yes"/>
    <s v="Yes"/>
    <s v="Yes"/>
    <s v="Yes"/>
    <s v="Yes"/>
    <s v="Yes"/>
    <s v="CEP"/>
  </r>
  <r>
    <n v="159879"/>
    <x v="1996"/>
    <s v="Vancouver School District"/>
    <s v="06-037"/>
    <s v="Clark"/>
    <s v="3rd District"/>
    <x v="0"/>
    <x v="0"/>
    <s v="No"/>
    <s v="Yes"/>
    <s v="Lake Shore Elementary"/>
    <s v="9300 N. W. 21st Avenue"/>
    <m/>
    <s v="Vancouver"/>
    <s v="Washington"/>
    <s v="98665"/>
    <n v="133"/>
    <n v="0"/>
    <n v="233"/>
    <n v="366"/>
    <n v="0.3634"/>
    <n v="0"/>
    <n v="0.3634"/>
    <s v="No"/>
    <s v="Yes"/>
    <s v="Yes"/>
    <s v="Yes"/>
    <s v="Yes"/>
    <s v="Yes"/>
    <s v="Yes"/>
    <s v="No"/>
    <s v="No"/>
    <s v="No"/>
    <s v="No"/>
    <s v="No"/>
    <s v="No"/>
    <s v="No"/>
    <s v="CEP"/>
  </r>
  <r>
    <n v="159879"/>
    <x v="1997"/>
    <s v="Vancouver School District"/>
    <s v="06-037"/>
    <s v="Clark"/>
    <s v="3rd District"/>
    <x v="0"/>
    <x v="0"/>
    <s v="No"/>
    <s v="Yes"/>
    <s v="Lincoln Elementary School"/>
    <s v="4200 Daniels St."/>
    <m/>
    <s v="Vancouver"/>
    <s v="Washington"/>
    <s v="98661"/>
    <n v="266"/>
    <n v="0"/>
    <n v="79"/>
    <n v="345"/>
    <n v="0.77100000000000002"/>
    <n v="0"/>
    <n v="0.77100000000000002"/>
    <s v="No"/>
    <s v="Yes"/>
    <s v="Yes"/>
    <s v="Yes"/>
    <s v="Yes"/>
    <s v="Yes"/>
    <s v="Yes"/>
    <s v="No"/>
    <s v="No"/>
    <s v="No"/>
    <s v="No"/>
    <s v="No"/>
    <s v="No"/>
    <s v="No"/>
    <s v="CEP"/>
  </r>
  <r>
    <n v="159879"/>
    <x v="1998"/>
    <s v="Vancouver School District"/>
    <s v="06-037"/>
    <s v="Clark"/>
    <s v="3rd District"/>
    <x v="0"/>
    <x v="0"/>
    <s v="No"/>
    <s v="Yes"/>
    <s v="Martin Luther King Elementary School"/>
    <s v="8100 Northeast 28th Street"/>
    <m/>
    <s v="Vancouver"/>
    <s v="Washington"/>
    <s v="98662"/>
    <n v="465"/>
    <n v="0"/>
    <n v="0"/>
    <n v="465"/>
    <n v="1"/>
    <n v="0"/>
    <n v="1"/>
    <s v="Yes"/>
    <s v="Yes"/>
    <s v="Yes"/>
    <s v="Yes"/>
    <s v="Yes"/>
    <s v="Yes"/>
    <s v="Yes"/>
    <s v="No"/>
    <s v="No"/>
    <s v="No"/>
    <s v="No"/>
    <s v="No"/>
    <s v="No"/>
    <s v="No"/>
    <s v="CEP"/>
  </r>
  <r>
    <n v="159879"/>
    <x v="1999"/>
    <s v="Vancouver School District"/>
    <s v="06-037"/>
    <s v="Clark"/>
    <s v="3rd District"/>
    <x v="0"/>
    <x v="0"/>
    <s v="No"/>
    <s v="Yes"/>
    <s v="McLoughlin Middle School"/>
    <s v="5802 MacArthur Blvd."/>
    <m/>
    <s v="Vancouver"/>
    <s v="Washington"/>
    <s v="98661"/>
    <n v="912"/>
    <n v="0"/>
    <n v="0"/>
    <n v="912"/>
    <n v="1"/>
    <n v="0"/>
    <n v="1"/>
    <s v="No"/>
    <s v="No"/>
    <s v="No"/>
    <s v="No"/>
    <s v="No"/>
    <s v="No"/>
    <s v="No"/>
    <s v="Yes"/>
    <s v="Yes"/>
    <s v="Yes"/>
    <s v="No"/>
    <s v="No"/>
    <s v="No"/>
    <s v="No"/>
    <s v="CEP"/>
  </r>
  <r>
    <n v="159879"/>
    <x v="2000"/>
    <s v="Vancouver School District"/>
    <s v="06-037"/>
    <s v="Clark"/>
    <s v="3rd District"/>
    <x v="0"/>
    <x v="0"/>
    <s v="No"/>
    <s v="Yes"/>
    <s v="Minnehaha Elementary School"/>
    <s v="2800 N. E. 54th Street"/>
    <m/>
    <s v="Vancouver"/>
    <s v="Washington"/>
    <s v="98663"/>
    <n v="338"/>
    <n v="0"/>
    <n v="186"/>
    <n v="524"/>
    <n v="0.64500000000000002"/>
    <n v="0"/>
    <n v="0.64500000000000002"/>
    <s v="No"/>
    <s v="Yes"/>
    <s v="Yes"/>
    <s v="Yes"/>
    <s v="Yes"/>
    <s v="Yes"/>
    <s v="Yes"/>
    <s v="No"/>
    <s v="No"/>
    <s v="No"/>
    <s v="No"/>
    <s v="No"/>
    <s v="No"/>
    <s v="No"/>
    <s v="CEP"/>
  </r>
  <r>
    <n v="159879"/>
    <x v="2001"/>
    <s v="Vancouver School District"/>
    <s v="06-037"/>
    <s v="Clark"/>
    <s v="3rd District"/>
    <x v="0"/>
    <x v="0"/>
    <s v="No"/>
    <s v="Yes"/>
    <s v="Peter S. Ogden Elementary School"/>
    <s v="3200 NE 86th Ave"/>
    <m/>
    <s v="Vancouver"/>
    <s v="Washington"/>
    <s v="98662"/>
    <n v="649"/>
    <n v="0"/>
    <n v="28"/>
    <n v="677"/>
    <n v="0.95860000000000001"/>
    <n v="0"/>
    <n v="0.95860000000000001"/>
    <s v="Yes"/>
    <s v="Yes"/>
    <s v="Yes"/>
    <s v="Yes"/>
    <s v="Yes"/>
    <s v="Yes"/>
    <s v="Yes"/>
    <s v="No"/>
    <s v="No"/>
    <s v="No"/>
    <s v="No"/>
    <s v="No"/>
    <s v="No"/>
    <s v="No"/>
    <s v="CEP"/>
  </r>
  <r>
    <n v="159879"/>
    <x v="2002"/>
    <s v="Vancouver School District"/>
    <s v="06-037"/>
    <s v="Clark"/>
    <s v="3rd District"/>
    <x v="0"/>
    <x v="0"/>
    <s v="No"/>
    <s v="Yes"/>
    <s v="Sacajawea Elementary"/>
    <s v="700 N. E. 112th St."/>
    <m/>
    <s v="Vancouver"/>
    <s v="Washington"/>
    <s v="98665"/>
    <n v="224"/>
    <n v="0"/>
    <n v="158"/>
    <n v="382"/>
    <n v="0.58640000000000003"/>
    <n v="0"/>
    <n v="0.58640000000000003"/>
    <s v="No"/>
    <s v="Yes"/>
    <s v="Yes"/>
    <s v="Yes"/>
    <s v="Yes"/>
    <s v="Yes"/>
    <s v="Yes"/>
    <s v="No"/>
    <s v="No"/>
    <s v="No"/>
    <s v="No"/>
    <s v="No"/>
    <s v="No"/>
    <s v="No"/>
    <s v="CEP"/>
  </r>
  <r>
    <n v="159879"/>
    <x v="2003"/>
    <s v="Vancouver School District"/>
    <s v="06-037"/>
    <s v="Clark"/>
    <s v="3rd District"/>
    <x v="0"/>
    <x v="0"/>
    <s v="No"/>
    <s v="Yes"/>
    <s v="Salmon Creek Elementary"/>
    <s v="1601 N. E. 129th St."/>
    <m/>
    <s v="Vancouver"/>
    <s v="Washington"/>
    <s v="98685"/>
    <n v="166"/>
    <n v="0"/>
    <n v="240"/>
    <n v="406"/>
    <n v="0.40889999999999999"/>
    <n v="0"/>
    <n v="0.40889999999999999"/>
    <s v="No"/>
    <s v="Yes"/>
    <s v="Yes"/>
    <s v="Yes"/>
    <s v="Yes"/>
    <s v="Yes"/>
    <s v="Yes"/>
    <s v="No"/>
    <s v="No"/>
    <s v="No"/>
    <s v="No"/>
    <s v="No"/>
    <s v="No"/>
    <s v="No"/>
    <s v="CEP"/>
  </r>
  <r>
    <n v="159879"/>
    <x v="2004"/>
    <s v="Vancouver School District"/>
    <s v="06-037"/>
    <s v="Clark"/>
    <s v="3rd District"/>
    <x v="0"/>
    <x v="0"/>
    <s v="No"/>
    <s v="Yes"/>
    <s v="Sarah J. Anderson Elementary"/>
    <s v="2215 N. E. 104th Street"/>
    <m/>
    <s v="Vancouver"/>
    <s v="Washington"/>
    <s v="98686"/>
    <n v="423"/>
    <n v="0"/>
    <n v="233"/>
    <n v="656"/>
    <n v="0.64480000000000004"/>
    <n v="0"/>
    <n v="0.64480000000000004"/>
    <s v="No"/>
    <s v="Yes"/>
    <s v="Yes"/>
    <s v="Yes"/>
    <s v="Yes"/>
    <s v="Yes"/>
    <s v="Yes"/>
    <s v="No"/>
    <s v="No"/>
    <s v="No"/>
    <s v="No"/>
    <s v="No"/>
    <s v="No"/>
    <s v="No"/>
    <s v="CEP"/>
  </r>
  <r>
    <n v="159879"/>
    <x v="2005"/>
    <s v="Vancouver School District"/>
    <s v="06-037"/>
    <s v="Clark"/>
    <s v="3rd District"/>
    <x v="0"/>
    <x v="0"/>
    <s v="No"/>
    <s v="Yes"/>
    <s v="Skyview High School"/>
    <s v="1300 N. W. 139th Street"/>
    <m/>
    <s v="Vancouver"/>
    <s v="Washington"/>
    <s v="98685"/>
    <n v="577"/>
    <n v="0"/>
    <n v="1166"/>
    <n v="1743"/>
    <n v="0.33100000000000002"/>
    <n v="0"/>
    <n v="0.33100000000000002"/>
    <s v="No"/>
    <s v="No"/>
    <s v="No"/>
    <s v="No"/>
    <s v="No"/>
    <s v="No"/>
    <s v="No"/>
    <s v="No"/>
    <s v="No"/>
    <s v="No"/>
    <s v="Yes"/>
    <s v="Yes"/>
    <s v="Yes"/>
    <s v="Yes"/>
    <s v="CEP"/>
  </r>
  <r>
    <n v="159879"/>
    <x v="2006"/>
    <s v="Vancouver School District"/>
    <s v="06-037"/>
    <s v="Clark"/>
    <s v="3rd District"/>
    <x v="0"/>
    <x v="0"/>
    <s v="No"/>
    <s v="Yes"/>
    <s v="Thomas Jefferson Middle School"/>
    <s v="3000 NW 119th St."/>
    <m/>
    <s v="Vancouver"/>
    <s v="Washington"/>
    <s v="98685"/>
    <n v="262"/>
    <n v="0"/>
    <n v="474"/>
    <n v="736"/>
    <n v="0.35599999999999998"/>
    <n v="0"/>
    <n v="0.35599999999999998"/>
    <s v="No"/>
    <s v="No"/>
    <s v="No"/>
    <s v="No"/>
    <s v="No"/>
    <s v="No"/>
    <s v="No"/>
    <s v="Yes"/>
    <s v="Yes"/>
    <s v="Yes"/>
    <s v="No"/>
    <s v="No"/>
    <s v="No"/>
    <s v="No"/>
    <s v="CEP"/>
  </r>
  <r>
    <n v="159879"/>
    <x v="2007"/>
    <s v="Vancouver School District"/>
    <s v="06-037"/>
    <s v="Clark"/>
    <s v="3rd District"/>
    <x v="0"/>
    <x v="0"/>
    <s v="No"/>
    <s v="Yes"/>
    <s v="Vancouver School of Arts and Academics"/>
    <s v="3101 Main Street"/>
    <m/>
    <s v="Vancouver"/>
    <s v="Washington"/>
    <s v="98663"/>
    <n v="204"/>
    <n v="0"/>
    <n v="569"/>
    <n v="773"/>
    <n v="0.26390000000000002"/>
    <n v="0"/>
    <n v="0.26390000000000002"/>
    <s v="No"/>
    <s v="No"/>
    <s v="No"/>
    <s v="No"/>
    <s v="No"/>
    <s v="No"/>
    <s v="No"/>
    <s v="Yes"/>
    <s v="Yes"/>
    <s v="Yes"/>
    <s v="Yes"/>
    <s v="Yes"/>
    <s v="Yes"/>
    <s v="Yes"/>
    <s v="CEP"/>
  </r>
  <r>
    <n v="159879"/>
    <x v="2008"/>
    <s v="Vancouver School District"/>
    <s v="06-037"/>
    <s v="Clark"/>
    <s v="3rd District"/>
    <x v="0"/>
    <x v="0"/>
    <s v="No"/>
    <s v="Yes"/>
    <s v="Walnut Grove Elementary"/>
    <s v="6103 N. E. 72nd Avenue"/>
    <m/>
    <s v="Vancouver"/>
    <s v="Washington"/>
    <s v="98661"/>
    <n v="546"/>
    <n v="0"/>
    <n v="114"/>
    <n v="660"/>
    <n v="0.82730000000000004"/>
    <n v="0"/>
    <n v="0.82730000000000004"/>
    <s v="No"/>
    <s v="Yes"/>
    <s v="Yes"/>
    <s v="Yes"/>
    <s v="Yes"/>
    <s v="Yes"/>
    <s v="Yes"/>
    <s v="No"/>
    <s v="No"/>
    <s v="No"/>
    <s v="No"/>
    <s v="No"/>
    <s v="No"/>
    <s v="No"/>
    <s v="CEP"/>
  </r>
  <r>
    <n v="159879"/>
    <x v="2009"/>
    <s v="Vancouver School District"/>
    <s v="06-037"/>
    <s v="Clark"/>
    <s v="3rd District"/>
    <x v="0"/>
    <x v="0"/>
    <s v="No"/>
    <s v="Yes"/>
    <s v="Washington Elementary"/>
    <s v="2908 S Street"/>
    <m/>
    <s v="Vancouver"/>
    <s v="Washington"/>
    <s v="98663"/>
    <n v="250"/>
    <n v="0"/>
    <n v="0"/>
    <n v="250"/>
    <n v="1"/>
    <n v="0"/>
    <n v="1"/>
    <s v="No"/>
    <s v="Yes"/>
    <s v="Yes"/>
    <s v="Yes"/>
    <s v="Yes"/>
    <s v="Yes"/>
    <s v="Yes"/>
    <s v="No"/>
    <s v="No"/>
    <s v="No"/>
    <s v="No"/>
    <s v="No"/>
    <s v="No"/>
    <s v="No"/>
    <s v="CEP"/>
  </r>
  <r>
    <n v="159929"/>
    <x v="2010"/>
    <s v="Vashon Island School District"/>
    <s v="17-402"/>
    <s v="King"/>
    <s v="7th District"/>
    <x v="0"/>
    <x v="0"/>
    <s v="No"/>
    <s v="Yes"/>
    <s v="Chautauqua  Elementary"/>
    <s v="PO Box 547"/>
    <m/>
    <s v="Vashon"/>
    <s v="Washington"/>
    <s v="98070"/>
    <n v="112"/>
    <n v="30"/>
    <n v="383"/>
    <n v="525"/>
    <n v="0.21329999999999999"/>
    <n v="5.7099999999999998E-2"/>
    <n v="0.27050000000000002"/>
    <s v="Yes"/>
    <s v="Yes"/>
    <s v="Yes"/>
    <s v="Yes"/>
    <s v="Yes"/>
    <s v="Yes"/>
    <s v="Yes"/>
    <s v="No"/>
    <s v="No"/>
    <s v="No"/>
    <s v="No"/>
    <s v="No"/>
    <s v="No"/>
    <s v="No"/>
    <s v="Standard"/>
  </r>
  <r>
    <n v="159929"/>
    <x v="2011"/>
    <s v="Vashon Island School District"/>
    <s v="17-402"/>
    <s v="King"/>
    <s v="7th District"/>
    <x v="0"/>
    <x v="0"/>
    <s v="No"/>
    <s v="Yes"/>
    <s v="McMurray Middle"/>
    <s v="PO Box 547"/>
    <m/>
    <s v="Vashon"/>
    <s v="Washington"/>
    <s v="98070"/>
    <n v="58"/>
    <n v="23"/>
    <n v="273"/>
    <n v="354"/>
    <n v="0.1638"/>
    <n v="6.5000000000000002E-2"/>
    <n v="0.2288"/>
    <s v="No"/>
    <s v="No"/>
    <s v="No"/>
    <s v="No"/>
    <s v="No"/>
    <s v="No"/>
    <s v="No"/>
    <s v="Yes"/>
    <s v="Yes"/>
    <s v="Yes"/>
    <s v="No"/>
    <s v="No"/>
    <s v="No"/>
    <s v="No"/>
    <s v="Standard"/>
  </r>
  <r>
    <n v="159929"/>
    <x v="2012"/>
    <s v="Vashon Island School District"/>
    <s v="17-402"/>
    <s v="King"/>
    <s v="7th District"/>
    <x v="0"/>
    <x v="0"/>
    <s v="No"/>
    <s v="Yes"/>
    <s v="Vashon Island High"/>
    <s v="PO Box 547"/>
    <m/>
    <s v="Vashon"/>
    <s v="Washington"/>
    <s v="98070"/>
    <n v="110"/>
    <n v="35"/>
    <n v="509"/>
    <n v="654"/>
    <n v="0.16819999999999999"/>
    <n v="5.3499999999999999E-2"/>
    <n v="0.22170000000000001"/>
    <s v="No"/>
    <s v="No"/>
    <s v="No"/>
    <s v="No"/>
    <s v="No"/>
    <s v="No"/>
    <s v="No"/>
    <s v="No"/>
    <s v="No"/>
    <s v="No"/>
    <s v="Yes"/>
    <s v="Yes"/>
    <s v="Yes"/>
    <s v="Yes"/>
    <s v="Standard"/>
  </r>
  <r>
    <n v="159737"/>
    <x v="2013"/>
    <s v="Visitation Catholic School"/>
    <m/>
    <s v="Pierce"/>
    <s v="6th District"/>
    <x v="1"/>
    <x v="0"/>
    <s v="No"/>
    <s v="Yes"/>
    <s v="Visitation Catholic STEM Academy"/>
    <s v="3306 S. 58th St."/>
    <m/>
    <s v="Tacoma"/>
    <s v="Washington"/>
    <s v="98409"/>
    <n v="29"/>
    <n v="19"/>
    <n v="90"/>
    <n v="138"/>
    <n v="0.21010000000000001"/>
    <n v="0.13769999999999999"/>
    <n v="0.3478"/>
    <s v="Yes"/>
    <s v="Yes"/>
    <s v="Yes"/>
    <s v="Yes"/>
    <s v="Yes"/>
    <s v="Yes"/>
    <s v="Yes"/>
    <s v="Yes"/>
    <s v="Yes"/>
    <s v="Yes"/>
    <s v="No"/>
    <s v="No"/>
    <s v="No"/>
    <s v="No"/>
    <s v="Standard"/>
  </r>
  <r>
    <n v="159521"/>
    <x v="2014"/>
    <s v="WA HE LUT Indian School Agency"/>
    <s v="34-901"/>
    <s v="Thurston"/>
    <s v="10th District"/>
    <x v="0"/>
    <x v="0"/>
    <s v="No"/>
    <s v="Yes"/>
    <s v="Wa He Lut Indian School"/>
    <s v="11110 Conine Ave. SE"/>
    <m/>
    <s v="Olympia"/>
    <s v="Washington"/>
    <s v="98513"/>
    <n v="113"/>
    <n v="0"/>
    <n v="21"/>
    <n v="134"/>
    <n v="0.84330000000000005"/>
    <n v="0"/>
    <n v="0.84330000000000005"/>
    <s v="No"/>
    <s v="Yes"/>
    <s v="Yes"/>
    <s v="Yes"/>
    <s v="Yes"/>
    <s v="Yes"/>
    <s v="Yes"/>
    <s v="Yes"/>
    <s v="Yes"/>
    <s v="Yes"/>
    <s v="No"/>
    <s v="No"/>
    <s v="No"/>
    <s v="No"/>
    <s v="CEP"/>
  </r>
  <r>
    <n v="159832"/>
    <x v="2015"/>
    <s v="WA St Ctr for Childhood Deafness &amp; Hearing Loss (frm WaStSch4Deaf)"/>
    <s v="34-975"/>
    <s v="Clark"/>
    <s v="3rd District"/>
    <x v="0"/>
    <x v="1"/>
    <s v="Yes"/>
    <s v="No"/>
    <s v="Kastel Building (Central Dining)"/>
    <s v="611 Grand Blvd."/>
    <m/>
    <s v="Vancouver"/>
    <s v="Washington"/>
    <s v="98661"/>
    <n v="42"/>
    <n v="28"/>
    <n v="48"/>
    <n v="118"/>
    <n v="0.35589999999999999"/>
    <n v="0.23730000000000001"/>
    <n v="0.59319999999999995"/>
    <s v="Yes"/>
    <s v="Yes"/>
    <s v="Yes"/>
    <s v="Yes"/>
    <s v="Yes"/>
    <s v="Yes"/>
    <s v="Yes"/>
    <s v="Yes"/>
    <s v="Yes"/>
    <s v="Yes"/>
    <s v="Yes"/>
    <s v="Yes"/>
    <s v="Yes"/>
    <s v="Yes"/>
    <s v="Standard"/>
  </r>
  <r>
    <n v="159190"/>
    <x v="2016"/>
    <s v="Wahkiakum School District"/>
    <s v="35-200"/>
    <s v="Out of WA"/>
    <s v="3rd District"/>
    <x v="0"/>
    <x v="0"/>
    <s v="No"/>
    <s v="Yes"/>
    <s v="Julius A Wendt Elementary/John C Thomas Middle School"/>
    <s v="P.O. BOX 398"/>
    <s v="265 S. 3rd St."/>
    <s v="Cathlamet"/>
    <s v="Washington"/>
    <s v="98612"/>
    <n v="190"/>
    <n v="0"/>
    <n v="56"/>
    <n v="246"/>
    <n v="0.77239999999999998"/>
    <n v="0"/>
    <n v="0.77239999999999998"/>
    <s v="No"/>
    <s v="Yes"/>
    <s v="Yes"/>
    <s v="Yes"/>
    <s v="Yes"/>
    <s v="Yes"/>
    <s v="Yes"/>
    <s v="Yes"/>
    <s v="Yes"/>
    <s v="Yes"/>
    <s v="No"/>
    <s v="No"/>
    <s v="No"/>
    <s v="No"/>
    <s v="CEP"/>
  </r>
  <r>
    <n v="159190"/>
    <x v="2017"/>
    <s v="Wahkiakum School District"/>
    <s v="35-200"/>
    <s v="Out of WA"/>
    <s v="3rd District"/>
    <x v="0"/>
    <x v="0"/>
    <s v="No"/>
    <s v="Yes"/>
    <s v="Wahkiakum High School"/>
    <s v="P.O. BOX 398"/>
    <s v="500 S. 3rd St."/>
    <s v="Cathlamet"/>
    <s v="Washington"/>
    <s v="98612"/>
    <n v="121"/>
    <n v="0"/>
    <n v="40"/>
    <n v="161"/>
    <n v="0.75160000000000005"/>
    <n v="0"/>
    <n v="0.75160000000000005"/>
    <s v="No"/>
    <s v="No"/>
    <s v="No"/>
    <s v="No"/>
    <s v="No"/>
    <s v="No"/>
    <s v="No"/>
    <s v="No"/>
    <s v="No"/>
    <s v="No"/>
    <s v="Yes"/>
    <s v="Yes"/>
    <s v="Yes"/>
    <s v="Yes"/>
    <s v="CEP"/>
  </r>
  <r>
    <n v="159983"/>
    <x v="2018"/>
    <s v="Wahluke School District"/>
    <s v="13-073"/>
    <s v="Grant"/>
    <s v="4th District"/>
    <x v="0"/>
    <x v="0"/>
    <s v="No"/>
    <s v="Yes"/>
    <s v="Mattawa Elementary School"/>
    <s v="400 N Boundary"/>
    <s v="PO Box 907"/>
    <s v="Mattawa"/>
    <s v="Washington"/>
    <s v="99349"/>
    <n v="477"/>
    <n v="0"/>
    <n v="0"/>
    <n v="477"/>
    <n v="1"/>
    <n v="0"/>
    <n v="1"/>
    <s v="Yes"/>
    <s v="Yes"/>
    <s v="Yes"/>
    <s v="Yes"/>
    <s v="Yes"/>
    <s v="Yes"/>
    <s v="Yes"/>
    <s v="No"/>
    <s v="No"/>
    <s v="No"/>
    <s v="No"/>
    <s v="No"/>
    <s v="No"/>
    <s v="No"/>
    <s v="CEP"/>
  </r>
  <r>
    <n v="159983"/>
    <x v="2019"/>
    <s v="Wahluke School District"/>
    <s v="13-073"/>
    <s v="Grant"/>
    <s v="4th District"/>
    <x v="0"/>
    <x v="0"/>
    <s v="No"/>
    <s v="Yes"/>
    <s v="Morris Schott Elementary School"/>
    <s v="500 N Boundary"/>
    <s v="P.O. Box 907"/>
    <s v="Mattawa"/>
    <s v="Washington"/>
    <s v="99349"/>
    <n v="243"/>
    <n v="0"/>
    <n v="0"/>
    <n v="243"/>
    <n v="1"/>
    <n v="0"/>
    <n v="1"/>
    <s v="No"/>
    <s v="Yes"/>
    <s v="Yes"/>
    <s v="Yes"/>
    <s v="Yes"/>
    <s v="Yes"/>
    <s v="Yes"/>
    <s v="No"/>
    <s v="No"/>
    <s v="No"/>
    <s v="No"/>
    <s v="No"/>
    <s v="No"/>
    <s v="No"/>
    <s v="CEP"/>
  </r>
  <r>
    <n v="159983"/>
    <x v="2020"/>
    <s v="Wahluke School District"/>
    <s v="13-073"/>
    <s v="Grant"/>
    <s v="4th District"/>
    <x v="0"/>
    <x v="0"/>
    <s v="No"/>
    <s v="Yes"/>
    <s v="Saddle Mountain Elementary School"/>
    <s v="500 Riverview Drive"/>
    <s v="P.O. Box 907"/>
    <s v="Mattawa"/>
    <s v="Washington"/>
    <s v="99349"/>
    <n v="406"/>
    <n v="0"/>
    <n v="0"/>
    <n v="406"/>
    <n v="1"/>
    <n v="0"/>
    <n v="1"/>
    <s v="Yes"/>
    <s v="Yes"/>
    <s v="Yes"/>
    <s v="Yes"/>
    <s v="Yes"/>
    <s v="Yes"/>
    <s v="Yes"/>
    <s v="No"/>
    <s v="No"/>
    <s v="No"/>
    <s v="No"/>
    <s v="No"/>
    <s v="No"/>
    <s v="No"/>
    <s v="CEP"/>
  </r>
  <r>
    <n v="159983"/>
    <x v="2021"/>
    <s v="Wahluke School District"/>
    <s v="13-073"/>
    <s v="Grant"/>
    <s v="4th District"/>
    <x v="0"/>
    <x v="0"/>
    <s v="No"/>
    <s v="Yes"/>
    <s v="Wahluke High School"/>
    <s v="505 N Boundary"/>
    <s v="P.O. Box 907"/>
    <s v="Mattawa"/>
    <s v="Washington"/>
    <s v="99349"/>
    <n v="839"/>
    <n v="0"/>
    <n v="0"/>
    <n v="839"/>
    <n v="1"/>
    <n v="0"/>
    <n v="1"/>
    <s v="No"/>
    <s v="No"/>
    <s v="No"/>
    <s v="No"/>
    <s v="No"/>
    <s v="No"/>
    <s v="No"/>
    <s v="No"/>
    <s v="No"/>
    <s v="No"/>
    <s v="Yes"/>
    <s v="Yes"/>
    <s v="Yes"/>
    <s v="Yes"/>
    <s v="CEP"/>
  </r>
  <r>
    <n v="159983"/>
    <x v="2022"/>
    <s v="Wahluke School District"/>
    <s v="13-073"/>
    <s v="Grant"/>
    <s v="4th District"/>
    <x v="0"/>
    <x v="0"/>
    <s v="No"/>
    <s v="Yes"/>
    <s v="Wahluke Junior High School"/>
    <s v="502 N. Boundary"/>
    <s v="PO Box 907"/>
    <s v="Mattawa"/>
    <s v="Washington"/>
    <s v="99349"/>
    <n v="571"/>
    <n v="0"/>
    <n v="0"/>
    <n v="571"/>
    <n v="1"/>
    <n v="0"/>
    <n v="1"/>
    <s v="No"/>
    <s v="No"/>
    <s v="No"/>
    <s v="No"/>
    <s v="No"/>
    <s v="No"/>
    <s v="No"/>
    <s v="Yes"/>
    <s v="Yes"/>
    <s v="Yes"/>
    <s v="No"/>
    <s v="No"/>
    <s v="No"/>
    <s v="No"/>
    <s v="CEP"/>
  </r>
  <r>
    <n v="159519"/>
    <x v="2023"/>
    <s v="Waitsburg School District"/>
    <s v="36-401"/>
    <s v="Out of WA"/>
    <s v="5th District"/>
    <x v="0"/>
    <x v="0"/>
    <s v="No"/>
    <s v="Yes"/>
    <s v="Preston Hall Middle School"/>
    <s v="184 Academy St"/>
    <m/>
    <s v="Waitsburg"/>
    <s v="Washington"/>
    <s v="99361"/>
    <n v="58"/>
    <n v="0"/>
    <n v="15"/>
    <n v="73"/>
    <n v="0.79449999999999998"/>
    <n v="0"/>
    <n v="0.79449999999999998"/>
    <s v="No"/>
    <s v="No"/>
    <s v="No"/>
    <s v="No"/>
    <s v="No"/>
    <s v="No"/>
    <s v="No"/>
    <s v="Yes"/>
    <s v="Yes"/>
    <s v="Yes"/>
    <s v="No"/>
    <s v="No"/>
    <s v="No"/>
    <s v="No"/>
    <s v="CEP"/>
  </r>
  <r>
    <n v="159519"/>
    <x v="2024"/>
    <s v="Waitsburg School District"/>
    <s v="36-401"/>
    <s v="Walla Walla"/>
    <s v="5th District"/>
    <x v="0"/>
    <x v="0"/>
    <s v="No"/>
    <s v="Yes"/>
    <s v="Waitsburg Elementary"/>
    <s v="PO BOX 217"/>
    <m/>
    <s v="WAITSBURG"/>
    <s v="Washington"/>
    <s v="99361"/>
    <n v="82"/>
    <n v="0"/>
    <n v="32"/>
    <n v="114"/>
    <n v="0.71930000000000005"/>
    <n v="0"/>
    <n v="0.71930000000000005"/>
    <s v="Yes"/>
    <s v="Yes"/>
    <s v="Yes"/>
    <s v="Yes"/>
    <s v="Yes"/>
    <s v="Yes"/>
    <s v="Yes"/>
    <s v="No"/>
    <s v="No"/>
    <s v="No"/>
    <s v="No"/>
    <s v="No"/>
    <s v="No"/>
    <s v="No"/>
    <s v="CEP"/>
  </r>
  <r>
    <n v="159519"/>
    <x v="2025"/>
    <s v="Waitsburg School District"/>
    <s v="36-401"/>
    <s v="Walla Walla"/>
    <s v="5th District"/>
    <x v="0"/>
    <x v="0"/>
    <s v="No"/>
    <s v="Yes"/>
    <s v="Waitsburg High"/>
    <s v="184 Academy St"/>
    <m/>
    <s v="Waitsburg"/>
    <s v="Washington"/>
    <s v="99361"/>
    <n v="68"/>
    <n v="0"/>
    <n v="19"/>
    <n v="87"/>
    <n v="0.78159999999999996"/>
    <n v="0"/>
    <n v="0.78159999999999996"/>
    <s v="No"/>
    <s v="No"/>
    <s v="No"/>
    <s v="No"/>
    <s v="No"/>
    <s v="No"/>
    <s v="No"/>
    <s v="No"/>
    <s v="No"/>
    <s v="No"/>
    <s v="Yes"/>
    <s v="Yes"/>
    <s v="Yes"/>
    <s v="Yes"/>
    <s v="CEP"/>
  </r>
  <r>
    <n v="159977"/>
    <x v="2026"/>
    <s v="Walla Walla School District"/>
    <s v="36-140"/>
    <s v="Walla Walla"/>
    <s v="5th District"/>
    <x v="0"/>
    <x v="0"/>
    <s v="No"/>
    <s v="Yes"/>
    <s v="Berney Elementary"/>
    <s v="1718 Pleasant Street"/>
    <m/>
    <s v="Walla Walla"/>
    <s v="Washington"/>
    <s v="99362"/>
    <n v="277"/>
    <n v="0"/>
    <n v="130"/>
    <n v="407"/>
    <n v="0.68059999999999998"/>
    <n v="0"/>
    <n v="0.68059999999999998"/>
    <s v="No"/>
    <s v="Yes"/>
    <s v="Yes"/>
    <s v="Yes"/>
    <s v="Yes"/>
    <s v="Yes"/>
    <s v="Yes"/>
    <s v="No"/>
    <s v="No"/>
    <s v="No"/>
    <s v="No"/>
    <s v="No"/>
    <s v="No"/>
    <s v="No"/>
    <s v="CEP"/>
  </r>
  <r>
    <n v="159977"/>
    <x v="2027"/>
    <s v="Walla Walla School District"/>
    <s v="36-140"/>
    <s v="Out of WA"/>
    <s v="5th District"/>
    <x v="0"/>
    <x v="0"/>
    <s v="No"/>
    <s v="Yes"/>
    <s v="Edison Elementary"/>
    <s v="1174 Entley"/>
    <m/>
    <s v="Walla Walla"/>
    <s v="Washington"/>
    <s v="99362"/>
    <n v="325"/>
    <n v="0"/>
    <n v="115"/>
    <n v="440"/>
    <n v="0.73860000000000003"/>
    <n v="0"/>
    <n v="0.73860000000000003"/>
    <s v="No"/>
    <s v="Yes"/>
    <s v="Yes"/>
    <s v="Yes"/>
    <s v="Yes"/>
    <s v="Yes"/>
    <s v="Yes"/>
    <s v="No"/>
    <s v="No"/>
    <s v="No"/>
    <s v="No"/>
    <s v="No"/>
    <s v="No"/>
    <s v="No"/>
    <s v="CEP"/>
  </r>
  <r>
    <n v="159977"/>
    <x v="2028"/>
    <s v="Walla Walla School District"/>
    <s v="36-140"/>
    <s v="Walla Walla"/>
    <s v="5th District"/>
    <x v="0"/>
    <x v="0"/>
    <s v="No"/>
    <s v="Yes"/>
    <s v="Garrison Middle"/>
    <s v="906 Chase"/>
    <m/>
    <s v="Walla Walla"/>
    <s v="Washington"/>
    <s v="99362"/>
    <n v="387"/>
    <n v="0"/>
    <n v="176"/>
    <n v="563"/>
    <n v="0.68740000000000001"/>
    <n v="0"/>
    <n v="0.68740000000000001"/>
    <s v="No"/>
    <s v="No"/>
    <s v="No"/>
    <s v="No"/>
    <s v="No"/>
    <s v="No"/>
    <s v="No"/>
    <s v="Yes"/>
    <s v="Yes"/>
    <s v="Yes"/>
    <s v="No"/>
    <s v="No"/>
    <s v="No"/>
    <s v="No"/>
    <s v="CEP"/>
  </r>
  <r>
    <n v="159977"/>
    <x v="2029"/>
    <s v="Walla Walla School District"/>
    <s v="36-140"/>
    <s v="Out of WA"/>
    <s v="5th District"/>
    <x v="0"/>
    <x v="0"/>
    <s v="No"/>
    <s v="Yes"/>
    <s v="Green Park Elementary"/>
    <s v="1174 Entley"/>
    <m/>
    <s v="Walla Walla"/>
    <s v="Washington"/>
    <s v="99362"/>
    <n v="465"/>
    <n v="0"/>
    <n v="21"/>
    <n v="486"/>
    <n v="0.95679999999999998"/>
    <n v="0"/>
    <n v="0.95679999999999998"/>
    <s v="No"/>
    <s v="Yes"/>
    <s v="Yes"/>
    <s v="Yes"/>
    <s v="Yes"/>
    <s v="Yes"/>
    <s v="Yes"/>
    <s v="No"/>
    <s v="No"/>
    <s v="No"/>
    <s v="No"/>
    <s v="No"/>
    <s v="No"/>
    <s v="No"/>
    <s v="CEP"/>
  </r>
  <r>
    <n v="159977"/>
    <x v="2030"/>
    <s v="Walla Walla School District"/>
    <s v="36-140"/>
    <s v="Walla Walla"/>
    <s v="5th District"/>
    <x v="0"/>
    <x v="0"/>
    <s v="No"/>
    <s v="Yes"/>
    <s v="Lincoln Alternative High School"/>
    <s v="1174"/>
    <s v="Entley Street"/>
    <s v="Walla Walla"/>
    <s v="Washington"/>
    <s v="99362"/>
    <n v="184"/>
    <n v="0"/>
    <n v="0"/>
    <n v="184"/>
    <n v="1"/>
    <n v="0"/>
    <n v="1"/>
    <s v="No"/>
    <s v="No"/>
    <s v="No"/>
    <s v="No"/>
    <s v="No"/>
    <s v="No"/>
    <s v="No"/>
    <s v="Yes"/>
    <s v="Yes"/>
    <s v="Yes"/>
    <s v="Yes"/>
    <s v="Yes"/>
    <s v="Yes"/>
    <s v="Yes"/>
    <s v="CEP"/>
  </r>
  <r>
    <n v="159977"/>
    <x v="2031"/>
    <s v="Walla Walla School District"/>
    <s v="36-140"/>
    <s v="Out of WA"/>
    <s v="5th District"/>
    <x v="0"/>
    <x v="0"/>
    <s v="No"/>
    <s v="Yes"/>
    <s v="Opportunity"/>
    <s v="1174 Entley"/>
    <s v="Entley Street"/>
    <s v="Walla Walla"/>
    <s v="Washington"/>
    <s v="99362"/>
    <n v="117"/>
    <n v="0"/>
    <n v="0"/>
    <n v="117"/>
    <n v="1"/>
    <n v="0"/>
    <n v="1"/>
    <s v="No"/>
    <s v="No"/>
    <s v="No"/>
    <s v="No"/>
    <s v="No"/>
    <s v="No"/>
    <s v="No"/>
    <s v="Yes"/>
    <s v="Yes"/>
    <s v="Yes"/>
    <s v="Yes"/>
    <s v="Yes"/>
    <s v="Yes"/>
    <s v="Yes"/>
    <s v="CEP"/>
  </r>
  <r>
    <n v="159977"/>
    <x v="2032"/>
    <s v="Walla Walla School District"/>
    <s v="36-140"/>
    <s v="Walla Walla"/>
    <s v="5th District"/>
    <x v="0"/>
    <x v="0"/>
    <s v="No"/>
    <s v="Yes"/>
    <s v="Pioneer Middle"/>
    <s v="450 Bridge St."/>
    <m/>
    <s v="Walla Walla"/>
    <s v="Washington"/>
    <s v="99362"/>
    <n v="453"/>
    <n v="0"/>
    <n v="159"/>
    <n v="612"/>
    <n v="0.74019999999999997"/>
    <n v="0"/>
    <n v="0.74019999999999997"/>
    <s v="No"/>
    <s v="No"/>
    <s v="No"/>
    <s v="No"/>
    <s v="No"/>
    <s v="No"/>
    <s v="No"/>
    <s v="Yes"/>
    <s v="Yes"/>
    <s v="Yes"/>
    <s v="No"/>
    <s v="No"/>
    <s v="No"/>
    <s v="No"/>
    <s v="CEP"/>
  </r>
  <r>
    <n v="159977"/>
    <x v="2033"/>
    <s v="Walla Walla School District"/>
    <s v="36-140"/>
    <s v="Out of WA"/>
    <s v="5th District"/>
    <x v="0"/>
    <x v="0"/>
    <s v="No"/>
    <s v="Yes"/>
    <s v="Prospect Point Elementary"/>
    <s v="1174"/>
    <s v="Entley Street"/>
    <s v="Walla Walla"/>
    <s v="Washington"/>
    <s v="99362"/>
    <n v="295"/>
    <n v="0"/>
    <n v="218"/>
    <n v="513"/>
    <n v="0.57499999999999996"/>
    <n v="0"/>
    <n v="0.57499999999999996"/>
    <s v="No"/>
    <s v="Yes"/>
    <s v="Yes"/>
    <s v="Yes"/>
    <s v="Yes"/>
    <s v="Yes"/>
    <s v="Yes"/>
    <s v="No"/>
    <s v="No"/>
    <s v="No"/>
    <s v="No"/>
    <s v="No"/>
    <s v="No"/>
    <s v="No"/>
    <s v="CEP"/>
  </r>
  <r>
    <n v="159977"/>
    <x v="2034"/>
    <s v="Walla Walla School District"/>
    <s v="36-140"/>
    <s v="Walla Walla"/>
    <s v="5th District"/>
    <x v="0"/>
    <x v="0"/>
    <s v="No"/>
    <s v="Yes"/>
    <s v="Sharpstein Elementary"/>
    <s v="410 Howard Street"/>
    <s v="Howard Street"/>
    <s v="Walla Walla"/>
    <s v="Washington"/>
    <s v="99362"/>
    <n v="358"/>
    <n v="0"/>
    <n v="12"/>
    <n v="370"/>
    <n v="0.96760000000000002"/>
    <n v="0"/>
    <n v="0.96760000000000002"/>
    <s v="No"/>
    <s v="Yes"/>
    <s v="Yes"/>
    <s v="Yes"/>
    <s v="Yes"/>
    <s v="Yes"/>
    <s v="Yes"/>
    <s v="No"/>
    <s v="No"/>
    <s v="No"/>
    <s v="No"/>
    <s v="No"/>
    <s v="No"/>
    <s v="No"/>
    <s v="CEP"/>
  </r>
  <r>
    <n v="159977"/>
    <x v="2035"/>
    <s v="Walla Walla School District"/>
    <s v="36-140"/>
    <s v="Walla Walla"/>
    <s v="5th District"/>
    <x v="0"/>
    <x v="0"/>
    <s v="No"/>
    <s v="Yes"/>
    <s v="Walla Walla Center for Children and Families"/>
    <s v="1150"/>
    <s v="W. Chestnut Street"/>
    <s v="Walla Walla"/>
    <s v="Washington"/>
    <s v="99362"/>
    <n v="199"/>
    <n v="0"/>
    <n v="0"/>
    <n v="199"/>
    <n v="1"/>
    <n v="0"/>
    <n v="1"/>
    <s v="Yes"/>
    <s v="No"/>
    <s v="No"/>
    <s v="No"/>
    <s v="No"/>
    <s v="No"/>
    <s v="No"/>
    <s v="No"/>
    <s v="No"/>
    <s v="No"/>
    <s v="No"/>
    <s v="No"/>
    <s v="No"/>
    <s v="No"/>
    <s v="CEP"/>
  </r>
  <r>
    <n v="159977"/>
    <x v="2036"/>
    <s v="Walla Walla School District"/>
    <s v="36-140"/>
    <s v="Out of WA"/>
    <s v="5th District"/>
    <x v="0"/>
    <x v="0"/>
    <s v="No"/>
    <s v="Yes"/>
    <s v="Walla Walla High"/>
    <s v="1174"/>
    <s v="Entley Street"/>
    <s v="Walla Walla"/>
    <s v="Washington"/>
    <s v="99362"/>
    <n v="874"/>
    <n v="0"/>
    <n v="755"/>
    <n v="1629"/>
    <n v="0.53649999999999998"/>
    <n v="0"/>
    <n v="0.53649999999999998"/>
    <s v="No"/>
    <s v="No"/>
    <s v="No"/>
    <s v="No"/>
    <s v="No"/>
    <s v="No"/>
    <s v="No"/>
    <s v="No"/>
    <s v="No"/>
    <s v="No"/>
    <s v="Yes"/>
    <s v="Yes"/>
    <s v="Yes"/>
    <s v="Yes"/>
    <s v="CEP"/>
  </r>
  <r>
    <n v="159919"/>
    <x v="2037"/>
    <s v="Wapato School District"/>
    <s v="39-207"/>
    <s v="Yakima"/>
    <s v="4th District"/>
    <x v="0"/>
    <x v="0"/>
    <s v="No"/>
    <s v="Yes"/>
    <s v="Adams Elementary"/>
    <s v="1309 South Camas Avenue"/>
    <s v="PO BOX 38"/>
    <s v="Wapato"/>
    <s v="Washington"/>
    <s v="98951"/>
    <n v="384"/>
    <n v="0"/>
    <n v="0"/>
    <n v="384"/>
    <n v="1"/>
    <n v="0"/>
    <n v="1"/>
    <s v="No"/>
    <s v="No"/>
    <s v="No"/>
    <s v="No"/>
    <s v="Yes"/>
    <s v="Yes"/>
    <s v="Yes"/>
    <s v="No"/>
    <s v="No"/>
    <s v="No"/>
    <s v="No"/>
    <s v="No"/>
    <s v="No"/>
    <s v="No"/>
    <s v="CEP"/>
  </r>
  <r>
    <n v="159919"/>
    <x v="2038"/>
    <s v="Wapato School District"/>
    <s v="39-207"/>
    <s v="Yakima"/>
    <s v="4th District"/>
    <x v="0"/>
    <x v="0"/>
    <s v="No"/>
    <s v="Yes"/>
    <s v="Camas Elementary School"/>
    <s v="1010 South Camas Avenue"/>
    <s v="1010 South Camas Avenue"/>
    <s v="Wapato"/>
    <s v="Washington"/>
    <s v="98951"/>
    <n v="392"/>
    <n v="0"/>
    <n v="0"/>
    <n v="392"/>
    <n v="1"/>
    <n v="0"/>
    <n v="1"/>
    <s v="Yes"/>
    <s v="Yes"/>
    <s v="Yes"/>
    <s v="Yes"/>
    <s v="No"/>
    <s v="No"/>
    <s v="No"/>
    <s v="No"/>
    <s v="No"/>
    <s v="No"/>
    <s v="No"/>
    <s v="No"/>
    <s v="No"/>
    <s v="No"/>
    <s v="CEP"/>
  </r>
  <r>
    <n v="159919"/>
    <x v="2039"/>
    <s v="Wapato School District"/>
    <s v="39-207"/>
    <s v="Yakima"/>
    <s v="4th District"/>
    <x v="0"/>
    <x v="0"/>
    <s v="No"/>
    <s v="Yes"/>
    <s v="Pace Alt. High"/>
    <s v="310 South Wasco Avenue"/>
    <m/>
    <s v="Wapato"/>
    <s v="Washington"/>
    <s v="98951"/>
    <n v="85"/>
    <n v="0"/>
    <n v="0"/>
    <n v="85"/>
    <n v="1"/>
    <n v="0"/>
    <n v="1"/>
    <s v="No"/>
    <s v="No"/>
    <s v="No"/>
    <s v="No"/>
    <s v="No"/>
    <s v="No"/>
    <s v="No"/>
    <s v="No"/>
    <s v="No"/>
    <s v="No"/>
    <s v="Yes"/>
    <s v="Yes"/>
    <s v="Yes"/>
    <s v="Yes"/>
    <s v="CEP"/>
  </r>
  <r>
    <n v="159919"/>
    <x v="2040"/>
    <s v="Wapato School District"/>
    <s v="39-207"/>
    <s v="Yakima"/>
    <s v="4th District"/>
    <x v="0"/>
    <x v="0"/>
    <s v="No"/>
    <s v="Yes"/>
    <s v="Satus Elementary School"/>
    <s v="910 South Camas Avenue"/>
    <s v="910 South Camas Avenue"/>
    <s v="Wapato"/>
    <s v="Washington"/>
    <s v="98951"/>
    <n v="333"/>
    <n v="0"/>
    <n v="0"/>
    <n v="333"/>
    <n v="1"/>
    <n v="0"/>
    <n v="1"/>
    <s v="No"/>
    <s v="No"/>
    <s v="No"/>
    <s v="No"/>
    <s v="Yes"/>
    <s v="Yes"/>
    <s v="Yes"/>
    <s v="No"/>
    <s v="No"/>
    <s v="No"/>
    <s v="No"/>
    <s v="No"/>
    <s v="No"/>
    <s v="No"/>
    <s v="CEP"/>
  </r>
  <r>
    <n v="159919"/>
    <x v="2041"/>
    <s v="Wapato School District"/>
    <s v="39-207"/>
    <s v="Yakima"/>
    <s v="4th District"/>
    <x v="0"/>
    <x v="0"/>
    <s v="No"/>
    <s v="Yes"/>
    <s v="Simcoe Elementary School"/>
    <s v="1307 South Camas Avenue"/>
    <m/>
    <s v="Wapato"/>
    <s v="Washington"/>
    <s v="98951"/>
    <n v="372"/>
    <n v="0"/>
    <n v="0"/>
    <n v="372"/>
    <n v="1"/>
    <n v="0"/>
    <n v="1"/>
    <s v="No"/>
    <s v="Yes"/>
    <s v="Yes"/>
    <s v="Yes"/>
    <s v="No"/>
    <s v="No"/>
    <s v="No"/>
    <s v="No"/>
    <s v="No"/>
    <s v="No"/>
    <s v="No"/>
    <s v="No"/>
    <s v="No"/>
    <s v="No"/>
    <s v="CEP"/>
  </r>
  <r>
    <n v="159919"/>
    <x v="2042"/>
    <s v="Wapato School District"/>
    <s v="39-207"/>
    <s v="Yakima"/>
    <s v="4th District"/>
    <x v="0"/>
    <x v="0"/>
    <s v="No"/>
    <s v="Yes"/>
    <s v="Wapato High School"/>
    <s v="1202 South Camas Avenue"/>
    <s v="South Camas Avenue"/>
    <s v="Wapato"/>
    <s v="Washington"/>
    <s v="98951"/>
    <n v="883"/>
    <n v="0"/>
    <n v="0"/>
    <n v="883"/>
    <n v="1"/>
    <n v="0"/>
    <n v="1"/>
    <s v="No"/>
    <s v="No"/>
    <s v="No"/>
    <s v="No"/>
    <s v="No"/>
    <s v="No"/>
    <s v="No"/>
    <s v="No"/>
    <s v="No"/>
    <s v="No"/>
    <s v="Yes"/>
    <s v="Yes"/>
    <s v="Yes"/>
    <s v="Yes"/>
    <s v="CEP"/>
  </r>
  <r>
    <n v="159919"/>
    <x v="2043"/>
    <s v="Wapato School District"/>
    <s v="39-207"/>
    <s v="Yakima"/>
    <s v="4th District"/>
    <x v="0"/>
    <x v="0"/>
    <s v="No"/>
    <s v="Yes"/>
    <s v="Wapato Middle School"/>
    <s v="1309 Kateri Lane"/>
    <s v="Kateri Lane"/>
    <s v="Wapato"/>
    <s v="Washington"/>
    <s v="98951"/>
    <n v="716"/>
    <n v="0"/>
    <n v="0"/>
    <n v="716"/>
    <n v="1"/>
    <n v="0"/>
    <n v="1"/>
    <s v="No"/>
    <s v="No"/>
    <s v="No"/>
    <s v="No"/>
    <s v="No"/>
    <s v="No"/>
    <s v="No"/>
    <s v="Yes"/>
    <s v="Yes"/>
    <s v="Yes"/>
    <s v="No"/>
    <s v="No"/>
    <s v="No"/>
    <s v="No"/>
    <s v="CEP"/>
  </r>
  <r>
    <n v="159966"/>
    <x v="2044"/>
    <s v="Warden School District"/>
    <s v="13-146"/>
    <s v="Grant"/>
    <s v="4th District"/>
    <x v="0"/>
    <x v="0"/>
    <s v="No"/>
    <s v="Yes"/>
    <s v="Warden Elementary"/>
    <s v="101 West Beck Way"/>
    <m/>
    <s v="Warden"/>
    <s v="Washington"/>
    <s v="98857"/>
    <n v="283"/>
    <n v="0"/>
    <n v="89"/>
    <n v="372"/>
    <n v="0.76080000000000003"/>
    <n v="0"/>
    <n v="0.76080000000000003"/>
    <s v="Yes"/>
    <s v="Yes"/>
    <s v="Yes"/>
    <s v="Yes"/>
    <s v="Yes"/>
    <s v="Yes"/>
    <s v="Yes"/>
    <s v="No"/>
    <s v="No"/>
    <s v="No"/>
    <s v="No"/>
    <s v="No"/>
    <s v="No"/>
    <s v="No"/>
    <s v="CEP"/>
  </r>
  <r>
    <n v="159966"/>
    <x v="2045"/>
    <s v="Warden School District"/>
    <s v="13-146"/>
    <s v="Grant"/>
    <s v="4th District"/>
    <x v="0"/>
    <x v="0"/>
    <s v="No"/>
    <s v="Yes"/>
    <s v="Warden High School"/>
    <s v="101 W Beck Way"/>
    <m/>
    <s v="Warden"/>
    <s v="Washington"/>
    <s v="98857"/>
    <n v="222"/>
    <n v="0"/>
    <n v="69"/>
    <n v="291"/>
    <n v="0.76290000000000002"/>
    <n v="0"/>
    <n v="0.76290000000000002"/>
    <s v="No"/>
    <s v="No"/>
    <s v="No"/>
    <s v="No"/>
    <s v="No"/>
    <s v="No"/>
    <s v="No"/>
    <s v="No"/>
    <s v="No"/>
    <s v="No"/>
    <s v="Yes"/>
    <s v="Yes"/>
    <s v="Yes"/>
    <s v="Yes"/>
    <s v="CEP"/>
  </r>
  <r>
    <n v="159966"/>
    <x v="2046"/>
    <s v="Warden School District"/>
    <s v="13-146"/>
    <s v="Grant"/>
    <s v="4th District"/>
    <x v="0"/>
    <x v="0"/>
    <s v="No"/>
    <s v="Yes"/>
    <s v="Warden Middle School"/>
    <s v="101 West Beck Way"/>
    <m/>
    <s v="Warden"/>
    <s v="Washington"/>
    <s v="98857"/>
    <n v="179"/>
    <n v="0"/>
    <n v="41"/>
    <n v="220"/>
    <n v="0.81359999999999999"/>
    <n v="0"/>
    <n v="0.81359999999999999"/>
    <s v="No"/>
    <s v="No"/>
    <s v="No"/>
    <s v="No"/>
    <s v="No"/>
    <s v="No"/>
    <s v="No"/>
    <s v="Yes"/>
    <s v="Yes"/>
    <s v="Yes"/>
    <s v="No"/>
    <s v="No"/>
    <s v="No"/>
    <s v="No"/>
    <s v="CEP"/>
  </r>
  <r>
    <n v="160231"/>
    <x v="2047"/>
    <s v="Washington Conference of Seventh-day Adventists-Orcas Island Christian School"/>
    <m/>
    <s v="San Juan"/>
    <s v="2nd District"/>
    <x v="1"/>
    <x v="0"/>
    <s v="No"/>
    <s v="Yes"/>
    <s v="Orcas Christian School"/>
    <s v="107 Enchanted Forest Rd"/>
    <m/>
    <s v="Eastsound"/>
    <s v="Washington"/>
    <s v="98245"/>
    <n v="33"/>
    <n v="2"/>
    <n v="52"/>
    <n v="87"/>
    <n v="0.37930000000000003"/>
    <n v="2.3E-2"/>
    <n v="0.40229999999999999"/>
    <s v="No"/>
    <s v="Yes"/>
    <s v="Yes"/>
    <s v="Yes"/>
    <s v="Yes"/>
    <s v="Yes"/>
    <s v="Yes"/>
    <s v="Yes"/>
    <s v="Yes"/>
    <s v="Yes"/>
    <s v="Yes"/>
    <s v="Yes"/>
    <s v="Yes"/>
    <s v="Yes"/>
    <s v="Standard"/>
  </r>
  <r>
    <n v="159838"/>
    <x v="2048"/>
    <s v="Washington State School for the Blind"/>
    <s v="34-974"/>
    <s v="Clark"/>
    <s v="3rd District"/>
    <x v="0"/>
    <x v="1"/>
    <s v="Yes"/>
    <s v="No"/>
    <s v="Washington State School for the Blind (cental dining room)"/>
    <s v="2214 East 13th Street"/>
    <m/>
    <s v="Vancouver"/>
    <s v="Washington"/>
    <s v="98661"/>
    <n v="21"/>
    <n v="6"/>
    <n v="38"/>
    <n v="65"/>
    <n v="0.3231"/>
    <n v="9.2299999999999993E-2"/>
    <n v="0.41539999999999999"/>
    <s v="No"/>
    <s v="No"/>
    <s v="No"/>
    <s v="No"/>
    <s v="No"/>
    <s v="No"/>
    <s v="No"/>
    <s v="Yes"/>
    <s v="Yes"/>
    <s v="Yes"/>
    <s v="Yes"/>
    <s v="Yes"/>
    <s v="Yes"/>
    <s v="Yes"/>
    <s v="Standard"/>
  </r>
  <r>
    <n v="159836"/>
    <x v="2049"/>
    <s v="Washington Youth Academy"/>
    <m/>
    <s v="Kitsap"/>
    <s v="6th District"/>
    <x v="0"/>
    <x v="1"/>
    <s v="Yes"/>
    <s v="No"/>
    <s v="Washington Youth Academy"/>
    <s v="Washington Youth Academy"/>
    <s v="1207 Carver St. W."/>
    <s v="Bremerton"/>
    <s v="Washington"/>
    <s v="98312"/>
    <n v="143"/>
    <n v="0"/>
    <n v="0"/>
    <n v="143"/>
    <n v="1"/>
    <n v="0"/>
    <n v="1"/>
    <s v="No"/>
    <s v="No"/>
    <s v="No"/>
    <s v="No"/>
    <s v="No"/>
    <s v="No"/>
    <s v="No"/>
    <s v="No"/>
    <s v="No"/>
    <s v="No"/>
    <s v="Yes"/>
    <s v="Yes"/>
    <s v="Yes"/>
    <s v="Yes"/>
    <s v="Standard"/>
  </r>
  <r>
    <n v="159906"/>
    <x v="2050"/>
    <s v="Washougal School District"/>
    <s v="06-112"/>
    <s v="Skamania"/>
    <s v="3rd District"/>
    <x v="0"/>
    <x v="0"/>
    <s v="No"/>
    <s v="Yes"/>
    <s v="Canyon Creek Middle School"/>
    <s v="9731 Washougal River Rd"/>
    <m/>
    <s v="Washougal"/>
    <s v="Washington"/>
    <s v="98671"/>
    <n v="36"/>
    <n v="5"/>
    <n v="168"/>
    <n v="209"/>
    <n v="0.17219999999999999"/>
    <n v="2.3900000000000001E-2"/>
    <n v="0.19620000000000001"/>
    <s v="No"/>
    <s v="No"/>
    <s v="No"/>
    <s v="No"/>
    <s v="No"/>
    <s v="No"/>
    <s v="No"/>
    <s v="Yes"/>
    <s v="Yes"/>
    <s v="Yes"/>
    <s v="No"/>
    <s v="No"/>
    <s v="No"/>
    <s v="No"/>
    <s v="Standard"/>
  </r>
  <r>
    <n v="159906"/>
    <x v="2051"/>
    <s v="Washougal School District"/>
    <s v="06-112"/>
    <s v="Skamania"/>
    <s v="3rd District"/>
    <x v="0"/>
    <x v="0"/>
    <s v="No"/>
    <s v="Yes"/>
    <s v="Cape Horn-Skye Elementary School"/>
    <s v="9731 Washougal River Road"/>
    <m/>
    <s v="Washougal"/>
    <s v="Washington"/>
    <s v="98671"/>
    <n v="63"/>
    <n v="8"/>
    <n v="222"/>
    <n v="293"/>
    <n v="0.215"/>
    <n v="2.7300000000000001E-2"/>
    <n v="0.24229999999999999"/>
    <s v="No"/>
    <s v="Yes"/>
    <s v="Yes"/>
    <s v="Yes"/>
    <s v="Yes"/>
    <s v="Yes"/>
    <s v="Yes"/>
    <s v="No"/>
    <s v="No"/>
    <s v="No"/>
    <s v="No"/>
    <s v="No"/>
    <s v="No"/>
    <s v="No"/>
    <s v="Standard"/>
  </r>
  <r>
    <n v="159906"/>
    <x v="2052"/>
    <s v="Washougal School District"/>
    <s v="06-112"/>
    <s v="Clark"/>
    <s v="3rd District"/>
    <x v="0"/>
    <x v="0"/>
    <s v="No"/>
    <s v="Yes"/>
    <s v="Columbia River Gorge Elementary School"/>
    <s v="35300 SE Evergreen Blvd"/>
    <m/>
    <s v="Washougal"/>
    <s v="Washington"/>
    <s v="98671"/>
    <n v="111"/>
    <n v="20"/>
    <n v="212"/>
    <n v="343"/>
    <n v="0.3236"/>
    <n v="5.8299999999999998E-2"/>
    <n v="0.38190000000000002"/>
    <s v="No"/>
    <s v="Yes"/>
    <s v="Yes"/>
    <s v="Yes"/>
    <s v="Yes"/>
    <s v="Yes"/>
    <s v="Yes"/>
    <s v="No"/>
    <s v="No"/>
    <s v="No"/>
    <s v="No"/>
    <s v="No"/>
    <s v="No"/>
    <s v="No"/>
    <s v="Standard"/>
  </r>
  <r>
    <n v="159906"/>
    <x v="2053"/>
    <s v="Washougal School District"/>
    <s v="06-112"/>
    <s v="Clark"/>
    <s v="3rd District"/>
    <x v="0"/>
    <x v="0"/>
    <s v="No"/>
    <s v="Yes"/>
    <s v="Gause Elementary School"/>
    <s v="1100 34th Street"/>
    <m/>
    <s v="Washougal"/>
    <s v="Washington"/>
    <s v="98671"/>
    <n v="84"/>
    <n v="17"/>
    <n v="164"/>
    <n v="265"/>
    <n v="0.317"/>
    <n v="6.4199999999999993E-2"/>
    <n v="0.38109999999999999"/>
    <s v="No"/>
    <s v="Yes"/>
    <s v="Yes"/>
    <s v="Yes"/>
    <s v="Yes"/>
    <s v="Yes"/>
    <s v="Yes"/>
    <s v="No"/>
    <s v="No"/>
    <s v="No"/>
    <s v="No"/>
    <s v="No"/>
    <s v="No"/>
    <s v="No"/>
    <s v="Standard"/>
  </r>
  <r>
    <n v="159906"/>
    <x v="2054"/>
    <s v="Washougal School District"/>
    <s v="06-112"/>
    <s v="Clark"/>
    <s v="3rd District"/>
    <x v="0"/>
    <x v="0"/>
    <s v="No"/>
    <s v="Yes"/>
    <s v="Hathaway Elementary School"/>
    <s v="630 24th Street"/>
    <m/>
    <s v="Washougal"/>
    <s v="Washington"/>
    <s v="98671"/>
    <n v="91"/>
    <n v="24"/>
    <n v="151"/>
    <n v="266"/>
    <n v="0.34210000000000002"/>
    <n v="9.0200000000000002E-2"/>
    <n v="0.43230000000000002"/>
    <s v="No"/>
    <s v="Yes"/>
    <s v="Yes"/>
    <s v="Yes"/>
    <s v="Yes"/>
    <s v="Yes"/>
    <s v="Yes"/>
    <s v="No"/>
    <s v="No"/>
    <s v="No"/>
    <s v="No"/>
    <s v="No"/>
    <s v="No"/>
    <s v="No"/>
    <s v="Standard"/>
  </r>
  <r>
    <n v="159906"/>
    <x v="2055"/>
    <s v="Washougal School District"/>
    <s v="06-112"/>
    <s v="Clark"/>
    <s v="3rd District"/>
    <x v="0"/>
    <x v="0"/>
    <s v="No"/>
    <s v="Yes"/>
    <s v="Jemtegaard Middle School"/>
    <s v="35300 SE Evergreen Blvd"/>
    <m/>
    <s v="Washougal"/>
    <s v="Washington"/>
    <s v="98671"/>
    <n v="153"/>
    <n v="40"/>
    <n v="252"/>
    <n v="445"/>
    <n v="0.34379999999999999"/>
    <n v="8.9899999999999994E-2"/>
    <n v="0.43369999999999997"/>
    <s v="No"/>
    <s v="No"/>
    <s v="No"/>
    <s v="No"/>
    <s v="No"/>
    <s v="No"/>
    <s v="No"/>
    <s v="Yes"/>
    <s v="Yes"/>
    <s v="Yes"/>
    <s v="No"/>
    <s v="No"/>
    <s v="No"/>
    <s v="No"/>
    <s v="Standard"/>
  </r>
  <r>
    <n v="159906"/>
    <x v="2056"/>
    <s v="Washougal School District"/>
    <s v="06-112"/>
    <s v="Clark"/>
    <s v="3rd District"/>
    <x v="0"/>
    <x v="0"/>
    <s v="No"/>
    <s v="Yes"/>
    <s v="Washougal High School"/>
    <s v="1201 39th Street"/>
    <m/>
    <s v="Washougal"/>
    <s v="Washington"/>
    <s v="98671"/>
    <n v="238"/>
    <n v="60"/>
    <n v="677"/>
    <n v="975"/>
    <n v="0.24410000000000001"/>
    <n v="6.1499999999999999E-2"/>
    <n v="0.30559999999999998"/>
    <s v="No"/>
    <s v="No"/>
    <s v="No"/>
    <s v="No"/>
    <s v="No"/>
    <s v="No"/>
    <s v="No"/>
    <s v="No"/>
    <s v="No"/>
    <s v="No"/>
    <s v="Yes"/>
    <s v="Yes"/>
    <s v="Yes"/>
    <s v="Yes"/>
    <s v="Standard"/>
  </r>
  <r>
    <n v="159442"/>
    <x v="2057"/>
    <s v="Washtucna School District"/>
    <s v="01-109"/>
    <s v="Adams"/>
    <s v="4th District"/>
    <x v="0"/>
    <x v="0"/>
    <s v="No"/>
    <s v="Yes"/>
    <s v="Washtucna School"/>
    <s v="730 E. Booth Ave."/>
    <m/>
    <s v="Washtucna"/>
    <s v="Washington"/>
    <s v="99371"/>
    <n v="64"/>
    <n v="0"/>
    <n v="5"/>
    <n v="69"/>
    <n v="0.92749999999999999"/>
    <n v="0"/>
    <n v="0.92749999999999999"/>
    <s v="Yes"/>
    <s v="Yes"/>
    <s v="Yes"/>
    <s v="Yes"/>
    <s v="Yes"/>
    <s v="Yes"/>
    <s v="Yes"/>
    <s v="Yes"/>
    <s v="Yes"/>
    <s v="Yes"/>
    <s v="Yes"/>
    <s v="Yes"/>
    <s v="Yes"/>
    <s v="Yes"/>
    <s v="CEP"/>
  </r>
  <r>
    <n v="159447"/>
    <x v="2058"/>
    <s v="Waterville School District"/>
    <s v="09-209"/>
    <s v="Douglas"/>
    <s v="4th District"/>
    <x v="0"/>
    <x v="0"/>
    <s v="No"/>
    <s v="Yes"/>
    <s v="Waterville Elementary"/>
    <s v="P.O. Box 490"/>
    <s v="200 E. Birch St."/>
    <s v="Waterville"/>
    <s v="Washington"/>
    <s v="98858"/>
    <n v="62"/>
    <n v="26"/>
    <n v="46"/>
    <n v="134"/>
    <n v="0.4627"/>
    <n v="0.19400000000000001"/>
    <n v="0.65669999999999995"/>
    <s v="Yes"/>
    <s v="Yes"/>
    <s v="Yes"/>
    <s v="Yes"/>
    <s v="Yes"/>
    <s v="Yes"/>
    <s v="Yes"/>
    <s v="Yes"/>
    <s v="No"/>
    <s v="No"/>
    <s v="No"/>
    <s v="No"/>
    <s v="No"/>
    <s v="No"/>
    <s v="Standard"/>
  </r>
  <r>
    <n v="159447"/>
    <x v="2059"/>
    <s v="Waterville School District"/>
    <s v="09-209"/>
    <s v="Douglas"/>
    <s v="4th District"/>
    <x v="0"/>
    <x v="0"/>
    <s v="No"/>
    <s v="Yes"/>
    <s v="Waterville Jr/Sr. High"/>
    <s v="P.O. Box 490"/>
    <s v="200 E. Birch St."/>
    <s v="Waterville"/>
    <s v="Washington"/>
    <s v="98858"/>
    <n v="88"/>
    <n v="15"/>
    <n v="22"/>
    <n v="125"/>
    <n v="0.70399999999999996"/>
    <n v="0.12"/>
    <n v="0.82399999999999995"/>
    <s v="No"/>
    <s v="No"/>
    <s v="No"/>
    <s v="No"/>
    <s v="No"/>
    <s v="No"/>
    <s v="No"/>
    <s v="No"/>
    <s v="Yes"/>
    <s v="Yes"/>
    <s v="Yes"/>
    <s v="Yes"/>
    <s v="Yes"/>
    <s v="Yes"/>
    <s v="Standard"/>
  </r>
  <r>
    <n v="159453"/>
    <x v="2060"/>
    <s v="Wellpinit School District"/>
    <s v="33-049"/>
    <s v="Stevens"/>
    <s v="5th District"/>
    <x v="0"/>
    <x v="0"/>
    <s v="No"/>
    <s v="Yes"/>
    <s v="Wellpinit Elementary"/>
    <s v="6231 Old School Road"/>
    <s v="P.O. Box 390"/>
    <s v="Wellpinit"/>
    <s v="Washington"/>
    <s v="99040"/>
    <n v="150"/>
    <n v="0"/>
    <n v="0"/>
    <n v="150"/>
    <n v="1"/>
    <n v="0"/>
    <n v="1"/>
    <s v="No"/>
    <s v="Yes"/>
    <s v="Yes"/>
    <s v="Yes"/>
    <s v="Yes"/>
    <s v="Yes"/>
    <s v="Yes"/>
    <s v="No"/>
    <s v="No"/>
    <s v="No"/>
    <s v="No"/>
    <s v="No"/>
    <s v="No"/>
    <s v="No"/>
    <s v="CEP"/>
  </r>
  <r>
    <n v="159453"/>
    <x v="2061"/>
    <s v="Wellpinit School District"/>
    <s v="33-049"/>
    <s v="Stevens"/>
    <s v="5th District"/>
    <x v="0"/>
    <x v="0"/>
    <s v="No"/>
    <s v="Yes"/>
    <s v="Wellpinit High"/>
    <s v="P.O. Box 390"/>
    <s v="6270 Ford-Wellpinit Rd."/>
    <s v="Wellpinit"/>
    <s v="Washington"/>
    <s v="99040"/>
    <n v="101"/>
    <n v="0"/>
    <n v="0"/>
    <n v="101"/>
    <n v="1"/>
    <n v="0"/>
    <n v="1"/>
    <s v="No"/>
    <s v="No"/>
    <s v="No"/>
    <s v="No"/>
    <s v="No"/>
    <s v="No"/>
    <s v="No"/>
    <s v="No"/>
    <s v="No"/>
    <s v="No"/>
    <s v="Yes"/>
    <s v="Yes"/>
    <s v="Yes"/>
    <s v="Yes"/>
    <s v="CEP"/>
  </r>
  <r>
    <n v="159453"/>
    <x v="2062"/>
    <s v="Wellpinit School District"/>
    <s v="33-049"/>
    <s v="Stevens"/>
    <s v="5th District"/>
    <x v="0"/>
    <x v="0"/>
    <s v="No"/>
    <s v="Yes"/>
    <s v="Wellpinit Middle School"/>
    <s v="6270 Ford-Wellpinit Rd."/>
    <s v="P.O. Box 390"/>
    <s v="Wellpinit"/>
    <s v="Washington"/>
    <s v="99040"/>
    <n v="88"/>
    <n v="0"/>
    <n v="0"/>
    <n v="88"/>
    <n v="1"/>
    <n v="0"/>
    <n v="1"/>
    <s v="No"/>
    <s v="No"/>
    <s v="No"/>
    <s v="No"/>
    <s v="No"/>
    <s v="No"/>
    <s v="No"/>
    <s v="Yes"/>
    <s v="Yes"/>
    <s v="Yes"/>
    <s v="No"/>
    <s v="No"/>
    <s v="No"/>
    <s v="No"/>
    <s v="CEP"/>
  </r>
  <r>
    <n v="159953"/>
    <x v="2063"/>
    <s v="Wenatchee School District"/>
    <s v="04-246"/>
    <s v="Chelan"/>
    <s v="8th District"/>
    <x v="0"/>
    <x v="0"/>
    <s v="No"/>
    <s v="Yes"/>
    <s v="Columbia"/>
    <s v="600 Alaska Street"/>
    <m/>
    <s v="Wenatchee"/>
    <s v="Washington"/>
    <s v="98801"/>
    <n v="331"/>
    <n v="0"/>
    <n v="4"/>
    <n v="335"/>
    <n v="0.98809999999999998"/>
    <n v="0"/>
    <n v="0.98809999999999998"/>
    <s v="No"/>
    <s v="Yes"/>
    <s v="Yes"/>
    <s v="Yes"/>
    <s v="Yes"/>
    <s v="Yes"/>
    <s v="Yes"/>
    <s v="No"/>
    <s v="No"/>
    <s v="No"/>
    <s v="No"/>
    <s v="No"/>
    <s v="No"/>
    <s v="No"/>
    <s v="CEP"/>
  </r>
  <r>
    <n v="159953"/>
    <x v="2064"/>
    <s v="Wenatchee School District"/>
    <s v="04-246"/>
    <s v="Chelan"/>
    <s v="8th District"/>
    <x v="0"/>
    <x v="0"/>
    <s v="No"/>
    <s v="Yes"/>
    <s v="Foothills Middle School"/>
    <s v="1410"/>
    <s v="Maple Street"/>
    <s v="Wenatchee"/>
    <s v="Washington"/>
    <s v="98801"/>
    <n v="376"/>
    <n v="0"/>
    <n v="202"/>
    <n v="578"/>
    <n v="0.65049999999999997"/>
    <n v="0"/>
    <n v="0.65049999999999997"/>
    <s v="No"/>
    <s v="No"/>
    <s v="No"/>
    <s v="No"/>
    <s v="No"/>
    <s v="No"/>
    <s v="No"/>
    <s v="Yes"/>
    <s v="Yes"/>
    <s v="Yes"/>
    <s v="No"/>
    <s v="No"/>
    <s v="No"/>
    <s v="No"/>
    <s v="CEP"/>
  </r>
  <r>
    <n v="159953"/>
    <x v="2065"/>
    <s v="Wenatchee School District"/>
    <s v="04-246"/>
    <s v="Chelan"/>
    <s v="8th District"/>
    <x v="0"/>
    <x v="0"/>
    <s v="No"/>
    <s v="Yes"/>
    <s v="Lewis and Clark Elementary"/>
    <s v="1130 Princeton Ave"/>
    <s v="Princeton Ave"/>
    <s v="Wenatchee"/>
    <s v="Washington"/>
    <s v="98801"/>
    <n v="379"/>
    <n v="0"/>
    <n v="51"/>
    <n v="430"/>
    <n v="0.88139999999999996"/>
    <n v="0"/>
    <n v="0.88139999999999996"/>
    <s v="No"/>
    <s v="Yes"/>
    <s v="Yes"/>
    <s v="Yes"/>
    <s v="Yes"/>
    <s v="Yes"/>
    <s v="Yes"/>
    <s v="No"/>
    <s v="No"/>
    <s v="No"/>
    <s v="No"/>
    <s v="No"/>
    <s v="No"/>
    <s v="No"/>
    <s v="CEP"/>
  </r>
  <r>
    <n v="159953"/>
    <x v="2066"/>
    <s v="Wenatchee School District"/>
    <s v="04-246"/>
    <s v="Chelan"/>
    <s v="8th District"/>
    <x v="0"/>
    <x v="0"/>
    <s v="No"/>
    <s v="Yes"/>
    <s v="Lincoln Elementary"/>
    <s v="1224 Methow Street"/>
    <s v="Methow Street"/>
    <s v="Wenatchee"/>
    <s v="Washington"/>
    <s v="98801"/>
    <n v="436"/>
    <n v="0"/>
    <n v="29"/>
    <n v="465"/>
    <n v="0.93759999999999999"/>
    <n v="0"/>
    <n v="0.93759999999999999"/>
    <s v="No"/>
    <s v="Yes"/>
    <s v="Yes"/>
    <s v="Yes"/>
    <s v="Yes"/>
    <s v="Yes"/>
    <s v="Yes"/>
    <s v="No"/>
    <s v="No"/>
    <s v="No"/>
    <s v="No"/>
    <s v="No"/>
    <s v="No"/>
    <s v="No"/>
    <s v="CEP"/>
  </r>
  <r>
    <n v="159953"/>
    <x v="2067"/>
    <s v="Wenatchee School District"/>
    <s v="04-246"/>
    <s v="Chelan"/>
    <s v="8th District"/>
    <x v="0"/>
    <x v="0"/>
    <s v="No"/>
    <s v="Yes"/>
    <s v="Mission View Elementary"/>
    <s v="60 Terminal Avenue"/>
    <m/>
    <s v="Wenatchee"/>
    <s v="Washington"/>
    <s v="98801"/>
    <n v="420"/>
    <n v="0"/>
    <n v="37"/>
    <n v="457"/>
    <n v="0.91900000000000004"/>
    <n v="0"/>
    <n v="0.91900000000000004"/>
    <s v="No"/>
    <s v="Yes"/>
    <s v="Yes"/>
    <s v="Yes"/>
    <s v="Yes"/>
    <s v="Yes"/>
    <s v="Yes"/>
    <s v="No"/>
    <s v="No"/>
    <s v="No"/>
    <s v="No"/>
    <s v="No"/>
    <s v="No"/>
    <s v="No"/>
    <s v="CEP"/>
  </r>
  <r>
    <n v="159953"/>
    <x v="2068"/>
    <s v="Wenatchee School District"/>
    <s v="04-246"/>
    <s v="Chelan"/>
    <s v="8th District"/>
    <x v="0"/>
    <x v="0"/>
    <s v="No"/>
    <s v="Yes"/>
    <s v="Newbery Elementary"/>
    <s v="850 N. Western Ave."/>
    <s v="N. Western Ave."/>
    <s v="Wenatchee"/>
    <s v="Washington"/>
    <s v="98801"/>
    <n v="285"/>
    <n v="0"/>
    <n v="135"/>
    <n v="420"/>
    <n v="0.67859999999999998"/>
    <n v="0"/>
    <n v="0.67859999999999998"/>
    <s v="No"/>
    <s v="Yes"/>
    <s v="Yes"/>
    <s v="Yes"/>
    <s v="Yes"/>
    <s v="Yes"/>
    <s v="Yes"/>
    <s v="No"/>
    <s v="No"/>
    <s v="No"/>
    <s v="No"/>
    <s v="No"/>
    <s v="No"/>
    <s v="No"/>
    <s v="CEP"/>
  </r>
  <r>
    <n v="159953"/>
    <x v="2069"/>
    <s v="Wenatchee School District"/>
    <s v="04-246"/>
    <s v="Chelan"/>
    <s v="8th District"/>
    <x v="0"/>
    <x v="0"/>
    <s v="No"/>
    <s v="Yes"/>
    <s v="Orchard Middle School"/>
    <s v="1024 Orchard Avenue"/>
    <s v="Orchard Avenue"/>
    <s v="Wenatchee"/>
    <s v="Washington"/>
    <s v="98801"/>
    <n v="403"/>
    <n v="0"/>
    <n v="0"/>
    <n v="403"/>
    <n v="1"/>
    <n v="0"/>
    <n v="1"/>
    <s v="No"/>
    <s v="No"/>
    <s v="No"/>
    <s v="No"/>
    <s v="No"/>
    <s v="No"/>
    <s v="No"/>
    <s v="Yes"/>
    <s v="Yes"/>
    <s v="Yes"/>
    <s v="No"/>
    <s v="No"/>
    <s v="No"/>
    <s v="No"/>
    <s v="CEP"/>
  </r>
  <r>
    <n v="159953"/>
    <x v="2070"/>
    <s v="Wenatchee School District"/>
    <s v="04-246"/>
    <s v="Chelan"/>
    <s v="8th District"/>
    <x v="0"/>
    <x v="0"/>
    <s v="No"/>
    <s v="Yes"/>
    <s v="Pioneer Middle School"/>
    <s v="1620 Russel Street"/>
    <m/>
    <s v="Wenatchee"/>
    <s v="Washington"/>
    <s v="98801"/>
    <n v="545"/>
    <n v="0"/>
    <n v="53"/>
    <n v="598"/>
    <n v="0.91139999999999999"/>
    <n v="0"/>
    <n v="0.91139999999999999"/>
    <s v="No"/>
    <s v="No"/>
    <s v="No"/>
    <s v="No"/>
    <s v="No"/>
    <s v="No"/>
    <s v="No"/>
    <s v="Yes"/>
    <s v="Yes"/>
    <s v="Yes"/>
    <s v="No"/>
    <s v="No"/>
    <s v="No"/>
    <s v="No"/>
    <s v="CEP"/>
  </r>
  <r>
    <n v="159953"/>
    <x v="2071"/>
    <s v="Wenatchee School District"/>
    <s v="04-246"/>
    <s v="Chelan"/>
    <s v="8th District"/>
    <x v="0"/>
    <x v="0"/>
    <s v="No"/>
    <s v="Yes"/>
    <s v="Sunnyslope Elementary"/>
    <s v="3109 School Street"/>
    <s v="School Street"/>
    <s v="Wenatchee"/>
    <s v="Washington"/>
    <s v="98801"/>
    <n v="89"/>
    <n v="0"/>
    <n v="216"/>
    <n v="305"/>
    <n v="0.2918"/>
    <n v="0"/>
    <n v="0.2918"/>
    <s v="No"/>
    <s v="Yes"/>
    <s v="Yes"/>
    <s v="Yes"/>
    <s v="Yes"/>
    <s v="Yes"/>
    <s v="Yes"/>
    <s v="No"/>
    <s v="No"/>
    <s v="No"/>
    <s v="No"/>
    <s v="No"/>
    <s v="No"/>
    <s v="No"/>
    <s v="CEP"/>
  </r>
  <r>
    <n v="159953"/>
    <x v="2072"/>
    <s v="Wenatchee School District"/>
    <s v="04-246"/>
    <s v="Chelan"/>
    <s v="8th District"/>
    <x v="0"/>
    <x v="0"/>
    <s v="No"/>
    <s v="Yes"/>
    <s v="Valley Academy of Learning"/>
    <s v="1911 North Wenatchee Avenue"/>
    <m/>
    <s v="Wenatchee"/>
    <s v="Washington"/>
    <s v="98801"/>
    <n v="0"/>
    <n v="0"/>
    <n v="163"/>
    <n v="163"/>
    <n v="0"/>
    <n v="0"/>
    <n v="0"/>
    <s v="No"/>
    <s v="Yes"/>
    <s v="Yes"/>
    <s v="Yes"/>
    <s v="Yes"/>
    <s v="Yes"/>
    <s v="Yes"/>
    <s v="Yes"/>
    <s v="Yes"/>
    <s v="Yes"/>
    <s v="Yes"/>
    <s v="Yes"/>
    <s v="No"/>
    <s v="No"/>
    <s v="Standard"/>
  </r>
  <r>
    <n v="159953"/>
    <x v="2073"/>
    <s v="Wenatchee School District"/>
    <s v="04-246"/>
    <s v="Chelan"/>
    <s v="8th District"/>
    <x v="0"/>
    <x v="0"/>
    <s v="No"/>
    <s v="Yes"/>
    <s v="Washington Elementary"/>
    <s v="1401 Washington Street"/>
    <m/>
    <s v="Wenatchee"/>
    <s v="Washington"/>
    <s v="98801"/>
    <n v="258"/>
    <n v="0"/>
    <n v="236"/>
    <n v="494"/>
    <n v="0.52229999999999999"/>
    <n v="0"/>
    <n v="0.52229999999999999"/>
    <s v="No"/>
    <s v="Yes"/>
    <s v="Yes"/>
    <s v="Yes"/>
    <s v="Yes"/>
    <s v="Yes"/>
    <s v="Yes"/>
    <s v="No"/>
    <s v="No"/>
    <s v="No"/>
    <s v="No"/>
    <s v="No"/>
    <s v="No"/>
    <s v="No"/>
    <s v="CEP"/>
  </r>
  <r>
    <n v="159953"/>
    <x v="2074"/>
    <s v="Wenatchee School District"/>
    <s v="04-246"/>
    <s v="Chelan"/>
    <s v="8th District"/>
    <x v="0"/>
    <x v="0"/>
    <s v="No"/>
    <s v="Yes"/>
    <s v="Wenatchee High School"/>
    <s v="1101 Millerdale"/>
    <m/>
    <s v="Wenatchee"/>
    <s v="Washington"/>
    <s v="98801"/>
    <n v="1489"/>
    <n v="0"/>
    <n v="485"/>
    <n v="1974"/>
    <n v="0.75429999999999997"/>
    <n v="0"/>
    <n v="0.75429999999999997"/>
    <s v="No"/>
    <s v="No"/>
    <s v="No"/>
    <s v="No"/>
    <s v="No"/>
    <s v="No"/>
    <s v="No"/>
    <s v="No"/>
    <s v="No"/>
    <s v="No"/>
    <s v="Yes"/>
    <s v="Yes"/>
    <s v="Yes"/>
    <s v="Yes"/>
    <s v="CEP"/>
  </r>
  <r>
    <n v="159953"/>
    <x v="2075"/>
    <s v="Wenatchee School District"/>
    <s v="04-246"/>
    <s v="Chelan"/>
    <s v="8th District"/>
    <x v="0"/>
    <x v="0"/>
    <s v="No"/>
    <s v="Yes"/>
    <s v="Wenatchee Valley Technical Skills Center"/>
    <s v="327 Penny Road"/>
    <m/>
    <s v="Wenatchee"/>
    <s v="Washington"/>
    <s v="98801"/>
    <n v="0"/>
    <n v="0"/>
    <n v="146"/>
    <n v="146"/>
    <n v="0"/>
    <n v="0"/>
    <n v="0"/>
    <s v="No"/>
    <s v="No"/>
    <s v="No"/>
    <s v="No"/>
    <s v="No"/>
    <s v="No"/>
    <s v="No"/>
    <s v="No"/>
    <s v="No"/>
    <s v="No"/>
    <s v="Yes"/>
    <s v="Yes"/>
    <s v="Yes"/>
    <s v="Yes"/>
    <s v="Standard"/>
  </r>
  <r>
    <n v="159953"/>
    <x v="2076"/>
    <s v="Wenatchee School District"/>
    <s v="04-246"/>
    <s v="Chelan"/>
    <s v="8th District"/>
    <x v="0"/>
    <x v="0"/>
    <s v="No"/>
    <s v="Yes"/>
    <s v="Westside High School"/>
    <s v="1510 9th St."/>
    <m/>
    <s v="Wenatchee"/>
    <s v="Washington"/>
    <s v="98801"/>
    <n v="265"/>
    <n v="0"/>
    <n v="32"/>
    <n v="297"/>
    <n v="0.89229999999999998"/>
    <n v="0"/>
    <n v="0.89229999999999998"/>
    <s v="No"/>
    <s v="No"/>
    <s v="No"/>
    <s v="No"/>
    <s v="No"/>
    <s v="No"/>
    <s v="No"/>
    <s v="No"/>
    <s v="No"/>
    <s v="No"/>
    <s v="Yes"/>
    <s v="Yes"/>
    <s v="Yes"/>
    <s v="Yes"/>
    <s v="CEP"/>
  </r>
  <r>
    <n v="159986"/>
    <x v="2077"/>
    <s v="West Valley School District-Spokane"/>
    <s v="32-363"/>
    <s v="Spokane"/>
    <s v="5th District"/>
    <x v="0"/>
    <x v="0"/>
    <s v="No"/>
    <s v="Yes"/>
    <s v="Centennial Middle School"/>
    <s v="915 N Ella"/>
    <m/>
    <s v="Spokane"/>
    <s v="Washington"/>
    <s v="99212"/>
    <n v="373"/>
    <n v="0"/>
    <n v="189"/>
    <n v="562"/>
    <n v="0.66369999999999996"/>
    <n v="0"/>
    <n v="0.66369999999999996"/>
    <s v="No"/>
    <s v="No"/>
    <s v="No"/>
    <s v="No"/>
    <s v="No"/>
    <s v="No"/>
    <s v="No"/>
    <s v="Yes"/>
    <s v="Yes"/>
    <s v="Yes"/>
    <s v="No"/>
    <s v="No"/>
    <s v="No"/>
    <s v="No"/>
    <s v="CEP"/>
  </r>
  <r>
    <n v="159986"/>
    <x v="2078"/>
    <s v="West Valley School District-Spokane"/>
    <s v="32-363"/>
    <s v="Spokane"/>
    <s v="5th District"/>
    <x v="0"/>
    <x v="0"/>
    <s v="No"/>
    <s v="Yes"/>
    <s v="Dishman Hills High School (formerly Contract Based Ed)"/>
    <s v="115 S University Rd"/>
    <m/>
    <s v="Spokane"/>
    <s v="Washington"/>
    <s v="99202"/>
    <n v="289"/>
    <n v="0"/>
    <n v="8"/>
    <n v="297"/>
    <n v="0.97309999999999997"/>
    <n v="0"/>
    <n v="0.97309999999999997"/>
    <s v="No"/>
    <s v="No"/>
    <s v="No"/>
    <s v="No"/>
    <s v="No"/>
    <s v="No"/>
    <s v="No"/>
    <s v="No"/>
    <s v="No"/>
    <s v="No"/>
    <s v="Yes"/>
    <s v="Yes"/>
    <s v="Yes"/>
    <s v="Yes"/>
    <s v="CEP"/>
  </r>
  <r>
    <n v="159986"/>
    <x v="2079"/>
    <s v="West Valley School District-Spokane"/>
    <s v="32-363"/>
    <s v="Spokane"/>
    <s v="5th District"/>
    <x v="0"/>
    <x v="0"/>
    <s v="No"/>
    <s v="Yes"/>
    <s v="Millwood Kindergarten Center"/>
    <s v="8818 E Grace"/>
    <m/>
    <s v="Spokane"/>
    <s v="Washington"/>
    <s v="99212"/>
    <n v="108"/>
    <n v="0"/>
    <n v="56"/>
    <n v="164"/>
    <n v="0.65849999999999997"/>
    <n v="0"/>
    <n v="0.65849999999999997"/>
    <s v="No"/>
    <s v="Yes"/>
    <s v="No"/>
    <s v="No"/>
    <s v="No"/>
    <s v="No"/>
    <s v="No"/>
    <s v="No"/>
    <s v="No"/>
    <s v="No"/>
    <s v="No"/>
    <s v="No"/>
    <s v="No"/>
    <s v="No"/>
    <s v="CEP"/>
  </r>
  <r>
    <n v="159986"/>
    <x v="2080"/>
    <s v="West Valley School District-Spokane"/>
    <s v="32-363"/>
    <s v="Spokane"/>
    <s v="5th District"/>
    <x v="0"/>
    <x v="0"/>
    <s v="No"/>
    <s v="Yes"/>
    <s v="Ness Elementary School"/>
    <s v="E 9612 Cataldo"/>
    <m/>
    <s v="Spokane"/>
    <s v="Washington"/>
    <s v="99206"/>
    <n v="211"/>
    <n v="0"/>
    <n v="47"/>
    <n v="258"/>
    <n v="0.81779999999999997"/>
    <n v="0"/>
    <n v="0.81779999999999997"/>
    <s v="No"/>
    <s v="No"/>
    <s v="Yes"/>
    <s v="Yes"/>
    <s v="Yes"/>
    <s v="Yes"/>
    <s v="Yes"/>
    <s v="No"/>
    <s v="No"/>
    <s v="No"/>
    <s v="No"/>
    <s v="No"/>
    <s v="No"/>
    <s v="No"/>
    <s v="CEP"/>
  </r>
  <r>
    <n v="159986"/>
    <x v="2081"/>
    <s v="West Valley School District-Spokane"/>
    <s v="32-363"/>
    <s v="Spokane"/>
    <s v="5th District"/>
    <x v="0"/>
    <x v="0"/>
    <s v="No"/>
    <s v="Yes"/>
    <s v="Orchard Center Elementary"/>
    <s v="E 7519 Buckeye"/>
    <m/>
    <s v="Spokane"/>
    <s v="Washington"/>
    <s v="99212"/>
    <n v="180"/>
    <n v="0"/>
    <n v="36"/>
    <n v="216"/>
    <n v="0.83330000000000004"/>
    <n v="0"/>
    <n v="0.83330000000000004"/>
    <s v="No"/>
    <s v="No"/>
    <s v="Yes"/>
    <s v="Yes"/>
    <s v="Yes"/>
    <s v="Yes"/>
    <s v="Yes"/>
    <s v="No"/>
    <s v="No"/>
    <s v="No"/>
    <s v="No"/>
    <s v="No"/>
    <s v="No"/>
    <s v="No"/>
    <s v="CEP"/>
  </r>
  <r>
    <n v="159986"/>
    <x v="2082"/>
    <s v="West Valley School District-Spokane"/>
    <s v="32-363"/>
    <s v="Spokane"/>
    <s v="5th District"/>
    <x v="0"/>
    <x v="0"/>
    <s v="No"/>
    <s v="Yes"/>
    <s v="Pasadena Park Elementary"/>
    <s v="E 8508 Upriver Dr"/>
    <m/>
    <s v="Spokane"/>
    <s v="Washington"/>
    <s v="99212"/>
    <n v="149"/>
    <n v="0"/>
    <n v="197"/>
    <n v="346"/>
    <n v="0.43059999999999998"/>
    <n v="0"/>
    <n v="0.43059999999999998"/>
    <s v="No"/>
    <s v="No"/>
    <s v="Yes"/>
    <s v="Yes"/>
    <s v="Yes"/>
    <s v="Yes"/>
    <s v="Yes"/>
    <s v="No"/>
    <s v="No"/>
    <s v="No"/>
    <s v="No"/>
    <s v="No"/>
    <s v="No"/>
    <s v="No"/>
    <s v="CEP"/>
  </r>
  <r>
    <n v="159986"/>
    <x v="2083"/>
    <s v="West Valley School District-Spokane"/>
    <s v="32-363"/>
    <s v="Spokane"/>
    <s v="5th District"/>
    <x v="0"/>
    <x v="0"/>
    <s v="No"/>
    <s v="Yes"/>
    <s v="Seth Woodard Elementary"/>
    <s v="E 7401 Mission"/>
    <m/>
    <s v="Spokane"/>
    <s v="Washington"/>
    <s v="99212"/>
    <n v="198"/>
    <n v="0"/>
    <n v="76"/>
    <n v="274"/>
    <n v="0.72260000000000002"/>
    <n v="0"/>
    <n v="0.72260000000000002"/>
    <s v="No"/>
    <s v="Yes"/>
    <s v="Yes"/>
    <s v="Yes"/>
    <s v="Yes"/>
    <s v="Yes"/>
    <s v="Yes"/>
    <s v="No"/>
    <s v="No"/>
    <s v="No"/>
    <s v="No"/>
    <s v="No"/>
    <s v="No"/>
    <s v="No"/>
    <s v="CEP"/>
  </r>
  <r>
    <n v="159986"/>
    <x v="2084"/>
    <s v="West Valley School District-Spokane"/>
    <s v="32-363"/>
    <s v="Spokane"/>
    <s v="5th District"/>
    <x v="0"/>
    <x v="0"/>
    <s v="No"/>
    <s v="Yes"/>
    <s v="Spokane Valley High School"/>
    <s v="N 2011 Hutchinson Rd"/>
    <m/>
    <s v="Spokane"/>
    <s v="Washington"/>
    <s v="99212"/>
    <n v="194"/>
    <n v="0"/>
    <n v="50"/>
    <n v="244"/>
    <n v="0.79510000000000003"/>
    <n v="0"/>
    <n v="0.79510000000000003"/>
    <s v="No"/>
    <s v="No"/>
    <s v="No"/>
    <s v="No"/>
    <s v="No"/>
    <s v="No"/>
    <s v="No"/>
    <s v="No"/>
    <s v="No"/>
    <s v="No"/>
    <s v="Yes"/>
    <s v="Yes"/>
    <s v="Yes"/>
    <s v="Yes"/>
    <s v="CEP"/>
  </r>
  <r>
    <n v="159986"/>
    <x v="2085"/>
    <s v="West Valley School District-Spokane"/>
    <s v="32-363"/>
    <s v="Spokane"/>
    <s v="5th District"/>
    <x v="0"/>
    <x v="0"/>
    <s v="No"/>
    <s v="Yes"/>
    <s v="West Valley City School"/>
    <s v="E 8920 Valleyway"/>
    <m/>
    <s v="Spokane"/>
    <s v="Washington"/>
    <s v="99212"/>
    <n v="104"/>
    <n v="0"/>
    <n v="65"/>
    <n v="169"/>
    <n v="0.61539999999999995"/>
    <n v="0"/>
    <n v="0.61539999999999995"/>
    <s v="No"/>
    <s v="No"/>
    <s v="No"/>
    <s v="No"/>
    <s v="No"/>
    <s v="No"/>
    <s v="Yes"/>
    <s v="Yes"/>
    <s v="Yes"/>
    <s v="Yes"/>
    <s v="No"/>
    <s v="No"/>
    <s v="No"/>
    <s v="No"/>
    <s v="CEP"/>
  </r>
  <r>
    <n v="159986"/>
    <x v="2086"/>
    <s v="West Valley School District-Spokane"/>
    <s v="32-363"/>
    <s v="Spokane"/>
    <s v="5th District"/>
    <x v="0"/>
    <x v="0"/>
    <s v="No"/>
    <s v="Yes"/>
    <s v="West Valley Early Learning Center"/>
    <s v="2523 N Park Road"/>
    <m/>
    <s v="Spokane"/>
    <s v="Washington"/>
    <s v="99212"/>
    <n v="66"/>
    <n v="0"/>
    <n v="0"/>
    <n v="66"/>
    <n v="1"/>
    <n v="0"/>
    <n v="1"/>
    <s v="Yes"/>
    <s v="No"/>
    <s v="No"/>
    <s v="No"/>
    <s v="No"/>
    <s v="No"/>
    <s v="No"/>
    <s v="No"/>
    <s v="No"/>
    <s v="No"/>
    <s v="No"/>
    <s v="No"/>
    <s v="No"/>
    <s v="No"/>
    <s v="CEP"/>
  </r>
  <r>
    <n v="159986"/>
    <x v="2087"/>
    <s v="West Valley School District-Spokane"/>
    <s v="32-363"/>
    <s v="Spokane"/>
    <s v="5th District"/>
    <x v="0"/>
    <x v="0"/>
    <s v="No"/>
    <s v="Yes"/>
    <s v="West Valley High School"/>
    <s v="E 8301 Buckeye"/>
    <m/>
    <s v="Spokane"/>
    <s v="Washington"/>
    <s v="99212"/>
    <n v="403"/>
    <n v="0"/>
    <n v="488"/>
    <n v="891"/>
    <n v="0.45229999999999998"/>
    <n v="0"/>
    <n v="0.45229999999999998"/>
    <s v="No"/>
    <s v="No"/>
    <s v="No"/>
    <s v="No"/>
    <s v="No"/>
    <s v="No"/>
    <s v="No"/>
    <s v="No"/>
    <s v="No"/>
    <s v="No"/>
    <s v="Yes"/>
    <s v="Yes"/>
    <s v="Yes"/>
    <s v="Yes"/>
    <s v="CEP"/>
  </r>
  <r>
    <n v="159958"/>
    <x v="2088"/>
    <s v="West Valley School District-Yakima"/>
    <s v="39-208"/>
    <s v="Yakima"/>
    <s v="4th District"/>
    <x v="0"/>
    <x v="0"/>
    <s v="No"/>
    <s v="Yes"/>
    <s v="Ahtanum Elementary"/>
    <s v="7507 Zier Road"/>
    <m/>
    <s v="Yakima"/>
    <s v="Washington"/>
    <s v="98908"/>
    <n v="276"/>
    <n v="0"/>
    <n v="86"/>
    <n v="362"/>
    <n v="0.76239999999999997"/>
    <n v="0"/>
    <n v="0.76239999999999997"/>
    <s v="No"/>
    <s v="Yes"/>
    <s v="Yes"/>
    <s v="Yes"/>
    <s v="Yes"/>
    <s v="Yes"/>
    <s v="Yes"/>
    <s v="No"/>
    <s v="No"/>
    <s v="No"/>
    <s v="No"/>
    <s v="No"/>
    <s v="No"/>
    <s v="No"/>
    <s v="CEP"/>
  </r>
  <r>
    <n v="159958"/>
    <x v="2089"/>
    <s v="West Valley School District-Yakima"/>
    <s v="39-208"/>
    <s v="Yakima"/>
    <s v="4th District"/>
    <x v="0"/>
    <x v="0"/>
    <s v="No"/>
    <s v="Yes"/>
    <s v="Apple Valley Elementary"/>
    <s v="7507 Zier Road"/>
    <m/>
    <s v="Yakima"/>
    <s v="Washington"/>
    <s v="98908"/>
    <n v="115"/>
    <n v="31"/>
    <n v="273"/>
    <n v="419"/>
    <n v="0.27450000000000002"/>
    <n v="7.3999999999999996E-2"/>
    <n v="0.34839999999999999"/>
    <s v="No"/>
    <s v="Yes"/>
    <s v="Yes"/>
    <s v="Yes"/>
    <s v="Yes"/>
    <s v="Yes"/>
    <s v="Yes"/>
    <s v="No"/>
    <s v="No"/>
    <s v="No"/>
    <s v="No"/>
    <s v="No"/>
    <s v="No"/>
    <s v="No"/>
    <s v="Standard"/>
  </r>
  <r>
    <n v="159958"/>
    <x v="2090"/>
    <s v="West Valley School District-Yakima"/>
    <s v="39-208"/>
    <s v="Yakima"/>
    <s v="4th District"/>
    <x v="0"/>
    <x v="0"/>
    <s v="No"/>
    <s v="Yes"/>
    <s v="Cottonwood Elementary"/>
    <s v="7507 Zier Road"/>
    <m/>
    <s v="Yakima"/>
    <s v="Washington"/>
    <s v="98908"/>
    <n v="83"/>
    <n v="39"/>
    <n v="276"/>
    <n v="398"/>
    <n v="0.20849999999999999"/>
    <n v="9.8000000000000004E-2"/>
    <n v="0.30649999999999999"/>
    <s v="No"/>
    <s v="Yes"/>
    <s v="Yes"/>
    <s v="Yes"/>
    <s v="Yes"/>
    <s v="Yes"/>
    <s v="Yes"/>
    <s v="No"/>
    <s v="No"/>
    <s v="No"/>
    <s v="No"/>
    <s v="No"/>
    <s v="No"/>
    <s v="No"/>
    <s v="Standard"/>
  </r>
  <r>
    <n v="159958"/>
    <x v="2091"/>
    <s v="West Valley School District-Yakima"/>
    <s v="39-208"/>
    <s v="Yakima"/>
    <s v="4th District"/>
    <x v="0"/>
    <x v="0"/>
    <s v="No"/>
    <s v="Yes"/>
    <s v="Innovation Center"/>
    <s v="7507 Zier Road"/>
    <m/>
    <s v="Yakima"/>
    <s v="Washington"/>
    <s v="98908"/>
    <n v="79"/>
    <n v="0"/>
    <n v="81"/>
    <n v="160"/>
    <n v="0.49380000000000002"/>
    <n v="0"/>
    <n v="0.49380000000000002"/>
    <s v="No"/>
    <s v="No"/>
    <s v="No"/>
    <s v="No"/>
    <s v="No"/>
    <s v="No"/>
    <s v="No"/>
    <s v="No"/>
    <s v="Yes"/>
    <s v="Yes"/>
    <s v="Yes"/>
    <s v="Yes"/>
    <s v="Yes"/>
    <s v="Yes"/>
    <s v="CEP"/>
  </r>
  <r>
    <n v="159958"/>
    <x v="2092"/>
    <s v="West Valley School District-Yakima"/>
    <s v="39-208"/>
    <s v="Yakima"/>
    <s v="4th District"/>
    <x v="0"/>
    <x v="0"/>
    <s v="No"/>
    <s v="Yes"/>
    <s v="Mountainview Elementary"/>
    <s v="7507 Zier Road"/>
    <m/>
    <s v="Yakima"/>
    <s v="Washington"/>
    <s v="98908"/>
    <n v="136"/>
    <n v="0"/>
    <n v="98"/>
    <n v="234"/>
    <n v="0.58120000000000005"/>
    <n v="0"/>
    <n v="0.58120000000000005"/>
    <s v="No"/>
    <s v="Yes"/>
    <s v="Yes"/>
    <s v="Yes"/>
    <s v="Yes"/>
    <s v="Yes"/>
    <s v="Yes"/>
    <s v="No"/>
    <s v="No"/>
    <s v="No"/>
    <s v="No"/>
    <s v="No"/>
    <s v="No"/>
    <s v="No"/>
    <s v="CEP"/>
  </r>
  <r>
    <n v="159958"/>
    <x v="2093"/>
    <s v="West Valley School District-Yakima"/>
    <s v="39-208"/>
    <s v="Yakima"/>
    <s v="4th District"/>
    <x v="0"/>
    <x v="0"/>
    <s v="No"/>
    <s v="Yes"/>
    <s v="Summitview Elementary"/>
    <s v="7507 Zier Road"/>
    <m/>
    <s v="Yakima"/>
    <s v="Washington"/>
    <s v="98908"/>
    <n v="366"/>
    <n v="0"/>
    <n v="130"/>
    <n v="496"/>
    <n v="0.7379"/>
    <n v="0"/>
    <n v="0.7379"/>
    <s v="No"/>
    <s v="Yes"/>
    <s v="Yes"/>
    <s v="Yes"/>
    <s v="Yes"/>
    <s v="Yes"/>
    <s v="Yes"/>
    <s v="No"/>
    <s v="No"/>
    <s v="No"/>
    <s v="No"/>
    <s v="No"/>
    <s v="No"/>
    <s v="No"/>
    <s v="CEP"/>
  </r>
  <r>
    <n v="159958"/>
    <x v="2094"/>
    <s v="West Valley School District-Yakima"/>
    <s v="39-208"/>
    <s v="Yakima"/>
    <s v="4th District"/>
    <x v="0"/>
    <x v="0"/>
    <s v="No"/>
    <s v="Yes"/>
    <s v="West Valley High"/>
    <s v="9800 Zier Rd."/>
    <m/>
    <s v="Yakima"/>
    <s v="Washington"/>
    <s v="98908"/>
    <n v="455"/>
    <n v="143"/>
    <n v="921"/>
    <n v="1519"/>
    <n v="0.29949999999999999"/>
    <n v="9.4100000000000003E-2"/>
    <n v="0.39369999999999999"/>
    <s v="No"/>
    <s v="No"/>
    <s v="No"/>
    <s v="No"/>
    <s v="No"/>
    <s v="No"/>
    <s v="No"/>
    <s v="No"/>
    <s v="No"/>
    <s v="No"/>
    <s v="Yes"/>
    <s v="Yes"/>
    <s v="Yes"/>
    <s v="Yes"/>
    <s v="Standard"/>
  </r>
  <r>
    <n v="159958"/>
    <x v="2095"/>
    <s v="West Valley School District-Yakima"/>
    <s v="39-208"/>
    <s v="Yakima"/>
    <s v="4th District"/>
    <x v="0"/>
    <x v="0"/>
    <s v="No"/>
    <s v="Yes"/>
    <s v="West Valley Middle Level Campus"/>
    <s v="7507 Zier Road"/>
    <m/>
    <s v="Yakima"/>
    <s v="Washington"/>
    <s v="98908"/>
    <n v="700"/>
    <n v="0"/>
    <n v="503"/>
    <n v="1203"/>
    <n v="0.58189999999999997"/>
    <n v="0"/>
    <n v="0.58189999999999997"/>
    <s v="No"/>
    <s v="No"/>
    <s v="No"/>
    <s v="No"/>
    <s v="No"/>
    <s v="No"/>
    <s v="No"/>
    <s v="Yes"/>
    <s v="Yes"/>
    <s v="Yes"/>
    <s v="No"/>
    <s v="No"/>
    <s v="No"/>
    <s v="No"/>
    <s v="CEP"/>
  </r>
  <r>
    <n v="159958"/>
    <x v="2096"/>
    <s v="West Valley School District-Yakima"/>
    <s v="39-208"/>
    <s v="Yakima"/>
    <s v="4th District"/>
    <x v="0"/>
    <x v="0"/>
    <s v="No"/>
    <s v="Yes"/>
    <s v="Wide Hollow Elementary"/>
    <s v="7507 Zier Road"/>
    <m/>
    <s v="Yakima"/>
    <s v="Washington"/>
    <s v="98908"/>
    <n v="306"/>
    <n v="0"/>
    <n v="154"/>
    <n v="460"/>
    <n v="0.66520000000000001"/>
    <n v="0"/>
    <n v="0.66520000000000001"/>
    <s v="No"/>
    <s v="Yes"/>
    <s v="Yes"/>
    <s v="Yes"/>
    <s v="Yes"/>
    <s v="Yes"/>
    <s v="Yes"/>
    <s v="No"/>
    <s v="No"/>
    <s v="No"/>
    <s v="No"/>
    <s v="No"/>
    <s v="No"/>
    <s v="No"/>
    <s v="CEP"/>
  </r>
  <r>
    <n v="159869"/>
    <x v="2097"/>
    <s v="Whatcom County Juvenile Detention"/>
    <m/>
    <s v="Whatcom"/>
    <s v="2nd District"/>
    <x v="0"/>
    <x v="1"/>
    <s v="Yes"/>
    <s v="Yes"/>
    <s v="Whatcom County Juvenile Detention"/>
    <s v="311 Grand Avenue"/>
    <m/>
    <s v="Bellingham"/>
    <s v="Washington"/>
    <s v="98225"/>
    <n v="10"/>
    <n v="0"/>
    <n v="0"/>
    <n v="10"/>
    <n v="1"/>
    <n v="0"/>
    <n v="1"/>
    <s v="No"/>
    <s v="No"/>
    <s v="No"/>
    <s v="No"/>
    <s v="No"/>
    <s v="No"/>
    <s v="No"/>
    <s v="No"/>
    <s v="No"/>
    <s v="No"/>
    <s v="Yes"/>
    <s v="Yes"/>
    <s v="Yes"/>
    <s v="Yes"/>
    <s v="Standard"/>
  </r>
  <r>
    <n v="159435"/>
    <x v="2098"/>
    <s v="White Pass School District"/>
    <s v="21-303"/>
    <s v="Lewis"/>
    <s v="3rd District"/>
    <x v="0"/>
    <x v="0"/>
    <s v="No"/>
    <s v="Yes"/>
    <s v="White Pass Elementary"/>
    <s v="PO Box 188"/>
    <m/>
    <s v="Randle"/>
    <s v="Washington"/>
    <s v="98377"/>
    <n v="202"/>
    <n v="0"/>
    <n v="6"/>
    <n v="208"/>
    <n v="0.97119999999999995"/>
    <n v="0"/>
    <n v="0.97119999999999995"/>
    <s v="Yes"/>
    <s v="Yes"/>
    <s v="Yes"/>
    <s v="Yes"/>
    <s v="Yes"/>
    <s v="Yes"/>
    <s v="Yes"/>
    <s v="Yes"/>
    <s v="No"/>
    <s v="No"/>
    <s v="No"/>
    <s v="No"/>
    <s v="No"/>
    <s v="No"/>
    <s v="CEP"/>
  </r>
  <r>
    <n v="159435"/>
    <x v="2099"/>
    <s v="White Pass School District"/>
    <s v="21-303"/>
    <s v="Lewis"/>
    <s v="3rd District"/>
    <x v="0"/>
    <x v="0"/>
    <s v="No"/>
    <s v="Yes"/>
    <s v="White Pass Jr/Sr High"/>
    <s v="PO Box 188"/>
    <m/>
    <s v="Randle"/>
    <s v="Washington"/>
    <s v="98377"/>
    <n v="143"/>
    <n v="0"/>
    <n v="25"/>
    <n v="168"/>
    <n v="0.85119999999999996"/>
    <n v="0"/>
    <n v="0.85119999999999996"/>
    <s v="No"/>
    <s v="No"/>
    <s v="No"/>
    <s v="No"/>
    <s v="No"/>
    <s v="No"/>
    <s v="No"/>
    <s v="No"/>
    <s v="Yes"/>
    <s v="Yes"/>
    <s v="Yes"/>
    <s v="Yes"/>
    <s v="Yes"/>
    <s v="Yes"/>
    <s v="CEP"/>
  </r>
  <r>
    <n v="159558"/>
    <x v="2100"/>
    <s v="White River School District"/>
    <s v="27-416"/>
    <s v="Pierce"/>
    <s v="8th District"/>
    <x v="0"/>
    <x v="0"/>
    <s v="No"/>
    <s v="Yes"/>
    <s v="Early Learning Center"/>
    <s v="27515 120th Street East"/>
    <m/>
    <s v="Buckley"/>
    <s v="Washington"/>
    <s v="98321"/>
    <n v="100"/>
    <n v="15"/>
    <n v="262"/>
    <n v="377"/>
    <n v="0.26529999999999998"/>
    <n v="3.9800000000000002E-2"/>
    <n v="0.30499999999999999"/>
    <s v="Yes"/>
    <s v="Yes"/>
    <s v="No"/>
    <s v="No"/>
    <s v="No"/>
    <s v="No"/>
    <s v="No"/>
    <s v="No"/>
    <s v="No"/>
    <s v="No"/>
    <s v="No"/>
    <s v="No"/>
    <s v="No"/>
    <s v="No"/>
    <s v="Standard"/>
  </r>
  <r>
    <n v="159558"/>
    <x v="2101"/>
    <s v="White River School District"/>
    <s v="27-416"/>
    <s v="Pierce"/>
    <s v="8th District"/>
    <x v="0"/>
    <x v="0"/>
    <s v="No"/>
    <s v="Yes"/>
    <s v="Elk Ridge Elementary"/>
    <s v="340 River Rd"/>
    <m/>
    <s v="Buckley"/>
    <s v="Washington"/>
    <s v="98321"/>
    <n v="139"/>
    <n v="36"/>
    <n v="453"/>
    <n v="628"/>
    <n v="0.2213"/>
    <n v="5.7299999999999997E-2"/>
    <n v="0.2787"/>
    <s v="Yes"/>
    <s v="Yes"/>
    <s v="Yes"/>
    <s v="Yes"/>
    <s v="Yes"/>
    <s v="Yes"/>
    <s v="Yes"/>
    <s v="No"/>
    <s v="No"/>
    <s v="No"/>
    <s v="No"/>
    <s v="No"/>
    <s v="No"/>
    <s v="No"/>
    <s v="Standard"/>
  </r>
  <r>
    <n v="159558"/>
    <x v="2102"/>
    <s v="White River School District"/>
    <s v="27-416"/>
    <s v="Pierce"/>
    <s v="8th District"/>
    <x v="0"/>
    <x v="0"/>
    <s v="No"/>
    <s v="Yes"/>
    <s v="Foothills Elementary"/>
    <s v="10621 234th StEast"/>
    <m/>
    <s v="Buckley"/>
    <s v="Washington"/>
    <s v="98321"/>
    <n v="199"/>
    <n v="48"/>
    <n v="279"/>
    <n v="526"/>
    <n v="0.37830000000000003"/>
    <n v="9.1300000000000006E-2"/>
    <n v="0.46960000000000002"/>
    <s v="Yes"/>
    <s v="Yes"/>
    <s v="Yes"/>
    <s v="Yes"/>
    <s v="Yes"/>
    <s v="Yes"/>
    <s v="Yes"/>
    <s v="No"/>
    <s v="No"/>
    <s v="No"/>
    <s v="No"/>
    <s v="No"/>
    <s v="No"/>
    <s v="No"/>
    <s v="Standard"/>
  </r>
  <r>
    <n v="159558"/>
    <x v="2103"/>
    <s v="White River School District"/>
    <s v="27-416"/>
    <s v="Pierce"/>
    <s v="8th District"/>
    <x v="0"/>
    <x v="0"/>
    <s v="No"/>
    <s v="Yes"/>
    <s v="Glacier Middle School"/>
    <s v="240 N C Street"/>
    <m/>
    <s v="Buckley"/>
    <s v="Washington"/>
    <s v="98321"/>
    <n v="244"/>
    <n v="101"/>
    <n v="714"/>
    <n v="1059"/>
    <n v="0.23039999999999999"/>
    <n v="9.5399999999999999E-2"/>
    <n v="0.32579999999999998"/>
    <s v="No"/>
    <s v="No"/>
    <s v="No"/>
    <s v="No"/>
    <s v="No"/>
    <s v="No"/>
    <s v="No"/>
    <s v="Yes"/>
    <s v="Yes"/>
    <s v="Yes"/>
    <s v="No"/>
    <s v="No"/>
    <s v="No"/>
    <s v="No"/>
    <s v="Standard"/>
  </r>
  <r>
    <n v="159558"/>
    <x v="2104"/>
    <s v="White River School District"/>
    <s v="27-416"/>
    <s v="Pierce"/>
    <s v="8th District"/>
    <x v="0"/>
    <x v="0"/>
    <s v="No"/>
    <s v="Yes"/>
    <s v="Mt. Meadow Elementary"/>
    <s v="11812 Mundy Loss Road East"/>
    <m/>
    <s v="Buckley"/>
    <s v="Washington"/>
    <s v="98321"/>
    <n v="76"/>
    <n v="23"/>
    <n v="346"/>
    <n v="445"/>
    <n v="0.17080000000000001"/>
    <n v="5.1700000000000003E-2"/>
    <n v="0.2225"/>
    <s v="Yes"/>
    <s v="Yes"/>
    <s v="Yes"/>
    <s v="Yes"/>
    <s v="Yes"/>
    <s v="Yes"/>
    <s v="Yes"/>
    <s v="No"/>
    <s v="No"/>
    <s v="No"/>
    <s v="No"/>
    <s v="No"/>
    <s v="No"/>
    <s v="No"/>
    <s v="Standard"/>
  </r>
  <r>
    <n v="159558"/>
    <x v="2105"/>
    <s v="White River School District"/>
    <s v="27-416"/>
    <s v="Pierce"/>
    <s v="8th District"/>
    <x v="0"/>
    <x v="0"/>
    <s v="No"/>
    <s v="Yes"/>
    <s v="White River High"/>
    <s v="26928 120th St E"/>
    <m/>
    <s v="Buckley"/>
    <s v="Washington"/>
    <s v="98321"/>
    <n v="339"/>
    <n v="99"/>
    <n v="965"/>
    <n v="1403"/>
    <n v="0.24160000000000001"/>
    <n v="7.0599999999999996E-2"/>
    <n v="0.31219999999999998"/>
    <s v="No"/>
    <s v="No"/>
    <s v="No"/>
    <s v="No"/>
    <s v="No"/>
    <s v="No"/>
    <s v="No"/>
    <s v="No"/>
    <s v="No"/>
    <s v="No"/>
    <s v="Yes"/>
    <s v="Yes"/>
    <s v="Yes"/>
    <s v="Yes"/>
    <s v="Standard"/>
  </r>
  <r>
    <n v="159558"/>
    <x v="2106"/>
    <s v="White River School District"/>
    <s v="27-416"/>
    <s v="Pierce"/>
    <s v="8th District"/>
    <x v="0"/>
    <x v="0"/>
    <s v="No"/>
    <s v="Yes"/>
    <s v="Wilkeson Elementary"/>
    <s v="27515 120th Street East"/>
    <m/>
    <s v="Buckley"/>
    <s v="Washington"/>
    <s v="98321"/>
    <n v="64"/>
    <n v="20"/>
    <n v="207"/>
    <n v="291"/>
    <n v="0.21990000000000001"/>
    <n v="6.8699999999999997E-2"/>
    <n v="0.28870000000000001"/>
    <s v="Yes"/>
    <s v="Yes"/>
    <s v="Yes"/>
    <s v="Yes"/>
    <s v="Yes"/>
    <s v="Yes"/>
    <s v="Yes"/>
    <s v="No"/>
    <s v="No"/>
    <s v="No"/>
    <s v="No"/>
    <s v="No"/>
    <s v="No"/>
    <s v="No"/>
    <s v="Standard"/>
  </r>
  <r>
    <n v="159418"/>
    <x v="2107"/>
    <s v="White Salmon Valley School District"/>
    <s v="20-405"/>
    <s v="Klickitat"/>
    <s v="3rd District"/>
    <x v="0"/>
    <x v="0"/>
    <s v="No"/>
    <s v="Yes"/>
    <s v="Columbia High School"/>
    <s v="1455 N.W. Bruin County Rd."/>
    <m/>
    <s v="White Salmon"/>
    <s v="Washington"/>
    <s v="98672"/>
    <n v="114"/>
    <n v="38"/>
    <n v="228"/>
    <n v="380"/>
    <n v="0.3"/>
    <n v="0.1"/>
    <n v="0.4"/>
    <s v="No"/>
    <s v="No"/>
    <s v="No"/>
    <s v="No"/>
    <s v="No"/>
    <s v="No"/>
    <s v="No"/>
    <s v="No"/>
    <s v="No"/>
    <s v="No"/>
    <s v="Yes"/>
    <s v="Yes"/>
    <s v="Yes"/>
    <s v="Yes"/>
    <s v="Standard"/>
  </r>
  <r>
    <n v="159418"/>
    <x v="2108"/>
    <s v="White Salmon Valley School District"/>
    <s v="20-405"/>
    <s v="Klickitat"/>
    <s v="3rd District"/>
    <x v="0"/>
    <x v="0"/>
    <s v="No"/>
    <s v="Yes"/>
    <s v="Henkle Middle School"/>
    <s v="PO BOX 1309"/>
    <m/>
    <s v="White Salmon"/>
    <s v="Washington"/>
    <s v="98672"/>
    <n v="58"/>
    <n v="18"/>
    <n v="100"/>
    <n v="176"/>
    <n v="0.32950000000000002"/>
    <n v="0.1023"/>
    <n v="0.43180000000000002"/>
    <s v="No"/>
    <s v="No"/>
    <s v="No"/>
    <s v="No"/>
    <s v="No"/>
    <s v="No"/>
    <s v="No"/>
    <s v="No"/>
    <s v="Yes"/>
    <s v="Yes"/>
    <s v="No"/>
    <s v="No"/>
    <s v="No"/>
    <s v="No"/>
    <s v="Standard"/>
  </r>
  <r>
    <n v="159418"/>
    <x v="2109"/>
    <s v="White Salmon Valley School District"/>
    <s v="20-405"/>
    <s v="Klickitat"/>
    <s v="3rd District"/>
    <x v="0"/>
    <x v="0"/>
    <s v="No"/>
    <s v="Yes"/>
    <s v="Wallace &amp; Priscilla Stevenson Intermediate School"/>
    <s v="480 NW Loop Road"/>
    <m/>
    <s v="White Salmon"/>
    <s v="Washington"/>
    <s v="98672"/>
    <n v="76"/>
    <n v="36"/>
    <n v="151"/>
    <n v="263"/>
    <n v="0.28899999999999998"/>
    <n v="0.13689999999999999"/>
    <n v="0.4259"/>
    <s v="No"/>
    <s v="No"/>
    <s v="No"/>
    <s v="No"/>
    <s v="No"/>
    <s v="Yes"/>
    <s v="Yes"/>
    <s v="Yes"/>
    <s v="No"/>
    <s v="No"/>
    <s v="No"/>
    <s v="No"/>
    <s v="No"/>
    <s v="No"/>
    <s v="Standard"/>
  </r>
  <r>
    <n v="159418"/>
    <x v="2110"/>
    <s v="White Salmon Valley School District"/>
    <s v="20-405"/>
    <m/>
    <s v="3rd District"/>
    <x v="0"/>
    <x v="0"/>
    <s v="No"/>
    <s v="Yes"/>
    <s v="Whitson Elementary School"/>
    <s v="PO BOX 1279"/>
    <m/>
    <s v="White Salmon"/>
    <s v="Washington"/>
    <s v="98672"/>
    <n v="115"/>
    <n v="28"/>
    <n v="153"/>
    <n v="296"/>
    <n v="0.38850000000000001"/>
    <n v="9.4600000000000004E-2"/>
    <n v="0.48309999999999997"/>
    <s v="No"/>
    <s v="Yes"/>
    <s v="Yes"/>
    <s v="Yes"/>
    <s v="Yes"/>
    <s v="No"/>
    <s v="No"/>
    <s v="No"/>
    <s v="No"/>
    <s v="No"/>
    <s v="No"/>
    <s v="No"/>
    <s v="No"/>
    <s v="No"/>
    <s v="Standard"/>
  </r>
  <r>
    <n v="159912"/>
    <x v="2111"/>
    <s v="Wilbur School District"/>
    <s v="22-200"/>
    <s v="Lincoln"/>
    <s v="5th District"/>
    <x v="0"/>
    <x v="0"/>
    <s v="No"/>
    <s v="Yes"/>
    <s v="WIlbur Elementary"/>
    <s v="PO BOX 1090"/>
    <m/>
    <s v="WILBUR"/>
    <s v="Washington"/>
    <s v="99185"/>
    <n v="35"/>
    <n v="10"/>
    <n v="46"/>
    <n v="91"/>
    <n v="0.3846"/>
    <n v="0.1099"/>
    <n v="0.4945"/>
    <s v="Yes"/>
    <s v="Yes"/>
    <s v="Yes"/>
    <s v="Yes"/>
    <s v="Yes"/>
    <s v="Yes"/>
    <s v="Yes"/>
    <s v="Yes"/>
    <s v="No"/>
    <s v="No"/>
    <s v="No"/>
    <s v="No"/>
    <s v="No"/>
    <s v="No"/>
    <s v="Standard"/>
  </r>
  <r>
    <n v="159912"/>
    <x v="2112"/>
    <s v="Wilbur School District"/>
    <s v="22-200"/>
    <s v="Lincoln"/>
    <s v="5th District"/>
    <x v="0"/>
    <x v="0"/>
    <s v="No"/>
    <s v="Yes"/>
    <s v="Wilbur High"/>
    <s v="202 Pope Street"/>
    <m/>
    <s v="Wilbur"/>
    <s v="Washington"/>
    <s v="99185"/>
    <n v="43"/>
    <n v="10"/>
    <n v="81"/>
    <n v="134"/>
    <n v="0.32090000000000002"/>
    <n v="7.46E-2"/>
    <n v="0.39550000000000002"/>
    <s v="No"/>
    <s v="No"/>
    <s v="No"/>
    <s v="No"/>
    <s v="No"/>
    <s v="No"/>
    <s v="No"/>
    <s v="No"/>
    <s v="Yes"/>
    <s v="Yes"/>
    <s v="Yes"/>
    <s v="Yes"/>
    <s v="Yes"/>
    <s v="Yes"/>
    <s v="Standard"/>
  </r>
  <r>
    <n v="159403"/>
    <x v="2113"/>
    <s v="Willapa Valley School District"/>
    <s v="25-160"/>
    <s v="Pacific"/>
    <s v="3rd District"/>
    <x v="0"/>
    <x v="0"/>
    <s v="No"/>
    <s v="Yes"/>
    <s v="Willapa Elementary"/>
    <s v="845 Willapa Fourth St"/>
    <m/>
    <s v="Raymond"/>
    <s v="Washington"/>
    <s v="98577"/>
    <n v="63"/>
    <n v="19"/>
    <n v="108"/>
    <n v="190"/>
    <n v="0.33160000000000001"/>
    <n v="0.1"/>
    <n v="0.43159999999999998"/>
    <s v="Yes"/>
    <s v="Yes"/>
    <s v="Yes"/>
    <s v="Yes"/>
    <s v="Yes"/>
    <s v="Yes"/>
    <s v="Yes"/>
    <s v="No"/>
    <s v="No"/>
    <s v="No"/>
    <s v="No"/>
    <s v="No"/>
    <s v="No"/>
    <s v="No"/>
    <s v="Standard"/>
  </r>
  <r>
    <n v="159403"/>
    <x v="2114"/>
    <s v="Willapa Valley School District"/>
    <s v="25-160"/>
    <s v="Pacific"/>
    <s v="3rd District"/>
    <x v="0"/>
    <x v="0"/>
    <s v="No"/>
    <s v="Yes"/>
    <s v="Willapa Valley Jr/Sr High"/>
    <s v="22 Viking Way"/>
    <m/>
    <s v="Raymond"/>
    <s v="Washington"/>
    <s v="98577"/>
    <n v="51"/>
    <n v="21"/>
    <n v="114"/>
    <n v="186"/>
    <n v="0.2742"/>
    <n v="0.1129"/>
    <n v="0.3871"/>
    <s v="No"/>
    <s v="No"/>
    <s v="No"/>
    <s v="No"/>
    <s v="No"/>
    <s v="No"/>
    <s v="No"/>
    <s v="Yes"/>
    <s v="Yes"/>
    <s v="Yes"/>
    <s v="Yes"/>
    <s v="Yes"/>
    <s v="Yes"/>
    <s v="Yes"/>
    <s v="Standard"/>
  </r>
  <r>
    <n v="159970"/>
    <x v="2115"/>
    <s v="Wilson Creek School District"/>
    <s v="13-167"/>
    <s v="Grant"/>
    <s v="4th District"/>
    <x v="0"/>
    <x v="0"/>
    <s v="No"/>
    <s v="Yes"/>
    <s v="Wilson Creek Elementary"/>
    <s v="PO Box 254"/>
    <m/>
    <s v="Wilson Creek"/>
    <s v="Washington"/>
    <s v="98860"/>
    <n v="41"/>
    <n v="11"/>
    <n v="17"/>
    <n v="69"/>
    <n v="0.59419999999999995"/>
    <n v="0.15939999999999999"/>
    <n v="0.75360000000000005"/>
    <s v="Yes"/>
    <s v="Yes"/>
    <s v="Yes"/>
    <s v="Yes"/>
    <s v="Yes"/>
    <s v="Yes"/>
    <s v="Yes"/>
    <s v="Yes"/>
    <s v="No"/>
    <s v="No"/>
    <s v="No"/>
    <s v="No"/>
    <s v="No"/>
    <s v="No"/>
    <s v="Standard"/>
  </r>
  <r>
    <n v="159970"/>
    <x v="2116"/>
    <s v="Wilson Creek School District"/>
    <s v="13-167"/>
    <s v="Grant"/>
    <s v="4th District"/>
    <x v="0"/>
    <x v="0"/>
    <s v="No"/>
    <s v="Yes"/>
    <s v="Wilson Creek Junior-Senior High School"/>
    <s v="400 Navar St"/>
    <m/>
    <s v="Wilson Creek"/>
    <s v="Washington"/>
    <s v="98860"/>
    <n v="23"/>
    <n v="8"/>
    <n v="25"/>
    <n v="56"/>
    <n v="0.41070000000000001"/>
    <n v="0.1429"/>
    <n v="0.55359999999999998"/>
    <s v="No"/>
    <s v="No"/>
    <s v="No"/>
    <s v="No"/>
    <s v="No"/>
    <s v="No"/>
    <s v="No"/>
    <s v="No"/>
    <s v="Yes"/>
    <s v="Yes"/>
    <s v="Yes"/>
    <s v="Yes"/>
    <s v="Yes"/>
    <s v="Yes"/>
    <s v="Standard"/>
  </r>
  <r>
    <n v="159477"/>
    <x v="2117"/>
    <s v="Winlock School District"/>
    <s v="21-232"/>
    <s v="Lewis"/>
    <s v="3rd District"/>
    <x v="0"/>
    <x v="0"/>
    <s v="No"/>
    <s v="Yes"/>
    <s v="Winlock Middle School"/>
    <s v="241 North Military Road"/>
    <m/>
    <s v="Winlock"/>
    <s v="Washington"/>
    <s v="98596"/>
    <n v="163"/>
    <n v="0"/>
    <n v="15"/>
    <n v="178"/>
    <n v="0.91569999999999996"/>
    <n v="0"/>
    <n v="0.91569999999999996"/>
    <s v="No"/>
    <s v="No"/>
    <s v="No"/>
    <s v="No"/>
    <s v="No"/>
    <s v="No"/>
    <s v="No"/>
    <s v="Yes"/>
    <s v="Yes"/>
    <s v="Yes"/>
    <s v="No"/>
    <s v="No"/>
    <s v="No"/>
    <s v="No"/>
    <s v="CEP"/>
  </r>
  <r>
    <n v="159477"/>
    <x v="2118"/>
    <s v="Winlock School District"/>
    <s v="21-232"/>
    <s v="Lewis"/>
    <s v="3rd District"/>
    <x v="0"/>
    <x v="0"/>
    <s v="No"/>
    <s v="Yes"/>
    <s v="Winlock Miller Elementary School"/>
    <s v="PO Box 128"/>
    <m/>
    <s v="Winlock"/>
    <s v="Washington"/>
    <s v="98596"/>
    <n v="387"/>
    <n v="0"/>
    <n v="24"/>
    <n v="411"/>
    <n v="0.94159999999999999"/>
    <n v="0"/>
    <n v="0.94159999999999999"/>
    <s v="Yes"/>
    <s v="Yes"/>
    <s v="Yes"/>
    <s v="Yes"/>
    <s v="Yes"/>
    <s v="Yes"/>
    <s v="Yes"/>
    <s v="No"/>
    <s v="No"/>
    <s v="No"/>
    <s v="No"/>
    <s v="No"/>
    <s v="No"/>
    <s v="No"/>
    <s v="CEP"/>
  </r>
  <r>
    <n v="159477"/>
    <x v="2119"/>
    <s v="Winlock School District"/>
    <s v="21-232"/>
    <s v="Lewis"/>
    <s v="3rd District"/>
    <x v="0"/>
    <x v="0"/>
    <s v="No"/>
    <s v="Yes"/>
    <s v="Winlock Senior High School"/>
    <s v="241 North Military Road"/>
    <m/>
    <s v="Winlock"/>
    <s v="Washington"/>
    <s v="98596"/>
    <n v="186"/>
    <n v="0"/>
    <n v="26"/>
    <n v="212"/>
    <n v="0.87739999999999996"/>
    <n v="0"/>
    <n v="0.87739999999999996"/>
    <s v="No"/>
    <s v="No"/>
    <s v="No"/>
    <s v="No"/>
    <s v="No"/>
    <s v="No"/>
    <s v="No"/>
    <s v="No"/>
    <s v="No"/>
    <s v="No"/>
    <s v="Yes"/>
    <s v="Yes"/>
    <s v="Yes"/>
    <s v="Yes"/>
    <s v="CEP"/>
  </r>
  <r>
    <n v="159473"/>
    <x v="2120"/>
    <s v="Wishkah Valley School District"/>
    <s v="14-117"/>
    <s v="Grays Harbor"/>
    <s v="6th District"/>
    <x v="0"/>
    <x v="0"/>
    <s v="No"/>
    <s v="Yes"/>
    <s v="Wishkah Valley Elementary/High School"/>
    <s v="4640 Wishkah Rd"/>
    <m/>
    <s v="Aberdeen"/>
    <s v="Washington"/>
    <s v="98520"/>
    <n v="125"/>
    <n v="0"/>
    <n v="32"/>
    <n v="157"/>
    <n v="0.79620000000000002"/>
    <n v="0"/>
    <n v="0.79620000000000002"/>
    <s v="Yes"/>
    <s v="Yes"/>
    <s v="Yes"/>
    <s v="Yes"/>
    <s v="Yes"/>
    <s v="Yes"/>
    <s v="Yes"/>
    <s v="Yes"/>
    <s v="Yes"/>
    <s v="Yes"/>
    <s v="Yes"/>
    <s v="Yes"/>
    <s v="Yes"/>
    <s v="Yes"/>
    <s v="CEP"/>
  </r>
  <r>
    <n v="159514"/>
    <x v="2121"/>
    <s v="Wishram School District"/>
    <s v="20-094"/>
    <s v="Klickitat"/>
    <s v="3rd District"/>
    <x v="0"/>
    <x v="0"/>
    <s v="No"/>
    <s v="Yes"/>
    <s v="Wishram High and Elementary"/>
    <s v="PO Box 8"/>
    <m/>
    <s v="Wishram"/>
    <s v="Washington"/>
    <s v="98673"/>
    <n v="64"/>
    <n v="0"/>
    <n v="2"/>
    <n v="66"/>
    <n v="0.96970000000000001"/>
    <n v="0"/>
    <n v="0.96970000000000001"/>
    <s v="No"/>
    <s v="Yes"/>
    <s v="Yes"/>
    <s v="Yes"/>
    <s v="Yes"/>
    <s v="Yes"/>
    <s v="Yes"/>
    <s v="Yes"/>
    <s v="Yes"/>
    <s v="Yes"/>
    <s v="Yes"/>
    <s v="Yes"/>
    <s v="Yes"/>
    <s v="Yes"/>
    <s v="CEP"/>
  </r>
  <r>
    <n v="159376"/>
    <x v="2122"/>
    <s v="Woodland School District"/>
    <s v="08-404"/>
    <s v="Cowlitz"/>
    <s v="3rd District"/>
    <x v="0"/>
    <x v="0"/>
    <s v="No"/>
    <s v="Yes"/>
    <s v="Columbia Elementary School"/>
    <s v="600 Bozarth"/>
    <m/>
    <s v="Woodland"/>
    <s v="Washington"/>
    <s v="98674"/>
    <n v="160"/>
    <n v="37"/>
    <n v="213"/>
    <n v="410"/>
    <n v="0.39019999999999999"/>
    <n v="9.0200000000000002E-2"/>
    <n v="0.48049999999999998"/>
    <s v="No"/>
    <s v="Yes"/>
    <s v="Yes"/>
    <s v="Yes"/>
    <s v="Yes"/>
    <s v="Yes"/>
    <s v="No"/>
    <s v="No"/>
    <s v="No"/>
    <s v="No"/>
    <s v="No"/>
    <s v="No"/>
    <s v="No"/>
    <s v="No"/>
    <s v="Standard"/>
  </r>
  <r>
    <n v="159376"/>
    <x v="2123"/>
    <s v="Woodland School District"/>
    <s v="08-404"/>
    <s v="Cowlitz"/>
    <s v="3rd District"/>
    <x v="0"/>
    <x v="0"/>
    <s v="No"/>
    <s v="Yes"/>
    <s v="North Fork Elementary School"/>
    <s v="2250 Lewis River Rd"/>
    <m/>
    <s v="Woodland"/>
    <s v="Washington"/>
    <s v="98674"/>
    <n v="86"/>
    <n v="40"/>
    <n v="333"/>
    <n v="459"/>
    <n v="0.18740000000000001"/>
    <n v="8.7099999999999997E-2"/>
    <n v="0.27450000000000002"/>
    <s v="No"/>
    <s v="Yes"/>
    <s v="Yes"/>
    <s v="Yes"/>
    <s v="Yes"/>
    <s v="Yes"/>
    <s v="No"/>
    <s v="No"/>
    <s v="No"/>
    <s v="No"/>
    <s v="No"/>
    <s v="No"/>
    <s v="No"/>
    <s v="No"/>
    <s v="Standard"/>
  </r>
  <r>
    <n v="159376"/>
    <x v="2124"/>
    <s v="Woodland School District"/>
    <s v="08-404"/>
    <s v="Cowlitz"/>
    <s v="3rd District"/>
    <x v="0"/>
    <x v="0"/>
    <s v="No"/>
    <s v="Yes"/>
    <s v="Woodland High School"/>
    <s v="1500 Dike Access Rd"/>
    <m/>
    <s v="Woodland"/>
    <s v="Washington"/>
    <s v="98674"/>
    <n v="161"/>
    <n v="56"/>
    <n v="445"/>
    <n v="662"/>
    <n v="0.2432"/>
    <n v="8.4599999999999995E-2"/>
    <n v="0.32779999999999998"/>
    <s v="No"/>
    <s v="No"/>
    <s v="No"/>
    <s v="No"/>
    <s v="No"/>
    <s v="No"/>
    <s v="No"/>
    <s v="No"/>
    <s v="No"/>
    <s v="No"/>
    <s v="Yes"/>
    <s v="Yes"/>
    <s v="Yes"/>
    <s v="Yes"/>
    <s v="Standard"/>
  </r>
  <r>
    <n v="159376"/>
    <x v="2125"/>
    <s v="Woodland School District"/>
    <s v="08-404"/>
    <s v="Cowlitz"/>
    <s v="3rd District"/>
    <x v="0"/>
    <x v="0"/>
    <s v="No"/>
    <s v="Yes"/>
    <s v="Woodland Middle School"/>
    <s v="755 Park Street"/>
    <m/>
    <s v="Woodland"/>
    <s v="Washington"/>
    <s v="98674"/>
    <n v="260"/>
    <n v="88"/>
    <n v="511"/>
    <n v="859"/>
    <n v="0.30270000000000002"/>
    <n v="0.1024"/>
    <n v="0.40510000000000002"/>
    <s v="No"/>
    <s v="No"/>
    <s v="No"/>
    <s v="No"/>
    <s v="No"/>
    <s v="No"/>
    <s v="Yes"/>
    <s v="Yes"/>
    <s v="Yes"/>
    <s v="Yes"/>
    <s v="No"/>
    <s v="No"/>
    <s v="No"/>
    <s v="No"/>
    <s v="Standard"/>
  </r>
  <r>
    <n v="159376"/>
    <x v="2126"/>
    <s v="Woodland School District"/>
    <s v="08-404"/>
    <s v="Cowlitz"/>
    <s v="3rd District"/>
    <x v="0"/>
    <x v="0"/>
    <s v="No"/>
    <s v="Yes"/>
    <s v="Yale Elementary"/>
    <s v="11842 Lewis River Rd"/>
    <m/>
    <s v="Ariel"/>
    <s v="Washington"/>
    <s v="98603"/>
    <n v="20"/>
    <n v="3"/>
    <n v="31"/>
    <n v="54"/>
    <n v="0.37040000000000001"/>
    <n v="5.5599999999999997E-2"/>
    <n v="0.4259"/>
    <s v="No"/>
    <s v="Yes"/>
    <s v="Yes"/>
    <s v="Yes"/>
    <s v="Yes"/>
    <s v="Yes"/>
    <s v="No"/>
    <s v="No"/>
    <s v="No"/>
    <s v="No"/>
    <s v="No"/>
    <s v="No"/>
    <s v="No"/>
    <s v="No"/>
    <s v="Standard"/>
  </r>
  <r>
    <n v="159870"/>
    <x v="2127"/>
    <s v="Yakima County Juvenile Detention"/>
    <m/>
    <s v="Yakima"/>
    <s v="4th District"/>
    <x v="0"/>
    <x v="1"/>
    <s v="Yes"/>
    <s v="Yes"/>
    <s v="Yakima Co. Juv. Det."/>
    <s v="1728 Jerome Ave"/>
    <m/>
    <s v="Yakima"/>
    <s v="Washington"/>
    <s v="98902"/>
    <n v="31"/>
    <n v="0"/>
    <n v="0"/>
    <n v="31"/>
    <n v="1"/>
    <n v="0"/>
    <n v="1"/>
    <s v="No"/>
    <s v="No"/>
    <s v="No"/>
    <s v="No"/>
    <s v="No"/>
    <s v="No"/>
    <s v="No"/>
    <s v="Yes"/>
    <s v="Yes"/>
    <s v="Yes"/>
    <s v="Yes"/>
    <s v="Yes"/>
    <s v="Yes"/>
    <s v="Yes"/>
    <s v="Standard"/>
  </r>
  <r>
    <n v="159887"/>
    <x v="2128"/>
    <s v="Yakima School District"/>
    <s v="39-007"/>
    <s v="Yakima"/>
    <s v="4th District"/>
    <x v="0"/>
    <x v="0"/>
    <s v="No"/>
    <s v="Yes"/>
    <s v="Adams Elementary School"/>
    <s v="723 South 8th. Street"/>
    <m/>
    <s v="Yakima"/>
    <s v="Washington"/>
    <s v="98901"/>
    <n v="615"/>
    <n v="0"/>
    <n v="0"/>
    <n v="615"/>
    <n v="1"/>
    <n v="0"/>
    <n v="1"/>
    <s v="No"/>
    <s v="Yes"/>
    <s v="Yes"/>
    <s v="Yes"/>
    <s v="Yes"/>
    <s v="Yes"/>
    <s v="Yes"/>
    <s v="No"/>
    <s v="No"/>
    <s v="No"/>
    <s v="No"/>
    <s v="No"/>
    <s v="No"/>
    <s v="No"/>
    <s v="CEP"/>
  </r>
  <r>
    <n v="159887"/>
    <x v="2129"/>
    <s v="Yakima School District"/>
    <s v="39-007"/>
    <s v="Yakima"/>
    <s v="4th District"/>
    <x v="0"/>
    <x v="0"/>
    <s v="No"/>
    <s v="Yes"/>
    <s v="Barge-Lincoln Elementary"/>
    <s v="219 E. I Street"/>
    <m/>
    <s v="Yakima"/>
    <s v="Washington"/>
    <s v="98901"/>
    <n v="524"/>
    <n v="0"/>
    <n v="0"/>
    <n v="524"/>
    <n v="1"/>
    <n v="0"/>
    <n v="1"/>
    <s v="No"/>
    <s v="Yes"/>
    <s v="Yes"/>
    <s v="Yes"/>
    <s v="Yes"/>
    <s v="Yes"/>
    <s v="Yes"/>
    <s v="No"/>
    <s v="No"/>
    <s v="No"/>
    <s v="No"/>
    <s v="No"/>
    <s v="No"/>
    <s v="No"/>
    <s v="CEP"/>
  </r>
  <r>
    <n v="159887"/>
    <x v="2130"/>
    <s v="Yakima School District"/>
    <s v="39-007"/>
    <s v="Yakima"/>
    <s v="4th District"/>
    <x v="0"/>
    <x v="0"/>
    <s v="No"/>
    <s v="Yes"/>
    <s v="Davis High School"/>
    <s v="212 S. 6th. Avenue"/>
    <m/>
    <s v="Yakima"/>
    <s v="Washington"/>
    <s v="98902"/>
    <n v="2122"/>
    <n v="0"/>
    <n v="208"/>
    <n v="2330"/>
    <n v="0.91069999999999995"/>
    <n v="0"/>
    <n v="0.91069999999999995"/>
    <s v="No"/>
    <s v="No"/>
    <s v="No"/>
    <s v="No"/>
    <s v="No"/>
    <s v="No"/>
    <s v="No"/>
    <s v="No"/>
    <s v="No"/>
    <s v="No"/>
    <s v="Yes"/>
    <s v="Yes"/>
    <s v="Yes"/>
    <s v="Yes"/>
    <s v="CEP"/>
  </r>
  <r>
    <n v="159887"/>
    <x v="2131"/>
    <s v="Yakima School District"/>
    <s v="39-007"/>
    <s v="Yakima"/>
    <s v="4th District"/>
    <x v="0"/>
    <x v="0"/>
    <s v="No"/>
    <s v="Yes"/>
    <s v="Discovery Lab School"/>
    <s v="2810 Castlevale"/>
    <m/>
    <s v="Yakima"/>
    <s v="Washington"/>
    <s v="98902"/>
    <n v="169"/>
    <n v="0"/>
    <n v="78"/>
    <n v="247"/>
    <n v="0.68420000000000003"/>
    <n v="0"/>
    <n v="0.68420000000000003"/>
    <s v="Yes"/>
    <s v="No"/>
    <s v="No"/>
    <s v="No"/>
    <s v="No"/>
    <s v="No"/>
    <s v="No"/>
    <s v="No"/>
    <s v="No"/>
    <s v="No"/>
    <s v="No"/>
    <s v="No"/>
    <s v="No"/>
    <s v="No"/>
    <s v="CEP"/>
  </r>
  <r>
    <n v="159887"/>
    <x v="2132"/>
    <s v="Yakima School District"/>
    <s v="39-007"/>
    <s v="Yakima"/>
    <s v="4th District"/>
    <x v="0"/>
    <x v="0"/>
    <s v="No"/>
    <s v="Yes"/>
    <s v="Eisenhower High School"/>
    <s v="611 South 44th Avenue"/>
    <m/>
    <s v="Yakima"/>
    <s v="Washington"/>
    <s v="98908"/>
    <n v="1944"/>
    <n v="0"/>
    <n v="267"/>
    <n v="2211"/>
    <n v="0.87919999999999998"/>
    <n v="0"/>
    <n v="0.87919999999999998"/>
    <s v="No"/>
    <s v="No"/>
    <s v="No"/>
    <s v="No"/>
    <s v="No"/>
    <s v="No"/>
    <s v="No"/>
    <s v="No"/>
    <s v="No"/>
    <s v="No"/>
    <s v="Yes"/>
    <s v="Yes"/>
    <s v="Yes"/>
    <s v="Yes"/>
    <s v="CEP"/>
  </r>
  <r>
    <n v="159887"/>
    <x v="2133"/>
    <s v="Yakima School District"/>
    <s v="39-007"/>
    <s v="Yakima"/>
    <s v="4th District"/>
    <x v="0"/>
    <x v="0"/>
    <s v="No"/>
    <s v="Yes"/>
    <s v="Franklin Middle"/>
    <s v="410 South 19th Avenue"/>
    <m/>
    <s v="Yakima"/>
    <s v="Washington"/>
    <s v="98902"/>
    <n v="894"/>
    <n v="0"/>
    <n v="0"/>
    <n v="894"/>
    <n v="1"/>
    <n v="0"/>
    <n v="1"/>
    <s v="No"/>
    <s v="No"/>
    <s v="No"/>
    <s v="No"/>
    <s v="No"/>
    <s v="No"/>
    <s v="No"/>
    <s v="Yes"/>
    <s v="Yes"/>
    <s v="Yes"/>
    <s v="No"/>
    <s v="No"/>
    <s v="No"/>
    <s v="No"/>
    <s v="CEP"/>
  </r>
  <r>
    <n v="159887"/>
    <x v="2134"/>
    <s v="Yakima School District"/>
    <s v="39-007"/>
    <s v="Yakima"/>
    <s v="4th District"/>
    <x v="0"/>
    <x v="0"/>
    <s v="No"/>
    <s v="Yes"/>
    <s v="Garfield Elementary"/>
    <s v="612 North 6th Avenue"/>
    <m/>
    <s v="Yakima"/>
    <s v="Washington"/>
    <s v="98902"/>
    <n v="489"/>
    <n v="0"/>
    <n v="0"/>
    <n v="489"/>
    <n v="1"/>
    <n v="0"/>
    <n v="1"/>
    <s v="No"/>
    <s v="Yes"/>
    <s v="Yes"/>
    <s v="Yes"/>
    <s v="Yes"/>
    <s v="Yes"/>
    <s v="Yes"/>
    <s v="No"/>
    <s v="No"/>
    <s v="No"/>
    <s v="No"/>
    <s v="No"/>
    <s v="No"/>
    <s v="No"/>
    <s v="CEP"/>
  </r>
  <r>
    <n v="159887"/>
    <x v="2135"/>
    <s v="Yakima School District"/>
    <s v="39-007"/>
    <s v="Yakima"/>
    <s v="4th District"/>
    <x v="0"/>
    <x v="0"/>
    <s v="No"/>
    <s v="Yes"/>
    <s v="Gilbert Elementary"/>
    <s v="4400 Douglas Drive"/>
    <m/>
    <s v="Yakima"/>
    <s v="Washington"/>
    <s v="98908"/>
    <n v="399"/>
    <n v="0"/>
    <n v="14"/>
    <n v="413"/>
    <n v="0.96609999999999996"/>
    <n v="0"/>
    <n v="0.96609999999999996"/>
    <s v="No"/>
    <s v="Yes"/>
    <s v="Yes"/>
    <s v="Yes"/>
    <s v="Yes"/>
    <s v="Yes"/>
    <s v="Yes"/>
    <s v="No"/>
    <s v="No"/>
    <s v="No"/>
    <s v="No"/>
    <s v="No"/>
    <s v="No"/>
    <s v="No"/>
    <s v="CEP"/>
  </r>
  <r>
    <n v="159887"/>
    <x v="2136"/>
    <s v="Yakima School District"/>
    <s v="39-007"/>
    <s v="Yakima"/>
    <s v="4th District"/>
    <x v="0"/>
    <x v="0"/>
    <s v="No"/>
    <s v="Yes"/>
    <s v="Hoover Elementary"/>
    <s v="400 West Viola"/>
    <m/>
    <s v="Yakima"/>
    <s v="Washington"/>
    <s v="98902"/>
    <n v="613"/>
    <n v="0"/>
    <n v="0"/>
    <n v="613"/>
    <n v="1"/>
    <n v="0"/>
    <n v="1"/>
    <s v="Yes"/>
    <s v="Yes"/>
    <s v="Yes"/>
    <s v="Yes"/>
    <s v="Yes"/>
    <s v="Yes"/>
    <s v="Yes"/>
    <s v="No"/>
    <s v="No"/>
    <s v="No"/>
    <s v="No"/>
    <s v="No"/>
    <s v="No"/>
    <s v="No"/>
    <s v="CEP"/>
  </r>
  <r>
    <n v="159887"/>
    <x v="2137"/>
    <s v="Yakima School District"/>
    <s v="39-007"/>
    <s v="Yakima"/>
    <s v="4th District"/>
    <x v="0"/>
    <x v="0"/>
    <s v="No"/>
    <s v="Yes"/>
    <s v="Lewis &amp; Clark Middle"/>
    <s v="1114 West Pierce"/>
    <m/>
    <s v="Yakima"/>
    <s v="Washington"/>
    <s v="98902"/>
    <n v="851"/>
    <n v="0"/>
    <n v="0"/>
    <n v="851"/>
    <n v="1"/>
    <n v="0"/>
    <n v="1"/>
    <s v="No"/>
    <s v="No"/>
    <s v="No"/>
    <s v="No"/>
    <s v="No"/>
    <s v="No"/>
    <s v="No"/>
    <s v="Yes"/>
    <s v="Yes"/>
    <s v="Yes"/>
    <s v="No"/>
    <s v="No"/>
    <s v="No"/>
    <s v="No"/>
    <s v="CEP"/>
  </r>
  <r>
    <n v="159887"/>
    <x v="2138"/>
    <s v="Yakima School District"/>
    <s v="39-007"/>
    <s v="Yakima"/>
    <s v="4th District"/>
    <x v="0"/>
    <x v="0"/>
    <s v="No"/>
    <s v="Yes"/>
    <s v="Martin Luther King Jr. Elementary"/>
    <s v="2000 S. 18th St."/>
    <m/>
    <s v="Yakima"/>
    <s v="Washington"/>
    <s v="98901"/>
    <n v="507"/>
    <n v="0"/>
    <n v="0"/>
    <n v="507"/>
    <n v="1"/>
    <n v="0"/>
    <n v="1"/>
    <s v="No"/>
    <s v="Yes"/>
    <s v="Yes"/>
    <s v="Yes"/>
    <s v="Yes"/>
    <s v="Yes"/>
    <s v="Yes"/>
    <s v="No"/>
    <s v="No"/>
    <s v="No"/>
    <s v="No"/>
    <s v="No"/>
    <s v="No"/>
    <s v="No"/>
    <s v="CEP"/>
  </r>
  <r>
    <n v="159887"/>
    <x v="2139"/>
    <s v="Yakima School District"/>
    <s v="39-007"/>
    <s v="Yakima"/>
    <s v="4th District"/>
    <x v="0"/>
    <x v="0"/>
    <s v="No"/>
    <s v="Yes"/>
    <s v="McClure Elementary"/>
    <s v="1222 S. 22nd Ave."/>
    <m/>
    <s v="Yakima"/>
    <s v="Washington"/>
    <s v="98901"/>
    <n v="529"/>
    <n v="0"/>
    <n v="30"/>
    <n v="559"/>
    <n v="0.94630000000000003"/>
    <n v="0"/>
    <n v="0.94630000000000003"/>
    <s v="No"/>
    <s v="Yes"/>
    <s v="Yes"/>
    <s v="Yes"/>
    <s v="Yes"/>
    <s v="Yes"/>
    <s v="Yes"/>
    <s v="No"/>
    <s v="No"/>
    <s v="No"/>
    <s v="No"/>
    <s v="No"/>
    <s v="No"/>
    <s v="No"/>
    <s v="CEP"/>
  </r>
  <r>
    <n v="159887"/>
    <x v="2140"/>
    <s v="Yakima School District"/>
    <s v="39-007"/>
    <s v="Yakima"/>
    <s v="4th District"/>
    <x v="0"/>
    <x v="0"/>
    <s v="No"/>
    <s v="Yes"/>
    <s v="McKinley Elementary"/>
    <s v="621 South 13th Avenue"/>
    <m/>
    <s v="Yakima"/>
    <s v="Washington"/>
    <s v="98902"/>
    <n v="414"/>
    <n v="0"/>
    <n v="0"/>
    <n v="414"/>
    <n v="1"/>
    <n v="0"/>
    <n v="1"/>
    <s v="No"/>
    <s v="Yes"/>
    <s v="Yes"/>
    <s v="Yes"/>
    <s v="Yes"/>
    <s v="Yes"/>
    <s v="Yes"/>
    <s v="No"/>
    <s v="No"/>
    <s v="No"/>
    <s v="No"/>
    <s v="No"/>
    <s v="No"/>
    <s v="No"/>
    <s v="CEP"/>
  </r>
  <r>
    <n v="159887"/>
    <x v="2141"/>
    <s v="Yakima School District"/>
    <s v="39-007"/>
    <s v="Yakima"/>
    <s v="4th District"/>
    <x v="0"/>
    <x v="0"/>
    <s v="No"/>
    <s v="Yes"/>
    <s v="Nob Hill Elementary"/>
    <s v="801 South 34th Avenue"/>
    <m/>
    <s v="Yakima"/>
    <s v="Washington"/>
    <s v="98902"/>
    <n v="301"/>
    <n v="0"/>
    <n v="111"/>
    <n v="412"/>
    <n v="0.73060000000000003"/>
    <n v="0"/>
    <n v="0.73060000000000003"/>
    <s v="No"/>
    <s v="Yes"/>
    <s v="Yes"/>
    <s v="Yes"/>
    <s v="Yes"/>
    <s v="Yes"/>
    <s v="Yes"/>
    <s v="No"/>
    <s v="No"/>
    <s v="No"/>
    <s v="No"/>
    <s v="No"/>
    <s v="No"/>
    <s v="No"/>
    <s v="CEP"/>
  </r>
  <r>
    <n v="159887"/>
    <x v="2142"/>
    <s v="Yakima School District"/>
    <s v="39-007"/>
    <s v="Yakima"/>
    <s v="4th District"/>
    <x v="0"/>
    <x v="0"/>
    <s v="No"/>
    <s v="Yes"/>
    <s v="Ridgeview Elementary"/>
    <s v="609 W. Washington Ave."/>
    <m/>
    <s v="Yakima"/>
    <s v="Washington"/>
    <s v="98902"/>
    <n v="535"/>
    <n v="0"/>
    <n v="0"/>
    <n v="535"/>
    <n v="1"/>
    <n v="0"/>
    <n v="1"/>
    <s v="No"/>
    <s v="Yes"/>
    <s v="Yes"/>
    <s v="Yes"/>
    <s v="Yes"/>
    <s v="Yes"/>
    <s v="Yes"/>
    <s v="No"/>
    <s v="No"/>
    <s v="No"/>
    <s v="No"/>
    <s v="No"/>
    <s v="No"/>
    <s v="No"/>
    <s v="CEP"/>
  </r>
  <r>
    <n v="159887"/>
    <x v="2143"/>
    <s v="Yakima School District"/>
    <s v="39-007"/>
    <s v="Yakima"/>
    <s v="4th District"/>
    <x v="0"/>
    <x v="0"/>
    <s v="No"/>
    <s v="Yes"/>
    <s v="Robertson Elementary"/>
    <s v="2807 West  Lincoln Avenue"/>
    <m/>
    <s v="Yakima"/>
    <s v="Washington"/>
    <s v="98902"/>
    <n v="488"/>
    <n v="0"/>
    <n v="0"/>
    <n v="488"/>
    <n v="1"/>
    <n v="0"/>
    <n v="1"/>
    <s v="No"/>
    <s v="Yes"/>
    <s v="Yes"/>
    <s v="Yes"/>
    <s v="Yes"/>
    <s v="Yes"/>
    <s v="Yes"/>
    <s v="No"/>
    <s v="No"/>
    <s v="No"/>
    <s v="No"/>
    <s v="No"/>
    <s v="No"/>
    <s v="No"/>
    <s v="CEP"/>
  </r>
  <r>
    <n v="159887"/>
    <x v="2144"/>
    <s v="Yakima School District"/>
    <s v="39-007"/>
    <s v="Yakima"/>
    <s v="4th District"/>
    <x v="0"/>
    <x v="0"/>
    <s v="No"/>
    <s v="Yes"/>
    <s v="Roosevelt Elementary"/>
    <s v="120 North 16th Avenue"/>
    <m/>
    <s v="Yakima"/>
    <s v="Washington"/>
    <s v="98902"/>
    <n v="480"/>
    <n v="0"/>
    <n v="0"/>
    <n v="480"/>
    <n v="1"/>
    <n v="0"/>
    <n v="1"/>
    <s v="No"/>
    <s v="Yes"/>
    <s v="Yes"/>
    <s v="Yes"/>
    <s v="Yes"/>
    <s v="Yes"/>
    <s v="Yes"/>
    <s v="No"/>
    <s v="No"/>
    <s v="No"/>
    <s v="No"/>
    <s v="No"/>
    <s v="No"/>
    <s v="No"/>
    <s v="CEP"/>
  </r>
  <r>
    <n v="159887"/>
    <x v="2145"/>
    <s v="Yakima School District"/>
    <s v="39-007"/>
    <s v="Yakima"/>
    <s v="4th District"/>
    <x v="0"/>
    <x v="0"/>
    <s v="No"/>
    <s v="Yes"/>
    <s v="Stanton Academy"/>
    <s v="802 River Road"/>
    <m/>
    <s v="Yakima"/>
    <s v="Washington"/>
    <s v="98902"/>
    <n v="162"/>
    <n v="0"/>
    <n v="0"/>
    <n v="162"/>
    <n v="1"/>
    <n v="0"/>
    <n v="1"/>
    <s v="No"/>
    <s v="No"/>
    <s v="No"/>
    <s v="No"/>
    <s v="No"/>
    <s v="No"/>
    <s v="No"/>
    <s v="No"/>
    <s v="No"/>
    <s v="No"/>
    <s v="Yes"/>
    <s v="Yes"/>
    <s v="Yes"/>
    <s v="Yes"/>
    <s v="CEP"/>
  </r>
  <r>
    <n v="159887"/>
    <x v="2146"/>
    <s v="Yakima School District"/>
    <s v="39-007"/>
    <s v="Yakima"/>
    <s v="4th District"/>
    <x v="0"/>
    <x v="0"/>
    <s v="No"/>
    <s v="Yes"/>
    <s v="Washington Middle"/>
    <s v="510 S. 9th. St."/>
    <m/>
    <s v="Yakima"/>
    <s v="Washington"/>
    <s v="98901"/>
    <n v="749"/>
    <n v="0"/>
    <n v="0"/>
    <n v="749"/>
    <n v="1"/>
    <n v="0"/>
    <n v="1"/>
    <s v="No"/>
    <s v="No"/>
    <s v="No"/>
    <s v="No"/>
    <s v="No"/>
    <s v="No"/>
    <s v="No"/>
    <s v="Yes"/>
    <s v="Yes"/>
    <s v="Yes"/>
    <s v="No"/>
    <s v="No"/>
    <s v="No"/>
    <s v="No"/>
    <s v="CEP"/>
  </r>
  <r>
    <n v="159887"/>
    <x v="2147"/>
    <s v="Yakima School District"/>
    <s v="39-007"/>
    <s v="Yakima"/>
    <s v="4th District"/>
    <x v="0"/>
    <x v="0"/>
    <s v="No"/>
    <s v="Yes"/>
    <s v="Whitney Elementary"/>
    <s v="4411 W. Nob Hill Blvd."/>
    <m/>
    <s v="Yakima"/>
    <s v="Washington"/>
    <s v="98908"/>
    <n v="372"/>
    <n v="0"/>
    <n v="59"/>
    <n v="431"/>
    <n v="0.86309999999999998"/>
    <n v="0"/>
    <n v="0.86309999999999998"/>
    <s v="No"/>
    <s v="Yes"/>
    <s v="Yes"/>
    <s v="Yes"/>
    <s v="Yes"/>
    <s v="Yes"/>
    <s v="Yes"/>
    <s v="No"/>
    <s v="No"/>
    <s v="No"/>
    <s v="No"/>
    <s v="No"/>
    <s v="No"/>
    <s v="No"/>
    <s v="CEP"/>
  </r>
  <r>
    <n v="159887"/>
    <x v="2148"/>
    <s v="Yakima School District"/>
    <s v="39-007"/>
    <s v="Yakima"/>
    <s v="4th District"/>
    <x v="0"/>
    <x v="0"/>
    <s v="No"/>
    <s v="Yes"/>
    <s v="Wilson Middle School"/>
    <s v="902 South 44th Avenue"/>
    <m/>
    <s v="Yakima"/>
    <s v="Washington"/>
    <s v="98908"/>
    <n v="725"/>
    <n v="0"/>
    <n v="130"/>
    <n v="855"/>
    <n v="0.84799999999999998"/>
    <n v="0"/>
    <n v="0.84799999999999998"/>
    <s v="No"/>
    <s v="No"/>
    <s v="No"/>
    <s v="No"/>
    <s v="No"/>
    <s v="No"/>
    <s v="No"/>
    <s v="Yes"/>
    <s v="Yes"/>
    <s v="Yes"/>
    <s v="No"/>
    <s v="No"/>
    <s v="No"/>
    <s v="No"/>
    <s v="CEP"/>
  </r>
  <r>
    <n v="159887"/>
    <x v="2149"/>
    <s v="Yakima School District"/>
    <s v="39-007"/>
    <s v="Yakima"/>
    <s v="4th District"/>
    <x v="0"/>
    <x v="0"/>
    <s v="No"/>
    <s v="Yes"/>
    <s v="Yakima Online School"/>
    <s v="1120 S. 18th Street"/>
    <m/>
    <s v="Yakima"/>
    <s v="Washington"/>
    <s v="98902"/>
    <n v="276"/>
    <n v="0"/>
    <n v="0"/>
    <n v="276"/>
    <n v="1"/>
    <n v="0"/>
    <n v="1"/>
    <s v="No"/>
    <s v="No"/>
    <s v="No"/>
    <s v="No"/>
    <s v="No"/>
    <s v="No"/>
    <s v="No"/>
    <s v="No"/>
    <s v="No"/>
    <s v="No"/>
    <s v="Yes"/>
    <s v="Yes"/>
    <s v="Yes"/>
    <s v="Yes"/>
    <s v="CEP"/>
  </r>
  <r>
    <n v="159330"/>
    <x v="2150"/>
    <s v="Yelm School District"/>
    <s v="34-002"/>
    <s v="Thurston"/>
    <s v="10th District"/>
    <x v="0"/>
    <x v="0"/>
    <s v="No"/>
    <s v="Yes"/>
    <s v="Ft. Stevens Elementary"/>
    <s v="16525 - 100th Way"/>
    <m/>
    <s v="Yelm"/>
    <s v="Washington"/>
    <s v="98597"/>
    <n v="375"/>
    <n v="0"/>
    <n v="140"/>
    <n v="515"/>
    <n v="0.72819999999999996"/>
    <n v="0"/>
    <n v="0.72819999999999996"/>
    <s v="No"/>
    <s v="Yes"/>
    <s v="Yes"/>
    <s v="Yes"/>
    <s v="Yes"/>
    <s v="Yes"/>
    <s v="Yes"/>
    <s v="No"/>
    <s v="No"/>
    <s v="No"/>
    <s v="No"/>
    <s v="No"/>
    <s v="No"/>
    <s v="No"/>
    <s v="CEP"/>
  </r>
  <r>
    <n v="159330"/>
    <x v="2151"/>
    <s v="Yelm School District"/>
    <s v="34-002"/>
    <s v="Thurston"/>
    <s v="10th District"/>
    <x v="0"/>
    <x v="0"/>
    <s v="No"/>
    <s v="Yes"/>
    <s v="Lackamas Elementary"/>
    <s v="16312 Bald Hill Rd SE"/>
    <m/>
    <s v="Yelm"/>
    <s v="Washington"/>
    <s v="98597"/>
    <n v="92"/>
    <n v="38"/>
    <n v="183"/>
    <n v="313"/>
    <n v="0.29389999999999999"/>
    <n v="0.12139999999999999"/>
    <n v="0.4153"/>
    <s v="No"/>
    <s v="Yes"/>
    <s v="Yes"/>
    <s v="Yes"/>
    <s v="Yes"/>
    <s v="Yes"/>
    <s v="Yes"/>
    <s v="No"/>
    <s v="No"/>
    <s v="No"/>
    <s v="No"/>
    <s v="No"/>
    <s v="No"/>
    <s v="No"/>
    <s v="Standard"/>
  </r>
  <r>
    <n v="159330"/>
    <x v="2152"/>
    <s v="Yelm School District"/>
    <s v="34-002"/>
    <s v="Thurston"/>
    <s v="10th District"/>
    <x v="0"/>
    <x v="0"/>
    <s v="No"/>
    <s v="Yes"/>
    <s v="McKenna Elementary"/>
    <s v="35120 Hwy. 507 S."/>
    <m/>
    <s v="McKenna"/>
    <s v="Washington"/>
    <s v="98558"/>
    <n v="236"/>
    <n v="0"/>
    <n v="133"/>
    <n v="369"/>
    <n v="0.63959999999999995"/>
    <n v="0"/>
    <n v="0.63959999999999995"/>
    <s v="No"/>
    <s v="Yes"/>
    <s v="Yes"/>
    <s v="Yes"/>
    <s v="Yes"/>
    <s v="Yes"/>
    <s v="Yes"/>
    <s v="No"/>
    <s v="No"/>
    <s v="No"/>
    <s v="No"/>
    <s v="No"/>
    <s v="No"/>
    <s v="No"/>
    <s v="CEP"/>
  </r>
  <r>
    <n v="159330"/>
    <x v="2153"/>
    <s v="Yelm School District"/>
    <s v="34-002"/>
    <s v="Thurston"/>
    <s v="10th District"/>
    <x v="0"/>
    <x v="0"/>
    <s v="No"/>
    <s v="Yes"/>
    <s v="Mill Pond Elementary"/>
    <s v="909 Mill Rd. S.E."/>
    <m/>
    <s v="Yelm"/>
    <s v="Washington"/>
    <s v="98597"/>
    <n v="206"/>
    <n v="0"/>
    <n v="171"/>
    <n v="377"/>
    <n v="0.5464"/>
    <n v="0"/>
    <n v="0.5464"/>
    <s v="No"/>
    <s v="Yes"/>
    <s v="Yes"/>
    <s v="Yes"/>
    <s v="Yes"/>
    <s v="Yes"/>
    <s v="Yes"/>
    <s v="No"/>
    <s v="No"/>
    <s v="No"/>
    <s v="No"/>
    <s v="No"/>
    <s v="No"/>
    <s v="No"/>
    <s v="CEP"/>
  </r>
  <r>
    <n v="159330"/>
    <x v="2154"/>
    <s v="Yelm School District"/>
    <s v="34-002"/>
    <s v="Thurston"/>
    <s v="10th District"/>
    <x v="0"/>
    <x v="0"/>
    <s v="No"/>
    <s v="Yes"/>
    <s v="Ridgeline Middle School"/>
    <s v="10605 Carter St SE"/>
    <m/>
    <s v="Yelm"/>
    <s v="Washington"/>
    <s v="98597"/>
    <n v="171"/>
    <n v="40"/>
    <n v="366"/>
    <n v="577"/>
    <n v="0.2964"/>
    <n v="6.93E-2"/>
    <n v="0.36570000000000003"/>
    <s v="No"/>
    <s v="No"/>
    <s v="No"/>
    <s v="No"/>
    <s v="No"/>
    <s v="No"/>
    <s v="No"/>
    <s v="Yes"/>
    <s v="Yes"/>
    <s v="Yes"/>
    <s v="No"/>
    <s v="No"/>
    <s v="No"/>
    <s v="No"/>
    <s v="Standard"/>
  </r>
  <r>
    <n v="159330"/>
    <x v="2155"/>
    <s v="Yelm School District"/>
    <s v="34-002"/>
    <s v="Thurston"/>
    <s v="10th District"/>
    <x v="0"/>
    <x v="0"/>
    <s v="No"/>
    <s v="Yes"/>
    <s v="Southworth Elementary"/>
    <s v="13849 Yelm Hwy SE"/>
    <m/>
    <s v="Yelm"/>
    <s v="Washington"/>
    <s v="98597"/>
    <n v="167"/>
    <n v="68"/>
    <n v="398"/>
    <n v="633"/>
    <n v="0.26379999999999998"/>
    <n v="0.1074"/>
    <n v="0.37119999999999997"/>
    <s v="No"/>
    <s v="Yes"/>
    <s v="Yes"/>
    <s v="Yes"/>
    <s v="Yes"/>
    <s v="Yes"/>
    <s v="Yes"/>
    <s v="No"/>
    <s v="No"/>
    <s v="No"/>
    <s v="No"/>
    <s v="No"/>
    <s v="No"/>
    <s v="No"/>
    <s v="Standard"/>
  </r>
  <r>
    <n v="159330"/>
    <x v="2156"/>
    <s v="Yelm School District"/>
    <s v="34-002"/>
    <s v="Thurston"/>
    <s v="10th District"/>
    <x v="0"/>
    <x v="0"/>
    <s v="No"/>
    <s v="Yes"/>
    <s v="Yelm Extension School"/>
    <s v="107 First St. N"/>
    <m/>
    <s v="Yelm"/>
    <s v="Washington"/>
    <s v="98597"/>
    <n v="133"/>
    <n v="0"/>
    <n v="34"/>
    <n v="167"/>
    <n v="0.7964"/>
    <n v="0"/>
    <n v="0.7964"/>
    <s v="No"/>
    <s v="No"/>
    <s v="No"/>
    <s v="No"/>
    <s v="No"/>
    <s v="No"/>
    <s v="No"/>
    <s v="No"/>
    <s v="No"/>
    <s v="No"/>
    <s v="Yes"/>
    <s v="Yes"/>
    <s v="Yes"/>
    <s v="Yes"/>
    <s v="CEP"/>
  </r>
  <r>
    <n v="159330"/>
    <x v="2157"/>
    <s v="Yelm School District"/>
    <s v="34-002"/>
    <s v="Thurston"/>
    <s v="10th District"/>
    <x v="0"/>
    <x v="0"/>
    <s v="No"/>
    <s v="Yes"/>
    <s v="Yelm High School"/>
    <s v="1315 Yelm Ave. W."/>
    <m/>
    <s v="Yelm"/>
    <s v="Washington"/>
    <s v="98597"/>
    <n v="471"/>
    <n v="114"/>
    <n v="1045"/>
    <n v="1630"/>
    <n v="0.28899999999999998"/>
    <n v="6.9900000000000004E-2"/>
    <n v="0.3589"/>
    <s v="No"/>
    <s v="No"/>
    <s v="No"/>
    <s v="No"/>
    <s v="No"/>
    <s v="No"/>
    <s v="No"/>
    <s v="No"/>
    <s v="No"/>
    <s v="No"/>
    <s v="Yes"/>
    <s v="Yes"/>
    <s v="Yes"/>
    <s v="Yes"/>
    <s v="Standard"/>
  </r>
  <r>
    <n v="159330"/>
    <x v="2158"/>
    <s v="Yelm School District"/>
    <s v="34-002"/>
    <s v="Thurston"/>
    <s v="10th District"/>
    <x v="0"/>
    <x v="0"/>
    <s v="No"/>
    <s v="Yes"/>
    <s v="Yelm Middle School"/>
    <s v="401 Coates Ave SW"/>
    <m/>
    <s v="Yelm"/>
    <s v="Washington"/>
    <s v="98597"/>
    <n v="238"/>
    <n v="65"/>
    <n v="398"/>
    <n v="701"/>
    <n v="0.33950000000000002"/>
    <n v="9.2700000000000005E-2"/>
    <n v="0.43219999999999997"/>
    <s v="No"/>
    <s v="No"/>
    <s v="No"/>
    <s v="No"/>
    <s v="No"/>
    <s v="No"/>
    <s v="No"/>
    <s v="Yes"/>
    <s v="Yes"/>
    <s v="Yes"/>
    <s v="No"/>
    <s v="No"/>
    <s v="No"/>
    <s v="No"/>
    <s v="Standard"/>
  </r>
  <r>
    <n v="159330"/>
    <x v="2159"/>
    <s v="Yelm School District"/>
    <s v="34-002"/>
    <s v="Thurston"/>
    <s v="10th District"/>
    <x v="0"/>
    <x v="0"/>
    <s v="No"/>
    <s v="Yes"/>
    <s v="Yelm Prarie Elementary"/>
    <s v="16535 - 110th Ave. S.E."/>
    <m/>
    <s v="Yelm"/>
    <s v="Washington"/>
    <s v="98597"/>
    <n v="274"/>
    <n v="0"/>
    <n v="167"/>
    <n v="441"/>
    <n v="0.62129999999999996"/>
    <n v="0"/>
    <n v="0.62129999999999996"/>
    <s v="No"/>
    <s v="Yes"/>
    <s v="Yes"/>
    <s v="Yes"/>
    <s v="Yes"/>
    <s v="Yes"/>
    <s v="Yes"/>
    <s v="No"/>
    <s v="No"/>
    <s v="No"/>
    <s v="No"/>
    <s v="No"/>
    <s v="No"/>
    <s v="No"/>
    <s v="CEP"/>
  </r>
  <r>
    <n v="159066"/>
    <x v="2160"/>
    <s v="YMCA of Greater Seattle"/>
    <m/>
    <m/>
    <s v="7th District"/>
    <x v="1"/>
    <x v="2"/>
    <s v="No"/>
    <s v="Yes"/>
    <s v="YMCA Camp Colman"/>
    <s v="20016 Bay Rd SW"/>
    <m/>
    <s v="Longbranch"/>
    <s v="Washington"/>
    <s v="98351"/>
    <n v="0"/>
    <n v="0"/>
    <n v="0"/>
    <n v="0"/>
    <n v="0"/>
    <n v="0"/>
    <n v="0"/>
    <s v="Yes"/>
    <s v="Yes"/>
    <s v="Yes"/>
    <s v="Yes"/>
    <s v="Yes"/>
    <s v="Yes"/>
    <s v="Yes"/>
    <s v="Yes"/>
    <s v="Yes"/>
    <s v="Yes"/>
    <s v="Yes"/>
    <s v="Yes"/>
    <s v="Yes"/>
    <s v="Yes"/>
    <s v="Standard"/>
  </r>
  <r>
    <n v="159066"/>
    <x v="2161"/>
    <s v="YMCA of Greater Seattle"/>
    <m/>
    <s v="San Juan"/>
    <s v="7th District"/>
    <x v="1"/>
    <x v="2"/>
    <s v="No"/>
    <s v="Yes"/>
    <s v="YMCA Camp Orkila"/>
    <s v="PO Box 1149"/>
    <m/>
    <s v="Eastsound"/>
    <s v="Washington"/>
    <s v="98245"/>
    <n v="0"/>
    <n v="0"/>
    <n v="0"/>
    <n v="0"/>
    <n v="0"/>
    <n v="0"/>
    <n v="0"/>
    <s v="Yes"/>
    <s v="Yes"/>
    <s v="Yes"/>
    <s v="Yes"/>
    <s v="Yes"/>
    <s v="Yes"/>
    <s v="Yes"/>
    <s v="Yes"/>
    <s v="Yes"/>
    <s v="Yes"/>
    <s v="Yes"/>
    <s v="Yes"/>
    <s v="Yes"/>
    <s v="Yes"/>
    <s v="Standard"/>
  </r>
  <r>
    <n v="159918"/>
    <x v="2162"/>
    <s v="Zillah School District"/>
    <s v="39-205"/>
    <s v="Yakima"/>
    <s v="4th District"/>
    <x v="0"/>
    <x v="0"/>
    <s v="No"/>
    <s v="Yes"/>
    <s v="Hilton Elementary"/>
    <s v="211 Fourth Ave"/>
    <m/>
    <s v="Zillah"/>
    <s v="Washington"/>
    <s v="98953"/>
    <n v="199"/>
    <n v="0"/>
    <n v="66"/>
    <n v="265"/>
    <n v="0.75090000000000001"/>
    <n v="0"/>
    <n v="0.75090000000000001"/>
    <s v="Yes"/>
    <s v="Yes"/>
    <s v="Yes"/>
    <s v="Yes"/>
    <s v="No"/>
    <s v="No"/>
    <s v="No"/>
    <s v="No"/>
    <s v="No"/>
    <s v="No"/>
    <s v="No"/>
    <s v="No"/>
    <s v="No"/>
    <s v="No"/>
    <s v="CEP"/>
  </r>
  <r>
    <n v="159918"/>
    <x v="2163"/>
    <s v="Zillah School District"/>
    <s v="39-205"/>
    <s v="Yakima"/>
    <s v="4th District"/>
    <x v="0"/>
    <x v="0"/>
    <s v="No"/>
    <s v="Yes"/>
    <s v="Zillah High"/>
    <s v="1602 Second Ave"/>
    <m/>
    <s v="Zillah"/>
    <s v="Washington"/>
    <s v="98953"/>
    <n v="246"/>
    <n v="0"/>
    <n v="183"/>
    <n v="429"/>
    <n v="0.57340000000000002"/>
    <n v="0"/>
    <n v="0.57340000000000002"/>
    <s v="No"/>
    <s v="No"/>
    <s v="No"/>
    <s v="No"/>
    <s v="No"/>
    <s v="No"/>
    <s v="No"/>
    <s v="No"/>
    <s v="No"/>
    <s v="No"/>
    <s v="Yes"/>
    <s v="Yes"/>
    <s v="Yes"/>
    <s v="Yes"/>
    <s v="CEP"/>
  </r>
  <r>
    <n v="159918"/>
    <x v="2164"/>
    <s v="Zillah School District"/>
    <s v="39-205"/>
    <s v="Yakima"/>
    <s v="4th District"/>
    <x v="0"/>
    <x v="0"/>
    <s v="No"/>
    <s v="Yes"/>
    <s v="Zillah Intermediate"/>
    <s v="303 Second Ave"/>
    <m/>
    <s v="Zillah"/>
    <s v="Washington"/>
    <s v="98953"/>
    <n v="202"/>
    <n v="0"/>
    <n v="62"/>
    <n v="264"/>
    <n v="0.76519999999999999"/>
    <n v="0"/>
    <n v="0.76519999999999999"/>
    <s v="No"/>
    <s v="No"/>
    <s v="No"/>
    <s v="No"/>
    <s v="Yes"/>
    <s v="Yes"/>
    <s v="Yes"/>
    <s v="No"/>
    <s v="No"/>
    <s v="No"/>
    <s v="No"/>
    <s v="No"/>
    <s v="No"/>
    <s v="No"/>
    <s v="CEP"/>
  </r>
  <r>
    <n v="159918"/>
    <x v="2165"/>
    <s v="Zillah School District"/>
    <s v="39-205"/>
    <s v="Yakima"/>
    <s v="4th District"/>
    <x v="0"/>
    <x v="0"/>
    <s v="No"/>
    <s v="Yes"/>
    <s v="Zillah Middle"/>
    <s v="1301 Cutler Way"/>
    <m/>
    <s v="Zillah"/>
    <s v="Washington"/>
    <s v="98953"/>
    <n v="206"/>
    <n v="0"/>
    <n v="106"/>
    <n v="312"/>
    <n v="0.6603"/>
    <n v="0"/>
    <n v="0.6603"/>
    <s v="No"/>
    <s v="No"/>
    <s v="No"/>
    <s v="No"/>
    <s v="No"/>
    <s v="No"/>
    <s v="No"/>
    <s v="Yes"/>
    <s v="Yes"/>
    <s v="Yes"/>
    <s v="No"/>
    <s v="No"/>
    <s v="No"/>
    <s v="No"/>
    <s v="CEP"/>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Site Number">
  <location ref="B4:H2090" firstHeaderRow="0" firstDataRow="1" firstDataCol="1" rowPageCount="2" colPageCount="1"/>
  <pivotFields count="38">
    <pivotField showAll="0"/>
    <pivotField axis="axisRow" showAll="0" sortType="ascending">
      <items count="2167">
        <item x="1294"/>
        <item x="1305"/>
        <item x="1311"/>
        <item x="1293"/>
        <item x="1307"/>
        <item x="1298"/>
        <item x="1308"/>
        <item x="1224"/>
        <item x="940"/>
        <item x="946"/>
        <item x="766"/>
        <item x="771"/>
        <item x="182"/>
        <item x="4"/>
        <item x="1933"/>
        <item x="2108"/>
        <item x="693"/>
        <item x="1899"/>
        <item x="1111"/>
        <item x="1402"/>
        <item x="1937"/>
        <item x="1936"/>
        <item x="1938"/>
        <item x="1256"/>
        <item x="663"/>
        <item x="306"/>
        <item x="1083"/>
        <item x="2145"/>
        <item x="1525"/>
        <item x="1617"/>
        <item x="1945"/>
        <item x="1337"/>
        <item x="2017"/>
        <item x="2016"/>
        <item x="133"/>
        <item x="1784"/>
        <item x="729"/>
        <item x="1344"/>
        <item x="1345"/>
        <item x="1346"/>
        <item x="1339"/>
        <item x="1340"/>
        <item x="1341"/>
        <item x="1343"/>
        <item x="1513"/>
        <item x="1514"/>
        <item x="1517"/>
        <item x="1518"/>
        <item x="1519"/>
        <item x="1535"/>
        <item x="1521"/>
        <item x="1523"/>
        <item x="1604"/>
        <item x="1529"/>
        <item x="1576"/>
        <item x="1526"/>
        <item x="1532"/>
        <item x="1544"/>
        <item x="1601"/>
        <item x="1591"/>
        <item x="1534"/>
        <item x="1536"/>
        <item x="1609"/>
        <item x="1538"/>
        <item x="1539"/>
        <item x="1540"/>
        <item x="1543"/>
        <item x="1545"/>
        <item x="1546"/>
        <item x="1520"/>
        <item x="1548"/>
        <item x="1549"/>
        <item x="1550"/>
        <item x="1585"/>
        <item x="1516"/>
        <item x="1551"/>
        <item x="1558"/>
        <item x="1553"/>
        <item x="1554"/>
        <item x="1562"/>
        <item x="1563"/>
        <item x="1564"/>
        <item x="1565"/>
        <item x="1566"/>
        <item x="1570"/>
        <item x="1571"/>
        <item x="1572"/>
        <item x="1573"/>
        <item x="1575"/>
        <item x="1610"/>
        <item x="1577"/>
        <item x="1579"/>
        <item x="1581"/>
        <item x="1584"/>
        <item x="1586"/>
        <item x="1587"/>
        <item x="1589"/>
        <item x="1590"/>
        <item x="1592"/>
        <item x="1594"/>
        <item x="1595"/>
        <item x="1560"/>
        <item x="1598"/>
        <item x="1599"/>
        <item x="1600"/>
        <item x="1603"/>
        <item x="1547"/>
        <item x="1531"/>
        <item x="1515"/>
        <item x="1561"/>
        <item x="1607"/>
        <item x="1557"/>
        <item x="1611"/>
        <item x="1612"/>
        <item x="1596"/>
        <item x="1613"/>
        <item x="1614"/>
        <item x="1615"/>
        <item x="1616"/>
        <item x="1618"/>
        <item x="1619"/>
        <item x="1620"/>
        <item x="1621"/>
        <item x="1622"/>
        <item x="1559"/>
        <item x="427"/>
        <item x="426"/>
        <item x="432"/>
        <item x="424"/>
        <item x="428"/>
        <item x="429"/>
        <item x="430"/>
        <item x="431"/>
        <item x="1367"/>
        <item x="1368"/>
        <item x="1372"/>
        <item x="1375"/>
        <item x="1380"/>
        <item x="1392"/>
        <item x="1387"/>
        <item x="1389"/>
        <item x="1374"/>
        <item x="1395"/>
        <item x="1369"/>
        <item x="1377"/>
        <item x="1379"/>
        <item x="1382"/>
        <item x="1383"/>
        <item x="1384"/>
        <item x="1385"/>
        <item x="1386"/>
        <item x="1388"/>
        <item x="1390"/>
        <item x="1396"/>
        <item x="1398"/>
        <item x="1399"/>
        <item x="699"/>
        <item x="12"/>
        <item x="13"/>
        <item x="15"/>
        <item x="16"/>
        <item x="17"/>
        <item x="187"/>
        <item x="189"/>
        <item x="191"/>
        <item x="356"/>
        <item x="357"/>
        <item x="1632"/>
        <item x="1624"/>
        <item x="1627"/>
        <item x="1626"/>
        <item x="1623"/>
        <item x="1631"/>
        <item x="1628"/>
        <item x="1633"/>
        <item x="857"/>
        <item x="859"/>
        <item x="858"/>
        <item x="358"/>
        <item x="1080"/>
        <item x="1073"/>
        <item x="1075"/>
        <item x="1077"/>
        <item x="1078"/>
        <item x="1072"/>
        <item x="993"/>
        <item x="974"/>
        <item x="975"/>
        <item x="981"/>
        <item x="989"/>
        <item x="992"/>
        <item x="18"/>
        <item x="27"/>
        <item x="24"/>
        <item x="25"/>
        <item x="19"/>
        <item x="21"/>
        <item x="871"/>
        <item x="872"/>
        <item x="874"/>
        <item x="868"/>
        <item x="869"/>
        <item x="873"/>
        <item x="875"/>
        <item x="877"/>
        <item x="442"/>
        <item x="444"/>
        <item x="445"/>
        <item x="446"/>
        <item x="449"/>
        <item x="451"/>
        <item x="452"/>
        <item x="457"/>
        <item x="456"/>
        <item x="458"/>
        <item x="464"/>
        <item x="466"/>
        <item x="467"/>
        <item x="468"/>
        <item x="469"/>
        <item x="470"/>
        <item x="461"/>
        <item x="455"/>
        <item x="460"/>
        <item x="463"/>
        <item x="450"/>
        <item x="465"/>
        <item x="374"/>
        <item x="376"/>
        <item x="503"/>
        <item x="509"/>
        <item x="511"/>
        <item x="514"/>
        <item x="518"/>
        <item x="519"/>
        <item x="521"/>
        <item x="523"/>
        <item x="526"/>
        <item x="528"/>
        <item x="504"/>
        <item x="510"/>
        <item x="512"/>
        <item x="520"/>
        <item x="502"/>
        <item x="506"/>
        <item x="513"/>
        <item x="667"/>
        <item x="665"/>
        <item x="734"/>
        <item x="925"/>
        <item x="924"/>
        <item x="927"/>
        <item x="926"/>
        <item x="1035"/>
        <item x="1029"/>
        <item x="1034"/>
        <item x="1037"/>
        <item x="1032"/>
        <item x="1082"/>
        <item x="1084"/>
        <item x="1087"/>
        <item x="1088"/>
        <item x="1089"/>
        <item x="1090"/>
        <item x="1094"/>
        <item x="1095"/>
        <item x="1098"/>
        <item x="1100"/>
        <item x="1101"/>
        <item x="1086"/>
        <item x="1674"/>
        <item x="1685"/>
        <item x="1672"/>
        <item x="1673"/>
        <item x="1675"/>
        <item x="1676"/>
        <item x="1680"/>
        <item x="1681"/>
        <item x="1682"/>
        <item x="1684"/>
        <item x="1799"/>
        <item x="1795"/>
        <item x="1803"/>
        <item x="1797"/>
        <item x="1801"/>
        <item x="1798"/>
        <item x="1796"/>
        <item x="1817"/>
        <item x="1818"/>
        <item x="1815"/>
        <item x="1816"/>
        <item x="1027"/>
        <item x="1670"/>
        <item x="3"/>
        <item x="6"/>
        <item x="2"/>
        <item x="7"/>
        <item x="5"/>
        <item x="1071"/>
        <item x="0"/>
        <item x="1813"/>
        <item x="1811"/>
        <item x="1812"/>
        <item x="724"/>
        <item x="728"/>
        <item x="727"/>
        <item x="1124"/>
        <item x="1125"/>
        <item x="1123"/>
        <item x="1122"/>
        <item x="1040"/>
        <item x="1038"/>
        <item x="1039"/>
        <item x="995"/>
        <item x="480"/>
        <item x="482"/>
        <item x="481"/>
        <item x="1907"/>
        <item x="865"/>
        <item x="1225"/>
        <item x="1216"/>
        <item x="1206"/>
        <item x="1211"/>
        <item x="1210"/>
        <item x="996"/>
        <item x="1212"/>
        <item x="998"/>
        <item x="999"/>
        <item x="1719"/>
        <item x="1002"/>
        <item x="1721"/>
        <item x="1004"/>
        <item x="1720"/>
        <item x="1009"/>
        <item x="1007"/>
        <item x="1001"/>
        <item x="1005"/>
        <item x="185"/>
        <item x="1401"/>
        <item x="302"/>
        <item x="303"/>
        <item x="301"/>
        <item x="241"/>
        <item x="263"/>
        <item x="245"/>
        <item x="251"/>
        <item x="1347"/>
        <item x="1349"/>
        <item x="256"/>
        <item x="261"/>
        <item x="264"/>
        <item x="265"/>
        <item x="242"/>
        <item x="246"/>
        <item x="248"/>
        <item x="249"/>
        <item x="254"/>
        <item x="253"/>
        <item x="244"/>
        <item x="266"/>
        <item x="488"/>
        <item x="495"/>
        <item x="492"/>
        <item x="487"/>
        <item x="489"/>
        <item x="494"/>
        <item x="490"/>
        <item x="1015"/>
        <item x="1017"/>
        <item x="1019"/>
        <item x="1016"/>
        <item x="686"/>
        <item x="691"/>
        <item x="698"/>
        <item x="705"/>
        <item x="708"/>
        <item x="709"/>
        <item x="712"/>
        <item x="710"/>
        <item x="700"/>
        <item x="2010"/>
        <item x="2011"/>
        <item x="2012"/>
        <item x="1425"/>
        <item x="1426"/>
        <item x="1431"/>
        <item x="1435"/>
        <item x="1448"/>
        <item x="1439"/>
        <item x="1441"/>
        <item x="1440"/>
        <item x="82"/>
        <item x="90"/>
        <item x="96"/>
        <item x="100"/>
        <item x="85"/>
        <item x="89"/>
        <item x="97"/>
        <item x="106"/>
        <item x="107"/>
        <item x="91"/>
        <item x="81"/>
        <item x="83"/>
        <item x="84"/>
        <item x="86"/>
        <item x="87"/>
        <item x="88"/>
        <item x="94"/>
        <item x="95"/>
        <item x="98"/>
        <item x="102"/>
        <item x="103"/>
        <item x="99"/>
        <item x="109"/>
        <item x="1486"/>
        <item x="1488"/>
        <item x="1491"/>
        <item x="1489"/>
        <item x="1492"/>
        <item x="1487"/>
        <item x="46"/>
        <item x="1913"/>
        <item x="1912"/>
        <item x="1909"/>
        <item x="1916"/>
        <item x="1688"/>
        <item x="1690"/>
        <item x="1691"/>
        <item x="1692"/>
        <item x="1687"/>
        <item x="1693"/>
        <item x="1689"/>
        <item x="1696"/>
        <item x="735"/>
        <item x="737"/>
        <item x="740"/>
        <item x="741"/>
        <item x="738"/>
        <item x="743"/>
        <item x="745"/>
        <item x="746"/>
        <item x="751"/>
        <item x="753"/>
        <item x="759"/>
        <item x="760"/>
        <item x="736"/>
        <item x="750"/>
        <item x="754"/>
        <item x="757"/>
        <item x="749"/>
        <item x="752"/>
        <item x="758"/>
        <item x="281"/>
        <item x="284"/>
        <item x="286"/>
        <item x="289"/>
        <item x="418"/>
        <item x="411"/>
        <item x="416"/>
        <item x="640"/>
        <item x="641"/>
        <item x="929"/>
        <item x="930"/>
        <item x="2082"/>
        <item x="2083"/>
        <item x="2078"/>
        <item x="2085"/>
        <item x="1113"/>
        <item x="1116"/>
        <item x="1115"/>
        <item x="1114"/>
        <item x="1484"/>
        <item x="1724"/>
        <item x="1725"/>
        <item x="1727"/>
        <item x="1728"/>
        <item x="1737"/>
        <item x="1741"/>
        <item x="1742"/>
        <item x="1744"/>
        <item x="1745"/>
        <item x="1746"/>
        <item x="1749"/>
        <item x="1752"/>
        <item x="1753"/>
        <item x="1755"/>
        <item x="1756"/>
        <item x="1772"/>
        <item x="1773"/>
        <item x="1774"/>
        <item x="1775"/>
        <item x="1776"/>
        <item x="1740"/>
        <item x="1768"/>
        <item x="1739"/>
        <item x="1758"/>
        <item x="1767"/>
        <item x="1771"/>
        <item x="1748"/>
        <item x="31"/>
        <item x="381"/>
        <item x="112"/>
        <item x="1480"/>
        <item x="1479"/>
        <item x="2057"/>
        <item x="28"/>
        <item x="29"/>
        <item x="932"/>
        <item x="933"/>
        <item x="311"/>
        <item x="312"/>
        <item x="308"/>
        <item x="309"/>
        <item x="623"/>
        <item x="624"/>
        <item x="625"/>
        <item x="783"/>
        <item x="794"/>
        <item x="796"/>
        <item x="798"/>
        <item x="802"/>
        <item x="781"/>
        <item x="787"/>
        <item x="788"/>
        <item x="797"/>
        <item x="799"/>
        <item x="849"/>
        <item x="850"/>
        <item x="1359"/>
        <item x="1357"/>
        <item x="1453"/>
        <item x="1462"/>
        <item x="1472"/>
        <item x="1454"/>
        <item x="1455"/>
        <item x="1458"/>
        <item x="1465"/>
        <item x="1467"/>
        <item x="209"/>
        <item x="212"/>
        <item x="211"/>
        <item x="216"/>
        <item x="215"/>
        <item x="214"/>
        <item x="486"/>
        <item x="485"/>
        <item x="864"/>
        <item x="861"/>
        <item x="967"/>
        <item x="968"/>
        <item x="2065"/>
        <item x="2066"/>
        <item x="2067"/>
        <item x="2068"/>
        <item x="2071"/>
        <item x="2073"/>
        <item x="2064"/>
        <item x="2074"/>
        <item x="2076"/>
        <item x="367"/>
        <item x="1645"/>
        <item x="1646"/>
        <item x="1643"/>
        <item x="1642"/>
        <item x="1644"/>
        <item x="204"/>
        <item x="206"/>
        <item x="1975"/>
        <item x="1978"/>
        <item x="1980"/>
        <item x="1974"/>
        <item x="1998"/>
        <item x="1996"/>
        <item x="1986"/>
        <item x="2002"/>
        <item x="2003"/>
        <item x="1995"/>
        <item x="1973"/>
        <item x="1976"/>
        <item x="1982"/>
        <item x="1992"/>
        <item x="2005"/>
        <item x="2007"/>
        <item x="1981"/>
        <item x="716"/>
        <item x="854"/>
        <item x="856"/>
        <item x="855"/>
        <item x="672"/>
        <item x="2053"/>
        <item x="2051"/>
        <item x="2055"/>
        <item x="2050"/>
        <item x="2056"/>
        <item x="529"/>
        <item x="530"/>
        <item x="539"/>
        <item x="540"/>
        <item x="542"/>
        <item x="543"/>
        <item x="548"/>
        <item x="549"/>
        <item x="551"/>
        <item x="552"/>
        <item x="556"/>
        <item x="557"/>
        <item x="559"/>
        <item x="560"/>
        <item x="561"/>
        <item x="555"/>
        <item x="558"/>
        <item x="563"/>
        <item x="538"/>
        <item x="553"/>
        <item x="545"/>
        <item x="550"/>
        <item x="197"/>
        <item x="194"/>
        <item x="198"/>
        <item x="201"/>
        <item x="202"/>
        <item x="192"/>
        <item x="70"/>
        <item x="75"/>
        <item x="80"/>
        <item x="63"/>
        <item x="72"/>
        <item x="73"/>
        <item x="74"/>
        <item x="76"/>
        <item x="64"/>
        <item x="1474"/>
        <item x="1476"/>
        <item x="1477"/>
        <item x="1473"/>
        <item x="382"/>
        <item x="384"/>
        <item x="383"/>
        <item x="937"/>
        <item x="938"/>
        <item x="948"/>
        <item x="945"/>
        <item x="949"/>
        <item x="943"/>
        <item x="947"/>
        <item x="941"/>
        <item x="1943"/>
        <item x="1944"/>
        <item x="219"/>
        <item x="218"/>
        <item x="2126"/>
        <item x="2122"/>
        <item x="2123"/>
        <item x="2125"/>
        <item x="2124"/>
        <item x="2072"/>
        <item x="1051"/>
        <item x="1053"/>
        <item x="1055"/>
        <item x="1057"/>
        <item x="1044"/>
        <item x="1046"/>
        <item x="1054"/>
        <item x="496"/>
        <item x="500"/>
        <item x="499"/>
        <item x="501"/>
        <item x="2115"/>
        <item x="2116"/>
        <item x="994"/>
        <item x="359"/>
        <item x="1511"/>
        <item x="2120"/>
        <item x="363"/>
        <item x="364"/>
        <item x="1400"/>
        <item x="569"/>
        <item x="581"/>
        <item x="586"/>
        <item x="594"/>
        <item x="596"/>
        <item x="577"/>
        <item x="578"/>
        <item x="582"/>
        <item x="493"/>
        <item x="694"/>
        <item x="704"/>
        <item x="1947"/>
        <item x="1950"/>
        <item x="1951"/>
        <item x="1949"/>
        <item x="1948"/>
        <item x="1657"/>
        <item x="1658"/>
        <item x="1660"/>
        <item x="1661"/>
        <item x="1663"/>
        <item x="1664"/>
        <item x="1665"/>
        <item x="1666"/>
        <item x="1669"/>
        <item x="1655"/>
        <item x="1662"/>
        <item x="1667"/>
        <item x="1668"/>
        <item x="966"/>
        <item x="2058"/>
        <item x="2059"/>
        <item x="1280"/>
        <item x="1409"/>
        <item x="1413"/>
        <item x="1411"/>
        <item x="56"/>
        <item x="62"/>
        <item x="57"/>
        <item x="59"/>
        <item x="61"/>
        <item x="60"/>
        <item x="58"/>
        <item x="170"/>
        <item x="175"/>
        <item x="178"/>
        <item x="174"/>
        <item x="176"/>
        <item x="1135"/>
        <item x="1134"/>
        <item x="1138"/>
        <item x="1139"/>
        <item x="1136"/>
        <item x="1137"/>
        <item x="1140"/>
        <item x="1141"/>
        <item x="1142"/>
        <item x="763"/>
        <item x="764"/>
        <item x="1011"/>
        <item x="1013"/>
        <item x="1012"/>
        <item x="768"/>
        <item x="773"/>
        <item x="774"/>
        <item x="770"/>
        <item x="767"/>
        <item x="765"/>
        <item x="370"/>
        <item x="1291"/>
        <item x="1295"/>
        <item x="1303"/>
        <item x="1299"/>
        <item x="1128"/>
        <item x="1130"/>
        <item x="761"/>
        <item x="762"/>
        <item x="2020"/>
        <item x="361"/>
        <item x="360"/>
        <item x="1698"/>
        <item x="1499"/>
        <item x="1502"/>
        <item x="1500"/>
        <item x="291"/>
        <item x="2060"/>
        <item x="2061"/>
        <item x="1972"/>
        <item x="355"/>
        <item x="352"/>
        <item x="1822"/>
        <item x="565"/>
        <item x="347"/>
        <item x="972"/>
        <item x="973"/>
        <item x="971"/>
        <item x="1172"/>
        <item x="1259"/>
        <item x="1415"/>
        <item x="1416"/>
        <item x="1417"/>
        <item x="673"/>
        <item x="1237"/>
        <item x="1239"/>
        <item x="1242"/>
        <item x="1244"/>
        <item x="1250"/>
        <item x="1248"/>
        <item x="1235"/>
        <item x="1920"/>
        <item x="1921"/>
        <item x="1922"/>
        <item x="1154"/>
        <item x="1155"/>
        <item x="1157"/>
        <item x="1158"/>
        <item x="1159"/>
        <item x="1164"/>
        <item x="1168"/>
        <item x="1169"/>
        <item x="1171"/>
        <item x="1152"/>
        <item x="1156"/>
        <item x="1162"/>
        <item x="1163"/>
        <item x="1166"/>
        <item x="1170"/>
        <item x="1497"/>
        <item x="1493"/>
        <item x="1496"/>
        <item x="1495"/>
        <item x="878"/>
        <item x="879"/>
        <item x="880"/>
        <item x="881"/>
        <item x="884"/>
        <item x="886"/>
        <item x="891"/>
        <item x="892"/>
        <item x="895"/>
        <item x="898"/>
        <item x="899"/>
        <item x="902"/>
        <item x="903"/>
        <item x="904"/>
        <item x="905"/>
        <item x="906"/>
        <item x="908"/>
        <item x="911"/>
        <item x="913"/>
        <item x="915"/>
        <item x="916"/>
        <item x="917"/>
        <item x="919"/>
        <item x="921"/>
        <item x="922"/>
        <item x="889"/>
        <item x="890"/>
        <item x="893"/>
        <item x="897"/>
        <item x="900"/>
        <item x="910"/>
        <item x="914"/>
        <item x="896"/>
        <item x="901"/>
        <item x="909"/>
        <item x="888"/>
        <item x="807"/>
        <item x="808"/>
        <item x="810"/>
        <item x="812"/>
        <item x="813"/>
        <item x="814"/>
        <item x="822"/>
        <item x="825"/>
        <item x="827"/>
        <item x="831"/>
        <item x="833"/>
        <item x="834"/>
        <item x="836"/>
        <item x="838"/>
        <item x="840"/>
        <item x="842"/>
        <item x="804"/>
        <item x="832"/>
        <item x="819"/>
        <item x="1174"/>
        <item x="1176"/>
        <item x="1178"/>
        <item x="1179"/>
        <item x="1180"/>
        <item x="1181"/>
        <item x="1182"/>
        <item x="1183"/>
        <item x="1186"/>
        <item x="1188"/>
        <item x="1190"/>
        <item x="1191"/>
        <item x="1192"/>
        <item x="1197"/>
        <item x="1199"/>
        <item x="1201"/>
        <item x="1202"/>
        <item x="1203"/>
        <item x="1205"/>
        <item x="1177"/>
        <item x="1187"/>
        <item x="1189"/>
        <item x="1194"/>
        <item x="1198"/>
        <item x="1200"/>
        <item x="1175"/>
        <item x="1184"/>
        <item x="1204"/>
        <item x="1196"/>
        <item x="1703"/>
        <item x="1707"/>
        <item x="1710"/>
        <item x="1702"/>
        <item x="1706"/>
        <item x="1709"/>
        <item x="1711"/>
        <item x="1712"/>
        <item x="1715"/>
        <item x="1717"/>
        <item x="1704"/>
        <item x="433"/>
        <item x="1924"/>
        <item x="1925"/>
        <item x="475"/>
        <item x="477"/>
        <item x="478"/>
        <item x="476"/>
        <item x="473"/>
        <item x="851"/>
        <item x="852"/>
        <item x="313"/>
        <item x="315"/>
        <item x="314"/>
        <item x="221"/>
        <item x="648"/>
        <item x="853"/>
        <item x="651"/>
        <item x="650"/>
        <item x="649"/>
        <item x="1106"/>
        <item x="1107"/>
        <item x="1061"/>
        <item x="1041"/>
        <item x="9"/>
        <item x="10"/>
        <item x="2119"/>
        <item x="1929"/>
        <item x="1928"/>
        <item x="1258"/>
        <item x="1257"/>
        <item x="1315"/>
        <item x="279"/>
        <item x="2099"/>
        <item x="268"/>
        <item x="270"/>
        <item x="273"/>
        <item x="269"/>
        <item x="1421"/>
        <item x="1422"/>
        <item x="368"/>
        <item x="369"/>
        <item x="1226"/>
        <item x="2111"/>
        <item x="2112"/>
        <item x="378"/>
        <item x="1722"/>
        <item x="670"/>
        <item x="1335"/>
        <item x="1336"/>
        <item x="1147"/>
        <item x="1143"/>
        <item x="721"/>
        <item x="1109"/>
        <item x="1253"/>
        <item x="1252"/>
        <item x="1230"/>
        <item x="1232"/>
        <item x="180"/>
        <item x="181"/>
        <item x="1025"/>
        <item x="1024"/>
        <item x="1026"/>
        <item x="1931"/>
        <item x="1266"/>
        <item x="1267"/>
        <item x="1221"/>
        <item x="1220"/>
        <item x="1700"/>
        <item x="1701"/>
        <item x="2113"/>
        <item x="2114"/>
        <item x="371"/>
        <item x="372"/>
        <item x="1639"/>
        <item x="1507"/>
        <item x="1509"/>
        <item x="1508"/>
        <item x="1260"/>
        <item x="1262"/>
        <item x="1261"/>
        <item x="952"/>
        <item x="953"/>
        <item x="1805"/>
        <item x="1806"/>
        <item x="1807"/>
        <item x="1809"/>
        <item x="1808"/>
        <item x="1810"/>
        <item x="1848"/>
        <item x="1850"/>
        <item x="1852"/>
        <item x="1853"/>
        <item x="1854"/>
        <item x="1855"/>
        <item x="1857"/>
        <item x="1859"/>
        <item x="1860"/>
        <item x="1861"/>
        <item x="1864"/>
        <item x="1867"/>
        <item x="1873"/>
        <item x="1876"/>
        <item x="1877"/>
        <item x="1878"/>
        <item x="1880"/>
        <item x="1881"/>
        <item x="1883"/>
        <item x="1890"/>
        <item x="1891"/>
        <item x="1894"/>
        <item x="1898"/>
        <item x="1903"/>
        <item x="956"/>
        <item x="958"/>
        <item x="957"/>
        <item x="1904"/>
        <item x="1905"/>
        <item x="1868"/>
        <item x="1870"/>
        <item x="1879"/>
        <item x="207"/>
        <item x="1963"/>
        <item x="1967"/>
        <item x="1969"/>
        <item x="1966"/>
        <item x="1968"/>
        <item x="1964"/>
        <item x="1965"/>
        <item x="1834"/>
        <item x="1835"/>
        <item x="1832"/>
        <item x="1829"/>
        <item x="1823"/>
        <item x="1825"/>
        <item x="1828"/>
        <item x="1831"/>
        <item x="1827"/>
        <item x="1837"/>
        <item x="407"/>
        <item x="408"/>
        <item x="409"/>
        <item x="1268"/>
        <item x="1271"/>
        <item x="1270"/>
        <item x="1269"/>
        <item x="330"/>
        <item x="323"/>
        <item x="326"/>
        <item x="328"/>
        <item x="334"/>
        <item x="338"/>
        <item x="339"/>
        <item x="1327"/>
        <item x="1319"/>
        <item x="1323"/>
        <item x="1320"/>
        <item x="1322"/>
        <item x="1324"/>
        <item x="1325"/>
        <item x="1316"/>
        <item x="1317"/>
        <item x="1318"/>
        <item x="1321"/>
        <item x="1326"/>
        <item x="1329"/>
        <item x="1331"/>
        <item x="1332"/>
        <item x="11"/>
        <item x="675"/>
        <item x="677"/>
        <item x="676"/>
        <item x="1312"/>
        <item x="1313"/>
        <item x="1419"/>
        <item x="1420"/>
        <item x="410"/>
        <item x="928"/>
        <item x="345"/>
        <item x="346"/>
        <item x="627"/>
        <item x="629"/>
        <item x="633"/>
        <item x="138"/>
        <item x="140"/>
        <item x="143"/>
        <item x="145"/>
        <item x="149"/>
        <item x="151"/>
        <item x="154"/>
        <item x="156"/>
        <item x="157"/>
        <item x="158"/>
        <item x="160"/>
        <item x="139"/>
        <item x="148"/>
        <item x="135"/>
        <item x="141"/>
        <item x="434"/>
        <item x="435"/>
        <item x="438"/>
        <item x="437"/>
        <item x="436"/>
        <item x="2105"/>
        <item x="2101"/>
        <item x="2102"/>
        <item x="2104"/>
        <item x="2106"/>
        <item x="619"/>
        <item x="621"/>
        <item x="617"/>
        <item x="620"/>
        <item x="1778"/>
        <item x="1779"/>
        <item x="2150"/>
        <item x="2159"/>
        <item x="2155"/>
        <item x="2153"/>
        <item x="2158"/>
        <item x="2157"/>
        <item x="1958"/>
        <item x="1957"/>
        <item x="1954"/>
        <item x="1956"/>
        <item x="1953"/>
        <item x="1960"/>
        <item x="1955"/>
        <item x="1961"/>
        <item x="1959"/>
        <item x="1952"/>
        <item x="2036"/>
        <item x="2028"/>
        <item x="2032"/>
        <item x="2026"/>
        <item x="2027"/>
        <item x="2033"/>
        <item x="2034"/>
        <item x="2030"/>
        <item x="343"/>
        <item x="344"/>
        <item x="1942"/>
        <item x="348"/>
        <item x="350"/>
        <item x="349"/>
        <item x="2024"/>
        <item x="2023"/>
        <item x="2025"/>
        <item x="1351"/>
        <item x="1352"/>
        <item x="114"/>
        <item x="117"/>
        <item x="121"/>
        <item x="124"/>
        <item x="125"/>
        <item x="128"/>
        <item x="116"/>
        <item x="120"/>
        <item x="132"/>
        <item x="123"/>
        <item x="605"/>
        <item x="607"/>
        <item x="608"/>
        <item x="609"/>
        <item x="612"/>
        <item x="613"/>
        <item x="611"/>
        <item x="614"/>
        <item x="610"/>
        <item x="168"/>
        <item x="165"/>
        <item x="167"/>
        <item x="166"/>
        <item x="959"/>
        <item x="963"/>
        <item x="960"/>
        <item x="962"/>
        <item x="961"/>
        <item x="1020"/>
        <item x="1021"/>
        <item x="1119"/>
        <item x="1066"/>
        <item x="1067"/>
        <item x="1068"/>
        <item x="1070"/>
        <item x="1918"/>
        <item x="1919"/>
        <item x="1917"/>
        <item x="1361"/>
        <item x="1366"/>
        <item x="1362"/>
        <item x="1364"/>
        <item x="1365"/>
        <item x="341"/>
        <item x="340"/>
        <item x="645"/>
        <item x="647"/>
        <item x="484"/>
        <item x="1498"/>
        <item x="1505"/>
        <item x="1506"/>
        <item x="1962"/>
        <item x="1105"/>
        <item x="1104"/>
        <item x="2128"/>
        <item x="2129"/>
        <item x="2131"/>
        <item x="2134"/>
        <item x="2136"/>
        <item x="2138"/>
        <item x="2139"/>
        <item x="2140"/>
        <item x="2142"/>
        <item x="2143"/>
        <item x="2144"/>
        <item x="2147"/>
        <item x="2133"/>
        <item x="2137"/>
        <item x="2146"/>
        <item x="423"/>
        <item x="422"/>
        <item x="420"/>
        <item x="419"/>
        <item x="421"/>
        <item x="1634"/>
        <item x="1635"/>
        <item x="1637"/>
        <item x="1638"/>
        <item x="1636"/>
        <item x="964"/>
        <item x="965"/>
        <item x="658"/>
        <item x="659"/>
        <item x="654"/>
        <item x="657"/>
        <item x="1846"/>
        <item x="1839"/>
        <item x="1841"/>
        <item x="1842"/>
        <item x="1935"/>
        <item x="680"/>
        <item x="681"/>
        <item x="678"/>
        <item x="2162"/>
        <item x="2164"/>
        <item x="2165"/>
        <item x="2163"/>
        <item x="2039"/>
        <item x="2088"/>
        <item x="2089"/>
        <item x="2090"/>
        <item x="2092"/>
        <item x="2093"/>
        <item x="2096"/>
        <item x="2095"/>
        <item x="2094"/>
        <item x="1063"/>
        <item x="1065"/>
        <item x="1240"/>
        <item x="1236"/>
        <item x="1241"/>
        <item x="1243"/>
        <item x="1238"/>
        <item x="1251"/>
        <item x="1245"/>
        <item x="1233"/>
        <item x="1895"/>
        <item x="718"/>
        <item x="1788"/>
        <item x="280"/>
        <item x="305"/>
        <item x="1787"/>
        <item x="1793"/>
        <item x="366"/>
        <item x="1792"/>
        <item x="722"/>
        <item x="1504"/>
        <item x="362"/>
        <item x="1782"/>
        <item x="1791"/>
        <item x="1781"/>
        <item x="1503"/>
        <item x="717"/>
        <item x="1790"/>
        <item x="1783"/>
        <item x="931"/>
        <item x="1284"/>
        <item x="2013"/>
        <item x="296"/>
        <item x="1946"/>
        <item x="566"/>
        <item x="1794"/>
        <item x="1786"/>
        <item x="719"/>
        <item x="304"/>
        <item x="30"/>
        <item x="955"/>
        <item x="439"/>
        <item x="674"/>
        <item x="2127"/>
        <item x="1789"/>
        <item x="1838"/>
        <item x="1512"/>
        <item x="1228"/>
        <item x="630"/>
        <item x="210"/>
        <item x="935"/>
        <item x="179"/>
        <item x="23"/>
        <item x="1910"/>
        <item x="715"/>
        <item x="847"/>
        <item x="122"/>
        <item x="644"/>
        <item x="643"/>
        <item x="252"/>
        <item x="1092"/>
        <item x="1605"/>
        <item x="1249"/>
        <item x="646"/>
        <item x="1342"/>
        <item x="479"/>
        <item x="1939"/>
        <item x="1851"/>
        <item x="1"/>
        <item x="662"/>
        <item x="1097"/>
        <item x="688"/>
        <item x="711"/>
        <item x="119"/>
        <item x="923"/>
        <item x="841"/>
        <item x="1856"/>
        <item x="679"/>
        <item x="564"/>
        <item x="863"/>
        <item x="2062"/>
        <item x="689"/>
        <item x="1656"/>
        <item x="599"/>
        <item x="532"/>
        <item x="616"/>
        <item x="1533"/>
        <item x="1649"/>
        <item x="2117"/>
        <item x="1281"/>
        <item x="1282"/>
        <item x="365"/>
        <item x="2152"/>
        <item x="1231"/>
        <item x="144"/>
        <item x="862"/>
        <item x="2097"/>
        <item x="980"/>
        <item x="1412"/>
        <item x="1014"/>
        <item x="172"/>
        <item x="1847"/>
        <item x="1871"/>
        <item x="1763"/>
        <item x="1874"/>
        <item x="1849"/>
        <item x="1902"/>
        <item x="697"/>
        <item x="310"/>
        <item x="1102"/>
        <item x="146"/>
        <item x="161"/>
        <item x="163"/>
        <item x="642"/>
        <item x="1393"/>
        <item x="818"/>
        <item x="707"/>
        <item x="425"/>
        <item x="497"/>
        <item x="2006"/>
        <item x="1482"/>
        <item x="2103"/>
        <item x="1451"/>
        <item x="1606"/>
        <item x="118"/>
        <item x="1699"/>
        <item x="1423"/>
        <item x="755"/>
        <item x="1510"/>
        <item x="1718"/>
        <item x="985"/>
        <item x="843"/>
        <item x="327"/>
        <item x="335"/>
        <item x="801"/>
        <item x="40"/>
        <item x="34"/>
        <item x="49"/>
        <item x="50"/>
        <item x="39"/>
        <item x="1149"/>
        <item x="951"/>
        <item x="52"/>
        <item x="51"/>
        <item x="150"/>
        <item x="1686"/>
        <item x="47"/>
        <item x="32"/>
        <item x="38"/>
        <item x="1824"/>
        <item x="944"/>
        <item x="1457"/>
        <item x="720"/>
        <item x="756"/>
        <item x="2151"/>
        <item x="1031"/>
        <item x="299"/>
        <item x="298"/>
        <item x="297"/>
        <item x="1588"/>
        <item x="1350"/>
        <item x="1990"/>
        <item x="1283"/>
        <item x="1785"/>
        <item x="2029"/>
        <item x="255"/>
        <item x="406"/>
        <item x="1064"/>
        <item x="1356"/>
        <item x="1355"/>
        <item x="1814"/>
        <item x="1940"/>
        <item x="1941"/>
        <item x="1840"/>
        <item x="1845"/>
        <item x="142"/>
        <item x="417"/>
        <item x="412"/>
        <item x="1110"/>
        <item x="1112"/>
        <item x="636"/>
        <item x="628"/>
        <item x="626"/>
        <item x="634"/>
        <item x="723"/>
        <item x="554"/>
        <item x="534"/>
        <item x="983"/>
        <item x="447"/>
        <item x="777"/>
        <item x="791"/>
        <item x="404"/>
        <item x="1214"/>
        <item x="1208"/>
        <item x="1207"/>
        <item x="448"/>
        <item x="573"/>
        <item x="591"/>
        <item x="592"/>
        <item x="574"/>
        <item x="568"/>
        <item x="570"/>
        <item x="580"/>
        <item x="583"/>
        <item x="585"/>
        <item x="588"/>
        <item x="597"/>
        <item x="602"/>
        <item x="603"/>
        <item x="1277"/>
        <item x="1275"/>
        <item x="101"/>
        <item x="725"/>
        <item x="171"/>
        <item x="292"/>
        <item x="1030"/>
        <item x="1630"/>
        <item x="1405"/>
        <item x="1403"/>
        <item x="1450"/>
        <item x="1047"/>
        <item x="656"/>
        <item x="1732"/>
        <item x="111"/>
        <item x="126"/>
        <item x="113"/>
        <item x="1671"/>
        <item x="2014"/>
        <item x="190"/>
        <item x="517"/>
        <item x="505"/>
        <item x="1647"/>
        <item x="1117"/>
        <item x="1121"/>
        <item x="1608"/>
        <item x="1885"/>
        <item x="329"/>
        <item x="1306"/>
        <item x="1310"/>
        <item x="1300"/>
        <item x="2098"/>
        <item x="1255"/>
        <item x="1254"/>
        <item x="247"/>
        <item x="2107"/>
        <item x="1079"/>
        <item x="2084"/>
        <item x="2077"/>
        <item x="976"/>
        <item x="987"/>
        <item x="988"/>
        <item x="703"/>
        <item x="257"/>
        <item x="1654"/>
        <item x="2141"/>
        <item x="2135"/>
        <item x="2130"/>
        <item x="2132"/>
        <item x="2148"/>
        <item x="104"/>
        <item x="1733"/>
        <item x="54"/>
        <item x="535"/>
        <item x="53"/>
        <item x="531"/>
        <item x="912"/>
        <item x="1932"/>
        <item x="1843"/>
        <item x="199"/>
        <item x="820"/>
        <item x="639"/>
        <item x="164"/>
        <item x="1869"/>
        <item x="20"/>
        <item x="2154"/>
        <item x="2156"/>
        <item x="1003"/>
        <item x="748"/>
        <item x="706"/>
        <item x="1762"/>
        <item x="572"/>
        <item x="1278"/>
        <item x="274"/>
        <item x="1274"/>
        <item x="593"/>
        <item x="527"/>
        <item x="522"/>
        <item x="42"/>
        <item x="1625"/>
        <item x="243"/>
        <item x="1863"/>
        <item x="36"/>
        <item x="1050"/>
        <item x="942"/>
        <item x="631"/>
        <item x="129"/>
        <item x="1264"/>
        <item x="1118"/>
        <item x="169"/>
        <item x="1215"/>
        <item x="1714"/>
        <item x="803"/>
        <item x="835"/>
        <item x="1780"/>
        <item x="454"/>
        <item x="48"/>
        <item x="2081"/>
        <item x="562"/>
        <item x="806"/>
        <item x="1108"/>
        <item x="69"/>
        <item x="68"/>
        <item x="815"/>
        <item x="43"/>
        <item x="508"/>
        <item x="1133"/>
        <item x="1370"/>
        <item x="1373"/>
        <item x="1008"/>
        <item x="1679"/>
        <item x="866"/>
        <item x="1471"/>
        <item x="1145"/>
        <item x="196"/>
        <item x="1541"/>
        <item x="1247"/>
        <item x="1023"/>
        <item x="800"/>
        <item x="1713"/>
        <item x="1830"/>
        <item x="1338"/>
        <item x="1650"/>
        <item x="1651"/>
        <item x="2043"/>
        <item x="2040"/>
        <item x="1858"/>
        <item x="1452"/>
        <item x="351"/>
        <item x="1875"/>
        <item x="824"/>
        <item x="826"/>
        <item x="828"/>
        <item x="829"/>
        <item x="809"/>
        <item x="821"/>
        <item x="405"/>
        <item x="1062"/>
        <item x="1404"/>
        <item x="1887"/>
        <item x="1022"/>
        <item x="1049"/>
        <item x="1296"/>
        <item x="1290"/>
        <item x="1734"/>
        <item x="1460"/>
        <item x="1459"/>
        <item x="2087"/>
        <item x="415"/>
        <item x="1209"/>
        <item x="2038"/>
        <item x="571"/>
        <item x="584"/>
        <item x="595"/>
        <item x="598"/>
        <item x="575"/>
        <item x="516"/>
        <item x="1444"/>
        <item x="1427"/>
        <item x="1438"/>
        <item x="1449"/>
        <item x="33"/>
        <item x="45"/>
        <item x="44"/>
        <item x="977"/>
        <item x="173"/>
        <item x="1429"/>
        <item x="1442"/>
        <item x="1443"/>
        <item x="1678"/>
        <item x="110"/>
        <item x="1036"/>
        <item x="2121"/>
        <item x="1378"/>
        <item x="177"/>
        <item x="79"/>
        <item x="78"/>
        <item x="606"/>
        <item x="793"/>
        <item x="537"/>
        <item x="287"/>
        <item x="979"/>
        <item x="131"/>
        <item x="2022"/>
        <item x="1006"/>
        <item x="1770"/>
        <item x="1695"/>
        <item x="1844"/>
        <item x="882"/>
        <item x="2049"/>
        <item x="498"/>
        <item x="1897"/>
        <item x="1148"/>
        <item x="1485"/>
        <item x="402"/>
        <item x="1731"/>
        <item x="1052"/>
        <item x="1970"/>
        <item x="848"/>
        <item x="653"/>
        <item x="2042"/>
        <item x="785"/>
        <item x="533"/>
        <item x="2054"/>
        <item x="1481"/>
        <item x="1896"/>
        <item x="1889"/>
        <item x="1866"/>
        <item x="483"/>
        <item x="1882"/>
        <item x="1901"/>
        <item x="1428"/>
        <item x="1447"/>
        <item x="1886"/>
        <item x="1884"/>
        <item x="2019"/>
        <item x="1436"/>
        <item x="8"/>
        <item x="1151"/>
        <item x="1150"/>
        <item x="984"/>
        <item x="155"/>
        <item x="147"/>
        <item x="195"/>
        <item x="702"/>
        <item x="1285"/>
        <item x="664"/>
        <item x="1286"/>
        <item x="1058"/>
        <item x="14"/>
        <item x="1229"/>
        <item x="2048"/>
        <item x="790"/>
        <item x="1314"/>
        <item x="1705"/>
        <item x="1042"/>
        <item x="1120"/>
        <item x="778"/>
        <item x="1862"/>
        <item x="1652"/>
        <item x="272"/>
        <item x="1629"/>
        <item x="1747"/>
        <item x="600"/>
        <item x="1144"/>
        <item x="1483"/>
        <item x="130"/>
        <item x="524"/>
        <item x="546"/>
        <item x="2018"/>
        <item x="683"/>
        <item x="1433"/>
        <item x="844"/>
        <item x="1653"/>
        <item x="982"/>
        <item x="283"/>
        <item x="282"/>
        <item x="604"/>
        <item x="2091"/>
        <item x="1161"/>
        <item x="1165"/>
        <item x="1085"/>
        <item x="41"/>
        <item x="375"/>
        <item x="780"/>
        <item x="1263"/>
        <item x="1432"/>
        <item x="1437"/>
        <item x="267"/>
        <item x="35"/>
        <item x="1971"/>
        <item x="660"/>
        <item x="153"/>
        <item x="1578"/>
        <item x="1593"/>
        <item x="1602"/>
        <item x="744"/>
        <item x="1736"/>
        <item x="1764"/>
        <item x="1726"/>
        <item x="1730"/>
        <item x="1729"/>
        <item x="1738"/>
        <item x="1754"/>
        <item x="1761"/>
        <item x="587"/>
        <item x="26"/>
        <item x="726"/>
        <item x="1060"/>
        <item x="2021"/>
        <item x="1697"/>
        <item x="1463"/>
        <item x="105"/>
        <item x="661"/>
        <item x="1766"/>
        <item x="188"/>
        <item x="1376"/>
        <item x="1391"/>
        <item x="1381"/>
        <item x="1397"/>
        <item x="1394"/>
        <item x="601"/>
        <item x="1276"/>
        <item x="846"/>
        <item x="845"/>
        <item x="1677"/>
        <item x="2110"/>
        <item x="1227"/>
        <item x="1757"/>
        <item x="1408"/>
        <item x="1173"/>
        <item x="668"/>
        <item x="860"/>
        <item x="1750"/>
        <item x="733"/>
        <item x="2080"/>
        <item x="1923"/>
        <item x="354"/>
        <item x="1246"/>
        <item x="271"/>
        <item x="1494"/>
        <item x="1056"/>
        <item x="1490"/>
        <item x="1033"/>
        <item x="22"/>
        <item x="1527"/>
        <item x="1434"/>
        <item x="1708"/>
        <item x="71"/>
        <item x="2070"/>
        <item x="2069"/>
        <item x="1743"/>
        <item x="403"/>
        <item x="1522"/>
        <item x="666"/>
        <item x="695"/>
        <item x="93"/>
        <item x="638"/>
        <item x="637"/>
        <item x="1160"/>
        <item x="1765"/>
        <item x="325"/>
        <item x="159"/>
        <item x="1802"/>
        <item x="870"/>
        <item x="1407"/>
        <item x="632"/>
        <item x="991"/>
        <item x="2118"/>
        <item x="936"/>
        <item x="186"/>
        <item x="66"/>
        <item x="589"/>
        <item x="590"/>
        <item x="1683"/>
        <item x="353"/>
        <item x="115"/>
        <item x="453"/>
        <item x="441"/>
        <item x="462"/>
        <item x="440"/>
        <item x="443"/>
        <item x="507"/>
        <item x="515"/>
        <item x="769"/>
        <item x="1279"/>
        <item x="1993"/>
        <item x="934"/>
        <item x="1569"/>
        <item x="1528"/>
        <item x="1556"/>
        <item x="1583"/>
        <item x="1582"/>
        <item x="1478"/>
        <item x="184"/>
        <item x="183"/>
        <item x="1641"/>
        <item x="1640"/>
        <item x="684"/>
        <item x="713"/>
        <item x="687"/>
        <item x="701"/>
        <item x="682"/>
        <item x="805"/>
        <item x="811"/>
        <item x="816"/>
        <item x="823"/>
        <item x="830"/>
        <item x="839"/>
        <item x="1076"/>
        <item x="775"/>
        <item x="782"/>
        <item x="792"/>
        <item x="1069"/>
        <item x="786"/>
        <item x="1469"/>
        <item x="127"/>
        <item x="1800"/>
        <item x="1410"/>
        <item x="789"/>
        <item x="288"/>
        <item x="67"/>
        <item x="213"/>
        <item x="541"/>
        <item x="162"/>
        <item x="1358"/>
        <item x="2149"/>
        <item x="1979"/>
        <item x="1977"/>
        <item x="1994"/>
        <item x="1999"/>
        <item x="1984"/>
        <item x="2004"/>
        <item x="1983"/>
        <item x="1987"/>
        <item x="1989"/>
        <item x="1997"/>
        <item x="2009"/>
        <item x="1991"/>
        <item x="1988"/>
        <item x="2008"/>
        <item x="2001"/>
        <item x="2000"/>
        <item x="547"/>
        <item x="203"/>
        <item x="544"/>
        <item x="1751"/>
        <item x="714"/>
        <item x="2015"/>
        <item x="413"/>
        <item x="92"/>
        <item x="1424"/>
        <item x="1234"/>
        <item x="285"/>
        <item x="322"/>
        <item x="2063"/>
        <item x="316"/>
        <item x="317"/>
        <item x="321"/>
        <item x="331"/>
        <item x="332"/>
        <item x="1348"/>
        <item x="685"/>
        <item x="1468"/>
        <item x="1081"/>
        <item x="319"/>
        <item x="692"/>
        <item x="1826"/>
        <item x="137"/>
        <item x="1219"/>
        <item x="1223"/>
        <item x="1091"/>
        <item x="1096"/>
        <item x="275"/>
        <item x="223"/>
        <item x="226"/>
        <item x="227"/>
        <item x="228"/>
        <item x="229"/>
        <item x="230"/>
        <item x="232"/>
        <item x="233"/>
        <item x="236"/>
        <item x="239"/>
        <item x="238"/>
        <item x="240"/>
        <item x="234"/>
        <item x="225"/>
        <item x="231"/>
        <item x="237"/>
        <item x="224"/>
        <item x="235"/>
        <item x="2045"/>
        <item x="2046"/>
        <item x="2044"/>
        <item x="294"/>
        <item x="1927"/>
        <item x="377"/>
        <item x="635"/>
        <item x="2037"/>
        <item x="1716"/>
        <item x="459"/>
        <item x="1892"/>
        <item x="1893"/>
        <item x="1865"/>
        <item x="217"/>
        <item x="579"/>
        <item x="576"/>
        <item x="1127"/>
        <item x="1126"/>
        <item x="1129"/>
        <item x="1131"/>
        <item x="333"/>
        <item x="336"/>
        <item x="2075"/>
        <item x="1769"/>
        <item x="1292"/>
        <item x="1760"/>
        <item x="1272"/>
        <item x="652"/>
        <item x="990"/>
        <item x="1045"/>
        <item x="1043"/>
        <item x="1333"/>
        <item x="1542"/>
        <item x="1552"/>
        <item x="1567"/>
        <item x="2109"/>
        <item x="2079"/>
        <item x="567"/>
        <item x="1555"/>
        <item x="134"/>
        <item x="1288"/>
        <item x="1297"/>
        <item x="1289"/>
        <item x="1354"/>
        <item x="1464"/>
        <item x="1470"/>
        <item x="1414"/>
        <item x="293"/>
        <item x="277"/>
        <item x="950"/>
        <item x="939"/>
        <item x="324"/>
        <item x="318"/>
        <item x="669"/>
        <item x="1821"/>
        <item x="1820"/>
        <item x="1723"/>
        <item x="1524"/>
        <item x="1501"/>
        <item x="1888"/>
        <item x="65"/>
        <item x="1430"/>
        <item x="2047"/>
        <item x="295"/>
        <item x="1103"/>
        <item x="222"/>
        <item x="747"/>
        <item x="1167"/>
        <item x="1093"/>
        <item x="779"/>
        <item x="795"/>
        <item x="970"/>
        <item x="2086"/>
        <item x="1872"/>
        <item x="978"/>
        <item x="1694"/>
        <item x="1018"/>
        <item x="1222"/>
        <item x="380"/>
        <item x="867"/>
        <item x="1819"/>
        <item x="1461"/>
        <item x="1193"/>
        <item x="622"/>
        <item x="1530"/>
        <item x="1537"/>
        <item x="1597"/>
        <item x="1580"/>
        <item x="491"/>
        <item x="1445"/>
        <item x="250"/>
        <item x="2052"/>
        <item x="1659"/>
        <item x="986"/>
        <item x="1213"/>
        <item x="1418"/>
        <item x="1911"/>
        <item x="1914"/>
        <item x="1908"/>
        <item x="1915"/>
        <item x="1099"/>
        <item x="1028"/>
        <item x="77"/>
        <item x="1302"/>
        <item x="2041"/>
        <item x="732"/>
        <item x="776"/>
        <item x="784"/>
        <item x="1836"/>
        <item x="876"/>
        <item x="1475"/>
        <item x="883"/>
        <item x="887"/>
        <item x="655"/>
        <item x="1466"/>
        <item x="373"/>
        <item x="1273"/>
        <item x="259"/>
        <item x="2031"/>
        <item x="1446"/>
        <item x="276"/>
        <item x="278"/>
        <item x="108"/>
        <item x="1146"/>
        <item x="193"/>
        <item x="205"/>
        <item x="200"/>
        <item x="394"/>
        <item x="395"/>
        <item x="396"/>
        <item x="397"/>
        <item x="398"/>
        <item x="399"/>
        <item x="400"/>
        <item x="401"/>
        <item x="1132"/>
        <item x="690"/>
        <item x="1309"/>
        <item x="385"/>
        <item x="386"/>
        <item x="387"/>
        <item x="388"/>
        <item x="389"/>
        <item x="390"/>
        <item x="391"/>
        <item x="392"/>
        <item x="393"/>
        <item x="525"/>
        <item x="920"/>
        <item x="1406"/>
        <item x="615"/>
        <item x="260"/>
        <item x="1371"/>
        <item x="1363"/>
        <item x="1568"/>
        <item x="1574"/>
        <item x="1930"/>
        <item x="1934"/>
        <item x="2100"/>
        <item x="1074"/>
        <item x="1217"/>
        <item x="342"/>
        <item x="220"/>
        <item x="208"/>
        <item x="1265"/>
        <item x="1287"/>
        <item x="1304"/>
        <item x="1195"/>
        <item x="1185"/>
        <item x="1218"/>
        <item x="997"/>
        <item x="1000"/>
        <item x="2035"/>
        <item x="1804"/>
        <item x="954"/>
        <item x="1648"/>
        <item x="1328"/>
        <item x="337"/>
        <item x="37"/>
        <item x="1153"/>
        <item x="414"/>
        <item x="536"/>
        <item x="307"/>
        <item x="907"/>
        <item x="1334"/>
        <item x="1360"/>
        <item x="262"/>
        <item x="894"/>
        <item x="772"/>
        <item x="1833"/>
        <item x="885"/>
        <item x="918"/>
        <item x="671"/>
        <item x="1010"/>
        <item x="731"/>
        <item x="730"/>
        <item x="258"/>
        <item x="837"/>
        <item x="817"/>
        <item x="1906"/>
        <item x="1048"/>
        <item x="1759"/>
        <item x="1330"/>
        <item x="739"/>
        <item x="742"/>
        <item x="696"/>
        <item x="152"/>
        <item x="1353"/>
        <item x="618"/>
        <item x="474"/>
        <item x="300"/>
        <item x="136"/>
        <item x="471"/>
        <item x="472"/>
        <item x="55"/>
        <item x="320"/>
        <item x="1985"/>
        <item x="1900"/>
        <item x="1456"/>
        <item x="1735"/>
        <item x="1777"/>
        <item x="290"/>
        <item x="1301"/>
        <item x="1059"/>
        <item x="969"/>
        <item x="1926"/>
        <item x="379"/>
        <item x="2160"/>
        <item x="2161"/>
        <item t="default"/>
      </items>
    </pivotField>
    <pivotField showAll="0"/>
    <pivotField showAll="0"/>
    <pivotField showAll="0"/>
    <pivotField showAll="0" defaultSubtotal="0"/>
    <pivotField axis="axisPage" multipleItemSelectionAllowed="1" showAll="0">
      <items count="3">
        <item h="1" x="1"/>
        <item x="0"/>
        <item t="default"/>
      </items>
    </pivotField>
    <pivotField axis="axisPage" multipleItemSelectionAllowed="1" showAll="0">
      <items count="4">
        <item h="1" x="2"/>
        <item h="1" x="1"/>
        <item x="0"/>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0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1"/>
    </i>
    <i>
      <x v="32"/>
    </i>
    <i>
      <x v="33"/>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96"/>
    </i>
    <i>
      <x v="1304"/>
    </i>
    <i>
      <x v="1305"/>
    </i>
    <i>
      <x v="1306"/>
    </i>
    <i>
      <x v="1307"/>
    </i>
    <i>
      <x v="1308"/>
    </i>
    <i>
      <x v="1309"/>
    </i>
    <i>
      <x v="1310"/>
    </i>
    <i>
      <x v="1312"/>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9"/>
    </i>
    <i>
      <x v="1410"/>
    </i>
    <i>
      <x v="1411"/>
    </i>
    <i>
      <x v="1415"/>
    </i>
    <i>
      <x v="1416"/>
    </i>
    <i>
      <x v="1417"/>
    </i>
    <i>
      <x v="1418"/>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2001"/>
    </i>
    <i>
      <x v="2002"/>
    </i>
    <i>
      <x v="2003"/>
    </i>
    <i>
      <x v="2004"/>
    </i>
    <i>
      <x v="2005"/>
    </i>
    <i>
      <x v="2006"/>
    </i>
    <i>
      <x v="2007"/>
    </i>
    <i>
      <x v="2008"/>
    </i>
    <i>
      <x v="2009"/>
    </i>
    <i>
      <x v="2010"/>
    </i>
    <i>
      <x v="2011"/>
    </i>
    <i>
      <x v="2012"/>
    </i>
    <i>
      <x v="2013"/>
    </i>
    <i>
      <x v="2014"/>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72"/>
    </i>
    <i>
      <x v="2073"/>
    </i>
    <i>
      <x v="2074"/>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8"/>
    </i>
    <i>
      <x v="2149"/>
    </i>
    <i>
      <x v="2150"/>
    </i>
    <i>
      <x v="2151"/>
    </i>
    <i>
      <x v="2152"/>
    </i>
    <i>
      <x v="2153"/>
    </i>
    <i>
      <x v="2154"/>
    </i>
    <i>
      <x v="2155"/>
    </i>
    <i>
      <x v="2156"/>
    </i>
    <i>
      <x v="2157"/>
    </i>
    <i>
      <x v="2158"/>
    </i>
    <i>
      <x v="2159"/>
    </i>
    <i>
      <x v="2160"/>
    </i>
    <i>
      <x v="2161"/>
    </i>
    <i>
      <x v="2162"/>
    </i>
    <i>
      <x v="2163"/>
    </i>
    <i t="grand">
      <x/>
    </i>
  </rowItems>
  <colFields count="1">
    <field x="-2"/>
  </colFields>
  <colItems count="6">
    <i>
      <x/>
    </i>
    <i i="1">
      <x v="1"/>
    </i>
    <i i="2">
      <x v="2"/>
    </i>
    <i i="3">
      <x v="3"/>
    </i>
    <i i="4">
      <x v="4"/>
    </i>
    <i i="5">
      <x v="5"/>
    </i>
  </colItems>
  <pageFields count="2">
    <pageField fld="6" hier="-1"/>
    <pageField fld="7" hier="-1"/>
  </pageFields>
  <dataFields count="6">
    <dataField name="Sum of Free Eligible" fld="16" baseField="0" baseItem="0"/>
    <dataField name="Sum of Reduced Price Eligible" fld="17" baseField="0" baseItem="0"/>
    <dataField name="Sum of Total Enrollment" fld="19" baseField="0" baseItem="0"/>
    <dataField name="Sum of % Free" fld="20" baseField="0" baseItem="0"/>
    <dataField name="Sum of % Reduced" fld="21" baseField="0" baseItem="0"/>
    <dataField name="Sum of % Free &amp; Reduced" fld="22" baseField="0" baseItem="0"/>
  </dataFields>
  <formats count="7">
    <format dxfId="6">
      <pivotArea field="1" type="button" dataOnly="0" labelOnly="1" outline="0" axis="axisRow" fieldPosition="0"/>
    </format>
    <format dxfId="5">
      <pivotArea dataOnly="0" labelOnly="1" outline="0" fieldPosition="0">
        <references count="1">
          <reference field="4294967294" count="3">
            <x v="0"/>
            <x v="1"/>
            <x v="2"/>
          </reference>
        </references>
      </pivotArea>
    </format>
    <format dxfId="4">
      <pivotArea field="1" type="button" dataOnly="0" labelOnly="1" outline="0" axis="axisRow" fieldPosition="0"/>
    </format>
    <format dxfId="3">
      <pivotArea dataOnly="0" labelOnly="1" outline="0" fieldPosition="0">
        <references count="1">
          <reference field="4294967294" count="3">
            <x v="0"/>
            <x v="1"/>
            <x v="2"/>
          </reference>
        </references>
      </pivotArea>
    </format>
    <format dxfId="2">
      <pivotArea field="1" grandRow="1" outline="0" collapsedLevelsAreSubtotals="1" axis="axisRow" fieldPosition="0">
        <references count="1">
          <reference field="4294967294" count="3" selected="0">
            <x v="0"/>
            <x v="1"/>
            <x v="2"/>
          </reference>
        </references>
      </pivotArea>
    </format>
    <format dxfId="1">
      <pivotArea field="1" grandRow="1" outline="0" collapsedLevelsAreSubtotals="1" axis="axisRow" fieldPosition="0">
        <references count="1">
          <reference field="4294967294" count="3" selected="0">
            <x v="0"/>
            <x v="1"/>
            <x v="2"/>
          </reference>
        </references>
      </pivotArea>
    </format>
    <format dxfId="0">
      <pivotArea field="1" grandRow="1" outline="0" collapsedLevelsAreSubtotals="1" axis="axisRow" fieldPosition="0">
        <references count="1">
          <reference field="4294967294" count="3" selected="0">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389"/>
  <sheetViews>
    <sheetView tabSelected="1" zoomScaleNormal="100" workbookViewId="0">
      <pane ySplit="7" topLeftCell="A8" activePane="bottomLeft" state="frozen"/>
      <selection activeCell="B1" sqref="B1"/>
      <selection pane="bottomLeft" activeCell="A6" sqref="A6"/>
    </sheetView>
  </sheetViews>
  <sheetFormatPr defaultColWidth="9.1796875" defaultRowHeight="14.5" outlineLevelRow="2"/>
  <cols>
    <col min="1" max="1" width="12.26953125" style="8" bestFit="1" customWidth="1"/>
    <col min="2" max="2" width="9.1796875" style="8" customWidth="1"/>
    <col min="3" max="3" width="39" style="7" customWidth="1"/>
    <col min="4" max="4" width="10" style="23" customWidth="1"/>
    <col min="5" max="5" width="43.26953125" style="7" customWidth="1"/>
    <col min="6" max="19" width="2.7265625" style="7" customWidth="1"/>
    <col min="20" max="22" width="13.54296875" style="14" customWidth="1"/>
    <col min="23" max="23" width="13.54296875" style="49" customWidth="1"/>
    <col min="24" max="24" width="13.54296875" style="54" customWidth="1"/>
    <col min="25" max="25" width="13.54296875" style="49" customWidth="1"/>
    <col min="26" max="16384" width="9.1796875" style="7"/>
  </cols>
  <sheetData>
    <row r="1" spans="1:25" ht="18.5">
      <c r="A1" s="60" t="s">
        <v>2314</v>
      </c>
      <c r="B1" s="60"/>
      <c r="C1" s="60"/>
      <c r="D1" s="60"/>
      <c r="E1" s="60"/>
      <c r="F1" s="60"/>
      <c r="G1" s="60"/>
      <c r="H1" s="60"/>
      <c r="I1" s="60"/>
      <c r="J1" s="60"/>
      <c r="K1" s="60"/>
      <c r="L1" s="60"/>
      <c r="M1" s="60"/>
      <c r="N1" s="60"/>
      <c r="O1" s="60"/>
      <c r="P1" s="60"/>
      <c r="Q1" s="60"/>
      <c r="R1" s="60"/>
      <c r="S1" s="60"/>
      <c r="T1" s="60"/>
      <c r="U1" s="60"/>
      <c r="V1" s="60"/>
      <c r="W1" s="60"/>
      <c r="X1" s="60"/>
      <c r="Y1" s="61"/>
    </row>
    <row r="2" spans="1:25" ht="18.5">
      <c r="A2" s="60" t="s">
        <v>4658</v>
      </c>
      <c r="B2" s="60"/>
      <c r="C2" s="60"/>
      <c r="D2" s="60"/>
      <c r="E2" s="60"/>
      <c r="F2" s="60"/>
      <c r="G2" s="60"/>
      <c r="H2" s="60"/>
      <c r="I2" s="60"/>
      <c r="J2" s="60"/>
      <c r="K2" s="60"/>
      <c r="L2" s="60"/>
      <c r="M2" s="60"/>
      <c r="N2" s="60"/>
      <c r="O2" s="60"/>
      <c r="P2" s="60"/>
      <c r="Q2" s="60"/>
      <c r="R2" s="60"/>
      <c r="S2" s="60"/>
      <c r="T2" s="60"/>
      <c r="U2" s="60"/>
      <c r="V2" s="60"/>
      <c r="W2" s="60"/>
      <c r="X2" s="60"/>
      <c r="Y2" s="61"/>
    </row>
    <row r="3" spans="1:25" ht="18.5">
      <c r="A3" s="62">
        <v>44865</v>
      </c>
      <c r="B3" s="62"/>
      <c r="C3" s="62"/>
      <c r="D3" s="62"/>
      <c r="E3" s="62"/>
      <c r="F3" s="62"/>
      <c r="G3" s="62"/>
      <c r="H3" s="62"/>
      <c r="I3" s="62"/>
      <c r="J3" s="62"/>
      <c r="K3" s="62"/>
      <c r="L3" s="62"/>
      <c r="M3" s="62"/>
      <c r="N3" s="62"/>
      <c r="O3" s="62"/>
      <c r="P3" s="62"/>
      <c r="Q3" s="62"/>
      <c r="R3" s="62"/>
      <c r="S3" s="62"/>
      <c r="T3" s="62"/>
      <c r="U3" s="62"/>
      <c r="V3" s="62"/>
      <c r="W3" s="62"/>
      <c r="X3" s="62"/>
      <c r="Y3" s="63"/>
    </row>
    <row r="4" spans="1:25">
      <c r="A4" s="67" t="s">
        <v>5925</v>
      </c>
      <c r="B4" s="67"/>
      <c r="C4" s="67"/>
      <c r="D4" s="67"/>
      <c r="E4" s="67"/>
      <c r="F4" s="67"/>
      <c r="G4" s="67"/>
      <c r="H4" s="67"/>
      <c r="I4" s="67"/>
      <c r="J4" s="67"/>
      <c r="K4" s="67"/>
      <c r="L4" s="67"/>
      <c r="M4" s="67"/>
      <c r="N4" s="67"/>
      <c r="O4" s="67"/>
      <c r="P4" s="67"/>
      <c r="Q4" s="67"/>
      <c r="R4" s="67"/>
      <c r="S4" s="67"/>
      <c r="T4" s="67"/>
      <c r="U4" s="67"/>
      <c r="V4" s="67"/>
      <c r="W4" s="67"/>
    </row>
    <row r="5" spans="1:25">
      <c r="A5" s="68" t="s">
        <v>5926</v>
      </c>
      <c r="B5" s="68"/>
      <c r="C5" s="68"/>
      <c r="D5" s="68"/>
      <c r="E5" s="68"/>
      <c r="F5" s="68"/>
      <c r="G5" s="68"/>
      <c r="H5" s="68"/>
      <c r="I5" s="68"/>
      <c r="J5" s="68"/>
      <c r="K5" s="68"/>
      <c r="L5" s="68"/>
      <c r="M5" s="68"/>
      <c r="N5" s="68"/>
      <c r="O5" s="68"/>
      <c r="P5" s="68"/>
      <c r="Q5" s="68"/>
      <c r="R5" s="68"/>
      <c r="S5" s="68"/>
      <c r="T5" s="68"/>
      <c r="U5" s="68"/>
      <c r="V5" s="68"/>
      <c r="W5" s="68"/>
    </row>
    <row r="6" spans="1:25">
      <c r="A6" s="31"/>
      <c r="B6" s="32"/>
      <c r="C6" s="33"/>
      <c r="D6" s="34"/>
      <c r="E6" s="33"/>
      <c r="F6" s="35"/>
      <c r="G6" s="36"/>
      <c r="H6" s="36"/>
      <c r="I6" s="36"/>
      <c r="J6" s="36"/>
      <c r="K6" s="36"/>
      <c r="L6" s="36"/>
      <c r="M6" s="36"/>
      <c r="N6" s="36"/>
      <c r="O6" s="36"/>
      <c r="P6" s="36"/>
      <c r="Q6" s="36"/>
      <c r="R6" s="36"/>
      <c r="S6" s="37"/>
      <c r="T6" s="64" t="s">
        <v>5620</v>
      </c>
      <c r="U6" s="65"/>
      <c r="V6" s="65"/>
      <c r="W6" s="65"/>
      <c r="X6" s="65"/>
      <c r="Y6" s="66"/>
    </row>
    <row r="7" spans="1:25" s="12" customFormat="1" ht="29">
      <c r="A7" s="38" t="s">
        <v>2016</v>
      </c>
      <c r="B7" s="39" t="s">
        <v>4657</v>
      </c>
      <c r="C7" s="40" t="s">
        <v>4655</v>
      </c>
      <c r="D7" s="41" t="s">
        <v>4654</v>
      </c>
      <c r="E7" s="40" t="s">
        <v>2017</v>
      </c>
      <c r="F7" s="57" t="s">
        <v>4656</v>
      </c>
      <c r="G7" s="58"/>
      <c r="H7" s="58"/>
      <c r="I7" s="58"/>
      <c r="J7" s="58"/>
      <c r="K7" s="58"/>
      <c r="L7" s="58"/>
      <c r="M7" s="58"/>
      <c r="N7" s="58"/>
      <c r="O7" s="58"/>
      <c r="P7" s="58"/>
      <c r="Q7" s="58"/>
      <c r="R7" s="58"/>
      <c r="S7" s="59"/>
      <c r="T7" s="42" t="s">
        <v>4659</v>
      </c>
      <c r="U7" s="42" t="s">
        <v>4660</v>
      </c>
      <c r="V7" s="42" t="s">
        <v>2020</v>
      </c>
      <c r="W7" s="45" t="s">
        <v>2311</v>
      </c>
      <c r="X7" s="50" t="s">
        <v>2312</v>
      </c>
      <c r="Y7" s="55" t="s">
        <v>2021</v>
      </c>
    </row>
    <row r="8" spans="1:25" ht="15" customHeight="1" outlineLevel="2">
      <c r="A8" s="10" t="str">
        <f>VLOOKUP(D8,'Current OBD'!$B$6:$K$2185,4,0)</f>
        <v>Adams</v>
      </c>
      <c r="B8" s="10" t="str">
        <f>VLOOKUP(D8,'Current OBD'!$B$6:$K$2185,3,0)</f>
        <v>01-109</v>
      </c>
      <c r="C8" s="9" t="str">
        <f>VLOOKUP(D8,'Current OBD'!$B$6:$K$2185,2,0)</f>
        <v>Washtucna School District</v>
      </c>
      <c r="D8" s="24">
        <v>661107</v>
      </c>
      <c r="E8" s="9" t="str">
        <f>VLOOKUP(D8,'Current OBD'!$B$6:$K$2185,10,0)</f>
        <v>Washtucna School</v>
      </c>
      <c r="F8" s="11" t="str">
        <f>IF(VLOOKUP(D8,'Current OBD'!$B$6:$AK$2185,23,0)="Yes","PK"," ")</f>
        <v>PK</v>
      </c>
      <c r="G8" s="11" t="str">
        <f>IF(VLOOKUP(D8,'Current OBD'!$B$6:$AK$2185,24,0)="Yes","K"," ")</f>
        <v>K</v>
      </c>
      <c r="H8" s="11">
        <f>IF(VLOOKUP(D8,'Current OBD'!$B$6:$AK$2185,25,0)="Yes",1," ")</f>
        <v>1</v>
      </c>
      <c r="I8" s="11" t="str">
        <f>IF(VLOOKUP(D8,'Current OBD'!$B$6:$AK$2185,26,0)="Yes","2"," ")</f>
        <v>2</v>
      </c>
      <c r="J8" s="11" t="str">
        <f>IF(VLOOKUP(D8,'Current OBD'!$B$6:$AK$2185,27,0)="Yes","3"," ")</f>
        <v>3</v>
      </c>
      <c r="K8" s="11" t="str">
        <f>IF(VLOOKUP(D8,'Current OBD'!$B$6:$AK$2185,28,0)="Yes","4"," ")</f>
        <v>4</v>
      </c>
      <c r="L8" s="11" t="str">
        <f>IF(VLOOKUP(D8,'Current OBD'!$B$6:$AK$2185,29,0)="Yes","5"," ")</f>
        <v>5</v>
      </c>
      <c r="M8" s="11" t="str">
        <f>IF(VLOOKUP(D8,'Current OBD'!$B$6:$AK$2185,30,0)="Yes","6"," ")</f>
        <v>6</v>
      </c>
      <c r="N8" s="11" t="str">
        <f>IF(VLOOKUP(D8,'Current OBD'!$B$6:$AK$2185,31,0)="Yes","7"," ")</f>
        <v>7</v>
      </c>
      <c r="O8" s="11" t="str">
        <f>IF(VLOOKUP(D8,'Current OBD'!$B$6:$AK$2185,32,0)="Yes","8"," ")</f>
        <v>8</v>
      </c>
      <c r="P8" s="11" t="str">
        <f>IF(VLOOKUP(D8,'Current OBD'!$B$6:$AK$2185,33,0)="Yes","9"," ")</f>
        <v>9</v>
      </c>
      <c r="Q8" s="11" t="str">
        <f>IF(VLOOKUP(D8,'Current OBD'!$B$6:$AK$2185,34,0)="Yes","10"," ")</f>
        <v>10</v>
      </c>
      <c r="R8" s="11" t="str">
        <f>IF(VLOOKUP(D8,'Current OBD'!$B$6:$AK$2185,35,0)="Yes","11"," ")</f>
        <v>11</v>
      </c>
      <c r="S8" s="11" t="str">
        <f>IF(VLOOKUP(D8,'Current OBD'!$B$6:$AK$2185,36,0)="Yes","12"," ")</f>
        <v>12</v>
      </c>
      <c r="T8" s="13">
        <f>VLOOKUP(D8,Pivot!$B$4:$F$2181,2,0)</f>
        <v>64</v>
      </c>
      <c r="U8" s="13">
        <f>VLOOKUP(D8,Pivot!$B$4:$F$2181,3,0)</f>
        <v>0</v>
      </c>
      <c r="V8" s="13">
        <f>VLOOKUP(D8,Pivot!$B$4:$F$2181,4,0)</f>
        <v>69</v>
      </c>
      <c r="W8" s="46">
        <f>IFERROR(VLOOKUP(D8,Pivot!$B$4:$H$2181,5,0),"")</f>
        <v>0.92749999999999999</v>
      </c>
      <c r="X8" s="51">
        <f>IFERROR(VLOOKUP(D8,Pivot!$B$4:$H$2181,6,0),"")</f>
        <v>0</v>
      </c>
      <c r="Y8" s="46">
        <f>IFERROR(VLOOKUP(D8,Pivot!$B$4:$H$2181,7,0),"")</f>
        <v>0.92749999999999999</v>
      </c>
    </row>
    <row r="9" spans="1:25" ht="15" customHeight="1" outlineLevel="1">
      <c r="A9" s="27"/>
      <c r="B9" s="27"/>
      <c r="C9" s="28" t="s">
        <v>5621</v>
      </c>
      <c r="D9" s="27"/>
      <c r="E9" s="26"/>
      <c r="F9" s="29"/>
      <c r="G9" s="29"/>
      <c r="H9" s="29"/>
      <c r="I9" s="29"/>
      <c r="J9" s="29"/>
      <c r="K9" s="29"/>
      <c r="L9" s="29"/>
      <c r="M9" s="29"/>
      <c r="N9" s="29"/>
      <c r="O9" s="29"/>
      <c r="P9" s="29"/>
      <c r="Q9" s="29"/>
      <c r="R9" s="29"/>
      <c r="S9" s="29"/>
      <c r="T9" s="43">
        <f>SUBTOTAL(9,T8:T8)</f>
        <v>64</v>
      </c>
      <c r="U9" s="43">
        <f>SUBTOTAL(9,U8:U8)</f>
        <v>0</v>
      </c>
      <c r="V9" s="43">
        <f>SUBTOTAL(9,V8:V8)</f>
        <v>69</v>
      </c>
      <c r="W9" s="47"/>
      <c r="X9" s="52"/>
      <c r="Y9" s="56">
        <f>(T9+U9)/V9</f>
        <v>0.92753623188405798</v>
      </c>
    </row>
    <row r="10" spans="1:25" ht="15" customHeight="1" outlineLevel="2">
      <c r="A10" s="10" t="str">
        <f>VLOOKUP(D10,'Current OBD'!$B$6:$K$2185,4,0)</f>
        <v>Adams</v>
      </c>
      <c r="B10" s="10" t="str">
        <f>VLOOKUP(D10,'Current OBD'!$B$6:$K$2185,3,0)</f>
        <v>01-147</v>
      </c>
      <c r="C10" s="9" t="str">
        <f>VLOOKUP(D10,'Current OBD'!$B$6:$K$2185,2,0)</f>
        <v>Othello School District</v>
      </c>
      <c r="D10" s="24">
        <v>681052</v>
      </c>
      <c r="E10" s="9" t="str">
        <f>VLOOKUP(D10,'Current OBD'!$B$6:$K$2185,10,0)</f>
        <v>Desert Oasis High School</v>
      </c>
      <c r="F10" s="11" t="str">
        <f>IF(VLOOKUP(D10,'Current OBD'!$B$6:$AK$2185,23,0)="Yes","PK"," ")</f>
        <v xml:space="preserve"> </v>
      </c>
      <c r="G10" s="11" t="str">
        <f>IF(VLOOKUP(D10,'Current OBD'!$B$6:$AK$2185,24,0)="Yes","K"," ")</f>
        <v xml:space="preserve"> </v>
      </c>
      <c r="H10" s="11" t="str">
        <f>IF(VLOOKUP(D10,'Current OBD'!$B$6:$AK$2185,25,0)="Yes",1," ")</f>
        <v xml:space="preserve"> </v>
      </c>
      <c r="I10" s="11" t="str">
        <f>IF(VLOOKUP(D10,'Current OBD'!$B$6:$AK$2185,26,0)="Yes","2"," ")</f>
        <v xml:space="preserve"> </v>
      </c>
      <c r="J10" s="11" t="str">
        <f>IF(VLOOKUP(D10,'Current OBD'!$B$6:$AK$2185,27,0)="Yes","3"," ")</f>
        <v xml:space="preserve"> </v>
      </c>
      <c r="K10" s="11" t="str">
        <f>IF(VLOOKUP(D10,'Current OBD'!$B$6:$AK$2185,28,0)="Yes","4"," ")</f>
        <v xml:space="preserve"> </v>
      </c>
      <c r="L10" s="11" t="str">
        <f>IF(VLOOKUP(D10,'Current OBD'!$B$6:$AK$2185,29,0)="Yes","5"," ")</f>
        <v xml:space="preserve"> </v>
      </c>
      <c r="M10" s="11" t="str">
        <f>IF(VLOOKUP(D10,'Current OBD'!$B$6:$AK$2185,30,0)="Yes","6"," ")</f>
        <v xml:space="preserve"> </v>
      </c>
      <c r="N10" s="11" t="str">
        <f>IF(VLOOKUP(D10,'Current OBD'!$B$6:$AK$2185,31,0)="Yes","7"," ")</f>
        <v xml:space="preserve"> </v>
      </c>
      <c r="O10" s="11" t="str">
        <f>IF(VLOOKUP(D10,'Current OBD'!$B$6:$AK$2185,32,0)="Yes","8"," ")</f>
        <v xml:space="preserve"> </v>
      </c>
      <c r="P10" s="11" t="str">
        <f>IF(VLOOKUP(D10,'Current OBD'!$B$6:$AK$2185,33,0)="Yes","9"," ")</f>
        <v>9</v>
      </c>
      <c r="Q10" s="11" t="str">
        <f>IF(VLOOKUP(D10,'Current OBD'!$B$6:$AK$2185,34,0)="Yes","10"," ")</f>
        <v>10</v>
      </c>
      <c r="R10" s="11" t="str">
        <f>IF(VLOOKUP(D10,'Current OBD'!$B$6:$AK$2185,35,0)="Yes","11"," ")</f>
        <v>11</v>
      </c>
      <c r="S10" s="11" t="str">
        <f>IF(VLOOKUP(D10,'Current OBD'!$B$6:$AK$2185,36,0)="Yes","12"," ")</f>
        <v>12</v>
      </c>
      <c r="T10" s="13">
        <f>VLOOKUP(D10,Pivot!$B$4:$F$2181,2,0)</f>
        <v>103</v>
      </c>
      <c r="U10" s="13">
        <f>VLOOKUP(D10,Pivot!$B$4:$F$2181,3,0)</f>
        <v>0</v>
      </c>
      <c r="V10" s="13">
        <f>VLOOKUP(D10,Pivot!$B$4:$F$2181,4,0)</f>
        <v>103</v>
      </c>
      <c r="W10" s="46">
        <f>IFERROR(VLOOKUP(D10,Pivot!$B$4:$H$2181,5,0),"")</f>
        <v>1</v>
      </c>
      <c r="X10" s="51">
        <f>IFERROR(VLOOKUP(D10,Pivot!$B$4:$H$2181,6,0),"")</f>
        <v>0</v>
      </c>
      <c r="Y10" s="46">
        <f>IFERROR(VLOOKUP(D10,Pivot!$B$4:$H$2181,7,0),"")</f>
        <v>1</v>
      </c>
    </row>
    <row r="11" spans="1:25" ht="15" customHeight="1" outlineLevel="2">
      <c r="A11" s="10" t="str">
        <f>VLOOKUP(D11,'Current OBD'!$B$6:$K$2185,4,0)</f>
        <v>Adams</v>
      </c>
      <c r="B11" s="10" t="str">
        <f>VLOOKUP(D11,'Current OBD'!$B$6:$K$2185,3,0)</f>
        <v>01-147</v>
      </c>
      <c r="C11" s="9" t="str">
        <f>VLOOKUP(D11,'Current OBD'!$B$6:$K$2185,2,0)</f>
        <v>Othello School District</v>
      </c>
      <c r="D11" s="24">
        <v>685351</v>
      </c>
      <c r="E11" s="9" t="str">
        <f>VLOOKUP(D11,'Current OBD'!$B$6:$K$2185,10,0)</f>
        <v>Early Childhood Center</v>
      </c>
      <c r="F11" s="11" t="str">
        <f>IF(VLOOKUP(D11,'Current OBD'!$B$6:$AK$2185,23,0)="Yes","PK"," ")</f>
        <v>PK</v>
      </c>
      <c r="G11" s="11" t="str">
        <f>IF(VLOOKUP(D11,'Current OBD'!$B$6:$AK$2185,24,0)="Yes","K"," ")</f>
        <v>K</v>
      </c>
      <c r="H11" s="11" t="str">
        <f>IF(VLOOKUP(D11,'Current OBD'!$B$6:$AK$2185,25,0)="Yes",1," ")</f>
        <v xml:space="preserve"> </v>
      </c>
      <c r="I11" s="11" t="str">
        <f>IF(VLOOKUP(D11,'Current OBD'!$B$6:$AK$2185,26,0)="Yes","2"," ")</f>
        <v xml:space="preserve"> </v>
      </c>
      <c r="J11" s="11" t="str">
        <f>IF(VLOOKUP(D11,'Current OBD'!$B$6:$AK$2185,27,0)="Yes","3"," ")</f>
        <v xml:space="preserve"> </v>
      </c>
      <c r="K11" s="11" t="str">
        <f>IF(VLOOKUP(D11,'Current OBD'!$B$6:$AK$2185,28,0)="Yes","4"," ")</f>
        <v xml:space="preserve"> </v>
      </c>
      <c r="L11" s="11" t="str">
        <f>IF(VLOOKUP(D11,'Current OBD'!$B$6:$AK$2185,29,0)="Yes","5"," ")</f>
        <v xml:space="preserve"> </v>
      </c>
      <c r="M11" s="11" t="str">
        <f>IF(VLOOKUP(D11,'Current OBD'!$B$6:$AK$2185,30,0)="Yes","6"," ")</f>
        <v xml:space="preserve"> </v>
      </c>
      <c r="N11" s="11" t="str">
        <f>IF(VLOOKUP(D11,'Current OBD'!$B$6:$AK$2185,31,0)="Yes","7"," ")</f>
        <v xml:space="preserve"> </v>
      </c>
      <c r="O11" s="11" t="str">
        <f>IF(VLOOKUP(D11,'Current OBD'!$B$6:$AK$2185,32,0)="Yes","8"," ")</f>
        <v xml:space="preserve"> </v>
      </c>
      <c r="P11" s="11" t="str">
        <f>IF(VLOOKUP(D11,'Current OBD'!$B$6:$AK$2185,33,0)="Yes","9"," ")</f>
        <v xml:space="preserve"> </v>
      </c>
      <c r="Q11" s="11" t="str">
        <f>IF(VLOOKUP(D11,'Current OBD'!$B$6:$AK$2185,34,0)="Yes","10"," ")</f>
        <v xml:space="preserve"> </v>
      </c>
      <c r="R11" s="11" t="str">
        <f>IF(VLOOKUP(D11,'Current OBD'!$B$6:$AK$2185,35,0)="Yes","11"," ")</f>
        <v xml:space="preserve"> </v>
      </c>
      <c r="S11" s="11" t="str">
        <f>IF(VLOOKUP(D11,'Current OBD'!$B$6:$AK$2185,36,0)="Yes","12"," ")</f>
        <v xml:space="preserve"> </v>
      </c>
      <c r="T11" s="13">
        <f>VLOOKUP(D11,Pivot!$B$4:$F$2181,2,0)</f>
        <v>114</v>
      </c>
      <c r="U11" s="13">
        <f>VLOOKUP(D11,Pivot!$B$4:$F$2181,3,0)</f>
        <v>0</v>
      </c>
      <c r="V11" s="13">
        <f>VLOOKUP(D11,Pivot!$B$4:$F$2181,4,0)</f>
        <v>137</v>
      </c>
      <c r="W11" s="46">
        <f>IFERROR(VLOOKUP(D11,Pivot!$B$4:$H$2181,5,0),"")</f>
        <v>0.83209999999999995</v>
      </c>
      <c r="X11" s="51">
        <f>IFERROR(VLOOKUP(D11,Pivot!$B$4:$H$2181,6,0),"")</f>
        <v>0</v>
      </c>
      <c r="Y11" s="46">
        <f>IFERROR(VLOOKUP(D11,Pivot!$B$4:$H$2181,7,0),"")</f>
        <v>0.83209999999999995</v>
      </c>
    </row>
    <row r="12" spans="1:25" ht="15" customHeight="1" outlineLevel="2">
      <c r="A12" s="10" t="str">
        <f>VLOOKUP(D12,'Current OBD'!$B$6:$K$2185,4,0)</f>
        <v>Adams</v>
      </c>
      <c r="B12" s="10" t="str">
        <f>VLOOKUP(D12,'Current OBD'!$B$6:$K$2185,3,0)</f>
        <v>01-147</v>
      </c>
      <c r="C12" s="9" t="str">
        <f>VLOOKUP(D12,'Current OBD'!$B$6:$K$2185,2,0)</f>
        <v>Othello School District</v>
      </c>
      <c r="D12" s="24">
        <v>663737</v>
      </c>
      <c r="E12" s="9" t="str">
        <f>VLOOKUP(D12,'Current OBD'!$B$6:$K$2185,10,0)</f>
        <v>Hiawatha  Elementary</v>
      </c>
      <c r="F12" s="11" t="str">
        <f>IF(VLOOKUP(D12,'Current OBD'!$B$6:$AK$2185,23,0)="Yes","PK"," ")</f>
        <v xml:space="preserve"> </v>
      </c>
      <c r="G12" s="11" t="str">
        <f>IF(VLOOKUP(D12,'Current OBD'!$B$6:$AK$2185,24,0)="Yes","K"," ")</f>
        <v>K</v>
      </c>
      <c r="H12" s="11">
        <f>IF(VLOOKUP(D12,'Current OBD'!$B$6:$AK$2185,25,0)="Yes",1," ")</f>
        <v>1</v>
      </c>
      <c r="I12" s="11" t="str">
        <f>IF(VLOOKUP(D12,'Current OBD'!$B$6:$AK$2185,26,0)="Yes","2"," ")</f>
        <v>2</v>
      </c>
      <c r="J12" s="11" t="str">
        <f>IF(VLOOKUP(D12,'Current OBD'!$B$6:$AK$2185,27,0)="Yes","3"," ")</f>
        <v>3</v>
      </c>
      <c r="K12" s="11" t="str">
        <f>IF(VLOOKUP(D12,'Current OBD'!$B$6:$AK$2185,28,0)="Yes","4"," ")</f>
        <v>4</v>
      </c>
      <c r="L12" s="11" t="str">
        <f>IF(VLOOKUP(D12,'Current OBD'!$B$6:$AK$2185,29,0)="Yes","5"," ")</f>
        <v>5</v>
      </c>
      <c r="M12" s="11" t="str">
        <f>IF(VLOOKUP(D12,'Current OBD'!$B$6:$AK$2185,30,0)="Yes","6"," ")</f>
        <v>6</v>
      </c>
      <c r="N12" s="11" t="str">
        <f>IF(VLOOKUP(D12,'Current OBD'!$B$6:$AK$2185,31,0)="Yes","7"," ")</f>
        <v xml:space="preserve"> </v>
      </c>
      <c r="O12" s="11" t="str">
        <f>IF(VLOOKUP(D12,'Current OBD'!$B$6:$AK$2185,32,0)="Yes","8"," ")</f>
        <v xml:space="preserve"> </v>
      </c>
      <c r="P12" s="11" t="str">
        <f>IF(VLOOKUP(D12,'Current OBD'!$B$6:$AK$2185,33,0)="Yes","9"," ")</f>
        <v xml:space="preserve"> </v>
      </c>
      <c r="Q12" s="11" t="str">
        <f>IF(VLOOKUP(D12,'Current OBD'!$B$6:$AK$2185,34,0)="Yes","10"," ")</f>
        <v xml:space="preserve"> </v>
      </c>
      <c r="R12" s="11" t="str">
        <f>IF(VLOOKUP(D12,'Current OBD'!$B$6:$AK$2185,35,0)="Yes","11"," ")</f>
        <v xml:space="preserve"> </v>
      </c>
      <c r="S12" s="11" t="str">
        <f>IF(VLOOKUP(D12,'Current OBD'!$B$6:$AK$2185,36,0)="Yes","12"," ")</f>
        <v xml:space="preserve"> </v>
      </c>
      <c r="T12" s="13">
        <f>VLOOKUP(D12,Pivot!$B$4:$F$2181,2,0)</f>
        <v>599</v>
      </c>
      <c r="U12" s="13">
        <f>VLOOKUP(D12,Pivot!$B$4:$F$2181,3,0)</f>
        <v>0</v>
      </c>
      <c r="V12" s="13">
        <f>VLOOKUP(D12,Pivot!$B$4:$F$2181,4,0)</f>
        <v>599</v>
      </c>
      <c r="W12" s="46">
        <f>IFERROR(VLOOKUP(D12,Pivot!$B$4:$H$2181,5,0),"")</f>
        <v>1</v>
      </c>
      <c r="X12" s="51">
        <f>IFERROR(VLOOKUP(D12,Pivot!$B$4:$H$2181,6,0),"")</f>
        <v>0</v>
      </c>
      <c r="Y12" s="46">
        <f>IFERROR(VLOOKUP(D12,Pivot!$B$4:$H$2181,7,0),"")</f>
        <v>1</v>
      </c>
    </row>
    <row r="13" spans="1:25" ht="15" customHeight="1" outlineLevel="2">
      <c r="A13" s="10" t="str">
        <f>VLOOKUP(D13,'Current OBD'!$B$6:$K$2185,4,0)</f>
        <v>Adams</v>
      </c>
      <c r="B13" s="10" t="str">
        <f>VLOOKUP(D13,'Current OBD'!$B$6:$K$2185,3,0)</f>
        <v>01-147</v>
      </c>
      <c r="C13" s="9" t="str">
        <f>VLOOKUP(D13,'Current OBD'!$B$6:$K$2185,2,0)</f>
        <v>Othello School District</v>
      </c>
      <c r="D13" s="24">
        <v>663404</v>
      </c>
      <c r="E13" s="9" t="str">
        <f>VLOOKUP(D13,'Current OBD'!$B$6:$K$2185,10,0)</f>
        <v>Lutacaga Elementary</v>
      </c>
      <c r="F13" s="11" t="str">
        <f>IF(VLOOKUP(D13,'Current OBD'!$B$6:$AK$2185,23,0)="Yes","PK"," ")</f>
        <v xml:space="preserve"> </v>
      </c>
      <c r="G13" s="11" t="str">
        <f>IF(VLOOKUP(D13,'Current OBD'!$B$6:$AK$2185,24,0)="Yes","K"," ")</f>
        <v>K</v>
      </c>
      <c r="H13" s="11">
        <f>IF(VLOOKUP(D13,'Current OBD'!$B$6:$AK$2185,25,0)="Yes",1," ")</f>
        <v>1</v>
      </c>
      <c r="I13" s="11" t="str">
        <f>IF(VLOOKUP(D13,'Current OBD'!$B$6:$AK$2185,26,0)="Yes","2"," ")</f>
        <v>2</v>
      </c>
      <c r="J13" s="11" t="str">
        <f>IF(VLOOKUP(D13,'Current OBD'!$B$6:$AK$2185,27,0)="Yes","3"," ")</f>
        <v>3</v>
      </c>
      <c r="K13" s="11" t="str">
        <f>IF(VLOOKUP(D13,'Current OBD'!$B$6:$AK$2185,28,0)="Yes","4"," ")</f>
        <v>4</v>
      </c>
      <c r="L13" s="11" t="str">
        <f>IF(VLOOKUP(D13,'Current OBD'!$B$6:$AK$2185,29,0)="Yes","5"," ")</f>
        <v>5</v>
      </c>
      <c r="M13" s="11" t="str">
        <f>IF(VLOOKUP(D13,'Current OBD'!$B$6:$AK$2185,30,0)="Yes","6"," ")</f>
        <v>6</v>
      </c>
      <c r="N13" s="11" t="str">
        <f>IF(VLOOKUP(D13,'Current OBD'!$B$6:$AK$2185,31,0)="Yes","7"," ")</f>
        <v xml:space="preserve"> </v>
      </c>
      <c r="O13" s="11" t="str">
        <f>IF(VLOOKUP(D13,'Current OBD'!$B$6:$AK$2185,32,0)="Yes","8"," ")</f>
        <v xml:space="preserve"> </v>
      </c>
      <c r="P13" s="11" t="str">
        <f>IF(VLOOKUP(D13,'Current OBD'!$B$6:$AK$2185,33,0)="Yes","9"," ")</f>
        <v xml:space="preserve"> </v>
      </c>
      <c r="Q13" s="11" t="str">
        <f>IF(VLOOKUP(D13,'Current OBD'!$B$6:$AK$2185,34,0)="Yes","10"," ")</f>
        <v xml:space="preserve"> </v>
      </c>
      <c r="R13" s="11" t="str">
        <f>IF(VLOOKUP(D13,'Current OBD'!$B$6:$AK$2185,35,0)="Yes","11"," ")</f>
        <v xml:space="preserve"> </v>
      </c>
      <c r="S13" s="11" t="str">
        <f>IF(VLOOKUP(D13,'Current OBD'!$B$6:$AK$2185,36,0)="Yes","12"," ")</f>
        <v xml:space="preserve"> </v>
      </c>
      <c r="T13" s="13">
        <f>VLOOKUP(D13,Pivot!$B$4:$F$2181,2,0)</f>
        <v>558</v>
      </c>
      <c r="U13" s="13">
        <f>VLOOKUP(D13,Pivot!$B$4:$F$2181,3,0)</f>
        <v>0</v>
      </c>
      <c r="V13" s="13">
        <f>VLOOKUP(D13,Pivot!$B$4:$F$2181,4,0)</f>
        <v>576</v>
      </c>
      <c r="W13" s="46">
        <f>IFERROR(VLOOKUP(D13,Pivot!$B$4:$H$2181,5,0),"")</f>
        <v>0.96879999999999999</v>
      </c>
      <c r="X13" s="51">
        <f>IFERROR(VLOOKUP(D13,Pivot!$B$4:$H$2181,6,0),"")</f>
        <v>0</v>
      </c>
      <c r="Y13" s="46">
        <f>IFERROR(VLOOKUP(D13,Pivot!$B$4:$H$2181,7,0),"")</f>
        <v>0.96879999999999999</v>
      </c>
    </row>
    <row r="14" spans="1:25" ht="15" customHeight="1" outlineLevel="2">
      <c r="A14" s="10" t="str">
        <f>VLOOKUP(D14,'Current OBD'!$B$6:$K$2185,4,0)</f>
        <v>Adams</v>
      </c>
      <c r="B14" s="10" t="str">
        <f>VLOOKUP(D14,'Current OBD'!$B$6:$K$2185,3,0)</f>
        <v>01-147</v>
      </c>
      <c r="C14" s="9" t="str">
        <f>VLOOKUP(D14,'Current OBD'!$B$6:$K$2185,2,0)</f>
        <v>Othello School District</v>
      </c>
      <c r="D14" s="24">
        <v>664927</v>
      </c>
      <c r="E14" s="9" t="str">
        <f>VLOOKUP(D14,'Current OBD'!$B$6:$K$2185,10,0)</f>
        <v>McFarland Middle School</v>
      </c>
      <c r="F14" s="11" t="str">
        <f>IF(VLOOKUP(D14,'Current OBD'!$B$6:$AK$2185,23,0)="Yes","PK"," ")</f>
        <v xml:space="preserve"> </v>
      </c>
      <c r="G14" s="11" t="str">
        <f>IF(VLOOKUP(D14,'Current OBD'!$B$6:$AK$2185,24,0)="Yes","K"," ")</f>
        <v xml:space="preserve"> </v>
      </c>
      <c r="H14" s="11" t="str">
        <f>IF(VLOOKUP(D14,'Current OBD'!$B$6:$AK$2185,25,0)="Yes",1," ")</f>
        <v xml:space="preserve"> </v>
      </c>
      <c r="I14" s="11" t="str">
        <f>IF(VLOOKUP(D14,'Current OBD'!$B$6:$AK$2185,26,0)="Yes","2"," ")</f>
        <v xml:space="preserve"> </v>
      </c>
      <c r="J14" s="11" t="str">
        <f>IF(VLOOKUP(D14,'Current OBD'!$B$6:$AK$2185,27,0)="Yes","3"," ")</f>
        <v xml:space="preserve"> </v>
      </c>
      <c r="K14" s="11" t="str">
        <f>IF(VLOOKUP(D14,'Current OBD'!$B$6:$AK$2185,28,0)="Yes","4"," ")</f>
        <v xml:space="preserve"> </v>
      </c>
      <c r="L14" s="11" t="str">
        <f>IF(VLOOKUP(D14,'Current OBD'!$B$6:$AK$2185,29,0)="Yes","5"," ")</f>
        <v xml:space="preserve"> </v>
      </c>
      <c r="M14" s="11" t="str">
        <f>IF(VLOOKUP(D14,'Current OBD'!$B$6:$AK$2185,30,0)="Yes","6"," ")</f>
        <v xml:space="preserve"> </v>
      </c>
      <c r="N14" s="11" t="str">
        <f>IF(VLOOKUP(D14,'Current OBD'!$B$6:$AK$2185,31,0)="Yes","7"," ")</f>
        <v>7</v>
      </c>
      <c r="O14" s="11" t="str">
        <f>IF(VLOOKUP(D14,'Current OBD'!$B$6:$AK$2185,32,0)="Yes","8"," ")</f>
        <v>8</v>
      </c>
      <c r="P14" s="11" t="str">
        <f>IF(VLOOKUP(D14,'Current OBD'!$B$6:$AK$2185,33,0)="Yes","9"," ")</f>
        <v xml:space="preserve"> </v>
      </c>
      <c r="Q14" s="11" t="str">
        <f>IF(VLOOKUP(D14,'Current OBD'!$B$6:$AK$2185,34,0)="Yes","10"," ")</f>
        <v xml:space="preserve"> </v>
      </c>
      <c r="R14" s="11" t="str">
        <f>IF(VLOOKUP(D14,'Current OBD'!$B$6:$AK$2185,35,0)="Yes","11"," ")</f>
        <v xml:space="preserve"> </v>
      </c>
      <c r="S14" s="11" t="str">
        <f>IF(VLOOKUP(D14,'Current OBD'!$B$6:$AK$2185,36,0)="Yes","12"," ")</f>
        <v xml:space="preserve"> </v>
      </c>
      <c r="T14" s="13">
        <f>VLOOKUP(D14,Pivot!$B$4:$F$2181,2,0)</f>
        <v>724</v>
      </c>
      <c r="U14" s="13">
        <f>VLOOKUP(D14,Pivot!$B$4:$F$2181,3,0)</f>
        <v>0</v>
      </c>
      <c r="V14" s="13">
        <f>VLOOKUP(D14,Pivot!$B$4:$F$2181,4,0)</f>
        <v>724</v>
      </c>
      <c r="W14" s="46">
        <f>IFERROR(VLOOKUP(D14,Pivot!$B$4:$H$2181,5,0),"")</f>
        <v>1</v>
      </c>
      <c r="X14" s="51">
        <f>IFERROR(VLOOKUP(D14,Pivot!$B$4:$H$2181,6,0),"")</f>
        <v>0</v>
      </c>
      <c r="Y14" s="46">
        <f>IFERROR(VLOOKUP(D14,Pivot!$B$4:$H$2181,7,0),"")</f>
        <v>1</v>
      </c>
    </row>
    <row r="15" spans="1:25" ht="15" customHeight="1" outlineLevel="2">
      <c r="A15" s="10" t="str">
        <f>VLOOKUP(D15,'Current OBD'!$B$6:$K$2185,4,0)</f>
        <v>Adams</v>
      </c>
      <c r="B15" s="10" t="str">
        <f>VLOOKUP(D15,'Current OBD'!$B$6:$K$2185,3,0)</f>
        <v>01-147</v>
      </c>
      <c r="C15" s="9" t="str">
        <f>VLOOKUP(D15,'Current OBD'!$B$6:$K$2185,2,0)</f>
        <v>Othello School District</v>
      </c>
      <c r="D15" s="24">
        <v>663403</v>
      </c>
      <c r="E15" s="9" t="str">
        <f>VLOOKUP(D15,'Current OBD'!$B$6:$K$2185,10,0)</f>
        <v>Othello High School</v>
      </c>
      <c r="F15" s="11" t="str">
        <f>IF(VLOOKUP(D15,'Current OBD'!$B$6:$AK$2185,23,0)="Yes","PK"," ")</f>
        <v xml:space="preserve"> </v>
      </c>
      <c r="G15" s="11" t="str">
        <f>IF(VLOOKUP(D15,'Current OBD'!$B$6:$AK$2185,24,0)="Yes","K"," ")</f>
        <v xml:space="preserve"> </v>
      </c>
      <c r="H15" s="11" t="str">
        <f>IF(VLOOKUP(D15,'Current OBD'!$B$6:$AK$2185,25,0)="Yes",1," ")</f>
        <v xml:space="preserve"> </v>
      </c>
      <c r="I15" s="11" t="str">
        <f>IF(VLOOKUP(D15,'Current OBD'!$B$6:$AK$2185,26,0)="Yes","2"," ")</f>
        <v xml:space="preserve"> </v>
      </c>
      <c r="J15" s="11" t="str">
        <f>IF(VLOOKUP(D15,'Current OBD'!$B$6:$AK$2185,27,0)="Yes","3"," ")</f>
        <v xml:space="preserve"> </v>
      </c>
      <c r="K15" s="11" t="str">
        <f>IF(VLOOKUP(D15,'Current OBD'!$B$6:$AK$2185,28,0)="Yes","4"," ")</f>
        <v xml:space="preserve"> </v>
      </c>
      <c r="L15" s="11" t="str">
        <f>IF(VLOOKUP(D15,'Current OBD'!$B$6:$AK$2185,29,0)="Yes","5"," ")</f>
        <v xml:space="preserve"> </v>
      </c>
      <c r="M15" s="11" t="str">
        <f>IF(VLOOKUP(D15,'Current OBD'!$B$6:$AK$2185,30,0)="Yes","6"," ")</f>
        <v xml:space="preserve"> </v>
      </c>
      <c r="N15" s="11" t="str">
        <f>IF(VLOOKUP(D15,'Current OBD'!$B$6:$AK$2185,31,0)="Yes","7"," ")</f>
        <v xml:space="preserve"> </v>
      </c>
      <c r="O15" s="11" t="str">
        <f>IF(VLOOKUP(D15,'Current OBD'!$B$6:$AK$2185,32,0)="Yes","8"," ")</f>
        <v xml:space="preserve"> </v>
      </c>
      <c r="P15" s="11" t="str">
        <f>IF(VLOOKUP(D15,'Current OBD'!$B$6:$AK$2185,33,0)="Yes","9"," ")</f>
        <v>9</v>
      </c>
      <c r="Q15" s="11" t="str">
        <f>IF(VLOOKUP(D15,'Current OBD'!$B$6:$AK$2185,34,0)="Yes","10"," ")</f>
        <v>10</v>
      </c>
      <c r="R15" s="11" t="str">
        <f>IF(VLOOKUP(D15,'Current OBD'!$B$6:$AK$2185,35,0)="Yes","11"," ")</f>
        <v>11</v>
      </c>
      <c r="S15" s="11" t="str">
        <f>IF(VLOOKUP(D15,'Current OBD'!$B$6:$AK$2185,36,0)="Yes","12"," ")</f>
        <v>12</v>
      </c>
      <c r="T15" s="13">
        <f>VLOOKUP(D15,Pivot!$B$4:$F$2181,2,0)</f>
        <v>1246</v>
      </c>
      <c r="U15" s="13">
        <f>VLOOKUP(D15,Pivot!$B$4:$F$2181,3,0)</f>
        <v>0</v>
      </c>
      <c r="V15" s="13">
        <f>VLOOKUP(D15,Pivot!$B$4:$F$2181,4,0)</f>
        <v>1349</v>
      </c>
      <c r="W15" s="46">
        <f>IFERROR(VLOOKUP(D15,Pivot!$B$4:$H$2181,5,0),"")</f>
        <v>0.92359999999999998</v>
      </c>
      <c r="X15" s="51">
        <f>IFERROR(VLOOKUP(D15,Pivot!$B$4:$H$2181,6,0),"")</f>
        <v>0</v>
      </c>
      <c r="Y15" s="46">
        <f>IFERROR(VLOOKUP(D15,Pivot!$B$4:$H$2181,7,0),"")</f>
        <v>0.92359999999999998</v>
      </c>
    </row>
    <row r="16" spans="1:25" ht="15" customHeight="1" outlineLevel="2">
      <c r="A16" s="10" t="str">
        <f>VLOOKUP(D16,'Current OBD'!$B$6:$K$2185,4,0)</f>
        <v>Adams</v>
      </c>
      <c r="B16" s="10" t="str">
        <f>VLOOKUP(D16,'Current OBD'!$B$6:$K$2185,3,0)</f>
        <v>01-147</v>
      </c>
      <c r="C16" s="9" t="str">
        <f>VLOOKUP(D16,'Current OBD'!$B$6:$K$2185,2,0)</f>
        <v>Othello School District</v>
      </c>
      <c r="D16" s="24">
        <v>663731</v>
      </c>
      <c r="E16" s="9" t="str">
        <f>VLOOKUP(D16,'Current OBD'!$B$6:$K$2185,10,0)</f>
        <v>Scootney Springs Elementary</v>
      </c>
      <c r="F16" s="11" t="str">
        <f>IF(VLOOKUP(D16,'Current OBD'!$B$6:$AK$2185,23,0)="Yes","PK"," ")</f>
        <v xml:space="preserve"> </v>
      </c>
      <c r="G16" s="11" t="str">
        <f>IF(VLOOKUP(D16,'Current OBD'!$B$6:$AK$2185,24,0)="Yes","K"," ")</f>
        <v>K</v>
      </c>
      <c r="H16" s="11">
        <f>IF(VLOOKUP(D16,'Current OBD'!$B$6:$AK$2185,25,0)="Yes",1," ")</f>
        <v>1</v>
      </c>
      <c r="I16" s="11" t="str">
        <f>IF(VLOOKUP(D16,'Current OBD'!$B$6:$AK$2185,26,0)="Yes","2"," ")</f>
        <v>2</v>
      </c>
      <c r="J16" s="11" t="str">
        <f>IF(VLOOKUP(D16,'Current OBD'!$B$6:$AK$2185,27,0)="Yes","3"," ")</f>
        <v>3</v>
      </c>
      <c r="K16" s="11" t="str">
        <f>IF(VLOOKUP(D16,'Current OBD'!$B$6:$AK$2185,28,0)="Yes","4"," ")</f>
        <v>4</v>
      </c>
      <c r="L16" s="11" t="str">
        <f>IF(VLOOKUP(D16,'Current OBD'!$B$6:$AK$2185,29,0)="Yes","5"," ")</f>
        <v>5</v>
      </c>
      <c r="M16" s="11" t="str">
        <f>IF(VLOOKUP(D16,'Current OBD'!$B$6:$AK$2185,30,0)="Yes","6"," ")</f>
        <v>6</v>
      </c>
      <c r="N16" s="11" t="str">
        <f>IF(VLOOKUP(D16,'Current OBD'!$B$6:$AK$2185,31,0)="Yes","7"," ")</f>
        <v xml:space="preserve"> </v>
      </c>
      <c r="O16" s="11" t="str">
        <f>IF(VLOOKUP(D16,'Current OBD'!$B$6:$AK$2185,32,0)="Yes","8"," ")</f>
        <v xml:space="preserve"> </v>
      </c>
      <c r="P16" s="11" t="str">
        <f>IF(VLOOKUP(D16,'Current OBD'!$B$6:$AK$2185,33,0)="Yes","9"," ")</f>
        <v xml:space="preserve"> </v>
      </c>
      <c r="Q16" s="11" t="str">
        <f>IF(VLOOKUP(D16,'Current OBD'!$B$6:$AK$2185,34,0)="Yes","10"," ")</f>
        <v xml:space="preserve"> </v>
      </c>
      <c r="R16" s="11" t="str">
        <f>IF(VLOOKUP(D16,'Current OBD'!$B$6:$AK$2185,35,0)="Yes","11"," ")</f>
        <v xml:space="preserve"> </v>
      </c>
      <c r="S16" s="11" t="str">
        <f>IF(VLOOKUP(D16,'Current OBD'!$B$6:$AK$2185,36,0)="Yes","12"," ")</f>
        <v xml:space="preserve"> </v>
      </c>
      <c r="T16" s="13">
        <f>VLOOKUP(D16,Pivot!$B$4:$F$2181,2,0)</f>
        <v>604</v>
      </c>
      <c r="U16" s="13">
        <f>VLOOKUP(D16,Pivot!$B$4:$F$2181,3,0)</f>
        <v>0</v>
      </c>
      <c r="V16" s="13">
        <f>VLOOKUP(D16,Pivot!$B$4:$F$2181,4,0)</f>
        <v>614</v>
      </c>
      <c r="W16" s="46">
        <f>IFERROR(VLOOKUP(D16,Pivot!$B$4:$H$2181,5,0),"")</f>
        <v>0.98370000000000002</v>
      </c>
      <c r="X16" s="51">
        <f>IFERROR(VLOOKUP(D16,Pivot!$B$4:$H$2181,6,0),"")</f>
        <v>0</v>
      </c>
      <c r="Y16" s="46">
        <f>IFERROR(VLOOKUP(D16,Pivot!$B$4:$H$2181,7,0),"")</f>
        <v>0.98370000000000002</v>
      </c>
    </row>
    <row r="17" spans="1:25" ht="15" customHeight="1" outlineLevel="2">
      <c r="A17" s="10" t="str">
        <f>VLOOKUP(D17,'Current OBD'!$B$6:$K$2185,4,0)</f>
        <v>Adams</v>
      </c>
      <c r="B17" s="10" t="str">
        <f>VLOOKUP(D17,'Current OBD'!$B$6:$K$2185,3,0)</f>
        <v>01-147</v>
      </c>
      <c r="C17" s="9" t="str">
        <f>VLOOKUP(D17,'Current OBD'!$B$6:$K$2185,2,0)</f>
        <v>Othello School District</v>
      </c>
      <c r="D17" s="24">
        <v>665416</v>
      </c>
      <c r="E17" s="9" t="str">
        <f>VLOOKUP(D17,'Current OBD'!$B$6:$K$2185,10,0)</f>
        <v>Wahitis Elementary School</v>
      </c>
      <c r="F17" s="11" t="str">
        <f>IF(VLOOKUP(D17,'Current OBD'!$B$6:$AK$2185,23,0)="Yes","PK"," ")</f>
        <v xml:space="preserve"> </v>
      </c>
      <c r="G17" s="11" t="str">
        <f>IF(VLOOKUP(D17,'Current OBD'!$B$6:$AK$2185,24,0)="Yes","K"," ")</f>
        <v>K</v>
      </c>
      <c r="H17" s="11">
        <f>IF(VLOOKUP(D17,'Current OBD'!$B$6:$AK$2185,25,0)="Yes",1," ")</f>
        <v>1</v>
      </c>
      <c r="I17" s="11" t="str">
        <f>IF(VLOOKUP(D17,'Current OBD'!$B$6:$AK$2185,26,0)="Yes","2"," ")</f>
        <v>2</v>
      </c>
      <c r="J17" s="11" t="str">
        <f>IF(VLOOKUP(D17,'Current OBD'!$B$6:$AK$2185,27,0)="Yes","3"," ")</f>
        <v>3</v>
      </c>
      <c r="K17" s="11" t="str">
        <f>IF(VLOOKUP(D17,'Current OBD'!$B$6:$AK$2185,28,0)="Yes","4"," ")</f>
        <v>4</v>
      </c>
      <c r="L17" s="11" t="str">
        <f>IF(VLOOKUP(D17,'Current OBD'!$B$6:$AK$2185,29,0)="Yes","5"," ")</f>
        <v>5</v>
      </c>
      <c r="M17" s="11" t="str">
        <f>IF(VLOOKUP(D17,'Current OBD'!$B$6:$AK$2185,30,0)="Yes","6"," ")</f>
        <v>6</v>
      </c>
      <c r="N17" s="11" t="str">
        <f>IF(VLOOKUP(D17,'Current OBD'!$B$6:$AK$2185,31,0)="Yes","7"," ")</f>
        <v xml:space="preserve"> </v>
      </c>
      <c r="O17" s="11" t="str">
        <f>IF(VLOOKUP(D17,'Current OBD'!$B$6:$AK$2185,32,0)="Yes","8"," ")</f>
        <v xml:space="preserve"> </v>
      </c>
      <c r="P17" s="11" t="str">
        <f>IF(VLOOKUP(D17,'Current OBD'!$B$6:$AK$2185,33,0)="Yes","9"," ")</f>
        <v xml:space="preserve"> </v>
      </c>
      <c r="Q17" s="11" t="str">
        <f>IF(VLOOKUP(D17,'Current OBD'!$B$6:$AK$2185,34,0)="Yes","10"," ")</f>
        <v xml:space="preserve"> </v>
      </c>
      <c r="R17" s="11" t="str">
        <f>IF(VLOOKUP(D17,'Current OBD'!$B$6:$AK$2185,35,0)="Yes","11"," ")</f>
        <v xml:space="preserve"> </v>
      </c>
      <c r="S17" s="11" t="str">
        <f>IF(VLOOKUP(D17,'Current OBD'!$B$6:$AK$2185,36,0)="Yes","12"," ")</f>
        <v xml:space="preserve"> </v>
      </c>
      <c r="T17" s="13">
        <f>VLOOKUP(D17,Pivot!$B$4:$F$2181,2,0)</f>
        <v>588</v>
      </c>
      <c r="U17" s="13">
        <f>VLOOKUP(D17,Pivot!$B$4:$F$2181,3,0)</f>
        <v>0</v>
      </c>
      <c r="V17" s="13">
        <f>VLOOKUP(D17,Pivot!$B$4:$F$2181,4,0)</f>
        <v>588</v>
      </c>
      <c r="W17" s="46">
        <f>IFERROR(VLOOKUP(D17,Pivot!$B$4:$H$2181,5,0),"")</f>
        <v>1</v>
      </c>
      <c r="X17" s="51">
        <f>IFERROR(VLOOKUP(D17,Pivot!$B$4:$H$2181,6,0),"")</f>
        <v>0</v>
      </c>
      <c r="Y17" s="46">
        <f>IFERROR(VLOOKUP(D17,Pivot!$B$4:$H$2181,7,0),"")</f>
        <v>1</v>
      </c>
    </row>
    <row r="18" spans="1:25" ht="15" customHeight="1" outlineLevel="1">
      <c r="A18" s="27"/>
      <c r="B18" s="27"/>
      <c r="C18" s="30" t="s">
        <v>5622</v>
      </c>
      <c r="D18" s="27"/>
      <c r="E18" s="26"/>
      <c r="F18" s="29"/>
      <c r="G18" s="29"/>
      <c r="H18" s="29"/>
      <c r="I18" s="29"/>
      <c r="J18" s="29"/>
      <c r="K18" s="29"/>
      <c r="L18" s="29"/>
      <c r="M18" s="29"/>
      <c r="N18" s="29"/>
      <c r="O18" s="29"/>
      <c r="P18" s="29"/>
      <c r="Q18" s="29"/>
      <c r="R18" s="29"/>
      <c r="S18" s="29"/>
      <c r="T18" s="43">
        <f>SUBTOTAL(9,T10:T17)</f>
        <v>4536</v>
      </c>
      <c r="U18" s="43">
        <f>SUBTOTAL(9,U10:U17)</f>
        <v>0</v>
      </c>
      <c r="V18" s="43">
        <f>SUBTOTAL(9,V10:V17)</f>
        <v>4690</v>
      </c>
      <c r="W18" s="47"/>
      <c r="X18" s="52"/>
      <c r="Y18" s="56">
        <f>(T18+U18)/V18</f>
        <v>0.96716417910447761</v>
      </c>
    </row>
    <row r="19" spans="1:25" ht="15" customHeight="1" outlineLevel="2">
      <c r="A19" s="10" t="str">
        <f>VLOOKUP(D19,'Current OBD'!$B$6:$K$2185,4,0)</f>
        <v>Adams</v>
      </c>
      <c r="B19" s="10" t="str">
        <f>VLOOKUP(D19,'Current OBD'!$B$6:$K$2185,3,0)</f>
        <v>01-158</v>
      </c>
      <c r="C19" s="9" t="str">
        <f>VLOOKUP(D19,'Current OBD'!$B$6:$K$2185,2,0)</f>
        <v>Lind School District</v>
      </c>
      <c r="D19" s="24">
        <v>661112</v>
      </c>
      <c r="E19" s="9" t="str">
        <f>VLOOKUP(D19,'Current OBD'!$B$6:$K$2185,10,0)</f>
        <v>Lind Elementary School</v>
      </c>
      <c r="F19" s="11" t="str">
        <f>IF(VLOOKUP(D19,'Current OBD'!$B$6:$AK$2185,23,0)="Yes","PK"," ")</f>
        <v>PK</v>
      </c>
      <c r="G19" s="11" t="str">
        <f>IF(VLOOKUP(D19,'Current OBD'!$B$6:$AK$2185,24,0)="Yes","K"," ")</f>
        <v>K</v>
      </c>
      <c r="H19" s="11">
        <f>IF(VLOOKUP(D19,'Current OBD'!$B$6:$AK$2185,25,0)="Yes",1," ")</f>
        <v>1</v>
      </c>
      <c r="I19" s="11" t="str">
        <f>IF(VLOOKUP(D19,'Current OBD'!$B$6:$AK$2185,26,0)="Yes","2"," ")</f>
        <v>2</v>
      </c>
      <c r="J19" s="11" t="str">
        <f>IF(VLOOKUP(D19,'Current OBD'!$B$6:$AK$2185,27,0)="Yes","3"," ")</f>
        <v>3</v>
      </c>
      <c r="K19" s="11" t="str">
        <f>IF(VLOOKUP(D19,'Current OBD'!$B$6:$AK$2185,28,0)="Yes","4"," ")</f>
        <v>4</v>
      </c>
      <c r="L19" s="11" t="str">
        <f>IF(VLOOKUP(D19,'Current OBD'!$B$6:$AK$2185,29,0)="Yes","5"," ")</f>
        <v>5</v>
      </c>
      <c r="M19" s="11" t="str">
        <f>IF(VLOOKUP(D19,'Current OBD'!$B$6:$AK$2185,30,0)="Yes","6"," ")</f>
        <v xml:space="preserve"> </v>
      </c>
      <c r="N19" s="11" t="str">
        <f>IF(VLOOKUP(D19,'Current OBD'!$B$6:$AK$2185,31,0)="Yes","7"," ")</f>
        <v xml:space="preserve"> </v>
      </c>
      <c r="O19" s="11" t="str">
        <f>IF(VLOOKUP(D19,'Current OBD'!$B$6:$AK$2185,32,0)="Yes","8"," ")</f>
        <v xml:space="preserve"> </v>
      </c>
      <c r="P19" s="11" t="str">
        <f>IF(VLOOKUP(D19,'Current OBD'!$B$6:$AK$2185,33,0)="Yes","9"," ")</f>
        <v xml:space="preserve"> </v>
      </c>
      <c r="Q19" s="11" t="str">
        <f>IF(VLOOKUP(D19,'Current OBD'!$B$6:$AK$2185,34,0)="Yes","10"," ")</f>
        <v xml:space="preserve"> </v>
      </c>
      <c r="R19" s="11" t="str">
        <f>IF(VLOOKUP(D19,'Current OBD'!$B$6:$AK$2185,35,0)="Yes","11"," ")</f>
        <v xml:space="preserve"> </v>
      </c>
      <c r="S19" s="11" t="str">
        <f>IF(VLOOKUP(D19,'Current OBD'!$B$6:$AK$2185,36,0)="Yes","12"," ")</f>
        <v xml:space="preserve"> </v>
      </c>
      <c r="T19" s="13">
        <f>VLOOKUP(D19,Pivot!$B$4:$F$2181,2,0)</f>
        <v>112</v>
      </c>
      <c r="U19" s="13">
        <f>VLOOKUP(D19,Pivot!$B$4:$F$2181,3,0)</f>
        <v>0</v>
      </c>
      <c r="V19" s="13">
        <f>VLOOKUP(D19,Pivot!$B$4:$F$2181,4,0)</f>
        <v>116</v>
      </c>
      <c r="W19" s="46">
        <f>IFERROR(VLOOKUP(D19,Pivot!$B$4:$H$2181,5,0),"")</f>
        <v>0.96550000000000002</v>
      </c>
      <c r="X19" s="51">
        <f>IFERROR(VLOOKUP(D19,Pivot!$B$4:$H$2181,6,0),"")</f>
        <v>0</v>
      </c>
      <c r="Y19" s="46">
        <f>IFERROR(VLOOKUP(D19,Pivot!$B$4:$H$2181,7,0),"")</f>
        <v>0.96550000000000002</v>
      </c>
    </row>
    <row r="20" spans="1:25" ht="15" customHeight="1" outlineLevel="2">
      <c r="A20" s="10" t="str">
        <f>VLOOKUP(D20,'Current OBD'!$B$6:$K$2185,4,0)</f>
        <v>Adams</v>
      </c>
      <c r="B20" s="10" t="str">
        <f>VLOOKUP(D20,'Current OBD'!$B$6:$K$2185,3,0)</f>
        <v>01-158</v>
      </c>
      <c r="C20" s="9" t="str">
        <f>VLOOKUP(D20,'Current OBD'!$B$6:$K$2185,2,0)</f>
        <v>Lind School District</v>
      </c>
      <c r="D20" s="24">
        <v>661113</v>
      </c>
      <c r="E20" s="9" t="str">
        <f>VLOOKUP(D20,'Current OBD'!$B$6:$K$2185,10,0)</f>
        <v>Lind-Ritzville High School</v>
      </c>
      <c r="F20" s="11" t="str">
        <f>IF(VLOOKUP(D20,'Current OBD'!$B$6:$AK$2185,23,0)="Yes","PK"," ")</f>
        <v xml:space="preserve"> </v>
      </c>
      <c r="G20" s="11" t="str">
        <f>IF(VLOOKUP(D20,'Current OBD'!$B$6:$AK$2185,24,0)="Yes","K"," ")</f>
        <v xml:space="preserve"> </v>
      </c>
      <c r="H20" s="11" t="str">
        <f>IF(VLOOKUP(D20,'Current OBD'!$B$6:$AK$2185,25,0)="Yes",1," ")</f>
        <v xml:space="preserve"> </v>
      </c>
      <c r="I20" s="11" t="str">
        <f>IF(VLOOKUP(D20,'Current OBD'!$B$6:$AK$2185,26,0)="Yes","2"," ")</f>
        <v xml:space="preserve"> </v>
      </c>
      <c r="J20" s="11" t="str">
        <f>IF(VLOOKUP(D20,'Current OBD'!$B$6:$AK$2185,27,0)="Yes","3"," ")</f>
        <v xml:space="preserve"> </v>
      </c>
      <c r="K20" s="11" t="str">
        <f>IF(VLOOKUP(D20,'Current OBD'!$B$6:$AK$2185,28,0)="Yes","4"," ")</f>
        <v xml:space="preserve"> </v>
      </c>
      <c r="L20" s="11" t="str">
        <f>IF(VLOOKUP(D20,'Current OBD'!$B$6:$AK$2185,29,0)="Yes","5"," ")</f>
        <v xml:space="preserve"> </v>
      </c>
      <c r="M20" s="11" t="str">
        <f>IF(VLOOKUP(D20,'Current OBD'!$B$6:$AK$2185,30,0)="Yes","6"," ")</f>
        <v xml:space="preserve"> </v>
      </c>
      <c r="N20" s="11" t="str">
        <f>IF(VLOOKUP(D20,'Current OBD'!$B$6:$AK$2185,31,0)="Yes","7"," ")</f>
        <v xml:space="preserve"> </v>
      </c>
      <c r="O20" s="11" t="str">
        <f>IF(VLOOKUP(D20,'Current OBD'!$B$6:$AK$2185,32,0)="Yes","8"," ")</f>
        <v xml:space="preserve"> </v>
      </c>
      <c r="P20" s="11" t="str">
        <f>IF(VLOOKUP(D20,'Current OBD'!$B$6:$AK$2185,33,0)="Yes","9"," ")</f>
        <v>9</v>
      </c>
      <c r="Q20" s="11" t="str">
        <f>IF(VLOOKUP(D20,'Current OBD'!$B$6:$AK$2185,34,0)="Yes","10"," ")</f>
        <v>10</v>
      </c>
      <c r="R20" s="11" t="str">
        <f>IF(VLOOKUP(D20,'Current OBD'!$B$6:$AK$2185,35,0)="Yes","11"," ")</f>
        <v>11</v>
      </c>
      <c r="S20" s="11" t="str">
        <f>IF(VLOOKUP(D20,'Current OBD'!$B$6:$AK$2185,36,0)="Yes","12"," ")</f>
        <v>12</v>
      </c>
      <c r="T20" s="13">
        <f>VLOOKUP(D20,Pivot!$B$4:$F$2181,2,0)</f>
        <v>33</v>
      </c>
      <c r="U20" s="13">
        <f>VLOOKUP(D20,Pivot!$B$4:$F$2181,3,0)</f>
        <v>4</v>
      </c>
      <c r="V20" s="13">
        <f>VLOOKUP(D20,Pivot!$B$4:$F$2181,4,0)</f>
        <v>49</v>
      </c>
      <c r="W20" s="46">
        <f>IFERROR(VLOOKUP(D20,Pivot!$B$4:$H$2181,5,0),"")</f>
        <v>0.67349999999999999</v>
      </c>
      <c r="X20" s="51">
        <f>IFERROR(VLOOKUP(D20,Pivot!$B$4:$H$2181,6,0),"")</f>
        <v>8.1600000000000006E-2</v>
      </c>
      <c r="Y20" s="46">
        <f>IFERROR(VLOOKUP(D20,Pivot!$B$4:$H$2181,7,0),"")</f>
        <v>0.75509999999999999</v>
      </c>
    </row>
    <row r="21" spans="1:25" ht="15" customHeight="1" outlineLevel="2">
      <c r="A21" s="10" t="str">
        <f>VLOOKUP(D21,'Current OBD'!$B$6:$K$2185,4,0)</f>
        <v>Adams</v>
      </c>
      <c r="B21" s="10" t="str">
        <f>VLOOKUP(D21,'Current OBD'!$B$6:$K$2185,3,0)</f>
        <v>01-158</v>
      </c>
      <c r="C21" s="9" t="str">
        <f>VLOOKUP(D21,'Current OBD'!$B$6:$K$2185,2,0)</f>
        <v>Lind School District</v>
      </c>
      <c r="D21" s="24">
        <v>665435</v>
      </c>
      <c r="E21" s="9" t="str">
        <f>VLOOKUP(D21,'Current OBD'!$B$6:$K$2185,10,0)</f>
        <v>Lind-Ritzville Middle School</v>
      </c>
      <c r="F21" s="11" t="str">
        <f>IF(VLOOKUP(D21,'Current OBD'!$B$6:$AK$2185,23,0)="Yes","PK"," ")</f>
        <v xml:space="preserve"> </v>
      </c>
      <c r="G21" s="11" t="str">
        <f>IF(VLOOKUP(D21,'Current OBD'!$B$6:$AK$2185,24,0)="Yes","K"," ")</f>
        <v xml:space="preserve"> </v>
      </c>
      <c r="H21" s="11" t="str">
        <f>IF(VLOOKUP(D21,'Current OBD'!$B$6:$AK$2185,25,0)="Yes",1," ")</f>
        <v xml:space="preserve"> </v>
      </c>
      <c r="I21" s="11" t="str">
        <f>IF(VLOOKUP(D21,'Current OBD'!$B$6:$AK$2185,26,0)="Yes","2"," ")</f>
        <v xml:space="preserve"> </v>
      </c>
      <c r="J21" s="11" t="str">
        <f>IF(VLOOKUP(D21,'Current OBD'!$B$6:$AK$2185,27,0)="Yes","3"," ")</f>
        <v xml:space="preserve"> </v>
      </c>
      <c r="K21" s="11" t="str">
        <f>IF(VLOOKUP(D21,'Current OBD'!$B$6:$AK$2185,28,0)="Yes","4"," ")</f>
        <v xml:space="preserve"> </v>
      </c>
      <c r="L21" s="11" t="str">
        <f>IF(VLOOKUP(D21,'Current OBD'!$B$6:$AK$2185,29,0)="Yes","5"," ")</f>
        <v xml:space="preserve"> </v>
      </c>
      <c r="M21" s="11" t="str">
        <f>IF(VLOOKUP(D21,'Current OBD'!$B$6:$AK$2185,30,0)="Yes","6"," ")</f>
        <v>6</v>
      </c>
      <c r="N21" s="11" t="str">
        <f>IF(VLOOKUP(D21,'Current OBD'!$B$6:$AK$2185,31,0)="Yes","7"," ")</f>
        <v>7</v>
      </c>
      <c r="O21" s="11" t="str">
        <f>IF(VLOOKUP(D21,'Current OBD'!$B$6:$AK$2185,32,0)="Yes","8"," ")</f>
        <v>8</v>
      </c>
      <c r="P21" s="11" t="str">
        <f>IF(VLOOKUP(D21,'Current OBD'!$B$6:$AK$2185,33,0)="Yes","9"," ")</f>
        <v xml:space="preserve"> </v>
      </c>
      <c r="Q21" s="11" t="str">
        <f>IF(VLOOKUP(D21,'Current OBD'!$B$6:$AK$2185,34,0)="Yes","10"," ")</f>
        <v xml:space="preserve"> </v>
      </c>
      <c r="R21" s="11" t="str">
        <f>IF(VLOOKUP(D21,'Current OBD'!$B$6:$AK$2185,35,0)="Yes","11"," ")</f>
        <v xml:space="preserve"> </v>
      </c>
      <c r="S21" s="11" t="str">
        <f>IF(VLOOKUP(D21,'Current OBD'!$B$6:$AK$2185,36,0)="Yes","12"," ")</f>
        <v xml:space="preserve"> </v>
      </c>
      <c r="T21" s="13">
        <f>VLOOKUP(D21,Pivot!$B$4:$F$2181,2,0)</f>
        <v>31</v>
      </c>
      <c r="U21" s="13">
        <f>VLOOKUP(D21,Pivot!$B$4:$F$2181,3,0)</f>
        <v>4</v>
      </c>
      <c r="V21" s="13">
        <f>VLOOKUP(D21,Pivot!$B$4:$F$2181,4,0)</f>
        <v>52</v>
      </c>
      <c r="W21" s="46">
        <f>IFERROR(VLOOKUP(D21,Pivot!$B$4:$H$2181,5,0),"")</f>
        <v>0.59619999999999995</v>
      </c>
      <c r="X21" s="51">
        <f>IFERROR(VLOOKUP(D21,Pivot!$B$4:$H$2181,6,0),"")</f>
        <v>7.6899999999999996E-2</v>
      </c>
      <c r="Y21" s="46">
        <f>IFERROR(VLOOKUP(D21,Pivot!$B$4:$H$2181,7,0),"")</f>
        <v>0.67310000000000003</v>
      </c>
    </row>
    <row r="22" spans="1:25" ht="15" customHeight="1" outlineLevel="1">
      <c r="A22" s="27"/>
      <c r="B22" s="27"/>
      <c r="C22" s="30" t="s">
        <v>5623</v>
      </c>
      <c r="D22" s="27"/>
      <c r="E22" s="26"/>
      <c r="F22" s="29"/>
      <c r="G22" s="29"/>
      <c r="H22" s="29"/>
      <c r="I22" s="29"/>
      <c r="J22" s="29"/>
      <c r="K22" s="29"/>
      <c r="L22" s="29"/>
      <c r="M22" s="29"/>
      <c r="N22" s="29"/>
      <c r="O22" s="29"/>
      <c r="P22" s="29"/>
      <c r="Q22" s="29"/>
      <c r="R22" s="29"/>
      <c r="S22" s="29"/>
      <c r="T22" s="43">
        <f>SUBTOTAL(9,T19:T21)</f>
        <v>176</v>
      </c>
      <c r="U22" s="43">
        <f>SUBTOTAL(9,U19:U21)</f>
        <v>8</v>
      </c>
      <c r="V22" s="43">
        <f>SUBTOTAL(9,V19:V21)</f>
        <v>217</v>
      </c>
      <c r="W22" s="47"/>
      <c r="X22" s="52"/>
      <c r="Y22" s="56">
        <f>(T22+U22)/V22</f>
        <v>0.84792626728110598</v>
      </c>
    </row>
    <row r="23" spans="1:25" ht="15" customHeight="1" outlineLevel="2">
      <c r="A23" s="10" t="str">
        <f>VLOOKUP(D23,'Current OBD'!$B$6:$K$2185,4,0)</f>
        <v>Adams</v>
      </c>
      <c r="B23" s="10" t="str">
        <f>VLOOKUP(D23,'Current OBD'!$B$6:$K$2185,3,0)</f>
        <v>01-160</v>
      </c>
      <c r="C23" s="9" t="str">
        <f>VLOOKUP(D23,'Current OBD'!$B$6:$K$2185,2,0)</f>
        <v>Ritzville School District</v>
      </c>
      <c r="D23" s="24">
        <v>665474</v>
      </c>
      <c r="E23" s="9" t="str">
        <f>VLOOKUP(D23,'Current OBD'!$B$6:$K$2185,10,0)</f>
        <v>Lind-Ritzville Middle School</v>
      </c>
      <c r="F23" s="11" t="str">
        <f>IF(VLOOKUP(D23,'Current OBD'!$B$6:$AK$2185,23,0)="Yes","PK"," ")</f>
        <v xml:space="preserve"> </v>
      </c>
      <c r="G23" s="11" t="str">
        <f>IF(VLOOKUP(D23,'Current OBD'!$B$6:$AK$2185,24,0)="Yes","K"," ")</f>
        <v xml:space="preserve"> </v>
      </c>
      <c r="H23" s="11" t="str">
        <f>IF(VLOOKUP(D23,'Current OBD'!$B$6:$AK$2185,25,0)="Yes",1," ")</f>
        <v xml:space="preserve"> </v>
      </c>
      <c r="I23" s="11" t="str">
        <f>IF(VLOOKUP(D23,'Current OBD'!$B$6:$AK$2185,26,0)="Yes","2"," ")</f>
        <v xml:space="preserve"> </v>
      </c>
      <c r="J23" s="11" t="str">
        <f>IF(VLOOKUP(D23,'Current OBD'!$B$6:$AK$2185,27,0)="Yes","3"," ")</f>
        <v xml:space="preserve"> </v>
      </c>
      <c r="K23" s="11" t="str">
        <f>IF(VLOOKUP(D23,'Current OBD'!$B$6:$AK$2185,28,0)="Yes","4"," ")</f>
        <v xml:space="preserve"> </v>
      </c>
      <c r="L23" s="11" t="str">
        <f>IF(VLOOKUP(D23,'Current OBD'!$B$6:$AK$2185,29,0)="Yes","5"," ")</f>
        <v xml:space="preserve"> </v>
      </c>
      <c r="M23" s="11" t="str">
        <f>IF(VLOOKUP(D23,'Current OBD'!$B$6:$AK$2185,30,0)="Yes","6"," ")</f>
        <v>6</v>
      </c>
      <c r="N23" s="11" t="str">
        <f>IF(VLOOKUP(D23,'Current OBD'!$B$6:$AK$2185,31,0)="Yes","7"," ")</f>
        <v>7</v>
      </c>
      <c r="O23" s="11" t="str">
        <f>IF(VLOOKUP(D23,'Current OBD'!$B$6:$AK$2185,32,0)="Yes","8"," ")</f>
        <v>8</v>
      </c>
      <c r="P23" s="11" t="str">
        <f>IF(VLOOKUP(D23,'Current OBD'!$B$6:$AK$2185,33,0)="Yes","9"," ")</f>
        <v xml:space="preserve"> </v>
      </c>
      <c r="Q23" s="11" t="str">
        <f>IF(VLOOKUP(D23,'Current OBD'!$B$6:$AK$2185,34,0)="Yes","10"," ")</f>
        <v xml:space="preserve"> </v>
      </c>
      <c r="R23" s="11" t="str">
        <f>IF(VLOOKUP(D23,'Current OBD'!$B$6:$AK$2185,35,0)="Yes","11"," ")</f>
        <v xml:space="preserve"> </v>
      </c>
      <c r="S23" s="11" t="str">
        <f>IF(VLOOKUP(D23,'Current OBD'!$B$6:$AK$2185,36,0)="Yes","12"," ")</f>
        <v xml:space="preserve"> </v>
      </c>
      <c r="T23" s="13">
        <f>VLOOKUP(D23,Pivot!$B$4:$F$2181,2,0)</f>
        <v>29</v>
      </c>
      <c r="U23" s="13">
        <f>VLOOKUP(D23,Pivot!$B$4:$F$2181,3,0)</f>
        <v>12</v>
      </c>
      <c r="V23" s="13">
        <f>VLOOKUP(D23,Pivot!$B$4:$F$2181,4,0)</f>
        <v>96</v>
      </c>
      <c r="W23" s="46">
        <f>IFERROR(VLOOKUP(D23,Pivot!$B$4:$H$2181,5,0),"")</f>
        <v>0.30209999999999998</v>
      </c>
      <c r="X23" s="51">
        <f>IFERROR(VLOOKUP(D23,Pivot!$B$4:$H$2181,6,0),"")</f>
        <v>0.125</v>
      </c>
      <c r="Y23" s="46">
        <f>IFERROR(VLOOKUP(D23,Pivot!$B$4:$H$2181,7,0),"")</f>
        <v>0.42709999999999998</v>
      </c>
    </row>
    <row r="24" spans="1:25" ht="15" customHeight="1" outlineLevel="2">
      <c r="A24" s="10" t="str">
        <f>VLOOKUP(D24,'Current OBD'!$B$6:$K$2185,4,0)</f>
        <v>Adams</v>
      </c>
      <c r="B24" s="10" t="str">
        <f>VLOOKUP(D24,'Current OBD'!$B$6:$K$2185,3,0)</f>
        <v>01-160</v>
      </c>
      <c r="C24" s="9" t="str">
        <f>VLOOKUP(D24,'Current OBD'!$B$6:$K$2185,2,0)</f>
        <v>Ritzville School District</v>
      </c>
      <c r="D24" s="24">
        <v>661105</v>
      </c>
      <c r="E24" s="9" t="str">
        <f>VLOOKUP(D24,'Current OBD'!$B$6:$K$2185,10,0)</f>
        <v>Ritzville Elementary</v>
      </c>
      <c r="F24" s="11" t="str">
        <f>IF(VLOOKUP(D24,'Current OBD'!$B$6:$AK$2185,23,0)="Yes","PK"," ")</f>
        <v>PK</v>
      </c>
      <c r="G24" s="11" t="str">
        <f>IF(VLOOKUP(D24,'Current OBD'!$B$6:$AK$2185,24,0)="Yes","K"," ")</f>
        <v>K</v>
      </c>
      <c r="H24" s="11">
        <f>IF(VLOOKUP(D24,'Current OBD'!$B$6:$AK$2185,25,0)="Yes",1," ")</f>
        <v>1</v>
      </c>
      <c r="I24" s="11" t="str">
        <f>IF(VLOOKUP(D24,'Current OBD'!$B$6:$AK$2185,26,0)="Yes","2"," ")</f>
        <v>2</v>
      </c>
      <c r="J24" s="11" t="str">
        <f>IF(VLOOKUP(D24,'Current OBD'!$B$6:$AK$2185,27,0)="Yes","3"," ")</f>
        <v>3</v>
      </c>
      <c r="K24" s="11" t="str">
        <f>IF(VLOOKUP(D24,'Current OBD'!$B$6:$AK$2185,28,0)="Yes","4"," ")</f>
        <v>4</v>
      </c>
      <c r="L24" s="11" t="str">
        <f>IF(VLOOKUP(D24,'Current OBD'!$B$6:$AK$2185,29,0)="Yes","5"," ")</f>
        <v>5</v>
      </c>
      <c r="M24" s="11" t="str">
        <f>IF(VLOOKUP(D24,'Current OBD'!$B$6:$AK$2185,30,0)="Yes","6"," ")</f>
        <v xml:space="preserve"> </v>
      </c>
      <c r="N24" s="11" t="str">
        <f>IF(VLOOKUP(D24,'Current OBD'!$B$6:$AK$2185,31,0)="Yes","7"," ")</f>
        <v xml:space="preserve"> </v>
      </c>
      <c r="O24" s="11" t="str">
        <f>IF(VLOOKUP(D24,'Current OBD'!$B$6:$AK$2185,32,0)="Yes","8"," ")</f>
        <v xml:space="preserve"> </v>
      </c>
      <c r="P24" s="11" t="str">
        <f>IF(VLOOKUP(D24,'Current OBD'!$B$6:$AK$2185,33,0)="Yes","9"," ")</f>
        <v xml:space="preserve"> </v>
      </c>
      <c r="Q24" s="11" t="str">
        <f>IF(VLOOKUP(D24,'Current OBD'!$B$6:$AK$2185,34,0)="Yes","10"," ")</f>
        <v xml:space="preserve"> </v>
      </c>
      <c r="R24" s="11" t="str">
        <f>IF(VLOOKUP(D24,'Current OBD'!$B$6:$AK$2185,35,0)="Yes","11"," ")</f>
        <v xml:space="preserve"> </v>
      </c>
      <c r="S24" s="11" t="str">
        <f>IF(VLOOKUP(D24,'Current OBD'!$B$6:$AK$2185,36,0)="Yes","12"," ")</f>
        <v xml:space="preserve"> </v>
      </c>
      <c r="T24" s="13">
        <f>VLOOKUP(D24,Pivot!$B$4:$F$2181,2,0)</f>
        <v>65</v>
      </c>
      <c r="U24" s="13">
        <f>VLOOKUP(D24,Pivot!$B$4:$F$2181,3,0)</f>
        <v>21</v>
      </c>
      <c r="V24" s="13">
        <f>VLOOKUP(D24,Pivot!$B$4:$F$2181,4,0)</f>
        <v>181</v>
      </c>
      <c r="W24" s="46">
        <f>IFERROR(VLOOKUP(D24,Pivot!$B$4:$H$2181,5,0),"")</f>
        <v>0.35909999999999997</v>
      </c>
      <c r="X24" s="51">
        <f>IFERROR(VLOOKUP(D24,Pivot!$B$4:$H$2181,6,0),"")</f>
        <v>0.11600000000000001</v>
      </c>
      <c r="Y24" s="46">
        <f>IFERROR(VLOOKUP(D24,Pivot!$B$4:$H$2181,7,0),"")</f>
        <v>0.47510000000000002</v>
      </c>
    </row>
    <row r="25" spans="1:25" ht="15" customHeight="1" outlineLevel="2">
      <c r="A25" s="10" t="str">
        <f>VLOOKUP(D25,'Current OBD'!$B$6:$K$2185,4,0)</f>
        <v>Adams</v>
      </c>
      <c r="B25" s="10" t="str">
        <f>VLOOKUP(D25,'Current OBD'!$B$6:$K$2185,3,0)</f>
        <v>01-160</v>
      </c>
      <c r="C25" s="9" t="str">
        <f>VLOOKUP(D25,'Current OBD'!$B$6:$K$2185,2,0)</f>
        <v>Ritzville School District</v>
      </c>
      <c r="D25" s="24">
        <v>661104</v>
      </c>
      <c r="E25" s="9" t="str">
        <f>VLOOKUP(D25,'Current OBD'!$B$6:$K$2185,10,0)</f>
        <v>Ritzville High School</v>
      </c>
      <c r="F25" s="11" t="str">
        <f>IF(VLOOKUP(D25,'Current OBD'!$B$6:$AK$2185,23,0)="Yes","PK"," ")</f>
        <v xml:space="preserve"> </v>
      </c>
      <c r="G25" s="11" t="str">
        <f>IF(VLOOKUP(D25,'Current OBD'!$B$6:$AK$2185,24,0)="Yes","K"," ")</f>
        <v xml:space="preserve"> </v>
      </c>
      <c r="H25" s="11" t="str">
        <f>IF(VLOOKUP(D25,'Current OBD'!$B$6:$AK$2185,25,0)="Yes",1," ")</f>
        <v xml:space="preserve"> </v>
      </c>
      <c r="I25" s="11" t="str">
        <f>IF(VLOOKUP(D25,'Current OBD'!$B$6:$AK$2185,26,0)="Yes","2"," ")</f>
        <v xml:space="preserve"> </v>
      </c>
      <c r="J25" s="11" t="str">
        <f>IF(VLOOKUP(D25,'Current OBD'!$B$6:$AK$2185,27,0)="Yes","3"," ")</f>
        <v xml:space="preserve"> </v>
      </c>
      <c r="K25" s="11" t="str">
        <f>IF(VLOOKUP(D25,'Current OBD'!$B$6:$AK$2185,28,0)="Yes","4"," ")</f>
        <v xml:space="preserve"> </v>
      </c>
      <c r="L25" s="11" t="str">
        <f>IF(VLOOKUP(D25,'Current OBD'!$B$6:$AK$2185,29,0)="Yes","5"," ")</f>
        <v xml:space="preserve"> </v>
      </c>
      <c r="M25" s="11" t="str">
        <f>IF(VLOOKUP(D25,'Current OBD'!$B$6:$AK$2185,30,0)="Yes","6"," ")</f>
        <v xml:space="preserve"> </v>
      </c>
      <c r="N25" s="11" t="str">
        <f>IF(VLOOKUP(D25,'Current OBD'!$B$6:$AK$2185,31,0)="Yes","7"," ")</f>
        <v xml:space="preserve"> </v>
      </c>
      <c r="O25" s="11" t="str">
        <f>IF(VLOOKUP(D25,'Current OBD'!$B$6:$AK$2185,32,0)="Yes","8"," ")</f>
        <v xml:space="preserve"> </v>
      </c>
      <c r="P25" s="11" t="str">
        <f>IF(VLOOKUP(D25,'Current OBD'!$B$6:$AK$2185,33,0)="Yes","9"," ")</f>
        <v>9</v>
      </c>
      <c r="Q25" s="11" t="str">
        <f>IF(VLOOKUP(D25,'Current OBD'!$B$6:$AK$2185,34,0)="Yes","10"," ")</f>
        <v>10</v>
      </c>
      <c r="R25" s="11" t="str">
        <f>IF(VLOOKUP(D25,'Current OBD'!$B$6:$AK$2185,35,0)="Yes","11"," ")</f>
        <v>11</v>
      </c>
      <c r="S25" s="11" t="str">
        <f>IF(VLOOKUP(D25,'Current OBD'!$B$6:$AK$2185,36,0)="Yes","12"," ")</f>
        <v>12</v>
      </c>
      <c r="T25" s="13">
        <f>VLOOKUP(D25,Pivot!$B$4:$F$2181,2,0)</f>
        <v>26</v>
      </c>
      <c r="U25" s="13">
        <f>VLOOKUP(D25,Pivot!$B$4:$F$2181,3,0)</f>
        <v>11</v>
      </c>
      <c r="V25" s="13">
        <f>VLOOKUP(D25,Pivot!$B$4:$F$2181,4,0)</f>
        <v>112</v>
      </c>
      <c r="W25" s="46">
        <f>IFERROR(VLOOKUP(D25,Pivot!$B$4:$H$2181,5,0),"")</f>
        <v>0.2321</v>
      </c>
      <c r="X25" s="51">
        <f>IFERROR(VLOOKUP(D25,Pivot!$B$4:$H$2181,6,0),"")</f>
        <v>9.8199999999999996E-2</v>
      </c>
      <c r="Y25" s="46">
        <f>IFERROR(VLOOKUP(D25,Pivot!$B$4:$H$2181,7,0),"")</f>
        <v>0.33040000000000003</v>
      </c>
    </row>
    <row r="26" spans="1:25" ht="15" customHeight="1" outlineLevel="1">
      <c r="A26" s="27"/>
      <c r="B26" s="27"/>
      <c r="C26" s="30" t="s">
        <v>5624</v>
      </c>
      <c r="D26" s="27"/>
      <c r="E26" s="26"/>
      <c r="F26" s="29"/>
      <c r="G26" s="29"/>
      <c r="H26" s="29"/>
      <c r="I26" s="29"/>
      <c r="J26" s="29"/>
      <c r="K26" s="29"/>
      <c r="L26" s="29"/>
      <c r="M26" s="29"/>
      <c r="N26" s="29"/>
      <c r="O26" s="29"/>
      <c r="P26" s="29"/>
      <c r="Q26" s="29"/>
      <c r="R26" s="29"/>
      <c r="S26" s="29"/>
      <c r="T26" s="43">
        <f>SUBTOTAL(9,T23:T25)</f>
        <v>120</v>
      </c>
      <c r="U26" s="43">
        <f>SUBTOTAL(9,U23:U25)</f>
        <v>44</v>
      </c>
      <c r="V26" s="43">
        <f>SUBTOTAL(9,V23:V25)</f>
        <v>389</v>
      </c>
      <c r="W26" s="47"/>
      <c r="X26" s="52"/>
      <c r="Y26" s="56">
        <f>(T26+U26)/V26</f>
        <v>0.42159383033419023</v>
      </c>
    </row>
    <row r="27" spans="1:25" ht="15" customHeight="1" outlineLevel="2">
      <c r="A27" s="10" t="str">
        <f>VLOOKUP(D27,'Current OBD'!$B$6:$K$2185,4,0)</f>
        <v>Asotin</v>
      </c>
      <c r="B27" s="10" t="str">
        <f>VLOOKUP(D27,'Current OBD'!$B$6:$K$2185,3,0)</f>
        <v>02-250</v>
      </c>
      <c r="C27" s="9" t="str">
        <f>VLOOKUP(D27,'Current OBD'!$B$6:$K$2185,2,0)</f>
        <v>Clarkston School District</v>
      </c>
      <c r="D27" s="24">
        <v>659297</v>
      </c>
      <c r="E27" s="9" t="str">
        <f>VLOOKUP(D27,'Current OBD'!$B$6:$K$2185,10,0)</f>
        <v>Clarkston High School</v>
      </c>
      <c r="F27" s="11" t="str">
        <f>IF(VLOOKUP(D27,'Current OBD'!$B$6:$AK$2185,23,0)="Yes","PK"," ")</f>
        <v xml:space="preserve"> </v>
      </c>
      <c r="G27" s="11" t="str">
        <f>IF(VLOOKUP(D27,'Current OBD'!$B$6:$AK$2185,24,0)="Yes","K"," ")</f>
        <v xml:space="preserve"> </v>
      </c>
      <c r="H27" s="11" t="str">
        <f>IF(VLOOKUP(D27,'Current OBD'!$B$6:$AK$2185,25,0)="Yes",1," ")</f>
        <v xml:space="preserve"> </v>
      </c>
      <c r="I27" s="11" t="str">
        <f>IF(VLOOKUP(D27,'Current OBD'!$B$6:$AK$2185,26,0)="Yes","2"," ")</f>
        <v xml:space="preserve"> </v>
      </c>
      <c r="J27" s="11" t="str">
        <f>IF(VLOOKUP(D27,'Current OBD'!$B$6:$AK$2185,27,0)="Yes","3"," ")</f>
        <v xml:space="preserve"> </v>
      </c>
      <c r="K27" s="11" t="str">
        <f>IF(VLOOKUP(D27,'Current OBD'!$B$6:$AK$2185,28,0)="Yes","4"," ")</f>
        <v xml:space="preserve"> </v>
      </c>
      <c r="L27" s="11" t="str">
        <f>IF(VLOOKUP(D27,'Current OBD'!$B$6:$AK$2185,29,0)="Yes","5"," ")</f>
        <v xml:space="preserve"> </v>
      </c>
      <c r="M27" s="11" t="str">
        <f>IF(VLOOKUP(D27,'Current OBD'!$B$6:$AK$2185,30,0)="Yes","6"," ")</f>
        <v xml:space="preserve"> </v>
      </c>
      <c r="N27" s="11" t="str">
        <f>IF(VLOOKUP(D27,'Current OBD'!$B$6:$AK$2185,31,0)="Yes","7"," ")</f>
        <v xml:space="preserve"> </v>
      </c>
      <c r="O27" s="11" t="str">
        <f>IF(VLOOKUP(D27,'Current OBD'!$B$6:$AK$2185,32,0)="Yes","8"," ")</f>
        <v xml:space="preserve"> </v>
      </c>
      <c r="P27" s="11" t="str">
        <f>IF(VLOOKUP(D27,'Current OBD'!$B$6:$AK$2185,33,0)="Yes","9"," ")</f>
        <v>9</v>
      </c>
      <c r="Q27" s="11" t="str">
        <f>IF(VLOOKUP(D27,'Current OBD'!$B$6:$AK$2185,34,0)="Yes","10"," ")</f>
        <v>10</v>
      </c>
      <c r="R27" s="11" t="str">
        <f>IF(VLOOKUP(D27,'Current OBD'!$B$6:$AK$2185,35,0)="Yes","11"," ")</f>
        <v>11</v>
      </c>
      <c r="S27" s="11" t="str">
        <f>IF(VLOOKUP(D27,'Current OBD'!$B$6:$AK$2185,36,0)="Yes","12"," ")</f>
        <v>12</v>
      </c>
      <c r="T27" s="13">
        <f>VLOOKUP(D27,Pivot!$B$4:$F$2181,2,0)</f>
        <v>378</v>
      </c>
      <c r="U27" s="13">
        <f>VLOOKUP(D27,Pivot!$B$4:$F$2181,3,0)</f>
        <v>0</v>
      </c>
      <c r="V27" s="13">
        <f>VLOOKUP(D27,Pivot!$B$4:$F$2181,4,0)</f>
        <v>709</v>
      </c>
      <c r="W27" s="46">
        <f>IFERROR(VLOOKUP(D27,Pivot!$B$4:$H$2181,5,0),"")</f>
        <v>0.53310000000000002</v>
      </c>
      <c r="X27" s="51">
        <f>IFERROR(VLOOKUP(D27,Pivot!$B$4:$H$2181,6,0),"")</f>
        <v>0</v>
      </c>
      <c r="Y27" s="46">
        <f>IFERROR(VLOOKUP(D27,Pivot!$B$4:$H$2181,7,0),"")</f>
        <v>0.53310000000000002</v>
      </c>
    </row>
    <row r="28" spans="1:25" ht="15" customHeight="1" outlineLevel="2">
      <c r="A28" s="10" t="str">
        <f>VLOOKUP(D28,'Current OBD'!$B$6:$K$2185,4,0)</f>
        <v>Asotin</v>
      </c>
      <c r="B28" s="10" t="str">
        <f>VLOOKUP(D28,'Current OBD'!$B$6:$K$2185,3,0)</f>
        <v>02-250</v>
      </c>
      <c r="C28" s="9" t="str">
        <f>VLOOKUP(D28,'Current OBD'!$B$6:$K$2185,2,0)</f>
        <v>Clarkston School District</v>
      </c>
      <c r="D28" s="24">
        <v>661118</v>
      </c>
      <c r="E28" s="9" t="str">
        <f>VLOOKUP(D28,'Current OBD'!$B$6:$K$2185,10,0)</f>
        <v>Grantham Elementary School</v>
      </c>
      <c r="F28" s="11" t="str">
        <f>IF(VLOOKUP(D28,'Current OBD'!$B$6:$AK$2185,23,0)="Yes","PK"," ")</f>
        <v xml:space="preserve"> </v>
      </c>
      <c r="G28" s="11" t="str">
        <f>IF(VLOOKUP(D28,'Current OBD'!$B$6:$AK$2185,24,0)="Yes","K"," ")</f>
        <v>K</v>
      </c>
      <c r="H28" s="11">
        <f>IF(VLOOKUP(D28,'Current OBD'!$B$6:$AK$2185,25,0)="Yes",1," ")</f>
        <v>1</v>
      </c>
      <c r="I28" s="11" t="str">
        <f>IF(VLOOKUP(D28,'Current OBD'!$B$6:$AK$2185,26,0)="Yes","2"," ")</f>
        <v>2</v>
      </c>
      <c r="J28" s="11" t="str">
        <f>IF(VLOOKUP(D28,'Current OBD'!$B$6:$AK$2185,27,0)="Yes","3"," ")</f>
        <v>3</v>
      </c>
      <c r="K28" s="11" t="str">
        <f>IF(VLOOKUP(D28,'Current OBD'!$B$6:$AK$2185,28,0)="Yes","4"," ")</f>
        <v>4</v>
      </c>
      <c r="L28" s="11" t="str">
        <f>IF(VLOOKUP(D28,'Current OBD'!$B$6:$AK$2185,29,0)="Yes","5"," ")</f>
        <v>5</v>
      </c>
      <c r="M28" s="11" t="str">
        <f>IF(VLOOKUP(D28,'Current OBD'!$B$6:$AK$2185,30,0)="Yes","6"," ")</f>
        <v>6</v>
      </c>
      <c r="N28" s="11" t="str">
        <f>IF(VLOOKUP(D28,'Current OBD'!$B$6:$AK$2185,31,0)="Yes","7"," ")</f>
        <v xml:space="preserve"> </v>
      </c>
      <c r="O28" s="11" t="str">
        <f>IF(VLOOKUP(D28,'Current OBD'!$B$6:$AK$2185,32,0)="Yes","8"," ")</f>
        <v xml:space="preserve"> </v>
      </c>
      <c r="P28" s="11" t="str">
        <f>IF(VLOOKUP(D28,'Current OBD'!$B$6:$AK$2185,33,0)="Yes","9"," ")</f>
        <v xml:space="preserve"> </v>
      </c>
      <c r="Q28" s="11" t="str">
        <f>IF(VLOOKUP(D28,'Current OBD'!$B$6:$AK$2185,34,0)="Yes","10"," ")</f>
        <v xml:space="preserve"> </v>
      </c>
      <c r="R28" s="11" t="str">
        <f>IF(VLOOKUP(D28,'Current OBD'!$B$6:$AK$2185,35,0)="Yes","11"," ")</f>
        <v xml:space="preserve"> </v>
      </c>
      <c r="S28" s="11" t="str">
        <f>IF(VLOOKUP(D28,'Current OBD'!$B$6:$AK$2185,36,0)="Yes","12"," ")</f>
        <v xml:space="preserve"> </v>
      </c>
      <c r="T28" s="13">
        <f>VLOOKUP(D28,Pivot!$B$4:$F$2181,2,0)</f>
        <v>304</v>
      </c>
      <c r="U28" s="13">
        <f>VLOOKUP(D28,Pivot!$B$4:$F$2181,3,0)</f>
        <v>0</v>
      </c>
      <c r="V28" s="13">
        <f>VLOOKUP(D28,Pivot!$B$4:$F$2181,4,0)</f>
        <v>304</v>
      </c>
      <c r="W28" s="46">
        <f>IFERROR(VLOOKUP(D28,Pivot!$B$4:$H$2181,5,0),"")</f>
        <v>1</v>
      </c>
      <c r="X28" s="51">
        <f>IFERROR(VLOOKUP(D28,Pivot!$B$4:$H$2181,6,0),"")</f>
        <v>0</v>
      </c>
      <c r="Y28" s="46">
        <f>IFERROR(VLOOKUP(D28,Pivot!$B$4:$H$2181,7,0),"")</f>
        <v>1</v>
      </c>
    </row>
    <row r="29" spans="1:25" ht="15" customHeight="1" outlineLevel="2">
      <c r="A29" s="10" t="str">
        <f>VLOOKUP(D29,'Current OBD'!$B$6:$K$2185,4,0)</f>
        <v>Asotin</v>
      </c>
      <c r="B29" s="10" t="str">
        <f>VLOOKUP(D29,'Current OBD'!$B$6:$K$2185,3,0)</f>
        <v>02-250</v>
      </c>
      <c r="C29" s="9" t="str">
        <f>VLOOKUP(D29,'Current OBD'!$B$6:$K$2185,2,0)</f>
        <v>Clarkston School District</v>
      </c>
      <c r="D29" s="24">
        <v>661119</v>
      </c>
      <c r="E29" s="9" t="str">
        <f>VLOOKUP(D29,'Current OBD'!$B$6:$K$2185,10,0)</f>
        <v>Heights Elementary School</v>
      </c>
      <c r="F29" s="11" t="str">
        <f>IF(VLOOKUP(D29,'Current OBD'!$B$6:$AK$2185,23,0)="Yes","PK"," ")</f>
        <v xml:space="preserve"> </v>
      </c>
      <c r="G29" s="11" t="str">
        <f>IF(VLOOKUP(D29,'Current OBD'!$B$6:$AK$2185,24,0)="Yes","K"," ")</f>
        <v>K</v>
      </c>
      <c r="H29" s="11">
        <f>IF(VLOOKUP(D29,'Current OBD'!$B$6:$AK$2185,25,0)="Yes",1," ")</f>
        <v>1</v>
      </c>
      <c r="I29" s="11" t="str">
        <f>IF(VLOOKUP(D29,'Current OBD'!$B$6:$AK$2185,26,0)="Yes","2"," ")</f>
        <v>2</v>
      </c>
      <c r="J29" s="11" t="str">
        <f>IF(VLOOKUP(D29,'Current OBD'!$B$6:$AK$2185,27,0)="Yes","3"," ")</f>
        <v>3</v>
      </c>
      <c r="K29" s="11" t="str">
        <f>IF(VLOOKUP(D29,'Current OBD'!$B$6:$AK$2185,28,0)="Yes","4"," ")</f>
        <v>4</v>
      </c>
      <c r="L29" s="11" t="str">
        <f>IF(VLOOKUP(D29,'Current OBD'!$B$6:$AK$2185,29,0)="Yes","5"," ")</f>
        <v>5</v>
      </c>
      <c r="M29" s="11" t="str">
        <f>IF(VLOOKUP(D29,'Current OBD'!$B$6:$AK$2185,30,0)="Yes","6"," ")</f>
        <v>6</v>
      </c>
      <c r="N29" s="11" t="str">
        <f>IF(VLOOKUP(D29,'Current OBD'!$B$6:$AK$2185,31,0)="Yes","7"," ")</f>
        <v xml:space="preserve"> </v>
      </c>
      <c r="O29" s="11" t="str">
        <f>IF(VLOOKUP(D29,'Current OBD'!$B$6:$AK$2185,32,0)="Yes","8"," ")</f>
        <v xml:space="preserve"> </v>
      </c>
      <c r="P29" s="11" t="str">
        <f>IF(VLOOKUP(D29,'Current OBD'!$B$6:$AK$2185,33,0)="Yes","9"," ")</f>
        <v xml:space="preserve"> </v>
      </c>
      <c r="Q29" s="11" t="str">
        <f>IF(VLOOKUP(D29,'Current OBD'!$B$6:$AK$2185,34,0)="Yes","10"," ")</f>
        <v xml:space="preserve"> </v>
      </c>
      <c r="R29" s="11" t="str">
        <f>IF(VLOOKUP(D29,'Current OBD'!$B$6:$AK$2185,35,0)="Yes","11"," ")</f>
        <v xml:space="preserve"> </v>
      </c>
      <c r="S29" s="11" t="str">
        <f>IF(VLOOKUP(D29,'Current OBD'!$B$6:$AK$2185,36,0)="Yes","12"," ")</f>
        <v xml:space="preserve"> </v>
      </c>
      <c r="T29" s="13">
        <f>VLOOKUP(D29,Pivot!$B$4:$F$2181,2,0)</f>
        <v>150</v>
      </c>
      <c r="U29" s="13">
        <f>VLOOKUP(D29,Pivot!$B$4:$F$2181,3,0)</f>
        <v>0</v>
      </c>
      <c r="V29" s="13">
        <f>VLOOKUP(D29,Pivot!$B$4:$F$2181,4,0)</f>
        <v>362</v>
      </c>
      <c r="W29" s="46">
        <f>IFERROR(VLOOKUP(D29,Pivot!$B$4:$H$2181,5,0),"")</f>
        <v>0.41439999999999999</v>
      </c>
      <c r="X29" s="51">
        <f>IFERROR(VLOOKUP(D29,Pivot!$B$4:$H$2181,6,0),"")</f>
        <v>0</v>
      </c>
      <c r="Y29" s="46">
        <f>IFERROR(VLOOKUP(D29,Pivot!$B$4:$H$2181,7,0),"")</f>
        <v>0.41439999999999999</v>
      </c>
    </row>
    <row r="30" spans="1:25" ht="15" customHeight="1" outlineLevel="2">
      <c r="A30" s="10" t="str">
        <f>VLOOKUP(D30,'Current OBD'!$B$6:$K$2185,4,0)</f>
        <v>Asotin</v>
      </c>
      <c r="B30" s="10" t="str">
        <f>VLOOKUP(D30,'Current OBD'!$B$6:$K$2185,3,0)</f>
        <v>02-250</v>
      </c>
      <c r="C30" s="9" t="str">
        <f>VLOOKUP(D30,'Current OBD'!$B$6:$K$2185,2,0)</f>
        <v>Clarkston School District</v>
      </c>
      <c r="D30" s="24">
        <v>662899</v>
      </c>
      <c r="E30" s="9" t="str">
        <f>VLOOKUP(D30,'Current OBD'!$B$6:$K$2185,10,0)</f>
        <v>Highland Elementary School</v>
      </c>
      <c r="F30" s="11" t="str">
        <f>IF(VLOOKUP(D30,'Current OBD'!$B$6:$AK$2185,23,0)="Yes","PK"," ")</f>
        <v>PK</v>
      </c>
      <c r="G30" s="11" t="str">
        <f>IF(VLOOKUP(D30,'Current OBD'!$B$6:$AK$2185,24,0)="Yes","K"," ")</f>
        <v>K</v>
      </c>
      <c r="H30" s="11">
        <f>IF(VLOOKUP(D30,'Current OBD'!$B$6:$AK$2185,25,0)="Yes",1," ")</f>
        <v>1</v>
      </c>
      <c r="I30" s="11" t="str">
        <f>IF(VLOOKUP(D30,'Current OBD'!$B$6:$AK$2185,26,0)="Yes","2"," ")</f>
        <v>2</v>
      </c>
      <c r="J30" s="11" t="str">
        <f>IF(VLOOKUP(D30,'Current OBD'!$B$6:$AK$2185,27,0)="Yes","3"," ")</f>
        <v>3</v>
      </c>
      <c r="K30" s="11" t="str">
        <f>IF(VLOOKUP(D30,'Current OBD'!$B$6:$AK$2185,28,0)="Yes","4"," ")</f>
        <v>4</v>
      </c>
      <c r="L30" s="11" t="str">
        <f>IF(VLOOKUP(D30,'Current OBD'!$B$6:$AK$2185,29,0)="Yes","5"," ")</f>
        <v>5</v>
      </c>
      <c r="M30" s="11" t="str">
        <f>IF(VLOOKUP(D30,'Current OBD'!$B$6:$AK$2185,30,0)="Yes","6"," ")</f>
        <v>6</v>
      </c>
      <c r="N30" s="11" t="str">
        <f>IF(VLOOKUP(D30,'Current OBD'!$B$6:$AK$2185,31,0)="Yes","7"," ")</f>
        <v xml:space="preserve"> </v>
      </c>
      <c r="O30" s="11" t="str">
        <f>IF(VLOOKUP(D30,'Current OBD'!$B$6:$AK$2185,32,0)="Yes","8"," ")</f>
        <v xml:space="preserve"> </v>
      </c>
      <c r="P30" s="11" t="str">
        <f>IF(VLOOKUP(D30,'Current OBD'!$B$6:$AK$2185,33,0)="Yes","9"," ")</f>
        <v xml:space="preserve"> </v>
      </c>
      <c r="Q30" s="11" t="str">
        <f>IF(VLOOKUP(D30,'Current OBD'!$B$6:$AK$2185,34,0)="Yes","10"," ")</f>
        <v xml:space="preserve"> </v>
      </c>
      <c r="R30" s="11" t="str">
        <f>IF(VLOOKUP(D30,'Current OBD'!$B$6:$AK$2185,35,0)="Yes","11"," ")</f>
        <v xml:space="preserve"> </v>
      </c>
      <c r="S30" s="11" t="str">
        <f>IF(VLOOKUP(D30,'Current OBD'!$B$6:$AK$2185,36,0)="Yes","12"," ")</f>
        <v xml:space="preserve"> </v>
      </c>
      <c r="T30" s="13">
        <f>VLOOKUP(D30,Pivot!$B$4:$F$2181,2,0)</f>
        <v>260</v>
      </c>
      <c r="U30" s="13">
        <f>VLOOKUP(D30,Pivot!$B$4:$F$2181,3,0)</f>
        <v>0</v>
      </c>
      <c r="V30" s="13">
        <f>VLOOKUP(D30,Pivot!$B$4:$F$2181,4,0)</f>
        <v>294</v>
      </c>
      <c r="W30" s="46">
        <f>IFERROR(VLOOKUP(D30,Pivot!$B$4:$H$2181,5,0),"")</f>
        <v>0.88439999999999996</v>
      </c>
      <c r="X30" s="51">
        <f>IFERROR(VLOOKUP(D30,Pivot!$B$4:$H$2181,6,0),"")</f>
        <v>0</v>
      </c>
      <c r="Y30" s="46">
        <f>IFERROR(VLOOKUP(D30,Pivot!$B$4:$H$2181,7,0),"")</f>
        <v>0.88439999999999996</v>
      </c>
    </row>
    <row r="31" spans="1:25" ht="15" customHeight="1" outlineLevel="2">
      <c r="A31" s="10" t="str">
        <f>VLOOKUP(D31,'Current OBD'!$B$6:$K$2185,4,0)</f>
        <v>Asotin</v>
      </c>
      <c r="B31" s="10" t="str">
        <f>VLOOKUP(D31,'Current OBD'!$B$6:$K$2185,3,0)</f>
        <v>02-250</v>
      </c>
      <c r="C31" s="9" t="str">
        <f>VLOOKUP(D31,'Current OBD'!$B$6:$K$2185,2,0)</f>
        <v>Clarkston School District</v>
      </c>
      <c r="D31" s="24">
        <v>661115</v>
      </c>
      <c r="E31" s="9" t="str">
        <f>VLOOKUP(D31,'Current OBD'!$B$6:$K$2185,10,0)</f>
        <v>Lincoln Middle School</v>
      </c>
      <c r="F31" s="11" t="str">
        <f>IF(VLOOKUP(D31,'Current OBD'!$B$6:$AK$2185,23,0)="Yes","PK"," ")</f>
        <v xml:space="preserve"> </v>
      </c>
      <c r="G31" s="11" t="str">
        <f>IF(VLOOKUP(D31,'Current OBD'!$B$6:$AK$2185,24,0)="Yes","K"," ")</f>
        <v xml:space="preserve"> </v>
      </c>
      <c r="H31" s="11" t="str">
        <f>IF(VLOOKUP(D31,'Current OBD'!$B$6:$AK$2185,25,0)="Yes",1," ")</f>
        <v xml:space="preserve"> </v>
      </c>
      <c r="I31" s="11" t="str">
        <f>IF(VLOOKUP(D31,'Current OBD'!$B$6:$AK$2185,26,0)="Yes","2"," ")</f>
        <v xml:space="preserve"> </v>
      </c>
      <c r="J31" s="11" t="str">
        <f>IF(VLOOKUP(D31,'Current OBD'!$B$6:$AK$2185,27,0)="Yes","3"," ")</f>
        <v xml:space="preserve"> </v>
      </c>
      <c r="K31" s="11" t="str">
        <f>IF(VLOOKUP(D31,'Current OBD'!$B$6:$AK$2185,28,0)="Yes","4"," ")</f>
        <v xml:space="preserve"> </v>
      </c>
      <c r="L31" s="11" t="str">
        <f>IF(VLOOKUP(D31,'Current OBD'!$B$6:$AK$2185,29,0)="Yes","5"," ")</f>
        <v xml:space="preserve"> </v>
      </c>
      <c r="M31" s="11" t="str">
        <f>IF(VLOOKUP(D31,'Current OBD'!$B$6:$AK$2185,30,0)="Yes","6"," ")</f>
        <v xml:space="preserve"> </v>
      </c>
      <c r="N31" s="11" t="str">
        <f>IF(VLOOKUP(D31,'Current OBD'!$B$6:$AK$2185,31,0)="Yes","7"," ")</f>
        <v>7</v>
      </c>
      <c r="O31" s="11" t="str">
        <f>IF(VLOOKUP(D31,'Current OBD'!$B$6:$AK$2185,32,0)="Yes","8"," ")</f>
        <v>8</v>
      </c>
      <c r="P31" s="11" t="str">
        <f>IF(VLOOKUP(D31,'Current OBD'!$B$6:$AK$2185,33,0)="Yes","9"," ")</f>
        <v xml:space="preserve"> </v>
      </c>
      <c r="Q31" s="11" t="str">
        <f>IF(VLOOKUP(D31,'Current OBD'!$B$6:$AK$2185,34,0)="Yes","10"," ")</f>
        <v xml:space="preserve"> </v>
      </c>
      <c r="R31" s="11" t="str">
        <f>IF(VLOOKUP(D31,'Current OBD'!$B$6:$AK$2185,35,0)="Yes","11"," ")</f>
        <v xml:space="preserve"> </v>
      </c>
      <c r="S31" s="11" t="str">
        <f>IF(VLOOKUP(D31,'Current OBD'!$B$6:$AK$2185,36,0)="Yes","12"," ")</f>
        <v xml:space="preserve"> </v>
      </c>
      <c r="T31" s="13">
        <f>VLOOKUP(D31,Pivot!$B$4:$F$2181,2,0)</f>
        <v>228</v>
      </c>
      <c r="U31" s="13">
        <f>VLOOKUP(D31,Pivot!$B$4:$F$2181,3,0)</f>
        <v>0</v>
      </c>
      <c r="V31" s="13">
        <f>VLOOKUP(D31,Pivot!$B$4:$F$2181,4,0)</f>
        <v>317</v>
      </c>
      <c r="W31" s="46">
        <f>IFERROR(VLOOKUP(D31,Pivot!$B$4:$H$2181,5,0),"")</f>
        <v>0.71919999999999995</v>
      </c>
      <c r="X31" s="51">
        <f>IFERROR(VLOOKUP(D31,Pivot!$B$4:$H$2181,6,0),"")</f>
        <v>0</v>
      </c>
      <c r="Y31" s="46">
        <f>IFERROR(VLOOKUP(D31,Pivot!$B$4:$H$2181,7,0),"")</f>
        <v>0.71919999999999995</v>
      </c>
    </row>
    <row r="32" spans="1:25" ht="15" customHeight="1" outlineLevel="2">
      <c r="A32" s="10" t="str">
        <f>VLOOKUP(D32,'Current OBD'!$B$6:$K$2185,4,0)</f>
        <v>Asotin</v>
      </c>
      <c r="B32" s="10" t="str">
        <f>VLOOKUP(D32,'Current OBD'!$B$6:$K$2185,3,0)</f>
        <v>02-250</v>
      </c>
      <c r="C32" s="9" t="str">
        <f>VLOOKUP(D32,'Current OBD'!$B$6:$K$2185,2,0)</f>
        <v>Clarkston School District</v>
      </c>
      <c r="D32" s="24">
        <v>661117</v>
      </c>
      <c r="E32" s="9" t="str">
        <f>VLOOKUP(D32,'Current OBD'!$B$6:$K$2185,10,0)</f>
        <v>Parkway Elementary School</v>
      </c>
      <c r="F32" s="11" t="str">
        <f>IF(VLOOKUP(D32,'Current OBD'!$B$6:$AK$2185,23,0)="Yes","PK"," ")</f>
        <v>PK</v>
      </c>
      <c r="G32" s="11" t="str">
        <f>IF(VLOOKUP(D32,'Current OBD'!$B$6:$AK$2185,24,0)="Yes","K"," ")</f>
        <v>K</v>
      </c>
      <c r="H32" s="11">
        <f>IF(VLOOKUP(D32,'Current OBD'!$B$6:$AK$2185,25,0)="Yes",1," ")</f>
        <v>1</v>
      </c>
      <c r="I32" s="11" t="str">
        <f>IF(VLOOKUP(D32,'Current OBD'!$B$6:$AK$2185,26,0)="Yes","2"," ")</f>
        <v>2</v>
      </c>
      <c r="J32" s="11" t="str">
        <f>IF(VLOOKUP(D32,'Current OBD'!$B$6:$AK$2185,27,0)="Yes","3"," ")</f>
        <v>3</v>
      </c>
      <c r="K32" s="11" t="str">
        <f>IF(VLOOKUP(D32,'Current OBD'!$B$6:$AK$2185,28,0)="Yes","4"," ")</f>
        <v>4</v>
      </c>
      <c r="L32" s="11" t="str">
        <f>IF(VLOOKUP(D32,'Current OBD'!$B$6:$AK$2185,29,0)="Yes","5"," ")</f>
        <v>5</v>
      </c>
      <c r="M32" s="11" t="str">
        <f>IF(VLOOKUP(D32,'Current OBD'!$B$6:$AK$2185,30,0)="Yes","6"," ")</f>
        <v>6</v>
      </c>
      <c r="N32" s="11" t="str">
        <f>IF(VLOOKUP(D32,'Current OBD'!$B$6:$AK$2185,31,0)="Yes","7"," ")</f>
        <v xml:space="preserve"> </v>
      </c>
      <c r="O32" s="11" t="str">
        <f>IF(VLOOKUP(D32,'Current OBD'!$B$6:$AK$2185,32,0)="Yes","8"," ")</f>
        <v xml:space="preserve"> </v>
      </c>
      <c r="P32" s="11" t="str">
        <f>IF(VLOOKUP(D32,'Current OBD'!$B$6:$AK$2185,33,0)="Yes","9"," ")</f>
        <v xml:space="preserve"> </v>
      </c>
      <c r="Q32" s="11" t="str">
        <f>IF(VLOOKUP(D32,'Current OBD'!$B$6:$AK$2185,34,0)="Yes","10"," ")</f>
        <v xml:space="preserve"> </v>
      </c>
      <c r="R32" s="11" t="str">
        <f>IF(VLOOKUP(D32,'Current OBD'!$B$6:$AK$2185,35,0)="Yes","11"," ")</f>
        <v xml:space="preserve"> </v>
      </c>
      <c r="S32" s="11" t="str">
        <f>IF(VLOOKUP(D32,'Current OBD'!$B$6:$AK$2185,36,0)="Yes","12"," ")</f>
        <v xml:space="preserve"> </v>
      </c>
      <c r="T32" s="13">
        <f>VLOOKUP(D32,Pivot!$B$4:$F$2181,2,0)</f>
        <v>222</v>
      </c>
      <c r="U32" s="13">
        <f>VLOOKUP(D32,Pivot!$B$4:$F$2181,3,0)</f>
        <v>0</v>
      </c>
      <c r="V32" s="13">
        <f>VLOOKUP(D32,Pivot!$B$4:$F$2181,4,0)</f>
        <v>321</v>
      </c>
      <c r="W32" s="46">
        <f>IFERROR(VLOOKUP(D32,Pivot!$B$4:$H$2181,5,0),"")</f>
        <v>0.69159999999999999</v>
      </c>
      <c r="X32" s="51">
        <f>IFERROR(VLOOKUP(D32,Pivot!$B$4:$H$2181,6,0),"")</f>
        <v>0</v>
      </c>
      <c r="Y32" s="46">
        <f>IFERROR(VLOOKUP(D32,Pivot!$B$4:$H$2181,7,0),"")</f>
        <v>0.69159999999999999</v>
      </c>
    </row>
    <row r="33" spans="1:25" ht="15" customHeight="1" outlineLevel="1">
      <c r="A33" s="27"/>
      <c r="B33" s="27"/>
      <c r="C33" s="30" t="s">
        <v>5625</v>
      </c>
      <c r="D33" s="27"/>
      <c r="E33" s="26"/>
      <c r="F33" s="29"/>
      <c r="G33" s="29"/>
      <c r="H33" s="29"/>
      <c r="I33" s="29"/>
      <c r="J33" s="29"/>
      <c r="K33" s="29"/>
      <c r="L33" s="29"/>
      <c r="M33" s="29"/>
      <c r="N33" s="29"/>
      <c r="O33" s="29"/>
      <c r="P33" s="29"/>
      <c r="Q33" s="29"/>
      <c r="R33" s="29"/>
      <c r="S33" s="29"/>
      <c r="T33" s="43">
        <f>SUBTOTAL(9,T27:T32)</f>
        <v>1542</v>
      </c>
      <c r="U33" s="43">
        <f>SUBTOTAL(9,U27:U32)</f>
        <v>0</v>
      </c>
      <c r="V33" s="43">
        <f>SUBTOTAL(9,V27:V32)</f>
        <v>2307</v>
      </c>
      <c r="W33" s="47"/>
      <c r="X33" s="52"/>
      <c r="Y33" s="56">
        <f>(T33+U33)/V33</f>
        <v>0.66840052015604678</v>
      </c>
    </row>
    <row r="34" spans="1:25" ht="15" customHeight="1" outlineLevel="2">
      <c r="A34" s="10" t="str">
        <f>VLOOKUP(D34,'Current OBD'!$B$6:$K$2185,4,0)</f>
        <v>Asotin</v>
      </c>
      <c r="B34" s="10" t="str">
        <f>VLOOKUP(D34,'Current OBD'!$B$6:$K$2185,3,0)</f>
        <v>02-420</v>
      </c>
      <c r="C34" s="9" t="str">
        <f>VLOOKUP(D34,'Current OBD'!$B$6:$K$2185,2,0)</f>
        <v>Asotin-Anatone School District</v>
      </c>
      <c r="D34" s="24">
        <v>661110</v>
      </c>
      <c r="E34" s="9" t="str">
        <f>VLOOKUP(D34,'Current OBD'!$B$6:$K$2185,10,0)</f>
        <v>Asotin Elementary</v>
      </c>
      <c r="F34" s="11" t="str">
        <f>IF(VLOOKUP(D34,'Current OBD'!$B$6:$AK$2185,23,0)="Yes","PK"," ")</f>
        <v>PK</v>
      </c>
      <c r="G34" s="11" t="str">
        <f>IF(VLOOKUP(D34,'Current OBD'!$B$6:$AK$2185,24,0)="Yes","K"," ")</f>
        <v>K</v>
      </c>
      <c r="H34" s="11">
        <f>IF(VLOOKUP(D34,'Current OBD'!$B$6:$AK$2185,25,0)="Yes",1," ")</f>
        <v>1</v>
      </c>
      <c r="I34" s="11" t="str">
        <f>IF(VLOOKUP(D34,'Current OBD'!$B$6:$AK$2185,26,0)="Yes","2"," ")</f>
        <v>2</v>
      </c>
      <c r="J34" s="11" t="str">
        <f>IF(VLOOKUP(D34,'Current OBD'!$B$6:$AK$2185,27,0)="Yes","3"," ")</f>
        <v>3</v>
      </c>
      <c r="K34" s="11" t="str">
        <f>IF(VLOOKUP(D34,'Current OBD'!$B$6:$AK$2185,28,0)="Yes","4"," ")</f>
        <v>4</v>
      </c>
      <c r="L34" s="11" t="str">
        <f>IF(VLOOKUP(D34,'Current OBD'!$B$6:$AK$2185,29,0)="Yes","5"," ")</f>
        <v>5</v>
      </c>
      <c r="M34" s="11" t="str">
        <f>IF(VLOOKUP(D34,'Current OBD'!$B$6:$AK$2185,30,0)="Yes","6"," ")</f>
        <v xml:space="preserve"> </v>
      </c>
      <c r="N34" s="11" t="str">
        <f>IF(VLOOKUP(D34,'Current OBD'!$B$6:$AK$2185,31,0)="Yes","7"," ")</f>
        <v xml:space="preserve"> </v>
      </c>
      <c r="O34" s="11" t="str">
        <f>IF(VLOOKUP(D34,'Current OBD'!$B$6:$AK$2185,32,0)="Yes","8"," ")</f>
        <v xml:space="preserve"> </v>
      </c>
      <c r="P34" s="11" t="str">
        <f>IF(VLOOKUP(D34,'Current OBD'!$B$6:$AK$2185,33,0)="Yes","9"," ")</f>
        <v xml:space="preserve"> </v>
      </c>
      <c r="Q34" s="11" t="str">
        <f>IF(VLOOKUP(D34,'Current OBD'!$B$6:$AK$2185,34,0)="Yes","10"," ")</f>
        <v xml:space="preserve"> </v>
      </c>
      <c r="R34" s="11" t="str">
        <f>IF(VLOOKUP(D34,'Current OBD'!$B$6:$AK$2185,35,0)="Yes","11"," ")</f>
        <v xml:space="preserve"> </v>
      </c>
      <c r="S34" s="11" t="str">
        <f>IF(VLOOKUP(D34,'Current OBD'!$B$6:$AK$2185,36,0)="Yes","12"," ")</f>
        <v xml:space="preserve"> </v>
      </c>
      <c r="T34" s="13">
        <f>VLOOKUP(D34,Pivot!$B$4:$F$2181,2,0)</f>
        <v>87</v>
      </c>
      <c r="U34" s="13">
        <f>VLOOKUP(D34,Pivot!$B$4:$F$2181,3,0)</f>
        <v>27</v>
      </c>
      <c r="V34" s="13">
        <f>VLOOKUP(D34,Pivot!$B$4:$F$2181,4,0)</f>
        <v>310</v>
      </c>
      <c r="W34" s="46">
        <f>IFERROR(VLOOKUP(D34,Pivot!$B$4:$H$2181,5,0),"")</f>
        <v>0.28060000000000002</v>
      </c>
      <c r="X34" s="51">
        <f>IFERROR(VLOOKUP(D34,Pivot!$B$4:$H$2181,6,0),"")</f>
        <v>8.7099999999999997E-2</v>
      </c>
      <c r="Y34" s="46">
        <f>IFERROR(VLOOKUP(D34,Pivot!$B$4:$H$2181,7,0),"")</f>
        <v>0.36770000000000003</v>
      </c>
    </row>
    <row r="35" spans="1:25" ht="15" customHeight="1" outlineLevel="2">
      <c r="A35" s="10" t="str">
        <f>VLOOKUP(D35,'Current OBD'!$B$6:$K$2185,4,0)</f>
        <v>Asotin</v>
      </c>
      <c r="B35" s="10" t="str">
        <f>VLOOKUP(D35,'Current OBD'!$B$6:$K$2185,3,0)</f>
        <v>02-420</v>
      </c>
      <c r="C35" s="9" t="str">
        <f>VLOOKUP(D35,'Current OBD'!$B$6:$K$2185,2,0)</f>
        <v>Asotin-Anatone School District</v>
      </c>
      <c r="D35" s="24">
        <v>661111</v>
      </c>
      <c r="E35" s="9" t="str">
        <f>VLOOKUP(D35,'Current OBD'!$B$6:$K$2185,10,0)</f>
        <v>Asotin Jr./Sr. High</v>
      </c>
      <c r="F35" s="11" t="str">
        <f>IF(VLOOKUP(D35,'Current OBD'!$B$6:$AK$2185,23,0)="Yes","PK"," ")</f>
        <v xml:space="preserve"> </v>
      </c>
      <c r="G35" s="11" t="str">
        <f>IF(VLOOKUP(D35,'Current OBD'!$B$6:$AK$2185,24,0)="Yes","K"," ")</f>
        <v xml:space="preserve"> </v>
      </c>
      <c r="H35" s="11" t="str">
        <f>IF(VLOOKUP(D35,'Current OBD'!$B$6:$AK$2185,25,0)="Yes",1," ")</f>
        <v xml:space="preserve"> </v>
      </c>
      <c r="I35" s="11" t="str">
        <f>IF(VLOOKUP(D35,'Current OBD'!$B$6:$AK$2185,26,0)="Yes","2"," ")</f>
        <v xml:space="preserve"> </v>
      </c>
      <c r="J35" s="11" t="str">
        <f>IF(VLOOKUP(D35,'Current OBD'!$B$6:$AK$2185,27,0)="Yes","3"," ")</f>
        <v xml:space="preserve"> </v>
      </c>
      <c r="K35" s="11" t="str">
        <f>IF(VLOOKUP(D35,'Current OBD'!$B$6:$AK$2185,28,0)="Yes","4"," ")</f>
        <v xml:space="preserve"> </v>
      </c>
      <c r="L35" s="11" t="str">
        <f>IF(VLOOKUP(D35,'Current OBD'!$B$6:$AK$2185,29,0)="Yes","5"," ")</f>
        <v xml:space="preserve"> </v>
      </c>
      <c r="M35" s="11" t="str">
        <f>IF(VLOOKUP(D35,'Current OBD'!$B$6:$AK$2185,30,0)="Yes","6"," ")</f>
        <v>6</v>
      </c>
      <c r="N35" s="11" t="str">
        <f>IF(VLOOKUP(D35,'Current OBD'!$B$6:$AK$2185,31,0)="Yes","7"," ")</f>
        <v>7</v>
      </c>
      <c r="O35" s="11" t="str">
        <f>IF(VLOOKUP(D35,'Current OBD'!$B$6:$AK$2185,32,0)="Yes","8"," ")</f>
        <v>8</v>
      </c>
      <c r="P35" s="11" t="str">
        <f>IF(VLOOKUP(D35,'Current OBD'!$B$6:$AK$2185,33,0)="Yes","9"," ")</f>
        <v>9</v>
      </c>
      <c r="Q35" s="11" t="str">
        <f>IF(VLOOKUP(D35,'Current OBD'!$B$6:$AK$2185,34,0)="Yes","10"," ")</f>
        <v>10</v>
      </c>
      <c r="R35" s="11" t="str">
        <f>IF(VLOOKUP(D35,'Current OBD'!$B$6:$AK$2185,35,0)="Yes","11"," ")</f>
        <v>11</v>
      </c>
      <c r="S35" s="11" t="str">
        <f>IF(VLOOKUP(D35,'Current OBD'!$B$6:$AK$2185,36,0)="Yes","12"," ")</f>
        <v>12</v>
      </c>
      <c r="T35" s="13">
        <f>VLOOKUP(D35,Pivot!$B$4:$F$2181,2,0)</f>
        <v>71</v>
      </c>
      <c r="U35" s="13">
        <f>VLOOKUP(D35,Pivot!$B$4:$F$2181,3,0)</f>
        <v>18</v>
      </c>
      <c r="V35" s="13">
        <f>VLOOKUP(D35,Pivot!$B$4:$F$2181,4,0)</f>
        <v>311</v>
      </c>
      <c r="W35" s="46">
        <f>IFERROR(VLOOKUP(D35,Pivot!$B$4:$H$2181,5,0),"")</f>
        <v>0.2283</v>
      </c>
      <c r="X35" s="51">
        <f>IFERROR(VLOOKUP(D35,Pivot!$B$4:$H$2181,6,0),"")</f>
        <v>5.79E-2</v>
      </c>
      <c r="Y35" s="46">
        <f>IFERROR(VLOOKUP(D35,Pivot!$B$4:$H$2181,7,0),"")</f>
        <v>0.28620000000000001</v>
      </c>
    </row>
    <row r="36" spans="1:25" ht="15" customHeight="1" outlineLevel="1">
      <c r="A36" s="27"/>
      <c r="B36" s="27"/>
      <c r="C36" s="30" t="s">
        <v>5626</v>
      </c>
      <c r="D36" s="27"/>
      <c r="E36" s="26"/>
      <c r="F36" s="29"/>
      <c r="G36" s="29"/>
      <c r="H36" s="29"/>
      <c r="I36" s="29"/>
      <c r="J36" s="29"/>
      <c r="K36" s="29"/>
      <c r="L36" s="29"/>
      <c r="M36" s="29"/>
      <c r="N36" s="29"/>
      <c r="O36" s="29"/>
      <c r="P36" s="29"/>
      <c r="Q36" s="29"/>
      <c r="R36" s="29"/>
      <c r="S36" s="29"/>
      <c r="T36" s="43">
        <f>SUBTOTAL(9,T34:T35)</f>
        <v>158</v>
      </c>
      <c r="U36" s="43">
        <f>SUBTOTAL(9,U34:U35)</f>
        <v>45</v>
      </c>
      <c r="V36" s="43">
        <f>SUBTOTAL(9,V34:V35)</f>
        <v>621</v>
      </c>
      <c r="W36" s="47"/>
      <c r="X36" s="52"/>
      <c r="Y36" s="56">
        <f>(T36+U36)/V36</f>
        <v>0.32689210950080516</v>
      </c>
    </row>
    <row r="37" spans="1:25" ht="15" customHeight="1" outlineLevel="2">
      <c r="A37" s="10" t="str">
        <f>VLOOKUP(D37,'Current OBD'!$B$6:$K$2185,4,0)</f>
        <v>Benton</v>
      </c>
      <c r="B37" s="10" t="str">
        <f>VLOOKUP(D37,'Current OBD'!$B$6:$K$2185,3,0)</f>
        <v>03-017</v>
      </c>
      <c r="C37" s="9" t="str">
        <f>VLOOKUP(D37,'Current OBD'!$B$6:$K$2185,2,0)</f>
        <v>Kennewick School District</v>
      </c>
      <c r="D37" s="24">
        <v>665516</v>
      </c>
      <c r="E37" s="9" t="str">
        <f>VLOOKUP(D37,'Current OBD'!$B$6:$K$2185,10,0)</f>
        <v>Amistad Elementary</v>
      </c>
      <c r="F37" s="11" t="str">
        <f>IF(VLOOKUP(D37,'Current OBD'!$B$6:$AK$2185,23,0)="Yes","PK"," ")</f>
        <v>PK</v>
      </c>
      <c r="G37" s="11" t="str">
        <f>IF(VLOOKUP(D37,'Current OBD'!$B$6:$AK$2185,24,0)="Yes","K"," ")</f>
        <v>K</v>
      </c>
      <c r="H37" s="11">
        <f>IF(VLOOKUP(D37,'Current OBD'!$B$6:$AK$2185,25,0)="Yes",1," ")</f>
        <v>1</v>
      </c>
      <c r="I37" s="11" t="str">
        <f>IF(VLOOKUP(D37,'Current OBD'!$B$6:$AK$2185,26,0)="Yes","2"," ")</f>
        <v>2</v>
      </c>
      <c r="J37" s="11" t="str">
        <f>IF(VLOOKUP(D37,'Current OBD'!$B$6:$AK$2185,27,0)="Yes","3"," ")</f>
        <v>3</v>
      </c>
      <c r="K37" s="11" t="str">
        <f>IF(VLOOKUP(D37,'Current OBD'!$B$6:$AK$2185,28,0)="Yes","4"," ")</f>
        <v>4</v>
      </c>
      <c r="L37" s="11" t="str">
        <f>IF(VLOOKUP(D37,'Current OBD'!$B$6:$AK$2185,29,0)="Yes","5"," ")</f>
        <v>5</v>
      </c>
      <c r="M37" s="11" t="str">
        <f>IF(VLOOKUP(D37,'Current OBD'!$B$6:$AK$2185,30,0)="Yes","6"," ")</f>
        <v xml:space="preserve"> </v>
      </c>
      <c r="N37" s="11" t="str">
        <f>IF(VLOOKUP(D37,'Current OBD'!$B$6:$AK$2185,31,0)="Yes","7"," ")</f>
        <v xml:space="preserve"> </v>
      </c>
      <c r="O37" s="11" t="str">
        <f>IF(VLOOKUP(D37,'Current OBD'!$B$6:$AK$2185,32,0)="Yes","8"," ")</f>
        <v xml:space="preserve"> </v>
      </c>
      <c r="P37" s="11" t="str">
        <f>IF(VLOOKUP(D37,'Current OBD'!$B$6:$AK$2185,33,0)="Yes","9"," ")</f>
        <v xml:space="preserve"> </v>
      </c>
      <c r="Q37" s="11" t="str">
        <f>IF(VLOOKUP(D37,'Current OBD'!$B$6:$AK$2185,34,0)="Yes","10"," ")</f>
        <v xml:space="preserve"> </v>
      </c>
      <c r="R37" s="11" t="str">
        <f>IF(VLOOKUP(D37,'Current OBD'!$B$6:$AK$2185,35,0)="Yes","11"," ")</f>
        <v xml:space="preserve"> </v>
      </c>
      <c r="S37" s="11" t="str">
        <f>IF(VLOOKUP(D37,'Current OBD'!$B$6:$AK$2185,36,0)="Yes","12"," ")</f>
        <v xml:space="preserve"> </v>
      </c>
      <c r="T37" s="13">
        <f>VLOOKUP(D37,Pivot!$B$4:$F$2181,2,0)</f>
        <v>881</v>
      </c>
      <c r="U37" s="13">
        <f>VLOOKUP(D37,Pivot!$B$4:$F$2181,3,0)</f>
        <v>0</v>
      </c>
      <c r="V37" s="13">
        <f>VLOOKUP(D37,Pivot!$B$4:$F$2181,4,0)</f>
        <v>881</v>
      </c>
      <c r="W37" s="46">
        <f>IFERROR(VLOOKUP(D37,Pivot!$B$4:$H$2181,5,0),"")</f>
        <v>1</v>
      </c>
      <c r="X37" s="51">
        <f>IFERROR(VLOOKUP(D37,Pivot!$B$4:$H$2181,6,0),"")</f>
        <v>0</v>
      </c>
      <c r="Y37" s="46">
        <f>IFERROR(VLOOKUP(D37,Pivot!$B$4:$H$2181,7,0),"")</f>
        <v>1</v>
      </c>
    </row>
    <row r="38" spans="1:25" ht="15" customHeight="1" outlineLevel="2">
      <c r="A38" s="10" t="str">
        <f>VLOOKUP(D38,'Current OBD'!$B$6:$K$2185,4,0)</f>
        <v>Benton</v>
      </c>
      <c r="B38" s="10" t="str">
        <f>VLOOKUP(D38,'Current OBD'!$B$6:$K$2185,3,0)</f>
        <v>03-017</v>
      </c>
      <c r="C38" s="9" t="str">
        <f>VLOOKUP(D38,'Current OBD'!$B$6:$K$2185,2,0)</f>
        <v>Kennewick School District</v>
      </c>
      <c r="D38" s="24">
        <v>685116</v>
      </c>
      <c r="E38" s="9" t="str">
        <f>VLOOKUP(D38,'Current OBD'!$B$6:$K$2185,10,0)</f>
        <v>Amon Creek Elementary</v>
      </c>
      <c r="F38" s="11" t="str">
        <f>IF(VLOOKUP(D38,'Current OBD'!$B$6:$AK$2185,23,0)="Yes","PK"," ")</f>
        <v xml:space="preserve"> </v>
      </c>
      <c r="G38" s="11" t="str">
        <f>IF(VLOOKUP(D38,'Current OBD'!$B$6:$AK$2185,24,0)="Yes","K"," ")</f>
        <v>K</v>
      </c>
      <c r="H38" s="11">
        <f>IF(VLOOKUP(D38,'Current OBD'!$B$6:$AK$2185,25,0)="Yes",1," ")</f>
        <v>1</v>
      </c>
      <c r="I38" s="11" t="str">
        <f>IF(VLOOKUP(D38,'Current OBD'!$B$6:$AK$2185,26,0)="Yes","2"," ")</f>
        <v>2</v>
      </c>
      <c r="J38" s="11" t="str">
        <f>IF(VLOOKUP(D38,'Current OBD'!$B$6:$AK$2185,27,0)="Yes","3"," ")</f>
        <v>3</v>
      </c>
      <c r="K38" s="11" t="str">
        <f>IF(VLOOKUP(D38,'Current OBD'!$B$6:$AK$2185,28,0)="Yes","4"," ")</f>
        <v>4</v>
      </c>
      <c r="L38" s="11" t="str">
        <f>IF(VLOOKUP(D38,'Current OBD'!$B$6:$AK$2185,29,0)="Yes","5"," ")</f>
        <v>5</v>
      </c>
      <c r="M38" s="11" t="str">
        <f>IF(VLOOKUP(D38,'Current OBD'!$B$6:$AK$2185,30,0)="Yes","6"," ")</f>
        <v xml:space="preserve"> </v>
      </c>
      <c r="N38" s="11" t="str">
        <f>IF(VLOOKUP(D38,'Current OBD'!$B$6:$AK$2185,31,0)="Yes","7"," ")</f>
        <v xml:space="preserve"> </v>
      </c>
      <c r="O38" s="11" t="str">
        <f>IF(VLOOKUP(D38,'Current OBD'!$B$6:$AK$2185,32,0)="Yes","8"," ")</f>
        <v xml:space="preserve"> </v>
      </c>
      <c r="P38" s="11" t="str">
        <f>IF(VLOOKUP(D38,'Current OBD'!$B$6:$AK$2185,33,0)="Yes","9"," ")</f>
        <v xml:space="preserve"> </v>
      </c>
      <c r="Q38" s="11" t="str">
        <f>IF(VLOOKUP(D38,'Current OBD'!$B$6:$AK$2185,34,0)="Yes","10"," ")</f>
        <v xml:space="preserve"> </v>
      </c>
      <c r="R38" s="11" t="str">
        <f>IF(VLOOKUP(D38,'Current OBD'!$B$6:$AK$2185,35,0)="Yes","11"," ")</f>
        <v xml:space="preserve"> </v>
      </c>
      <c r="S38" s="11" t="str">
        <f>IF(VLOOKUP(D38,'Current OBD'!$B$6:$AK$2185,36,0)="Yes","12"," ")</f>
        <v xml:space="preserve"> </v>
      </c>
      <c r="T38" s="13">
        <f>VLOOKUP(D38,Pivot!$B$4:$F$2181,2,0)</f>
        <v>191</v>
      </c>
      <c r="U38" s="13">
        <f>VLOOKUP(D38,Pivot!$B$4:$F$2181,3,0)</f>
        <v>0</v>
      </c>
      <c r="V38" s="13">
        <f>VLOOKUP(D38,Pivot!$B$4:$F$2181,4,0)</f>
        <v>741</v>
      </c>
      <c r="W38" s="46">
        <f>IFERROR(VLOOKUP(D38,Pivot!$B$4:$H$2181,5,0),"")</f>
        <v>0.25779999999999997</v>
      </c>
      <c r="X38" s="51">
        <f>IFERROR(VLOOKUP(D38,Pivot!$B$4:$H$2181,6,0),"")</f>
        <v>0</v>
      </c>
      <c r="Y38" s="46">
        <f>IFERROR(VLOOKUP(D38,Pivot!$B$4:$H$2181,7,0),"")</f>
        <v>0.25779999999999997</v>
      </c>
    </row>
    <row r="39" spans="1:25" ht="15" customHeight="1" outlineLevel="2">
      <c r="A39" s="10" t="str">
        <f>VLOOKUP(D39,'Current OBD'!$B$6:$K$2185,4,0)</f>
        <v>Benton</v>
      </c>
      <c r="B39" s="10" t="str">
        <f>VLOOKUP(D39,'Current OBD'!$B$6:$K$2185,3,0)</f>
        <v>03-017</v>
      </c>
      <c r="C39" s="9" t="str">
        <f>VLOOKUP(D39,'Current OBD'!$B$6:$K$2185,2,0)</f>
        <v>Kennewick School District</v>
      </c>
      <c r="D39" s="24">
        <v>663381</v>
      </c>
      <c r="E39" s="9" t="str">
        <f>VLOOKUP(D39,'Current OBD'!$B$6:$K$2185,10,0)</f>
        <v>Canyon View Elementary</v>
      </c>
      <c r="F39" s="11" t="str">
        <f>IF(VLOOKUP(D39,'Current OBD'!$B$6:$AK$2185,23,0)="Yes","PK"," ")</f>
        <v xml:space="preserve"> </v>
      </c>
      <c r="G39" s="11" t="str">
        <f>IF(VLOOKUP(D39,'Current OBD'!$B$6:$AK$2185,24,0)="Yes","K"," ")</f>
        <v>K</v>
      </c>
      <c r="H39" s="11">
        <f>IF(VLOOKUP(D39,'Current OBD'!$B$6:$AK$2185,25,0)="Yes",1," ")</f>
        <v>1</v>
      </c>
      <c r="I39" s="11" t="str">
        <f>IF(VLOOKUP(D39,'Current OBD'!$B$6:$AK$2185,26,0)="Yes","2"," ")</f>
        <v>2</v>
      </c>
      <c r="J39" s="11" t="str">
        <f>IF(VLOOKUP(D39,'Current OBD'!$B$6:$AK$2185,27,0)="Yes","3"," ")</f>
        <v>3</v>
      </c>
      <c r="K39" s="11" t="str">
        <f>IF(VLOOKUP(D39,'Current OBD'!$B$6:$AK$2185,28,0)="Yes","4"," ")</f>
        <v>4</v>
      </c>
      <c r="L39" s="11" t="str">
        <f>IF(VLOOKUP(D39,'Current OBD'!$B$6:$AK$2185,29,0)="Yes","5"," ")</f>
        <v>5</v>
      </c>
      <c r="M39" s="11" t="str">
        <f>IF(VLOOKUP(D39,'Current OBD'!$B$6:$AK$2185,30,0)="Yes","6"," ")</f>
        <v xml:space="preserve"> </v>
      </c>
      <c r="N39" s="11" t="str">
        <f>IF(VLOOKUP(D39,'Current OBD'!$B$6:$AK$2185,31,0)="Yes","7"," ")</f>
        <v xml:space="preserve"> </v>
      </c>
      <c r="O39" s="11" t="str">
        <f>IF(VLOOKUP(D39,'Current OBD'!$B$6:$AK$2185,32,0)="Yes","8"," ")</f>
        <v xml:space="preserve"> </v>
      </c>
      <c r="P39" s="11" t="str">
        <f>IF(VLOOKUP(D39,'Current OBD'!$B$6:$AK$2185,33,0)="Yes","9"," ")</f>
        <v xml:space="preserve"> </v>
      </c>
      <c r="Q39" s="11" t="str">
        <f>IF(VLOOKUP(D39,'Current OBD'!$B$6:$AK$2185,34,0)="Yes","10"," ")</f>
        <v xml:space="preserve"> </v>
      </c>
      <c r="R39" s="11" t="str">
        <f>IF(VLOOKUP(D39,'Current OBD'!$B$6:$AK$2185,35,0)="Yes","11"," ")</f>
        <v xml:space="preserve"> </v>
      </c>
      <c r="S39" s="11" t="str">
        <f>IF(VLOOKUP(D39,'Current OBD'!$B$6:$AK$2185,36,0)="Yes","12"," ")</f>
        <v xml:space="preserve"> </v>
      </c>
      <c r="T39" s="13">
        <f>VLOOKUP(D39,Pivot!$B$4:$F$2181,2,0)</f>
        <v>359</v>
      </c>
      <c r="U39" s="13">
        <f>VLOOKUP(D39,Pivot!$B$4:$F$2181,3,0)</f>
        <v>0</v>
      </c>
      <c r="V39" s="13">
        <f>VLOOKUP(D39,Pivot!$B$4:$F$2181,4,0)</f>
        <v>409</v>
      </c>
      <c r="W39" s="46">
        <f>IFERROR(VLOOKUP(D39,Pivot!$B$4:$H$2181,5,0),"")</f>
        <v>0.87780000000000002</v>
      </c>
      <c r="X39" s="51">
        <f>IFERROR(VLOOKUP(D39,Pivot!$B$4:$H$2181,6,0),"")</f>
        <v>0</v>
      </c>
      <c r="Y39" s="46">
        <f>IFERROR(VLOOKUP(D39,Pivot!$B$4:$H$2181,7,0),"")</f>
        <v>0.87780000000000002</v>
      </c>
    </row>
    <row r="40" spans="1:25" ht="15" customHeight="1" outlineLevel="2">
      <c r="A40" s="10" t="str">
        <f>VLOOKUP(D40,'Current OBD'!$B$6:$K$2185,4,0)</f>
        <v>Benton</v>
      </c>
      <c r="B40" s="10" t="str">
        <f>VLOOKUP(D40,'Current OBD'!$B$6:$K$2185,3,0)</f>
        <v>03-017</v>
      </c>
      <c r="C40" s="9" t="str">
        <f>VLOOKUP(D40,'Current OBD'!$B$6:$K$2185,2,0)</f>
        <v>Kennewick School District</v>
      </c>
      <c r="D40" s="24">
        <v>664589</v>
      </c>
      <c r="E40" s="9" t="str">
        <f>VLOOKUP(D40,'Current OBD'!$B$6:$K$2185,10,0)</f>
        <v>Cascade Elementary</v>
      </c>
      <c r="F40" s="11" t="str">
        <f>IF(VLOOKUP(D40,'Current OBD'!$B$6:$AK$2185,23,0)="Yes","PK"," ")</f>
        <v xml:space="preserve"> </v>
      </c>
      <c r="G40" s="11" t="str">
        <f>IF(VLOOKUP(D40,'Current OBD'!$B$6:$AK$2185,24,0)="Yes","K"," ")</f>
        <v>K</v>
      </c>
      <c r="H40" s="11">
        <f>IF(VLOOKUP(D40,'Current OBD'!$B$6:$AK$2185,25,0)="Yes",1," ")</f>
        <v>1</v>
      </c>
      <c r="I40" s="11" t="str">
        <f>IF(VLOOKUP(D40,'Current OBD'!$B$6:$AK$2185,26,0)="Yes","2"," ")</f>
        <v>2</v>
      </c>
      <c r="J40" s="11" t="str">
        <f>IF(VLOOKUP(D40,'Current OBD'!$B$6:$AK$2185,27,0)="Yes","3"," ")</f>
        <v>3</v>
      </c>
      <c r="K40" s="11" t="str">
        <f>IF(VLOOKUP(D40,'Current OBD'!$B$6:$AK$2185,28,0)="Yes","4"," ")</f>
        <v>4</v>
      </c>
      <c r="L40" s="11" t="str">
        <f>IF(VLOOKUP(D40,'Current OBD'!$B$6:$AK$2185,29,0)="Yes","5"," ")</f>
        <v>5</v>
      </c>
      <c r="M40" s="11" t="str">
        <f>IF(VLOOKUP(D40,'Current OBD'!$B$6:$AK$2185,30,0)="Yes","6"," ")</f>
        <v xml:space="preserve"> </v>
      </c>
      <c r="N40" s="11" t="str">
        <f>IF(VLOOKUP(D40,'Current OBD'!$B$6:$AK$2185,31,0)="Yes","7"," ")</f>
        <v xml:space="preserve"> </v>
      </c>
      <c r="O40" s="11" t="str">
        <f>IF(VLOOKUP(D40,'Current OBD'!$B$6:$AK$2185,32,0)="Yes","8"," ")</f>
        <v xml:space="preserve"> </v>
      </c>
      <c r="P40" s="11" t="str">
        <f>IF(VLOOKUP(D40,'Current OBD'!$B$6:$AK$2185,33,0)="Yes","9"," ")</f>
        <v xml:space="preserve"> </v>
      </c>
      <c r="Q40" s="11" t="str">
        <f>IF(VLOOKUP(D40,'Current OBD'!$B$6:$AK$2185,34,0)="Yes","10"," ")</f>
        <v xml:space="preserve"> </v>
      </c>
      <c r="R40" s="11" t="str">
        <f>IF(VLOOKUP(D40,'Current OBD'!$B$6:$AK$2185,35,0)="Yes","11"," ")</f>
        <v xml:space="preserve"> </v>
      </c>
      <c r="S40" s="11" t="str">
        <f>IF(VLOOKUP(D40,'Current OBD'!$B$6:$AK$2185,36,0)="Yes","12"," ")</f>
        <v xml:space="preserve"> </v>
      </c>
      <c r="T40" s="13">
        <f>VLOOKUP(D40,Pivot!$B$4:$F$2181,2,0)</f>
        <v>416</v>
      </c>
      <c r="U40" s="13">
        <f>VLOOKUP(D40,Pivot!$B$4:$F$2181,3,0)</f>
        <v>0</v>
      </c>
      <c r="V40" s="13">
        <f>VLOOKUP(D40,Pivot!$B$4:$F$2181,4,0)</f>
        <v>540</v>
      </c>
      <c r="W40" s="46">
        <f>IFERROR(VLOOKUP(D40,Pivot!$B$4:$H$2181,5,0),"")</f>
        <v>0.77039999999999997</v>
      </c>
      <c r="X40" s="51">
        <f>IFERROR(VLOOKUP(D40,Pivot!$B$4:$H$2181,6,0),"")</f>
        <v>0</v>
      </c>
      <c r="Y40" s="46">
        <f>IFERROR(VLOOKUP(D40,Pivot!$B$4:$H$2181,7,0),"")</f>
        <v>0.77039999999999997</v>
      </c>
    </row>
    <row r="41" spans="1:25" ht="15" customHeight="1" outlineLevel="2">
      <c r="A41" s="10" t="str">
        <f>VLOOKUP(D41,'Current OBD'!$B$6:$K$2185,4,0)</f>
        <v>Benton</v>
      </c>
      <c r="B41" s="10" t="str">
        <f>VLOOKUP(D41,'Current OBD'!$B$6:$K$2185,3,0)</f>
        <v>03-017</v>
      </c>
      <c r="C41" s="9" t="str">
        <f>VLOOKUP(D41,'Current OBD'!$B$6:$K$2185,2,0)</f>
        <v>Kennewick School District</v>
      </c>
      <c r="D41" s="24">
        <v>684421</v>
      </c>
      <c r="E41" s="9" t="str">
        <f>VLOOKUP(D41,'Current OBD'!$B$6:$K$2185,10,0)</f>
        <v>Chinook Middle School</v>
      </c>
      <c r="F41" s="11" t="str">
        <f>IF(VLOOKUP(D41,'Current OBD'!$B$6:$AK$2185,23,0)="Yes","PK"," ")</f>
        <v xml:space="preserve"> </v>
      </c>
      <c r="G41" s="11" t="str">
        <f>IF(VLOOKUP(D41,'Current OBD'!$B$6:$AK$2185,24,0)="Yes","K"," ")</f>
        <v xml:space="preserve"> </v>
      </c>
      <c r="H41" s="11" t="str">
        <f>IF(VLOOKUP(D41,'Current OBD'!$B$6:$AK$2185,25,0)="Yes",1," ")</f>
        <v xml:space="preserve"> </v>
      </c>
      <c r="I41" s="11" t="str">
        <f>IF(VLOOKUP(D41,'Current OBD'!$B$6:$AK$2185,26,0)="Yes","2"," ")</f>
        <v xml:space="preserve"> </v>
      </c>
      <c r="J41" s="11" t="str">
        <f>IF(VLOOKUP(D41,'Current OBD'!$B$6:$AK$2185,27,0)="Yes","3"," ")</f>
        <v xml:space="preserve"> </v>
      </c>
      <c r="K41" s="11" t="str">
        <f>IF(VLOOKUP(D41,'Current OBD'!$B$6:$AK$2185,28,0)="Yes","4"," ")</f>
        <v xml:space="preserve"> </v>
      </c>
      <c r="L41" s="11" t="str">
        <f>IF(VLOOKUP(D41,'Current OBD'!$B$6:$AK$2185,29,0)="Yes","5"," ")</f>
        <v xml:space="preserve"> </v>
      </c>
      <c r="M41" s="11" t="str">
        <f>IF(VLOOKUP(D41,'Current OBD'!$B$6:$AK$2185,30,0)="Yes","6"," ")</f>
        <v>6</v>
      </c>
      <c r="N41" s="11" t="str">
        <f>IF(VLOOKUP(D41,'Current OBD'!$B$6:$AK$2185,31,0)="Yes","7"," ")</f>
        <v>7</v>
      </c>
      <c r="O41" s="11" t="str">
        <f>IF(VLOOKUP(D41,'Current OBD'!$B$6:$AK$2185,32,0)="Yes","8"," ")</f>
        <v>8</v>
      </c>
      <c r="P41" s="11" t="str">
        <f>IF(VLOOKUP(D41,'Current OBD'!$B$6:$AK$2185,33,0)="Yes","9"," ")</f>
        <v xml:space="preserve"> </v>
      </c>
      <c r="Q41" s="11" t="str">
        <f>IF(VLOOKUP(D41,'Current OBD'!$B$6:$AK$2185,34,0)="Yes","10"," ")</f>
        <v xml:space="preserve"> </v>
      </c>
      <c r="R41" s="11" t="str">
        <f>IF(VLOOKUP(D41,'Current OBD'!$B$6:$AK$2185,35,0)="Yes","11"," ")</f>
        <v xml:space="preserve"> </v>
      </c>
      <c r="S41" s="11" t="str">
        <f>IF(VLOOKUP(D41,'Current OBD'!$B$6:$AK$2185,36,0)="Yes","12"," ")</f>
        <v xml:space="preserve"> </v>
      </c>
      <c r="T41" s="13">
        <f>VLOOKUP(D41,Pivot!$B$4:$F$2181,2,0)</f>
        <v>551</v>
      </c>
      <c r="U41" s="13">
        <f>VLOOKUP(D41,Pivot!$B$4:$F$2181,3,0)</f>
        <v>0</v>
      </c>
      <c r="V41" s="13">
        <f>VLOOKUP(D41,Pivot!$B$4:$F$2181,4,0)</f>
        <v>886</v>
      </c>
      <c r="W41" s="46">
        <f>IFERROR(VLOOKUP(D41,Pivot!$B$4:$H$2181,5,0),"")</f>
        <v>0.62190000000000001</v>
      </c>
      <c r="X41" s="51">
        <f>IFERROR(VLOOKUP(D41,Pivot!$B$4:$H$2181,6,0),"")</f>
        <v>0</v>
      </c>
      <c r="Y41" s="46">
        <f>IFERROR(VLOOKUP(D41,Pivot!$B$4:$H$2181,7,0),"")</f>
        <v>0.62190000000000001</v>
      </c>
    </row>
    <row r="42" spans="1:25" ht="15" customHeight="1" outlineLevel="2">
      <c r="A42" s="10" t="str">
        <f>VLOOKUP(D42,'Current OBD'!$B$6:$K$2185,4,0)</f>
        <v>Benton</v>
      </c>
      <c r="B42" s="10" t="str">
        <f>VLOOKUP(D42,'Current OBD'!$B$6:$K$2185,3,0)</f>
        <v>03-017</v>
      </c>
      <c r="C42" s="9" t="str">
        <f>VLOOKUP(D42,'Current OBD'!$B$6:$K$2185,2,0)</f>
        <v>Kennewick School District</v>
      </c>
      <c r="D42" s="24">
        <v>664711</v>
      </c>
      <c r="E42" s="9" t="str">
        <f>VLOOKUP(D42,'Current OBD'!$B$6:$K$2185,10,0)</f>
        <v>Cottonwood Elementary School</v>
      </c>
      <c r="F42" s="11" t="str">
        <f>IF(VLOOKUP(D42,'Current OBD'!$B$6:$AK$2185,23,0)="Yes","PK"," ")</f>
        <v xml:space="preserve"> </v>
      </c>
      <c r="G42" s="11" t="str">
        <f>IF(VLOOKUP(D42,'Current OBD'!$B$6:$AK$2185,24,0)="Yes","K"," ")</f>
        <v>K</v>
      </c>
      <c r="H42" s="11">
        <f>IF(VLOOKUP(D42,'Current OBD'!$B$6:$AK$2185,25,0)="Yes",1," ")</f>
        <v>1</v>
      </c>
      <c r="I42" s="11" t="str">
        <f>IF(VLOOKUP(D42,'Current OBD'!$B$6:$AK$2185,26,0)="Yes","2"," ")</f>
        <v>2</v>
      </c>
      <c r="J42" s="11" t="str">
        <f>IF(VLOOKUP(D42,'Current OBD'!$B$6:$AK$2185,27,0)="Yes","3"," ")</f>
        <v>3</v>
      </c>
      <c r="K42" s="11" t="str">
        <f>IF(VLOOKUP(D42,'Current OBD'!$B$6:$AK$2185,28,0)="Yes","4"," ")</f>
        <v>4</v>
      </c>
      <c r="L42" s="11" t="str">
        <f>IF(VLOOKUP(D42,'Current OBD'!$B$6:$AK$2185,29,0)="Yes","5"," ")</f>
        <v>5</v>
      </c>
      <c r="M42" s="11" t="str">
        <f>IF(VLOOKUP(D42,'Current OBD'!$B$6:$AK$2185,30,0)="Yes","6"," ")</f>
        <v xml:space="preserve"> </v>
      </c>
      <c r="N42" s="11" t="str">
        <f>IF(VLOOKUP(D42,'Current OBD'!$B$6:$AK$2185,31,0)="Yes","7"," ")</f>
        <v xml:space="preserve"> </v>
      </c>
      <c r="O42" s="11" t="str">
        <f>IF(VLOOKUP(D42,'Current OBD'!$B$6:$AK$2185,32,0)="Yes","8"," ")</f>
        <v xml:space="preserve"> </v>
      </c>
      <c r="P42" s="11" t="str">
        <f>IF(VLOOKUP(D42,'Current OBD'!$B$6:$AK$2185,33,0)="Yes","9"," ")</f>
        <v xml:space="preserve"> </v>
      </c>
      <c r="Q42" s="11" t="str">
        <f>IF(VLOOKUP(D42,'Current OBD'!$B$6:$AK$2185,34,0)="Yes","10"," ")</f>
        <v xml:space="preserve"> </v>
      </c>
      <c r="R42" s="11" t="str">
        <f>IF(VLOOKUP(D42,'Current OBD'!$B$6:$AK$2185,35,0)="Yes","11"," ")</f>
        <v xml:space="preserve"> </v>
      </c>
      <c r="S42" s="11" t="str">
        <f>IF(VLOOKUP(D42,'Current OBD'!$B$6:$AK$2185,36,0)="Yes","12"," ")</f>
        <v xml:space="preserve"> </v>
      </c>
      <c r="T42" s="13">
        <f>VLOOKUP(D42,Pivot!$B$4:$F$2181,2,0)</f>
        <v>103</v>
      </c>
      <c r="U42" s="13">
        <f>VLOOKUP(D42,Pivot!$B$4:$F$2181,3,0)</f>
        <v>0</v>
      </c>
      <c r="V42" s="13">
        <f>VLOOKUP(D42,Pivot!$B$4:$F$2181,4,0)</f>
        <v>455</v>
      </c>
      <c r="W42" s="46">
        <f>IFERROR(VLOOKUP(D42,Pivot!$B$4:$H$2181,5,0),"")</f>
        <v>0.22639999999999999</v>
      </c>
      <c r="X42" s="51">
        <f>IFERROR(VLOOKUP(D42,Pivot!$B$4:$H$2181,6,0),"")</f>
        <v>0</v>
      </c>
      <c r="Y42" s="46">
        <f>IFERROR(VLOOKUP(D42,Pivot!$B$4:$H$2181,7,0),"")</f>
        <v>0.22639999999999999</v>
      </c>
    </row>
    <row r="43" spans="1:25" ht="15" customHeight="1" outlineLevel="2">
      <c r="A43" s="10" t="str">
        <f>VLOOKUP(D43,'Current OBD'!$B$6:$K$2185,4,0)</f>
        <v>Benton</v>
      </c>
      <c r="B43" s="10" t="str">
        <f>VLOOKUP(D43,'Current OBD'!$B$6:$K$2185,3,0)</f>
        <v>03-017</v>
      </c>
      <c r="C43" s="9" t="str">
        <f>VLOOKUP(D43,'Current OBD'!$B$6:$K$2185,2,0)</f>
        <v>Kennewick School District</v>
      </c>
      <c r="D43" s="24">
        <v>661137</v>
      </c>
      <c r="E43" s="9" t="str">
        <f>VLOOKUP(D43,'Current OBD'!$B$6:$K$2185,10,0)</f>
        <v>Desert Hills Middle School</v>
      </c>
      <c r="F43" s="11" t="str">
        <f>IF(VLOOKUP(D43,'Current OBD'!$B$6:$AK$2185,23,0)="Yes","PK"," ")</f>
        <v xml:space="preserve"> </v>
      </c>
      <c r="G43" s="11" t="str">
        <f>IF(VLOOKUP(D43,'Current OBD'!$B$6:$AK$2185,24,0)="Yes","K"," ")</f>
        <v xml:space="preserve"> </v>
      </c>
      <c r="H43" s="11" t="str">
        <f>IF(VLOOKUP(D43,'Current OBD'!$B$6:$AK$2185,25,0)="Yes",1," ")</f>
        <v xml:space="preserve"> </v>
      </c>
      <c r="I43" s="11" t="str">
        <f>IF(VLOOKUP(D43,'Current OBD'!$B$6:$AK$2185,26,0)="Yes","2"," ")</f>
        <v xml:space="preserve"> </v>
      </c>
      <c r="J43" s="11" t="str">
        <f>IF(VLOOKUP(D43,'Current OBD'!$B$6:$AK$2185,27,0)="Yes","3"," ")</f>
        <v xml:space="preserve"> </v>
      </c>
      <c r="K43" s="11" t="str">
        <f>IF(VLOOKUP(D43,'Current OBD'!$B$6:$AK$2185,28,0)="Yes","4"," ")</f>
        <v xml:space="preserve"> </v>
      </c>
      <c r="L43" s="11" t="str">
        <f>IF(VLOOKUP(D43,'Current OBD'!$B$6:$AK$2185,29,0)="Yes","5"," ")</f>
        <v xml:space="preserve"> </v>
      </c>
      <c r="M43" s="11" t="str">
        <f>IF(VLOOKUP(D43,'Current OBD'!$B$6:$AK$2185,30,0)="Yes","6"," ")</f>
        <v>6</v>
      </c>
      <c r="N43" s="11" t="str">
        <f>IF(VLOOKUP(D43,'Current OBD'!$B$6:$AK$2185,31,0)="Yes","7"," ")</f>
        <v>7</v>
      </c>
      <c r="O43" s="11" t="str">
        <f>IF(VLOOKUP(D43,'Current OBD'!$B$6:$AK$2185,32,0)="Yes","8"," ")</f>
        <v>8</v>
      </c>
      <c r="P43" s="11" t="str">
        <f>IF(VLOOKUP(D43,'Current OBD'!$B$6:$AK$2185,33,0)="Yes","9"," ")</f>
        <v xml:space="preserve"> </v>
      </c>
      <c r="Q43" s="11" t="str">
        <f>IF(VLOOKUP(D43,'Current OBD'!$B$6:$AK$2185,34,0)="Yes","10"," ")</f>
        <v xml:space="preserve"> </v>
      </c>
      <c r="R43" s="11" t="str">
        <f>IF(VLOOKUP(D43,'Current OBD'!$B$6:$AK$2185,35,0)="Yes","11"," ")</f>
        <v xml:space="preserve"> </v>
      </c>
      <c r="S43" s="11" t="str">
        <f>IF(VLOOKUP(D43,'Current OBD'!$B$6:$AK$2185,36,0)="Yes","12"," ")</f>
        <v xml:space="preserve"> </v>
      </c>
      <c r="T43" s="13">
        <f>VLOOKUP(D43,Pivot!$B$4:$F$2181,2,0)</f>
        <v>288</v>
      </c>
      <c r="U43" s="13">
        <f>VLOOKUP(D43,Pivot!$B$4:$F$2181,3,0)</f>
        <v>0</v>
      </c>
      <c r="V43" s="13">
        <f>VLOOKUP(D43,Pivot!$B$4:$F$2181,4,0)</f>
        <v>888</v>
      </c>
      <c r="W43" s="46">
        <f>IFERROR(VLOOKUP(D43,Pivot!$B$4:$H$2181,5,0),"")</f>
        <v>0.32429999999999998</v>
      </c>
      <c r="X43" s="51">
        <f>IFERROR(VLOOKUP(D43,Pivot!$B$4:$H$2181,6,0),"")</f>
        <v>0</v>
      </c>
      <c r="Y43" s="46">
        <f>IFERROR(VLOOKUP(D43,Pivot!$B$4:$H$2181,7,0),"")</f>
        <v>0.32429999999999998</v>
      </c>
    </row>
    <row r="44" spans="1:25" ht="15" customHeight="1" outlineLevel="2">
      <c r="A44" s="10" t="str">
        <f>VLOOKUP(D44,'Current OBD'!$B$6:$K$2185,4,0)</f>
        <v>Benton</v>
      </c>
      <c r="B44" s="10" t="str">
        <f>VLOOKUP(D44,'Current OBD'!$B$6:$K$2185,3,0)</f>
        <v>03-017</v>
      </c>
      <c r="C44" s="9" t="str">
        <f>VLOOKUP(D44,'Current OBD'!$B$6:$K$2185,2,0)</f>
        <v>Kennewick School District</v>
      </c>
      <c r="D44" s="24">
        <v>665517</v>
      </c>
      <c r="E44" s="9" t="str">
        <f>VLOOKUP(D44,'Current OBD'!$B$6:$K$2185,10,0)</f>
        <v>Eastgate Elementary</v>
      </c>
      <c r="F44" s="11" t="str">
        <f>IF(VLOOKUP(D44,'Current OBD'!$B$6:$AK$2185,23,0)="Yes","PK"," ")</f>
        <v xml:space="preserve"> </v>
      </c>
      <c r="G44" s="11" t="str">
        <f>IF(VLOOKUP(D44,'Current OBD'!$B$6:$AK$2185,24,0)="Yes","K"," ")</f>
        <v>K</v>
      </c>
      <c r="H44" s="11">
        <f>IF(VLOOKUP(D44,'Current OBD'!$B$6:$AK$2185,25,0)="Yes",1," ")</f>
        <v>1</v>
      </c>
      <c r="I44" s="11" t="str">
        <f>IF(VLOOKUP(D44,'Current OBD'!$B$6:$AK$2185,26,0)="Yes","2"," ")</f>
        <v>2</v>
      </c>
      <c r="J44" s="11" t="str">
        <f>IF(VLOOKUP(D44,'Current OBD'!$B$6:$AK$2185,27,0)="Yes","3"," ")</f>
        <v>3</v>
      </c>
      <c r="K44" s="11" t="str">
        <f>IF(VLOOKUP(D44,'Current OBD'!$B$6:$AK$2185,28,0)="Yes","4"," ")</f>
        <v>4</v>
      </c>
      <c r="L44" s="11" t="str">
        <f>IF(VLOOKUP(D44,'Current OBD'!$B$6:$AK$2185,29,0)="Yes","5"," ")</f>
        <v>5</v>
      </c>
      <c r="M44" s="11" t="str">
        <f>IF(VLOOKUP(D44,'Current OBD'!$B$6:$AK$2185,30,0)="Yes","6"," ")</f>
        <v xml:space="preserve"> </v>
      </c>
      <c r="N44" s="11" t="str">
        <f>IF(VLOOKUP(D44,'Current OBD'!$B$6:$AK$2185,31,0)="Yes","7"," ")</f>
        <v xml:space="preserve"> </v>
      </c>
      <c r="O44" s="11" t="str">
        <f>IF(VLOOKUP(D44,'Current OBD'!$B$6:$AK$2185,32,0)="Yes","8"," ")</f>
        <v xml:space="preserve"> </v>
      </c>
      <c r="P44" s="11" t="str">
        <f>IF(VLOOKUP(D44,'Current OBD'!$B$6:$AK$2185,33,0)="Yes","9"," ")</f>
        <v xml:space="preserve"> </v>
      </c>
      <c r="Q44" s="11" t="str">
        <f>IF(VLOOKUP(D44,'Current OBD'!$B$6:$AK$2185,34,0)="Yes","10"," ")</f>
        <v xml:space="preserve"> </v>
      </c>
      <c r="R44" s="11" t="str">
        <f>IF(VLOOKUP(D44,'Current OBD'!$B$6:$AK$2185,35,0)="Yes","11"," ")</f>
        <v xml:space="preserve"> </v>
      </c>
      <c r="S44" s="11" t="str">
        <f>IF(VLOOKUP(D44,'Current OBD'!$B$6:$AK$2185,36,0)="Yes","12"," ")</f>
        <v xml:space="preserve"> </v>
      </c>
      <c r="T44" s="13">
        <f>VLOOKUP(D44,Pivot!$B$4:$F$2181,2,0)</f>
        <v>496</v>
      </c>
      <c r="U44" s="13">
        <f>VLOOKUP(D44,Pivot!$B$4:$F$2181,3,0)</f>
        <v>0</v>
      </c>
      <c r="V44" s="13">
        <f>VLOOKUP(D44,Pivot!$B$4:$F$2181,4,0)</f>
        <v>496</v>
      </c>
      <c r="W44" s="46">
        <f>IFERROR(VLOOKUP(D44,Pivot!$B$4:$H$2181,5,0),"")</f>
        <v>1</v>
      </c>
      <c r="X44" s="51">
        <f>IFERROR(VLOOKUP(D44,Pivot!$B$4:$H$2181,6,0),"")</f>
        <v>0</v>
      </c>
      <c r="Y44" s="46">
        <f>IFERROR(VLOOKUP(D44,Pivot!$B$4:$H$2181,7,0),"")</f>
        <v>1</v>
      </c>
    </row>
    <row r="45" spans="1:25" ht="15" customHeight="1" outlineLevel="2">
      <c r="A45" s="10" t="str">
        <f>VLOOKUP(D45,'Current OBD'!$B$6:$K$2185,4,0)</f>
        <v>Benton</v>
      </c>
      <c r="B45" s="10" t="str">
        <f>VLOOKUP(D45,'Current OBD'!$B$6:$K$2185,3,0)</f>
        <v>03-017</v>
      </c>
      <c r="C45" s="9" t="str">
        <f>VLOOKUP(D45,'Current OBD'!$B$6:$K$2185,2,0)</f>
        <v>Kennewick School District</v>
      </c>
      <c r="D45" s="24">
        <v>661128</v>
      </c>
      <c r="E45" s="9" t="str">
        <f>VLOOKUP(D45,'Current OBD'!$B$6:$K$2185,10,0)</f>
        <v>Edison Elementary</v>
      </c>
      <c r="F45" s="11" t="str">
        <f>IF(VLOOKUP(D45,'Current OBD'!$B$6:$AK$2185,23,0)="Yes","PK"," ")</f>
        <v xml:space="preserve"> </v>
      </c>
      <c r="G45" s="11" t="str">
        <f>IF(VLOOKUP(D45,'Current OBD'!$B$6:$AK$2185,24,0)="Yes","K"," ")</f>
        <v>K</v>
      </c>
      <c r="H45" s="11">
        <f>IF(VLOOKUP(D45,'Current OBD'!$B$6:$AK$2185,25,0)="Yes",1," ")</f>
        <v>1</v>
      </c>
      <c r="I45" s="11" t="str">
        <f>IF(VLOOKUP(D45,'Current OBD'!$B$6:$AK$2185,26,0)="Yes","2"," ")</f>
        <v>2</v>
      </c>
      <c r="J45" s="11" t="str">
        <f>IF(VLOOKUP(D45,'Current OBD'!$B$6:$AK$2185,27,0)="Yes","3"," ")</f>
        <v>3</v>
      </c>
      <c r="K45" s="11" t="str">
        <f>IF(VLOOKUP(D45,'Current OBD'!$B$6:$AK$2185,28,0)="Yes","4"," ")</f>
        <v>4</v>
      </c>
      <c r="L45" s="11" t="str">
        <f>IF(VLOOKUP(D45,'Current OBD'!$B$6:$AK$2185,29,0)="Yes","5"," ")</f>
        <v>5</v>
      </c>
      <c r="M45" s="11" t="str">
        <f>IF(VLOOKUP(D45,'Current OBD'!$B$6:$AK$2185,30,0)="Yes","6"," ")</f>
        <v xml:space="preserve"> </v>
      </c>
      <c r="N45" s="11" t="str">
        <f>IF(VLOOKUP(D45,'Current OBD'!$B$6:$AK$2185,31,0)="Yes","7"," ")</f>
        <v xml:space="preserve"> </v>
      </c>
      <c r="O45" s="11" t="str">
        <f>IF(VLOOKUP(D45,'Current OBD'!$B$6:$AK$2185,32,0)="Yes","8"," ")</f>
        <v xml:space="preserve"> </v>
      </c>
      <c r="P45" s="11" t="str">
        <f>IF(VLOOKUP(D45,'Current OBD'!$B$6:$AK$2185,33,0)="Yes","9"," ")</f>
        <v xml:space="preserve"> </v>
      </c>
      <c r="Q45" s="11" t="str">
        <f>IF(VLOOKUP(D45,'Current OBD'!$B$6:$AK$2185,34,0)="Yes","10"," ")</f>
        <v xml:space="preserve"> </v>
      </c>
      <c r="R45" s="11" t="str">
        <f>IF(VLOOKUP(D45,'Current OBD'!$B$6:$AK$2185,35,0)="Yes","11"," ")</f>
        <v xml:space="preserve"> </v>
      </c>
      <c r="S45" s="11" t="str">
        <f>IF(VLOOKUP(D45,'Current OBD'!$B$6:$AK$2185,36,0)="Yes","12"," ")</f>
        <v xml:space="preserve"> </v>
      </c>
      <c r="T45" s="13">
        <f>VLOOKUP(D45,Pivot!$B$4:$F$2181,2,0)</f>
        <v>328</v>
      </c>
      <c r="U45" s="13">
        <f>VLOOKUP(D45,Pivot!$B$4:$F$2181,3,0)</f>
        <v>0</v>
      </c>
      <c r="V45" s="13">
        <f>VLOOKUP(D45,Pivot!$B$4:$F$2181,4,0)</f>
        <v>328</v>
      </c>
      <c r="W45" s="46">
        <f>IFERROR(VLOOKUP(D45,Pivot!$B$4:$H$2181,5,0),"")</f>
        <v>1</v>
      </c>
      <c r="X45" s="51">
        <f>IFERROR(VLOOKUP(D45,Pivot!$B$4:$H$2181,6,0),"")</f>
        <v>0</v>
      </c>
      <c r="Y45" s="46">
        <f>IFERROR(VLOOKUP(D45,Pivot!$B$4:$H$2181,7,0),"")</f>
        <v>1</v>
      </c>
    </row>
    <row r="46" spans="1:25" ht="15" customHeight="1" outlineLevel="2">
      <c r="A46" s="10" t="str">
        <f>VLOOKUP(D46,'Current OBD'!$B$6:$K$2185,4,0)</f>
        <v>Benton</v>
      </c>
      <c r="B46" s="10" t="str">
        <f>VLOOKUP(D46,'Current OBD'!$B$6:$K$2185,3,0)</f>
        <v>03-017</v>
      </c>
      <c r="C46" s="9" t="str">
        <f>VLOOKUP(D46,'Current OBD'!$B$6:$K$2185,2,0)</f>
        <v>Kennewick School District</v>
      </c>
      <c r="D46" s="24">
        <v>685117</v>
      </c>
      <c r="E46" s="9" t="str">
        <f>VLOOKUP(D46,'Current OBD'!$B$6:$K$2185,10,0)</f>
        <v>Fuerza Elementary</v>
      </c>
      <c r="F46" s="11" t="str">
        <f>IF(VLOOKUP(D46,'Current OBD'!$B$6:$AK$2185,23,0)="Yes","PK"," ")</f>
        <v xml:space="preserve"> </v>
      </c>
      <c r="G46" s="11" t="str">
        <f>IF(VLOOKUP(D46,'Current OBD'!$B$6:$AK$2185,24,0)="Yes","K"," ")</f>
        <v>K</v>
      </c>
      <c r="H46" s="11">
        <f>IF(VLOOKUP(D46,'Current OBD'!$B$6:$AK$2185,25,0)="Yes",1," ")</f>
        <v>1</v>
      </c>
      <c r="I46" s="11" t="str">
        <f>IF(VLOOKUP(D46,'Current OBD'!$B$6:$AK$2185,26,0)="Yes","2"," ")</f>
        <v>2</v>
      </c>
      <c r="J46" s="11" t="str">
        <f>IF(VLOOKUP(D46,'Current OBD'!$B$6:$AK$2185,27,0)="Yes","3"," ")</f>
        <v>3</v>
      </c>
      <c r="K46" s="11" t="str">
        <f>IF(VLOOKUP(D46,'Current OBD'!$B$6:$AK$2185,28,0)="Yes","4"," ")</f>
        <v>4</v>
      </c>
      <c r="L46" s="11" t="str">
        <f>IF(VLOOKUP(D46,'Current OBD'!$B$6:$AK$2185,29,0)="Yes","5"," ")</f>
        <v>5</v>
      </c>
      <c r="M46" s="11" t="str">
        <f>IF(VLOOKUP(D46,'Current OBD'!$B$6:$AK$2185,30,0)="Yes","6"," ")</f>
        <v xml:space="preserve"> </v>
      </c>
      <c r="N46" s="11" t="str">
        <f>IF(VLOOKUP(D46,'Current OBD'!$B$6:$AK$2185,31,0)="Yes","7"," ")</f>
        <v xml:space="preserve"> </v>
      </c>
      <c r="O46" s="11" t="str">
        <f>IF(VLOOKUP(D46,'Current OBD'!$B$6:$AK$2185,32,0)="Yes","8"," ")</f>
        <v xml:space="preserve"> </v>
      </c>
      <c r="P46" s="11" t="str">
        <f>IF(VLOOKUP(D46,'Current OBD'!$B$6:$AK$2185,33,0)="Yes","9"," ")</f>
        <v xml:space="preserve"> </v>
      </c>
      <c r="Q46" s="11" t="str">
        <f>IF(VLOOKUP(D46,'Current OBD'!$B$6:$AK$2185,34,0)="Yes","10"," ")</f>
        <v xml:space="preserve"> </v>
      </c>
      <c r="R46" s="11" t="str">
        <f>IF(VLOOKUP(D46,'Current OBD'!$B$6:$AK$2185,35,0)="Yes","11"," ")</f>
        <v xml:space="preserve"> </v>
      </c>
      <c r="S46" s="11" t="str">
        <f>IF(VLOOKUP(D46,'Current OBD'!$B$6:$AK$2185,36,0)="Yes","12"," ")</f>
        <v xml:space="preserve"> </v>
      </c>
      <c r="T46" s="13">
        <f>VLOOKUP(D46,Pivot!$B$4:$F$2181,2,0)</f>
        <v>568</v>
      </c>
      <c r="U46" s="13">
        <f>VLOOKUP(D46,Pivot!$B$4:$F$2181,3,0)</f>
        <v>0</v>
      </c>
      <c r="V46" s="13">
        <f>VLOOKUP(D46,Pivot!$B$4:$F$2181,4,0)</f>
        <v>587</v>
      </c>
      <c r="W46" s="46">
        <f>IFERROR(VLOOKUP(D46,Pivot!$B$4:$H$2181,5,0),"")</f>
        <v>0.96760000000000002</v>
      </c>
      <c r="X46" s="51">
        <f>IFERROR(VLOOKUP(D46,Pivot!$B$4:$H$2181,6,0),"")</f>
        <v>0</v>
      </c>
      <c r="Y46" s="46">
        <f>IFERROR(VLOOKUP(D46,Pivot!$B$4:$H$2181,7,0),"")</f>
        <v>0.96760000000000002</v>
      </c>
    </row>
    <row r="47" spans="1:25" ht="15" customHeight="1" outlineLevel="2">
      <c r="A47" s="10" t="str">
        <f>VLOOKUP(D47,'Current OBD'!$B$6:$K$2185,4,0)</f>
        <v>Benton</v>
      </c>
      <c r="B47" s="10" t="str">
        <f>VLOOKUP(D47,'Current OBD'!$B$6:$K$2185,3,0)</f>
        <v>03-017</v>
      </c>
      <c r="C47" s="9" t="str">
        <f>VLOOKUP(D47,'Current OBD'!$B$6:$K$2185,2,0)</f>
        <v>Kennewick School District</v>
      </c>
      <c r="D47" s="24">
        <v>664337</v>
      </c>
      <c r="E47" s="9" t="str">
        <f>VLOOKUP(D47,'Current OBD'!$B$6:$K$2185,10,0)</f>
        <v>Hawthorne Elementary</v>
      </c>
      <c r="F47" s="11" t="str">
        <f>IF(VLOOKUP(D47,'Current OBD'!$B$6:$AK$2185,23,0)="Yes","PK"," ")</f>
        <v xml:space="preserve"> </v>
      </c>
      <c r="G47" s="11" t="str">
        <f>IF(VLOOKUP(D47,'Current OBD'!$B$6:$AK$2185,24,0)="Yes","K"," ")</f>
        <v>K</v>
      </c>
      <c r="H47" s="11">
        <f>IF(VLOOKUP(D47,'Current OBD'!$B$6:$AK$2185,25,0)="Yes",1," ")</f>
        <v>1</v>
      </c>
      <c r="I47" s="11" t="str">
        <f>IF(VLOOKUP(D47,'Current OBD'!$B$6:$AK$2185,26,0)="Yes","2"," ")</f>
        <v>2</v>
      </c>
      <c r="J47" s="11" t="str">
        <f>IF(VLOOKUP(D47,'Current OBD'!$B$6:$AK$2185,27,0)="Yes","3"," ")</f>
        <v>3</v>
      </c>
      <c r="K47" s="11" t="str">
        <f>IF(VLOOKUP(D47,'Current OBD'!$B$6:$AK$2185,28,0)="Yes","4"," ")</f>
        <v>4</v>
      </c>
      <c r="L47" s="11" t="str">
        <f>IF(VLOOKUP(D47,'Current OBD'!$B$6:$AK$2185,29,0)="Yes","5"," ")</f>
        <v>5</v>
      </c>
      <c r="M47" s="11" t="str">
        <f>IF(VLOOKUP(D47,'Current OBD'!$B$6:$AK$2185,30,0)="Yes","6"," ")</f>
        <v xml:space="preserve"> </v>
      </c>
      <c r="N47" s="11" t="str">
        <f>IF(VLOOKUP(D47,'Current OBD'!$B$6:$AK$2185,31,0)="Yes","7"," ")</f>
        <v xml:space="preserve"> </v>
      </c>
      <c r="O47" s="11" t="str">
        <f>IF(VLOOKUP(D47,'Current OBD'!$B$6:$AK$2185,32,0)="Yes","8"," ")</f>
        <v xml:space="preserve"> </v>
      </c>
      <c r="P47" s="11" t="str">
        <f>IF(VLOOKUP(D47,'Current OBD'!$B$6:$AK$2185,33,0)="Yes","9"," ")</f>
        <v xml:space="preserve"> </v>
      </c>
      <c r="Q47" s="11" t="str">
        <f>IF(VLOOKUP(D47,'Current OBD'!$B$6:$AK$2185,34,0)="Yes","10"," ")</f>
        <v xml:space="preserve"> </v>
      </c>
      <c r="R47" s="11" t="str">
        <f>IF(VLOOKUP(D47,'Current OBD'!$B$6:$AK$2185,35,0)="Yes","11"," ")</f>
        <v xml:space="preserve"> </v>
      </c>
      <c r="S47" s="11" t="str">
        <f>IF(VLOOKUP(D47,'Current OBD'!$B$6:$AK$2185,36,0)="Yes","12"," ")</f>
        <v xml:space="preserve"> </v>
      </c>
      <c r="T47" s="13">
        <f>VLOOKUP(D47,Pivot!$B$4:$F$2181,2,0)</f>
        <v>488</v>
      </c>
      <c r="U47" s="13">
        <f>VLOOKUP(D47,Pivot!$B$4:$F$2181,3,0)</f>
        <v>0</v>
      </c>
      <c r="V47" s="13">
        <f>VLOOKUP(D47,Pivot!$B$4:$F$2181,4,0)</f>
        <v>488</v>
      </c>
      <c r="W47" s="46">
        <f>IFERROR(VLOOKUP(D47,Pivot!$B$4:$H$2181,5,0),"")</f>
        <v>1</v>
      </c>
      <c r="X47" s="51">
        <f>IFERROR(VLOOKUP(D47,Pivot!$B$4:$H$2181,6,0),"")</f>
        <v>0</v>
      </c>
      <c r="Y47" s="46">
        <f>IFERROR(VLOOKUP(D47,Pivot!$B$4:$H$2181,7,0),"")</f>
        <v>1</v>
      </c>
    </row>
    <row r="48" spans="1:25" ht="15" customHeight="1" outlineLevel="2">
      <c r="A48" s="10" t="str">
        <f>VLOOKUP(D48,'Current OBD'!$B$6:$K$2185,4,0)</f>
        <v>Benton</v>
      </c>
      <c r="B48" s="10" t="str">
        <f>VLOOKUP(D48,'Current OBD'!$B$6:$K$2185,3,0)</f>
        <v>03-017</v>
      </c>
      <c r="C48" s="9" t="str">
        <f>VLOOKUP(D48,'Current OBD'!$B$6:$K$2185,2,0)</f>
        <v>Kennewick School District</v>
      </c>
      <c r="D48" s="24">
        <v>665546</v>
      </c>
      <c r="E48" s="9" t="str">
        <f>VLOOKUP(D48,'Current OBD'!$B$6:$K$2185,10,0)</f>
        <v>Highlands Middle School</v>
      </c>
      <c r="F48" s="11" t="str">
        <f>IF(VLOOKUP(D48,'Current OBD'!$B$6:$AK$2185,23,0)="Yes","PK"," ")</f>
        <v xml:space="preserve"> </v>
      </c>
      <c r="G48" s="11" t="str">
        <f>IF(VLOOKUP(D48,'Current OBD'!$B$6:$AK$2185,24,0)="Yes","K"," ")</f>
        <v xml:space="preserve"> </v>
      </c>
      <c r="H48" s="11" t="str">
        <f>IF(VLOOKUP(D48,'Current OBD'!$B$6:$AK$2185,25,0)="Yes",1," ")</f>
        <v xml:space="preserve"> </v>
      </c>
      <c r="I48" s="11" t="str">
        <f>IF(VLOOKUP(D48,'Current OBD'!$B$6:$AK$2185,26,0)="Yes","2"," ")</f>
        <v xml:space="preserve"> </v>
      </c>
      <c r="J48" s="11" t="str">
        <f>IF(VLOOKUP(D48,'Current OBD'!$B$6:$AK$2185,27,0)="Yes","3"," ")</f>
        <v xml:space="preserve"> </v>
      </c>
      <c r="K48" s="11" t="str">
        <f>IF(VLOOKUP(D48,'Current OBD'!$B$6:$AK$2185,28,0)="Yes","4"," ")</f>
        <v xml:space="preserve"> </v>
      </c>
      <c r="L48" s="11" t="str">
        <f>IF(VLOOKUP(D48,'Current OBD'!$B$6:$AK$2185,29,0)="Yes","5"," ")</f>
        <v xml:space="preserve"> </v>
      </c>
      <c r="M48" s="11" t="str">
        <f>IF(VLOOKUP(D48,'Current OBD'!$B$6:$AK$2185,30,0)="Yes","6"," ")</f>
        <v>6</v>
      </c>
      <c r="N48" s="11" t="str">
        <f>IF(VLOOKUP(D48,'Current OBD'!$B$6:$AK$2185,31,0)="Yes","7"," ")</f>
        <v>7</v>
      </c>
      <c r="O48" s="11" t="str">
        <f>IF(VLOOKUP(D48,'Current OBD'!$B$6:$AK$2185,32,0)="Yes","8"," ")</f>
        <v>8</v>
      </c>
      <c r="P48" s="11" t="str">
        <f>IF(VLOOKUP(D48,'Current OBD'!$B$6:$AK$2185,33,0)="Yes","9"," ")</f>
        <v xml:space="preserve"> </v>
      </c>
      <c r="Q48" s="11" t="str">
        <f>IF(VLOOKUP(D48,'Current OBD'!$B$6:$AK$2185,34,0)="Yes","10"," ")</f>
        <v xml:space="preserve"> </v>
      </c>
      <c r="R48" s="11" t="str">
        <f>IF(VLOOKUP(D48,'Current OBD'!$B$6:$AK$2185,35,0)="Yes","11"," ")</f>
        <v xml:space="preserve"> </v>
      </c>
      <c r="S48" s="11" t="str">
        <f>IF(VLOOKUP(D48,'Current OBD'!$B$6:$AK$2185,36,0)="Yes","12"," ")</f>
        <v xml:space="preserve"> </v>
      </c>
      <c r="T48" s="13">
        <f>VLOOKUP(D48,Pivot!$B$4:$F$2181,2,0)</f>
        <v>754</v>
      </c>
      <c r="U48" s="13">
        <f>VLOOKUP(D48,Pivot!$B$4:$F$2181,3,0)</f>
        <v>0</v>
      </c>
      <c r="V48" s="13">
        <f>VLOOKUP(D48,Pivot!$B$4:$F$2181,4,0)</f>
        <v>754</v>
      </c>
      <c r="W48" s="46">
        <f>IFERROR(VLOOKUP(D48,Pivot!$B$4:$H$2181,5,0),"")</f>
        <v>1</v>
      </c>
      <c r="X48" s="51">
        <f>IFERROR(VLOOKUP(D48,Pivot!$B$4:$H$2181,6,0),"")</f>
        <v>0</v>
      </c>
      <c r="Y48" s="46">
        <f>IFERROR(VLOOKUP(D48,Pivot!$B$4:$H$2181,7,0),"")</f>
        <v>1</v>
      </c>
    </row>
    <row r="49" spans="1:25" ht="15" customHeight="1" outlineLevel="2">
      <c r="A49" s="10" t="str">
        <f>VLOOKUP(D49,'Current OBD'!$B$6:$K$2185,4,0)</f>
        <v>Benton</v>
      </c>
      <c r="B49" s="10" t="str">
        <f>VLOOKUP(D49,'Current OBD'!$B$6:$K$2185,3,0)</f>
        <v>03-017</v>
      </c>
      <c r="C49" s="9" t="str">
        <f>VLOOKUP(D49,'Current OBD'!$B$6:$K$2185,2,0)</f>
        <v>Kennewick School District</v>
      </c>
      <c r="D49" s="24">
        <v>661139</v>
      </c>
      <c r="E49" s="9" t="str">
        <f>VLOOKUP(D49,'Current OBD'!$B$6:$K$2185,10,0)</f>
        <v>Horse Heaven Hills Middle School</v>
      </c>
      <c r="F49" s="11" t="str">
        <f>IF(VLOOKUP(D49,'Current OBD'!$B$6:$AK$2185,23,0)="Yes","PK"," ")</f>
        <v xml:space="preserve"> </v>
      </c>
      <c r="G49" s="11" t="str">
        <f>IF(VLOOKUP(D49,'Current OBD'!$B$6:$AK$2185,24,0)="Yes","K"," ")</f>
        <v xml:space="preserve"> </v>
      </c>
      <c r="H49" s="11" t="str">
        <f>IF(VLOOKUP(D49,'Current OBD'!$B$6:$AK$2185,25,0)="Yes",1," ")</f>
        <v xml:space="preserve"> </v>
      </c>
      <c r="I49" s="11" t="str">
        <f>IF(VLOOKUP(D49,'Current OBD'!$B$6:$AK$2185,26,0)="Yes","2"," ")</f>
        <v xml:space="preserve"> </v>
      </c>
      <c r="J49" s="11" t="str">
        <f>IF(VLOOKUP(D49,'Current OBD'!$B$6:$AK$2185,27,0)="Yes","3"," ")</f>
        <v xml:space="preserve"> </v>
      </c>
      <c r="K49" s="11" t="str">
        <f>IF(VLOOKUP(D49,'Current OBD'!$B$6:$AK$2185,28,0)="Yes","4"," ")</f>
        <v xml:space="preserve"> </v>
      </c>
      <c r="L49" s="11" t="str">
        <f>IF(VLOOKUP(D49,'Current OBD'!$B$6:$AK$2185,29,0)="Yes","5"," ")</f>
        <v xml:space="preserve"> </v>
      </c>
      <c r="M49" s="11" t="str">
        <f>IF(VLOOKUP(D49,'Current OBD'!$B$6:$AK$2185,30,0)="Yes","6"," ")</f>
        <v>6</v>
      </c>
      <c r="N49" s="11" t="str">
        <f>IF(VLOOKUP(D49,'Current OBD'!$B$6:$AK$2185,31,0)="Yes","7"," ")</f>
        <v>7</v>
      </c>
      <c r="O49" s="11" t="str">
        <f>IF(VLOOKUP(D49,'Current OBD'!$B$6:$AK$2185,32,0)="Yes","8"," ")</f>
        <v>8</v>
      </c>
      <c r="P49" s="11" t="str">
        <f>IF(VLOOKUP(D49,'Current OBD'!$B$6:$AK$2185,33,0)="Yes","9"," ")</f>
        <v xml:space="preserve"> </v>
      </c>
      <c r="Q49" s="11" t="str">
        <f>IF(VLOOKUP(D49,'Current OBD'!$B$6:$AK$2185,34,0)="Yes","10"," ")</f>
        <v xml:space="preserve"> </v>
      </c>
      <c r="R49" s="11" t="str">
        <f>IF(VLOOKUP(D49,'Current OBD'!$B$6:$AK$2185,35,0)="Yes","11"," ")</f>
        <v xml:space="preserve"> </v>
      </c>
      <c r="S49" s="11" t="str">
        <f>IF(VLOOKUP(D49,'Current OBD'!$B$6:$AK$2185,36,0)="Yes","12"," ")</f>
        <v xml:space="preserve"> </v>
      </c>
      <c r="T49" s="13">
        <f>VLOOKUP(D49,Pivot!$B$4:$F$2181,2,0)</f>
        <v>645</v>
      </c>
      <c r="U49" s="13">
        <f>VLOOKUP(D49,Pivot!$B$4:$F$2181,3,0)</f>
        <v>0</v>
      </c>
      <c r="V49" s="13">
        <f>VLOOKUP(D49,Pivot!$B$4:$F$2181,4,0)</f>
        <v>826</v>
      </c>
      <c r="W49" s="46">
        <f>IFERROR(VLOOKUP(D49,Pivot!$B$4:$H$2181,5,0),"")</f>
        <v>0.78090000000000004</v>
      </c>
      <c r="X49" s="51">
        <f>IFERROR(VLOOKUP(D49,Pivot!$B$4:$H$2181,6,0),"")</f>
        <v>0</v>
      </c>
      <c r="Y49" s="46">
        <f>IFERROR(VLOOKUP(D49,Pivot!$B$4:$H$2181,7,0),"")</f>
        <v>0.78090000000000004</v>
      </c>
    </row>
    <row r="50" spans="1:25" ht="15" customHeight="1" outlineLevel="2">
      <c r="A50" s="10" t="str">
        <f>VLOOKUP(D50,'Current OBD'!$B$6:$K$2185,4,0)</f>
        <v>Benton</v>
      </c>
      <c r="B50" s="10" t="str">
        <f>VLOOKUP(D50,'Current OBD'!$B$6:$K$2185,3,0)</f>
        <v>03-017</v>
      </c>
      <c r="C50" s="9" t="str">
        <f>VLOOKUP(D50,'Current OBD'!$B$6:$K$2185,2,0)</f>
        <v>Kennewick School District</v>
      </c>
      <c r="D50" s="24">
        <v>661141</v>
      </c>
      <c r="E50" s="9" t="str">
        <f>VLOOKUP(D50,'Current OBD'!$B$6:$K$2185,10,0)</f>
        <v>Kamiakin High School</v>
      </c>
      <c r="F50" s="11" t="str">
        <f>IF(VLOOKUP(D50,'Current OBD'!$B$6:$AK$2185,23,0)="Yes","PK"," ")</f>
        <v xml:space="preserve"> </v>
      </c>
      <c r="G50" s="11" t="str">
        <f>IF(VLOOKUP(D50,'Current OBD'!$B$6:$AK$2185,24,0)="Yes","K"," ")</f>
        <v xml:space="preserve"> </v>
      </c>
      <c r="H50" s="11" t="str">
        <f>IF(VLOOKUP(D50,'Current OBD'!$B$6:$AK$2185,25,0)="Yes",1," ")</f>
        <v xml:space="preserve"> </v>
      </c>
      <c r="I50" s="11" t="str">
        <f>IF(VLOOKUP(D50,'Current OBD'!$B$6:$AK$2185,26,0)="Yes","2"," ")</f>
        <v xml:space="preserve"> </v>
      </c>
      <c r="J50" s="11" t="str">
        <f>IF(VLOOKUP(D50,'Current OBD'!$B$6:$AK$2185,27,0)="Yes","3"," ")</f>
        <v xml:space="preserve"> </v>
      </c>
      <c r="K50" s="11" t="str">
        <f>IF(VLOOKUP(D50,'Current OBD'!$B$6:$AK$2185,28,0)="Yes","4"," ")</f>
        <v xml:space="preserve"> </v>
      </c>
      <c r="L50" s="11" t="str">
        <f>IF(VLOOKUP(D50,'Current OBD'!$B$6:$AK$2185,29,0)="Yes","5"," ")</f>
        <v xml:space="preserve"> </v>
      </c>
      <c r="M50" s="11" t="str">
        <f>IF(VLOOKUP(D50,'Current OBD'!$B$6:$AK$2185,30,0)="Yes","6"," ")</f>
        <v xml:space="preserve"> </v>
      </c>
      <c r="N50" s="11" t="str">
        <f>IF(VLOOKUP(D50,'Current OBD'!$B$6:$AK$2185,31,0)="Yes","7"," ")</f>
        <v xml:space="preserve"> </v>
      </c>
      <c r="O50" s="11" t="str">
        <f>IF(VLOOKUP(D50,'Current OBD'!$B$6:$AK$2185,32,0)="Yes","8"," ")</f>
        <v xml:space="preserve"> </v>
      </c>
      <c r="P50" s="11" t="str">
        <f>IF(VLOOKUP(D50,'Current OBD'!$B$6:$AK$2185,33,0)="Yes","9"," ")</f>
        <v>9</v>
      </c>
      <c r="Q50" s="11" t="str">
        <f>IF(VLOOKUP(D50,'Current OBD'!$B$6:$AK$2185,34,0)="Yes","10"," ")</f>
        <v>10</v>
      </c>
      <c r="R50" s="11" t="str">
        <f>IF(VLOOKUP(D50,'Current OBD'!$B$6:$AK$2185,35,0)="Yes","11"," ")</f>
        <v>11</v>
      </c>
      <c r="S50" s="11" t="str">
        <f>IF(VLOOKUP(D50,'Current OBD'!$B$6:$AK$2185,36,0)="Yes","12"," ")</f>
        <v>12</v>
      </c>
      <c r="T50" s="13">
        <f>VLOOKUP(D50,Pivot!$B$4:$F$2181,2,0)</f>
        <v>1014</v>
      </c>
      <c r="U50" s="13">
        <f>VLOOKUP(D50,Pivot!$B$4:$F$2181,3,0)</f>
        <v>0</v>
      </c>
      <c r="V50" s="13">
        <f>VLOOKUP(D50,Pivot!$B$4:$F$2181,4,0)</f>
        <v>1877</v>
      </c>
      <c r="W50" s="46">
        <f>IFERROR(VLOOKUP(D50,Pivot!$B$4:$H$2181,5,0),"")</f>
        <v>0.54020000000000001</v>
      </c>
      <c r="X50" s="51">
        <f>IFERROR(VLOOKUP(D50,Pivot!$B$4:$H$2181,6,0),"")</f>
        <v>0</v>
      </c>
      <c r="Y50" s="46">
        <f>IFERROR(VLOOKUP(D50,Pivot!$B$4:$H$2181,7,0),"")</f>
        <v>0.54020000000000001</v>
      </c>
    </row>
    <row r="51" spans="1:25" ht="15" customHeight="1" outlineLevel="2">
      <c r="A51" s="10" t="str">
        <f>VLOOKUP(D51,'Current OBD'!$B$6:$K$2185,4,0)</f>
        <v>Benton</v>
      </c>
      <c r="B51" s="10" t="str">
        <f>VLOOKUP(D51,'Current OBD'!$B$6:$K$2185,3,0)</f>
        <v>03-017</v>
      </c>
      <c r="C51" s="9" t="str">
        <f>VLOOKUP(D51,'Current OBD'!$B$6:$K$2185,2,0)</f>
        <v>Kennewick School District</v>
      </c>
      <c r="D51" s="24">
        <v>665612</v>
      </c>
      <c r="E51" s="9" t="str">
        <f>VLOOKUP(D51,'Current OBD'!$B$6:$K$2185,10,0)</f>
        <v>Kennewick High School</v>
      </c>
      <c r="F51" s="11" t="str">
        <f>IF(VLOOKUP(D51,'Current OBD'!$B$6:$AK$2185,23,0)="Yes","PK"," ")</f>
        <v xml:space="preserve"> </v>
      </c>
      <c r="G51" s="11" t="str">
        <f>IF(VLOOKUP(D51,'Current OBD'!$B$6:$AK$2185,24,0)="Yes","K"," ")</f>
        <v xml:space="preserve"> </v>
      </c>
      <c r="H51" s="11" t="str">
        <f>IF(VLOOKUP(D51,'Current OBD'!$B$6:$AK$2185,25,0)="Yes",1," ")</f>
        <v xml:space="preserve"> </v>
      </c>
      <c r="I51" s="11" t="str">
        <f>IF(VLOOKUP(D51,'Current OBD'!$B$6:$AK$2185,26,0)="Yes","2"," ")</f>
        <v xml:space="preserve"> </v>
      </c>
      <c r="J51" s="11" t="str">
        <f>IF(VLOOKUP(D51,'Current OBD'!$B$6:$AK$2185,27,0)="Yes","3"," ")</f>
        <v xml:space="preserve"> </v>
      </c>
      <c r="K51" s="11" t="str">
        <f>IF(VLOOKUP(D51,'Current OBD'!$B$6:$AK$2185,28,0)="Yes","4"," ")</f>
        <v xml:space="preserve"> </v>
      </c>
      <c r="L51" s="11" t="str">
        <f>IF(VLOOKUP(D51,'Current OBD'!$B$6:$AK$2185,29,0)="Yes","5"," ")</f>
        <v xml:space="preserve"> </v>
      </c>
      <c r="M51" s="11" t="str">
        <f>IF(VLOOKUP(D51,'Current OBD'!$B$6:$AK$2185,30,0)="Yes","6"," ")</f>
        <v xml:space="preserve"> </v>
      </c>
      <c r="N51" s="11" t="str">
        <f>IF(VLOOKUP(D51,'Current OBD'!$B$6:$AK$2185,31,0)="Yes","7"," ")</f>
        <v xml:space="preserve"> </v>
      </c>
      <c r="O51" s="11" t="str">
        <f>IF(VLOOKUP(D51,'Current OBD'!$B$6:$AK$2185,32,0)="Yes","8"," ")</f>
        <v xml:space="preserve"> </v>
      </c>
      <c r="P51" s="11" t="str">
        <f>IF(VLOOKUP(D51,'Current OBD'!$B$6:$AK$2185,33,0)="Yes","9"," ")</f>
        <v>9</v>
      </c>
      <c r="Q51" s="11" t="str">
        <f>IF(VLOOKUP(D51,'Current OBD'!$B$6:$AK$2185,34,0)="Yes","10"," ")</f>
        <v>10</v>
      </c>
      <c r="R51" s="11" t="str">
        <f>IF(VLOOKUP(D51,'Current OBD'!$B$6:$AK$2185,35,0)="Yes","11"," ")</f>
        <v>11</v>
      </c>
      <c r="S51" s="11" t="str">
        <f>IF(VLOOKUP(D51,'Current OBD'!$B$6:$AK$2185,36,0)="Yes","12"," ")</f>
        <v>12</v>
      </c>
      <c r="T51" s="13">
        <f>VLOOKUP(D51,Pivot!$B$4:$F$2181,2,0)</f>
        <v>1699</v>
      </c>
      <c r="U51" s="13">
        <f>VLOOKUP(D51,Pivot!$B$4:$F$2181,3,0)</f>
        <v>0</v>
      </c>
      <c r="V51" s="13">
        <f>VLOOKUP(D51,Pivot!$B$4:$F$2181,4,0)</f>
        <v>1793</v>
      </c>
      <c r="W51" s="46">
        <f>IFERROR(VLOOKUP(D51,Pivot!$B$4:$H$2181,5,0),"")</f>
        <v>0.9476</v>
      </c>
      <c r="X51" s="51">
        <f>IFERROR(VLOOKUP(D51,Pivot!$B$4:$H$2181,6,0),"")</f>
        <v>0</v>
      </c>
      <c r="Y51" s="46">
        <f>IFERROR(VLOOKUP(D51,Pivot!$B$4:$H$2181,7,0),"")</f>
        <v>0.9476</v>
      </c>
    </row>
    <row r="52" spans="1:25" ht="15" customHeight="1" outlineLevel="2">
      <c r="A52" s="10" t="str">
        <f>VLOOKUP(D52,'Current OBD'!$B$6:$K$2185,4,0)</f>
        <v>Benton</v>
      </c>
      <c r="B52" s="10" t="str">
        <f>VLOOKUP(D52,'Current OBD'!$B$6:$K$2185,3,0)</f>
        <v>03-017</v>
      </c>
      <c r="C52" s="9" t="str">
        <f>VLOOKUP(D52,'Current OBD'!$B$6:$K$2185,2,0)</f>
        <v>Kennewick School District</v>
      </c>
      <c r="D52" s="24">
        <v>664550</v>
      </c>
      <c r="E52" s="9" t="str">
        <f>VLOOKUP(D52,'Current OBD'!$B$6:$K$2185,10,0)</f>
        <v>Legacy High School - Kennewick</v>
      </c>
      <c r="F52" s="11" t="str">
        <f>IF(VLOOKUP(D52,'Current OBD'!$B$6:$AK$2185,23,0)="Yes","PK"," ")</f>
        <v xml:space="preserve"> </v>
      </c>
      <c r="G52" s="11" t="str">
        <f>IF(VLOOKUP(D52,'Current OBD'!$B$6:$AK$2185,24,0)="Yes","K"," ")</f>
        <v xml:space="preserve"> </v>
      </c>
      <c r="H52" s="11" t="str">
        <f>IF(VLOOKUP(D52,'Current OBD'!$B$6:$AK$2185,25,0)="Yes",1," ")</f>
        <v xml:space="preserve"> </v>
      </c>
      <c r="I52" s="11" t="str">
        <f>IF(VLOOKUP(D52,'Current OBD'!$B$6:$AK$2185,26,0)="Yes","2"," ")</f>
        <v xml:space="preserve"> </v>
      </c>
      <c r="J52" s="11" t="str">
        <f>IF(VLOOKUP(D52,'Current OBD'!$B$6:$AK$2185,27,0)="Yes","3"," ")</f>
        <v xml:space="preserve"> </v>
      </c>
      <c r="K52" s="11" t="str">
        <f>IF(VLOOKUP(D52,'Current OBD'!$B$6:$AK$2185,28,0)="Yes","4"," ")</f>
        <v xml:space="preserve"> </v>
      </c>
      <c r="L52" s="11" t="str">
        <f>IF(VLOOKUP(D52,'Current OBD'!$B$6:$AK$2185,29,0)="Yes","5"," ")</f>
        <v xml:space="preserve"> </v>
      </c>
      <c r="M52" s="11" t="str">
        <f>IF(VLOOKUP(D52,'Current OBD'!$B$6:$AK$2185,30,0)="Yes","6"," ")</f>
        <v>6</v>
      </c>
      <c r="N52" s="11" t="str">
        <f>IF(VLOOKUP(D52,'Current OBD'!$B$6:$AK$2185,31,0)="Yes","7"," ")</f>
        <v>7</v>
      </c>
      <c r="O52" s="11" t="str">
        <f>IF(VLOOKUP(D52,'Current OBD'!$B$6:$AK$2185,32,0)="Yes","8"," ")</f>
        <v>8</v>
      </c>
      <c r="P52" s="11" t="str">
        <f>IF(VLOOKUP(D52,'Current OBD'!$B$6:$AK$2185,33,0)="Yes","9"," ")</f>
        <v>9</v>
      </c>
      <c r="Q52" s="11" t="str">
        <f>IF(VLOOKUP(D52,'Current OBD'!$B$6:$AK$2185,34,0)="Yes","10"," ")</f>
        <v>10</v>
      </c>
      <c r="R52" s="11" t="str">
        <f>IF(VLOOKUP(D52,'Current OBD'!$B$6:$AK$2185,35,0)="Yes","11"," ")</f>
        <v>11</v>
      </c>
      <c r="S52" s="11" t="str">
        <f>IF(VLOOKUP(D52,'Current OBD'!$B$6:$AK$2185,36,0)="Yes","12"," ")</f>
        <v>12</v>
      </c>
      <c r="T52" s="13">
        <f>VLOOKUP(D52,Pivot!$B$4:$F$2181,2,0)</f>
        <v>130</v>
      </c>
      <c r="U52" s="13">
        <f>VLOOKUP(D52,Pivot!$B$4:$F$2181,3,0)</f>
        <v>0</v>
      </c>
      <c r="V52" s="13">
        <f>VLOOKUP(D52,Pivot!$B$4:$F$2181,4,0)</f>
        <v>130</v>
      </c>
      <c r="W52" s="46">
        <f>IFERROR(VLOOKUP(D52,Pivot!$B$4:$H$2181,5,0),"")</f>
        <v>1</v>
      </c>
      <c r="X52" s="51">
        <f>IFERROR(VLOOKUP(D52,Pivot!$B$4:$H$2181,6,0),"")</f>
        <v>0</v>
      </c>
      <c r="Y52" s="46">
        <f>IFERROR(VLOOKUP(D52,Pivot!$B$4:$H$2181,7,0),"")</f>
        <v>1</v>
      </c>
    </row>
    <row r="53" spans="1:25" ht="15" customHeight="1" outlineLevel="2">
      <c r="A53" s="10" t="str">
        <f>VLOOKUP(D53,'Current OBD'!$B$6:$K$2185,4,0)</f>
        <v>Benton</v>
      </c>
      <c r="B53" s="10" t="str">
        <f>VLOOKUP(D53,'Current OBD'!$B$6:$K$2185,3,0)</f>
        <v>03-017</v>
      </c>
      <c r="C53" s="9" t="str">
        <f>VLOOKUP(D53,'Current OBD'!$B$6:$K$2185,2,0)</f>
        <v>Kennewick School District</v>
      </c>
      <c r="D53" s="24">
        <v>663382</v>
      </c>
      <c r="E53" s="9" t="str">
        <f>VLOOKUP(D53,'Current OBD'!$B$6:$K$2185,10,0)</f>
        <v>Lincoln Elementary</v>
      </c>
      <c r="F53" s="11" t="str">
        <f>IF(VLOOKUP(D53,'Current OBD'!$B$6:$AK$2185,23,0)="Yes","PK"," ")</f>
        <v xml:space="preserve"> </v>
      </c>
      <c r="G53" s="11" t="str">
        <f>IF(VLOOKUP(D53,'Current OBD'!$B$6:$AK$2185,24,0)="Yes","K"," ")</f>
        <v>K</v>
      </c>
      <c r="H53" s="11">
        <f>IF(VLOOKUP(D53,'Current OBD'!$B$6:$AK$2185,25,0)="Yes",1," ")</f>
        <v>1</v>
      </c>
      <c r="I53" s="11" t="str">
        <f>IF(VLOOKUP(D53,'Current OBD'!$B$6:$AK$2185,26,0)="Yes","2"," ")</f>
        <v>2</v>
      </c>
      <c r="J53" s="11" t="str">
        <f>IF(VLOOKUP(D53,'Current OBD'!$B$6:$AK$2185,27,0)="Yes","3"," ")</f>
        <v>3</v>
      </c>
      <c r="K53" s="11" t="str">
        <f>IF(VLOOKUP(D53,'Current OBD'!$B$6:$AK$2185,28,0)="Yes","4"," ")</f>
        <v>4</v>
      </c>
      <c r="L53" s="11" t="str">
        <f>IF(VLOOKUP(D53,'Current OBD'!$B$6:$AK$2185,29,0)="Yes","5"," ")</f>
        <v>5</v>
      </c>
      <c r="M53" s="11" t="str">
        <f>IF(VLOOKUP(D53,'Current OBD'!$B$6:$AK$2185,30,0)="Yes","6"," ")</f>
        <v xml:space="preserve"> </v>
      </c>
      <c r="N53" s="11" t="str">
        <f>IF(VLOOKUP(D53,'Current OBD'!$B$6:$AK$2185,31,0)="Yes","7"," ")</f>
        <v xml:space="preserve"> </v>
      </c>
      <c r="O53" s="11" t="str">
        <f>IF(VLOOKUP(D53,'Current OBD'!$B$6:$AK$2185,32,0)="Yes","8"," ")</f>
        <v xml:space="preserve"> </v>
      </c>
      <c r="P53" s="11" t="str">
        <f>IF(VLOOKUP(D53,'Current OBD'!$B$6:$AK$2185,33,0)="Yes","9"," ")</f>
        <v xml:space="preserve"> </v>
      </c>
      <c r="Q53" s="11" t="str">
        <f>IF(VLOOKUP(D53,'Current OBD'!$B$6:$AK$2185,34,0)="Yes","10"," ")</f>
        <v xml:space="preserve"> </v>
      </c>
      <c r="R53" s="11" t="str">
        <f>IF(VLOOKUP(D53,'Current OBD'!$B$6:$AK$2185,35,0)="Yes","11"," ")</f>
        <v xml:space="preserve"> </v>
      </c>
      <c r="S53" s="11" t="str">
        <f>IF(VLOOKUP(D53,'Current OBD'!$B$6:$AK$2185,36,0)="Yes","12"," ")</f>
        <v xml:space="preserve"> </v>
      </c>
      <c r="T53" s="13">
        <f>VLOOKUP(D53,Pivot!$B$4:$F$2181,2,0)</f>
        <v>358</v>
      </c>
      <c r="U53" s="13">
        <f>VLOOKUP(D53,Pivot!$B$4:$F$2181,3,0)</f>
        <v>0</v>
      </c>
      <c r="V53" s="13">
        <f>VLOOKUP(D53,Pivot!$B$4:$F$2181,4,0)</f>
        <v>442</v>
      </c>
      <c r="W53" s="46">
        <f>IFERROR(VLOOKUP(D53,Pivot!$B$4:$H$2181,5,0),"")</f>
        <v>0.81</v>
      </c>
      <c r="X53" s="51">
        <f>IFERROR(VLOOKUP(D53,Pivot!$B$4:$H$2181,6,0),"")</f>
        <v>0</v>
      </c>
      <c r="Y53" s="46">
        <f>IFERROR(VLOOKUP(D53,Pivot!$B$4:$H$2181,7,0),"")</f>
        <v>0.81</v>
      </c>
    </row>
    <row r="54" spans="1:25" ht="15" customHeight="1" outlineLevel="2">
      <c r="A54" s="10" t="str">
        <f>VLOOKUP(D54,'Current OBD'!$B$6:$K$2185,4,0)</f>
        <v>Benton</v>
      </c>
      <c r="B54" s="10" t="str">
        <f>VLOOKUP(D54,'Current OBD'!$B$6:$K$2185,3,0)</f>
        <v>03-017</v>
      </c>
      <c r="C54" s="9" t="str">
        <f>VLOOKUP(D54,'Current OBD'!$B$6:$K$2185,2,0)</f>
        <v>Kennewick School District</v>
      </c>
      <c r="D54" s="24">
        <v>665519</v>
      </c>
      <c r="E54" s="9" t="str">
        <f>VLOOKUP(D54,'Current OBD'!$B$6:$K$2185,10,0)</f>
        <v>Park Middle School</v>
      </c>
      <c r="F54" s="11" t="str">
        <f>IF(VLOOKUP(D54,'Current OBD'!$B$6:$AK$2185,23,0)="Yes","PK"," ")</f>
        <v xml:space="preserve"> </v>
      </c>
      <c r="G54" s="11" t="str">
        <f>IF(VLOOKUP(D54,'Current OBD'!$B$6:$AK$2185,24,0)="Yes","K"," ")</f>
        <v xml:space="preserve"> </v>
      </c>
      <c r="H54" s="11" t="str">
        <f>IF(VLOOKUP(D54,'Current OBD'!$B$6:$AK$2185,25,0)="Yes",1," ")</f>
        <v xml:space="preserve"> </v>
      </c>
      <c r="I54" s="11" t="str">
        <f>IF(VLOOKUP(D54,'Current OBD'!$B$6:$AK$2185,26,0)="Yes","2"," ")</f>
        <v xml:space="preserve"> </v>
      </c>
      <c r="J54" s="11" t="str">
        <f>IF(VLOOKUP(D54,'Current OBD'!$B$6:$AK$2185,27,0)="Yes","3"," ")</f>
        <v xml:space="preserve"> </v>
      </c>
      <c r="K54" s="11" t="str">
        <f>IF(VLOOKUP(D54,'Current OBD'!$B$6:$AK$2185,28,0)="Yes","4"," ")</f>
        <v xml:space="preserve"> </v>
      </c>
      <c r="L54" s="11" t="str">
        <f>IF(VLOOKUP(D54,'Current OBD'!$B$6:$AK$2185,29,0)="Yes","5"," ")</f>
        <v xml:space="preserve"> </v>
      </c>
      <c r="M54" s="11" t="str">
        <f>IF(VLOOKUP(D54,'Current OBD'!$B$6:$AK$2185,30,0)="Yes","6"," ")</f>
        <v>6</v>
      </c>
      <c r="N54" s="11" t="str">
        <f>IF(VLOOKUP(D54,'Current OBD'!$B$6:$AK$2185,31,0)="Yes","7"," ")</f>
        <v>7</v>
      </c>
      <c r="O54" s="11" t="str">
        <f>IF(VLOOKUP(D54,'Current OBD'!$B$6:$AK$2185,32,0)="Yes","8"," ")</f>
        <v>8</v>
      </c>
      <c r="P54" s="11" t="str">
        <f>IF(VLOOKUP(D54,'Current OBD'!$B$6:$AK$2185,33,0)="Yes","9"," ")</f>
        <v xml:space="preserve"> </v>
      </c>
      <c r="Q54" s="11" t="str">
        <f>IF(VLOOKUP(D54,'Current OBD'!$B$6:$AK$2185,34,0)="Yes","10"," ")</f>
        <v xml:space="preserve"> </v>
      </c>
      <c r="R54" s="11" t="str">
        <f>IF(VLOOKUP(D54,'Current OBD'!$B$6:$AK$2185,35,0)="Yes","11"," ")</f>
        <v xml:space="preserve"> </v>
      </c>
      <c r="S54" s="11" t="str">
        <f>IF(VLOOKUP(D54,'Current OBD'!$B$6:$AK$2185,36,0)="Yes","12"," ")</f>
        <v xml:space="preserve"> </v>
      </c>
      <c r="T54" s="13">
        <f>VLOOKUP(D54,Pivot!$B$4:$F$2181,2,0)</f>
        <v>700</v>
      </c>
      <c r="U54" s="13">
        <f>VLOOKUP(D54,Pivot!$B$4:$F$2181,3,0)</f>
        <v>0</v>
      </c>
      <c r="V54" s="13">
        <f>VLOOKUP(D54,Pivot!$B$4:$F$2181,4,0)</f>
        <v>700</v>
      </c>
      <c r="W54" s="46">
        <f>IFERROR(VLOOKUP(D54,Pivot!$B$4:$H$2181,5,0),"")</f>
        <v>1</v>
      </c>
      <c r="X54" s="51">
        <f>IFERROR(VLOOKUP(D54,Pivot!$B$4:$H$2181,6,0),"")</f>
        <v>0</v>
      </c>
      <c r="Y54" s="46">
        <f>IFERROR(VLOOKUP(D54,Pivot!$B$4:$H$2181,7,0),"")</f>
        <v>1</v>
      </c>
    </row>
    <row r="55" spans="1:25" ht="15" customHeight="1" outlineLevel="2">
      <c r="A55" s="10" t="str">
        <f>VLOOKUP(D55,'Current OBD'!$B$6:$K$2185,4,0)</f>
        <v>Benton</v>
      </c>
      <c r="B55" s="10" t="str">
        <f>VLOOKUP(D55,'Current OBD'!$B$6:$K$2185,3,0)</f>
        <v>03-017</v>
      </c>
      <c r="C55" s="9" t="str">
        <f>VLOOKUP(D55,'Current OBD'!$B$6:$K$2185,2,0)</f>
        <v>Kennewick School District</v>
      </c>
      <c r="D55" s="24">
        <v>664142</v>
      </c>
      <c r="E55" s="9" t="str">
        <f>VLOOKUP(D55,'Current OBD'!$B$6:$K$2185,10,0)</f>
        <v>Phoenix High School</v>
      </c>
      <c r="F55" s="11" t="str">
        <f>IF(VLOOKUP(D55,'Current OBD'!$B$6:$AK$2185,23,0)="Yes","PK"," ")</f>
        <v xml:space="preserve"> </v>
      </c>
      <c r="G55" s="11" t="str">
        <f>IF(VLOOKUP(D55,'Current OBD'!$B$6:$AK$2185,24,0)="Yes","K"," ")</f>
        <v xml:space="preserve"> </v>
      </c>
      <c r="H55" s="11" t="str">
        <f>IF(VLOOKUP(D55,'Current OBD'!$B$6:$AK$2185,25,0)="Yes",1," ")</f>
        <v xml:space="preserve"> </v>
      </c>
      <c r="I55" s="11" t="str">
        <f>IF(VLOOKUP(D55,'Current OBD'!$B$6:$AK$2185,26,0)="Yes","2"," ")</f>
        <v xml:space="preserve"> </v>
      </c>
      <c r="J55" s="11" t="str">
        <f>IF(VLOOKUP(D55,'Current OBD'!$B$6:$AK$2185,27,0)="Yes","3"," ")</f>
        <v xml:space="preserve"> </v>
      </c>
      <c r="K55" s="11" t="str">
        <f>IF(VLOOKUP(D55,'Current OBD'!$B$6:$AK$2185,28,0)="Yes","4"," ")</f>
        <v xml:space="preserve"> </v>
      </c>
      <c r="L55" s="11" t="str">
        <f>IF(VLOOKUP(D55,'Current OBD'!$B$6:$AK$2185,29,0)="Yes","5"," ")</f>
        <v xml:space="preserve"> </v>
      </c>
      <c r="M55" s="11" t="str">
        <f>IF(VLOOKUP(D55,'Current OBD'!$B$6:$AK$2185,30,0)="Yes","6"," ")</f>
        <v xml:space="preserve"> </v>
      </c>
      <c r="N55" s="11" t="str">
        <f>IF(VLOOKUP(D55,'Current OBD'!$B$6:$AK$2185,31,0)="Yes","7"," ")</f>
        <v xml:space="preserve"> </v>
      </c>
      <c r="O55" s="11" t="str">
        <f>IF(VLOOKUP(D55,'Current OBD'!$B$6:$AK$2185,32,0)="Yes","8"," ")</f>
        <v xml:space="preserve"> </v>
      </c>
      <c r="P55" s="11" t="str">
        <f>IF(VLOOKUP(D55,'Current OBD'!$B$6:$AK$2185,33,0)="Yes","9"," ")</f>
        <v>9</v>
      </c>
      <c r="Q55" s="11" t="str">
        <f>IF(VLOOKUP(D55,'Current OBD'!$B$6:$AK$2185,34,0)="Yes","10"," ")</f>
        <v>10</v>
      </c>
      <c r="R55" s="11" t="str">
        <f>IF(VLOOKUP(D55,'Current OBD'!$B$6:$AK$2185,35,0)="Yes","11"," ")</f>
        <v>11</v>
      </c>
      <c r="S55" s="11" t="str">
        <f>IF(VLOOKUP(D55,'Current OBD'!$B$6:$AK$2185,36,0)="Yes","12"," ")</f>
        <v>12</v>
      </c>
      <c r="T55" s="13">
        <f>VLOOKUP(D55,Pivot!$B$4:$F$2181,2,0)</f>
        <v>48</v>
      </c>
      <c r="U55" s="13">
        <f>VLOOKUP(D55,Pivot!$B$4:$F$2181,3,0)</f>
        <v>0</v>
      </c>
      <c r="V55" s="13">
        <f>VLOOKUP(D55,Pivot!$B$4:$F$2181,4,0)</f>
        <v>60</v>
      </c>
      <c r="W55" s="46">
        <f>IFERROR(VLOOKUP(D55,Pivot!$B$4:$H$2181,5,0),"")</f>
        <v>0.8</v>
      </c>
      <c r="X55" s="51">
        <f>IFERROR(VLOOKUP(D55,Pivot!$B$4:$H$2181,6,0),"")</f>
        <v>0</v>
      </c>
      <c r="Y55" s="46">
        <f>IFERROR(VLOOKUP(D55,Pivot!$B$4:$H$2181,7,0),"")</f>
        <v>0.8</v>
      </c>
    </row>
    <row r="56" spans="1:25" ht="15" customHeight="1" outlineLevel="2">
      <c r="A56" s="10" t="str">
        <f>VLOOKUP(D56,'Current OBD'!$B$6:$K$2185,4,0)</f>
        <v>Benton</v>
      </c>
      <c r="B56" s="10" t="str">
        <f>VLOOKUP(D56,'Current OBD'!$B$6:$K$2185,3,0)</f>
        <v>03-017</v>
      </c>
      <c r="C56" s="9" t="str">
        <f>VLOOKUP(D56,'Current OBD'!$B$6:$K$2185,2,0)</f>
        <v>Kennewick School District</v>
      </c>
      <c r="D56" s="24">
        <v>661131</v>
      </c>
      <c r="E56" s="9" t="str">
        <f>VLOOKUP(D56,'Current OBD'!$B$6:$K$2185,10,0)</f>
        <v>Ridge View Elementary</v>
      </c>
      <c r="F56" s="11" t="str">
        <f>IF(VLOOKUP(D56,'Current OBD'!$B$6:$AK$2185,23,0)="Yes","PK"," ")</f>
        <v xml:space="preserve"> </v>
      </c>
      <c r="G56" s="11" t="str">
        <f>IF(VLOOKUP(D56,'Current OBD'!$B$6:$AK$2185,24,0)="Yes","K"," ")</f>
        <v>K</v>
      </c>
      <c r="H56" s="11">
        <f>IF(VLOOKUP(D56,'Current OBD'!$B$6:$AK$2185,25,0)="Yes",1," ")</f>
        <v>1</v>
      </c>
      <c r="I56" s="11" t="str">
        <f>IF(VLOOKUP(D56,'Current OBD'!$B$6:$AK$2185,26,0)="Yes","2"," ")</f>
        <v>2</v>
      </c>
      <c r="J56" s="11" t="str">
        <f>IF(VLOOKUP(D56,'Current OBD'!$B$6:$AK$2185,27,0)="Yes","3"," ")</f>
        <v>3</v>
      </c>
      <c r="K56" s="11" t="str">
        <f>IF(VLOOKUP(D56,'Current OBD'!$B$6:$AK$2185,28,0)="Yes","4"," ")</f>
        <v>4</v>
      </c>
      <c r="L56" s="11" t="str">
        <f>IF(VLOOKUP(D56,'Current OBD'!$B$6:$AK$2185,29,0)="Yes","5"," ")</f>
        <v>5</v>
      </c>
      <c r="M56" s="11" t="str">
        <f>IF(VLOOKUP(D56,'Current OBD'!$B$6:$AK$2185,30,0)="Yes","6"," ")</f>
        <v xml:space="preserve"> </v>
      </c>
      <c r="N56" s="11" t="str">
        <f>IF(VLOOKUP(D56,'Current OBD'!$B$6:$AK$2185,31,0)="Yes","7"," ")</f>
        <v xml:space="preserve"> </v>
      </c>
      <c r="O56" s="11" t="str">
        <f>IF(VLOOKUP(D56,'Current OBD'!$B$6:$AK$2185,32,0)="Yes","8"," ")</f>
        <v xml:space="preserve"> </v>
      </c>
      <c r="P56" s="11" t="str">
        <f>IF(VLOOKUP(D56,'Current OBD'!$B$6:$AK$2185,33,0)="Yes","9"," ")</f>
        <v xml:space="preserve"> </v>
      </c>
      <c r="Q56" s="11" t="str">
        <f>IF(VLOOKUP(D56,'Current OBD'!$B$6:$AK$2185,34,0)="Yes","10"," ")</f>
        <v xml:space="preserve"> </v>
      </c>
      <c r="R56" s="11" t="str">
        <f>IF(VLOOKUP(D56,'Current OBD'!$B$6:$AK$2185,35,0)="Yes","11"," ")</f>
        <v xml:space="preserve"> </v>
      </c>
      <c r="S56" s="11" t="str">
        <f>IF(VLOOKUP(D56,'Current OBD'!$B$6:$AK$2185,36,0)="Yes","12"," ")</f>
        <v xml:space="preserve"> </v>
      </c>
      <c r="T56" s="13">
        <f>VLOOKUP(D56,Pivot!$B$4:$F$2181,2,0)</f>
        <v>143</v>
      </c>
      <c r="U56" s="13">
        <f>VLOOKUP(D56,Pivot!$B$4:$F$2181,3,0)</f>
        <v>0</v>
      </c>
      <c r="V56" s="13">
        <f>VLOOKUP(D56,Pivot!$B$4:$F$2181,4,0)</f>
        <v>336</v>
      </c>
      <c r="W56" s="46">
        <f>IFERROR(VLOOKUP(D56,Pivot!$B$4:$H$2181,5,0),"")</f>
        <v>0.42559999999999998</v>
      </c>
      <c r="X56" s="51">
        <f>IFERROR(VLOOKUP(D56,Pivot!$B$4:$H$2181,6,0),"")</f>
        <v>0</v>
      </c>
      <c r="Y56" s="46">
        <f>IFERROR(VLOOKUP(D56,Pivot!$B$4:$H$2181,7,0),"")</f>
        <v>0.42559999999999998</v>
      </c>
    </row>
    <row r="57" spans="1:25" ht="15" customHeight="1" outlineLevel="2">
      <c r="A57" s="10" t="str">
        <f>VLOOKUP(D57,'Current OBD'!$B$6:$K$2185,4,0)</f>
        <v>Benton</v>
      </c>
      <c r="B57" s="10" t="str">
        <f>VLOOKUP(D57,'Current OBD'!$B$6:$K$2185,3,0)</f>
        <v>03-017</v>
      </c>
      <c r="C57" s="9" t="str">
        <f>VLOOKUP(D57,'Current OBD'!$B$6:$K$2185,2,0)</f>
        <v>Kennewick School District</v>
      </c>
      <c r="D57" s="24">
        <v>684422</v>
      </c>
      <c r="E57" s="9" t="str">
        <f>VLOOKUP(D57,'Current OBD'!$B$6:$K$2185,10,0)</f>
        <v>Sage Crest Elementary School</v>
      </c>
      <c r="F57" s="11" t="str">
        <f>IF(VLOOKUP(D57,'Current OBD'!$B$6:$AK$2185,23,0)="Yes","PK"," ")</f>
        <v xml:space="preserve"> </v>
      </c>
      <c r="G57" s="11" t="str">
        <f>IF(VLOOKUP(D57,'Current OBD'!$B$6:$AK$2185,24,0)="Yes","K"," ")</f>
        <v>K</v>
      </c>
      <c r="H57" s="11">
        <f>IF(VLOOKUP(D57,'Current OBD'!$B$6:$AK$2185,25,0)="Yes",1," ")</f>
        <v>1</v>
      </c>
      <c r="I57" s="11" t="str">
        <f>IF(VLOOKUP(D57,'Current OBD'!$B$6:$AK$2185,26,0)="Yes","2"," ")</f>
        <v>2</v>
      </c>
      <c r="J57" s="11" t="str">
        <f>IF(VLOOKUP(D57,'Current OBD'!$B$6:$AK$2185,27,0)="Yes","3"," ")</f>
        <v>3</v>
      </c>
      <c r="K57" s="11" t="str">
        <f>IF(VLOOKUP(D57,'Current OBD'!$B$6:$AK$2185,28,0)="Yes","4"," ")</f>
        <v>4</v>
      </c>
      <c r="L57" s="11" t="str">
        <f>IF(VLOOKUP(D57,'Current OBD'!$B$6:$AK$2185,29,0)="Yes","5"," ")</f>
        <v>5</v>
      </c>
      <c r="M57" s="11" t="str">
        <f>IF(VLOOKUP(D57,'Current OBD'!$B$6:$AK$2185,30,0)="Yes","6"," ")</f>
        <v xml:space="preserve"> </v>
      </c>
      <c r="N57" s="11" t="str">
        <f>IF(VLOOKUP(D57,'Current OBD'!$B$6:$AK$2185,31,0)="Yes","7"," ")</f>
        <v xml:space="preserve"> </v>
      </c>
      <c r="O57" s="11" t="str">
        <f>IF(VLOOKUP(D57,'Current OBD'!$B$6:$AK$2185,32,0)="Yes","8"," ")</f>
        <v xml:space="preserve"> </v>
      </c>
      <c r="P57" s="11" t="str">
        <f>IF(VLOOKUP(D57,'Current OBD'!$B$6:$AK$2185,33,0)="Yes","9"," ")</f>
        <v xml:space="preserve"> </v>
      </c>
      <c r="Q57" s="11" t="str">
        <f>IF(VLOOKUP(D57,'Current OBD'!$B$6:$AK$2185,34,0)="Yes","10"," ")</f>
        <v xml:space="preserve"> </v>
      </c>
      <c r="R57" s="11" t="str">
        <f>IF(VLOOKUP(D57,'Current OBD'!$B$6:$AK$2185,35,0)="Yes","11"," ")</f>
        <v xml:space="preserve"> </v>
      </c>
      <c r="S57" s="11" t="str">
        <f>IF(VLOOKUP(D57,'Current OBD'!$B$6:$AK$2185,36,0)="Yes","12"," ")</f>
        <v xml:space="preserve"> </v>
      </c>
      <c r="T57" s="13">
        <f>VLOOKUP(D57,Pivot!$B$4:$F$2181,2,0)</f>
        <v>302</v>
      </c>
      <c r="U57" s="13">
        <f>VLOOKUP(D57,Pivot!$B$4:$F$2181,3,0)</f>
        <v>0</v>
      </c>
      <c r="V57" s="13">
        <f>VLOOKUP(D57,Pivot!$B$4:$F$2181,4,0)</f>
        <v>623</v>
      </c>
      <c r="W57" s="46">
        <f>IFERROR(VLOOKUP(D57,Pivot!$B$4:$H$2181,5,0),"")</f>
        <v>0.48480000000000001</v>
      </c>
      <c r="X57" s="51">
        <f>IFERROR(VLOOKUP(D57,Pivot!$B$4:$H$2181,6,0),"")</f>
        <v>0</v>
      </c>
      <c r="Y57" s="46">
        <f>IFERROR(VLOOKUP(D57,Pivot!$B$4:$H$2181,7,0),"")</f>
        <v>0.48480000000000001</v>
      </c>
    </row>
    <row r="58" spans="1:25" ht="15" customHeight="1" outlineLevel="2">
      <c r="A58" s="10" t="str">
        <f>VLOOKUP(D58,'Current OBD'!$B$6:$K$2185,4,0)</f>
        <v>Benton</v>
      </c>
      <c r="B58" s="10" t="str">
        <f>VLOOKUP(D58,'Current OBD'!$B$6:$K$2185,3,0)</f>
        <v>03-017</v>
      </c>
      <c r="C58" s="9" t="str">
        <f>VLOOKUP(D58,'Current OBD'!$B$6:$K$2185,2,0)</f>
        <v>Kennewick School District</v>
      </c>
      <c r="D58" s="24">
        <v>661132</v>
      </c>
      <c r="E58" s="9" t="str">
        <f>VLOOKUP(D58,'Current OBD'!$B$6:$K$2185,10,0)</f>
        <v>Southgate Elementary</v>
      </c>
      <c r="F58" s="11" t="str">
        <f>IF(VLOOKUP(D58,'Current OBD'!$B$6:$AK$2185,23,0)="Yes","PK"," ")</f>
        <v xml:space="preserve"> </v>
      </c>
      <c r="G58" s="11" t="str">
        <f>IF(VLOOKUP(D58,'Current OBD'!$B$6:$AK$2185,24,0)="Yes","K"," ")</f>
        <v>K</v>
      </c>
      <c r="H58" s="11">
        <f>IF(VLOOKUP(D58,'Current OBD'!$B$6:$AK$2185,25,0)="Yes",1," ")</f>
        <v>1</v>
      </c>
      <c r="I58" s="11" t="str">
        <f>IF(VLOOKUP(D58,'Current OBD'!$B$6:$AK$2185,26,0)="Yes","2"," ")</f>
        <v>2</v>
      </c>
      <c r="J58" s="11" t="str">
        <f>IF(VLOOKUP(D58,'Current OBD'!$B$6:$AK$2185,27,0)="Yes","3"," ")</f>
        <v>3</v>
      </c>
      <c r="K58" s="11" t="str">
        <f>IF(VLOOKUP(D58,'Current OBD'!$B$6:$AK$2185,28,0)="Yes","4"," ")</f>
        <v>4</v>
      </c>
      <c r="L58" s="11" t="str">
        <f>IF(VLOOKUP(D58,'Current OBD'!$B$6:$AK$2185,29,0)="Yes","5"," ")</f>
        <v>5</v>
      </c>
      <c r="M58" s="11" t="str">
        <f>IF(VLOOKUP(D58,'Current OBD'!$B$6:$AK$2185,30,0)="Yes","6"," ")</f>
        <v xml:space="preserve"> </v>
      </c>
      <c r="N58" s="11" t="str">
        <f>IF(VLOOKUP(D58,'Current OBD'!$B$6:$AK$2185,31,0)="Yes","7"," ")</f>
        <v xml:space="preserve"> </v>
      </c>
      <c r="O58" s="11" t="str">
        <f>IF(VLOOKUP(D58,'Current OBD'!$B$6:$AK$2185,32,0)="Yes","8"," ")</f>
        <v xml:space="preserve"> </v>
      </c>
      <c r="P58" s="11" t="str">
        <f>IF(VLOOKUP(D58,'Current OBD'!$B$6:$AK$2185,33,0)="Yes","9"," ")</f>
        <v xml:space="preserve"> </v>
      </c>
      <c r="Q58" s="11" t="str">
        <f>IF(VLOOKUP(D58,'Current OBD'!$B$6:$AK$2185,34,0)="Yes","10"," ")</f>
        <v xml:space="preserve"> </v>
      </c>
      <c r="R58" s="11" t="str">
        <f>IF(VLOOKUP(D58,'Current OBD'!$B$6:$AK$2185,35,0)="Yes","11"," ")</f>
        <v xml:space="preserve"> </v>
      </c>
      <c r="S58" s="11" t="str">
        <f>IF(VLOOKUP(D58,'Current OBD'!$B$6:$AK$2185,36,0)="Yes","12"," ")</f>
        <v xml:space="preserve"> </v>
      </c>
      <c r="T58" s="13">
        <f>VLOOKUP(D58,Pivot!$B$4:$F$2181,2,0)</f>
        <v>399</v>
      </c>
      <c r="U58" s="13">
        <f>VLOOKUP(D58,Pivot!$B$4:$F$2181,3,0)</f>
        <v>0</v>
      </c>
      <c r="V58" s="13">
        <f>VLOOKUP(D58,Pivot!$B$4:$F$2181,4,0)</f>
        <v>439</v>
      </c>
      <c r="W58" s="46">
        <f>IFERROR(VLOOKUP(D58,Pivot!$B$4:$H$2181,5,0),"")</f>
        <v>0.90890000000000004</v>
      </c>
      <c r="X58" s="51">
        <f>IFERROR(VLOOKUP(D58,Pivot!$B$4:$H$2181,6,0),"")</f>
        <v>0</v>
      </c>
      <c r="Y58" s="46">
        <f>IFERROR(VLOOKUP(D58,Pivot!$B$4:$H$2181,7,0),"")</f>
        <v>0.90890000000000004</v>
      </c>
    </row>
    <row r="59" spans="1:25" ht="15" customHeight="1" outlineLevel="2">
      <c r="A59" s="10" t="str">
        <f>VLOOKUP(D59,'Current OBD'!$B$6:$K$2185,4,0)</f>
        <v>Benton</v>
      </c>
      <c r="B59" s="10" t="str">
        <f>VLOOKUP(D59,'Current OBD'!$B$6:$K$2185,3,0)</f>
        <v>03-017</v>
      </c>
      <c r="C59" s="9" t="str">
        <f>VLOOKUP(D59,'Current OBD'!$B$6:$K$2185,2,0)</f>
        <v>Kennewick School District</v>
      </c>
      <c r="D59" s="24">
        <v>661143</v>
      </c>
      <c r="E59" s="9" t="str">
        <f>VLOOKUP(D59,'Current OBD'!$B$6:$K$2185,10,0)</f>
        <v>Southridge High School</v>
      </c>
      <c r="F59" s="11" t="str">
        <f>IF(VLOOKUP(D59,'Current OBD'!$B$6:$AK$2185,23,0)="Yes","PK"," ")</f>
        <v xml:space="preserve"> </v>
      </c>
      <c r="G59" s="11" t="str">
        <f>IF(VLOOKUP(D59,'Current OBD'!$B$6:$AK$2185,24,0)="Yes","K"," ")</f>
        <v xml:space="preserve"> </v>
      </c>
      <c r="H59" s="11" t="str">
        <f>IF(VLOOKUP(D59,'Current OBD'!$B$6:$AK$2185,25,0)="Yes",1," ")</f>
        <v xml:space="preserve"> </v>
      </c>
      <c r="I59" s="11" t="str">
        <f>IF(VLOOKUP(D59,'Current OBD'!$B$6:$AK$2185,26,0)="Yes","2"," ")</f>
        <v xml:space="preserve"> </v>
      </c>
      <c r="J59" s="11" t="str">
        <f>IF(VLOOKUP(D59,'Current OBD'!$B$6:$AK$2185,27,0)="Yes","3"," ")</f>
        <v xml:space="preserve"> </v>
      </c>
      <c r="K59" s="11" t="str">
        <f>IF(VLOOKUP(D59,'Current OBD'!$B$6:$AK$2185,28,0)="Yes","4"," ")</f>
        <v xml:space="preserve"> </v>
      </c>
      <c r="L59" s="11" t="str">
        <f>IF(VLOOKUP(D59,'Current OBD'!$B$6:$AK$2185,29,0)="Yes","5"," ")</f>
        <v xml:space="preserve"> </v>
      </c>
      <c r="M59" s="11" t="str">
        <f>IF(VLOOKUP(D59,'Current OBD'!$B$6:$AK$2185,30,0)="Yes","6"," ")</f>
        <v xml:space="preserve"> </v>
      </c>
      <c r="N59" s="11" t="str">
        <f>IF(VLOOKUP(D59,'Current OBD'!$B$6:$AK$2185,31,0)="Yes","7"," ")</f>
        <v xml:space="preserve"> </v>
      </c>
      <c r="O59" s="11" t="str">
        <f>IF(VLOOKUP(D59,'Current OBD'!$B$6:$AK$2185,32,0)="Yes","8"," ")</f>
        <v xml:space="preserve"> </v>
      </c>
      <c r="P59" s="11" t="str">
        <f>IF(VLOOKUP(D59,'Current OBD'!$B$6:$AK$2185,33,0)="Yes","9"," ")</f>
        <v>9</v>
      </c>
      <c r="Q59" s="11" t="str">
        <f>IF(VLOOKUP(D59,'Current OBD'!$B$6:$AK$2185,34,0)="Yes","10"," ")</f>
        <v>10</v>
      </c>
      <c r="R59" s="11" t="str">
        <f>IF(VLOOKUP(D59,'Current OBD'!$B$6:$AK$2185,35,0)="Yes","11"," ")</f>
        <v>11</v>
      </c>
      <c r="S59" s="11" t="str">
        <f>IF(VLOOKUP(D59,'Current OBD'!$B$6:$AK$2185,36,0)="Yes","12"," ")</f>
        <v>12</v>
      </c>
      <c r="T59" s="13">
        <f>VLOOKUP(D59,Pivot!$B$4:$F$2181,2,0)</f>
        <v>1310</v>
      </c>
      <c r="U59" s="13">
        <f>VLOOKUP(D59,Pivot!$B$4:$F$2181,3,0)</f>
        <v>0</v>
      </c>
      <c r="V59" s="13">
        <f>VLOOKUP(D59,Pivot!$B$4:$F$2181,4,0)</f>
        <v>1656</v>
      </c>
      <c r="W59" s="46">
        <f>IFERROR(VLOOKUP(D59,Pivot!$B$4:$H$2181,5,0),"")</f>
        <v>0.79110000000000003</v>
      </c>
      <c r="X59" s="51">
        <f>IFERROR(VLOOKUP(D59,Pivot!$B$4:$H$2181,6,0),"")</f>
        <v>0</v>
      </c>
      <c r="Y59" s="46">
        <f>IFERROR(VLOOKUP(D59,Pivot!$B$4:$H$2181,7,0),"")</f>
        <v>0.79110000000000003</v>
      </c>
    </row>
    <row r="60" spans="1:25" ht="15" customHeight="1" outlineLevel="2">
      <c r="A60" s="10" t="str">
        <f>VLOOKUP(D60,'Current OBD'!$B$6:$K$2185,4,0)</f>
        <v>Benton</v>
      </c>
      <c r="B60" s="10" t="str">
        <f>VLOOKUP(D60,'Current OBD'!$B$6:$K$2185,3,0)</f>
        <v>03-017</v>
      </c>
      <c r="C60" s="9" t="str">
        <f>VLOOKUP(D60,'Current OBD'!$B$6:$K$2185,2,0)</f>
        <v>Kennewick School District</v>
      </c>
      <c r="D60" s="24">
        <v>661133</v>
      </c>
      <c r="E60" s="9" t="str">
        <f>VLOOKUP(D60,'Current OBD'!$B$6:$K$2185,10,0)</f>
        <v>Sunset View Elementary</v>
      </c>
      <c r="F60" s="11" t="str">
        <f>IF(VLOOKUP(D60,'Current OBD'!$B$6:$AK$2185,23,0)="Yes","PK"," ")</f>
        <v xml:space="preserve"> </v>
      </c>
      <c r="G60" s="11" t="str">
        <f>IF(VLOOKUP(D60,'Current OBD'!$B$6:$AK$2185,24,0)="Yes","K"," ")</f>
        <v>K</v>
      </c>
      <c r="H60" s="11">
        <f>IF(VLOOKUP(D60,'Current OBD'!$B$6:$AK$2185,25,0)="Yes",1," ")</f>
        <v>1</v>
      </c>
      <c r="I60" s="11" t="str">
        <f>IF(VLOOKUP(D60,'Current OBD'!$B$6:$AK$2185,26,0)="Yes","2"," ")</f>
        <v>2</v>
      </c>
      <c r="J60" s="11" t="str">
        <f>IF(VLOOKUP(D60,'Current OBD'!$B$6:$AK$2185,27,0)="Yes","3"," ")</f>
        <v>3</v>
      </c>
      <c r="K60" s="11" t="str">
        <f>IF(VLOOKUP(D60,'Current OBD'!$B$6:$AK$2185,28,0)="Yes","4"," ")</f>
        <v>4</v>
      </c>
      <c r="L60" s="11" t="str">
        <f>IF(VLOOKUP(D60,'Current OBD'!$B$6:$AK$2185,29,0)="Yes","5"," ")</f>
        <v>5</v>
      </c>
      <c r="M60" s="11" t="str">
        <f>IF(VLOOKUP(D60,'Current OBD'!$B$6:$AK$2185,30,0)="Yes","6"," ")</f>
        <v xml:space="preserve"> </v>
      </c>
      <c r="N60" s="11" t="str">
        <f>IF(VLOOKUP(D60,'Current OBD'!$B$6:$AK$2185,31,0)="Yes","7"," ")</f>
        <v xml:space="preserve"> </v>
      </c>
      <c r="O60" s="11" t="str">
        <f>IF(VLOOKUP(D60,'Current OBD'!$B$6:$AK$2185,32,0)="Yes","8"," ")</f>
        <v xml:space="preserve"> </v>
      </c>
      <c r="P60" s="11" t="str">
        <f>IF(VLOOKUP(D60,'Current OBD'!$B$6:$AK$2185,33,0)="Yes","9"," ")</f>
        <v xml:space="preserve"> </v>
      </c>
      <c r="Q60" s="11" t="str">
        <f>IF(VLOOKUP(D60,'Current OBD'!$B$6:$AK$2185,34,0)="Yes","10"," ")</f>
        <v xml:space="preserve"> </v>
      </c>
      <c r="R60" s="11" t="str">
        <f>IF(VLOOKUP(D60,'Current OBD'!$B$6:$AK$2185,35,0)="Yes","11"," ")</f>
        <v xml:space="preserve"> </v>
      </c>
      <c r="S60" s="11" t="str">
        <f>IF(VLOOKUP(D60,'Current OBD'!$B$6:$AK$2185,36,0)="Yes","12"," ")</f>
        <v xml:space="preserve"> </v>
      </c>
      <c r="T60" s="13">
        <f>VLOOKUP(D60,Pivot!$B$4:$F$2181,2,0)</f>
        <v>269</v>
      </c>
      <c r="U60" s="13">
        <f>VLOOKUP(D60,Pivot!$B$4:$F$2181,3,0)</f>
        <v>0</v>
      </c>
      <c r="V60" s="13">
        <f>VLOOKUP(D60,Pivot!$B$4:$F$2181,4,0)</f>
        <v>386</v>
      </c>
      <c r="W60" s="46">
        <f>IFERROR(VLOOKUP(D60,Pivot!$B$4:$H$2181,5,0),"")</f>
        <v>0.69689999999999996</v>
      </c>
      <c r="X60" s="51">
        <f>IFERROR(VLOOKUP(D60,Pivot!$B$4:$H$2181,6,0),"")</f>
        <v>0</v>
      </c>
      <c r="Y60" s="46">
        <f>IFERROR(VLOOKUP(D60,Pivot!$B$4:$H$2181,7,0),"")</f>
        <v>0.69689999999999996</v>
      </c>
    </row>
    <row r="61" spans="1:25" ht="15" customHeight="1" outlineLevel="2">
      <c r="A61" s="10" t="str">
        <f>VLOOKUP(D61,'Current OBD'!$B$6:$K$2185,4,0)</f>
        <v>Benton</v>
      </c>
      <c r="B61" s="10" t="str">
        <f>VLOOKUP(D61,'Current OBD'!$B$6:$K$2185,3,0)</f>
        <v>03-017</v>
      </c>
      <c r="C61" s="9" t="str">
        <f>VLOOKUP(D61,'Current OBD'!$B$6:$K$2185,2,0)</f>
        <v>Kennewick School District</v>
      </c>
      <c r="D61" s="24">
        <v>661144</v>
      </c>
      <c r="E61" s="9" t="str">
        <f>VLOOKUP(D61,'Current OBD'!$B$6:$K$2185,10,0)</f>
        <v>Tri-Tech Skills Center</v>
      </c>
      <c r="F61" s="11" t="str">
        <f>IF(VLOOKUP(D61,'Current OBD'!$B$6:$AK$2185,23,0)="Yes","PK"," ")</f>
        <v xml:space="preserve"> </v>
      </c>
      <c r="G61" s="11" t="str">
        <f>IF(VLOOKUP(D61,'Current OBD'!$B$6:$AK$2185,24,0)="Yes","K"," ")</f>
        <v xml:space="preserve"> </v>
      </c>
      <c r="H61" s="11" t="str">
        <f>IF(VLOOKUP(D61,'Current OBD'!$B$6:$AK$2185,25,0)="Yes",1," ")</f>
        <v xml:space="preserve"> </v>
      </c>
      <c r="I61" s="11" t="str">
        <f>IF(VLOOKUP(D61,'Current OBD'!$B$6:$AK$2185,26,0)="Yes","2"," ")</f>
        <v xml:space="preserve"> </v>
      </c>
      <c r="J61" s="11" t="str">
        <f>IF(VLOOKUP(D61,'Current OBD'!$B$6:$AK$2185,27,0)="Yes","3"," ")</f>
        <v xml:space="preserve"> </v>
      </c>
      <c r="K61" s="11" t="str">
        <f>IF(VLOOKUP(D61,'Current OBD'!$B$6:$AK$2185,28,0)="Yes","4"," ")</f>
        <v xml:space="preserve"> </v>
      </c>
      <c r="L61" s="11" t="str">
        <f>IF(VLOOKUP(D61,'Current OBD'!$B$6:$AK$2185,29,0)="Yes","5"," ")</f>
        <v xml:space="preserve"> </v>
      </c>
      <c r="M61" s="11" t="str">
        <f>IF(VLOOKUP(D61,'Current OBD'!$B$6:$AK$2185,30,0)="Yes","6"," ")</f>
        <v xml:space="preserve"> </v>
      </c>
      <c r="N61" s="11" t="str">
        <f>IF(VLOOKUP(D61,'Current OBD'!$B$6:$AK$2185,31,0)="Yes","7"," ")</f>
        <v xml:space="preserve"> </v>
      </c>
      <c r="O61" s="11" t="str">
        <f>IF(VLOOKUP(D61,'Current OBD'!$B$6:$AK$2185,32,0)="Yes","8"," ")</f>
        <v xml:space="preserve"> </v>
      </c>
      <c r="P61" s="11" t="str">
        <f>IF(VLOOKUP(D61,'Current OBD'!$B$6:$AK$2185,33,0)="Yes","9"," ")</f>
        <v>9</v>
      </c>
      <c r="Q61" s="11" t="str">
        <f>IF(VLOOKUP(D61,'Current OBD'!$B$6:$AK$2185,34,0)="Yes","10"," ")</f>
        <v>10</v>
      </c>
      <c r="R61" s="11" t="str">
        <f>IF(VLOOKUP(D61,'Current OBD'!$B$6:$AK$2185,35,0)="Yes","11"," ")</f>
        <v>11</v>
      </c>
      <c r="S61" s="11" t="str">
        <f>IF(VLOOKUP(D61,'Current OBD'!$B$6:$AK$2185,36,0)="Yes","12"," ")</f>
        <v>12</v>
      </c>
      <c r="T61" s="13">
        <f>VLOOKUP(D61,Pivot!$B$4:$F$2181,2,0)</f>
        <v>311</v>
      </c>
      <c r="U61" s="13">
        <f>VLOOKUP(D61,Pivot!$B$4:$F$2181,3,0)</f>
        <v>0</v>
      </c>
      <c r="V61" s="13">
        <f>VLOOKUP(D61,Pivot!$B$4:$F$2181,4,0)</f>
        <v>659</v>
      </c>
      <c r="W61" s="46">
        <f>IFERROR(VLOOKUP(D61,Pivot!$B$4:$H$2181,5,0),"")</f>
        <v>0.47189999999999999</v>
      </c>
      <c r="X61" s="51">
        <f>IFERROR(VLOOKUP(D61,Pivot!$B$4:$H$2181,6,0),"")</f>
        <v>0</v>
      </c>
      <c r="Y61" s="46">
        <f>IFERROR(VLOOKUP(D61,Pivot!$B$4:$H$2181,7,0),"")</f>
        <v>0.47189999999999999</v>
      </c>
    </row>
    <row r="62" spans="1:25" ht="15" customHeight="1" outlineLevel="2">
      <c r="A62" s="10" t="str">
        <f>VLOOKUP(D62,'Current OBD'!$B$6:$K$2185,4,0)</f>
        <v>Benton</v>
      </c>
      <c r="B62" s="10" t="str">
        <f>VLOOKUP(D62,'Current OBD'!$B$6:$K$2185,3,0)</f>
        <v>03-017</v>
      </c>
      <c r="C62" s="9" t="str">
        <f>VLOOKUP(D62,'Current OBD'!$B$6:$K$2185,2,0)</f>
        <v>Kennewick School District</v>
      </c>
      <c r="D62" s="24">
        <v>663963</v>
      </c>
      <c r="E62" s="9" t="str">
        <f>VLOOKUP(D62,'Current OBD'!$B$6:$K$2185,10,0)</f>
        <v>Vista Elementary School</v>
      </c>
      <c r="F62" s="11" t="str">
        <f>IF(VLOOKUP(D62,'Current OBD'!$B$6:$AK$2185,23,0)="Yes","PK"," ")</f>
        <v xml:space="preserve"> </v>
      </c>
      <c r="G62" s="11" t="str">
        <f>IF(VLOOKUP(D62,'Current OBD'!$B$6:$AK$2185,24,0)="Yes","K"," ")</f>
        <v>K</v>
      </c>
      <c r="H62" s="11">
        <f>IF(VLOOKUP(D62,'Current OBD'!$B$6:$AK$2185,25,0)="Yes",1," ")</f>
        <v>1</v>
      </c>
      <c r="I62" s="11" t="str">
        <f>IF(VLOOKUP(D62,'Current OBD'!$B$6:$AK$2185,26,0)="Yes","2"," ")</f>
        <v>2</v>
      </c>
      <c r="J62" s="11" t="str">
        <f>IF(VLOOKUP(D62,'Current OBD'!$B$6:$AK$2185,27,0)="Yes","3"," ")</f>
        <v>3</v>
      </c>
      <c r="K62" s="11" t="str">
        <f>IF(VLOOKUP(D62,'Current OBD'!$B$6:$AK$2185,28,0)="Yes","4"," ")</f>
        <v>4</v>
      </c>
      <c r="L62" s="11" t="str">
        <f>IF(VLOOKUP(D62,'Current OBD'!$B$6:$AK$2185,29,0)="Yes","5"," ")</f>
        <v>5</v>
      </c>
      <c r="M62" s="11" t="str">
        <f>IF(VLOOKUP(D62,'Current OBD'!$B$6:$AK$2185,30,0)="Yes","6"," ")</f>
        <v xml:space="preserve"> </v>
      </c>
      <c r="N62" s="11" t="str">
        <f>IF(VLOOKUP(D62,'Current OBD'!$B$6:$AK$2185,31,0)="Yes","7"," ")</f>
        <v xml:space="preserve"> </v>
      </c>
      <c r="O62" s="11" t="str">
        <f>IF(VLOOKUP(D62,'Current OBD'!$B$6:$AK$2185,32,0)="Yes","8"," ")</f>
        <v xml:space="preserve"> </v>
      </c>
      <c r="P62" s="11" t="str">
        <f>IF(VLOOKUP(D62,'Current OBD'!$B$6:$AK$2185,33,0)="Yes","9"," ")</f>
        <v xml:space="preserve"> </v>
      </c>
      <c r="Q62" s="11" t="str">
        <f>IF(VLOOKUP(D62,'Current OBD'!$B$6:$AK$2185,34,0)="Yes","10"," ")</f>
        <v xml:space="preserve"> </v>
      </c>
      <c r="R62" s="11" t="str">
        <f>IF(VLOOKUP(D62,'Current OBD'!$B$6:$AK$2185,35,0)="Yes","11"," ")</f>
        <v xml:space="preserve"> </v>
      </c>
      <c r="S62" s="11" t="str">
        <f>IF(VLOOKUP(D62,'Current OBD'!$B$6:$AK$2185,36,0)="Yes","12"," ")</f>
        <v xml:space="preserve"> </v>
      </c>
      <c r="T62" s="13">
        <f>VLOOKUP(D62,Pivot!$B$4:$F$2181,2,0)</f>
        <v>361</v>
      </c>
      <c r="U62" s="13">
        <f>VLOOKUP(D62,Pivot!$B$4:$F$2181,3,0)</f>
        <v>0</v>
      </c>
      <c r="V62" s="13">
        <f>VLOOKUP(D62,Pivot!$B$4:$F$2181,4,0)</f>
        <v>361</v>
      </c>
      <c r="W62" s="46">
        <f>IFERROR(VLOOKUP(D62,Pivot!$B$4:$H$2181,5,0),"")</f>
        <v>1</v>
      </c>
      <c r="X62" s="51">
        <f>IFERROR(VLOOKUP(D62,Pivot!$B$4:$H$2181,6,0),"")</f>
        <v>0</v>
      </c>
      <c r="Y62" s="46">
        <f>IFERROR(VLOOKUP(D62,Pivot!$B$4:$H$2181,7,0),"")</f>
        <v>1</v>
      </c>
    </row>
    <row r="63" spans="1:25" ht="15" customHeight="1" outlineLevel="2">
      <c r="A63" s="10" t="str">
        <f>VLOOKUP(D63,'Current OBD'!$B$6:$K$2185,4,0)</f>
        <v>Benton</v>
      </c>
      <c r="B63" s="10" t="str">
        <f>VLOOKUP(D63,'Current OBD'!$B$6:$K$2185,3,0)</f>
        <v>03-017</v>
      </c>
      <c r="C63" s="9" t="str">
        <f>VLOOKUP(D63,'Current OBD'!$B$6:$K$2185,2,0)</f>
        <v>Kennewick School District</v>
      </c>
      <c r="D63" s="24">
        <v>663101</v>
      </c>
      <c r="E63" s="9" t="str">
        <f>VLOOKUP(D63,'Current OBD'!$B$6:$K$2185,10,0)</f>
        <v>Washington Elementary School</v>
      </c>
      <c r="F63" s="11" t="str">
        <f>IF(VLOOKUP(D63,'Current OBD'!$B$6:$AK$2185,23,0)="Yes","PK"," ")</f>
        <v xml:space="preserve"> </v>
      </c>
      <c r="G63" s="11" t="str">
        <f>IF(VLOOKUP(D63,'Current OBD'!$B$6:$AK$2185,24,0)="Yes","K"," ")</f>
        <v>K</v>
      </c>
      <c r="H63" s="11">
        <f>IF(VLOOKUP(D63,'Current OBD'!$B$6:$AK$2185,25,0)="Yes",1," ")</f>
        <v>1</v>
      </c>
      <c r="I63" s="11" t="str">
        <f>IF(VLOOKUP(D63,'Current OBD'!$B$6:$AK$2185,26,0)="Yes","2"," ")</f>
        <v>2</v>
      </c>
      <c r="J63" s="11" t="str">
        <f>IF(VLOOKUP(D63,'Current OBD'!$B$6:$AK$2185,27,0)="Yes","3"," ")</f>
        <v>3</v>
      </c>
      <c r="K63" s="11" t="str">
        <f>IF(VLOOKUP(D63,'Current OBD'!$B$6:$AK$2185,28,0)="Yes","4"," ")</f>
        <v>4</v>
      </c>
      <c r="L63" s="11" t="str">
        <f>IF(VLOOKUP(D63,'Current OBD'!$B$6:$AK$2185,29,0)="Yes","5"," ")</f>
        <v>5</v>
      </c>
      <c r="M63" s="11" t="str">
        <f>IF(VLOOKUP(D63,'Current OBD'!$B$6:$AK$2185,30,0)="Yes","6"," ")</f>
        <v xml:space="preserve"> </v>
      </c>
      <c r="N63" s="11" t="str">
        <f>IF(VLOOKUP(D63,'Current OBD'!$B$6:$AK$2185,31,0)="Yes","7"," ")</f>
        <v xml:space="preserve"> </v>
      </c>
      <c r="O63" s="11" t="str">
        <f>IF(VLOOKUP(D63,'Current OBD'!$B$6:$AK$2185,32,0)="Yes","8"," ")</f>
        <v xml:space="preserve"> </v>
      </c>
      <c r="P63" s="11" t="str">
        <f>IF(VLOOKUP(D63,'Current OBD'!$B$6:$AK$2185,33,0)="Yes","9"," ")</f>
        <v xml:space="preserve"> </v>
      </c>
      <c r="Q63" s="11" t="str">
        <f>IF(VLOOKUP(D63,'Current OBD'!$B$6:$AK$2185,34,0)="Yes","10"," ")</f>
        <v xml:space="preserve"> </v>
      </c>
      <c r="R63" s="11" t="str">
        <f>IF(VLOOKUP(D63,'Current OBD'!$B$6:$AK$2185,35,0)="Yes","11"," ")</f>
        <v xml:space="preserve"> </v>
      </c>
      <c r="S63" s="11" t="str">
        <f>IF(VLOOKUP(D63,'Current OBD'!$B$6:$AK$2185,36,0)="Yes","12"," ")</f>
        <v xml:space="preserve"> </v>
      </c>
      <c r="T63" s="13">
        <f>VLOOKUP(D63,Pivot!$B$4:$F$2181,2,0)</f>
        <v>399</v>
      </c>
      <c r="U63" s="13">
        <f>VLOOKUP(D63,Pivot!$B$4:$F$2181,3,0)</f>
        <v>0</v>
      </c>
      <c r="V63" s="13">
        <f>VLOOKUP(D63,Pivot!$B$4:$F$2181,4,0)</f>
        <v>399</v>
      </c>
      <c r="W63" s="46">
        <f>IFERROR(VLOOKUP(D63,Pivot!$B$4:$H$2181,5,0),"")</f>
        <v>1</v>
      </c>
      <c r="X63" s="51">
        <f>IFERROR(VLOOKUP(D63,Pivot!$B$4:$H$2181,6,0),"")</f>
        <v>0</v>
      </c>
      <c r="Y63" s="46">
        <f>IFERROR(VLOOKUP(D63,Pivot!$B$4:$H$2181,7,0),"")</f>
        <v>1</v>
      </c>
    </row>
    <row r="64" spans="1:25" ht="15" customHeight="1" outlineLevel="2">
      <c r="A64" s="10" t="str">
        <f>VLOOKUP(D64,'Current OBD'!$B$6:$K$2185,4,0)</f>
        <v>Benton</v>
      </c>
      <c r="B64" s="10" t="str">
        <f>VLOOKUP(D64,'Current OBD'!$B$6:$K$2185,3,0)</f>
        <v>03-017</v>
      </c>
      <c r="C64" s="9" t="str">
        <f>VLOOKUP(D64,'Current OBD'!$B$6:$K$2185,2,0)</f>
        <v>Kennewick School District</v>
      </c>
      <c r="D64" s="24">
        <v>661136</v>
      </c>
      <c r="E64" s="9" t="str">
        <f>VLOOKUP(D64,'Current OBD'!$B$6:$K$2185,10,0)</f>
        <v>Westgate Elementary</v>
      </c>
      <c r="F64" s="11" t="str">
        <f>IF(VLOOKUP(D64,'Current OBD'!$B$6:$AK$2185,23,0)="Yes","PK"," ")</f>
        <v xml:space="preserve"> </v>
      </c>
      <c r="G64" s="11" t="str">
        <f>IF(VLOOKUP(D64,'Current OBD'!$B$6:$AK$2185,24,0)="Yes","K"," ")</f>
        <v>K</v>
      </c>
      <c r="H64" s="11">
        <f>IF(VLOOKUP(D64,'Current OBD'!$B$6:$AK$2185,25,0)="Yes",1," ")</f>
        <v>1</v>
      </c>
      <c r="I64" s="11" t="str">
        <f>IF(VLOOKUP(D64,'Current OBD'!$B$6:$AK$2185,26,0)="Yes","2"," ")</f>
        <v>2</v>
      </c>
      <c r="J64" s="11" t="str">
        <f>IF(VLOOKUP(D64,'Current OBD'!$B$6:$AK$2185,27,0)="Yes","3"," ")</f>
        <v>3</v>
      </c>
      <c r="K64" s="11" t="str">
        <f>IF(VLOOKUP(D64,'Current OBD'!$B$6:$AK$2185,28,0)="Yes","4"," ")</f>
        <v>4</v>
      </c>
      <c r="L64" s="11" t="str">
        <f>IF(VLOOKUP(D64,'Current OBD'!$B$6:$AK$2185,29,0)="Yes","5"," ")</f>
        <v>5</v>
      </c>
      <c r="M64" s="11" t="str">
        <f>IF(VLOOKUP(D64,'Current OBD'!$B$6:$AK$2185,30,0)="Yes","6"," ")</f>
        <v xml:space="preserve"> </v>
      </c>
      <c r="N64" s="11" t="str">
        <f>IF(VLOOKUP(D64,'Current OBD'!$B$6:$AK$2185,31,0)="Yes","7"," ")</f>
        <v xml:space="preserve"> </v>
      </c>
      <c r="O64" s="11" t="str">
        <f>IF(VLOOKUP(D64,'Current OBD'!$B$6:$AK$2185,32,0)="Yes","8"," ")</f>
        <v xml:space="preserve"> </v>
      </c>
      <c r="P64" s="11" t="str">
        <f>IF(VLOOKUP(D64,'Current OBD'!$B$6:$AK$2185,33,0)="Yes","9"," ")</f>
        <v xml:space="preserve"> </v>
      </c>
      <c r="Q64" s="11" t="str">
        <f>IF(VLOOKUP(D64,'Current OBD'!$B$6:$AK$2185,34,0)="Yes","10"," ")</f>
        <v xml:space="preserve"> </v>
      </c>
      <c r="R64" s="11" t="str">
        <f>IF(VLOOKUP(D64,'Current OBD'!$B$6:$AK$2185,35,0)="Yes","11"," ")</f>
        <v xml:space="preserve"> </v>
      </c>
      <c r="S64" s="11" t="str">
        <f>IF(VLOOKUP(D64,'Current OBD'!$B$6:$AK$2185,36,0)="Yes","12"," ")</f>
        <v xml:space="preserve"> </v>
      </c>
      <c r="T64" s="13">
        <f>VLOOKUP(D64,Pivot!$B$4:$F$2181,2,0)</f>
        <v>431</v>
      </c>
      <c r="U64" s="13">
        <f>VLOOKUP(D64,Pivot!$B$4:$F$2181,3,0)</f>
        <v>0</v>
      </c>
      <c r="V64" s="13">
        <f>VLOOKUP(D64,Pivot!$B$4:$F$2181,4,0)</f>
        <v>431</v>
      </c>
      <c r="W64" s="46">
        <f>IFERROR(VLOOKUP(D64,Pivot!$B$4:$H$2181,5,0),"")</f>
        <v>1</v>
      </c>
      <c r="X64" s="51">
        <f>IFERROR(VLOOKUP(D64,Pivot!$B$4:$H$2181,6,0),"")</f>
        <v>0</v>
      </c>
      <c r="Y64" s="46">
        <f>IFERROR(VLOOKUP(D64,Pivot!$B$4:$H$2181,7,0),"")</f>
        <v>1</v>
      </c>
    </row>
    <row r="65" spans="1:25" ht="15" customHeight="1" outlineLevel="1">
      <c r="A65" s="27"/>
      <c r="B65" s="27"/>
      <c r="C65" s="30" t="s">
        <v>5627</v>
      </c>
      <c r="D65" s="27"/>
      <c r="E65" s="26"/>
      <c r="F65" s="29"/>
      <c r="G65" s="29"/>
      <c r="H65" s="29"/>
      <c r="I65" s="29"/>
      <c r="J65" s="29"/>
      <c r="K65" s="29"/>
      <c r="L65" s="29"/>
      <c r="M65" s="29"/>
      <c r="N65" s="29"/>
      <c r="O65" s="29"/>
      <c r="P65" s="29"/>
      <c r="Q65" s="29"/>
      <c r="R65" s="29"/>
      <c r="S65" s="29"/>
      <c r="T65" s="43">
        <f>SUBTOTAL(9,T37:T64)</f>
        <v>13942</v>
      </c>
      <c r="U65" s="43">
        <f>SUBTOTAL(9,U37:U64)</f>
        <v>0</v>
      </c>
      <c r="V65" s="43">
        <f>SUBTOTAL(9,V37:V64)</f>
        <v>18571</v>
      </c>
      <c r="W65" s="47"/>
      <c r="X65" s="52"/>
      <c r="Y65" s="56">
        <f>(T65+U65)/V65</f>
        <v>0.75074040170157774</v>
      </c>
    </row>
    <row r="66" spans="1:25" ht="15" customHeight="1" outlineLevel="2">
      <c r="A66" s="10" t="str">
        <f>VLOOKUP(D66,'Current OBD'!$B$6:$K$2185,4,0)</f>
        <v>Benton</v>
      </c>
      <c r="B66" s="10" t="str">
        <f>VLOOKUP(D66,'Current OBD'!$B$6:$K$2185,3,0)</f>
        <v>03-050</v>
      </c>
      <c r="C66" s="9" t="str">
        <f>VLOOKUP(D66,'Current OBD'!$B$6:$K$2185,2,0)</f>
        <v>Paterson School District</v>
      </c>
      <c r="D66" s="24">
        <v>664581</v>
      </c>
      <c r="E66" s="9" t="str">
        <f>VLOOKUP(D66,'Current OBD'!$B$6:$K$2185,10,0)</f>
        <v>Paterson Elementary School</v>
      </c>
      <c r="F66" s="11" t="str">
        <f>IF(VLOOKUP(D66,'Current OBD'!$B$6:$AK$2185,23,0)="Yes","PK"," ")</f>
        <v>PK</v>
      </c>
      <c r="G66" s="11" t="str">
        <f>IF(VLOOKUP(D66,'Current OBD'!$B$6:$AK$2185,24,0)="Yes","K"," ")</f>
        <v>K</v>
      </c>
      <c r="H66" s="11">
        <f>IF(VLOOKUP(D66,'Current OBD'!$B$6:$AK$2185,25,0)="Yes",1," ")</f>
        <v>1</v>
      </c>
      <c r="I66" s="11" t="str">
        <f>IF(VLOOKUP(D66,'Current OBD'!$B$6:$AK$2185,26,0)="Yes","2"," ")</f>
        <v>2</v>
      </c>
      <c r="J66" s="11" t="str">
        <f>IF(VLOOKUP(D66,'Current OBD'!$B$6:$AK$2185,27,0)="Yes","3"," ")</f>
        <v>3</v>
      </c>
      <c r="K66" s="11" t="str">
        <f>IF(VLOOKUP(D66,'Current OBD'!$B$6:$AK$2185,28,0)="Yes","4"," ")</f>
        <v>4</v>
      </c>
      <c r="L66" s="11" t="str">
        <f>IF(VLOOKUP(D66,'Current OBD'!$B$6:$AK$2185,29,0)="Yes","5"," ")</f>
        <v>5</v>
      </c>
      <c r="M66" s="11" t="str">
        <f>IF(VLOOKUP(D66,'Current OBD'!$B$6:$AK$2185,30,0)="Yes","6"," ")</f>
        <v>6</v>
      </c>
      <c r="N66" s="11" t="str">
        <f>IF(VLOOKUP(D66,'Current OBD'!$B$6:$AK$2185,31,0)="Yes","7"," ")</f>
        <v>7</v>
      </c>
      <c r="O66" s="11" t="str">
        <f>IF(VLOOKUP(D66,'Current OBD'!$B$6:$AK$2185,32,0)="Yes","8"," ")</f>
        <v>8</v>
      </c>
      <c r="P66" s="11" t="str">
        <f>IF(VLOOKUP(D66,'Current OBD'!$B$6:$AK$2185,33,0)="Yes","9"," ")</f>
        <v xml:space="preserve"> </v>
      </c>
      <c r="Q66" s="11" t="str">
        <f>IF(VLOOKUP(D66,'Current OBD'!$B$6:$AK$2185,34,0)="Yes","10"," ")</f>
        <v xml:space="preserve"> </v>
      </c>
      <c r="R66" s="11" t="str">
        <f>IF(VLOOKUP(D66,'Current OBD'!$B$6:$AK$2185,35,0)="Yes","11"," ")</f>
        <v xml:space="preserve"> </v>
      </c>
      <c r="S66" s="11" t="str">
        <f>IF(VLOOKUP(D66,'Current OBD'!$B$6:$AK$2185,36,0)="Yes","12"," ")</f>
        <v xml:space="preserve"> </v>
      </c>
      <c r="T66" s="13">
        <f>VLOOKUP(D66,Pivot!$B$4:$F$2181,2,0)</f>
        <v>88</v>
      </c>
      <c r="U66" s="13">
        <f>VLOOKUP(D66,Pivot!$B$4:$F$2181,3,0)</f>
        <v>25</v>
      </c>
      <c r="V66" s="13">
        <f>VLOOKUP(D66,Pivot!$B$4:$F$2181,4,0)</f>
        <v>141</v>
      </c>
      <c r="W66" s="46">
        <f>IFERROR(VLOOKUP(D66,Pivot!$B$4:$H$2181,5,0),"")</f>
        <v>0.62409999999999999</v>
      </c>
      <c r="X66" s="51">
        <f>IFERROR(VLOOKUP(D66,Pivot!$B$4:$H$2181,6,0),"")</f>
        <v>0.17730000000000001</v>
      </c>
      <c r="Y66" s="46">
        <f>IFERROR(VLOOKUP(D66,Pivot!$B$4:$H$2181,7,0),"")</f>
        <v>0.8014</v>
      </c>
    </row>
    <row r="67" spans="1:25" ht="15" customHeight="1" outlineLevel="1">
      <c r="A67" s="27"/>
      <c r="B67" s="27"/>
      <c r="C67" s="30" t="s">
        <v>5628</v>
      </c>
      <c r="D67" s="27"/>
      <c r="E67" s="26"/>
      <c r="F67" s="29"/>
      <c r="G67" s="29"/>
      <c r="H67" s="29"/>
      <c r="I67" s="29"/>
      <c r="J67" s="29"/>
      <c r="K67" s="29"/>
      <c r="L67" s="29"/>
      <c r="M67" s="29"/>
      <c r="N67" s="29"/>
      <c r="O67" s="29"/>
      <c r="P67" s="29"/>
      <c r="Q67" s="29"/>
      <c r="R67" s="29"/>
      <c r="S67" s="29"/>
      <c r="T67" s="43">
        <f>SUBTOTAL(9,T66:T66)</f>
        <v>88</v>
      </c>
      <c r="U67" s="43">
        <f>SUBTOTAL(9,U66:U66)</f>
        <v>25</v>
      </c>
      <c r="V67" s="43">
        <f>SUBTOTAL(9,V66:V66)</f>
        <v>141</v>
      </c>
      <c r="W67" s="47"/>
      <c r="X67" s="52"/>
      <c r="Y67" s="56">
        <f>(T67+U67)/V67</f>
        <v>0.8014184397163121</v>
      </c>
    </row>
    <row r="68" spans="1:25" ht="15" customHeight="1" outlineLevel="2">
      <c r="A68" s="10" t="str">
        <f>VLOOKUP(D68,'Current OBD'!$B$6:$K$2185,4,0)</f>
        <v>Benton</v>
      </c>
      <c r="B68" s="10" t="str">
        <f>VLOOKUP(D68,'Current OBD'!$B$6:$K$2185,3,0)</f>
        <v>03-052</v>
      </c>
      <c r="C68" s="9" t="str">
        <f>VLOOKUP(D68,'Current OBD'!$B$6:$K$2185,2,0)</f>
        <v>Kiona-Benton City School District</v>
      </c>
      <c r="D68" s="24">
        <v>664322</v>
      </c>
      <c r="E68" s="9" t="str">
        <f>VLOOKUP(D68,'Current OBD'!$B$6:$K$2185,10,0)</f>
        <v>Kiona- Benton City Elementary School</v>
      </c>
      <c r="F68" s="11" t="str">
        <f>IF(VLOOKUP(D68,'Current OBD'!$B$6:$AK$2185,23,0)="Yes","PK"," ")</f>
        <v>PK</v>
      </c>
      <c r="G68" s="11" t="str">
        <f>IF(VLOOKUP(D68,'Current OBD'!$B$6:$AK$2185,24,0)="Yes","K"," ")</f>
        <v>K</v>
      </c>
      <c r="H68" s="11">
        <f>IF(VLOOKUP(D68,'Current OBD'!$B$6:$AK$2185,25,0)="Yes",1," ")</f>
        <v>1</v>
      </c>
      <c r="I68" s="11" t="str">
        <f>IF(VLOOKUP(D68,'Current OBD'!$B$6:$AK$2185,26,0)="Yes","2"," ")</f>
        <v>2</v>
      </c>
      <c r="J68" s="11" t="str">
        <f>IF(VLOOKUP(D68,'Current OBD'!$B$6:$AK$2185,27,0)="Yes","3"," ")</f>
        <v>3</v>
      </c>
      <c r="K68" s="11" t="str">
        <f>IF(VLOOKUP(D68,'Current OBD'!$B$6:$AK$2185,28,0)="Yes","4"," ")</f>
        <v>4</v>
      </c>
      <c r="L68" s="11" t="str">
        <f>IF(VLOOKUP(D68,'Current OBD'!$B$6:$AK$2185,29,0)="Yes","5"," ")</f>
        <v>5</v>
      </c>
      <c r="M68" s="11" t="str">
        <f>IF(VLOOKUP(D68,'Current OBD'!$B$6:$AK$2185,30,0)="Yes","6"," ")</f>
        <v xml:space="preserve"> </v>
      </c>
      <c r="N68" s="11" t="str">
        <f>IF(VLOOKUP(D68,'Current OBD'!$B$6:$AK$2185,31,0)="Yes","7"," ")</f>
        <v xml:space="preserve"> </v>
      </c>
      <c r="O68" s="11" t="str">
        <f>IF(VLOOKUP(D68,'Current OBD'!$B$6:$AK$2185,32,0)="Yes","8"," ")</f>
        <v xml:space="preserve"> </v>
      </c>
      <c r="P68" s="11" t="str">
        <f>IF(VLOOKUP(D68,'Current OBD'!$B$6:$AK$2185,33,0)="Yes","9"," ")</f>
        <v xml:space="preserve"> </v>
      </c>
      <c r="Q68" s="11" t="str">
        <f>IF(VLOOKUP(D68,'Current OBD'!$B$6:$AK$2185,34,0)="Yes","10"," ")</f>
        <v xml:space="preserve"> </v>
      </c>
      <c r="R68" s="11" t="str">
        <f>IF(VLOOKUP(D68,'Current OBD'!$B$6:$AK$2185,35,0)="Yes","11"," ")</f>
        <v xml:space="preserve"> </v>
      </c>
      <c r="S68" s="11" t="str">
        <f>IF(VLOOKUP(D68,'Current OBD'!$B$6:$AK$2185,36,0)="Yes","12"," ")</f>
        <v xml:space="preserve"> </v>
      </c>
      <c r="T68" s="13">
        <f>VLOOKUP(D68,Pivot!$B$4:$F$2181,2,0)</f>
        <v>624</v>
      </c>
      <c r="U68" s="13">
        <f>VLOOKUP(D68,Pivot!$B$4:$F$2181,3,0)</f>
        <v>0</v>
      </c>
      <c r="V68" s="13">
        <f>VLOOKUP(D68,Pivot!$B$4:$F$2181,4,0)</f>
        <v>661</v>
      </c>
      <c r="W68" s="46">
        <f>IFERROR(VLOOKUP(D68,Pivot!$B$4:$H$2181,5,0),"")</f>
        <v>0.94399999999999995</v>
      </c>
      <c r="X68" s="51">
        <f>IFERROR(VLOOKUP(D68,Pivot!$B$4:$H$2181,6,0),"")</f>
        <v>0</v>
      </c>
      <c r="Y68" s="46">
        <f>IFERROR(VLOOKUP(D68,Pivot!$B$4:$H$2181,7,0),"")</f>
        <v>0.94399999999999995</v>
      </c>
    </row>
    <row r="69" spans="1:25" ht="15" customHeight="1" outlineLevel="2">
      <c r="A69" s="10" t="str">
        <f>VLOOKUP(D69,'Current OBD'!$B$6:$K$2185,4,0)</f>
        <v>Benton</v>
      </c>
      <c r="B69" s="10" t="str">
        <f>VLOOKUP(D69,'Current OBD'!$B$6:$K$2185,3,0)</f>
        <v>03-052</v>
      </c>
      <c r="C69" s="9" t="str">
        <f>VLOOKUP(D69,'Current OBD'!$B$6:$K$2185,2,0)</f>
        <v>Kiona-Benton City School District</v>
      </c>
      <c r="D69" s="24">
        <v>661145</v>
      </c>
      <c r="E69" s="9" t="str">
        <f>VLOOKUP(D69,'Current OBD'!$B$6:$K$2185,10,0)</f>
        <v>Kiona-Benton City High School</v>
      </c>
      <c r="F69" s="11" t="str">
        <f>IF(VLOOKUP(D69,'Current OBD'!$B$6:$AK$2185,23,0)="Yes","PK"," ")</f>
        <v xml:space="preserve"> </v>
      </c>
      <c r="G69" s="11" t="str">
        <f>IF(VLOOKUP(D69,'Current OBD'!$B$6:$AK$2185,24,0)="Yes","K"," ")</f>
        <v xml:space="preserve"> </v>
      </c>
      <c r="H69" s="11" t="str">
        <f>IF(VLOOKUP(D69,'Current OBD'!$B$6:$AK$2185,25,0)="Yes",1," ")</f>
        <v xml:space="preserve"> </v>
      </c>
      <c r="I69" s="11" t="str">
        <f>IF(VLOOKUP(D69,'Current OBD'!$B$6:$AK$2185,26,0)="Yes","2"," ")</f>
        <v xml:space="preserve"> </v>
      </c>
      <c r="J69" s="11" t="str">
        <f>IF(VLOOKUP(D69,'Current OBD'!$B$6:$AK$2185,27,0)="Yes","3"," ")</f>
        <v xml:space="preserve"> </v>
      </c>
      <c r="K69" s="11" t="str">
        <f>IF(VLOOKUP(D69,'Current OBD'!$B$6:$AK$2185,28,0)="Yes","4"," ")</f>
        <v xml:space="preserve"> </v>
      </c>
      <c r="L69" s="11" t="str">
        <f>IF(VLOOKUP(D69,'Current OBD'!$B$6:$AK$2185,29,0)="Yes","5"," ")</f>
        <v xml:space="preserve"> </v>
      </c>
      <c r="M69" s="11" t="str">
        <f>IF(VLOOKUP(D69,'Current OBD'!$B$6:$AK$2185,30,0)="Yes","6"," ")</f>
        <v xml:space="preserve"> </v>
      </c>
      <c r="N69" s="11" t="str">
        <f>IF(VLOOKUP(D69,'Current OBD'!$B$6:$AK$2185,31,0)="Yes","7"," ")</f>
        <v xml:space="preserve"> </v>
      </c>
      <c r="O69" s="11" t="str">
        <f>IF(VLOOKUP(D69,'Current OBD'!$B$6:$AK$2185,32,0)="Yes","8"," ")</f>
        <v xml:space="preserve"> </v>
      </c>
      <c r="P69" s="11" t="str">
        <f>IF(VLOOKUP(D69,'Current OBD'!$B$6:$AK$2185,33,0)="Yes","9"," ")</f>
        <v>9</v>
      </c>
      <c r="Q69" s="11" t="str">
        <f>IF(VLOOKUP(D69,'Current OBD'!$B$6:$AK$2185,34,0)="Yes","10"," ")</f>
        <v>10</v>
      </c>
      <c r="R69" s="11" t="str">
        <f>IF(VLOOKUP(D69,'Current OBD'!$B$6:$AK$2185,35,0)="Yes","11"," ")</f>
        <v>11</v>
      </c>
      <c r="S69" s="11" t="str">
        <f>IF(VLOOKUP(D69,'Current OBD'!$B$6:$AK$2185,36,0)="Yes","12"," ")</f>
        <v>12</v>
      </c>
      <c r="T69" s="13">
        <f>VLOOKUP(D69,Pivot!$B$4:$F$2181,2,0)</f>
        <v>317</v>
      </c>
      <c r="U69" s="13">
        <f>VLOOKUP(D69,Pivot!$B$4:$F$2181,3,0)</f>
        <v>0</v>
      </c>
      <c r="V69" s="13">
        <f>VLOOKUP(D69,Pivot!$B$4:$F$2181,4,0)</f>
        <v>375</v>
      </c>
      <c r="W69" s="46">
        <f>IFERROR(VLOOKUP(D69,Pivot!$B$4:$H$2181,5,0),"")</f>
        <v>0.84530000000000005</v>
      </c>
      <c r="X69" s="51">
        <f>IFERROR(VLOOKUP(D69,Pivot!$B$4:$H$2181,6,0),"")</f>
        <v>0</v>
      </c>
      <c r="Y69" s="46">
        <f>IFERROR(VLOOKUP(D69,Pivot!$B$4:$H$2181,7,0),"")</f>
        <v>0.84530000000000005</v>
      </c>
    </row>
    <row r="70" spans="1:25" ht="15" customHeight="1" outlineLevel="2">
      <c r="A70" s="10" t="str">
        <f>VLOOKUP(D70,'Current OBD'!$B$6:$K$2185,4,0)</f>
        <v>Benton</v>
      </c>
      <c r="B70" s="10" t="str">
        <f>VLOOKUP(D70,'Current OBD'!$B$6:$K$2185,3,0)</f>
        <v>03-052</v>
      </c>
      <c r="C70" s="9" t="str">
        <f>VLOOKUP(D70,'Current OBD'!$B$6:$K$2185,2,0)</f>
        <v>Kiona-Benton City School District</v>
      </c>
      <c r="D70" s="24">
        <v>661146</v>
      </c>
      <c r="E70" s="9" t="str">
        <f>VLOOKUP(D70,'Current OBD'!$B$6:$K$2185,10,0)</f>
        <v>Kiona-Benton City Middle School</v>
      </c>
      <c r="F70" s="11" t="str">
        <f>IF(VLOOKUP(D70,'Current OBD'!$B$6:$AK$2185,23,0)="Yes","PK"," ")</f>
        <v xml:space="preserve"> </v>
      </c>
      <c r="G70" s="11" t="str">
        <f>IF(VLOOKUP(D70,'Current OBD'!$B$6:$AK$2185,24,0)="Yes","K"," ")</f>
        <v xml:space="preserve"> </v>
      </c>
      <c r="H70" s="11" t="str">
        <f>IF(VLOOKUP(D70,'Current OBD'!$B$6:$AK$2185,25,0)="Yes",1," ")</f>
        <v xml:space="preserve"> </v>
      </c>
      <c r="I70" s="11" t="str">
        <f>IF(VLOOKUP(D70,'Current OBD'!$B$6:$AK$2185,26,0)="Yes","2"," ")</f>
        <v xml:space="preserve"> </v>
      </c>
      <c r="J70" s="11" t="str">
        <f>IF(VLOOKUP(D70,'Current OBD'!$B$6:$AK$2185,27,0)="Yes","3"," ")</f>
        <v xml:space="preserve"> </v>
      </c>
      <c r="K70" s="11" t="str">
        <f>IF(VLOOKUP(D70,'Current OBD'!$B$6:$AK$2185,28,0)="Yes","4"," ")</f>
        <v xml:space="preserve"> </v>
      </c>
      <c r="L70" s="11" t="str">
        <f>IF(VLOOKUP(D70,'Current OBD'!$B$6:$AK$2185,29,0)="Yes","5"," ")</f>
        <v xml:space="preserve"> </v>
      </c>
      <c r="M70" s="11" t="str">
        <f>IF(VLOOKUP(D70,'Current OBD'!$B$6:$AK$2185,30,0)="Yes","6"," ")</f>
        <v>6</v>
      </c>
      <c r="N70" s="11" t="str">
        <f>IF(VLOOKUP(D70,'Current OBD'!$B$6:$AK$2185,31,0)="Yes","7"," ")</f>
        <v>7</v>
      </c>
      <c r="O70" s="11" t="str">
        <f>IF(VLOOKUP(D70,'Current OBD'!$B$6:$AK$2185,32,0)="Yes","8"," ")</f>
        <v>8</v>
      </c>
      <c r="P70" s="11" t="str">
        <f>IF(VLOOKUP(D70,'Current OBD'!$B$6:$AK$2185,33,0)="Yes","9"," ")</f>
        <v xml:space="preserve"> </v>
      </c>
      <c r="Q70" s="11" t="str">
        <f>IF(VLOOKUP(D70,'Current OBD'!$B$6:$AK$2185,34,0)="Yes","10"," ")</f>
        <v xml:space="preserve"> </v>
      </c>
      <c r="R70" s="11" t="str">
        <f>IF(VLOOKUP(D70,'Current OBD'!$B$6:$AK$2185,35,0)="Yes","11"," ")</f>
        <v xml:space="preserve"> </v>
      </c>
      <c r="S70" s="11" t="str">
        <f>IF(VLOOKUP(D70,'Current OBD'!$B$6:$AK$2185,36,0)="Yes","12"," ")</f>
        <v xml:space="preserve"> </v>
      </c>
      <c r="T70" s="13">
        <f>VLOOKUP(D70,Pivot!$B$4:$F$2181,2,0)</f>
        <v>303</v>
      </c>
      <c r="U70" s="13">
        <f>VLOOKUP(D70,Pivot!$B$4:$F$2181,3,0)</f>
        <v>0</v>
      </c>
      <c r="V70" s="13">
        <f>VLOOKUP(D70,Pivot!$B$4:$F$2181,4,0)</f>
        <v>320</v>
      </c>
      <c r="W70" s="46">
        <f>IFERROR(VLOOKUP(D70,Pivot!$B$4:$H$2181,5,0),"")</f>
        <v>0.94689999999999996</v>
      </c>
      <c r="X70" s="51">
        <f>IFERROR(VLOOKUP(D70,Pivot!$B$4:$H$2181,6,0),"")</f>
        <v>0</v>
      </c>
      <c r="Y70" s="46">
        <f>IFERROR(VLOOKUP(D70,Pivot!$B$4:$H$2181,7,0),"")</f>
        <v>0.94689999999999996</v>
      </c>
    </row>
    <row r="71" spans="1:25" ht="15" customHeight="1" outlineLevel="1">
      <c r="A71" s="27"/>
      <c r="B71" s="27"/>
      <c r="C71" s="30" t="s">
        <v>5629</v>
      </c>
      <c r="D71" s="27"/>
      <c r="E71" s="26"/>
      <c r="F71" s="29"/>
      <c r="G71" s="29"/>
      <c r="H71" s="29"/>
      <c r="I71" s="29"/>
      <c r="J71" s="29"/>
      <c r="K71" s="29"/>
      <c r="L71" s="29"/>
      <c r="M71" s="29"/>
      <c r="N71" s="29"/>
      <c r="O71" s="29"/>
      <c r="P71" s="29"/>
      <c r="Q71" s="29"/>
      <c r="R71" s="29"/>
      <c r="S71" s="29"/>
      <c r="T71" s="43">
        <f>SUBTOTAL(9,T68:T70)</f>
        <v>1244</v>
      </c>
      <c r="U71" s="43">
        <f>SUBTOTAL(9,U68:U70)</f>
        <v>0</v>
      </c>
      <c r="V71" s="43">
        <f>SUBTOTAL(9,V68:V70)</f>
        <v>1356</v>
      </c>
      <c r="W71" s="47"/>
      <c r="X71" s="52"/>
      <c r="Y71" s="56">
        <f>(T71+U71)/V71</f>
        <v>0.91740412979351027</v>
      </c>
    </row>
    <row r="72" spans="1:25" ht="15" customHeight="1" outlineLevel="2">
      <c r="A72" s="10" t="str">
        <f>VLOOKUP(D72,'Current OBD'!$B$6:$K$2185,4,0)</f>
        <v>Benton</v>
      </c>
      <c r="B72" s="10" t="str">
        <f>VLOOKUP(D72,'Current OBD'!$B$6:$K$2185,3,0)</f>
        <v>03-053</v>
      </c>
      <c r="C72" s="9" t="str">
        <f>VLOOKUP(D72,'Current OBD'!$B$6:$K$2185,2,0)</f>
        <v>Finley School District</v>
      </c>
      <c r="D72" s="24">
        <v>684881</v>
      </c>
      <c r="E72" s="9" t="str">
        <f>VLOOKUP(D72,'Current OBD'!$B$6:$K$2185,10,0)</f>
        <v>Finley ECEAP</v>
      </c>
      <c r="F72" s="11" t="str">
        <f>IF(VLOOKUP(D72,'Current OBD'!$B$6:$AK$2185,23,0)="Yes","PK"," ")</f>
        <v>PK</v>
      </c>
      <c r="G72" s="11" t="str">
        <f>IF(VLOOKUP(D72,'Current OBD'!$B$6:$AK$2185,24,0)="Yes","K"," ")</f>
        <v xml:space="preserve"> </v>
      </c>
      <c r="H72" s="11" t="str">
        <f>IF(VLOOKUP(D72,'Current OBD'!$B$6:$AK$2185,25,0)="Yes",1," ")</f>
        <v xml:space="preserve"> </v>
      </c>
      <c r="I72" s="11" t="str">
        <f>IF(VLOOKUP(D72,'Current OBD'!$B$6:$AK$2185,26,0)="Yes","2"," ")</f>
        <v xml:space="preserve"> </v>
      </c>
      <c r="J72" s="11" t="str">
        <f>IF(VLOOKUP(D72,'Current OBD'!$B$6:$AK$2185,27,0)="Yes","3"," ")</f>
        <v xml:space="preserve"> </v>
      </c>
      <c r="K72" s="11" t="str">
        <f>IF(VLOOKUP(D72,'Current OBD'!$B$6:$AK$2185,28,0)="Yes","4"," ")</f>
        <v xml:space="preserve"> </v>
      </c>
      <c r="L72" s="11" t="str">
        <f>IF(VLOOKUP(D72,'Current OBD'!$B$6:$AK$2185,29,0)="Yes","5"," ")</f>
        <v xml:space="preserve"> </v>
      </c>
      <c r="M72" s="11" t="str">
        <f>IF(VLOOKUP(D72,'Current OBD'!$B$6:$AK$2185,30,0)="Yes","6"," ")</f>
        <v xml:space="preserve"> </v>
      </c>
      <c r="N72" s="11" t="str">
        <f>IF(VLOOKUP(D72,'Current OBD'!$B$6:$AK$2185,31,0)="Yes","7"," ")</f>
        <v xml:space="preserve"> </v>
      </c>
      <c r="O72" s="11" t="str">
        <f>IF(VLOOKUP(D72,'Current OBD'!$B$6:$AK$2185,32,0)="Yes","8"," ")</f>
        <v xml:space="preserve"> </v>
      </c>
      <c r="P72" s="11" t="str">
        <f>IF(VLOOKUP(D72,'Current OBD'!$B$6:$AK$2185,33,0)="Yes","9"," ")</f>
        <v xml:space="preserve"> </v>
      </c>
      <c r="Q72" s="11" t="str">
        <f>IF(VLOOKUP(D72,'Current OBD'!$B$6:$AK$2185,34,0)="Yes","10"," ")</f>
        <v xml:space="preserve"> </v>
      </c>
      <c r="R72" s="11" t="str">
        <f>IF(VLOOKUP(D72,'Current OBD'!$B$6:$AK$2185,35,0)="Yes","11"," ")</f>
        <v xml:space="preserve"> </v>
      </c>
      <c r="S72" s="11" t="str">
        <f>IF(VLOOKUP(D72,'Current OBD'!$B$6:$AK$2185,36,0)="Yes","12"," ")</f>
        <v xml:space="preserve"> </v>
      </c>
      <c r="T72" s="13">
        <f>VLOOKUP(D72,Pivot!$B$4:$F$2181,2,0)</f>
        <v>17</v>
      </c>
      <c r="U72" s="13">
        <f>VLOOKUP(D72,Pivot!$B$4:$F$2181,3,0)</f>
        <v>0</v>
      </c>
      <c r="V72" s="13">
        <f>VLOOKUP(D72,Pivot!$B$4:$F$2181,4,0)</f>
        <v>17</v>
      </c>
      <c r="W72" s="46">
        <f>IFERROR(VLOOKUP(D72,Pivot!$B$4:$H$2181,5,0),"")</f>
        <v>1</v>
      </c>
      <c r="X72" s="51">
        <f>IFERROR(VLOOKUP(D72,Pivot!$B$4:$H$2181,6,0),"")</f>
        <v>0</v>
      </c>
      <c r="Y72" s="46">
        <f>IFERROR(VLOOKUP(D72,Pivot!$B$4:$H$2181,7,0),"")</f>
        <v>1</v>
      </c>
    </row>
    <row r="73" spans="1:25" ht="15" customHeight="1" outlineLevel="2">
      <c r="A73" s="10" t="str">
        <f>VLOOKUP(D73,'Current OBD'!$B$6:$K$2185,4,0)</f>
        <v>Benton</v>
      </c>
      <c r="B73" s="10" t="str">
        <f>VLOOKUP(D73,'Current OBD'!$B$6:$K$2185,3,0)</f>
        <v>03-053</v>
      </c>
      <c r="C73" s="9" t="str">
        <f>VLOOKUP(D73,'Current OBD'!$B$6:$K$2185,2,0)</f>
        <v>Finley School District</v>
      </c>
      <c r="D73" s="24">
        <v>661121</v>
      </c>
      <c r="E73" s="9" t="str">
        <f>VLOOKUP(D73,'Current OBD'!$B$6:$K$2185,10,0)</f>
        <v>Finley Elementary School</v>
      </c>
      <c r="F73" s="11" t="str">
        <f>IF(VLOOKUP(D73,'Current OBD'!$B$6:$AK$2185,23,0)="Yes","PK"," ")</f>
        <v>PK</v>
      </c>
      <c r="G73" s="11" t="str">
        <f>IF(VLOOKUP(D73,'Current OBD'!$B$6:$AK$2185,24,0)="Yes","K"," ")</f>
        <v>K</v>
      </c>
      <c r="H73" s="11">
        <f>IF(VLOOKUP(D73,'Current OBD'!$B$6:$AK$2185,25,0)="Yes",1," ")</f>
        <v>1</v>
      </c>
      <c r="I73" s="11" t="str">
        <f>IF(VLOOKUP(D73,'Current OBD'!$B$6:$AK$2185,26,0)="Yes","2"," ")</f>
        <v>2</v>
      </c>
      <c r="J73" s="11" t="str">
        <f>IF(VLOOKUP(D73,'Current OBD'!$B$6:$AK$2185,27,0)="Yes","3"," ")</f>
        <v>3</v>
      </c>
      <c r="K73" s="11" t="str">
        <f>IF(VLOOKUP(D73,'Current OBD'!$B$6:$AK$2185,28,0)="Yes","4"," ")</f>
        <v>4</v>
      </c>
      <c r="L73" s="11" t="str">
        <f>IF(VLOOKUP(D73,'Current OBD'!$B$6:$AK$2185,29,0)="Yes","5"," ")</f>
        <v>5</v>
      </c>
      <c r="M73" s="11" t="str">
        <f>IF(VLOOKUP(D73,'Current OBD'!$B$6:$AK$2185,30,0)="Yes","6"," ")</f>
        <v xml:space="preserve"> </v>
      </c>
      <c r="N73" s="11" t="str">
        <f>IF(VLOOKUP(D73,'Current OBD'!$B$6:$AK$2185,31,0)="Yes","7"," ")</f>
        <v xml:space="preserve"> </v>
      </c>
      <c r="O73" s="11" t="str">
        <f>IF(VLOOKUP(D73,'Current OBD'!$B$6:$AK$2185,32,0)="Yes","8"," ")</f>
        <v xml:space="preserve"> </v>
      </c>
      <c r="P73" s="11" t="str">
        <f>IF(VLOOKUP(D73,'Current OBD'!$B$6:$AK$2185,33,0)="Yes","9"," ")</f>
        <v xml:space="preserve"> </v>
      </c>
      <c r="Q73" s="11" t="str">
        <f>IF(VLOOKUP(D73,'Current OBD'!$B$6:$AK$2185,34,0)="Yes","10"," ")</f>
        <v xml:space="preserve"> </v>
      </c>
      <c r="R73" s="11" t="str">
        <f>IF(VLOOKUP(D73,'Current OBD'!$B$6:$AK$2185,35,0)="Yes","11"," ")</f>
        <v xml:space="preserve"> </v>
      </c>
      <c r="S73" s="11" t="str">
        <f>IF(VLOOKUP(D73,'Current OBD'!$B$6:$AK$2185,36,0)="Yes","12"," ")</f>
        <v xml:space="preserve"> </v>
      </c>
      <c r="T73" s="13">
        <f>VLOOKUP(D73,Pivot!$B$4:$F$2181,2,0)</f>
        <v>284</v>
      </c>
      <c r="U73" s="13">
        <f>VLOOKUP(D73,Pivot!$B$4:$F$2181,3,0)</f>
        <v>0</v>
      </c>
      <c r="V73" s="13">
        <f>VLOOKUP(D73,Pivot!$B$4:$F$2181,4,0)</f>
        <v>373</v>
      </c>
      <c r="W73" s="46">
        <f>IFERROR(VLOOKUP(D73,Pivot!$B$4:$H$2181,5,0),"")</f>
        <v>0.76139999999999997</v>
      </c>
      <c r="X73" s="51">
        <f>IFERROR(VLOOKUP(D73,Pivot!$B$4:$H$2181,6,0),"")</f>
        <v>0</v>
      </c>
      <c r="Y73" s="46">
        <f>IFERROR(VLOOKUP(D73,Pivot!$B$4:$H$2181,7,0),"")</f>
        <v>0.76139999999999997</v>
      </c>
    </row>
    <row r="74" spans="1:25" ht="15" customHeight="1" outlineLevel="2">
      <c r="A74" s="10" t="str">
        <f>VLOOKUP(D74,'Current OBD'!$B$6:$K$2185,4,0)</f>
        <v>Benton</v>
      </c>
      <c r="B74" s="10" t="str">
        <f>VLOOKUP(D74,'Current OBD'!$B$6:$K$2185,3,0)</f>
        <v>03-053</v>
      </c>
      <c r="C74" s="9" t="str">
        <f>VLOOKUP(D74,'Current OBD'!$B$6:$K$2185,2,0)</f>
        <v>Finley School District</v>
      </c>
      <c r="D74" s="24">
        <v>661122</v>
      </c>
      <c r="E74" s="9" t="str">
        <f>VLOOKUP(D74,'Current OBD'!$B$6:$K$2185,10,0)</f>
        <v>Finley Middle School</v>
      </c>
      <c r="F74" s="11" t="str">
        <f>IF(VLOOKUP(D74,'Current OBD'!$B$6:$AK$2185,23,0)="Yes","PK"," ")</f>
        <v xml:space="preserve"> </v>
      </c>
      <c r="G74" s="11" t="str">
        <f>IF(VLOOKUP(D74,'Current OBD'!$B$6:$AK$2185,24,0)="Yes","K"," ")</f>
        <v xml:space="preserve"> </v>
      </c>
      <c r="H74" s="11" t="str">
        <f>IF(VLOOKUP(D74,'Current OBD'!$B$6:$AK$2185,25,0)="Yes",1," ")</f>
        <v xml:space="preserve"> </v>
      </c>
      <c r="I74" s="11" t="str">
        <f>IF(VLOOKUP(D74,'Current OBD'!$B$6:$AK$2185,26,0)="Yes","2"," ")</f>
        <v xml:space="preserve"> </v>
      </c>
      <c r="J74" s="11" t="str">
        <f>IF(VLOOKUP(D74,'Current OBD'!$B$6:$AK$2185,27,0)="Yes","3"," ")</f>
        <v xml:space="preserve"> </v>
      </c>
      <c r="K74" s="11" t="str">
        <f>IF(VLOOKUP(D74,'Current OBD'!$B$6:$AK$2185,28,0)="Yes","4"," ")</f>
        <v xml:space="preserve"> </v>
      </c>
      <c r="L74" s="11" t="str">
        <f>IF(VLOOKUP(D74,'Current OBD'!$B$6:$AK$2185,29,0)="Yes","5"," ")</f>
        <v xml:space="preserve"> </v>
      </c>
      <c r="M74" s="11" t="str">
        <f>IF(VLOOKUP(D74,'Current OBD'!$B$6:$AK$2185,30,0)="Yes","6"," ")</f>
        <v>6</v>
      </c>
      <c r="N74" s="11" t="str">
        <f>IF(VLOOKUP(D74,'Current OBD'!$B$6:$AK$2185,31,0)="Yes","7"," ")</f>
        <v>7</v>
      </c>
      <c r="O74" s="11" t="str">
        <f>IF(VLOOKUP(D74,'Current OBD'!$B$6:$AK$2185,32,0)="Yes","8"," ")</f>
        <v>8</v>
      </c>
      <c r="P74" s="11" t="str">
        <f>IF(VLOOKUP(D74,'Current OBD'!$B$6:$AK$2185,33,0)="Yes","9"," ")</f>
        <v xml:space="preserve"> </v>
      </c>
      <c r="Q74" s="11" t="str">
        <f>IF(VLOOKUP(D74,'Current OBD'!$B$6:$AK$2185,34,0)="Yes","10"," ")</f>
        <v xml:space="preserve"> </v>
      </c>
      <c r="R74" s="11" t="str">
        <f>IF(VLOOKUP(D74,'Current OBD'!$B$6:$AK$2185,35,0)="Yes","11"," ")</f>
        <v xml:space="preserve"> </v>
      </c>
      <c r="S74" s="11" t="str">
        <f>IF(VLOOKUP(D74,'Current OBD'!$B$6:$AK$2185,36,0)="Yes","12"," ")</f>
        <v xml:space="preserve"> </v>
      </c>
      <c r="T74" s="13">
        <f>VLOOKUP(D74,Pivot!$B$4:$F$2181,2,0)</f>
        <v>146</v>
      </c>
      <c r="U74" s="13">
        <f>VLOOKUP(D74,Pivot!$B$4:$F$2181,3,0)</f>
        <v>0</v>
      </c>
      <c r="V74" s="13">
        <f>VLOOKUP(D74,Pivot!$B$4:$F$2181,4,0)</f>
        <v>219</v>
      </c>
      <c r="W74" s="46">
        <f>IFERROR(VLOOKUP(D74,Pivot!$B$4:$H$2181,5,0),"")</f>
        <v>0.66669999999999996</v>
      </c>
      <c r="X74" s="51">
        <f>IFERROR(VLOOKUP(D74,Pivot!$B$4:$H$2181,6,0),"")</f>
        <v>0</v>
      </c>
      <c r="Y74" s="46">
        <f>IFERROR(VLOOKUP(D74,Pivot!$B$4:$H$2181,7,0),"")</f>
        <v>0.66669999999999996</v>
      </c>
    </row>
    <row r="75" spans="1:25" ht="15" customHeight="1" outlineLevel="2">
      <c r="A75" s="10" t="str">
        <f>VLOOKUP(D75,'Current OBD'!$B$6:$K$2185,4,0)</f>
        <v>Benton</v>
      </c>
      <c r="B75" s="10" t="str">
        <f>VLOOKUP(D75,'Current OBD'!$B$6:$K$2185,3,0)</f>
        <v>03-053</v>
      </c>
      <c r="C75" s="9" t="str">
        <f>VLOOKUP(D75,'Current OBD'!$B$6:$K$2185,2,0)</f>
        <v>Finley School District</v>
      </c>
      <c r="D75" s="24">
        <v>661123</v>
      </c>
      <c r="E75" s="9" t="str">
        <f>VLOOKUP(D75,'Current OBD'!$B$6:$K$2185,10,0)</f>
        <v>River View Senior High</v>
      </c>
      <c r="F75" s="11" t="str">
        <f>IF(VLOOKUP(D75,'Current OBD'!$B$6:$AK$2185,23,0)="Yes","PK"," ")</f>
        <v xml:space="preserve"> </v>
      </c>
      <c r="G75" s="11" t="str">
        <f>IF(VLOOKUP(D75,'Current OBD'!$B$6:$AK$2185,24,0)="Yes","K"," ")</f>
        <v xml:space="preserve"> </v>
      </c>
      <c r="H75" s="11" t="str">
        <f>IF(VLOOKUP(D75,'Current OBD'!$B$6:$AK$2185,25,0)="Yes",1," ")</f>
        <v xml:space="preserve"> </v>
      </c>
      <c r="I75" s="11" t="str">
        <f>IF(VLOOKUP(D75,'Current OBD'!$B$6:$AK$2185,26,0)="Yes","2"," ")</f>
        <v xml:space="preserve"> </v>
      </c>
      <c r="J75" s="11" t="str">
        <f>IF(VLOOKUP(D75,'Current OBD'!$B$6:$AK$2185,27,0)="Yes","3"," ")</f>
        <v xml:space="preserve"> </v>
      </c>
      <c r="K75" s="11" t="str">
        <f>IF(VLOOKUP(D75,'Current OBD'!$B$6:$AK$2185,28,0)="Yes","4"," ")</f>
        <v xml:space="preserve"> </v>
      </c>
      <c r="L75" s="11" t="str">
        <f>IF(VLOOKUP(D75,'Current OBD'!$B$6:$AK$2185,29,0)="Yes","5"," ")</f>
        <v xml:space="preserve"> </v>
      </c>
      <c r="M75" s="11" t="str">
        <f>IF(VLOOKUP(D75,'Current OBD'!$B$6:$AK$2185,30,0)="Yes","6"," ")</f>
        <v xml:space="preserve"> </v>
      </c>
      <c r="N75" s="11" t="str">
        <f>IF(VLOOKUP(D75,'Current OBD'!$B$6:$AK$2185,31,0)="Yes","7"," ")</f>
        <v xml:space="preserve"> </v>
      </c>
      <c r="O75" s="11" t="str">
        <f>IF(VLOOKUP(D75,'Current OBD'!$B$6:$AK$2185,32,0)="Yes","8"," ")</f>
        <v xml:space="preserve"> </v>
      </c>
      <c r="P75" s="11" t="str">
        <f>IF(VLOOKUP(D75,'Current OBD'!$B$6:$AK$2185,33,0)="Yes","9"," ")</f>
        <v>9</v>
      </c>
      <c r="Q75" s="11" t="str">
        <f>IF(VLOOKUP(D75,'Current OBD'!$B$6:$AK$2185,34,0)="Yes","10"," ")</f>
        <v>10</v>
      </c>
      <c r="R75" s="11" t="str">
        <f>IF(VLOOKUP(D75,'Current OBD'!$B$6:$AK$2185,35,0)="Yes","11"," ")</f>
        <v>11</v>
      </c>
      <c r="S75" s="11" t="str">
        <f>IF(VLOOKUP(D75,'Current OBD'!$B$6:$AK$2185,36,0)="Yes","12"," ")</f>
        <v>12</v>
      </c>
      <c r="T75" s="13">
        <f>VLOOKUP(D75,Pivot!$B$4:$F$2181,2,0)</f>
        <v>220</v>
      </c>
      <c r="U75" s="13">
        <f>VLOOKUP(D75,Pivot!$B$4:$F$2181,3,0)</f>
        <v>0</v>
      </c>
      <c r="V75" s="13">
        <f>VLOOKUP(D75,Pivot!$B$4:$F$2181,4,0)</f>
        <v>318</v>
      </c>
      <c r="W75" s="46">
        <f>IFERROR(VLOOKUP(D75,Pivot!$B$4:$H$2181,5,0),"")</f>
        <v>0.69179999999999997</v>
      </c>
      <c r="X75" s="51">
        <f>IFERROR(VLOOKUP(D75,Pivot!$B$4:$H$2181,6,0),"")</f>
        <v>0</v>
      </c>
      <c r="Y75" s="46">
        <f>IFERROR(VLOOKUP(D75,Pivot!$B$4:$H$2181,7,0),"")</f>
        <v>0.69179999999999997</v>
      </c>
    </row>
    <row r="76" spans="1:25" ht="15" customHeight="1" outlineLevel="1">
      <c r="A76" s="27"/>
      <c r="B76" s="27"/>
      <c r="C76" s="30" t="s">
        <v>5630</v>
      </c>
      <c r="D76" s="27"/>
      <c r="E76" s="26"/>
      <c r="F76" s="29"/>
      <c r="G76" s="29"/>
      <c r="H76" s="29"/>
      <c r="I76" s="29"/>
      <c r="J76" s="29"/>
      <c r="K76" s="29"/>
      <c r="L76" s="29"/>
      <c r="M76" s="29"/>
      <c r="N76" s="29"/>
      <c r="O76" s="29"/>
      <c r="P76" s="29"/>
      <c r="Q76" s="29"/>
      <c r="R76" s="29"/>
      <c r="S76" s="29"/>
      <c r="T76" s="43">
        <f>SUBTOTAL(9,T72:T75)</f>
        <v>667</v>
      </c>
      <c r="U76" s="43">
        <f>SUBTOTAL(9,U72:U75)</f>
        <v>0</v>
      </c>
      <c r="V76" s="43">
        <f>SUBTOTAL(9,V72:V75)</f>
        <v>927</v>
      </c>
      <c r="W76" s="47"/>
      <c r="X76" s="52"/>
      <c r="Y76" s="56">
        <f>(T76+U76)/V76</f>
        <v>0.7195253505933118</v>
      </c>
    </row>
    <row r="77" spans="1:25" ht="15" customHeight="1" outlineLevel="2">
      <c r="A77" s="10" t="str">
        <f>VLOOKUP(D77,'Current OBD'!$B$6:$K$2185,4,0)</f>
        <v>Benton</v>
      </c>
      <c r="B77" s="10" t="str">
        <f>VLOOKUP(D77,'Current OBD'!$B$6:$K$2185,3,0)</f>
        <v>03-116</v>
      </c>
      <c r="C77" s="9" t="str">
        <f>VLOOKUP(D77,'Current OBD'!$B$6:$K$2185,2,0)</f>
        <v>Prosser School District</v>
      </c>
      <c r="D77" s="24">
        <v>663337</v>
      </c>
      <c r="E77" s="9" t="str">
        <f>VLOOKUP(D77,'Current OBD'!$B$6:$K$2185,10,0)</f>
        <v>Housel Middle School</v>
      </c>
      <c r="F77" s="11" t="str">
        <f>IF(VLOOKUP(D77,'Current OBD'!$B$6:$AK$2185,23,0)="Yes","PK"," ")</f>
        <v xml:space="preserve"> </v>
      </c>
      <c r="G77" s="11" t="str">
        <f>IF(VLOOKUP(D77,'Current OBD'!$B$6:$AK$2185,24,0)="Yes","K"," ")</f>
        <v xml:space="preserve"> </v>
      </c>
      <c r="H77" s="11" t="str">
        <f>IF(VLOOKUP(D77,'Current OBD'!$B$6:$AK$2185,25,0)="Yes",1," ")</f>
        <v xml:space="preserve"> </v>
      </c>
      <c r="I77" s="11" t="str">
        <f>IF(VLOOKUP(D77,'Current OBD'!$B$6:$AK$2185,26,0)="Yes","2"," ")</f>
        <v xml:space="preserve"> </v>
      </c>
      <c r="J77" s="11" t="str">
        <f>IF(VLOOKUP(D77,'Current OBD'!$B$6:$AK$2185,27,0)="Yes","3"," ")</f>
        <v xml:space="preserve"> </v>
      </c>
      <c r="K77" s="11" t="str">
        <f>IF(VLOOKUP(D77,'Current OBD'!$B$6:$AK$2185,28,0)="Yes","4"," ")</f>
        <v xml:space="preserve"> </v>
      </c>
      <c r="L77" s="11" t="str">
        <f>IF(VLOOKUP(D77,'Current OBD'!$B$6:$AK$2185,29,0)="Yes","5"," ")</f>
        <v xml:space="preserve"> </v>
      </c>
      <c r="M77" s="11" t="str">
        <f>IF(VLOOKUP(D77,'Current OBD'!$B$6:$AK$2185,30,0)="Yes","6"," ")</f>
        <v>6</v>
      </c>
      <c r="N77" s="11" t="str">
        <f>IF(VLOOKUP(D77,'Current OBD'!$B$6:$AK$2185,31,0)="Yes","7"," ")</f>
        <v>7</v>
      </c>
      <c r="O77" s="11" t="str">
        <f>IF(VLOOKUP(D77,'Current OBD'!$B$6:$AK$2185,32,0)="Yes","8"," ")</f>
        <v>8</v>
      </c>
      <c r="P77" s="11" t="str">
        <f>IF(VLOOKUP(D77,'Current OBD'!$B$6:$AK$2185,33,0)="Yes","9"," ")</f>
        <v xml:space="preserve"> </v>
      </c>
      <c r="Q77" s="11" t="str">
        <f>IF(VLOOKUP(D77,'Current OBD'!$B$6:$AK$2185,34,0)="Yes","10"," ")</f>
        <v xml:space="preserve"> </v>
      </c>
      <c r="R77" s="11" t="str">
        <f>IF(VLOOKUP(D77,'Current OBD'!$B$6:$AK$2185,35,0)="Yes","11"," ")</f>
        <v xml:space="preserve"> </v>
      </c>
      <c r="S77" s="11" t="str">
        <f>IF(VLOOKUP(D77,'Current OBD'!$B$6:$AK$2185,36,0)="Yes","12"," ")</f>
        <v xml:space="preserve"> </v>
      </c>
      <c r="T77" s="13">
        <f>VLOOKUP(D77,Pivot!$B$4:$F$2181,2,0)</f>
        <v>534</v>
      </c>
      <c r="U77" s="13">
        <f>VLOOKUP(D77,Pivot!$B$4:$F$2181,3,0)</f>
        <v>0</v>
      </c>
      <c r="V77" s="13">
        <f>VLOOKUP(D77,Pivot!$B$4:$F$2181,4,0)</f>
        <v>575</v>
      </c>
      <c r="W77" s="46">
        <f>IFERROR(VLOOKUP(D77,Pivot!$B$4:$H$2181,5,0),"")</f>
        <v>0.92869999999999997</v>
      </c>
      <c r="X77" s="51">
        <f>IFERROR(VLOOKUP(D77,Pivot!$B$4:$H$2181,6,0),"")</f>
        <v>0</v>
      </c>
      <c r="Y77" s="46">
        <f>IFERROR(VLOOKUP(D77,Pivot!$B$4:$H$2181,7,0),"")</f>
        <v>0.92869999999999997</v>
      </c>
    </row>
    <row r="78" spans="1:25" ht="15" customHeight="1" outlineLevel="2">
      <c r="A78" s="10" t="str">
        <f>VLOOKUP(D78,'Current OBD'!$B$6:$K$2185,4,0)</f>
        <v>Benton</v>
      </c>
      <c r="B78" s="10" t="str">
        <f>VLOOKUP(D78,'Current OBD'!$B$6:$K$2185,3,0)</f>
        <v>03-116</v>
      </c>
      <c r="C78" s="9" t="str">
        <f>VLOOKUP(D78,'Current OBD'!$B$6:$K$2185,2,0)</f>
        <v>Prosser School District</v>
      </c>
      <c r="D78" s="24">
        <v>663336</v>
      </c>
      <c r="E78" s="9" t="str">
        <f>VLOOKUP(D78,'Current OBD'!$B$6:$K$2185,10,0)</f>
        <v>Keene-Riverview Elementary</v>
      </c>
      <c r="F78" s="11" t="str">
        <f>IF(VLOOKUP(D78,'Current OBD'!$B$6:$AK$2185,23,0)="Yes","PK"," ")</f>
        <v>PK</v>
      </c>
      <c r="G78" s="11" t="str">
        <f>IF(VLOOKUP(D78,'Current OBD'!$B$6:$AK$2185,24,0)="Yes","K"," ")</f>
        <v>K</v>
      </c>
      <c r="H78" s="11">
        <f>IF(VLOOKUP(D78,'Current OBD'!$B$6:$AK$2185,25,0)="Yes",1," ")</f>
        <v>1</v>
      </c>
      <c r="I78" s="11" t="str">
        <f>IF(VLOOKUP(D78,'Current OBD'!$B$6:$AK$2185,26,0)="Yes","2"," ")</f>
        <v>2</v>
      </c>
      <c r="J78" s="11" t="str">
        <f>IF(VLOOKUP(D78,'Current OBD'!$B$6:$AK$2185,27,0)="Yes","3"," ")</f>
        <v xml:space="preserve"> </v>
      </c>
      <c r="K78" s="11" t="str">
        <f>IF(VLOOKUP(D78,'Current OBD'!$B$6:$AK$2185,28,0)="Yes","4"," ")</f>
        <v xml:space="preserve"> </v>
      </c>
      <c r="L78" s="11" t="str">
        <f>IF(VLOOKUP(D78,'Current OBD'!$B$6:$AK$2185,29,0)="Yes","5"," ")</f>
        <v xml:space="preserve"> </v>
      </c>
      <c r="M78" s="11" t="str">
        <f>IF(VLOOKUP(D78,'Current OBD'!$B$6:$AK$2185,30,0)="Yes","6"," ")</f>
        <v xml:space="preserve"> </v>
      </c>
      <c r="N78" s="11" t="str">
        <f>IF(VLOOKUP(D78,'Current OBD'!$B$6:$AK$2185,31,0)="Yes","7"," ")</f>
        <v xml:space="preserve"> </v>
      </c>
      <c r="O78" s="11" t="str">
        <f>IF(VLOOKUP(D78,'Current OBD'!$B$6:$AK$2185,32,0)="Yes","8"," ")</f>
        <v xml:space="preserve"> </v>
      </c>
      <c r="P78" s="11" t="str">
        <f>IF(VLOOKUP(D78,'Current OBD'!$B$6:$AK$2185,33,0)="Yes","9"," ")</f>
        <v xml:space="preserve"> </v>
      </c>
      <c r="Q78" s="11" t="str">
        <f>IF(VLOOKUP(D78,'Current OBD'!$B$6:$AK$2185,34,0)="Yes","10"," ")</f>
        <v xml:space="preserve"> </v>
      </c>
      <c r="R78" s="11" t="str">
        <f>IF(VLOOKUP(D78,'Current OBD'!$B$6:$AK$2185,35,0)="Yes","11"," ")</f>
        <v xml:space="preserve"> </v>
      </c>
      <c r="S78" s="11" t="str">
        <f>IF(VLOOKUP(D78,'Current OBD'!$B$6:$AK$2185,36,0)="Yes","12"," ")</f>
        <v xml:space="preserve"> </v>
      </c>
      <c r="T78" s="13">
        <f>VLOOKUP(D78,Pivot!$B$4:$F$2181,2,0)</f>
        <v>372</v>
      </c>
      <c r="U78" s="13">
        <f>VLOOKUP(D78,Pivot!$B$4:$F$2181,3,0)</f>
        <v>0</v>
      </c>
      <c r="V78" s="13">
        <f>VLOOKUP(D78,Pivot!$B$4:$F$2181,4,0)</f>
        <v>382</v>
      </c>
      <c r="W78" s="46">
        <f>IFERROR(VLOOKUP(D78,Pivot!$B$4:$H$2181,5,0),"")</f>
        <v>0.9738</v>
      </c>
      <c r="X78" s="51">
        <f>IFERROR(VLOOKUP(D78,Pivot!$B$4:$H$2181,6,0),"")</f>
        <v>0</v>
      </c>
      <c r="Y78" s="46">
        <f>IFERROR(VLOOKUP(D78,Pivot!$B$4:$H$2181,7,0),"")</f>
        <v>0.9738</v>
      </c>
    </row>
    <row r="79" spans="1:25" ht="15" customHeight="1" outlineLevel="2">
      <c r="A79" s="10" t="str">
        <f>VLOOKUP(D79,'Current OBD'!$B$6:$K$2185,4,0)</f>
        <v>Benton</v>
      </c>
      <c r="B79" s="10" t="str">
        <f>VLOOKUP(D79,'Current OBD'!$B$6:$K$2185,3,0)</f>
        <v>03-116</v>
      </c>
      <c r="C79" s="9" t="str">
        <f>VLOOKUP(D79,'Current OBD'!$B$6:$K$2185,2,0)</f>
        <v>Prosser School District</v>
      </c>
      <c r="D79" s="24">
        <v>661150</v>
      </c>
      <c r="E79" s="9" t="str">
        <f>VLOOKUP(D79,'Current OBD'!$B$6:$K$2185,10,0)</f>
        <v>Prosser Heights Elementary</v>
      </c>
      <c r="F79" s="11" t="str">
        <f>IF(VLOOKUP(D79,'Current OBD'!$B$6:$AK$2185,23,0)="Yes","PK"," ")</f>
        <v xml:space="preserve"> </v>
      </c>
      <c r="G79" s="11" t="str">
        <f>IF(VLOOKUP(D79,'Current OBD'!$B$6:$AK$2185,24,0)="Yes","K"," ")</f>
        <v xml:space="preserve"> </v>
      </c>
      <c r="H79" s="11" t="str">
        <f>IF(VLOOKUP(D79,'Current OBD'!$B$6:$AK$2185,25,0)="Yes",1," ")</f>
        <v xml:space="preserve"> </v>
      </c>
      <c r="I79" s="11" t="str">
        <f>IF(VLOOKUP(D79,'Current OBD'!$B$6:$AK$2185,26,0)="Yes","2"," ")</f>
        <v xml:space="preserve"> </v>
      </c>
      <c r="J79" s="11" t="str">
        <f>IF(VLOOKUP(D79,'Current OBD'!$B$6:$AK$2185,27,0)="Yes","3"," ")</f>
        <v>3</v>
      </c>
      <c r="K79" s="11" t="str">
        <f>IF(VLOOKUP(D79,'Current OBD'!$B$6:$AK$2185,28,0)="Yes","4"," ")</f>
        <v>4</v>
      </c>
      <c r="L79" s="11" t="str">
        <f>IF(VLOOKUP(D79,'Current OBD'!$B$6:$AK$2185,29,0)="Yes","5"," ")</f>
        <v>5</v>
      </c>
      <c r="M79" s="11" t="str">
        <f>IF(VLOOKUP(D79,'Current OBD'!$B$6:$AK$2185,30,0)="Yes","6"," ")</f>
        <v xml:space="preserve"> </v>
      </c>
      <c r="N79" s="11" t="str">
        <f>IF(VLOOKUP(D79,'Current OBD'!$B$6:$AK$2185,31,0)="Yes","7"," ")</f>
        <v xml:space="preserve"> </v>
      </c>
      <c r="O79" s="11" t="str">
        <f>IF(VLOOKUP(D79,'Current OBD'!$B$6:$AK$2185,32,0)="Yes","8"," ")</f>
        <v xml:space="preserve"> </v>
      </c>
      <c r="P79" s="11" t="str">
        <f>IF(VLOOKUP(D79,'Current OBD'!$B$6:$AK$2185,33,0)="Yes","9"," ")</f>
        <v xml:space="preserve"> </v>
      </c>
      <c r="Q79" s="11" t="str">
        <f>IF(VLOOKUP(D79,'Current OBD'!$B$6:$AK$2185,34,0)="Yes","10"," ")</f>
        <v xml:space="preserve"> </v>
      </c>
      <c r="R79" s="11" t="str">
        <f>IF(VLOOKUP(D79,'Current OBD'!$B$6:$AK$2185,35,0)="Yes","11"," ")</f>
        <v xml:space="preserve"> </v>
      </c>
      <c r="S79" s="11" t="str">
        <f>IF(VLOOKUP(D79,'Current OBD'!$B$6:$AK$2185,36,0)="Yes","12"," ")</f>
        <v xml:space="preserve"> </v>
      </c>
      <c r="T79" s="13">
        <f>VLOOKUP(D79,Pivot!$B$4:$F$2181,2,0)</f>
        <v>340</v>
      </c>
      <c r="U79" s="13">
        <f>VLOOKUP(D79,Pivot!$B$4:$F$2181,3,0)</f>
        <v>0</v>
      </c>
      <c r="V79" s="13">
        <f>VLOOKUP(D79,Pivot!$B$4:$F$2181,4,0)</f>
        <v>359</v>
      </c>
      <c r="W79" s="46">
        <f>IFERROR(VLOOKUP(D79,Pivot!$B$4:$H$2181,5,0),"")</f>
        <v>0.94710000000000005</v>
      </c>
      <c r="X79" s="51">
        <f>IFERROR(VLOOKUP(D79,Pivot!$B$4:$H$2181,6,0),"")</f>
        <v>0</v>
      </c>
      <c r="Y79" s="46">
        <f>IFERROR(VLOOKUP(D79,Pivot!$B$4:$H$2181,7,0),"")</f>
        <v>0.94710000000000005</v>
      </c>
    </row>
    <row r="80" spans="1:25" ht="15" customHeight="1" outlineLevel="2">
      <c r="A80" s="10" t="str">
        <f>VLOOKUP(D80,'Current OBD'!$B$6:$K$2185,4,0)</f>
        <v>Benton</v>
      </c>
      <c r="B80" s="10" t="str">
        <f>VLOOKUP(D80,'Current OBD'!$B$6:$K$2185,3,0)</f>
        <v>03-116</v>
      </c>
      <c r="C80" s="9" t="str">
        <f>VLOOKUP(D80,'Current OBD'!$B$6:$K$2185,2,0)</f>
        <v>Prosser School District</v>
      </c>
      <c r="D80" s="24">
        <v>665721</v>
      </c>
      <c r="E80" s="9" t="str">
        <f>VLOOKUP(D80,'Current OBD'!$B$6:$K$2185,10,0)</f>
        <v>Prosser High School</v>
      </c>
      <c r="F80" s="11" t="str">
        <f>IF(VLOOKUP(D80,'Current OBD'!$B$6:$AK$2185,23,0)="Yes","PK"," ")</f>
        <v xml:space="preserve"> </v>
      </c>
      <c r="G80" s="11" t="str">
        <f>IF(VLOOKUP(D80,'Current OBD'!$B$6:$AK$2185,24,0)="Yes","K"," ")</f>
        <v xml:space="preserve"> </v>
      </c>
      <c r="H80" s="11" t="str">
        <f>IF(VLOOKUP(D80,'Current OBD'!$B$6:$AK$2185,25,0)="Yes",1," ")</f>
        <v xml:space="preserve"> </v>
      </c>
      <c r="I80" s="11" t="str">
        <f>IF(VLOOKUP(D80,'Current OBD'!$B$6:$AK$2185,26,0)="Yes","2"," ")</f>
        <v xml:space="preserve"> </v>
      </c>
      <c r="J80" s="11" t="str">
        <f>IF(VLOOKUP(D80,'Current OBD'!$B$6:$AK$2185,27,0)="Yes","3"," ")</f>
        <v xml:space="preserve"> </v>
      </c>
      <c r="K80" s="11" t="str">
        <f>IF(VLOOKUP(D80,'Current OBD'!$B$6:$AK$2185,28,0)="Yes","4"," ")</f>
        <v xml:space="preserve"> </v>
      </c>
      <c r="L80" s="11" t="str">
        <f>IF(VLOOKUP(D80,'Current OBD'!$B$6:$AK$2185,29,0)="Yes","5"," ")</f>
        <v xml:space="preserve"> </v>
      </c>
      <c r="M80" s="11" t="str">
        <f>IF(VLOOKUP(D80,'Current OBD'!$B$6:$AK$2185,30,0)="Yes","6"," ")</f>
        <v xml:space="preserve"> </v>
      </c>
      <c r="N80" s="11" t="str">
        <f>IF(VLOOKUP(D80,'Current OBD'!$B$6:$AK$2185,31,0)="Yes","7"," ")</f>
        <v xml:space="preserve"> </v>
      </c>
      <c r="O80" s="11" t="str">
        <f>IF(VLOOKUP(D80,'Current OBD'!$B$6:$AK$2185,32,0)="Yes","8"," ")</f>
        <v xml:space="preserve"> </v>
      </c>
      <c r="P80" s="11" t="str">
        <f>IF(VLOOKUP(D80,'Current OBD'!$B$6:$AK$2185,33,0)="Yes","9"," ")</f>
        <v>9</v>
      </c>
      <c r="Q80" s="11" t="str">
        <f>IF(VLOOKUP(D80,'Current OBD'!$B$6:$AK$2185,34,0)="Yes","10"," ")</f>
        <v>10</v>
      </c>
      <c r="R80" s="11" t="str">
        <f>IF(VLOOKUP(D80,'Current OBD'!$B$6:$AK$2185,35,0)="Yes","11"," ")</f>
        <v>11</v>
      </c>
      <c r="S80" s="11" t="str">
        <f>IF(VLOOKUP(D80,'Current OBD'!$B$6:$AK$2185,36,0)="Yes","12"," ")</f>
        <v>12</v>
      </c>
      <c r="T80" s="13">
        <f>VLOOKUP(D80,Pivot!$B$4:$F$2181,2,0)</f>
        <v>652</v>
      </c>
      <c r="U80" s="13">
        <f>VLOOKUP(D80,Pivot!$B$4:$F$2181,3,0)</f>
        <v>0</v>
      </c>
      <c r="V80" s="13">
        <f>VLOOKUP(D80,Pivot!$B$4:$F$2181,4,0)</f>
        <v>789</v>
      </c>
      <c r="W80" s="46">
        <f>IFERROR(VLOOKUP(D80,Pivot!$B$4:$H$2181,5,0),"")</f>
        <v>0.82640000000000002</v>
      </c>
      <c r="X80" s="51">
        <f>IFERROR(VLOOKUP(D80,Pivot!$B$4:$H$2181,6,0),"")</f>
        <v>0</v>
      </c>
      <c r="Y80" s="46">
        <f>IFERROR(VLOOKUP(D80,Pivot!$B$4:$H$2181,7,0),"")</f>
        <v>0.82640000000000002</v>
      </c>
    </row>
    <row r="81" spans="1:25" ht="15" customHeight="1" outlineLevel="2">
      <c r="A81" s="10" t="str">
        <f>VLOOKUP(D81,'Current OBD'!$B$6:$K$2185,4,0)</f>
        <v>Benton</v>
      </c>
      <c r="B81" s="10" t="str">
        <f>VLOOKUP(D81,'Current OBD'!$B$6:$K$2185,3,0)</f>
        <v>03-116</v>
      </c>
      <c r="C81" s="9" t="str">
        <f>VLOOKUP(D81,'Current OBD'!$B$6:$K$2185,2,0)</f>
        <v>Prosser School District</v>
      </c>
      <c r="D81" s="24">
        <v>661149</v>
      </c>
      <c r="E81" s="9" t="str">
        <f>VLOOKUP(D81,'Current OBD'!$B$6:$K$2185,10,0)</f>
        <v>Whitstran Elementary</v>
      </c>
      <c r="F81" s="11" t="str">
        <f>IF(VLOOKUP(D81,'Current OBD'!$B$6:$AK$2185,23,0)="Yes","PK"," ")</f>
        <v>PK</v>
      </c>
      <c r="G81" s="11" t="str">
        <f>IF(VLOOKUP(D81,'Current OBD'!$B$6:$AK$2185,24,0)="Yes","K"," ")</f>
        <v>K</v>
      </c>
      <c r="H81" s="11">
        <f>IF(VLOOKUP(D81,'Current OBD'!$B$6:$AK$2185,25,0)="Yes",1," ")</f>
        <v>1</v>
      </c>
      <c r="I81" s="11" t="str">
        <f>IF(VLOOKUP(D81,'Current OBD'!$B$6:$AK$2185,26,0)="Yes","2"," ")</f>
        <v>2</v>
      </c>
      <c r="J81" s="11" t="str">
        <f>IF(VLOOKUP(D81,'Current OBD'!$B$6:$AK$2185,27,0)="Yes","3"," ")</f>
        <v>3</v>
      </c>
      <c r="K81" s="11" t="str">
        <f>IF(VLOOKUP(D81,'Current OBD'!$B$6:$AK$2185,28,0)="Yes","4"," ")</f>
        <v>4</v>
      </c>
      <c r="L81" s="11" t="str">
        <f>IF(VLOOKUP(D81,'Current OBD'!$B$6:$AK$2185,29,0)="Yes","5"," ")</f>
        <v>5</v>
      </c>
      <c r="M81" s="11" t="str">
        <f>IF(VLOOKUP(D81,'Current OBD'!$B$6:$AK$2185,30,0)="Yes","6"," ")</f>
        <v xml:space="preserve"> </v>
      </c>
      <c r="N81" s="11" t="str">
        <f>IF(VLOOKUP(D81,'Current OBD'!$B$6:$AK$2185,31,0)="Yes","7"," ")</f>
        <v xml:space="preserve"> </v>
      </c>
      <c r="O81" s="11" t="str">
        <f>IF(VLOOKUP(D81,'Current OBD'!$B$6:$AK$2185,32,0)="Yes","8"," ")</f>
        <v xml:space="preserve"> </v>
      </c>
      <c r="P81" s="11" t="str">
        <f>IF(VLOOKUP(D81,'Current OBD'!$B$6:$AK$2185,33,0)="Yes","9"," ")</f>
        <v xml:space="preserve"> </v>
      </c>
      <c r="Q81" s="11" t="str">
        <f>IF(VLOOKUP(D81,'Current OBD'!$B$6:$AK$2185,34,0)="Yes","10"," ")</f>
        <v xml:space="preserve"> </v>
      </c>
      <c r="R81" s="11" t="str">
        <f>IF(VLOOKUP(D81,'Current OBD'!$B$6:$AK$2185,35,0)="Yes","11"," ")</f>
        <v xml:space="preserve"> </v>
      </c>
      <c r="S81" s="11" t="str">
        <f>IF(VLOOKUP(D81,'Current OBD'!$B$6:$AK$2185,36,0)="Yes","12"," ")</f>
        <v xml:space="preserve"> </v>
      </c>
      <c r="T81" s="13">
        <f>VLOOKUP(D81,Pivot!$B$4:$F$2181,2,0)</f>
        <v>225</v>
      </c>
      <c r="U81" s="13">
        <f>VLOOKUP(D81,Pivot!$B$4:$F$2181,3,0)</f>
        <v>0</v>
      </c>
      <c r="V81" s="13">
        <f>VLOOKUP(D81,Pivot!$B$4:$F$2181,4,0)</f>
        <v>231</v>
      </c>
      <c r="W81" s="46">
        <f>IFERROR(VLOOKUP(D81,Pivot!$B$4:$H$2181,5,0),"")</f>
        <v>0.97399999999999998</v>
      </c>
      <c r="X81" s="51">
        <f>IFERROR(VLOOKUP(D81,Pivot!$B$4:$H$2181,6,0),"")</f>
        <v>0</v>
      </c>
      <c r="Y81" s="46">
        <f>IFERROR(VLOOKUP(D81,Pivot!$B$4:$H$2181,7,0),"")</f>
        <v>0.97399999999999998</v>
      </c>
    </row>
    <row r="82" spans="1:25" ht="15" customHeight="1" outlineLevel="1">
      <c r="A82" s="27"/>
      <c r="B82" s="27"/>
      <c r="C82" s="30" t="s">
        <v>5631</v>
      </c>
      <c r="D82" s="27"/>
      <c r="E82" s="26"/>
      <c r="F82" s="29"/>
      <c r="G82" s="29"/>
      <c r="H82" s="29"/>
      <c r="I82" s="29"/>
      <c r="J82" s="29"/>
      <c r="K82" s="29"/>
      <c r="L82" s="29"/>
      <c r="M82" s="29"/>
      <c r="N82" s="29"/>
      <c r="O82" s="29"/>
      <c r="P82" s="29"/>
      <c r="Q82" s="29"/>
      <c r="R82" s="29"/>
      <c r="S82" s="29"/>
      <c r="T82" s="43">
        <f>SUBTOTAL(9,T77:T81)</f>
        <v>2123</v>
      </c>
      <c r="U82" s="43">
        <f>SUBTOTAL(9,U77:U81)</f>
        <v>0</v>
      </c>
      <c r="V82" s="43">
        <f>SUBTOTAL(9,V77:V81)</f>
        <v>2336</v>
      </c>
      <c r="W82" s="47"/>
      <c r="X82" s="52"/>
      <c r="Y82" s="56">
        <f>(T82+U82)/V82</f>
        <v>0.90881849315068497</v>
      </c>
    </row>
    <row r="83" spans="1:25" ht="15" customHeight="1" outlineLevel="2">
      <c r="A83" s="10" t="str">
        <f>VLOOKUP(D83,'Current OBD'!$B$6:$K$2185,4,0)</f>
        <v>Benton</v>
      </c>
      <c r="B83" s="10" t="str">
        <f>VLOOKUP(D83,'Current OBD'!$B$6:$K$2185,3,0)</f>
        <v>03-400</v>
      </c>
      <c r="C83" s="9" t="str">
        <f>VLOOKUP(D83,'Current OBD'!$B$6:$K$2185,2,0)</f>
        <v>Richland School District</v>
      </c>
      <c r="D83" s="24">
        <v>661153</v>
      </c>
      <c r="E83" s="9" t="str">
        <f>VLOOKUP(D83,'Current OBD'!$B$6:$K$2185,10,0)</f>
        <v>Badger Mountain Elementary</v>
      </c>
      <c r="F83" s="11" t="str">
        <f>IF(VLOOKUP(D83,'Current OBD'!$B$6:$AK$2185,23,0)="Yes","PK"," ")</f>
        <v xml:space="preserve"> </v>
      </c>
      <c r="G83" s="11" t="str">
        <f>IF(VLOOKUP(D83,'Current OBD'!$B$6:$AK$2185,24,0)="Yes","K"," ")</f>
        <v>K</v>
      </c>
      <c r="H83" s="11">
        <f>IF(VLOOKUP(D83,'Current OBD'!$B$6:$AK$2185,25,0)="Yes",1," ")</f>
        <v>1</v>
      </c>
      <c r="I83" s="11" t="str">
        <f>IF(VLOOKUP(D83,'Current OBD'!$B$6:$AK$2185,26,0)="Yes","2"," ")</f>
        <v>2</v>
      </c>
      <c r="J83" s="11" t="str">
        <f>IF(VLOOKUP(D83,'Current OBD'!$B$6:$AK$2185,27,0)="Yes","3"," ")</f>
        <v>3</v>
      </c>
      <c r="K83" s="11" t="str">
        <f>IF(VLOOKUP(D83,'Current OBD'!$B$6:$AK$2185,28,0)="Yes","4"," ")</f>
        <v>4</v>
      </c>
      <c r="L83" s="11" t="str">
        <f>IF(VLOOKUP(D83,'Current OBD'!$B$6:$AK$2185,29,0)="Yes","5"," ")</f>
        <v>5</v>
      </c>
      <c r="M83" s="11" t="str">
        <f>IF(VLOOKUP(D83,'Current OBD'!$B$6:$AK$2185,30,0)="Yes","6"," ")</f>
        <v xml:space="preserve"> </v>
      </c>
      <c r="N83" s="11" t="str">
        <f>IF(VLOOKUP(D83,'Current OBD'!$B$6:$AK$2185,31,0)="Yes","7"," ")</f>
        <v xml:space="preserve"> </v>
      </c>
      <c r="O83" s="11" t="str">
        <f>IF(VLOOKUP(D83,'Current OBD'!$B$6:$AK$2185,32,0)="Yes","8"," ")</f>
        <v xml:space="preserve"> </v>
      </c>
      <c r="P83" s="11" t="str">
        <f>IF(VLOOKUP(D83,'Current OBD'!$B$6:$AK$2185,33,0)="Yes","9"," ")</f>
        <v xml:space="preserve"> </v>
      </c>
      <c r="Q83" s="11" t="str">
        <f>IF(VLOOKUP(D83,'Current OBD'!$B$6:$AK$2185,34,0)="Yes","10"," ")</f>
        <v xml:space="preserve"> </v>
      </c>
      <c r="R83" s="11" t="str">
        <f>IF(VLOOKUP(D83,'Current OBD'!$B$6:$AK$2185,35,0)="Yes","11"," ")</f>
        <v xml:space="preserve"> </v>
      </c>
      <c r="S83" s="11" t="str">
        <f>IF(VLOOKUP(D83,'Current OBD'!$B$6:$AK$2185,36,0)="Yes","12"," ")</f>
        <v xml:space="preserve"> </v>
      </c>
      <c r="T83" s="13">
        <f>VLOOKUP(D83,Pivot!$B$4:$F$2181,2,0)</f>
        <v>270</v>
      </c>
      <c r="U83" s="13">
        <f>VLOOKUP(D83,Pivot!$B$4:$F$2181,3,0)</f>
        <v>0</v>
      </c>
      <c r="V83" s="13">
        <f>VLOOKUP(D83,Pivot!$B$4:$F$2181,4,0)</f>
        <v>575</v>
      </c>
      <c r="W83" s="46">
        <f>IFERROR(VLOOKUP(D83,Pivot!$B$4:$H$2181,5,0),"")</f>
        <v>0.46960000000000002</v>
      </c>
      <c r="X83" s="51">
        <f>IFERROR(VLOOKUP(D83,Pivot!$B$4:$H$2181,6,0),"")</f>
        <v>0</v>
      </c>
      <c r="Y83" s="46">
        <f>IFERROR(VLOOKUP(D83,Pivot!$B$4:$H$2181,7,0),"")</f>
        <v>0.46960000000000002</v>
      </c>
    </row>
    <row r="84" spans="1:25" ht="15" customHeight="1" outlineLevel="2">
      <c r="A84" s="10" t="str">
        <f>VLOOKUP(D84,'Current OBD'!$B$6:$K$2185,4,0)</f>
        <v>Benton</v>
      </c>
      <c r="B84" s="10" t="str">
        <f>VLOOKUP(D84,'Current OBD'!$B$6:$K$2185,3,0)</f>
        <v>03-400</v>
      </c>
      <c r="C84" s="9" t="str">
        <f>VLOOKUP(D84,'Current OBD'!$B$6:$K$2185,2,0)</f>
        <v>Richland School District</v>
      </c>
      <c r="D84" s="24">
        <v>661161</v>
      </c>
      <c r="E84" s="9" t="str">
        <f>VLOOKUP(D84,'Current OBD'!$B$6:$K$2185,10,0)</f>
        <v>Carmichael Middle School</v>
      </c>
      <c r="F84" s="11" t="str">
        <f>IF(VLOOKUP(D84,'Current OBD'!$B$6:$AK$2185,23,0)="Yes","PK"," ")</f>
        <v xml:space="preserve"> </v>
      </c>
      <c r="G84" s="11" t="str">
        <f>IF(VLOOKUP(D84,'Current OBD'!$B$6:$AK$2185,24,0)="Yes","K"," ")</f>
        <v xml:space="preserve"> </v>
      </c>
      <c r="H84" s="11" t="str">
        <f>IF(VLOOKUP(D84,'Current OBD'!$B$6:$AK$2185,25,0)="Yes",1," ")</f>
        <v xml:space="preserve"> </v>
      </c>
      <c r="I84" s="11" t="str">
        <f>IF(VLOOKUP(D84,'Current OBD'!$B$6:$AK$2185,26,0)="Yes","2"," ")</f>
        <v xml:space="preserve"> </v>
      </c>
      <c r="J84" s="11" t="str">
        <f>IF(VLOOKUP(D84,'Current OBD'!$B$6:$AK$2185,27,0)="Yes","3"," ")</f>
        <v xml:space="preserve"> </v>
      </c>
      <c r="K84" s="11" t="str">
        <f>IF(VLOOKUP(D84,'Current OBD'!$B$6:$AK$2185,28,0)="Yes","4"," ")</f>
        <v xml:space="preserve"> </v>
      </c>
      <c r="L84" s="11" t="str">
        <f>IF(VLOOKUP(D84,'Current OBD'!$B$6:$AK$2185,29,0)="Yes","5"," ")</f>
        <v xml:space="preserve"> </v>
      </c>
      <c r="M84" s="11" t="str">
        <f>IF(VLOOKUP(D84,'Current OBD'!$B$6:$AK$2185,30,0)="Yes","6"," ")</f>
        <v>6</v>
      </c>
      <c r="N84" s="11" t="str">
        <f>IF(VLOOKUP(D84,'Current OBD'!$B$6:$AK$2185,31,0)="Yes","7"," ")</f>
        <v>7</v>
      </c>
      <c r="O84" s="11" t="str">
        <f>IF(VLOOKUP(D84,'Current OBD'!$B$6:$AK$2185,32,0)="Yes","8"," ")</f>
        <v>8</v>
      </c>
      <c r="P84" s="11" t="str">
        <f>IF(VLOOKUP(D84,'Current OBD'!$B$6:$AK$2185,33,0)="Yes","9"," ")</f>
        <v xml:space="preserve"> </v>
      </c>
      <c r="Q84" s="11" t="str">
        <f>IF(VLOOKUP(D84,'Current OBD'!$B$6:$AK$2185,34,0)="Yes","10"," ")</f>
        <v xml:space="preserve"> </v>
      </c>
      <c r="R84" s="11" t="str">
        <f>IF(VLOOKUP(D84,'Current OBD'!$B$6:$AK$2185,35,0)="Yes","11"," ")</f>
        <v xml:space="preserve"> </v>
      </c>
      <c r="S84" s="11" t="str">
        <f>IF(VLOOKUP(D84,'Current OBD'!$B$6:$AK$2185,36,0)="Yes","12"," ")</f>
        <v xml:space="preserve"> </v>
      </c>
      <c r="T84" s="13">
        <f>VLOOKUP(D84,Pivot!$B$4:$F$2181,2,0)</f>
        <v>609</v>
      </c>
      <c r="U84" s="13">
        <f>VLOOKUP(D84,Pivot!$B$4:$F$2181,3,0)</f>
        <v>0</v>
      </c>
      <c r="V84" s="13">
        <f>VLOOKUP(D84,Pivot!$B$4:$F$2181,4,0)</f>
        <v>811</v>
      </c>
      <c r="W84" s="46">
        <f>IFERROR(VLOOKUP(D84,Pivot!$B$4:$H$2181,5,0),"")</f>
        <v>0.75090000000000001</v>
      </c>
      <c r="X84" s="51">
        <f>IFERROR(VLOOKUP(D84,Pivot!$B$4:$H$2181,6,0),"")</f>
        <v>0</v>
      </c>
      <c r="Y84" s="46">
        <f>IFERROR(VLOOKUP(D84,Pivot!$B$4:$H$2181,7,0),"")</f>
        <v>0.75090000000000001</v>
      </c>
    </row>
    <row r="85" spans="1:25" ht="15" customHeight="1" outlineLevel="2">
      <c r="A85" s="10" t="str">
        <f>VLOOKUP(D85,'Current OBD'!$B$6:$K$2185,4,0)</f>
        <v>Benton</v>
      </c>
      <c r="B85" s="10" t="str">
        <f>VLOOKUP(D85,'Current OBD'!$B$6:$K$2185,3,0)</f>
        <v>03-400</v>
      </c>
      <c r="C85" s="9" t="str">
        <f>VLOOKUP(D85,'Current OBD'!$B$6:$K$2185,2,0)</f>
        <v>Richland School District</v>
      </c>
      <c r="D85" s="24">
        <v>661162</v>
      </c>
      <c r="E85" s="9" t="str">
        <f>VLOOKUP(D85,'Current OBD'!$B$6:$K$2185,10,0)</f>
        <v>Chief Joseph Middle School</v>
      </c>
      <c r="F85" s="11" t="str">
        <f>IF(VLOOKUP(D85,'Current OBD'!$B$6:$AK$2185,23,0)="Yes","PK"," ")</f>
        <v xml:space="preserve"> </v>
      </c>
      <c r="G85" s="11" t="str">
        <f>IF(VLOOKUP(D85,'Current OBD'!$B$6:$AK$2185,24,0)="Yes","K"," ")</f>
        <v xml:space="preserve"> </v>
      </c>
      <c r="H85" s="11" t="str">
        <f>IF(VLOOKUP(D85,'Current OBD'!$B$6:$AK$2185,25,0)="Yes",1," ")</f>
        <v xml:space="preserve"> </v>
      </c>
      <c r="I85" s="11" t="str">
        <f>IF(VLOOKUP(D85,'Current OBD'!$B$6:$AK$2185,26,0)="Yes","2"," ")</f>
        <v xml:space="preserve"> </v>
      </c>
      <c r="J85" s="11" t="str">
        <f>IF(VLOOKUP(D85,'Current OBD'!$B$6:$AK$2185,27,0)="Yes","3"," ")</f>
        <v xml:space="preserve"> </v>
      </c>
      <c r="K85" s="11" t="str">
        <f>IF(VLOOKUP(D85,'Current OBD'!$B$6:$AK$2185,28,0)="Yes","4"," ")</f>
        <v xml:space="preserve"> </v>
      </c>
      <c r="L85" s="11" t="str">
        <f>IF(VLOOKUP(D85,'Current OBD'!$B$6:$AK$2185,29,0)="Yes","5"," ")</f>
        <v xml:space="preserve"> </v>
      </c>
      <c r="M85" s="11" t="str">
        <f>IF(VLOOKUP(D85,'Current OBD'!$B$6:$AK$2185,30,0)="Yes","6"," ")</f>
        <v>6</v>
      </c>
      <c r="N85" s="11" t="str">
        <f>IF(VLOOKUP(D85,'Current OBD'!$B$6:$AK$2185,31,0)="Yes","7"," ")</f>
        <v>7</v>
      </c>
      <c r="O85" s="11" t="str">
        <f>IF(VLOOKUP(D85,'Current OBD'!$B$6:$AK$2185,32,0)="Yes","8"," ")</f>
        <v>8</v>
      </c>
      <c r="P85" s="11" t="str">
        <f>IF(VLOOKUP(D85,'Current OBD'!$B$6:$AK$2185,33,0)="Yes","9"," ")</f>
        <v xml:space="preserve"> </v>
      </c>
      <c r="Q85" s="11" t="str">
        <f>IF(VLOOKUP(D85,'Current OBD'!$B$6:$AK$2185,34,0)="Yes","10"," ")</f>
        <v xml:space="preserve"> </v>
      </c>
      <c r="R85" s="11" t="str">
        <f>IF(VLOOKUP(D85,'Current OBD'!$B$6:$AK$2185,35,0)="Yes","11"," ")</f>
        <v xml:space="preserve"> </v>
      </c>
      <c r="S85" s="11" t="str">
        <f>IF(VLOOKUP(D85,'Current OBD'!$B$6:$AK$2185,36,0)="Yes","12"," ")</f>
        <v xml:space="preserve"> </v>
      </c>
      <c r="T85" s="13">
        <f>VLOOKUP(D85,Pivot!$B$4:$F$2181,2,0)</f>
        <v>591</v>
      </c>
      <c r="U85" s="13">
        <f>VLOOKUP(D85,Pivot!$B$4:$F$2181,3,0)</f>
        <v>0</v>
      </c>
      <c r="V85" s="13">
        <f>VLOOKUP(D85,Pivot!$B$4:$F$2181,4,0)</f>
        <v>693</v>
      </c>
      <c r="W85" s="46">
        <f>IFERROR(VLOOKUP(D85,Pivot!$B$4:$H$2181,5,0),"")</f>
        <v>0.8528</v>
      </c>
      <c r="X85" s="51">
        <f>IFERROR(VLOOKUP(D85,Pivot!$B$4:$H$2181,6,0),"")</f>
        <v>0</v>
      </c>
      <c r="Y85" s="46">
        <f>IFERROR(VLOOKUP(D85,Pivot!$B$4:$H$2181,7,0),"")</f>
        <v>0.8528</v>
      </c>
    </row>
    <row r="86" spans="1:25" ht="15" customHeight="1" outlineLevel="2">
      <c r="A86" s="10" t="str">
        <f>VLOOKUP(D86,'Current OBD'!$B$6:$K$2185,4,0)</f>
        <v>Benton</v>
      </c>
      <c r="B86" s="10" t="str">
        <f>VLOOKUP(D86,'Current OBD'!$B$6:$K$2185,3,0)</f>
        <v>03-400</v>
      </c>
      <c r="C86" s="9" t="str">
        <f>VLOOKUP(D86,'Current OBD'!$B$6:$K$2185,2,0)</f>
        <v>Richland School District</v>
      </c>
      <c r="D86" s="24">
        <v>687193</v>
      </c>
      <c r="E86" s="9" t="str">
        <f>VLOOKUP(D86,'Current OBD'!$B$6:$K$2185,10,0)</f>
        <v>Desert Sky Elementary</v>
      </c>
      <c r="F86" s="11" t="str">
        <f>IF(VLOOKUP(D86,'Current OBD'!$B$6:$AK$2185,23,0)="Yes","PK"," ")</f>
        <v xml:space="preserve"> </v>
      </c>
      <c r="G86" s="11" t="str">
        <f>IF(VLOOKUP(D86,'Current OBD'!$B$6:$AK$2185,24,0)="Yes","K"," ")</f>
        <v>K</v>
      </c>
      <c r="H86" s="11">
        <f>IF(VLOOKUP(D86,'Current OBD'!$B$6:$AK$2185,25,0)="Yes",1," ")</f>
        <v>1</v>
      </c>
      <c r="I86" s="11" t="str">
        <f>IF(VLOOKUP(D86,'Current OBD'!$B$6:$AK$2185,26,0)="Yes","2"," ")</f>
        <v>2</v>
      </c>
      <c r="J86" s="11" t="str">
        <f>IF(VLOOKUP(D86,'Current OBD'!$B$6:$AK$2185,27,0)="Yes","3"," ")</f>
        <v>3</v>
      </c>
      <c r="K86" s="11" t="str">
        <f>IF(VLOOKUP(D86,'Current OBD'!$B$6:$AK$2185,28,0)="Yes","4"," ")</f>
        <v>4</v>
      </c>
      <c r="L86" s="11" t="str">
        <f>IF(VLOOKUP(D86,'Current OBD'!$B$6:$AK$2185,29,0)="Yes","5"," ")</f>
        <v>5</v>
      </c>
      <c r="M86" s="11" t="str">
        <f>IF(VLOOKUP(D86,'Current OBD'!$B$6:$AK$2185,30,0)="Yes","6"," ")</f>
        <v xml:space="preserve"> </v>
      </c>
      <c r="N86" s="11" t="str">
        <f>IF(VLOOKUP(D86,'Current OBD'!$B$6:$AK$2185,31,0)="Yes","7"," ")</f>
        <v xml:space="preserve"> </v>
      </c>
      <c r="O86" s="11" t="str">
        <f>IF(VLOOKUP(D86,'Current OBD'!$B$6:$AK$2185,32,0)="Yes","8"," ")</f>
        <v xml:space="preserve"> </v>
      </c>
      <c r="P86" s="11" t="str">
        <f>IF(VLOOKUP(D86,'Current OBD'!$B$6:$AK$2185,33,0)="Yes","9"," ")</f>
        <v xml:space="preserve"> </v>
      </c>
      <c r="Q86" s="11" t="str">
        <f>IF(VLOOKUP(D86,'Current OBD'!$B$6:$AK$2185,34,0)="Yes","10"," ")</f>
        <v xml:space="preserve"> </v>
      </c>
      <c r="R86" s="11" t="str">
        <f>IF(VLOOKUP(D86,'Current OBD'!$B$6:$AK$2185,35,0)="Yes","11"," ")</f>
        <v xml:space="preserve"> </v>
      </c>
      <c r="S86" s="11" t="str">
        <f>IF(VLOOKUP(D86,'Current OBD'!$B$6:$AK$2185,36,0)="Yes","12"," ")</f>
        <v xml:space="preserve"> </v>
      </c>
      <c r="T86" s="13">
        <f>VLOOKUP(D86,Pivot!$B$4:$F$2181,2,0)</f>
        <v>38</v>
      </c>
      <c r="U86" s="13">
        <f>VLOOKUP(D86,Pivot!$B$4:$F$2181,3,0)</f>
        <v>14</v>
      </c>
      <c r="V86" s="13">
        <f>VLOOKUP(D86,Pivot!$B$4:$F$2181,4,0)</f>
        <v>409</v>
      </c>
      <c r="W86" s="46">
        <f>IFERROR(VLOOKUP(D86,Pivot!$B$4:$H$2181,5,0),"")</f>
        <v>9.2899999999999996E-2</v>
      </c>
      <c r="X86" s="51">
        <f>IFERROR(VLOOKUP(D86,Pivot!$B$4:$H$2181,6,0),"")</f>
        <v>3.4200000000000001E-2</v>
      </c>
      <c r="Y86" s="46">
        <f>IFERROR(VLOOKUP(D86,Pivot!$B$4:$H$2181,7,0),"")</f>
        <v>0.12709999999999999</v>
      </c>
    </row>
    <row r="87" spans="1:25" ht="15" customHeight="1" outlineLevel="2">
      <c r="A87" s="10" t="str">
        <f>VLOOKUP(D87,'Current OBD'!$B$6:$K$2185,4,0)</f>
        <v>Benton</v>
      </c>
      <c r="B87" s="10" t="str">
        <f>VLOOKUP(D87,'Current OBD'!$B$6:$K$2185,3,0)</f>
        <v>03-400</v>
      </c>
      <c r="C87" s="9" t="str">
        <f>VLOOKUP(D87,'Current OBD'!$B$6:$K$2185,2,0)</f>
        <v>Richland School District</v>
      </c>
      <c r="D87" s="24">
        <v>663219</v>
      </c>
      <c r="E87" s="9" t="str">
        <f>VLOOKUP(D87,'Current OBD'!$B$6:$K$2185,10,0)</f>
        <v>Enterprise Middle School</v>
      </c>
      <c r="F87" s="11" t="str">
        <f>IF(VLOOKUP(D87,'Current OBD'!$B$6:$AK$2185,23,0)="Yes","PK"," ")</f>
        <v xml:space="preserve"> </v>
      </c>
      <c r="G87" s="11" t="str">
        <f>IF(VLOOKUP(D87,'Current OBD'!$B$6:$AK$2185,24,0)="Yes","K"," ")</f>
        <v xml:space="preserve"> </v>
      </c>
      <c r="H87" s="11" t="str">
        <f>IF(VLOOKUP(D87,'Current OBD'!$B$6:$AK$2185,25,0)="Yes",1," ")</f>
        <v xml:space="preserve"> </v>
      </c>
      <c r="I87" s="11" t="str">
        <f>IF(VLOOKUP(D87,'Current OBD'!$B$6:$AK$2185,26,0)="Yes","2"," ")</f>
        <v xml:space="preserve"> </v>
      </c>
      <c r="J87" s="11" t="str">
        <f>IF(VLOOKUP(D87,'Current OBD'!$B$6:$AK$2185,27,0)="Yes","3"," ")</f>
        <v xml:space="preserve"> </v>
      </c>
      <c r="K87" s="11" t="str">
        <f>IF(VLOOKUP(D87,'Current OBD'!$B$6:$AK$2185,28,0)="Yes","4"," ")</f>
        <v xml:space="preserve"> </v>
      </c>
      <c r="L87" s="11" t="str">
        <f>IF(VLOOKUP(D87,'Current OBD'!$B$6:$AK$2185,29,0)="Yes","5"," ")</f>
        <v xml:space="preserve"> </v>
      </c>
      <c r="M87" s="11" t="str">
        <f>IF(VLOOKUP(D87,'Current OBD'!$B$6:$AK$2185,30,0)="Yes","6"," ")</f>
        <v>6</v>
      </c>
      <c r="N87" s="11" t="str">
        <f>IF(VLOOKUP(D87,'Current OBD'!$B$6:$AK$2185,31,0)="Yes","7"," ")</f>
        <v>7</v>
      </c>
      <c r="O87" s="11" t="str">
        <f>IF(VLOOKUP(D87,'Current OBD'!$B$6:$AK$2185,32,0)="Yes","8"," ")</f>
        <v>8</v>
      </c>
      <c r="P87" s="11" t="str">
        <f>IF(VLOOKUP(D87,'Current OBD'!$B$6:$AK$2185,33,0)="Yes","9"," ")</f>
        <v xml:space="preserve"> </v>
      </c>
      <c r="Q87" s="11" t="str">
        <f>IF(VLOOKUP(D87,'Current OBD'!$B$6:$AK$2185,34,0)="Yes","10"," ")</f>
        <v xml:space="preserve"> </v>
      </c>
      <c r="R87" s="11" t="str">
        <f>IF(VLOOKUP(D87,'Current OBD'!$B$6:$AK$2185,35,0)="Yes","11"," ")</f>
        <v xml:space="preserve"> </v>
      </c>
      <c r="S87" s="11" t="str">
        <f>IF(VLOOKUP(D87,'Current OBD'!$B$6:$AK$2185,36,0)="Yes","12"," ")</f>
        <v xml:space="preserve"> </v>
      </c>
      <c r="T87" s="13">
        <f>VLOOKUP(D87,Pivot!$B$4:$F$2181,2,0)</f>
        <v>344</v>
      </c>
      <c r="U87" s="13">
        <f>VLOOKUP(D87,Pivot!$B$4:$F$2181,3,0)</f>
        <v>0</v>
      </c>
      <c r="V87" s="13">
        <f>VLOOKUP(D87,Pivot!$B$4:$F$2181,4,0)</f>
        <v>701</v>
      </c>
      <c r="W87" s="46">
        <f>IFERROR(VLOOKUP(D87,Pivot!$B$4:$H$2181,5,0),"")</f>
        <v>0.49070000000000003</v>
      </c>
      <c r="X87" s="51">
        <f>IFERROR(VLOOKUP(D87,Pivot!$B$4:$H$2181,6,0),"")</f>
        <v>0</v>
      </c>
      <c r="Y87" s="46">
        <f>IFERROR(VLOOKUP(D87,Pivot!$B$4:$H$2181,7,0),"")</f>
        <v>0.49070000000000003</v>
      </c>
    </row>
    <row r="88" spans="1:25" ht="15" customHeight="1" outlineLevel="2">
      <c r="A88" s="10" t="str">
        <f>VLOOKUP(D88,'Current OBD'!$B$6:$K$2185,4,0)</f>
        <v>Benton</v>
      </c>
      <c r="B88" s="10" t="str">
        <f>VLOOKUP(D88,'Current OBD'!$B$6:$K$2185,3,0)</f>
        <v>03-400</v>
      </c>
      <c r="C88" s="9" t="str">
        <f>VLOOKUP(D88,'Current OBD'!$B$6:$K$2185,2,0)</f>
        <v>Richland School District</v>
      </c>
      <c r="D88" s="24">
        <v>661163</v>
      </c>
      <c r="E88" s="9" t="str">
        <f>VLOOKUP(D88,'Current OBD'!$B$6:$K$2185,10,0)</f>
        <v>Hanford High School</v>
      </c>
      <c r="F88" s="11" t="str">
        <f>IF(VLOOKUP(D88,'Current OBD'!$B$6:$AK$2185,23,0)="Yes","PK"," ")</f>
        <v xml:space="preserve"> </v>
      </c>
      <c r="G88" s="11" t="str">
        <f>IF(VLOOKUP(D88,'Current OBD'!$B$6:$AK$2185,24,0)="Yes","K"," ")</f>
        <v xml:space="preserve"> </v>
      </c>
      <c r="H88" s="11" t="str">
        <f>IF(VLOOKUP(D88,'Current OBD'!$B$6:$AK$2185,25,0)="Yes",1," ")</f>
        <v xml:space="preserve"> </v>
      </c>
      <c r="I88" s="11" t="str">
        <f>IF(VLOOKUP(D88,'Current OBD'!$B$6:$AK$2185,26,0)="Yes","2"," ")</f>
        <v xml:space="preserve"> </v>
      </c>
      <c r="J88" s="11" t="str">
        <f>IF(VLOOKUP(D88,'Current OBD'!$B$6:$AK$2185,27,0)="Yes","3"," ")</f>
        <v xml:space="preserve"> </v>
      </c>
      <c r="K88" s="11" t="str">
        <f>IF(VLOOKUP(D88,'Current OBD'!$B$6:$AK$2185,28,0)="Yes","4"," ")</f>
        <v xml:space="preserve"> </v>
      </c>
      <c r="L88" s="11" t="str">
        <f>IF(VLOOKUP(D88,'Current OBD'!$B$6:$AK$2185,29,0)="Yes","5"," ")</f>
        <v xml:space="preserve"> </v>
      </c>
      <c r="M88" s="11" t="str">
        <f>IF(VLOOKUP(D88,'Current OBD'!$B$6:$AK$2185,30,0)="Yes","6"," ")</f>
        <v xml:space="preserve"> </v>
      </c>
      <c r="N88" s="11" t="str">
        <f>IF(VLOOKUP(D88,'Current OBD'!$B$6:$AK$2185,31,0)="Yes","7"," ")</f>
        <v xml:space="preserve"> </v>
      </c>
      <c r="O88" s="11" t="str">
        <f>IF(VLOOKUP(D88,'Current OBD'!$B$6:$AK$2185,32,0)="Yes","8"," ")</f>
        <v xml:space="preserve"> </v>
      </c>
      <c r="P88" s="11" t="str">
        <f>IF(VLOOKUP(D88,'Current OBD'!$B$6:$AK$2185,33,0)="Yes","9"," ")</f>
        <v>9</v>
      </c>
      <c r="Q88" s="11" t="str">
        <f>IF(VLOOKUP(D88,'Current OBD'!$B$6:$AK$2185,34,0)="Yes","10"," ")</f>
        <v>10</v>
      </c>
      <c r="R88" s="11" t="str">
        <f>IF(VLOOKUP(D88,'Current OBD'!$B$6:$AK$2185,35,0)="Yes","11"," ")</f>
        <v>11</v>
      </c>
      <c r="S88" s="11" t="str">
        <f>IF(VLOOKUP(D88,'Current OBD'!$B$6:$AK$2185,36,0)="Yes","12"," ")</f>
        <v>12</v>
      </c>
      <c r="T88" s="13">
        <f>VLOOKUP(D88,Pivot!$B$4:$F$2181,2,0)</f>
        <v>416</v>
      </c>
      <c r="U88" s="13">
        <f>VLOOKUP(D88,Pivot!$B$4:$F$2181,3,0)</f>
        <v>96</v>
      </c>
      <c r="V88" s="13">
        <f>VLOOKUP(D88,Pivot!$B$4:$F$2181,4,0)</f>
        <v>1863</v>
      </c>
      <c r="W88" s="46">
        <f>IFERROR(VLOOKUP(D88,Pivot!$B$4:$H$2181,5,0),"")</f>
        <v>0.2233</v>
      </c>
      <c r="X88" s="51">
        <f>IFERROR(VLOOKUP(D88,Pivot!$B$4:$H$2181,6,0),"")</f>
        <v>5.1499999999999997E-2</v>
      </c>
      <c r="Y88" s="46">
        <f>IFERROR(VLOOKUP(D88,Pivot!$B$4:$H$2181,7,0),"")</f>
        <v>0.27479999999999999</v>
      </c>
    </row>
    <row r="89" spans="1:25" ht="15" customHeight="1" outlineLevel="2">
      <c r="A89" s="10" t="str">
        <f>VLOOKUP(D89,'Current OBD'!$B$6:$K$2185,4,0)</f>
        <v>Benton</v>
      </c>
      <c r="B89" s="10" t="str">
        <f>VLOOKUP(D89,'Current OBD'!$B$6:$K$2185,3,0)</f>
        <v>03-400</v>
      </c>
      <c r="C89" s="9" t="str">
        <f>VLOOKUP(D89,'Current OBD'!$B$6:$K$2185,2,0)</f>
        <v>Richland School District</v>
      </c>
      <c r="D89" s="24">
        <v>664030</v>
      </c>
      <c r="E89" s="9" t="str">
        <f>VLOOKUP(D89,'Current OBD'!$B$6:$K$2185,10,0)</f>
        <v>Jason Lee Elementary</v>
      </c>
      <c r="F89" s="11" t="str">
        <f>IF(VLOOKUP(D89,'Current OBD'!$B$6:$AK$2185,23,0)="Yes","PK"," ")</f>
        <v xml:space="preserve"> </v>
      </c>
      <c r="G89" s="11" t="str">
        <f>IF(VLOOKUP(D89,'Current OBD'!$B$6:$AK$2185,24,0)="Yes","K"," ")</f>
        <v>K</v>
      </c>
      <c r="H89" s="11">
        <f>IF(VLOOKUP(D89,'Current OBD'!$B$6:$AK$2185,25,0)="Yes",1," ")</f>
        <v>1</v>
      </c>
      <c r="I89" s="11" t="str">
        <f>IF(VLOOKUP(D89,'Current OBD'!$B$6:$AK$2185,26,0)="Yes","2"," ")</f>
        <v>2</v>
      </c>
      <c r="J89" s="11" t="str">
        <f>IF(VLOOKUP(D89,'Current OBD'!$B$6:$AK$2185,27,0)="Yes","3"," ")</f>
        <v>3</v>
      </c>
      <c r="K89" s="11" t="str">
        <f>IF(VLOOKUP(D89,'Current OBD'!$B$6:$AK$2185,28,0)="Yes","4"," ")</f>
        <v>4</v>
      </c>
      <c r="L89" s="11" t="str">
        <f>IF(VLOOKUP(D89,'Current OBD'!$B$6:$AK$2185,29,0)="Yes","5"," ")</f>
        <v>5</v>
      </c>
      <c r="M89" s="11" t="str">
        <f>IF(VLOOKUP(D89,'Current OBD'!$B$6:$AK$2185,30,0)="Yes","6"," ")</f>
        <v xml:space="preserve"> </v>
      </c>
      <c r="N89" s="11" t="str">
        <f>IF(VLOOKUP(D89,'Current OBD'!$B$6:$AK$2185,31,0)="Yes","7"," ")</f>
        <v xml:space="preserve"> </v>
      </c>
      <c r="O89" s="11" t="str">
        <f>IF(VLOOKUP(D89,'Current OBD'!$B$6:$AK$2185,32,0)="Yes","8"," ")</f>
        <v xml:space="preserve"> </v>
      </c>
      <c r="P89" s="11" t="str">
        <f>IF(VLOOKUP(D89,'Current OBD'!$B$6:$AK$2185,33,0)="Yes","9"," ")</f>
        <v xml:space="preserve"> </v>
      </c>
      <c r="Q89" s="11" t="str">
        <f>IF(VLOOKUP(D89,'Current OBD'!$B$6:$AK$2185,34,0)="Yes","10"," ")</f>
        <v xml:space="preserve"> </v>
      </c>
      <c r="R89" s="11" t="str">
        <f>IF(VLOOKUP(D89,'Current OBD'!$B$6:$AK$2185,35,0)="Yes","11"," ")</f>
        <v xml:space="preserve"> </v>
      </c>
      <c r="S89" s="11" t="str">
        <f>IF(VLOOKUP(D89,'Current OBD'!$B$6:$AK$2185,36,0)="Yes","12"," ")</f>
        <v xml:space="preserve"> </v>
      </c>
      <c r="T89" s="13">
        <f>VLOOKUP(D89,Pivot!$B$4:$F$2181,2,0)</f>
        <v>449</v>
      </c>
      <c r="U89" s="13">
        <f>VLOOKUP(D89,Pivot!$B$4:$F$2181,3,0)</f>
        <v>0</v>
      </c>
      <c r="V89" s="13">
        <f>VLOOKUP(D89,Pivot!$B$4:$F$2181,4,0)</f>
        <v>506</v>
      </c>
      <c r="W89" s="46">
        <f>IFERROR(VLOOKUP(D89,Pivot!$B$4:$H$2181,5,0),"")</f>
        <v>0.88739999999999997</v>
      </c>
      <c r="X89" s="51">
        <f>IFERROR(VLOOKUP(D89,Pivot!$B$4:$H$2181,6,0),"")</f>
        <v>0</v>
      </c>
      <c r="Y89" s="46">
        <f>IFERROR(VLOOKUP(D89,Pivot!$B$4:$H$2181,7,0),"")</f>
        <v>0.88739999999999997</v>
      </c>
    </row>
    <row r="90" spans="1:25" ht="15" customHeight="1" outlineLevel="2">
      <c r="A90" s="10" t="str">
        <f>VLOOKUP(D90,'Current OBD'!$B$6:$K$2185,4,0)</f>
        <v>Benton</v>
      </c>
      <c r="B90" s="10" t="str">
        <f>VLOOKUP(D90,'Current OBD'!$B$6:$K$2185,3,0)</f>
        <v>03-400</v>
      </c>
      <c r="C90" s="9" t="str">
        <f>VLOOKUP(D90,'Current OBD'!$B$6:$K$2185,2,0)</f>
        <v>Richland School District</v>
      </c>
      <c r="D90" s="24">
        <v>664029</v>
      </c>
      <c r="E90" s="9" t="str">
        <f>VLOOKUP(D90,'Current OBD'!$B$6:$K$2185,10,0)</f>
        <v>Jefferson Elementary</v>
      </c>
      <c r="F90" s="11" t="str">
        <f>IF(VLOOKUP(D90,'Current OBD'!$B$6:$AK$2185,23,0)="Yes","PK"," ")</f>
        <v xml:space="preserve"> </v>
      </c>
      <c r="G90" s="11" t="str">
        <f>IF(VLOOKUP(D90,'Current OBD'!$B$6:$AK$2185,24,0)="Yes","K"," ")</f>
        <v>K</v>
      </c>
      <c r="H90" s="11">
        <f>IF(VLOOKUP(D90,'Current OBD'!$B$6:$AK$2185,25,0)="Yes",1," ")</f>
        <v>1</v>
      </c>
      <c r="I90" s="11" t="str">
        <f>IF(VLOOKUP(D90,'Current OBD'!$B$6:$AK$2185,26,0)="Yes","2"," ")</f>
        <v>2</v>
      </c>
      <c r="J90" s="11" t="str">
        <f>IF(VLOOKUP(D90,'Current OBD'!$B$6:$AK$2185,27,0)="Yes","3"," ")</f>
        <v>3</v>
      </c>
      <c r="K90" s="11" t="str">
        <f>IF(VLOOKUP(D90,'Current OBD'!$B$6:$AK$2185,28,0)="Yes","4"," ")</f>
        <v>4</v>
      </c>
      <c r="L90" s="11" t="str">
        <f>IF(VLOOKUP(D90,'Current OBD'!$B$6:$AK$2185,29,0)="Yes","5"," ")</f>
        <v>5</v>
      </c>
      <c r="M90" s="11" t="str">
        <f>IF(VLOOKUP(D90,'Current OBD'!$B$6:$AK$2185,30,0)="Yes","6"," ")</f>
        <v xml:space="preserve"> </v>
      </c>
      <c r="N90" s="11" t="str">
        <f>IF(VLOOKUP(D90,'Current OBD'!$B$6:$AK$2185,31,0)="Yes","7"," ")</f>
        <v xml:space="preserve"> </v>
      </c>
      <c r="O90" s="11" t="str">
        <f>IF(VLOOKUP(D90,'Current OBD'!$B$6:$AK$2185,32,0)="Yes","8"," ")</f>
        <v xml:space="preserve"> </v>
      </c>
      <c r="P90" s="11" t="str">
        <f>IF(VLOOKUP(D90,'Current OBD'!$B$6:$AK$2185,33,0)="Yes","9"," ")</f>
        <v xml:space="preserve"> </v>
      </c>
      <c r="Q90" s="11" t="str">
        <f>IF(VLOOKUP(D90,'Current OBD'!$B$6:$AK$2185,34,0)="Yes","10"," ")</f>
        <v xml:space="preserve"> </v>
      </c>
      <c r="R90" s="11" t="str">
        <f>IF(VLOOKUP(D90,'Current OBD'!$B$6:$AK$2185,35,0)="Yes","11"," ")</f>
        <v xml:space="preserve"> </v>
      </c>
      <c r="S90" s="11" t="str">
        <f>IF(VLOOKUP(D90,'Current OBD'!$B$6:$AK$2185,36,0)="Yes","12"," ")</f>
        <v xml:space="preserve"> </v>
      </c>
      <c r="T90" s="13">
        <f>VLOOKUP(D90,Pivot!$B$4:$F$2181,2,0)</f>
        <v>420</v>
      </c>
      <c r="U90" s="13">
        <f>VLOOKUP(D90,Pivot!$B$4:$F$2181,3,0)</f>
        <v>0</v>
      </c>
      <c r="V90" s="13">
        <f>VLOOKUP(D90,Pivot!$B$4:$F$2181,4,0)</f>
        <v>420</v>
      </c>
      <c r="W90" s="46">
        <f>IFERROR(VLOOKUP(D90,Pivot!$B$4:$H$2181,5,0),"")</f>
        <v>1</v>
      </c>
      <c r="X90" s="51">
        <f>IFERROR(VLOOKUP(D90,Pivot!$B$4:$H$2181,6,0),"")</f>
        <v>0</v>
      </c>
      <c r="Y90" s="46">
        <f>IFERROR(VLOOKUP(D90,Pivot!$B$4:$H$2181,7,0),"")</f>
        <v>1</v>
      </c>
    </row>
    <row r="91" spans="1:25" ht="15" customHeight="1" outlineLevel="2">
      <c r="A91" s="10" t="str">
        <f>VLOOKUP(D91,'Current OBD'!$B$6:$K$2185,4,0)</f>
        <v>Benton</v>
      </c>
      <c r="B91" s="10" t="str">
        <f>VLOOKUP(D91,'Current OBD'!$B$6:$K$2185,3,0)</f>
        <v>03-400</v>
      </c>
      <c r="C91" s="9" t="str">
        <f>VLOOKUP(D91,'Current OBD'!$B$6:$K$2185,2,0)</f>
        <v>Richland School District</v>
      </c>
      <c r="D91" s="24">
        <v>684860</v>
      </c>
      <c r="E91" s="9" t="str">
        <f>VLOOKUP(D91,'Current OBD'!$B$6:$K$2185,10,0)</f>
        <v>Leona Libby Middle School</v>
      </c>
      <c r="F91" s="11" t="str">
        <f>IF(VLOOKUP(D91,'Current OBD'!$B$6:$AK$2185,23,0)="Yes","PK"," ")</f>
        <v xml:space="preserve"> </v>
      </c>
      <c r="G91" s="11" t="str">
        <f>IF(VLOOKUP(D91,'Current OBD'!$B$6:$AK$2185,24,0)="Yes","K"," ")</f>
        <v xml:space="preserve"> </v>
      </c>
      <c r="H91" s="11" t="str">
        <f>IF(VLOOKUP(D91,'Current OBD'!$B$6:$AK$2185,25,0)="Yes",1," ")</f>
        <v xml:space="preserve"> </v>
      </c>
      <c r="I91" s="11" t="str">
        <f>IF(VLOOKUP(D91,'Current OBD'!$B$6:$AK$2185,26,0)="Yes","2"," ")</f>
        <v xml:space="preserve"> </v>
      </c>
      <c r="J91" s="11" t="str">
        <f>IF(VLOOKUP(D91,'Current OBD'!$B$6:$AK$2185,27,0)="Yes","3"," ")</f>
        <v xml:space="preserve"> </v>
      </c>
      <c r="K91" s="11" t="str">
        <f>IF(VLOOKUP(D91,'Current OBD'!$B$6:$AK$2185,28,0)="Yes","4"," ")</f>
        <v xml:space="preserve"> </v>
      </c>
      <c r="L91" s="11" t="str">
        <f>IF(VLOOKUP(D91,'Current OBD'!$B$6:$AK$2185,29,0)="Yes","5"," ")</f>
        <v xml:space="preserve"> </v>
      </c>
      <c r="M91" s="11" t="str">
        <f>IF(VLOOKUP(D91,'Current OBD'!$B$6:$AK$2185,30,0)="Yes","6"," ")</f>
        <v>6</v>
      </c>
      <c r="N91" s="11" t="str">
        <f>IF(VLOOKUP(D91,'Current OBD'!$B$6:$AK$2185,31,0)="Yes","7"," ")</f>
        <v>7</v>
      </c>
      <c r="O91" s="11" t="str">
        <f>IF(VLOOKUP(D91,'Current OBD'!$B$6:$AK$2185,32,0)="Yes","8"," ")</f>
        <v>8</v>
      </c>
      <c r="P91" s="11" t="str">
        <f>IF(VLOOKUP(D91,'Current OBD'!$B$6:$AK$2185,33,0)="Yes","9"," ")</f>
        <v xml:space="preserve"> </v>
      </c>
      <c r="Q91" s="11" t="str">
        <f>IF(VLOOKUP(D91,'Current OBD'!$B$6:$AK$2185,34,0)="Yes","10"," ")</f>
        <v xml:space="preserve"> </v>
      </c>
      <c r="R91" s="11" t="str">
        <f>IF(VLOOKUP(D91,'Current OBD'!$B$6:$AK$2185,35,0)="Yes","11"," ")</f>
        <v xml:space="preserve"> </v>
      </c>
      <c r="S91" s="11" t="str">
        <f>IF(VLOOKUP(D91,'Current OBD'!$B$6:$AK$2185,36,0)="Yes","12"," ")</f>
        <v xml:space="preserve"> </v>
      </c>
      <c r="T91" s="13">
        <f>VLOOKUP(D91,Pivot!$B$4:$F$2181,2,0)</f>
        <v>102</v>
      </c>
      <c r="U91" s="13">
        <f>VLOOKUP(D91,Pivot!$B$4:$F$2181,3,0)</f>
        <v>25</v>
      </c>
      <c r="V91" s="13">
        <f>VLOOKUP(D91,Pivot!$B$4:$F$2181,4,0)</f>
        <v>801</v>
      </c>
      <c r="W91" s="46">
        <f>IFERROR(VLOOKUP(D91,Pivot!$B$4:$H$2181,5,0),"")</f>
        <v>0.1273</v>
      </c>
      <c r="X91" s="51">
        <f>IFERROR(VLOOKUP(D91,Pivot!$B$4:$H$2181,6,0),"")</f>
        <v>3.1199999999999999E-2</v>
      </c>
      <c r="Y91" s="46">
        <f>IFERROR(VLOOKUP(D91,Pivot!$B$4:$H$2181,7,0),"")</f>
        <v>0.15859999999999999</v>
      </c>
    </row>
    <row r="92" spans="1:25" ht="15" customHeight="1" outlineLevel="2">
      <c r="A92" s="10" t="str">
        <f>VLOOKUP(D92,'Current OBD'!$B$6:$K$2185,4,0)</f>
        <v>Benton</v>
      </c>
      <c r="B92" s="10" t="str">
        <f>VLOOKUP(D92,'Current OBD'!$B$6:$K$2185,3,0)</f>
        <v>03-400</v>
      </c>
      <c r="C92" s="9" t="str">
        <f>VLOOKUP(D92,'Current OBD'!$B$6:$K$2185,2,0)</f>
        <v>Richland School District</v>
      </c>
      <c r="D92" s="24">
        <v>661156</v>
      </c>
      <c r="E92" s="9" t="str">
        <f>VLOOKUP(D92,'Current OBD'!$B$6:$K$2185,10,0)</f>
        <v>Lewis &amp; Clark Elementary</v>
      </c>
      <c r="F92" s="11" t="str">
        <f>IF(VLOOKUP(D92,'Current OBD'!$B$6:$AK$2185,23,0)="Yes","PK"," ")</f>
        <v xml:space="preserve"> </v>
      </c>
      <c r="G92" s="11" t="str">
        <f>IF(VLOOKUP(D92,'Current OBD'!$B$6:$AK$2185,24,0)="Yes","K"," ")</f>
        <v>K</v>
      </c>
      <c r="H92" s="11">
        <f>IF(VLOOKUP(D92,'Current OBD'!$B$6:$AK$2185,25,0)="Yes",1," ")</f>
        <v>1</v>
      </c>
      <c r="I92" s="11" t="str">
        <f>IF(VLOOKUP(D92,'Current OBD'!$B$6:$AK$2185,26,0)="Yes","2"," ")</f>
        <v>2</v>
      </c>
      <c r="J92" s="11" t="str">
        <f>IF(VLOOKUP(D92,'Current OBD'!$B$6:$AK$2185,27,0)="Yes","3"," ")</f>
        <v>3</v>
      </c>
      <c r="K92" s="11" t="str">
        <f>IF(VLOOKUP(D92,'Current OBD'!$B$6:$AK$2185,28,0)="Yes","4"," ")</f>
        <v>4</v>
      </c>
      <c r="L92" s="11" t="str">
        <f>IF(VLOOKUP(D92,'Current OBD'!$B$6:$AK$2185,29,0)="Yes","5"," ")</f>
        <v>5</v>
      </c>
      <c r="M92" s="11" t="str">
        <f>IF(VLOOKUP(D92,'Current OBD'!$B$6:$AK$2185,30,0)="Yes","6"," ")</f>
        <v xml:space="preserve"> </v>
      </c>
      <c r="N92" s="11" t="str">
        <f>IF(VLOOKUP(D92,'Current OBD'!$B$6:$AK$2185,31,0)="Yes","7"," ")</f>
        <v xml:space="preserve"> </v>
      </c>
      <c r="O92" s="11" t="str">
        <f>IF(VLOOKUP(D92,'Current OBD'!$B$6:$AK$2185,32,0)="Yes","8"," ")</f>
        <v xml:space="preserve"> </v>
      </c>
      <c r="P92" s="11" t="str">
        <f>IF(VLOOKUP(D92,'Current OBD'!$B$6:$AK$2185,33,0)="Yes","9"," ")</f>
        <v xml:space="preserve"> </v>
      </c>
      <c r="Q92" s="11" t="str">
        <f>IF(VLOOKUP(D92,'Current OBD'!$B$6:$AK$2185,34,0)="Yes","10"," ")</f>
        <v xml:space="preserve"> </v>
      </c>
      <c r="R92" s="11" t="str">
        <f>IF(VLOOKUP(D92,'Current OBD'!$B$6:$AK$2185,35,0)="Yes","11"," ")</f>
        <v xml:space="preserve"> </v>
      </c>
      <c r="S92" s="11" t="str">
        <f>IF(VLOOKUP(D92,'Current OBD'!$B$6:$AK$2185,36,0)="Yes","12"," ")</f>
        <v xml:space="preserve"> </v>
      </c>
      <c r="T92" s="13">
        <f>VLOOKUP(D92,Pivot!$B$4:$F$2181,2,0)</f>
        <v>478</v>
      </c>
      <c r="U92" s="13">
        <f>VLOOKUP(D92,Pivot!$B$4:$F$2181,3,0)</f>
        <v>0</v>
      </c>
      <c r="V92" s="13">
        <f>VLOOKUP(D92,Pivot!$B$4:$F$2181,4,0)</f>
        <v>495</v>
      </c>
      <c r="W92" s="46">
        <f>IFERROR(VLOOKUP(D92,Pivot!$B$4:$H$2181,5,0),"")</f>
        <v>0.9657</v>
      </c>
      <c r="X92" s="51">
        <f>IFERROR(VLOOKUP(D92,Pivot!$B$4:$H$2181,6,0),"")</f>
        <v>0</v>
      </c>
      <c r="Y92" s="46">
        <f>IFERROR(VLOOKUP(D92,Pivot!$B$4:$H$2181,7,0),"")</f>
        <v>0.9657</v>
      </c>
    </row>
    <row r="93" spans="1:25" ht="15" customHeight="1" outlineLevel="2">
      <c r="A93" s="10" t="str">
        <f>VLOOKUP(D93,'Current OBD'!$B$6:$K$2185,4,0)</f>
        <v>Benton</v>
      </c>
      <c r="B93" s="10" t="str">
        <f>VLOOKUP(D93,'Current OBD'!$B$6:$K$2185,3,0)</f>
        <v>03-400</v>
      </c>
      <c r="C93" s="9" t="str">
        <f>VLOOKUP(D93,'Current OBD'!$B$6:$K$2185,2,0)</f>
        <v>Richland School District</v>
      </c>
      <c r="D93" s="24">
        <v>664886</v>
      </c>
      <c r="E93" s="9" t="str">
        <f>VLOOKUP(D93,'Current OBD'!$B$6:$K$2185,10,0)</f>
        <v>Marcus Whitman Elementary</v>
      </c>
      <c r="F93" s="11" t="str">
        <f>IF(VLOOKUP(D93,'Current OBD'!$B$6:$AK$2185,23,0)="Yes","PK"," ")</f>
        <v xml:space="preserve"> </v>
      </c>
      <c r="G93" s="11" t="str">
        <f>IF(VLOOKUP(D93,'Current OBD'!$B$6:$AK$2185,24,0)="Yes","K"," ")</f>
        <v>K</v>
      </c>
      <c r="H93" s="11">
        <f>IF(VLOOKUP(D93,'Current OBD'!$B$6:$AK$2185,25,0)="Yes",1," ")</f>
        <v>1</v>
      </c>
      <c r="I93" s="11" t="str">
        <f>IF(VLOOKUP(D93,'Current OBD'!$B$6:$AK$2185,26,0)="Yes","2"," ")</f>
        <v>2</v>
      </c>
      <c r="J93" s="11" t="str">
        <f>IF(VLOOKUP(D93,'Current OBD'!$B$6:$AK$2185,27,0)="Yes","3"," ")</f>
        <v>3</v>
      </c>
      <c r="K93" s="11" t="str">
        <f>IF(VLOOKUP(D93,'Current OBD'!$B$6:$AK$2185,28,0)="Yes","4"," ")</f>
        <v>4</v>
      </c>
      <c r="L93" s="11" t="str">
        <f>IF(VLOOKUP(D93,'Current OBD'!$B$6:$AK$2185,29,0)="Yes","5"," ")</f>
        <v>5</v>
      </c>
      <c r="M93" s="11" t="str">
        <f>IF(VLOOKUP(D93,'Current OBD'!$B$6:$AK$2185,30,0)="Yes","6"," ")</f>
        <v xml:space="preserve"> </v>
      </c>
      <c r="N93" s="11" t="str">
        <f>IF(VLOOKUP(D93,'Current OBD'!$B$6:$AK$2185,31,0)="Yes","7"," ")</f>
        <v xml:space="preserve"> </v>
      </c>
      <c r="O93" s="11" t="str">
        <f>IF(VLOOKUP(D93,'Current OBD'!$B$6:$AK$2185,32,0)="Yes","8"," ")</f>
        <v xml:space="preserve"> </v>
      </c>
      <c r="P93" s="11" t="str">
        <f>IF(VLOOKUP(D93,'Current OBD'!$B$6:$AK$2185,33,0)="Yes","9"," ")</f>
        <v xml:space="preserve"> </v>
      </c>
      <c r="Q93" s="11" t="str">
        <f>IF(VLOOKUP(D93,'Current OBD'!$B$6:$AK$2185,34,0)="Yes","10"," ")</f>
        <v xml:space="preserve"> </v>
      </c>
      <c r="R93" s="11" t="str">
        <f>IF(VLOOKUP(D93,'Current OBD'!$B$6:$AK$2185,35,0)="Yes","11"," ")</f>
        <v xml:space="preserve"> </v>
      </c>
      <c r="S93" s="11" t="str">
        <f>IF(VLOOKUP(D93,'Current OBD'!$B$6:$AK$2185,36,0)="Yes","12"," ")</f>
        <v xml:space="preserve"> </v>
      </c>
      <c r="T93" s="13">
        <f>VLOOKUP(D93,Pivot!$B$4:$F$2181,2,0)</f>
        <v>483</v>
      </c>
      <c r="U93" s="13">
        <f>VLOOKUP(D93,Pivot!$B$4:$F$2181,3,0)</f>
        <v>0</v>
      </c>
      <c r="V93" s="13">
        <f>VLOOKUP(D93,Pivot!$B$4:$F$2181,4,0)</f>
        <v>483</v>
      </c>
      <c r="W93" s="46">
        <f>IFERROR(VLOOKUP(D93,Pivot!$B$4:$H$2181,5,0),"")</f>
        <v>1</v>
      </c>
      <c r="X93" s="51">
        <f>IFERROR(VLOOKUP(D93,Pivot!$B$4:$H$2181,6,0),"")</f>
        <v>0</v>
      </c>
      <c r="Y93" s="46">
        <f>IFERROR(VLOOKUP(D93,Pivot!$B$4:$H$2181,7,0),"")</f>
        <v>1</v>
      </c>
    </row>
    <row r="94" spans="1:25" ht="15" customHeight="1" outlineLevel="2">
      <c r="A94" s="10" t="str">
        <f>VLOOKUP(D94,'Current OBD'!$B$6:$K$2185,4,0)</f>
        <v>Benton</v>
      </c>
      <c r="B94" s="10" t="str">
        <f>VLOOKUP(D94,'Current OBD'!$B$6:$K$2185,3,0)</f>
        <v>03-400</v>
      </c>
      <c r="C94" s="9" t="str">
        <f>VLOOKUP(D94,'Current OBD'!$B$6:$K$2185,2,0)</f>
        <v>Richland School District</v>
      </c>
      <c r="D94" s="24">
        <v>683554</v>
      </c>
      <c r="E94" s="9" t="str">
        <f>VLOOKUP(D94,'Current OBD'!$B$6:$K$2185,10,0)</f>
        <v>Orchard Elementary School</v>
      </c>
      <c r="F94" s="11" t="str">
        <f>IF(VLOOKUP(D94,'Current OBD'!$B$6:$AK$2185,23,0)="Yes","PK"," ")</f>
        <v xml:space="preserve"> </v>
      </c>
      <c r="G94" s="11" t="str">
        <f>IF(VLOOKUP(D94,'Current OBD'!$B$6:$AK$2185,24,0)="Yes","K"," ")</f>
        <v>K</v>
      </c>
      <c r="H94" s="11">
        <f>IF(VLOOKUP(D94,'Current OBD'!$B$6:$AK$2185,25,0)="Yes",1," ")</f>
        <v>1</v>
      </c>
      <c r="I94" s="11" t="str">
        <f>IF(VLOOKUP(D94,'Current OBD'!$B$6:$AK$2185,26,0)="Yes","2"," ")</f>
        <v>2</v>
      </c>
      <c r="J94" s="11" t="str">
        <f>IF(VLOOKUP(D94,'Current OBD'!$B$6:$AK$2185,27,0)="Yes","3"," ")</f>
        <v>3</v>
      </c>
      <c r="K94" s="11" t="str">
        <f>IF(VLOOKUP(D94,'Current OBD'!$B$6:$AK$2185,28,0)="Yes","4"," ")</f>
        <v>4</v>
      </c>
      <c r="L94" s="11" t="str">
        <f>IF(VLOOKUP(D94,'Current OBD'!$B$6:$AK$2185,29,0)="Yes","5"," ")</f>
        <v>5</v>
      </c>
      <c r="M94" s="11" t="str">
        <f>IF(VLOOKUP(D94,'Current OBD'!$B$6:$AK$2185,30,0)="Yes","6"," ")</f>
        <v xml:space="preserve"> </v>
      </c>
      <c r="N94" s="11" t="str">
        <f>IF(VLOOKUP(D94,'Current OBD'!$B$6:$AK$2185,31,0)="Yes","7"," ")</f>
        <v xml:space="preserve"> </v>
      </c>
      <c r="O94" s="11" t="str">
        <f>IF(VLOOKUP(D94,'Current OBD'!$B$6:$AK$2185,32,0)="Yes","8"," ")</f>
        <v xml:space="preserve"> </v>
      </c>
      <c r="P94" s="11" t="str">
        <f>IF(VLOOKUP(D94,'Current OBD'!$B$6:$AK$2185,33,0)="Yes","9"," ")</f>
        <v xml:space="preserve"> </v>
      </c>
      <c r="Q94" s="11" t="str">
        <f>IF(VLOOKUP(D94,'Current OBD'!$B$6:$AK$2185,34,0)="Yes","10"," ")</f>
        <v xml:space="preserve"> </v>
      </c>
      <c r="R94" s="11" t="str">
        <f>IF(VLOOKUP(D94,'Current OBD'!$B$6:$AK$2185,35,0)="Yes","11"," ")</f>
        <v xml:space="preserve"> </v>
      </c>
      <c r="S94" s="11" t="str">
        <f>IF(VLOOKUP(D94,'Current OBD'!$B$6:$AK$2185,36,0)="Yes","12"," ")</f>
        <v xml:space="preserve"> </v>
      </c>
      <c r="T94" s="13">
        <f>VLOOKUP(D94,Pivot!$B$4:$F$2181,2,0)</f>
        <v>95</v>
      </c>
      <c r="U94" s="13">
        <f>VLOOKUP(D94,Pivot!$B$4:$F$2181,3,0)</f>
        <v>25</v>
      </c>
      <c r="V94" s="13">
        <f>VLOOKUP(D94,Pivot!$B$4:$F$2181,4,0)</f>
        <v>620</v>
      </c>
      <c r="W94" s="46">
        <f>IFERROR(VLOOKUP(D94,Pivot!$B$4:$H$2181,5,0),"")</f>
        <v>0.1532</v>
      </c>
      <c r="X94" s="51">
        <f>IFERROR(VLOOKUP(D94,Pivot!$B$4:$H$2181,6,0),"")</f>
        <v>4.0300000000000002E-2</v>
      </c>
      <c r="Y94" s="46">
        <f>IFERROR(VLOOKUP(D94,Pivot!$B$4:$H$2181,7,0),"")</f>
        <v>0.19350000000000001</v>
      </c>
    </row>
    <row r="95" spans="1:25" ht="15" customHeight="1" outlineLevel="2">
      <c r="A95" s="10" t="str">
        <f>VLOOKUP(D95,'Current OBD'!$B$6:$K$2185,4,0)</f>
        <v>Benton</v>
      </c>
      <c r="B95" s="10" t="str">
        <f>VLOOKUP(D95,'Current OBD'!$B$6:$K$2185,3,0)</f>
        <v>03-400</v>
      </c>
      <c r="C95" s="9" t="str">
        <f>VLOOKUP(D95,'Current OBD'!$B$6:$K$2185,2,0)</f>
        <v>Richland School District</v>
      </c>
      <c r="D95" s="24">
        <v>661164</v>
      </c>
      <c r="E95" s="9" t="str">
        <f>VLOOKUP(D95,'Current OBD'!$B$6:$K$2185,10,0)</f>
        <v>Richland High School</v>
      </c>
      <c r="F95" s="11" t="str">
        <f>IF(VLOOKUP(D95,'Current OBD'!$B$6:$AK$2185,23,0)="Yes","PK"," ")</f>
        <v xml:space="preserve"> </v>
      </c>
      <c r="G95" s="11" t="str">
        <f>IF(VLOOKUP(D95,'Current OBD'!$B$6:$AK$2185,24,0)="Yes","K"," ")</f>
        <v xml:space="preserve"> </v>
      </c>
      <c r="H95" s="11" t="str">
        <f>IF(VLOOKUP(D95,'Current OBD'!$B$6:$AK$2185,25,0)="Yes",1," ")</f>
        <v xml:space="preserve"> </v>
      </c>
      <c r="I95" s="11" t="str">
        <f>IF(VLOOKUP(D95,'Current OBD'!$B$6:$AK$2185,26,0)="Yes","2"," ")</f>
        <v xml:space="preserve"> </v>
      </c>
      <c r="J95" s="11" t="str">
        <f>IF(VLOOKUP(D95,'Current OBD'!$B$6:$AK$2185,27,0)="Yes","3"," ")</f>
        <v xml:space="preserve"> </v>
      </c>
      <c r="K95" s="11" t="str">
        <f>IF(VLOOKUP(D95,'Current OBD'!$B$6:$AK$2185,28,0)="Yes","4"," ")</f>
        <v xml:space="preserve"> </v>
      </c>
      <c r="L95" s="11" t="str">
        <f>IF(VLOOKUP(D95,'Current OBD'!$B$6:$AK$2185,29,0)="Yes","5"," ")</f>
        <v xml:space="preserve"> </v>
      </c>
      <c r="M95" s="11" t="str">
        <f>IF(VLOOKUP(D95,'Current OBD'!$B$6:$AK$2185,30,0)="Yes","6"," ")</f>
        <v xml:space="preserve"> </v>
      </c>
      <c r="N95" s="11" t="str">
        <f>IF(VLOOKUP(D95,'Current OBD'!$B$6:$AK$2185,31,0)="Yes","7"," ")</f>
        <v xml:space="preserve"> </v>
      </c>
      <c r="O95" s="11" t="str">
        <f>IF(VLOOKUP(D95,'Current OBD'!$B$6:$AK$2185,32,0)="Yes","8"," ")</f>
        <v xml:space="preserve"> </v>
      </c>
      <c r="P95" s="11" t="str">
        <f>IF(VLOOKUP(D95,'Current OBD'!$B$6:$AK$2185,33,0)="Yes","9"," ")</f>
        <v>9</v>
      </c>
      <c r="Q95" s="11" t="str">
        <f>IF(VLOOKUP(D95,'Current OBD'!$B$6:$AK$2185,34,0)="Yes","10"," ")</f>
        <v>10</v>
      </c>
      <c r="R95" s="11" t="str">
        <f>IF(VLOOKUP(D95,'Current OBD'!$B$6:$AK$2185,35,0)="Yes","11"," ")</f>
        <v>11</v>
      </c>
      <c r="S95" s="11" t="str">
        <f>IF(VLOOKUP(D95,'Current OBD'!$B$6:$AK$2185,36,0)="Yes","12"," ")</f>
        <v>12</v>
      </c>
      <c r="T95" s="13">
        <f>VLOOKUP(D95,Pivot!$B$4:$F$2181,2,0)</f>
        <v>522</v>
      </c>
      <c r="U95" s="13">
        <f>VLOOKUP(D95,Pivot!$B$4:$F$2181,3,0)</f>
        <v>114</v>
      </c>
      <c r="V95" s="13">
        <f>VLOOKUP(D95,Pivot!$B$4:$F$2181,4,0)</f>
        <v>2201</v>
      </c>
      <c r="W95" s="46">
        <f>IFERROR(VLOOKUP(D95,Pivot!$B$4:$H$2181,5,0),"")</f>
        <v>0.23719999999999999</v>
      </c>
      <c r="X95" s="51">
        <f>IFERROR(VLOOKUP(D95,Pivot!$B$4:$H$2181,6,0),"")</f>
        <v>5.1799999999999999E-2</v>
      </c>
      <c r="Y95" s="46">
        <f>IFERROR(VLOOKUP(D95,Pivot!$B$4:$H$2181,7,0),"")</f>
        <v>0.28899999999999998</v>
      </c>
    </row>
    <row r="96" spans="1:25" ht="15" customHeight="1" outlineLevel="2">
      <c r="A96" s="10" t="str">
        <f>VLOOKUP(D96,'Current OBD'!$B$6:$K$2185,4,0)</f>
        <v>Benton</v>
      </c>
      <c r="B96" s="10" t="str">
        <f>VLOOKUP(D96,'Current OBD'!$B$6:$K$2185,3,0)</f>
        <v>03-400</v>
      </c>
      <c r="C96" s="9" t="str">
        <f>VLOOKUP(D96,'Current OBD'!$B$6:$K$2185,2,0)</f>
        <v>Richland School District</v>
      </c>
      <c r="D96" s="24">
        <v>685348</v>
      </c>
      <c r="E96" s="9" t="str">
        <f>VLOOKUP(D96,'Current OBD'!$B$6:$K$2185,10,0)</f>
        <v>Richland School District Early Learning Center</v>
      </c>
      <c r="F96" s="11" t="str">
        <f>IF(VLOOKUP(D96,'Current OBD'!$B$6:$AK$2185,23,0)="Yes","PK"," ")</f>
        <v>PK</v>
      </c>
      <c r="G96" s="11" t="str">
        <f>IF(VLOOKUP(D96,'Current OBD'!$B$6:$AK$2185,24,0)="Yes","K"," ")</f>
        <v xml:space="preserve"> </v>
      </c>
      <c r="H96" s="11" t="str">
        <f>IF(VLOOKUP(D96,'Current OBD'!$B$6:$AK$2185,25,0)="Yes",1," ")</f>
        <v xml:space="preserve"> </v>
      </c>
      <c r="I96" s="11" t="str">
        <f>IF(VLOOKUP(D96,'Current OBD'!$B$6:$AK$2185,26,0)="Yes","2"," ")</f>
        <v xml:space="preserve"> </v>
      </c>
      <c r="J96" s="11" t="str">
        <f>IF(VLOOKUP(D96,'Current OBD'!$B$6:$AK$2185,27,0)="Yes","3"," ")</f>
        <v xml:space="preserve"> </v>
      </c>
      <c r="K96" s="11" t="str">
        <f>IF(VLOOKUP(D96,'Current OBD'!$B$6:$AK$2185,28,0)="Yes","4"," ")</f>
        <v xml:space="preserve"> </v>
      </c>
      <c r="L96" s="11" t="str">
        <f>IF(VLOOKUP(D96,'Current OBD'!$B$6:$AK$2185,29,0)="Yes","5"," ")</f>
        <v xml:space="preserve"> </v>
      </c>
      <c r="M96" s="11" t="str">
        <f>IF(VLOOKUP(D96,'Current OBD'!$B$6:$AK$2185,30,0)="Yes","6"," ")</f>
        <v xml:space="preserve"> </v>
      </c>
      <c r="N96" s="11" t="str">
        <f>IF(VLOOKUP(D96,'Current OBD'!$B$6:$AK$2185,31,0)="Yes","7"," ")</f>
        <v xml:space="preserve"> </v>
      </c>
      <c r="O96" s="11" t="str">
        <f>IF(VLOOKUP(D96,'Current OBD'!$B$6:$AK$2185,32,0)="Yes","8"," ")</f>
        <v xml:space="preserve"> </v>
      </c>
      <c r="P96" s="11" t="str">
        <f>IF(VLOOKUP(D96,'Current OBD'!$B$6:$AK$2185,33,0)="Yes","9"," ")</f>
        <v xml:space="preserve"> </v>
      </c>
      <c r="Q96" s="11" t="str">
        <f>IF(VLOOKUP(D96,'Current OBD'!$B$6:$AK$2185,34,0)="Yes","10"," ")</f>
        <v xml:space="preserve"> </v>
      </c>
      <c r="R96" s="11" t="str">
        <f>IF(VLOOKUP(D96,'Current OBD'!$B$6:$AK$2185,35,0)="Yes","11"," ")</f>
        <v xml:space="preserve"> </v>
      </c>
      <c r="S96" s="11" t="str">
        <f>IF(VLOOKUP(D96,'Current OBD'!$B$6:$AK$2185,36,0)="Yes","12"," ")</f>
        <v xml:space="preserve"> </v>
      </c>
      <c r="T96" s="13">
        <f>VLOOKUP(D96,Pivot!$B$4:$F$2181,2,0)</f>
        <v>291</v>
      </c>
      <c r="U96" s="13">
        <f>VLOOKUP(D96,Pivot!$B$4:$F$2181,3,0)</f>
        <v>0</v>
      </c>
      <c r="V96" s="13">
        <f>VLOOKUP(D96,Pivot!$B$4:$F$2181,4,0)</f>
        <v>291</v>
      </c>
      <c r="W96" s="46">
        <f>IFERROR(VLOOKUP(D96,Pivot!$B$4:$H$2181,5,0),"")</f>
        <v>1</v>
      </c>
      <c r="X96" s="51">
        <f>IFERROR(VLOOKUP(D96,Pivot!$B$4:$H$2181,6,0),"")</f>
        <v>0</v>
      </c>
      <c r="Y96" s="46">
        <f>IFERROR(VLOOKUP(D96,Pivot!$B$4:$H$2181,7,0),"")</f>
        <v>1</v>
      </c>
    </row>
    <row r="97" spans="1:25" ht="15" customHeight="1" outlineLevel="2">
      <c r="A97" s="10" t="str">
        <f>VLOOKUP(D97,'Current OBD'!$B$6:$K$2185,4,0)</f>
        <v>Benton</v>
      </c>
      <c r="B97" s="10" t="str">
        <f>VLOOKUP(D97,'Current OBD'!$B$6:$K$2185,3,0)</f>
        <v>03-400</v>
      </c>
      <c r="C97" s="9" t="str">
        <f>VLOOKUP(D97,'Current OBD'!$B$6:$K$2185,2,0)</f>
        <v>Richland School District</v>
      </c>
      <c r="D97" s="24">
        <v>661165</v>
      </c>
      <c r="E97" s="9" t="str">
        <f>VLOOKUP(D97,'Current OBD'!$B$6:$K$2185,10,0)</f>
        <v>River's Edge High School</v>
      </c>
      <c r="F97" s="11" t="str">
        <f>IF(VLOOKUP(D97,'Current OBD'!$B$6:$AK$2185,23,0)="Yes","PK"," ")</f>
        <v xml:space="preserve"> </v>
      </c>
      <c r="G97" s="11" t="str">
        <f>IF(VLOOKUP(D97,'Current OBD'!$B$6:$AK$2185,24,0)="Yes","K"," ")</f>
        <v xml:space="preserve"> </v>
      </c>
      <c r="H97" s="11" t="str">
        <f>IF(VLOOKUP(D97,'Current OBD'!$B$6:$AK$2185,25,0)="Yes",1," ")</f>
        <v xml:space="preserve"> </v>
      </c>
      <c r="I97" s="11" t="str">
        <f>IF(VLOOKUP(D97,'Current OBD'!$B$6:$AK$2185,26,0)="Yes","2"," ")</f>
        <v xml:space="preserve"> </v>
      </c>
      <c r="J97" s="11" t="str">
        <f>IF(VLOOKUP(D97,'Current OBD'!$B$6:$AK$2185,27,0)="Yes","3"," ")</f>
        <v xml:space="preserve"> </v>
      </c>
      <c r="K97" s="11" t="str">
        <f>IF(VLOOKUP(D97,'Current OBD'!$B$6:$AK$2185,28,0)="Yes","4"," ")</f>
        <v xml:space="preserve"> </v>
      </c>
      <c r="L97" s="11" t="str">
        <f>IF(VLOOKUP(D97,'Current OBD'!$B$6:$AK$2185,29,0)="Yes","5"," ")</f>
        <v xml:space="preserve"> </v>
      </c>
      <c r="M97" s="11" t="str">
        <f>IF(VLOOKUP(D97,'Current OBD'!$B$6:$AK$2185,30,0)="Yes","6"," ")</f>
        <v xml:space="preserve"> </v>
      </c>
      <c r="N97" s="11" t="str">
        <f>IF(VLOOKUP(D97,'Current OBD'!$B$6:$AK$2185,31,0)="Yes","7"," ")</f>
        <v xml:space="preserve"> </v>
      </c>
      <c r="O97" s="11" t="str">
        <f>IF(VLOOKUP(D97,'Current OBD'!$B$6:$AK$2185,32,0)="Yes","8"," ")</f>
        <v xml:space="preserve"> </v>
      </c>
      <c r="P97" s="11" t="str">
        <f>IF(VLOOKUP(D97,'Current OBD'!$B$6:$AK$2185,33,0)="Yes","9"," ")</f>
        <v>9</v>
      </c>
      <c r="Q97" s="11" t="str">
        <f>IF(VLOOKUP(D97,'Current OBD'!$B$6:$AK$2185,34,0)="Yes","10"," ")</f>
        <v>10</v>
      </c>
      <c r="R97" s="11" t="str">
        <f>IF(VLOOKUP(D97,'Current OBD'!$B$6:$AK$2185,35,0)="Yes","11"," ")</f>
        <v>11</v>
      </c>
      <c r="S97" s="11" t="str">
        <f>IF(VLOOKUP(D97,'Current OBD'!$B$6:$AK$2185,36,0)="Yes","12"," ")</f>
        <v>12</v>
      </c>
      <c r="T97" s="13">
        <f>VLOOKUP(D97,Pivot!$B$4:$F$2181,2,0)</f>
        <v>258</v>
      </c>
      <c r="U97" s="13">
        <f>VLOOKUP(D97,Pivot!$B$4:$F$2181,3,0)</f>
        <v>0</v>
      </c>
      <c r="V97" s="13">
        <f>VLOOKUP(D97,Pivot!$B$4:$F$2181,4,0)</f>
        <v>260</v>
      </c>
      <c r="W97" s="46">
        <f>IFERROR(VLOOKUP(D97,Pivot!$B$4:$H$2181,5,0),"")</f>
        <v>0.99229999999999996</v>
      </c>
      <c r="X97" s="51">
        <f>IFERROR(VLOOKUP(D97,Pivot!$B$4:$H$2181,6,0),"")</f>
        <v>0</v>
      </c>
      <c r="Y97" s="46">
        <f>IFERROR(VLOOKUP(D97,Pivot!$B$4:$H$2181,7,0),"")</f>
        <v>0.99229999999999996</v>
      </c>
    </row>
    <row r="98" spans="1:25" ht="15" customHeight="1" outlineLevel="2">
      <c r="A98" s="10" t="str">
        <f>VLOOKUP(D98,'Current OBD'!$B$6:$K$2185,4,0)</f>
        <v>Benton</v>
      </c>
      <c r="B98" s="10" t="str">
        <f>VLOOKUP(D98,'Current OBD'!$B$6:$K$2185,3,0)</f>
        <v>03-400</v>
      </c>
      <c r="C98" s="9" t="str">
        <f>VLOOKUP(D98,'Current OBD'!$B$6:$K$2185,2,0)</f>
        <v>Richland School District</v>
      </c>
      <c r="D98" s="24">
        <v>665902</v>
      </c>
      <c r="E98" s="9" t="str">
        <f>VLOOKUP(D98,'Current OBD'!$B$6:$K$2185,10,0)</f>
        <v>Sacajawea Elementary</v>
      </c>
      <c r="F98" s="11" t="str">
        <f>IF(VLOOKUP(D98,'Current OBD'!$B$6:$AK$2185,23,0)="Yes","PK"," ")</f>
        <v xml:space="preserve"> </v>
      </c>
      <c r="G98" s="11" t="str">
        <f>IF(VLOOKUP(D98,'Current OBD'!$B$6:$AK$2185,24,0)="Yes","K"," ")</f>
        <v>K</v>
      </c>
      <c r="H98" s="11">
        <f>IF(VLOOKUP(D98,'Current OBD'!$B$6:$AK$2185,25,0)="Yes",1," ")</f>
        <v>1</v>
      </c>
      <c r="I98" s="11" t="str">
        <f>IF(VLOOKUP(D98,'Current OBD'!$B$6:$AK$2185,26,0)="Yes","2"," ")</f>
        <v>2</v>
      </c>
      <c r="J98" s="11" t="str">
        <f>IF(VLOOKUP(D98,'Current OBD'!$B$6:$AK$2185,27,0)="Yes","3"," ")</f>
        <v>3</v>
      </c>
      <c r="K98" s="11" t="str">
        <f>IF(VLOOKUP(D98,'Current OBD'!$B$6:$AK$2185,28,0)="Yes","4"," ")</f>
        <v>4</v>
      </c>
      <c r="L98" s="11" t="str">
        <f>IF(VLOOKUP(D98,'Current OBD'!$B$6:$AK$2185,29,0)="Yes","5"," ")</f>
        <v>5</v>
      </c>
      <c r="M98" s="11" t="str">
        <f>IF(VLOOKUP(D98,'Current OBD'!$B$6:$AK$2185,30,0)="Yes","6"," ")</f>
        <v xml:space="preserve"> </v>
      </c>
      <c r="N98" s="11" t="str">
        <f>IF(VLOOKUP(D98,'Current OBD'!$B$6:$AK$2185,31,0)="Yes","7"," ")</f>
        <v xml:space="preserve"> </v>
      </c>
      <c r="O98" s="11" t="str">
        <f>IF(VLOOKUP(D98,'Current OBD'!$B$6:$AK$2185,32,0)="Yes","8"," ")</f>
        <v xml:space="preserve"> </v>
      </c>
      <c r="P98" s="11" t="str">
        <f>IF(VLOOKUP(D98,'Current OBD'!$B$6:$AK$2185,33,0)="Yes","9"," ")</f>
        <v xml:space="preserve"> </v>
      </c>
      <c r="Q98" s="11" t="str">
        <f>IF(VLOOKUP(D98,'Current OBD'!$B$6:$AK$2185,34,0)="Yes","10"," ")</f>
        <v xml:space="preserve"> </v>
      </c>
      <c r="R98" s="11" t="str">
        <f>IF(VLOOKUP(D98,'Current OBD'!$B$6:$AK$2185,35,0)="Yes","11"," ")</f>
        <v xml:space="preserve"> </v>
      </c>
      <c r="S98" s="11" t="str">
        <f>IF(VLOOKUP(D98,'Current OBD'!$B$6:$AK$2185,36,0)="Yes","12"," ")</f>
        <v xml:space="preserve"> </v>
      </c>
      <c r="T98" s="13">
        <f>VLOOKUP(D98,Pivot!$B$4:$F$2181,2,0)</f>
        <v>310</v>
      </c>
      <c r="U98" s="13">
        <f>VLOOKUP(D98,Pivot!$B$4:$F$2181,3,0)</f>
        <v>0</v>
      </c>
      <c r="V98" s="13">
        <f>VLOOKUP(D98,Pivot!$B$4:$F$2181,4,0)</f>
        <v>455</v>
      </c>
      <c r="W98" s="46">
        <f>IFERROR(VLOOKUP(D98,Pivot!$B$4:$H$2181,5,0),"")</f>
        <v>0.68130000000000002</v>
      </c>
      <c r="X98" s="51">
        <f>IFERROR(VLOOKUP(D98,Pivot!$B$4:$H$2181,6,0),"")</f>
        <v>0</v>
      </c>
      <c r="Y98" s="46">
        <f>IFERROR(VLOOKUP(D98,Pivot!$B$4:$H$2181,7,0),"")</f>
        <v>0.68130000000000002</v>
      </c>
    </row>
    <row r="99" spans="1:25" ht="15" customHeight="1" outlineLevel="2">
      <c r="A99" s="10" t="str">
        <f>VLOOKUP(D99,'Current OBD'!$B$6:$K$2185,4,0)</f>
        <v>Benton</v>
      </c>
      <c r="B99" s="10" t="str">
        <f>VLOOKUP(D99,'Current OBD'!$B$6:$K$2185,3,0)</f>
        <v>03-400</v>
      </c>
      <c r="C99" s="9" t="str">
        <f>VLOOKUP(D99,'Current OBD'!$B$6:$K$2185,2,0)</f>
        <v>Richland School District</v>
      </c>
      <c r="D99" s="24">
        <v>665547</v>
      </c>
      <c r="E99" s="9" t="str">
        <f>VLOOKUP(D99,'Current OBD'!$B$6:$K$2185,10,0)</f>
        <v>Tapteal Elementary School</v>
      </c>
      <c r="F99" s="11" t="str">
        <f>IF(VLOOKUP(D99,'Current OBD'!$B$6:$AK$2185,23,0)="Yes","PK"," ")</f>
        <v xml:space="preserve"> </v>
      </c>
      <c r="G99" s="11" t="str">
        <f>IF(VLOOKUP(D99,'Current OBD'!$B$6:$AK$2185,24,0)="Yes","K"," ")</f>
        <v>K</v>
      </c>
      <c r="H99" s="11">
        <f>IF(VLOOKUP(D99,'Current OBD'!$B$6:$AK$2185,25,0)="Yes",1," ")</f>
        <v>1</v>
      </c>
      <c r="I99" s="11" t="str">
        <f>IF(VLOOKUP(D99,'Current OBD'!$B$6:$AK$2185,26,0)="Yes","2"," ")</f>
        <v>2</v>
      </c>
      <c r="J99" s="11" t="str">
        <f>IF(VLOOKUP(D99,'Current OBD'!$B$6:$AK$2185,27,0)="Yes","3"," ")</f>
        <v>3</v>
      </c>
      <c r="K99" s="11" t="str">
        <f>IF(VLOOKUP(D99,'Current OBD'!$B$6:$AK$2185,28,0)="Yes","4"," ")</f>
        <v>4</v>
      </c>
      <c r="L99" s="11" t="str">
        <f>IF(VLOOKUP(D99,'Current OBD'!$B$6:$AK$2185,29,0)="Yes","5"," ")</f>
        <v>5</v>
      </c>
      <c r="M99" s="11" t="str">
        <f>IF(VLOOKUP(D99,'Current OBD'!$B$6:$AK$2185,30,0)="Yes","6"," ")</f>
        <v xml:space="preserve"> </v>
      </c>
      <c r="N99" s="11" t="str">
        <f>IF(VLOOKUP(D99,'Current OBD'!$B$6:$AK$2185,31,0)="Yes","7"," ")</f>
        <v xml:space="preserve"> </v>
      </c>
      <c r="O99" s="11" t="str">
        <f>IF(VLOOKUP(D99,'Current OBD'!$B$6:$AK$2185,32,0)="Yes","8"," ")</f>
        <v xml:space="preserve"> </v>
      </c>
      <c r="P99" s="11" t="str">
        <f>IF(VLOOKUP(D99,'Current OBD'!$B$6:$AK$2185,33,0)="Yes","9"," ")</f>
        <v xml:space="preserve"> </v>
      </c>
      <c r="Q99" s="11" t="str">
        <f>IF(VLOOKUP(D99,'Current OBD'!$B$6:$AK$2185,34,0)="Yes","10"," ")</f>
        <v xml:space="preserve"> </v>
      </c>
      <c r="R99" s="11" t="str">
        <f>IF(VLOOKUP(D99,'Current OBD'!$B$6:$AK$2185,35,0)="Yes","11"," ")</f>
        <v xml:space="preserve"> </v>
      </c>
      <c r="S99" s="11" t="str">
        <f>IF(VLOOKUP(D99,'Current OBD'!$B$6:$AK$2185,36,0)="Yes","12"," ")</f>
        <v xml:space="preserve"> </v>
      </c>
      <c r="T99" s="13">
        <f>VLOOKUP(D99,Pivot!$B$4:$F$2181,2,0)</f>
        <v>341</v>
      </c>
      <c r="U99" s="13">
        <f>VLOOKUP(D99,Pivot!$B$4:$F$2181,3,0)</f>
        <v>0</v>
      </c>
      <c r="V99" s="13">
        <f>VLOOKUP(D99,Pivot!$B$4:$F$2181,4,0)</f>
        <v>470</v>
      </c>
      <c r="W99" s="46">
        <f>IFERROR(VLOOKUP(D99,Pivot!$B$4:$H$2181,5,0),"")</f>
        <v>0.72550000000000003</v>
      </c>
      <c r="X99" s="51">
        <f>IFERROR(VLOOKUP(D99,Pivot!$B$4:$H$2181,6,0),"")</f>
        <v>0</v>
      </c>
      <c r="Y99" s="46">
        <f>IFERROR(VLOOKUP(D99,Pivot!$B$4:$H$2181,7,0),"")</f>
        <v>0.72550000000000003</v>
      </c>
    </row>
    <row r="100" spans="1:25" ht="15" customHeight="1" outlineLevel="2">
      <c r="A100" s="10" t="str">
        <f>VLOOKUP(D100,'Current OBD'!$B$6:$K$2185,4,0)</f>
        <v>Benton</v>
      </c>
      <c r="B100" s="10" t="str">
        <f>VLOOKUP(D100,'Current OBD'!$B$6:$K$2185,3,0)</f>
        <v>03-400</v>
      </c>
      <c r="C100" s="9" t="str">
        <f>VLOOKUP(D100,'Current OBD'!$B$6:$K$2185,2,0)</f>
        <v>Richland School District</v>
      </c>
      <c r="D100" s="24">
        <v>683555</v>
      </c>
      <c r="E100" s="9" t="str">
        <f>VLOOKUP(D100,'Current OBD'!$B$6:$K$2185,10,0)</f>
        <v>Three Rivers Home Link School</v>
      </c>
      <c r="F100" s="11" t="str">
        <f>IF(VLOOKUP(D100,'Current OBD'!$B$6:$AK$2185,23,0)="Yes","PK"," ")</f>
        <v xml:space="preserve"> </v>
      </c>
      <c r="G100" s="11" t="str">
        <f>IF(VLOOKUP(D100,'Current OBD'!$B$6:$AK$2185,24,0)="Yes","K"," ")</f>
        <v>K</v>
      </c>
      <c r="H100" s="11">
        <f>IF(VLOOKUP(D100,'Current OBD'!$B$6:$AK$2185,25,0)="Yes",1," ")</f>
        <v>1</v>
      </c>
      <c r="I100" s="11" t="str">
        <f>IF(VLOOKUP(D100,'Current OBD'!$B$6:$AK$2185,26,0)="Yes","2"," ")</f>
        <v>2</v>
      </c>
      <c r="J100" s="11" t="str">
        <f>IF(VLOOKUP(D100,'Current OBD'!$B$6:$AK$2185,27,0)="Yes","3"," ")</f>
        <v>3</v>
      </c>
      <c r="K100" s="11" t="str">
        <f>IF(VLOOKUP(D100,'Current OBD'!$B$6:$AK$2185,28,0)="Yes","4"," ")</f>
        <v>4</v>
      </c>
      <c r="L100" s="11" t="str">
        <f>IF(VLOOKUP(D100,'Current OBD'!$B$6:$AK$2185,29,0)="Yes","5"," ")</f>
        <v>5</v>
      </c>
      <c r="M100" s="11" t="str">
        <f>IF(VLOOKUP(D100,'Current OBD'!$B$6:$AK$2185,30,0)="Yes","6"," ")</f>
        <v>6</v>
      </c>
      <c r="N100" s="11" t="str">
        <f>IF(VLOOKUP(D100,'Current OBD'!$B$6:$AK$2185,31,0)="Yes","7"," ")</f>
        <v>7</v>
      </c>
      <c r="O100" s="11" t="str">
        <f>IF(VLOOKUP(D100,'Current OBD'!$B$6:$AK$2185,32,0)="Yes","8"," ")</f>
        <v>8</v>
      </c>
      <c r="P100" s="11" t="str">
        <f>IF(VLOOKUP(D100,'Current OBD'!$B$6:$AK$2185,33,0)="Yes","9"," ")</f>
        <v>9</v>
      </c>
      <c r="Q100" s="11" t="str">
        <f>IF(VLOOKUP(D100,'Current OBD'!$B$6:$AK$2185,34,0)="Yes","10"," ")</f>
        <v>10</v>
      </c>
      <c r="R100" s="11" t="str">
        <f>IF(VLOOKUP(D100,'Current OBD'!$B$6:$AK$2185,35,0)="Yes","11"," ")</f>
        <v>11</v>
      </c>
      <c r="S100" s="11" t="str">
        <f>IF(VLOOKUP(D100,'Current OBD'!$B$6:$AK$2185,36,0)="Yes","12"," ")</f>
        <v>12</v>
      </c>
      <c r="T100" s="13">
        <f>VLOOKUP(D100,Pivot!$B$4:$F$2181,2,0)</f>
        <v>61</v>
      </c>
      <c r="U100" s="13">
        <f>VLOOKUP(D100,Pivot!$B$4:$F$2181,3,0)</f>
        <v>46</v>
      </c>
      <c r="V100" s="13">
        <f>VLOOKUP(D100,Pivot!$B$4:$F$2181,4,0)</f>
        <v>680</v>
      </c>
      <c r="W100" s="46">
        <f>IFERROR(VLOOKUP(D100,Pivot!$B$4:$H$2181,5,0),"")</f>
        <v>8.9700000000000002E-2</v>
      </c>
      <c r="X100" s="51">
        <f>IFERROR(VLOOKUP(D100,Pivot!$B$4:$H$2181,6,0),"")</f>
        <v>6.7599999999999993E-2</v>
      </c>
      <c r="Y100" s="46">
        <f>IFERROR(VLOOKUP(D100,Pivot!$B$4:$H$2181,7,0),"")</f>
        <v>0.15740000000000001</v>
      </c>
    </row>
    <row r="101" spans="1:25" ht="15" customHeight="1" outlineLevel="2">
      <c r="A101" s="10" t="str">
        <f>VLOOKUP(D101,'Current OBD'!$B$6:$K$2185,4,0)</f>
        <v>Benton</v>
      </c>
      <c r="B101" s="10" t="str">
        <f>VLOOKUP(D101,'Current OBD'!$B$6:$K$2185,3,0)</f>
        <v>03-400</v>
      </c>
      <c r="C101" s="9" t="str">
        <f>VLOOKUP(D101,'Current OBD'!$B$6:$K$2185,2,0)</f>
        <v>Richland School District</v>
      </c>
      <c r="D101" s="24">
        <v>663879</v>
      </c>
      <c r="E101" s="9" t="str">
        <f>VLOOKUP(D101,'Current OBD'!$B$6:$K$2185,10,0)</f>
        <v>White Bluffs Elementary School</v>
      </c>
      <c r="F101" s="11" t="str">
        <f>IF(VLOOKUP(D101,'Current OBD'!$B$6:$AK$2185,23,0)="Yes","PK"," ")</f>
        <v xml:space="preserve"> </v>
      </c>
      <c r="G101" s="11" t="str">
        <f>IF(VLOOKUP(D101,'Current OBD'!$B$6:$AK$2185,24,0)="Yes","K"," ")</f>
        <v>K</v>
      </c>
      <c r="H101" s="11">
        <f>IF(VLOOKUP(D101,'Current OBD'!$B$6:$AK$2185,25,0)="Yes",1," ")</f>
        <v>1</v>
      </c>
      <c r="I101" s="11" t="str">
        <f>IF(VLOOKUP(D101,'Current OBD'!$B$6:$AK$2185,26,0)="Yes","2"," ")</f>
        <v>2</v>
      </c>
      <c r="J101" s="11" t="str">
        <f>IF(VLOOKUP(D101,'Current OBD'!$B$6:$AK$2185,27,0)="Yes","3"," ")</f>
        <v>3</v>
      </c>
      <c r="K101" s="11" t="str">
        <f>IF(VLOOKUP(D101,'Current OBD'!$B$6:$AK$2185,28,0)="Yes","4"," ")</f>
        <v>4</v>
      </c>
      <c r="L101" s="11" t="str">
        <f>IF(VLOOKUP(D101,'Current OBD'!$B$6:$AK$2185,29,0)="Yes","5"," ")</f>
        <v>5</v>
      </c>
      <c r="M101" s="11" t="str">
        <f>IF(VLOOKUP(D101,'Current OBD'!$B$6:$AK$2185,30,0)="Yes","6"," ")</f>
        <v xml:space="preserve"> </v>
      </c>
      <c r="N101" s="11" t="str">
        <f>IF(VLOOKUP(D101,'Current OBD'!$B$6:$AK$2185,31,0)="Yes","7"," ")</f>
        <v xml:space="preserve"> </v>
      </c>
      <c r="O101" s="11" t="str">
        <f>IF(VLOOKUP(D101,'Current OBD'!$B$6:$AK$2185,32,0)="Yes","8"," ")</f>
        <v xml:space="preserve"> </v>
      </c>
      <c r="P101" s="11" t="str">
        <f>IF(VLOOKUP(D101,'Current OBD'!$B$6:$AK$2185,33,0)="Yes","9"," ")</f>
        <v xml:space="preserve"> </v>
      </c>
      <c r="Q101" s="11" t="str">
        <f>IF(VLOOKUP(D101,'Current OBD'!$B$6:$AK$2185,34,0)="Yes","10"," ")</f>
        <v xml:space="preserve"> </v>
      </c>
      <c r="R101" s="11" t="str">
        <f>IF(VLOOKUP(D101,'Current OBD'!$B$6:$AK$2185,35,0)="Yes","11"," ")</f>
        <v xml:space="preserve"> </v>
      </c>
      <c r="S101" s="11" t="str">
        <f>IF(VLOOKUP(D101,'Current OBD'!$B$6:$AK$2185,36,0)="Yes","12"," ")</f>
        <v xml:space="preserve"> </v>
      </c>
      <c r="T101" s="13">
        <f>VLOOKUP(D101,Pivot!$B$4:$F$2181,2,0)</f>
        <v>107</v>
      </c>
      <c r="U101" s="13">
        <f>VLOOKUP(D101,Pivot!$B$4:$F$2181,3,0)</f>
        <v>28</v>
      </c>
      <c r="V101" s="13">
        <f>VLOOKUP(D101,Pivot!$B$4:$F$2181,4,0)</f>
        <v>632</v>
      </c>
      <c r="W101" s="46">
        <f>IFERROR(VLOOKUP(D101,Pivot!$B$4:$H$2181,5,0),"")</f>
        <v>0.16930000000000001</v>
      </c>
      <c r="X101" s="51">
        <f>IFERROR(VLOOKUP(D101,Pivot!$B$4:$H$2181,6,0),"")</f>
        <v>4.4299999999999999E-2</v>
      </c>
      <c r="Y101" s="46">
        <f>IFERROR(VLOOKUP(D101,Pivot!$B$4:$H$2181,7,0),"")</f>
        <v>0.21360000000000001</v>
      </c>
    </row>
    <row r="102" spans="1:25" ht="15" customHeight="1" outlineLevel="2">
      <c r="A102" s="10" t="str">
        <f>VLOOKUP(D102,'Current OBD'!$B$6:$K$2185,4,0)</f>
        <v>Benton</v>
      </c>
      <c r="B102" s="10" t="str">
        <f>VLOOKUP(D102,'Current OBD'!$B$6:$K$2185,3,0)</f>
        <v>03-400</v>
      </c>
      <c r="C102" s="9" t="str">
        <f>VLOOKUP(D102,'Current OBD'!$B$6:$K$2185,2,0)</f>
        <v>Richland School District</v>
      </c>
      <c r="D102" s="24">
        <v>661160</v>
      </c>
      <c r="E102" s="9" t="str">
        <f>VLOOKUP(D102,'Current OBD'!$B$6:$K$2185,10,0)</f>
        <v>William Wiley Elementary</v>
      </c>
      <c r="F102" s="11" t="str">
        <f>IF(VLOOKUP(D102,'Current OBD'!$B$6:$AK$2185,23,0)="Yes","PK"," ")</f>
        <v xml:space="preserve"> </v>
      </c>
      <c r="G102" s="11" t="str">
        <f>IF(VLOOKUP(D102,'Current OBD'!$B$6:$AK$2185,24,0)="Yes","K"," ")</f>
        <v>K</v>
      </c>
      <c r="H102" s="11">
        <f>IF(VLOOKUP(D102,'Current OBD'!$B$6:$AK$2185,25,0)="Yes",1," ")</f>
        <v>1</v>
      </c>
      <c r="I102" s="11" t="str">
        <f>IF(VLOOKUP(D102,'Current OBD'!$B$6:$AK$2185,26,0)="Yes","2"," ")</f>
        <v>2</v>
      </c>
      <c r="J102" s="11" t="str">
        <f>IF(VLOOKUP(D102,'Current OBD'!$B$6:$AK$2185,27,0)="Yes","3"," ")</f>
        <v>3</v>
      </c>
      <c r="K102" s="11" t="str">
        <f>IF(VLOOKUP(D102,'Current OBD'!$B$6:$AK$2185,28,0)="Yes","4"," ")</f>
        <v>4</v>
      </c>
      <c r="L102" s="11" t="str">
        <f>IF(VLOOKUP(D102,'Current OBD'!$B$6:$AK$2185,29,0)="Yes","5"," ")</f>
        <v>5</v>
      </c>
      <c r="M102" s="11" t="str">
        <f>IF(VLOOKUP(D102,'Current OBD'!$B$6:$AK$2185,30,0)="Yes","6"," ")</f>
        <v xml:space="preserve"> </v>
      </c>
      <c r="N102" s="11" t="str">
        <f>IF(VLOOKUP(D102,'Current OBD'!$B$6:$AK$2185,31,0)="Yes","7"," ")</f>
        <v xml:space="preserve"> </v>
      </c>
      <c r="O102" s="11" t="str">
        <f>IF(VLOOKUP(D102,'Current OBD'!$B$6:$AK$2185,32,0)="Yes","8"," ")</f>
        <v xml:space="preserve"> </v>
      </c>
      <c r="P102" s="11" t="str">
        <f>IF(VLOOKUP(D102,'Current OBD'!$B$6:$AK$2185,33,0)="Yes","9"," ")</f>
        <v xml:space="preserve"> </v>
      </c>
      <c r="Q102" s="11" t="str">
        <f>IF(VLOOKUP(D102,'Current OBD'!$B$6:$AK$2185,34,0)="Yes","10"," ")</f>
        <v xml:space="preserve"> </v>
      </c>
      <c r="R102" s="11" t="str">
        <f>IF(VLOOKUP(D102,'Current OBD'!$B$6:$AK$2185,35,0)="Yes","11"," ")</f>
        <v xml:space="preserve"> </v>
      </c>
      <c r="S102" s="11" t="str">
        <f>IF(VLOOKUP(D102,'Current OBD'!$B$6:$AK$2185,36,0)="Yes","12"," ")</f>
        <v xml:space="preserve"> </v>
      </c>
      <c r="T102" s="13">
        <f>VLOOKUP(D102,Pivot!$B$4:$F$2181,2,0)</f>
        <v>230</v>
      </c>
      <c r="U102" s="13">
        <f>VLOOKUP(D102,Pivot!$B$4:$F$2181,3,0)</f>
        <v>0</v>
      </c>
      <c r="V102" s="13">
        <f>VLOOKUP(D102,Pivot!$B$4:$F$2181,4,0)</f>
        <v>527</v>
      </c>
      <c r="W102" s="46">
        <f>IFERROR(VLOOKUP(D102,Pivot!$B$4:$H$2181,5,0),"")</f>
        <v>0.43640000000000001</v>
      </c>
      <c r="X102" s="51">
        <f>IFERROR(VLOOKUP(D102,Pivot!$B$4:$H$2181,6,0),"")</f>
        <v>0</v>
      </c>
      <c r="Y102" s="46">
        <f>IFERROR(VLOOKUP(D102,Pivot!$B$4:$H$2181,7,0),"")</f>
        <v>0.43640000000000001</v>
      </c>
    </row>
    <row r="103" spans="1:25" ht="15" customHeight="1" outlineLevel="1">
      <c r="A103" s="27"/>
      <c r="B103" s="27"/>
      <c r="C103" s="30" t="s">
        <v>5632</v>
      </c>
      <c r="D103" s="27"/>
      <c r="E103" s="26"/>
      <c r="F103" s="29"/>
      <c r="G103" s="29"/>
      <c r="H103" s="29"/>
      <c r="I103" s="29"/>
      <c r="J103" s="29"/>
      <c r="K103" s="29"/>
      <c r="L103" s="29"/>
      <c r="M103" s="29"/>
      <c r="N103" s="29"/>
      <c r="O103" s="29"/>
      <c r="P103" s="29"/>
      <c r="Q103" s="29"/>
      <c r="R103" s="29"/>
      <c r="S103" s="29"/>
      <c r="T103" s="43">
        <f>SUBTOTAL(9,T83:T102)</f>
        <v>6415</v>
      </c>
      <c r="U103" s="43">
        <f>SUBTOTAL(9,U83:U102)</f>
        <v>348</v>
      </c>
      <c r="V103" s="43">
        <f>SUBTOTAL(9,V83:V102)</f>
        <v>13893</v>
      </c>
      <c r="W103" s="47"/>
      <c r="X103" s="52"/>
      <c r="Y103" s="56">
        <f>(T103+U103)/V103</f>
        <v>0.48679190959475993</v>
      </c>
    </row>
    <row r="104" spans="1:25" ht="15" customHeight="1" outlineLevel="2">
      <c r="A104" s="10" t="str">
        <f>VLOOKUP(D104,'Current OBD'!$B$6:$K$2185,4,0)</f>
        <v>Chelan</v>
      </c>
      <c r="B104" s="10" t="str">
        <f>VLOOKUP(D104,'Current OBD'!$B$6:$K$2185,3,0)</f>
        <v>04-019</v>
      </c>
      <c r="C104" s="9" t="str">
        <f>VLOOKUP(D104,'Current OBD'!$B$6:$K$2185,2,0)</f>
        <v>Manson School District</v>
      </c>
      <c r="D104" s="24">
        <v>661179</v>
      </c>
      <c r="E104" s="9" t="str">
        <f>VLOOKUP(D104,'Current OBD'!$B$6:$K$2185,10,0)</f>
        <v>Manson Elementary</v>
      </c>
      <c r="F104" s="11" t="str">
        <f>IF(VLOOKUP(D104,'Current OBD'!$B$6:$AK$2185,23,0)="Yes","PK"," ")</f>
        <v>PK</v>
      </c>
      <c r="G104" s="11" t="str">
        <f>IF(VLOOKUP(D104,'Current OBD'!$B$6:$AK$2185,24,0)="Yes","K"," ")</f>
        <v>K</v>
      </c>
      <c r="H104" s="11">
        <f>IF(VLOOKUP(D104,'Current OBD'!$B$6:$AK$2185,25,0)="Yes",1," ")</f>
        <v>1</v>
      </c>
      <c r="I104" s="11" t="str">
        <f>IF(VLOOKUP(D104,'Current OBD'!$B$6:$AK$2185,26,0)="Yes","2"," ")</f>
        <v>2</v>
      </c>
      <c r="J104" s="11" t="str">
        <f>IF(VLOOKUP(D104,'Current OBD'!$B$6:$AK$2185,27,0)="Yes","3"," ")</f>
        <v>3</v>
      </c>
      <c r="K104" s="11" t="str">
        <f>IF(VLOOKUP(D104,'Current OBD'!$B$6:$AK$2185,28,0)="Yes","4"," ")</f>
        <v>4</v>
      </c>
      <c r="L104" s="11" t="str">
        <f>IF(VLOOKUP(D104,'Current OBD'!$B$6:$AK$2185,29,0)="Yes","5"," ")</f>
        <v>5</v>
      </c>
      <c r="M104" s="11" t="str">
        <f>IF(VLOOKUP(D104,'Current OBD'!$B$6:$AK$2185,30,0)="Yes","6"," ")</f>
        <v xml:space="preserve"> </v>
      </c>
      <c r="N104" s="11" t="str">
        <f>IF(VLOOKUP(D104,'Current OBD'!$B$6:$AK$2185,31,0)="Yes","7"," ")</f>
        <v xml:space="preserve"> </v>
      </c>
      <c r="O104" s="11" t="str">
        <f>IF(VLOOKUP(D104,'Current OBD'!$B$6:$AK$2185,32,0)="Yes","8"," ")</f>
        <v xml:space="preserve"> </v>
      </c>
      <c r="P104" s="11" t="str">
        <f>IF(VLOOKUP(D104,'Current OBD'!$B$6:$AK$2185,33,0)="Yes","9"," ")</f>
        <v xml:space="preserve"> </v>
      </c>
      <c r="Q104" s="11" t="str">
        <f>IF(VLOOKUP(D104,'Current OBD'!$B$6:$AK$2185,34,0)="Yes","10"," ")</f>
        <v xml:space="preserve"> </v>
      </c>
      <c r="R104" s="11" t="str">
        <f>IF(VLOOKUP(D104,'Current OBD'!$B$6:$AK$2185,35,0)="Yes","11"," ")</f>
        <v xml:space="preserve"> </v>
      </c>
      <c r="S104" s="11" t="str">
        <f>IF(VLOOKUP(D104,'Current OBD'!$B$6:$AK$2185,36,0)="Yes","12"," ")</f>
        <v xml:space="preserve"> </v>
      </c>
      <c r="T104" s="13">
        <f>VLOOKUP(D104,Pivot!$B$4:$F$2181,2,0)</f>
        <v>189</v>
      </c>
      <c r="U104" s="13">
        <f>VLOOKUP(D104,Pivot!$B$4:$F$2181,3,0)</f>
        <v>0</v>
      </c>
      <c r="V104" s="13">
        <f>VLOOKUP(D104,Pivot!$B$4:$F$2181,4,0)</f>
        <v>259</v>
      </c>
      <c r="W104" s="46">
        <f>IFERROR(VLOOKUP(D104,Pivot!$B$4:$H$2181,5,0),"")</f>
        <v>0.72970000000000002</v>
      </c>
      <c r="X104" s="51">
        <f>IFERROR(VLOOKUP(D104,Pivot!$B$4:$H$2181,6,0),"")</f>
        <v>0</v>
      </c>
      <c r="Y104" s="46">
        <f>IFERROR(VLOOKUP(D104,Pivot!$B$4:$H$2181,7,0),"")</f>
        <v>0.72970000000000002</v>
      </c>
    </row>
    <row r="105" spans="1:25" ht="15" customHeight="1" outlineLevel="2">
      <c r="A105" s="10" t="str">
        <f>VLOOKUP(D105,'Current OBD'!$B$6:$K$2185,4,0)</f>
        <v>Chelan</v>
      </c>
      <c r="B105" s="10" t="str">
        <f>VLOOKUP(D105,'Current OBD'!$B$6:$K$2185,3,0)</f>
        <v>04-019</v>
      </c>
      <c r="C105" s="9" t="str">
        <f>VLOOKUP(D105,'Current OBD'!$B$6:$K$2185,2,0)</f>
        <v>Manson School District</v>
      </c>
      <c r="D105" s="24">
        <v>661180</v>
      </c>
      <c r="E105" s="9" t="str">
        <f>VLOOKUP(D105,'Current OBD'!$B$6:$K$2185,10,0)</f>
        <v>Manson High School</v>
      </c>
      <c r="F105" s="11" t="str">
        <f>IF(VLOOKUP(D105,'Current OBD'!$B$6:$AK$2185,23,0)="Yes","PK"," ")</f>
        <v xml:space="preserve"> </v>
      </c>
      <c r="G105" s="11" t="str">
        <f>IF(VLOOKUP(D105,'Current OBD'!$B$6:$AK$2185,24,0)="Yes","K"," ")</f>
        <v xml:space="preserve"> </v>
      </c>
      <c r="H105" s="11" t="str">
        <f>IF(VLOOKUP(D105,'Current OBD'!$B$6:$AK$2185,25,0)="Yes",1," ")</f>
        <v xml:space="preserve"> </v>
      </c>
      <c r="I105" s="11" t="str">
        <f>IF(VLOOKUP(D105,'Current OBD'!$B$6:$AK$2185,26,0)="Yes","2"," ")</f>
        <v xml:space="preserve"> </v>
      </c>
      <c r="J105" s="11" t="str">
        <f>IF(VLOOKUP(D105,'Current OBD'!$B$6:$AK$2185,27,0)="Yes","3"," ")</f>
        <v xml:space="preserve"> </v>
      </c>
      <c r="K105" s="11" t="str">
        <f>IF(VLOOKUP(D105,'Current OBD'!$B$6:$AK$2185,28,0)="Yes","4"," ")</f>
        <v xml:space="preserve"> </v>
      </c>
      <c r="L105" s="11" t="str">
        <f>IF(VLOOKUP(D105,'Current OBD'!$B$6:$AK$2185,29,0)="Yes","5"," ")</f>
        <v xml:space="preserve"> </v>
      </c>
      <c r="M105" s="11" t="str">
        <f>IF(VLOOKUP(D105,'Current OBD'!$B$6:$AK$2185,30,0)="Yes","6"," ")</f>
        <v xml:space="preserve"> </v>
      </c>
      <c r="N105" s="11" t="str">
        <f>IF(VLOOKUP(D105,'Current OBD'!$B$6:$AK$2185,31,0)="Yes","7"," ")</f>
        <v xml:space="preserve"> </v>
      </c>
      <c r="O105" s="11" t="str">
        <f>IF(VLOOKUP(D105,'Current OBD'!$B$6:$AK$2185,32,0)="Yes","8"," ")</f>
        <v xml:space="preserve"> </v>
      </c>
      <c r="P105" s="11" t="str">
        <f>IF(VLOOKUP(D105,'Current OBD'!$B$6:$AK$2185,33,0)="Yes","9"," ")</f>
        <v>9</v>
      </c>
      <c r="Q105" s="11" t="str">
        <f>IF(VLOOKUP(D105,'Current OBD'!$B$6:$AK$2185,34,0)="Yes","10"," ")</f>
        <v>10</v>
      </c>
      <c r="R105" s="11" t="str">
        <f>IF(VLOOKUP(D105,'Current OBD'!$B$6:$AK$2185,35,0)="Yes","11"," ")</f>
        <v>11</v>
      </c>
      <c r="S105" s="11" t="str">
        <f>IF(VLOOKUP(D105,'Current OBD'!$B$6:$AK$2185,36,0)="Yes","12"," ")</f>
        <v>12</v>
      </c>
      <c r="T105" s="13">
        <f>VLOOKUP(D105,Pivot!$B$4:$F$2181,2,0)</f>
        <v>180</v>
      </c>
      <c r="U105" s="13">
        <f>VLOOKUP(D105,Pivot!$B$4:$F$2181,3,0)</f>
        <v>0</v>
      </c>
      <c r="V105" s="13">
        <f>VLOOKUP(D105,Pivot!$B$4:$F$2181,4,0)</f>
        <v>225</v>
      </c>
      <c r="W105" s="46">
        <f>IFERROR(VLOOKUP(D105,Pivot!$B$4:$H$2181,5,0),"")</f>
        <v>0.8</v>
      </c>
      <c r="X105" s="51">
        <f>IFERROR(VLOOKUP(D105,Pivot!$B$4:$H$2181,6,0),"")</f>
        <v>0</v>
      </c>
      <c r="Y105" s="46">
        <f>IFERROR(VLOOKUP(D105,Pivot!$B$4:$H$2181,7,0),"")</f>
        <v>0.8</v>
      </c>
    </row>
    <row r="106" spans="1:25" ht="15" customHeight="1" outlineLevel="2">
      <c r="A106" s="10" t="str">
        <f>VLOOKUP(D106,'Current OBD'!$B$6:$K$2185,4,0)</f>
        <v>Chelan</v>
      </c>
      <c r="B106" s="10" t="str">
        <f>VLOOKUP(D106,'Current OBD'!$B$6:$K$2185,3,0)</f>
        <v>04-019</v>
      </c>
      <c r="C106" s="9" t="str">
        <f>VLOOKUP(D106,'Current OBD'!$B$6:$K$2185,2,0)</f>
        <v>Manson School District</v>
      </c>
      <c r="D106" s="24">
        <v>687218</v>
      </c>
      <c r="E106" s="9" t="str">
        <f>VLOOKUP(D106,'Current OBD'!$B$6:$K$2185,10,0)</f>
        <v>Manson Middle School</v>
      </c>
      <c r="F106" s="11" t="str">
        <f>IF(VLOOKUP(D106,'Current OBD'!$B$6:$AK$2185,23,0)="Yes","PK"," ")</f>
        <v xml:space="preserve"> </v>
      </c>
      <c r="G106" s="11" t="str">
        <f>IF(VLOOKUP(D106,'Current OBD'!$B$6:$AK$2185,24,0)="Yes","K"," ")</f>
        <v xml:space="preserve"> </v>
      </c>
      <c r="H106" s="11" t="str">
        <f>IF(VLOOKUP(D106,'Current OBD'!$B$6:$AK$2185,25,0)="Yes",1," ")</f>
        <v xml:space="preserve"> </v>
      </c>
      <c r="I106" s="11" t="str">
        <f>IF(VLOOKUP(D106,'Current OBD'!$B$6:$AK$2185,26,0)="Yes","2"," ")</f>
        <v xml:space="preserve"> </v>
      </c>
      <c r="J106" s="11" t="str">
        <f>IF(VLOOKUP(D106,'Current OBD'!$B$6:$AK$2185,27,0)="Yes","3"," ")</f>
        <v xml:space="preserve"> </v>
      </c>
      <c r="K106" s="11" t="str">
        <f>IF(VLOOKUP(D106,'Current OBD'!$B$6:$AK$2185,28,0)="Yes","4"," ")</f>
        <v xml:space="preserve"> </v>
      </c>
      <c r="L106" s="11" t="str">
        <f>IF(VLOOKUP(D106,'Current OBD'!$B$6:$AK$2185,29,0)="Yes","5"," ")</f>
        <v xml:space="preserve"> </v>
      </c>
      <c r="M106" s="11" t="str">
        <f>IF(VLOOKUP(D106,'Current OBD'!$B$6:$AK$2185,30,0)="Yes","6"," ")</f>
        <v>6</v>
      </c>
      <c r="N106" s="11" t="str">
        <f>IF(VLOOKUP(D106,'Current OBD'!$B$6:$AK$2185,31,0)="Yes","7"," ")</f>
        <v>7</v>
      </c>
      <c r="O106" s="11" t="str">
        <f>IF(VLOOKUP(D106,'Current OBD'!$B$6:$AK$2185,32,0)="Yes","8"," ")</f>
        <v>8</v>
      </c>
      <c r="P106" s="11" t="str">
        <f>IF(VLOOKUP(D106,'Current OBD'!$B$6:$AK$2185,33,0)="Yes","9"," ")</f>
        <v xml:space="preserve"> </v>
      </c>
      <c r="Q106" s="11" t="str">
        <f>IF(VLOOKUP(D106,'Current OBD'!$B$6:$AK$2185,34,0)="Yes","10"," ")</f>
        <v xml:space="preserve"> </v>
      </c>
      <c r="R106" s="11" t="str">
        <f>IF(VLOOKUP(D106,'Current OBD'!$B$6:$AK$2185,35,0)="Yes","11"," ")</f>
        <v xml:space="preserve"> </v>
      </c>
      <c r="S106" s="11" t="str">
        <f>IF(VLOOKUP(D106,'Current OBD'!$B$6:$AK$2185,36,0)="Yes","12"," ")</f>
        <v xml:space="preserve"> </v>
      </c>
      <c r="T106" s="13">
        <f>VLOOKUP(D106,Pivot!$B$4:$F$2181,2,0)</f>
        <v>102</v>
      </c>
      <c r="U106" s="13">
        <f>VLOOKUP(D106,Pivot!$B$4:$F$2181,3,0)</f>
        <v>0</v>
      </c>
      <c r="V106" s="13">
        <f>VLOOKUP(D106,Pivot!$B$4:$F$2181,4,0)</f>
        <v>138</v>
      </c>
      <c r="W106" s="46">
        <f>IFERROR(VLOOKUP(D106,Pivot!$B$4:$H$2181,5,0),"")</f>
        <v>0.73909999999999998</v>
      </c>
      <c r="X106" s="51">
        <f>IFERROR(VLOOKUP(D106,Pivot!$B$4:$H$2181,6,0),"")</f>
        <v>0</v>
      </c>
      <c r="Y106" s="46">
        <f>IFERROR(VLOOKUP(D106,Pivot!$B$4:$H$2181,7,0),"")</f>
        <v>0.73909999999999998</v>
      </c>
    </row>
    <row r="107" spans="1:25" ht="15" customHeight="1" outlineLevel="1">
      <c r="A107" s="27"/>
      <c r="B107" s="27"/>
      <c r="C107" s="30" t="s">
        <v>5633</v>
      </c>
      <c r="D107" s="27"/>
      <c r="E107" s="26"/>
      <c r="F107" s="29"/>
      <c r="G107" s="29"/>
      <c r="H107" s="29"/>
      <c r="I107" s="29"/>
      <c r="J107" s="29"/>
      <c r="K107" s="29"/>
      <c r="L107" s="29"/>
      <c r="M107" s="29"/>
      <c r="N107" s="29"/>
      <c r="O107" s="29"/>
      <c r="P107" s="29"/>
      <c r="Q107" s="29"/>
      <c r="R107" s="29"/>
      <c r="S107" s="29"/>
      <c r="T107" s="43">
        <f>SUBTOTAL(9,T104:T106)</f>
        <v>471</v>
      </c>
      <c r="U107" s="43">
        <f>SUBTOTAL(9,U104:U106)</f>
        <v>0</v>
      </c>
      <c r="V107" s="43">
        <f>SUBTOTAL(9,V104:V106)</f>
        <v>622</v>
      </c>
      <c r="W107" s="47"/>
      <c r="X107" s="52"/>
      <c r="Y107" s="56">
        <f>(T107+U107)/V107</f>
        <v>0.75723472668810288</v>
      </c>
    </row>
    <row r="108" spans="1:25" ht="15" customHeight="1" outlineLevel="2">
      <c r="A108" s="10" t="str">
        <f>VLOOKUP(D108,'Current OBD'!$B$6:$K$2185,4,0)</f>
        <v>Chelan</v>
      </c>
      <c r="B108" s="10" t="str">
        <f>VLOOKUP(D108,'Current OBD'!$B$6:$K$2185,3,0)</f>
        <v>04-127</v>
      </c>
      <c r="C108" s="9" t="str">
        <f>VLOOKUP(D108,'Current OBD'!$B$6:$K$2185,2,0)</f>
        <v>Entiat School District</v>
      </c>
      <c r="D108" s="24">
        <v>661175</v>
      </c>
      <c r="E108" s="9" t="str">
        <f>VLOOKUP(D108,'Current OBD'!$B$6:$K$2185,10,0)</f>
        <v>Entiat Middle and High School</v>
      </c>
      <c r="F108" s="11" t="str">
        <f>IF(VLOOKUP(D108,'Current OBD'!$B$6:$AK$2185,23,0)="Yes","PK"," ")</f>
        <v xml:space="preserve"> </v>
      </c>
      <c r="G108" s="11" t="str">
        <f>IF(VLOOKUP(D108,'Current OBD'!$B$6:$AK$2185,24,0)="Yes","K"," ")</f>
        <v xml:space="preserve"> </v>
      </c>
      <c r="H108" s="11" t="str">
        <f>IF(VLOOKUP(D108,'Current OBD'!$B$6:$AK$2185,25,0)="Yes",1," ")</f>
        <v xml:space="preserve"> </v>
      </c>
      <c r="I108" s="11" t="str">
        <f>IF(VLOOKUP(D108,'Current OBD'!$B$6:$AK$2185,26,0)="Yes","2"," ")</f>
        <v xml:space="preserve"> </v>
      </c>
      <c r="J108" s="11" t="str">
        <f>IF(VLOOKUP(D108,'Current OBD'!$B$6:$AK$2185,27,0)="Yes","3"," ")</f>
        <v xml:space="preserve"> </v>
      </c>
      <c r="K108" s="11" t="str">
        <f>IF(VLOOKUP(D108,'Current OBD'!$B$6:$AK$2185,28,0)="Yes","4"," ")</f>
        <v xml:space="preserve"> </v>
      </c>
      <c r="L108" s="11" t="str">
        <f>IF(VLOOKUP(D108,'Current OBD'!$B$6:$AK$2185,29,0)="Yes","5"," ")</f>
        <v xml:space="preserve"> </v>
      </c>
      <c r="M108" s="11" t="str">
        <f>IF(VLOOKUP(D108,'Current OBD'!$B$6:$AK$2185,30,0)="Yes","6"," ")</f>
        <v>6</v>
      </c>
      <c r="N108" s="11" t="str">
        <f>IF(VLOOKUP(D108,'Current OBD'!$B$6:$AK$2185,31,0)="Yes","7"," ")</f>
        <v>7</v>
      </c>
      <c r="O108" s="11" t="str">
        <f>IF(VLOOKUP(D108,'Current OBD'!$B$6:$AK$2185,32,0)="Yes","8"," ")</f>
        <v>8</v>
      </c>
      <c r="P108" s="11" t="str">
        <f>IF(VLOOKUP(D108,'Current OBD'!$B$6:$AK$2185,33,0)="Yes","9"," ")</f>
        <v>9</v>
      </c>
      <c r="Q108" s="11" t="str">
        <f>IF(VLOOKUP(D108,'Current OBD'!$B$6:$AK$2185,34,0)="Yes","10"," ")</f>
        <v>10</v>
      </c>
      <c r="R108" s="11" t="str">
        <f>IF(VLOOKUP(D108,'Current OBD'!$B$6:$AK$2185,35,0)="Yes","11"," ")</f>
        <v>11</v>
      </c>
      <c r="S108" s="11" t="str">
        <f>IF(VLOOKUP(D108,'Current OBD'!$B$6:$AK$2185,36,0)="Yes","12"," ")</f>
        <v>12</v>
      </c>
      <c r="T108" s="13">
        <f>VLOOKUP(D108,Pivot!$B$4:$F$2181,2,0)</f>
        <v>101</v>
      </c>
      <c r="U108" s="13">
        <f>VLOOKUP(D108,Pivot!$B$4:$F$2181,3,0)</f>
        <v>0</v>
      </c>
      <c r="V108" s="13">
        <f>VLOOKUP(D108,Pivot!$B$4:$F$2181,4,0)</f>
        <v>146</v>
      </c>
      <c r="W108" s="46">
        <f>IFERROR(VLOOKUP(D108,Pivot!$B$4:$H$2181,5,0),"")</f>
        <v>0.69179999999999997</v>
      </c>
      <c r="X108" s="51">
        <f>IFERROR(VLOOKUP(D108,Pivot!$B$4:$H$2181,6,0),"")</f>
        <v>0</v>
      </c>
      <c r="Y108" s="46">
        <f>IFERROR(VLOOKUP(D108,Pivot!$B$4:$H$2181,7,0),"")</f>
        <v>0.69179999999999997</v>
      </c>
    </row>
    <row r="109" spans="1:25" ht="15" customHeight="1" outlineLevel="2">
      <c r="A109" s="10" t="str">
        <f>VLOOKUP(D109,'Current OBD'!$B$6:$K$2185,4,0)</f>
        <v>Chelan</v>
      </c>
      <c r="B109" s="10" t="str">
        <f>VLOOKUP(D109,'Current OBD'!$B$6:$K$2185,3,0)</f>
        <v>04-127</v>
      </c>
      <c r="C109" s="9" t="str">
        <f>VLOOKUP(D109,'Current OBD'!$B$6:$K$2185,2,0)</f>
        <v>Entiat School District</v>
      </c>
      <c r="D109" s="24">
        <v>661174</v>
      </c>
      <c r="E109" s="9" t="str">
        <f>VLOOKUP(D109,'Current OBD'!$B$6:$K$2185,10,0)</f>
        <v>Paul Rumburg Elementary</v>
      </c>
      <c r="F109" s="11" t="str">
        <f>IF(VLOOKUP(D109,'Current OBD'!$B$6:$AK$2185,23,0)="Yes","PK"," ")</f>
        <v>PK</v>
      </c>
      <c r="G109" s="11" t="str">
        <f>IF(VLOOKUP(D109,'Current OBD'!$B$6:$AK$2185,24,0)="Yes","K"," ")</f>
        <v>K</v>
      </c>
      <c r="H109" s="11">
        <f>IF(VLOOKUP(D109,'Current OBD'!$B$6:$AK$2185,25,0)="Yes",1," ")</f>
        <v>1</v>
      </c>
      <c r="I109" s="11" t="str">
        <f>IF(VLOOKUP(D109,'Current OBD'!$B$6:$AK$2185,26,0)="Yes","2"," ")</f>
        <v>2</v>
      </c>
      <c r="J109" s="11" t="str">
        <f>IF(VLOOKUP(D109,'Current OBD'!$B$6:$AK$2185,27,0)="Yes","3"," ")</f>
        <v>3</v>
      </c>
      <c r="K109" s="11" t="str">
        <f>IF(VLOOKUP(D109,'Current OBD'!$B$6:$AK$2185,28,0)="Yes","4"," ")</f>
        <v>4</v>
      </c>
      <c r="L109" s="11" t="str">
        <f>IF(VLOOKUP(D109,'Current OBD'!$B$6:$AK$2185,29,0)="Yes","5"," ")</f>
        <v>5</v>
      </c>
      <c r="M109" s="11" t="str">
        <f>IF(VLOOKUP(D109,'Current OBD'!$B$6:$AK$2185,30,0)="Yes","6"," ")</f>
        <v xml:space="preserve"> </v>
      </c>
      <c r="N109" s="11" t="str">
        <f>IF(VLOOKUP(D109,'Current OBD'!$B$6:$AK$2185,31,0)="Yes","7"," ")</f>
        <v xml:space="preserve"> </v>
      </c>
      <c r="O109" s="11" t="str">
        <f>IF(VLOOKUP(D109,'Current OBD'!$B$6:$AK$2185,32,0)="Yes","8"," ")</f>
        <v xml:space="preserve"> </v>
      </c>
      <c r="P109" s="11" t="str">
        <f>IF(VLOOKUP(D109,'Current OBD'!$B$6:$AK$2185,33,0)="Yes","9"," ")</f>
        <v xml:space="preserve"> </v>
      </c>
      <c r="Q109" s="11" t="str">
        <f>IF(VLOOKUP(D109,'Current OBD'!$B$6:$AK$2185,34,0)="Yes","10"," ")</f>
        <v xml:space="preserve"> </v>
      </c>
      <c r="R109" s="11" t="str">
        <f>IF(VLOOKUP(D109,'Current OBD'!$B$6:$AK$2185,35,0)="Yes","11"," ")</f>
        <v xml:space="preserve"> </v>
      </c>
      <c r="S109" s="11" t="str">
        <f>IF(VLOOKUP(D109,'Current OBD'!$B$6:$AK$2185,36,0)="Yes","12"," ")</f>
        <v xml:space="preserve"> </v>
      </c>
      <c r="T109" s="13">
        <f>VLOOKUP(D109,Pivot!$B$4:$F$2181,2,0)</f>
        <v>195</v>
      </c>
      <c r="U109" s="13">
        <f>VLOOKUP(D109,Pivot!$B$4:$F$2181,3,0)</f>
        <v>0</v>
      </c>
      <c r="V109" s="13">
        <f>VLOOKUP(D109,Pivot!$B$4:$F$2181,4,0)</f>
        <v>205</v>
      </c>
      <c r="W109" s="46">
        <f>IFERROR(VLOOKUP(D109,Pivot!$B$4:$H$2181,5,0),"")</f>
        <v>0.95120000000000005</v>
      </c>
      <c r="X109" s="51">
        <f>IFERROR(VLOOKUP(D109,Pivot!$B$4:$H$2181,6,0),"")</f>
        <v>0</v>
      </c>
      <c r="Y109" s="46">
        <f>IFERROR(VLOOKUP(D109,Pivot!$B$4:$H$2181,7,0),"")</f>
        <v>0.95120000000000005</v>
      </c>
    </row>
    <row r="110" spans="1:25" ht="15" customHeight="1" outlineLevel="1">
      <c r="A110" s="27"/>
      <c r="B110" s="27"/>
      <c r="C110" s="30" t="s">
        <v>5634</v>
      </c>
      <c r="D110" s="27"/>
      <c r="E110" s="26"/>
      <c r="F110" s="29"/>
      <c r="G110" s="29"/>
      <c r="H110" s="29"/>
      <c r="I110" s="29"/>
      <c r="J110" s="29"/>
      <c r="K110" s="29"/>
      <c r="L110" s="29"/>
      <c r="M110" s="29"/>
      <c r="N110" s="29"/>
      <c r="O110" s="29"/>
      <c r="P110" s="29"/>
      <c r="Q110" s="29"/>
      <c r="R110" s="29"/>
      <c r="S110" s="29"/>
      <c r="T110" s="43">
        <f>SUBTOTAL(9,T108:T109)</f>
        <v>296</v>
      </c>
      <c r="U110" s="43">
        <f>SUBTOTAL(9,U108:U109)</f>
        <v>0</v>
      </c>
      <c r="V110" s="43">
        <f>SUBTOTAL(9,V108:V109)</f>
        <v>351</v>
      </c>
      <c r="W110" s="47"/>
      <c r="X110" s="52"/>
      <c r="Y110" s="56">
        <f>(T110+U110)/V110</f>
        <v>0.84330484330484334</v>
      </c>
    </row>
    <row r="111" spans="1:25" ht="15" customHeight="1" outlineLevel="2">
      <c r="A111" s="10" t="str">
        <f>VLOOKUP(D111,'Current OBD'!$B$6:$K$2185,4,0)</f>
        <v>Chelan</v>
      </c>
      <c r="B111" s="10" t="str">
        <f>VLOOKUP(D111,'Current OBD'!$B$6:$K$2185,3,0)</f>
        <v>04-129</v>
      </c>
      <c r="C111" s="9" t="str">
        <f>VLOOKUP(D111,'Current OBD'!$B$6:$K$2185,2,0)</f>
        <v>Lake Chelan School District</v>
      </c>
      <c r="D111" s="24">
        <v>664970</v>
      </c>
      <c r="E111" s="9" t="str">
        <f>VLOOKUP(D111,'Current OBD'!$B$6:$K$2185,10,0)</f>
        <v>Chelan High School</v>
      </c>
      <c r="F111" s="11" t="str">
        <f>IF(VLOOKUP(D111,'Current OBD'!$B$6:$AK$2185,23,0)="Yes","PK"," ")</f>
        <v xml:space="preserve"> </v>
      </c>
      <c r="G111" s="11" t="str">
        <f>IF(VLOOKUP(D111,'Current OBD'!$B$6:$AK$2185,24,0)="Yes","K"," ")</f>
        <v xml:space="preserve"> </v>
      </c>
      <c r="H111" s="11" t="str">
        <f>IF(VLOOKUP(D111,'Current OBD'!$B$6:$AK$2185,25,0)="Yes",1," ")</f>
        <v xml:space="preserve"> </v>
      </c>
      <c r="I111" s="11" t="str">
        <f>IF(VLOOKUP(D111,'Current OBD'!$B$6:$AK$2185,26,0)="Yes","2"," ")</f>
        <v xml:space="preserve"> </v>
      </c>
      <c r="J111" s="11" t="str">
        <f>IF(VLOOKUP(D111,'Current OBD'!$B$6:$AK$2185,27,0)="Yes","3"," ")</f>
        <v xml:space="preserve"> </v>
      </c>
      <c r="K111" s="11" t="str">
        <f>IF(VLOOKUP(D111,'Current OBD'!$B$6:$AK$2185,28,0)="Yes","4"," ")</f>
        <v xml:space="preserve"> </v>
      </c>
      <c r="L111" s="11" t="str">
        <f>IF(VLOOKUP(D111,'Current OBD'!$B$6:$AK$2185,29,0)="Yes","5"," ")</f>
        <v xml:space="preserve"> </v>
      </c>
      <c r="M111" s="11" t="str">
        <f>IF(VLOOKUP(D111,'Current OBD'!$B$6:$AK$2185,30,0)="Yes","6"," ")</f>
        <v xml:space="preserve"> </v>
      </c>
      <c r="N111" s="11" t="str">
        <f>IF(VLOOKUP(D111,'Current OBD'!$B$6:$AK$2185,31,0)="Yes","7"," ")</f>
        <v xml:space="preserve"> </v>
      </c>
      <c r="O111" s="11" t="str">
        <f>IF(VLOOKUP(D111,'Current OBD'!$B$6:$AK$2185,32,0)="Yes","8"," ")</f>
        <v xml:space="preserve"> </v>
      </c>
      <c r="P111" s="11" t="str">
        <f>IF(VLOOKUP(D111,'Current OBD'!$B$6:$AK$2185,33,0)="Yes","9"," ")</f>
        <v>9</v>
      </c>
      <c r="Q111" s="11" t="str">
        <f>IF(VLOOKUP(D111,'Current OBD'!$B$6:$AK$2185,34,0)="Yes","10"," ")</f>
        <v>10</v>
      </c>
      <c r="R111" s="11" t="str">
        <f>IF(VLOOKUP(D111,'Current OBD'!$B$6:$AK$2185,35,0)="Yes","11"," ")</f>
        <v>11</v>
      </c>
      <c r="S111" s="11" t="str">
        <f>IF(VLOOKUP(D111,'Current OBD'!$B$6:$AK$2185,36,0)="Yes","12"," ")</f>
        <v>12</v>
      </c>
      <c r="T111" s="13">
        <f>VLOOKUP(D111,Pivot!$B$4:$F$2181,2,0)</f>
        <v>338</v>
      </c>
      <c r="U111" s="13">
        <f>VLOOKUP(D111,Pivot!$B$4:$F$2181,3,0)</f>
        <v>0</v>
      </c>
      <c r="V111" s="13">
        <f>VLOOKUP(D111,Pivot!$B$4:$F$2181,4,0)</f>
        <v>450</v>
      </c>
      <c r="W111" s="46">
        <f>IFERROR(VLOOKUP(D111,Pivot!$B$4:$H$2181,5,0),"")</f>
        <v>0.75109999999999999</v>
      </c>
      <c r="X111" s="51">
        <f>IFERROR(VLOOKUP(D111,Pivot!$B$4:$H$2181,6,0),"")</f>
        <v>0</v>
      </c>
      <c r="Y111" s="46">
        <f>IFERROR(VLOOKUP(D111,Pivot!$B$4:$H$2181,7,0),"")</f>
        <v>0.75109999999999999</v>
      </c>
    </row>
    <row r="112" spans="1:25" ht="15" customHeight="1" outlineLevel="2">
      <c r="A112" s="10" t="str">
        <f>VLOOKUP(D112,'Current OBD'!$B$6:$K$2185,4,0)</f>
        <v>Chelan</v>
      </c>
      <c r="B112" s="10" t="str">
        <f>VLOOKUP(D112,'Current OBD'!$B$6:$K$2185,3,0)</f>
        <v>04-129</v>
      </c>
      <c r="C112" s="9" t="str">
        <f>VLOOKUP(D112,'Current OBD'!$B$6:$K$2185,2,0)</f>
        <v>Lake Chelan School District</v>
      </c>
      <c r="D112" s="24">
        <v>661178</v>
      </c>
      <c r="E112" s="9" t="str">
        <f>VLOOKUP(D112,'Current OBD'!$B$6:$K$2185,10,0)</f>
        <v>Chelan Middle School</v>
      </c>
      <c r="F112" s="11" t="str">
        <f>IF(VLOOKUP(D112,'Current OBD'!$B$6:$AK$2185,23,0)="Yes","PK"," ")</f>
        <v xml:space="preserve"> </v>
      </c>
      <c r="G112" s="11" t="str">
        <f>IF(VLOOKUP(D112,'Current OBD'!$B$6:$AK$2185,24,0)="Yes","K"," ")</f>
        <v xml:space="preserve"> </v>
      </c>
      <c r="H112" s="11" t="str">
        <f>IF(VLOOKUP(D112,'Current OBD'!$B$6:$AK$2185,25,0)="Yes",1," ")</f>
        <v xml:space="preserve"> </v>
      </c>
      <c r="I112" s="11" t="str">
        <f>IF(VLOOKUP(D112,'Current OBD'!$B$6:$AK$2185,26,0)="Yes","2"," ")</f>
        <v xml:space="preserve"> </v>
      </c>
      <c r="J112" s="11" t="str">
        <f>IF(VLOOKUP(D112,'Current OBD'!$B$6:$AK$2185,27,0)="Yes","3"," ")</f>
        <v xml:space="preserve"> </v>
      </c>
      <c r="K112" s="11" t="str">
        <f>IF(VLOOKUP(D112,'Current OBD'!$B$6:$AK$2185,28,0)="Yes","4"," ")</f>
        <v xml:space="preserve"> </v>
      </c>
      <c r="L112" s="11" t="str">
        <f>IF(VLOOKUP(D112,'Current OBD'!$B$6:$AK$2185,29,0)="Yes","5"," ")</f>
        <v xml:space="preserve"> </v>
      </c>
      <c r="M112" s="11" t="str">
        <f>IF(VLOOKUP(D112,'Current OBD'!$B$6:$AK$2185,30,0)="Yes","6"," ")</f>
        <v>6</v>
      </c>
      <c r="N112" s="11" t="str">
        <f>IF(VLOOKUP(D112,'Current OBD'!$B$6:$AK$2185,31,0)="Yes","7"," ")</f>
        <v>7</v>
      </c>
      <c r="O112" s="11" t="str">
        <f>IF(VLOOKUP(D112,'Current OBD'!$B$6:$AK$2185,32,0)="Yes","8"," ")</f>
        <v>8</v>
      </c>
      <c r="P112" s="11" t="str">
        <f>IF(VLOOKUP(D112,'Current OBD'!$B$6:$AK$2185,33,0)="Yes","9"," ")</f>
        <v xml:space="preserve"> </v>
      </c>
      <c r="Q112" s="11" t="str">
        <f>IF(VLOOKUP(D112,'Current OBD'!$B$6:$AK$2185,34,0)="Yes","10"," ")</f>
        <v xml:space="preserve"> </v>
      </c>
      <c r="R112" s="11" t="str">
        <f>IF(VLOOKUP(D112,'Current OBD'!$B$6:$AK$2185,35,0)="Yes","11"," ")</f>
        <v xml:space="preserve"> </v>
      </c>
      <c r="S112" s="11" t="str">
        <f>IF(VLOOKUP(D112,'Current OBD'!$B$6:$AK$2185,36,0)="Yes","12"," ")</f>
        <v xml:space="preserve"> </v>
      </c>
      <c r="T112" s="13">
        <f>VLOOKUP(D112,Pivot!$B$4:$F$2181,2,0)</f>
        <v>323</v>
      </c>
      <c r="U112" s="13">
        <f>VLOOKUP(D112,Pivot!$B$4:$F$2181,3,0)</f>
        <v>0</v>
      </c>
      <c r="V112" s="13">
        <f>VLOOKUP(D112,Pivot!$B$4:$F$2181,4,0)</f>
        <v>323</v>
      </c>
      <c r="W112" s="46">
        <f>IFERROR(VLOOKUP(D112,Pivot!$B$4:$H$2181,5,0),"")</f>
        <v>1</v>
      </c>
      <c r="X112" s="51">
        <f>IFERROR(VLOOKUP(D112,Pivot!$B$4:$H$2181,6,0),"")</f>
        <v>0</v>
      </c>
      <c r="Y112" s="46">
        <f>IFERROR(VLOOKUP(D112,Pivot!$B$4:$H$2181,7,0),"")</f>
        <v>1</v>
      </c>
    </row>
    <row r="113" spans="1:25" ht="15" customHeight="1" outlineLevel="2">
      <c r="A113" s="10" t="str">
        <f>VLOOKUP(D113,'Current OBD'!$B$6:$K$2185,4,0)</f>
        <v>Chelan</v>
      </c>
      <c r="B113" s="10" t="str">
        <f>VLOOKUP(D113,'Current OBD'!$B$6:$K$2185,3,0)</f>
        <v>04-129</v>
      </c>
      <c r="C113" s="9" t="str">
        <f>VLOOKUP(D113,'Current OBD'!$B$6:$K$2185,2,0)</f>
        <v>Lake Chelan School District</v>
      </c>
      <c r="D113" s="24">
        <v>662793</v>
      </c>
      <c r="E113" s="9" t="str">
        <f>VLOOKUP(D113,'Current OBD'!$B$6:$K$2185,10,0)</f>
        <v>Chelan School of Innnovation (Formerly Glacier Valley Alternative High School)</v>
      </c>
      <c r="F113" s="11" t="str">
        <f>IF(VLOOKUP(D113,'Current OBD'!$B$6:$AK$2185,23,0)="Yes","PK"," ")</f>
        <v xml:space="preserve"> </v>
      </c>
      <c r="G113" s="11" t="str">
        <f>IF(VLOOKUP(D113,'Current OBD'!$B$6:$AK$2185,24,0)="Yes","K"," ")</f>
        <v xml:space="preserve"> </v>
      </c>
      <c r="H113" s="11" t="str">
        <f>IF(VLOOKUP(D113,'Current OBD'!$B$6:$AK$2185,25,0)="Yes",1," ")</f>
        <v xml:space="preserve"> </v>
      </c>
      <c r="I113" s="11" t="str">
        <f>IF(VLOOKUP(D113,'Current OBD'!$B$6:$AK$2185,26,0)="Yes","2"," ")</f>
        <v xml:space="preserve"> </v>
      </c>
      <c r="J113" s="11" t="str">
        <f>IF(VLOOKUP(D113,'Current OBD'!$B$6:$AK$2185,27,0)="Yes","3"," ")</f>
        <v xml:space="preserve"> </v>
      </c>
      <c r="K113" s="11" t="str">
        <f>IF(VLOOKUP(D113,'Current OBD'!$B$6:$AK$2185,28,0)="Yes","4"," ")</f>
        <v xml:space="preserve"> </v>
      </c>
      <c r="L113" s="11" t="str">
        <f>IF(VLOOKUP(D113,'Current OBD'!$B$6:$AK$2185,29,0)="Yes","5"," ")</f>
        <v xml:space="preserve"> </v>
      </c>
      <c r="M113" s="11" t="str">
        <f>IF(VLOOKUP(D113,'Current OBD'!$B$6:$AK$2185,30,0)="Yes","6"," ")</f>
        <v xml:space="preserve"> </v>
      </c>
      <c r="N113" s="11" t="str">
        <f>IF(VLOOKUP(D113,'Current OBD'!$B$6:$AK$2185,31,0)="Yes","7"," ")</f>
        <v xml:space="preserve"> </v>
      </c>
      <c r="O113" s="11" t="str">
        <f>IF(VLOOKUP(D113,'Current OBD'!$B$6:$AK$2185,32,0)="Yes","8"," ")</f>
        <v xml:space="preserve"> </v>
      </c>
      <c r="P113" s="11" t="str">
        <f>IF(VLOOKUP(D113,'Current OBD'!$B$6:$AK$2185,33,0)="Yes","9"," ")</f>
        <v>9</v>
      </c>
      <c r="Q113" s="11" t="str">
        <f>IF(VLOOKUP(D113,'Current OBD'!$B$6:$AK$2185,34,0)="Yes","10"," ")</f>
        <v>10</v>
      </c>
      <c r="R113" s="11" t="str">
        <f>IF(VLOOKUP(D113,'Current OBD'!$B$6:$AK$2185,35,0)="Yes","11"," ")</f>
        <v>11</v>
      </c>
      <c r="S113" s="11" t="str">
        <f>IF(VLOOKUP(D113,'Current OBD'!$B$6:$AK$2185,36,0)="Yes","12"," ")</f>
        <v>12</v>
      </c>
      <c r="T113" s="13">
        <f>VLOOKUP(D113,Pivot!$B$4:$F$2181,2,0)</f>
        <v>11</v>
      </c>
      <c r="U113" s="13">
        <f>VLOOKUP(D113,Pivot!$B$4:$F$2181,3,0)</f>
        <v>0</v>
      </c>
      <c r="V113" s="13">
        <f>VLOOKUP(D113,Pivot!$B$4:$F$2181,4,0)</f>
        <v>16</v>
      </c>
      <c r="W113" s="46">
        <f>IFERROR(VLOOKUP(D113,Pivot!$B$4:$H$2181,5,0),"")</f>
        <v>0.6875</v>
      </c>
      <c r="X113" s="51">
        <f>IFERROR(VLOOKUP(D113,Pivot!$B$4:$H$2181,6,0),"")</f>
        <v>0</v>
      </c>
      <c r="Y113" s="46">
        <f>IFERROR(VLOOKUP(D113,Pivot!$B$4:$H$2181,7,0),"")</f>
        <v>0.6875</v>
      </c>
    </row>
    <row r="114" spans="1:25" ht="15" customHeight="1" outlineLevel="2">
      <c r="A114" s="10" t="str">
        <f>VLOOKUP(D114,'Current OBD'!$B$6:$K$2185,4,0)</f>
        <v>Chelan</v>
      </c>
      <c r="B114" s="10" t="str">
        <f>VLOOKUP(D114,'Current OBD'!$B$6:$K$2185,3,0)</f>
        <v>04-129</v>
      </c>
      <c r="C114" s="9" t="str">
        <f>VLOOKUP(D114,'Current OBD'!$B$6:$K$2185,2,0)</f>
        <v>Lake Chelan School District</v>
      </c>
      <c r="D114" s="24">
        <v>662711</v>
      </c>
      <c r="E114" s="9" t="str">
        <f>VLOOKUP(D114,'Current OBD'!$B$6:$K$2185,10,0)</f>
        <v>ECEAP</v>
      </c>
      <c r="F114" s="11" t="str">
        <f>IF(VLOOKUP(D114,'Current OBD'!$B$6:$AK$2185,23,0)="Yes","PK"," ")</f>
        <v>PK</v>
      </c>
      <c r="G114" s="11" t="str">
        <f>IF(VLOOKUP(D114,'Current OBD'!$B$6:$AK$2185,24,0)="Yes","K"," ")</f>
        <v xml:space="preserve"> </v>
      </c>
      <c r="H114" s="11" t="str">
        <f>IF(VLOOKUP(D114,'Current OBD'!$B$6:$AK$2185,25,0)="Yes",1," ")</f>
        <v xml:space="preserve"> </v>
      </c>
      <c r="I114" s="11" t="str">
        <f>IF(VLOOKUP(D114,'Current OBD'!$B$6:$AK$2185,26,0)="Yes","2"," ")</f>
        <v xml:space="preserve"> </v>
      </c>
      <c r="J114" s="11" t="str">
        <f>IF(VLOOKUP(D114,'Current OBD'!$B$6:$AK$2185,27,0)="Yes","3"," ")</f>
        <v xml:space="preserve"> </v>
      </c>
      <c r="K114" s="11" t="str">
        <f>IF(VLOOKUP(D114,'Current OBD'!$B$6:$AK$2185,28,0)="Yes","4"," ")</f>
        <v xml:space="preserve"> </v>
      </c>
      <c r="L114" s="11" t="str">
        <f>IF(VLOOKUP(D114,'Current OBD'!$B$6:$AK$2185,29,0)="Yes","5"," ")</f>
        <v xml:space="preserve"> </v>
      </c>
      <c r="M114" s="11" t="str">
        <f>IF(VLOOKUP(D114,'Current OBD'!$B$6:$AK$2185,30,0)="Yes","6"," ")</f>
        <v xml:space="preserve"> </v>
      </c>
      <c r="N114" s="11" t="str">
        <f>IF(VLOOKUP(D114,'Current OBD'!$B$6:$AK$2185,31,0)="Yes","7"," ")</f>
        <v xml:space="preserve"> </v>
      </c>
      <c r="O114" s="11" t="str">
        <f>IF(VLOOKUP(D114,'Current OBD'!$B$6:$AK$2185,32,0)="Yes","8"," ")</f>
        <v xml:space="preserve"> </v>
      </c>
      <c r="P114" s="11" t="str">
        <f>IF(VLOOKUP(D114,'Current OBD'!$B$6:$AK$2185,33,0)="Yes","9"," ")</f>
        <v xml:space="preserve"> </v>
      </c>
      <c r="Q114" s="11" t="str">
        <f>IF(VLOOKUP(D114,'Current OBD'!$B$6:$AK$2185,34,0)="Yes","10"," ")</f>
        <v xml:space="preserve"> </v>
      </c>
      <c r="R114" s="11" t="str">
        <f>IF(VLOOKUP(D114,'Current OBD'!$B$6:$AK$2185,35,0)="Yes","11"," ")</f>
        <v xml:space="preserve"> </v>
      </c>
      <c r="S114" s="11" t="str">
        <f>IF(VLOOKUP(D114,'Current OBD'!$B$6:$AK$2185,36,0)="Yes","12"," ")</f>
        <v xml:space="preserve"> </v>
      </c>
      <c r="T114" s="13">
        <f>VLOOKUP(D114,Pivot!$B$4:$F$2181,2,0)</f>
        <v>53</v>
      </c>
      <c r="U114" s="13">
        <f>VLOOKUP(D114,Pivot!$B$4:$F$2181,3,0)</f>
        <v>0</v>
      </c>
      <c r="V114" s="13">
        <f>VLOOKUP(D114,Pivot!$B$4:$F$2181,4,0)</f>
        <v>53</v>
      </c>
      <c r="W114" s="46">
        <f>IFERROR(VLOOKUP(D114,Pivot!$B$4:$H$2181,5,0),"")</f>
        <v>1</v>
      </c>
      <c r="X114" s="51">
        <f>IFERROR(VLOOKUP(D114,Pivot!$B$4:$H$2181,6,0),"")</f>
        <v>0</v>
      </c>
      <c r="Y114" s="46">
        <f>IFERROR(VLOOKUP(D114,Pivot!$B$4:$H$2181,7,0),"")</f>
        <v>1</v>
      </c>
    </row>
    <row r="115" spans="1:25" ht="15" customHeight="1" outlineLevel="2">
      <c r="A115" s="10" t="str">
        <f>VLOOKUP(D115,'Current OBD'!$B$6:$K$2185,4,0)</f>
        <v>Chelan</v>
      </c>
      <c r="B115" s="10" t="str">
        <f>VLOOKUP(D115,'Current OBD'!$B$6:$K$2185,3,0)</f>
        <v>04-129</v>
      </c>
      <c r="C115" s="9" t="str">
        <f>VLOOKUP(D115,'Current OBD'!$B$6:$K$2185,2,0)</f>
        <v>Lake Chelan School District</v>
      </c>
      <c r="D115" s="24">
        <v>661176</v>
      </c>
      <c r="E115" s="9" t="str">
        <f>VLOOKUP(D115,'Current OBD'!$B$6:$K$2185,10,0)</f>
        <v>Morgen Owings Elementary</v>
      </c>
      <c r="F115" s="11" t="str">
        <f>IF(VLOOKUP(D115,'Current OBD'!$B$6:$AK$2185,23,0)="Yes","PK"," ")</f>
        <v>PK</v>
      </c>
      <c r="G115" s="11" t="str">
        <f>IF(VLOOKUP(D115,'Current OBD'!$B$6:$AK$2185,24,0)="Yes","K"," ")</f>
        <v>K</v>
      </c>
      <c r="H115" s="11">
        <f>IF(VLOOKUP(D115,'Current OBD'!$B$6:$AK$2185,25,0)="Yes",1," ")</f>
        <v>1</v>
      </c>
      <c r="I115" s="11" t="str">
        <f>IF(VLOOKUP(D115,'Current OBD'!$B$6:$AK$2185,26,0)="Yes","2"," ")</f>
        <v>2</v>
      </c>
      <c r="J115" s="11" t="str">
        <f>IF(VLOOKUP(D115,'Current OBD'!$B$6:$AK$2185,27,0)="Yes","3"," ")</f>
        <v>3</v>
      </c>
      <c r="K115" s="11" t="str">
        <f>IF(VLOOKUP(D115,'Current OBD'!$B$6:$AK$2185,28,0)="Yes","4"," ")</f>
        <v>4</v>
      </c>
      <c r="L115" s="11" t="str">
        <f>IF(VLOOKUP(D115,'Current OBD'!$B$6:$AK$2185,29,0)="Yes","5"," ")</f>
        <v>5</v>
      </c>
      <c r="M115" s="11" t="str">
        <f>IF(VLOOKUP(D115,'Current OBD'!$B$6:$AK$2185,30,0)="Yes","6"," ")</f>
        <v xml:space="preserve"> </v>
      </c>
      <c r="N115" s="11" t="str">
        <f>IF(VLOOKUP(D115,'Current OBD'!$B$6:$AK$2185,31,0)="Yes","7"," ")</f>
        <v xml:space="preserve"> </v>
      </c>
      <c r="O115" s="11" t="str">
        <f>IF(VLOOKUP(D115,'Current OBD'!$B$6:$AK$2185,32,0)="Yes","8"," ")</f>
        <v xml:space="preserve"> </v>
      </c>
      <c r="P115" s="11" t="str">
        <f>IF(VLOOKUP(D115,'Current OBD'!$B$6:$AK$2185,33,0)="Yes","9"," ")</f>
        <v xml:space="preserve"> </v>
      </c>
      <c r="Q115" s="11" t="str">
        <f>IF(VLOOKUP(D115,'Current OBD'!$B$6:$AK$2185,34,0)="Yes","10"," ")</f>
        <v xml:space="preserve"> </v>
      </c>
      <c r="R115" s="11" t="str">
        <f>IF(VLOOKUP(D115,'Current OBD'!$B$6:$AK$2185,35,0)="Yes","11"," ")</f>
        <v xml:space="preserve"> </v>
      </c>
      <c r="S115" s="11" t="str">
        <f>IF(VLOOKUP(D115,'Current OBD'!$B$6:$AK$2185,36,0)="Yes","12"," ")</f>
        <v xml:space="preserve"> </v>
      </c>
      <c r="T115" s="13">
        <f>VLOOKUP(D115,Pivot!$B$4:$F$2181,2,0)</f>
        <v>422</v>
      </c>
      <c r="U115" s="13">
        <f>VLOOKUP(D115,Pivot!$B$4:$F$2181,3,0)</f>
        <v>0</v>
      </c>
      <c r="V115" s="13">
        <f>VLOOKUP(D115,Pivot!$B$4:$F$2181,4,0)</f>
        <v>489</v>
      </c>
      <c r="W115" s="46">
        <f>IFERROR(VLOOKUP(D115,Pivot!$B$4:$H$2181,5,0),"")</f>
        <v>0.86299999999999999</v>
      </c>
      <c r="X115" s="51">
        <f>IFERROR(VLOOKUP(D115,Pivot!$B$4:$H$2181,6,0),"")</f>
        <v>0</v>
      </c>
      <c r="Y115" s="46">
        <f>IFERROR(VLOOKUP(D115,Pivot!$B$4:$H$2181,7,0),"")</f>
        <v>0.86299999999999999</v>
      </c>
    </row>
    <row r="116" spans="1:25" ht="15" customHeight="1" outlineLevel="1">
      <c r="A116" s="27"/>
      <c r="B116" s="27"/>
      <c r="C116" s="30" t="s">
        <v>5635</v>
      </c>
      <c r="D116" s="27"/>
      <c r="E116" s="26"/>
      <c r="F116" s="29"/>
      <c r="G116" s="29"/>
      <c r="H116" s="29"/>
      <c r="I116" s="29"/>
      <c r="J116" s="29"/>
      <c r="K116" s="29"/>
      <c r="L116" s="29"/>
      <c r="M116" s="29"/>
      <c r="N116" s="29"/>
      <c r="O116" s="29"/>
      <c r="P116" s="29"/>
      <c r="Q116" s="29"/>
      <c r="R116" s="29"/>
      <c r="S116" s="29"/>
      <c r="T116" s="43">
        <f>SUBTOTAL(9,T111:T115)</f>
        <v>1147</v>
      </c>
      <c r="U116" s="43">
        <f>SUBTOTAL(9,U111:U115)</f>
        <v>0</v>
      </c>
      <c r="V116" s="43">
        <f>SUBTOTAL(9,V111:V115)</f>
        <v>1331</v>
      </c>
      <c r="W116" s="47"/>
      <c r="X116" s="52"/>
      <c r="Y116" s="56">
        <f>(T116+U116)/V116</f>
        <v>0.86175807663410964</v>
      </c>
    </row>
    <row r="117" spans="1:25" ht="15" customHeight="1" outlineLevel="2">
      <c r="A117" s="10" t="str">
        <f>VLOOKUP(D117,'Current OBD'!$B$6:$K$2185,4,0)</f>
        <v>Chelan</v>
      </c>
      <c r="B117" s="10" t="str">
        <f>VLOOKUP(D117,'Current OBD'!$B$6:$K$2185,3,0)</f>
        <v>04-222</v>
      </c>
      <c r="C117" s="9" t="str">
        <f>VLOOKUP(D117,'Current OBD'!$B$6:$K$2185,2,0)</f>
        <v>Cashmere School District</v>
      </c>
      <c r="D117" s="24">
        <v>661173</v>
      </c>
      <c r="E117" s="9" t="str">
        <f>VLOOKUP(D117,'Current OBD'!$B$6:$K$2185,10,0)</f>
        <v>Cashmere High School</v>
      </c>
      <c r="F117" s="11" t="str">
        <f>IF(VLOOKUP(D117,'Current OBD'!$B$6:$AK$2185,23,0)="Yes","PK"," ")</f>
        <v xml:space="preserve"> </v>
      </c>
      <c r="G117" s="11" t="str">
        <f>IF(VLOOKUP(D117,'Current OBD'!$B$6:$AK$2185,24,0)="Yes","K"," ")</f>
        <v xml:space="preserve"> </v>
      </c>
      <c r="H117" s="11" t="str">
        <f>IF(VLOOKUP(D117,'Current OBD'!$B$6:$AK$2185,25,0)="Yes",1," ")</f>
        <v xml:space="preserve"> </v>
      </c>
      <c r="I117" s="11" t="str">
        <f>IF(VLOOKUP(D117,'Current OBD'!$B$6:$AK$2185,26,0)="Yes","2"," ")</f>
        <v xml:space="preserve"> </v>
      </c>
      <c r="J117" s="11" t="str">
        <f>IF(VLOOKUP(D117,'Current OBD'!$B$6:$AK$2185,27,0)="Yes","3"," ")</f>
        <v xml:space="preserve"> </v>
      </c>
      <c r="K117" s="11" t="str">
        <f>IF(VLOOKUP(D117,'Current OBD'!$B$6:$AK$2185,28,0)="Yes","4"," ")</f>
        <v xml:space="preserve"> </v>
      </c>
      <c r="L117" s="11" t="str">
        <f>IF(VLOOKUP(D117,'Current OBD'!$B$6:$AK$2185,29,0)="Yes","5"," ")</f>
        <v xml:space="preserve"> </v>
      </c>
      <c r="M117" s="11" t="str">
        <f>IF(VLOOKUP(D117,'Current OBD'!$B$6:$AK$2185,30,0)="Yes","6"," ")</f>
        <v xml:space="preserve"> </v>
      </c>
      <c r="N117" s="11" t="str">
        <f>IF(VLOOKUP(D117,'Current OBD'!$B$6:$AK$2185,31,0)="Yes","7"," ")</f>
        <v xml:space="preserve"> </v>
      </c>
      <c r="O117" s="11" t="str">
        <f>IF(VLOOKUP(D117,'Current OBD'!$B$6:$AK$2185,32,0)="Yes","8"," ")</f>
        <v xml:space="preserve"> </v>
      </c>
      <c r="P117" s="11" t="str">
        <f>IF(VLOOKUP(D117,'Current OBD'!$B$6:$AK$2185,33,0)="Yes","9"," ")</f>
        <v>9</v>
      </c>
      <c r="Q117" s="11" t="str">
        <f>IF(VLOOKUP(D117,'Current OBD'!$B$6:$AK$2185,34,0)="Yes","10"," ")</f>
        <v>10</v>
      </c>
      <c r="R117" s="11" t="str">
        <f>IF(VLOOKUP(D117,'Current OBD'!$B$6:$AK$2185,35,0)="Yes","11"," ")</f>
        <v>11</v>
      </c>
      <c r="S117" s="11" t="str">
        <f>IF(VLOOKUP(D117,'Current OBD'!$B$6:$AK$2185,36,0)="Yes","12"," ")</f>
        <v>12</v>
      </c>
      <c r="T117" s="13">
        <f>VLOOKUP(D117,Pivot!$B$4:$F$2181,2,0)</f>
        <v>137</v>
      </c>
      <c r="U117" s="13">
        <f>VLOOKUP(D117,Pivot!$B$4:$F$2181,3,0)</f>
        <v>49</v>
      </c>
      <c r="V117" s="13">
        <f>VLOOKUP(D117,Pivot!$B$4:$F$2181,4,0)</f>
        <v>502</v>
      </c>
      <c r="W117" s="46">
        <f>IFERROR(VLOOKUP(D117,Pivot!$B$4:$H$2181,5,0),"")</f>
        <v>0.27289999999999998</v>
      </c>
      <c r="X117" s="51">
        <f>IFERROR(VLOOKUP(D117,Pivot!$B$4:$H$2181,6,0),"")</f>
        <v>9.7600000000000006E-2</v>
      </c>
      <c r="Y117" s="46">
        <f>IFERROR(VLOOKUP(D117,Pivot!$B$4:$H$2181,7,0),"")</f>
        <v>0.3705</v>
      </c>
    </row>
    <row r="118" spans="1:25" ht="15" customHeight="1" outlineLevel="2">
      <c r="A118" s="10" t="str">
        <f>VLOOKUP(D118,'Current OBD'!$B$6:$K$2185,4,0)</f>
        <v>Chelan</v>
      </c>
      <c r="B118" s="10" t="str">
        <f>VLOOKUP(D118,'Current OBD'!$B$6:$K$2185,3,0)</f>
        <v>04-222</v>
      </c>
      <c r="C118" s="9" t="str">
        <f>VLOOKUP(D118,'Current OBD'!$B$6:$K$2185,2,0)</f>
        <v>Cashmere School District</v>
      </c>
      <c r="D118" s="24">
        <v>661172</v>
      </c>
      <c r="E118" s="9" t="str">
        <f>VLOOKUP(D118,'Current OBD'!$B$6:$K$2185,10,0)</f>
        <v>Cashmere Middle School</v>
      </c>
      <c r="F118" s="11" t="str">
        <f>IF(VLOOKUP(D118,'Current OBD'!$B$6:$AK$2185,23,0)="Yes","PK"," ")</f>
        <v xml:space="preserve"> </v>
      </c>
      <c r="G118" s="11" t="str">
        <f>IF(VLOOKUP(D118,'Current OBD'!$B$6:$AK$2185,24,0)="Yes","K"," ")</f>
        <v xml:space="preserve"> </v>
      </c>
      <c r="H118" s="11" t="str">
        <f>IF(VLOOKUP(D118,'Current OBD'!$B$6:$AK$2185,25,0)="Yes",1," ")</f>
        <v xml:space="preserve"> </v>
      </c>
      <c r="I118" s="11" t="str">
        <f>IF(VLOOKUP(D118,'Current OBD'!$B$6:$AK$2185,26,0)="Yes","2"," ")</f>
        <v xml:space="preserve"> </v>
      </c>
      <c r="J118" s="11" t="str">
        <f>IF(VLOOKUP(D118,'Current OBD'!$B$6:$AK$2185,27,0)="Yes","3"," ")</f>
        <v xml:space="preserve"> </v>
      </c>
      <c r="K118" s="11" t="str">
        <f>IF(VLOOKUP(D118,'Current OBD'!$B$6:$AK$2185,28,0)="Yes","4"," ")</f>
        <v xml:space="preserve"> </v>
      </c>
      <c r="L118" s="11" t="str">
        <f>IF(VLOOKUP(D118,'Current OBD'!$B$6:$AK$2185,29,0)="Yes","5"," ")</f>
        <v>5</v>
      </c>
      <c r="M118" s="11" t="str">
        <f>IF(VLOOKUP(D118,'Current OBD'!$B$6:$AK$2185,30,0)="Yes","6"," ")</f>
        <v>6</v>
      </c>
      <c r="N118" s="11" t="str">
        <f>IF(VLOOKUP(D118,'Current OBD'!$B$6:$AK$2185,31,0)="Yes","7"," ")</f>
        <v>7</v>
      </c>
      <c r="O118" s="11" t="str">
        <f>IF(VLOOKUP(D118,'Current OBD'!$B$6:$AK$2185,32,0)="Yes","8"," ")</f>
        <v>8</v>
      </c>
      <c r="P118" s="11" t="str">
        <f>IF(VLOOKUP(D118,'Current OBD'!$B$6:$AK$2185,33,0)="Yes","9"," ")</f>
        <v xml:space="preserve"> </v>
      </c>
      <c r="Q118" s="11" t="str">
        <f>IF(VLOOKUP(D118,'Current OBD'!$B$6:$AK$2185,34,0)="Yes","10"," ")</f>
        <v xml:space="preserve"> </v>
      </c>
      <c r="R118" s="11" t="str">
        <f>IF(VLOOKUP(D118,'Current OBD'!$B$6:$AK$2185,35,0)="Yes","11"," ")</f>
        <v xml:space="preserve"> </v>
      </c>
      <c r="S118" s="11" t="str">
        <f>IF(VLOOKUP(D118,'Current OBD'!$B$6:$AK$2185,36,0)="Yes","12"," ")</f>
        <v xml:space="preserve"> </v>
      </c>
      <c r="T118" s="13">
        <f>VLOOKUP(D118,Pivot!$B$4:$F$2181,2,0)</f>
        <v>183</v>
      </c>
      <c r="U118" s="13">
        <f>VLOOKUP(D118,Pivot!$B$4:$F$2181,3,0)</f>
        <v>48</v>
      </c>
      <c r="V118" s="13">
        <f>VLOOKUP(D118,Pivot!$B$4:$F$2181,4,0)</f>
        <v>516</v>
      </c>
      <c r="W118" s="46">
        <f>IFERROR(VLOOKUP(D118,Pivot!$B$4:$H$2181,5,0),"")</f>
        <v>0.35470000000000002</v>
      </c>
      <c r="X118" s="51">
        <f>IFERROR(VLOOKUP(D118,Pivot!$B$4:$H$2181,6,0),"")</f>
        <v>9.2999999999999999E-2</v>
      </c>
      <c r="Y118" s="46">
        <f>IFERROR(VLOOKUP(D118,Pivot!$B$4:$H$2181,7,0),"")</f>
        <v>0.44769999999999999</v>
      </c>
    </row>
    <row r="119" spans="1:25" ht="15" customHeight="1" outlineLevel="2">
      <c r="A119" s="10" t="str">
        <f>VLOOKUP(D119,'Current OBD'!$B$6:$K$2185,4,0)</f>
        <v>Chelan</v>
      </c>
      <c r="B119" s="10" t="str">
        <f>VLOOKUP(D119,'Current OBD'!$B$6:$K$2185,3,0)</f>
        <v>04-222</v>
      </c>
      <c r="C119" s="9" t="str">
        <f>VLOOKUP(D119,'Current OBD'!$B$6:$K$2185,2,0)</f>
        <v>Cashmere School District</v>
      </c>
      <c r="D119" s="24">
        <v>661171</v>
      </c>
      <c r="E119" s="9" t="str">
        <f>VLOOKUP(D119,'Current OBD'!$B$6:$K$2185,10,0)</f>
        <v>Vale Elementary</v>
      </c>
      <c r="F119" s="11" t="str">
        <f>IF(VLOOKUP(D119,'Current OBD'!$B$6:$AK$2185,23,0)="Yes","PK"," ")</f>
        <v>PK</v>
      </c>
      <c r="G119" s="11" t="str">
        <f>IF(VLOOKUP(D119,'Current OBD'!$B$6:$AK$2185,24,0)="Yes","K"," ")</f>
        <v>K</v>
      </c>
      <c r="H119" s="11">
        <f>IF(VLOOKUP(D119,'Current OBD'!$B$6:$AK$2185,25,0)="Yes",1," ")</f>
        <v>1</v>
      </c>
      <c r="I119" s="11" t="str">
        <f>IF(VLOOKUP(D119,'Current OBD'!$B$6:$AK$2185,26,0)="Yes","2"," ")</f>
        <v>2</v>
      </c>
      <c r="J119" s="11" t="str">
        <f>IF(VLOOKUP(D119,'Current OBD'!$B$6:$AK$2185,27,0)="Yes","3"," ")</f>
        <v>3</v>
      </c>
      <c r="K119" s="11" t="str">
        <f>IF(VLOOKUP(D119,'Current OBD'!$B$6:$AK$2185,28,0)="Yes","4"," ")</f>
        <v>4</v>
      </c>
      <c r="L119" s="11" t="str">
        <f>IF(VLOOKUP(D119,'Current OBD'!$B$6:$AK$2185,29,0)="Yes","5"," ")</f>
        <v xml:space="preserve"> </v>
      </c>
      <c r="M119" s="11" t="str">
        <f>IF(VLOOKUP(D119,'Current OBD'!$B$6:$AK$2185,30,0)="Yes","6"," ")</f>
        <v xml:space="preserve"> </v>
      </c>
      <c r="N119" s="11" t="str">
        <f>IF(VLOOKUP(D119,'Current OBD'!$B$6:$AK$2185,31,0)="Yes","7"," ")</f>
        <v xml:space="preserve"> </v>
      </c>
      <c r="O119" s="11" t="str">
        <f>IF(VLOOKUP(D119,'Current OBD'!$B$6:$AK$2185,32,0)="Yes","8"," ")</f>
        <v xml:space="preserve"> </v>
      </c>
      <c r="P119" s="11" t="str">
        <f>IF(VLOOKUP(D119,'Current OBD'!$B$6:$AK$2185,33,0)="Yes","9"," ")</f>
        <v xml:space="preserve"> </v>
      </c>
      <c r="Q119" s="11" t="str">
        <f>IF(VLOOKUP(D119,'Current OBD'!$B$6:$AK$2185,34,0)="Yes","10"," ")</f>
        <v xml:space="preserve"> </v>
      </c>
      <c r="R119" s="11" t="str">
        <f>IF(VLOOKUP(D119,'Current OBD'!$B$6:$AK$2185,35,0)="Yes","11"," ")</f>
        <v xml:space="preserve"> </v>
      </c>
      <c r="S119" s="11" t="str">
        <f>IF(VLOOKUP(D119,'Current OBD'!$B$6:$AK$2185,36,0)="Yes","12"," ")</f>
        <v xml:space="preserve"> </v>
      </c>
      <c r="T119" s="13">
        <f>VLOOKUP(D119,Pivot!$B$4:$F$2181,2,0)</f>
        <v>208</v>
      </c>
      <c r="U119" s="13">
        <f>VLOOKUP(D119,Pivot!$B$4:$F$2181,3,0)</f>
        <v>65</v>
      </c>
      <c r="V119" s="13">
        <f>VLOOKUP(D119,Pivot!$B$4:$F$2181,4,0)</f>
        <v>640</v>
      </c>
      <c r="W119" s="46">
        <f>IFERROR(VLOOKUP(D119,Pivot!$B$4:$H$2181,5,0),"")</f>
        <v>0.32500000000000001</v>
      </c>
      <c r="X119" s="51">
        <f>IFERROR(VLOOKUP(D119,Pivot!$B$4:$H$2181,6,0),"")</f>
        <v>0.1016</v>
      </c>
      <c r="Y119" s="46">
        <f>IFERROR(VLOOKUP(D119,Pivot!$B$4:$H$2181,7,0),"")</f>
        <v>0.42659999999999998</v>
      </c>
    </row>
    <row r="120" spans="1:25" ht="15" customHeight="1" outlineLevel="1">
      <c r="A120" s="27"/>
      <c r="B120" s="27"/>
      <c r="C120" s="30" t="s">
        <v>5636</v>
      </c>
      <c r="D120" s="27"/>
      <c r="E120" s="26"/>
      <c r="F120" s="29"/>
      <c r="G120" s="29"/>
      <c r="H120" s="29"/>
      <c r="I120" s="29"/>
      <c r="J120" s="29"/>
      <c r="K120" s="29"/>
      <c r="L120" s="29"/>
      <c r="M120" s="29"/>
      <c r="N120" s="29"/>
      <c r="O120" s="29"/>
      <c r="P120" s="29"/>
      <c r="Q120" s="29"/>
      <c r="R120" s="29"/>
      <c r="S120" s="29"/>
      <c r="T120" s="43">
        <f>SUBTOTAL(9,T117:T119)</f>
        <v>528</v>
      </c>
      <c r="U120" s="43">
        <f>SUBTOTAL(9,U117:U119)</f>
        <v>162</v>
      </c>
      <c r="V120" s="43">
        <f>SUBTOTAL(9,V117:V119)</f>
        <v>1658</v>
      </c>
      <c r="W120" s="47"/>
      <c r="X120" s="52"/>
      <c r="Y120" s="56">
        <f>(T120+U120)/V120</f>
        <v>0.41616405307599519</v>
      </c>
    </row>
    <row r="121" spans="1:25" ht="15" customHeight="1" outlineLevel="2">
      <c r="A121" s="10" t="str">
        <f>VLOOKUP(D121,'Current OBD'!$B$6:$K$2185,4,0)</f>
        <v>Chelan</v>
      </c>
      <c r="B121" s="10" t="str">
        <f>VLOOKUP(D121,'Current OBD'!$B$6:$K$2185,3,0)</f>
        <v>04-228</v>
      </c>
      <c r="C121" s="9" t="str">
        <f>VLOOKUP(D121,'Current OBD'!$B$6:$K$2185,2,0)</f>
        <v>Cascade School District</v>
      </c>
      <c r="D121" s="24">
        <v>661166</v>
      </c>
      <c r="E121" s="9" t="str">
        <f>VLOOKUP(D121,'Current OBD'!$B$6:$K$2185,10,0)</f>
        <v>Alpine Lakes Elementary</v>
      </c>
      <c r="F121" s="11" t="str">
        <f>IF(VLOOKUP(D121,'Current OBD'!$B$6:$AK$2185,23,0)="Yes","PK"," ")</f>
        <v xml:space="preserve"> </v>
      </c>
      <c r="G121" s="11" t="str">
        <f>IF(VLOOKUP(D121,'Current OBD'!$B$6:$AK$2185,24,0)="Yes","K"," ")</f>
        <v xml:space="preserve"> </v>
      </c>
      <c r="H121" s="11" t="str">
        <f>IF(VLOOKUP(D121,'Current OBD'!$B$6:$AK$2185,25,0)="Yes",1," ")</f>
        <v xml:space="preserve"> </v>
      </c>
      <c r="I121" s="11" t="str">
        <f>IF(VLOOKUP(D121,'Current OBD'!$B$6:$AK$2185,26,0)="Yes","2"," ")</f>
        <v xml:space="preserve"> </v>
      </c>
      <c r="J121" s="11" t="str">
        <f>IF(VLOOKUP(D121,'Current OBD'!$B$6:$AK$2185,27,0)="Yes","3"," ")</f>
        <v>3</v>
      </c>
      <c r="K121" s="11" t="str">
        <f>IF(VLOOKUP(D121,'Current OBD'!$B$6:$AK$2185,28,0)="Yes","4"," ")</f>
        <v>4</v>
      </c>
      <c r="L121" s="11" t="str">
        <f>IF(VLOOKUP(D121,'Current OBD'!$B$6:$AK$2185,29,0)="Yes","5"," ")</f>
        <v>5</v>
      </c>
      <c r="M121" s="11" t="str">
        <f>IF(VLOOKUP(D121,'Current OBD'!$B$6:$AK$2185,30,0)="Yes","6"," ")</f>
        <v xml:space="preserve"> </v>
      </c>
      <c r="N121" s="11" t="str">
        <f>IF(VLOOKUP(D121,'Current OBD'!$B$6:$AK$2185,31,0)="Yes","7"," ")</f>
        <v xml:space="preserve"> </v>
      </c>
      <c r="O121" s="11" t="str">
        <f>IF(VLOOKUP(D121,'Current OBD'!$B$6:$AK$2185,32,0)="Yes","8"," ")</f>
        <v xml:space="preserve"> </v>
      </c>
      <c r="P121" s="11" t="str">
        <f>IF(VLOOKUP(D121,'Current OBD'!$B$6:$AK$2185,33,0)="Yes","9"," ")</f>
        <v xml:space="preserve"> </v>
      </c>
      <c r="Q121" s="11" t="str">
        <f>IF(VLOOKUP(D121,'Current OBD'!$B$6:$AK$2185,34,0)="Yes","10"," ")</f>
        <v xml:space="preserve"> </v>
      </c>
      <c r="R121" s="11" t="str">
        <f>IF(VLOOKUP(D121,'Current OBD'!$B$6:$AK$2185,35,0)="Yes","11"," ")</f>
        <v xml:space="preserve"> </v>
      </c>
      <c r="S121" s="11" t="str">
        <f>IF(VLOOKUP(D121,'Current OBD'!$B$6:$AK$2185,36,0)="Yes","12"," ")</f>
        <v xml:space="preserve"> </v>
      </c>
      <c r="T121" s="13">
        <f>VLOOKUP(D121,Pivot!$B$4:$F$2181,2,0)</f>
        <v>84</v>
      </c>
      <c r="U121" s="13">
        <f>VLOOKUP(D121,Pivot!$B$4:$F$2181,3,0)</f>
        <v>28</v>
      </c>
      <c r="V121" s="13">
        <f>VLOOKUP(D121,Pivot!$B$4:$F$2181,4,0)</f>
        <v>266</v>
      </c>
      <c r="W121" s="46">
        <f>IFERROR(VLOOKUP(D121,Pivot!$B$4:$H$2181,5,0),"")</f>
        <v>0.31580000000000003</v>
      </c>
      <c r="X121" s="51">
        <f>IFERROR(VLOOKUP(D121,Pivot!$B$4:$H$2181,6,0),"")</f>
        <v>0.1053</v>
      </c>
      <c r="Y121" s="46">
        <f>IFERROR(VLOOKUP(D121,Pivot!$B$4:$H$2181,7,0),"")</f>
        <v>0.42109999999999997</v>
      </c>
    </row>
    <row r="122" spans="1:25" ht="15" customHeight="1" outlineLevel="2">
      <c r="A122" s="10" t="str">
        <f>VLOOKUP(D122,'Current OBD'!$B$6:$K$2185,4,0)</f>
        <v>Chelan</v>
      </c>
      <c r="B122" s="10" t="str">
        <f>VLOOKUP(D122,'Current OBD'!$B$6:$K$2185,3,0)</f>
        <v>04-228</v>
      </c>
      <c r="C122" s="9" t="str">
        <f>VLOOKUP(D122,'Current OBD'!$B$6:$K$2185,2,0)</f>
        <v>Cascade School District</v>
      </c>
      <c r="D122" s="24">
        <v>662470</v>
      </c>
      <c r="E122" s="9" t="str">
        <f>VLOOKUP(D122,'Current OBD'!$B$6:$K$2185,10,0)</f>
        <v>Beaver Valley</v>
      </c>
      <c r="F122" s="11" t="str">
        <f>IF(VLOOKUP(D122,'Current OBD'!$B$6:$AK$2185,23,0)="Yes","PK"," ")</f>
        <v xml:space="preserve"> </v>
      </c>
      <c r="G122" s="11" t="str">
        <f>IF(VLOOKUP(D122,'Current OBD'!$B$6:$AK$2185,24,0)="Yes","K"," ")</f>
        <v>K</v>
      </c>
      <c r="H122" s="11">
        <f>IF(VLOOKUP(D122,'Current OBD'!$B$6:$AK$2185,25,0)="Yes",1," ")</f>
        <v>1</v>
      </c>
      <c r="I122" s="11" t="str">
        <f>IF(VLOOKUP(D122,'Current OBD'!$B$6:$AK$2185,26,0)="Yes","2"," ")</f>
        <v>2</v>
      </c>
      <c r="J122" s="11" t="str">
        <f>IF(VLOOKUP(D122,'Current OBD'!$B$6:$AK$2185,27,0)="Yes","3"," ")</f>
        <v>3</v>
      </c>
      <c r="K122" s="11" t="str">
        <f>IF(VLOOKUP(D122,'Current OBD'!$B$6:$AK$2185,28,0)="Yes","4"," ")</f>
        <v>4</v>
      </c>
      <c r="L122" s="11" t="str">
        <f>IF(VLOOKUP(D122,'Current OBD'!$B$6:$AK$2185,29,0)="Yes","5"," ")</f>
        <v>5</v>
      </c>
      <c r="M122" s="11" t="str">
        <f>IF(VLOOKUP(D122,'Current OBD'!$B$6:$AK$2185,30,0)="Yes","6"," ")</f>
        <v xml:space="preserve"> </v>
      </c>
      <c r="N122" s="11" t="str">
        <f>IF(VLOOKUP(D122,'Current OBD'!$B$6:$AK$2185,31,0)="Yes","7"," ")</f>
        <v xml:space="preserve"> </v>
      </c>
      <c r="O122" s="11" t="str">
        <f>IF(VLOOKUP(D122,'Current OBD'!$B$6:$AK$2185,32,0)="Yes","8"," ")</f>
        <v xml:space="preserve"> </v>
      </c>
      <c r="P122" s="11" t="str">
        <f>IF(VLOOKUP(D122,'Current OBD'!$B$6:$AK$2185,33,0)="Yes","9"," ")</f>
        <v xml:space="preserve"> </v>
      </c>
      <c r="Q122" s="11" t="str">
        <f>IF(VLOOKUP(D122,'Current OBD'!$B$6:$AK$2185,34,0)="Yes","10"," ")</f>
        <v xml:space="preserve"> </v>
      </c>
      <c r="R122" s="11" t="str">
        <f>IF(VLOOKUP(D122,'Current OBD'!$B$6:$AK$2185,35,0)="Yes","11"," ")</f>
        <v xml:space="preserve"> </v>
      </c>
      <c r="S122" s="11" t="str">
        <f>IF(VLOOKUP(D122,'Current OBD'!$B$6:$AK$2185,36,0)="Yes","12"," ")</f>
        <v xml:space="preserve"> </v>
      </c>
      <c r="T122" s="13">
        <f>VLOOKUP(D122,Pivot!$B$4:$F$2181,2,0)</f>
        <v>0</v>
      </c>
      <c r="U122" s="13">
        <f>VLOOKUP(D122,Pivot!$B$4:$F$2181,3,0)</f>
        <v>0</v>
      </c>
      <c r="V122" s="13">
        <v>14</v>
      </c>
      <c r="W122" s="46">
        <f>IFERROR(VLOOKUP(D122,Pivot!$B$4:$H$2181,5,0),"")</f>
        <v>0</v>
      </c>
      <c r="X122" s="51">
        <f>IFERROR(VLOOKUP(D122,Pivot!$B$4:$H$2181,6,0),"")</f>
        <v>0</v>
      </c>
      <c r="Y122" s="46">
        <f>IFERROR(VLOOKUP(D122,Pivot!$B$4:$H$2181,7,0),"")</f>
        <v>0</v>
      </c>
    </row>
    <row r="123" spans="1:25" ht="15" customHeight="1" outlineLevel="2">
      <c r="A123" s="10" t="str">
        <f>VLOOKUP(D123,'Current OBD'!$B$6:$K$2185,4,0)</f>
        <v>Chelan</v>
      </c>
      <c r="B123" s="10" t="str">
        <f>VLOOKUP(D123,'Current OBD'!$B$6:$K$2185,3,0)</f>
        <v>04-228</v>
      </c>
      <c r="C123" s="9" t="str">
        <f>VLOOKUP(D123,'Current OBD'!$B$6:$K$2185,2,0)</f>
        <v>Cascade School District</v>
      </c>
      <c r="D123" s="24">
        <v>661169</v>
      </c>
      <c r="E123" s="9" t="str">
        <f>VLOOKUP(D123,'Current OBD'!$B$6:$K$2185,10,0)</f>
        <v>Cascade High School</v>
      </c>
      <c r="F123" s="11" t="str">
        <f>IF(VLOOKUP(D123,'Current OBD'!$B$6:$AK$2185,23,0)="Yes","PK"," ")</f>
        <v xml:space="preserve"> </v>
      </c>
      <c r="G123" s="11" t="str">
        <f>IF(VLOOKUP(D123,'Current OBD'!$B$6:$AK$2185,24,0)="Yes","K"," ")</f>
        <v xml:space="preserve"> </v>
      </c>
      <c r="H123" s="11" t="str">
        <f>IF(VLOOKUP(D123,'Current OBD'!$B$6:$AK$2185,25,0)="Yes",1," ")</f>
        <v xml:space="preserve"> </v>
      </c>
      <c r="I123" s="11" t="str">
        <f>IF(VLOOKUP(D123,'Current OBD'!$B$6:$AK$2185,26,0)="Yes","2"," ")</f>
        <v xml:space="preserve"> </v>
      </c>
      <c r="J123" s="11" t="str">
        <f>IF(VLOOKUP(D123,'Current OBD'!$B$6:$AK$2185,27,0)="Yes","3"," ")</f>
        <v xml:space="preserve"> </v>
      </c>
      <c r="K123" s="11" t="str">
        <f>IF(VLOOKUP(D123,'Current OBD'!$B$6:$AK$2185,28,0)="Yes","4"," ")</f>
        <v xml:space="preserve"> </v>
      </c>
      <c r="L123" s="11" t="str">
        <f>IF(VLOOKUP(D123,'Current OBD'!$B$6:$AK$2185,29,0)="Yes","5"," ")</f>
        <v xml:space="preserve"> </v>
      </c>
      <c r="M123" s="11" t="str">
        <f>IF(VLOOKUP(D123,'Current OBD'!$B$6:$AK$2185,30,0)="Yes","6"," ")</f>
        <v xml:space="preserve"> </v>
      </c>
      <c r="N123" s="11" t="str">
        <f>IF(VLOOKUP(D123,'Current OBD'!$B$6:$AK$2185,31,0)="Yes","7"," ")</f>
        <v xml:space="preserve"> </v>
      </c>
      <c r="O123" s="11" t="str">
        <f>IF(VLOOKUP(D123,'Current OBD'!$B$6:$AK$2185,32,0)="Yes","8"," ")</f>
        <v xml:space="preserve"> </v>
      </c>
      <c r="P123" s="11" t="str">
        <f>IF(VLOOKUP(D123,'Current OBD'!$B$6:$AK$2185,33,0)="Yes","9"," ")</f>
        <v>9</v>
      </c>
      <c r="Q123" s="11" t="str">
        <f>IF(VLOOKUP(D123,'Current OBD'!$B$6:$AK$2185,34,0)="Yes","10"," ")</f>
        <v>10</v>
      </c>
      <c r="R123" s="11" t="str">
        <f>IF(VLOOKUP(D123,'Current OBD'!$B$6:$AK$2185,35,0)="Yes","11"," ")</f>
        <v>11</v>
      </c>
      <c r="S123" s="11" t="str">
        <f>IF(VLOOKUP(D123,'Current OBD'!$B$6:$AK$2185,36,0)="Yes","12"," ")</f>
        <v>12</v>
      </c>
      <c r="T123" s="13">
        <f>VLOOKUP(D123,Pivot!$B$4:$F$2181,2,0)</f>
        <v>134</v>
      </c>
      <c r="U123" s="13">
        <f>VLOOKUP(D123,Pivot!$B$4:$F$2181,3,0)</f>
        <v>47</v>
      </c>
      <c r="V123" s="13">
        <f>VLOOKUP(D123,Pivot!$B$4:$F$2181,4,0)</f>
        <v>444</v>
      </c>
      <c r="W123" s="46">
        <f>IFERROR(VLOOKUP(D123,Pivot!$B$4:$H$2181,5,0),"")</f>
        <v>0.30180000000000001</v>
      </c>
      <c r="X123" s="51">
        <f>IFERROR(VLOOKUP(D123,Pivot!$B$4:$H$2181,6,0),"")</f>
        <v>0.10589999999999999</v>
      </c>
      <c r="Y123" s="46">
        <f>IFERROR(VLOOKUP(D123,Pivot!$B$4:$H$2181,7,0),"")</f>
        <v>0.40770000000000001</v>
      </c>
    </row>
    <row r="124" spans="1:25" ht="15" customHeight="1" outlineLevel="2">
      <c r="A124" s="10" t="str">
        <f>VLOOKUP(D124,'Current OBD'!$B$6:$K$2185,4,0)</f>
        <v>Chelan</v>
      </c>
      <c r="B124" s="10" t="str">
        <f>VLOOKUP(D124,'Current OBD'!$B$6:$K$2185,3,0)</f>
        <v>04-228</v>
      </c>
      <c r="C124" s="9" t="str">
        <f>VLOOKUP(D124,'Current OBD'!$B$6:$K$2185,2,0)</f>
        <v>Cascade School District</v>
      </c>
      <c r="D124" s="24">
        <v>661168</v>
      </c>
      <c r="E124" s="9" t="str">
        <f>VLOOKUP(D124,'Current OBD'!$B$6:$K$2185,10,0)</f>
        <v>Icicle River Middle School</v>
      </c>
      <c r="F124" s="11" t="str">
        <f>IF(VLOOKUP(D124,'Current OBD'!$B$6:$AK$2185,23,0)="Yes","PK"," ")</f>
        <v>PK</v>
      </c>
      <c r="G124" s="11" t="str">
        <f>IF(VLOOKUP(D124,'Current OBD'!$B$6:$AK$2185,24,0)="Yes","K"," ")</f>
        <v>K</v>
      </c>
      <c r="H124" s="11">
        <f>IF(VLOOKUP(D124,'Current OBD'!$B$6:$AK$2185,25,0)="Yes",1," ")</f>
        <v>1</v>
      </c>
      <c r="I124" s="11" t="str">
        <f>IF(VLOOKUP(D124,'Current OBD'!$B$6:$AK$2185,26,0)="Yes","2"," ")</f>
        <v>2</v>
      </c>
      <c r="J124" s="11" t="str">
        <f>IF(VLOOKUP(D124,'Current OBD'!$B$6:$AK$2185,27,0)="Yes","3"," ")</f>
        <v>3</v>
      </c>
      <c r="K124" s="11" t="str">
        <f>IF(VLOOKUP(D124,'Current OBD'!$B$6:$AK$2185,28,0)="Yes","4"," ")</f>
        <v>4</v>
      </c>
      <c r="L124" s="11" t="str">
        <f>IF(VLOOKUP(D124,'Current OBD'!$B$6:$AK$2185,29,0)="Yes","5"," ")</f>
        <v>5</v>
      </c>
      <c r="M124" s="11" t="str">
        <f>IF(VLOOKUP(D124,'Current OBD'!$B$6:$AK$2185,30,0)="Yes","6"," ")</f>
        <v xml:space="preserve"> </v>
      </c>
      <c r="N124" s="11" t="str">
        <f>IF(VLOOKUP(D124,'Current OBD'!$B$6:$AK$2185,31,0)="Yes","7"," ")</f>
        <v xml:space="preserve"> </v>
      </c>
      <c r="O124" s="11" t="str">
        <f>IF(VLOOKUP(D124,'Current OBD'!$B$6:$AK$2185,32,0)="Yes","8"," ")</f>
        <v xml:space="preserve"> </v>
      </c>
      <c r="P124" s="11" t="str">
        <f>IF(VLOOKUP(D124,'Current OBD'!$B$6:$AK$2185,33,0)="Yes","9"," ")</f>
        <v xml:space="preserve"> </v>
      </c>
      <c r="Q124" s="11" t="str">
        <f>IF(VLOOKUP(D124,'Current OBD'!$B$6:$AK$2185,34,0)="Yes","10"," ")</f>
        <v xml:space="preserve"> </v>
      </c>
      <c r="R124" s="11" t="str">
        <f>IF(VLOOKUP(D124,'Current OBD'!$B$6:$AK$2185,35,0)="Yes","11"," ")</f>
        <v xml:space="preserve"> </v>
      </c>
      <c r="S124" s="11" t="str">
        <f>IF(VLOOKUP(D124,'Current OBD'!$B$6:$AK$2185,36,0)="Yes","12"," ")</f>
        <v xml:space="preserve"> </v>
      </c>
      <c r="T124" s="13">
        <f>VLOOKUP(D124,Pivot!$B$4:$F$2181,2,0)</f>
        <v>93</v>
      </c>
      <c r="U124" s="13">
        <f>VLOOKUP(D124,Pivot!$B$4:$F$2181,3,0)</f>
        <v>23</v>
      </c>
      <c r="V124" s="13">
        <f>VLOOKUP(D124,Pivot!$B$4:$F$2181,4,0)</f>
        <v>285</v>
      </c>
      <c r="W124" s="46">
        <f>IFERROR(VLOOKUP(D124,Pivot!$B$4:$H$2181,5,0),"")</f>
        <v>0.32629999999999998</v>
      </c>
      <c r="X124" s="51">
        <f>IFERROR(VLOOKUP(D124,Pivot!$B$4:$H$2181,6,0),"")</f>
        <v>8.0699999999999994E-2</v>
      </c>
      <c r="Y124" s="46">
        <f>IFERROR(VLOOKUP(D124,Pivot!$B$4:$H$2181,7,0),"")</f>
        <v>0.40699999999999997</v>
      </c>
    </row>
    <row r="125" spans="1:25" ht="15" customHeight="1" outlineLevel="2">
      <c r="A125" s="10" t="str">
        <f>VLOOKUP(D125,'Current OBD'!$B$6:$K$2185,4,0)</f>
        <v>Chelan</v>
      </c>
      <c r="B125" s="10" t="str">
        <f>VLOOKUP(D125,'Current OBD'!$B$6:$K$2185,3,0)</f>
        <v>04-228</v>
      </c>
      <c r="C125" s="9" t="str">
        <f>VLOOKUP(D125,'Current OBD'!$B$6:$K$2185,2,0)</f>
        <v>Cascade School District</v>
      </c>
      <c r="D125" s="24">
        <v>665688</v>
      </c>
      <c r="E125" s="9" t="str">
        <f>VLOOKUP(D125,'Current OBD'!$B$6:$K$2185,10,0)</f>
        <v>Peshastin Dryden Elementary School</v>
      </c>
      <c r="F125" s="11" t="str">
        <f>IF(VLOOKUP(D125,'Current OBD'!$B$6:$AK$2185,23,0)="Yes","PK"," ")</f>
        <v xml:space="preserve"> </v>
      </c>
      <c r="G125" s="11" t="str">
        <f>IF(VLOOKUP(D125,'Current OBD'!$B$6:$AK$2185,24,0)="Yes","K"," ")</f>
        <v>K</v>
      </c>
      <c r="H125" s="11">
        <f>IF(VLOOKUP(D125,'Current OBD'!$B$6:$AK$2185,25,0)="Yes",1," ")</f>
        <v>1</v>
      </c>
      <c r="I125" s="11" t="str">
        <f>IF(VLOOKUP(D125,'Current OBD'!$B$6:$AK$2185,26,0)="Yes","2"," ")</f>
        <v>2</v>
      </c>
      <c r="J125" s="11" t="str">
        <f>IF(VLOOKUP(D125,'Current OBD'!$B$6:$AK$2185,27,0)="Yes","3"," ")</f>
        <v xml:space="preserve"> </v>
      </c>
      <c r="K125" s="11" t="str">
        <f>IF(VLOOKUP(D125,'Current OBD'!$B$6:$AK$2185,28,0)="Yes","4"," ")</f>
        <v xml:space="preserve"> </v>
      </c>
      <c r="L125" s="11" t="str">
        <f>IF(VLOOKUP(D125,'Current OBD'!$B$6:$AK$2185,29,0)="Yes","5"," ")</f>
        <v xml:space="preserve"> </v>
      </c>
      <c r="M125" s="11" t="str">
        <f>IF(VLOOKUP(D125,'Current OBD'!$B$6:$AK$2185,30,0)="Yes","6"," ")</f>
        <v xml:space="preserve"> </v>
      </c>
      <c r="N125" s="11" t="str">
        <f>IF(VLOOKUP(D125,'Current OBD'!$B$6:$AK$2185,31,0)="Yes","7"," ")</f>
        <v xml:space="preserve"> </v>
      </c>
      <c r="O125" s="11" t="str">
        <f>IF(VLOOKUP(D125,'Current OBD'!$B$6:$AK$2185,32,0)="Yes","8"," ")</f>
        <v xml:space="preserve"> </v>
      </c>
      <c r="P125" s="11" t="str">
        <f>IF(VLOOKUP(D125,'Current OBD'!$B$6:$AK$2185,33,0)="Yes","9"," ")</f>
        <v xml:space="preserve"> </v>
      </c>
      <c r="Q125" s="11" t="str">
        <f>IF(VLOOKUP(D125,'Current OBD'!$B$6:$AK$2185,34,0)="Yes","10"," ")</f>
        <v xml:space="preserve"> </v>
      </c>
      <c r="R125" s="11" t="str">
        <f>IF(VLOOKUP(D125,'Current OBD'!$B$6:$AK$2185,35,0)="Yes","11"," ")</f>
        <v xml:space="preserve"> </v>
      </c>
      <c r="S125" s="11" t="str">
        <f>IF(VLOOKUP(D125,'Current OBD'!$B$6:$AK$2185,36,0)="Yes","12"," ")</f>
        <v xml:space="preserve"> </v>
      </c>
      <c r="T125" s="13">
        <f>VLOOKUP(D125,Pivot!$B$4:$F$2181,2,0)</f>
        <v>87</v>
      </c>
      <c r="U125" s="13">
        <f>VLOOKUP(D125,Pivot!$B$4:$F$2181,3,0)</f>
        <v>27</v>
      </c>
      <c r="V125" s="13">
        <f>VLOOKUP(D125,Pivot!$B$4:$F$2181,4,0)</f>
        <v>307</v>
      </c>
      <c r="W125" s="46">
        <f>IFERROR(VLOOKUP(D125,Pivot!$B$4:$H$2181,5,0),"")</f>
        <v>0.28339999999999999</v>
      </c>
      <c r="X125" s="51">
        <f>IFERROR(VLOOKUP(D125,Pivot!$B$4:$H$2181,6,0),"")</f>
        <v>8.7900000000000006E-2</v>
      </c>
      <c r="Y125" s="46">
        <f>IFERROR(VLOOKUP(D125,Pivot!$B$4:$H$2181,7,0),"")</f>
        <v>0.37130000000000002</v>
      </c>
    </row>
    <row r="126" spans="1:25" ht="15" customHeight="1" outlineLevel="1">
      <c r="A126" s="27"/>
      <c r="B126" s="27"/>
      <c r="C126" s="30" t="s">
        <v>5637</v>
      </c>
      <c r="D126" s="27"/>
      <c r="E126" s="26"/>
      <c r="F126" s="29"/>
      <c r="G126" s="29"/>
      <c r="H126" s="29"/>
      <c r="I126" s="29"/>
      <c r="J126" s="29"/>
      <c r="K126" s="29"/>
      <c r="L126" s="29"/>
      <c r="M126" s="29"/>
      <c r="N126" s="29"/>
      <c r="O126" s="29"/>
      <c r="P126" s="29"/>
      <c r="Q126" s="29"/>
      <c r="R126" s="29"/>
      <c r="S126" s="29"/>
      <c r="T126" s="43">
        <f>SUBTOTAL(9,T121:T125)</f>
        <v>398</v>
      </c>
      <c r="U126" s="43">
        <f>SUBTOTAL(9,U121:U125)</f>
        <v>125</v>
      </c>
      <c r="V126" s="43">
        <f>SUBTOTAL(9,V121:V125)</f>
        <v>1316</v>
      </c>
      <c r="W126" s="47"/>
      <c r="X126" s="52"/>
      <c r="Y126" s="56">
        <f>(T126+U126)/V126</f>
        <v>0.39741641337386019</v>
      </c>
    </row>
    <row r="127" spans="1:25" ht="15" customHeight="1" outlineLevel="2">
      <c r="A127" s="10" t="str">
        <f>VLOOKUP(D127,'Current OBD'!$B$6:$K$2185,4,0)</f>
        <v>Chelan</v>
      </c>
      <c r="B127" s="10" t="str">
        <f>VLOOKUP(D127,'Current OBD'!$B$6:$K$2185,3,0)</f>
        <v>04-246</v>
      </c>
      <c r="C127" s="9" t="str">
        <f>VLOOKUP(D127,'Current OBD'!$B$6:$K$2185,2,0)</f>
        <v>Wenatchee School District</v>
      </c>
      <c r="D127" s="24">
        <v>665851</v>
      </c>
      <c r="E127" s="9" t="str">
        <f>VLOOKUP(D127,'Current OBD'!$B$6:$K$2185,10,0)</f>
        <v>Columbia</v>
      </c>
      <c r="F127" s="11" t="str">
        <f>IF(VLOOKUP(D127,'Current OBD'!$B$6:$AK$2185,23,0)="Yes","PK"," ")</f>
        <v xml:space="preserve"> </v>
      </c>
      <c r="G127" s="11" t="str">
        <f>IF(VLOOKUP(D127,'Current OBD'!$B$6:$AK$2185,24,0)="Yes","K"," ")</f>
        <v>K</v>
      </c>
      <c r="H127" s="11">
        <f>IF(VLOOKUP(D127,'Current OBD'!$B$6:$AK$2185,25,0)="Yes",1," ")</f>
        <v>1</v>
      </c>
      <c r="I127" s="11" t="str">
        <f>IF(VLOOKUP(D127,'Current OBD'!$B$6:$AK$2185,26,0)="Yes","2"," ")</f>
        <v>2</v>
      </c>
      <c r="J127" s="11" t="str">
        <f>IF(VLOOKUP(D127,'Current OBD'!$B$6:$AK$2185,27,0)="Yes","3"," ")</f>
        <v>3</v>
      </c>
      <c r="K127" s="11" t="str">
        <f>IF(VLOOKUP(D127,'Current OBD'!$B$6:$AK$2185,28,0)="Yes","4"," ")</f>
        <v>4</v>
      </c>
      <c r="L127" s="11" t="str">
        <f>IF(VLOOKUP(D127,'Current OBD'!$B$6:$AK$2185,29,0)="Yes","5"," ")</f>
        <v>5</v>
      </c>
      <c r="M127" s="11" t="str">
        <f>IF(VLOOKUP(D127,'Current OBD'!$B$6:$AK$2185,30,0)="Yes","6"," ")</f>
        <v xml:space="preserve"> </v>
      </c>
      <c r="N127" s="11" t="str">
        <f>IF(VLOOKUP(D127,'Current OBD'!$B$6:$AK$2185,31,0)="Yes","7"," ")</f>
        <v xml:space="preserve"> </v>
      </c>
      <c r="O127" s="11" t="str">
        <f>IF(VLOOKUP(D127,'Current OBD'!$B$6:$AK$2185,32,0)="Yes","8"," ")</f>
        <v xml:space="preserve"> </v>
      </c>
      <c r="P127" s="11" t="str">
        <f>IF(VLOOKUP(D127,'Current OBD'!$B$6:$AK$2185,33,0)="Yes","9"," ")</f>
        <v xml:space="preserve"> </v>
      </c>
      <c r="Q127" s="11" t="str">
        <f>IF(VLOOKUP(D127,'Current OBD'!$B$6:$AK$2185,34,0)="Yes","10"," ")</f>
        <v xml:space="preserve"> </v>
      </c>
      <c r="R127" s="11" t="str">
        <f>IF(VLOOKUP(D127,'Current OBD'!$B$6:$AK$2185,35,0)="Yes","11"," ")</f>
        <v xml:space="preserve"> </v>
      </c>
      <c r="S127" s="11" t="str">
        <f>IF(VLOOKUP(D127,'Current OBD'!$B$6:$AK$2185,36,0)="Yes","12"," ")</f>
        <v xml:space="preserve"> </v>
      </c>
      <c r="T127" s="13">
        <f>VLOOKUP(D127,Pivot!$B$4:$F$2181,2,0)</f>
        <v>331</v>
      </c>
      <c r="U127" s="13">
        <f>VLOOKUP(D127,Pivot!$B$4:$F$2181,3,0)</f>
        <v>0</v>
      </c>
      <c r="V127" s="13">
        <f>VLOOKUP(D127,Pivot!$B$4:$F$2181,4,0)</f>
        <v>335</v>
      </c>
      <c r="W127" s="46">
        <f>IFERROR(VLOOKUP(D127,Pivot!$B$4:$H$2181,5,0),"")</f>
        <v>0.98809999999999998</v>
      </c>
      <c r="X127" s="51">
        <f>IFERROR(VLOOKUP(D127,Pivot!$B$4:$H$2181,6,0),"")</f>
        <v>0</v>
      </c>
      <c r="Y127" s="46">
        <f>IFERROR(VLOOKUP(D127,Pivot!$B$4:$H$2181,7,0),"")</f>
        <v>0.98809999999999998</v>
      </c>
    </row>
    <row r="128" spans="1:25" ht="15" customHeight="1" outlineLevel="2">
      <c r="A128" s="10" t="str">
        <f>VLOOKUP(D128,'Current OBD'!$B$6:$K$2185,4,0)</f>
        <v>Chelan</v>
      </c>
      <c r="B128" s="10" t="str">
        <f>VLOOKUP(D128,'Current OBD'!$B$6:$K$2185,3,0)</f>
        <v>04-246</v>
      </c>
      <c r="C128" s="9" t="str">
        <f>VLOOKUP(D128,'Current OBD'!$B$6:$K$2185,2,0)</f>
        <v>Wenatchee School District</v>
      </c>
      <c r="D128" s="24">
        <v>661188</v>
      </c>
      <c r="E128" s="9" t="str">
        <f>VLOOKUP(D128,'Current OBD'!$B$6:$K$2185,10,0)</f>
        <v>Foothills Middle School</v>
      </c>
      <c r="F128" s="11" t="str">
        <f>IF(VLOOKUP(D128,'Current OBD'!$B$6:$AK$2185,23,0)="Yes","PK"," ")</f>
        <v xml:space="preserve"> </v>
      </c>
      <c r="G128" s="11" t="str">
        <f>IF(VLOOKUP(D128,'Current OBD'!$B$6:$AK$2185,24,0)="Yes","K"," ")</f>
        <v xml:space="preserve"> </v>
      </c>
      <c r="H128" s="11" t="str">
        <f>IF(VLOOKUP(D128,'Current OBD'!$B$6:$AK$2185,25,0)="Yes",1," ")</f>
        <v xml:space="preserve"> </v>
      </c>
      <c r="I128" s="11" t="str">
        <f>IF(VLOOKUP(D128,'Current OBD'!$B$6:$AK$2185,26,0)="Yes","2"," ")</f>
        <v xml:space="preserve"> </v>
      </c>
      <c r="J128" s="11" t="str">
        <f>IF(VLOOKUP(D128,'Current OBD'!$B$6:$AK$2185,27,0)="Yes","3"," ")</f>
        <v xml:space="preserve"> </v>
      </c>
      <c r="K128" s="11" t="str">
        <f>IF(VLOOKUP(D128,'Current OBD'!$B$6:$AK$2185,28,0)="Yes","4"," ")</f>
        <v xml:space="preserve"> </v>
      </c>
      <c r="L128" s="11" t="str">
        <f>IF(VLOOKUP(D128,'Current OBD'!$B$6:$AK$2185,29,0)="Yes","5"," ")</f>
        <v xml:space="preserve"> </v>
      </c>
      <c r="M128" s="11" t="str">
        <f>IF(VLOOKUP(D128,'Current OBD'!$B$6:$AK$2185,30,0)="Yes","6"," ")</f>
        <v>6</v>
      </c>
      <c r="N128" s="11" t="str">
        <f>IF(VLOOKUP(D128,'Current OBD'!$B$6:$AK$2185,31,0)="Yes","7"," ")</f>
        <v>7</v>
      </c>
      <c r="O128" s="11" t="str">
        <f>IF(VLOOKUP(D128,'Current OBD'!$B$6:$AK$2185,32,0)="Yes","8"," ")</f>
        <v>8</v>
      </c>
      <c r="P128" s="11" t="str">
        <f>IF(VLOOKUP(D128,'Current OBD'!$B$6:$AK$2185,33,0)="Yes","9"," ")</f>
        <v xml:space="preserve"> </v>
      </c>
      <c r="Q128" s="11" t="str">
        <f>IF(VLOOKUP(D128,'Current OBD'!$B$6:$AK$2185,34,0)="Yes","10"," ")</f>
        <v xml:space="preserve"> </v>
      </c>
      <c r="R128" s="11" t="str">
        <f>IF(VLOOKUP(D128,'Current OBD'!$B$6:$AK$2185,35,0)="Yes","11"," ")</f>
        <v xml:space="preserve"> </v>
      </c>
      <c r="S128" s="11" t="str">
        <f>IF(VLOOKUP(D128,'Current OBD'!$B$6:$AK$2185,36,0)="Yes","12"," ")</f>
        <v xml:space="preserve"> </v>
      </c>
      <c r="T128" s="13">
        <f>VLOOKUP(D128,Pivot!$B$4:$F$2181,2,0)</f>
        <v>376</v>
      </c>
      <c r="U128" s="13">
        <f>VLOOKUP(D128,Pivot!$B$4:$F$2181,3,0)</f>
        <v>0</v>
      </c>
      <c r="V128" s="13">
        <f>VLOOKUP(D128,Pivot!$B$4:$F$2181,4,0)</f>
        <v>578</v>
      </c>
      <c r="W128" s="46">
        <f>IFERROR(VLOOKUP(D128,Pivot!$B$4:$H$2181,5,0),"")</f>
        <v>0.65049999999999997</v>
      </c>
      <c r="X128" s="51">
        <f>IFERROR(VLOOKUP(D128,Pivot!$B$4:$H$2181,6,0),"")</f>
        <v>0</v>
      </c>
      <c r="Y128" s="46">
        <f>IFERROR(VLOOKUP(D128,Pivot!$B$4:$H$2181,7,0),"")</f>
        <v>0.65049999999999997</v>
      </c>
    </row>
    <row r="129" spans="1:25" ht="15" customHeight="1" outlineLevel="2">
      <c r="A129" s="10" t="str">
        <f>VLOOKUP(D129,'Current OBD'!$B$6:$K$2185,4,0)</f>
        <v>Chelan</v>
      </c>
      <c r="B129" s="10" t="str">
        <f>VLOOKUP(D129,'Current OBD'!$B$6:$K$2185,3,0)</f>
        <v>04-246</v>
      </c>
      <c r="C129" s="9" t="str">
        <f>VLOOKUP(D129,'Current OBD'!$B$6:$K$2185,2,0)</f>
        <v>Wenatchee School District</v>
      </c>
      <c r="D129" s="24">
        <v>661182</v>
      </c>
      <c r="E129" s="9" t="str">
        <f>VLOOKUP(D129,'Current OBD'!$B$6:$K$2185,10,0)</f>
        <v>Lewis and Clark Elementary</v>
      </c>
      <c r="F129" s="11" t="str">
        <f>IF(VLOOKUP(D129,'Current OBD'!$B$6:$AK$2185,23,0)="Yes","PK"," ")</f>
        <v xml:space="preserve"> </v>
      </c>
      <c r="G129" s="11" t="str">
        <f>IF(VLOOKUP(D129,'Current OBD'!$B$6:$AK$2185,24,0)="Yes","K"," ")</f>
        <v>K</v>
      </c>
      <c r="H129" s="11">
        <f>IF(VLOOKUP(D129,'Current OBD'!$B$6:$AK$2185,25,0)="Yes",1," ")</f>
        <v>1</v>
      </c>
      <c r="I129" s="11" t="str">
        <f>IF(VLOOKUP(D129,'Current OBD'!$B$6:$AK$2185,26,0)="Yes","2"," ")</f>
        <v>2</v>
      </c>
      <c r="J129" s="11" t="str">
        <f>IF(VLOOKUP(D129,'Current OBD'!$B$6:$AK$2185,27,0)="Yes","3"," ")</f>
        <v>3</v>
      </c>
      <c r="K129" s="11" t="str">
        <f>IF(VLOOKUP(D129,'Current OBD'!$B$6:$AK$2185,28,0)="Yes","4"," ")</f>
        <v>4</v>
      </c>
      <c r="L129" s="11" t="str">
        <f>IF(VLOOKUP(D129,'Current OBD'!$B$6:$AK$2185,29,0)="Yes","5"," ")</f>
        <v>5</v>
      </c>
      <c r="M129" s="11" t="str">
        <f>IF(VLOOKUP(D129,'Current OBD'!$B$6:$AK$2185,30,0)="Yes","6"," ")</f>
        <v xml:space="preserve"> </v>
      </c>
      <c r="N129" s="11" t="str">
        <f>IF(VLOOKUP(D129,'Current OBD'!$B$6:$AK$2185,31,0)="Yes","7"," ")</f>
        <v xml:space="preserve"> </v>
      </c>
      <c r="O129" s="11" t="str">
        <f>IF(VLOOKUP(D129,'Current OBD'!$B$6:$AK$2185,32,0)="Yes","8"," ")</f>
        <v xml:space="preserve"> </v>
      </c>
      <c r="P129" s="11" t="str">
        <f>IF(VLOOKUP(D129,'Current OBD'!$B$6:$AK$2185,33,0)="Yes","9"," ")</f>
        <v xml:space="preserve"> </v>
      </c>
      <c r="Q129" s="11" t="str">
        <f>IF(VLOOKUP(D129,'Current OBD'!$B$6:$AK$2185,34,0)="Yes","10"," ")</f>
        <v xml:space="preserve"> </v>
      </c>
      <c r="R129" s="11" t="str">
        <f>IF(VLOOKUP(D129,'Current OBD'!$B$6:$AK$2185,35,0)="Yes","11"," ")</f>
        <v xml:space="preserve"> </v>
      </c>
      <c r="S129" s="11" t="str">
        <f>IF(VLOOKUP(D129,'Current OBD'!$B$6:$AK$2185,36,0)="Yes","12"," ")</f>
        <v xml:space="preserve"> </v>
      </c>
      <c r="T129" s="13">
        <f>VLOOKUP(D129,Pivot!$B$4:$F$2181,2,0)</f>
        <v>379</v>
      </c>
      <c r="U129" s="13">
        <f>VLOOKUP(D129,Pivot!$B$4:$F$2181,3,0)</f>
        <v>0</v>
      </c>
      <c r="V129" s="13">
        <f>VLOOKUP(D129,Pivot!$B$4:$F$2181,4,0)</f>
        <v>430</v>
      </c>
      <c r="W129" s="46">
        <f>IFERROR(VLOOKUP(D129,Pivot!$B$4:$H$2181,5,0),"")</f>
        <v>0.88139999999999996</v>
      </c>
      <c r="X129" s="51">
        <f>IFERROR(VLOOKUP(D129,Pivot!$B$4:$H$2181,6,0),"")</f>
        <v>0</v>
      </c>
      <c r="Y129" s="46">
        <f>IFERROR(VLOOKUP(D129,Pivot!$B$4:$H$2181,7,0),"")</f>
        <v>0.88139999999999996</v>
      </c>
    </row>
    <row r="130" spans="1:25" ht="15" customHeight="1" outlineLevel="2">
      <c r="A130" s="10" t="str">
        <f>VLOOKUP(D130,'Current OBD'!$B$6:$K$2185,4,0)</f>
        <v>Chelan</v>
      </c>
      <c r="B130" s="10" t="str">
        <f>VLOOKUP(D130,'Current OBD'!$B$6:$K$2185,3,0)</f>
        <v>04-246</v>
      </c>
      <c r="C130" s="9" t="str">
        <f>VLOOKUP(D130,'Current OBD'!$B$6:$K$2185,2,0)</f>
        <v>Wenatchee School District</v>
      </c>
      <c r="D130" s="24">
        <v>661183</v>
      </c>
      <c r="E130" s="9" t="str">
        <f>VLOOKUP(D130,'Current OBD'!$B$6:$K$2185,10,0)</f>
        <v>Lincoln Elementary</v>
      </c>
      <c r="F130" s="11" t="str">
        <f>IF(VLOOKUP(D130,'Current OBD'!$B$6:$AK$2185,23,0)="Yes","PK"," ")</f>
        <v xml:space="preserve"> </v>
      </c>
      <c r="G130" s="11" t="str">
        <f>IF(VLOOKUP(D130,'Current OBD'!$B$6:$AK$2185,24,0)="Yes","K"," ")</f>
        <v>K</v>
      </c>
      <c r="H130" s="11">
        <f>IF(VLOOKUP(D130,'Current OBD'!$B$6:$AK$2185,25,0)="Yes",1," ")</f>
        <v>1</v>
      </c>
      <c r="I130" s="11" t="str">
        <f>IF(VLOOKUP(D130,'Current OBD'!$B$6:$AK$2185,26,0)="Yes","2"," ")</f>
        <v>2</v>
      </c>
      <c r="J130" s="11" t="str">
        <f>IF(VLOOKUP(D130,'Current OBD'!$B$6:$AK$2185,27,0)="Yes","3"," ")</f>
        <v>3</v>
      </c>
      <c r="K130" s="11" t="str">
        <f>IF(VLOOKUP(D130,'Current OBD'!$B$6:$AK$2185,28,0)="Yes","4"," ")</f>
        <v>4</v>
      </c>
      <c r="L130" s="11" t="str">
        <f>IF(VLOOKUP(D130,'Current OBD'!$B$6:$AK$2185,29,0)="Yes","5"," ")</f>
        <v>5</v>
      </c>
      <c r="M130" s="11" t="str">
        <f>IF(VLOOKUP(D130,'Current OBD'!$B$6:$AK$2185,30,0)="Yes","6"," ")</f>
        <v xml:space="preserve"> </v>
      </c>
      <c r="N130" s="11" t="str">
        <f>IF(VLOOKUP(D130,'Current OBD'!$B$6:$AK$2185,31,0)="Yes","7"," ")</f>
        <v xml:space="preserve"> </v>
      </c>
      <c r="O130" s="11" t="str">
        <f>IF(VLOOKUP(D130,'Current OBD'!$B$6:$AK$2185,32,0)="Yes","8"," ")</f>
        <v xml:space="preserve"> </v>
      </c>
      <c r="P130" s="11" t="str">
        <f>IF(VLOOKUP(D130,'Current OBD'!$B$6:$AK$2185,33,0)="Yes","9"," ")</f>
        <v xml:space="preserve"> </v>
      </c>
      <c r="Q130" s="11" t="str">
        <f>IF(VLOOKUP(D130,'Current OBD'!$B$6:$AK$2185,34,0)="Yes","10"," ")</f>
        <v xml:space="preserve"> </v>
      </c>
      <c r="R130" s="11" t="str">
        <f>IF(VLOOKUP(D130,'Current OBD'!$B$6:$AK$2185,35,0)="Yes","11"," ")</f>
        <v xml:space="preserve"> </v>
      </c>
      <c r="S130" s="11" t="str">
        <f>IF(VLOOKUP(D130,'Current OBD'!$B$6:$AK$2185,36,0)="Yes","12"," ")</f>
        <v xml:space="preserve"> </v>
      </c>
      <c r="T130" s="13">
        <f>VLOOKUP(D130,Pivot!$B$4:$F$2181,2,0)</f>
        <v>436</v>
      </c>
      <c r="U130" s="13">
        <f>VLOOKUP(D130,Pivot!$B$4:$F$2181,3,0)</f>
        <v>0</v>
      </c>
      <c r="V130" s="13">
        <f>VLOOKUP(D130,Pivot!$B$4:$F$2181,4,0)</f>
        <v>465</v>
      </c>
      <c r="W130" s="46">
        <f>IFERROR(VLOOKUP(D130,Pivot!$B$4:$H$2181,5,0),"")</f>
        <v>0.93759999999999999</v>
      </c>
      <c r="X130" s="51">
        <f>IFERROR(VLOOKUP(D130,Pivot!$B$4:$H$2181,6,0),"")</f>
        <v>0</v>
      </c>
      <c r="Y130" s="46">
        <f>IFERROR(VLOOKUP(D130,Pivot!$B$4:$H$2181,7,0),"")</f>
        <v>0.93759999999999999</v>
      </c>
    </row>
    <row r="131" spans="1:25" ht="15" customHeight="1" outlineLevel="2">
      <c r="A131" s="10" t="str">
        <f>VLOOKUP(D131,'Current OBD'!$B$6:$K$2185,4,0)</f>
        <v>Chelan</v>
      </c>
      <c r="B131" s="10" t="str">
        <f>VLOOKUP(D131,'Current OBD'!$B$6:$K$2185,3,0)</f>
        <v>04-246</v>
      </c>
      <c r="C131" s="9" t="str">
        <f>VLOOKUP(D131,'Current OBD'!$B$6:$K$2185,2,0)</f>
        <v>Wenatchee School District</v>
      </c>
      <c r="D131" s="24">
        <v>661184</v>
      </c>
      <c r="E131" s="9" t="str">
        <f>VLOOKUP(D131,'Current OBD'!$B$6:$K$2185,10,0)</f>
        <v>Mission View Elementary</v>
      </c>
      <c r="F131" s="11" t="str">
        <f>IF(VLOOKUP(D131,'Current OBD'!$B$6:$AK$2185,23,0)="Yes","PK"," ")</f>
        <v xml:space="preserve"> </v>
      </c>
      <c r="G131" s="11" t="str">
        <f>IF(VLOOKUP(D131,'Current OBD'!$B$6:$AK$2185,24,0)="Yes","K"," ")</f>
        <v>K</v>
      </c>
      <c r="H131" s="11">
        <f>IF(VLOOKUP(D131,'Current OBD'!$B$6:$AK$2185,25,0)="Yes",1," ")</f>
        <v>1</v>
      </c>
      <c r="I131" s="11" t="str">
        <f>IF(VLOOKUP(D131,'Current OBD'!$B$6:$AK$2185,26,0)="Yes","2"," ")</f>
        <v>2</v>
      </c>
      <c r="J131" s="11" t="str">
        <f>IF(VLOOKUP(D131,'Current OBD'!$B$6:$AK$2185,27,0)="Yes","3"," ")</f>
        <v>3</v>
      </c>
      <c r="K131" s="11" t="str">
        <f>IF(VLOOKUP(D131,'Current OBD'!$B$6:$AK$2185,28,0)="Yes","4"," ")</f>
        <v>4</v>
      </c>
      <c r="L131" s="11" t="str">
        <f>IF(VLOOKUP(D131,'Current OBD'!$B$6:$AK$2185,29,0)="Yes","5"," ")</f>
        <v>5</v>
      </c>
      <c r="M131" s="11" t="str">
        <f>IF(VLOOKUP(D131,'Current OBD'!$B$6:$AK$2185,30,0)="Yes","6"," ")</f>
        <v xml:space="preserve"> </v>
      </c>
      <c r="N131" s="11" t="str">
        <f>IF(VLOOKUP(D131,'Current OBD'!$B$6:$AK$2185,31,0)="Yes","7"," ")</f>
        <v xml:space="preserve"> </v>
      </c>
      <c r="O131" s="11" t="str">
        <f>IF(VLOOKUP(D131,'Current OBD'!$B$6:$AK$2185,32,0)="Yes","8"," ")</f>
        <v xml:space="preserve"> </v>
      </c>
      <c r="P131" s="11" t="str">
        <f>IF(VLOOKUP(D131,'Current OBD'!$B$6:$AK$2185,33,0)="Yes","9"," ")</f>
        <v xml:space="preserve"> </v>
      </c>
      <c r="Q131" s="11" t="str">
        <f>IF(VLOOKUP(D131,'Current OBD'!$B$6:$AK$2185,34,0)="Yes","10"," ")</f>
        <v xml:space="preserve"> </v>
      </c>
      <c r="R131" s="11" t="str">
        <f>IF(VLOOKUP(D131,'Current OBD'!$B$6:$AK$2185,35,0)="Yes","11"," ")</f>
        <v xml:space="preserve"> </v>
      </c>
      <c r="S131" s="11" t="str">
        <f>IF(VLOOKUP(D131,'Current OBD'!$B$6:$AK$2185,36,0)="Yes","12"," ")</f>
        <v xml:space="preserve"> </v>
      </c>
      <c r="T131" s="13">
        <f>VLOOKUP(D131,Pivot!$B$4:$F$2181,2,0)</f>
        <v>420</v>
      </c>
      <c r="U131" s="13">
        <f>VLOOKUP(D131,Pivot!$B$4:$F$2181,3,0)</f>
        <v>0</v>
      </c>
      <c r="V131" s="13">
        <f>VLOOKUP(D131,Pivot!$B$4:$F$2181,4,0)</f>
        <v>457</v>
      </c>
      <c r="W131" s="46">
        <f>IFERROR(VLOOKUP(D131,Pivot!$B$4:$H$2181,5,0),"")</f>
        <v>0.91900000000000004</v>
      </c>
      <c r="X131" s="51">
        <f>IFERROR(VLOOKUP(D131,Pivot!$B$4:$H$2181,6,0),"")</f>
        <v>0</v>
      </c>
      <c r="Y131" s="46">
        <f>IFERROR(VLOOKUP(D131,Pivot!$B$4:$H$2181,7,0),"")</f>
        <v>0.91900000000000004</v>
      </c>
    </row>
    <row r="132" spans="1:25" ht="15" customHeight="1" outlineLevel="2">
      <c r="A132" s="10" t="str">
        <f>VLOOKUP(D132,'Current OBD'!$B$6:$K$2185,4,0)</f>
        <v>Chelan</v>
      </c>
      <c r="B132" s="10" t="str">
        <f>VLOOKUP(D132,'Current OBD'!$B$6:$K$2185,3,0)</f>
        <v>04-246</v>
      </c>
      <c r="C132" s="9" t="str">
        <f>VLOOKUP(D132,'Current OBD'!$B$6:$K$2185,2,0)</f>
        <v>Wenatchee School District</v>
      </c>
      <c r="D132" s="24">
        <v>661185</v>
      </c>
      <c r="E132" s="9" t="str">
        <f>VLOOKUP(D132,'Current OBD'!$B$6:$K$2185,10,0)</f>
        <v>Newbery Elementary</v>
      </c>
      <c r="F132" s="11" t="str">
        <f>IF(VLOOKUP(D132,'Current OBD'!$B$6:$AK$2185,23,0)="Yes","PK"," ")</f>
        <v xml:space="preserve"> </v>
      </c>
      <c r="G132" s="11" t="str">
        <f>IF(VLOOKUP(D132,'Current OBD'!$B$6:$AK$2185,24,0)="Yes","K"," ")</f>
        <v>K</v>
      </c>
      <c r="H132" s="11">
        <f>IF(VLOOKUP(D132,'Current OBD'!$B$6:$AK$2185,25,0)="Yes",1," ")</f>
        <v>1</v>
      </c>
      <c r="I132" s="11" t="str">
        <f>IF(VLOOKUP(D132,'Current OBD'!$B$6:$AK$2185,26,0)="Yes","2"," ")</f>
        <v>2</v>
      </c>
      <c r="J132" s="11" t="str">
        <f>IF(VLOOKUP(D132,'Current OBD'!$B$6:$AK$2185,27,0)="Yes","3"," ")</f>
        <v>3</v>
      </c>
      <c r="K132" s="11" t="str">
        <f>IF(VLOOKUP(D132,'Current OBD'!$B$6:$AK$2185,28,0)="Yes","4"," ")</f>
        <v>4</v>
      </c>
      <c r="L132" s="11" t="str">
        <f>IF(VLOOKUP(D132,'Current OBD'!$B$6:$AK$2185,29,0)="Yes","5"," ")</f>
        <v>5</v>
      </c>
      <c r="M132" s="11" t="str">
        <f>IF(VLOOKUP(D132,'Current OBD'!$B$6:$AK$2185,30,0)="Yes","6"," ")</f>
        <v xml:space="preserve"> </v>
      </c>
      <c r="N132" s="11" t="str">
        <f>IF(VLOOKUP(D132,'Current OBD'!$B$6:$AK$2185,31,0)="Yes","7"," ")</f>
        <v xml:space="preserve"> </v>
      </c>
      <c r="O132" s="11" t="str">
        <f>IF(VLOOKUP(D132,'Current OBD'!$B$6:$AK$2185,32,0)="Yes","8"," ")</f>
        <v xml:space="preserve"> </v>
      </c>
      <c r="P132" s="11" t="str">
        <f>IF(VLOOKUP(D132,'Current OBD'!$B$6:$AK$2185,33,0)="Yes","9"," ")</f>
        <v xml:space="preserve"> </v>
      </c>
      <c r="Q132" s="11" t="str">
        <f>IF(VLOOKUP(D132,'Current OBD'!$B$6:$AK$2185,34,0)="Yes","10"," ")</f>
        <v xml:space="preserve"> </v>
      </c>
      <c r="R132" s="11" t="str">
        <f>IF(VLOOKUP(D132,'Current OBD'!$B$6:$AK$2185,35,0)="Yes","11"," ")</f>
        <v xml:space="preserve"> </v>
      </c>
      <c r="S132" s="11" t="str">
        <f>IF(VLOOKUP(D132,'Current OBD'!$B$6:$AK$2185,36,0)="Yes","12"," ")</f>
        <v xml:space="preserve"> </v>
      </c>
      <c r="T132" s="13">
        <f>VLOOKUP(D132,Pivot!$B$4:$F$2181,2,0)</f>
        <v>285</v>
      </c>
      <c r="U132" s="13">
        <f>VLOOKUP(D132,Pivot!$B$4:$F$2181,3,0)</f>
        <v>0</v>
      </c>
      <c r="V132" s="13">
        <f>VLOOKUP(D132,Pivot!$B$4:$F$2181,4,0)</f>
        <v>420</v>
      </c>
      <c r="W132" s="46">
        <f>IFERROR(VLOOKUP(D132,Pivot!$B$4:$H$2181,5,0),"")</f>
        <v>0.67859999999999998</v>
      </c>
      <c r="X132" s="51">
        <f>IFERROR(VLOOKUP(D132,Pivot!$B$4:$H$2181,6,0),"")</f>
        <v>0</v>
      </c>
      <c r="Y132" s="46">
        <f>IFERROR(VLOOKUP(D132,Pivot!$B$4:$H$2181,7,0),"")</f>
        <v>0.67859999999999998</v>
      </c>
    </row>
    <row r="133" spans="1:25" ht="15" customHeight="1" outlineLevel="2">
      <c r="A133" s="10" t="str">
        <f>VLOOKUP(D133,'Current OBD'!$B$6:$K$2185,4,0)</f>
        <v>Chelan</v>
      </c>
      <c r="B133" s="10" t="str">
        <f>VLOOKUP(D133,'Current OBD'!$B$6:$K$2185,3,0)</f>
        <v>04-246</v>
      </c>
      <c r="C133" s="9" t="str">
        <f>VLOOKUP(D133,'Current OBD'!$B$6:$K$2185,2,0)</f>
        <v>Wenatchee School District</v>
      </c>
      <c r="D133" s="24">
        <v>665174</v>
      </c>
      <c r="E133" s="9" t="str">
        <f>VLOOKUP(D133,'Current OBD'!$B$6:$K$2185,10,0)</f>
        <v>Orchard Middle School</v>
      </c>
      <c r="F133" s="11" t="str">
        <f>IF(VLOOKUP(D133,'Current OBD'!$B$6:$AK$2185,23,0)="Yes","PK"," ")</f>
        <v xml:space="preserve"> </v>
      </c>
      <c r="G133" s="11" t="str">
        <f>IF(VLOOKUP(D133,'Current OBD'!$B$6:$AK$2185,24,0)="Yes","K"," ")</f>
        <v xml:space="preserve"> </v>
      </c>
      <c r="H133" s="11" t="str">
        <f>IF(VLOOKUP(D133,'Current OBD'!$B$6:$AK$2185,25,0)="Yes",1," ")</f>
        <v xml:space="preserve"> </v>
      </c>
      <c r="I133" s="11" t="str">
        <f>IF(VLOOKUP(D133,'Current OBD'!$B$6:$AK$2185,26,0)="Yes","2"," ")</f>
        <v xml:space="preserve"> </v>
      </c>
      <c r="J133" s="11" t="str">
        <f>IF(VLOOKUP(D133,'Current OBD'!$B$6:$AK$2185,27,0)="Yes","3"," ")</f>
        <v xml:space="preserve"> </v>
      </c>
      <c r="K133" s="11" t="str">
        <f>IF(VLOOKUP(D133,'Current OBD'!$B$6:$AK$2185,28,0)="Yes","4"," ")</f>
        <v xml:space="preserve"> </v>
      </c>
      <c r="L133" s="11" t="str">
        <f>IF(VLOOKUP(D133,'Current OBD'!$B$6:$AK$2185,29,0)="Yes","5"," ")</f>
        <v xml:space="preserve"> </v>
      </c>
      <c r="M133" s="11" t="str">
        <f>IF(VLOOKUP(D133,'Current OBD'!$B$6:$AK$2185,30,0)="Yes","6"," ")</f>
        <v>6</v>
      </c>
      <c r="N133" s="11" t="str">
        <f>IF(VLOOKUP(D133,'Current OBD'!$B$6:$AK$2185,31,0)="Yes","7"," ")</f>
        <v>7</v>
      </c>
      <c r="O133" s="11" t="str">
        <f>IF(VLOOKUP(D133,'Current OBD'!$B$6:$AK$2185,32,0)="Yes","8"," ")</f>
        <v>8</v>
      </c>
      <c r="P133" s="11" t="str">
        <f>IF(VLOOKUP(D133,'Current OBD'!$B$6:$AK$2185,33,0)="Yes","9"," ")</f>
        <v xml:space="preserve"> </v>
      </c>
      <c r="Q133" s="11" t="str">
        <f>IF(VLOOKUP(D133,'Current OBD'!$B$6:$AK$2185,34,0)="Yes","10"," ")</f>
        <v xml:space="preserve"> </v>
      </c>
      <c r="R133" s="11" t="str">
        <f>IF(VLOOKUP(D133,'Current OBD'!$B$6:$AK$2185,35,0)="Yes","11"," ")</f>
        <v xml:space="preserve"> </v>
      </c>
      <c r="S133" s="11" t="str">
        <f>IF(VLOOKUP(D133,'Current OBD'!$B$6:$AK$2185,36,0)="Yes","12"," ")</f>
        <v xml:space="preserve"> </v>
      </c>
      <c r="T133" s="13">
        <f>VLOOKUP(D133,Pivot!$B$4:$F$2181,2,0)</f>
        <v>403</v>
      </c>
      <c r="U133" s="13">
        <f>VLOOKUP(D133,Pivot!$B$4:$F$2181,3,0)</f>
        <v>0</v>
      </c>
      <c r="V133" s="13">
        <f>VLOOKUP(D133,Pivot!$B$4:$F$2181,4,0)</f>
        <v>403</v>
      </c>
      <c r="W133" s="46">
        <f>IFERROR(VLOOKUP(D133,Pivot!$B$4:$H$2181,5,0),"")</f>
        <v>1</v>
      </c>
      <c r="X133" s="51">
        <f>IFERROR(VLOOKUP(D133,Pivot!$B$4:$H$2181,6,0),"")</f>
        <v>0</v>
      </c>
      <c r="Y133" s="46">
        <f>IFERROR(VLOOKUP(D133,Pivot!$B$4:$H$2181,7,0),"")</f>
        <v>1</v>
      </c>
    </row>
    <row r="134" spans="1:25" ht="15" customHeight="1" outlineLevel="2">
      <c r="A134" s="10" t="str">
        <f>VLOOKUP(D134,'Current OBD'!$B$6:$K$2185,4,0)</f>
        <v>Chelan</v>
      </c>
      <c r="B134" s="10" t="str">
        <f>VLOOKUP(D134,'Current OBD'!$B$6:$K$2185,3,0)</f>
        <v>04-246</v>
      </c>
      <c r="C134" s="9" t="str">
        <f>VLOOKUP(D134,'Current OBD'!$B$6:$K$2185,2,0)</f>
        <v>Wenatchee School District</v>
      </c>
      <c r="D134" s="24">
        <v>665173</v>
      </c>
      <c r="E134" s="9" t="str">
        <f>VLOOKUP(D134,'Current OBD'!$B$6:$K$2185,10,0)</f>
        <v>Pioneer Middle School</v>
      </c>
      <c r="F134" s="11" t="str">
        <f>IF(VLOOKUP(D134,'Current OBD'!$B$6:$AK$2185,23,0)="Yes","PK"," ")</f>
        <v xml:space="preserve"> </v>
      </c>
      <c r="G134" s="11" t="str">
        <f>IF(VLOOKUP(D134,'Current OBD'!$B$6:$AK$2185,24,0)="Yes","K"," ")</f>
        <v xml:space="preserve"> </v>
      </c>
      <c r="H134" s="11" t="str">
        <f>IF(VLOOKUP(D134,'Current OBD'!$B$6:$AK$2185,25,0)="Yes",1," ")</f>
        <v xml:space="preserve"> </v>
      </c>
      <c r="I134" s="11" t="str">
        <f>IF(VLOOKUP(D134,'Current OBD'!$B$6:$AK$2185,26,0)="Yes","2"," ")</f>
        <v xml:space="preserve"> </v>
      </c>
      <c r="J134" s="11" t="str">
        <f>IF(VLOOKUP(D134,'Current OBD'!$B$6:$AK$2185,27,0)="Yes","3"," ")</f>
        <v xml:space="preserve"> </v>
      </c>
      <c r="K134" s="11" t="str">
        <f>IF(VLOOKUP(D134,'Current OBD'!$B$6:$AK$2185,28,0)="Yes","4"," ")</f>
        <v xml:space="preserve"> </v>
      </c>
      <c r="L134" s="11" t="str">
        <f>IF(VLOOKUP(D134,'Current OBD'!$B$6:$AK$2185,29,0)="Yes","5"," ")</f>
        <v xml:space="preserve"> </v>
      </c>
      <c r="M134" s="11" t="str">
        <f>IF(VLOOKUP(D134,'Current OBD'!$B$6:$AK$2185,30,0)="Yes","6"," ")</f>
        <v>6</v>
      </c>
      <c r="N134" s="11" t="str">
        <f>IF(VLOOKUP(D134,'Current OBD'!$B$6:$AK$2185,31,0)="Yes","7"," ")</f>
        <v>7</v>
      </c>
      <c r="O134" s="11" t="str">
        <f>IF(VLOOKUP(D134,'Current OBD'!$B$6:$AK$2185,32,0)="Yes","8"," ")</f>
        <v>8</v>
      </c>
      <c r="P134" s="11" t="str">
        <f>IF(VLOOKUP(D134,'Current OBD'!$B$6:$AK$2185,33,0)="Yes","9"," ")</f>
        <v xml:space="preserve"> </v>
      </c>
      <c r="Q134" s="11" t="str">
        <f>IF(VLOOKUP(D134,'Current OBD'!$B$6:$AK$2185,34,0)="Yes","10"," ")</f>
        <v xml:space="preserve"> </v>
      </c>
      <c r="R134" s="11" t="str">
        <f>IF(VLOOKUP(D134,'Current OBD'!$B$6:$AK$2185,35,0)="Yes","11"," ")</f>
        <v xml:space="preserve"> </v>
      </c>
      <c r="S134" s="11" t="str">
        <f>IF(VLOOKUP(D134,'Current OBD'!$B$6:$AK$2185,36,0)="Yes","12"," ")</f>
        <v xml:space="preserve"> </v>
      </c>
      <c r="T134" s="13">
        <f>VLOOKUP(D134,Pivot!$B$4:$F$2181,2,0)</f>
        <v>545</v>
      </c>
      <c r="U134" s="13">
        <f>VLOOKUP(D134,Pivot!$B$4:$F$2181,3,0)</f>
        <v>0</v>
      </c>
      <c r="V134" s="13">
        <f>VLOOKUP(D134,Pivot!$B$4:$F$2181,4,0)</f>
        <v>598</v>
      </c>
      <c r="W134" s="46">
        <f>IFERROR(VLOOKUP(D134,Pivot!$B$4:$H$2181,5,0),"")</f>
        <v>0.91139999999999999</v>
      </c>
      <c r="X134" s="51">
        <f>IFERROR(VLOOKUP(D134,Pivot!$B$4:$H$2181,6,0),"")</f>
        <v>0</v>
      </c>
      <c r="Y134" s="46">
        <f>IFERROR(VLOOKUP(D134,Pivot!$B$4:$H$2181,7,0),"")</f>
        <v>0.91139999999999999</v>
      </c>
    </row>
    <row r="135" spans="1:25" ht="15" customHeight="1" outlineLevel="2">
      <c r="A135" s="10" t="str">
        <f>VLOOKUP(D135,'Current OBD'!$B$6:$K$2185,4,0)</f>
        <v>Chelan</v>
      </c>
      <c r="B135" s="10" t="str">
        <f>VLOOKUP(D135,'Current OBD'!$B$6:$K$2185,3,0)</f>
        <v>04-246</v>
      </c>
      <c r="C135" s="9" t="str">
        <f>VLOOKUP(D135,'Current OBD'!$B$6:$K$2185,2,0)</f>
        <v>Wenatchee School District</v>
      </c>
      <c r="D135" s="24">
        <v>661186</v>
      </c>
      <c r="E135" s="9" t="str">
        <f>VLOOKUP(D135,'Current OBD'!$B$6:$K$2185,10,0)</f>
        <v>Sunnyslope Elementary</v>
      </c>
      <c r="F135" s="11" t="str">
        <f>IF(VLOOKUP(D135,'Current OBD'!$B$6:$AK$2185,23,0)="Yes","PK"," ")</f>
        <v xml:space="preserve"> </v>
      </c>
      <c r="G135" s="11" t="str">
        <f>IF(VLOOKUP(D135,'Current OBD'!$B$6:$AK$2185,24,0)="Yes","K"," ")</f>
        <v>K</v>
      </c>
      <c r="H135" s="11">
        <f>IF(VLOOKUP(D135,'Current OBD'!$B$6:$AK$2185,25,0)="Yes",1," ")</f>
        <v>1</v>
      </c>
      <c r="I135" s="11" t="str">
        <f>IF(VLOOKUP(D135,'Current OBD'!$B$6:$AK$2185,26,0)="Yes","2"," ")</f>
        <v>2</v>
      </c>
      <c r="J135" s="11" t="str">
        <f>IF(VLOOKUP(D135,'Current OBD'!$B$6:$AK$2185,27,0)="Yes","3"," ")</f>
        <v>3</v>
      </c>
      <c r="K135" s="11" t="str">
        <f>IF(VLOOKUP(D135,'Current OBD'!$B$6:$AK$2185,28,0)="Yes","4"," ")</f>
        <v>4</v>
      </c>
      <c r="L135" s="11" t="str">
        <f>IF(VLOOKUP(D135,'Current OBD'!$B$6:$AK$2185,29,0)="Yes","5"," ")</f>
        <v>5</v>
      </c>
      <c r="M135" s="11" t="str">
        <f>IF(VLOOKUP(D135,'Current OBD'!$B$6:$AK$2185,30,0)="Yes","6"," ")</f>
        <v xml:space="preserve"> </v>
      </c>
      <c r="N135" s="11" t="str">
        <f>IF(VLOOKUP(D135,'Current OBD'!$B$6:$AK$2185,31,0)="Yes","7"," ")</f>
        <v xml:space="preserve"> </v>
      </c>
      <c r="O135" s="11" t="str">
        <f>IF(VLOOKUP(D135,'Current OBD'!$B$6:$AK$2185,32,0)="Yes","8"," ")</f>
        <v xml:space="preserve"> </v>
      </c>
      <c r="P135" s="11" t="str">
        <f>IF(VLOOKUP(D135,'Current OBD'!$B$6:$AK$2185,33,0)="Yes","9"," ")</f>
        <v xml:space="preserve"> </v>
      </c>
      <c r="Q135" s="11" t="str">
        <f>IF(VLOOKUP(D135,'Current OBD'!$B$6:$AK$2185,34,0)="Yes","10"," ")</f>
        <v xml:space="preserve"> </v>
      </c>
      <c r="R135" s="11" t="str">
        <f>IF(VLOOKUP(D135,'Current OBD'!$B$6:$AK$2185,35,0)="Yes","11"," ")</f>
        <v xml:space="preserve"> </v>
      </c>
      <c r="S135" s="11" t="str">
        <f>IF(VLOOKUP(D135,'Current OBD'!$B$6:$AK$2185,36,0)="Yes","12"," ")</f>
        <v xml:space="preserve"> </v>
      </c>
      <c r="T135" s="13">
        <f>VLOOKUP(D135,Pivot!$B$4:$F$2181,2,0)</f>
        <v>89</v>
      </c>
      <c r="U135" s="13">
        <f>VLOOKUP(D135,Pivot!$B$4:$F$2181,3,0)</f>
        <v>0</v>
      </c>
      <c r="V135" s="13">
        <f>VLOOKUP(D135,Pivot!$B$4:$F$2181,4,0)</f>
        <v>305</v>
      </c>
      <c r="W135" s="46">
        <f>IFERROR(VLOOKUP(D135,Pivot!$B$4:$H$2181,5,0),"")</f>
        <v>0.2918</v>
      </c>
      <c r="X135" s="51">
        <f>IFERROR(VLOOKUP(D135,Pivot!$B$4:$H$2181,6,0),"")</f>
        <v>0</v>
      </c>
      <c r="Y135" s="46">
        <f>IFERROR(VLOOKUP(D135,Pivot!$B$4:$H$2181,7,0),"")</f>
        <v>0.2918</v>
      </c>
    </row>
    <row r="136" spans="1:25" ht="15" customHeight="1" outlineLevel="2">
      <c r="A136" s="10" t="str">
        <f>VLOOKUP(D136,'Current OBD'!$B$6:$K$2185,4,0)</f>
        <v>Chelan</v>
      </c>
      <c r="B136" s="10" t="str">
        <f>VLOOKUP(D136,'Current OBD'!$B$6:$K$2185,3,0)</f>
        <v>04-246</v>
      </c>
      <c r="C136" s="9" t="str">
        <f>VLOOKUP(D136,'Current OBD'!$B$6:$K$2185,2,0)</f>
        <v>Wenatchee School District</v>
      </c>
      <c r="D136" s="24">
        <v>661336</v>
      </c>
      <c r="E136" s="9" t="str">
        <f>VLOOKUP(D136,'Current OBD'!$B$6:$K$2185,10,0)</f>
        <v>Valley Academy of Learning</v>
      </c>
      <c r="F136" s="11" t="str">
        <f>IF(VLOOKUP(D136,'Current OBD'!$B$6:$AK$2185,23,0)="Yes","PK"," ")</f>
        <v xml:space="preserve"> </v>
      </c>
      <c r="G136" s="11" t="str">
        <f>IF(VLOOKUP(D136,'Current OBD'!$B$6:$AK$2185,24,0)="Yes","K"," ")</f>
        <v>K</v>
      </c>
      <c r="H136" s="11">
        <f>IF(VLOOKUP(D136,'Current OBD'!$B$6:$AK$2185,25,0)="Yes",1," ")</f>
        <v>1</v>
      </c>
      <c r="I136" s="11" t="str">
        <f>IF(VLOOKUP(D136,'Current OBD'!$B$6:$AK$2185,26,0)="Yes","2"," ")</f>
        <v>2</v>
      </c>
      <c r="J136" s="11" t="str">
        <f>IF(VLOOKUP(D136,'Current OBD'!$B$6:$AK$2185,27,0)="Yes","3"," ")</f>
        <v>3</v>
      </c>
      <c r="K136" s="11" t="str">
        <f>IF(VLOOKUP(D136,'Current OBD'!$B$6:$AK$2185,28,0)="Yes","4"," ")</f>
        <v>4</v>
      </c>
      <c r="L136" s="11" t="str">
        <f>IF(VLOOKUP(D136,'Current OBD'!$B$6:$AK$2185,29,0)="Yes","5"," ")</f>
        <v>5</v>
      </c>
      <c r="M136" s="11" t="str">
        <f>IF(VLOOKUP(D136,'Current OBD'!$B$6:$AK$2185,30,0)="Yes","6"," ")</f>
        <v>6</v>
      </c>
      <c r="N136" s="11" t="str">
        <f>IF(VLOOKUP(D136,'Current OBD'!$B$6:$AK$2185,31,0)="Yes","7"," ")</f>
        <v>7</v>
      </c>
      <c r="O136" s="11" t="str">
        <f>IF(VLOOKUP(D136,'Current OBD'!$B$6:$AK$2185,32,0)="Yes","8"," ")</f>
        <v>8</v>
      </c>
      <c r="P136" s="11" t="str">
        <f>IF(VLOOKUP(D136,'Current OBD'!$B$6:$AK$2185,33,0)="Yes","9"," ")</f>
        <v>9</v>
      </c>
      <c r="Q136" s="11" t="str">
        <f>IF(VLOOKUP(D136,'Current OBD'!$B$6:$AK$2185,34,0)="Yes","10"," ")</f>
        <v>10</v>
      </c>
      <c r="R136" s="11" t="str">
        <f>IF(VLOOKUP(D136,'Current OBD'!$B$6:$AK$2185,35,0)="Yes","11"," ")</f>
        <v xml:space="preserve"> </v>
      </c>
      <c r="S136" s="11" t="str">
        <f>IF(VLOOKUP(D136,'Current OBD'!$B$6:$AK$2185,36,0)="Yes","12"," ")</f>
        <v xml:space="preserve"> </v>
      </c>
      <c r="T136" s="13">
        <f>VLOOKUP(D136,Pivot!$B$4:$F$2181,2,0)</f>
        <v>0</v>
      </c>
      <c r="U136" s="13">
        <f>VLOOKUP(D136,Pivot!$B$4:$F$2181,3,0)</f>
        <v>0</v>
      </c>
      <c r="V136" s="13">
        <f>VLOOKUP(D136,Pivot!$B$4:$F$2181,4,0)</f>
        <v>163</v>
      </c>
      <c r="W136" s="46">
        <f>IFERROR(VLOOKUP(D136,Pivot!$B$4:$H$2181,5,0),"")</f>
        <v>0</v>
      </c>
      <c r="X136" s="51">
        <f>IFERROR(VLOOKUP(D136,Pivot!$B$4:$H$2181,6,0),"")</f>
        <v>0</v>
      </c>
      <c r="Y136" s="46">
        <f>IFERROR(VLOOKUP(D136,Pivot!$B$4:$H$2181,7,0),"")</f>
        <v>0</v>
      </c>
    </row>
    <row r="137" spans="1:25" ht="15" customHeight="1" outlineLevel="2">
      <c r="A137" s="10" t="str">
        <f>VLOOKUP(D137,'Current OBD'!$B$6:$K$2185,4,0)</f>
        <v>Chelan</v>
      </c>
      <c r="B137" s="10" t="str">
        <f>VLOOKUP(D137,'Current OBD'!$B$6:$K$2185,3,0)</f>
        <v>04-246</v>
      </c>
      <c r="C137" s="9" t="str">
        <f>VLOOKUP(D137,'Current OBD'!$B$6:$K$2185,2,0)</f>
        <v>Wenatchee School District</v>
      </c>
      <c r="D137" s="24">
        <v>661187</v>
      </c>
      <c r="E137" s="9" t="str">
        <f>VLOOKUP(D137,'Current OBD'!$B$6:$K$2185,10,0)</f>
        <v>Washington Elementary</v>
      </c>
      <c r="F137" s="11" t="str">
        <f>IF(VLOOKUP(D137,'Current OBD'!$B$6:$AK$2185,23,0)="Yes","PK"," ")</f>
        <v xml:space="preserve"> </v>
      </c>
      <c r="G137" s="11" t="str">
        <f>IF(VLOOKUP(D137,'Current OBD'!$B$6:$AK$2185,24,0)="Yes","K"," ")</f>
        <v>K</v>
      </c>
      <c r="H137" s="11">
        <f>IF(VLOOKUP(D137,'Current OBD'!$B$6:$AK$2185,25,0)="Yes",1," ")</f>
        <v>1</v>
      </c>
      <c r="I137" s="11" t="str">
        <f>IF(VLOOKUP(D137,'Current OBD'!$B$6:$AK$2185,26,0)="Yes","2"," ")</f>
        <v>2</v>
      </c>
      <c r="J137" s="11" t="str">
        <f>IF(VLOOKUP(D137,'Current OBD'!$B$6:$AK$2185,27,0)="Yes","3"," ")</f>
        <v>3</v>
      </c>
      <c r="K137" s="11" t="str">
        <f>IF(VLOOKUP(D137,'Current OBD'!$B$6:$AK$2185,28,0)="Yes","4"," ")</f>
        <v>4</v>
      </c>
      <c r="L137" s="11" t="str">
        <f>IF(VLOOKUP(D137,'Current OBD'!$B$6:$AK$2185,29,0)="Yes","5"," ")</f>
        <v>5</v>
      </c>
      <c r="M137" s="11" t="str">
        <f>IF(VLOOKUP(D137,'Current OBD'!$B$6:$AK$2185,30,0)="Yes","6"," ")</f>
        <v xml:space="preserve"> </v>
      </c>
      <c r="N137" s="11" t="str">
        <f>IF(VLOOKUP(D137,'Current OBD'!$B$6:$AK$2185,31,0)="Yes","7"," ")</f>
        <v xml:space="preserve"> </v>
      </c>
      <c r="O137" s="11" t="str">
        <f>IF(VLOOKUP(D137,'Current OBD'!$B$6:$AK$2185,32,0)="Yes","8"," ")</f>
        <v xml:space="preserve"> </v>
      </c>
      <c r="P137" s="11" t="str">
        <f>IF(VLOOKUP(D137,'Current OBD'!$B$6:$AK$2185,33,0)="Yes","9"," ")</f>
        <v xml:space="preserve"> </v>
      </c>
      <c r="Q137" s="11" t="str">
        <f>IF(VLOOKUP(D137,'Current OBD'!$B$6:$AK$2185,34,0)="Yes","10"," ")</f>
        <v xml:space="preserve"> </v>
      </c>
      <c r="R137" s="11" t="str">
        <f>IF(VLOOKUP(D137,'Current OBD'!$B$6:$AK$2185,35,0)="Yes","11"," ")</f>
        <v xml:space="preserve"> </v>
      </c>
      <c r="S137" s="11" t="str">
        <f>IF(VLOOKUP(D137,'Current OBD'!$B$6:$AK$2185,36,0)="Yes","12"," ")</f>
        <v xml:space="preserve"> </v>
      </c>
      <c r="T137" s="13">
        <f>VLOOKUP(D137,Pivot!$B$4:$F$2181,2,0)</f>
        <v>258</v>
      </c>
      <c r="U137" s="13">
        <f>VLOOKUP(D137,Pivot!$B$4:$F$2181,3,0)</f>
        <v>0</v>
      </c>
      <c r="V137" s="13">
        <f>VLOOKUP(D137,Pivot!$B$4:$F$2181,4,0)</f>
        <v>494</v>
      </c>
      <c r="W137" s="46">
        <f>IFERROR(VLOOKUP(D137,Pivot!$B$4:$H$2181,5,0),"")</f>
        <v>0.52229999999999999</v>
      </c>
      <c r="X137" s="51">
        <f>IFERROR(VLOOKUP(D137,Pivot!$B$4:$H$2181,6,0),"")</f>
        <v>0</v>
      </c>
      <c r="Y137" s="46">
        <f>IFERROR(VLOOKUP(D137,Pivot!$B$4:$H$2181,7,0),"")</f>
        <v>0.52229999999999999</v>
      </c>
    </row>
    <row r="138" spans="1:25" ht="15" customHeight="1" outlineLevel="2">
      <c r="A138" s="10" t="str">
        <f>VLOOKUP(D138,'Current OBD'!$B$6:$K$2185,4,0)</f>
        <v>Chelan</v>
      </c>
      <c r="B138" s="10" t="str">
        <f>VLOOKUP(D138,'Current OBD'!$B$6:$K$2185,3,0)</f>
        <v>04-246</v>
      </c>
      <c r="C138" s="9" t="str">
        <f>VLOOKUP(D138,'Current OBD'!$B$6:$K$2185,2,0)</f>
        <v>Wenatchee School District</v>
      </c>
      <c r="D138" s="24">
        <v>661191</v>
      </c>
      <c r="E138" s="9" t="str">
        <f>VLOOKUP(D138,'Current OBD'!$B$6:$K$2185,10,0)</f>
        <v>Wenatchee High School</v>
      </c>
      <c r="F138" s="11" t="str">
        <f>IF(VLOOKUP(D138,'Current OBD'!$B$6:$AK$2185,23,0)="Yes","PK"," ")</f>
        <v xml:space="preserve"> </v>
      </c>
      <c r="G138" s="11" t="str">
        <f>IF(VLOOKUP(D138,'Current OBD'!$B$6:$AK$2185,24,0)="Yes","K"," ")</f>
        <v xml:space="preserve"> </v>
      </c>
      <c r="H138" s="11" t="str">
        <f>IF(VLOOKUP(D138,'Current OBD'!$B$6:$AK$2185,25,0)="Yes",1," ")</f>
        <v xml:space="preserve"> </v>
      </c>
      <c r="I138" s="11" t="str">
        <f>IF(VLOOKUP(D138,'Current OBD'!$B$6:$AK$2185,26,0)="Yes","2"," ")</f>
        <v xml:space="preserve"> </v>
      </c>
      <c r="J138" s="11" t="str">
        <f>IF(VLOOKUP(D138,'Current OBD'!$B$6:$AK$2185,27,0)="Yes","3"," ")</f>
        <v xml:space="preserve"> </v>
      </c>
      <c r="K138" s="11" t="str">
        <f>IF(VLOOKUP(D138,'Current OBD'!$B$6:$AK$2185,28,0)="Yes","4"," ")</f>
        <v xml:space="preserve"> </v>
      </c>
      <c r="L138" s="11" t="str">
        <f>IF(VLOOKUP(D138,'Current OBD'!$B$6:$AK$2185,29,0)="Yes","5"," ")</f>
        <v xml:space="preserve"> </v>
      </c>
      <c r="M138" s="11" t="str">
        <f>IF(VLOOKUP(D138,'Current OBD'!$B$6:$AK$2185,30,0)="Yes","6"," ")</f>
        <v xml:space="preserve"> </v>
      </c>
      <c r="N138" s="11" t="str">
        <f>IF(VLOOKUP(D138,'Current OBD'!$B$6:$AK$2185,31,0)="Yes","7"," ")</f>
        <v xml:space="preserve"> </v>
      </c>
      <c r="O138" s="11" t="str">
        <f>IF(VLOOKUP(D138,'Current OBD'!$B$6:$AK$2185,32,0)="Yes","8"," ")</f>
        <v xml:space="preserve"> </v>
      </c>
      <c r="P138" s="11" t="str">
        <f>IF(VLOOKUP(D138,'Current OBD'!$B$6:$AK$2185,33,0)="Yes","9"," ")</f>
        <v>9</v>
      </c>
      <c r="Q138" s="11" t="str">
        <f>IF(VLOOKUP(D138,'Current OBD'!$B$6:$AK$2185,34,0)="Yes","10"," ")</f>
        <v>10</v>
      </c>
      <c r="R138" s="11" t="str">
        <f>IF(VLOOKUP(D138,'Current OBD'!$B$6:$AK$2185,35,0)="Yes","11"," ")</f>
        <v>11</v>
      </c>
      <c r="S138" s="11" t="str">
        <f>IF(VLOOKUP(D138,'Current OBD'!$B$6:$AK$2185,36,0)="Yes","12"," ")</f>
        <v>12</v>
      </c>
      <c r="T138" s="13">
        <f>VLOOKUP(D138,Pivot!$B$4:$F$2181,2,0)</f>
        <v>1489</v>
      </c>
      <c r="U138" s="13">
        <f>VLOOKUP(D138,Pivot!$B$4:$F$2181,3,0)</f>
        <v>0</v>
      </c>
      <c r="V138" s="13">
        <f>VLOOKUP(D138,Pivot!$B$4:$F$2181,4,0)</f>
        <v>1974</v>
      </c>
      <c r="W138" s="46">
        <f>IFERROR(VLOOKUP(D138,Pivot!$B$4:$H$2181,5,0),"")</f>
        <v>0.75429999999999997</v>
      </c>
      <c r="X138" s="51">
        <f>IFERROR(VLOOKUP(D138,Pivot!$B$4:$H$2181,6,0),"")</f>
        <v>0</v>
      </c>
      <c r="Y138" s="46">
        <f>IFERROR(VLOOKUP(D138,Pivot!$B$4:$H$2181,7,0),"")</f>
        <v>0.75429999999999997</v>
      </c>
    </row>
    <row r="139" spans="1:25" ht="15" customHeight="1" outlineLevel="2">
      <c r="A139" s="10" t="str">
        <f>VLOOKUP(D139,'Current OBD'!$B$6:$K$2185,4,0)</f>
        <v>Chelan</v>
      </c>
      <c r="B139" s="10" t="str">
        <f>VLOOKUP(D139,'Current OBD'!$B$6:$K$2185,3,0)</f>
        <v>04-246</v>
      </c>
      <c r="C139" s="9" t="str">
        <f>VLOOKUP(D139,'Current OBD'!$B$6:$K$2185,2,0)</f>
        <v>Wenatchee School District</v>
      </c>
      <c r="D139" s="24">
        <v>681028</v>
      </c>
      <c r="E139" s="9" t="str">
        <f>VLOOKUP(D139,'Current OBD'!$B$6:$K$2185,10,0)</f>
        <v>Wenatchee Valley Technical Skills Center</v>
      </c>
      <c r="F139" s="11" t="str">
        <f>IF(VLOOKUP(D139,'Current OBD'!$B$6:$AK$2185,23,0)="Yes","PK"," ")</f>
        <v xml:space="preserve"> </v>
      </c>
      <c r="G139" s="11" t="str">
        <f>IF(VLOOKUP(D139,'Current OBD'!$B$6:$AK$2185,24,0)="Yes","K"," ")</f>
        <v xml:space="preserve"> </v>
      </c>
      <c r="H139" s="11" t="str">
        <f>IF(VLOOKUP(D139,'Current OBD'!$B$6:$AK$2185,25,0)="Yes",1," ")</f>
        <v xml:space="preserve"> </v>
      </c>
      <c r="I139" s="11" t="str">
        <f>IF(VLOOKUP(D139,'Current OBD'!$B$6:$AK$2185,26,0)="Yes","2"," ")</f>
        <v xml:space="preserve"> </v>
      </c>
      <c r="J139" s="11" t="str">
        <f>IF(VLOOKUP(D139,'Current OBD'!$B$6:$AK$2185,27,0)="Yes","3"," ")</f>
        <v xml:space="preserve"> </v>
      </c>
      <c r="K139" s="11" t="str">
        <f>IF(VLOOKUP(D139,'Current OBD'!$B$6:$AK$2185,28,0)="Yes","4"," ")</f>
        <v xml:space="preserve"> </v>
      </c>
      <c r="L139" s="11" t="str">
        <f>IF(VLOOKUP(D139,'Current OBD'!$B$6:$AK$2185,29,0)="Yes","5"," ")</f>
        <v xml:space="preserve"> </v>
      </c>
      <c r="M139" s="11" t="str">
        <f>IF(VLOOKUP(D139,'Current OBD'!$B$6:$AK$2185,30,0)="Yes","6"," ")</f>
        <v xml:space="preserve"> </v>
      </c>
      <c r="N139" s="11" t="str">
        <f>IF(VLOOKUP(D139,'Current OBD'!$B$6:$AK$2185,31,0)="Yes","7"," ")</f>
        <v xml:space="preserve"> </v>
      </c>
      <c r="O139" s="11" t="str">
        <f>IF(VLOOKUP(D139,'Current OBD'!$B$6:$AK$2185,32,0)="Yes","8"," ")</f>
        <v xml:space="preserve"> </v>
      </c>
      <c r="P139" s="11" t="str">
        <f>IF(VLOOKUP(D139,'Current OBD'!$B$6:$AK$2185,33,0)="Yes","9"," ")</f>
        <v>9</v>
      </c>
      <c r="Q139" s="11" t="str">
        <f>IF(VLOOKUP(D139,'Current OBD'!$B$6:$AK$2185,34,0)="Yes","10"," ")</f>
        <v>10</v>
      </c>
      <c r="R139" s="11" t="str">
        <f>IF(VLOOKUP(D139,'Current OBD'!$B$6:$AK$2185,35,0)="Yes","11"," ")</f>
        <v>11</v>
      </c>
      <c r="S139" s="11" t="str">
        <f>IF(VLOOKUP(D139,'Current OBD'!$B$6:$AK$2185,36,0)="Yes","12"," ")</f>
        <v>12</v>
      </c>
      <c r="T139" s="13">
        <f>VLOOKUP(D139,Pivot!$B$4:$F$2181,2,0)</f>
        <v>0</v>
      </c>
      <c r="U139" s="13">
        <f>VLOOKUP(D139,Pivot!$B$4:$F$2181,3,0)</f>
        <v>0</v>
      </c>
      <c r="V139" s="13">
        <f>VLOOKUP(D139,Pivot!$B$4:$F$2181,4,0)</f>
        <v>146</v>
      </c>
      <c r="W139" s="46">
        <f>IFERROR(VLOOKUP(D139,Pivot!$B$4:$H$2181,5,0),"")</f>
        <v>0</v>
      </c>
      <c r="X139" s="51">
        <f>IFERROR(VLOOKUP(D139,Pivot!$B$4:$H$2181,6,0),"")</f>
        <v>0</v>
      </c>
      <c r="Y139" s="46">
        <f>IFERROR(VLOOKUP(D139,Pivot!$B$4:$H$2181,7,0),"")</f>
        <v>0</v>
      </c>
    </row>
    <row r="140" spans="1:25" ht="15" customHeight="1" outlineLevel="2">
      <c r="A140" s="10" t="str">
        <f>VLOOKUP(D140,'Current OBD'!$B$6:$K$2185,4,0)</f>
        <v>Chelan</v>
      </c>
      <c r="B140" s="10" t="str">
        <f>VLOOKUP(D140,'Current OBD'!$B$6:$K$2185,3,0)</f>
        <v>04-246</v>
      </c>
      <c r="C140" s="9" t="str">
        <f>VLOOKUP(D140,'Current OBD'!$B$6:$K$2185,2,0)</f>
        <v>Wenatchee School District</v>
      </c>
      <c r="D140" s="24">
        <v>661192</v>
      </c>
      <c r="E140" s="9" t="str">
        <f>VLOOKUP(D140,'Current OBD'!$B$6:$K$2185,10,0)</f>
        <v>Westside High School</v>
      </c>
      <c r="F140" s="11" t="str">
        <f>IF(VLOOKUP(D140,'Current OBD'!$B$6:$AK$2185,23,0)="Yes","PK"," ")</f>
        <v xml:space="preserve"> </v>
      </c>
      <c r="G140" s="11" t="str">
        <f>IF(VLOOKUP(D140,'Current OBD'!$B$6:$AK$2185,24,0)="Yes","K"," ")</f>
        <v xml:space="preserve"> </v>
      </c>
      <c r="H140" s="11" t="str">
        <f>IF(VLOOKUP(D140,'Current OBD'!$B$6:$AK$2185,25,0)="Yes",1," ")</f>
        <v xml:space="preserve"> </v>
      </c>
      <c r="I140" s="11" t="str">
        <f>IF(VLOOKUP(D140,'Current OBD'!$B$6:$AK$2185,26,0)="Yes","2"," ")</f>
        <v xml:space="preserve"> </v>
      </c>
      <c r="J140" s="11" t="str">
        <f>IF(VLOOKUP(D140,'Current OBD'!$B$6:$AK$2185,27,0)="Yes","3"," ")</f>
        <v xml:space="preserve"> </v>
      </c>
      <c r="K140" s="11" t="str">
        <f>IF(VLOOKUP(D140,'Current OBD'!$B$6:$AK$2185,28,0)="Yes","4"," ")</f>
        <v xml:space="preserve"> </v>
      </c>
      <c r="L140" s="11" t="str">
        <f>IF(VLOOKUP(D140,'Current OBD'!$B$6:$AK$2185,29,0)="Yes","5"," ")</f>
        <v xml:space="preserve"> </v>
      </c>
      <c r="M140" s="11" t="str">
        <f>IF(VLOOKUP(D140,'Current OBD'!$B$6:$AK$2185,30,0)="Yes","6"," ")</f>
        <v xml:space="preserve"> </v>
      </c>
      <c r="N140" s="11" t="str">
        <f>IF(VLOOKUP(D140,'Current OBD'!$B$6:$AK$2185,31,0)="Yes","7"," ")</f>
        <v xml:space="preserve"> </v>
      </c>
      <c r="O140" s="11" t="str">
        <f>IF(VLOOKUP(D140,'Current OBD'!$B$6:$AK$2185,32,0)="Yes","8"," ")</f>
        <v xml:space="preserve"> </v>
      </c>
      <c r="P140" s="11" t="str">
        <f>IF(VLOOKUP(D140,'Current OBD'!$B$6:$AK$2185,33,0)="Yes","9"," ")</f>
        <v>9</v>
      </c>
      <c r="Q140" s="11" t="str">
        <f>IF(VLOOKUP(D140,'Current OBD'!$B$6:$AK$2185,34,0)="Yes","10"," ")</f>
        <v>10</v>
      </c>
      <c r="R140" s="11" t="str">
        <f>IF(VLOOKUP(D140,'Current OBD'!$B$6:$AK$2185,35,0)="Yes","11"," ")</f>
        <v>11</v>
      </c>
      <c r="S140" s="11" t="str">
        <f>IF(VLOOKUP(D140,'Current OBD'!$B$6:$AK$2185,36,0)="Yes","12"," ")</f>
        <v>12</v>
      </c>
      <c r="T140" s="13">
        <f>VLOOKUP(D140,Pivot!$B$4:$F$2181,2,0)</f>
        <v>265</v>
      </c>
      <c r="U140" s="13">
        <f>VLOOKUP(D140,Pivot!$B$4:$F$2181,3,0)</f>
        <v>0</v>
      </c>
      <c r="V140" s="13">
        <f>VLOOKUP(D140,Pivot!$B$4:$F$2181,4,0)</f>
        <v>297</v>
      </c>
      <c r="W140" s="46">
        <f>IFERROR(VLOOKUP(D140,Pivot!$B$4:$H$2181,5,0),"")</f>
        <v>0.89229999999999998</v>
      </c>
      <c r="X140" s="51">
        <f>IFERROR(VLOOKUP(D140,Pivot!$B$4:$H$2181,6,0),"")</f>
        <v>0</v>
      </c>
      <c r="Y140" s="46">
        <f>IFERROR(VLOOKUP(D140,Pivot!$B$4:$H$2181,7,0),"")</f>
        <v>0.89229999999999998</v>
      </c>
    </row>
    <row r="141" spans="1:25" ht="15" customHeight="1" outlineLevel="1">
      <c r="A141" s="27"/>
      <c r="B141" s="27"/>
      <c r="C141" s="30" t="s">
        <v>5638</v>
      </c>
      <c r="D141" s="27"/>
      <c r="E141" s="26"/>
      <c r="F141" s="29"/>
      <c r="G141" s="29"/>
      <c r="H141" s="29"/>
      <c r="I141" s="29"/>
      <c r="J141" s="29"/>
      <c r="K141" s="29"/>
      <c r="L141" s="29"/>
      <c r="M141" s="29"/>
      <c r="N141" s="29"/>
      <c r="O141" s="29"/>
      <c r="P141" s="29"/>
      <c r="Q141" s="29"/>
      <c r="R141" s="29"/>
      <c r="S141" s="29"/>
      <c r="T141" s="43">
        <f>SUBTOTAL(9,T127:T140)</f>
        <v>5276</v>
      </c>
      <c r="U141" s="43">
        <f>SUBTOTAL(9,U127:U140)</f>
        <v>0</v>
      </c>
      <c r="V141" s="43">
        <f>SUBTOTAL(9,V127:V140)</f>
        <v>7065</v>
      </c>
      <c r="W141" s="47"/>
      <c r="X141" s="52"/>
      <c r="Y141" s="56">
        <f>(T141+U141)/V141</f>
        <v>0.74677990092002833</v>
      </c>
    </row>
    <row r="142" spans="1:25" ht="15" customHeight="1" outlineLevel="2">
      <c r="A142" s="10" t="str">
        <f>VLOOKUP(D142,'Current OBD'!$B$6:$K$2185,4,0)</f>
        <v>Chelan</v>
      </c>
      <c r="B142" s="10" t="str">
        <f>VLOOKUP(D142,'Current OBD'!$B$6:$K$2185,3,0)</f>
        <v>04-901</v>
      </c>
      <c r="C142" s="9" t="str">
        <f>VLOOKUP(D142,'Current OBD'!$B$6:$K$2185,2,0)</f>
        <v>Pinnacles Prep Charter School</v>
      </c>
      <c r="D142" s="24">
        <v>686577</v>
      </c>
      <c r="E142" s="9" t="str">
        <f>VLOOKUP(D142,'Current OBD'!$B$6:$K$2185,10,0)</f>
        <v>Pinnacles Prep Charter School</v>
      </c>
      <c r="F142" s="11" t="str">
        <f>IF(VLOOKUP(D142,'Current OBD'!$B$6:$AK$2185,23,0)="Yes","PK"," ")</f>
        <v xml:space="preserve"> </v>
      </c>
      <c r="G142" s="11" t="str">
        <f>IF(VLOOKUP(D142,'Current OBD'!$B$6:$AK$2185,24,0)="Yes","K"," ")</f>
        <v xml:space="preserve"> </v>
      </c>
      <c r="H142" s="11" t="str">
        <f>IF(VLOOKUP(D142,'Current OBD'!$B$6:$AK$2185,25,0)="Yes",1," ")</f>
        <v xml:space="preserve"> </v>
      </c>
      <c r="I142" s="11" t="str">
        <f>IF(VLOOKUP(D142,'Current OBD'!$B$6:$AK$2185,26,0)="Yes","2"," ")</f>
        <v xml:space="preserve"> </v>
      </c>
      <c r="J142" s="11" t="str">
        <f>IF(VLOOKUP(D142,'Current OBD'!$B$6:$AK$2185,27,0)="Yes","3"," ")</f>
        <v xml:space="preserve"> </v>
      </c>
      <c r="K142" s="11" t="str">
        <f>IF(VLOOKUP(D142,'Current OBD'!$B$6:$AK$2185,28,0)="Yes","4"," ")</f>
        <v xml:space="preserve"> </v>
      </c>
      <c r="L142" s="11" t="str">
        <f>IF(VLOOKUP(D142,'Current OBD'!$B$6:$AK$2185,29,0)="Yes","5"," ")</f>
        <v xml:space="preserve"> </v>
      </c>
      <c r="M142" s="11" t="str">
        <f>IF(VLOOKUP(D142,'Current OBD'!$B$6:$AK$2185,30,0)="Yes","6"," ")</f>
        <v>6</v>
      </c>
      <c r="N142" s="11" t="str">
        <f>IF(VLOOKUP(D142,'Current OBD'!$B$6:$AK$2185,31,0)="Yes","7"," ")</f>
        <v>7</v>
      </c>
      <c r="O142" s="11" t="str">
        <f>IF(VLOOKUP(D142,'Current OBD'!$B$6:$AK$2185,32,0)="Yes","8"," ")</f>
        <v>8</v>
      </c>
      <c r="P142" s="11" t="str">
        <f>IF(VLOOKUP(D142,'Current OBD'!$B$6:$AK$2185,33,0)="Yes","9"," ")</f>
        <v xml:space="preserve"> </v>
      </c>
      <c r="Q142" s="11" t="str">
        <f>IF(VLOOKUP(D142,'Current OBD'!$B$6:$AK$2185,34,0)="Yes","10"," ")</f>
        <v xml:space="preserve"> </v>
      </c>
      <c r="R142" s="11" t="str">
        <f>IF(VLOOKUP(D142,'Current OBD'!$B$6:$AK$2185,35,0)="Yes","11"," ")</f>
        <v xml:space="preserve"> </v>
      </c>
      <c r="S142" s="11" t="str">
        <f>IF(VLOOKUP(D142,'Current OBD'!$B$6:$AK$2185,36,0)="Yes","12"," ")</f>
        <v xml:space="preserve"> </v>
      </c>
      <c r="T142" s="13">
        <f>VLOOKUP(D142,Pivot!$B$4:$F$2181,2,0)</f>
        <v>60</v>
      </c>
      <c r="U142" s="13">
        <f>VLOOKUP(D142,Pivot!$B$4:$F$2181,3,0)</f>
        <v>20</v>
      </c>
      <c r="V142" s="13">
        <f>VLOOKUP(D142,Pivot!$B$4:$F$2181,4,0)</f>
        <v>166</v>
      </c>
      <c r="W142" s="46">
        <f>IFERROR(VLOOKUP(D142,Pivot!$B$4:$H$2181,5,0),"")</f>
        <v>0.3614</v>
      </c>
      <c r="X142" s="51">
        <f>IFERROR(VLOOKUP(D142,Pivot!$B$4:$H$2181,6,0),"")</f>
        <v>0.1205</v>
      </c>
      <c r="Y142" s="46">
        <f>IFERROR(VLOOKUP(D142,Pivot!$B$4:$H$2181,7,0),"")</f>
        <v>0.4819</v>
      </c>
    </row>
    <row r="143" spans="1:25" ht="15" customHeight="1" outlineLevel="1">
      <c r="A143" s="27"/>
      <c r="B143" s="27"/>
      <c r="C143" s="30" t="s">
        <v>5639</v>
      </c>
      <c r="D143" s="27"/>
      <c r="E143" s="26"/>
      <c r="F143" s="29"/>
      <c r="G143" s="29"/>
      <c r="H143" s="29"/>
      <c r="I143" s="29"/>
      <c r="J143" s="29"/>
      <c r="K143" s="29"/>
      <c r="L143" s="29"/>
      <c r="M143" s="29"/>
      <c r="N143" s="29"/>
      <c r="O143" s="29"/>
      <c r="P143" s="29"/>
      <c r="Q143" s="29"/>
      <c r="R143" s="29"/>
      <c r="S143" s="29"/>
      <c r="T143" s="43">
        <f>SUBTOTAL(9,T142:T142)</f>
        <v>60</v>
      </c>
      <c r="U143" s="43">
        <f>SUBTOTAL(9,U142:U142)</f>
        <v>20</v>
      </c>
      <c r="V143" s="43">
        <f>SUBTOTAL(9,V142:V142)</f>
        <v>166</v>
      </c>
      <c r="W143" s="47"/>
      <c r="X143" s="52"/>
      <c r="Y143" s="56">
        <f>(T143+U143)/V143</f>
        <v>0.48192771084337349</v>
      </c>
    </row>
    <row r="144" spans="1:25" ht="15" customHeight="1" outlineLevel="2">
      <c r="A144" s="10" t="str">
        <f>VLOOKUP(D144,'Current OBD'!$B$6:$K$2185,4,0)</f>
        <v>Clallam</v>
      </c>
      <c r="B144" s="10" t="str">
        <f>VLOOKUP(D144,'Current OBD'!$B$6:$K$2185,3,0)</f>
        <v>05-121</v>
      </c>
      <c r="C144" s="9" t="str">
        <f>VLOOKUP(D144,'Current OBD'!$B$6:$K$2185,2,0)</f>
        <v>Port Angeles School District</v>
      </c>
      <c r="D144" s="24">
        <v>660339</v>
      </c>
      <c r="E144" s="9" t="str">
        <f>VLOOKUP(D144,'Current OBD'!$B$6:$K$2185,10,0)</f>
        <v>Dry Creek Elementary</v>
      </c>
      <c r="F144" s="11" t="str">
        <f>IF(VLOOKUP(D144,'Current OBD'!$B$6:$AK$2185,23,0)="Yes","PK"," ")</f>
        <v>PK</v>
      </c>
      <c r="G144" s="11" t="str">
        <f>IF(VLOOKUP(D144,'Current OBD'!$B$6:$AK$2185,24,0)="Yes","K"," ")</f>
        <v>K</v>
      </c>
      <c r="H144" s="11">
        <f>IF(VLOOKUP(D144,'Current OBD'!$B$6:$AK$2185,25,0)="Yes",1," ")</f>
        <v>1</v>
      </c>
      <c r="I144" s="11" t="str">
        <f>IF(VLOOKUP(D144,'Current OBD'!$B$6:$AK$2185,26,0)="Yes","2"," ")</f>
        <v>2</v>
      </c>
      <c r="J144" s="11" t="str">
        <f>IF(VLOOKUP(D144,'Current OBD'!$B$6:$AK$2185,27,0)="Yes","3"," ")</f>
        <v>3</v>
      </c>
      <c r="K144" s="11" t="str">
        <f>IF(VLOOKUP(D144,'Current OBD'!$B$6:$AK$2185,28,0)="Yes","4"," ")</f>
        <v>4</v>
      </c>
      <c r="L144" s="11" t="str">
        <f>IF(VLOOKUP(D144,'Current OBD'!$B$6:$AK$2185,29,0)="Yes","5"," ")</f>
        <v>5</v>
      </c>
      <c r="M144" s="11" t="str">
        <f>IF(VLOOKUP(D144,'Current OBD'!$B$6:$AK$2185,30,0)="Yes","6"," ")</f>
        <v>6</v>
      </c>
      <c r="N144" s="11" t="str">
        <f>IF(VLOOKUP(D144,'Current OBD'!$B$6:$AK$2185,31,0)="Yes","7"," ")</f>
        <v xml:space="preserve"> </v>
      </c>
      <c r="O144" s="11" t="str">
        <f>IF(VLOOKUP(D144,'Current OBD'!$B$6:$AK$2185,32,0)="Yes","8"," ")</f>
        <v xml:space="preserve"> </v>
      </c>
      <c r="P144" s="11" t="str">
        <f>IF(VLOOKUP(D144,'Current OBD'!$B$6:$AK$2185,33,0)="Yes","9"," ")</f>
        <v xml:space="preserve"> </v>
      </c>
      <c r="Q144" s="11" t="str">
        <f>IF(VLOOKUP(D144,'Current OBD'!$B$6:$AK$2185,34,0)="Yes","10"," ")</f>
        <v xml:space="preserve"> </v>
      </c>
      <c r="R144" s="11" t="str">
        <f>IF(VLOOKUP(D144,'Current OBD'!$B$6:$AK$2185,35,0)="Yes","11"," ")</f>
        <v xml:space="preserve"> </v>
      </c>
      <c r="S144" s="11" t="str">
        <f>IF(VLOOKUP(D144,'Current OBD'!$B$6:$AK$2185,36,0)="Yes","12"," ")</f>
        <v xml:space="preserve"> </v>
      </c>
      <c r="T144" s="13">
        <f>VLOOKUP(D144,Pivot!$B$4:$F$2181,2,0)</f>
        <v>313</v>
      </c>
      <c r="U144" s="13">
        <f>VLOOKUP(D144,Pivot!$B$4:$F$2181,3,0)</f>
        <v>0</v>
      </c>
      <c r="V144" s="13">
        <f>VLOOKUP(D144,Pivot!$B$4:$F$2181,4,0)</f>
        <v>371</v>
      </c>
      <c r="W144" s="46">
        <f>IFERROR(VLOOKUP(D144,Pivot!$B$4:$H$2181,5,0),"")</f>
        <v>0.84370000000000001</v>
      </c>
      <c r="X144" s="51">
        <f>IFERROR(VLOOKUP(D144,Pivot!$B$4:$H$2181,6,0),"")</f>
        <v>0</v>
      </c>
      <c r="Y144" s="46">
        <f>IFERROR(VLOOKUP(D144,Pivot!$B$4:$H$2181,7,0),"")</f>
        <v>0.84370000000000001</v>
      </c>
    </row>
    <row r="145" spans="1:25" ht="15" customHeight="1" outlineLevel="2">
      <c r="A145" s="10" t="str">
        <f>VLOOKUP(D145,'Current OBD'!$B$6:$K$2185,4,0)</f>
        <v>Clallam</v>
      </c>
      <c r="B145" s="10" t="str">
        <f>VLOOKUP(D145,'Current OBD'!$B$6:$K$2185,3,0)</f>
        <v>05-121</v>
      </c>
      <c r="C145" s="9" t="str">
        <f>VLOOKUP(D145,'Current OBD'!$B$6:$K$2185,2,0)</f>
        <v>Port Angeles School District</v>
      </c>
      <c r="D145" s="24">
        <v>660341</v>
      </c>
      <c r="E145" s="9" t="str">
        <f>VLOOKUP(D145,'Current OBD'!$B$6:$K$2185,10,0)</f>
        <v>Franklin Elementary</v>
      </c>
      <c r="F145" s="11" t="str">
        <f>IF(VLOOKUP(D145,'Current OBD'!$B$6:$AK$2185,23,0)="Yes","PK"," ")</f>
        <v xml:space="preserve"> </v>
      </c>
      <c r="G145" s="11" t="str">
        <f>IF(VLOOKUP(D145,'Current OBD'!$B$6:$AK$2185,24,0)="Yes","K"," ")</f>
        <v>K</v>
      </c>
      <c r="H145" s="11">
        <f>IF(VLOOKUP(D145,'Current OBD'!$B$6:$AK$2185,25,0)="Yes",1," ")</f>
        <v>1</v>
      </c>
      <c r="I145" s="11" t="str">
        <f>IF(VLOOKUP(D145,'Current OBD'!$B$6:$AK$2185,26,0)="Yes","2"," ")</f>
        <v>2</v>
      </c>
      <c r="J145" s="11" t="str">
        <f>IF(VLOOKUP(D145,'Current OBD'!$B$6:$AK$2185,27,0)="Yes","3"," ")</f>
        <v>3</v>
      </c>
      <c r="K145" s="11" t="str">
        <f>IF(VLOOKUP(D145,'Current OBD'!$B$6:$AK$2185,28,0)="Yes","4"," ")</f>
        <v>4</v>
      </c>
      <c r="L145" s="11" t="str">
        <f>IF(VLOOKUP(D145,'Current OBD'!$B$6:$AK$2185,29,0)="Yes","5"," ")</f>
        <v>5</v>
      </c>
      <c r="M145" s="11" t="str">
        <f>IF(VLOOKUP(D145,'Current OBD'!$B$6:$AK$2185,30,0)="Yes","6"," ")</f>
        <v>6</v>
      </c>
      <c r="N145" s="11" t="str">
        <f>IF(VLOOKUP(D145,'Current OBD'!$B$6:$AK$2185,31,0)="Yes","7"," ")</f>
        <v xml:space="preserve"> </v>
      </c>
      <c r="O145" s="11" t="str">
        <f>IF(VLOOKUP(D145,'Current OBD'!$B$6:$AK$2185,32,0)="Yes","8"," ")</f>
        <v xml:space="preserve"> </v>
      </c>
      <c r="P145" s="11" t="str">
        <f>IF(VLOOKUP(D145,'Current OBD'!$B$6:$AK$2185,33,0)="Yes","9"," ")</f>
        <v xml:space="preserve"> </v>
      </c>
      <c r="Q145" s="11" t="str">
        <f>IF(VLOOKUP(D145,'Current OBD'!$B$6:$AK$2185,34,0)="Yes","10"," ")</f>
        <v xml:space="preserve"> </v>
      </c>
      <c r="R145" s="11" t="str">
        <f>IF(VLOOKUP(D145,'Current OBD'!$B$6:$AK$2185,35,0)="Yes","11"," ")</f>
        <v xml:space="preserve"> </v>
      </c>
      <c r="S145" s="11" t="str">
        <f>IF(VLOOKUP(D145,'Current OBD'!$B$6:$AK$2185,36,0)="Yes","12"," ")</f>
        <v xml:space="preserve"> </v>
      </c>
      <c r="T145" s="13">
        <f>VLOOKUP(D145,Pivot!$B$4:$F$2181,2,0)</f>
        <v>260</v>
      </c>
      <c r="U145" s="13">
        <f>VLOOKUP(D145,Pivot!$B$4:$F$2181,3,0)</f>
        <v>0</v>
      </c>
      <c r="V145" s="13">
        <f>VLOOKUP(D145,Pivot!$B$4:$F$2181,4,0)</f>
        <v>355</v>
      </c>
      <c r="W145" s="46">
        <f>IFERROR(VLOOKUP(D145,Pivot!$B$4:$H$2181,5,0),"")</f>
        <v>0.73240000000000005</v>
      </c>
      <c r="X145" s="51">
        <f>IFERROR(VLOOKUP(D145,Pivot!$B$4:$H$2181,6,0),"")</f>
        <v>0</v>
      </c>
      <c r="Y145" s="46">
        <f>IFERROR(VLOOKUP(D145,Pivot!$B$4:$H$2181,7,0),"")</f>
        <v>0.73240000000000005</v>
      </c>
    </row>
    <row r="146" spans="1:25" ht="15" customHeight="1" outlineLevel="2">
      <c r="A146" s="10" t="str">
        <f>VLOOKUP(D146,'Current OBD'!$B$6:$K$2185,4,0)</f>
        <v>Clallam</v>
      </c>
      <c r="B146" s="10" t="str">
        <f>VLOOKUP(D146,'Current OBD'!$B$6:$K$2185,3,0)</f>
        <v>05-121</v>
      </c>
      <c r="C146" s="9" t="str">
        <f>VLOOKUP(D146,'Current OBD'!$B$6:$K$2185,2,0)</f>
        <v>Port Angeles School District</v>
      </c>
      <c r="D146" s="24">
        <v>660342</v>
      </c>
      <c r="E146" s="9" t="str">
        <f>VLOOKUP(D146,'Current OBD'!$B$6:$K$2185,10,0)</f>
        <v>Hamilton Elementary</v>
      </c>
      <c r="F146" s="11" t="str">
        <f>IF(VLOOKUP(D146,'Current OBD'!$B$6:$AK$2185,23,0)="Yes","PK"," ")</f>
        <v xml:space="preserve"> </v>
      </c>
      <c r="G146" s="11" t="str">
        <f>IF(VLOOKUP(D146,'Current OBD'!$B$6:$AK$2185,24,0)="Yes","K"," ")</f>
        <v>K</v>
      </c>
      <c r="H146" s="11">
        <f>IF(VLOOKUP(D146,'Current OBD'!$B$6:$AK$2185,25,0)="Yes",1," ")</f>
        <v>1</v>
      </c>
      <c r="I146" s="11" t="str">
        <f>IF(VLOOKUP(D146,'Current OBD'!$B$6:$AK$2185,26,0)="Yes","2"," ")</f>
        <v>2</v>
      </c>
      <c r="J146" s="11" t="str">
        <f>IF(VLOOKUP(D146,'Current OBD'!$B$6:$AK$2185,27,0)="Yes","3"," ")</f>
        <v>3</v>
      </c>
      <c r="K146" s="11" t="str">
        <f>IF(VLOOKUP(D146,'Current OBD'!$B$6:$AK$2185,28,0)="Yes","4"," ")</f>
        <v>4</v>
      </c>
      <c r="L146" s="11" t="str">
        <f>IF(VLOOKUP(D146,'Current OBD'!$B$6:$AK$2185,29,0)="Yes","5"," ")</f>
        <v>5</v>
      </c>
      <c r="M146" s="11" t="str">
        <f>IF(VLOOKUP(D146,'Current OBD'!$B$6:$AK$2185,30,0)="Yes","6"," ")</f>
        <v>6</v>
      </c>
      <c r="N146" s="11" t="str">
        <f>IF(VLOOKUP(D146,'Current OBD'!$B$6:$AK$2185,31,0)="Yes","7"," ")</f>
        <v xml:space="preserve"> </v>
      </c>
      <c r="O146" s="11" t="str">
        <f>IF(VLOOKUP(D146,'Current OBD'!$B$6:$AK$2185,32,0)="Yes","8"," ")</f>
        <v xml:space="preserve"> </v>
      </c>
      <c r="P146" s="11" t="str">
        <f>IF(VLOOKUP(D146,'Current OBD'!$B$6:$AK$2185,33,0)="Yes","9"," ")</f>
        <v xml:space="preserve"> </v>
      </c>
      <c r="Q146" s="11" t="str">
        <f>IF(VLOOKUP(D146,'Current OBD'!$B$6:$AK$2185,34,0)="Yes","10"," ")</f>
        <v xml:space="preserve"> </v>
      </c>
      <c r="R146" s="11" t="str">
        <f>IF(VLOOKUP(D146,'Current OBD'!$B$6:$AK$2185,35,0)="Yes","11"," ")</f>
        <v xml:space="preserve"> </v>
      </c>
      <c r="S146" s="11" t="str">
        <f>IF(VLOOKUP(D146,'Current OBD'!$B$6:$AK$2185,36,0)="Yes","12"," ")</f>
        <v xml:space="preserve"> </v>
      </c>
      <c r="T146" s="13">
        <f>VLOOKUP(D146,Pivot!$B$4:$F$2181,2,0)</f>
        <v>224</v>
      </c>
      <c r="U146" s="13">
        <f>VLOOKUP(D146,Pivot!$B$4:$F$2181,3,0)</f>
        <v>0</v>
      </c>
      <c r="V146" s="13">
        <f>VLOOKUP(D146,Pivot!$B$4:$F$2181,4,0)</f>
        <v>366</v>
      </c>
      <c r="W146" s="46">
        <f>IFERROR(VLOOKUP(D146,Pivot!$B$4:$H$2181,5,0),"")</f>
        <v>0.61199999999999999</v>
      </c>
      <c r="X146" s="51">
        <f>IFERROR(VLOOKUP(D146,Pivot!$B$4:$H$2181,6,0),"")</f>
        <v>0</v>
      </c>
      <c r="Y146" s="46">
        <f>IFERROR(VLOOKUP(D146,Pivot!$B$4:$H$2181,7,0),"")</f>
        <v>0.61199999999999999</v>
      </c>
    </row>
    <row r="147" spans="1:25" ht="15" customHeight="1" outlineLevel="2">
      <c r="A147" s="10" t="str">
        <f>VLOOKUP(D147,'Current OBD'!$B$6:$K$2185,4,0)</f>
        <v>Clallam</v>
      </c>
      <c r="B147" s="10" t="str">
        <f>VLOOKUP(D147,'Current OBD'!$B$6:$K$2185,3,0)</f>
        <v>05-121</v>
      </c>
      <c r="C147" s="9" t="str">
        <f>VLOOKUP(D147,'Current OBD'!$B$6:$K$2185,2,0)</f>
        <v>Port Angeles School District</v>
      </c>
      <c r="D147" s="24">
        <v>662569</v>
      </c>
      <c r="E147" s="9" t="str">
        <f>VLOOKUP(D147,'Current OBD'!$B$6:$K$2185,10,0)</f>
        <v>Jefferson Elementary</v>
      </c>
      <c r="F147" s="11" t="str">
        <f>IF(VLOOKUP(D147,'Current OBD'!$B$6:$AK$2185,23,0)="Yes","PK"," ")</f>
        <v>PK</v>
      </c>
      <c r="G147" s="11" t="str">
        <f>IF(VLOOKUP(D147,'Current OBD'!$B$6:$AK$2185,24,0)="Yes","K"," ")</f>
        <v>K</v>
      </c>
      <c r="H147" s="11">
        <f>IF(VLOOKUP(D147,'Current OBD'!$B$6:$AK$2185,25,0)="Yes",1," ")</f>
        <v>1</v>
      </c>
      <c r="I147" s="11" t="str">
        <f>IF(VLOOKUP(D147,'Current OBD'!$B$6:$AK$2185,26,0)="Yes","2"," ")</f>
        <v>2</v>
      </c>
      <c r="J147" s="11" t="str">
        <f>IF(VLOOKUP(D147,'Current OBD'!$B$6:$AK$2185,27,0)="Yes","3"," ")</f>
        <v>3</v>
      </c>
      <c r="K147" s="11" t="str">
        <f>IF(VLOOKUP(D147,'Current OBD'!$B$6:$AK$2185,28,0)="Yes","4"," ")</f>
        <v>4</v>
      </c>
      <c r="L147" s="11" t="str">
        <f>IF(VLOOKUP(D147,'Current OBD'!$B$6:$AK$2185,29,0)="Yes","5"," ")</f>
        <v>5</v>
      </c>
      <c r="M147" s="11" t="str">
        <f>IF(VLOOKUP(D147,'Current OBD'!$B$6:$AK$2185,30,0)="Yes","6"," ")</f>
        <v>6</v>
      </c>
      <c r="N147" s="11" t="str">
        <f>IF(VLOOKUP(D147,'Current OBD'!$B$6:$AK$2185,31,0)="Yes","7"," ")</f>
        <v xml:space="preserve"> </v>
      </c>
      <c r="O147" s="11" t="str">
        <f>IF(VLOOKUP(D147,'Current OBD'!$B$6:$AK$2185,32,0)="Yes","8"," ")</f>
        <v xml:space="preserve"> </v>
      </c>
      <c r="P147" s="11" t="str">
        <f>IF(VLOOKUP(D147,'Current OBD'!$B$6:$AK$2185,33,0)="Yes","9"," ")</f>
        <v xml:space="preserve"> </v>
      </c>
      <c r="Q147" s="11" t="str">
        <f>IF(VLOOKUP(D147,'Current OBD'!$B$6:$AK$2185,34,0)="Yes","10"," ")</f>
        <v xml:space="preserve"> </v>
      </c>
      <c r="R147" s="11" t="str">
        <f>IF(VLOOKUP(D147,'Current OBD'!$B$6:$AK$2185,35,0)="Yes","11"," ")</f>
        <v xml:space="preserve"> </v>
      </c>
      <c r="S147" s="11" t="str">
        <f>IF(VLOOKUP(D147,'Current OBD'!$B$6:$AK$2185,36,0)="Yes","12"," ")</f>
        <v xml:space="preserve"> </v>
      </c>
      <c r="T147" s="13">
        <f>VLOOKUP(D147,Pivot!$B$4:$F$2181,2,0)</f>
        <v>218</v>
      </c>
      <c r="U147" s="13">
        <f>VLOOKUP(D147,Pivot!$B$4:$F$2181,3,0)</f>
        <v>0</v>
      </c>
      <c r="V147" s="13">
        <f>VLOOKUP(D147,Pivot!$B$4:$F$2181,4,0)</f>
        <v>267</v>
      </c>
      <c r="W147" s="46">
        <f>IFERROR(VLOOKUP(D147,Pivot!$B$4:$H$2181,5,0),"")</f>
        <v>0.8165</v>
      </c>
      <c r="X147" s="51">
        <f>IFERROR(VLOOKUP(D147,Pivot!$B$4:$H$2181,6,0),"")</f>
        <v>0</v>
      </c>
      <c r="Y147" s="46">
        <f>IFERROR(VLOOKUP(D147,Pivot!$B$4:$H$2181,7,0),"")</f>
        <v>0.8165</v>
      </c>
    </row>
    <row r="148" spans="1:25" ht="15" customHeight="1" outlineLevel="2">
      <c r="A148" s="10" t="str">
        <f>VLOOKUP(D148,'Current OBD'!$B$6:$K$2185,4,0)</f>
        <v>Clallam</v>
      </c>
      <c r="B148" s="10" t="str">
        <f>VLOOKUP(D148,'Current OBD'!$B$6:$K$2185,3,0)</f>
        <v>05-121</v>
      </c>
      <c r="C148" s="9" t="str">
        <f>VLOOKUP(D148,'Current OBD'!$B$6:$K$2185,2,0)</f>
        <v>Port Angeles School District</v>
      </c>
      <c r="D148" s="24">
        <v>660344</v>
      </c>
      <c r="E148" s="9" t="str">
        <f>VLOOKUP(D148,'Current OBD'!$B$6:$K$2185,10,0)</f>
        <v>Lincoln High School (formerly Choice/Connections)</v>
      </c>
      <c r="F148" s="11" t="str">
        <f>IF(VLOOKUP(D148,'Current OBD'!$B$6:$AK$2185,23,0)="Yes","PK"," ")</f>
        <v xml:space="preserve"> </v>
      </c>
      <c r="G148" s="11" t="str">
        <f>IF(VLOOKUP(D148,'Current OBD'!$B$6:$AK$2185,24,0)="Yes","K"," ")</f>
        <v xml:space="preserve"> </v>
      </c>
      <c r="H148" s="11" t="str">
        <f>IF(VLOOKUP(D148,'Current OBD'!$B$6:$AK$2185,25,0)="Yes",1," ")</f>
        <v xml:space="preserve"> </v>
      </c>
      <c r="I148" s="11" t="str">
        <f>IF(VLOOKUP(D148,'Current OBD'!$B$6:$AK$2185,26,0)="Yes","2"," ")</f>
        <v xml:space="preserve"> </v>
      </c>
      <c r="J148" s="11" t="str">
        <f>IF(VLOOKUP(D148,'Current OBD'!$B$6:$AK$2185,27,0)="Yes","3"," ")</f>
        <v xml:space="preserve"> </v>
      </c>
      <c r="K148" s="11" t="str">
        <f>IF(VLOOKUP(D148,'Current OBD'!$B$6:$AK$2185,28,0)="Yes","4"," ")</f>
        <v xml:space="preserve"> </v>
      </c>
      <c r="L148" s="11" t="str">
        <f>IF(VLOOKUP(D148,'Current OBD'!$B$6:$AK$2185,29,0)="Yes","5"," ")</f>
        <v xml:space="preserve"> </v>
      </c>
      <c r="M148" s="11" t="str">
        <f>IF(VLOOKUP(D148,'Current OBD'!$B$6:$AK$2185,30,0)="Yes","6"," ")</f>
        <v xml:space="preserve"> </v>
      </c>
      <c r="N148" s="11" t="str">
        <f>IF(VLOOKUP(D148,'Current OBD'!$B$6:$AK$2185,31,0)="Yes","7"," ")</f>
        <v xml:space="preserve"> </v>
      </c>
      <c r="O148" s="11" t="str">
        <f>IF(VLOOKUP(D148,'Current OBD'!$B$6:$AK$2185,32,0)="Yes","8"," ")</f>
        <v xml:space="preserve"> </v>
      </c>
      <c r="P148" s="11" t="str">
        <f>IF(VLOOKUP(D148,'Current OBD'!$B$6:$AK$2185,33,0)="Yes","9"," ")</f>
        <v>9</v>
      </c>
      <c r="Q148" s="11" t="str">
        <f>IF(VLOOKUP(D148,'Current OBD'!$B$6:$AK$2185,34,0)="Yes","10"," ")</f>
        <v>10</v>
      </c>
      <c r="R148" s="11" t="str">
        <f>IF(VLOOKUP(D148,'Current OBD'!$B$6:$AK$2185,35,0)="Yes","11"," ")</f>
        <v>11</v>
      </c>
      <c r="S148" s="11" t="str">
        <f>IF(VLOOKUP(D148,'Current OBD'!$B$6:$AK$2185,36,0)="Yes","12"," ")</f>
        <v>12</v>
      </c>
      <c r="T148" s="13">
        <f>VLOOKUP(D148,Pivot!$B$4:$F$2181,2,0)</f>
        <v>59</v>
      </c>
      <c r="U148" s="13">
        <f>VLOOKUP(D148,Pivot!$B$4:$F$2181,3,0)</f>
        <v>0</v>
      </c>
      <c r="V148" s="13">
        <f>VLOOKUP(D148,Pivot!$B$4:$F$2181,4,0)</f>
        <v>59</v>
      </c>
      <c r="W148" s="46">
        <f>IFERROR(VLOOKUP(D148,Pivot!$B$4:$H$2181,5,0),"")</f>
        <v>1</v>
      </c>
      <c r="X148" s="51">
        <f>IFERROR(VLOOKUP(D148,Pivot!$B$4:$H$2181,6,0),"")</f>
        <v>0</v>
      </c>
      <c r="Y148" s="46">
        <f>IFERROR(VLOOKUP(D148,Pivot!$B$4:$H$2181,7,0),"")</f>
        <v>1</v>
      </c>
    </row>
    <row r="149" spans="1:25" ht="15" customHeight="1" outlineLevel="2">
      <c r="A149" s="10" t="str">
        <f>VLOOKUP(D149,'Current OBD'!$B$6:$K$2185,4,0)</f>
        <v>Clallam</v>
      </c>
      <c r="B149" s="10" t="str">
        <f>VLOOKUP(D149,'Current OBD'!$B$6:$K$2185,3,0)</f>
        <v>05-121</v>
      </c>
      <c r="C149" s="9" t="str">
        <f>VLOOKUP(D149,'Current OBD'!$B$6:$K$2185,2,0)</f>
        <v>Port Angeles School District</v>
      </c>
      <c r="D149" s="24">
        <v>660336</v>
      </c>
      <c r="E149" s="9" t="str">
        <f>VLOOKUP(D149,'Current OBD'!$B$6:$K$2185,10,0)</f>
        <v>Port Angeles High School</v>
      </c>
      <c r="F149" s="11" t="str">
        <f>IF(VLOOKUP(D149,'Current OBD'!$B$6:$AK$2185,23,0)="Yes","PK"," ")</f>
        <v xml:space="preserve"> </v>
      </c>
      <c r="G149" s="11" t="str">
        <f>IF(VLOOKUP(D149,'Current OBD'!$B$6:$AK$2185,24,0)="Yes","K"," ")</f>
        <v xml:space="preserve"> </v>
      </c>
      <c r="H149" s="11" t="str">
        <f>IF(VLOOKUP(D149,'Current OBD'!$B$6:$AK$2185,25,0)="Yes",1," ")</f>
        <v xml:space="preserve"> </v>
      </c>
      <c r="I149" s="11" t="str">
        <f>IF(VLOOKUP(D149,'Current OBD'!$B$6:$AK$2185,26,0)="Yes","2"," ")</f>
        <v xml:space="preserve"> </v>
      </c>
      <c r="J149" s="11" t="str">
        <f>IF(VLOOKUP(D149,'Current OBD'!$B$6:$AK$2185,27,0)="Yes","3"," ")</f>
        <v xml:space="preserve"> </v>
      </c>
      <c r="K149" s="11" t="str">
        <f>IF(VLOOKUP(D149,'Current OBD'!$B$6:$AK$2185,28,0)="Yes","4"," ")</f>
        <v xml:space="preserve"> </v>
      </c>
      <c r="L149" s="11" t="str">
        <f>IF(VLOOKUP(D149,'Current OBD'!$B$6:$AK$2185,29,0)="Yes","5"," ")</f>
        <v xml:space="preserve"> </v>
      </c>
      <c r="M149" s="11" t="str">
        <f>IF(VLOOKUP(D149,'Current OBD'!$B$6:$AK$2185,30,0)="Yes","6"," ")</f>
        <v xml:space="preserve"> </v>
      </c>
      <c r="N149" s="11" t="str">
        <f>IF(VLOOKUP(D149,'Current OBD'!$B$6:$AK$2185,31,0)="Yes","7"," ")</f>
        <v xml:space="preserve"> </v>
      </c>
      <c r="O149" s="11" t="str">
        <f>IF(VLOOKUP(D149,'Current OBD'!$B$6:$AK$2185,32,0)="Yes","8"," ")</f>
        <v xml:space="preserve"> </v>
      </c>
      <c r="P149" s="11" t="str">
        <f>IF(VLOOKUP(D149,'Current OBD'!$B$6:$AK$2185,33,0)="Yes","9"," ")</f>
        <v>9</v>
      </c>
      <c r="Q149" s="11" t="str">
        <f>IF(VLOOKUP(D149,'Current OBD'!$B$6:$AK$2185,34,0)="Yes","10"," ")</f>
        <v>10</v>
      </c>
      <c r="R149" s="11" t="str">
        <f>IF(VLOOKUP(D149,'Current OBD'!$B$6:$AK$2185,35,0)="Yes","11"," ")</f>
        <v>11</v>
      </c>
      <c r="S149" s="11" t="str">
        <f>IF(VLOOKUP(D149,'Current OBD'!$B$6:$AK$2185,36,0)="Yes","12"," ")</f>
        <v>12</v>
      </c>
      <c r="T149" s="13">
        <f>VLOOKUP(D149,Pivot!$B$4:$F$2181,2,0)</f>
        <v>582</v>
      </c>
      <c r="U149" s="13">
        <f>VLOOKUP(D149,Pivot!$B$4:$F$2181,3,0)</f>
        <v>0</v>
      </c>
      <c r="V149" s="13">
        <f>VLOOKUP(D149,Pivot!$B$4:$F$2181,4,0)</f>
        <v>983</v>
      </c>
      <c r="W149" s="46">
        <f>IFERROR(VLOOKUP(D149,Pivot!$B$4:$H$2181,5,0),"")</f>
        <v>0.59209999999999996</v>
      </c>
      <c r="X149" s="51">
        <f>IFERROR(VLOOKUP(D149,Pivot!$B$4:$H$2181,6,0),"")</f>
        <v>0</v>
      </c>
      <c r="Y149" s="46">
        <f>IFERROR(VLOOKUP(D149,Pivot!$B$4:$H$2181,7,0),"")</f>
        <v>0.59209999999999996</v>
      </c>
    </row>
    <row r="150" spans="1:25" ht="15" customHeight="1" outlineLevel="2">
      <c r="A150" s="10" t="str">
        <f>VLOOKUP(D150,'Current OBD'!$B$6:$K$2185,4,0)</f>
        <v>Clallam</v>
      </c>
      <c r="B150" s="10" t="str">
        <f>VLOOKUP(D150,'Current OBD'!$B$6:$K$2185,3,0)</f>
        <v>05-121</v>
      </c>
      <c r="C150" s="9" t="str">
        <f>VLOOKUP(D150,'Current OBD'!$B$6:$K$2185,2,0)</f>
        <v>Port Angeles School District</v>
      </c>
      <c r="D150" s="24">
        <v>660337</v>
      </c>
      <c r="E150" s="9" t="str">
        <f>VLOOKUP(D150,'Current OBD'!$B$6:$K$2185,10,0)</f>
        <v>Roosevelt Elementary School (formerly Roosevelt Middle)</v>
      </c>
      <c r="F150" s="11" t="str">
        <f>IF(VLOOKUP(D150,'Current OBD'!$B$6:$AK$2185,23,0)="Yes","PK"," ")</f>
        <v>PK</v>
      </c>
      <c r="G150" s="11" t="str">
        <f>IF(VLOOKUP(D150,'Current OBD'!$B$6:$AK$2185,24,0)="Yes","K"," ")</f>
        <v>K</v>
      </c>
      <c r="H150" s="11">
        <f>IF(VLOOKUP(D150,'Current OBD'!$B$6:$AK$2185,25,0)="Yes",1," ")</f>
        <v>1</v>
      </c>
      <c r="I150" s="11" t="str">
        <f>IF(VLOOKUP(D150,'Current OBD'!$B$6:$AK$2185,26,0)="Yes","2"," ")</f>
        <v>2</v>
      </c>
      <c r="J150" s="11" t="str">
        <f>IF(VLOOKUP(D150,'Current OBD'!$B$6:$AK$2185,27,0)="Yes","3"," ")</f>
        <v>3</v>
      </c>
      <c r="K150" s="11" t="str">
        <f>IF(VLOOKUP(D150,'Current OBD'!$B$6:$AK$2185,28,0)="Yes","4"," ")</f>
        <v>4</v>
      </c>
      <c r="L150" s="11" t="str">
        <f>IF(VLOOKUP(D150,'Current OBD'!$B$6:$AK$2185,29,0)="Yes","5"," ")</f>
        <v>5</v>
      </c>
      <c r="M150" s="11" t="str">
        <f>IF(VLOOKUP(D150,'Current OBD'!$B$6:$AK$2185,30,0)="Yes","6"," ")</f>
        <v>6</v>
      </c>
      <c r="N150" s="11" t="str">
        <f>IF(VLOOKUP(D150,'Current OBD'!$B$6:$AK$2185,31,0)="Yes","7"," ")</f>
        <v xml:space="preserve"> </v>
      </c>
      <c r="O150" s="11" t="str">
        <f>IF(VLOOKUP(D150,'Current OBD'!$B$6:$AK$2185,32,0)="Yes","8"," ")</f>
        <v xml:space="preserve"> </v>
      </c>
      <c r="P150" s="11" t="str">
        <f>IF(VLOOKUP(D150,'Current OBD'!$B$6:$AK$2185,33,0)="Yes","9"," ")</f>
        <v xml:space="preserve"> </v>
      </c>
      <c r="Q150" s="11" t="str">
        <f>IF(VLOOKUP(D150,'Current OBD'!$B$6:$AK$2185,34,0)="Yes","10"," ")</f>
        <v xml:space="preserve"> </v>
      </c>
      <c r="R150" s="11" t="str">
        <f>IF(VLOOKUP(D150,'Current OBD'!$B$6:$AK$2185,35,0)="Yes","11"," ")</f>
        <v xml:space="preserve"> </v>
      </c>
      <c r="S150" s="11" t="str">
        <f>IF(VLOOKUP(D150,'Current OBD'!$B$6:$AK$2185,36,0)="Yes","12"," ")</f>
        <v xml:space="preserve"> </v>
      </c>
      <c r="T150" s="13">
        <f>VLOOKUP(D150,Pivot!$B$4:$F$2181,2,0)</f>
        <v>285</v>
      </c>
      <c r="U150" s="13">
        <f>VLOOKUP(D150,Pivot!$B$4:$F$2181,3,0)</f>
        <v>0</v>
      </c>
      <c r="V150" s="13">
        <f>VLOOKUP(D150,Pivot!$B$4:$F$2181,4,0)</f>
        <v>413</v>
      </c>
      <c r="W150" s="46">
        <f>IFERROR(VLOOKUP(D150,Pivot!$B$4:$H$2181,5,0),"")</f>
        <v>0.69010000000000005</v>
      </c>
      <c r="X150" s="51">
        <f>IFERROR(VLOOKUP(D150,Pivot!$B$4:$H$2181,6,0),"")</f>
        <v>0</v>
      </c>
      <c r="Y150" s="46">
        <f>IFERROR(VLOOKUP(D150,Pivot!$B$4:$H$2181,7,0),"")</f>
        <v>0.69010000000000005</v>
      </c>
    </row>
    <row r="151" spans="1:25" ht="15" customHeight="1" outlineLevel="2">
      <c r="A151" s="10" t="str">
        <f>VLOOKUP(D151,'Current OBD'!$B$6:$K$2185,4,0)</f>
        <v>Clallam</v>
      </c>
      <c r="B151" s="10" t="str">
        <f>VLOOKUP(D151,'Current OBD'!$B$6:$K$2185,3,0)</f>
        <v>05-121</v>
      </c>
      <c r="C151" s="9" t="str">
        <f>VLOOKUP(D151,'Current OBD'!$B$6:$K$2185,2,0)</f>
        <v>Port Angeles School District</v>
      </c>
      <c r="D151" s="24">
        <v>660338</v>
      </c>
      <c r="E151" s="9" t="str">
        <f>VLOOKUP(D151,'Current OBD'!$B$6:$K$2185,10,0)</f>
        <v>Stevens Middle School</v>
      </c>
      <c r="F151" s="11" t="str">
        <f>IF(VLOOKUP(D151,'Current OBD'!$B$6:$AK$2185,23,0)="Yes","PK"," ")</f>
        <v xml:space="preserve"> </v>
      </c>
      <c r="G151" s="11" t="str">
        <f>IF(VLOOKUP(D151,'Current OBD'!$B$6:$AK$2185,24,0)="Yes","K"," ")</f>
        <v xml:space="preserve"> </v>
      </c>
      <c r="H151" s="11" t="str">
        <f>IF(VLOOKUP(D151,'Current OBD'!$B$6:$AK$2185,25,0)="Yes",1," ")</f>
        <v xml:space="preserve"> </v>
      </c>
      <c r="I151" s="11" t="str">
        <f>IF(VLOOKUP(D151,'Current OBD'!$B$6:$AK$2185,26,0)="Yes","2"," ")</f>
        <v xml:space="preserve"> </v>
      </c>
      <c r="J151" s="11" t="str">
        <f>IF(VLOOKUP(D151,'Current OBD'!$B$6:$AK$2185,27,0)="Yes","3"," ")</f>
        <v xml:space="preserve"> </v>
      </c>
      <c r="K151" s="11" t="str">
        <f>IF(VLOOKUP(D151,'Current OBD'!$B$6:$AK$2185,28,0)="Yes","4"," ")</f>
        <v xml:space="preserve"> </v>
      </c>
      <c r="L151" s="11" t="str">
        <f>IF(VLOOKUP(D151,'Current OBD'!$B$6:$AK$2185,29,0)="Yes","5"," ")</f>
        <v xml:space="preserve"> </v>
      </c>
      <c r="M151" s="11" t="str">
        <f>IF(VLOOKUP(D151,'Current OBD'!$B$6:$AK$2185,30,0)="Yes","6"," ")</f>
        <v xml:space="preserve"> </v>
      </c>
      <c r="N151" s="11" t="str">
        <f>IF(VLOOKUP(D151,'Current OBD'!$B$6:$AK$2185,31,0)="Yes","7"," ")</f>
        <v>7</v>
      </c>
      <c r="O151" s="11" t="str">
        <f>IF(VLOOKUP(D151,'Current OBD'!$B$6:$AK$2185,32,0)="Yes","8"," ")</f>
        <v>8</v>
      </c>
      <c r="P151" s="11" t="str">
        <f>IF(VLOOKUP(D151,'Current OBD'!$B$6:$AK$2185,33,0)="Yes","9"," ")</f>
        <v xml:space="preserve"> </v>
      </c>
      <c r="Q151" s="11" t="str">
        <f>IF(VLOOKUP(D151,'Current OBD'!$B$6:$AK$2185,34,0)="Yes","10"," ")</f>
        <v xml:space="preserve"> </v>
      </c>
      <c r="R151" s="11" t="str">
        <f>IF(VLOOKUP(D151,'Current OBD'!$B$6:$AK$2185,35,0)="Yes","11"," ")</f>
        <v xml:space="preserve"> </v>
      </c>
      <c r="S151" s="11" t="str">
        <f>IF(VLOOKUP(D151,'Current OBD'!$B$6:$AK$2185,36,0)="Yes","12"," ")</f>
        <v xml:space="preserve"> </v>
      </c>
      <c r="T151" s="13">
        <f>VLOOKUP(D151,Pivot!$B$4:$F$2181,2,0)</f>
        <v>340</v>
      </c>
      <c r="U151" s="13">
        <f>VLOOKUP(D151,Pivot!$B$4:$F$2181,3,0)</f>
        <v>0</v>
      </c>
      <c r="V151" s="13">
        <f>VLOOKUP(D151,Pivot!$B$4:$F$2181,4,0)</f>
        <v>494</v>
      </c>
      <c r="W151" s="46">
        <f>IFERROR(VLOOKUP(D151,Pivot!$B$4:$H$2181,5,0),"")</f>
        <v>0.68830000000000002</v>
      </c>
      <c r="X151" s="51">
        <f>IFERROR(VLOOKUP(D151,Pivot!$B$4:$H$2181,6,0),"")</f>
        <v>0</v>
      </c>
      <c r="Y151" s="46">
        <f>IFERROR(VLOOKUP(D151,Pivot!$B$4:$H$2181,7,0),"")</f>
        <v>0.68830000000000002</v>
      </c>
    </row>
    <row r="152" spans="1:25" ht="15" customHeight="1" outlineLevel="1">
      <c r="A152" s="27"/>
      <c r="B152" s="27"/>
      <c r="C152" s="30" t="s">
        <v>5640</v>
      </c>
      <c r="D152" s="27"/>
      <c r="E152" s="26"/>
      <c r="F152" s="29"/>
      <c r="G152" s="29"/>
      <c r="H152" s="29"/>
      <c r="I152" s="29"/>
      <c r="J152" s="29"/>
      <c r="K152" s="29"/>
      <c r="L152" s="29"/>
      <c r="M152" s="29"/>
      <c r="N152" s="29"/>
      <c r="O152" s="29"/>
      <c r="P152" s="29"/>
      <c r="Q152" s="29"/>
      <c r="R152" s="29"/>
      <c r="S152" s="29"/>
      <c r="T152" s="43">
        <f>SUBTOTAL(9,T144:T151)</f>
        <v>2281</v>
      </c>
      <c r="U152" s="43">
        <f>SUBTOTAL(9,U144:U151)</f>
        <v>0</v>
      </c>
      <c r="V152" s="43">
        <f>SUBTOTAL(9,V144:V151)</f>
        <v>3308</v>
      </c>
      <c r="W152" s="47"/>
      <c r="X152" s="52"/>
      <c r="Y152" s="56">
        <f>(T152+U152)/V152</f>
        <v>0.68954050785973398</v>
      </c>
    </row>
    <row r="153" spans="1:25" ht="15" customHeight="1" outlineLevel="2">
      <c r="A153" s="10" t="str">
        <f>VLOOKUP(D153,'Current OBD'!$B$6:$K$2185,4,0)</f>
        <v>Clallam</v>
      </c>
      <c r="B153" s="10" t="str">
        <f>VLOOKUP(D153,'Current OBD'!$B$6:$K$2185,3,0)</f>
        <v>05-313</v>
      </c>
      <c r="C153" s="9" t="str">
        <f>VLOOKUP(D153,'Current OBD'!$B$6:$K$2185,2,0)</f>
        <v>Crescent School District</v>
      </c>
      <c r="D153" s="24">
        <v>661195</v>
      </c>
      <c r="E153" s="9" t="str">
        <f>VLOOKUP(D153,'Current OBD'!$B$6:$K$2185,10,0)</f>
        <v>Crescent School K-12</v>
      </c>
      <c r="F153" s="11" t="str">
        <f>IF(VLOOKUP(D153,'Current OBD'!$B$6:$AK$2185,23,0)="Yes","PK"," ")</f>
        <v xml:space="preserve"> </v>
      </c>
      <c r="G153" s="11" t="str">
        <f>IF(VLOOKUP(D153,'Current OBD'!$B$6:$AK$2185,24,0)="Yes","K"," ")</f>
        <v>K</v>
      </c>
      <c r="H153" s="11">
        <f>IF(VLOOKUP(D153,'Current OBD'!$B$6:$AK$2185,25,0)="Yes",1," ")</f>
        <v>1</v>
      </c>
      <c r="I153" s="11" t="str">
        <f>IF(VLOOKUP(D153,'Current OBD'!$B$6:$AK$2185,26,0)="Yes","2"," ")</f>
        <v>2</v>
      </c>
      <c r="J153" s="11" t="str">
        <f>IF(VLOOKUP(D153,'Current OBD'!$B$6:$AK$2185,27,0)="Yes","3"," ")</f>
        <v>3</v>
      </c>
      <c r="K153" s="11" t="str">
        <f>IF(VLOOKUP(D153,'Current OBD'!$B$6:$AK$2185,28,0)="Yes","4"," ")</f>
        <v>4</v>
      </c>
      <c r="L153" s="11" t="str">
        <f>IF(VLOOKUP(D153,'Current OBD'!$B$6:$AK$2185,29,0)="Yes","5"," ")</f>
        <v>5</v>
      </c>
      <c r="M153" s="11" t="str">
        <f>IF(VLOOKUP(D153,'Current OBD'!$B$6:$AK$2185,30,0)="Yes","6"," ")</f>
        <v>6</v>
      </c>
      <c r="N153" s="11" t="str">
        <f>IF(VLOOKUP(D153,'Current OBD'!$B$6:$AK$2185,31,0)="Yes","7"," ")</f>
        <v>7</v>
      </c>
      <c r="O153" s="11" t="str">
        <f>IF(VLOOKUP(D153,'Current OBD'!$B$6:$AK$2185,32,0)="Yes","8"," ")</f>
        <v>8</v>
      </c>
      <c r="P153" s="11" t="str">
        <f>IF(VLOOKUP(D153,'Current OBD'!$B$6:$AK$2185,33,0)="Yes","9"," ")</f>
        <v>9</v>
      </c>
      <c r="Q153" s="11" t="str">
        <f>IF(VLOOKUP(D153,'Current OBD'!$B$6:$AK$2185,34,0)="Yes","10"," ")</f>
        <v>10</v>
      </c>
      <c r="R153" s="11" t="str">
        <f>IF(VLOOKUP(D153,'Current OBD'!$B$6:$AK$2185,35,0)="Yes","11"," ")</f>
        <v>11</v>
      </c>
      <c r="S153" s="11" t="str">
        <f>IF(VLOOKUP(D153,'Current OBD'!$B$6:$AK$2185,36,0)="Yes","12"," ")</f>
        <v>12</v>
      </c>
      <c r="T153" s="13">
        <f>VLOOKUP(D153,Pivot!$B$4:$F$2181,2,0)</f>
        <v>79</v>
      </c>
      <c r="U153" s="13">
        <f>VLOOKUP(D153,Pivot!$B$4:$F$2181,3,0)</f>
        <v>33</v>
      </c>
      <c r="V153" s="13">
        <f>VLOOKUP(D153,Pivot!$B$4:$F$2181,4,0)</f>
        <v>217</v>
      </c>
      <c r="W153" s="46">
        <f>IFERROR(VLOOKUP(D153,Pivot!$B$4:$H$2181,5,0),"")</f>
        <v>0.36409999999999998</v>
      </c>
      <c r="X153" s="51">
        <f>IFERROR(VLOOKUP(D153,Pivot!$B$4:$H$2181,6,0),"")</f>
        <v>0.15210000000000001</v>
      </c>
      <c r="Y153" s="46">
        <f>IFERROR(VLOOKUP(D153,Pivot!$B$4:$H$2181,7,0),"")</f>
        <v>0.5161</v>
      </c>
    </row>
    <row r="154" spans="1:25" ht="15" customHeight="1" outlineLevel="1">
      <c r="A154" s="27"/>
      <c r="B154" s="27"/>
      <c r="C154" s="30" t="s">
        <v>5641</v>
      </c>
      <c r="D154" s="27"/>
      <c r="E154" s="26"/>
      <c r="F154" s="29"/>
      <c r="G154" s="29"/>
      <c r="H154" s="29"/>
      <c r="I154" s="29"/>
      <c r="J154" s="29"/>
      <c r="K154" s="29"/>
      <c r="L154" s="29"/>
      <c r="M154" s="29"/>
      <c r="N154" s="29"/>
      <c r="O154" s="29"/>
      <c r="P154" s="29"/>
      <c r="Q154" s="29"/>
      <c r="R154" s="29"/>
      <c r="S154" s="29"/>
      <c r="T154" s="43">
        <f>SUBTOTAL(9,T153:T153)</f>
        <v>79</v>
      </c>
      <c r="U154" s="43">
        <f>SUBTOTAL(9,U153:U153)</f>
        <v>33</v>
      </c>
      <c r="V154" s="43">
        <f>SUBTOTAL(9,V153:V153)</f>
        <v>217</v>
      </c>
      <c r="W154" s="47"/>
      <c r="X154" s="52"/>
      <c r="Y154" s="56">
        <f>(T154+U154)/V154</f>
        <v>0.5161290322580645</v>
      </c>
    </row>
    <row r="155" spans="1:25" ht="15" customHeight="1" outlineLevel="2">
      <c r="A155" s="10" t="str">
        <f>VLOOKUP(D155,'Current OBD'!$B$6:$K$2185,4,0)</f>
        <v>Clallam</v>
      </c>
      <c r="B155" s="10" t="str">
        <f>VLOOKUP(D155,'Current OBD'!$B$6:$K$2185,3,0)</f>
        <v>05-323</v>
      </c>
      <c r="C155" s="9" t="str">
        <f>VLOOKUP(D155,'Current OBD'!$B$6:$K$2185,2,0)</f>
        <v>Sequim School District</v>
      </c>
      <c r="D155" s="24">
        <v>661199</v>
      </c>
      <c r="E155" s="9" t="str">
        <f>VLOOKUP(D155,'Current OBD'!$B$6:$K$2185,10,0)</f>
        <v>Greywolf Elementary</v>
      </c>
      <c r="F155" s="11" t="str">
        <f>IF(VLOOKUP(D155,'Current OBD'!$B$6:$AK$2185,23,0)="Yes","PK"," ")</f>
        <v xml:space="preserve"> </v>
      </c>
      <c r="G155" s="11" t="str">
        <f>IF(VLOOKUP(D155,'Current OBD'!$B$6:$AK$2185,24,0)="Yes","K"," ")</f>
        <v>K</v>
      </c>
      <c r="H155" s="11">
        <f>IF(VLOOKUP(D155,'Current OBD'!$B$6:$AK$2185,25,0)="Yes",1," ")</f>
        <v>1</v>
      </c>
      <c r="I155" s="11" t="str">
        <f>IF(VLOOKUP(D155,'Current OBD'!$B$6:$AK$2185,26,0)="Yes","2"," ")</f>
        <v>2</v>
      </c>
      <c r="J155" s="11" t="str">
        <f>IF(VLOOKUP(D155,'Current OBD'!$B$6:$AK$2185,27,0)="Yes","3"," ")</f>
        <v>3</v>
      </c>
      <c r="K155" s="11" t="str">
        <f>IF(VLOOKUP(D155,'Current OBD'!$B$6:$AK$2185,28,0)="Yes","4"," ")</f>
        <v>4</v>
      </c>
      <c r="L155" s="11" t="str">
        <f>IF(VLOOKUP(D155,'Current OBD'!$B$6:$AK$2185,29,0)="Yes","5"," ")</f>
        <v>5</v>
      </c>
      <c r="M155" s="11" t="str">
        <f>IF(VLOOKUP(D155,'Current OBD'!$B$6:$AK$2185,30,0)="Yes","6"," ")</f>
        <v xml:space="preserve"> </v>
      </c>
      <c r="N155" s="11" t="str">
        <f>IF(VLOOKUP(D155,'Current OBD'!$B$6:$AK$2185,31,0)="Yes","7"," ")</f>
        <v xml:space="preserve"> </v>
      </c>
      <c r="O155" s="11" t="str">
        <f>IF(VLOOKUP(D155,'Current OBD'!$B$6:$AK$2185,32,0)="Yes","8"," ")</f>
        <v xml:space="preserve"> </v>
      </c>
      <c r="P155" s="11" t="str">
        <f>IF(VLOOKUP(D155,'Current OBD'!$B$6:$AK$2185,33,0)="Yes","9"," ")</f>
        <v xml:space="preserve"> </v>
      </c>
      <c r="Q155" s="11" t="str">
        <f>IF(VLOOKUP(D155,'Current OBD'!$B$6:$AK$2185,34,0)="Yes","10"," ")</f>
        <v xml:space="preserve"> </v>
      </c>
      <c r="R155" s="11" t="str">
        <f>IF(VLOOKUP(D155,'Current OBD'!$B$6:$AK$2185,35,0)="Yes","11"," ")</f>
        <v xml:space="preserve"> </v>
      </c>
      <c r="S155" s="11" t="str">
        <f>IF(VLOOKUP(D155,'Current OBD'!$B$6:$AK$2185,36,0)="Yes","12"," ")</f>
        <v xml:space="preserve"> </v>
      </c>
      <c r="T155" s="13">
        <f>VLOOKUP(D155,Pivot!$B$4:$F$2181,2,0)</f>
        <v>159</v>
      </c>
      <c r="U155" s="13">
        <f>VLOOKUP(D155,Pivot!$B$4:$F$2181,3,0)</f>
        <v>52</v>
      </c>
      <c r="V155" s="13">
        <f>VLOOKUP(D155,Pivot!$B$4:$F$2181,4,0)</f>
        <v>534</v>
      </c>
      <c r="W155" s="46">
        <f>IFERROR(VLOOKUP(D155,Pivot!$B$4:$H$2181,5,0),"")</f>
        <v>0.29780000000000001</v>
      </c>
      <c r="X155" s="51">
        <f>IFERROR(VLOOKUP(D155,Pivot!$B$4:$H$2181,6,0),"")</f>
        <v>9.74E-2</v>
      </c>
      <c r="Y155" s="46">
        <f>IFERROR(VLOOKUP(D155,Pivot!$B$4:$H$2181,7,0),"")</f>
        <v>0.39510000000000001</v>
      </c>
    </row>
    <row r="156" spans="1:25" ht="15" customHeight="1" outlineLevel="2">
      <c r="A156" s="10" t="str">
        <f>VLOOKUP(D156,'Current OBD'!$B$6:$K$2185,4,0)</f>
        <v>Clallam</v>
      </c>
      <c r="B156" s="10" t="str">
        <f>VLOOKUP(D156,'Current OBD'!$B$6:$K$2185,3,0)</f>
        <v>05-323</v>
      </c>
      <c r="C156" s="9" t="str">
        <f>VLOOKUP(D156,'Current OBD'!$B$6:$K$2185,2,0)</f>
        <v>Sequim School District</v>
      </c>
      <c r="D156" s="24">
        <v>661198</v>
      </c>
      <c r="E156" s="9" t="str">
        <f>VLOOKUP(D156,'Current OBD'!$B$6:$K$2185,10,0)</f>
        <v>Helen Haller Elementary</v>
      </c>
      <c r="F156" s="11" t="str">
        <f>IF(VLOOKUP(D156,'Current OBD'!$B$6:$AK$2185,23,0)="Yes","PK"," ")</f>
        <v>PK</v>
      </c>
      <c r="G156" s="11" t="str">
        <f>IF(VLOOKUP(D156,'Current OBD'!$B$6:$AK$2185,24,0)="Yes","K"," ")</f>
        <v>K</v>
      </c>
      <c r="H156" s="11">
        <f>IF(VLOOKUP(D156,'Current OBD'!$B$6:$AK$2185,25,0)="Yes",1," ")</f>
        <v>1</v>
      </c>
      <c r="I156" s="11" t="str">
        <f>IF(VLOOKUP(D156,'Current OBD'!$B$6:$AK$2185,26,0)="Yes","2"," ")</f>
        <v>2</v>
      </c>
      <c r="J156" s="11" t="str">
        <f>IF(VLOOKUP(D156,'Current OBD'!$B$6:$AK$2185,27,0)="Yes","3"," ")</f>
        <v>3</v>
      </c>
      <c r="K156" s="11" t="str">
        <f>IF(VLOOKUP(D156,'Current OBD'!$B$6:$AK$2185,28,0)="Yes","4"," ")</f>
        <v>4</v>
      </c>
      <c r="L156" s="11" t="str">
        <f>IF(VLOOKUP(D156,'Current OBD'!$B$6:$AK$2185,29,0)="Yes","5"," ")</f>
        <v>5</v>
      </c>
      <c r="M156" s="11" t="str">
        <f>IF(VLOOKUP(D156,'Current OBD'!$B$6:$AK$2185,30,0)="Yes","6"," ")</f>
        <v xml:space="preserve"> </v>
      </c>
      <c r="N156" s="11" t="str">
        <f>IF(VLOOKUP(D156,'Current OBD'!$B$6:$AK$2185,31,0)="Yes","7"," ")</f>
        <v xml:space="preserve"> </v>
      </c>
      <c r="O156" s="11" t="str">
        <f>IF(VLOOKUP(D156,'Current OBD'!$B$6:$AK$2185,32,0)="Yes","8"," ")</f>
        <v xml:space="preserve"> </v>
      </c>
      <c r="P156" s="11" t="str">
        <f>IF(VLOOKUP(D156,'Current OBD'!$B$6:$AK$2185,33,0)="Yes","9"," ")</f>
        <v xml:space="preserve"> </v>
      </c>
      <c r="Q156" s="11" t="str">
        <f>IF(VLOOKUP(D156,'Current OBD'!$B$6:$AK$2185,34,0)="Yes","10"," ")</f>
        <v xml:space="preserve"> </v>
      </c>
      <c r="R156" s="11" t="str">
        <f>IF(VLOOKUP(D156,'Current OBD'!$B$6:$AK$2185,35,0)="Yes","11"," ")</f>
        <v xml:space="preserve"> </v>
      </c>
      <c r="S156" s="11" t="str">
        <f>IF(VLOOKUP(D156,'Current OBD'!$B$6:$AK$2185,36,0)="Yes","12"," ")</f>
        <v xml:space="preserve"> </v>
      </c>
      <c r="T156" s="13">
        <f>VLOOKUP(D156,Pivot!$B$4:$F$2181,2,0)</f>
        <v>379</v>
      </c>
      <c r="U156" s="13">
        <f>VLOOKUP(D156,Pivot!$B$4:$F$2181,3,0)</f>
        <v>0</v>
      </c>
      <c r="V156" s="13">
        <f>VLOOKUP(D156,Pivot!$B$4:$F$2181,4,0)</f>
        <v>546</v>
      </c>
      <c r="W156" s="46">
        <f>IFERROR(VLOOKUP(D156,Pivot!$B$4:$H$2181,5,0),"")</f>
        <v>0.69410000000000005</v>
      </c>
      <c r="X156" s="51">
        <f>IFERROR(VLOOKUP(D156,Pivot!$B$4:$H$2181,6,0),"")</f>
        <v>0</v>
      </c>
      <c r="Y156" s="46">
        <f>IFERROR(VLOOKUP(D156,Pivot!$B$4:$H$2181,7,0),"")</f>
        <v>0.69410000000000005</v>
      </c>
    </row>
    <row r="157" spans="1:25" ht="15" customHeight="1" outlineLevel="2">
      <c r="A157" s="10" t="str">
        <f>VLOOKUP(D157,'Current OBD'!$B$6:$K$2185,4,0)</f>
        <v>Clallam</v>
      </c>
      <c r="B157" s="10" t="str">
        <f>VLOOKUP(D157,'Current OBD'!$B$6:$K$2185,3,0)</f>
        <v>05-323</v>
      </c>
      <c r="C157" s="9" t="str">
        <f>VLOOKUP(D157,'Current OBD'!$B$6:$K$2185,2,0)</f>
        <v>Sequim School District</v>
      </c>
      <c r="D157" s="24">
        <v>661200</v>
      </c>
      <c r="E157" s="9" t="str">
        <f>VLOOKUP(D157,'Current OBD'!$B$6:$K$2185,10,0)</f>
        <v>Sequim Community School</v>
      </c>
      <c r="F157" s="11" t="str">
        <f>IF(VLOOKUP(D157,'Current OBD'!$B$6:$AK$2185,23,0)="Yes","PK"," ")</f>
        <v xml:space="preserve"> </v>
      </c>
      <c r="G157" s="11" t="str">
        <f>IF(VLOOKUP(D157,'Current OBD'!$B$6:$AK$2185,24,0)="Yes","K"," ")</f>
        <v>K</v>
      </c>
      <c r="H157" s="11">
        <f>IF(VLOOKUP(D157,'Current OBD'!$B$6:$AK$2185,25,0)="Yes",1," ")</f>
        <v>1</v>
      </c>
      <c r="I157" s="11" t="str">
        <f>IF(VLOOKUP(D157,'Current OBD'!$B$6:$AK$2185,26,0)="Yes","2"," ")</f>
        <v>2</v>
      </c>
      <c r="J157" s="11" t="str">
        <f>IF(VLOOKUP(D157,'Current OBD'!$B$6:$AK$2185,27,0)="Yes","3"," ")</f>
        <v>3</v>
      </c>
      <c r="K157" s="11" t="str">
        <f>IF(VLOOKUP(D157,'Current OBD'!$B$6:$AK$2185,28,0)="Yes","4"," ")</f>
        <v>4</v>
      </c>
      <c r="L157" s="11" t="str">
        <f>IF(VLOOKUP(D157,'Current OBD'!$B$6:$AK$2185,29,0)="Yes","5"," ")</f>
        <v>5</v>
      </c>
      <c r="M157" s="11" t="str">
        <f>IF(VLOOKUP(D157,'Current OBD'!$B$6:$AK$2185,30,0)="Yes","6"," ")</f>
        <v>6</v>
      </c>
      <c r="N157" s="11" t="str">
        <f>IF(VLOOKUP(D157,'Current OBD'!$B$6:$AK$2185,31,0)="Yes","7"," ")</f>
        <v>7</v>
      </c>
      <c r="O157" s="11" t="str">
        <f>IF(VLOOKUP(D157,'Current OBD'!$B$6:$AK$2185,32,0)="Yes","8"," ")</f>
        <v>8</v>
      </c>
      <c r="P157" s="11" t="str">
        <f>IF(VLOOKUP(D157,'Current OBD'!$B$6:$AK$2185,33,0)="Yes","9"," ")</f>
        <v>9</v>
      </c>
      <c r="Q157" s="11" t="str">
        <f>IF(VLOOKUP(D157,'Current OBD'!$B$6:$AK$2185,34,0)="Yes","10"," ")</f>
        <v>10</v>
      </c>
      <c r="R157" s="11" t="str">
        <f>IF(VLOOKUP(D157,'Current OBD'!$B$6:$AK$2185,35,0)="Yes","11"," ")</f>
        <v>11</v>
      </c>
      <c r="S157" s="11" t="str">
        <f>IF(VLOOKUP(D157,'Current OBD'!$B$6:$AK$2185,36,0)="Yes","12"," ")</f>
        <v>12</v>
      </c>
      <c r="T157" s="13">
        <f>VLOOKUP(D157,Pivot!$B$4:$F$2181,2,0)</f>
        <v>29</v>
      </c>
      <c r="U157" s="13">
        <f>VLOOKUP(D157,Pivot!$B$4:$F$2181,3,0)</f>
        <v>14</v>
      </c>
      <c r="V157" s="13">
        <f>VLOOKUP(D157,Pivot!$B$4:$F$2181,4,0)</f>
        <v>98</v>
      </c>
      <c r="W157" s="46">
        <f>IFERROR(VLOOKUP(D157,Pivot!$B$4:$H$2181,5,0),"")</f>
        <v>0.2959</v>
      </c>
      <c r="X157" s="51">
        <f>IFERROR(VLOOKUP(D157,Pivot!$B$4:$H$2181,6,0),"")</f>
        <v>0.1429</v>
      </c>
      <c r="Y157" s="46">
        <f>IFERROR(VLOOKUP(D157,Pivot!$B$4:$H$2181,7,0),"")</f>
        <v>0.43880000000000002</v>
      </c>
    </row>
    <row r="158" spans="1:25" ht="15" customHeight="1" outlineLevel="2">
      <c r="A158" s="10" t="str">
        <f>VLOOKUP(D158,'Current OBD'!$B$6:$K$2185,4,0)</f>
        <v>Clallam</v>
      </c>
      <c r="B158" s="10" t="str">
        <f>VLOOKUP(D158,'Current OBD'!$B$6:$K$2185,3,0)</f>
        <v>05-323</v>
      </c>
      <c r="C158" s="9" t="str">
        <f>VLOOKUP(D158,'Current OBD'!$B$6:$K$2185,2,0)</f>
        <v>Sequim School District</v>
      </c>
      <c r="D158" s="24">
        <v>661196</v>
      </c>
      <c r="E158" s="9" t="str">
        <f>VLOOKUP(D158,'Current OBD'!$B$6:$K$2185,10,0)</f>
        <v>Sequim High School</v>
      </c>
      <c r="F158" s="11" t="str">
        <f>IF(VLOOKUP(D158,'Current OBD'!$B$6:$AK$2185,23,0)="Yes","PK"," ")</f>
        <v xml:space="preserve"> </v>
      </c>
      <c r="G158" s="11" t="str">
        <f>IF(VLOOKUP(D158,'Current OBD'!$B$6:$AK$2185,24,0)="Yes","K"," ")</f>
        <v xml:space="preserve"> </v>
      </c>
      <c r="H158" s="11" t="str">
        <f>IF(VLOOKUP(D158,'Current OBD'!$B$6:$AK$2185,25,0)="Yes",1," ")</f>
        <v xml:space="preserve"> </v>
      </c>
      <c r="I158" s="11" t="str">
        <f>IF(VLOOKUP(D158,'Current OBD'!$B$6:$AK$2185,26,0)="Yes","2"," ")</f>
        <v xml:space="preserve"> </v>
      </c>
      <c r="J158" s="11" t="str">
        <f>IF(VLOOKUP(D158,'Current OBD'!$B$6:$AK$2185,27,0)="Yes","3"," ")</f>
        <v xml:space="preserve"> </v>
      </c>
      <c r="K158" s="11" t="str">
        <f>IF(VLOOKUP(D158,'Current OBD'!$B$6:$AK$2185,28,0)="Yes","4"," ")</f>
        <v xml:space="preserve"> </v>
      </c>
      <c r="L158" s="11" t="str">
        <f>IF(VLOOKUP(D158,'Current OBD'!$B$6:$AK$2185,29,0)="Yes","5"," ")</f>
        <v xml:space="preserve"> </v>
      </c>
      <c r="M158" s="11" t="str">
        <f>IF(VLOOKUP(D158,'Current OBD'!$B$6:$AK$2185,30,0)="Yes","6"," ")</f>
        <v xml:space="preserve"> </v>
      </c>
      <c r="N158" s="11" t="str">
        <f>IF(VLOOKUP(D158,'Current OBD'!$B$6:$AK$2185,31,0)="Yes","7"," ")</f>
        <v xml:space="preserve"> </v>
      </c>
      <c r="O158" s="11" t="str">
        <f>IF(VLOOKUP(D158,'Current OBD'!$B$6:$AK$2185,32,0)="Yes","8"," ")</f>
        <v xml:space="preserve"> </v>
      </c>
      <c r="P158" s="11" t="str">
        <f>IF(VLOOKUP(D158,'Current OBD'!$B$6:$AK$2185,33,0)="Yes","9"," ")</f>
        <v>9</v>
      </c>
      <c r="Q158" s="11" t="str">
        <f>IF(VLOOKUP(D158,'Current OBD'!$B$6:$AK$2185,34,0)="Yes","10"," ")</f>
        <v>10</v>
      </c>
      <c r="R158" s="11" t="str">
        <f>IF(VLOOKUP(D158,'Current OBD'!$B$6:$AK$2185,35,0)="Yes","11"," ")</f>
        <v>11</v>
      </c>
      <c r="S158" s="11" t="str">
        <f>IF(VLOOKUP(D158,'Current OBD'!$B$6:$AK$2185,36,0)="Yes","12"," ")</f>
        <v>12</v>
      </c>
      <c r="T158" s="13">
        <f>VLOOKUP(D158,Pivot!$B$4:$F$2181,2,0)</f>
        <v>224</v>
      </c>
      <c r="U158" s="13">
        <f>VLOOKUP(D158,Pivot!$B$4:$F$2181,3,0)</f>
        <v>65</v>
      </c>
      <c r="V158" s="13">
        <f>VLOOKUP(D158,Pivot!$B$4:$F$2181,4,0)</f>
        <v>811</v>
      </c>
      <c r="W158" s="46">
        <f>IFERROR(VLOOKUP(D158,Pivot!$B$4:$H$2181,5,0),"")</f>
        <v>0.2762</v>
      </c>
      <c r="X158" s="51">
        <f>IFERROR(VLOOKUP(D158,Pivot!$B$4:$H$2181,6,0),"")</f>
        <v>8.0100000000000005E-2</v>
      </c>
      <c r="Y158" s="46">
        <f>IFERROR(VLOOKUP(D158,Pivot!$B$4:$H$2181,7,0),"")</f>
        <v>0.35639999999999999</v>
      </c>
    </row>
    <row r="159" spans="1:25" ht="15" customHeight="1" outlineLevel="2">
      <c r="A159" s="10" t="str">
        <f>VLOOKUP(D159,'Current OBD'!$B$6:$K$2185,4,0)</f>
        <v>Clallam</v>
      </c>
      <c r="B159" s="10" t="str">
        <f>VLOOKUP(D159,'Current OBD'!$B$6:$K$2185,3,0)</f>
        <v>05-323</v>
      </c>
      <c r="C159" s="9" t="str">
        <f>VLOOKUP(D159,'Current OBD'!$B$6:$K$2185,2,0)</f>
        <v>Sequim School District</v>
      </c>
      <c r="D159" s="24">
        <v>661197</v>
      </c>
      <c r="E159" s="9" t="str">
        <f>VLOOKUP(D159,'Current OBD'!$B$6:$K$2185,10,0)</f>
        <v>Sequim Middle School</v>
      </c>
      <c r="F159" s="11" t="str">
        <f>IF(VLOOKUP(D159,'Current OBD'!$B$6:$AK$2185,23,0)="Yes","PK"," ")</f>
        <v xml:space="preserve"> </v>
      </c>
      <c r="G159" s="11" t="str">
        <f>IF(VLOOKUP(D159,'Current OBD'!$B$6:$AK$2185,24,0)="Yes","K"," ")</f>
        <v xml:space="preserve"> </v>
      </c>
      <c r="H159" s="11" t="str">
        <f>IF(VLOOKUP(D159,'Current OBD'!$B$6:$AK$2185,25,0)="Yes",1," ")</f>
        <v xml:space="preserve"> </v>
      </c>
      <c r="I159" s="11" t="str">
        <f>IF(VLOOKUP(D159,'Current OBD'!$B$6:$AK$2185,26,0)="Yes","2"," ")</f>
        <v xml:space="preserve"> </v>
      </c>
      <c r="J159" s="11" t="str">
        <f>IF(VLOOKUP(D159,'Current OBD'!$B$6:$AK$2185,27,0)="Yes","3"," ")</f>
        <v xml:space="preserve"> </v>
      </c>
      <c r="K159" s="11" t="str">
        <f>IF(VLOOKUP(D159,'Current OBD'!$B$6:$AK$2185,28,0)="Yes","4"," ")</f>
        <v xml:space="preserve"> </v>
      </c>
      <c r="L159" s="11" t="str">
        <f>IF(VLOOKUP(D159,'Current OBD'!$B$6:$AK$2185,29,0)="Yes","5"," ")</f>
        <v xml:space="preserve"> </v>
      </c>
      <c r="M159" s="11" t="str">
        <f>IF(VLOOKUP(D159,'Current OBD'!$B$6:$AK$2185,30,0)="Yes","6"," ")</f>
        <v>6</v>
      </c>
      <c r="N159" s="11" t="str">
        <f>IF(VLOOKUP(D159,'Current OBD'!$B$6:$AK$2185,31,0)="Yes","7"," ")</f>
        <v>7</v>
      </c>
      <c r="O159" s="11" t="str">
        <f>IF(VLOOKUP(D159,'Current OBD'!$B$6:$AK$2185,32,0)="Yes","8"," ")</f>
        <v>8</v>
      </c>
      <c r="P159" s="11" t="str">
        <f>IF(VLOOKUP(D159,'Current OBD'!$B$6:$AK$2185,33,0)="Yes","9"," ")</f>
        <v xml:space="preserve"> </v>
      </c>
      <c r="Q159" s="11" t="str">
        <f>IF(VLOOKUP(D159,'Current OBD'!$B$6:$AK$2185,34,0)="Yes","10"," ")</f>
        <v xml:space="preserve"> </v>
      </c>
      <c r="R159" s="11" t="str">
        <f>IF(VLOOKUP(D159,'Current OBD'!$B$6:$AK$2185,35,0)="Yes","11"," ")</f>
        <v xml:space="preserve"> </v>
      </c>
      <c r="S159" s="11" t="str">
        <f>IF(VLOOKUP(D159,'Current OBD'!$B$6:$AK$2185,36,0)="Yes","12"," ")</f>
        <v xml:space="preserve"> </v>
      </c>
      <c r="T159" s="13">
        <f>VLOOKUP(D159,Pivot!$B$4:$F$2181,2,0)</f>
        <v>171</v>
      </c>
      <c r="U159" s="13">
        <f>VLOOKUP(D159,Pivot!$B$4:$F$2181,3,0)</f>
        <v>44</v>
      </c>
      <c r="V159" s="13">
        <f>VLOOKUP(D159,Pivot!$B$4:$F$2181,4,0)</f>
        <v>580</v>
      </c>
      <c r="W159" s="46">
        <f>IFERROR(VLOOKUP(D159,Pivot!$B$4:$H$2181,5,0),"")</f>
        <v>0.29480000000000001</v>
      </c>
      <c r="X159" s="51">
        <f>IFERROR(VLOOKUP(D159,Pivot!$B$4:$H$2181,6,0),"")</f>
        <v>7.5899999999999995E-2</v>
      </c>
      <c r="Y159" s="46">
        <f>IFERROR(VLOOKUP(D159,Pivot!$B$4:$H$2181,7,0),"")</f>
        <v>0.37069999999999997</v>
      </c>
    </row>
    <row r="160" spans="1:25" ht="15" customHeight="1" outlineLevel="1">
      <c r="A160" s="27"/>
      <c r="B160" s="27"/>
      <c r="C160" s="30" t="s">
        <v>5642</v>
      </c>
      <c r="D160" s="27"/>
      <c r="E160" s="26"/>
      <c r="F160" s="29"/>
      <c r="G160" s="29"/>
      <c r="H160" s="29"/>
      <c r="I160" s="29"/>
      <c r="J160" s="29"/>
      <c r="K160" s="29"/>
      <c r="L160" s="29"/>
      <c r="M160" s="29"/>
      <c r="N160" s="29"/>
      <c r="O160" s="29"/>
      <c r="P160" s="29"/>
      <c r="Q160" s="29"/>
      <c r="R160" s="29"/>
      <c r="S160" s="29"/>
      <c r="T160" s="43">
        <f>SUBTOTAL(9,T155:T159)</f>
        <v>962</v>
      </c>
      <c r="U160" s="43">
        <f>SUBTOTAL(9,U155:U159)</f>
        <v>175</v>
      </c>
      <c r="V160" s="43">
        <f>SUBTOTAL(9,V155:V159)</f>
        <v>2569</v>
      </c>
      <c r="W160" s="47"/>
      <c r="X160" s="52"/>
      <c r="Y160" s="56">
        <f>(T160+U160)/V160</f>
        <v>0.44258466329311014</v>
      </c>
    </row>
    <row r="161" spans="1:25" ht="15" customHeight="1" outlineLevel="2">
      <c r="A161" s="10" t="str">
        <f>VLOOKUP(D161,'Current OBD'!$B$6:$K$2185,4,0)</f>
        <v>Clallam</v>
      </c>
      <c r="B161" s="10" t="str">
        <f>VLOOKUP(D161,'Current OBD'!$B$6:$K$2185,3,0)</f>
        <v>05-401</v>
      </c>
      <c r="C161" s="9" t="str">
        <f>VLOOKUP(D161,'Current OBD'!$B$6:$K$2185,2,0)</f>
        <v>Cape Flattery School District</v>
      </c>
      <c r="D161" s="24">
        <v>661201</v>
      </c>
      <c r="E161" s="9" t="str">
        <f>VLOOKUP(D161,'Current OBD'!$B$6:$K$2185,10,0)</f>
        <v>Clallam Bay HIgh and Elementary School</v>
      </c>
      <c r="F161" s="11" t="str">
        <f>IF(VLOOKUP(D161,'Current OBD'!$B$6:$AK$2185,23,0)="Yes","PK"," ")</f>
        <v>PK</v>
      </c>
      <c r="G161" s="11" t="str">
        <f>IF(VLOOKUP(D161,'Current OBD'!$B$6:$AK$2185,24,0)="Yes","K"," ")</f>
        <v>K</v>
      </c>
      <c r="H161" s="11">
        <f>IF(VLOOKUP(D161,'Current OBD'!$B$6:$AK$2185,25,0)="Yes",1," ")</f>
        <v>1</v>
      </c>
      <c r="I161" s="11" t="str">
        <f>IF(VLOOKUP(D161,'Current OBD'!$B$6:$AK$2185,26,0)="Yes","2"," ")</f>
        <v>2</v>
      </c>
      <c r="J161" s="11" t="str">
        <f>IF(VLOOKUP(D161,'Current OBD'!$B$6:$AK$2185,27,0)="Yes","3"," ")</f>
        <v>3</v>
      </c>
      <c r="K161" s="11" t="str">
        <f>IF(VLOOKUP(D161,'Current OBD'!$B$6:$AK$2185,28,0)="Yes","4"," ")</f>
        <v>4</v>
      </c>
      <c r="L161" s="11" t="str">
        <f>IF(VLOOKUP(D161,'Current OBD'!$B$6:$AK$2185,29,0)="Yes","5"," ")</f>
        <v>5</v>
      </c>
      <c r="M161" s="11" t="str">
        <f>IF(VLOOKUP(D161,'Current OBD'!$B$6:$AK$2185,30,0)="Yes","6"," ")</f>
        <v>6</v>
      </c>
      <c r="N161" s="11" t="str">
        <f>IF(VLOOKUP(D161,'Current OBD'!$B$6:$AK$2185,31,0)="Yes","7"," ")</f>
        <v>7</v>
      </c>
      <c r="O161" s="11" t="str">
        <f>IF(VLOOKUP(D161,'Current OBD'!$B$6:$AK$2185,32,0)="Yes","8"," ")</f>
        <v>8</v>
      </c>
      <c r="P161" s="11" t="str">
        <f>IF(VLOOKUP(D161,'Current OBD'!$B$6:$AK$2185,33,0)="Yes","9"," ")</f>
        <v>9</v>
      </c>
      <c r="Q161" s="11" t="str">
        <f>IF(VLOOKUP(D161,'Current OBD'!$B$6:$AK$2185,34,0)="Yes","10"," ")</f>
        <v>10</v>
      </c>
      <c r="R161" s="11" t="str">
        <f>IF(VLOOKUP(D161,'Current OBD'!$B$6:$AK$2185,35,0)="Yes","11"," ")</f>
        <v>11</v>
      </c>
      <c r="S161" s="11" t="str">
        <f>IF(VLOOKUP(D161,'Current OBD'!$B$6:$AK$2185,36,0)="Yes","12"," ")</f>
        <v>12</v>
      </c>
      <c r="T161" s="13">
        <f>VLOOKUP(D161,Pivot!$B$4:$F$2181,2,0)</f>
        <v>81</v>
      </c>
      <c r="U161" s="13">
        <f>VLOOKUP(D161,Pivot!$B$4:$F$2181,3,0)</f>
        <v>0</v>
      </c>
      <c r="V161" s="13">
        <f>VLOOKUP(D161,Pivot!$B$4:$F$2181,4,0)</f>
        <v>115</v>
      </c>
      <c r="W161" s="46">
        <f>IFERROR(VLOOKUP(D161,Pivot!$B$4:$H$2181,5,0),"")</f>
        <v>0.70430000000000004</v>
      </c>
      <c r="X161" s="51">
        <f>IFERROR(VLOOKUP(D161,Pivot!$B$4:$H$2181,6,0),"")</f>
        <v>0</v>
      </c>
      <c r="Y161" s="46">
        <f>IFERROR(VLOOKUP(D161,Pivot!$B$4:$H$2181,7,0),"")</f>
        <v>0.70430000000000004</v>
      </c>
    </row>
    <row r="162" spans="1:25" ht="15" customHeight="1" outlineLevel="2">
      <c r="A162" s="10" t="str">
        <f>VLOOKUP(D162,'Current OBD'!$B$6:$K$2185,4,0)</f>
        <v>Clallam</v>
      </c>
      <c r="B162" s="10" t="str">
        <f>VLOOKUP(D162,'Current OBD'!$B$6:$K$2185,3,0)</f>
        <v>05-401</v>
      </c>
      <c r="C162" s="9" t="str">
        <f>VLOOKUP(D162,'Current OBD'!$B$6:$K$2185,2,0)</f>
        <v>Cape Flattery School District</v>
      </c>
      <c r="D162" s="24">
        <v>685407</v>
      </c>
      <c r="E162" s="9" t="str">
        <f>VLOOKUP(D162,'Current OBD'!$B$6:$K$2185,10,0)</f>
        <v>Neah Bay Elementary School</v>
      </c>
      <c r="F162" s="11" t="str">
        <f>IF(VLOOKUP(D162,'Current OBD'!$B$6:$AK$2185,23,0)="Yes","PK"," ")</f>
        <v xml:space="preserve"> </v>
      </c>
      <c r="G162" s="11" t="str">
        <f>IF(VLOOKUP(D162,'Current OBD'!$B$6:$AK$2185,24,0)="Yes","K"," ")</f>
        <v>K</v>
      </c>
      <c r="H162" s="11">
        <f>IF(VLOOKUP(D162,'Current OBD'!$B$6:$AK$2185,25,0)="Yes",1," ")</f>
        <v>1</v>
      </c>
      <c r="I162" s="11" t="str">
        <f>IF(VLOOKUP(D162,'Current OBD'!$B$6:$AK$2185,26,0)="Yes","2"," ")</f>
        <v>2</v>
      </c>
      <c r="J162" s="11" t="str">
        <f>IF(VLOOKUP(D162,'Current OBD'!$B$6:$AK$2185,27,0)="Yes","3"," ")</f>
        <v>3</v>
      </c>
      <c r="K162" s="11" t="str">
        <f>IF(VLOOKUP(D162,'Current OBD'!$B$6:$AK$2185,28,0)="Yes","4"," ")</f>
        <v>4</v>
      </c>
      <c r="L162" s="11" t="str">
        <f>IF(VLOOKUP(D162,'Current OBD'!$B$6:$AK$2185,29,0)="Yes","5"," ")</f>
        <v>5</v>
      </c>
      <c r="M162" s="11" t="str">
        <f>IF(VLOOKUP(D162,'Current OBD'!$B$6:$AK$2185,30,0)="Yes","6"," ")</f>
        <v xml:space="preserve"> </v>
      </c>
      <c r="N162" s="11" t="str">
        <f>IF(VLOOKUP(D162,'Current OBD'!$B$6:$AK$2185,31,0)="Yes","7"," ")</f>
        <v xml:space="preserve"> </v>
      </c>
      <c r="O162" s="11" t="str">
        <f>IF(VLOOKUP(D162,'Current OBD'!$B$6:$AK$2185,32,0)="Yes","8"," ")</f>
        <v xml:space="preserve"> </v>
      </c>
      <c r="P162" s="11" t="str">
        <f>IF(VLOOKUP(D162,'Current OBD'!$B$6:$AK$2185,33,0)="Yes","9"," ")</f>
        <v xml:space="preserve"> </v>
      </c>
      <c r="Q162" s="11" t="str">
        <f>IF(VLOOKUP(D162,'Current OBD'!$B$6:$AK$2185,34,0)="Yes","10"," ")</f>
        <v xml:space="preserve"> </v>
      </c>
      <c r="R162" s="11" t="str">
        <f>IF(VLOOKUP(D162,'Current OBD'!$B$6:$AK$2185,35,0)="Yes","11"," ")</f>
        <v xml:space="preserve"> </v>
      </c>
      <c r="S162" s="11" t="str">
        <f>IF(VLOOKUP(D162,'Current OBD'!$B$6:$AK$2185,36,0)="Yes","12"," ")</f>
        <v xml:space="preserve"> </v>
      </c>
      <c r="T162" s="13">
        <f>VLOOKUP(D162,Pivot!$B$4:$F$2181,2,0)</f>
        <v>134</v>
      </c>
      <c r="U162" s="13">
        <f>VLOOKUP(D162,Pivot!$B$4:$F$2181,3,0)</f>
        <v>0</v>
      </c>
      <c r="V162" s="13">
        <f>VLOOKUP(D162,Pivot!$B$4:$F$2181,4,0)</f>
        <v>168</v>
      </c>
      <c r="W162" s="46">
        <f>IFERROR(VLOOKUP(D162,Pivot!$B$4:$H$2181,5,0),"")</f>
        <v>0.79759999999999998</v>
      </c>
      <c r="X162" s="51">
        <f>IFERROR(VLOOKUP(D162,Pivot!$B$4:$H$2181,6,0),"")</f>
        <v>0</v>
      </c>
      <c r="Y162" s="46">
        <f>IFERROR(VLOOKUP(D162,Pivot!$B$4:$H$2181,7,0),"")</f>
        <v>0.79759999999999998</v>
      </c>
    </row>
    <row r="163" spans="1:25" ht="15" customHeight="1" outlineLevel="2">
      <c r="A163" s="10" t="str">
        <f>VLOOKUP(D163,'Current OBD'!$B$6:$K$2185,4,0)</f>
        <v>Clallam</v>
      </c>
      <c r="B163" s="10" t="str">
        <f>VLOOKUP(D163,'Current OBD'!$B$6:$K$2185,3,0)</f>
        <v>05-401</v>
      </c>
      <c r="C163" s="9" t="str">
        <f>VLOOKUP(D163,'Current OBD'!$B$6:$K$2185,2,0)</f>
        <v>Cape Flattery School District</v>
      </c>
      <c r="D163" s="24">
        <v>661202</v>
      </c>
      <c r="E163" s="9" t="str">
        <f>VLOOKUP(D163,'Current OBD'!$B$6:$K$2185,10,0)</f>
        <v>Neah Bay Jr/Sr High School</v>
      </c>
      <c r="F163" s="11" t="str">
        <f>IF(VLOOKUP(D163,'Current OBD'!$B$6:$AK$2185,23,0)="Yes","PK"," ")</f>
        <v xml:space="preserve"> </v>
      </c>
      <c r="G163" s="11" t="str">
        <f>IF(VLOOKUP(D163,'Current OBD'!$B$6:$AK$2185,24,0)="Yes","K"," ")</f>
        <v xml:space="preserve"> </v>
      </c>
      <c r="H163" s="11" t="str">
        <f>IF(VLOOKUP(D163,'Current OBD'!$B$6:$AK$2185,25,0)="Yes",1," ")</f>
        <v xml:space="preserve"> </v>
      </c>
      <c r="I163" s="11" t="str">
        <f>IF(VLOOKUP(D163,'Current OBD'!$B$6:$AK$2185,26,0)="Yes","2"," ")</f>
        <v xml:space="preserve"> </v>
      </c>
      <c r="J163" s="11" t="str">
        <f>IF(VLOOKUP(D163,'Current OBD'!$B$6:$AK$2185,27,0)="Yes","3"," ")</f>
        <v xml:space="preserve"> </v>
      </c>
      <c r="K163" s="11" t="str">
        <f>IF(VLOOKUP(D163,'Current OBD'!$B$6:$AK$2185,28,0)="Yes","4"," ")</f>
        <v xml:space="preserve"> </v>
      </c>
      <c r="L163" s="11" t="str">
        <f>IF(VLOOKUP(D163,'Current OBD'!$B$6:$AK$2185,29,0)="Yes","5"," ")</f>
        <v xml:space="preserve"> </v>
      </c>
      <c r="M163" s="11" t="str">
        <f>IF(VLOOKUP(D163,'Current OBD'!$B$6:$AK$2185,30,0)="Yes","6"," ")</f>
        <v>6</v>
      </c>
      <c r="N163" s="11" t="str">
        <f>IF(VLOOKUP(D163,'Current OBD'!$B$6:$AK$2185,31,0)="Yes","7"," ")</f>
        <v>7</v>
      </c>
      <c r="O163" s="11" t="str">
        <f>IF(VLOOKUP(D163,'Current OBD'!$B$6:$AK$2185,32,0)="Yes","8"," ")</f>
        <v>8</v>
      </c>
      <c r="P163" s="11" t="str">
        <f>IF(VLOOKUP(D163,'Current OBD'!$B$6:$AK$2185,33,0)="Yes","9"," ")</f>
        <v>9</v>
      </c>
      <c r="Q163" s="11" t="str">
        <f>IF(VLOOKUP(D163,'Current OBD'!$B$6:$AK$2185,34,0)="Yes","10"," ")</f>
        <v>10</v>
      </c>
      <c r="R163" s="11" t="str">
        <f>IF(VLOOKUP(D163,'Current OBD'!$B$6:$AK$2185,35,0)="Yes","11"," ")</f>
        <v>11</v>
      </c>
      <c r="S163" s="11" t="str">
        <f>IF(VLOOKUP(D163,'Current OBD'!$B$6:$AK$2185,36,0)="Yes","12"," ")</f>
        <v>12</v>
      </c>
      <c r="T163" s="13">
        <f>VLOOKUP(D163,Pivot!$B$4:$F$2181,2,0)</f>
        <v>143</v>
      </c>
      <c r="U163" s="13">
        <f>VLOOKUP(D163,Pivot!$B$4:$F$2181,3,0)</f>
        <v>0</v>
      </c>
      <c r="V163" s="13">
        <f>VLOOKUP(D163,Pivot!$B$4:$F$2181,4,0)</f>
        <v>192</v>
      </c>
      <c r="W163" s="46">
        <f>IFERROR(VLOOKUP(D163,Pivot!$B$4:$H$2181,5,0),"")</f>
        <v>0.74480000000000002</v>
      </c>
      <c r="X163" s="51">
        <f>IFERROR(VLOOKUP(D163,Pivot!$B$4:$H$2181,6,0),"")</f>
        <v>0</v>
      </c>
      <c r="Y163" s="46">
        <f>IFERROR(VLOOKUP(D163,Pivot!$B$4:$H$2181,7,0),"")</f>
        <v>0.74480000000000002</v>
      </c>
    </row>
    <row r="164" spans="1:25" ht="15" customHeight="1" outlineLevel="1">
      <c r="A164" s="27"/>
      <c r="B164" s="27"/>
      <c r="C164" s="30" t="s">
        <v>5643</v>
      </c>
      <c r="D164" s="27"/>
      <c r="E164" s="26"/>
      <c r="F164" s="29"/>
      <c r="G164" s="29"/>
      <c r="H164" s="29"/>
      <c r="I164" s="29"/>
      <c r="J164" s="29"/>
      <c r="K164" s="29"/>
      <c r="L164" s="29"/>
      <c r="M164" s="29"/>
      <c r="N164" s="29"/>
      <c r="O164" s="29"/>
      <c r="P164" s="29"/>
      <c r="Q164" s="29"/>
      <c r="R164" s="29"/>
      <c r="S164" s="29"/>
      <c r="T164" s="43">
        <f>SUBTOTAL(9,T161:T163)</f>
        <v>358</v>
      </c>
      <c r="U164" s="43">
        <f>SUBTOTAL(9,U161:U163)</f>
        <v>0</v>
      </c>
      <c r="V164" s="43">
        <f>SUBTOTAL(9,V161:V163)</f>
        <v>475</v>
      </c>
      <c r="W164" s="47"/>
      <c r="X164" s="52"/>
      <c r="Y164" s="56">
        <f>(T164+U164)/V164</f>
        <v>0.75368421052631573</v>
      </c>
    </row>
    <row r="165" spans="1:25" ht="15" customHeight="1" outlineLevel="2">
      <c r="A165" s="10" t="str">
        <f>VLOOKUP(D165,'Current OBD'!$B$6:$K$2185,4,0)</f>
        <v>Clallam</v>
      </c>
      <c r="B165" s="10" t="str">
        <f>VLOOKUP(D165,'Current OBD'!$B$6:$K$2185,3,0)</f>
        <v>05-402</v>
      </c>
      <c r="C165" s="9" t="str">
        <f>VLOOKUP(D165,'Current OBD'!$B$6:$K$2185,2,0)</f>
        <v>Quillayute Valley School District</v>
      </c>
      <c r="D165" s="24">
        <v>663430</v>
      </c>
      <c r="E165" s="9" t="str">
        <f>VLOOKUP(D165,'Current OBD'!$B$6:$K$2185,10,0)</f>
        <v>Forks Elementary School</v>
      </c>
      <c r="F165" s="11" t="str">
        <f>IF(VLOOKUP(D165,'Current OBD'!$B$6:$AK$2185,23,0)="Yes","PK"," ")</f>
        <v>PK</v>
      </c>
      <c r="G165" s="11" t="str">
        <f>IF(VLOOKUP(D165,'Current OBD'!$B$6:$AK$2185,24,0)="Yes","K"," ")</f>
        <v>K</v>
      </c>
      <c r="H165" s="11">
        <f>IF(VLOOKUP(D165,'Current OBD'!$B$6:$AK$2185,25,0)="Yes",1," ")</f>
        <v>1</v>
      </c>
      <c r="I165" s="11" t="str">
        <f>IF(VLOOKUP(D165,'Current OBD'!$B$6:$AK$2185,26,0)="Yes","2"," ")</f>
        <v>2</v>
      </c>
      <c r="J165" s="11" t="str">
        <f>IF(VLOOKUP(D165,'Current OBD'!$B$6:$AK$2185,27,0)="Yes","3"," ")</f>
        <v>3</v>
      </c>
      <c r="K165" s="11" t="str">
        <f>IF(VLOOKUP(D165,'Current OBD'!$B$6:$AK$2185,28,0)="Yes","4"," ")</f>
        <v>4</v>
      </c>
      <c r="L165" s="11" t="str">
        <f>IF(VLOOKUP(D165,'Current OBD'!$B$6:$AK$2185,29,0)="Yes","5"," ")</f>
        <v xml:space="preserve"> </v>
      </c>
      <c r="M165" s="11" t="str">
        <f>IF(VLOOKUP(D165,'Current OBD'!$B$6:$AK$2185,30,0)="Yes","6"," ")</f>
        <v xml:space="preserve"> </v>
      </c>
      <c r="N165" s="11" t="str">
        <f>IF(VLOOKUP(D165,'Current OBD'!$B$6:$AK$2185,31,0)="Yes","7"," ")</f>
        <v xml:space="preserve"> </v>
      </c>
      <c r="O165" s="11" t="str">
        <f>IF(VLOOKUP(D165,'Current OBD'!$B$6:$AK$2185,32,0)="Yes","8"," ")</f>
        <v xml:space="preserve"> </v>
      </c>
      <c r="P165" s="11" t="str">
        <f>IF(VLOOKUP(D165,'Current OBD'!$B$6:$AK$2185,33,0)="Yes","9"," ")</f>
        <v xml:space="preserve"> </v>
      </c>
      <c r="Q165" s="11" t="str">
        <f>IF(VLOOKUP(D165,'Current OBD'!$B$6:$AK$2185,34,0)="Yes","10"," ")</f>
        <v xml:space="preserve"> </v>
      </c>
      <c r="R165" s="11" t="str">
        <f>IF(VLOOKUP(D165,'Current OBD'!$B$6:$AK$2185,35,0)="Yes","11"," ")</f>
        <v xml:space="preserve"> </v>
      </c>
      <c r="S165" s="11" t="str">
        <f>IF(VLOOKUP(D165,'Current OBD'!$B$6:$AK$2185,36,0)="Yes","12"," ")</f>
        <v xml:space="preserve"> </v>
      </c>
      <c r="T165" s="13">
        <f>VLOOKUP(D165,Pivot!$B$4:$F$2181,2,0)</f>
        <v>360</v>
      </c>
      <c r="U165" s="13">
        <f>VLOOKUP(D165,Pivot!$B$4:$F$2181,3,0)</f>
        <v>0</v>
      </c>
      <c r="V165" s="13">
        <f>VLOOKUP(D165,Pivot!$B$4:$F$2181,4,0)</f>
        <v>395</v>
      </c>
      <c r="W165" s="46">
        <f>IFERROR(VLOOKUP(D165,Pivot!$B$4:$H$2181,5,0),"")</f>
        <v>0.91139999999999999</v>
      </c>
      <c r="X165" s="51">
        <f>IFERROR(VLOOKUP(D165,Pivot!$B$4:$H$2181,6,0),"")</f>
        <v>0</v>
      </c>
      <c r="Y165" s="46">
        <f>IFERROR(VLOOKUP(D165,Pivot!$B$4:$H$2181,7,0),"")</f>
        <v>0.91139999999999999</v>
      </c>
    </row>
    <row r="166" spans="1:25" ht="15" customHeight="1" outlineLevel="2">
      <c r="A166" s="10" t="str">
        <f>VLOOKUP(D166,'Current OBD'!$B$6:$K$2185,4,0)</f>
        <v>Clallam</v>
      </c>
      <c r="B166" s="10" t="str">
        <f>VLOOKUP(D166,'Current OBD'!$B$6:$K$2185,3,0)</f>
        <v>05-402</v>
      </c>
      <c r="C166" s="9" t="str">
        <f>VLOOKUP(D166,'Current OBD'!$B$6:$K$2185,2,0)</f>
        <v>Quillayute Valley School District</v>
      </c>
      <c r="D166" s="24">
        <v>664009</v>
      </c>
      <c r="E166" s="9" t="str">
        <f>VLOOKUP(D166,'Current OBD'!$B$6:$K$2185,10,0)</f>
        <v>Forks High School</v>
      </c>
      <c r="F166" s="11" t="str">
        <f>IF(VLOOKUP(D166,'Current OBD'!$B$6:$AK$2185,23,0)="Yes","PK"," ")</f>
        <v xml:space="preserve"> </v>
      </c>
      <c r="G166" s="11" t="str">
        <f>IF(VLOOKUP(D166,'Current OBD'!$B$6:$AK$2185,24,0)="Yes","K"," ")</f>
        <v xml:space="preserve"> </v>
      </c>
      <c r="H166" s="11" t="str">
        <f>IF(VLOOKUP(D166,'Current OBD'!$B$6:$AK$2185,25,0)="Yes",1," ")</f>
        <v xml:space="preserve"> </v>
      </c>
      <c r="I166" s="11" t="str">
        <f>IF(VLOOKUP(D166,'Current OBD'!$B$6:$AK$2185,26,0)="Yes","2"," ")</f>
        <v xml:space="preserve"> </v>
      </c>
      <c r="J166" s="11" t="str">
        <f>IF(VLOOKUP(D166,'Current OBD'!$B$6:$AK$2185,27,0)="Yes","3"," ")</f>
        <v xml:space="preserve"> </v>
      </c>
      <c r="K166" s="11" t="str">
        <f>IF(VLOOKUP(D166,'Current OBD'!$B$6:$AK$2185,28,0)="Yes","4"," ")</f>
        <v xml:space="preserve"> </v>
      </c>
      <c r="L166" s="11" t="str">
        <f>IF(VLOOKUP(D166,'Current OBD'!$B$6:$AK$2185,29,0)="Yes","5"," ")</f>
        <v xml:space="preserve"> </v>
      </c>
      <c r="M166" s="11" t="str">
        <f>IF(VLOOKUP(D166,'Current OBD'!$B$6:$AK$2185,30,0)="Yes","6"," ")</f>
        <v xml:space="preserve"> </v>
      </c>
      <c r="N166" s="11" t="str">
        <f>IF(VLOOKUP(D166,'Current OBD'!$B$6:$AK$2185,31,0)="Yes","7"," ")</f>
        <v xml:space="preserve"> </v>
      </c>
      <c r="O166" s="11" t="str">
        <f>IF(VLOOKUP(D166,'Current OBD'!$B$6:$AK$2185,32,0)="Yes","8"," ")</f>
        <v xml:space="preserve"> </v>
      </c>
      <c r="P166" s="11" t="str">
        <f>IF(VLOOKUP(D166,'Current OBD'!$B$6:$AK$2185,33,0)="Yes","9"," ")</f>
        <v>9</v>
      </c>
      <c r="Q166" s="11" t="str">
        <f>IF(VLOOKUP(D166,'Current OBD'!$B$6:$AK$2185,34,0)="Yes","10"," ")</f>
        <v>10</v>
      </c>
      <c r="R166" s="11" t="str">
        <f>IF(VLOOKUP(D166,'Current OBD'!$B$6:$AK$2185,35,0)="Yes","11"," ")</f>
        <v>11</v>
      </c>
      <c r="S166" s="11" t="str">
        <f>IF(VLOOKUP(D166,'Current OBD'!$B$6:$AK$2185,36,0)="Yes","12"," ")</f>
        <v>12</v>
      </c>
      <c r="T166" s="13">
        <f>VLOOKUP(D166,Pivot!$B$4:$F$2181,2,0)</f>
        <v>159</v>
      </c>
      <c r="U166" s="13">
        <f>VLOOKUP(D166,Pivot!$B$4:$F$2181,3,0)</f>
        <v>0</v>
      </c>
      <c r="V166" s="13">
        <f>VLOOKUP(D166,Pivot!$B$4:$F$2181,4,0)</f>
        <v>287</v>
      </c>
      <c r="W166" s="46">
        <f>IFERROR(VLOOKUP(D166,Pivot!$B$4:$H$2181,5,0),"")</f>
        <v>0.55400000000000005</v>
      </c>
      <c r="X166" s="51">
        <f>IFERROR(VLOOKUP(D166,Pivot!$B$4:$H$2181,6,0),"")</f>
        <v>0</v>
      </c>
      <c r="Y166" s="46">
        <f>IFERROR(VLOOKUP(D166,Pivot!$B$4:$H$2181,7,0),"")</f>
        <v>0.55400000000000005</v>
      </c>
    </row>
    <row r="167" spans="1:25" ht="15" customHeight="1" outlineLevel="2">
      <c r="A167" s="10" t="str">
        <f>VLOOKUP(D167,'Current OBD'!$B$6:$K$2185,4,0)</f>
        <v>Clallam</v>
      </c>
      <c r="B167" s="10" t="str">
        <f>VLOOKUP(D167,'Current OBD'!$B$6:$K$2185,3,0)</f>
        <v>05-402</v>
      </c>
      <c r="C167" s="9" t="str">
        <f>VLOOKUP(D167,'Current OBD'!$B$6:$K$2185,2,0)</f>
        <v>Quillayute Valley School District</v>
      </c>
      <c r="D167" s="24">
        <v>663429</v>
      </c>
      <c r="E167" s="9" t="str">
        <f>VLOOKUP(D167,'Current OBD'!$B$6:$K$2185,10,0)</f>
        <v>Forks Middle School</v>
      </c>
      <c r="F167" s="11" t="str">
        <f>IF(VLOOKUP(D167,'Current OBD'!$B$6:$AK$2185,23,0)="Yes","PK"," ")</f>
        <v xml:space="preserve"> </v>
      </c>
      <c r="G167" s="11" t="str">
        <f>IF(VLOOKUP(D167,'Current OBD'!$B$6:$AK$2185,24,0)="Yes","K"," ")</f>
        <v xml:space="preserve"> </v>
      </c>
      <c r="H167" s="11" t="str">
        <f>IF(VLOOKUP(D167,'Current OBD'!$B$6:$AK$2185,25,0)="Yes",1," ")</f>
        <v xml:space="preserve"> </v>
      </c>
      <c r="I167" s="11" t="str">
        <f>IF(VLOOKUP(D167,'Current OBD'!$B$6:$AK$2185,26,0)="Yes","2"," ")</f>
        <v xml:space="preserve"> </v>
      </c>
      <c r="J167" s="11" t="str">
        <f>IF(VLOOKUP(D167,'Current OBD'!$B$6:$AK$2185,27,0)="Yes","3"," ")</f>
        <v xml:space="preserve"> </v>
      </c>
      <c r="K167" s="11" t="str">
        <f>IF(VLOOKUP(D167,'Current OBD'!$B$6:$AK$2185,28,0)="Yes","4"," ")</f>
        <v xml:space="preserve"> </v>
      </c>
      <c r="L167" s="11" t="str">
        <f>IF(VLOOKUP(D167,'Current OBD'!$B$6:$AK$2185,29,0)="Yes","5"," ")</f>
        <v>5</v>
      </c>
      <c r="M167" s="11" t="str">
        <f>IF(VLOOKUP(D167,'Current OBD'!$B$6:$AK$2185,30,0)="Yes","6"," ")</f>
        <v>6</v>
      </c>
      <c r="N167" s="11" t="str">
        <f>IF(VLOOKUP(D167,'Current OBD'!$B$6:$AK$2185,31,0)="Yes","7"," ")</f>
        <v>7</v>
      </c>
      <c r="O167" s="11" t="str">
        <f>IF(VLOOKUP(D167,'Current OBD'!$B$6:$AK$2185,32,0)="Yes","8"," ")</f>
        <v>8</v>
      </c>
      <c r="P167" s="11" t="str">
        <f>IF(VLOOKUP(D167,'Current OBD'!$B$6:$AK$2185,33,0)="Yes","9"," ")</f>
        <v xml:space="preserve"> </v>
      </c>
      <c r="Q167" s="11" t="str">
        <f>IF(VLOOKUP(D167,'Current OBD'!$B$6:$AK$2185,34,0)="Yes","10"," ")</f>
        <v xml:space="preserve"> </v>
      </c>
      <c r="R167" s="11" t="str">
        <f>IF(VLOOKUP(D167,'Current OBD'!$B$6:$AK$2185,35,0)="Yes","11"," ")</f>
        <v xml:space="preserve"> </v>
      </c>
      <c r="S167" s="11" t="str">
        <f>IF(VLOOKUP(D167,'Current OBD'!$B$6:$AK$2185,36,0)="Yes","12"," ")</f>
        <v xml:space="preserve"> </v>
      </c>
      <c r="T167" s="13">
        <f>VLOOKUP(D167,Pivot!$B$4:$F$2181,2,0)</f>
        <v>199</v>
      </c>
      <c r="U167" s="13">
        <f>VLOOKUP(D167,Pivot!$B$4:$F$2181,3,0)</f>
        <v>0</v>
      </c>
      <c r="V167" s="13">
        <f>VLOOKUP(D167,Pivot!$B$4:$F$2181,4,0)</f>
        <v>276</v>
      </c>
      <c r="W167" s="46">
        <f>IFERROR(VLOOKUP(D167,Pivot!$B$4:$H$2181,5,0),"")</f>
        <v>0.72099999999999997</v>
      </c>
      <c r="X167" s="51">
        <f>IFERROR(VLOOKUP(D167,Pivot!$B$4:$H$2181,6,0),"")</f>
        <v>0</v>
      </c>
      <c r="Y167" s="46">
        <f>IFERROR(VLOOKUP(D167,Pivot!$B$4:$H$2181,7,0),"")</f>
        <v>0.72099999999999997</v>
      </c>
    </row>
    <row r="168" spans="1:25" ht="15" customHeight="1" outlineLevel="1">
      <c r="A168" s="27"/>
      <c r="B168" s="27"/>
      <c r="C168" s="30" t="s">
        <v>5644</v>
      </c>
      <c r="D168" s="27"/>
      <c r="E168" s="26"/>
      <c r="F168" s="29"/>
      <c r="G168" s="29"/>
      <c r="H168" s="29"/>
      <c r="I168" s="29"/>
      <c r="J168" s="29"/>
      <c r="K168" s="29"/>
      <c r="L168" s="29"/>
      <c r="M168" s="29"/>
      <c r="N168" s="29"/>
      <c r="O168" s="29"/>
      <c r="P168" s="29"/>
      <c r="Q168" s="29"/>
      <c r="R168" s="29"/>
      <c r="S168" s="29"/>
      <c r="T168" s="43">
        <f>SUBTOTAL(9,T165:T167)</f>
        <v>718</v>
      </c>
      <c r="U168" s="43">
        <f>SUBTOTAL(9,U165:U167)</f>
        <v>0</v>
      </c>
      <c r="V168" s="43">
        <f>SUBTOTAL(9,V165:V167)</f>
        <v>958</v>
      </c>
      <c r="W168" s="47"/>
      <c r="X168" s="52"/>
      <c r="Y168" s="56">
        <f>(T168+U168)/V168</f>
        <v>0.74947807933194155</v>
      </c>
    </row>
    <row r="169" spans="1:25" ht="15" customHeight="1" outlineLevel="2">
      <c r="A169" s="10" t="str">
        <f>VLOOKUP(D169,'Current OBD'!$B$6:$K$2185,4,0)</f>
        <v>Clallam</v>
      </c>
      <c r="B169" s="10" t="str">
        <f>VLOOKUP(D169,'Current OBD'!$B$6:$K$2185,3,0)</f>
        <v>05-903</v>
      </c>
      <c r="C169" s="9" t="str">
        <f>VLOOKUP(D169,'Current OBD'!$B$6:$K$2185,2,0)</f>
        <v>Quileute Tribal School</v>
      </c>
      <c r="D169" s="24">
        <v>659188</v>
      </c>
      <c r="E169" s="9" t="str">
        <f>VLOOKUP(D169,'Current OBD'!$B$6:$K$2185,10,0)</f>
        <v>Quileute Tribal School</v>
      </c>
      <c r="F169" s="11" t="str">
        <f>IF(VLOOKUP(D169,'Current OBD'!$B$6:$AK$2185,23,0)="Yes","PK"," ")</f>
        <v xml:space="preserve"> </v>
      </c>
      <c r="G169" s="11" t="str">
        <f>IF(VLOOKUP(D169,'Current OBD'!$B$6:$AK$2185,24,0)="Yes","K"," ")</f>
        <v>K</v>
      </c>
      <c r="H169" s="11">
        <f>IF(VLOOKUP(D169,'Current OBD'!$B$6:$AK$2185,25,0)="Yes",1," ")</f>
        <v>1</v>
      </c>
      <c r="I169" s="11" t="str">
        <f>IF(VLOOKUP(D169,'Current OBD'!$B$6:$AK$2185,26,0)="Yes","2"," ")</f>
        <v>2</v>
      </c>
      <c r="J169" s="11" t="str">
        <f>IF(VLOOKUP(D169,'Current OBD'!$B$6:$AK$2185,27,0)="Yes","3"," ")</f>
        <v>3</v>
      </c>
      <c r="K169" s="11" t="str">
        <f>IF(VLOOKUP(D169,'Current OBD'!$B$6:$AK$2185,28,0)="Yes","4"," ")</f>
        <v>4</v>
      </c>
      <c r="L169" s="11" t="str">
        <f>IF(VLOOKUP(D169,'Current OBD'!$B$6:$AK$2185,29,0)="Yes","5"," ")</f>
        <v>5</v>
      </c>
      <c r="M169" s="11" t="str">
        <f>IF(VLOOKUP(D169,'Current OBD'!$B$6:$AK$2185,30,0)="Yes","6"," ")</f>
        <v>6</v>
      </c>
      <c r="N169" s="11" t="str">
        <f>IF(VLOOKUP(D169,'Current OBD'!$B$6:$AK$2185,31,0)="Yes","7"," ")</f>
        <v>7</v>
      </c>
      <c r="O169" s="11" t="str">
        <f>IF(VLOOKUP(D169,'Current OBD'!$B$6:$AK$2185,32,0)="Yes","8"," ")</f>
        <v>8</v>
      </c>
      <c r="P169" s="11" t="str">
        <f>IF(VLOOKUP(D169,'Current OBD'!$B$6:$AK$2185,33,0)="Yes","9"," ")</f>
        <v>9</v>
      </c>
      <c r="Q169" s="11" t="str">
        <f>IF(VLOOKUP(D169,'Current OBD'!$B$6:$AK$2185,34,0)="Yes","10"," ")</f>
        <v>10</v>
      </c>
      <c r="R169" s="11" t="str">
        <f>IF(VLOOKUP(D169,'Current OBD'!$B$6:$AK$2185,35,0)="Yes","11"," ")</f>
        <v>11</v>
      </c>
      <c r="S169" s="11" t="str">
        <f>IF(VLOOKUP(D169,'Current OBD'!$B$6:$AK$2185,36,0)="Yes","12"," ")</f>
        <v>12</v>
      </c>
      <c r="T169" s="13">
        <f>VLOOKUP(D169,Pivot!$B$4:$F$2181,2,0)</f>
        <v>135</v>
      </c>
      <c r="U169" s="13">
        <f>VLOOKUP(D169,Pivot!$B$4:$F$2181,3,0)</f>
        <v>0</v>
      </c>
      <c r="V169" s="13">
        <f>VLOOKUP(D169,Pivot!$B$4:$F$2181,4,0)</f>
        <v>142</v>
      </c>
      <c r="W169" s="46">
        <f>IFERROR(VLOOKUP(D169,Pivot!$B$4:$H$2181,5,0),"")</f>
        <v>0.95069999999999999</v>
      </c>
      <c r="X169" s="51">
        <f>IFERROR(VLOOKUP(D169,Pivot!$B$4:$H$2181,6,0),"")</f>
        <v>0</v>
      </c>
      <c r="Y169" s="46">
        <f>IFERROR(VLOOKUP(D169,Pivot!$B$4:$H$2181,7,0),"")</f>
        <v>0.95069999999999999</v>
      </c>
    </row>
    <row r="170" spans="1:25" ht="15" customHeight="1" outlineLevel="1">
      <c r="A170" s="27"/>
      <c r="B170" s="27"/>
      <c r="C170" s="30" t="s">
        <v>5645</v>
      </c>
      <c r="D170" s="27"/>
      <c r="E170" s="26"/>
      <c r="F170" s="29"/>
      <c r="G170" s="29"/>
      <c r="H170" s="29"/>
      <c r="I170" s="29"/>
      <c r="J170" s="29"/>
      <c r="K170" s="29"/>
      <c r="L170" s="29"/>
      <c r="M170" s="29"/>
      <c r="N170" s="29"/>
      <c r="O170" s="29"/>
      <c r="P170" s="29"/>
      <c r="Q170" s="29"/>
      <c r="R170" s="29"/>
      <c r="S170" s="29"/>
      <c r="T170" s="43">
        <f>SUBTOTAL(9,T169:T169)</f>
        <v>135</v>
      </c>
      <c r="U170" s="43">
        <f>SUBTOTAL(9,U169:U169)</f>
        <v>0</v>
      </c>
      <c r="V170" s="43">
        <f>SUBTOTAL(9,V169:V169)</f>
        <v>142</v>
      </c>
      <c r="W170" s="47"/>
      <c r="X170" s="52"/>
      <c r="Y170" s="56">
        <f>(T170+U170)/V170</f>
        <v>0.95070422535211263</v>
      </c>
    </row>
    <row r="171" spans="1:25" ht="15" customHeight="1" outlineLevel="2">
      <c r="A171" s="10" t="str">
        <f>VLOOKUP(D171,'Current OBD'!$B$6:$K$2185,4,0)</f>
        <v>Clark</v>
      </c>
      <c r="B171" s="10" t="str">
        <f>VLOOKUP(D171,'Current OBD'!$B$6:$K$2185,3,0)</f>
        <v>06-037</v>
      </c>
      <c r="C171" s="9" t="str">
        <f>VLOOKUP(D171,'Current OBD'!$B$6:$K$2185,2,0)</f>
        <v>Vancouver School District</v>
      </c>
      <c r="D171" s="24">
        <v>661229</v>
      </c>
      <c r="E171" s="9" t="str">
        <f>VLOOKUP(D171,'Current OBD'!$B$6:$K$2185,10,0)</f>
        <v>Alki Middle School</v>
      </c>
      <c r="F171" s="11" t="str">
        <f>IF(VLOOKUP(D171,'Current OBD'!$B$6:$AK$2185,23,0)="Yes","PK"," ")</f>
        <v xml:space="preserve"> </v>
      </c>
      <c r="G171" s="11" t="str">
        <f>IF(VLOOKUP(D171,'Current OBD'!$B$6:$AK$2185,24,0)="Yes","K"," ")</f>
        <v xml:space="preserve"> </v>
      </c>
      <c r="H171" s="11" t="str">
        <f>IF(VLOOKUP(D171,'Current OBD'!$B$6:$AK$2185,25,0)="Yes",1," ")</f>
        <v xml:space="preserve"> </v>
      </c>
      <c r="I171" s="11" t="str">
        <f>IF(VLOOKUP(D171,'Current OBD'!$B$6:$AK$2185,26,0)="Yes","2"," ")</f>
        <v xml:space="preserve"> </v>
      </c>
      <c r="J171" s="11" t="str">
        <f>IF(VLOOKUP(D171,'Current OBD'!$B$6:$AK$2185,27,0)="Yes","3"," ")</f>
        <v xml:space="preserve"> </v>
      </c>
      <c r="K171" s="11" t="str">
        <f>IF(VLOOKUP(D171,'Current OBD'!$B$6:$AK$2185,28,0)="Yes","4"," ")</f>
        <v xml:space="preserve"> </v>
      </c>
      <c r="L171" s="11" t="str">
        <f>IF(VLOOKUP(D171,'Current OBD'!$B$6:$AK$2185,29,0)="Yes","5"," ")</f>
        <v xml:space="preserve"> </v>
      </c>
      <c r="M171" s="11" t="str">
        <f>IF(VLOOKUP(D171,'Current OBD'!$B$6:$AK$2185,30,0)="Yes","6"," ")</f>
        <v>6</v>
      </c>
      <c r="N171" s="11" t="str">
        <f>IF(VLOOKUP(D171,'Current OBD'!$B$6:$AK$2185,31,0)="Yes","7"," ")</f>
        <v>7</v>
      </c>
      <c r="O171" s="11" t="str">
        <f>IF(VLOOKUP(D171,'Current OBD'!$B$6:$AK$2185,32,0)="Yes","8"," ")</f>
        <v>8</v>
      </c>
      <c r="P171" s="11" t="str">
        <f>IF(VLOOKUP(D171,'Current OBD'!$B$6:$AK$2185,33,0)="Yes","9"," ")</f>
        <v xml:space="preserve"> </v>
      </c>
      <c r="Q171" s="11" t="str">
        <f>IF(VLOOKUP(D171,'Current OBD'!$B$6:$AK$2185,34,0)="Yes","10"," ")</f>
        <v xml:space="preserve"> </v>
      </c>
      <c r="R171" s="11" t="str">
        <f>IF(VLOOKUP(D171,'Current OBD'!$B$6:$AK$2185,35,0)="Yes","11"," ")</f>
        <v xml:space="preserve"> </v>
      </c>
      <c r="S171" s="11" t="str">
        <f>IF(VLOOKUP(D171,'Current OBD'!$B$6:$AK$2185,36,0)="Yes","12"," ")</f>
        <v xml:space="preserve"> </v>
      </c>
      <c r="T171" s="13">
        <f>VLOOKUP(D171,Pivot!$B$4:$F$2181,2,0)</f>
        <v>217</v>
      </c>
      <c r="U171" s="13">
        <f>VLOOKUP(D171,Pivot!$B$4:$F$2181,3,0)</f>
        <v>0</v>
      </c>
      <c r="V171" s="13">
        <f>VLOOKUP(D171,Pivot!$B$4:$F$2181,4,0)</f>
        <v>608</v>
      </c>
      <c r="W171" s="46">
        <f>IFERROR(VLOOKUP(D171,Pivot!$B$4:$H$2181,5,0),"")</f>
        <v>0.3569</v>
      </c>
      <c r="X171" s="51">
        <f>IFERROR(VLOOKUP(D171,Pivot!$B$4:$H$2181,6,0),"")</f>
        <v>0</v>
      </c>
      <c r="Y171" s="46">
        <f>IFERROR(VLOOKUP(D171,Pivot!$B$4:$H$2181,7,0),"")</f>
        <v>0.3569</v>
      </c>
    </row>
    <row r="172" spans="1:25" ht="15" customHeight="1" outlineLevel="2">
      <c r="A172" s="10" t="str">
        <f>VLOOKUP(D172,'Current OBD'!$B$6:$K$2185,4,0)</f>
        <v>Clark</v>
      </c>
      <c r="B172" s="10" t="str">
        <f>VLOOKUP(D172,'Current OBD'!$B$6:$K$2185,3,0)</f>
        <v>06-037</v>
      </c>
      <c r="C172" s="9" t="str">
        <f>VLOOKUP(D172,'Current OBD'!$B$6:$K$2185,2,0)</f>
        <v>Vancouver School District</v>
      </c>
      <c r="D172" s="24">
        <v>661211</v>
      </c>
      <c r="E172" s="9" t="str">
        <f>VLOOKUP(D172,'Current OBD'!$B$6:$K$2185,10,0)</f>
        <v>Benjamin Franklin Elementary</v>
      </c>
      <c r="F172" s="11" t="str">
        <f>IF(VLOOKUP(D172,'Current OBD'!$B$6:$AK$2185,23,0)="Yes","PK"," ")</f>
        <v xml:space="preserve"> </v>
      </c>
      <c r="G172" s="11" t="str">
        <f>IF(VLOOKUP(D172,'Current OBD'!$B$6:$AK$2185,24,0)="Yes","K"," ")</f>
        <v>K</v>
      </c>
      <c r="H172" s="11">
        <f>IF(VLOOKUP(D172,'Current OBD'!$B$6:$AK$2185,25,0)="Yes",1," ")</f>
        <v>1</v>
      </c>
      <c r="I172" s="11" t="str">
        <f>IF(VLOOKUP(D172,'Current OBD'!$B$6:$AK$2185,26,0)="Yes","2"," ")</f>
        <v>2</v>
      </c>
      <c r="J172" s="11" t="str">
        <f>IF(VLOOKUP(D172,'Current OBD'!$B$6:$AK$2185,27,0)="Yes","3"," ")</f>
        <v>3</v>
      </c>
      <c r="K172" s="11" t="str">
        <f>IF(VLOOKUP(D172,'Current OBD'!$B$6:$AK$2185,28,0)="Yes","4"," ")</f>
        <v>4</v>
      </c>
      <c r="L172" s="11" t="str">
        <f>IF(VLOOKUP(D172,'Current OBD'!$B$6:$AK$2185,29,0)="Yes","5"," ")</f>
        <v>5</v>
      </c>
      <c r="M172" s="11" t="str">
        <f>IF(VLOOKUP(D172,'Current OBD'!$B$6:$AK$2185,30,0)="Yes","6"," ")</f>
        <v xml:space="preserve"> </v>
      </c>
      <c r="N172" s="11" t="str">
        <f>IF(VLOOKUP(D172,'Current OBD'!$B$6:$AK$2185,31,0)="Yes","7"," ")</f>
        <v xml:space="preserve"> </v>
      </c>
      <c r="O172" s="11" t="str">
        <f>IF(VLOOKUP(D172,'Current OBD'!$B$6:$AK$2185,32,0)="Yes","8"," ")</f>
        <v xml:space="preserve"> </v>
      </c>
      <c r="P172" s="11" t="str">
        <f>IF(VLOOKUP(D172,'Current OBD'!$B$6:$AK$2185,33,0)="Yes","9"," ")</f>
        <v xml:space="preserve"> </v>
      </c>
      <c r="Q172" s="11" t="str">
        <f>IF(VLOOKUP(D172,'Current OBD'!$B$6:$AK$2185,34,0)="Yes","10"," ")</f>
        <v xml:space="preserve"> </v>
      </c>
      <c r="R172" s="11" t="str">
        <f>IF(VLOOKUP(D172,'Current OBD'!$B$6:$AK$2185,35,0)="Yes","11"," ")</f>
        <v xml:space="preserve"> </v>
      </c>
      <c r="S172" s="11" t="str">
        <f>IF(VLOOKUP(D172,'Current OBD'!$B$6:$AK$2185,36,0)="Yes","12"," ")</f>
        <v xml:space="preserve"> </v>
      </c>
      <c r="T172" s="13">
        <f>VLOOKUP(D172,Pivot!$B$4:$F$2181,2,0)</f>
        <v>99</v>
      </c>
      <c r="U172" s="13">
        <f>VLOOKUP(D172,Pivot!$B$4:$F$2181,3,0)</f>
        <v>0</v>
      </c>
      <c r="V172" s="13">
        <f>VLOOKUP(D172,Pivot!$B$4:$F$2181,4,0)</f>
        <v>354</v>
      </c>
      <c r="W172" s="46">
        <f>IFERROR(VLOOKUP(D172,Pivot!$B$4:$H$2181,5,0),"")</f>
        <v>0.2797</v>
      </c>
      <c r="X172" s="51">
        <f>IFERROR(VLOOKUP(D172,Pivot!$B$4:$H$2181,6,0),"")</f>
        <v>0</v>
      </c>
      <c r="Y172" s="46">
        <f>IFERROR(VLOOKUP(D172,Pivot!$B$4:$H$2181,7,0),"")</f>
        <v>0.2797</v>
      </c>
    </row>
    <row r="173" spans="1:25" ht="15" customHeight="1" outlineLevel="2">
      <c r="A173" s="10" t="str">
        <f>VLOOKUP(D173,'Current OBD'!$B$6:$K$2185,4,0)</f>
        <v>Clark</v>
      </c>
      <c r="B173" s="10" t="str">
        <f>VLOOKUP(D173,'Current OBD'!$B$6:$K$2185,3,0)</f>
        <v>06-037</v>
      </c>
      <c r="C173" s="9" t="str">
        <f>VLOOKUP(D173,'Current OBD'!$B$6:$K$2185,2,0)</f>
        <v>Vancouver School District</v>
      </c>
      <c r="D173" s="24">
        <v>661208</v>
      </c>
      <c r="E173" s="9" t="str">
        <f>VLOOKUP(D173,'Current OBD'!$B$6:$K$2185,10,0)</f>
        <v>Chinook Elementary</v>
      </c>
      <c r="F173" s="11" t="str">
        <f>IF(VLOOKUP(D173,'Current OBD'!$B$6:$AK$2185,23,0)="Yes","PK"," ")</f>
        <v xml:space="preserve"> </v>
      </c>
      <c r="G173" s="11" t="str">
        <f>IF(VLOOKUP(D173,'Current OBD'!$B$6:$AK$2185,24,0)="Yes","K"," ")</f>
        <v>K</v>
      </c>
      <c r="H173" s="11">
        <f>IF(VLOOKUP(D173,'Current OBD'!$B$6:$AK$2185,25,0)="Yes",1," ")</f>
        <v>1</v>
      </c>
      <c r="I173" s="11" t="str">
        <f>IF(VLOOKUP(D173,'Current OBD'!$B$6:$AK$2185,26,0)="Yes","2"," ")</f>
        <v>2</v>
      </c>
      <c r="J173" s="11" t="str">
        <f>IF(VLOOKUP(D173,'Current OBD'!$B$6:$AK$2185,27,0)="Yes","3"," ")</f>
        <v>3</v>
      </c>
      <c r="K173" s="11" t="str">
        <f>IF(VLOOKUP(D173,'Current OBD'!$B$6:$AK$2185,28,0)="Yes","4"," ")</f>
        <v>4</v>
      </c>
      <c r="L173" s="11" t="str">
        <f>IF(VLOOKUP(D173,'Current OBD'!$B$6:$AK$2185,29,0)="Yes","5"," ")</f>
        <v>5</v>
      </c>
      <c r="M173" s="11" t="str">
        <f>IF(VLOOKUP(D173,'Current OBD'!$B$6:$AK$2185,30,0)="Yes","6"," ")</f>
        <v xml:space="preserve"> </v>
      </c>
      <c r="N173" s="11" t="str">
        <f>IF(VLOOKUP(D173,'Current OBD'!$B$6:$AK$2185,31,0)="Yes","7"," ")</f>
        <v xml:space="preserve"> </v>
      </c>
      <c r="O173" s="11" t="str">
        <f>IF(VLOOKUP(D173,'Current OBD'!$B$6:$AK$2185,32,0)="Yes","8"," ")</f>
        <v xml:space="preserve"> </v>
      </c>
      <c r="P173" s="11" t="str">
        <f>IF(VLOOKUP(D173,'Current OBD'!$B$6:$AK$2185,33,0)="Yes","9"," ")</f>
        <v xml:space="preserve"> </v>
      </c>
      <c r="Q173" s="11" t="str">
        <f>IF(VLOOKUP(D173,'Current OBD'!$B$6:$AK$2185,34,0)="Yes","10"," ")</f>
        <v xml:space="preserve"> </v>
      </c>
      <c r="R173" s="11" t="str">
        <f>IF(VLOOKUP(D173,'Current OBD'!$B$6:$AK$2185,35,0)="Yes","11"," ")</f>
        <v xml:space="preserve"> </v>
      </c>
      <c r="S173" s="11" t="str">
        <f>IF(VLOOKUP(D173,'Current OBD'!$B$6:$AK$2185,36,0)="Yes","12"," ")</f>
        <v xml:space="preserve"> </v>
      </c>
      <c r="T173" s="13">
        <f>VLOOKUP(D173,Pivot!$B$4:$F$2181,2,0)</f>
        <v>205</v>
      </c>
      <c r="U173" s="13">
        <f>VLOOKUP(D173,Pivot!$B$4:$F$2181,3,0)</f>
        <v>0</v>
      </c>
      <c r="V173" s="13">
        <f>VLOOKUP(D173,Pivot!$B$4:$F$2181,4,0)</f>
        <v>552</v>
      </c>
      <c r="W173" s="46">
        <f>IFERROR(VLOOKUP(D173,Pivot!$B$4:$H$2181,5,0),"")</f>
        <v>0.37140000000000001</v>
      </c>
      <c r="X173" s="51">
        <f>IFERROR(VLOOKUP(D173,Pivot!$B$4:$H$2181,6,0),"")</f>
        <v>0</v>
      </c>
      <c r="Y173" s="46">
        <f>IFERROR(VLOOKUP(D173,Pivot!$B$4:$H$2181,7,0),"")</f>
        <v>0.37140000000000001</v>
      </c>
    </row>
    <row r="174" spans="1:25" ht="15" customHeight="1" outlineLevel="2">
      <c r="A174" s="10" t="str">
        <f>VLOOKUP(D174,'Current OBD'!$B$6:$K$2185,4,0)</f>
        <v>Clark</v>
      </c>
      <c r="B174" s="10" t="str">
        <f>VLOOKUP(D174,'Current OBD'!$B$6:$K$2185,3,0)</f>
        <v>06-037</v>
      </c>
      <c r="C174" s="9" t="str">
        <f>VLOOKUP(D174,'Current OBD'!$B$6:$K$2185,2,0)</f>
        <v>Vancouver School District</v>
      </c>
      <c r="D174" s="24">
        <v>661234</v>
      </c>
      <c r="E174" s="9" t="str">
        <f>VLOOKUP(D174,'Current OBD'!$B$6:$K$2185,10,0)</f>
        <v>Columbia River High School</v>
      </c>
      <c r="F174" s="11" t="str">
        <f>IF(VLOOKUP(D174,'Current OBD'!$B$6:$AK$2185,23,0)="Yes","PK"," ")</f>
        <v xml:space="preserve"> </v>
      </c>
      <c r="G174" s="11" t="str">
        <f>IF(VLOOKUP(D174,'Current OBD'!$B$6:$AK$2185,24,0)="Yes","K"," ")</f>
        <v xml:space="preserve"> </v>
      </c>
      <c r="H174" s="11" t="str">
        <f>IF(VLOOKUP(D174,'Current OBD'!$B$6:$AK$2185,25,0)="Yes",1," ")</f>
        <v xml:space="preserve"> </v>
      </c>
      <c r="I174" s="11" t="str">
        <f>IF(VLOOKUP(D174,'Current OBD'!$B$6:$AK$2185,26,0)="Yes","2"," ")</f>
        <v xml:space="preserve"> </v>
      </c>
      <c r="J174" s="11" t="str">
        <f>IF(VLOOKUP(D174,'Current OBD'!$B$6:$AK$2185,27,0)="Yes","3"," ")</f>
        <v xml:space="preserve"> </v>
      </c>
      <c r="K174" s="11" t="str">
        <f>IF(VLOOKUP(D174,'Current OBD'!$B$6:$AK$2185,28,0)="Yes","4"," ")</f>
        <v xml:space="preserve"> </v>
      </c>
      <c r="L174" s="11" t="str">
        <f>IF(VLOOKUP(D174,'Current OBD'!$B$6:$AK$2185,29,0)="Yes","5"," ")</f>
        <v xml:space="preserve"> </v>
      </c>
      <c r="M174" s="11" t="str">
        <f>IF(VLOOKUP(D174,'Current OBD'!$B$6:$AK$2185,30,0)="Yes","6"," ")</f>
        <v xml:space="preserve"> </v>
      </c>
      <c r="N174" s="11" t="str">
        <f>IF(VLOOKUP(D174,'Current OBD'!$B$6:$AK$2185,31,0)="Yes","7"," ")</f>
        <v xml:space="preserve"> </v>
      </c>
      <c r="O174" s="11" t="str">
        <f>IF(VLOOKUP(D174,'Current OBD'!$B$6:$AK$2185,32,0)="Yes","8"," ")</f>
        <v xml:space="preserve"> </v>
      </c>
      <c r="P174" s="11" t="str">
        <f>IF(VLOOKUP(D174,'Current OBD'!$B$6:$AK$2185,33,0)="Yes","9"," ")</f>
        <v>9</v>
      </c>
      <c r="Q174" s="11" t="str">
        <f>IF(VLOOKUP(D174,'Current OBD'!$B$6:$AK$2185,34,0)="Yes","10"," ")</f>
        <v>10</v>
      </c>
      <c r="R174" s="11" t="str">
        <f>IF(VLOOKUP(D174,'Current OBD'!$B$6:$AK$2185,35,0)="Yes","11"," ")</f>
        <v>11</v>
      </c>
      <c r="S174" s="11" t="str">
        <f>IF(VLOOKUP(D174,'Current OBD'!$B$6:$AK$2185,36,0)="Yes","12"," ")</f>
        <v>12</v>
      </c>
      <c r="T174" s="13">
        <f>VLOOKUP(D174,Pivot!$B$4:$F$2181,2,0)</f>
        <v>340</v>
      </c>
      <c r="U174" s="13">
        <f>VLOOKUP(D174,Pivot!$B$4:$F$2181,3,0)</f>
        <v>0</v>
      </c>
      <c r="V174" s="13">
        <f>VLOOKUP(D174,Pivot!$B$4:$F$2181,4,0)</f>
        <v>1127</v>
      </c>
      <c r="W174" s="46">
        <f>IFERROR(VLOOKUP(D174,Pivot!$B$4:$H$2181,5,0),"")</f>
        <v>0.30170000000000002</v>
      </c>
      <c r="X174" s="51">
        <f>IFERROR(VLOOKUP(D174,Pivot!$B$4:$H$2181,6,0),"")</f>
        <v>0</v>
      </c>
      <c r="Y174" s="46">
        <f>IFERROR(VLOOKUP(D174,Pivot!$B$4:$H$2181,7,0),"")</f>
        <v>0.30170000000000002</v>
      </c>
    </row>
    <row r="175" spans="1:25" ht="15" customHeight="1" outlineLevel="2">
      <c r="A175" s="10" t="str">
        <f>VLOOKUP(D175,'Current OBD'!$B$6:$K$2185,4,0)</f>
        <v>Clark</v>
      </c>
      <c r="B175" s="10" t="str">
        <f>VLOOKUP(D175,'Current OBD'!$B$6:$K$2185,3,0)</f>
        <v>06-037</v>
      </c>
      <c r="C175" s="9" t="str">
        <f>VLOOKUP(D175,'Current OBD'!$B$6:$K$2185,2,0)</f>
        <v>Vancouver School District</v>
      </c>
      <c r="D175" s="24">
        <v>665737</v>
      </c>
      <c r="E175" s="9" t="str">
        <f>VLOOKUP(D175,'Current OBD'!$B$6:$K$2185,10,0)</f>
        <v>Discovery Middle School</v>
      </c>
      <c r="F175" s="11" t="str">
        <f>IF(VLOOKUP(D175,'Current OBD'!$B$6:$AK$2185,23,0)="Yes","PK"," ")</f>
        <v xml:space="preserve"> </v>
      </c>
      <c r="G175" s="11" t="str">
        <f>IF(VLOOKUP(D175,'Current OBD'!$B$6:$AK$2185,24,0)="Yes","K"," ")</f>
        <v xml:space="preserve"> </v>
      </c>
      <c r="H175" s="11" t="str">
        <f>IF(VLOOKUP(D175,'Current OBD'!$B$6:$AK$2185,25,0)="Yes",1," ")</f>
        <v xml:space="preserve"> </v>
      </c>
      <c r="I175" s="11" t="str">
        <f>IF(VLOOKUP(D175,'Current OBD'!$B$6:$AK$2185,26,0)="Yes","2"," ")</f>
        <v xml:space="preserve"> </v>
      </c>
      <c r="J175" s="11" t="str">
        <f>IF(VLOOKUP(D175,'Current OBD'!$B$6:$AK$2185,27,0)="Yes","3"," ")</f>
        <v xml:space="preserve"> </v>
      </c>
      <c r="K175" s="11" t="str">
        <f>IF(VLOOKUP(D175,'Current OBD'!$B$6:$AK$2185,28,0)="Yes","4"," ")</f>
        <v xml:space="preserve"> </v>
      </c>
      <c r="L175" s="11" t="str">
        <f>IF(VLOOKUP(D175,'Current OBD'!$B$6:$AK$2185,29,0)="Yes","5"," ")</f>
        <v xml:space="preserve"> </v>
      </c>
      <c r="M175" s="11" t="str">
        <f>IF(VLOOKUP(D175,'Current OBD'!$B$6:$AK$2185,30,0)="Yes","6"," ")</f>
        <v>6</v>
      </c>
      <c r="N175" s="11" t="str">
        <f>IF(VLOOKUP(D175,'Current OBD'!$B$6:$AK$2185,31,0)="Yes","7"," ")</f>
        <v>7</v>
      </c>
      <c r="O175" s="11" t="str">
        <f>IF(VLOOKUP(D175,'Current OBD'!$B$6:$AK$2185,32,0)="Yes","8"," ")</f>
        <v>8</v>
      </c>
      <c r="P175" s="11" t="str">
        <f>IF(VLOOKUP(D175,'Current OBD'!$B$6:$AK$2185,33,0)="Yes","9"," ")</f>
        <v xml:space="preserve"> </v>
      </c>
      <c r="Q175" s="11" t="str">
        <f>IF(VLOOKUP(D175,'Current OBD'!$B$6:$AK$2185,34,0)="Yes","10"," ")</f>
        <v xml:space="preserve"> </v>
      </c>
      <c r="R175" s="11" t="str">
        <f>IF(VLOOKUP(D175,'Current OBD'!$B$6:$AK$2185,35,0)="Yes","11"," ")</f>
        <v xml:space="preserve"> </v>
      </c>
      <c r="S175" s="11" t="str">
        <f>IF(VLOOKUP(D175,'Current OBD'!$B$6:$AK$2185,36,0)="Yes","12"," ")</f>
        <v xml:space="preserve"> </v>
      </c>
      <c r="T175" s="13">
        <f>VLOOKUP(D175,Pivot!$B$4:$F$2181,2,0)</f>
        <v>481</v>
      </c>
      <c r="U175" s="13">
        <f>VLOOKUP(D175,Pivot!$B$4:$F$2181,3,0)</f>
        <v>0</v>
      </c>
      <c r="V175" s="13">
        <f>VLOOKUP(D175,Pivot!$B$4:$F$2181,4,0)</f>
        <v>547</v>
      </c>
      <c r="W175" s="46">
        <f>IFERROR(VLOOKUP(D175,Pivot!$B$4:$H$2181,5,0),"")</f>
        <v>0.87929999999999997</v>
      </c>
      <c r="X175" s="51">
        <f>IFERROR(VLOOKUP(D175,Pivot!$B$4:$H$2181,6,0),"")</f>
        <v>0</v>
      </c>
      <c r="Y175" s="46">
        <f>IFERROR(VLOOKUP(D175,Pivot!$B$4:$H$2181,7,0),"")</f>
        <v>0.87929999999999997</v>
      </c>
    </row>
    <row r="176" spans="1:25" ht="15" customHeight="1" outlineLevel="2">
      <c r="A176" s="10" t="str">
        <f>VLOOKUP(D176,'Current OBD'!$B$6:$K$2185,4,0)</f>
        <v>Clark</v>
      </c>
      <c r="B176" s="10" t="str">
        <f>VLOOKUP(D176,'Current OBD'!$B$6:$K$2185,3,0)</f>
        <v>06-037</v>
      </c>
      <c r="C176" s="9" t="str">
        <f>VLOOKUP(D176,'Current OBD'!$B$6:$K$2185,2,0)</f>
        <v>Vancouver School District</v>
      </c>
      <c r="D176" s="24">
        <v>661209</v>
      </c>
      <c r="E176" s="9" t="str">
        <f>VLOOKUP(D176,'Current OBD'!$B$6:$K$2185,10,0)</f>
        <v>Dwight D. Eisenhower Elementary</v>
      </c>
      <c r="F176" s="11" t="str">
        <f>IF(VLOOKUP(D176,'Current OBD'!$B$6:$AK$2185,23,0)="Yes","PK"," ")</f>
        <v xml:space="preserve"> </v>
      </c>
      <c r="G176" s="11" t="str">
        <f>IF(VLOOKUP(D176,'Current OBD'!$B$6:$AK$2185,24,0)="Yes","K"," ")</f>
        <v>K</v>
      </c>
      <c r="H176" s="11">
        <f>IF(VLOOKUP(D176,'Current OBD'!$B$6:$AK$2185,25,0)="Yes",1," ")</f>
        <v>1</v>
      </c>
      <c r="I176" s="11" t="str">
        <f>IF(VLOOKUP(D176,'Current OBD'!$B$6:$AK$2185,26,0)="Yes","2"," ")</f>
        <v>2</v>
      </c>
      <c r="J176" s="11" t="str">
        <f>IF(VLOOKUP(D176,'Current OBD'!$B$6:$AK$2185,27,0)="Yes","3"," ")</f>
        <v>3</v>
      </c>
      <c r="K176" s="11" t="str">
        <f>IF(VLOOKUP(D176,'Current OBD'!$B$6:$AK$2185,28,0)="Yes","4"," ")</f>
        <v>4</v>
      </c>
      <c r="L176" s="11" t="str">
        <f>IF(VLOOKUP(D176,'Current OBD'!$B$6:$AK$2185,29,0)="Yes","5"," ")</f>
        <v>5</v>
      </c>
      <c r="M176" s="11" t="str">
        <f>IF(VLOOKUP(D176,'Current OBD'!$B$6:$AK$2185,30,0)="Yes","6"," ")</f>
        <v xml:space="preserve"> </v>
      </c>
      <c r="N176" s="11" t="str">
        <f>IF(VLOOKUP(D176,'Current OBD'!$B$6:$AK$2185,31,0)="Yes","7"," ")</f>
        <v xml:space="preserve"> </v>
      </c>
      <c r="O176" s="11" t="str">
        <f>IF(VLOOKUP(D176,'Current OBD'!$B$6:$AK$2185,32,0)="Yes","8"," ")</f>
        <v xml:space="preserve"> </v>
      </c>
      <c r="P176" s="11" t="str">
        <f>IF(VLOOKUP(D176,'Current OBD'!$B$6:$AK$2185,33,0)="Yes","9"," ")</f>
        <v xml:space="preserve"> </v>
      </c>
      <c r="Q176" s="11" t="str">
        <f>IF(VLOOKUP(D176,'Current OBD'!$B$6:$AK$2185,34,0)="Yes","10"," ")</f>
        <v xml:space="preserve"> </v>
      </c>
      <c r="R176" s="11" t="str">
        <f>IF(VLOOKUP(D176,'Current OBD'!$B$6:$AK$2185,35,0)="Yes","11"," ")</f>
        <v xml:space="preserve"> </v>
      </c>
      <c r="S176" s="11" t="str">
        <f>IF(VLOOKUP(D176,'Current OBD'!$B$6:$AK$2185,36,0)="Yes","12"," ")</f>
        <v xml:space="preserve"> </v>
      </c>
      <c r="T176" s="13">
        <f>VLOOKUP(D176,Pivot!$B$4:$F$2181,2,0)</f>
        <v>289</v>
      </c>
      <c r="U176" s="13">
        <f>VLOOKUP(D176,Pivot!$B$4:$F$2181,3,0)</f>
        <v>0</v>
      </c>
      <c r="V176" s="13">
        <f>VLOOKUP(D176,Pivot!$B$4:$F$2181,4,0)</f>
        <v>472</v>
      </c>
      <c r="W176" s="46">
        <f>IFERROR(VLOOKUP(D176,Pivot!$B$4:$H$2181,5,0),"")</f>
        <v>0.61229999999999996</v>
      </c>
      <c r="X176" s="51">
        <f>IFERROR(VLOOKUP(D176,Pivot!$B$4:$H$2181,6,0),"")</f>
        <v>0</v>
      </c>
      <c r="Y176" s="46">
        <f>IFERROR(VLOOKUP(D176,Pivot!$B$4:$H$2181,7,0),"")</f>
        <v>0.61229999999999996</v>
      </c>
    </row>
    <row r="177" spans="1:25" ht="15" customHeight="1" outlineLevel="2">
      <c r="A177" s="10" t="str">
        <f>VLOOKUP(D177,'Current OBD'!$B$6:$K$2185,4,0)</f>
        <v>Clark</v>
      </c>
      <c r="B177" s="10" t="str">
        <f>VLOOKUP(D177,'Current OBD'!$B$6:$K$2185,3,0)</f>
        <v>06-037</v>
      </c>
      <c r="C177" s="9" t="str">
        <f>VLOOKUP(D177,'Current OBD'!$B$6:$K$2185,2,0)</f>
        <v>Vancouver School District</v>
      </c>
      <c r="D177" s="24">
        <v>665736</v>
      </c>
      <c r="E177" s="9" t="str">
        <f>VLOOKUP(D177,'Current OBD'!$B$6:$K$2185,10,0)</f>
        <v>Eleanor Roosevelt  Elementary</v>
      </c>
      <c r="F177" s="11" t="str">
        <f>IF(VLOOKUP(D177,'Current OBD'!$B$6:$AK$2185,23,0)="Yes","PK"," ")</f>
        <v xml:space="preserve"> </v>
      </c>
      <c r="G177" s="11" t="str">
        <f>IF(VLOOKUP(D177,'Current OBD'!$B$6:$AK$2185,24,0)="Yes","K"," ")</f>
        <v>K</v>
      </c>
      <c r="H177" s="11">
        <f>IF(VLOOKUP(D177,'Current OBD'!$B$6:$AK$2185,25,0)="Yes",1," ")</f>
        <v>1</v>
      </c>
      <c r="I177" s="11" t="str">
        <f>IF(VLOOKUP(D177,'Current OBD'!$B$6:$AK$2185,26,0)="Yes","2"," ")</f>
        <v>2</v>
      </c>
      <c r="J177" s="11" t="str">
        <f>IF(VLOOKUP(D177,'Current OBD'!$B$6:$AK$2185,27,0)="Yes","3"," ")</f>
        <v>3</v>
      </c>
      <c r="K177" s="11" t="str">
        <f>IF(VLOOKUP(D177,'Current OBD'!$B$6:$AK$2185,28,0)="Yes","4"," ")</f>
        <v>4</v>
      </c>
      <c r="L177" s="11" t="str">
        <f>IF(VLOOKUP(D177,'Current OBD'!$B$6:$AK$2185,29,0)="Yes","5"," ")</f>
        <v>5</v>
      </c>
      <c r="M177" s="11" t="str">
        <f>IF(VLOOKUP(D177,'Current OBD'!$B$6:$AK$2185,30,0)="Yes","6"," ")</f>
        <v xml:space="preserve"> </v>
      </c>
      <c r="N177" s="11" t="str">
        <f>IF(VLOOKUP(D177,'Current OBD'!$B$6:$AK$2185,31,0)="Yes","7"," ")</f>
        <v xml:space="preserve"> </v>
      </c>
      <c r="O177" s="11" t="str">
        <f>IF(VLOOKUP(D177,'Current OBD'!$B$6:$AK$2185,32,0)="Yes","8"," ")</f>
        <v xml:space="preserve"> </v>
      </c>
      <c r="P177" s="11" t="str">
        <f>IF(VLOOKUP(D177,'Current OBD'!$B$6:$AK$2185,33,0)="Yes","9"," ")</f>
        <v xml:space="preserve"> </v>
      </c>
      <c r="Q177" s="11" t="str">
        <f>IF(VLOOKUP(D177,'Current OBD'!$B$6:$AK$2185,34,0)="Yes","10"," ")</f>
        <v xml:space="preserve"> </v>
      </c>
      <c r="R177" s="11" t="str">
        <f>IF(VLOOKUP(D177,'Current OBD'!$B$6:$AK$2185,35,0)="Yes","11"," ")</f>
        <v xml:space="preserve"> </v>
      </c>
      <c r="S177" s="11" t="str">
        <f>IF(VLOOKUP(D177,'Current OBD'!$B$6:$AK$2185,36,0)="Yes","12"," ")</f>
        <v xml:space="preserve"> </v>
      </c>
      <c r="T177" s="13">
        <f>VLOOKUP(D177,Pivot!$B$4:$F$2181,2,0)</f>
        <v>576</v>
      </c>
      <c r="U177" s="13">
        <f>VLOOKUP(D177,Pivot!$B$4:$F$2181,3,0)</f>
        <v>0</v>
      </c>
      <c r="V177" s="13">
        <f>VLOOKUP(D177,Pivot!$B$4:$F$2181,4,0)</f>
        <v>576</v>
      </c>
      <c r="W177" s="46">
        <f>IFERROR(VLOOKUP(D177,Pivot!$B$4:$H$2181,5,0),"")</f>
        <v>1</v>
      </c>
      <c r="X177" s="51">
        <f>IFERROR(VLOOKUP(D177,Pivot!$B$4:$H$2181,6,0),"")</f>
        <v>0</v>
      </c>
      <c r="Y177" s="46">
        <f>IFERROR(VLOOKUP(D177,Pivot!$B$4:$H$2181,7,0),"")</f>
        <v>1</v>
      </c>
    </row>
    <row r="178" spans="1:25" ht="15" customHeight="1" outlineLevel="2">
      <c r="A178" s="10" t="str">
        <f>VLOOKUP(D178,'Current OBD'!$B$6:$K$2185,4,0)</f>
        <v>Clark</v>
      </c>
      <c r="B178" s="10" t="str">
        <f>VLOOKUP(D178,'Current OBD'!$B$6:$K$2185,3,0)</f>
        <v>06-037</v>
      </c>
      <c r="C178" s="9" t="str">
        <f>VLOOKUP(D178,'Current OBD'!$B$6:$K$2185,2,0)</f>
        <v>Vancouver School District</v>
      </c>
      <c r="D178" s="24">
        <v>661210</v>
      </c>
      <c r="E178" s="9" t="str">
        <f>VLOOKUP(D178,'Current OBD'!$B$6:$K$2185,10,0)</f>
        <v>Felida Elementary</v>
      </c>
      <c r="F178" s="11" t="str">
        <f>IF(VLOOKUP(D178,'Current OBD'!$B$6:$AK$2185,23,0)="Yes","PK"," ")</f>
        <v xml:space="preserve"> </v>
      </c>
      <c r="G178" s="11" t="str">
        <f>IF(VLOOKUP(D178,'Current OBD'!$B$6:$AK$2185,24,0)="Yes","K"," ")</f>
        <v>K</v>
      </c>
      <c r="H178" s="11">
        <f>IF(VLOOKUP(D178,'Current OBD'!$B$6:$AK$2185,25,0)="Yes",1," ")</f>
        <v>1</v>
      </c>
      <c r="I178" s="11" t="str">
        <f>IF(VLOOKUP(D178,'Current OBD'!$B$6:$AK$2185,26,0)="Yes","2"," ")</f>
        <v>2</v>
      </c>
      <c r="J178" s="11" t="str">
        <f>IF(VLOOKUP(D178,'Current OBD'!$B$6:$AK$2185,27,0)="Yes","3"," ")</f>
        <v>3</v>
      </c>
      <c r="K178" s="11" t="str">
        <f>IF(VLOOKUP(D178,'Current OBD'!$B$6:$AK$2185,28,0)="Yes","4"," ")</f>
        <v>4</v>
      </c>
      <c r="L178" s="11" t="str">
        <f>IF(VLOOKUP(D178,'Current OBD'!$B$6:$AK$2185,29,0)="Yes","5"," ")</f>
        <v>5</v>
      </c>
      <c r="M178" s="11" t="str">
        <f>IF(VLOOKUP(D178,'Current OBD'!$B$6:$AK$2185,30,0)="Yes","6"," ")</f>
        <v xml:space="preserve"> </v>
      </c>
      <c r="N178" s="11" t="str">
        <f>IF(VLOOKUP(D178,'Current OBD'!$B$6:$AK$2185,31,0)="Yes","7"," ")</f>
        <v xml:space="preserve"> </v>
      </c>
      <c r="O178" s="11" t="str">
        <f>IF(VLOOKUP(D178,'Current OBD'!$B$6:$AK$2185,32,0)="Yes","8"," ")</f>
        <v xml:space="preserve"> </v>
      </c>
      <c r="P178" s="11" t="str">
        <f>IF(VLOOKUP(D178,'Current OBD'!$B$6:$AK$2185,33,0)="Yes","9"," ")</f>
        <v xml:space="preserve"> </v>
      </c>
      <c r="Q178" s="11" t="str">
        <f>IF(VLOOKUP(D178,'Current OBD'!$B$6:$AK$2185,34,0)="Yes","10"," ")</f>
        <v xml:space="preserve"> </v>
      </c>
      <c r="R178" s="11" t="str">
        <f>IF(VLOOKUP(D178,'Current OBD'!$B$6:$AK$2185,35,0)="Yes","11"," ")</f>
        <v xml:space="preserve"> </v>
      </c>
      <c r="S178" s="11" t="str">
        <f>IF(VLOOKUP(D178,'Current OBD'!$B$6:$AK$2185,36,0)="Yes","12"," ")</f>
        <v xml:space="preserve"> </v>
      </c>
      <c r="T178" s="13">
        <f>VLOOKUP(D178,Pivot!$B$4:$F$2181,2,0)</f>
        <v>121</v>
      </c>
      <c r="U178" s="13">
        <f>VLOOKUP(D178,Pivot!$B$4:$F$2181,3,0)</f>
        <v>0</v>
      </c>
      <c r="V178" s="13">
        <f>VLOOKUP(D178,Pivot!$B$4:$F$2181,4,0)</f>
        <v>633</v>
      </c>
      <c r="W178" s="46">
        <f>IFERROR(VLOOKUP(D178,Pivot!$B$4:$H$2181,5,0),"")</f>
        <v>0.19120000000000001</v>
      </c>
      <c r="X178" s="51">
        <f>IFERROR(VLOOKUP(D178,Pivot!$B$4:$H$2181,6,0),"")</f>
        <v>0</v>
      </c>
      <c r="Y178" s="46">
        <f>IFERROR(VLOOKUP(D178,Pivot!$B$4:$H$2181,7,0),"")</f>
        <v>0.19120000000000001</v>
      </c>
    </row>
    <row r="179" spans="1:25" ht="15" customHeight="1" outlineLevel="2">
      <c r="A179" s="10" t="str">
        <f>VLOOKUP(D179,'Current OBD'!$B$6:$K$2185,4,0)</f>
        <v>Clark</v>
      </c>
      <c r="B179" s="10" t="str">
        <f>VLOOKUP(D179,'Current OBD'!$B$6:$K$2185,3,0)</f>
        <v>06-037</v>
      </c>
      <c r="C179" s="9" t="str">
        <f>VLOOKUP(D179,'Current OBD'!$B$6:$K$2185,2,0)</f>
        <v>Vancouver School District</v>
      </c>
      <c r="D179" s="24">
        <v>661240</v>
      </c>
      <c r="E179" s="9" t="str">
        <f>VLOOKUP(D179,'Current OBD'!$B$6:$K$2185,10,0)</f>
        <v>Flex Academy (formally Lewis &amp; Clark High School)</v>
      </c>
      <c r="F179" s="11" t="str">
        <f>IF(VLOOKUP(D179,'Current OBD'!$B$6:$AK$2185,23,0)="Yes","PK"," ")</f>
        <v xml:space="preserve"> </v>
      </c>
      <c r="G179" s="11" t="str">
        <f>IF(VLOOKUP(D179,'Current OBD'!$B$6:$AK$2185,24,0)="Yes","K"," ")</f>
        <v xml:space="preserve"> </v>
      </c>
      <c r="H179" s="11" t="str">
        <f>IF(VLOOKUP(D179,'Current OBD'!$B$6:$AK$2185,25,0)="Yes",1," ")</f>
        <v xml:space="preserve"> </v>
      </c>
      <c r="I179" s="11" t="str">
        <f>IF(VLOOKUP(D179,'Current OBD'!$B$6:$AK$2185,26,0)="Yes","2"," ")</f>
        <v xml:space="preserve"> </v>
      </c>
      <c r="J179" s="11" t="str">
        <f>IF(VLOOKUP(D179,'Current OBD'!$B$6:$AK$2185,27,0)="Yes","3"," ")</f>
        <v xml:space="preserve"> </v>
      </c>
      <c r="K179" s="11" t="str">
        <f>IF(VLOOKUP(D179,'Current OBD'!$B$6:$AK$2185,28,0)="Yes","4"," ")</f>
        <v xml:space="preserve"> </v>
      </c>
      <c r="L179" s="11" t="str">
        <f>IF(VLOOKUP(D179,'Current OBD'!$B$6:$AK$2185,29,0)="Yes","5"," ")</f>
        <v xml:space="preserve"> </v>
      </c>
      <c r="M179" s="11" t="str">
        <f>IF(VLOOKUP(D179,'Current OBD'!$B$6:$AK$2185,30,0)="Yes","6"," ")</f>
        <v xml:space="preserve"> </v>
      </c>
      <c r="N179" s="11" t="str">
        <f>IF(VLOOKUP(D179,'Current OBD'!$B$6:$AK$2185,31,0)="Yes","7"," ")</f>
        <v xml:space="preserve"> </v>
      </c>
      <c r="O179" s="11" t="str">
        <f>IF(VLOOKUP(D179,'Current OBD'!$B$6:$AK$2185,32,0)="Yes","8"," ")</f>
        <v xml:space="preserve"> </v>
      </c>
      <c r="P179" s="11" t="str">
        <f>IF(VLOOKUP(D179,'Current OBD'!$B$6:$AK$2185,33,0)="Yes","9"," ")</f>
        <v>9</v>
      </c>
      <c r="Q179" s="11" t="str">
        <f>IF(VLOOKUP(D179,'Current OBD'!$B$6:$AK$2185,34,0)="Yes","10"," ")</f>
        <v>10</v>
      </c>
      <c r="R179" s="11" t="str">
        <f>IF(VLOOKUP(D179,'Current OBD'!$B$6:$AK$2185,35,0)="Yes","11"," ")</f>
        <v>11</v>
      </c>
      <c r="S179" s="11" t="str">
        <f>IF(VLOOKUP(D179,'Current OBD'!$B$6:$AK$2185,36,0)="Yes","12"," ")</f>
        <v>12</v>
      </c>
      <c r="T179" s="13">
        <f>VLOOKUP(D179,Pivot!$B$4:$F$2181,2,0)</f>
        <v>51</v>
      </c>
      <c r="U179" s="13">
        <f>VLOOKUP(D179,Pivot!$B$4:$F$2181,3,0)</f>
        <v>0</v>
      </c>
      <c r="V179" s="13">
        <f>VLOOKUP(D179,Pivot!$B$4:$F$2181,4,0)</f>
        <v>87</v>
      </c>
      <c r="W179" s="46">
        <f>IFERROR(VLOOKUP(D179,Pivot!$B$4:$H$2181,5,0),"")</f>
        <v>0.58620000000000005</v>
      </c>
      <c r="X179" s="51">
        <f>IFERROR(VLOOKUP(D179,Pivot!$B$4:$H$2181,6,0),"")</f>
        <v>0</v>
      </c>
      <c r="Y179" s="46">
        <f>IFERROR(VLOOKUP(D179,Pivot!$B$4:$H$2181,7,0),"")</f>
        <v>0.58620000000000005</v>
      </c>
    </row>
    <row r="180" spans="1:25" ht="15" customHeight="1" outlineLevel="2">
      <c r="A180" s="10" t="str">
        <f>VLOOKUP(D180,'Current OBD'!$B$6:$K$2185,4,0)</f>
        <v>Clark</v>
      </c>
      <c r="B180" s="10" t="str">
        <f>VLOOKUP(D180,'Current OBD'!$B$6:$K$2185,3,0)</f>
        <v>06-037</v>
      </c>
      <c r="C180" s="9" t="str">
        <f>VLOOKUP(D180,'Current OBD'!$B$6:$K$2185,2,0)</f>
        <v>Vancouver School District</v>
      </c>
      <c r="D180" s="24">
        <v>661235</v>
      </c>
      <c r="E180" s="9" t="str">
        <f>VLOOKUP(D180,'Current OBD'!$B$6:$K$2185,10,0)</f>
        <v>Fort Vancouver High School</v>
      </c>
      <c r="F180" s="11" t="str">
        <f>IF(VLOOKUP(D180,'Current OBD'!$B$6:$AK$2185,23,0)="Yes","PK"," ")</f>
        <v xml:space="preserve"> </v>
      </c>
      <c r="G180" s="11" t="str">
        <f>IF(VLOOKUP(D180,'Current OBD'!$B$6:$AK$2185,24,0)="Yes","K"," ")</f>
        <v xml:space="preserve"> </v>
      </c>
      <c r="H180" s="11" t="str">
        <f>IF(VLOOKUP(D180,'Current OBD'!$B$6:$AK$2185,25,0)="Yes",1," ")</f>
        <v xml:space="preserve"> </v>
      </c>
      <c r="I180" s="11" t="str">
        <f>IF(VLOOKUP(D180,'Current OBD'!$B$6:$AK$2185,26,0)="Yes","2"," ")</f>
        <v xml:space="preserve"> </v>
      </c>
      <c r="J180" s="11" t="str">
        <f>IF(VLOOKUP(D180,'Current OBD'!$B$6:$AK$2185,27,0)="Yes","3"," ")</f>
        <v xml:space="preserve"> </v>
      </c>
      <c r="K180" s="11" t="str">
        <f>IF(VLOOKUP(D180,'Current OBD'!$B$6:$AK$2185,28,0)="Yes","4"," ")</f>
        <v xml:space="preserve"> </v>
      </c>
      <c r="L180" s="11" t="str">
        <f>IF(VLOOKUP(D180,'Current OBD'!$B$6:$AK$2185,29,0)="Yes","5"," ")</f>
        <v xml:space="preserve"> </v>
      </c>
      <c r="M180" s="11" t="str">
        <f>IF(VLOOKUP(D180,'Current OBD'!$B$6:$AK$2185,30,0)="Yes","6"," ")</f>
        <v xml:space="preserve"> </v>
      </c>
      <c r="N180" s="11" t="str">
        <f>IF(VLOOKUP(D180,'Current OBD'!$B$6:$AK$2185,31,0)="Yes","7"," ")</f>
        <v xml:space="preserve"> </v>
      </c>
      <c r="O180" s="11" t="str">
        <f>IF(VLOOKUP(D180,'Current OBD'!$B$6:$AK$2185,32,0)="Yes","8"," ")</f>
        <v xml:space="preserve"> </v>
      </c>
      <c r="P180" s="11" t="str">
        <f>IF(VLOOKUP(D180,'Current OBD'!$B$6:$AK$2185,33,0)="Yes","9"," ")</f>
        <v>9</v>
      </c>
      <c r="Q180" s="11" t="str">
        <f>IF(VLOOKUP(D180,'Current OBD'!$B$6:$AK$2185,34,0)="Yes","10"," ")</f>
        <v>10</v>
      </c>
      <c r="R180" s="11" t="str">
        <f>IF(VLOOKUP(D180,'Current OBD'!$B$6:$AK$2185,35,0)="Yes","11"," ")</f>
        <v>11</v>
      </c>
      <c r="S180" s="11" t="str">
        <f>IF(VLOOKUP(D180,'Current OBD'!$B$6:$AK$2185,36,0)="Yes","12"," ")</f>
        <v>12</v>
      </c>
      <c r="T180" s="13">
        <f>VLOOKUP(D180,Pivot!$B$4:$F$2181,2,0)</f>
        <v>1304</v>
      </c>
      <c r="U180" s="13">
        <f>VLOOKUP(D180,Pivot!$B$4:$F$2181,3,0)</f>
        <v>0</v>
      </c>
      <c r="V180" s="13">
        <f>VLOOKUP(D180,Pivot!$B$4:$F$2181,4,0)</f>
        <v>1501</v>
      </c>
      <c r="W180" s="46">
        <f>IFERROR(VLOOKUP(D180,Pivot!$B$4:$H$2181,5,0),"")</f>
        <v>0.86880000000000002</v>
      </c>
      <c r="X180" s="51">
        <f>IFERROR(VLOOKUP(D180,Pivot!$B$4:$H$2181,6,0),"")</f>
        <v>0</v>
      </c>
      <c r="Y180" s="46">
        <f>IFERROR(VLOOKUP(D180,Pivot!$B$4:$H$2181,7,0),"")</f>
        <v>0.86880000000000002</v>
      </c>
    </row>
    <row r="181" spans="1:25" ht="15" customHeight="1" outlineLevel="2">
      <c r="A181" s="10" t="str">
        <f>VLOOKUP(D181,'Current OBD'!$B$6:$K$2185,4,0)</f>
        <v>Clark</v>
      </c>
      <c r="B181" s="10" t="str">
        <f>VLOOKUP(D181,'Current OBD'!$B$6:$K$2185,3,0)</f>
        <v>06-037</v>
      </c>
      <c r="C181" s="9" t="str">
        <f>VLOOKUP(D181,'Current OBD'!$B$6:$K$2185,2,0)</f>
        <v>Vancouver School District</v>
      </c>
      <c r="D181" s="24">
        <v>665742</v>
      </c>
      <c r="E181" s="9" t="str">
        <f>VLOOKUP(D181,'Current OBD'!$B$6:$K$2185,10,0)</f>
        <v>Fruit Valley Elementary School</v>
      </c>
      <c r="F181" s="11" t="str">
        <f>IF(VLOOKUP(D181,'Current OBD'!$B$6:$AK$2185,23,0)="Yes","PK"," ")</f>
        <v xml:space="preserve"> </v>
      </c>
      <c r="G181" s="11" t="str">
        <f>IF(VLOOKUP(D181,'Current OBD'!$B$6:$AK$2185,24,0)="Yes","K"," ")</f>
        <v>K</v>
      </c>
      <c r="H181" s="11">
        <f>IF(VLOOKUP(D181,'Current OBD'!$B$6:$AK$2185,25,0)="Yes",1," ")</f>
        <v>1</v>
      </c>
      <c r="I181" s="11" t="str">
        <f>IF(VLOOKUP(D181,'Current OBD'!$B$6:$AK$2185,26,0)="Yes","2"," ")</f>
        <v>2</v>
      </c>
      <c r="J181" s="11" t="str">
        <f>IF(VLOOKUP(D181,'Current OBD'!$B$6:$AK$2185,27,0)="Yes","3"," ")</f>
        <v>3</v>
      </c>
      <c r="K181" s="11" t="str">
        <f>IF(VLOOKUP(D181,'Current OBD'!$B$6:$AK$2185,28,0)="Yes","4"," ")</f>
        <v>4</v>
      </c>
      <c r="L181" s="11" t="str">
        <f>IF(VLOOKUP(D181,'Current OBD'!$B$6:$AK$2185,29,0)="Yes","5"," ")</f>
        <v>5</v>
      </c>
      <c r="M181" s="11" t="str">
        <f>IF(VLOOKUP(D181,'Current OBD'!$B$6:$AK$2185,30,0)="Yes","6"," ")</f>
        <v xml:space="preserve"> </v>
      </c>
      <c r="N181" s="11" t="str">
        <f>IF(VLOOKUP(D181,'Current OBD'!$B$6:$AK$2185,31,0)="Yes","7"," ")</f>
        <v xml:space="preserve"> </v>
      </c>
      <c r="O181" s="11" t="str">
        <f>IF(VLOOKUP(D181,'Current OBD'!$B$6:$AK$2185,32,0)="Yes","8"," ")</f>
        <v xml:space="preserve"> </v>
      </c>
      <c r="P181" s="11" t="str">
        <f>IF(VLOOKUP(D181,'Current OBD'!$B$6:$AK$2185,33,0)="Yes","9"," ")</f>
        <v xml:space="preserve"> </v>
      </c>
      <c r="Q181" s="11" t="str">
        <f>IF(VLOOKUP(D181,'Current OBD'!$B$6:$AK$2185,34,0)="Yes","10"," ")</f>
        <v xml:space="preserve"> </v>
      </c>
      <c r="R181" s="11" t="str">
        <f>IF(VLOOKUP(D181,'Current OBD'!$B$6:$AK$2185,35,0)="Yes","11"," ")</f>
        <v xml:space="preserve"> </v>
      </c>
      <c r="S181" s="11" t="str">
        <f>IF(VLOOKUP(D181,'Current OBD'!$B$6:$AK$2185,36,0)="Yes","12"," ")</f>
        <v xml:space="preserve"> </v>
      </c>
      <c r="T181" s="13">
        <f>VLOOKUP(D181,Pivot!$B$4:$F$2181,2,0)</f>
        <v>197</v>
      </c>
      <c r="U181" s="13">
        <f>VLOOKUP(D181,Pivot!$B$4:$F$2181,3,0)</f>
        <v>0</v>
      </c>
      <c r="V181" s="13">
        <f>VLOOKUP(D181,Pivot!$B$4:$F$2181,4,0)</f>
        <v>197</v>
      </c>
      <c r="W181" s="46">
        <f>IFERROR(VLOOKUP(D181,Pivot!$B$4:$H$2181,5,0),"")</f>
        <v>1</v>
      </c>
      <c r="X181" s="51">
        <f>IFERROR(VLOOKUP(D181,Pivot!$B$4:$H$2181,6,0),"")</f>
        <v>0</v>
      </c>
      <c r="Y181" s="46">
        <f>IFERROR(VLOOKUP(D181,Pivot!$B$4:$H$2181,7,0),"")</f>
        <v>1</v>
      </c>
    </row>
    <row r="182" spans="1:25" ht="15" customHeight="1" outlineLevel="2">
      <c r="A182" s="10" t="str">
        <f>VLOOKUP(D182,'Current OBD'!$B$6:$K$2185,4,0)</f>
        <v>Clark</v>
      </c>
      <c r="B182" s="10" t="str">
        <f>VLOOKUP(D182,'Current OBD'!$B$6:$K$2185,3,0)</f>
        <v>06-037</v>
      </c>
      <c r="C182" s="9" t="str">
        <f>VLOOKUP(D182,'Current OBD'!$B$6:$K$2185,2,0)</f>
        <v>Vancouver School District</v>
      </c>
      <c r="D182" s="24">
        <v>665740</v>
      </c>
      <c r="E182" s="9" t="str">
        <f>VLOOKUP(D182,'Current OBD'!$B$6:$K$2185,10,0)</f>
        <v>Gaiser Middle School</v>
      </c>
      <c r="F182" s="11" t="str">
        <f>IF(VLOOKUP(D182,'Current OBD'!$B$6:$AK$2185,23,0)="Yes","PK"," ")</f>
        <v xml:space="preserve"> </v>
      </c>
      <c r="G182" s="11" t="str">
        <f>IF(VLOOKUP(D182,'Current OBD'!$B$6:$AK$2185,24,0)="Yes","K"," ")</f>
        <v xml:space="preserve"> </v>
      </c>
      <c r="H182" s="11" t="str">
        <f>IF(VLOOKUP(D182,'Current OBD'!$B$6:$AK$2185,25,0)="Yes",1," ")</f>
        <v xml:space="preserve"> </v>
      </c>
      <c r="I182" s="11" t="str">
        <f>IF(VLOOKUP(D182,'Current OBD'!$B$6:$AK$2185,26,0)="Yes","2"," ")</f>
        <v xml:space="preserve"> </v>
      </c>
      <c r="J182" s="11" t="str">
        <f>IF(VLOOKUP(D182,'Current OBD'!$B$6:$AK$2185,27,0)="Yes","3"," ")</f>
        <v xml:space="preserve"> </v>
      </c>
      <c r="K182" s="11" t="str">
        <f>IF(VLOOKUP(D182,'Current OBD'!$B$6:$AK$2185,28,0)="Yes","4"," ")</f>
        <v xml:space="preserve"> </v>
      </c>
      <c r="L182" s="11" t="str">
        <f>IF(VLOOKUP(D182,'Current OBD'!$B$6:$AK$2185,29,0)="Yes","5"," ")</f>
        <v xml:space="preserve"> </v>
      </c>
      <c r="M182" s="11" t="str">
        <f>IF(VLOOKUP(D182,'Current OBD'!$B$6:$AK$2185,30,0)="Yes","6"," ")</f>
        <v>6</v>
      </c>
      <c r="N182" s="11" t="str">
        <f>IF(VLOOKUP(D182,'Current OBD'!$B$6:$AK$2185,31,0)="Yes","7"," ")</f>
        <v>7</v>
      </c>
      <c r="O182" s="11" t="str">
        <f>IF(VLOOKUP(D182,'Current OBD'!$B$6:$AK$2185,32,0)="Yes","8"," ")</f>
        <v>8</v>
      </c>
      <c r="P182" s="11" t="str">
        <f>IF(VLOOKUP(D182,'Current OBD'!$B$6:$AK$2185,33,0)="Yes","9"," ")</f>
        <v xml:space="preserve"> </v>
      </c>
      <c r="Q182" s="11" t="str">
        <f>IF(VLOOKUP(D182,'Current OBD'!$B$6:$AK$2185,34,0)="Yes","10"," ")</f>
        <v xml:space="preserve"> </v>
      </c>
      <c r="R182" s="11" t="str">
        <f>IF(VLOOKUP(D182,'Current OBD'!$B$6:$AK$2185,35,0)="Yes","11"," ")</f>
        <v xml:space="preserve"> </v>
      </c>
      <c r="S182" s="11" t="str">
        <f>IF(VLOOKUP(D182,'Current OBD'!$B$6:$AK$2185,36,0)="Yes","12"," ")</f>
        <v xml:space="preserve"> </v>
      </c>
      <c r="T182" s="13">
        <f>VLOOKUP(D182,Pivot!$B$4:$F$2181,2,0)</f>
        <v>606</v>
      </c>
      <c r="U182" s="13">
        <f>VLOOKUP(D182,Pivot!$B$4:$F$2181,3,0)</f>
        <v>0</v>
      </c>
      <c r="V182" s="13">
        <f>VLOOKUP(D182,Pivot!$B$4:$F$2181,4,0)</f>
        <v>761</v>
      </c>
      <c r="W182" s="46">
        <f>IFERROR(VLOOKUP(D182,Pivot!$B$4:$H$2181,5,0),"")</f>
        <v>0.79630000000000001</v>
      </c>
      <c r="X182" s="51">
        <f>IFERROR(VLOOKUP(D182,Pivot!$B$4:$H$2181,6,0),"")</f>
        <v>0</v>
      </c>
      <c r="Y182" s="46">
        <f>IFERROR(VLOOKUP(D182,Pivot!$B$4:$H$2181,7,0),"")</f>
        <v>0.79630000000000001</v>
      </c>
    </row>
    <row r="183" spans="1:25" ht="15" customHeight="1" outlineLevel="2">
      <c r="A183" s="10" t="str">
        <f>VLOOKUP(D183,'Current OBD'!$B$6:$K$2185,4,0)</f>
        <v>Clark</v>
      </c>
      <c r="B183" s="10" t="str">
        <f>VLOOKUP(D183,'Current OBD'!$B$6:$K$2185,3,0)</f>
        <v>06-037</v>
      </c>
      <c r="C183" s="9" t="str">
        <f>VLOOKUP(D183,'Current OBD'!$B$6:$K$2185,2,0)</f>
        <v>Vancouver School District</v>
      </c>
      <c r="D183" s="24">
        <v>687172</v>
      </c>
      <c r="E183" s="9" t="str">
        <f>VLOOKUP(D183,'Current OBD'!$B$6:$K$2185,10,0)</f>
        <v>GATE Program</v>
      </c>
      <c r="F183" s="11" t="str">
        <f>IF(VLOOKUP(D183,'Current OBD'!$B$6:$AK$2185,23,0)="Yes","PK"," ")</f>
        <v xml:space="preserve"> </v>
      </c>
      <c r="G183" s="11" t="str">
        <f>IF(VLOOKUP(D183,'Current OBD'!$B$6:$AK$2185,24,0)="Yes","K"," ")</f>
        <v xml:space="preserve"> </v>
      </c>
      <c r="H183" s="11" t="str">
        <f>IF(VLOOKUP(D183,'Current OBD'!$B$6:$AK$2185,25,0)="Yes",1," ")</f>
        <v xml:space="preserve"> </v>
      </c>
      <c r="I183" s="11" t="str">
        <f>IF(VLOOKUP(D183,'Current OBD'!$B$6:$AK$2185,26,0)="Yes","2"," ")</f>
        <v xml:space="preserve"> </v>
      </c>
      <c r="J183" s="11" t="str">
        <f>IF(VLOOKUP(D183,'Current OBD'!$B$6:$AK$2185,27,0)="Yes","3"," ")</f>
        <v xml:space="preserve"> </v>
      </c>
      <c r="K183" s="11" t="str">
        <f>IF(VLOOKUP(D183,'Current OBD'!$B$6:$AK$2185,28,0)="Yes","4"," ")</f>
        <v xml:space="preserve"> </v>
      </c>
      <c r="L183" s="11" t="str">
        <f>IF(VLOOKUP(D183,'Current OBD'!$B$6:$AK$2185,29,0)="Yes","5"," ")</f>
        <v xml:space="preserve"> </v>
      </c>
      <c r="M183" s="11" t="str">
        <f>IF(VLOOKUP(D183,'Current OBD'!$B$6:$AK$2185,30,0)="Yes","6"," ")</f>
        <v xml:space="preserve"> </v>
      </c>
      <c r="N183" s="11" t="str">
        <f>IF(VLOOKUP(D183,'Current OBD'!$B$6:$AK$2185,31,0)="Yes","7"," ")</f>
        <v xml:space="preserve"> </v>
      </c>
      <c r="O183" s="11" t="str">
        <f>IF(VLOOKUP(D183,'Current OBD'!$B$6:$AK$2185,32,0)="Yes","8"," ")</f>
        <v xml:space="preserve"> </v>
      </c>
      <c r="P183" s="11" t="str">
        <f>IF(VLOOKUP(D183,'Current OBD'!$B$6:$AK$2185,33,0)="Yes","9"," ")</f>
        <v>9</v>
      </c>
      <c r="Q183" s="11" t="str">
        <f>IF(VLOOKUP(D183,'Current OBD'!$B$6:$AK$2185,34,0)="Yes","10"," ")</f>
        <v>10</v>
      </c>
      <c r="R183" s="11" t="str">
        <f>IF(VLOOKUP(D183,'Current OBD'!$B$6:$AK$2185,35,0)="Yes","11"," ")</f>
        <v>11</v>
      </c>
      <c r="S183" s="11" t="str">
        <f>IF(VLOOKUP(D183,'Current OBD'!$B$6:$AK$2185,36,0)="Yes","12"," ")</f>
        <v>12</v>
      </c>
      <c r="T183" s="13">
        <f>VLOOKUP(D183,Pivot!$B$4:$F$2181,2,0)</f>
        <v>35</v>
      </c>
      <c r="U183" s="13">
        <f>VLOOKUP(D183,Pivot!$B$4:$F$2181,3,0)</f>
        <v>0</v>
      </c>
      <c r="V183" s="13">
        <f>VLOOKUP(D183,Pivot!$B$4:$F$2181,4,0)</f>
        <v>42</v>
      </c>
      <c r="W183" s="46">
        <f>IFERROR(VLOOKUP(D183,Pivot!$B$4:$H$2181,5,0),"")</f>
        <v>0.83330000000000004</v>
      </c>
      <c r="X183" s="51">
        <f>IFERROR(VLOOKUP(D183,Pivot!$B$4:$H$2181,6,0),"")</f>
        <v>0</v>
      </c>
      <c r="Y183" s="46">
        <f>IFERROR(VLOOKUP(D183,Pivot!$B$4:$H$2181,7,0),"")</f>
        <v>0.83330000000000004</v>
      </c>
    </row>
    <row r="184" spans="1:25" ht="15" customHeight="1" outlineLevel="2">
      <c r="A184" s="10" t="str">
        <f>VLOOKUP(D184,'Current OBD'!$B$6:$K$2185,4,0)</f>
        <v>Clark</v>
      </c>
      <c r="B184" s="10" t="str">
        <f>VLOOKUP(D184,'Current OBD'!$B$6:$K$2185,3,0)</f>
        <v>06-037</v>
      </c>
      <c r="C184" s="9" t="str">
        <f>VLOOKUP(D184,'Current OBD'!$B$6:$K$2185,2,0)</f>
        <v>Vancouver School District</v>
      </c>
      <c r="D184" s="24">
        <v>661219</v>
      </c>
      <c r="E184" s="9" t="str">
        <f>VLOOKUP(D184,'Current OBD'!$B$6:$K$2185,10,0)</f>
        <v>George C Marshall Elementary School</v>
      </c>
      <c r="F184" s="11" t="str">
        <f>IF(VLOOKUP(D184,'Current OBD'!$B$6:$AK$2185,23,0)="Yes","PK"," ")</f>
        <v>PK</v>
      </c>
      <c r="G184" s="11" t="str">
        <f>IF(VLOOKUP(D184,'Current OBD'!$B$6:$AK$2185,24,0)="Yes","K"," ")</f>
        <v>K</v>
      </c>
      <c r="H184" s="11">
        <f>IF(VLOOKUP(D184,'Current OBD'!$B$6:$AK$2185,25,0)="Yes",1," ")</f>
        <v>1</v>
      </c>
      <c r="I184" s="11" t="str">
        <f>IF(VLOOKUP(D184,'Current OBD'!$B$6:$AK$2185,26,0)="Yes","2"," ")</f>
        <v>2</v>
      </c>
      <c r="J184" s="11" t="str">
        <f>IF(VLOOKUP(D184,'Current OBD'!$B$6:$AK$2185,27,0)="Yes","3"," ")</f>
        <v>3</v>
      </c>
      <c r="K184" s="11" t="str">
        <f>IF(VLOOKUP(D184,'Current OBD'!$B$6:$AK$2185,28,0)="Yes","4"," ")</f>
        <v>4</v>
      </c>
      <c r="L184" s="11" t="str">
        <f>IF(VLOOKUP(D184,'Current OBD'!$B$6:$AK$2185,29,0)="Yes","5"," ")</f>
        <v>5</v>
      </c>
      <c r="M184" s="11" t="str">
        <f>IF(VLOOKUP(D184,'Current OBD'!$B$6:$AK$2185,30,0)="Yes","6"," ")</f>
        <v xml:space="preserve"> </v>
      </c>
      <c r="N184" s="11" t="str">
        <f>IF(VLOOKUP(D184,'Current OBD'!$B$6:$AK$2185,31,0)="Yes","7"," ")</f>
        <v xml:space="preserve"> </v>
      </c>
      <c r="O184" s="11" t="str">
        <f>IF(VLOOKUP(D184,'Current OBD'!$B$6:$AK$2185,32,0)="Yes","8"," ")</f>
        <v xml:space="preserve"> </v>
      </c>
      <c r="P184" s="11" t="str">
        <f>IF(VLOOKUP(D184,'Current OBD'!$B$6:$AK$2185,33,0)="Yes","9"," ")</f>
        <v xml:space="preserve"> </v>
      </c>
      <c r="Q184" s="11" t="str">
        <f>IF(VLOOKUP(D184,'Current OBD'!$B$6:$AK$2185,34,0)="Yes","10"," ")</f>
        <v xml:space="preserve"> </v>
      </c>
      <c r="R184" s="11" t="str">
        <f>IF(VLOOKUP(D184,'Current OBD'!$B$6:$AK$2185,35,0)="Yes","11"," ")</f>
        <v xml:space="preserve"> </v>
      </c>
      <c r="S184" s="11" t="str">
        <f>IF(VLOOKUP(D184,'Current OBD'!$B$6:$AK$2185,36,0)="Yes","12"," ")</f>
        <v xml:space="preserve"> </v>
      </c>
      <c r="T184" s="13">
        <f>VLOOKUP(D184,Pivot!$B$4:$F$2181,2,0)</f>
        <v>454</v>
      </c>
      <c r="U184" s="13">
        <f>VLOOKUP(D184,Pivot!$B$4:$F$2181,3,0)</f>
        <v>0</v>
      </c>
      <c r="V184" s="13">
        <f>VLOOKUP(D184,Pivot!$B$4:$F$2181,4,0)</f>
        <v>490</v>
      </c>
      <c r="W184" s="46">
        <f>IFERROR(VLOOKUP(D184,Pivot!$B$4:$H$2181,5,0),"")</f>
        <v>0.92649999999999999</v>
      </c>
      <c r="X184" s="51">
        <f>IFERROR(VLOOKUP(D184,Pivot!$B$4:$H$2181,6,0),"")</f>
        <v>0</v>
      </c>
      <c r="Y184" s="46">
        <f>IFERROR(VLOOKUP(D184,Pivot!$B$4:$H$2181,7,0),"")</f>
        <v>0.92649999999999999</v>
      </c>
    </row>
    <row r="185" spans="1:25" ht="15" customHeight="1" outlineLevel="2">
      <c r="A185" s="10" t="str">
        <f>VLOOKUP(D185,'Current OBD'!$B$6:$K$2185,4,0)</f>
        <v>Clark</v>
      </c>
      <c r="B185" s="10" t="str">
        <f>VLOOKUP(D185,'Current OBD'!$B$6:$K$2185,3,0)</f>
        <v>06-037</v>
      </c>
      <c r="C185" s="9" t="str">
        <f>VLOOKUP(D185,'Current OBD'!$B$6:$K$2185,2,0)</f>
        <v>Vancouver School District</v>
      </c>
      <c r="D185" s="24">
        <v>665743</v>
      </c>
      <c r="E185" s="9" t="str">
        <f>VLOOKUP(D185,'Current OBD'!$B$6:$K$2185,10,0)</f>
        <v>Harney Elementary School</v>
      </c>
      <c r="F185" s="11" t="str">
        <f>IF(VLOOKUP(D185,'Current OBD'!$B$6:$AK$2185,23,0)="Yes","PK"," ")</f>
        <v xml:space="preserve"> </v>
      </c>
      <c r="G185" s="11" t="str">
        <f>IF(VLOOKUP(D185,'Current OBD'!$B$6:$AK$2185,24,0)="Yes","K"," ")</f>
        <v>K</v>
      </c>
      <c r="H185" s="11">
        <f>IF(VLOOKUP(D185,'Current OBD'!$B$6:$AK$2185,25,0)="Yes",1," ")</f>
        <v>1</v>
      </c>
      <c r="I185" s="11" t="str">
        <f>IF(VLOOKUP(D185,'Current OBD'!$B$6:$AK$2185,26,0)="Yes","2"," ")</f>
        <v>2</v>
      </c>
      <c r="J185" s="11" t="str">
        <f>IF(VLOOKUP(D185,'Current OBD'!$B$6:$AK$2185,27,0)="Yes","3"," ")</f>
        <v>3</v>
      </c>
      <c r="K185" s="11" t="str">
        <f>IF(VLOOKUP(D185,'Current OBD'!$B$6:$AK$2185,28,0)="Yes","4"," ")</f>
        <v>4</v>
      </c>
      <c r="L185" s="11" t="str">
        <f>IF(VLOOKUP(D185,'Current OBD'!$B$6:$AK$2185,29,0)="Yes","5"," ")</f>
        <v>5</v>
      </c>
      <c r="M185" s="11" t="str">
        <f>IF(VLOOKUP(D185,'Current OBD'!$B$6:$AK$2185,30,0)="Yes","6"," ")</f>
        <v xml:space="preserve"> </v>
      </c>
      <c r="N185" s="11" t="str">
        <f>IF(VLOOKUP(D185,'Current OBD'!$B$6:$AK$2185,31,0)="Yes","7"," ")</f>
        <v xml:space="preserve"> </v>
      </c>
      <c r="O185" s="11" t="str">
        <f>IF(VLOOKUP(D185,'Current OBD'!$B$6:$AK$2185,32,0)="Yes","8"," ")</f>
        <v xml:space="preserve"> </v>
      </c>
      <c r="P185" s="11" t="str">
        <f>IF(VLOOKUP(D185,'Current OBD'!$B$6:$AK$2185,33,0)="Yes","9"," ")</f>
        <v xml:space="preserve"> </v>
      </c>
      <c r="Q185" s="11" t="str">
        <f>IF(VLOOKUP(D185,'Current OBD'!$B$6:$AK$2185,34,0)="Yes","10"," ")</f>
        <v xml:space="preserve"> </v>
      </c>
      <c r="R185" s="11" t="str">
        <f>IF(VLOOKUP(D185,'Current OBD'!$B$6:$AK$2185,35,0)="Yes","11"," ")</f>
        <v xml:space="preserve"> </v>
      </c>
      <c r="S185" s="11" t="str">
        <f>IF(VLOOKUP(D185,'Current OBD'!$B$6:$AK$2185,36,0)="Yes","12"," ")</f>
        <v xml:space="preserve"> </v>
      </c>
      <c r="T185" s="13">
        <f>VLOOKUP(D185,Pivot!$B$4:$F$2181,2,0)</f>
        <v>395</v>
      </c>
      <c r="U185" s="13">
        <f>VLOOKUP(D185,Pivot!$B$4:$F$2181,3,0)</f>
        <v>0</v>
      </c>
      <c r="V185" s="13">
        <f>VLOOKUP(D185,Pivot!$B$4:$F$2181,4,0)</f>
        <v>521</v>
      </c>
      <c r="W185" s="46">
        <f>IFERROR(VLOOKUP(D185,Pivot!$B$4:$H$2181,5,0),"")</f>
        <v>0.75819999999999999</v>
      </c>
      <c r="X185" s="51">
        <f>IFERROR(VLOOKUP(D185,Pivot!$B$4:$H$2181,6,0),"")</f>
        <v>0</v>
      </c>
      <c r="Y185" s="46">
        <f>IFERROR(VLOOKUP(D185,Pivot!$B$4:$H$2181,7,0),"")</f>
        <v>0.75819999999999999</v>
      </c>
    </row>
    <row r="186" spans="1:25" ht="15" customHeight="1" outlineLevel="2">
      <c r="A186" s="10" t="str">
        <f>VLOOKUP(D186,'Current OBD'!$B$6:$K$2185,4,0)</f>
        <v>Clark</v>
      </c>
      <c r="B186" s="10" t="str">
        <f>VLOOKUP(D186,'Current OBD'!$B$6:$K$2185,3,0)</f>
        <v>06-037</v>
      </c>
      <c r="C186" s="9" t="str">
        <f>VLOOKUP(D186,'Current OBD'!$B$6:$K$2185,2,0)</f>
        <v>Vancouver School District</v>
      </c>
      <c r="D186" s="24">
        <v>665750</v>
      </c>
      <c r="E186" s="9" t="str">
        <f>VLOOKUP(D186,'Current OBD'!$B$6:$K$2185,10,0)</f>
        <v>Harry S Truman Elementary</v>
      </c>
      <c r="F186" s="11" t="str">
        <f>IF(VLOOKUP(D186,'Current OBD'!$B$6:$AK$2185,23,0)="Yes","PK"," ")</f>
        <v>PK</v>
      </c>
      <c r="G186" s="11" t="str">
        <f>IF(VLOOKUP(D186,'Current OBD'!$B$6:$AK$2185,24,0)="Yes","K"," ")</f>
        <v>K</v>
      </c>
      <c r="H186" s="11">
        <f>IF(VLOOKUP(D186,'Current OBD'!$B$6:$AK$2185,25,0)="Yes",1," ")</f>
        <v>1</v>
      </c>
      <c r="I186" s="11" t="str">
        <f>IF(VLOOKUP(D186,'Current OBD'!$B$6:$AK$2185,26,0)="Yes","2"," ")</f>
        <v>2</v>
      </c>
      <c r="J186" s="11" t="str">
        <f>IF(VLOOKUP(D186,'Current OBD'!$B$6:$AK$2185,27,0)="Yes","3"," ")</f>
        <v>3</v>
      </c>
      <c r="K186" s="11" t="str">
        <f>IF(VLOOKUP(D186,'Current OBD'!$B$6:$AK$2185,28,0)="Yes","4"," ")</f>
        <v>4</v>
      </c>
      <c r="L186" s="11" t="str">
        <f>IF(VLOOKUP(D186,'Current OBD'!$B$6:$AK$2185,29,0)="Yes","5"," ")</f>
        <v>5</v>
      </c>
      <c r="M186" s="11" t="str">
        <f>IF(VLOOKUP(D186,'Current OBD'!$B$6:$AK$2185,30,0)="Yes","6"," ")</f>
        <v xml:space="preserve"> </v>
      </c>
      <c r="N186" s="11" t="str">
        <f>IF(VLOOKUP(D186,'Current OBD'!$B$6:$AK$2185,31,0)="Yes","7"," ")</f>
        <v xml:space="preserve"> </v>
      </c>
      <c r="O186" s="11" t="str">
        <f>IF(VLOOKUP(D186,'Current OBD'!$B$6:$AK$2185,32,0)="Yes","8"," ")</f>
        <v xml:space="preserve"> </v>
      </c>
      <c r="P186" s="11" t="str">
        <f>IF(VLOOKUP(D186,'Current OBD'!$B$6:$AK$2185,33,0)="Yes","9"," ")</f>
        <v xml:space="preserve"> </v>
      </c>
      <c r="Q186" s="11" t="str">
        <f>IF(VLOOKUP(D186,'Current OBD'!$B$6:$AK$2185,34,0)="Yes","10"," ")</f>
        <v xml:space="preserve"> </v>
      </c>
      <c r="R186" s="11" t="str">
        <f>IF(VLOOKUP(D186,'Current OBD'!$B$6:$AK$2185,35,0)="Yes","11"," ")</f>
        <v xml:space="preserve"> </v>
      </c>
      <c r="S186" s="11" t="str">
        <f>IF(VLOOKUP(D186,'Current OBD'!$B$6:$AK$2185,36,0)="Yes","12"," ")</f>
        <v xml:space="preserve"> </v>
      </c>
      <c r="T186" s="13">
        <f>VLOOKUP(D186,Pivot!$B$4:$F$2181,2,0)</f>
        <v>429</v>
      </c>
      <c r="U186" s="13">
        <f>VLOOKUP(D186,Pivot!$B$4:$F$2181,3,0)</f>
        <v>0</v>
      </c>
      <c r="V186" s="13">
        <f>VLOOKUP(D186,Pivot!$B$4:$F$2181,4,0)</f>
        <v>492</v>
      </c>
      <c r="W186" s="46">
        <f>IFERROR(VLOOKUP(D186,Pivot!$B$4:$H$2181,5,0),"")</f>
        <v>0.872</v>
      </c>
      <c r="X186" s="51">
        <f>IFERROR(VLOOKUP(D186,Pivot!$B$4:$H$2181,6,0),"")</f>
        <v>0</v>
      </c>
      <c r="Y186" s="46">
        <f>IFERROR(VLOOKUP(D186,Pivot!$B$4:$H$2181,7,0),"")</f>
        <v>0.872</v>
      </c>
    </row>
    <row r="187" spans="1:25" ht="15" customHeight="1" outlineLevel="2">
      <c r="A187" s="10" t="str">
        <f>VLOOKUP(D187,'Current OBD'!$B$6:$K$2185,4,0)</f>
        <v>Clark</v>
      </c>
      <c r="B187" s="10" t="str">
        <f>VLOOKUP(D187,'Current OBD'!$B$6:$K$2185,3,0)</f>
        <v>06-037</v>
      </c>
      <c r="C187" s="9" t="str">
        <f>VLOOKUP(D187,'Current OBD'!$B$6:$K$2185,2,0)</f>
        <v>Vancouver School District</v>
      </c>
      <c r="D187" s="24">
        <v>665744</v>
      </c>
      <c r="E187" s="9" t="str">
        <f>VLOOKUP(D187,'Current OBD'!$B$6:$K$2185,10,0)</f>
        <v>Hazel Dell Elementary School</v>
      </c>
      <c r="F187" s="11" t="str">
        <f>IF(VLOOKUP(D187,'Current OBD'!$B$6:$AK$2185,23,0)="Yes","PK"," ")</f>
        <v xml:space="preserve"> </v>
      </c>
      <c r="G187" s="11" t="str">
        <f>IF(VLOOKUP(D187,'Current OBD'!$B$6:$AK$2185,24,0)="Yes","K"," ")</f>
        <v>K</v>
      </c>
      <c r="H187" s="11">
        <f>IF(VLOOKUP(D187,'Current OBD'!$B$6:$AK$2185,25,0)="Yes",1," ")</f>
        <v>1</v>
      </c>
      <c r="I187" s="11" t="str">
        <f>IF(VLOOKUP(D187,'Current OBD'!$B$6:$AK$2185,26,0)="Yes","2"," ")</f>
        <v>2</v>
      </c>
      <c r="J187" s="11" t="str">
        <f>IF(VLOOKUP(D187,'Current OBD'!$B$6:$AK$2185,27,0)="Yes","3"," ")</f>
        <v>3</v>
      </c>
      <c r="K187" s="11" t="str">
        <f>IF(VLOOKUP(D187,'Current OBD'!$B$6:$AK$2185,28,0)="Yes","4"," ")</f>
        <v>4</v>
      </c>
      <c r="L187" s="11" t="str">
        <f>IF(VLOOKUP(D187,'Current OBD'!$B$6:$AK$2185,29,0)="Yes","5"," ")</f>
        <v>5</v>
      </c>
      <c r="M187" s="11" t="str">
        <f>IF(VLOOKUP(D187,'Current OBD'!$B$6:$AK$2185,30,0)="Yes","6"," ")</f>
        <v xml:space="preserve"> </v>
      </c>
      <c r="N187" s="11" t="str">
        <f>IF(VLOOKUP(D187,'Current OBD'!$B$6:$AK$2185,31,0)="Yes","7"," ")</f>
        <v xml:space="preserve"> </v>
      </c>
      <c r="O187" s="11" t="str">
        <f>IF(VLOOKUP(D187,'Current OBD'!$B$6:$AK$2185,32,0)="Yes","8"," ")</f>
        <v xml:space="preserve"> </v>
      </c>
      <c r="P187" s="11" t="str">
        <f>IF(VLOOKUP(D187,'Current OBD'!$B$6:$AK$2185,33,0)="Yes","9"," ")</f>
        <v xml:space="preserve"> </v>
      </c>
      <c r="Q187" s="11" t="str">
        <f>IF(VLOOKUP(D187,'Current OBD'!$B$6:$AK$2185,34,0)="Yes","10"," ")</f>
        <v xml:space="preserve"> </v>
      </c>
      <c r="R187" s="11" t="str">
        <f>IF(VLOOKUP(D187,'Current OBD'!$B$6:$AK$2185,35,0)="Yes","11"," ")</f>
        <v xml:space="preserve"> </v>
      </c>
      <c r="S187" s="11" t="str">
        <f>IF(VLOOKUP(D187,'Current OBD'!$B$6:$AK$2185,36,0)="Yes","12"," ")</f>
        <v xml:space="preserve"> </v>
      </c>
      <c r="T187" s="13">
        <f>VLOOKUP(D187,Pivot!$B$4:$F$2181,2,0)</f>
        <v>319</v>
      </c>
      <c r="U187" s="13">
        <f>VLOOKUP(D187,Pivot!$B$4:$F$2181,3,0)</f>
        <v>0</v>
      </c>
      <c r="V187" s="13">
        <f>VLOOKUP(D187,Pivot!$B$4:$F$2181,4,0)</f>
        <v>396</v>
      </c>
      <c r="W187" s="46">
        <f>IFERROR(VLOOKUP(D187,Pivot!$B$4:$H$2181,5,0),"")</f>
        <v>0.80559999999999998</v>
      </c>
      <c r="X187" s="51">
        <f>IFERROR(VLOOKUP(D187,Pivot!$B$4:$H$2181,6,0),"")</f>
        <v>0</v>
      </c>
      <c r="Y187" s="46">
        <f>IFERROR(VLOOKUP(D187,Pivot!$B$4:$H$2181,7,0),"")</f>
        <v>0.80559999999999998</v>
      </c>
    </row>
    <row r="188" spans="1:25" ht="15" customHeight="1" outlineLevel="2">
      <c r="A188" s="10" t="str">
        <f>VLOOKUP(D188,'Current OBD'!$B$6:$K$2185,4,0)</f>
        <v>Clark</v>
      </c>
      <c r="B188" s="10" t="str">
        <f>VLOOKUP(D188,'Current OBD'!$B$6:$K$2185,3,0)</f>
        <v>06-037</v>
      </c>
      <c r="C188" s="9" t="str">
        <f>VLOOKUP(D188,'Current OBD'!$B$6:$K$2185,2,0)</f>
        <v>Vancouver School District</v>
      </c>
      <c r="D188" s="24">
        <v>663289</v>
      </c>
      <c r="E188" s="9" t="str">
        <f>VLOOKUP(D188,'Current OBD'!$B$6:$K$2185,10,0)</f>
        <v>Heights Campus</v>
      </c>
      <c r="F188" s="11" t="str">
        <f>IF(VLOOKUP(D188,'Current OBD'!$B$6:$AK$2185,23,0)="Yes","PK"," ")</f>
        <v xml:space="preserve"> </v>
      </c>
      <c r="G188" s="11" t="str">
        <f>IF(VLOOKUP(D188,'Current OBD'!$B$6:$AK$2185,24,0)="Yes","K"," ")</f>
        <v>K</v>
      </c>
      <c r="H188" s="11">
        <f>IF(VLOOKUP(D188,'Current OBD'!$B$6:$AK$2185,25,0)="Yes",1," ")</f>
        <v>1</v>
      </c>
      <c r="I188" s="11" t="str">
        <f>IF(VLOOKUP(D188,'Current OBD'!$B$6:$AK$2185,26,0)="Yes","2"," ")</f>
        <v>2</v>
      </c>
      <c r="J188" s="11" t="str">
        <f>IF(VLOOKUP(D188,'Current OBD'!$B$6:$AK$2185,27,0)="Yes","3"," ")</f>
        <v>3</v>
      </c>
      <c r="K188" s="11" t="str">
        <f>IF(VLOOKUP(D188,'Current OBD'!$B$6:$AK$2185,28,0)="Yes","4"," ")</f>
        <v>4</v>
      </c>
      <c r="L188" s="11" t="str">
        <f>IF(VLOOKUP(D188,'Current OBD'!$B$6:$AK$2185,29,0)="Yes","5"," ")</f>
        <v>5</v>
      </c>
      <c r="M188" s="11" t="str">
        <f>IF(VLOOKUP(D188,'Current OBD'!$B$6:$AK$2185,30,0)="Yes","6"," ")</f>
        <v>6</v>
      </c>
      <c r="N188" s="11" t="str">
        <f>IF(VLOOKUP(D188,'Current OBD'!$B$6:$AK$2185,31,0)="Yes","7"," ")</f>
        <v>7</v>
      </c>
      <c r="O188" s="11" t="str">
        <f>IF(VLOOKUP(D188,'Current OBD'!$B$6:$AK$2185,32,0)="Yes","8"," ")</f>
        <v>8</v>
      </c>
      <c r="P188" s="11" t="str">
        <f>IF(VLOOKUP(D188,'Current OBD'!$B$6:$AK$2185,33,0)="Yes","9"," ")</f>
        <v>9</v>
      </c>
      <c r="Q188" s="11" t="str">
        <f>IF(VLOOKUP(D188,'Current OBD'!$B$6:$AK$2185,34,0)="Yes","10"," ")</f>
        <v>10</v>
      </c>
      <c r="R188" s="11" t="str">
        <f>IF(VLOOKUP(D188,'Current OBD'!$B$6:$AK$2185,35,0)="Yes","11"," ")</f>
        <v>11</v>
      </c>
      <c r="S188" s="11" t="str">
        <f>IF(VLOOKUP(D188,'Current OBD'!$B$6:$AK$2185,36,0)="Yes","12"," ")</f>
        <v>12</v>
      </c>
      <c r="T188" s="13">
        <f>VLOOKUP(D188,Pivot!$B$4:$F$2181,2,0)</f>
        <v>137</v>
      </c>
      <c r="U188" s="13">
        <f>VLOOKUP(D188,Pivot!$B$4:$F$2181,3,0)</f>
        <v>0</v>
      </c>
      <c r="V188" s="13">
        <f>VLOOKUP(D188,Pivot!$B$4:$F$2181,4,0)</f>
        <v>184</v>
      </c>
      <c r="W188" s="46">
        <f>IFERROR(VLOOKUP(D188,Pivot!$B$4:$H$2181,5,0),"")</f>
        <v>0.74460000000000004</v>
      </c>
      <c r="X188" s="51">
        <f>IFERROR(VLOOKUP(D188,Pivot!$B$4:$H$2181,6,0),"")</f>
        <v>0</v>
      </c>
      <c r="Y188" s="46">
        <f>IFERROR(VLOOKUP(D188,Pivot!$B$4:$H$2181,7,0),"")</f>
        <v>0.74460000000000004</v>
      </c>
    </row>
    <row r="189" spans="1:25" ht="15" customHeight="1" outlineLevel="2">
      <c r="A189" s="10" t="str">
        <f>VLOOKUP(D189,'Current OBD'!$B$6:$K$2185,4,0)</f>
        <v>Clark</v>
      </c>
      <c r="B189" s="10" t="str">
        <f>VLOOKUP(D189,'Current OBD'!$B$6:$K$2185,3,0)</f>
        <v>06-037</v>
      </c>
      <c r="C189" s="9" t="str">
        <f>VLOOKUP(D189,'Current OBD'!$B$6:$K$2185,2,0)</f>
        <v>Vancouver School District</v>
      </c>
      <c r="D189" s="24">
        <v>665749</v>
      </c>
      <c r="E189" s="9" t="str">
        <f>VLOOKUP(D189,'Current OBD'!$B$6:$K$2185,10,0)</f>
        <v>Hough Elementary School</v>
      </c>
      <c r="F189" s="11" t="str">
        <f>IF(VLOOKUP(D189,'Current OBD'!$B$6:$AK$2185,23,0)="Yes","PK"," ")</f>
        <v xml:space="preserve"> </v>
      </c>
      <c r="G189" s="11" t="str">
        <f>IF(VLOOKUP(D189,'Current OBD'!$B$6:$AK$2185,24,0)="Yes","K"," ")</f>
        <v>K</v>
      </c>
      <c r="H189" s="11">
        <f>IF(VLOOKUP(D189,'Current OBD'!$B$6:$AK$2185,25,0)="Yes",1," ")</f>
        <v>1</v>
      </c>
      <c r="I189" s="11" t="str">
        <f>IF(VLOOKUP(D189,'Current OBD'!$B$6:$AK$2185,26,0)="Yes","2"," ")</f>
        <v>2</v>
      </c>
      <c r="J189" s="11" t="str">
        <f>IF(VLOOKUP(D189,'Current OBD'!$B$6:$AK$2185,27,0)="Yes","3"," ")</f>
        <v>3</v>
      </c>
      <c r="K189" s="11" t="str">
        <f>IF(VLOOKUP(D189,'Current OBD'!$B$6:$AK$2185,28,0)="Yes","4"," ")</f>
        <v>4</v>
      </c>
      <c r="L189" s="11" t="str">
        <f>IF(VLOOKUP(D189,'Current OBD'!$B$6:$AK$2185,29,0)="Yes","5"," ")</f>
        <v>5</v>
      </c>
      <c r="M189" s="11" t="str">
        <f>IF(VLOOKUP(D189,'Current OBD'!$B$6:$AK$2185,30,0)="Yes","6"," ")</f>
        <v xml:space="preserve"> </v>
      </c>
      <c r="N189" s="11" t="str">
        <f>IF(VLOOKUP(D189,'Current OBD'!$B$6:$AK$2185,31,0)="Yes","7"," ")</f>
        <v xml:space="preserve"> </v>
      </c>
      <c r="O189" s="11" t="str">
        <f>IF(VLOOKUP(D189,'Current OBD'!$B$6:$AK$2185,32,0)="Yes","8"," ")</f>
        <v xml:space="preserve"> </v>
      </c>
      <c r="P189" s="11" t="str">
        <f>IF(VLOOKUP(D189,'Current OBD'!$B$6:$AK$2185,33,0)="Yes","9"," ")</f>
        <v xml:space="preserve"> </v>
      </c>
      <c r="Q189" s="11" t="str">
        <f>IF(VLOOKUP(D189,'Current OBD'!$B$6:$AK$2185,34,0)="Yes","10"," ")</f>
        <v xml:space="preserve"> </v>
      </c>
      <c r="R189" s="11" t="str">
        <f>IF(VLOOKUP(D189,'Current OBD'!$B$6:$AK$2185,35,0)="Yes","11"," ")</f>
        <v xml:space="preserve"> </v>
      </c>
      <c r="S189" s="11" t="str">
        <f>IF(VLOOKUP(D189,'Current OBD'!$B$6:$AK$2185,36,0)="Yes","12"," ")</f>
        <v xml:space="preserve"> </v>
      </c>
      <c r="T189" s="13">
        <f>VLOOKUP(D189,Pivot!$B$4:$F$2181,2,0)</f>
        <v>208</v>
      </c>
      <c r="U189" s="13">
        <f>VLOOKUP(D189,Pivot!$B$4:$F$2181,3,0)</f>
        <v>0</v>
      </c>
      <c r="V189" s="13">
        <f>VLOOKUP(D189,Pivot!$B$4:$F$2181,4,0)</f>
        <v>257</v>
      </c>
      <c r="W189" s="46">
        <f>IFERROR(VLOOKUP(D189,Pivot!$B$4:$H$2181,5,0),"")</f>
        <v>0.80930000000000002</v>
      </c>
      <c r="X189" s="51">
        <f>IFERROR(VLOOKUP(D189,Pivot!$B$4:$H$2181,6,0),"")</f>
        <v>0</v>
      </c>
      <c r="Y189" s="46">
        <f>IFERROR(VLOOKUP(D189,Pivot!$B$4:$H$2181,7,0),"")</f>
        <v>0.80930000000000002</v>
      </c>
    </row>
    <row r="190" spans="1:25" ht="15" customHeight="1" outlineLevel="2">
      <c r="A190" s="10" t="str">
        <f>VLOOKUP(D190,'Current OBD'!$B$6:$K$2185,4,0)</f>
        <v>Clark</v>
      </c>
      <c r="B190" s="10" t="str">
        <f>VLOOKUP(D190,'Current OBD'!$B$6:$K$2185,3,0)</f>
        <v>06-037</v>
      </c>
      <c r="C190" s="9" t="str">
        <f>VLOOKUP(D190,'Current OBD'!$B$6:$K$2185,2,0)</f>
        <v>Vancouver School District</v>
      </c>
      <c r="D190" s="24">
        <v>661236</v>
      </c>
      <c r="E190" s="9" t="str">
        <f>VLOOKUP(D190,'Current OBD'!$B$6:$K$2185,10,0)</f>
        <v>Hudson's Bay High School</v>
      </c>
      <c r="F190" s="11" t="str">
        <f>IF(VLOOKUP(D190,'Current OBD'!$B$6:$AK$2185,23,0)="Yes","PK"," ")</f>
        <v xml:space="preserve"> </v>
      </c>
      <c r="G190" s="11" t="str">
        <f>IF(VLOOKUP(D190,'Current OBD'!$B$6:$AK$2185,24,0)="Yes","K"," ")</f>
        <v xml:space="preserve"> </v>
      </c>
      <c r="H190" s="11" t="str">
        <f>IF(VLOOKUP(D190,'Current OBD'!$B$6:$AK$2185,25,0)="Yes",1," ")</f>
        <v xml:space="preserve"> </v>
      </c>
      <c r="I190" s="11" t="str">
        <f>IF(VLOOKUP(D190,'Current OBD'!$B$6:$AK$2185,26,0)="Yes","2"," ")</f>
        <v xml:space="preserve"> </v>
      </c>
      <c r="J190" s="11" t="str">
        <f>IF(VLOOKUP(D190,'Current OBD'!$B$6:$AK$2185,27,0)="Yes","3"," ")</f>
        <v xml:space="preserve"> </v>
      </c>
      <c r="K190" s="11" t="str">
        <f>IF(VLOOKUP(D190,'Current OBD'!$B$6:$AK$2185,28,0)="Yes","4"," ")</f>
        <v xml:space="preserve"> </v>
      </c>
      <c r="L190" s="11" t="str">
        <f>IF(VLOOKUP(D190,'Current OBD'!$B$6:$AK$2185,29,0)="Yes","5"," ")</f>
        <v xml:space="preserve"> </v>
      </c>
      <c r="M190" s="11" t="str">
        <f>IF(VLOOKUP(D190,'Current OBD'!$B$6:$AK$2185,30,0)="Yes","6"," ")</f>
        <v xml:space="preserve"> </v>
      </c>
      <c r="N190" s="11" t="str">
        <f>IF(VLOOKUP(D190,'Current OBD'!$B$6:$AK$2185,31,0)="Yes","7"," ")</f>
        <v xml:space="preserve"> </v>
      </c>
      <c r="O190" s="11" t="str">
        <f>IF(VLOOKUP(D190,'Current OBD'!$B$6:$AK$2185,32,0)="Yes","8"," ")</f>
        <v xml:space="preserve"> </v>
      </c>
      <c r="P190" s="11" t="str">
        <f>IF(VLOOKUP(D190,'Current OBD'!$B$6:$AK$2185,33,0)="Yes","9"," ")</f>
        <v>9</v>
      </c>
      <c r="Q190" s="11" t="str">
        <f>IF(VLOOKUP(D190,'Current OBD'!$B$6:$AK$2185,34,0)="Yes","10"," ")</f>
        <v>10</v>
      </c>
      <c r="R190" s="11" t="str">
        <f>IF(VLOOKUP(D190,'Current OBD'!$B$6:$AK$2185,35,0)="Yes","11"," ")</f>
        <v>11</v>
      </c>
      <c r="S190" s="11" t="str">
        <f>IF(VLOOKUP(D190,'Current OBD'!$B$6:$AK$2185,36,0)="Yes","12"," ")</f>
        <v>12</v>
      </c>
      <c r="T190" s="13">
        <f>VLOOKUP(D190,Pivot!$B$4:$F$2181,2,0)</f>
        <v>889</v>
      </c>
      <c r="U190" s="13">
        <f>VLOOKUP(D190,Pivot!$B$4:$F$2181,3,0)</f>
        <v>0</v>
      </c>
      <c r="V190" s="13">
        <f>VLOOKUP(D190,Pivot!$B$4:$F$2181,4,0)</f>
        <v>1173</v>
      </c>
      <c r="W190" s="46">
        <f>IFERROR(VLOOKUP(D190,Pivot!$B$4:$H$2181,5,0),"")</f>
        <v>0.75790000000000002</v>
      </c>
      <c r="X190" s="51">
        <f>IFERROR(VLOOKUP(D190,Pivot!$B$4:$H$2181,6,0),"")</f>
        <v>0</v>
      </c>
      <c r="Y190" s="46">
        <f>IFERROR(VLOOKUP(D190,Pivot!$B$4:$H$2181,7,0),"")</f>
        <v>0.75790000000000002</v>
      </c>
    </row>
    <row r="191" spans="1:25" ht="15" customHeight="1" outlineLevel="2">
      <c r="A191" s="10" t="str">
        <f>VLOOKUP(D191,'Current OBD'!$B$6:$K$2185,4,0)</f>
        <v>Clark</v>
      </c>
      <c r="B191" s="10" t="str">
        <f>VLOOKUP(D191,'Current OBD'!$B$6:$K$2185,3,0)</f>
        <v>06-037</v>
      </c>
      <c r="C191" s="9" t="str">
        <f>VLOOKUP(D191,'Current OBD'!$B$6:$K$2185,2,0)</f>
        <v>Vancouver School District</v>
      </c>
      <c r="D191" s="24">
        <v>665418</v>
      </c>
      <c r="E191" s="9" t="str">
        <f>VLOOKUP(D191,'Current OBD'!$B$6:$K$2185,10,0)</f>
        <v>iTech Preparatory</v>
      </c>
      <c r="F191" s="11" t="str">
        <f>IF(VLOOKUP(D191,'Current OBD'!$B$6:$AK$2185,23,0)="Yes","PK"," ")</f>
        <v xml:space="preserve"> </v>
      </c>
      <c r="G191" s="11" t="str">
        <f>IF(VLOOKUP(D191,'Current OBD'!$B$6:$AK$2185,24,0)="Yes","K"," ")</f>
        <v xml:space="preserve"> </v>
      </c>
      <c r="H191" s="11" t="str">
        <f>IF(VLOOKUP(D191,'Current OBD'!$B$6:$AK$2185,25,0)="Yes",1," ")</f>
        <v xml:space="preserve"> </v>
      </c>
      <c r="I191" s="11" t="str">
        <f>IF(VLOOKUP(D191,'Current OBD'!$B$6:$AK$2185,26,0)="Yes","2"," ")</f>
        <v xml:space="preserve"> </v>
      </c>
      <c r="J191" s="11" t="str">
        <f>IF(VLOOKUP(D191,'Current OBD'!$B$6:$AK$2185,27,0)="Yes","3"," ")</f>
        <v xml:space="preserve"> </v>
      </c>
      <c r="K191" s="11" t="str">
        <f>IF(VLOOKUP(D191,'Current OBD'!$B$6:$AK$2185,28,0)="Yes","4"," ")</f>
        <v xml:space="preserve"> </v>
      </c>
      <c r="L191" s="11" t="str">
        <f>IF(VLOOKUP(D191,'Current OBD'!$B$6:$AK$2185,29,0)="Yes","5"," ")</f>
        <v xml:space="preserve"> </v>
      </c>
      <c r="M191" s="11" t="str">
        <f>IF(VLOOKUP(D191,'Current OBD'!$B$6:$AK$2185,30,0)="Yes","6"," ")</f>
        <v>6</v>
      </c>
      <c r="N191" s="11" t="str">
        <f>IF(VLOOKUP(D191,'Current OBD'!$B$6:$AK$2185,31,0)="Yes","7"," ")</f>
        <v>7</v>
      </c>
      <c r="O191" s="11" t="str">
        <f>IF(VLOOKUP(D191,'Current OBD'!$B$6:$AK$2185,32,0)="Yes","8"," ")</f>
        <v>8</v>
      </c>
      <c r="P191" s="11" t="str">
        <f>IF(VLOOKUP(D191,'Current OBD'!$B$6:$AK$2185,33,0)="Yes","9"," ")</f>
        <v>9</v>
      </c>
      <c r="Q191" s="11" t="str">
        <f>IF(VLOOKUP(D191,'Current OBD'!$B$6:$AK$2185,34,0)="Yes","10"," ")</f>
        <v>10</v>
      </c>
      <c r="R191" s="11" t="str">
        <f>IF(VLOOKUP(D191,'Current OBD'!$B$6:$AK$2185,35,0)="Yes","11"," ")</f>
        <v>11</v>
      </c>
      <c r="S191" s="11" t="str">
        <f>IF(VLOOKUP(D191,'Current OBD'!$B$6:$AK$2185,36,0)="Yes","12"," ")</f>
        <v>12</v>
      </c>
      <c r="T191" s="13">
        <f>VLOOKUP(D191,Pivot!$B$4:$F$2181,2,0)</f>
        <v>224</v>
      </c>
      <c r="U191" s="13">
        <f>VLOOKUP(D191,Pivot!$B$4:$F$2181,3,0)</f>
        <v>0</v>
      </c>
      <c r="V191" s="13">
        <f>VLOOKUP(D191,Pivot!$B$4:$F$2181,4,0)</f>
        <v>607</v>
      </c>
      <c r="W191" s="46">
        <f>IFERROR(VLOOKUP(D191,Pivot!$B$4:$H$2181,5,0),"")</f>
        <v>0.36899999999999999</v>
      </c>
      <c r="X191" s="51">
        <f>IFERROR(VLOOKUP(D191,Pivot!$B$4:$H$2181,6,0),"")</f>
        <v>0</v>
      </c>
      <c r="Y191" s="46">
        <f>IFERROR(VLOOKUP(D191,Pivot!$B$4:$H$2181,7,0),"")</f>
        <v>0.36899999999999999</v>
      </c>
    </row>
    <row r="192" spans="1:25" ht="15" customHeight="1" outlineLevel="2">
      <c r="A192" s="10" t="str">
        <f>VLOOKUP(D192,'Current OBD'!$B$6:$K$2185,4,0)</f>
        <v>Clark</v>
      </c>
      <c r="B192" s="10" t="str">
        <f>VLOOKUP(D192,'Current OBD'!$B$6:$K$2185,3,0)</f>
        <v>06-037</v>
      </c>
      <c r="C192" s="9" t="str">
        <f>VLOOKUP(D192,'Current OBD'!$B$6:$K$2185,2,0)</f>
        <v>Vancouver School District</v>
      </c>
      <c r="D192" s="24">
        <v>665738</v>
      </c>
      <c r="E192" s="9" t="str">
        <f>VLOOKUP(D192,'Current OBD'!$B$6:$K$2185,10,0)</f>
        <v>Jason Lee Middle School</v>
      </c>
      <c r="F192" s="11" t="str">
        <f>IF(VLOOKUP(D192,'Current OBD'!$B$6:$AK$2185,23,0)="Yes","PK"," ")</f>
        <v xml:space="preserve"> </v>
      </c>
      <c r="G192" s="11" t="str">
        <f>IF(VLOOKUP(D192,'Current OBD'!$B$6:$AK$2185,24,0)="Yes","K"," ")</f>
        <v xml:space="preserve"> </v>
      </c>
      <c r="H192" s="11" t="str">
        <f>IF(VLOOKUP(D192,'Current OBD'!$B$6:$AK$2185,25,0)="Yes",1," ")</f>
        <v xml:space="preserve"> </v>
      </c>
      <c r="I192" s="11" t="str">
        <f>IF(VLOOKUP(D192,'Current OBD'!$B$6:$AK$2185,26,0)="Yes","2"," ")</f>
        <v xml:space="preserve"> </v>
      </c>
      <c r="J192" s="11" t="str">
        <f>IF(VLOOKUP(D192,'Current OBD'!$B$6:$AK$2185,27,0)="Yes","3"," ")</f>
        <v xml:space="preserve"> </v>
      </c>
      <c r="K192" s="11" t="str">
        <f>IF(VLOOKUP(D192,'Current OBD'!$B$6:$AK$2185,28,0)="Yes","4"," ")</f>
        <v xml:space="preserve"> </v>
      </c>
      <c r="L192" s="11" t="str">
        <f>IF(VLOOKUP(D192,'Current OBD'!$B$6:$AK$2185,29,0)="Yes","5"," ")</f>
        <v xml:space="preserve"> </v>
      </c>
      <c r="M192" s="11" t="str">
        <f>IF(VLOOKUP(D192,'Current OBD'!$B$6:$AK$2185,30,0)="Yes","6"," ")</f>
        <v>6</v>
      </c>
      <c r="N192" s="11" t="str">
        <f>IF(VLOOKUP(D192,'Current OBD'!$B$6:$AK$2185,31,0)="Yes","7"," ")</f>
        <v>7</v>
      </c>
      <c r="O192" s="11" t="str">
        <f>IF(VLOOKUP(D192,'Current OBD'!$B$6:$AK$2185,32,0)="Yes","8"," ")</f>
        <v>8</v>
      </c>
      <c r="P192" s="11" t="str">
        <f>IF(VLOOKUP(D192,'Current OBD'!$B$6:$AK$2185,33,0)="Yes","9"," ")</f>
        <v xml:space="preserve"> </v>
      </c>
      <c r="Q192" s="11" t="str">
        <f>IF(VLOOKUP(D192,'Current OBD'!$B$6:$AK$2185,34,0)="Yes","10"," ")</f>
        <v xml:space="preserve"> </v>
      </c>
      <c r="R192" s="11" t="str">
        <f>IF(VLOOKUP(D192,'Current OBD'!$B$6:$AK$2185,35,0)="Yes","11"," ")</f>
        <v xml:space="preserve"> </v>
      </c>
      <c r="S192" s="11" t="str">
        <f>IF(VLOOKUP(D192,'Current OBD'!$B$6:$AK$2185,36,0)="Yes","12"," ")</f>
        <v xml:space="preserve"> </v>
      </c>
      <c r="T192" s="13">
        <f>VLOOKUP(D192,Pivot!$B$4:$F$2181,2,0)</f>
        <v>366</v>
      </c>
      <c r="U192" s="13">
        <f>VLOOKUP(D192,Pivot!$B$4:$F$2181,3,0)</f>
        <v>0</v>
      </c>
      <c r="V192" s="13">
        <f>VLOOKUP(D192,Pivot!$B$4:$F$2181,4,0)</f>
        <v>540</v>
      </c>
      <c r="W192" s="46">
        <f>IFERROR(VLOOKUP(D192,Pivot!$B$4:$H$2181,5,0),"")</f>
        <v>0.67779999999999996</v>
      </c>
      <c r="X192" s="51">
        <f>IFERROR(VLOOKUP(D192,Pivot!$B$4:$H$2181,6,0),"")</f>
        <v>0</v>
      </c>
      <c r="Y192" s="46">
        <f>IFERROR(VLOOKUP(D192,Pivot!$B$4:$H$2181,7,0),"")</f>
        <v>0.67779999999999996</v>
      </c>
    </row>
    <row r="193" spans="1:25" ht="15" customHeight="1" outlineLevel="2">
      <c r="A193" s="10" t="str">
        <f>VLOOKUP(D193,'Current OBD'!$B$6:$K$2185,4,0)</f>
        <v>Clark</v>
      </c>
      <c r="B193" s="10" t="str">
        <f>VLOOKUP(D193,'Current OBD'!$B$6:$K$2185,3,0)</f>
        <v>06-037</v>
      </c>
      <c r="C193" s="9" t="str">
        <f>VLOOKUP(D193,'Current OBD'!$B$6:$K$2185,2,0)</f>
        <v>Vancouver School District</v>
      </c>
      <c r="D193" s="24">
        <v>661228</v>
      </c>
      <c r="E193" s="9" t="str">
        <f>VLOOKUP(D193,'Current OBD'!$B$6:$K$2185,10,0)</f>
        <v>Jim Tangeman Center</v>
      </c>
      <c r="F193" s="11" t="str">
        <f>IF(VLOOKUP(D193,'Current OBD'!$B$6:$AK$2185,23,0)="Yes","PK"," ")</f>
        <v xml:space="preserve"> </v>
      </c>
      <c r="G193" s="11" t="str">
        <f>IF(VLOOKUP(D193,'Current OBD'!$B$6:$AK$2185,24,0)="Yes","K"," ")</f>
        <v>K</v>
      </c>
      <c r="H193" s="11">
        <f>IF(VLOOKUP(D193,'Current OBD'!$B$6:$AK$2185,25,0)="Yes",1," ")</f>
        <v>1</v>
      </c>
      <c r="I193" s="11" t="str">
        <f>IF(VLOOKUP(D193,'Current OBD'!$B$6:$AK$2185,26,0)="Yes","2"," ")</f>
        <v>2</v>
      </c>
      <c r="J193" s="11" t="str">
        <f>IF(VLOOKUP(D193,'Current OBD'!$B$6:$AK$2185,27,0)="Yes","3"," ")</f>
        <v>3</v>
      </c>
      <c r="K193" s="11" t="str">
        <f>IF(VLOOKUP(D193,'Current OBD'!$B$6:$AK$2185,28,0)="Yes","4"," ")</f>
        <v>4</v>
      </c>
      <c r="L193" s="11" t="str">
        <f>IF(VLOOKUP(D193,'Current OBD'!$B$6:$AK$2185,29,0)="Yes","5"," ")</f>
        <v>5</v>
      </c>
      <c r="M193" s="11" t="str">
        <f>IF(VLOOKUP(D193,'Current OBD'!$B$6:$AK$2185,30,0)="Yes","6"," ")</f>
        <v>6</v>
      </c>
      <c r="N193" s="11" t="str">
        <f>IF(VLOOKUP(D193,'Current OBD'!$B$6:$AK$2185,31,0)="Yes","7"," ")</f>
        <v>7</v>
      </c>
      <c r="O193" s="11" t="str">
        <f>IF(VLOOKUP(D193,'Current OBD'!$B$6:$AK$2185,32,0)="Yes","8"," ")</f>
        <v>8</v>
      </c>
      <c r="P193" s="11" t="str">
        <f>IF(VLOOKUP(D193,'Current OBD'!$B$6:$AK$2185,33,0)="Yes","9"," ")</f>
        <v>9</v>
      </c>
      <c r="Q193" s="11" t="str">
        <f>IF(VLOOKUP(D193,'Current OBD'!$B$6:$AK$2185,34,0)="Yes","10"," ")</f>
        <v>10</v>
      </c>
      <c r="R193" s="11" t="str">
        <f>IF(VLOOKUP(D193,'Current OBD'!$B$6:$AK$2185,35,0)="Yes","11"," ")</f>
        <v>11</v>
      </c>
      <c r="S193" s="11" t="str">
        <f>IF(VLOOKUP(D193,'Current OBD'!$B$6:$AK$2185,36,0)="Yes","12"," ")</f>
        <v>12</v>
      </c>
      <c r="T193" s="13">
        <f>VLOOKUP(D193,Pivot!$B$4:$F$2181,2,0)</f>
        <v>57</v>
      </c>
      <c r="U193" s="13">
        <f>VLOOKUP(D193,Pivot!$B$4:$F$2181,3,0)</f>
        <v>0</v>
      </c>
      <c r="V193" s="13">
        <f>VLOOKUP(D193,Pivot!$B$4:$F$2181,4,0)</f>
        <v>64</v>
      </c>
      <c r="W193" s="46">
        <f>IFERROR(VLOOKUP(D193,Pivot!$B$4:$H$2181,5,0),"")</f>
        <v>0.89059999999999995</v>
      </c>
      <c r="X193" s="51">
        <f>IFERROR(VLOOKUP(D193,Pivot!$B$4:$H$2181,6,0),"")</f>
        <v>0</v>
      </c>
      <c r="Y193" s="46">
        <f>IFERROR(VLOOKUP(D193,Pivot!$B$4:$H$2181,7,0),"")</f>
        <v>0.89059999999999995</v>
      </c>
    </row>
    <row r="194" spans="1:25" ht="15" customHeight="1" outlineLevel="2">
      <c r="A194" s="10" t="str">
        <f>VLOOKUP(D194,'Current OBD'!$B$6:$K$2185,4,0)</f>
        <v>Clark</v>
      </c>
      <c r="B194" s="10" t="str">
        <f>VLOOKUP(D194,'Current OBD'!$B$6:$K$2185,3,0)</f>
        <v>06-037</v>
      </c>
      <c r="C194" s="9" t="str">
        <f>VLOOKUP(D194,'Current OBD'!$B$6:$K$2185,2,0)</f>
        <v>Vancouver School District</v>
      </c>
      <c r="D194" s="24">
        <v>661217</v>
      </c>
      <c r="E194" s="9" t="str">
        <f>VLOOKUP(D194,'Current OBD'!$B$6:$K$2185,10,0)</f>
        <v>Lake Shore Elementary</v>
      </c>
      <c r="F194" s="11" t="str">
        <f>IF(VLOOKUP(D194,'Current OBD'!$B$6:$AK$2185,23,0)="Yes","PK"," ")</f>
        <v xml:space="preserve"> </v>
      </c>
      <c r="G194" s="11" t="str">
        <f>IF(VLOOKUP(D194,'Current OBD'!$B$6:$AK$2185,24,0)="Yes","K"," ")</f>
        <v>K</v>
      </c>
      <c r="H194" s="11">
        <f>IF(VLOOKUP(D194,'Current OBD'!$B$6:$AK$2185,25,0)="Yes",1," ")</f>
        <v>1</v>
      </c>
      <c r="I194" s="11" t="str">
        <f>IF(VLOOKUP(D194,'Current OBD'!$B$6:$AK$2185,26,0)="Yes","2"," ")</f>
        <v>2</v>
      </c>
      <c r="J194" s="11" t="str">
        <f>IF(VLOOKUP(D194,'Current OBD'!$B$6:$AK$2185,27,0)="Yes","3"," ")</f>
        <v>3</v>
      </c>
      <c r="K194" s="11" t="str">
        <f>IF(VLOOKUP(D194,'Current OBD'!$B$6:$AK$2185,28,0)="Yes","4"," ")</f>
        <v>4</v>
      </c>
      <c r="L194" s="11" t="str">
        <f>IF(VLOOKUP(D194,'Current OBD'!$B$6:$AK$2185,29,0)="Yes","5"," ")</f>
        <v>5</v>
      </c>
      <c r="M194" s="11" t="str">
        <f>IF(VLOOKUP(D194,'Current OBD'!$B$6:$AK$2185,30,0)="Yes","6"," ")</f>
        <v xml:space="preserve"> </v>
      </c>
      <c r="N194" s="11" t="str">
        <f>IF(VLOOKUP(D194,'Current OBD'!$B$6:$AK$2185,31,0)="Yes","7"," ")</f>
        <v xml:space="preserve"> </v>
      </c>
      <c r="O194" s="11" t="str">
        <f>IF(VLOOKUP(D194,'Current OBD'!$B$6:$AK$2185,32,0)="Yes","8"," ")</f>
        <v xml:space="preserve"> </v>
      </c>
      <c r="P194" s="11" t="str">
        <f>IF(VLOOKUP(D194,'Current OBD'!$B$6:$AK$2185,33,0)="Yes","9"," ")</f>
        <v xml:space="preserve"> </v>
      </c>
      <c r="Q194" s="11" t="str">
        <f>IF(VLOOKUP(D194,'Current OBD'!$B$6:$AK$2185,34,0)="Yes","10"," ")</f>
        <v xml:space="preserve"> </v>
      </c>
      <c r="R194" s="11" t="str">
        <f>IF(VLOOKUP(D194,'Current OBD'!$B$6:$AK$2185,35,0)="Yes","11"," ")</f>
        <v xml:space="preserve"> </v>
      </c>
      <c r="S194" s="11" t="str">
        <f>IF(VLOOKUP(D194,'Current OBD'!$B$6:$AK$2185,36,0)="Yes","12"," ")</f>
        <v xml:space="preserve"> </v>
      </c>
      <c r="T194" s="13">
        <f>VLOOKUP(D194,Pivot!$B$4:$F$2181,2,0)</f>
        <v>133</v>
      </c>
      <c r="U194" s="13">
        <f>VLOOKUP(D194,Pivot!$B$4:$F$2181,3,0)</f>
        <v>0</v>
      </c>
      <c r="V194" s="13">
        <f>VLOOKUP(D194,Pivot!$B$4:$F$2181,4,0)</f>
        <v>366</v>
      </c>
      <c r="W194" s="46">
        <f>IFERROR(VLOOKUP(D194,Pivot!$B$4:$H$2181,5,0),"")</f>
        <v>0.3634</v>
      </c>
      <c r="X194" s="51">
        <f>IFERROR(VLOOKUP(D194,Pivot!$B$4:$H$2181,6,0),"")</f>
        <v>0</v>
      </c>
      <c r="Y194" s="46">
        <f>IFERROR(VLOOKUP(D194,Pivot!$B$4:$H$2181,7,0),"")</f>
        <v>0.3634</v>
      </c>
    </row>
    <row r="195" spans="1:25" ht="15" customHeight="1" outlineLevel="2">
      <c r="A195" s="10" t="str">
        <f>VLOOKUP(D195,'Current OBD'!$B$6:$K$2185,4,0)</f>
        <v>Clark</v>
      </c>
      <c r="B195" s="10" t="str">
        <f>VLOOKUP(D195,'Current OBD'!$B$6:$K$2185,3,0)</f>
        <v>06-037</v>
      </c>
      <c r="C195" s="9" t="str">
        <f>VLOOKUP(D195,'Current OBD'!$B$6:$K$2185,2,0)</f>
        <v>Vancouver School District</v>
      </c>
      <c r="D195" s="24">
        <v>665746</v>
      </c>
      <c r="E195" s="9" t="str">
        <f>VLOOKUP(D195,'Current OBD'!$B$6:$K$2185,10,0)</f>
        <v>Lincoln Elementary School</v>
      </c>
      <c r="F195" s="11" t="str">
        <f>IF(VLOOKUP(D195,'Current OBD'!$B$6:$AK$2185,23,0)="Yes","PK"," ")</f>
        <v xml:space="preserve"> </v>
      </c>
      <c r="G195" s="11" t="str">
        <f>IF(VLOOKUP(D195,'Current OBD'!$B$6:$AK$2185,24,0)="Yes","K"," ")</f>
        <v>K</v>
      </c>
      <c r="H195" s="11">
        <f>IF(VLOOKUP(D195,'Current OBD'!$B$6:$AK$2185,25,0)="Yes",1," ")</f>
        <v>1</v>
      </c>
      <c r="I195" s="11" t="str">
        <f>IF(VLOOKUP(D195,'Current OBD'!$B$6:$AK$2185,26,0)="Yes","2"," ")</f>
        <v>2</v>
      </c>
      <c r="J195" s="11" t="str">
        <f>IF(VLOOKUP(D195,'Current OBD'!$B$6:$AK$2185,27,0)="Yes","3"," ")</f>
        <v>3</v>
      </c>
      <c r="K195" s="11" t="str">
        <f>IF(VLOOKUP(D195,'Current OBD'!$B$6:$AK$2185,28,0)="Yes","4"," ")</f>
        <v>4</v>
      </c>
      <c r="L195" s="11" t="str">
        <f>IF(VLOOKUP(D195,'Current OBD'!$B$6:$AK$2185,29,0)="Yes","5"," ")</f>
        <v>5</v>
      </c>
      <c r="M195" s="11" t="str">
        <f>IF(VLOOKUP(D195,'Current OBD'!$B$6:$AK$2185,30,0)="Yes","6"," ")</f>
        <v xml:space="preserve"> </v>
      </c>
      <c r="N195" s="11" t="str">
        <f>IF(VLOOKUP(D195,'Current OBD'!$B$6:$AK$2185,31,0)="Yes","7"," ")</f>
        <v xml:space="preserve"> </v>
      </c>
      <c r="O195" s="11" t="str">
        <f>IF(VLOOKUP(D195,'Current OBD'!$B$6:$AK$2185,32,0)="Yes","8"," ")</f>
        <v xml:space="preserve"> </v>
      </c>
      <c r="P195" s="11" t="str">
        <f>IF(VLOOKUP(D195,'Current OBD'!$B$6:$AK$2185,33,0)="Yes","9"," ")</f>
        <v xml:space="preserve"> </v>
      </c>
      <c r="Q195" s="11" t="str">
        <f>IF(VLOOKUP(D195,'Current OBD'!$B$6:$AK$2185,34,0)="Yes","10"," ")</f>
        <v xml:space="preserve"> </v>
      </c>
      <c r="R195" s="11" t="str">
        <f>IF(VLOOKUP(D195,'Current OBD'!$B$6:$AK$2185,35,0)="Yes","11"," ")</f>
        <v xml:space="preserve"> </v>
      </c>
      <c r="S195" s="11" t="str">
        <f>IF(VLOOKUP(D195,'Current OBD'!$B$6:$AK$2185,36,0)="Yes","12"," ")</f>
        <v xml:space="preserve"> </v>
      </c>
      <c r="T195" s="13">
        <f>VLOOKUP(D195,Pivot!$B$4:$F$2181,2,0)</f>
        <v>266</v>
      </c>
      <c r="U195" s="13">
        <f>VLOOKUP(D195,Pivot!$B$4:$F$2181,3,0)</f>
        <v>0</v>
      </c>
      <c r="V195" s="13">
        <f>VLOOKUP(D195,Pivot!$B$4:$F$2181,4,0)</f>
        <v>345</v>
      </c>
      <c r="W195" s="46">
        <f>IFERROR(VLOOKUP(D195,Pivot!$B$4:$H$2181,5,0),"")</f>
        <v>0.77100000000000002</v>
      </c>
      <c r="X195" s="51">
        <f>IFERROR(VLOOKUP(D195,Pivot!$B$4:$H$2181,6,0),"")</f>
        <v>0</v>
      </c>
      <c r="Y195" s="46">
        <f>IFERROR(VLOOKUP(D195,Pivot!$B$4:$H$2181,7,0),"")</f>
        <v>0.77100000000000002</v>
      </c>
    </row>
    <row r="196" spans="1:25" ht="15" customHeight="1" outlineLevel="2">
      <c r="A196" s="10" t="str">
        <f>VLOOKUP(D196,'Current OBD'!$B$6:$K$2185,4,0)</f>
        <v>Clark</v>
      </c>
      <c r="B196" s="10" t="str">
        <f>VLOOKUP(D196,'Current OBD'!$B$6:$K$2185,3,0)</f>
        <v>06-037</v>
      </c>
      <c r="C196" s="9" t="str">
        <f>VLOOKUP(D196,'Current OBD'!$B$6:$K$2185,2,0)</f>
        <v>Vancouver School District</v>
      </c>
      <c r="D196" s="24">
        <v>661216</v>
      </c>
      <c r="E196" s="9" t="str">
        <f>VLOOKUP(D196,'Current OBD'!$B$6:$K$2185,10,0)</f>
        <v>Martin Luther King Elementary School</v>
      </c>
      <c r="F196" s="11" t="str">
        <f>IF(VLOOKUP(D196,'Current OBD'!$B$6:$AK$2185,23,0)="Yes","PK"," ")</f>
        <v>PK</v>
      </c>
      <c r="G196" s="11" t="str">
        <f>IF(VLOOKUP(D196,'Current OBD'!$B$6:$AK$2185,24,0)="Yes","K"," ")</f>
        <v>K</v>
      </c>
      <c r="H196" s="11">
        <f>IF(VLOOKUP(D196,'Current OBD'!$B$6:$AK$2185,25,0)="Yes",1," ")</f>
        <v>1</v>
      </c>
      <c r="I196" s="11" t="str">
        <f>IF(VLOOKUP(D196,'Current OBD'!$B$6:$AK$2185,26,0)="Yes","2"," ")</f>
        <v>2</v>
      </c>
      <c r="J196" s="11" t="str">
        <f>IF(VLOOKUP(D196,'Current OBD'!$B$6:$AK$2185,27,0)="Yes","3"," ")</f>
        <v>3</v>
      </c>
      <c r="K196" s="11" t="str">
        <f>IF(VLOOKUP(D196,'Current OBD'!$B$6:$AK$2185,28,0)="Yes","4"," ")</f>
        <v>4</v>
      </c>
      <c r="L196" s="11" t="str">
        <f>IF(VLOOKUP(D196,'Current OBD'!$B$6:$AK$2185,29,0)="Yes","5"," ")</f>
        <v>5</v>
      </c>
      <c r="M196" s="11" t="str">
        <f>IF(VLOOKUP(D196,'Current OBD'!$B$6:$AK$2185,30,0)="Yes","6"," ")</f>
        <v xml:space="preserve"> </v>
      </c>
      <c r="N196" s="11" t="str">
        <f>IF(VLOOKUP(D196,'Current OBD'!$B$6:$AK$2185,31,0)="Yes","7"," ")</f>
        <v xml:space="preserve"> </v>
      </c>
      <c r="O196" s="11" t="str">
        <f>IF(VLOOKUP(D196,'Current OBD'!$B$6:$AK$2185,32,0)="Yes","8"," ")</f>
        <v xml:space="preserve"> </v>
      </c>
      <c r="P196" s="11" t="str">
        <f>IF(VLOOKUP(D196,'Current OBD'!$B$6:$AK$2185,33,0)="Yes","9"," ")</f>
        <v xml:space="preserve"> </v>
      </c>
      <c r="Q196" s="11" t="str">
        <f>IF(VLOOKUP(D196,'Current OBD'!$B$6:$AK$2185,34,0)="Yes","10"," ")</f>
        <v xml:space="preserve"> </v>
      </c>
      <c r="R196" s="11" t="str">
        <f>IF(VLOOKUP(D196,'Current OBD'!$B$6:$AK$2185,35,0)="Yes","11"," ")</f>
        <v xml:space="preserve"> </v>
      </c>
      <c r="S196" s="11" t="str">
        <f>IF(VLOOKUP(D196,'Current OBD'!$B$6:$AK$2185,36,0)="Yes","12"," ")</f>
        <v xml:space="preserve"> </v>
      </c>
      <c r="T196" s="13">
        <f>VLOOKUP(D196,Pivot!$B$4:$F$2181,2,0)</f>
        <v>465</v>
      </c>
      <c r="U196" s="13">
        <f>VLOOKUP(D196,Pivot!$B$4:$F$2181,3,0)</f>
        <v>0</v>
      </c>
      <c r="V196" s="13">
        <f>VLOOKUP(D196,Pivot!$B$4:$F$2181,4,0)</f>
        <v>465</v>
      </c>
      <c r="W196" s="46">
        <f>IFERROR(VLOOKUP(D196,Pivot!$B$4:$H$2181,5,0),"")</f>
        <v>1</v>
      </c>
      <c r="X196" s="51">
        <f>IFERROR(VLOOKUP(D196,Pivot!$B$4:$H$2181,6,0),"")</f>
        <v>0</v>
      </c>
      <c r="Y196" s="46">
        <f>IFERROR(VLOOKUP(D196,Pivot!$B$4:$H$2181,7,0),"")</f>
        <v>1</v>
      </c>
    </row>
    <row r="197" spans="1:25" ht="15" customHeight="1" outlineLevel="2">
      <c r="A197" s="10" t="str">
        <f>VLOOKUP(D197,'Current OBD'!$B$6:$K$2185,4,0)</f>
        <v>Clark</v>
      </c>
      <c r="B197" s="10" t="str">
        <f>VLOOKUP(D197,'Current OBD'!$B$6:$K$2185,3,0)</f>
        <v>06-037</v>
      </c>
      <c r="C197" s="9" t="str">
        <f>VLOOKUP(D197,'Current OBD'!$B$6:$K$2185,2,0)</f>
        <v>Vancouver School District</v>
      </c>
      <c r="D197" s="24">
        <v>665739</v>
      </c>
      <c r="E197" s="9" t="str">
        <f>VLOOKUP(D197,'Current OBD'!$B$6:$K$2185,10,0)</f>
        <v>McLoughlin Middle School</v>
      </c>
      <c r="F197" s="11" t="str">
        <f>IF(VLOOKUP(D197,'Current OBD'!$B$6:$AK$2185,23,0)="Yes","PK"," ")</f>
        <v xml:space="preserve"> </v>
      </c>
      <c r="G197" s="11" t="str">
        <f>IF(VLOOKUP(D197,'Current OBD'!$B$6:$AK$2185,24,0)="Yes","K"," ")</f>
        <v xml:space="preserve"> </v>
      </c>
      <c r="H197" s="11" t="str">
        <f>IF(VLOOKUP(D197,'Current OBD'!$B$6:$AK$2185,25,0)="Yes",1," ")</f>
        <v xml:space="preserve"> </v>
      </c>
      <c r="I197" s="11" t="str">
        <f>IF(VLOOKUP(D197,'Current OBD'!$B$6:$AK$2185,26,0)="Yes","2"," ")</f>
        <v xml:space="preserve"> </v>
      </c>
      <c r="J197" s="11" t="str">
        <f>IF(VLOOKUP(D197,'Current OBD'!$B$6:$AK$2185,27,0)="Yes","3"," ")</f>
        <v xml:space="preserve"> </v>
      </c>
      <c r="K197" s="11" t="str">
        <f>IF(VLOOKUP(D197,'Current OBD'!$B$6:$AK$2185,28,0)="Yes","4"," ")</f>
        <v xml:space="preserve"> </v>
      </c>
      <c r="L197" s="11" t="str">
        <f>IF(VLOOKUP(D197,'Current OBD'!$B$6:$AK$2185,29,0)="Yes","5"," ")</f>
        <v xml:space="preserve"> </v>
      </c>
      <c r="M197" s="11" t="str">
        <f>IF(VLOOKUP(D197,'Current OBD'!$B$6:$AK$2185,30,0)="Yes","6"," ")</f>
        <v>6</v>
      </c>
      <c r="N197" s="11" t="str">
        <f>IF(VLOOKUP(D197,'Current OBD'!$B$6:$AK$2185,31,0)="Yes","7"," ")</f>
        <v>7</v>
      </c>
      <c r="O197" s="11" t="str">
        <f>IF(VLOOKUP(D197,'Current OBD'!$B$6:$AK$2185,32,0)="Yes","8"," ")</f>
        <v>8</v>
      </c>
      <c r="P197" s="11" t="str">
        <f>IF(VLOOKUP(D197,'Current OBD'!$B$6:$AK$2185,33,0)="Yes","9"," ")</f>
        <v xml:space="preserve"> </v>
      </c>
      <c r="Q197" s="11" t="str">
        <f>IF(VLOOKUP(D197,'Current OBD'!$B$6:$AK$2185,34,0)="Yes","10"," ")</f>
        <v xml:space="preserve"> </v>
      </c>
      <c r="R197" s="11" t="str">
        <f>IF(VLOOKUP(D197,'Current OBD'!$B$6:$AK$2185,35,0)="Yes","11"," ")</f>
        <v xml:space="preserve"> </v>
      </c>
      <c r="S197" s="11" t="str">
        <f>IF(VLOOKUP(D197,'Current OBD'!$B$6:$AK$2185,36,0)="Yes","12"," ")</f>
        <v xml:space="preserve"> </v>
      </c>
      <c r="T197" s="13">
        <f>VLOOKUP(D197,Pivot!$B$4:$F$2181,2,0)</f>
        <v>912</v>
      </c>
      <c r="U197" s="13">
        <f>VLOOKUP(D197,Pivot!$B$4:$F$2181,3,0)</f>
        <v>0</v>
      </c>
      <c r="V197" s="13">
        <f>VLOOKUP(D197,Pivot!$B$4:$F$2181,4,0)</f>
        <v>912</v>
      </c>
      <c r="W197" s="46">
        <f>IFERROR(VLOOKUP(D197,Pivot!$B$4:$H$2181,5,0),"")</f>
        <v>1</v>
      </c>
      <c r="X197" s="51">
        <f>IFERROR(VLOOKUP(D197,Pivot!$B$4:$H$2181,6,0),"")</f>
        <v>0</v>
      </c>
      <c r="Y197" s="46">
        <f>IFERROR(VLOOKUP(D197,Pivot!$B$4:$H$2181,7,0),"")</f>
        <v>1</v>
      </c>
    </row>
    <row r="198" spans="1:25" ht="15" customHeight="1" outlineLevel="2">
      <c r="A198" s="10" t="str">
        <f>VLOOKUP(D198,'Current OBD'!$B$6:$K$2185,4,0)</f>
        <v>Clark</v>
      </c>
      <c r="B198" s="10" t="str">
        <f>VLOOKUP(D198,'Current OBD'!$B$6:$K$2185,3,0)</f>
        <v>06-037</v>
      </c>
      <c r="C198" s="9" t="str">
        <f>VLOOKUP(D198,'Current OBD'!$B$6:$K$2185,2,0)</f>
        <v>Vancouver School District</v>
      </c>
      <c r="D198" s="24">
        <v>665753</v>
      </c>
      <c r="E198" s="9" t="str">
        <f>VLOOKUP(D198,'Current OBD'!$B$6:$K$2185,10,0)</f>
        <v>Minnehaha Elementary School</v>
      </c>
      <c r="F198" s="11" t="str">
        <f>IF(VLOOKUP(D198,'Current OBD'!$B$6:$AK$2185,23,0)="Yes","PK"," ")</f>
        <v xml:space="preserve"> </v>
      </c>
      <c r="G198" s="11" t="str">
        <f>IF(VLOOKUP(D198,'Current OBD'!$B$6:$AK$2185,24,0)="Yes","K"," ")</f>
        <v>K</v>
      </c>
      <c r="H198" s="11">
        <f>IF(VLOOKUP(D198,'Current OBD'!$B$6:$AK$2185,25,0)="Yes",1," ")</f>
        <v>1</v>
      </c>
      <c r="I198" s="11" t="str">
        <f>IF(VLOOKUP(D198,'Current OBD'!$B$6:$AK$2185,26,0)="Yes","2"," ")</f>
        <v>2</v>
      </c>
      <c r="J198" s="11" t="str">
        <f>IF(VLOOKUP(D198,'Current OBD'!$B$6:$AK$2185,27,0)="Yes","3"," ")</f>
        <v>3</v>
      </c>
      <c r="K198" s="11" t="str">
        <f>IF(VLOOKUP(D198,'Current OBD'!$B$6:$AK$2185,28,0)="Yes","4"," ")</f>
        <v>4</v>
      </c>
      <c r="L198" s="11" t="str">
        <f>IF(VLOOKUP(D198,'Current OBD'!$B$6:$AK$2185,29,0)="Yes","5"," ")</f>
        <v>5</v>
      </c>
      <c r="M198" s="11" t="str">
        <f>IF(VLOOKUP(D198,'Current OBD'!$B$6:$AK$2185,30,0)="Yes","6"," ")</f>
        <v xml:space="preserve"> </v>
      </c>
      <c r="N198" s="11" t="str">
        <f>IF(VLOOKUP(D198,'Current OBD'!$B$6:$AK$2185,31,0)="Yes","7"," ")</f>
        <v xml:space="preserve"> </v>
      </c>
      <c r="O198" s="11" t="str">
        <f>IF(VLOOKUP(D198,'Current OBD'!$B$6:$AK$2185,32,0)="Yes","8"," ")</f>
        <v xml:space="preserve"> </v>
      </c>
      <c r="P198" s="11" t="str">
        <f>IF(VLOOKUP(D198,'Current OBD'!$B$6:$AK$2185,33,0)="Yes","9"," ")</f>
        <v xml:space="preserve"> </v>
      </c>
      <c r="Q198" s="11" t="str">
        <f>IF(VLOOKUP(D198,'Current OBD'!$B$6:$AK$2185,34,0)="Yes","10"," ")</f>
        <v xml:space="preserve"> </v>
      </c>
      <c r="R198" s="11" t="str">
        <f>IF(VLOOKUP(D198,'Current OBD'!$B$6:$AK$2185,35,0)="Yes","11"," ")</f>
        <v xml:space="preserve"> </v>
      </c>
      <c r="S198" s="11" t="str">
        <f>IF(VLOOKUP(D198,'Current OBD'!$B$6:$AK$2185,36,0)="Yes","12"," ")</f>
        <v xml:space="preserve"> </v>
      </c>
      <c r="T198" s="13">
        <f>VLOOKUP(D198,Pivot!$B$4:$F$2181,2,0)</f>
        <v>338</v>
      </c>
      <c r="U198" s="13">
        <f>VLOOKUP(D198,Pivot!$B$4:$F$2181,3,0)</f>
        <v>0</v>
      </c>
      <c r="V198" s="13">
        <f>VLOOKUP(D198,Pivot!$B$4:$F$2181,4,0)</f>
        <v>524</v>
      </c>
      <c r="W198" s="46">
        <f>IFERROR(VLOOKUP(D198,Pivot!$B$4:$H$2181,5,0),"")</f>
        <v>0.64500000000000002</v>
      </c>
      <c r="X198" s="51">
        <f>IFERROR(VLOOKUP(D198,Pivot!$B$4:$H$2181,6,0),"")</f>
        <v>0</v>
      </c>
      <c r="Y198" s="46">
        <f>IFERROR(VLOOKUP(D198,Pivot!$B$4:$H$2181,7,0),"")</f>
        <v>0.64500000000000002</v>
      </c>
    </row>
    <row r="199" spans="1:25" ht="15" customHeight="1" outlineLevel="2">
      <c r="A199" s="10" t="str">
        <f>VLOOKUP(D199,'Current OBD'!$B$6:$K$2185,4,0)</f>
        <v>Clark</v>
      </c>
      <c r="B199" s="10" t="str">
        <f>VLOOKUP(D199,'Current OBD'!$B$6:$K$2185,3,0)</f>
        <v>06-037</v>
      </c>
      <c r="C199" s="9" t="str">
        <f>VLOOKUP(D199,'Current OBD'!$B$6:$K$2185,2,0)</f>
        <v>Vancouver School District</v>
      </c>
      <c r="D199" s="24">
        <v>665752</v>
      </c>
      <c r="E199" s="9" t="str">
        <f>VLOOKUP(D199,'Current OBD'!$B$6:$K$2185,10,0)</f>
        <v>Peter S. Ogden Elementary School</v>
      </c>
      <c r="F199" s="11" t="str">
        <f>IF(VLOOKUP(D199,'Current OBD'!$B$6:$AK$2185,23,0)="Yes","PK"," ")</f>
        <v>PK</v>
      </c>
      <c r="G199" s="11" t="str">
        <f>IF(VLOOKUP(D199,'Current OBD'!$B$6:$AK$2185,24,0)="Yes","K"," ")</f>
        <v>K</v>
      </c>
      <c r="H199" s="11">
        <f>IF(VLOOKUP(D199,'Current OBD'!$B$6:$AK$2185,25,0)="Yes",1," ")</f>
        <v>1</v>
      </c>
      <c r="I199" s="11" t="str">
        <f>IF(VLOOKUP(D199,'Current OBD'!$B$6:$AK$2185,26,0)="Yes","2"," ")</f>
        <v>2</v>
      </c>
      <c r="J199" s="11" t="str">
        <f>IF(VLOOKUP(D199,'Current OBD'!$B$6:$AK$2185,27,0)="Yes","3"," ")</f>
        <v>3</v>
      </c>
      <c r="K199" s="11" t="str">
        <f>IF(VLOOKUP(D199,'Current OBD'!$B$6:$AK$2185,28,0)="Yes","4"," ")</f>
        <v>4</v>
      </c>
      <c r="L199" s="11" t="str">
        <f>IF(VLOOKUP(D199,'Current OBD'!$B$6:$AK$2185,29,0)="Yes","5"," ")</f>
        <v>5</v>
      </c>
      <c r="M199" s="11" t="str">
        <f>IF(VLOOKUP(D199,'Current OBD'!$B$6:$AK$2185,30,0)="Yes","6"," ")</f>
        <v xml:space="preserve"> </v>
      </c>
      <c r="N199" s="11" t="str">
        <f>IF(VLOOKUP(D199,'Current OBD'!$B$6:$AK$2185,31,0)="Yes","7"," ")</f>
        <v xml:space="preserve"> </v>
      </c>
      <c r="O199" s="11" t="str">
        <f>IF(VLOOKUP(D199,'Current OBD'!$B$6:$AK$2185,32,0)="Yes","8"," ")</f>
        <v xml:space="preserve"> </v>
      </c>
      <c r="P199" s="11" t="str">
        <f>IF(VLOOKUP(D199,'Current OBD'!$B$6:$AK$2185,33,0)="Yes","9"," ")</f>
        <v xml:space="preserve"> </v>
      </c>
      <c r="Q199" s="11" t="str">
        <f>IF(VLOOKUP(D199,'Current OBD'!$B$6:$AK$2185,34,0)="Yes","10"," ")</f>
        <v xml:space="preserve"> </v>
      </c>
      <c r="R199" s="11" t="str">
        <f>IF(VLOOKUP(D199,'Current OBD'!$B$6:$AK$2185,35,0)="Yes","11"," ")</f>
        <v xml:space="preserve"> </v>
      </c>
      <c r="S199" s="11" t="str">
        <f>IF(VLOOKUP(D199,'Current OBD'!$B$6:$AK$2185,36,0)="Yes","12"," ")</f>
        <v xml:space="preserve"> </v>
      </c>
      <c r="T199" s="13">
        <f>VLOOKUP(D199,Pivot!$B$4:$F$2181,2,0)</f>
        <v>649</v>
      </c>
      <c r="U199" s="13">
        <f>VLOOKUP(D199,Pivot!$B$4:$F$2181,3,0)</f>
        <v>0</v>
      </c>
      <c r="V199" s="13">
        <f>VLOOKUP(D199,Pivot!$B$4:$F$2181,4,0)</f>
        <v>677</v>
      </c>
      <c r="W199" s="46">
        <f>IFERROR(VLOOKUP(D199,Pivot!$B$4:$H$2181,5,0),"")</f>
        <v>0.95860000000000001</v>
      </c>
      <c r="X199" s="51">
        <f>IFERROR(VLOOKUP(D199,Pivot!$B$4:$H$2181,6,0),"")</f>
        <v>0</v>
      </c>
      <c r="Y199" s="46">
        <f>IFERROR(VLOOKUP(D199,Pivot!$B$4:$H$2181,7,0),"")</f>
        <v>0.95860000000000001</v>
      </c>
    </row>
    <row r="200" spans="1:25" ht="15" customHeight="1" outlineLevel="2">
      <c r="A200" s="10" t="str">
        <f>VLOOKUP(D200,'Current OBD'!$B$6:$K$2185,4,0)</f>
        <v>Clark</v>
      </c>
      <c r="B200" s="10" t="str">
        <f>VLOOKUP(D200,'Current OBD'!$B$6:$K$2185,3,0)</f>
        <v>06-037</v>
      </c>
      <c r="C200" s="9" t="str">
        <f>VLOOKUP(D200,'Current OBD'!$B$6:$K$2185,2,0)</f>
        <v>Vancouver School District</v>
      </c>
      <c r="D200" s="24">
        <v>661223</v>
      </c>
      <c r="E200" s="9" t="str">
        <f>VLOOKUP(D200,'Current OBD'!$B$6:$K$2185,10,0)</f>
        <v>Sacajawea Elementary</v>
      </c>
      <c r="F200" s="11" t="str">
        <f>IF(VLOOKUP(D200,'Current OBD'!$B$6:$AK$2185,23,0)="Yes","PK"," ")</f>
        <v xml:space="preserve"> </v>
      </c>
      <c r="G200" s="11" t="str">
        <f>IF(VLOOKUP(D200,'Current OBD'!$B$6:$AK$2185,24,0)="Yes","K"," ")</f>
        <v>K</v>
      </c>
      <c r="H200" s="11">
        <f>IF(VLOOKUP(D200,'Current OBD'!$B$6:$AK$2185,25,0)="Yes",1," ")</f>
        <v>1</v>
      </c>
      <c r="I200" s="11" t="str">
        <f>IF(VLOOKUP(D200,'Current OBD'!$B$6:$AK$2185,26,0)="Yes","2"," ")</f>
        <v>2</v>
      </c>
      <c r="J200" s="11" t="str">
        <f>IF(VLOOKUP(D200,'Current OBD'!$B$6:$AK$2185,27,0)="Yes","3"," ")</f>
        <v>3</v>
      </c>
      <c r="K200" s="11" t="str">
        <f>IF(VLOOKUP(D200,'Current OBD'!$B$6:$AK$2185,28,0)="Yes","4"," ")</f>
        <v>4</v>
      </c>
      <c r="L200" s="11" t="str">
        <f>IF(VLOOKUP(D200,'Current OBD'!$B$6:$AK$2185,29,0)="Yes","5"," ")</f>
        <v>5</v>
      </c>
      <c r="M200" s="11" t="str">
        <f>IF(VLOOKUP(D200,'Current OBD'!$B$6:$AK$2185,30,0)="Yes","6"," ")</f>
        <v xml:space="preserve"> </v>
      </c>
      <c r="N200" s="11" t="str">
        <f>IF(VLOOKUP(D200,'Current OBD'!$B$6:$AK$2185,31,0)="Yes","7"," ")</f>
        <v xml:space="preserve"> </v>
      </c>
      <c r="O200" s="11" t="str">
        <f>IF(VLOOKUP(D200,'Current OBD'!$B$6:$AK$2185,32,0)="Yes","8"," ")</f>
        <v xml:space="preserve"> </v>
      </c>
      <c r="P200" s="11" t="str">
        <f>IF(VLOOKUP(D200,'Current OBD'!$B$6:$AK$2185,33,0)="Yes","9"," ")</f>
        <v xml:space="preserve"> </v>
      </c>
      <c r="Q200" s="11" t="str">
        <f>IF(VLOOKUP(D200,'Current OBD'!$B$6:$AK$2185,34,0)="Yes","10"," ")</f>
        <v xml:space="preserve"> </v>
      </c>
      <c r="R200" s="11" t="str">
        <f>IF(VLOOKUP(D200,'Current OBD'!$B$6:$AK$2185,35,0)="Yes","11"," ")</f>
        <v xml:space="preserve"> </v>
      </c>
      <c r="S200" s="11" t="str">
        <f>IF(VLOOKUP(D200,'Current OBD'!$B$6:$AK$2185,36,0)="Yes","12"," ")</f>
        <v xml:space="preserve"> </v>
      </c>
      <c r="T200" s="13">
        <f>VLOOKUP(D200,Pivot!$B$4:$F$2181,2,0)</f>
        <v>224</v>
      </c>
      <c r="U200" s="13">
        <f>VLOOKUP(D200,Pivot!$B$4:$F$2181,3,0)</f>
        <v>0</v>
      </c>
      <c r="V200" s="13">
        <f>VLOOKUP(D200,Pivot!$B$4:$F$2181,4,0)</f>
        <v>382</v>
      </c>
      <c r="W200" s="46">
        <f>IFERROR(VLOOKUP(D200,Pivot!$B$4:$H$2181,5,0),"")</f>
        <v>0.58640000000000003</v>
      </c>
      <c r="X200" s="51">
        <f>IFERROR(VLOOKUP(D200,Pivot!$B$4:$H$2181,6,0),"")</f>
        <v>0</v>
      </c>
      <c r="Y200" s="46">
        <f>IFERROR(VLOOKUP(D200,Pivot!$B$4:$H$2181,7,0),"")</f>
        <v>0.58640000000000003</v>
      </c>
    </row>
    <row r="201" spans="1:25" ht="15" customHeight="1" outlineLevel="2">
      <c r="A201" s="10" t="str">
        <f>VLOOKUP(D201,'Current OBD'!$B$6:$K$2185,4,0)</f>
        <v>Clark</v>
      </c>
      <c r="B201" s="10" t="str">
        <f>VLOOKUP(D201,'Current OBD'!$B$6:$K$2185,3,0)</f>
        <v>06-037</v>
      </c>
      <c r="C201" s="9" t="str">
        <f>VLOOKUP(D201,'Current OBD'!$B$6:$K$2185,2,0)</f>
        <v>Vancouver School District</v>
      </c>
      <c r="D201" s="24">
        <v>661224</v>
      </c>
      <c r="E201" s="9" t="str">
        <f>VLOOKUP(D201,'Current OBD'!$B$6:$K$2185,10,0)</f>
        <v>Salmon Creek Elementary</v>
      </c>
      <c r="F201" s="11" t="str">
        <f>IF(VLOOKUP(D201,'Current OBD'!$B$6:$AK$2185,23,0)="Yes","PK"," ")</f>
        <v xml:space="preserve"> </v>
      </c>
      <c r="G201" s="11" t="str">
        <f>IF(VLOOKUP(D201,'Current OBD'!$B$6:$AK$2185,24,0)="Yes","K"," ")</f>
        <v>K</v>
      </c>
      <c r="H201" s="11">
        <f>IF(VLOOKUP(D201,'Current OBD'!$B$6:$AK$2185,25,0)="Yes",1," ")</f>
        <v>1</v>
      </c>
      <c r="I201" s="11" t="str">
        <f>IF(VLOOKUP(D201,'Current OBD'!$B$6:$AK$2185,26,0)="Yes","2"," ")</f>
        <v>2</v>
      </c>
      <c r="J201" s="11" t="str">
        <f>IF(VLOOKUP(D201,'Current OBD'!$B$6:$AK$2185,27,0)="Yes","3"," ")</f>
        <v>3</v>
      </c>
      <c r="K201" s="11" t="str">
        <f>IF(VLOOKUP(D201,'Current OBD'!$B$6:$AK$2185,28,0)="Yes","4"," ")</f>
        <v>4</v>
      </c>
      <c r="L201" s="11" t="str">
        <f>IF(VLOOKUP(D201,'Current OBD'!$B$6:$AK$2185,29,0)="Yes","5"," ")</f>
        <v>5</v>
      </c>
      <c r="M201" s="11" t="str">
        <f>IF(VLOOKUP(D201,'Current OBD'!$B$6:$AK$2185,30,0)="Yes","6"," ")</f>
        <v xml:space="preserve"> </v>
      </c>
      <c r="N201" s="11" t="str">
        <f>IF(VLOOKUP(D201,'Current OBD'!$B$6:$AK$2185,31,0)="Yes","7"," ")</f>
        <v xml:space="preserve"> </v>
      </c>
      <c r="O201" s="11" t="str">
        <f>IF(VLOOKUP(D201,'Current OBD'!$B$6:$AK$2185,32,0)="Yes","8"," ")</f>
        <v xml:space="preserve"> </v>
      </c>
      <c r="P201" s="11" t="str">
        <f>IF(VLOOKUP(D201,'Current OBD'!$B$6:$AK$2185,33,0)="Yes","9"," ")</f>
        <v xml:space="preserve"> </v>
      </c>
      <c r="Q201" s="11" t="str">
        <f>IF(VLOOKUP(D201,'Current OBD'!$B$6:$AK$2185,34,0)="Yes","10"," ")</f>
        <v xml:space="preserve"> </v>
      </c>
      <c r="R201" s="11" t="str">
        <f>IF(VLOOKUP(D201,'Current OBD'!$B$6:$AK$2185,35,0)="Yes","11"," ")</f>
        <v xml:space="preserve"> </v>
      </c>
      <c r="S201" s="11" t="str">
        <f>IF(VLOOKUP(D201,'Current OBD'!$B$6:$AK$2185,36,0)="Yes","12"," ")</f>
        <v xml:space="preserve"> </v>
      </c>
      <c r="T201" s="13">
        <f>VLOOKUP(D201,Pivot!$B$4:$F$2181,2,0)</f>
        <v>166</v>
      </c>
      <c r="U201" s="13">
        <f>VLOOKUP(D201,Pivot!$B$4:$F$2181,3,0)</f>
        <v>0</v>
      </c>
      <c r="V201" s="13">
        <f>VLOOKUP(D201,Pivot!$B$4:$F$2181,4,0)</f>
        <v>406</v>
      </c>
      <c r="W201" s="46">
        <f>IFERROR(VLOOKUP(D201,Pivot!$B$4:$H$2181,5,0),"")</f>
        <v>0.40889999999999999</v>
      </c>
      <c r="X201" s="51">
        <f>IFERROR(VLOOKUP(D201,Pivot!$B$4:$H$2181,6,0),"")</f>
        <v>0</v>
      </c>
      <c r="Y201" s="46">
        <f>IFERROR(VLOOKUP(D201,Pivot!$B$4:$H$2181,7,0),"")</f>
        <v>0.40889999999999999</v>
      </c>
    </row>
    <row r="202" spans="1:25" ht="15" customHeight="1" outlineLevel="2">
      <c r="A202" s="10" t="str">
        <f>VLOOKUP(D202,'Current OBD'!$B$6:$K$2185,4,0)</f>
        <v>Clark</v>
      </c>
      <c r="B202" s="10" t="str">
        <f>VLOOKUP(D202,'Current OBD'!$B$6:$K$2185,3,0)</f>
        <v>06-037</v>
      </c>
      <c r="C202" s="9" t="str">
        <f>VLOOKUP(D202,'Current OBD'!$B$6:$K$2185,2,0)</f>
        <v>Vancouver School District</v>
      </c>
      <c r="D202" s="24">
        <v>665741</v>
      </c>
      <c r="E202" s="9" t="str">
        <f>VLOOKUP(D202,'Current OBD'!$B$6:$K$2185,10,0)</f>
        <v>Sarah J. Anderson Elementary</v>
      </c>
      <c r="F202" s="11" t="str">
        <f>IF(VLOOKUP(D202,'Current OBD'!$B$6:$AK$2185,23,0)="Yes","PK"," ")</f>
        <v xml:space="preserve"> </v>
      </c>
      <c r="G202" s="11" t="str">
        <f>IF(VLOOKUP(D202,'Current OBD'!$B$6:$AK$2185,24,0)="Yes","K"," ")</f>
        <v>K</v>
      </c>
      <c r="H202" s="11">
        <f>IF(VLOOKUP(D202,'Current OBD'!$B$6:$AK$2185,25,0)="Yes",1," ")</f>
        <v>1</v>
      </c>
      <c r="I202" s="11" t="str">
        <f>IF(VLOOKUP(D202,'Current OBD'!$B$6:$AK$2185,26,0)="Yes","2"," ")</f>
        <v>2</v>
      </c>
      <c r="J202" s="11" t="str">
        <f>IF(VLOOKUP(D202,'Current OBD'!$B$6:$AK$2185,27,0)="Yes","3"," ")</f>
        <v>3</v>
      </c>
      <c r="K202" s="11" t="str">
        <f>IF(VLOOKUP(D202,'Current OBD'!$B$6:$AK$2185,28,0)="Yes","4"," ")</f>
        <v>4</v>
      </c>
      <c r="L202" s="11" t="str">
        <f>IF(VLOOKUP(D202,'Current OBD'!$B$6:$AK$2185,29,0)="Yes","5"," ")</f>
        <v>5</v>
      </c>
      <c r="M202" s="11" t="str">
        <f>IF(VLOOKUP(D202,'Current OBD'!$B$6:$AK$2185,30,0)="Yes","6"," ")</f>
        <v xml:space="preserve"> </v>
      </c>
      <c r="N202" s="11" t="str">
        <f>IF(VLOOKUP(D202,'Current OBD'!$B$6:$AK$2185,31,0)="Yes","7"," ")</f>
        <v xml:space="preserve"> </v>
      </c>
      <c r="O202" s="11" t="str">
        <f>IF(VLOOKUP(D202,'Current OBD'!$B$6:$AK$2185,32,0)="Yes","8"," ")</f>
        <v xml:space="preserve"> </v>
      </c>
      <c r="P202" s="11" t="str">
        <f>IF(VLOOKUP(D202,'Current OBD'!$B$6:$AK$2185,33,0)="Yes","9"," ")</f>
        <v xml:space="preserve"> </v>
      </c>
      <c r="Q202" s="11" t="str">
        <f>IF(VLOOKUP(D202,'Current OBD'!$B$6:$AK$2185,34,0)="Yes","10"," ")</f>
        <v xml:space="preserve"> </v>
      </c>
      <c r="R202" s="11" t="str">
        <f>IF(VLOOKUP(D202,'Current OBD'!$B$6:$AK$2185,35,0)="Yes","11"," ")</f>
        <v xml:space="preserve"> </v>
      </c>
      <c r="S202" s="11" t="str">
        <f>IF(VLOOKUP(D202,'Current OBD'!$B$6:$AK$2185,36,0)="Yes","12"," ")</f>
        <v xml:space="preserve"> </v>
      </c>
      <c r="T202" s="13">
        <f>VLOOKUP(D202,Pivot!$B$4:$F$2181,2,0)</f>
        <v>423</v>
      </c>
      <c r="U202" s="13">
        <f>VLOOKUP(D202,Pivot!$B$4:$F$2181,3,0)</f>
        <v>0</v>
      </c>
      <c r="V202" s="13">
        <f>VLOOKUP(D202,Pivot!$B$4:$F$2181,4,0)</f>
        <v>656</v>
      </c>
      <c r="W202" s="46">
        <f>IFERROR(VLOOKUP(D202,Pivot!$B$4:$H$2181,5,0),"")</f>
        <v>0.64480000000000004</v>
      </c>
      <c r="X202" s="51">
        <f>IFERROR(VLOOKUP(D202,Pivot!$B$4:$H$2181,6,0),"")</f>
        <v>0</v>
      </c>
      <c r="Y202" s="46">
        <f>IFERROR(VLOOKUP(D202,Pivot!$B$4:$H$2181,7,0),"")</f>
        <v>0.64480000000000004</v>
      </c>
    </row>
    <row r="203" spans="1:25" ht="15" customHeight="1" outlineLevel="2">
      <c r="A203" s="10" t="str">
        <f>VLOOKUP(D203,'Current OBD'!$B$6:$K$2185,4,0)</f>
        <v>Clark</v>
      </c>
      <c r="B203" s="10" t="str">
        <f>VLOOKUP(D203,'Current OBD'!$B$6:$K$2185,3,0)</f>
        <v>06-037</v>
      </c>
      <c r="C203" s="9" t="str">
        <f>VLOOKUP(D203,'Current OBD'!$B$6:$K$2185,2,0)</f>
        <v>Vancouver School District</v>
      </c>
      <c r="D203" s="24">
        <v>661237</v>
      </c>
      <c r="E203" s="9" t="str">
        <f>VLOOKUP(D203,'Current OBD'!$B$6:$K$2185,10,0)</f>
        <v>Skyview High School</v>
      </c>
      <c r="F203" s="11" t="str">
        <f>IF(VLOOKUP(D203,'Current OBD'!$B$6:$AK$2185,23,0)="Yes","PK"," ")</f>
        <v xml:space="preserve"> </v>
      </c>
      <c r="G203" s="11" t="str">
        <f>IF(VLOOKUP(D203,'Current OBD'!$B$6:$AK$2185,24,0)="Yes","K"," ")</f>
        <v xml:space="preserve"> </v>
      </c>
      <c r="H203" s="11" t="str">
        <f>IF(VLOOKUP(D203,'Current OBD'!$B$6:$AK$2185,25,0)="Yes",1," ")</f>
        <v xml:space="preserve"> </v>
      </c>
      <c r="I203" s="11" t="str">
        <f>IF(VLOOKUP(D203,'Current OBD'!$B$6:$AK$2185,26,0)="Yes","2"," ")</f>
        <v xml:space="preserve"> </v>
      </c>
      <c r="J203" s="11" t="str">
        <f>IF(VLOOKUP(D203,'Current OBD'!$B$6:$AK$2185,27,0)="Yes","3"," ")</f>
        <v xml:space="preserve"> </v>
      </c>
      <c r="K203" s="11" t="str">
        <f>IF(VLOOKUP(D203,'Current OBD'!$B$6:$AK$2185,28,0)="Yes","4"," ")</f>
        <v xml:space="preserve"> </v>
      </c>
      <c r="L203" s="11" t="str">
        <f>IF(VLOOKUP(D203,'Current OBD'!$B$6:$AK$2185,29,0)="Yes","5"," ")</f>
        <v xml:space="preserve"> </v>
      </c>
      <c r="M203" s="11" t="str">
        <f>IF(VLOOKUP(D203,'Current OBD'!$B$6:$AK$2185,30,0)="Yes","6"," ")</f>
        <v xml:space="preserve"> </v>
      </c>
      <c r="N203" s="11" t="str">
        <f>IF(VLOOKUP(D203,'Current OBD'!$B$6:$AK$2185,31,0)="Yes","7"," ")</f>
        <v xml:space="preserve"> </v>
      </c>
      <c r="O203" s="11" t="str">
        <f>IF(VLOOKUP(D203,'Current OBD'!$B$6:$AK$2185,32,0)="Yes","8"," ")</f>
        <v xml:space="preserve"> </v>
      </c>
      <c r="P203" s="11" t="str">
        <f>IF(VLOOKUP(D203,'Current OBD'!$B$6:$AK$2185,33,0)="Yes","9"," ")</f>
        <v>9</v>
      </c>
      <c r="Q203" s="11" t="str">
        <f>IF(VLOOKUP(D203,'Current OBD'!$B$6:$AK$2185,34,0)="Yes","10"," ")</f>
        <v>10</v>
      </c>
      <c r="R203" s="11" t="str">
        <f>IF(VLOOKUP(D203,'Current OBD'!$B$6:$AK$2185,35,0)="Yes","11"," ")</f>
        <v>11</v>
      </c>
      <c r="S203" s="11" t="str">
        <f>IF(VLOOKUP(D203,'Current OBD'!$B$6:$AK$2185,36,0)="Yes","12"," ")</f>
        <v>12</v>
      </c>
      <c r="T203" s="13">
        <f>VLOOKUP(D203,Pivot!$B$4:$F$2181,2,0)</f>
        <v>577</v>
      </c>
      <c r="U203" s="13">
        <f>VLOOKUP(D203,Pivot!$B$4:$F$2181,3,0)</f>
        <v>0</v>
      </c>
      <c r="V203" s="13">
        <f>VLOOKUP(D203,Pivot!$B$4:$F$2181,4,0)</f>
        <v>1743</v>
      </c>
      <c r="W203" s="46">
        <f>IFERROR(VLOOKUP(D203,Pivot!$B$4:$H$2181,5,0),"")</f>
        <v>0.33100000000000002</v>
      </c>
      <c r="X203" s="51">
        <f>IFERROR(VLOOKUP(D203,Pivot!$B$4:$H$2181,6,0),"")</f>
        <v>0</v>
      </c>
      <c r="Y203" s="46">
        <f>IFERROR(VLOOKUP(D203,Pivot!$B$4:$H$2181,7,0),"")</f>
        <v>0.33100000000000002</v>
      </c>
    </row>
    <row r="204" spans="1:25" ht="15" customHeight="1" outlineLevel="2">
      <c r="A204" s="10" t="str">
        <f>VLOOKUP(D204,'Current OBD'!$B$6:$K$2185,4,0)</f>
        <v>Clark</v>
      </c>
      <c r="B204" s="10" t="str">
        <f>VLOOKUP(D204,'Current OBD'!$B$6:$K$2185,3,0)</f>
        <v>06-037</v>
      </c>
      <c r="C204" s="9" t="str">
        <f>VLOOKUP(D204,'Current OBD'!$B$6:$K$2185,2,0)</f>
        <v>Vancouver School District</v>
      </c>
      <c r="D204" s="24">
        <v>662950</v>
      </c>
      <c r="E204" s="9" t="str">
        <f>VLOOKUP(D204,'Current OBD'!$B$6:$K$2185,10,0)</f>
        <v>Thomas Jefferson Middle School</v>
      </c>
      <c r="F204" s="11" t="str">
        <f>IF(VLOOKUP(D204,'Current OBD'!$B$6:$AK$2185,23,0)="Yes","PK"," ")</f>
        <v xml:space="preserve"> </v>
      </c>
      <c r="G204" s="11" t="str">
        <f>IF(VLOOKUP(D204,'Current OBD'!$B$6:$AK$2185,24,0)="Yes","K"," ")</f>
        <v xml:space="preserve"> </v>
      </c>
      <c r="H204" s="11" t="str">
        <f>IF(VLOOKUP(D204,'Current OBD'!$B$6:$AK$2185,25,0)="Yes",1," ")</f>
        <v xml:space="preserve"> </v>
      </c>
      <c r="I204" s="11" t="str">
        <f>IF(VLOOKUP(D204,'Current OBD'!$B$6:$AK$2185,26,0)="Yes","2"," ")</f>
        <v xml:space="preserve"> </v>
      </c>
      <c r="J204" s="11" t="str">
        <f>IF(VLOOKUP(D204,'Current OBD'!$B$6:$AK$2185,27,0)="Yes","3"," ")</f>
        <v xml:space="preserve"> </v>
      </c>
      <c r="K204" s="11" t="str">
        <f>IF(VLOOKUP(D204,'Current OBD'!$B$6:$AK$2185,28,0)="Yes","4"," ")</f>
        <v xml:space="preserve"> </v>
      </c>
      <c r="L204" s="11" t="str">
        <f>IF(VLOOKUP(D204,'Current OBD'!$B$6:$AK$2185,29,0)="Yes","5"," ")</f>
        <v xml:space="preserve"> </v>
      </c>
      <c r="M204" s="11" t="str">
        <f>IF(VLOOKUP(D204,'Current OBD'!$B$6:$AK$2185,30,0)="Yes","6"," ")</f>
        <v>6</v>
      </c>
      <c r="N204" s="11" t="str">
        <f>IF(VLOOKUP(D204,'Current OBD'!$B$6:$AK$2185,31,0)="Yes","7"," ")</f>
        <v>7</v>
      </c>
      <c r="O204" s="11" t="str">
        <f>IF(VLOOKUP(D204,'Current OBD'!$B$6:$AK$2185,32,0)="Yes","8"," ")</f>
        <v>8</v>
      </c>
      <c r="P204" s="11" t="str">
        <f>IF(VLOOKUP(D204,'Current OBD'!$B$6:$AK$2185,33,0)="Yes","9"," ")</f>
        <v xml:space="preserve"> </v>
      </c>
      <c r="Q204" s="11" t="str">
        <f>IF(VLOOKUP(D204,'Current OBD'!$B$6:$AK$2185,34,0)="Yes","10"," ")</f>
        <v xml:space="preserve"> </v>
      </c>
      <c r="R204" s="11" t="str">
        <f>IF(VLOOKUP(D204,'Current OBD'!$B$6:$AK$2185,35,0)="Yes","11"," ")</f>
        <v xml:space="preserve"> </v>
      </c>
      <c r="S204" s="11" t="str">
        <f>IF(VLOOKUP(D204,'Current OBD'!$B$6:$AK$2185,36,0)="Yes","12"," ")</f>
        <v xml:space="preserve"> </v>
      </c>
      <c r="T204" s="13">
        <f>VLOOKUP(D204,Pivot!$B$4:$F$2181,2,0)</f>
        <v>262</v>
      </c>
      <c r="U204" s="13">
        <f>VLOOKUP(D204,Pivot!$B$4:$F$2181,3,0)</f>
        <v>0</v>
      </c>
      <c r="V204" s="13">
        <f>VLOOKUP(D204,Pivot!$B$4:$F$2181,4,0)</f>
        <v>736</v>
      </c>
      <c r="W204" s="46">
        <f>IFERROR(VLOOKUP(D204,Pivot!$B$4:$H$2181,5,0),"")</f>
        <v>0.35599999999999998</v>
      </c>
      <c r="X204" s="51">
        <f>IFERROR(VLOOKUP(D204,Pivot!$B$4:$H$2181,6,0),"")</f>
        <v>0</v>
      </c>
      <c r="Y204" s="46">
        <f>IFERROR(VLOOKUP(D204,Pivot!$B$4:$H$2181,7,0),"")</f>
        <v>0.35599999999999998</v>
      </c>
    </row>
    <row r="205" spans="1:25" ht="15" customHeight="1" outlineLevel="2">
      <c r="A205" s="10" t="str">
        <f>VLOOKUP(D205,'Current OBD'!$B$6:$K$2185,4,0)</f>
        <v>Clark</v>
      </c>
      <c r="B205" s="10" t="str">
        <f>VLOOKUP(D205,'Current OBD'!$B$6:$K$2185,3,0)</f>
        <v>06-037</v>
      </c>
      <c r="C205" s="9" t="str">
        <f>VLOOKUP(D205,'Current OBD'!$B$6:$K$2185,2,0)</f>
        <v>Vancouver School District</v>
      </c>
      <c r="D205" s="24">
        <v>661239</v>
      </c>
      <c r="E205" s="9" t="str">
        <f>VLOOKUP(D205,'Current OBD'!$B$6:$K$2185,10,0)</f>
        <v>Vancouver School of Arts and Academics</v>
      </c>
      <c r="F205" s="11" t="str">
        <f>IF(VLOOKUP(D205,'Current OBD'!$B$6:$AK$2185,23,0)="Yes","PK"," ")</f>
        <v xml:space="preserve"> </v>
      </c>
      <c r="G205" s="11" t="str">
        <f>IF(VLOOKUP(D205,'Current OBD'!$B$6:$AK$2185,24,0)="Yes","K"," ")</f>
        <v xml:space="preserve"> </v>
      </c>
      <c r="H205" s="11" t="str">
        <f>IF(VLOOKUP(D205,'Current OBD'!$B$6:$AK$2185,25,0)="Yes",1," ")</f>
        <v xml:space="preserve"> </v>
      </c>
      <c r="I205" s="11" t="str">
        <f>IF(VLOOKUP(D205,'Current OBD'!$B$6:$AK$2185,26,0)="Yes","2"," ")</f>
        <v xml:space="preserve"> </v>
      </c>
      <c r="J205" s="11" t="str">
        <f>IF(VLOOKUP(D205,'Current OBD'!$B$6:$AK$2185,27,0)="Yes","3"," ")</f>
        <v xml:space="preserve"> </v>
      </c>
      <c r="K205" s="11" t="str">
        <f>IF(VLOOKUP(D205,'Current OBD'!$B$6:$AK$2185,28,0)="Yes","4"," ")</f>
        <v xml:space="preserve"> </v>
      </c>
      <c r="L205" s="11" t="str">
        <f>IF(VLOOKUP(D205,'Current OBD'!$B$6:$AK$2185,29,0)="Yes","5"," ")</f>
        <v xml:space="preserve"> </v>
      </c>
      <c r="M205" s="11" t="str">
        <f>IF(VLOOKUP(D205,'Current OBD'!$B$6:$AK$2185,30,0)="Yes","6"," ")</f>
        <v>6</v>
      </c>
      <c r="N205" s="11" t="str">
        <f>IF(VLOOKUP(D205,'Current OBD'!$B$6:$AK$2185,31,0)="Yes","7"," ")</f>
        <v>7</v>
      </c>
      <c r="O205" s="11" t="str">
        <f>IF(VLOOKUP(D205,'Current OBD'!$B$6:$AK$2185,32,0)="Yes","8"," ")</f>
        <v>8</v>
      </c>
      <c r="P205" s="11" t="str">
        <f>IF(VLOOKUP(D205,'Current OBD'!$B$6:$AK$2185,33,0)="Yes","9"," ")</f>
        <v>9</v>
      </c>
      <c r="Q205" s="11" t="str">
        <f>IF(VLOOKUP(D205,'Current OBD'!$B$6:$AK$2185,34,0)="Yes","10"," ")</f>
        <v>10</v>
      </c>
      <c r="R205" s="11" t="str">
        <f>IF(VLOOKUP(D205,'Current OBD'!$B$6:$AK$2185,35,0)="Yes","11"," ")</f>
        <v>11</v>
      </c>
      <c r="S205" s="11" t="str">
        <f>IF(VLOOKUP(D205,'Current OBD'!$B$6:$AK$2185,36,0)="Yes","12"," ")</f>
        <v>12</v>
      </c>
      <c r="T205" s="13">
        <f>VLOOKUP(D205,Pivot!$B$4:$F$2181,2,0)</f>
        <v>204</v>
      </c>
      <c r="U205" s="13">
        <f>VLOOKUP(D205,Pivot!$B$4:$F$2181,3,0)</f>
        <v>0</v>
      </c>
      <c r="V205" s="13">
        <f>VLOOKUP(D205,Pivot!$B$4:$F$2181,4,0)</f>
        <v>773</v>
      </c>
      <c r="W205" s="46">
        <f>IFERROR(VLOOKUP(D205,Pivot!$B$4:$H$2181,5,0),"")</f>
        <v>0.26390000000000002</v>
      </c>
      <c r="X205" s="51">
        <f>IFERROR(VLOOKUP(D205,Pivot!$B$4:$H$2181,6,0),"")</f>
        <v>0</v>
      </c>
      <c r="Y205" s="46">
        <f>IFERROR(VLOOKUP(D205,Pivot!$B$4:$H$2181,7,0),"")</f>
        <v>0.26390000000000002</v>
      </c>
    </row>
    <row r="206" spans="1:25" ht="15" customHeight="1" outlineLevel="2">
      <c r="A206" s="10" t="str">
        <f>VLOOKUP(D206,'Current OBD'!$B$6:$K$2185,4,0)</f>
        <v>Clark</v>
      </c>
      <c r="B206" s="10" t="str">
        <f>VLOOKUP(D206,'Current OBD'!$B$6:$K$2185,3,0)</f>
        <v>06-037</v>
      </c>
      <c r="C206" s="9" t="str">
        <f>VLOOKUP(D206,'Current OBD'!$B$6:$K$2185,2,0)</f>
        <v>Vancouver School District</v>
      </c>
      <c r="D206" s="24">
        <v>665751</v>
      </c>
      <c r="E206" s="9" t="str">
        <f>VLOOKUP(D206,'Current OBD'!$B$6:$K$2185,10,0)</f>
        <v>Walnut Grove Elementary</v>
      </c>
      <c r="F206" s="11" t="str">
        <f>IF(VLOOKUP(D206,'Current OBD'!$B$6:$AK$2185,23,0)="Yes","PK"," ")</f>
        <v xml:space="preserve"> </v>
      </c>
      <c r="G206" s="11" t="str">
        <f>IF(VLOOKUP(D206,'Current OBD'!$B$6:$AK$2185,24,0)="Yes","K"," ")</f>
        <v>K</v>
      </c>
      <c r="H206" s="11">
        <f>IF(VLOOKUP(D206,'Current OBD'!$B$6:$AK$2185,25,0)="Yes",1," ")</f>
        <v>1</v>
      </c>
      <c r="I206" s="11" t="str">
        <f>IF(VLOOKUP(D206,'Current OBD'!$B$6:$AK$2185,26,0)="Yes","2"," ")</f>
        <v>2</v>
      </c>
      <c r="J206" s="11" t="str">
        <f>IF(VLOOKUP(D206,'Current OBD'!$B$6:$AK$2185,27,0)="Yes","3"," ")</f>
        <v>3</v>
      </c>
      <c r="K206" s="11" t="str">
        <f>IF(VLOOKUP(D206,'Current OBD'!$B$6:$AK$2185,28,0)="Yes","4"," ")</f>
        <v>4</v>
      </c>
      <c r="L206" s="11" t="str">
        <f>IF(VLOOKUP(D206,'Current OBD'!$B$6:$AK$2185,29,0)="Yes","5"," ")</f>
        <v>5</v>
      </c>
      <c r="M206" s="11" t="str">
        <f>IF(VLOOKUP(D206,'Current OBD'!$B$6:$AK$2185,30,0)="Yes","6"," ")</f>
        <v xml:space="preserve"> </v>
      </c>
      <c r="N206" s="11" t="str">
        <f>IF(VLOOKUP(D206,'Current OBD'!$B$6:$AK$2185,31,0)="Yes","7"," ")</f>
        <v xml:space="preserve"> </v>
      </c>
      <c r="O206" s="11" t="str">
        <f>IF(VLOOKUP(D206,'Current OBD'!$B$6:$AK$2185,32,0)="Yes","8"," ")</f>
        <v xml:space="preserve"> </v>
      </c>
      <c r="P206" s="11" t="str">
        <f>IF(VLOOKUP(D206,'Current OBD'!$B$6:$AK$2185,33,0)="Yes","9"," ")</f>
        <v xml:space="preserve"> </v>
      </c>
      <c r="Q206" s="11" t="str">
        <f>IF(VLOOKUP(D206,'Current OBD'!$B$6:$AK$2185,34,0)="Yes","10"," ")</f>
        <v xml:space="preserve"> </v>
      </c>
      <c r="R206" s="11" t="str">
        <f>IF(VLOOKUP(D206,'Current OBD'!$B$6:$AK$2185,35,0)="Yes","11"," ")</f>
        <v xml:space="preserve"> </v>
      </c>
      <c r="S206" s="11" t="str">
        <f>IF(VLOOKUP(D206,'Current OBD'!$B$6:$AK$2185,36,0)="Yes","12"," ")</f>
        <v xml:space="preserve"> </v>
      </c>
      <c r="T206" s="13">
        <f>VLOOKUP(D206,Pivot!$B$4:$F$2181,2,0)</f>
        <v>546</v>
      </c>
      <c r="U206" s="13">
        <f>VLOOKUP(D206,Pivot!$B$4:$F$2181,3,0)</f>
        <v>0</v>
      </c>
      <c r="V206" s="13">
        <f>VLOOKUP(D206,Pivot!$B$4:$F$2181,4,0)</f>
        <v>660</v>
      </c>
      <c r="W206" s="46">
        <f>IFERROR(VLOOKUP(D206,Pivot!$B$4:$H$2181,5,0),"")</f>
        <v>0.82730000000000004</v>
      </c>
      <c r="X206" s="51">
        <f>IFERROR(VLOOKUP(D206,Pivot!$B$4:$H$2181,6,0),"")</f>
        <v>0</v>
      </c>
      <c r="Y206" s="46">
        <f>IFERROR(VLOOKUP(D206,Pivot!$B$4:$H$2181,7,0),"")</f>
        <v>0.82730000000000004</v>
      </c>
    </row>
    <row r="207" spans="1:25" ht="15" customHeight="1" outlineLevel="2">
      <c r="A207" s="10" t="str">
        <f>VLOOKUP(D207,'Current OBD'!$B$6:$K$2185,4,0)</f>
        <v>Clark</v>
      </c>
      <c r="B207" s="10" t="str">
        <f>VLOOKUP(D207,'Current OBD'!$B$6:$K$2185,3,0)</f>
        <v>06-037</v>
      </c>
      <c r="C207" s="9" t="str">
        <f>VLOOKUP(D207,'Current OBD'!$B$6:$K$2185,2,0)</f>
        <v>Vancouver School District</v>
      </c>
      <c r="D207" s="24">
        <v>665748</v>
      </c>
      <c r="E207" s="9" t="str">
        <f>VLOOKUP(D207,'Current OBD'!$B$6:$K$2185,10,0)</f>
        <v>Washington Elementary</v>
      </c>
      <c r="F207" s="11" t="str">
        <f>IF(VLOOKUP(D207,'Current OBD'!$B$6:$AK$2185,23,0)="Yes","PK"," ")</f>
        <v xml:space="preserve"> </v>
      </c>
      <c r="G207" s="11" t="str">
        <f>IF(VLOOKUP(D207,'Current OBD'!$B$6:$AK$2185,24,0)="Yes","K"," ")</f>
        <v>K</v>
      </c>
      <c r="H207" s="11">
        <f>IF(VLOOKUP(D207,'Current OBD'!$B$6:$AK$2185,25,0)="Yes",1," ")</f>
        <v>1</v>
      </c>
      <c r="I207" s="11" t="str">
        <f>IF(VLOOKUP(D207,'Current OBD'!$B$6:$AK$2185,26,0)="Yes","2"," ")</f>
        <v>2</v>
      </c>
      <c r="J207" s="11" t="str">
        <f>IF(VLOOKUP(D207,'Current OBD'!$B$6:$AK$2185,27,0)="Yes","3"," ")</f>
        <v>3</v>
      </c>
      <c r="K207" s="11" t="str">
        <f>IF(VLOOKUP(D207,'Current OBD'!$B$6:$AK$2185,28,0)="Yes","4"," ")</f>
        <v>4</v>
      </c>
      <c r="L207" s="11" t="str">
        <f>IF(VLOOKUP(D207,'Current OBD'!$B$6:$AK$2185,29,0)="Yes","5"," ")</f>
        <v>5</v>
      </c>
      <c r="M207" s="11" t="str">
        <f>IF(VLOOKUP(D207,'Current OBD'!$B$6:$AK$2185,30,0)="Yes","6"," ")</f>
        <v xml:space="preserve"> </v>
      </c>
      <c r="N207" s="11" t="str">
        <f>IF(VLOOKUP(D207,'Current OBD'!$B$6:$AK$2185,31,0)="Yes","7"," ")</f>
        <v xml:space="preserve"> </v>
      </c>
      <c r="O207" s="11" t="str">
        <f>IF(VLOOKUP(D207,'Current OBD'!$B$6:$AK$2185,32,0)="Yes","8"," ")</f>
        <v xml:space="preserve"> </v>
      </c>
      <c r="P207" s="11" t="str">
        <f>IF(VLOOKUP(D207,'Current OBD'!$B$6:$AK$2185,33,0)="Yes","9"," ")</f>
        <v xml:space="preserve"> </v>
      </c>
      <c r="Q207" s="11" t="str">
        <f>IF(VLOOKUP(D207,'Current OBD'!$B$6:$AK$2185,34,0)="Yes","10"," ")</f>
        <v xml:space="preserve"> </v>
      </c>
      <c r="R207" s="11" t="str">
        <f>IF(VLOOKUP(D207,'Current OBD'!$B$6:$AK$2185,35,0)="Yes","11"," ")</f>
        <v xml:space="preserve"> </v>
      </c>
      <c r="S207" s="11" t="str">
        <f>IF(VLOOKUP(D207,'Current OBD'!$B$6:$AK$2185,36,0)="Yes","12"," ")</f>
        <v xml:space="preserve"> </v>
      </c>
      <c r="T207" s="13">
        <f>VLOOKUP(D207,Pivot!$B$4:$F$2181,2,0)</f>
        <v>250</v>
      </c>
      <c r="U207" s="13">
        <f>VLOOKUP(D207,Pivot!$B$4:$F$2181,3,0)</f>
        <v>0</v>
      </c>
      <c r="V207" s="13">
        <f>VLOOKUP(D207,Pivot!$B$4:$F$2181,4,0)</f>
        <v>250</v>
      </c>
      <c r="W207" s="46">
        <f>IFERROR(VLOOKUP(D207,Pivot!$B$4:$H$2181,5,0),"")</f>
        <v>1</v>
      </c>
      <c r="X207" s="51">
        <f>IFERROR(VLOOKUP(D207,Pivot!$B$4:$H$2181,6,0),"")</f>
        <v>0</v>
      </c>
      <c r="Y207" s="46">
        <f>IFERROR(VLOOKUP(D207,Pivot!$B$4:$H$2181,7,0),"")</f>
        <v>1</v>
      </c>
    </row>
    <row r="208" spans="1:25" ht="15" customHeight="1" outlineLevel="1">
      <c r="A208" s="27"/>
      <c r="B208" s="27"/>
      <c r="C208" s="30" t="s">
        <v>5646</v>
      </c>
      <c r="D208" s="27"/>
      <c r="E208" s="26"/>
      <c r="F208" s="29"/>
      <c r="G208" s="29"/>
      <c r="H208" s="29"/>
      <c r="I208" s="29"/>
      <c r="J208" s="29"/>
      <c r="K208" s="29"/>
      <c r="L208" s="29"/>
      <c r="M208" s="29"/>
      <c r="N208" s="29"/>
      <c r="O208" s="29"/>
      <c r="P208" s="29"/>
      <c r="Q208" s="29"/>
      <c r="R208" s="29"/>
      <c r="S208" s="29"/>
      <c r="T208" s="43">
        <f>SUBTOTAL(9,T171:T207)</f>
        <v>13414</v>
      </c>
      <c r="U208" s="43">
        <f>SUBTOTAL(9,U171:U207)</f>
        <v>0</v>
      </c>
      <c r="V208" s="43">
        <f>SUBTOTAL(9,V171:V207)</f>
        <v>21076</v>
      </c>
      <c r="W208" s="47"/>
      <c r="X208" s="52"/>
      <c r="Y208" s="56">
        <f>(T208+U208)/V208</f>
        <v>0.63645853103055605</v>
      </c>
    </row>
    <row r="209" spans="1:25" ht="15" customHeight="1" outlineLevel="2">
      <c r="A209" s="10" t="str">
        <f>VLOOKUP(D209,'Current OBD'!$B$6:$K$2185,4,0)</f>
        <v>Clark</v>
      </c>
      <c r="B209" s="10" t="str">
        <f>VLOOKUP(D209,'Current OBD'!$B$6:$K$2185,3,0)</f>
        <v>06-098</v>
      </c>
      <c r="C209" s="9" t="str">
        <f>VLOOKUP(D209,'Current OBD'!$B$6:$K$2185,2,0)</f>
        <v>Hockinson School District</v>
      </c>
      <c r="D209" s="24">
        <v>665796</v>
      </c>
      <c r="E209" s="9" t="str">
        <f>VLOOKUP(D209,'Current OBD'!$B$6:$K$2185,10,0)</f>
        <v>Hockinson Heights Elementary</v>
      </c>
      <c r="F209" s="11" t="str">
        <f>IF(VLOOKUP(D209,'Current OBD'!$B$6:$AK$2185,23,0)="Yes","PK"," ")</f>
        <v xml:space="preserve"> </v>
      </c>
      <c r="G209" s="11" t="str">
        <f>IF(VLOOKUP(D209,'Current OBD'!$B$6:$AK$2185,24,0)="Yes","K"," ")</f>
        <v>K</v>
      </c>
      <c r="H209" s="11">
        <f>IF(VLOOKUP(D209,'Current OBD'!$B$6:$AK$2185,25,0)="Yes",1," ")</f>
        <v>1</v>
      </c>
      <c r="I209" s="11" t="str">
        <f>IF(VLOOKUP(D209,'Current OBD'!$B$6:$AK$2185,26,0)="Yes","2"," ")</f>
        <v>2</v>
      </c>
      <c r="J209" s="11" t="str">
        <f>IF(VLOOKUP(D209,'Current OBD'!$B$6:$AK$2185,27,0)="Yes","3"," ")</f>
        <v>3</v>
      </c>
      <c r="K209" s="11" t="str">
        <f>IF(VLOOKUP(D209,'Current OBD'!$B$6:$AK$2185,28,0)="Yes","4"," ")</f>
        <v>4</v>
      </c>
      <c r="L209" s="11" t="str">
        <f>IF(VLOOKUP(D209,'Current OBD'!$B$6:$AK$2185,29,0)="Yes","5"," ")</f>
        <v>5</v>
      </c>
      <c r="M209" s="11" t="str">
        <f>IF(VLOOKUP(D209,'Current OBD'!$B$6:$AK$2185,30,0)="Yes","6"," ")</f>
        <v xml:space="preserve"> </v>
      </c>
      <c r="N209" s="11" t="str">
        <f>IF(VLOOKUP(D209,'Current OBD'!$B$6:$AK$2185,31,0)="Yes","7"," ")</f>
        <v xml:space="preserve"> </v>
      </c>
      <c r="O209" s="11" t="str">
        <f>IF(VLOOKUP(D209,'Current OBD'!$B$6:$AK$2185,32,0)="Yes","8"," ")</f>
        <v xml:space="preserve"> </v>
      </c>
      <c r="P209" s="11" t="str">
        <f>IF(VLOOKUP(D209,'Current OBD'!$B$6:$AK$2185,33,0)="Yes","9"," ")</f>
        <v xml:space="preserve"> </v>
      </c>
      <c r="Q209" s="11" t="str">
        <f>IF(VLOOKUP(D209,'Current OBD'!$B$6:$AK$2185,34,0)="Yes","10"," ")</f>
        <v xml:space="preserve"> </v>
      </c>
      <c r="R209" s="11" t="str">
        <f>IF(VLOOKUP(D209,'Current OBD'!$B$6:$AK$2185,35,0)="Yes","11"," ")</f>
        <v xml:space="preserve"> </v>
      </c>
      <c r="S209" s="11" t="str">
        <f>IF(VLOOKUP(D209,'Current OBD'!$B$6:$AK$2185,36,0)="Yes","12"," ")</f>
        <v xml:space="preserve"> </v>
      </c>
      <c r="T209" s="13">
        <f>VLOOKUP(D209,Pivot!$B$4:$F$2181,2,0)</f>
        <v>139</v>
      </c>
      <c r="U209" s="13">
        <f>VLOOKUP(D209,Pivot!$B$4:$F$2181,3,0)</f>
        <v>62</v>
      </c>
      <c r="V209" s="13">
        <f>VLOOKUP(D209,Pivot!$B$4:$F$2181,4,0)</f>
        <v>870</v>
      </c>
      <c r="W209" s="46">
        <f>IFERROR(VLOOKUP(D209,Pivot!$B$4:$H$2181,5,0),"")</f>
        <v>0.1598</v>
      </c>
      <c r="X209" s="51">
        <f>IFERROR(VLOOKUP(D209,Pivot!$B$4:$H$2181,6,0),"")</f>
        <v>7.1300000000000002E-2</v>
      </c>
      <c r="Y209" s="46">
        <f>IFERROR(VLOOKUP(D209,Pivot!$B$4:$H$2181,7,0),"")</f>
        <v>0.23100000000000001</v>
      </c>
    </row>
    <row r="210" spans="1:25" ht="15" customHeight="1" outlineLevel="2">
      <c r="A210" s="10" t="str">
        <f>VLOOKUP(D210,'Current OBD'!$B$6:$K$2185,4,0)</f>
        <v>Clark</v>
      </c>
      <c r="B210" s="10" t="str">
        <f>VLOOKUP(D210,'Current OBD'!$B$6:$K$2185,3,0)</f>
        <v>06-098</v>
      </c>
      <c r="C210" s="9" t="str">
        <f>VLOOKUP(D210,'Current OBD'!$B$6:$K$2185,2,0)</f>
        <v>Hockinson School District</v>
      </c>
      <c r="D210" s="24">
        <v>662485</v>
      </c>
      <c r="E210" s="9" t="str">
        <f>VLOOKUP(D210,'Current OBD'!$B$6:$K$2185,10,0)</f>
        <v>Hockinson High School</v>
      </c>
      <c r="F210" s="11" t="str">
        <f>IF(VLOOKUP(D210,'Current OBD'!$B$6:$AK$2185,23,0)="Yes","PK"," ")</f>
        <v xml:space="preserve"> </v>
      </c>
      <c r="G210" s="11" t="str">
        <f>IF(VLOOKUP(D210,'Current OBD'!$B$6:$AK$2185,24,0)="Yes","K"," ")</f>
        <v xml:space="preserve"> </v>
      </c>
      <c r="H210" s="11" t="str">
        <f>IF(VLOOKUP(D210,'Current OBD'!$B$6:$AK$2185,25,0)="Yes",1," ")</f>
        <v xml:space="preserve"> </v>
      </c>
      <c r="I210" s="11" t="str">
        <f>IF(VLOOKUP(D210,'Current OBD'!$B$6:$AK$2185,26,0)="Yes","2"," ")</f>
        <v xml:space="preserve"> </v>
      </c>
      <c r="J210" s="11" t="str">
        <f>IF(VLOOKUP(D210,'Current OBD'!$B$6:$AK$2185,27,0)="Yes","3"," ")</f>
        <v xml:space="preserve"> </v>
      </c>
      <c r="K210" s="11" t="str">
        <f>IF(VLOOKUP(D210,'Current OBD'!$B$6:$AK$2185,28,0)="Yes","4"," ")</f>
        <v xml:space="preserve"> </v>
      </c>
      <c r="L210" s="11" t="str">
        <f>IF(VLOOKUP(D210,'Current OBD'!$B$6:$AK$2185,29,0)="Yes","5"," ")</f>
        <v xml:space="preserve"> </v>
      </c>
      <c r="M210" s="11" t="str">
        <f>IF(VLOOKUP(D210,'Current OBD'!$B$6:$AK$2185,30,0)="Yes","6"," ")</f>
        <v xml:space="preserve"> </v>
      </c>
      <c r="N210" s="11" t="str">
        <f>IF(VLOOKUP(D210,'Current OBD'!$B$6:$AK$2185,31,0)="Yes","7"," ")</f>
        <v xml:space="preserve"> </v>
      </c>
      <c r="O210" s="11" t="str">
        <f>IF(VLOOKUP(D210,'Current OBD'!$B$6:$AK$2185,32,0)="Yes","8"," ")</f>
        <v xml:space="preserve"> </v>
      </c>
      <c r="P210" s="11" t="str">
        <f>IF(VLOOKUP(D210,'Current OBD'!$B$6:$AK$2185,33,0)="Yes","9"," ")</f>
        <v>9</v>
      </c>
      <c r="Q210" s="11" t="str">
        <f>IF(VLOOKUP(D210,'Current OBD'!$B$6:$AK$2185,34,0)="Yes","10"," ")</f>
        <v>10</v>
      </c>
      <c r="R210" s="11" t="str">
        <f>IF(VLOOKUP(D210,'Current OBD'!$B$6:$AK$2185,35,0)="Yes","11"," ")</f>
        <v>11</v>
      </c>
      <c r="S210" s="11" t="str">
        <f>IF(VLOOKUP(D210,'Current OBD'!$B$6:$AK$2185,36,0)="Yes","12"," ")</f>
        <v>12</v>
      </c>
      <c r="T210" s="13">
        <f>VLOOKUP(D210,Pivot!$B$4:$F$2181,2,0)</f>
        <v>63</v>
      </c>
      <c r="U210" s="13">
        <f>VLOOKUP(D210,Pivot!$B$4:$F$2181,3,0)</f>
        <v>48</v>
      </c>
      <c r="V210" s="13">
        <f>VLOOKUP(D210,Pivot!$B$4:$F$2181,4,0)</f>
        <v>680</v>
      </c>
      <c r="W210" s="46">
        <f>IFERROR(VLOOKUP(D210,Pivot!$B$4:$H$2181,5,0),"")</f>
        <v>9.2600000000000002E-2</v>
      </c>
      <c r="X210" s="51">
        <f>IFERROR(VLOOKUP(D210,Pivot!$B$4:$H$2181,6,0),"")</f>
        <v>7.0599999999999996E-2</v>
      </c>
      <c r="Y210" s="46">
        <f>IFERROR(VLOOKUP(D210,Pivot!$B$4:$H$2181,7,0),"")</f>
        <v>0.16320000000000001</v>
      </c>
    </row>
    <row r="211" spans="1:25" ht="15" customHeight="1" outlineLevel="2">
      <c r="A211" s="10" t="str">
        <f>VLOOKUP(D211,'Current OBD'!$B$6:$K$2185,4,0)</f>
        <v>Clark</v>
      </c>
      <c r="B211" s="10" t="str">
        <f>VLOOKUP(D211,'Current OBD'!$B$6:$K$2185,3,0)</f>
        <v>06-098</v>
      </c>
      <c r="C211" s="9" t="str">
        <f>VLOOKUP(D211,'Current OBD'!$B$6:$K$2185,2,0)</f>
        <v>Hockinson School District</v>
      </c>
      <c r="D211" s="24">
        <v>661243</v>
      </c>
      <c r="E211" s="9" t="str">
        <f>VLOOKUP(D211,'Current OBD'!$B$6:$K$2185,10,0)</f>
        <v>Hockinson Middle School</v>
      </c>
      <c r="F211" s="11" t="str">
        <f>IF(VLOOKUP(D211,'Current OBD'!$B$6:$AK$2185,23,0)="Yes","PK"," ")</f>
        <v xml:space="preserve"> </v>
      </c>
      <c r="G211" s="11" t="str">
        <f>IF(VLOOKUP(D211,'Current OBD'!$B$6:$AK$2185,24,0)="Yes","K"," ")</f>
        <v xml:space="preserve"> </v>
      </c>
      <c r="H211" s="11" t="str">
        <f>IF(VLOOKUP(D211,'Current OBD'!$B$6:$AK$2185,25,0)="Yes",1," ")</f>
        <v xml:space="preserve"> </v>
      </c>
      <c r="I211" s="11" t="str">
        <f>IF(VLOOKUP(D211,'Current OBD'!$B$6:$AK$2185,26,0)="Yes","2"," ")</f>
        <v xml:space="preserve"> </v>
      </c>
      <c r="J211" s="11" t="str">
        <f>IF(VLOOKUP(D211,'Current OBD'!$B$6:$AK$2185,27,0)="Yes","3"," ")</f>
        <v xml:space="preserve"> </v>
      </c>
      <c r="K211" s="11" t="str">
        <f>IF(VLOOKUP(D211,'Current OBD'!$B$6:$AK$2185,28,0)="Yes","4"," ")</f>
        <v xml:space="preserve"> </v>
      </c>
      <c r="L211" s="11" t="str">
        <f>IF(VLOOKUP(D211,'Current OBD'!$B$6:$AK$2185,29,0)="Yes","5"," ")</f>
        <v xml:space="preserve"> </v>
      </c>
      <c r="M211" s="11" t="str">
        <f>IF(VLOOKUP(D211,'Current OBD'!$B$6:$AK$2185,30,0)="Yes","6"," ")</f>
        <v>6</v>
      </c>
      <c r="N211" s="11" t="str">
        <f>IF(VLOOKUP(D211,'Current OBD'!$B$6:$AK$2185,31,0)="Yes","7"," ")</f>
        <v>7</v>
      </c>
      <c r="O211" s="11" t="str">
        <f>IF(VLOOKUP(D211,'Current OBD'!$B$6:$AK$2185,32,0)="Yes","8"," ")</f>
        <v>8</v>
      </c>
      <c r="P211" s="11" t="str">
        <f>IF(VLOOKUP(D211,'Current OBD'!$B$6:$AK$2185,33,0)="Yes","9"," ")</f>
        <v xml:space="preserve"> </v>
      </c>
      <c r="Q211" s="11" t="str">
        <f>IF(VLOOKUP(D211,'Current OBD'!$B$6:$AK$2185,34,0)="Yes","10"," ")</f>
        <v xml:space="preserve"> </v>
      </c>
      <c r="R211" s="11" t="str">
        <f>IF(VLOOKUP(D211,'Current OBD'!$B$6:$AK$2185,35,0)="Yes","11"," ")</f>
        <v xml:space="preserve"> </v>
      </c>
      <c r="S211" s="11" t="str">
        <f>IF(VLOOKUP(D211,'Current OBD'!$B$6:$AK$2185,36,0)="Yes","12"," ")</f>
        <v xml:space="preserve"> </v>
      </c>
      <c r="T211" s="13">
        <f>VLOOKUP(D211,Pivot!$B$4:$F$2181,2,0)</f>
        <v>62</v>
      </c>
      <c r="U211" s="13">
        <f>VLOOKUP(D211,Pivot!$B$4:$F$2181,3,0)</f>
        <v>42</v>
      </c>
      <c r="V211" s="13">
        <f>VLOOKUP(D211,Pivot!$B$4:$F$2181,4,0)</f>
        <v>477</v>
      </c>
      <c r="W211" s="46">
        <f>IFERROR(VLOOKUP(D211,Pivot!$B$4:$H$2181,5,0),"")</f>
        <v>0.13</v>
      </c>
      <c r="X211" s="51">
        <f>IFERROR(VLOOKUP(D211,Pivot!$B$4:$H$2181,6,0),"")</f>
        <v>8.8099999999999998E-2</v>
      </c>
      <c r="Y211" s="46">
        <f>IFERROR(VLOOKUP(D211,Pivot!$B$4:$H$2181,7,0),"")</f>
        <v>0.218</v>
      </c>
    </row>
    <row r="212" spans="1:25" ht="15" customHeight="1" outlineLevel="1">
      <c r="A212" s="27"/>
      <c r="B212" s="27"/>
      <c r="C212" s="30" t="s">
        <v>5647</v>
      </c>
      <c r="D212" s="27"/>
      <c r="E212" s="26"/>
      <c r="F212" s="29"/>
      <c r="G212" s="29"/>
      <c r="H212" s="29"/>
      <c r="I212" s="29"/>
      <c r="J212" s="29"/>
      <c r="K212" s="29"/>
      <c r="L212" s="29"/>
      <c r="M212" s="29"/>
      <c r="N212" s="29"/>
      <c r="O212" s="29"/>
      <c r="P212" s="29"/>
      <c r="Q212" s="29"/>
      <c r="R212" s="29"/>
      <c r="S212" s="29"/>
      <c r="T212" s="43">
        <f>SUBTOTAL(9,T209:T211)</f>
        <v>264</v>
      </c>
      <c r="U212" s="43">
        <f>SUBTOTAL(9,U209:U211)</f>
        <v>152</v>
      </c>
      <c r="V212" s="43">
        <f>SUBTOTAL(9,V209:V211)</f>
        <v>2027</v>
      </c>
      <c r="W212" s="47"/>
      <c r="X212" s="52"/>
      <c r="Y212" s="56">
        <f>(T212+U212)/V212</f>
        <v>0.20522940305870746</v>
      </c>
    </row>
    <row r="213" spans="1:25" ht="15" customHeight="1" outlineLevel="2">
      <c r="A213" s="10" t="str">
        <f>VLOOKUP(D213,'Current OBD'!$B$6:$K$2185,4,0)</f>
        <v>Clark</v>
      </c>
      <c r="B213" s="10" t="str">
        <f>VLOOKUP(D213,'Current OBD'!$B$6:$K$2185,3,0)</f>
        <v>06-101</v>
      </c>
      <c r="C213" s="9" t="str">
        <f>VLOOKUP(D213,'Current OBD'!$B$6:$K$2185,2,0)</f>
        <v>La Center School District</v>
      </c>
      <c r="D213" s="24">
        <v>661244</v>
      </c>
      <c r="E213" s="9" t="str">
        <f>VLOOKUP(D213,'Current OBD'!$B$6:$K$2185,10,0)</f>
        <v>La Center Elementary School</v>
      </c>
      <c r="F213" s="11" t="str">
        <f>IF(VLOOKUP(D213,'Current OBD'!$B$6:$AK$2185,23,0)="Yes","PK"," ")</f>
        <v xml:space="preserve"> </v>
      </c>
      <c r="G213" s="11" t="str">
        <f>IF(VLOOKUP(D213,'Current OBD'!$B$6:$AK$2185,24,0)="Yes","K"," ")</f>
        <v>K</v>
      </c>
      <c r="H213" s="11">
        <f>IF(VLOOKUP(D213,'Current OBD'!$B$6:$AK$2185,25,0)="Yes",1," ")</f>
        <v>1</v>
      </c>
      <c r="I213" s="11" t="str">
        <f>IF(VLOOKUP(D213,'Current OBD'!$B$6:$AK$2185,26,0)="Yes","2"," ")</f>
        <v>2</v>
      </c>
      <c r="J213" s="11" t="str">
        <f>IF(VLOOKUP(D213,'Current OBD'!$B$6:$AK$2185,27,0)="Yes","3"," ")</f>
        <v>3</v>
      </c>
      <c r="K213" s="11" t="str">
        <f>IF(VLOOKUP(D213,'Current OBD'!$B$6:$AK$2185,28,0)="Yes","4"," ")</f>
        <v>4</v>
      </c>
      <c r="L213" s="11" t="str">
        <f>IF(VLOOKUP(D213,'Current OBD'!$B$6:$AK$2185,29,0)="Yes","5"," ")</f>
        <v>5</v>
      </c>
      <c r="M213" s="11" t="str">
        <f>IF(VLOOKUP(D213,'Current OBD'!$B$6:$AK$2185,30,0)="Yes","6"," ")</f>
        <v xml:space="preserve"> </v>
      </c>
      <c r="N213" s="11" t="str">
        <f>IF(VLOOKUP(D213,'Current OBD'!$B$6:$AK$2185,31,0)="Yes","7"," ")</f>
        <v xml:space="preserve"> </v>
      </c>
      <c r="O213" s="11" t="str">
        <f>IF(VLOOKUP(D213,'Current OBD'!$B$6:$AK$2185,32,0)="Yes","8"," ")</f>
        <v xml:space="preserve"> </v>
      </c>
      <c r="P213" s="11" t="str">
        <f>IF(VLOOKUP(D213,'Current OBD'!$B$6:$AK$2185,33,0)="Yes","9"," ")</f>
        <v xml:space="preserve"> </v>
      </c>
      <c r="Q213" s="11" t="str">
        <f>IF(VLOOKUP(D213,'Current OBD'!$B$6:$AK$2185,34,0)="Yes","10"," ")</f>
        <v xml:space="preserve"> </v>
      </c>
      <c r="R213" s="11" t="str">
        <f>IF(VLOOKUP(D213,'Current OBD'!$B$6:$AK$2185,35,0)="Yes","11"," ")</f>
        <v xml:space="preserve"> </v>
      </c>
      <c r="S213" s="11" t="str">
        <f>IF(VLOOKUP(D213,'Current OBD'!$B$6:$AK$2185,36,0)="Yes","12"," ")</f>
        <v xml:space="preserve"> </v>
      </c>
      <c r="T213" s="13">
        <f>VLOOKUP(D213,Pivot!$B$4:$F$2181,2,0)</f>
        <v>149</v>
      </c>
      <c r="U213" s="13">
        <f>VLOOKUP(D213,Pivot!$B$4:$F$2181,3,0)</f>
        <v>36</v>
      </c>
      <c r="V213" s="13">
        <f>VLOOKUP(D213,Pivot!$B$4:$F$2181,4,0)</f>
        <v>772</v>
      </c>
      <c r="W213" s="46">
        <f>IFERROR(VLOOKUP(D213,Pivot!$B$4:$H$2181,5,0),"")</f>
        <v>0.193</v>
      </c>
      <c r="X213" s="51">
        <f>IFERROR(VLOOKUP(D213,Pivot!$B$4:$H$2181,6,0),"")</f>
        <v>4.6600000000000003E-2</v>
      </c>
      <c r="Y213" s="46">
        <f>IFERROR(VLOOKUP(D213,Pivot!$B$4:$H$2181,7,0),"")</f>
        <v>0.23960000000000001</v>
      </c>
    </row>
    <row r="214" spans="1:25" ht="15" customHeight="1" outlineLevel="2">
      <c r="A214" s="10" t="str">
        <f>VLOOKUP(D214,'Current OBD'!$B$6:$K$2185,4,0)</f>
        <v>Clark</v>
      </c>
      <c r="B214" s="10" t="str">
        <f>VLOOKUP(D214,'Current OBD'!$B$6:$K$2185,3,0)</f>
        <v>06-101</v>
      </c>
      <c r="C214" s="9" t="str">
        <f>VLOOKUP(D214,'Current OBD'!$B$6:$K$2185,2,0)</f>
        <v>La Center School District</v>
      </c>
      <c r="D214" s="24">
        <v>661246</v>
      </c>
      <c r="E214" s="9" t="str">
        <f>VLOOKUP(D214,'Current OBD'!$B$6:$K$2185,10,0)</f>
        <v>La Center High School</v>
      </c>
      <c r="F214" s="11" t="str">
        <f>IF(VLOOKUP(D214,'Current OBD'!$B$6:$AK$2185,23,0)="Yes","PK"," ")</f>
        <v xml:space="preserve"> </v>
      </c>
      <c r="G214" s="11" t="str">
        <f>IF(VLOOKUP(D214,'Current OBD'!$B$6:$AK$2185,24,0)="Yes","K"," ")</f>
        <v xml:space="preserve"> </v>
      </c>
      <c r="H214" s="11" t="str">
        <f>IF(VLOOKUP(D214,'Current OBD'!$B$6:$AK$2185,25,0)="Yes",1," ")</f>
        <v xml:space="preserve"> </v>
      </c>
      <c r="I214" s="11" t="str">
        <f>IF(VLOOKUP(D214,'Current OBD'!$B$6:$AK$2185,26,0)="Yes","2"," ")</f>
        <v xml:space="preserve"> </v>
      </c>
      <c r="J214" s="11" t="str">
        <f>IF(VLOOKUP(D214,'Current OBD'!$B$6:$AK$2185,27,0)="Yes","3"," ")</f>
        <v xml:space="preserve"> </v>
      </c>
      <c r="K214" s="11" t="str">
        <f>IF(VLOOKUP(D214,'Current OBD'!$B$6:$AK$2185,28,0)="Yes","4"," ")</f>
        <v xml:space="preserve"> </v>
      </c>
      <c r="L214" s="11" t="str">
        <f>IF(VLOOKUP(D214,'Current OBD'!$B$6:$AK$2185,29,0)="Yes","5"," ")</f>
        <v xml:space="preserve"> </v>
      </c>
      <c r="M214" s="11" t="str">
        <f>IF(VLOOKUP(D214,'Current OBD'!$B$6:$AK$2185,30,0)="Yes","6"," ")</f>
        <v xml:space="preserve"> </v>
      </c>
      <c r="N214" s="11" t="str">
        <f>IF(VLOOKUP(D214,'Current OBD'!$B$6:$AK$2185,31,0)="Yes","7"," ")</f>
        <v xml:space="preserve"> </v>
      </c>
      <c r="O214" s="11" t="str">
        <f>IF(VLOOKUP(D214,'Current OBD'!$B$6:$AK$2185,32,0)="Yes","8"," ")</f>
        <v xml:space="preserve"> </v>
      </c>
      <c r="P214" s="11" t="str">
        <f>IF(VLOOKUP(D214,'Current OBD'!$B$6:$AK$2185,33,0)="Yes","9"," ")</f>
        <v>9</v>
      </c>
      <c r="Q214" s="11" t="str">
        <f>IF(VLOOKUP(D214,'Current OBD'!$B$6:$AK$2185,34,0)="Yes","10"," ")</f>
        <v>10</v>
      </c>
      <c r="R214" s="11" t="str">
        <f>IF(VLOOKUP(D214,'Current OBD'!$B$6:$AK$2185,35,0)="Yes","11"," ")</f>
        <v>11</v>
      </c>
      <c r="S214" s="11" t="str">
        <f>IF(VLOOKUP(D214,'Current OBD'!$B$6:$AK$2185,36,0)="Yes","12"," ")</f>
        <v>12</v>
      </c>
      <c r="T214" s="13">
        <f>VLOOKUP(D214,Pivot!$B$4:$F$2181,2,0)</f>
        <v>95</v>
      </c>
      <c r="U214" s="13">
        <f>VLOOKUP(D214,Pivot!$B$4:$F$2181,3,0)</f>
        <v>37</v>
      </c>
      <c r="V214" s="13">
        <f>VLOOKUP(D214,Pivot!$B$4:$F$2181,4,0)</f>
        <v>577</v>
      </c>
      <c r="W214" s="46">
        <f>IFERROR(VLOOKUP(D214,Pivot!$B$4:$H$2181,5,0),"")</f>
        <v>0.1646</v>
      </c>
      <c r="X214" s="51">
        <f>IFERROR(VLOOKUP(D214,Pivot!$B$4:$H$2181,6,0),"")</f>
        <v>6.4100000000000004E-2</v>
      </c>
      <c r="Y214" s="46">
        <f>IFERROR(VLOOKUP(D214,Pivot!$B$4:$H$2181,7,0),"")</f>
        <v>0.2288</v>
      </c>
    </row>
    <row r="215" spans="1:25" ht="15" customHeight="1" outlineLevel="2">
      <c r="A215" s="10" t="str">
        <f>VLOOKUP(D215,'Current OBD'!$B$6:$K$2185,4,0)</f>
        <v>Clark</v>
      </c>
      <c r="B215" s="10" t="str">
        <f>VLOOKUP(D215,'Current OBD'!$B$6:$K$2185,3,0)</f>
        <v>06-101</v>
      </c>
      <c r="C215" s="9" t="str">
        <f>VLOOKUP(D215,'Current OBD'!$B$6:$K$2185,2,0)</f>
        <v>La Center School District</v>
      </c>
      <c r="D215" s="24">
        <v>661245</v>
      </c>
      <c r="E215" s="9" t="str">
        <f>VLOOKUP(D215,'Current OBD'!$B$6:$K$2185,10,0)</f>
        <v>La Center Middle School</v>
      </c>
      <c r="F215" s="11" t="str">
        <f>IF(VLOOKUP(D215,'Current OBD'!$B$6:$AK$2185,23,0)="Yes","PK"," ")</f>
        <v xml:space="preserve"> </v>
      </c>
      <c r="G215" s="11" t="str">
        <f>IF(VLOOKUP(D215,'Current OBD'!$B$6:$AK$2185,24,0)="Yes","K"," ")</f>
        <v xml:space="preserve"> </v>
      </c>
      <c r="H215" s="11" t="str">
        <f>IF(VLOOKUP(D215,'Current OBD'!$B$6:$AK$2185,25,0)="Yes",1," ")</f>
        <v xml:space="preserve"> </v>
      </c>
      <c r="I215" s="11" t="str">
        <f>IF(VLOOKUP(D215,'Current OBD'!$B$6:$AK$2185,26,0)="Yes","2"," ")</f>
        <v xml:space="preserve"> </v>
      </c>
      <c r="J215" s="11" t="str">
        <f>IF(VLOOKUP(D215,'Current OBD'!$B$6:$AK$2185,27,0)="Yes","3"," ")</f>
        <v xml:space="preserve"> </v>
      </c>
      <c r="K215" s="11" t="str">
        <f>IF(VLOOKUP(D215,'Current OBD'!$B$6:$AK$2185,28,0)="Yes","4"," ")</f>
        <v xml:space="preserve"> </v>
      </c>
      <c r="L215" s="11" t="str">
        <f>IF(VLOOKUP(D215,'Current OBD'!$B$6:$AK$2185,29,0)="Yes","5"," ")</f>
        <v xml:space="preserve"> </v>
      </c>
      <c r="M215" s="11" t="str">
        <f>IF(VLOOKUP(D215,'Current OBD'!$B$6:$AK$2185,30,0)="Yes","6"," ")</f>
        <v>6</v>
      </c>
      <c r="N215" s="11" t="str">
        <f>IF(VLOOKUP(D215,'Current OBD'!$B$6:$AK$2185,31,0)="Yes","7"," ")</f>
        <v>7</v>
      </c>
      <c r="O215" s="11" t="str">
        <f>IF(VLOOKUP(D215,'Current OBD'!$B$6:$AK$2185,32,0)="Yes","8"," ")</f>
        <v>8</v>
      </c>
      <c r="P215" s="11" t="str">
        <f>IF(VLOOKUP(D215,'Current OBD'!$B$6:$AK$2185,33,0)="Yes","9"," ")</f>
        <v xml:space="preserve"> </v>
      </c>
      <c r="Q215" s="11" t="str">
        <f>IF(VLOOKUP(D215,'Current OBD'!$B$6:$AK$2185,34,0)="Yes","10"," ")</f>
        <v xml:space="preserve"> </v>
      </c>
      <c r="R215" s="11" t="str">
        <f>IF(VLOOKUP(D215,'Current OBD'!$B$6:$AK$2185,35,0)="Yes","11"," ")</f>
        <v xml:space="preserve"> </v>
      </c>
      <c r="S215" s="11" t="str">
        <f>IF(VLOOKUP(D215,'Current OBD'!$B$6:$AK$2185,36,0)="Yes","12"," ")</f>
        <v xml:space="preserve"> </v>
      </c>
      <c r="T215" s="13">
        <f>VLOOKUP(D215,Pivot!$B$4:$F$2181,2,0)</f>
        <v>79</v>
      </c>
      <c r="U215" s="13">
        <f>VLOOKUP(D215,Pivot!$B$4:$F$2181,3,0)</f>
        <v>33</v>
      </c>
      <c r="V215" s="13">
        <f>VLOOKUP(D215,Pivot!$B$4:$F$2181,4,0)</f>
        <v>415</v>
      </c>
      <c r="W215" s="46">
        <f>IFERROR(VLOOKUP(D215,Pivot!$B$4:$H$2181,5,0),"")</f>
        <v>0.19040000000000001</v>
      </c>
      <c r="X215" s="51">
        <f>IFERROR(VLOOKUP(D215,Pivot!$B$4:$H$2181,6,0),"")</f>
        <v>7.9500000000000001E-2</v>
      </c>
      <c r="Y215" s="46">
        <f>IFERROR(VLOOKUP(D215,Pivot!$B$4:$H$2181,7,0),"")</f>
        <v>0.26989999999999997</v>
      </c>
    </row>
    <row r="216" spans="1:25" ht="15" customHeight="1" outlineLevel="1">
      <c r="A216" s="27"/>
      <c r="B216" s="27"/>
      <c r="C216" s="30" t="s">
        <v>5648</v>
      </c>
      <c r="D216" s="27"/>
      <c r="E216" s="26"/>
      <c r="F216" s="29"/>
      <c r="G216" s="29"/>
      <c r="H216" s="29"/>
      <c r="I216" s="29"/>
      <c r="J216" s="29"/>
      <c r="K216" s="29"/>
      <c r="L216" s="29"/>
      <c r="M216" s="29"/>
      <c r="N216" s="29"/>
      <c r="O216" s="29"/>
      <c r="P216" s="29"/>
      <c r="Q216" s="29"/>
      <c r="R216" s="29"/>
      <c r="S216" s="29"/>
      <c r="T216" s="43">
        <f>SUBTOTAL(9,T213:T215)</f>
        <v>323</v>
      </c>
      <c r="U216" s="43">
        <f>SUBTOTAL(9,U213:U215)</f>
        <v>106</v>
      </c>
      <c r="V216" s="43">
        <f>SUBTOTAL(9,V213:V215)</f>
        <v>1764</v>
      </c>
      <c r="W216" s="47"/>
      <c r="X216" s="52"/>
      <c r="Y216" s="56">
        <f>(T216+U216)/V216</f>
        <v>0.24319727891156462</v>
      </c>
    </row>
    <row r="217" spans="1:25" ht="15" customHeight="1" outlineLevel="2">
      <c r="A217" s="10" t="str">
        <f>VLOOKUP(D217,'Current OBD'!$B$6:$K$2185,4,0)</f>
        <v>Clark</v>
      </c>
      <c r="B217" s="10" t="str">
        <f>VLOOKUP(D217,'Current OBD'!$B$6:$K$2185,3,0)</f>
        <v>06-103</v>
      </c>
      <c r="C217" s="9" t="str">
        <f>VLOOKUP(D217,'Current OBD'!$B$6:$K$2185,2,0)</f>
        <v>Green Mountain School District</v>
      </c>
      <c r="D217" s="24">
        <v>661247</v>
      </c>
      <c r="E217" s="9" t="str">
        <f>VLOOKUP(D217,'Current OBD'!$B$6:$K$2185,10,0)</f>
        <v>Green Mountain School</v>
      </c>
      <c r="F217" s="11" t="str">
        <f>IF(VLOOKUP(D217,'Current OBD'!$B$6:$AK$2185,23,0)="Yes","PK"," ")</f>
        <v xml:space="preserve"> </v>
      </c>
      <c r="G217" s="11" t="str">
        <f>IF(VLOOKUP(D217,'Current OBD'!$B$6:$AK$2185,24,0)="Yes","K"," ")</f>
        <v>K</v>
      </c>
      <c r="H217" s="11">
        <f>IF(VLOOKUP(D217,'Current OBD'!$B$6:$AK$2185,25,0)="Yes",1," ")</f>
        <v>1</v>
      </c>
      <c r="I217" s="11" t="str">
        <f>IF(VLOOKUP(D217,'Current OBD'!$B$6:$AK$2185,26,0)="Yes","2"," ")</f>
        <v>2</v>
      </c>
      <c r="J217" s="11" t="str">
        <f>IF(VLOOKUP(D217,'Current OBD'!$B$6:$AK$2185,27,0)="Yes","3"," ")</f>
        <v>3</v>
      </c>
      <c r="K217" s="11" t="str">
        <f>IF(VLOOKUP(D217,'Current OBD'!$B$6:$AK$2185,28,0)="Yes","4"," ")</f>
        <v>4</v>
      </c>
      <c r="L217" s="11" t="str">
        <f>IF(VLOOKUP(D217,'Current OBD'!$B$6:$AK$2185,29,0)="Yes","5"," ")</f>
        <v>5</v>
      </c>
      <c r="M217" s="11" t="str">
        <f>IF(VLOOKUP(D217,'Current OBD'!$B$6:$AK$2185,30,0)="Yes","6"," ")</f>
        <v>6</v>
      </c>
      <c r="N217" s="11" t="str">
        <f>IF(VLOOKUP(D217,'Current OBD'!$B$6:$AK$2185,31,0)="Yes","7"," ")</f>
        <v>7</v>
      </c>
      <c r="O217" s="11" t="str">
        <f>IF(VLOOKUP(D217,'Current OBD'!$B$6:$AK$2185,32,0)="Yes","8"," ")</f>
        <v>8</v>
      </c>
      <c r="P217" s="11" t="str">
        <f>IF(VLOOKUP(D217,'Current OBD'!$B$6:$AK$2185,33,0)="Yes","9"," ")</f>
        <v xml:space="preserve"> </v>
      </c>
      <c r="Q217" s="11" t="str">
        <f>IF(VLOOKUP(D217,'Current OBD'!$B$6:$AK$2185,34,0)="Yes","10"," ")</f>
        <v xml:space="preserve"> </v>
      </c>
      <c r="R217" s="11" t="str">
        <f>IF(VLOOKUP(D217,'Current OBD'!$B$6:$AK$2185,35,0)="Yes","11"," ")</f>
        <v xml:space="preserve"> </v>
      </c>
      <c r="S217" s="11" t="str">
        <f>IF(VLOOKUP(D217,'Current OBD'!$B$6:$AK$2185,36,0)="Yes","12"," ")</f>
        <v xml:space="preserve"> </v>
      </c>
      <c r="T217" s="13">
        <f>VLOOKUP(D217,Pivot!$B$4:$F$2181,2,0)</f>
        <v>49</v>
      </c>
      <c r="U217" s="13">
        <f>VLOOKUP(D217,Pivot!$B$4:$F$2181,3,0)</f>
        <v>15</v>
      </c>
      <c r="V217" s="13">
        <f>VLOOKUP(D217,Pivot!$B$4:$F$2181,4,0)</f>
        <v>172</v>
      </c>
      <c r="W217" s="46">
        <f>IFERROR(VLOOKUP(D217,Pivot!$B$4:$H$2181,5,0),"")</f>
        <v>0.28489999999999999</v>
      </c>
      <c r="X217" s="51">
        <f>IFERROR(VLOOKUP(D217,Pivot!$B$4:$H$2181,6,0),"")</f>
        <v>8.72E-2</v>
      </c>
      <c r="Y217" s="46">
        <f>IFERROR(VLOOKUP(D217,Pivot!$B$4:$H$2181,7,0),"")</f>
        <v>0.37209999999999999</v>
      </c>
    </row>
    <row r="218" spans="1:25" ht="15" customHeight="1" outlineLevel="1">
      <c r="A218" s="27"/>
      <c r="B218" s="27"/>
      <c r="C218" s="30" t="s">
        <v>5649</v>
      </c>
      <c r="D218" s="27"/>
      <c r="E218" s="26"/>
      <c r="F218" s="29"/>
      <c r="G218" s="29"/>
      <c r="H218" s="29"/>
      <c r="I218" s="29"/>
      <c r="J218" s="29"/>
      <c r="K218" s="29"/>
      <c r="L218" s="29"/>
      <c r="M218" s="29"/>
      <c r="N218" s="29"/>
      <c r="O218" s="29"/>
      <c r="P218" s="29"/>
      <c r="Q218" s="29"/>
      <c r="R218" s="29"/>
      <c r="S218" s="29"/>
      <c r="T218" s="43">
        <f>SUBTOTAL(9,T217:T217)</f>
        <v>49</v>
      </c>
      <c r="U218" s="43">
        <f>SUBTOTAL(9,U217:U217)</f>
        <v>15</v>
      </c>
      <c r="V218" s="43">
        <f>SUBTOTAL(9,V217:V217)</f>
        <v>172</v>
      </c>
      <c r="W218" s="47"/>
      <c r="X218" s="52"/>
      <c r="Y218" s="56">
        <f>(T218+U218)/V218</f>
        <v>0.37209302325581395</v>
      </c>
    </row>
    <row r="219" spans="1:25" ht="15" customHeight="1" outlineLevel="2">
      <c r="A219" s="10" t="str">
        <f>VLOOKUP(D219,'Current OBD'!$B$6:$K$2185,4,0)</f>
        <v>Clark</v>
      </c>
      <c r="B219" s="10" t="str">
        <f>VLOOKUP(D219,'Current OBD'!$B$6:$K$2185,3,0)</f>
        <v>06-112</v>
      </c>
      <c r="C219" s="9" t="str">
        <f>VLOOKUP(D219,'Current OBD'!$B$6:$K$2185,2,0)</f>
        <v>Washougal School District</v>
      </c>
      <c r="D219" s="24">
        <v>661252</v>
      </c>
      <c r="E219" s="9" t="str">
        <f>VLOOKUP(D219,'Current OBD'!$B$6:$K$2185,10,0)</f>
        <v>Canyon Creek Middle School</v>
      </c>
      <c r="F219" s="11" t="str">
        <f>IF(VLOOKUP(D219,'Current OBD'!$B$6:$AK$2185,23,0)="Yes","PK"," ")</f>
        <v xml:space="preserve"> </v>
      </c>
      <c r="G219" s="11" t="str">
        <f>IF(VLOOKUP(D219,'Current OBD'!$B$6:$AK$2185,24,0)="Yes","K"," ")</f>
        <v xml:space="preserve"> </v>
      </c>
      <c r="H219" s="11" t="str">
        <f>IF(VLOOKUP(D219,'Current OBD'!$B$6:$AK$2185,25,0)="Yes",1," ")</f>
        <v xml:space="preserve"> </v>
      </c>
      <c r="I219" s="11" t="str">
        <f>IF(VLOOKUP(D219,'Current OBD'!$B$6:$AK$2185,26,0)="Yes","2"," ")</f>
        <v xml:space="preserve"> </v>
      </c>
      <c r="J219" s="11" t="str">
        <f>IF(VLOOKUP(D219,'Current OBD'!$B$6:$AK$2185,27,0)="Yes","3"," ")</f>
        <v xml:space="preserve"> </v>
      </c>
      <c r="K219" s="11" t="str">
        <f>IF(VLOOKUP(D219,'Current OBD'!$B$6:$AK$2185,28,0)="Yes","4"," ")</f>
        <v xml:space="preserve"> </v>
      </c>
      <c r="L219" s="11" t="str">
        <f>IF(VLOOKUP(D219,'Current OBD'!$B$6:$AK$2185,29,0)="Yes","5"," ")</f>
        <v xml:space="preserve"> </v>
      </c>
      <c r="M219" s="11" t="str">
        <f>IF(VLOOKUP(D219,'Current OBD'!$B$6:$AK$2185,30,0)="Yes","6"," ")</f>
        <v>6</v>
      </c>
      <c r="N219" s="11" t="str">
        <f>IF(VLOOKUP(D219,'Current OBD'!$B$6:$AK$2185,31,0)="Yes","7"," ")</f>
        <v>7</v>
      </c>
      <c r="O219" s="11" t="str">
        <f>IF(VLOOKUP(D219,'Current OBD'!$B$6:$AK$2185,32,0)="Yes","8"," ")</f>
        <v>8</v>
      </c>
      <c r="P219" s="11" t="str">
        <f>IF(VLOOKUP(D219,'Current OBD'!$B$6:$AK$2185,33,0)="Yes","9"," ")</f>
        <v xml:space="preserve"> </v>
      </c>
      <c r="Q219" s="11" t="str">
        <f>IF(VLOOKUP(D219,'Current OBD'!$B$6:$AK$2185,34,0)="Yes","10"," ")</f>
        <v xml:space="preserve"> </v>
      </c>
      <c r="R219" s="11" t="str">
        <f>IF(VLOOKUP(D219,'Current OBD'!$B$6:$AK$2185,35,0)="Yes","11"," ")</f>
        <v xml:space="preserve"> </v>
      </c>
      <c r="S219" s="11" t="str">
        <f>IF(VLOOKUP(D219,'Current OBD'!$B$6:$AK$2185,36,0)="Yes","12"," ")</f>
        <v xml:space="preserve"> </v>
      </c>
      <c r="T219" s="13">
        <f>VLOOKUP(D219,Pivot!$B$4:$F$2181,2,0)</f>
        <v>36</v>
      </c>
      <c r="U219" s="13">
        <f>VLOOKUP(D219,Pivot!$B$4:$F$2181,3,0)</f>
        <v>5</v>
      </c>
      <c r="V219" s="13">
        <f>VLOOKUP(D219,Pivot!$B$4:$F$2181,4,0)</f>
        <v>209</v>
      </c>
      <c r="W219" s="46">
        <f>IFERROR(VLOOKUP(D219,Pivot!$B$4:$H$2181,5,0),"")</f>
        <v>0.17219999999999999</v>
      </c>
      <c r="X219" s="51">
        <f>IFERROR(VLOOKUP(D219,Pivot!$B$4:$H$2181,6,0),"")</f>
        <v>2.3900000000000001E-2</v>
      </c>
      <c r="Y219" s="46">
        <f>IFERROR(VLOOKUP(D219,Pivot!$B$4:$H$2181,7,0),"")</f>
        <v>0.19620000000000001</v>
      </c>
    </row>
    <row r="220" spans="1:25" ht="15" customHeight="1" outlineLevel="2">
      <c r="A220" s="10" t="str">
        <f>VLOOKUP(D220,'Current OBD'!$B$6:$K$2185,4,0)</f>
        <v>Clark</v>
      </c>
      <c r="B220" s="10" t="str">
        <f>VLOOKUP(D220,'Current OBD'!$B$6:$K$2185,3,0)</f>
        <v>06-112</v>
      </c>
      <c r="C220" s="9" t="str">
        <f>VLOOKUP(D220,'Current OBD'!$B$6:$K$2185,2,0)</f>
        <v>Washougal School District</v>
      </c>
      <c r="D220" s="24">
        <v>661250</v>
      </c>
      <c r="E220" s="9" t="str">
        <f>VLOOKUP(D220,'Current OBD'!$B$6:$K$2185,10,0)</f>
        <v>Cape Horn-Skye Elementary School</v>
      </c>
      <c r="F220" s="11" t="str">
        <f>IF(VLOOKUP(D220,'Current OBD'!$B$6:$AK$2185,23,0)="Yes","PK"," ")</f>
        <v xml:space="preserve"> </v>
      </c>
      <c r="G220" s="11" t="str">
        <f>IF(VLOOKUP(D220,'Current OBD'!$B$6:$AK$2185,24,0)="Yes","K"," ")</f>
        <v>K</v>
      </c>
      <c r="H220" s="11">
        <f>IF(VLOOKUP(D220,'Current OBD'!$B$6:$AK$2185,25,0)="Yes",1," ")</f>
        <v>1</v>
      </c>
      <c r="I220" s="11" t="str">
        <f>IF(VLOOKUP(D220,'Current OBD'!$B$6:$AK$2185,26,0)="Yes","2"," ")</f>
        <v>2</v>
      </c>
      <c r="J220" s="11" t="str">
        <f>IF(VLOOKUP(D220,'Current OBD'!$B$6:$AK$2185,27,0)="Yes","3"," ")</f>
        <v>3</v>
      </c>
      <c r="K220" s="11" t="str">
        <f>IF(VLOOKUP(D220,'Current OBD'!$B$6:$AK$2185,28,0)="Yes","4"," ")</f>
        <v>4</v>
      </c>
      <c r="L220" s="11" t="str">
        <f>IF(VLOOKUP(D220,'Current OBD'!$B$6:$AK$2185,29,0)="Yes","5"," ")</f>
        <v>5</v>
      </c>
      <c r="M220" s="11" t="str">
        <f>IF(VLOOKUP(D220,'Current OBD'!$B$6:$AK$2185,30,0)="Yes","6"," ")</f>
        <v xml:space="preserve"> </v>
      </c>
      <c r="N220" s="11" t="str">
        <f>IF(VLOOKUP(D220,'Current OBD'!$B$6:$AK$2185,31,0)="Yes","7"," ")</f>
        <v xml:space="preserve"> </v>
      </c>
      <c r="O220" s="11" t="str">
        <f>IF(VLOOKUP(D220,'Current OBD'!$B$6:$AK$2185,32,0)="Yes","8"," ")</f>
        <v xml:space="preserve"> </v>
      </c>
      <c r="P220" s="11" t="str">
        <f>IF(VLOOKUP(D220,'Current OBD'!$B$6:$AK$2185,33,0)="Yes","9"," ")</f>
        <v xml:space="preserve"> </v>
      </c>
      <c r="Q220" s="11" t="str">
        <f>IF(VLOOKUP(D220,'Current OBD'!$B$6:$AK$2185,34,0)="Yes","10"," ")</f>
        <v xml:space="preserve"> </v>
      </c>
      <c r="R220" s="11" t="str">
        <f>IF(VLOOKUP(D220,'Current OBD'!$B$6:$AK$2185,35,0)="Yes","11"," ")</f>
        <v xml:space="preserve"> </v>
      </c>
      <c r="S220" s="11" t="str">
        <f>IF(VLOOKUP(D220,'Current OBD'!$B$6:$AK$2185,36,0)="Yes","12"," ")</f>
        <v xml:space="preserve"> </v>
      </c>
      <c r="T220" s="13">
        <f>VLOOKUP(D220,Pivot!$B$4:$F$2181,2,0)</f>
        <v>63</v>
      </c>
      <c r="U220" s="13">
        <f>VLOOKUP(D220,Pivot!$B$4:$F$2181,3,0)</f>
        <v>8</v>
      </c>
      <c r="V220" s="13">
        <f>VLOOKUP(D220,Pivot!$B$4:$F$2181,4,0)</f>
        <v>293</v>
      </c>
      <c r="W220" s="46">
        <f>IFERROR(VLOOKUP(D220,Pivot!$B$4:$H$2181,5,0),"")</f>
        <v>0.215</v>
      </c>
      <c r="X220" s="51">
        <f>IFERROR(VLOOKUP(D220,Pivot!$B$4:$H$2181,6,0),"")</f>
        <v>2.7300000000000001E-2</v>
      </c>
      <c r="Y220" s="46">
        <f>IFERROR(VLOOKUP(D220,Pivot!$B$4:$H$2181,7,0),"")</f>
        <v>0.24229999999999999</v>
      </c>
    </row>
    <row r="221" spans="1:25" ht="15" customHeight="1" outlineLevel="2">
      <c r="A221" s="10" t="str">
        <f>VLOOKUP(D221,'Current OBD'!$B$6:$K$2185,4,0)</f>
        <v>Clark</v>
      </c>
      <c r="B221" s="10" t="str">
        <f>VLOOKUP(D221,'Current OBD'!$B$6:$K$2185,3,0)</f>
        <v>06-112</v>
      </c>
      <c r="C221" s="9" t="str">
        <f>VLOOKUP(D221,'Current OBD'!$B$6:$K$2185,2,0)</f>
        <v>Washougal School District</v>
      </c>
      <c r="D221" s="24">
        <v>684925</v>
      </c>
      <c r="E221" s="9" t="str">
        <f>VLOOKUP(D221,'Current OBD'!$B$6:$K$2185,10,0)</f>
        <v>Columbia River Gorge Elementary School</v>
      </c>
      <c r="F221" s="11" t="str">
        <f>IF(VLOOKUP(D221,'Current OBD'!$B$6:$AK$2185,23,0)="Yes","PK"," ")</f>
        <v xml:space="preserve"> </v>
      </c>
      <c r="G221" s="11" t="str">
        <f>IF(VLOOKUP(D221,'Current OBD'!$B$6:$AK$2185,24,0)="Yes","K"," ")</f>
        <v>K</v>
      </c>
      <c r="H221" s="11">
        <f>IF(VLOOKUP(D221,'Current OBD'!$B$6:$AK$2185,25,0)="Yes",1," ")</f>
        <v>1</v>
      </c>
      <c r="I221" s="11" t="str">
        <f>IF(VLOOKUP(D221,'Current OBD'!$B$6:$AK$2185,26,0)="Yes","2"," ")</f>
        <v>2</v>
      </c>
      <c r="J221" s="11" t="str">
        <f>IF(VLOOKUP(D221,'Current OBD'!$B$6:$AK$2185,27,0)="Yes","3"," ")</f>
        <v>3</v>
      </c>
      <c r="K221" s="11" t="str">
        <f>IF(VLOOKUP(D221,'Current OBD'!$B$6:$AK$2185,28,0)="Yes","4"," ")</f>
        <v>4</v>
      </c>
      <c r="L221" s="11" t="str">
        <f>IF(VLOOKUP(D221,'Current OBD'!$B$6:$AK$2185,29,0)="Yes","5"," ")</f>
        <v>5</v>
      </c>
      <c r="M221" s="11" t="str">
        <f>IF(VLOOKUP(D221,'Current OBD'!$B$6:$AK$2185,30,0)="Yes","6"," ")</f>
        <v xml:space="preserve"> </v>
      </c>
      <c r="N221" s="11" t="str">
        <f>IF(VLOOKUP(D221,'Current OBD'!$B$6:$AK$2185,31,0)="Yes","7"," ")</f>
        <v xml:space="preserve"> </v>
      </c>
      <c r="O221" s="11" t="str">
        <f>IF(VLOOKUP(D221,'Current OBD'!$B$6:$AK$2185,32,0)="Yes","8"," ")</f>
        <v xml:space="preserve"> </v>
      </c>
      <c r="P221" s="11" t="str">
        <f>IF(VLOOKUP(D221,'Current OBD'!$B$6:$AK$2185,33,0)="Yes","9"," ")</f>
        <v xml:space="preserve"> </v>
      </c>
      <c r="Q221" s="11" t="str">
        <f>IF(VLOOKUP(D221,'Current OBD'!$B$6:$AK$2185,34,0)="Yes","10"," ")</f>
        <v xml:space="preserve"> </v>
      </c>
      <c r="R221" s="11" t="str">
        <f>IF(VLOOKUP(D221,'Current OBD'!$B$6:$AK$2185,35,0)="Yes","11"," ")</f>
        <v xml:space="preserve"> </v>
      </c>
      <c r="S221" s="11" t="str">
        <f>IF(VLOOKUP(D221,'Current OBD'!$B$6:$AK$2185,36,0)="Yes","12"," ")</f>
        <v xml:space="preserve"> </v>
      </c>
      <c r="T221" s="13">
        <f>VLOOKUP(D221,Pivot!$B$4:$F$2181,2,0)</f>
        <v>111</v>
      </c>
      <c r="U221" s="13">
        <f>VLOOKUP(D221,Pivot!$B$4:$F$2181,3,0)</f>
        <v>20</v>
      </c>
      <c r="V221" s="13">
        <f>VLOOKUP(D221,Pivot!$B$4:$F$2181,4,0)</f>
        <v>343</v>
      </c>
      <c r="W221" s="46">
        <f>IFERROR(VLOOKUP(D221,Pivot!$B$4:$H$2181,5,0),"")</f>
        <v>0.3236</v>
      </c>
      <c r="X221" s="51">
        <f>IFERROR(VLOOKUP(D221,Pivot!$B$4:$H$2181,6,0),"")</f>
        <v>5.8299999999999998E-2</v>
      </c>
      <c r="Y221" s="46">
        <f>IFERROR(VLOOKUP(D221,Pivot!$B$4:$H$2181,7,0),"")</f>
        <v>0.38190000000000002</v>
      </c>
    </row>
    <row r="222" spans="1:25" ht="15" customHeight="1" outlineLevel="2">
      <c r="A222" s="10" t="str">
        <f>VLOOKUP(D222,'Current OBD'!$B$6:$K$2185,4,0)</f>
        <v>Clark</v>
      </c>
      <c r="B222" s="10" t="str">
        <f>VLOOKUP(D222,'Current OBD'!$B$6:$K$2185,3,0)</f>
        <v>06-112</v>
      </c>
      <c r="C222" s="9" t="str">
        <f>VLOOKUP(D222,'Current OBD'!$B$6:$K$2185,2,0)</f>
        <v>Washougal School District</v>
      </c>
      <c r="D222" s="24">
        <v>661249</v>
      </c>
      <c r="E222" s="9" t="str">
        <f>VLOOKUP(D222,'Current OBD'!$B$6:$K$2185,10,0)</f>
        <v>Gause Elementary School</v>
      </c>
      <c r="F222" s="11" t="str">
        <f>IF(VLOOKUP(D222,'Current OBD'!$B$6:$AK$2185,23,0)="Yes","PK"," ")</f>
        <v xml:space="preserve"> </v>
      </c>
      <c r="G222" s="11" t="str">
        <f>IF(VLOOKUP(D222,'Current OBD'!$B$6:$AK$2185,24,0)="Yes","K"," ")</f>
        <v>K</v>
      </c>
      <c r="H222" s="11">
        <f>IF(VLOOKUP(D222,'Current OBD'!$B$6:$AK$2185,25,0)="Yes",1," ")</f>
        <v>1</v>
      </c>
      <c r="I222" s="11" t="str">
        <f>IF(VLOOKUP(D222,'Current OBD'!$B$6:$AK$2185,26,0)="Yes","2"," ")</f>
        <v>2</v>
      </c>
      <c r="J222" s="11" t="str">
        <f>IF(VLOOKUP(D222,'Current OBD'!$B$6:$AK$2185,27,0)="Yes","3"," ")</f>
        <v>3</v>
      </c>
      <c r="K222" s="11" t="str">
        <f>IF(VLOOKUP(D222,'Current OBD'!$B$6:$AK$2185,28,0)="Yes","4"," ")</f>
        <v>4</v>
      </c>
      <c r="L222" s="11" t="str">
        <f>IF(VLOOKUP(D222,'Current OBD'!$B$6:$AK$2185,29,0)="Yes","5"," ")</f>
        <v>5</v>
      </c>
      <c r="M222" s="11" t="str">
        <f>IF(VLOOKUP(D222,'Current OBD'!$B$6:$AK$2185,30,0)="Yes","6"," ")</f>
        <v xml:space="preserve"> </v>
      </c>
      <c r="N222" s="11" t="str">
        <f>IF(VLOOKUP(D222,'Current OBD'!$B$6:$AK$2185,31,0)="Yes","7"," ")</f>
        <v xml:space="preserve"> </v>
      </c>
      <c r="O222" s="11" t="str">
        <f>IF(VLOOKUP(D222,'Current OBD'!$B$6:$AK$2185,32,0)="Yes","8"," ")</f>
        <v xml:space="preserve"> </v>
      </c>
      <c r="P222" s="11" t="str">
        <f>IF(VLOOKUP(D222,'Current OBD'!$B$6:$AK$2185,33,0)="Yes","9"," ")</f>
        <v xml:space="preserve"> </v>
      </c>
      <c r="Q222" s="11" t="str">
        <f>IF(VLOOKUP(D222,'Current OBD'!$B$6:$AK$2185,34,0)="Yes","10"," ")</f>
        <v xml:space="preserve"> </v>
      </c>
      <c r="R222" s="11" t="str">
        <f>IF(VLOOKUP(D222,'Current OBD'!$B$6:$AK$2185,35,0)="Yes","11"," ")</f>
        <v xml:space="preserve"> </v>
      </c>
      <c r="S222" s="11" t="str">
        <f>IF(VLOOKUP(D222,'Current OBD'!$B$6:$AK$2185,36,0)="Yes","12"," ")</f>
        <v xml:space="preserve"> </v>
      </c>
      <c r="T222" s="13">
        <f>VLOOKUP(D222,Pivot!$B$4:$F$2181,2,0)</f>
        <v>84</v>
      </c>
      <c r="U222" s="13">
        <f>VLOOKUP(D222,Pivot!$B$4:$F$2181,3,0)</f>
        <v>17</v>
      </c>
      <c r="V222" s="13">
        <f>VLOOKUP(D222,Pivot!$B$4:$F$2181,4,0)</f>
        <v>265</v>
      </c>
      <c r="W222" s="46">
        <f>IFERROR(VLOOKUP(D222,Pivot!$B$4:$H$2181,5,0),"")</f>
        <v>0.317</v>
      </c>
      <c r="X222" s="51">
        <f>IFERROR(VLOOKUP(D222,Pivot!$B$4:$H$2181,6,0),"")</f>
        <v>6.4199999999999993E-2</v>
      </c>
      <c r="Y222" s="46">
        <f>IFERROR(VLOOKUP(D222,Pivot!$B$4:$H$2181,7,0),"")</f>
        <v>0.38109999999999999</v>
      </c>
    </row>
    <row r="223" spans="1:25" ht="15" customHeight="1" outlineLevel="2">
      <c r="A223" s="10" t="str">
        <f>VLOOKUP(D223,'Current OBD'!$B$6:$K$2185,4,0)</f>
        <v>Clark</v>
      </c>
      <c r="B223" s="10" t="str">
        <f>VLOOKUP(D223,'Current OBD'!$B$6:$K$2185,3,0)</f>
        <v>06-112</v>
      </c>
      <c r="C223" s="9" t="str">
        <f>VLOOKUP(D223,'Current OBD'!$B$6:$K$2185,2,0)</f>
        <v>Washougal School District</v>
      </c>
      <c r="D223" s="24">
        <v>664341</v>
      </c>
      <c r="E223" s="9" t="str">
        <f>VLOOKUP(D223,'Current OBD'!$B$6:$K$2185,10,0)</f>
        <v>Hathaway Elementary School</v>
      </c>
      <c r="F223" s="11" t="str">
        <f>IF(VLOOKUP(D223,'Current OBD'!$B$6:$AK$2185,23,0)="Yes","PK"," ")</f>
        <v xml:space="preserve"> </v>
      </c>
      <c r="G223" s="11" t="str">
        <f>IF(VLOOKUP(D223,'Current OBD'!$B$6:$AK$2185,24,0)="Yes","K"," ")</f>
        <v>K</v>
      </c>
      <c r="H223" s="11">
        <f>IF(VLOOKUP(D223,'Current OBD'!$B$6:$AK$2185,25,0)="Yes",1," ")</f>
        <v>1</v>
      </c>
      <c r="I223" s="11" t="str">
        <f>IF(VLOOKUP(D223,'Current OBD'!$B$6:$AK$2185,26,0)="Yes","2"," ")</f>
        <v>2</v>
      </c>
      <c r="J223" s="11" t="str">
        <f>IF(VLOOKUP(D223,'Current OBD'!$B$6:$AK$2185,27,0)="Yes","3"," ")</f>
        <v>3</v>
      </c>
      <c r="K223" s="11" t="str">
        <f>IF(VLOOKUP(D223,'Current OBD'!$B$6:$AK$2185,28,0)="Yes","4"," ")</f>
        <v>4</v>
      </c>
      <c r="L223" s="11" t="str">
        <f>IF(VLOOKUP(D223,'Current OBD'!$B$6:$AK$2185,29,0)="Yes","5"," ")</f>
        <v>5</v>
      </c>
      <c r="M223" s="11" t="str">
        <f>IF(VLOOKUP(D223,'Current OBD'!$B$6:$AK$2185,30,0)="Yes","6"," ")</f>
        <v xml:space="preserve"> </v>
      </c>
      <c r="N223" s="11" t="str">
        <f>IF(VLOOKUP(D223,'Current OBD'!$B$6:$AK$2185,31,0)="Yes","7"," ")</f>
        <v xml:space="preserve"> </v>
      </c>
      <c r="O223" s="11" t="str">
        <f>IF(VLOOKUP(D223,'Current OBD'!$B$6:$AK$2185,32,0)="Yes","8"," ")</f>
        <v xml:space="preserve"> </v>
      </c>
      <c r="P223" s="11" t="str">
        <f>IF(VLOOKUP(D223,'Current OBD'!$B$6:$AK$2185,33,0)="Yes","9"," ")</f>
        <v xml:space="preserve"> </v>
      </c>
      <c r="Q223" s="11" t="str">
        <f>IF(VLOOKUP(D223,'Current OBD'!$B$6:$AK$2185,34,0)="Yes","10"," ")</f>
        <v xml:space="preserve"> </v>
      </c>
      <c r="R223" s="11" t="str">
        <f>IF(VLOOKUP(D223,'Current OBD'!$B$6:$AK$2185,35,0)="Yes","11"," ")</f>
        <v xml:space="preserve"> </v>
      </c>
      <c r="S223" s="11" t="str">
        <f>IF(VLOOKUP(D223,'Current OBD'!$B$6:$AK$2185,36,0)="Yes","12"," ")</f>
        <v xml:space="preserve"> </v>
      </c>
      <c r="T223" s="13">
        <f>VLOOKUP(D223,Pivot!$B$4:$F$2181,2,0)</f>
        <v>91</v>
      </c>
      <c r="U223" s="13">
        <f>VLOOKUP(D223,Pivot!$B$4:$F$2181,3,0)</f>
        <v>24</v>
      </c>
      <c r="V223" s="13">
        <f>VLOOKUP(D223,Pivot!$B$4:$F$2181,4,0)</f>
        <v>266</v>
      </c>
      <c r="W223" s="46">
        <f>IFERROR(VLOOKUP(D223,Pivot!$B$4:$H$2181,5,0),"")</f>
        <v>0.34210000000000002</v>
      </c>
      <c r="X223" s="51">
        <f>IFERROR(VLOOKUP(D223,Pivot!$B$4:$H$2181,6,0),"")</f>
        <v>9.0200000000000002E-2</v>
      </c>
      <c r="Y223" s="46">
        <f>IFERROR(VLOOKUP(D223,Pivot!$B$4:$H$2181,7,0),"")</f>
        <v>0.43230000000000002</v>
      </c>
    </row>
    <row r="224" spans="1:25" ht="15" customHeight="1" outlineLevel="2">
      <c r="A224" s="10" t="str">
        <f>VLOOKUP(D224,'Current OBD'!$B$6:$K$2185,4,0)</f>
        <v>Clark</v>
      </c>
      <c r="B224" s="10" t="str">
        <f>VLOOKUP(D224,'Current OBD'!$B$6:$K$2185,3,0)</f>
        <v>06-112</v>
      </c>
      <c r="C224" s="9" t="str">
        <f>VLOOKUP(D224,'Current OBD'!$B$6:$K$2185,2,0)</f>
        <v>Washougal School District</v>
      </c>
      <c r="D224" s="24">
        <v>661251</v>
      </c>
      <c r="E224" s="9" t="str">
        <f>VLOOKUP(D224,'Current OBD'!$B$6:$K$2185,10,0)</f>
        <v>Jemtegaard Middle School</v>
      </c>
      <c r="F224" s="11" t="str">
        <f>IF(VLOOKUP(D224,'Current OBD'!$B$6:$AK$2185,23,0)="Yes","PK"," ")</f>
        <v xml:space="preserve"> </v>
      </c>
      <c r="G224" s="11" t="str">
        <f>IF(VLOOKUP(D224,'Current OBD'!$B$6:$AK$2185,24,0)="Yes","K"," ")</f>
        <v xml:space="preserve"> </v>
      </c>
      <c r="H224" s="11" t="str">
        <f>IF(VLOOKUP(D224,'Current OBD'!$B$6:$AK$2185,25,0)="Yes",1," ")</f>
        <v xml:space="preserve"> </v>
      </c>
      <c r="I224" s="11" t="str">
        <f>IF(VLOOKUP(D224,'Current OBD'!$B$6:$AK$2185,26,0)="Yes","2"," ")</f>
        <v xml:space="preserve"> </v>
      </c>
      <c r="J224" s="11" t="str">
        <f>IF(VLOOKUP(D224,'Current OBD'!$B$6:$AK$2185,27,0)="Yes","3"," ")</f>
        <v xml:space="preserve"> </v>
      </c>
      <c r="K224" s="11" t="str">
        <f>IF(VLOOKUP(D224,'Current OBD'!$B$6:$AK$2185,28,0)="Yes","4"," ")</f>
        <v xml:space="preserve"> </v>
      </c>
      <c r="L224" s="11" t="str">
        <f>IF(VLOOKUP(D224,'Current OBD'!$B$6:$AK$2185,29,0)="Yes","5"," ")</f>
        <v xml:space="preserve"> </v>
      </c>
      <c r="M224" s="11" t="str">
        <f>IF(VLOOKUP(D224,'Current OBD'!$B$6:$AK$2185,30,0)="Yes","6"," ")</f>
        <v>6</v>
      </c>
      <c r="N224" s="11" t="str">
        <f>IF(VLOOKUP(D224,'Current OBD'!$B$6:$AK$2185,31,0)="Yes","7"," ")</f>
        <v>7</v>
      </c>
      <c r="O224" s="11" t="str">
        <f>IF(VLOOKUP(D224,'Current OBD'!$B$6:$AK$2185,32,0)="Yes","8"," ")</f>
        <v>8</v>
      </c>
      <c r="P224" s="11" t="str">
        <f>IF(VLOOKUP(D224,'Current OBD'!$B$6:$AK$2185,33,0)="Yes","9"," ")</f>
        <v xml:space="preserve"> </v>
      </c>
      <c r="Q224" s="11" t="str">
        <f>IF(VLOOKUP(D224,'Current OBD'!$B$6:$AK$2185,34,0)="Yes","10"," ")</f>
        <v xml:space="preserve"> </v>
      </c>
      <c r="R224" s="11" t="str">
        <f>IF(VLOOKUP(D224,'Current OBD'!$B$6:$AK$2185,35,0)="Yes","11"," ")</f>
        <v xml:space="preserve"> </v>
      </c>
      <c r="S224" s="11" t="str">
        <f>IF(VLOOKUP(D224,'Current OBD'!$B$6:$AK$2185,36,0)="Yes","12"," ")</f>
        <v xml:space="preserve"> </v>
      </c>
      <c r="T224" s="13">
        <f>VLOOKUP(D224,Pivot!$B$4:$F$2181,2,0)</f>
        <v>153</v>
      </c>
      <c r="U224" s="13">
        <f>VLOOKUP(D224,Pivot!$B$4:$F$2181,3,0)</f>
        <v>40</v>
      </c>
      <c r="V224" s="13">
        <f>VLOOKUP(D224,Pivot!$B$4:$F$2181,4,0)</f>
        <v>445</v>
      </c>
      <c r="W224" s="46">
        <f>IFERROR(VLOOKUP(D224,Pivot!$B$4:$H$2181,5,0),"")</f>
        <v>0.34379999999999999</v>
      </c>
      <c r="X224" s="51">
        <f>IFERROR(VLOOKUP(D224,Pivot!$B$4:$H$2181,6,0),"")</f>
        <v>8.9899999999999994E-2</v>
      </c>
      <c r="Y224" s="46">
        <f>IFERROR(VLOOKUP(D224,Pivot!$B$4:$H$2181,7,0),"")</f>
        <v>0.43369999999999997</v>
      </c>
    </row>
    <row r="225" spans="1:25" ht="15" customHeight="1" outlineLevel="2">
      <c r="A225" s="10" t="str">
        <f>VLOOKUP(D225,'Current OBD'!$B$6:$K$2185,4,0)</f>
        <v>Clark</v>
      </c>
      <c r="B225" s="10" t="str">
        <f>VLOOKUP(D225,'Current OBD'!$B$6:$K$2185,3,0)</f>
        <v>06-112</v>
      </c>
      <c r="C225" s="9" t="str">
        <f>VLOOKUP(D225,'Current OBD'!$B$6:$K$2185,2,0)</f>
        <v>Washougal School District</v>
      </c>
      <c r="D225" s="24">
        <v>661253</v>
      </c>
      <c r="E225" s="9" t="str">
        <f>VLOOKUP(D225,'Current OBD'!$B$6:$K$2185,10,0)</f>
        <v>Washougal High School</v>
      </c>
      <c r="F225" s="11" t="str">
        <f>IF(VLOOKUP(D225,'Current OBD'!$B$6:$AK$2185,23,0)="Yes","PK"," ")</f>
        <v xml:space="preserve"> </v>
      </c>
      <c r="G225" s="11" t="str">
        <f>IF(VLOOKUP(D225,'Current OBD'!$B$6:$AK$2185,24,0)="Yes","K"," ")</f>
        <v xml:space="preserve"> </v>
      </c>
      <c r="H225" s="11" t="str">
        <f>IF(VLOOKUP(D225,'Current OBD'!$B$6:$AK$2185,25,0)="Yes",1," ")</f>
        <v xml:space="preserve"> </v>
      </c>
      <c r="I225" s="11" t="str">
        <f>IF(VLOOKUP(D225,'Current OBD'!$B$6:$AK$2185,26,0)="Yes","2"," ")</f>
        <v xml:space="preserve"> </v>
      </c>
      <c r="J225" s="11" t="str">
        <f>IF(VLOOKUP(D225,'Current OBD'!$B$6:$AK$2185,27,0)="Yes","3"," ")</f>
        <v xml:space="preserve"> </v>
      </c>
      <c r="K225" s="11" t="str">
        <f>IF(VLOOKUP(D225,'Current OBD'!$B$6:$AK$2185,28,0)="Yes","4"," ")</f>
        <v xml:space="preserve"> </v>
      </c>
      <c r="L225" s="11" t="str">
        <f>IF(VLOOKUP(D225,'Current OBD'!$B$6:$AK$2185,29,0)="Yes","5"," ")</f>
        <v xml:space="preserve"> </v>
      </c>
      <c r="M225" s="11" t="str">
        <f>IF(VLOOKUP(D225,'Current OBD'!$B$6:$AK$2185,30,0)="Yes","6"," ")</f>
        <v xml:space="preserve"> </v>
      </c>
      <c r="N225" s="11" t="str">
        <f>IF(VLOOKUP(D225,'Current OBD'!$B$6:$AK$2185,31,0)="Yes","7"," ")</f>
        <v xml:space="preserve"> </v>
      </c>
      <c r="O225" s="11" t="str">
        <f>IF(VLOOKUP(D225,'Current OBD'!$B$6:$AK$2185,32,0)="Yes","8"," ")</f>
        <v xml:space="preserve"> </v>
      </c>
      <c r="P225" s="11" t="str">
        <f>IF(VLOOKUP(D225,'Current OBD'!$B$6:$AK$2185,33,0)="Yes","9"," ")</f>
        <v>9</v>
      </c>
      <c r="Q225" s="11" t="str">
        <f>IF(VLOOKUP(D225,'Current OBD'!$B$6:$AK$2185,34,0)="Yes","10"," ")</f>
        <v>10</v>
      </c>
      <c r="R225" s="11" t="str">
        <f>IF(VLOOKUP(D225,'Current OBD'!$B$6:$AK$2185,35,0)="Yes","11"," ")</f>
        <v>11</v>
      </c>
      <c r="S225" s="11" t="str">
        <f>IF(VLOOKUP(D225,'Current OBD'!$B$6:$AK$2185,36,0)="Yes","12"," ")</f>
        <v>12</v>
      </c>
      <c r="T225" s="13">
        <f>VLOOKUP(D225,Pivot!$B$4:$F$2181,2,0)</f>
        <v>238</v>
      </c>
      <c r="U225" s="13">
        <f>VLOOKUP(D225,Pivot!$B$4:$F$2181,3,0)</f>
        <v>60</v>
      </c>
      <c r="V225" s="13">
        <f>VLOOKUP(D225,Pivot!$B$4:$F$2181,4,0)</f>
        <v>975</v>
      </c>
      <c r="W225" s="46">
        <f>IFERROR(VLOOKUP(D225,Pivot!$B$4:$H$2181,5,0),"")</f>
        <v>0.24410000000000001</v>
      </c>
      <c r="X225" s="51">
        <f>IFERROR(VLOOKUP(D225,Pivot!$B$4:$H$2181,6,0),"")</f>
        <v>6.1499999999999999E-2</v>
      </c>
      <c r="Y225" s="46">
        <f>IFERROR(VLOOKUP(D225,Pivot!$B$4:$H$2181,7,0),"")</f>
        <v>0.30559999999999998</v>
      </c>
    </row>
    <row r="226" spans="1:25" ht="15" customHeight="1" outlineLevel="1">
      <c r="A226" s="27"/>
      <c r="B226" s="27"/>
      <c r="C226" s="30" t="s">
        <v>5650</v>
      </c>
      <c r="D226" s="27"/>
      <c r="E226" s="26"/>
      <c r="F226" s="29"/>
      <c r="G226" s="29"/>
      <c r="H226" s="29"/>
      <c r="I226" s="29"/>
      <c r="J226" s="29"/>
      <c r="K226" s="29"/>
      <c r="L226" s="29"/>
      <c r="M226" s="29"/>
      <c r="N226" s="29"/>
      <c r="O226" s="29"/>
      <c r="P226" s="29"/>
      <c r="Q226" s="29"/>
      <c r="R226" s="29"/>
      <c r="S226" s="29"/>
      <c r="T226" s="43">
        <f>SUBTOTAL(9,T219:T225)</f>
        <v>776</v>
      </c>
      <c r="U226" s="43">
        <f>SUBTOTAL(9,U219:U225)</f>
        <v>174</v>
      </c>
      <c r="V226" s="43">
        <f>SUBTOTAL(9,V219:V225)</f>
        <v>2796</v>
      </c>
      <c r="W226" s="47"/>
      <c r="X226" s="52"/>
      <c r="Y226" s="56">
        <f>(T226+U226)/V226</f>
        <v>0.33977110157367668</v>
      </c>
    </row>
    <row r="227" spans="1:25" ht="15" customHeight="1" outlineLevel="2">
      <c r="A227" s="10" t="str">
        <f>VLOOKUP(D227,'Current OBD'!$B$6:$K$2185,4,0)</f>
        <v>Clark</v>
      </c>
      <c r="B227" s="10" t="str">
        <f>VLOOKUP(D227,'Current OBD'!$B$6:$K$2185,3,0)</f>
        <v>06-114</v>
      </c>
      <c r="C227" s="9" t="str">
        <f>VLOOKUP(D227,'Current OBD'!$B$6:$K$2185,2,0)</f>
        <v>Evergreen School District - Clark</v>
      </c>
      <c r="D227" s="24">
        <v>661254</v>
      </c>
      <c r="E227" s="9" t="str">
        <f>VLOOKUP(D227,'Current OBD'!$B$6:$K$2185,10,0)</f>
        <v>Burnt Bridge Creek Elementary</v>
      </c>
      <c r="F227" s="11" t="str">
        <f>IF(VLOOKUP(D227,'Current OBD'!$B$6:$AK$2185,23,0)="Yes","PK"," ")</f>
        <v>PK</v>
      </c>
      <c r="G227" s="11" t="str">
        <f>IF(VLOOKUP(D227,'Current OBD'!$B$6:$AK$2185,24,0)="Yes","K"," ")</f>
        <v>K</v>
      </c>
      <c r="H227" s="11">
        <f>IF(VLOOKUP(D227,'Current OBD'!$B$6:$AK$2185,25,0)="Yes",1," ")</f>
        <v>1</v>
      </c>
      <c r="I227" s="11" t="str">
        <f>IF(VLOOKUP(D227,'Current OBD'!$B$6:$AK$2185,26,0)="Yes","2"," ")</f>
        <v>2</v>
      </c>
      <c r="J227" s="11" t="str">
        <f>IF(VLOOKUP(D227,'Current OBD'!$B$6:$AK$2185,27,0)="Yes","3"," ")</f>
        <v>3</v>
      </c>
      <c r="K227" s="11" t="str">
        <f>IF(VLOOKUP(D227,'Current OBD'!$B$6:$AK$2185,28,0)="Yes","4"," ")</f>
        <v>4</v>
      </c>
      <c r="L227" s="11" t="str">
        <f>IF(VLOOKUP(D227,'Current OBD'!$B$6:$AK$2185,29,0)="Yes","5"," ")</f>
        <v>5</v>
      </c>
      <c r="M227" s="11" t="str">
        <f>IF(VLOOKUP(D227,'Current OBD'!$B$6:$AK$2185,30,0)="Yes","6"," ")</f>
        <v xml:space="preserve"> </v>
      </c>
      <c r="N227" s="11" t="str">
        <f>IF(VLOOKUP(D227,'Current OBD'!$B$6:$AK$2185,31,0)="Yes","7"," ")</f>
        <v xml:space="preserve"> </v>
      </c>
      <c r="O227" s="11" t="str">
        <f>IF(VLOOKUP(D227,'Current OBD'!$B$6:$AK$2185,32,0)="Yes","8"," ")</f>
        <v xml:space="preserve"> </v>
      </c>
      <c r="P227" s="11" t="str">
        <f>IF(VLOOKUP(D227,'Current OBD'!$B$6:$AK$2185,33,0)="Yes","9"," ")</f>
        <v xml:space="preserve"> </v>
      </c>
      <c r="Q227" s="11" t="str">
        <f>IF(VLOOKUP(D227,'Current OBD'!$B$6:$AK$2185,34,0)="Yes","10"," ")</f>
        <v xml:space="preserve"> </v>
      </c>
      <c r="R227" s="11" t="str">
        <f>IF(VLOOKUP(D227,'Current OBD'!$B$6:$AK$2185,35,0)="Yes","11"," ")</f>
        <v xml:space="preserve"> </v>
      </c>
      <c r="S227" s="11" t="str">
        <f>IF(VLOOKUP(D227,'Current OBD'!$B$6:$AK$2185,36,0)="Yes","12"," ")</f>
        <v xml:space="preserve"> </v>
      </c>
      <c r="T227" s="13">
        <f>VLOOKUP(D227,Pivot!$B$4:$F$2181,2,0)</f>
        <v>271</v>
      </c>
      <c r="U227" s="13">
        <f>VLOOKUP(D227,Pivot!$B$4:$F$2181,3,0)</f>
        <v>0</v>
      </c>
      <c r="V227" s="13">
        <f>VLOOKUP(D227,Pivot!$B$4:$F$2181,4,0)</f>
        <v>374</v>
      </c>
      <c r="W227" s="46">
        <f>IFERROR(VLOOKUP(D227,Pivot!$B$4:$H$2181,5,0),"")</f>
        <v>0.72460000000000002</v>
      </c>
      <c r="X227" s="51">
        <f>IFERROR(VLOOKUP(D227,Pivot!$B$4:$H$2181,6,0),"")</f>
        <v>0</v>
      </c>
      <c r="Y227" s="46">
        <f>IFERROR(VLOOKUP(D227,Pivot!$B$4:$H$2181,7,0),"")</f>
        <v>0.72460000000000002</v>
      </c>
    </row>
    <row r="228" spans="1:25" ht="15" customHeight="1" outlineLevel="2">
      <c r="A228" s="10" t="str">
        <f>VLOOKUP(D228,'Current OBD'!$B$6:$K$2185,4,0)</f>
        <v>Clark</v>
      </c>
      <c r="B228" s="10" t="str">
        <f>VLOOKUP(D228,'Current OBD'!$B$6:$K$2185,3,0)</f>
        <v>06-114</v>
      </c>
      <c r="C228" s="9" t="str">
        <f>VLOOKUP(D228,'Current OBD'!$B$6:$K$2185,2,0)</f>
        <v>Evergreen School District - Clark</v>
      </c>
      <c r="D228" s="24">
        <v>661255</v>
      </c>
      <c r="E228" s="9" t="str">
        <f>VLOOKUP(D228,'Current OBD'!$B$6:$K$2185,10,0)</f>
        <v>Burton Elementary</v>
      </c>
      <c r="F228" s="11" t="str">
        <f>IF(VLOOKUP(D228,'Current OBD'!$B$6:$AK$2185,23,0)="Yes","PK"," ")</f>
        <v>PK</v>
      </c>
      <c r="G228" s="11" t="str">
        <f>IF(VLOOKUP(D228,'Current OBD'!$B$6:$AK$2185,24,0)="Yes","K"," ")</f>
        <v>K</v>
      </c>
      <c r="H228" s="11">
        <f>IF(VLOOKUP(D228,'Current OBD'!$B$6:$AK$2185,25,0)="Yes",1," ")</f>
        <v>1</v>
      </c>
      <c r="I228" s="11" t="str">
        <f>IF(VLOOKUP(D228,'Current OBD'!$B$6:$AK$2185,26,0)="Yes","2"," ")</f>
        <v>2</v>
      </c>
      <c r="J228" s="11" t="str">
        <f>IF(VLOOKUP(D228,'Current OBD'!$B$6:$AK$2185,27,0)="Yes","3"," ")</f>
        <v>3</v>
      </c>
      <c r="K228" s="11" t="str">
        <f>IF(VLOOKUP(D228,'Current OBD'!$B$6:$AK$2185,28,0)="Yes","4"," ")</f>
        <v>4</v>
      </c>
      <c r="L228" s="11" t="str">
        <f>IF(VLOOKUP(D228,'Current OBD'!$B$6:$AK$2185,29,0)="Yes","5"," ")</f>
        <v>5</v>
      </c>
      <c r="M228" s="11" t="str">
        <f>IF(VLOOKUP(D228,'Current OBD'!$B$6:$AK$2185,30,0)="Yes","6"," ")</f>
        <v xml:space="preserve"> </v>
      </c>
      <c r="N228" s="11" t="str">
        <f>IF(VLOOKUP(D228,'Current OBD'!$B$6:$AK$2185,31,0)="Yes","7"," ")</f>
        <v xml:space="preserve"> </v>
      </c>
      <c r="O228" s="11" t="str">
        <f>IF(VLOOKUP(D228,'Current OBD'!$B$6:$AK$2185,32,0)="Yes","8"," ")</f>
        <v xml:space="preserve"> </v>
      </c>
      <c r="P228" s="11" t="str">
        <f>IF(VLOOKUP(D228,'Current OBD'!$B$6:$AK$2185,33,0)="Yes","9"," ")</f>
        <v xml:space="preserve"> </v>
      </c>
      <c r="Q228" s="11" t="str">
        <f>IF(VLOOKUP(D228,'Current OBD'!$B$6:$AK$2185,34,0)="Yes","10"," ")</f>
        <v xml:space="preserve"> </v>
      </c>
      <c r="R228" s="11" t="str">
        <f>IF(VLOOKUP(D228,'Current OBD'!$B$6:$AK$2185,35,0)="Yes","11"," ")</f>
        <v xml:space="preserve"> </v>
      </c>
      <c r="S228" s="11" t="str">
        <f>IF(VLOOKUP(D228,'Current OBD'!$B$6:$AK$2185,36,0)="Yes","12"," ")</f>
        <v xml:space="preserve"> </v>
      </c>
      <c r="T228" s="13">
        <f>VLOOKUP(D228,Pivot!$B$4:$F$2181,2,0)</f>
        <v>310</v>
      </c>
      <c r="U228" s="13">
        <f>VLOOKUP(D228,Pivot!$B$4:$F$2181,3,0)</f>
        <v>0</v>
      </c>
      <c r="V228" s="13">
        <f>VLOOKUP(D228,Pivot!$B$4:$F$2181,4,0)</f>
        <v>348</v>
      </c>
      <c r="W228" s="46">
        <f>IFERROR(VLOOKUP(D228,Pivot!$B$4:$H$2181,5,0),"")</f>
        <v>0.89080000000000004</v>
      </c>
      <c r="X228" s="51">
        <f>IFERROR(VLOOKUP(D228,Pivot!$B$4:$H$2181,6,0),"")</f>
        <v>0</v>
      </c>
      <c r="Y228" s="46">
        <f>IFERROR(VLOOKUP(D228,Pivot!$B$4:$H$2181,7,0),"")</f>
        <v>0.89080000000000004</v>
      </c>
    </row>
    <row r="229" spans="1:25" ht="15" customHeight="1" outlineLevel="2">
      <c r="A229" s="10" t="str">
        <f>VLOOKUP(D229,'Current OBD'!$B$6:$K$2185,4,0)</f>
        <v>Clark</v>
      </c>
      <c r="B229" s="10" t="str">
        <f>VLOOKUP(D229,'Current OBD'!$B$6:$K$2185,3,0)</f>
        <v>06-114</v>
      </c>
      <c r="C229" s="9" t="str">
        <f>VLOOKUP(D229,'Current OBD'!$B$6:$K$2185,2,0)</f>
        <v>Evergreen School District - Clark</v>
      </c>
      <c r="D229" s="24">
        <v>663586</v>
      </c>
      <c r="E229" s="9" t="str">
        <f>VLOOKUP(D229,'Current OBD'!$B$6:$K$2185,10,0)</f>
        <v>Cascade Middle School</v>
      </c>
      <c r="F229" s="11" t="str">
        <f>IF(VLOOKUP(D229,'Current OBD'!$B$6:$AK$2185,23,0)="Yes","PK"," ")</f>
        <v xml:space="preserve"> </v>
      </c>
      <c r="G229" s="11" t="str">
        <f>IF(VLOOKUP(D229,'Current OBD'!$B$6:$AK$2185,24,0)="Yes","K"," ")</f>
        <v xml:space="preserve"> </v>
      </c>
      <c r="H229" s="11" t="str">
        <f>IF(VLOOKUP(D229,'Current OBD'!$B$6:$AK$2185,25,0)="Yes",1," ")</f>
        <v xml:space="preserve"> </v>
      </c>
      <c r="I229" s="11" t="str">
        <f>IF(VLOOKUP(D229,'Current OBD'!$B$6:$AK$2185,26,0)="Yes","2"," ")</f>
        <v xml:space="preserve"> </v>
      </c>
      <c r="J229" s="11" t="str">
        <f>IF(VLOOKUP(D229,'Current OBD'!$B$6:$AK$2185,27,0)="Yes","3"," ")</f>
        <v xml:space="preserve"> </v>
      </c>
      <c r="K229" s="11" t="str">
        <f>IF(VLOOKUP(D229,'Current OBD'!$B$6:$AK$2185,28,0)="Yes","4"," ")</f>
        <v xml:space="preserve"> </v>
      </c>
      <c r="L229" s="11" t="str">
        <f>IF(VLOOKUP(D229,'Current OBD'!$B$6:$AK$2185,29,0)="Yes","5"," ")</f>
        <v xml:space="preserve"> </v>
      </c>
      <c r="M229" s="11" t="str">
        <f>IF(VLOOKUP(D229,'Current OBD'!$B$6:$AK$2185,30,0)="Yes","6"," ")</f>
        <v>6</v>
      </c>
      <c r="N229" s="11" t="str">
        <f>IF(VLOOKUP(D229,'Current OBD'!$B$6:$AK$2185,31,0)="Yes","7"," ")</f>
        <v>7</v>
      </c>
      <c r="O229" s="11" t="str">
        <f>IF(VLOOKUP(D229,'Current OBD'!$B$6:$AK$2185,32,0)="Yes","8"," ")</f>
        <v>8</v>
      </c>
      <c r="P229" s="11" t="str">
        <f>IF(VLOOKUP(D229,'Current OBD'!$B$6:$AK$2185,33,0)="Yes","9"," ")</f>
        <v xml:space="preserve"> </v>
      </c>
      <c r="Q229" s="11" t="str">
        <f>IF(VLOOKUP(D229,'Current OBD'!$B$6:$AK$2185,34,0)="Yes","10"," ")</f>
        <v xml:space="preserve"> </v>
      </c>
      <c r="R229" s="11" t="str">
        <f>IF(VLOOKUP(D229,'Current OBD'!$B$6:$AK$2185,35,0)="Yes","11"," ")</f>
        <v xml:space="preserve"> </v>
      </c>
      <c r="S229" s="11" t="str">
        <f>IF(VLOOKUP(D229,'Current OBD'!$B$6:$AK$2185,36,0)="Yes","12"," ")</f>
        <v xml:space="preserve"> </v>
      </c>
      <c r="T229" s="13">
        <f>VLOOKUP(D229,Pivot!$B$4:$F$2181,2,0)</f>
        <v>737</v>
      </c>
      <c r="U229" s="13">
        <f>VLOOKUP(D229,Pivot!$B$4:$F$2181,3,0)</f>
        <v>0</v>
      </c>
      <c r="V229" s="13">
        <f>VLOOKUP(D229,Pivot!$B$4:$F$2181,4,0)</f>
        <v>848</v>
      </c>
      <c r="W229" s="46">
        <f>IFERROR(VLOOKUP(D229,Pivot!$B$4:$H$2181,5,0),"")</f>
        <v>0.86909999999999998</v>
      </c>
      <c r="X229" s="51">
        <f>IFERROR(VLOOKUP(D229,Pivot!$B$4:$H$2181,6,0),"")</f>
        <v>0</v>
      </c>
      <c r="Y229" s="46">
        <f>IFERROR(VLOOKUP(D229,Pivot!$B$4:$H$2181,7,0),"")</f>
        <v>0.86909999999999998</v>
      </c>
    </row>
    <row r="230" spans="1:25" ht="15" customHeight="1" outlineLevel="2">
      <c r="A230" s="10" t="str">
        <f>VLOOKUP(D230,'Current OBD'!$B$6:$K$2185,4,0)</f>
        <v>Clark</v>
      </c>
      <c r="B230" s="10" t="str">
        <f>VLOOKUP(D230,'Current OBD'!$B$6:$K$2185,3,0)</f>
        <v>06-114</v>
      </c>
      <c r="C230" s="9" t="str">
        <f>VLOOKUP(D230,'Current OBD'!$B$6:$K$2185,2,0)</f>
        <v>Evergreen School District - Clark</v>
      </c>
      <c r="D230" s="24">
        <v>662725</v>
      </c>
      <c r="E230" s="9" t="str">
        <f>VLOOKUP(D230,'Current OBD'!$B$6:$K$2185,10,0)</f>
        <v>Columbia Valley Elementary School</v>
      </c>
      <c r="F230" s="11" t="str">
        <f>IF(VLOOKUP(D230,'Current OBD'!$B$6:$AK$2185,23,0)="Yes","PK"," ")</f>
        <v>PK</v>
      </c>
      <c r="G230" s="11" t="str">
        <f>IF(VLOOKUP(D230,'Current OBD'!$B$6:$AK$2185,24,0)="Yes","K"," ")</f>
        <v>K</v>
      </c>
      <c r="H230" s="11">
        <f>IF(VLOOKUP(D230,'Current OBD'!$B$6:$AK$2185,25,0)="Yes",1," ")</f>
        <v>1</v>
      </c>
      <c r="I230" s="11" t="str">
        <f>IF(VLOOKUP(D230,'Current OBD'!$B$6:$AK$2185,26,0)="Yes","2"," ")</f>
        <v>2</v>
      </c>
      <c r="J230" s="11" t="str">
        <f>IF(VLOOKUP(D230,'Current OBD'!$B$6:$AK$2185,27,0)="Yes","3"," ")</f>
        <v>3</v>
      </c>
      <c r="K230" s="11" t="str">
        <f>IF(VLOOKUP(D230,'Current OBD'!$B$6:$AK$2185,28,0)="Yes","4"," ")</f>
        <v>4</v>
      </c>
      <c r="L230" s="11" t="str">
        <f>IF(VLOOKUP(D230,'Current OBD'!$B$6:$AK$2185,29,0)="Yes","5"," ")</f>
        <v>5</v>
      </c>
      <c r="M230" s="11" t="str">
        <f>IF(VLOOKUP(D230,'Current OBD'!$B$6:$AK$2185,30,0)="Yes","6"," ")</f>
        <v xml:space="preserve"> </v>
      </c>
      <c r="N230" s="11" t="str">
        <f>IF(VLOOKUP(D230,'Current OBD'!$B$6:$AK$2185,31,0)="Yes","7"," ")</f>
        <v xml:space="preserve"> </v>
      </c>
      <c r="O230" s="11" t="str">
        <f>IF(VLOOKUP(D230,'Current OBD'!$B$6:$AK$2185,32,0)="Yes","8"," ")</f>
        <v xml:space="preserve"> </v>
      </c>
      <c r="P230" s="11" t="str">
        <f>IF(VLOOKUP(D230,'Current OBD'!$B$6:$AK$2185,33,0)="Yes","9"," ")</f>
        <v xml:space="preserve"> </v>
      </c>
      <c r="Q230" s="11" t="str">
        <f>IF(VLOOKUP(D230,'Current OBD'!$B$6:$AK$2185,34,0)="Yes","10"," ")</f>
        <v xml:space="preserve"> </v>
      </c>
      <c r="R230" s="11" t="str">
        <f>IF(VLOOKUP(D230,'Current OBD'!$B$6:$AK$2185,35,0)="Yes","11"," ")</f>
        <v xml:space="preserve"> </v>
      </c>
      <c r="S230" s="11" t="str">
        <f>IF(VLOOKUP(D230,'Current OBD'!$B$6:$AK$2185,36,0)="Yes","12"," ")</f>
        <v xml:space="preserve"> </v>
      </c>
      <c r="T230" s="13">
        <f>VLOOKUP(D230,Pivot!$B$4:$F$2181,2,0)</f>
        <v>253</v>
      </c>
      <c r="U230" s="13">
        <f>VLOOKUP(D230,Pivot!$B$4:$F$2181,3,0)</f>
        <v>0</v>
      </c>
      <c r="V230" s="13">
        <f>VLOOKUP(D230,Pivot!$B$4:$F$2181,4,0)</f>
        <v>398</v>
      </c>
      <c r="W230" s="46">
        <f>IFERROR(VLOOKUP(D230,Pivot!$B$4:$H$2181,5,0),"")</f>
        <v>0.63570000000000004</v>
      </c>
      <c r="X230" s="51">
        <f>IFERROR(VLOOKUP(D230,Pivot!$B$4:$H$2181,6,0),"")</f>
        <v>0</v>
      </c>
      <c r="Y230" s="46">
        <f>IFERROR(VLOOKUP(D230,Pivot!$B$4:$H$2181,7,0),"")</f>
        <v>0.63570000000000004</v>
      </c>
    </row>
    <row r="231" spans="1:25" ht="15" customHeight="1" outlineLevel="2">
      <c r="A231" s="10" t="str">
        <f>VLOOKUP(D231,'Current OBD'!$B$6:$K$2185,4,0)</f>
        <v>Clark</v>
      </c>
      <c r="B231" s="10" t="str">
        <f>VLOOKUP(D231,'Current OBD'!$B$6:$K$2185,3,0)</f>
        <v>06-114</v>
      </c>
      <c r="C231" s="9" t="str">
        <f>VLOOKUP(D231,'Current OBD'!$B$6:$K$2185,2,0)</f>
        <v>Evergreen School District - Clark</v>
      </c>
      <c r="D231" s="24">
        <v>664339</v>
      </c>
      <c r="E231" s="9" t="str">
        <f>VLOOKUP(D231,'Current OBD'!$B$6:$K$2185,10,0)</f>
        <v>Covington Middle School</v>
      </c>
      <c r="F231" s="11" t="str">
        <f>IF(VLOOKUP(D231,'Current OBD'!$B$6:$AK$2185,23,0)="Yes","PK"," ")</f>
        <v xml:space="preserve"> </v>
      </c>
      <c r="G231" s="11" t="str">
        <f>IF(VLOOKUP(D231,'Current OBD'!$B$6:$AK$2185,24,0)="Yes","K"," ")</f>
        <v xml:space="preserve"> </v>
      </c>
      <c r="H231" s="11" t="str">
        <f>IF(VLOOKUP(D231,'Current OBD'!$B$6:$AK$2185,25,0)="Yes",1," ")</f>
        <v xml:space="preserve"> </v>
      </c>
      <c r="I231" s="11" t="str">
        <f>IF(VLOOKUP(D231,'Current OBD'!$B$6:$AK$2185,26,0)="Yes","2"," ")</f>
        <v xml:space="preserve"> </v>
      </c>
      <c r="J231" s="11" t="str">
        <f>IF(VLOOKUP(D231,'Current OBD'!$B$6:$AK$2185,27,0)="Yes","3"," ")</f>
        <v xml:space="preserve"> </v>
      </c>
      <c r="K231" s="11" t="str">
        <f>IF(VLOOKUP(D231,'Current OBD'!$B$6:$AK$2185,28,0)="Yes","4"," ")</f>
        <v xml:space="preserve"> </v>
      </c>
      <c r="L231" s="11" t="str">
        <f>IF(VLOOKUP(D231,'Current OBD'!$B$6:$AK$2185,29,0)="Yes","5"," ")</f>
        <v xml:space="preserve"> </v>
      </c>
      <c r="M231" s="11" t="str">
        <f>IF(VLOOKUP(D231,'Current OBD'!$B$6:$AK$2185,30,0)="Yes","6"," ")</f>
        <v>6</v>
      </c>
      <c r="N231" s="11" t="str">
        <f>IF(VLOOKUP(D231,'Current OBD'!$B$6:$AK$2185,31,0)="Yes","7"," ")</f>
        <v>7</v>
      </c>
      <c r="O231" s="11" t="str">
        <f>IF(VLOOKUP(D231,'Current OBD'!$B$6:$AK$2185,32,0)="Yes","8"," ")</f>
        <v>8</v>
      </c>
      <c r="P231" s="11" t="str">
        <f>IF(VLOOKUP(D231,'Current OBD'!$B$6:$AK$2185,33,0)="Yes","9"," ")</f>
        <v xml:space="preserve"> </v>
      </c>
      <c r="Q231" s="11" t="str">
        <f>IF(VLOOKUP(D231,'Current OBD'!$B$6:$AK$2185,34,0)="Yes","10"," ")</f>
        <v xml:space="preserve"> </v>
      </c>
      <c r="R231" s="11" t="str">
        <f>IF(VLOOKUP(D231,'Current OBD'!$B$6:$AK$2185,35,0)="Yes","11"," ")</f>
        <v xml:space="preserve"> </v>
      </c>
      <c r="S231" s="11" t="str">
        <f>IF(VLOOKUP(D231,'Current OBD'!$B$6:$AK$2185,36,0)="Yes","12"," ")</f>
        <v xml:space="preserve"> </v>
      </c>
      <c r="T231" s="13">
        <f>VLOOKUP(D231,Pivot!$B$4:$F$2181,2,0)</f>
        <v>741</v>
      </c>
      <c r="U231" s="13">
        <f>VLOOKUP(D231,Pivot!$B$4:$F$2181,3,0)</f>
        <v>0</v>
      </c>
      <c r="V231" s="13">
        <f>VLOOKUP(D231,Pivot!$B$4:$F$2181,4,0)</f>
        <v>857</v>
      </c>
      <c r="W231" s="46">
        <f>IFERROR(VLOOKUP(D231,Pivot!$B$4:$H$2181,5,0),"")</f>
        <v>0.86460000000000004</v>
      </c>
      <c r="X231" s="51">
        <f>IFERROR(VLOOKUP(D231,Pivot!$B$4:$H$2181,6,0),"")</f>
        <v>0</v>
      </c>
      <c r="Y231" s="46">
        <f>IFERROR(VLOOKUP(D231,Pivot!$B$4:$H$2181,7,0),"")</f>
        <v>0.86460000000000004</v>
      </c>
    </row>
    <row r="232" spans="1:25" ht="15" customHeight="1" outlineLevel="2">
      <c r="A232" s="10" t="str">
        <f>VLOOKUP(D232,'Current OBD'!$B$6:$K$2185,4,0)</f>
        <v>Clark</v>
      </c>
      <c r="B232" s="10" t="str">
        <f>VLOOKUP(D232,'Current OBD'!$B$6:$K$2185,3,0)</f>
        <v>06-114</v>
      </c>
      <c r="C232" s="9" t="str">
        <f>VLOOKUP(D232,'Current OBD'!$B$6:$K$2185,2,0)</f>
        <v>Evergreen School District - Clark</v>
      </c>
      <c r="D232" s="24">
        <v>663374</v>
      </c>
      <c r="E232" s="9" t="str">
        <f>VLOOKUP(D232,'Current OBD'!$B$6:$K$2185,10,0)</f>
        <v>Crestline Elementary School</v>
      </c>
      <c r="F232" s="11" t="str">
        <f>IF(VLOOKUP(D232,'Current OBD'!$B$6:$AK$2185,23,0)="Yes","PK"," ")</f>
        <v>PK</v>
      </c>
      <c r="G232" s="11" t="str">
        <f>IF(VLOOKUP(D232,'Current OBD'!$B$6:$AK$2185,24,0)="Yes","K"," ")</f>
        <v>K</v>
      </c>
      <c r="H232" s="11">
        <f>IF(VLOOKUP(D232,'Current OBD'!$B$6:$AK$2185,25,0)="Yes",1," ")</f>
        <v>1</v>
      </c>
      <c r="I232" s="11" t="str">
        <f>IF(VLOOKUP(D232,'Current OBD'!$B$6:$AK$2185,26,0)="Yes","2"," ")</f>
        <v>2</v>
      </c>
      <c r="J232" s="11" t="str">
        <f>IF(VLOOKUP(D232,'Current OBD'!$B$6:$AK$2185,27,0)="Yes","3"," ")</f>
        <v>3</v>
      </c>
      <c r="K232" s="11" t="str">
        <f>IF(VLOOKUP(D232,'Current OBD'!$B$6:$AK$2185,28,0)="Yes","4"," ")</f>
        <v>4</v>
      </c>
      <c r="L232" s="11" t="str">
        <f>IF(VLOOKUP(D232,'Current OBD'!$B$6:$AK$2185,29,0)="Yes","5"," ")</f>
        <v>5</v>
      </c>
      <c r="M232" s="11" t="str">
        <f>IF(VLOOKUP(D232,'Current OBD'!$B$6:$AK$2185,30,0)="Yes","6"," ")</f>
        <v xml:space="preserve"> </v>
      </c>
      <c r="N232" s="11" t="str">
        <f>IF(VLOOKUP(D232,'Current OBD'!$B$6:$AK$2185,31,0)="Yes","7"," ")</f>
        <v xml:space="preserve"> </v>
      </c>
      <c r="O232" s="11" t="str">
        <f>IF(VLOOKUP(D232,'Current OBD'!$B$6:$AK$2185,32,0)="Yes","8"," ")</f>
        <v xml:space="preserve"> </v>
      </c>
      <c r="P232" s="11" t="str">
        <f>IF(VLOOKUP(D232,'Current OBD'!$B$6:$AK$2185,33,0)="Yes","9"," ")</f>
        <v xml:space="preserve"> </v>
      </c>
      <c r="Q232" s="11" t="str">
        <f>IF(VLOOKUP(D232,'Current OBD'!$B$6:$AK$2185,34,0)="Yes","10"," ")</f>
        <v xml:space="preserve"> </v>
      </c>
      <c r="R232" s="11" t="str">
        <f>IF(VLOOKUP(D232,'Current OBD'!$B$6:$AK$2185,35,0)="Yes","11"," ")</f>
        <v xml:space="preserve"> </v>
      </c>
      <c r="S232" s="11" t="str">
        <f>IF(VLOOKUP(D232,'Current OBD'!$B$6:$AK$2185,36,0)="Yes","12"," ")</f>
        <v xml:space="preserve"> </v>
      </c>
      <c r="T232" s="13">
        <f>VLOOKUP(D232,Pivot!$B$4:$F$2181,2,0)</f>
        <v>404</v>
      </c>
      <c r="U232" s="13">
        <f>VLOOKUP(D232,Pivot!$B$4:$F$2181,3,0)</f>
        <v>0</v>
      </c>
      <c r="V232" s="13">
        <f>VLOOKUP(D232,Pivot!$B$4:$F$2181,4,0)</f>
        <v>482</v>
      </c>
      <c r="W232" s="46">
        <f>IFERROR(VLOOKUP(D232,Pivot!$B$4:$H$2181,5,0),"")</f>
        <v>0.83819999999999995</v>
      </c>
      <c r="X232" s="51">
        <f>IFERROR(VLOOKUP(D232,Pivot!$B$4:$H$2181,6,0),"")</f>
        <v>0</v>
      </c>
      <c r="Y232" s="46">
        <f>IFERROR(VLOOKUP(D232,Pivot!$B$4:$H$2181,7,0),"")</f>
        <v>0.83819999999999995</v>
      </c>
    </row>
    <row r="233" spans="1:25" ht="15" customHeight="1" outlineLevel="2">
      <c r="A233" s="10" t="str">
        <f>VLOOKUP(D233,'Current OBD'!$B$6:$K$2185,4,0)</f>
        <v>Clark</v>
      </c>
      <c r="B233" s="10" t="str">
        <f>VLOOKUP(D233,'Current OBD'!$B$6:$K$2185,3,0)</f>
        <v>06-114</v>
      </c>
      <c r="C233" s="9" t="str">
        <f>VLOOKUP(D233,'Current OBD'!$B$6:$K$2185,2,0)</f>
        <v>Evergreen School District - Clark</v>
      </c>
      <c r="D233" s="24">
        <v>663566</v>
      </c>
      <c r="E233" s="9" t="str">
        <f>VLOOKUP(D233,'Current OBD'!$B$6:$K$2185,10,0)</f>
        <v>Ellsworth Elementary</v>
      </c>
      <c r="F233" s="11" t="str">
        <f>IF(VLOOKUP(D233,'Current OBD'!$B$6:$AK$2185,23,0)="Yes","PK"," ")</f>
        <v>PK</v>
      </c>
      <c r="G233" s="11" t="str">
        <f>IF(VLOOKUP(D233,'Current OBD'!$B$6:$AK$2185,24,0)="Yes","K"," ")</f>
        <v>K</v>
      </c>
      <c r="H233" s="11">
        <f>IF(VLOOKUP(D233,'Current OBD'!$B$6:$AK$2185,25,0)="Yes",1," ")</f>
        <v>1</v>
      </c>
      <c r="I233" s="11" t="str">
        <f>IF(VLOOKUP(D233,'Current OBD'!$B$6:$AK$2185,26,0)="Yes","2"," ")</f>
        <v>2</v>
      </c>
      <c r="J233" s="11" t="str">
        <f>IF(VLOOKUP(D233,'Current OBD'!$B$6:$AK$2185,27,0)="Yes","3"," ")</f>
        <v>3</v>
      </c>
      <c r="K233" s="11" t="str">
        <f>IF(VLOOKUP(D233,'Current OBD'!$B$6:$AK$2185,28,0)="Yes","4"," ")</f>
        <v>4</v>
      </c>
      <c r="L233" s="11" t="str">
        <f>IF(VLOOKUP(D233,'Current OBD'!$B$6:$AK$2185,29,0)="Yes","5"," ")</f>
        <v>5</v>
      </c>
      <c r="M233" s="11" t="str">
        <f>IF(VLOOKUP(D233,'Current OBD'!$B$6:$AK$2185,30,0)="Yes","6"," ")</f>
        <v xml:space="preserve"> </v>
      </c>
      <c r="N233" s="11" t="str">
        <f>IF(VLOOKUP(D233,'Current OBD'!$B$6:$AK$2185,31,0)="Yes","7"," ")</f>
        <v xml:space="preserve"> </v>
      </c>
      <c r="O233" s="11" t="str">
        <f>IF(VLOOKUP(D233,'Current OBD'!$B$6:$AK$2185,32,0)="Yes","8"," ")</f>
        <v xml:space="preserve"> </v>
      </c>
      <c r="P233" s="11" t="str">
        <f>IF(VLOOKUP(D233,'Current OBD'!$B$6:$AK$2185,33,0)="Yes","9"," ")</f>
        <v xml:space="preserve"> </v>
      </c>
      <c r="Q233" s="11" t="str">
        <f>IF(VLOOKUP(D233,'Current OBD'!$B$6:$AK$2185,34,0)="Yes","10"," ")</f>
        <v xml:space="preserve"> </v>
      </c>
      <c r="R233" s="11" t="str">
        <f>IF(VLOOKUP(D233,'Current OBD'!$B$6:$AK$2185,35,0)="Yes","11"," ")</f>
        <v xml:space="preserve"> </v>
      </c>
      <c r="S233" s="11" t="str">
        <f>IF(VLOOKUP(D233,'Current OBD'!$B$6:$AK$2185,36,0)="Yes","12"," ")</f>
        <v xml:space="preserve"> </v>
      </c>
      <c r="T233" s="13">
        <f>VLOOKUP(D233,Pivot!$B$4:$F$2181,2,0)</f>
        <v>324</v>
      </c>
      <c r="U233" s="13">
        <f>VLOOKUP(D233,Pivot!$B$4:$F$2181,3,0)</f>
        <v>0</v>
      </c>
      <c r="V233" s="13">
        <f>VLOOKUP(D233,Pivot!$B$4:$F$2181,4,0)</f>
        <v>373</v>
      </c>
      <c r="W233" s="46">
        <f>IFERROR(VLOOKUP(D233,Pivot!$B$4:$H$2181,5,0),"")</f>
        <v>0.86860000000000004</v>
      </c>
      <c r="X233" s="51">
        <f>IFERROR(VLOOKUP(D233,Pivot!$B$4:$H$2181,6,0),"")</f>
        <v>0</v>
      </c>
      <c r="Y233" s="46">
        <f>IFERROR(VLOOKUP(D233,Pivot!$B$4:$H$2181,7,0),"")</f>
        <v>0.86860000000000004</v>
      </c>
    </row>
    <row r="234" spans="1:25" ht="15" customHeight="1" outlineLevel="2">
      <c r="A234" s="10" t="str">
        <f>VLOOKUP(D234,'Current OBD'!$B$6:$K$2185,4,0)</f>
        <v>Clark</v>
      </c>
      <c r="B234" s="10" t="str">
        <f>VLOOKUP(D234,'Current OBD'!$B$6:$K$2185,3,0)</f>
        <v>06-114</v>
      </c>
      <c r="C234" s="9" t="str">
        <f>VLOOKUP(D234,'Current OBD'!$B$6:$K$2185,2,0)</f>
        <v>Evergreen School District - Clark</v>
      </c>
      <c r="D234" s="24">
        <v>686485</v>
      </c>
      <c r="E234" s="9" t="str">
        <f>VLOOKUP(D234,'Current OBD'!$B$6:$K$2185,10,0)</f>
        <v>Emerald Elementary School</v>
      </c>
      <c r="F234" s="11" t="str">
        <f>IF(VLOOKUP(D234,'Current OBD'!$B$6:$AK$2185,23,0)="Yes","PK"," ")</f>
        <v>PK</v>
      </c>
      <c r="G234" s="11" t="str">
        <f>IF(VLOOKUP(D234,'Current OBD'!$B$6:$AK$2185,24,0)="Yes","K"," ")</f>
        <v>K</v>
      </c>
      <c r="H234" s="11">
        <f>IF(VLOOKUP(D234,'Current OBD'!$B$6:$AK$2185,25,0)="Yes",1," ")</f>
        <v>1</v>
      </c>
      <c r="I234" s="11" t="str">
        <f>IF(VLOOKUP(D234,'Current OBD'!$B$6:$AK$2185,26,0)="Yes","2"," ")</f>
        <v>2</v>
      </c>
      <c r="J234" s="11" t="str">
        <f>IF(VLOOKUP(D234,'Current OBD'!$B$6:$AK$2185,27,0)="Yes","3"," ")</f>
        <v>3</v>
      </c>
      <c r="K234" s="11" t="str">
        <f>IF(VLOOKUP(D234,'Current OBD'!$B$6:$AK$2185,28,0)="Yes","4"," ")</f>
        <v>4</v>
      </c>
      <c r="L234" s="11" t="str">
        <f>IF(VLOOKUP(D234,'Current OBD'!$B$6:$AK$2185,29,0)="Yes","5"," ")</f>
        <v>5</v>
      </c>
      <c r="M234" s="11" t="str">
        <f>IF(VLOOKUP(D234,'Current OBD'!$B$6:$AK$2185,30,0)="Yes","6"," ")</f>
        <v xml:space="preserve"> </v>
      </c>
      <c r="N234" s="11" t="str">
        <f>IF(VLOOKUP(D234,'Current OBD'!$B$6:$AK$2185,31,0)="Yes","7"," ")</f>
        <v xml:space="preserve"> </v>
      </c>
      <c r="O234" s="11" t="str">
        <f>IF(VLOOKUP(D234,'Current OBD'!$B$6:$AK$2185,32,0)="Yes","8"," ")</f>
        <v xml:space="preserve"> </v>
      </c>
      <c r="P234" s="11" t="str">
        <f>IF(VLOOKUP(D234,'Current OBD'!$B$6:$AK$2185,33,0)="Yes","9"," ")</f>
        <v xml:space="preserve"> </v>
      </c>
      <c r="Q234" s="11" t="str">
        <f>IF(VLOOKUP(D234,'Current OBD'!$B$6:$AK$2185,34,0)="Yes","10"," ")</f>
        <v xml:space="preserve"> </v>
      </c>
      <c r="R234" s="11" t="str">
        <f>IF(VLOOKUP(D234,'Current OBD'!$B$6:$AK$2185,35,0)="Yes","11"," ")</f>
        <v xml:space="preserve"> </v>
      </c>
      <c r="S234" s="11" t="str">
        <f>IF(VLOOKUP(D234,'Current OBD'!$B$6:$AK$2185,36,0)="Yes","12"," ")</f>
        <v xml:space="preserve"> </v>
      </c>
      <c r="T234" s="13">
        <f>VLOOKUP(D234,Pivot!$B$4:$F$2181,2,0)</f>
        <v>243</v>
      </c>
      <c r="U234" s="13">
        <f>VLOOKUP(D234,Pivot!$B$4:$F$2181,3,0)</f>
        <v>0</v>
      </c>
      <c r="V234" s="13">
        <f>VLOOKUP(D234,Pivot!$B$4:$F$2181,4,0)</f>
        <v>464</v>
      </c>
      <c r="W234" s="46">
        <f>IFERROR(VLOOKUP(D234,Pivot!$B$4:$H$2181,5,0),"")</f>
        <v>0.52370000000000005</v>
      </c>
      <c r="X234" s="51">
        <f>IFERROR(VLOOKUP(D234,Pivot!$B$4:$H$2181,6,0),"")</f>
        <v>0</v>
      </c>
      <c r="Y234" s="46">
        <f>IFERROR(VLOOKUP(D234,Pivot!$B$4:$H$2181,7,0),"")</f>
        <v>0.52370000000000005</v>
      </c>
    </row>
    <row r="235" spans="1:25" ht="15" customHeight="1" outlineLevel="2">
      <c r="A235" s="10" t="str">
        <f>VLOOKUP(D235,'Current OBD'!$B$6:$K$2185,4,0)</f>
        <v>Clark</v>
      </c>
      <c r="B235" s="10" t="str">
        <f>VLOOKUP(D235,'Current OBD'!$B$6:$K$2185,3,0)</f>
        <v>06-114</v>
      </c>
      <c r="C235" s="9" t="str">
        <f>VLOOKUP(D235,'Current OBD'!$B$6:$K$2185,2,0)</f>
        <v>Evergreen School District - Clark</v>
      </c>
      <c r="D235" s="24">
        <v>664144</v>
      </c>
      <c r="E235" s="9" t="str">
        <f>VLOOKUP(D235,'Current OBD'!$B$6:$K$2185,10,0)</f>
        <v>Endeavour Elementary</v>
      </c>
      <c r="F235" s="11" t="str">
        <f>IF(VLOOKUP(D235,'Current OBD'!$B$6:$AK$2185,23,0)="Yes","PK"," ")</f>
        <v>PK</v>
      </c>
      <c r="G235" s="11" t="str">
        <f>IF(VLOOKUP(D235,'Current OBD'!$B$6:$AK$2185,24,0)="Yes","K"," ")</f>
        <v>K</v>
      </c>
      <c r="H235" s="11">
        <f>IF(VLOOKUP(D235,'Current OBD'!$B$6:$AK$2185,25,0)="Yes",1," ")</f>
        <v>1</v>
      </c>
      <c r="I235" s="11" t="str">
        <f>IF(VLOOKUP(D235,'Current OBD'!$B$6:$AK$2185,26,0)="Yes","2"," ")</f>
        <v>2</v>
      </c>
      <c r="J235" s="11" t="str">
        <f>IF(VLOOKUP(D235,'Current OBD'!$B$6:$AK$2185,27,0)="Yes","3"," ")</f>
        <v>3</v>
      </c>
      <c r="K235" s="11" t="str">
        <f>IF(VLOOKUP(D235,'Current OBD'!$B$6:$AK$2185,28,0)="Yes","4"," ")</f>
        <v>4</v>
      </c>
      <c r="L235" s="11" t="str">
        <f>IF(VLOOKUP(D235,'Current OBD'!$B$6:$AK$2185,29,0)="Yes","5"," ")</f>
        <v>5</v>
      </c>
      <c r="M235" s="11" t="str">
        <f>IF(VLOOKUP(D235,'Current OBD'!$B$6:$AK$2185,30,0)="Yes","6"," ")</f>
        <v xml:space="preserve"> </v>
      </c>
      <c r="N235" s="11" t="str">
        <f>IF(VLOOKUP(D235,'Current OBD'!$B$6:$AK$2185,31,0)="Yes","7"," ")</f>
        <v xml:space="preserve"> </v>
      </c>
      <c r="O235" s="11" t="str">
        <f>IF(VLOOKUP(D235,'Current OBD'!$B$6:$AK$2185,32,0)="Yes","8"," ")</f>
        <v xml:space="preserve"> </v>
      </c>
      <c r="P235" s="11" t="str">
        <f>IF(VLOOKUP(D235,'Current OBD'!$B$6:$AK$2185,33,0)="Yes","9"," ")</f>
        <v xml:space="preserve"> </v>
      </c>
      <c r="Q235" s="11" t="str">
        <f>IF(VLOOKUP(D235,'Current OBD'!$B$6:$AK$2185,34,0)="Yes","10"," ")</f>
        <v xml:space="preserve"> </v>
      </c>
      <c r="R235" s="11" t="str">
        <f>IF(VLOOKUP(D235,'Current OBD'!$B$6:$AK$2185,35,0)="Yes","11"," ")</f>
        <v xml:space="preserve"> </v>
      </c>
      <c r="S235" s="11" t="str">
        <f>IF(VLOOKUP(D235,'Current OBD'!$B$6:$AK$2185,36,0)="Yes","12"," ")</f>
        <v xml:space="preserve"> </v>
      </c>
      <c r="T235" s="13">
        <f>VLOOKUP(D235,Pivot!$B$4:$F$2181,2,0)</f>
        <v>544</v>
      </c>
      <c r="U235" s="13">
        <f>VLOOKUP(D235,Pivot!$B$4:$F$2181,3,0)</f>
        <v>0</v>
      </c>
      <c r="V235" s="13">
        <f>VLOOKUP(D235,Pivot!$B$4:$F$2181,4,0)</f>
        <v>634</v>
      </c>
      <c r="W235" s="46">
        <f>IFERROR(VLOOKUP(D235,Pivot!$B$4:$H$2181,5,0),"")</f>
        <v>0.85799999999999998</v>
      </c>
      <c r="X235" s="51">
        <f>IFERROR(VLOOKUP(D235,Pivot!$B$4:$H$2181,6,0),"")</f>
        <v>0</v>
      </c>
      <c r="Y235" s="46">
        <f>IFERROR(VLOOKUP(D235,Pivot!$B$4:$H$2181,7,0),"")</f>
        <v>0.85799999999999998</v>
      </c>
    </row>
    <row r="236" spans="1:25" ht="15" customHeight="1" outlineLevel="2">
      <c r="A236" s="10" t="str">
        <f>VLOOKUP(D236,'Current OBD'!$B$6:$K$2185,4,0)</f>
        <v>Clark</v>
      </c>
      <c r="B236" s="10" t="str">
        <f>VLOOKUP(D236,'Current OBD'!$B$6:$K$2185,3,0)</f>
        <v>06-114</v>
      </c>
      <c r="C236" s="9" t="str">
        <f>VLOOKUP(D236,'Current OBD'!$B$6:$K$2185,2,0)</f>
        <v>Evergreen School District - Clark</v>
      </c>
      <c r="D236" s="24">
        <v>661278</v>
      </c>
      <c r="E236" s="9" t="str">
        <f>VLOOKUP(D236,'Current OBD'!$B$6:$K$2185,10,0)</f>
        <v>Evergreen High School</v>
      </c>
      <c r="F236" s="11" t="str">
        <f>IF(VLOOKUP(D236,'Current OBD'!$B$6:$AK$2185,23,0)="Yes","PK"," ")</f>
        <v xml:space="preserve"> </v>
      </c>
      <c r="G236" s="11" t="str">
        <f>IF(VLOOKUP(D236,'Current OBD'!$B$6:$AK$2185,24,0)="Yes","K"," ")</f>
        <v xml:space="preserve"> </v>
      </c>
      <c r="H236" s="11" t="str">
        <f>IF(VLOOKUP(D236,'Current OBD'!$B$6:$AK$2185,25,0)="Yes",1," ")</f>
        <v xml:space="preserve"> </v>
      </c>
      <c r="I236" s="11" t="str">
        <f>IF(VLOOKUP(D236,'Current OBD'!$B$6:$AK$2185,26,0)="Yes","2"," ")</f>
        <v xml:space="preserve"> </v>
      </c>
      <c r="J236" s="11" t="str">
        <f>IF(VLOOKUP(D236,'Current OBD'!$B$6:$AK$2185,27,0)="Yes","3"," ")</f>
        <v xml:space="preserve"> </v>
      </c>
      <c r="K236" s="11" t="str">
        <f>IF(VLOOKUP(D236,'Current OBD'!$B$6:$AK$2185,28,0)="Yes","4"," ")</f>
        <v xml:space="preserve"> </v>
      </c>
      <c r="L236" s="11" t="str">
        <f>IF(VLOOKUP(D236,'Current OBD'!$B$6:$AK$2185,29,0)="Yes","5"," ")</f>
        <v xml:space="preserve"> </v>
      </c>
      <c r="M236" s="11" t="str">
        <f>IF(VLOOKUP(D236,'Current OBD'!$B$6:$AK$2185,30,0)="Yes","6"," ")</f>
        <v xml:space="preserve"> </v>
      </c>
      <c r="N236" s="11" t="str">
        <f>IF(VLOOKUP(D236,'Current OBD'!$B$6:$AK$2185,31,0)="Yes","7"," ")</f>
        <v xml:space="preserve"> </v>
      </c>
      <c r="O236" s="11" t="str">
        <f>IF(VLOOKUP(D236,'Current OBD'!$B$6:$AK$2185,32,0)="Yes","8"," ")</f>
        <v xml:space="preserve"> </v>
      </c>
      <c r="P236" s="11" t="str">
        <f>IF(VLOOKUP(D236,'Current OBD'!$B$6:$AK$2185,33,0)="Yes","9"," ")</f>
        <v>9</v>
      </c>
      <c r="Q236" s="11" t="str">
        <f>IF(VLOOKUP(D236,'Current OBD'!$B$6:$AK$2185,34,0)="Yes","10"," ")</f>
        <v>10</v>
      </c>
      <c r="R236" s="11" t="str">
        <f>IF(VLOOKUP(D236,'Current OBD'!$B$6:$AK$2185,35,0)="Yes","11"," ")</f>
        <v>11</v>
      </c>
      <c r="S236" s="11" t="str">
        <f>IF(VLOOKUP(D236,'Current OBD'!$B$6:$AK$2185,36,0)="Yes","12"," ")</f>
        <v>12</v>
      </c>
      <c r="T236" s="13">
        <f>VLOOKUP(D236,Pivot!$B$4:$F$2181,2,0)</f>
        <v>1150</v>
      </c>
      <c r="U236" s="13">
        <f>VLOOKUP(D236,Pivot!$B$4:$F$2181,3,0)</f>
        <v>0</v>
      </c>
      <c r="V236" s="13">
        <f>VLOOKUP(D236,Pivot!$B$4:$F$2181,4,0)</f>
        <v>1538</v>
      </c>
      <c r="W236" s="46">
        <f>IFERROR(VLOOKUP(D236,Pivot!$B$4:$H$2181,5,0),"")</f>
        <v>0.74770000000000003</v>
      </c>
      <c r="X236" s="51">
        <f>IFERROR(VLOOKUP(D236,Pivot!$B$4:$H$2181,6,0),"")</f>
        <v>0</v>
      </c>
      <c r="Y236" s="46">
        <f>IFERROR(VLOOKUP(D236,Pivot!$B$4:$H$2181,7,0),"")</f>
        <v>0.74770000000000003</v>
      </c>
    </row>
    <row r="237" spans="1:25" ht="15" customHeight="1" outlineLevel="2">
      <c r="A237" s="10" t="str">
        <f>VLOOKUP(D237,'Current OBD'!$B$6:$K$2185,4,0)</f>
        <v>Clark</v>
      </c>
      <c r="B237" s="10" t="str">
        <f>VLOOKUP(D237,'Current OBD'!$B$6:$K$2185,3,0)</f>
        <v>06-114</v>
      </c>
      <c r="C237" s="9" t="str">
        <f>VLOOKUP(D237,'Current OBD'!$B$6:$K$2185,2,0)</f>
        <v>Evergreen School District - Clark</v>
      </c>
      <c r="D237" s="24">
        <v>661258</v>
      </c>
      <c r="E237" s="9" t="str">
        <f>VLOOKUP(D237,'Current OBD'!$B$6:$K$2185,10,0)</f>
        <v>Fircrest Elementary</v>
      </c>
      <c r="F237" s="11" t="str">
        <f>IF(VLOOKUP(D237,'Current OBD'!$B$6:$AK$2185,23,0)="Yes","PK"," ")</f>
        <v>PK</v>
      </c>
      <c r="G237" s="11" t="str">
        <f>IF(VLOOKUP(D237,'Current OBD'!$B$6:$AK$2185,24,0)="Yes","K"," ")</f>
        <v>K</v>
      </c>
      <c r="H237" s="11">
        <f>IF(VLOOKUP(D237,'Current OBD'!$B$6:$AK$2185,25,0)="Yes",1," ")</f>
        <v>1</v>
      </c>
      <c r="I237" s="11" t="str">
        <f>IF(VLOOKUP(D237,'Current OBD'!$B$6:$AK$2185,26,0)="Yes","2"," ")</f>
        <v>2</v>
      </c>
      <c r="J237" s="11" t="str">
        <f>IF(VLOOKUP(D237,'Current OBD'!$B$6:$AK$2185,27,0)="Yes","3"," ")</f>
        <v>3</v>
      </c>
      <c r="K237" s="11" t="str">
        <f>IF(VLOOKUP(D237,'Current OBD'!$B$6:$AK$2185,28,0)="Yes","4"," ")</f>
        <v>4</v>
      </c>
      <c r="L237" s="11" t="str">
        <f>IF(VLOOKUP(D237,'Current OBD'!$B$6:$AK$2185,29,0)="Yes","5"," ")</f>
        <v>5</v>
      </c>
      <c r="M237" s="11" t="str">
        <f>IF(VLOOKUP(D237,'Current OBD'!$B$6:$AK$2185,30,0)="Yes","6"," ")</f>
        <v xml:space="preserve"> </v>
      </c>
      <c r="N237" s="11" t="str">
        <f>IF(VLOOKUP(D237,'Current OBD'!$B$6:$AK$2185,31,0)="Yes","7"," ")</f>
        <v xml:space="preserve"> </v>
      </c>
      <c r="O237" s="11" t="str">
        <f>IF(VLOOKUP(D237,'Current OBD'!$B$6:$AK$2185,32,0)="Yes","8"," ")</f>
        <v xml:space="preserve"> </v>
      </c>
      <c r="P237" s="11" t="str">
        <f>IF(VLOOKUP(D237,'Current OBD'!$B$6:$AK$2185,33,0)="Yes","9"," ")</f>
        <v xml:space="preserve"> </v>
      </c>
      <c r="Q237" s="11" t="str">
        <f>IF(VLOOKUP(D237,'Current OBD'!$B$6:$AK$2185,34,0)="Yes","10"," ")</f>
        <v xml:space="preserve"> </v>
      </c>
      <c r="R237" s="11" t="str">
        <f>IF(VLOOKUP(D237,'Current OBD'!$B$6:$AK$2185,35,0)="Yes","11"," ")</f>
        <v xml:space="preserve"> </v>
      </c>
      <c r="S237" s="11" t="str">
        <f>IF(VLOOKUP(D237,'Current OBD'!$B$6:$AK$2185,36,0)="Yes","12"," ")</f>
        <v xml:space="preserve"> </v>
      </c>
      <c r="T237" s="13">
        <f>VLOOKUP(D237,Pivot!$B$4:$F$2181,2,0)</f>
        <v>272</v>
      </c>
      <c r="U237" s="13">
        <f>VLOOKUP(D237,Pivot!$B$4:$F$2181,3,0)</f>
        <v>0</v>
      </c>
      <c r="V237" s="13">
        <f>VLOOKUP(D237,Pivot!$B$4:$F$2181,4,0)</f>
        <v>285</v>
      </c>
      <c r="W237" s="46">
        <f>IFERROR(VLOOKUP(D237,Pivot!$B$4:$H$2181,5,0),"")</f>
        <v>0.95440000000000003</v>
      </c>
      <c r="X237" s="51">
        <f>IFERROR(VLOOKUP(D237,Pivot!$B$4:$H$2181,6,0),"")</f>
        <v>0</v>
      </c>
      <c r="Y237" s="46">
        <f>IFERROR(VLOOKUP(D237,Pivot!$B$4:$H$2181,7,0),"")</f>
        <v>0.95440000000000003</v>
      </c>
    </row>
    <row r="238" spans="1:25" ht="15" customHeight="1" outlineLevel="2">
      <c r="A238" s="10" t="str">
        <f>VLOOKUP(D238,'Current OBD'!$B$6:$K$2185,4,0)</f>
        <v>Clark</v>
      </c>
      <c r="B238" s="10" t="str">
        <f>VLOOKUP(D238,'Current OBD'!$B$6:$K$2185,3,0)</f>
        <v>06-114</v>
      </c>
      <c r="C238" s="9" t="str">
        <f>VLOOKUP(D238,'Current OBD'!$B$6:$K$2185,2,0)</f>
        <v>Evergreen School District - Clark</v>
      </c>
      <c r="D238" s="24">
        <v>661259</v>
      </c>
      <c r="E238" s="9" t="str">
        <f>VLOOKUP(D238,'Current OBD'!$B$6:$K$2185,10,0)</f>
        <v>Fishers Landing Elementary</v>
      </c>
      <c r="F238" s="11" t="str">
        <f>IF(VLOOKUP(D238,'Current OBD'!$B$6:$AK$2185,23,0)="Yes","PK"," ")</f>
        <v>PK</v>
      </c>
      <c r="G238" s="11" t="str">
        <f>IF(VLOOKUP(D238,'Current OBD'!$B$6:$AK$2185,24,0)="Yes","K"," ")</f>
        <v>K</v>
      </c>
      <c r="H238" s="11">
        <f>IF(VLOOKUP(D238,'Current OBD'!$B$6:$AK$2185,25,0)="Yes",1," ")</f>
        <v>1</v>
      </c>
      <c r="I238" s="11" t="str">
        <f>IF(VLOOKUP(D238,'Current OBD'!$B$6:$AK$2185,26,0)="Yes","2"," ")</f>
        <v>2</v>
      </c>
      <c r="J238" s="11" t="str">
        <f>IF(VLOOKUP(D238,'Current OBD'!$B$6:$AK$2185,27,0)="Yes","3"," ")</f>
        <v>3</v>
      </c>
      <c r="K238" s="11" t="str">
        <f>IF(VLOOKUP(D238,'Current OBD'!$B$6:$AK$2185,28,0)="Yes","4"," ")</f>
        <v>4</v>
      </c>
      <c r="L238" s="11" t="str">
        <f>IF(VLOOKUP(D238,'Current OBD'!$B$6:$AK$2185,29,0)="Yes","5"," ")</f>
        <v>5</v>
      </c>
      <c r="M238" s="11" t="str">
        <f>IF(VLOOKUP(D238,'Current OBD'!$B$6:$AK$2185,30,0)="Yes","6"," ")</f>
        <v xml:space="preserve"> </v>
      </c>
      <c r="N238" s="11" t="str">
        <f>IF(VLOOKUP(D238,'Current OBD'!$B$6:$AK$2185,31,0)="Yes","7"," ")</f>
        <v xml:space="preserve"> </v>
      </c>
      <c r="O238" s="11" t="str">
        <f>IF(VLOOKUP(D238,'Current OBD'!$B$6:$AK$2185,32,0)="Yes","8"," ")</f>
        <v xml:space="preserve"> </v>
      </c>
      <c r="P238" s="11" t="str">
        <f>IF(VLOOKUP(D238,'Current OBD'!$B$6:$AK$2185,33,0)="Yes","9"," ")</f>
        <v xml:space="preserve"> </v>
      </c>
      <c r="Q238" s="11" t="str">
        <f>IF(VLOOKUP(D238,'Current OBD'!$B$6:$AK$2185,34,0)="Yes","10"," ")</f>
        <v xml:space="preserve"> </v>
      </c>
      <c r="R238" s="11" t="str">
        <f>IF(VLOOKUP(D238,'Current OBD'!$B$6:$AK$2185,35,0)="Yes","11"," ")</f>
        <v xml:space="preserve"> </v>
      </c>
      <c r="S238" s="11" t="str">
        <f>IF(VLOOKUP(D238,'Current OBD'!$B$6:$AK$2185,36,0)="Yes","12"," ")</f>
        <v xml:space="preserve"> </v>
      </c>
      <c r="T238" s="13">
        <f>VLOOKUP(D238,Pivot!$B$4:$F$2181,2,0)</f>
        <v>136</v>
      </c>
      <c r="U238" s="13">
        <f>VLOOKUP(D238,Pivot!$B$4:$F$2181,3,0)</f>
        <v>0</v>
      </c>
      <c r="V238" s="13">
        <f>VLOOKUP(D238,Pivot!$B$4:$F$2181,4,0)</f>
        <v>458</v>
      </c>
      <c r="W238" s="46">
        <f>IFERROR(VLOOKUP(D238,Pivot!$B$4:$H$2181,5,0),"")</f>
        <v>0.2969</v>
      </c>
      <c r="X238" s="51">
        <f>IFERROR(VLOOKUP(D238,Pivot!$B$4:$H$2181,6,0),"")</f>
        <v>0</v>
      </c>
      <c r="Y238" s="46">
        <f>IFERROR(VLOOKUP(D238,Pivot!$B$4:$H$2181,7,0),"")</f>
        <v>0.2969</v>
      </c>
    </row>
    <row r="239" spans="1:25" ht="15" customHeight="1" outlineLevel="2">
      <c r="A239" s="10" t="str">
        <f>VLOOKUP(D239,'Current OBD'!$B$6:$K$2185,4,0)</f>
        <v>Clark</v>
      </c>
      <c r="B239" s="10" t="str">
        <f>VLOOKUP(D239,'Current OBD'!$B$6:$K$2185,3,0)</f>
        <v>06-114</v>
      </c>
      <c r="C239" s="9" t="str">
        <f>VLOOKUP(D239,'Current OBD'!$B$6:$K$2185,2,0)</f>
        <v>Evergreen School District - Clark</v>
      </c>
      <c r="D239" s="24">
        <v>665710</v>
      </c>
      <c r="E239" s="9" t="str">
        <f>VLOOKUP(D239,'Current OBD'!$B$6:$K$2185,10,0)</f>
        <v>Frontier Middle School</v>
      </c>
      <c r="F239" s="11" t="str">
        <f>IF(VLOOKUP(D239,'Current OBD'!$B$6:$AK$2185,23,0)="Yes","PK"," ")</f>
        <v xml:space="preserve"> </v>
      </c>
      <c r="G239" s="11" t="str">
        <f>IF(VLOOKUP(D239,'Current OBD'!$B$6:$AK$2185,24,0)="Yes","K"," ")</f>
        <v xml:space="preserve"> </v>
      </c>
      <c r="H239" s="11" t="str">
        <f>IF(VLOOKUP(D239,'Current OBD'!$B$6:$AK$2185,25,0)="Yes",1," ")</f>
        <v xml:space="preserve"> </v>
      </c>
      <c r="I239" s="11" t="str">
        <f>IF(VLOOKUP(D239,'Current OBD'!$B$6:$AK$2185,26,0)="Yes","2"," ")</f>
        <v xml:space="preserve"> </v>
      </c>
      <c r="J239" s="11" t="str">
        <f>IF(VLOOKUP(D239,'Current OBD'!$B$6:$AK$2185,27,0)="Yes","3"," ")</f>
        <v xml:space="preserve"> </v>
      </c>
      <c r="K239" s="11" t="str">
        <f>IF(VLOOKUP(D239,'Current OBD'!$B$6:$AK$2185,28,0)="Yes","4"," ")</f>
        <v xml:space="preserve"> </v>
      </c>
      <c r="L239" s="11" t="str">
        <f>IF(VLOOKUP(D239,'Current OBD'!$B$6:$AK$2185,29,0)="Yes","5"," ")</f>
        <v xml:space="preserve"> </v>
      </c>
      <c r="M239" s="11" t="str">
        <f>IF(VLOOKUP(D239,'Current OBD'!$B$6:$AK$2185,30,0)="Yes","6"," ")</f>
        <v>6</v>
      </c>
      <c r="N239" s="11" t="str">
        <f>IF(VLOOKUP(D239,'Current OBD'!$B$6:$AK$2185,31,0)="Yes","7"," ")</f>
        <v>7</v>
      </c>
      <c r="O239" s="11" t="str">
        <f>IF(VLOOKUP(D239,'Current OBD'!$B$6:$AK$2185,32,0)="Yes","8"," ")</f>
        <v>8</v>
      </c>
      <c r="P239" s="11" t="str">
        <f>IF(VLOOKUP(D239,'Current OBD'!$B$6:$AK$2185,33,0)="Yes","9"," ")</f>
        <v xml:space="preserve"> </v>
      </c>
      <c r="Q239" s="11" t="str">
        <f>IF(VLOOKUP(D239,'Current OBD'!$B$6:$AK$2185,34,0)="Yes","10"," ")</f>
        <v xml:space="preserve"> </v>
      </c>
      <c r="R239" s="11" t="str">
        <f>IF(VLOOKUP(D239,'Current OBD'!$B$6:$AK$2185,35,0)="Yes","11"," ")</f>
        <v xml:space="preserve"> </v>
      </c>
      <c r="S239" s="11" t="str">
        <f>IF(VLOOKUP(D239,'Current OBD'!$B$6:$AK$2185,36,0)="Yes","12"," ")</f>
        <v xml:space="preserve"> </v>
      </c>
      <c r="T239" s="13">
        <f>VLOOKUP(D239,Pivot!$B$4:$F$2181,2,0)</f>
        <v>528</v>
      </c>
      <c r="U239" s="13">
        <f>VLOOKUP(D239,Pivot!$B$4:$F$2181,3,0)</f>
        <v>0</v>
      </c>
      <c r="V239" s="13">
        <f>VLOOKUP(D239,Pivot!$B$4:$F$2181,4,0)</f>
        <v>807</v>
      </c>
      <c r="W239" s="46">
        <f>IFERROR(VLOOKUP(D239,Pivot!$B$4:$H$2181,5,0),"")</f>
        <v>0.65429999999999999</v>
      </c>
      <c r="X239" s="51">
        <f>IFERROR(VLOOKUP(D239,Pivot!$B$4:$H$2181,6,0),"")</f>
        <v>0</v>
      </c>
      <c r="Y239" s="46">
        <f>IFERROR(VLOOKUP(D239,Pivot!$B$4:$H$2181,7,0),"")</f>
        <v>0.65429999999999999</v>
      </c>
    </row>
    <row r="240" spans="1:25" ht="15" customHeight="1" outlineLevel="2">
      <c r="A240" s="10" t="str">
        <f>VLOOKUP(D240,'Current OBD'!$B$6:$K$2185,4,0)</f>
        <v>Clark</v>
      </c>
      <c r="B240" s="10" t="str">
        <f>VLOOKUP(D240,'Current OBD'!$B$6:$K$2185,3,0)</f>
        <v>06-114</v>
      </c>
      <c r="C240" s="9" t="str">
        <f>VLOOKUP(D240,'Current OBD'!$B$6:$K$2185,2,0)</f>
        <v>Evergreen School District - Clark</v>
      </c>
      <c r="D240" s="24">
        <v>661260</v>
      </c>
      <c r="E240" s="9" t="str">
        <f>VLOOKUP(D240,'Current OBD'!$B$6:$K$2185,10,0)</f>
        <v>Harmony Elementary</v>
      </c>
      <c r="F240" s="11" t="str">
        <f>IF(VLOOKUP(D240,'Current OBD'!$B$6:$AK$2185,23,0)="Yes","PK"," ")</f>
        <v>PK</v>
      </c>
      <c r="G240" s="11" t="str">
        <f>IF(VLOOKUP(D240,'Current OBD'!$B$6:$AK$2185,24,0)="Yes","K"," ")</f>
        <v>K</v>
      </c>
      <c r="H240" s="11">
        <f>IF(VLOOKUP(D240,'Current OBD'!$B$6:$AK$2185,25,0)="Yes",1," ")</f>
        <v>1</v>
      </c>
      <c r="I240" s="11" t="str">
        <f>IF(VLOOKUP(D240,'Current OBD'!$B$6:$AK$2185,26,0)="Yes","2"," ")</f>
        <v>2</v>
      </c>
      <c r="J240" s="11" t="str">
        <f>IF(VLOOKUP(D240,'Current OBD'!$B$6:$AK$2185,27,0)="Yes","3"," ")</f>
        <v>3</v>
      </c>
      <c r="K240" s="11" t="str">
        <f>IF(VLOOKUP(D240,'Current OBD'!$B$6:$AK$2185,28,0)="Yes","4"," ")</f>
        <v>4</v>
      </c>
      <c r="L240" s="11" t="str">
        <f>IF(VLOOKUP(D240,'Current OBD'!$B$6:$AK$2185,29,0)="Yes","5"," ")</f>
        <v>5</v>
      </c>
      <c r="M240" s="11" t="str">
        <f>IF(VLOOKUP(D240,'Current OBD'!$B$6:$AK$2185,30,0)="Yes","6"," ")</f>
        <v xml:space="preserve"> </v>
      </c>
      <c r="N240" s="11" t="str">
        <f>IF(VLOOKUP(D240,'Current OBD'!$B$6:$AK$2185,31,0)="Yes","7"," ")</f>
        <v xml:space="preserve"> </v>
      </c>
      <c r="O240" s="11" t="str">
        <f>IF(VLOOKUP(D240,'Current OBD'!$B$6:$AK$2185,32,0)="Yes","8"," ")</f>
        <v xml:space="preserve"> </v>
      </c>
      <c r="P240" s="11" t="str">
        <f>IF(VLOOKUP(D240,'Current OBD'!$B$6:$AK$2185,33,0)="Yes","9"," ")</f>
        <v xml:space="preserve"> </v>
      </c>
      <c r="Q240" s="11" t="str">
        <f>IF(VLOOKUP(D240,'Current OBD'!$B$6:$AK$2185,34,0)="Yes","10"," ")</f>
        <v xml:space="preserve"> </v>
      </c>
      <c r="R240" s="11" t="str">
        <f>IF(VLOOKUP(D240,'Current OBD'!$B$6:$AK$2185,35,0)="Yes","11"," ")</f>
        <v xml:space="preserve"> </v>
      </c>
      <c r="S240" s="11" t="str">
        <f>IF(VLOOKUP(D240,'Current OBD'!$B$6:$AK$2185,36,0)="Yes","12"," ")</f>
        <v xml:space="preserve"> </v>
      </c>
      <c r="T240" s="13">
        <f>VLOOKUP(D240,Pivot!$B$4:$F$2181,2,0)</f>
        <v>271</v>
      </c>
      <c r="U240" s="13">
        <f>VLOOKUP(D240,Pivot!$B$4:$F$2181,3,0)</f>
        <v>0</v>
      </c>
      <c r="V240" s="13">
        <f>VLOOKUP(D240,Pivot!$B$4:$F$2181,4,0)</f>
        <v>469</v>
      </c>
      <c r="W240" s="46">
        <f>IFERROR(VLOOKUP(D240,Pivot!$B$4:$H$2181,5,0),"")</f>
        <v>0.57779999999999998</v>
      </c>
      <c r="X240" s="51">
        <f>IFERROR(VLOOKUP(D240,Pivot!$B$4:$H$2181,6,0),"")</f>
        <v>0</v>
      </c>
      <c r="Y240" s="46">
        <f>IFERROR(VLOOKUP(D240,Pivot!$B$4:$H$2181,7,0),"")</f>
        <v>0.57779999999999998</v>
      </c>
    </row>
    <row r="241" spans="1:25" ht="15" customHeight="1" outlineLevel="2">
      <c r="A241" s="10" t="str">
        <f>VLOOKUP(D241,'Current OBD'!$B$6:$K$2185,4,0)</f>
        <v>Clark</v>
      </c>
      <c r="B241" s="10" t="str">
        <f>VLOOKUP(D241,'Current OBD'!$B$6:$K$2185,3,0)</f>
        <v>06-114</v>
      </c>
      <c r="C241" s="9" t="str">
        <f>VLOOKUP(D241,'Current OBD'!$B$6:$K$2185,2,0)</f>
        <v>Evergreen School District - Clark</v>
      </c>
      <c r="D241" s="24">
        <v>661261</v>
      </c>
      <c r="E241" s="9" t="str">
        <f>VLOOKUP(D241,'Current OBD'!$B$6:$K$2185,10,0)</f>
        <v>Hearthwood Elementary</v>
      </c>
      <c r="F241" s="11" t="str">
        <f>IF(VLOOKUP(D241,'Current OBD'!$B$6:$AK$2185,23,0)="Yes","PK"," ")</f>
        <v>PK</v>
      </c>
      <c r="G241" s="11" t="str">
        <f>IF(VLOOKUP(D241,'Current OBD'!$B$6:$AK$2185,24,0)="Yes","K"," ")</f>
        <v>K</v>
      </c>
      <c r="H241" s="11">
        <f>IF(VLOOKUP(D241,'Current OBD'!$B$6:$AK$2185,25,0)="Yes",1," ")</f>
        <v>1</v>
      </c>
      <c r="I241" s="11" t="str">
        <f>IF(VLOOKUP(D241,'Current OBD'!$B$6:$AK$2185,26,0)="Yes","2"," ")</f>
        <v>2</v>
      </c>
      <c r="J241" s="11" t="str">
        <f>IF(VLOOKUP(D241,'Current OBD'!$B$6:$AK$2185,27,0)="Yes","3"," ")</f>
        <v>3</v>
      </c>
      <c r="K241" s="11" t="str">
        <f>IF(VLOOKUP(D241,'Current OBD'!$B$6:$AK$2185,28,0)="Yes","4"," ")</f>
        <v>4</v>
      </c>
      <c r="L241" s="11" t="str">
        <f>IF(VLOOKUP(D241,'Current OBD'!$B$6:$AK$2185,29,0)="Yes","5"," ")</f>
        <v>5</v>
      </c>
      <c r="M241" s="11" t="str">
        <f>IF(VLOOKUP(D241,'Current OBD'!$B$6:$AK$2185,30,0)="Yes","6"," ")</f>
        <v xml:space="preserve"> </v>
      </c>
      <c r="N241" s="11" t="str">
        <f>IF(VLOOKUP(D241,'Current OBD'!$B$6:$AK$2185,31,0)="Yes","7"," ")</f>
        <v xml:space="preserve"> </v>
      </c>
      <c r="O241" s="11" t="str">
        <f>IF(VLOOKUP(D241,'Current OBD'!$B$6:$AK$2185,32,0)="Yes","8"," ")</f>
        <v xml:space="preserve"> </v>
      </c>
      <c r="P241" s="11" t="str">
        <f>IF(VLOOKUP(D241,'Current OBD'!$B$6:$AK$2185,33,0)="Yes","9"," ")</f>
        <v xml:space="preserve"> </v>
      </c>
      <c r="Q241" s="11" t="str">
        <f>IF(VLOOKUP(D241,'Current OBD'!$B$6:$AK$2185,34,0)="Yes","10"," ")</f>
        <v xml:space="preserve"> </v>
      </c>
      <c r="R241" s="11" t="str">
        <f>IF(VLOOKUP(D241,'Current OBD'!$B$6:$AK$2185,35,0)="Yes","11"," ")</f>
        <v xml:space="preserve"> </v>
      </c>
      <c r="S241" s="11" t="str">
        <f>IF(VLOOKUP(D241,'Current OBD'!$B$6:$AK$2185,36,0)="Yes","12"," ")</f>
        <v xml:space="preserve"> </v>
      </c>
      <c r="T241" s="13">
        <f>VLOOKUP(D241,Pivot!$B$4:$F$2181,2,0)</f>
        <v>227</v>
      </c>
      <c r="U241" s="13">
        <f>VLOOKUP(D241,Pivot!$B$4:$F$2181,3,0)</f>
        <v>0</v>
      </c>
      <c r="V241" s="13">
        <f>VLOOKUP(D241,Pivot!$B$4:$F$2181,4,0)</f>
        <v>306</v>
      </c>
      <c r="W241" s="46">
        <f>IFERROR(VLOOKUP(D241,Pivot!$B$4:$H$2181,5,0),"")</f>
        <v>0.74180000000000001</v>
      </c>
      <c r="X241" s="51">
        <f>IFERROR(VLOOKUP(D241,Pivot!$B$4:$H$2181,6,0),"")</f>
        <v>0</v>
      </c>
      <c r="Y241" s="46">
        <f>IFERROR(VLOOKUP(D241,Pivot!$B$4:$H$2181,7,0),"")</f>
        <v>0.74180000000000001</v>
      </c>
    </row>
    <row r="242" spans="1:25" ht="15" customHeight="1" outlineLevel="2">
      <c r="A242" s="10" t="str">
        <f>VLOOKUP(D242,'Current OBD'!$B$6:$K$2185,4,0)</f>
        <v>Clark</v>
      </c>
      <c r="B242" s="10" t="str">
        <f>VLOOKUP(D242,'Current OBD'!$B$6:$K$2185,3,0)</f>
        <v>06-114</v>
      </c>
      <c r="C242" s="9" t="str">
        <f>VLOOKUP(D242,'Current OBD'!$B$6:$K$2185,2,0)</f>
        <v>Evergreen School District - Clark</v>
      </c>
      <c r="D242" s="24">
        <v>665787</v>
      </c>
      <c r="E242" s="9" t="str">
        <f>VLOOKUP(D242,'Current OBD'!$B$6:$K$2185,10,0)</f>
        <v>HeLa High School (Henrietta Lacks Health and Bioscience High School)</v>
      </c>
      <c r="F242" s="11" t="str">
        <f>IF(VLOOKUP(D242,'Current OBD'!$B$6:$AK$2185,23,0)="Yes","PK"," ")</f>
        <v xml:space="preserve"> </v>
      </c>
      <c r="G242" s="11" t="str">
        <f>IF(VLOOKUP(D242,'Current OBD'!$B$6:$AK$2185,24,0)="Yes","K"," ")</f>
        <v xml:space="preserve"> </v>
      </c>
      <c r="H242" s="11" t="str">
        <f>IF(VLOOKUP(D242,'Current OBD'!$B$6:$AK$2185,25,0)="Yes",1," ")</f>
        <v xml:space="preserve"> </v>
      </c>
      <c r="I242" s="11" t="str">
        <f>IF(VLOOKUP(D242,'Current OBD'!$B$6:$AK$2185,26,0)="Yes","2"," ")</f>
        <v xml:space="preserve"> </v>
      </c>
      <c r="J242" s="11" t="str">
        <f>IF(VLOOKUP(D242,'Current OBD'!$B$6:$AK$2185,27,0)="Yes","3"," ")</f>
        <v xml:space="preserve"> </v>
      </c>
      <c r="K242" s="11" t="str">
        <f>IF(VLOOKUP(D242,'Current OBD'!$B$6:$AK$2185,28,0)="Yes","4"," ")</f>
        <v xml:space="preserve"> </v>
      </c>
      <c r="L242" s="11" t="str">
        <f>IF(VLOOKUP(D242,'Current OBD'!$B$6:$AK$2185,29,0)="Yes","5"," ")</f>
        <v xml:space="preserve"> </v>
      </c>
      <c r="M242" s="11" t="str">
        <f>IF(VLOOKUP(D242,'Current OBD'!$B$6:$AK$2185,30,0)="Yes","6"," ")</f>
        <v xml:space="preserve"> </v>
      </c>
      <c r="N242" s="11" t="str">
        <f>IF(VLOOKUP(D242,'Current OBD'!$B$6:$AK$2185,31,0)="Yes","7"," ")</f>
        <v xml:space="preserve"> </v>
      </c>
      <c r="O242" s="11" t="str">
        <f>IF(VLOOKUP(D242,'Current OBD'!$B$6:$AK$2185,32,0)="Yes","8"," ")</f>
        <v xml:space="preserve"> </v>
      </c>
      <c r="P242" s="11" t="str">
        <f>IF(VLOOKUP(D242,'Current OBD'!$B$6:$AK$2185,33,0)="Yes","9"," ")</f>
        <v>9</v>
      </c>
      <c r="Q242" s="11" t="str">
        <f>IF(VLOOKUP(D242,'Current OBD'!$B$6:$AK$2185,34,0)="Yes","10"," ")</f>
        <v>10</v>
      </c>
      <c r="R242" s="11" t="str">
        <f>IF(VLOOKUP(D242,'Current OBD'!$B$6:$AK$2185,35,0)="Yes","11"," ")</f>
        <v>11</v>
      </c>
      <c r="S242" s="11" t="str">
        <f>IF(VLOOKUP(D242,'Current OBD'!$B$6:$AK$2185,36,0)="Yes","12"," ")</f>
        <v>12</v>
      </c>
      <c r="T242" s="13">
        <f>VLOOKUP(D242,Pivot!$B$4:$F$2181,2,0)</f>
        <v>269</v>
      </c>
      <c r="U242" s="13">
        <f>VLOOKUP(D242,Pivot!$B$4:$F$2181,3,0)</f>
        <v>0</v>
      </c>
      <c r="V242" s="13">
        <f>VLOOKUP(D242,Pivot!$B$4:$F$2181,4,0)</f>
        <v>510</v>
      </c>
      <c r="W242" s="46">
        <f>IFERROR(VLOOKUP(D242,Pivot!$B$4:$H$2181,5,0),"")</f>
        <v>0.52749999999999997</v>
      </c>
      <c r="X242" s="51">
        <f>IFERROR(VLOOKUP(D242,Pivot!$B$4:$H$2181,6,0),"")</f>
        <v>0</v>
      </c>
      <c r="Y242" s="46">
        <f>IFERROR(VLOOKUP(D242,Pivot!$B$4:$H$2181,7,0),"")</f>
        <v>0.52749999999999997</v>
      </c>
    </row>
    <row r="243" spans="1:25" ht="15" customHeight="1" outlineLevel="2">
      <c r="A243" s="10" t="str">
        <f>VLOOKUP(D243,'Current OBD'!$B$6:$K$2185,4,0)</f>
        <v>Clark</v>
      </c>
      <c r="B243" s="10" t="str">
        <f>VLOOKUP(D243,'Current OBD'!$B$6:$K$2185,3,0)</f>
        <v>06-114</v>
      </c>
      <c r="C243" s="9" t="str">
        <f>VLOOKUP(D243,'Current OBD'!$B$6:$K$2185,2,0)</f>
        <v>Evergreen School District - Clark</v>
      </c>
      <c r="D243" s="24">
        <v>661280</v>
      </c>
      <c r="E243" s="9" t="str">
        <f>VLOOKUP(D243,'Current OBD'!$B$6:$K$2185,10,0)</f>
        <v>Heritage High School</v>
      </c>
      <c r="F243" s="11" t="str">
        <f>IF(VLOOKUP(D243,'Current OBD'!$B$6:$AK$2185,23,0)="Yes","PK"," ")</f>
        <v xml:space="preserve"> </v>
      </c>
      <c r="G243" s="11" t="str">
        <f>IF(VLOOKUP(D243,'Current OBD'!$B$6:$AK$2185,24,0)="Yes","K"," ")</f>
        <v xml:space="preserve"> </v>
      </c>
      <c r="H243" s="11" t="str">
        <f>IF(VLOOKUP(D243,'Current OBD'!$B$6:$AK$2185,25,0)="Yes",1," ")</f>
        <v xml:space="preserve"> </v>
      </c>
      <c r="I243" s="11" t="str">
        <f>IF(VLOOKUP(D243,'Current OBD'!$B$6:$AK$2185,26,0)="Yes","2"," ")</f>
        <v xml:space="preserve"> </v>
      </c>
      <c r="J243" s="11" t="str">
        <f>IF(VLOOKUP(D243,'Current OBD'!$B$6:$AK$2185,27,0)="Yes","3"," ")</f>
        <v xml:space="preserve"> </v>
      </c>
      <c r="K243" s="11" t="str">
        <f>IF(VLOOKUP(D243,'Current OBD'!$B$6:$AK$2185,28,0)="Yes","4"," ")</f>
        <v xml:space="preserve"> </v>
      </c>
      <c r="L243" s="11" t="str">
        <f>IF(VLOOKUP(D243,'Current OBD'!$B$6:$AK$2185,29,0)="Yes","5"," ")</f>
        <v xml:space="preserve"> </v>
      </c>
      <c r="M243" s="11" t="str">
        <f>IF(VLOOKUP(D243,'Current OBD'!$B$6:$AK$2185,30,0)="Yes","6"," ")</f>
        <v xml:space="preserve"> </v>
      </c>
      <c r="N243" s="11" t="str">
        <f>IF(VLOOKUP(D243,'Current OBD'!$B$6:$AK$2185,31,0)="Yes","7"," ")</f>
        <v xml:space="preserve"> </v>
      </c>
      <c r="O243" s="11" t="str">
        <f>IF(VLOOKUP(D243,'Current OBD'!$B$6:$AK$2185,32,0)="Yes","8"," ")</f>
        <v xml:space="preserve"> </v>
      </c>
      <c r="P243" s="11" t="str">
        <f>IF(VLOOKUP(D243,'Current OBD'!$B$6:$AK$2185,33,0)="Yes","9"," ")</f>
        <v>9</v>
      </c>
      <c r="Q243" s="11" t="str">
        <f>IF(VLOOKUP(D243,'Current OBD'!$B$6:$AK$2185,34,0)="Yes","10"," ")</f>
        <v>10</v>
      </c>
      <c r="R243" s="11" t="str">
        <f>IF(VLOOKUP(D243,'Current OBD'!$B$6:$AK$2185,35,0)="Yes","11"," ")</f>
        <v>11</v>
      </c>
      <c r="S243" s="11" t="str">
        <f>IF(VLOOKUP(D243,'Current OBD'!$B$6:$AK$2185,36,0)="Yes","12"," ")</f>
        <v>12</v>
      </c>
      <c r="T243" s="13">
        <f>VLOOKUP(D243,Pivot!$B$4:$F$2181,2,0)</f>
        <v>1154</v>
      </c>
      <c r="U243" s="13">
        <f>VLOOKUP(D243,Pivot!$B$4:$F$2181,3,0)</f>
        <v>0</v>
      </c>
      <c r="V243" s="13">
        <f>VLOOKUP(D243,Pivot!$B$4:$F$2181,4,0)</f>
        <v>1612</v>
      </c>
      <c r="W243" s="46">
        <f>IFERROR(VLOOKUP(D243,Pivot!$B$4:$H$2181,5,0),"")</f>
        <v>0.71589999999999998</v>
      </c>
      <c r="X243" s="51">
        <f>IFERROR(VLOOKUP(D243,Pivot!$B$4:$H$2181,6,0),"")</f>
        <v>0</v>
      </c>
      <c r="Y243" s="46">
        <f>IFERROR(VLOOKUP(D243,Pivot!$B$4:$H$2181,7,0),"")</f>
        <v>0.71589999999999998</v>
      </c>
    </row>
    <row r="244" spans="1:25" ht="15" customHeight="1" outlineLevel="2">
      <c r="A244" s="10" t="str">
        <f>VLOOKUP(D244,'Current OBD'!$B$6:$K$2185,4,0)</f>
        <v>Clark</v>
      </c>
      <c r="B244" s="10" t="str">
        <f>VLOOKUP(D244,'Current OBD'!$B$6:$K$2185,3,0)</f>
        <v>06-114</v>
      </c>
      <c r="C244" s="9" t="str">
        <f>VLOOKUP(D244,'Current OBD'!$B$6:$K$2185,2,0)</f>
        <v>Evergreen School District - Clark</v>
      </c>
      <c r="D244" s="24">
        <v>664610</v>
      </c>
      <c r="E244" s="9" t="str">
        <f>VLOOKUP(D244,'Current OBD'!$B$6:$K$2185,10,0)</f>
        <v>Hollingsworth Academy</v>
      </c>
      <c r="F244" s="11" t="str">
        <f>IF(VLOOKUP(D244,'Current OBD'!$B$6:$AK$2185,23,0)="Yes","PK"," ")</f>
        <v xml:space="preserve"> </v>
      </c>
      <c r="G244" s="11" t="str">
        <f>IF(VLOOKUP(D244,'Current OBD'!$B$6:$AK$2185,24,0)="Yes","K"," ")</f>
        <v>K</v>
      </c>
      <c r="H244" s="11">
        <f>IF(VLOOKUP(D244,'Current OBD'!$B$6:$AK$2185,25,0)="Yes",1," ")</f>
        <v>1</v>
      </c>
      <c r="I244" s="11" t="str">
        <f>IF(VLOOKUP(D244,'Current OBD'!$B$6:$AK$2185,26,0)="Yes","2"," ")</f>
        <v>2</v>
      </c>
      <c r="J244" s="11" t="str">
        <f>IF(VLOOKUP(D244,'Current OBD'!$B$6:$AK$2185,27,0)="Yes","3"," ")</f>
        <v>3</v>
      </c>
      <c r="K244" s="11" t="str">
        <f>IF(VLOOKUP(D244,'Current OBD'!$B$6:$AK$2185,28,0)="Yes","4"," ")</f>
        <v>4</v>
      </c>
      <c r="L244" s="11" t="str">
        <f>IF(VLOOKUP(D244,'Current OBD'!$B$6:$AK$2185,29,0)="Yes","5"," ")</f>
        <v>5</v>
      </c>
      <c r="M244" s="11" t="str">
        <f>IF(VLOOKUP(D244,'Current OBD'!$B$6:$AK$2185,30,0)="Yes","6"," ")</f>
        <v>6</v>
      </c>
      <c r="N244" s="11" t="str">
        <f>IF(VLOOKUP(D244,'Current OBD'!$B$6:$AK$2185,31,0)="Yes","7"," ")</f>
        <v>7</v>
      </c>
      <c r="O244" s="11" t="str">
        <f>IF(VLOOKUP(D244,'Current OBD'!$B$6:$AK$2185,32,0)="Yes","8"," ")</f>
        <v>8</v>
      </c>
      <c r="P244" s="11" t="str">
        <f>IF(VLOOKUP(D244,'Current OBD'!$B$6:$AK$2185,33,0)="Yes","9"," ")</f>
        <v>9</v>
      </c>
      <c r="Q244" s="11" t="str">
        <f>IF(VLOOKUP(D244,'Current OBD'!$B$6:$AK$2185,34,0)="Yes","10"," ")</f>
        <v>10</v>
      </c>
      <c r="R244" s="11" t="str">
        <f>IF(VLOOKUP(D244,'Current OBD'!$B$6:$AK$2185,35,0)="Yes","11"," ")</f>
        <v>11</v>
      </c>
      <c r="S244" s="11" t="str">
        <f>IF(VLOOKUP(D244,'Current OBD'!$B$6:$AK$2185,36,0)="Yes","12"," ")</f>
        <v>12</v>
      </c>
      <c r="T244" s="13">
        <f>VLOOKUP(D244,Pivot!$B$4:$F$2181,2,0)</f>
        <v>45</v>
      </c>
      <c r="U244" s="13">
        <f>VLOOKUP(D244,Pivot!$B$4:$F$2181,3,0)</f>
        <v>0</v>
      </c>
      <c r="V244" s="13">
        <f>VLOOKUP(D244,Pivot!$B$4:$F$2181,4,0)</f>
        <v>45</v>
      </c>
      <c r="W244" s="46">
        <f>IFERROR(VLOOKUP(D244,Pivot!$B$4:$H$2181,5,0),"")</f>
        <v>1</v>
      </c>
      <c r="X244" s="51">
        <f>IFERROR(VLOOKUP(D244,Pivot!$B$4:$H$2181,6,0),"")</f>
        <v>0</v>
      </c>
      <c r="Y244" s="46">
        <f>IFERROR(VLOOKUP(D244,Pivot!$B$4:$H$2181,7,0),"")</f>
        <v>1</v>
      </c>
    </row>
    <row r="245" spans="1:25" ht="15" customHeight="1" outlineLevel="2">
      <c r="A245" s="10" t="str">
        <f>VLOOKUP(D245,'Current OBD'!$B$6:$K$2185,4,0)</f>
        <v>Clark</v>
      </c>
      <c r="B245" s="10" t="str">
        <f>VLOOKUP(D245,'Current OBD'!$B$6:$K$2185,3,0)</f>
        <v>06-114</v>
      </c>
      <c r="C245" s="9" t="str">
        <f>VLOOKUP(D245,'Current OBD'!$B$6:$K$2185,2,0)</f>
        <v>Evergreen School District - Clark</v>
      </c>
      <c r="D245" s="24">
        <v>665769</v>
      </c>
      <c r="E245" s="9" t="str">
        <f>VLOOKUP(D245,'Current OBD'!$B$6:$K$2185,10,0)</f>
        <v>Home Choice Academy</v>
      </c>
      <c r="F245" s="11" t="str">
        <f>IF(VLOOKUP(D245,'Current OBD'!$B$6:$AK$2185,23,0)="Yes","PK"," ")</f>
        <v xml:space="preserve"> </v>
      </c>
      <c r="G245" s="11" t="str">
        <f>IF(VLOOKUP(D245,'Current OBD'!$B$6:$AK$2185,24,0)="Yes","K"," ")</f>
        <v>K</v>
      </c>
      <c r="H245" s="11">
        <f>IF(VLOOKUP(D245,'Current OBD'!$B$6:$AK$2185,25,0)="Yes",1," ")</f>
        <v>1</v>
      </c>
      <c r="I245" s="11" t="str">
        <f>IF(VLOOKUP(D245,'Current OBD'!$B$6:$AK$2185,26,0)="Yes","2"," ")</f>
        <v>2</v>
      </c>
      <c r="J245" s="11" t="str">
        <f>IF(VLOOKUP(D245,'Current OBD'!$B$6:$AK$2185,27,0)="Yes","3"," ")</f>
        <v>3</v>
      </c>
      <c r="K245" s="11" t="str">
        <f>IF(VLOOKUP(D245,'Current OBD'!$B$6:$AK$2185,28,0)="Yes","4"," ")</f>
        <v>4</v>
      </c>
      <c r="L245" s="11" t="str">
        <f>IF(VLOOKUP(D245,'Current OBD'!$B$6:$AK$2185,29,0)="Yes","5"," ")</f>
        <v>5</v>
      </c>
      <c r="M245" s="11" t="str">
        <f>IF(VLOOKUP(D245,'Current OBD'!$B$6:$AK$2185,30,0)="Yes","6"," ")</f>
        <v>6</v>
      </c>
      <c r="N245" s="11" t="str">
        <f>IF(VLOOKUP(D245,'Current OBD'!$B$6:$AK$2185,31,0)="Yes","7"," ")</f>
        <v>7</v>
      </c>
      <c r="O245" s="11" t="str">
        <f>IF(VLOOKUP(D245,'Current OBD'!$B$6:$AK$2185,32,0)="Yes","8"," ")</f>
        <v>8</v>
      </c>
      <c r="P245" s="11" t="str">
        <f>IF(VLOOKUP(D245,'Current OBD'!$B$6:$AK$2185,33,0)="Yes","9"," ")</f>
        <v xml:space="preserve"> </v>
      </c>
      <c r="Q245" s="11" t="str">
        <f>IF(VLOOKUP(D245,'Current OBD'!$B$6:$AK$2185,34,0)="Yes","10"," ")</f>
        <v xml:space="preserve"> </v>
      </c>
      <c r="R245" s="11" t="str">
        <f>IF(VLOOKUP(D245,'Current OBD'!$B$6:$AK$2185,35,0)="Yes","11"," ")</f>
        <v xml:space="preserve"> </v>
      </c>
      <c r="S245" s="11" t="str">
        <f>IF(VLOOKUP(D245,'Current OBD'!$B$6:$AK$2185,36,0)="Yes","12"," ")</f>
        <v xml:space="preserve"> </v>
      </c>
      <c r="T245" s="13">
        <f>VLOOKUP(D245,Pivot!$B$4:$F$2181,2,0)</f>
        <v>172</v>
      </c>
      <c r="U245" s="13">
        <f>VLOOKUP(D245,Pivot!$B$4:$F$2181,3,0)</f>
        <v>0</v>
      </c>
      <c r="V245" s="13">
        <f>VLOOKUP(D245,Pivot!$B$4:$F$2181,4,0)</f>
        <v>214</v>
      </c>
      <c r="W245" s="46">
        <f>IFERROR(VLOOKUP(D245,Pivot!$B$4:$H$2181,5,0),"")</f>
        <v>0.80369999999999997</v>
      </c>
      <c r="X245" s="51">
        <f>IFERROR(VLOOKUP(D245,Pivot!$B$4:$H$2181,6,0),"")</f>
        <v>0</v>
      </c>
      <c r="Y245" s="46">
        <f>IFERROR(VLOOKUP(D245,Pivot!$B$4:$H$2181,7,0),"")</f>
        <v>0.80369999999999997</v>
      </c>
    </row>
    <row r="246" spans="1:25" ht="15" customHeight="1" outlineLevel="2">
      <c r="A246" s="10" t="str">
        <f>VLOOKUP(D246,'Current OBD'!$B$6:$K$2185,4,0)</f>
        <v>Clark</v>
      </c>
      <c r="B246" s="10" t="str">
        <f>VLOOKUP(D246,'Current OBD'!$B$6:$K$2185,3,0)</f>
        <v>06-114</v>
      </c>
      <c r="C246" s="9" t="str">
        <f>VLOOKUP(D246,'Current OBD'!$B$6:$K$2185,2,0)</f>
        <v>Evergreen School District - Clark</v>
      </c>
      <c r="D246" s="24">
        <v>661262</v>
      </c>
      <c r="E246" s="9" t="str">
        <f>VLOOKUP(D246,'Current OBD'!$B$6:$K$2185,10,0)</f>
        <v>Illahee Elementary</v>
      </c>
      <c r="F246" s="11" t="str">
        <f>IF(VLOOKUP(D246,'Current OBD'!$B$6:$AK$2185,23,0)="Yes","PK"," ")</f>
        <v>PK</v>
      </c>
      <c r="G246" s="11" t="str">
        <f>IF(VLOOKUP(D246,'Current OBD'!$B$6:$AK$2185,24,0)="Yes","K"," ")</f>
        <v>K</v>
      </c>
      <c r="H246" s="11">
        <f>IF(VLOOKUP(D246,'Current OBD'!$B$6:$AK$2185,25,0)="Yes",1," ")</f>
        <v>1</v>
      </c>
      <c r="I246" s="11" t="str">
        <f>IF(VLOOKUP(D246,'Current OBD'!$B$6:$AK$2185,26,0)="Yes","2"," ")</f>
        <v>2</v>
      </c>
      <c r="J246" s="11" t="str">
        <f>IF(VLOOKUP(D246,'Current OBD'!$B$6:$AK$2185,27,0)="Yes","3"," ")</f>
        <v>3</v>
      </c>
      <c r="K246" s="11" t="str">
        <f>IF(VLOOKUP(D246,'Current OBD'!$B$6:$AK$2185,28,0)="Yes","4"," ")</f>
        <v>4</v>
      </c>
      <c r="L246" s="11" t="str">
        <f>IF(VLOOKUP(D246,'Current OBD'!$B$6:$AK$2185,29,0)="Yes","5"," ")</f>
        <v>5</v>
      </c>
      <c r="M246" s="11" t="str">
        <f>IF(VLOOKUP(D246,'Current OBD'!$B$6:$AK$2185,30,0)="Yes","6"," ")</f>
        <v xml:space="preserve"> </v>
      </c>
      <c r="N246" s="11" t="str">
        <f>IF(VLOOKUP(D246,'Current OBD'!$B$6:$AK$2185,31,0)="Yes","7"," ")</f>
        <v xml:space="preserve"> </v>
      </c>
      <c r="O246" s="11" t="str">
        <f>IF(VLOOKUP(D246,'Current OBD'!$B$6:$AK$2185,32,0)="Yes","8"," ")</f>
        <v xml:space="preserve"> </v>
      </c>
      <c r="P246" s="11" t="str">
        <f>IF(VLOOKUP(D246,'Current OBD'!$B$6:$AK$2185,33,0)="Yes","9"," ")</f>
        <v xml:space="preserve"> </v>
      </c>
      <c r="Q246" s="11" t="str">
        <f>IF(VLOOKUP(D246,'Current OBD'!$B$6:$AK$2185,34,0)="Yes","10"," ")</f>
        <v xml:space="preserve"> </v>
      </c>
      <c r="R246" s="11" t="str">
        <f>IF(VLOOKUP(D246,'Current OBD'!$B$6:$AK$2185,35,0)="Yes","11"," ")</f>
        <v xml:space="preserve"> </v>
      </c>
      <c r="S246" s="11" t="str">
        <f>IF(VLOOKUP(D246,'Current OBD'!$B$6:$AK$2185,36,0)="Yes","12"," ")</f>
        <v xml:space="preserve"> </v>
      </c>
      <c r="T246" s="13">
        <f>VLOOKUP(D246,Pivot!$B$4:$F$2181,2,0)</f>
        <v>117</v>
      </c>
      <c r="U246" s="13">
        <f>VLOOKUP(D246,Pivot!$B$4:$F$2181,3,0)</f>
        <v>0</v>
      </c>
      <c r="V246" s="13">
        <f>VLOOKUP(D246,Pivot!$B$4:$F$2181,4,0)</f>
        <v>408</v>
      </c>
      <c r="W246" s="46">
        <f>IFERROR(VLOOKUP(D246,Pivot!$B$4:$H$2181,5,0),"")</f>
        <v>0.2868</v>
      </c>
      <c r="X246" s="51">
        <f>IFERROR(VLOOKUP(D246,Pivot!$B$4:$H$2181,6,0),"")</f>
        <v>0</v>
      </c>
      <c r="Y246" s="46">
        <f>IFERROR(VLOOKUP(D246,Pivot!$B$4:$H$2181,7,0),"")</f>
        <v>0.2868</v>
      </c>
    </row>
    <row r="247" spans="1:25" ht="15" customHeight="1" outlineLevel="2">
      <c r="A247" s="10" t="str">
        <f>VLOOKUP(D247,'Current OBD'!$B$6:$K$2185,4,0)</f>
        <v>Clark</v>
      </c>
      <c r="B247" s="10" t="str">
        <f>VLOOKUP(D247,'Current OBD'!$B$6:$K$2185,3,0)</f>
        <v>06-114</v>
      </c>
      <c r="C247" s="9" t="str">
        <f>VLOOKUP(D247,'Current OBD'!$B$6:$K$2185,2,0)</f>
        <v>Evergreen School District - Clark</v>
      </c>
      <c r="D247" s="24">
        <v>661263</v>
      </c>
      <c r="E247" s="9" t="str">
        <f>VLOOKUP(D247,'Current OBD'!$B$6:$K$2185,10,0)</f>
        <v>Image Elementary</v>
      </c>
      <c r="F247" s="11" t="str">
        <f>IF(VLOOKUP(D247,'Current OBD'!$B$6:$AK$2185,23,0)="Yes","PK"," ")</f>
        <v>PK</v>
      </c>
      <c r="G247" s="11" t="str">
        <f>IF(VLOOKUP(D247,'Current OBD'!$B$6:$AK$2185,24,0)="Yes","K"," ")</f>
        <v>K</v>
      </c>
      <c r="H247" s="11">
        <f>IF(VLOOKUP(D247,'Current OBD'!$B$6:$AK$2185,25,0)="Yes",1," ")</f>
        <v>1</v>
      </c>
      <c r="I247" s="11" t="str">
        <f>IF(VLOOKUP(D247,'Current OBD'!$B$6:$AK$2185,26,0)="Yes","2"," ")</f>
        <v>2</v>
      </c>
      <c r="J247" s="11" t="str">
        <f>IF(VLOOKUP(D247,'Current OBD'!$B$6:$AK$2185,27,0)="Yes","3"," ")</f>
        <v>3</v>
      </c>
      <c r="K247" s="11" t="str">
        <f>IF(VLOOKUP(D247,'Current OBD'!$B$6:$AK$2185,28,0)="Yes","4"," ")</f>
        <v>4</v>
      </c>
      <c r="L247" s="11" t="str">
        <f>IF(VLOOKUP(D247,'Current OBD'!$B$6:$AK$2185,29,0)="Yes","5"," ")</f>
        <v>5</v>
      </c>
      <c r="M247" s="11" t="str">
        <f>IF(VLOOKUP(D247,'Current OBD'!$B$6:$AK$2185,30,0)="Yes","6"," ")</f>
        <v xml:space="preserve"> </v>
      </c>
      <c r="N247" s="11" t="str">
        <f>IF(VLOOKUP(D247,'Current OBD'!$B$6:$AK$2185,31,0)="Yes","7"," ")</f>
        <v xml:space="preserve"> </v>
      </c>
      <c r="O247" s="11" t="str">
        <f>IF(VLOOKUP(D247,'Current OBD'!$B$6:$AK$2185,32,0)="Yes","8"," ")</f>
        <v xml:space="preserve"> </v>
      </c>
      <c r="P247" s="11" t="str">
        <f>IF(VLOOKUP(D247,'Current OBD'!$B$6:$AK$2185,33,0)="Yes","9"," ")</f>
        <v xml:space="preserve"> </v>
      </c>
      <c r="Q247" s="11" t="str">
        <f>IF(VLOOKUP(D247,'Current OBD'!$B$6:$AK$2185,34,0)="Yes","10"," ")</f>
        <v xml:space="preserve"> </v>
      </c>
      <c r="R247" s="11" t="str">
        <f>IF(VLOOKUP(D247,'Current OBD'!$B$6:$AK$2185,35,0)="Yes","11"," ")</f>
        <v xml:space="preserve"> </v>
      </c>
      <c r="S247" s="11" t="str">
        <f>IF(VLOOKUP(D247,'Current OBD'!$B$6:$AK$2185,36,0)="Yes","12"," ")</f>
        <v xml:space="preserve"> </v>
      </c>
      <c r="T247" s="13">
        <f>VLOOKUP(D247,Pivot!$B$4:$F$2181,2,0)</f>
        <v>393</v>
      </c>
      <c r="U247" s="13">
        <f>VLOOKUP(D247,Pivot!$B$4:$F$2181,3,0)</f>
        <v>0</v>
      </c>
      <c r="V247" s="13">
        <f>VLOOKUP(D247,Pivot!$B$4:$F$2181,4,0)</f>
        <v>458</v>
      </c>
      <c r="W247" s="46">
        <f>IFERROR(VLOOKUP(D247,Pivot!$B$4:$H$2181,5,0),"")</f>
        <v>0.85809999999999997</v>
      </c>
      <c r="X247" s="51">
        <f>IFERROR(VLOOKUP(D247,Pivot!$B$4:$H$2181,6,0),"")</f>
        <v>0</v>
      </c>
      <c r="Y247" s="46">
        <f>IFERROR(VLOOKUP(D247,Pivot!$B$4:$H$2181,7,0),"")</f>
        <v>0.85809999999999997</v>
      </c>
    </row>
    <row r="248" spans="1:25" ht="15" customHeight="1" outlineLevel="2">
      <c r="A248" s="10" t="str">
        <f>VLOOKUP(D248,'Current OBD'!$B$6:$K$2185,4,0)</f>
        <v>Clark</v>
      </c>
      <c r="B248" s="10" t="str">
        <f>VLOOKUP(D248,'Current OBD'!$B$6:$K$2185,3,0)</f>
        <v>06-114</v>
      </c>
      <c r="C248" s="9" t="str">
        <f>VLOOKUP(D248,'Current OBD'!$B$6:$K$2185,2,0)</f>
        <v>Evergreen School District - Clark</v>
      </c>
      <c r="D248" s="24">
        <v>661281</v>
      </c>
      <c r="E248" s="9" t="str">
        <f>VLOOKUP(D248,'Current OBD'!$B$6:$K$2185,10,0)</f>
        <v>Legacy High School</v>
      </c>
      <c r="F248" s="11" t="str">
        <f>IF(VLOOKUP(D248,'Current OBD'!$B$6:$AK$2185,23,0)="Yes","PK"," ")</f>
        <v xml:space="preserve"> </v>
      </c>
      <c r="G248" s="11" t="str">
        <f>IF(VLOOKUP(D248,'Current OBD'!$B$6:$AK$2185,24,0)="Yes","K"," ")</f>
        <v xml:space="preserve"> </v>
      </c>
      <c r="H248" s="11" t="str">
        <f>IF(VLOOKUP(D248,'Current OBD'!$B$6:$AK$2185,25,0)="Yes",1," ")</f>
        <v xml:space="preserve"> </v>
      </c>
      <c r="I248" s="11" t="str">
        <f>IF(VLOOKUP(D248,'Current OBD'!$B$6:$AK$2185,26,0)="Yes","2"," ")</f>
        <v xml:space="preserve"> </v>
      </c>
      <c r="J248" s="11" t="str">
        <f>IF(VLOOKUP(D248,'Current OBD'!$B$6:$AK$2185,27,0)="Yes","3"," ")</f>
        <v xml:space="preserve"> </v>
      </c>
      <c r="K248" s="11" t="str">
        <f>IF(VLOOKUP(D248,'Current OBD'!$B$6:$AK$2185,28,0)="Yes","4"," ")</f>
        <v xml:space="preserve"> </v>
      </c>
      <c r="L248" s="11" t="str">
        <f>IF(VLOOKUP(D248,'Current OBD'!$B$6:$AK$2185,29,0)="Yes","5"," ")</f>
        <v xml:space="preserve"> </v>
      </c>
      <c r="M248" s="11" t="str">
        <f>IF(VLOOKUP(D248,'Current OBD'!$B$6:$AK$2185,30,0)="Yes","6"," ")</f>
        <v xml:space="preserve"> </v>
      </c>
      <c r="N248" s="11" t="str">
        <f>IF(VLOOKUP(D248,'Current OBD'!$B$6:$AK$2185,31,0)="Yes","7"," ")</f>
        <v xml:space="preserve"> </v>
      </c>
      <c r="O248" s="11" t="str">
        <f>IF(VLOOKUP(D248,'Current OBD'!$B$6:$AK$2185,32,0)="Yes","8"," ")</f>
        <v xml:space="preserve"> </v>
      </c>
      <c r="P248" s="11" t="str">
        <f>IF(VLOOKUP(D248,'Current OBD'!$B$6:$AK$2185,33,0)="Yes","9"," ")</f>
        <v>9</v>
      </c>
      <c r="Q248" s="11" t="str">
        <f>IF(VLOOKUP(D248,'Current OBD'!$B$6:$AK$2185,34,0)="Yes","10"," ")</f>
        <v>10</v>
      </c>
      <c r="R248" s="11" t="str">
        <f>IF(VLOOKUP(D248,'Current OBD'!$B$6:$AK$2185,35,0)="Yes","11"," ")</f>
        <v>11</v>
      </c>
      <c r="S248" s="11" t="str">
        <f>IF(VLOOKUP(D248,'Current OBD'!$B$6:$AK$2185,36,0)="Yes","12"," ")</f>
        <v>12</v>
      </c>
      <c r="T248" s="13">
        <f>VLOOKUP(D248,Pivot!$B$4:$F$2181,2,0)</f>
        <v>373</v>
      </c>
      <c r="U248" s="13">
        <f>VLOOKUP(D248,Pivot!$B$4:$F$2181,3,0)</f>
        <v>0</v>
      </c>
      <c r="V248" s="13">
        <f>VLOOKUP(D248,Pivot!$B$4:$F$2181,4,0)</f>
        <v>459</v>
      </c>
      <c r="W248" s="46">
        <f>IFERROR(VLOOKUP(D248,Pivot!$B$4:$H$2181,5,0),"")</f>
        <v>0.81259999999999999</v>
      </c>
      <c r="X248" s="51">
        <f>IFERROR(VLOOKUP(D248,Pivot!$B$4:$H$2181,6,0),"")</f>
        <v>0</v>
      </c>
      <c r="Y248" s="46">
        <f>IFERROR(VLOOKUP(D248,Pivot!$B$4:$H$2181,7,0),"")</f>
        <v>0.81259999999999999</v>
      </c>
    </row>
    <row r="249" spans="1:25" ht="15" customHeight="1" outlineLevel="2">
      <c r="A249" s="10" t="str">
        <f>VLOOKUP(D249,'Current OBD'!$B$6:$K$2185,4,0)</f>
        <v>Clark</v>
      </c>
      <c r="B249" s="10" t="str">
        <f>VLOOKUP(D249,'Current OBD'!$B$6:$K$2185,3,0)</f>
        <v>06-114</v>
      </c>
      <c r="C249" s="9" t="str">
        <f>VLOOKUP(D249,'Current OBD'!$B$6:$K$2185,2,0)</f>
        <v>Evergreen School District - Clark</v>
      </c>
      <c r="D249" s="24">
        <v>661264</v>
      </c>
      <c r="E249" s="9" t="str">
        <f>VLOOKUP(D249,'Current OBD'!$B$6:$K$2185,10,0)</f>
        <v>Marrion Elementary</v>
      </c>
      <c r="F249" s="11" t="str">
        <f>IF(VLOOKUP(D249,'Current OBD'!$B$6:$AK$2185,23,0)="Yes","PK"," ")</f>
        <v>PK</v>
      </c>
      <c r="G249" s="11" t="str">
        <f>IF(VLOOKUP(D249,'Current OBD'!$B$6:$AK$2185,24,0)="Yes","K"," ")</f>
        <v>K</v>
      </c>
      <c r="H249" s="11">
        <f>IF(VLOOKUP(D249,'Current OBD'!$B$6:$AK$2185,25,0)="Yes",1," ")</f>
        <v>1</v>
      </c>
      <c r="I249" s="11" t="str">
        <f>IF(VLOOKUP(D249,'Current OBD'!$B$6:$AK$2185,26,0)="Yes","2"," ")</f>
        <v>2</v>
      </c>
      <c r="J249" s="11" t="str">
        <f>IF(VLOOKUP(D249,'Current OBD'!$B$6:$AK$2185,27,0)="Yes","3"," ")</f>
        <v>3</v>
      </c>
      <c r="K249" s="11" t="str">
        <f>IF(VLOOKUP(D249,'Current OBD'!$B$6:$AK$2185,28,0)="Yes","4"," ")</f>
        <v>4</v>
      </c>
      <c r="L249" s="11" t="str">
        <f>IF(VLOOKUP(D249,'Current OBD'!$B$6:$AK$2185,29,0)="Yes","5"," ")</f>
        <v>5</v>
      </c>
      <c r="M249" s="11" t="str">
        <f>IF(VLOOKUP(D249,'Current OBD'!$B$6:$AK$2185,30,0)="Yes","6"," ")</f>
        <v xml:space="preserve"> </v>
      </c>
      <c r="N249" s="11" t="str">
        <f>IF(VLOOKUP(D249,'Current OBD'!$B$6:$AK$2185,31,0)="Yes","7"," ")</f>
        <v xml:space="preserve"> </v>
      </c>
      <c r="O249" s="11" t="str">
        <f>IF(VLOOKUP(D249,'Current OBD'!$B$6:$AK$2185,32,0)="Yes","8"," ")</f>
        <v xml:space="preserve"> </v>
      </c>
      <c r="P249" s="11" t="str">
        <f>IF(VLOOKUP(D249,'Current OBD'!$B$6:$AK$2185,33,0)="Yes","9"," ")</f>
        <v xml:space="preserve"> </v>
      </c>
      <c r="Q249" s="11" t="str">
        <f>IF(VLOOKUP(D249,'Current OBD'!$B$6:$AK$2185,34,0)="Yes","10"," ")</f>
        <v xml:space="preserve"> </v>
      </c>
      <c r="R249" s="11" t="str">
        <f>IF(VLOOKUP(D249,'Current OBD'!$B$6:$AK$2185,35,0)="Yes","11"," ")</f>
        <v xml:space="preserve"> </v>
      </c>
      <c r="S249" s="11" t="str">
        <f>IF(VLOOKUP(D249,'Current OBD'!$B$6:$AK$2185,36,0)="Yes","12"," ")</f>
        <v xml:space="preserve"> </v>
      </c>
      <c r="T249" s="13">
        <f>VLOOKUP(D249,Pivot!$B$4:$F$2181,2,0)</f>
        <v>404</v>
      </c>
      <c r="U249" s="13">
        <f>VLOOKUP(D249,Pivot!$B$4:$F$2181,3,0)</f>
        <v>0</v>
      </c>
      <c r="V249" s="13">
        <f>VLOOKUP(D249,Pivot!$B$4:$F$2181,4,0)</f>
        <v>527</v>
      </c>
      <c r="W249" s="46">
        <f>IFERROR(VLOOKUP(D249,Pivot!$B$4:$H$2181,5,0),"")</f>
        <v>0.76659999999999995</v>
      </c>
      <c r="X249" s="51">
        <f>IFERROR(VLOOKUP(D249,Pivot!$B$4:$H$2181,6,0),"")</f>
        <v>0</v>
      </c>
      <c r="Y249" s="46">
        <f>IFERROR(VLOOKUP(D249,Pivot!$B$4:$H$2181,7,0),"")</f>
        <v>0.76659999999999995</v>
      </c>
    </row>
    <row r="250" spans="1:25" ht="15" customHeight="1" outlineLevel="2">
      <c r="A250" s="10" t="str">
        <f>VLOOKUP(D250,'Current OBD'!$B$6:$K$2185,4,0)</f>
        <v>Clark</v>
      </c>
      <c r="B250" s="10" t="str">
        <f>VLOOKUP(D250,'Current OBD'!$B$6:$K$2185,3,0)</f>
        <v>06-114</v>
      </c>
      <c r="C250" s="9" t="str">
        <f>VLOOKUP(D250,'Current OBD'!$B$6:$K$2185,2,0)</f>
        <v>Evergreen School District - Clark</v>
      </c>
      <c r="D250" s="24">
        <v>661265</v>
      </c>
      <c r="E250" s="9" t="str">
        <f>VLOOKUP(D250,'Current OBD'!$B$6:$K$2185,10,0)</f>
        <v>Mill Plain Elementary</v>
      </c>
      <c r="F250" s="11" t="str">
        <f>IF(VLOOKUP(D250,'Current OBD'!$B$6:$AK$2185,23,0)="Yes","PK"," ")</f>
        <v>PK</v>
      </c>
      <c r="G250" s="11" t="str">
        <f>IF(VLOOKUP(D250,'Current OBD'!$B$6:$AK$2185,24,0)="Yes","K"," ")</f>
        <v>K</v>
      </c>
      <c r="H250" s="11">
        <f>IF(VLOOKUP(D250,'Current OBD'!$B$6:$AK$2185,25,0)="Yes",1," ")</f>
        <v>1</v>
      </c>
      <c r="I250" s="11" t="str">
        <f>IF(VLOOKUP(D250,'Current OBD'!$B$6:$AK$2185,26,0)="Yes","2"," ")</f>
        <v>2</v>
      </c>
      <c r="J250" s="11" t="str">
        <f>IF(VLOOKUP(D250,'Current OBD'!$B$6:$AK$2185,27,0)="Yes","3"," ")</f>
        <v>3</v>
      </c>
      <c r="K250" s="11" t="str">
        <f>IF(VLOOKUP(D250,'Current OBD'!$B$6:$AK$2185,28,0)="Yes","4"," ")</f>
        <v>4</v>
      </c>
      <c r="L250" s="11" t="str">
        <f>IF(VLOOKUP(D250,'Current OBD'!$B$6:$AK$2185,29,0)="Yes","5"," ")</f>
        <v>5</v>
      </c>
      <c r="M250" s="11" t="str">
        <f>IF(VLOOKUP(D250,'Current OBD'!$B$6:$AK$2185,30,0)="Yes","6"," ")</f>
        <v xml:space="preserve"> </v>
      </c>
      <c r="N250" s="11" t="str">
        <f>IF(VLOOKUP(D250,'Current OBD'!$B$6:$AK$2185,31,0)="Yes","7"," ")</f>
        <v xml:space="preserve"> </v>
      </c>
      <c r="O250" s="11" t="str">
        <f>IF(VLOOKUP(D250,'Current OBD'!$B$6:$AK$2185,32,0)="Yes","8"," ")</f>
        <v xml:space="preserve"> </v>
      </c>
      <c r="P250" s="11" t="str">
        <f>IF(VLOOKUP(D250,'Current OBD'!$B$6:$AK$2185,33,0)="Yes","9"," ")</f>
        <v xml:space="preserve"> </v>
      </c>
      <c r="Q250" s="11" t="str">
        <f>IF(VLOOKUP(D250,'Current OBD'!$B$6:$AK$2185,34,0)="Yes","10"," ")</f>
        <v xml:space="preserve"> </v>
      </c>
      <c r="R250" s="11" t="str">
        <f>IF(VLOOKUP(D250,'Current OBD'!$B$6:$AK$2185,35,0)="Yes","11"," ")</f>
        <v xml:space="preserve"> </v>
      </c>
      <c r="S250" s="11" t="str">
        <f>IF(VLOOKUP(D250,'Current OBD'!$B$6:$AK$2185,36,0)="Yes","12"," ")</f>
        <v xml:space="preserve"> </v>
      </c>
      <c r="T250" s="13">
        <f>VLOOKUP(D250,Pivot!$B$4:$F$2181,2,0)</f>
        <v>250</v>
      </c>
      <c r="U250" s="13">
        <f>VLOOKUP(D250,Pivot!$B$4:$F$2181,3,0)</f>
        <v>0</v>
      </c>
      <c r="V250" s="13">
        <f>VLOOKUP(D250,Pivot!$B$4:$F$2181,4,0)</f>
        <v>286</v>
      </c>
      <c r="W250" s="46">
        <f>IFERROR(VLOOKUP(D250,Pivot!$B$4:$H$2181,5,0),"")</f>
        <v>0.87409999999999999</v>
      </c>
      <c r="X250" s="51">
        <f>IFERROR(VLOOKUP(D250,Pivot!$B$4:$H$2181,6,0),"")</f>
        <v>0</v>
      </c>
      <c r="Y250" s="46">
        <f>IFERROR(VLOOKUP(D250,Pivot!$B$4:$H$2181,7,0),"")</f>
        <v>0.87409999999999999</v>
      </c>
    </row>
    <row r="251" spans="1:25" ht="15" customHeight="1" outlineLevel="2">
      <c r="A251" s="10" t="str">
        <f>VLOOKUP(D251,'Current OBD'!$B$6:$K$2185,4,0)</f>
        <v>Clark</v>
      </c>
      <c r="B251" s="10" t="str">
        <f>VLOOKUP(D251,'Current OBD'!$B$6:$K$2185,3,0)</f>
        <v>06-114</v>
      </c>
      <c r="C251" s="9" t="str">
        <f>VLOOKUP(D251,'Current OBD'!$B$6:$K$2185,2,0)</f>
        <v>Evergreen School District - Clark</v>
      </c>
      <c r="D251" s="24">
        <v>661279</v>
      </c>
      <c r="E251" s="9" t="str">
        <f>VLOOKUP(D251,'Current OBD'!$B$6:$K$2185,10,0)</f>
        <v>Mountain View High School</v>
      </c>
      <c r="F251" s="11" t="str">
        <f>IF(VLOOKUP(D251,'Current OBD'!$B$6:$AK$2185,23,0)="Yes","PK"," ")</f>
        <v xml:space="preserve"> </v>
      </c>
      <c r="G251" s="11" t="str">
        <f>IF(VLOOKUP(D251,'Current OBD'!$B$6:$AK$2185,24,0)="Yes","K"," ")</f>
        <v xml:space="preserve"> </v>
      </c>
      <c r="H251" s="11" t="str">
        <f>IF(VLOOKUP(D251,'Current OBD'!$B$6:$AK$2185,25,0)="Yes",1," ")</f>
        <v xml:space="preserve"> </v>
      </c>
      <c r="I251" s="11" t="str">
        <f>IF(VLOOKUP(D251,'Current OBD'!$B$6:$AK$2185,26,0)="Yes","2"," ")</f>
        <v xml:space="preserve"> </v>
      </c>
      <c r="J251" s="11" t="str">
        <f>IF(VLOOKUP(D251,'Current OBD'!$B$6:$AK$2185,27,0)="Yes","3"," ")</f>
        <v xml:space="preserve"> </v>
      </c>
      <c r="K251" s="11" t="str">
        <f>IF(VLOOKUP(D251,'Current OBD'!$B$6:$AK$2185,28,0)="Yes","4"," ")</f>
        <v xml:space="preserve"> </v>
      </c>
      <c r="L251" s="11" t="str">
        <f>IF(VLOOKUP(D251,'Current OBD'!$B$6:$AK$2185,29,0)="Yes","5"," ")</f>
        <v xml:space="preserve"> </v>
      </c>
      <c r="M251" s="11" t="str">
        <f>IF(VLOOKUP(D251,'Current OBD'!$B$6:$AK$2185,30,0)="Yes","6"," ")</f>
        <v xml:space="preserve"> </v>
      </c>
      <c r="N251" s="11" t="str">
        <f>IF(VLOOKUP(D251,'Current OBD'!$B$6:$AK$2185,31,0)="Yes","7"," ")</f>
        <v xml:space="preserve"> </v>
      </c>
      <c r="O251" s="11" t="str">
        <f>IF(VLOOKUP(D251,'Current OBD'!$B$6:$AK$2185,32,0)="Yes","8"," ")</f>
        <v xml:space="preserve"> </v>
      </c>
      <c r="P251" s="11" t="str">
        <f>IF(VLOOKUP(D251,'Current OBD'!$B$6:$AK$2185,33,0)="Yes","9"," ")</f>
        <v>9</v>
      </c>
      <c r="Q251" s="11" t="str">
        <f>IF(VLOOKUP(D251,'Current OBD'!$B$6:$AK$2185,34,0)="Yes","10"," ")</f>
        <v>10</v>
      </c>
      <c r="R251" s="11" t="str">
        <f>IF(VLOOKUP(D251,'Current OBD'!$B$6:$AK$2185,35,0)="Yes","11"," ")</f>
        <v>11</v>
      </c>
      <c r="S251" s="11" t="str">
        <f>IF(VLOOKUP(D251,'Current OBD'!$B$6:$AK$2185,36,0)="Yes","12"," ")</f>
        <v>12</v>
      </c>
      <c r="T251" s="13">
        <f>VLOOKUP(D251,Pivot!$B$4:$F$2181,2,0)</f>
        <v>916</v>
      </c>
      <c r="U251" s="13">
        <f>VLOOKUP(D251,Pivot!$B$4:$F$2181,3,0)</f>
        <v>0</v>
      </c>
      <c r="V251" s="13">
        <f>VLOOKUP(D251,Pivot!$B$4:$F$2181,4,0)</f>
        <v>1593</v>
      </c>
      <c r="W251" s="46">
        <f>IFERROR(VLOOKUP(D251,Pivot!$B$4:$H$2181,5,0),"")</f>
        <v>0.57499999999999996</v>
      </c>
      <c r="X251" s="51">
        <f>IFERROR(VLOOKUP(D251,Pivot!$B$4:$H$2181,6,0),"")</f>
        <v>0</v>
      </c>
      <c r="Y251" s="46">
        <f>IFERROR(VLOOKUP(D251,Pivot!$B$4:$H$2181,7,0),"")</f>
        <v>0.57499999999999996</v>
      </c>
    </row>
    <row r="252" spans="1:25" ht="15" customHeight="1" outlineLevel="2">
      <c r="A252" s="10" t="str">
        <f>VLOOKUP(D252,'Current OBD'!$B$6:$K$2185,4,0)</f>
        <v>Clark</v>
      </c>
      <c r="B252" s="10" t="str">
        <f>VLOOKUP(D252,'Current OBD'!$B$6:$K$2185,3,0)</f>
        <v>06-114</v>
      </c>
      <c r="C252" s="9" t="str">
        <f>VLOOKUP(D252,'Current OBD'!$B$6:$K$2185,2,0)</f>
        <v>Evergreen School District - Clark</v>
      </c>
      <c r="D252" s="24">
        <v>663373</v>
      </c>
      <c r="E252" s="9" t="str">
        <f>VLOOKUP(D252,'Current OBD'!$B$6:$K$2185,10,0)</f>
        <v>Orchards Elementary School</v>
      </c>
      <c r="F252" s="11" t="str">
        <f>IF(VLOOKUP(D252,'Current OBD'!$B$6:$AK$2185,23,0)="Yes","PK"," ")</f>
        <v>PK</v>
      </c>
      <c r="G252" s="11" t="str">
        <f>IF(VLOOKUP(D252,'Current OBD'!$B$6:$AK$2185,24,0)="Yes","K"," ")</f>
        <v>K</v>
      </c>
      <c r="H252" s="11">
        <f>IF(VLOOKUP(D252,'Current OBD'!$B$6:$AK$2185,25,0)="Yes",1," ")</f>
        <v>1</v>
      </c>
      <c r="I252" s="11" t="str">
        <f>IF(VLOOKUP(D252,'Current OBD'!$B$6:$AK$2185,26,0)="Yes","2"," ")</f>
        <v>2</v>
      </c>
      <c r="J252" s="11" t="str">
        <f>IF(VLOOKUP(D252,'Current OBD'!$B$6:$AK$2185,27,0)="Yes","3"," ")</f>
        <v>3</v>
      </c>
      <c r="K252" s="11" t="str">
        <f>IF(VLOOKUP(D252,'Current OBD'!$B$6:$AK$2185,28,0)="Yes","4"," ")</f>
        <v>4</v>
      </c>
      <c r="L252" s="11" t="str">
        <f>IF(VLOOKUP(D252,'Current OBD'!$B$6:$AK$2185,29,0)="Yes","5"," ")</f>
        <v>5</v>
      </c>
      <c r="M252" s="11" t="str">
        <f>IF(VLOOKUP(D252,'Current OBD'!$B$6:$AK$2185,30,0)="Yes","6"," ")</f>
        <v xml:space="preserve"> </v>
      </c>
      <c r="N252" s="11" t="str">
        <f>IF(VLOOKUP(D252,'Current OBD'!$B$6:$AK$2185,31,0)="Yes","7"," ")</f>
        <v xml:space="preserve"> </v>
      </c>
      <c r="O252" s="11" t="str">
        <f>IF(VLOOKUP(D252,'Current OBD'!$B$6:$AK$2185,32,0)="Yes","8"," ")</f>
        <v xml:space="preserve"> </v>
      </c>
      <c r="P252" s="11" t="str">
        <f>IF(VLOOKUP(D252,'Current OBD'!$B$6:$AK$2185,33,0)="Yes","9"," ")</f>
        <v xml:space="preserve"> </v>
      </c>
      <c r="Q252" s="11" t="str">
        <f>IF(VLOOKUP(D252,'Current OBD'!$B$6:$AK$2185,34,0)="Yes","10"," ")</f>
        <v xml:space="preserve"> </v>
      </c>
      <c r="R252" s="11" t="str">
        <f>IF(VLOOKUP(D252,'Current OBD'!$B$6:$AK$2185,35,0)="Yes","11"," ")</f>
        <v xml:space="preserve"> </v>
      </c>
      <c r="S252" s="11" t="str">
        <f>IF(VLOOKUP(D252,'Current OBD'!$B$6:$AK$2185,36,0)="Yes","12"," ")</f>
        <v xml:space="preserve"> </v>
      </c>
      <c r="T252" s="13">
        <f>VLOOKUP(D252,Pivot!$B$4:$F$2181,2,0)</f>
        <v>381</v>
      </c>
      <c r="U252" s="13">
        <f>VLOOKUP(D252,Pivot!$B$4:$F$2181,3,0)</f>
        <v>0</v>
      </c>
      <c r="V252" s="13">
        <f>VLOOKUP(D252,Pivot!$B$4:$F$2181,4,0)</f>
        <v>409</v>
      </c>
      <c r="W252" s="46">
        <f>IFERROR(VLOOKUP(D252,Pivot!$B$4:$H$2181,5,0),"")</f>
        <v>0.93149999999999999</v>
      </c>
      <c r="X252" s="51">
        <f>IFERROR(VLOOKUP(D252,Pivot!$B$4:$H$2181,6,0),"")</f>
        <v>0</v>
      </c>
      <c r="Y252" s="46">
        <f>IFERROR(VLOOKUP(D252,Pivot!$B$4:$H$2181,7,0),"")</f>
        <v>0.93149999999999999</v>
      </c>
    </row>
    <row r="253" spans="1:25" ht="15" customHeight="1" outlineLevel="2">
      <c r="A253" s="10" t="str">
        <f>VLOOKUP(D253,'Current OBD'!$B$6:$K$2185,4,0)</f>
        <v>Clark</v>
      </c>
      <c r="B253" s="10" t="str">
        <f>VLOOKUP(D253,'Current OBD'!$B$6:$K$2185,3,0)</f>
        <v>06-114</v>
      </c>
      <c r="C253" s="9" t="str">
        <f>VLOOKUP(D253,'Current OBD'!$B$6:$K$2185,2,0)</f>
        <v>Evergreen School District - Clark</v>
      </c>
      <c r="D253" s="24">
        <v>661275</v>
      </c>
      <c r="E253" s="9" t="str">
        <f>VLOOKUP(D253,'Current OBD'!$B$6:$K$2185,10,0)</f>
        <v>Pacific Middle School</v>
      </c>
      <c r="F253" s="11" t="str">
        <f>IF(VLOOKUP(D253,'Current OBD'!$B$6:$AK$2185,23,0)="Yes","PK"," ")</f>
        <v xml:space="preserve"> </v>
      </c>
      <c r="G253" s="11" t="str">
        <f>IF(VLOOKUP(D253,'Current OBD'!$B$6:$AK$2185,24,0)="Yes","K"," ")</f>
        <v xml:space="preserve"> </v>
      </c>
      <c r="H253" s="11" t="str">
        <f>IF(VLOOKUP(D253,'Current OBD'!$B$6:$AK$2185,25,0)="Yes",1," ")</f>
        <v xml:space="preserve"> </v>
      </c>
      <c r="I253" s="11" t="str">
        <f>IF(VLOOKUP(D253,'Current OBD'!$B$6:$AK$2185,26,0)="Yes","2"," ")</f>
        <v xml:space="preserve"> </v>
      </c>
      <c r="J253" s="11" t="str">
        <f>IF(VLOOKUP(D253,'Current OBD'!$B$6:$AK$2185,27,0)="Yes","3"," ")</f>
        <v xml:space="preserve"> </v>
      </c>
      <c r="K253" s="11" t="str">
        <f>IF(VLOOKUP(D253,'Current OBD'!$B$6:$AK$2185,28,0)="Yes","4"," ")</f>
        <v xml:space="preserve"> </v>
      </c>
      <c r="L253" s="11" t="str">
        <f>IF(VLOOKUP(D253,'Current OBD'!$B$6:$AK$2185,29,0)="Yes","5"," ")</f>
        <v xml:space="preserve"> </v>
      </c>
      <c r="M253" s="11" t="str">
        <f>IF(VLOOKUP(D253,'Current OBD'!$B$6:$AK$2185,30,0)="Yes","6"," ")</f>
        <v>6</v>
      </c>
      <c r="N253" s="11" t="str">
        <f>IF(VLOOKUP(D253,'Current OBD'!$B$6:$AK$2185,31,0)="Yes","7"," ")</f>
        <v>7</v>
      </c>
      <c r="O253" s="11" t="str">
        <f>IF(VLOOKUP(D253,'Current OBD'!$B$6:$AK$2185,32,0)="Yes","8"," ")</f>
        <v>8</v>
      </c>
      <c r="P253" s="11" t="str">
        <f>IF(VLOOKUP(D253,'Current OBD'!$B$6:$AK$2185,33,0)="Yes","9"," ")</f>
        <v xml:space="preserve"> </v>
      </c>
      <c r="Q253" s="11" t="str">
        <f>IF(VLOOKUP(D253,'Current OBD'!$B$6:$AK$2185,34,0)="Yes","10"," ")</f>
        <v xml:space="preserve"> </v>
      </c>
      <c r="R253" s="11" t="str">
        <f>IF(VLOOKUP(D253,'Current OBD'!$B$6:$AK$2185,35,0)="Yes","11"," ")</f>
        <v xml:space="preserve"> </v>
      </c>
      <c r="S253" s="11" t="str">
        <f>IF(VLOOKUP(D253,'Current OBD'!$B$6:$AK$2185,36,0)="Yes","12"," ")</f>
        <v xml:space="preserve"> </v>
      </c>
      <c r="T253" s="13">
        <f>VLOOKUP(D253,Pivot!$B$4:$F$2181,2,0)</f>
        <v>493</v>
      </c>
      <c r="U253" s="13">
        <f>VLOOKUP(D253,Pivot!$B$4:$F$2181,3,0)</f>
        <v>0</v>
      </c>
      <c r="V253" s="13">
        <f>VLOOKUP(D253,Pivot!$B$4:$F$2181,4,0)</f>
        <v>874</v>
      </c>
      <c r="W253" s="46">
        <f>IFERROR(VLOOKUP(D253,Pivot!$B$4:$H$2181,5,0),"")</f>
        <v>0.56410000000000005</v>
      </c>
      <c r="X253" s="51">
        <f>IFERROR(VLOOKUP(D253,Pivot!$B$4:$H$2181,6,0),"")</f>
        <v>0</v>
      </c>
      <c r="Y253" s="46">
        <f>IFERROR(VLOOKUP(D253,Pivot!$B$4:$H$2181,7,0),"")</f>
        <v>0.56410000000000005</v>
      </c>
    </row>
    <row r="254" spans="1:25" ht="15" customHeight="1" outlineLevel="2">
      <c r="A254" s="10" t="str">
        <f>VLOOKUP(D254,'Current OBD'!$B$6:$K$2185,4,0)</f>
        <v>Clark</v>
      </c>
      <c r="B254" s="10" t="str">
        <f>VLOOKUP(D254,'Current OBD'!$B$6:$K$2185,3,0)</f>
        <v>06-114</v>
      </c>
      <c r="C254" s="9" t="str">
        <f>VLOOKUP(D254,'Current OBD'!$B$6:$K$2185,2,0)</f>
        <v>Evergreen School District - Clark</v>
      </c>
      <c r="D254" s="24">
        <v>661267</v>
      </c>
      <c r="E254" s="9" t="str">
        <f>VLOOKUP(D254,'Current OBD'!$B$6:$K$2185,10,0)</f>
        <v>Pioneer Elementary</v>
      </c>
      <c r="F254" s="11" t="str">
        <f>IF(VLOOKUP(D254,'Current OBD'!$B$6:$AK$2185,23,0)="Yes","PK"," ")</f>
        <v>PK</v>
      </c>
      <c r="G254" s="11" t="str">
        <f>IF(VLOOKUP(D254,'Current OBD'!$B$6:$AK$2185,24,0)="Yes","K"," ")</f>
        <v>K</v>
      </c>
      <c r="H254" s="11">
        <f>IF(VLOOKUP(D254,'Current OBD'!$B$6:$AK$2185,25,0)="Yes",1," ")</f>
        <v>1</v>
      </c>
      <c r="I254" s="11" t="str">
        <f>IF(VLOOKUP(D254,'Current OBD'!$B$6:$AK$2185,26,0)="Yes","2"," ")</f>
        <v>2</v>
      </c>
      <c r="J254" s="11" t="str">
        <f>IF(VLOOKUP(D254,'Current OBD'!$B$6:$AK$2185,27,0)="Yes","3"," ")</f>
        <v>3</v>
      </c>
      <c r="K254" s="11" t="str">
        <f>IF(VLOOKUP(D254,'Current OBD'!$B$6:$AK$2185,28,0)="Yes","4"," ")</f>
        <v>4</v>
      </c>
      <c r="L254" s="11" t="str">
        <f>IF(VLOOKUP(D254,'Current OBD'!$B$6:$AK$2185,29,0)="Yes","5"," ")</f>
        <v>5</v>
      </c>
      <c r="M254" s="11" t="str">
        <f>IF(VLOOKUP(D254,'Current OBD'!$B$6:$AK$2185,30,0)="Yes","6"," ")</f>
        <v xml:space="preserve"> </v>
      </c>
      <c r="N254" s="11" t="str">
        <f>IF(VLOOKUP(D254,'Current OBD'!$B$6:$AK$2185,31,0)="Yes","7"," ")</f>
        <v xml:space="preserve"> </v>
      </c>
      <c r="O254" s="11" t="str">
        <f>IF(VLOOKUP(D254,'Current OBD'!$B$6:$AK$2185,32,0)="Yes","8"," ")</f>
        <v xml:space="preserve"> </v>
      </c>
      <c r="P254" s="11" t="str">
        <f>IF(VLOOKUP(D254,'Current OBD'!$B$6:$AK$2185,33,0)="Yes","9"," ")</f>
        <v xml:space="preserve"> </v>
      </c>
      <c r="Q254" s="11" t="str">
        <f>IF(VLOOKUP(D254,'Current OBD'!$B$6:$AK$2185,34,0)="Yes","10"," ")</f>
        <v xml:space="preserve"> </v>
      </c>
      <c r="R254" s="11" t="str">
        <f>IF(VLOOKUP(D254,'Current OBD'!$B$6:$AK$2185,35,0)="Yes","11"," ")</f>
        <v xml:space="preserve"> </v>
      </c>
      <c r="S254" s="11" t="str">
        <f>IF(VLOOKUP(D254,'Current OBD'!$B$6:$AK$2185,36,0)="Yes","12"," ")</f>
        <v xml:space="preserve"> </v>
      </c>
      <c r="T254" s="13">
        <f>VLOOKUP(D254,Pivot!$B$4:$F$2181,2,0)</f>
        <v>305</v>
      </c>
      <c r="U254" s="13">
        <f>VLOOKUP(D254,Pivot!$B$4:$F$2181,3,0)</f>
        <v>0</v>
      </c>
      <c r="V254" s="13">
        <f>VLOOKUP(D254,Pivot!$B$4:$F$2181,4,0)</f>
        <v>543</v>
      </c>
      <c r="W254" s="46">
        <f>IFERROR(VLOOKUP(D254,Pivot!$B$4:$H$2181,5,0),"")</f>
        <v>0.56169999999999998</v>
      </c>
      <c r="X254" s="51">
        <f>IFERROR(VLOOKUP(D254,Pivot!$B$4:$H$2181,6,0),"")</f>
        <v>0</v>
      </c>
      <c r="Y254" s="46">
        <f>IFERROR(VLOOKUP(D254,Pivot!$B$4:$H$2181,7,0),"")</f>
        <v>0.56169999999999998</v>
      </c>
    </row>
    <row r="255" spans="1:25" ht="15" customHeight="1" outlineLevel="2">
      <c r="A255" s="10" t="str">
        <f>VLOOKUP(D255,'Current OBD'!$B$6:$K$2185,4,0)</f>
        <v>Clark</v>
      </c>
      <c r="B255" s="10" t="str">
        <f>VLOOKUP(D255,'Current OBD'!$B$6:$K$2185,3,0)</f>
        <v>06-114</v>
      </c>
      <c r="C255" s="9" t="str">
        <f>VLOOKUP(D255,'Current OBD'!$B$6:$K$2185,2,0)</f>
        <v>Evergreen School District - Clark</v>
      </c>
      <c r="D255" s="24">
        <v>661268</v>
      </c>
      <c r="E255" s="9" t="str">
        <f>VLOOKUP(D255,'Current OBD'!$B$6:$K$2185,10,0)</f>
        <v>Riverview Elementary</v>
      </c>
      <c r="F255" s="11" t="str">
        <f>IF(VLOOKUP(D255,'Current OBD'!$B$6:$AK$2185,23,0)="Yes","PK"," ")</f>
        <v>PK</v>
      </c>
      <c r="G255" s="11" t="str">
        <f>IF(VLOOKUP(D255,'Current OBD'!$B$6:$AK$2185,24,0)="Yes","K"," ")</f>
        <v>K</v>
      </c>
      <c r="H255" s="11">
        <f>IF(VLOOKUP(D255,'Current OBD'!$B$6:$AK$2185,25,0)="Yes",1," ")</f>
        <v>1</v>
      </c>
      <c r="I255" s="11" t="str">
        <f>IF(VLOOKUP(D255,'Current OBD'!$B$6:$AK$2185,26,0)="Yes","2"," ")</f>
        <v>2</v>
      </c>
      <c r="J255" s="11" t="str">
        <f>IF(VLOOKUP(D255,'Current OBD'!$B$6:$AK$2185,27,0)="Yes","3"," ")</f>
        <v>3</v>
      </c>
      <c r="K255" s="11" t="str">
        <f>IF(VLOOKUP(D255,'Current OBD'!$B$6:$AK$2185,28,0)="Yes","4"," ")</f>
        <v>4</v>
      </c>
      <c r="L255" s="11" t="str">
        <f>IF(VLOOKUP(D255,'Current OBD'!$B$6:$AK$2185,29,0)="Yes","5"," ")</f>
        <v>5</v>
      </c>
      <c r="M255" s="11" t="str">
        <f>IF(VLOOKUP(D255,'Current OBD'!$B$6:$AK$2185,30,0)="Yes","6"," ")</f>
        <v xml:space="preserve"> </v>
      </c>
      <c r="N255" s="11" t="str">
        <f>IF(VLOOKUP(D255,'Current OBD'!$B$6:$AK$2185,31,0)="Yes","7"," ")</f>
        <v xml:space="preserve"> </v>
      </c>
      <c r="O255" s="11" t="str">
        <f>IF(VLOOKUP(D255,'Current OBD'!$B$6:$AK$2185,32,0)="Yes","8"," ")</f>
        <v xml:space="preserve"> </v>
      </c>
      <c r="P255" s="11" t="str">
        <f>IF(VLOOKUP(D255,'Current OBD'!$B$6:$AK$2185,33,0)="Yes","9"," ")</f>
        <v xml:space="preserve"> </v>
      </c>
      <c r="Q255" s="11" t="str">
        <f>IF(VLOOKUP(D255,'Current OBD'!$B$6:$AK$2185,34,0)="Yes","10"," ")</f>
        <v xml:space="preserve"> </v>
      </c>
      <c r="R255" s="11" t="str">
        <f>IF(VLOOKUP(D255,'Current OBD'!$B$6:$AK$2185,35,0)="Yes","11"," ")</f>
        <v xml:space="preserve"> </v>
      </c>
      <c r="S255" s="11" t="str">
        <f>IF(VLOOKUP(D255,'Current OBD'!$B$6:$AK$2185,36,0)="Yes","12"," ")</f>
        <v xml:space="preserve"> </v>
      </c>
      <c r="T255" s="13">
        <f>VLOOKUP(D255,Pivot!$B$4:$F$2181,2,0)</f>
        <v>203</v>
      </c>
      <c r="U255" s="13">
        <f>VLOOKUP(D255,Pivot!$B$4:$F$2181,3,0)</f>
        <v>0</v>
      </c>
      <c r="V255" s="13">
        <f>VLOOKUP(D255,Pivot!$B$4:$F$2181,4,0)</f>
        <v>323</v>
      </c>
      <c r="W255" s="46">
        <f>IFERROR(VLOOKUP(D255,Pivot!$B$4:$H$2181,5,0),"")</f>
        <v>0.62849999999999995</v>
      </c>
      <c r="X255" s="51">
        <f>IFERROR(VLOOKUP(D255,Pivot!$B$4:$H$2181,6,0),"")</f>
        <v>0</v>
      </c>
      <c r="Y255" s="46">
        <f>IFERROR(VLOOKUP(D255,Pivot!$B$4:$H$2181,7,0),"")</f>
        <v>0.62849999999999995</v>
      </c>
    </row>
    <row r="256" spans="1:25" ht="15" customHeight="1" outlineLevel="2">
      <c r="A256" s="10" t="str">
        <f>VLOOKUP(D256,'Current OBD'!$B$6:$K$2185,4,0)</f>
        <v>Clark</v>
      </c>
      <c r="B256" s="10" t="str">
        <f>VLOOKUP(D256,'Current OBD'!$B$6:$K$2185,3,0)</f>
        <v>06-114</v>
      </c>
      <c r="C256" s="9" t="str">
        <f>VLOOKUP(D256,'Current OBD'!$B$6:$K$2185,2,0)</f>
        <v>Evergreen School District - Clark</v>
      </c>
      <c r="D256" s="24">
        <v>661276</v>
      </c>
      <c r="E256" s="9" t="str">
        <f>VLOOKUP(D256,'Current OBD'!$B$6:$K$2185,10,0)</f>
        <v>Shahala Middle School</v>
      </c>
      <c r="F256" s="11" t="str">
        <f>IF(VLOOKUP(D256,'Current OBD'!$B$6:$AK$2185,23,0)="Yes","PK"," ")</f>
        <v xml:space="preserve"> </v>
      </c>
      <c r="G256" s="11" t="str">
        <f>IF(VLOOKUP(D256,'Current OBD'!$B$6:$AK$2185,24,0)="Yes","K"," ")</f>
        <v xml:space="preserve"> </v>
      </c>
      <c r="H256" s="11" t="str">
        <f>IF(VLOOKUP(D256,'Current OBD'!$B$6:$AK$2185,25,0)="Yes",1," ")</f>
        <v xml:space="preserve"> </v>
      </c>
      <c r="I256" s="11" t="str">
        <f>IF(VLOOKUP(D256,'Current OBD'!$B$6:$AK$2185,26,0)="Yes","2"," ")</f>
        <v xml:space="preserve"> </v>
      </c>
      <c r="J256" s="11" t="str">
        <f>IF(VLOOKUP(D256,'Current OBD'!$B$6:$AK$2185,27,0)="Yes","3"," ")</f>
        <v xml:space="preserve"> </v>
      </c>
      <c r="K256" s="11" t="str">
        <f>IF(VLOOKUP(D256,'Current OBD'!$B$6:$AK$2185,28,0)="Yes","4"," ")</f>
        <v xml:space="preserve"> </v>
      </c>
      <c r="L256" s="11" t="str">
        <f>IF(VLOOKUP(D256,'Current OBD'!$B$6:$AK$2185,29,0)="Yes","5"," ")</f>
        <v xml:space="preserve"> </v>
      </c>
      <c r="M256" s="11" t="str">
        <f>IF(VLOOKUP(D256,'Current OBD'!$B$6:$AK$2185,30,0)="Yes","6"," ")</f>
        <v>6</v>
      </c>
      <c r="N256" s="11" t="str">
        <f>IF(VLOOKUP(D256,'Current OBD'!$B$6:$AK$2185,31,0)="Yes","7"," ")</f>
        <v>7</v>
      </c>
      <c r="O256" s="11" t="str">
        <f>IF(VLOOKUP(D256,'Current OBD'!$B$6:$AK$2185,32,0)="Yes","8"," ")</f>
        <v>8</v>
      </c>
      <c r="P256" s="11" t="str">
        <f>IF(VLOOKUP(D256,'Current OBD'!$B$6:$AK$2185,33,0)="Yes","9"," ")</f>
        <v xml:space="preserve"> </v>
      </c>
      <c r="Q256" s="11" t="str">
        <f>IF(VLOOKUP(D256,'Current OBD'!$B$6:$AK$2185,34,0)="Yes","10"," ")</f>
        <v xml:space="preserve"> </v>
      </c>
      <c r="R256" s="11" t="str">
        <f>IF(VLOOKUP(D256,'Current OBD'!$B$6:$AK$2185,35,0)="Yes","11"," ")</f>
        <v xml:space="preserve"> </v>
      </c>
      <c r="S256" s="11" t="str">
        <f>IF(VLOOKUP(D256,'Current OBD'!$B$6:$AK$2185,36,0)="Yes","12"," ")</f>
        <v xml:space="preserve"> </v>
      </c>
      <c r="T256" s="13">
        <f>VLOOKUP(D256,Pivot!$B$4:$F$2181,2,0)</f>
        <v>406</v>
      </c>
      <c r="U256" s="13">
        <f>VLOOKUP(D256,Pivot!$B$4:$F$2181,3,0)</f>
        <v>0</v>
      </c>
      <c r="V256" s="13">
        <f>VLOOKUP(D256,Pivot!$B$4:$F$2181,4,0)</f>
        <v>875</v>
      </c>
      <c r="W256" s="46">
        <f>IFERROR(VLOOKUP(D256,Pivot!$B$4:$H$2181,5,0),"")</f>
        <v>0.46400000000000002</v>
      </c>
      <c r="X256" s="51">
        <f>IFERROR(VLOOKUP(D256,Pivot!$B$4:$H$2181,6,0),"")</f>
        <v>0</v>
      </c>
      <c r="Y256" s="46">
        <f>IFERROR(VLOOKUP(D256,Pivot!$B$4:$H$2181,7,0),"")</f>
        <v>0.46400000000000002</v>
      </c>
    </row>
    <row r="257" spans="1:25" ht="15" customHeight="1" outlineLevel="2">
      <c r="A257" s="10" t="str">
        <f>VLOOKUP(D257,'Current OBD'!$B$6:$K$2185,4,0)</f>
        <v>Clark</v>
      </c>
      <c r="B257" s="10" t="str">
        <f>VLOOKUP(D257,'Current OBD'!$B$6:$K$2185,3,0)</f>
        <v>06-114</v>
      </c>
      <c r="C257" s="9" t="str">
        <f>VLOOKUP(D257,'Current OBD'!$B$6:$K$2185,2,0)</f>
        <v>Evergreen School District - Clark</v>
      </c>
      <c r="D257" s="24">
        <v>661269</v>
      </c>
      <c r="E257" s="9" t="str">
        <f>VLOOKUP(D257,'Current OBD'!$B$6:$K$2185,10,0)</f>
        <v>Sifton Elementary</v>
      </c>
      <c r="F257" s="11" t="str">
        <f>IF(VLOOKUP(D257,'Current OBD'!$B$6:$AK$2185,23,0)="Yes","PK"," ")</f>
        <v>PK</v>
      </c>
      <c r="G257" s="11" t="str">
        <f>IF(VLOOKUP(D257,'Current OBD'!$B$6:$AK$2185,24,0)="Yes","K"," ")</f>
        <v>K</v>
      </c>
      <c r="H257" s="11">
        <f>IF(VLOOKUP(D257,'Current OBD'!$B$6:$AK$2185,25,0)="Yes",1," ")</f>
        <v>1</v>
      </c>
      <c r="I257" s="11" t="str">
        <f>IF(VLOOKUP(D257,'Current OBD'!$B$6:$AK$2185,26,0)="Yes","2"," ")</f>
        <v>2</v>
      </c>
      <c r="J257" s="11" t="str">
        <f>IF(VLOOKUP(D257,'Current OBD'!$B$6:$AK$2185,27,0)="Yes","3"," ")</f>
        <v>3</v>
      </c>
      <c r="K257" s="11" t="str">
        <f>IF(VLOOKUP(D257,'Current OBD'!$B$6:$AK$2185,28,0)="Yes","4"," ")</f>
        <v>4</v>
      </c>
      <c r="L257" s="11" t="str">
        <f>IF(VLOOKUP(D257,'Current OBD'!$B$6:$AK$2185,29,0)="Yes","5"," ")</f>
        <v>5</v>
      </c>
      <c r="M257" s="11" t="str">
        <f>IF(VLOOKUP(D257,'Current OBD'!$B$6:$AK$2185,30,0)="Yes","6"," ")</f>
        <v xml:space="preserve"> </v>
      </c>
      <c r="N257" s="11" t="str">
        <f>IF(VLOOKUP(D257,'Current OBD'!$B$6:$AK$2185,31,0)="Yes","7"," ")</f>
        <v xml:space="preserve"> </v>
      </c>
      <c r="O257" s="11" t="str">
        <f>IF(VLOOKUP(D257,'Current OBD'!$B$6:$AK$2185,32,0)="Yes","8"," ")</f>
        <v xml:space="preserve"> </v>
      </c>
      <c r="P257" s="11" t="str">
        <f>IF(VLOOKUP(D257,'Current OBD'!$B$6:$AK$2185,33,0)="Yes","9"," ")</f>
        <v xml:space="preserve"> </v>
      </c>
      <c r="Q257" s="11" t="str">
        <f>IF(VLOOKUP(D257,'Current OBD'!$B$6:$AK$2185,34,0)="Yes","10"," ")</f>
        <v xml:space="preserve"> </v>
      </c>
      <c r="R257" s="11" t="str">
        <f>IF(VLOOKUP(D257,'Current OBD'!$B$6:$AK$2185,35,0)="Yes","11"," ")</f>
        <v xml:space="preserve"> </v>
      </c>
      <c r="S257" s="11" t="str">
        <f>IF(VLOOKUP(D257,'Current OBD'!$B$6:$AK$2185,36,0)="Yes","12"," ")</f>
        <v xml:space="preserve"> </v>
      </c>
      <c r="T257" s="13">
        <f>VLOOKUP(D257,Pivot!$B$4:$F$2181,2,0)</f>
        <v>336</v>
      </c>
      <c r="U257" s="13">
        <f>VLOOKUP(D257,Pivot!$B$4:$F$2181,3,0)</f>
        <v>0</v>
      </c>
      <c r="V257" s="13">
        <f>VLOOKUP(D257,Pivot!$B$4:$F$2181,4,0)</f>
        <v>464</v>
      </c>
      <c r="W257" s="46">
        <f>IFERROR(VLOOKUP(D257,Pivot!$B$4:$H$2181,5,0),"")</f>
        <v>0.72409999999999997</v>
      </c>
      <c r="X257" s="51">
        <f>IFERROR(VLOOKUP(D257,Pivot!$B$4:$H$2181,6,0),"")</f>
        <v>0</v>
      </c>
      <c r="Y257" s="46">
        <f>IFERROR(VLOOKUP(D257,Pivot!$B$4:$H$2181,7,0),"")</f>
        <v>0.72409999999999997</v>
      </c>
    </row>
    <row r="258" spans="1:25" ht="15" customHeight="1" outlineLevel="2">
      <c r="A258" s="10" t="str">
        <f>VLOOKUP(D258,'Current OBD'!$B$6:$K$2185,4,0)</f>
        <v>Clark</v>
      </c>
      <c r="B258" s="10" t="str">
        <f>VLOOKUP(D258,'Current OBD'!$B$6:$K$2185,3,0)</f>
        <v>06-114</v>
      </c>
      <c r="C258" s="9" t="str">
        <f>VLOOKUP(D258,'Current OBD'!$B$6:$K$2185,2,0)</f>
        <v>Evergreen School District - Clark</v>
      </c>
      <c r="D258" s="24">
        <v>661270</v>
      </c>
      <c r="E258" s="9" t="str">
        <f>VLOOKUP(D258,'Current OBD'!$B$6:$K$2185,10,0)</f>
        <v>Silver Star Elementary</v>
      </c>
      <c r="F258" s="11" t="str">
        <f>IF(VLOOKUP(D258,'Current OBD'!$B$6:$AK$2185,23,0)="Yes","PK"," ")</f>
        <v>PK</v>
      </c>
      <c r="G258" s="11" t="str">
        <f>IF(VLOOKUP(D258,'Current OBD'!$B$6:$AK$2185,24,0)="Yes","K"," ")</f>
        <v>K</v>
      </c>
      <c r="H258" s="11">
        <f>IF(VLOOKUP(D258,'Current OBD'!$B$6:$AK$2185,25,0)="Yes",1," ")</f>
        <v>1</v>
      </c>
      <c r="I258" s="11" t="str">
        <f>IF(VLOOKUP(D258,'Current OBD'!$B$6:$AK$2185,26,0)="Yes","2"," ")</f>
        <v>2</v>
      </c>
      <c r="J258" s="11" t="str">
        <f>IF(VLOOKUP(D258,'Current OBD'!$B$6:$AK$2185,27,0)="Yes","3"," ")</f>
        <v>3</v>
      </c>
      <c r="K258" s="11" t="str">
        <f>IF(VLOOKUP(D258,'Current OBD'!$B$6:$AK$2185,28,0)="Yes","4"," ")</f>
        <v>4</v>
      </c>
      <c r="L258" s="11" t="str">
        <f>IF(VLOOKUP(D258,'Current OBD'!$B$6:$AK$2185,29,0)="Yes","5"," ")</f>
        <v>5</v>
      </c>
      <c r="M258" s="11" t="str">
        <f>IF(VLOOKUP(D258,'Current OBD'!$B$6:$AK$2185,30,0)="Yes","6"," ")</f>
        <v xml:space="preserve"> </v>
      </c>
      <c r="N258" s="11" t="str">
        <f>IF(VLOOKUP(D258,'Current OBD'!$B$6:$AK$2185,31,0)="Yes","7"," ")</f>
        <v xml:space="preserve"> </v>
      </c>
      <c r="O258" s="11" t="str">
        <f>IF(VLOOKUP(D258,'Current OBD'!$B$6:$AK$2185,32,0)="Yes","8"," ")</f>
        <v xml:space="preserve"> </v>
      </c>
      <c r="P258" s="11" t="str">
        <f>IF(VLOOKUP(D258,'Current OBD'!$B$6:$AK$2185,33,0)="Yes","9"," ")</f>
        <v xml:space="preserve"> </v>
      </c>
      <c r="Q258" s="11" t="str">
        <f>IF(VLOOKUP(D258,'Current OBD'!$B$6:$AK$2185,34,0)="Yes","10"," ")</f>
        <v xml:space="preserve"> </v>
      </c>
      <c r="R258" s="11" t="str">
        <f>IF(VLOOKUP(D258,'Current OBD'!$B$6:$AK$2185,35,0)="Yes","11"," ")</f>
        <v xml:space="preserve"> </v>
      </c>
      <c r="S258" s="11" t="str">
        <f>IF(VLOOKUP(D258,'Current OBD'!$B$6:$AK$2185,36,0)="Yes","12"," ")</f>
        <v xml:space="preserve"> </v>
      </c>
      <c r="T258" s="13">
        <f>VLOOKUP(D258,Pivot!$B$4:$F$2181,2,0)</f>
        <v>312</v>
      </c>
      <c r="U258" s="13">
        <f>VLOOKUP(D258,Pivot!$B$4:$F$2181,3,0)</f>
        <v>0</v>
      </c>
      <c r="V258" s="13">
        <f>VLOOKUP(D258,Pivot!$B$4:$F$2181,4,0)</f>
        <v>425</v>
      </c>
      <c r="W258" s="46">
        <f>IFERROR(VLOOKUP(D258,Pivot!$B$4:$H$2181,5,0),"")</f>
        <v>0.73409999999999997</v>
      </c>
      <c r="X258" s="51">
        <f>IFERROR(VLOOKUP(D258,Pivot!$B$4:$H$2181,6,0),"")</f>
        <v>0</v>
      </c>
      <c r="Y258" s="46">
        <f>IFERROR(VLOOKUP(D258,Pivot!$B$4:$H$2181,7,0),"")</f>
        <v>0.73409999999999997</v>
      </c>
    </row>
    <row r="259" spans="1:25" ht="15" customHeight="1" outlineLevel="2">
      <c r="A259" s="10" t="str">
        <f>VLOOKUP(D259,'Current OBD'!$B$6:$K$2185,4,0)</f>
        <v>Clark</v>
      </c>
      <c r="B259" s="10" t="str">
        <f>VLOOKUP(D259,'Current OBD'!$B$6:$K$2185,3,0)</f>
        <v>06-114</v>
      </c>
      <c r="C259" s="9" t="str">
        <f>VLOOKUP(D259,'Current OBD'!$B$6:$K$2185,2,0)</f>
        <v>Evergreen School District - Clark</v>
      </c>
      <c r="D259" s="24">
        <v>661271</v>
      </c>
      <c r="E259" s="9" t="str">
        <f>VLOOKUP(D259,'Current OBD'!$B$6:$K$2185,10,0)</f>
        <v>Sunset Elementary</v>
      </c>
      <c r="F259" s="11" t="str">
        <f>IF(VLOOKUP(D259,'Current OBD'!$B$6:$AK$2185,23,0)="Yes","PK"," ")</f>
        <v>PK</v>
      </c>
      <c r="G259" s="11" t="str">
        <f>IF(VLOOKUP(D259,'Current OBD'!$B$6:$AK$2185,24,0)="Yes","K"," ")</f>
        <v>K</v>
      </c>
      <c r="H259" s="11">
        <f>IF(VLOOKUP(D259,'Current OBD'!$B$6:$AK$2185,25,0)="Yes",1," ")</f>
        <v>1</v>
      </c>
      <c r="I259" s="11" t="str">
        <f>IF(VLOOKUP(D259,'Current OBD'!$B$6:$AK$2185,26,0)="Yes","2"," ")</f>
        <v>2</v>
      </c>
      <c r="J259" s="11" t="str">
        <f>IF(VLOOKUP(D259,'Current OBD'!$B$6:$AK$2185,27,0)="Yes","3"," ")</f>
        <v>3</v>
      </c>
      <c r="K259" s="11" t="str">
        <f>IF(VLOOKUP(D259,'Current OBD'!$B$6:$AK$2185,28,0)="Yes","4"," ")</f>
        <v>4</v>
      </c>
      <c r="L259" s="11" t="str">
        <f>IF(VLOOKUP(D259,'Current OBD'!$B$6:$AK$2185,29,0)="Yes","5"," ")</f>
        <v>5</v>
      </c>
      <c r="M259" s="11" t="str">
        <f>IF(VLOOKUP(D259,'Current OBD'!$B$6:$AK$2185,30,0)="Yes","6"," ")</f>
        <v xml:space="preserve"> </v>
      </c>
      <c r="N259" s="11" t="str">
        <f>IF(VLOOKUP(D259,'Current OBD'!$B$6:$AK$2185,31,0)="Yes","7"," ")</f>
        <v xml:space="preserve"> </v>
      </c>
      <c r="O259" s="11" t="str">
        <f>IF(VLOOKUP(D259,'Current OBD'!$B$6:$AK$2185,32,0)="Yes","8"," ")</f>
        <v xml:space="preserve"> </v>
      </c>
      <c r="P259" s="11" t="str">
        <f>IF(VLOOKUP(D259,'Current OBD'!$B$6:$AK$2185,33,0)="Yes","9"," ")</f>
        <v xml:space="preserve"> </v>
      </c>
      <c r="Q259" s="11" t="str">
        <f>IF(VLOOKUP(D259,'Current OBD'!$B$6:$AK$2185,34,0)="Yes","10"," ")</f>
        <v xml:space="preserve"> </v>
      </c>
      <c r="R259" s="11" t="str">
        <f>IF(VLOOKUP(D259,'Current OBD'!$B$6:$AK$2185,35,0)="Yes","11"," ")</f>
        <v xml:space="preserve"> </v>
      </c>
      <c r="S259" s="11" t="str">
        <f>IF(VLOOKUP(D259,'Current OBD'!$B$6:$AK$2185,36,0)="Yes","12"," ")</f>
        <v xml:space="preserve"> </v>
      </c>
      <c r="T259" s="13">
        <f>VLOOKUP(D259,Pivot!$B$4:$F$2181,2,0)</f>
        <v>318</v>
      </c>
      <c r="U259" s="13">
        <f>VLOOKUP(D259,Pivot!$B$4:$F$2181,3,0)</f>
        <v>0</v>
      </c>
      <c r="V259" s="13">
        <f>VLOOKUP(D259,Pivot!$B$4:$F$2181,4,0)</f>
        <v>444</v>
      </c>
      <c r="W259" s="46">
        <f>IFERROR(VLOOKUP(D259,Pivot!$B$4:$H$2181,5,0),"")</f>
        <v>0.71619999999999995</v>
      </c>
      <c r="X259" s="51">
        <f>IFERROR(VLOOKUP(D259,Pivot!$B$4:$H$2181,6,0),"")</f>
        <v>0</v>
      </c>
      <c r="Y259" s="46">
        <f>IFERROR(VLOOKUP(D259,Pivot!$B$4:$H$2181,7,0),"")</f>
        <v>0.71619999999999995</v>
      </c>
    </row>
    <row r="260" spans="1:25" ht="15" customHeight="1" outlineLevel="2">
      <c r="A260" s="10" t="str">
        <f>VLOOKUP(D260,'Current OBD'!$B$6:$K$2185,4,0)</f>
        <v>Clark</v>
      </c>
      <c r="B260" s="10" t="str">
        <f>VLOOKUP(D260,'Current OBD'!$B$6:$K$2185,3,0)</f>
        <v>06-114</v>
      </c>
      <c r="C260" s="9" t="str">
        <f>VLOOKUP(D260,'Current OBD'!$B$6:$K$2185,2,0)</f>
        <v>Evergreen School District - Clark</v>
      </c>
      <c r="D260" s="24">
        <v>663841</v>
      </c>
      <c r="E260" s="9" t="str">
        <f>VLOOKUP(D260,'Current OBD'!$B$6:$K$2185,10,0)</f>
        <v>Union High School</v>
      </c>
      <c r="F260" s="11" t="str">
        <f>IF(VLOOKUP(D260,'Current OBD'!$B$6:$AK$2185,23,0)="Yes","PK"," ")</f>
        <v xml:space="preserve"> </v>
      </c>
      <c r="G260" s="11" t="str">
        <f>IF(VLOOKUP(D260,'Current OBD'!$B$6:$AK$2185,24,0)="Yes","K"," ")</f>
        <v xml:space="preserve"> </v>
      </c>
      <c r="H260" s="11" t="str">
        <f>IF(VLOOKUP(D260,'Current OBD'!$B$6:$AK$2185,25,0)="Yes",1," ")</f>
        <v xml:space="preserve"> </v>
      </c>
      <c r="I260" s="11" t="str">
        <f>IF(VLOOKUP(D260,'Current OBD'!$B$6:$AK$2185,26,0)="Yes","2"," ")</f>
        <v xml:space="preserve"> </v>
      </c>
      <c r="J260" s="11" t="str">
        <f>IF(VLOOKUP(D260,'Current OBD'!$B$6:$AK$2185,27,0)="Yes","3"," ")</f>
        <v xml:space="preserve"> </v>
      </c>
      <c r="K260" s="11" t="str">
        <f>IF(VLOOKUP(D260,'Current OBD'!$B$6:$AK$2185,28,0)="Yes","4"," ")</f>
        <v xml:space="preserve"> </v>
      </c>
      <c r="L260" s="11" t="str">
        <f>IF(VLOOKUP(D260,'Current OBD'!$B$6:$AK$2185,29,0)="Yes","5"," ")</f>
        <v xml:space="preserve"> </v>
      </c>
      <c r="M260" s="11" t="str">
        <f>IF(VLOOKUP(D260,'Current OBD'!$B$6:$AK$2185,30,0)="Yes","6"," ")</f>
        <v xml:space="preserve"> </v>
      </c>
      <c r="N260" s="11" t="str">
        <f>IF(VLOOKUP(D260,'Current OBD'!$B$6:$AK$2185,31,0)="Yes","7"," ")</f>
        <v xml:space="preserve"> </v>
      </c>
      <c r="O260" s="11" t="str">
        <f>IF(VLOOKUP(D260,'Current OBD'!$B$6:$AK$2185,32,0)="Yes","8"," ")</f>
        <v xml:space="preserve"> </v>
      </c>
      <c r="P260" s="11" t="str">
        <f>IF(VLOOKUP(D260,'Current OBD'!$B$6:$AK$2185,33,0)="Yes","9"," ")</f>
        <v>9</v>
      </c>
      <c r="Q260" s="11" t="str">
        <f>IF(VLOOKUP(D260,'Current OBD'!$B$6:$AK$2185,34,0)="Yes","10"," ")</f>
        <v>10</v>
      </c>
      <c r="R260" s="11" t="str">
        <f>IF(VLOOKUP(D260,'Current OBD'!$B$6:$AK$2185,35,0)="Yes","11"," ")</f>
        <v>11</v>
      </c>
      <c r="S260" s="11" t="str">
        <f>IF(VLOOKUP(D260,'Current OBD'!$B$6:$AK$2185,36,0)="Yes","12"," ")</f>
        <v>12</v>
      </c>
      <c r="T260" s="13">
        <f>VLOOKUP(D260,Pivot!$B$4:$F$2181,2,0)</f>
        <v>768</v>
      </c>
      <c r="U260" s="13">
        <f>VLOOKUP(D260,Pivot!$B$4:$F$2181,3,0)</f>
        <v>0</v>
      </c>
      <c r="V260" s="13">
        <f>VLOOKUP(D260,Pivot!$B$4:$F$2181,4,0)</f>
        <v>2026</v>
      </c>
      <c r="W260" s="46">
        <f>IFERROR(VLOOKUP(D260,Pivot!$B$4:$H$2181,5,0),"")</f>
        <v>0.37909999999999999</v>
      </c>
      <c r="X260" s="51">
        <f>IFERROR(VLOOKUP(D260,Pivot!$B$4:$H$2181,6,0),"")</f>
        <v>0</v>
      </c>
      <c r="Y260" s="46">
        <f>IFERROR(VLOOKUP(D260,Pivot!$B$4:$H$2181,7,0),"")</f>
        <v>0.37909999999999999</v>
      </c>
    </row>
    <row r="261" spans="1:25" ht="15" customHeight="1" outlineLevel="2">
      <c r="A261" s="10" t="str">
        <f>VLOOKUP(D261,'Current OBD'!$B$6:$K$2185,4,0)</f>
        <v>Clark</v>
      </c>
      <c r="B261" s="10" t="str">
        <f>VLOOKUP(D261,'Current OBD'!$B$6:$K$2185,3,0)</f>
        <v>06-114</v>
      </c>
      <c r="C261" s="9" t="str">
        <f>VLOOKUP(D261,'Current OBD'!$B$6:$K$2185,2,0)</f>
        <v>Evergreen School District - Clark</v>
      </c>
      <c r="D261" s="24">
        <v>661277</v>
      </c>
      <c r="E261" s="9" t="str">
        <f>VLOOKUP(D261,'Current OBD'!$B$6:$K$2185,10,0)</f>
        <v>Wy'East Middle School</v>
      </c>
      <c r="F261" s="11" t="str">
        <f>IF(VLOOKUP(D261,'Current OBD'!$B$6:$AK$2185,23,0)="Yes","PK"," ")</f>
        <v xml:space="preserve"> </v>
      </c>
      <c r="G261" s="11" t="str">
        <f>IF(VLOOKUP(D261,'Current OBD'!$B$6:$AK$2185,24,0)="Yes","K"," ")</f>
        <v xml:space="preserve"> </v>
      </c>
      <c r="H261" s="11" t="str">
        <f>IF(VLOOKUP(D261,'Current OBD'!$B$6:$AK$2185,25,0)="Yes",1," ")</f>
        <v xml:space="preserve"> </v>
      </c>
      <c r="I261" s="11" t="str">
        <f>IF(VLOOKUP(D261,'Current OBD'!$B$6:$AK$2185,26,0)="Yes","2"," ")</f>
        <v xml:space="preserve"> </v>
      </c>
      <c r="J261" s="11" t="str">
        <f>IF(VLOOKUP(D261,'Current OBD'!$B$6:$AK$2185,27,0)="Yes","3"," ")</f>
        <v xml:space="preserve"> </v>
      </c>
      <c r="K261" s="11" t="str">
        <f>IF(VLOOKUP(D261,'Current OBD'!$B$6:$AK$2185,28,0)="Yes","4"," ")</f>
        <v xml:space="preserve"> </v>
      </c>
      <c r="L261" s="11" t="str">
        <f>IF(VLOOKUP(D261,'Current OBD'!$B$6:$AK$2185,29,0)="Yes","5"," ")</f>
        <v xml:space="preserve"> </v>
      </c>
      <c r="M261" s="11" t="str">
        <f>IF(VLOOKUP(D261,'Current OBD'!$B$6:$AK$2185,30,0)="Yes","6"," ")</f>
        <v>6</v>
      </c>
      <c r="N261" s="11" t="str">
        <f>IF(VLOOKUP(D261,'Current OBD'!$B$6:$AK$2185,31,0)="Yes","7"," ")</f>
        <v>7</v>
      </c>
      <c r="O261" s="11" t="str">
        <f>IF(VLOOKUP(D261,'Current OBD'!$B$6:$AK$2185,32,0)="Yes","8"," ")</f>
        <v>8</v>
      </c>
      <c r="P261" s="11" t="str">
        <f>IF(VLOOKUP(D261,'Current OBD'!$B$6:$AK$2185,33,0)="Yes","9"," ")</f>
        <v xml:space="preserve"> </v>
      </c>
      <c r="Q261" s="11" t="str">
        <f>IF(VLOOKUP(D261,'Current OBD'!$B$6:$AK$2185,34,0)="Yes","10"," ")</f>
        <v xml:space="preserve"> </v>
      </c>
      <c r="R261" s="11" t="str">
        <f>IF(VLOOKUP(D261,'Current OBD'!$B$6:$AK$2185,35,0)="Yes","11"," ")</f>
        <v xml:space="preserve"> </v>
      </c>
      <c r="S261" s="11" t="str">
        <f>IF(VLOOKUP(D261,'Current OBD'!$B$6:$AK$2185,36,0)="Yes","12"," ")</f>
        <v xml:space="preserve"> </v>
      </c>
      <c r="T261" s="13">
        <f>VLOOKUP(D261,Pivot!$B$4:$F$2181,2,0)</f>
        <v>637</v>
      </c>
      <c r="U261" s="13">
        <f>VLOOKUP(D261,Pivot!$B$4:$F$2181,3,0)</f>
        <v>0</v>
      </c>
      <c r="V261" s="13">
        <f>VLOOKUP(D261,Pivot!$B$4:$F$2181,4,0)</f>
        <v>791</v>
      </c>
      <c r="W261" s="46">
        <f>IFERROR(VLOOKUP(D261,Pivot!$B$4:$H$2181,5,0),"")</f>
        <v>0.80530000000000002</v>
      </c>
      <c r="X261" s="51">
        <f>IFERROR(VLOOKUP(D261,Pivot!$B$4:$H$2181,6,0),"")</f>
        <v>0</v>
      </c>
      <c r="Y261" s="46">
        <f>IFERROR(VLOOKUP(D261,Pivot!$B$4:$H$2181,7,0),"")</f>
        <v>0.80530000000000002</v>
      </c>
    </row>
    <row r="262" spans="1:25" ht="15" customHeight="1" outlineLevel="2">
      <c r="A262" s="10" t="str">
        <f>VLOOKUP(D262,'Current OBD'!$B$6:$K$2185,4,0)</f>
        <v>Clark</v>
      </c>
      <c r="B262" s="10" t="str">
        <f>VLOOKUP(D262,'Current OBD'!$B$6:$K$2185,3,0)</f>
        <v>06-114</v>
      </c>
      <c r="C262" s="9" t="str">
        <f>VLOOKUP(D262,'Current OBD'!$B$6:$K$2185,2,0)</f>
        <v>Evergreen School District - Clark</v>
      </c>
      <c r="D262" s="24">
        <v>662704</v>
      </c>
      <c r="E262" s="9" t="str">
        <f>VLOOKUP(D262,'Current OBD'!$B$6:$K$2185,10,0)</f>
        <v>York Elementary</v>
      </c>
      <c r="F262" s="11" t="str">
        <f>IF(VLOOKUP(D262,'Current OBD'!$B$6:$AK$2185,23,0)="Yes","PK"," ")</f>
        <v>PK</v>
      </c>
      <c r="G262" s="11" t="str">
        <f>IF(VLOOKUP(D262,'Current OBD'!$B$6:$AK$2185,24,0)="Yes","K"," ")</f>
        <v>K</v>
      </c>
      <c r="H262" s="11">
        <f>IF(VLOOKUP(D262,'Current OBD'!$B$6:$AK$2185,25,0)="Yes",1," ")</f>
        <v>1</v>
      </c>
      <c r="I262" s="11" t="str">
        <f>IF(VLOOKUP(D262,'Current OBD'!$B$6:$AK$2185,26,0)="Yes","2"," ")</f>
        <v>2</v>
      </c>
      <c r="J262" s="11" t="str">
        <f>IF(VLOOKUP(D262,'Current OBD'!$B$6:$AK$2185,27,0)="Yes","3"," ")</f>
        <v>3</v>
      </c>
      <c r="K262" s="11" t="str">
        <f>IF(VLOOKUP(D262,'Current OBD'!$B$6:$AK$2185,28,0)="Yes","4"," ")</f>
        <v>4</v>
      </c>
      <c r="L262" s="11" t="str">
        <f>IF(VLOOKUP(D262,'Current OBD'!$B$6:$AK$2185,29,0)="Yes","5"," ")</f>
        <v>5</v>
      </c>
      <c r="M262" s="11" t="str">
        <f>IF(VLOOKUP(D262,'Current OBD'!$B$6:$AK$2185,30,0)="Yes","6"," ")</f>
        <v xml:space="preserve"> </v>
      </c>
      <c r="N262" s="11" t="str">
        <f>IF(VLOOKUP(D262,'Current OBD'!$B$6:$AK$2185,31,0)="Yes","7"," ")</f>
        <v xml:space="preserve"> </v>
      </c>
      <c r="O262" s="11" t="str">
        <f>IF(VLOOKUP(D262,'Current OBD'!$B$6:$AK$2185,32,0)="Yes","8"," ")</f>
        <v xml:space="preserve"> </v>
      </c>
      <c r="P262" s="11" t="str">
        <f>IF(VLOOKUP(D262,'Current OBD'!$B$6:$AK$2185,33,0)="Yes","9"," ")</f>
        <v xml:space="preserve"> </v>
      </c>
      <c r="Q262" s="11" t="str">
        <f>IF(VLOOKUP(D262,'Current OBD'!$B$6:$AK$2185,34,0)="Yes","10"," ")</f>
        <v xml:space="preserve"> </v>
      </c>
      <c r="R262" s="11" t="str">
        <f>IF(VLOOKUP(D262,'Current OBD'!$B$6:$AK$2185,35,0)="Yes","11"," ")</f>
        <v xml:space="preserve"> </v>
      </c>
      <c r="S262" s="11" t="str">
        <f>IF(VLOOKUP(D262,'Current OBD'!$B$6:$AK$2185,36,0)="Yes","12"," ")</f>
        <v xml:space="preserve"> </v>
      </c>
      <c r="T262" s="13">
        <f>VLOOKUP(D262,Pivot!$B$4:$F$2181,2,0)</f>
        <v>221</v>
      </c>
      <c r="U262" s="13">
        <f>VLOOKUP(D262,Pivot!$B$4:$F$2181,3,0)</f>
        <v>0</v>
      </c>
      <c r="V262" s="13">
        <f>VLOOKUP(D262,Pivot!$B$4:$F$2181,4,0)</f>
        <v>368</v>
      </c>
      <c r="W262" s="46">
        <f>IFERROR(VLOOKUP(D262,Pivot!$B$4:$H$2181,5,0),"")</f>
        <v>0.60050000000000003</v>
      </c>
      <c r="X262" s="51">
        <f>IFERROR(VLOOKUP(D262,Pivot!$B$4:$H$2181,6,0),"")</f>
        <v>0</v>
      </c>
      <c r="Y262" s="46">
        <f>IFERROR(VLOOKUP(D262,Pivot!$B$4:$H$2181,7,0),"")</f>
        <v>0.60050000000000003</v>
      </c>
    </row>
    <row r="263" spans="1:25" ht="15" customHeight="1" outlineLevel="1">
      <c r="A263" s="27"/>
      <c r="B263" s="27"/>
      <c r="C263" s="30" t="s">
        <v>5651</v>
      </c>
      <c r="D263" s="27"/>
      <c r="E263" s="26"/>
      <c r="F263" s="29"/>
      <c r="G263" s="29"/>
      <c r="H263" s="29"/>
      <c r="I263" s="29"/>
      <c r="J263" s="29"/>
      <c r="K263" s="29"/>
      <c r="L263" s="29"/>
      <c r="M263" s="29"/>
      <c r="N263" s="29"/>
      <c r="O263" s="29"/>
      <c r="P263" s="29"/>
      <c r="Q263" s="29"/>
      <c r="R263" s="29"/>
      <c r="S263" s="29"/>
      <c r="T263" s="43">
        <f>SUBTOTAL(9,T227:T262)</f>
        <v>14884</v>
      </c>
      <c r="U263" s="43">
        <f>SUBTOTAL(9,U227:U262)</f>
        <v>0</v>
      </c>
      <c r="V263" s="43">
        <f>SUBTOTAL(9,V227:V262)</f>
        <v>22295</v>
      </c>
      <c r="W263" s="47"/>
      <c r="X263" s="52"/>
      <c r="Y263" s="56">
        <f>(T263+U263)/V263</f>
        <v>0.66759363085893697</v>
      </c>
    </row>
    <row r="264" spans="1:25" ht="15" customHeight="1" outlineLevel="2">
      <c r="A264" s="10" t="str">
        <f>VLOOKUP(D264,'Current OBD'!$B$6:$K$2185,4,0)</f>
        <v>Clark</v>
      </c>
      <c r="B264" s="10" t="str">
        <f>VLOOKUP(D264,'Current OBD'!$B$6:$K$2185,3,0)</f>
        <v>06-117</v>
      </c>
      <c r="C264" s="9" t="str">
        <f>VLOOKUP(D264,'Current OBD'!$B$6:$K$2185,2,0)</f>
        <v>Camas School District</v>
      </c>
      <c r="D264" s="24">
        <v>661289</v>
      </c>
      <c r="E264" s="9" t="str">
        <f>VLOOKUP(D264,'Current OBD'!$B$6:$K$2185,10,0)</f>
        <v>Camas High School</v>
      </c>
      <c r="F264" s="11" t="str">
        <f>IF(VLOOKUP(D264,'Current OBD'!$B$6:$AK$2185,23,0)="Yes","PK"," ")</f>
        <v xml:space="preserve"> </v>
      </c>
      <c r="G264" s="11" t="str">
        <f>IF(VLOOKUP(D264,'Current OBD'!$B$6:$AK$2185,24,0)="Yes","K"," ")</f>
        <v xml:space="preserve"> </v>
      </c>
      <c r="H264" s="11" t="str">
        <f>IF(VLOOKUP(D264,'Current OBD'!$B$6:$AK$2185,25,0)="Yes",1," ")</f>
        <v xml:space="preserve"> </v>
      </c>
      <c r="I264" s="11" t="str">
        <f>IF(VLOOKUP(D264,'Current OBD'!$B$6:$AK$2185,26,0)="Yes","2"," ")</f>
        <v xml:space="preserve"> </v>
      </c>
      <c r="J264" s="11" t="str">
        <f>IF(VLOOKUP(D264,'Current OBD'!$B$6:$AK$2185,27,0)="Yes","3"," ")</f>
        <v xml:space="preserve"> </v>
      </c>
      <c r="K264" s="11" t="str">
        <f>IF(VLOOKUP(D264,'Current OBD'!$B$6:$AK$2185,28,0)="Yes","4"," ")</f>
        <v xml:space="preserve"> </v>
      </c>
      <c r="L264" s="11" t="str">
        <f>IF(VLOOKUP(D264,'Current OBD'!$B$6:$AK$2185,29,0)="Yes","5"," ")</f>
        <v xml:space="preserve"> </v>
      </c>
      <c r="M264" s="11" t="str">
        <f>IF(VLOOKUP(D264,'Current OBD'!$B$6:$AK$2185,30,0)="Yes","6"," ")</f>
        <v xml:space="preserve"> </v>
      </c>
      <c r="N264" s="11" t="str">
        <f>IF(VLOOKUP(D264,'Current OBD'!$B$6:$AK$2185,31,0)="Yes","7"," ")</f>
        <v xml:space="preserve"> </v>
      </c>
      <c r="O264" s="11" t="str">
        <f>IF(VLOOKUP(D264,'Current OBD'!$B$6:$AK$2185,32,0)="Yes","8"," ")</f>
        <v xml:space="preserve"> </v>
      </c>
      <c r="P264" s="11" t="str">
        <f>IF(VLOOKUP(D264,'Current OBD'!$B$6:$AK$2185,33,0)="Yes","9"," ")</f>
        <v>9</v>
      </c>
      <c r="Q264" s="11" t="str">
        <f>IF(VLOOKUP(D264,'Current OBD'!$B$6:$AK$2185,34,0)="Yes","10"," ")</f>
        <v>10</v>
      </c>
      <c r="R264" s="11" t="str">
        <f>IF(VLOOKUP(D264,'Current OBD'!$B$6:$AK$2185,35,0)="Yes","11"," ")</f>
        <v>11</v>
      </c>
      <c r="S264" s="11" t="str">
        <f>IF(VLOOKUP(D264,'Current OBD'!$B$6:$AK$2185,36,0)="Yes","12"," ")</f>
        <v>12</v>
      </c>
      <c r="T264" s="13">
        <f>VLOOKUP(D264,Pivot!$B$4:$F$2181,2,0)</f>
        <v>186</v>
      </c>
      <c r="U264" s="13">
        <f>VLOOKUP(D264,Pivot!$B$4:$F$2181,3,0)</f>
        <v>67</v>
      </c>
      <c r="V264" s="13">
        <f>VLOOKUP(D264,Pivot!$B$4:$F$2181,4,0)</f>
        <v>1973</v>
      </c>
      <c r="W264" s="46">
        <f>IFERROR(VLOOKUP(D264,Pivot!$B$4:$H$2181,5,0),"")</f>
        <v>9.4299999999999995E-2</v>
      </c>
      <c r="X264" s="51">
        <f>IFERROR(VLOOKUP(D264,Pivot!$B$4:$H$2181,6,0),"")</f>
        <v>3.4000000000000002E-2</v>
      </c>
      <c r="Y264" s="46">
        <f>IFERROR(VLOOKUP(D264,Pivot!$B$4:$H$2181,7,0),"")</f>
        <v>0.12820000000000001</v>
      </c>
    </row>
    <row r="265" spans="1:25" ht="15" customHeight="1" outlineLevel="2">
      <c r="A265" s="10" t="str">
        <f>VLOOKUP(D265,'Current OBD'!$B$6:$K$2185,4,0)</f>
        <v>Clark</v>
      </c>
      <c r="B265" s="10" t="str">
        <f>VLOOKUP(D265,'Current OBD'!$B$6:$K$2185,3,0)</f>
        <v>06-117</v>
      </c>
      <c r="C265" s="9" t="str">
        <f>VLOOKUP(D265,'Current OBD'!$B$6:$K$2185,2,0)</f>
        <v>Camas School District</v>
      </c>
      <c r="D265" s="24">
        <v>685401</v>
      </c>
      <c r="E265" s="9" t="str">
        <f>VLOOKUP(D265,'Current OBD'!$B$6:$K$2185,10,0)</f>
        <v>Discovery High School</v>
      </c>
      <c r="F265" s="11" t="str">
        <f>IF(VLOOKUP(D265,'Current OBD'!$B$6:$AK$2185,23,0)="Yes","PK"," ")</f>
        <v xml:space="preserve"> </v>
      </c>
      <c r="G265" s="11" t="str">
        <f>IF(VLOOKUP(D265,'Current OBD'!$B$6:$AK$2185,24,0)="Yes","K"," ")</f>
        <v xml:space="preserve"> </v>
      </c>
      <c r="H265" s="11" t="str">
        <f>IF(VLOOKUP(D265,'Current OBD'!$B$6:$AK$2185,25,0)="Yes",1," ")</f>
        <v xml:space="preserve"> </v>
      </c>
      <c r="I265" s="11" t="str">
        <f>IF(VLOOKUP(D265,'Current OBD'!$B$6:$AK$2185,26,0)="Yes","2"," ")</f>
        <v xml:space="preserve"> </v>
      </c>
      <c r="J265" s="11" t="str">
        <f>IF(VLOOKUP(D265,'Current OBD'!$B$6:$AK$2185,27,0)="Yes","3"," ")</f>
        <v xml:space="preserve"> </v>
      </c>
      <c r="K265" s="11" t="str">
        <f>IF(VLOOKUP(D265,'Current OBD'!$B$6:$AK$2185,28,0)="Yes","4"," ")</f>
        <v xml:space="preserve"> </v>
      </c>
      <c r="L265" s="11" t="str">
        <f>IF(VLOOKUP(D265,'Current OBD'!$B$6:$AK$2185,29,0)="Yes","5"," ")</f>
        <v xml:space="preserve"> </v>
      </c>
      <c r="M265" s="11" t="str">
        <f>IF(VLOOKUP(D265,'Current OBD'!$B$6:$AK$2185,30,0)="Yes","6"," ")</f>
        <v xml:space="preserve"> </v>
      </c>
      <c r="N265" s="11" t="str">
        <f>IF(VLOOKUP(D265,'Current OBD'!$B$6:$AK$2185,31,0)="Yes","7"," ")</f>
        <v xml:space="preserve"> </v>
      </c>
      <c r="O265" s="11" t="str">
        <f>IF(VLOOKUP(D265,'Current OBD'!$B$6:$AK$2185,32,0)="Yes","8"," ")</f>
        <v xml:space="preserve"> </v>
      </c>
      <c r="P265" s="11" t="str">
        <f>IF(VLOOKUP(D265,'Current OBD'!$B$6:$AK$2185,33,0)="Yes","9"," ")</f>
        <v>9</v>
      </c>
      <c r="Q265" s="11" t="str">
        <f>IF(VLOOKUP(D265,'Current OBD'!$B$6:$AK$2185,34,0)="Yes","10"," ")</f>
        <v>10</v>
      </c>
      <c r="R265" s="11" t="str">
        <f>IF(VLOOKUP(D265,'Current OBD'!$B$6:$AK$2185,35,0)="Yes","11"," ")</f>
        <v>11</v>
      </c>
      <c r="S265" s="11" t="str">
        <f>IF(VLOOKUP(D265,'Current OBD'!$B$6:$AK$2185,36,0)="Yes","12"," ")</f>
        <v>12</v>
      </c>
      <c r="T265" s="13">
        <f>VLOOKUP(D265,Pivot!$B$4:$F$2181,2,0)</f>
        <v>14</v>
      </c>
      <c r="U265" s="13">
        <f>VLOOKUP(D265,Pivot!$B$4:$F$2181,3,0)</f>
        <v>9</v>
      </c>
      <c r="V265" s="13">
        <f>VLOOKUP(D265,Pivot!$B$4:$F$2181,4,0)</f>
        <v>191</v>
      </c>
      <c r="W265" s="46">
        <f>IFERROR(VLOOKUP(D265,Pivot!$B$4:$H$2181,5,0),"")</f>
        <v>7.3300000000000004E-2</v>
      </c>
      <c r="X265" s="51">
        <f>IFERROR(VLOOKUP(D265,Pivot!$B$4:$H$2181,6,0),"")</f>
        <v>4.7100000000000003E-2</v>
      </c>
      <c r="Y265" s="46">
        <f>IFERROR(VLOOKUP(D265,Pivot!$B$4:$H$2181,7,0),"")</f>
        <v>0.12039999999999999</v>
      </c>
    </row>
    <row r="266" spans="1:25" ht="15" customHeight="1" outlineLevel="2">
      <c r="A266" s="10" t="str">
        <f>VLOOKUP(D266,'Current OBD'!$B$6:$K$2185,4,0)</f>
        <v>Clark</v>
      </c>
      <c r="B266" s="10" t="str">
        <f>VLOOKUP(D266,'Current OBD'!$B$6:$K$2185,3,0)</f>
        <v>06-117</v>
      </c>
      <c r="C266" s="9" t="str">
        <f>VLOOKUP(D266,'Current OBD'!$B$6:$K$2185,2,0)</f>
        <v>Camas School District</v>
      </c>
      <c r="D266" s="24">
        <v>661284</v>
      </c>
      <c r="E266" s="9" t="str">
        <f>VLOOKUP(D266,'Current OBD'!$B$6:$K$2185,10,0)</f>
        <v>Dorothy Fox Elementary</v>
      </c>
      <c r="F266" s="11" t="str">
        <f>IF(VLOOKUP(D266,'Current OBD'!$B$6:$AK$2185,23,0)="Yes","PK"," ")</f>
        <v xml:space="preserve"> </v>
      </c>
      <c r="G266" s="11" t="str">
        <f>IF(VLOOKUP(D266,'Current OBD'!$B$6:$AK$2185,24,0)="Yes","K"," ")</f>
        <v>K</v>
      </c>
      <c r="H266" s="11">
        <f>IF(VLOOKUP(D266,'Current OBD'!$B$6:$AK$2185,25,0)="Yes",1," ")</f>
        <v>1</v>
      </c>
      <c r="I266" s="11" t="str">
        <f>IF(VLOOKUP(D266,'Current OBD'!$B$6:$AK$2185,26,0)="Yes","2"," ")</f>
        <v>2</v>
      </c>
      <c r="J266" s="11" t="str">
        <f>IF(VLOOKUP(D266,'Current OBD'!$B$6:$AK$2185,27,0)="Yes","3"," ")</f>
        <v>3</v>
      </c>
      <c r="K266" s="11" t="str">
        <f>IF(VLOOKUP(D266,'Current OBD'!$B$6:$AK$2185,28,0)="Yes","4"," ")</f>
        <v>4</v>
      </c>
      <c r="L266" s="11" t="str">
        <f>IF(VLOOKUP(D266,'Current OBD'!$B$6:$AK$2185,29,0)="Yes","5"," ")</f>
        <v>5</v>
      </c>
      <c r="M266" s="11" t="str">
        <f>IF(VLOOKUP(D266,'Current OBD'!$B$6:$AK$2185,30,0)="Yes","6"," ")</f>
        <v xml:space="preserve"> </v>
      </c>
      <c r="N266" s="11" t="str">
        <f>IF(VLOOKUP(D266,'Current OBD'!$B$6:$AK$2185,31,0)="Yes","7"," ")</f>
        <v xml:space="preserve"> </v>
      </c>
      <c r="O266" s="11" t="str">
        <f>IF(VLOOKUP(D266,'Current OBD'!$B$6:$AK$2185,32,0)="Yes","8"," ")</f>
        <v xml:space="preserve"> </v>
      </c>
      <c r="P266" s="11" t="str">
        <f>IF(VLOOKUP(D266,'Current OBD'!$B$6:$AK$2185,33,0)="Yes","9"," ")</f>
        <v xml:space="preserve"> </v>
      </c>
      <c r="Q266" s="11" t="str">
        <f>IF(VLOOKUP(D266,'Current OBD'!$B$6:$AK$2185,34,0)="Yes","10"," ")</f>
        <v xml:space="preserve"> </v>
      </c>
      <c r="R266" s="11" t="str">
        <f>IF(VLOOKUP(D266,'Current OBD'!$B$6:$AK$2185,35,0)="Yes","11"," ")</f>
        <v xml:space="preserve"> </v>
      </c>
      <c r="S266" s="11" t="str">
        <f>IF(VLOOKUP(D266,'Current OBD'!$B$6:$AK$2185,36,0)="Yes","12"," ")</f>
        <v xml:space="preserve"> </v>
      </c>
      <c r="T266" s="13">
        <f>VLOOKUP(D266,Pivot!$B$4:$F$2181,2,0)</f>
        <v>60</v>
      </c>
      <c r="U266" s="13">
        <f>VLOOKUP(D266,Pivot!$B$4:$F$2181,3,0)</f>
        <v>10</v>
      </c>
      <c r="V266" s="13">
        <f>VLOOKUP(D266,Pivot!$B$4:$F$2181,4,0)</f>
        <v>508</v>
      </c>
      <c r="W266" s="46">
        <f>IFERROR(VLOOKUP(D266,Pivot!$B$4:$H$2181,5,0),"")</f>
        <v>0.1181</v>
      </c>
      <c r="X266" s="51">
        <f>IFERROR(VLOOKUP(D266,Pivot!$B$4:$H$2181,6,0),"")</f>
        <v>1.9699999999999999E-2</v>
      </c>
      <c r="Y266" s="46">
        <f>IFERROR(VLOOKUP(D266,Pivot!$B$4:$H$2181,7,0),"")</f>
        <v>0.13780000000000001</v>
      </c>
    </row>
    <row r="267" spans="1:25" ht="15" customHeight="1" outlineLevel="2">
      <c r="A267" s="10" t="str">
        <f>VLOOKUP(D267,'Current OBD'!$B$6:$K$2185,4,0)</f>
        <v>Clark</v>
      </c>
      <c r="B267" s="10" t="str">
        <f>VLOOKUP(D267,'Current OBD'!$B$6:$K$2185,3,0)</f>
        <v>06-117</v>
      </c>
      <c r="C267" s="9" t="str">
        <f>VLOOKUP(D267,'Current OBD'!$B$6:$K$2185,2,0)</f>
        <v>Camas School District</v>
      </c>
      <c r="D267" s="24">
        <v>664456</v>
      </c>
      <c r="E267" s="9" t="str">
        <f>VLOOKUP(D267,'Current OBD'!$B$6:$K$2185,10,0)</f>
        <v>Grass Valley Elementary</v>
      </c>
      <c r="F267" s="11" t="str">
        <f>IF(VLOOKUP(D267,'Current OBD'!$B$6:$AK$2185,23,0)="Yes","PK"," ")</f>
        <v xml:space="preserve"> </v>
      </c>
      <c r="G267" s="11" t="str">
        <f>IF(VLOOKUP(D267,'Current OBD'!$B$6:$AK$2185,24,0)="Yes","K"," ")</f>
        <v>K</v>
      </c>
      <c r="H267" s="11">
        <f>IF(VLOOKUP(D267,'Current OBD'!$B$6:$AK$2185,25,0)="Yes",1," ")</f>
        <v>1</v>
      </c>
      <c r="I267" s="11" t="str">
        <f>IF(VLOOKUP(D267,'Current OBD'!$B$6:$AK$2185,26,0)="Yes","2"," ")</f>
        <v>2</v>
      </c>
      <c r="J267" s="11" t="str">
        <f>IF(VLOOKUP(D267,'Current OBD'!$B$6:$AK$2185,27,0)="Yes","3"," ")</f>
        <v>3</v>
      </c>
      <c r="K267" s="11" t="str">
        <f>IF(VLOOKUP(D267,'Current OBD'!$B$6:$AK$2185,28,0)="Yes","4"," ")</f>
        <v>4</v>
      </c>
      <c r="L267" s="11" t="str">
        <f>IF(VLOOKUP(D267,'Current OBD'!$B$6:$AK$2185,29,0)="Yes","5"," ")</f>
        <v>5</v>
      </c>
      <c r="M267" s="11" t="str">
        <f>IF(VLOOKUP(D267,'Current OBD'!$B$6:$AK$2185,30,0)="Yes","6"," ")</f>
        <v xml:space="preserve"> </v>
      </c>
      <c r="N267" s="11" t="str">
        <f>IF(VLOOKUP(D267,'Current OBD'!$B$6:$AK$2185,31,0)="Yes","7"," ")</f>
        <v xml:space="preserve"> </v>
      </c>
      <c r="O267" s="11" t="str">
        <f>IF(VLOOKUP(D267,'Current OBD'!$B$6:$AK$2185,32,0)="Yes","8"," ")</f>
        <v xml:space="preserve"> </v>
      </c>
      <c r="P267" s="11" t="str">
        <f>IF(VLOOKUP(D267,'Current OBD'!$B$6:$AK$2185,33,0)="Yes","9"," ")</f>
        <v xml:space="preserve"> </v>
      </c>
      <c r="Q267" s="11" t="str">
        <f>IF(VLOOKUP(D267,'Current OBD'!$B$6:$AK$2185,34,0)="Yes","10"," ")</f>
        <v xml:space="preserve"> </v>
      </c>
      <c r="R267" s="11" t="str">
        <f>IF(VLOOKUP(D267,'Current OBD'!$B$6:$AK$2185,35,0)="Yes","11"," ")</f>
        <v xml:space="preserve"> </v>
      </c>
      <c r="S267" s="11" t="str">
        <f>IF(VLOOKUP(D267,'Current OBD'!$B$6:$AK$2185,36,0)="Yes","12"," ")</f>
        <v xml:space="preserve"> </v>
      </c>
      <c r="T267" s="13">
        <f>VLOOKUP(D267,Pivot!$B$4:$F$2181,2,0)</f>
        <v>42</v>
      </c>
      <c r="U267" s="13">
        <f>VLOOKUP(D267,Pivot!$B$4:$F$2181,3,0)</f>
        <v>15</v>
      </c>
      <c r="V267" s="13">
        <f>VLOOKUP(D267,Pivot!$B$4:$F$2181,4,0)</f>
        <v>461</v>
      </c>
      <c r="W267" s="46">
        <f>IFERROR(VLOOKUP(D267,Pivot!$B$4:$H$2181,5,0),"")</f>
        <v>9.11E-2</v>
      </c>
      <c r="X267" s="51">
        <f>IFERROR(VLOOKUP(D267,Pivot!$B$4:$H$2181,6,0),"")</f>
        <v>3.2500000000000001E-2</v>
      </c>
      <c r="Y267" s="46">
        <f>IFERROR(VLOOKUP(D267,Pivot!$B$4:$H$2181,7,0),"")</f>
        <v>0.1236</v>
      </c>
    </row>
    <row r="268" spans="1:25" ht="15" customHeight="1" outlineLevel="2">
      <c r="A268" s="10" t="str">
        <f>VLOOKUP(D268,'Current OBD'!$B$6:$K$2185,4,0)</f>
        <v>Clark</v>
      </c>
      <c r="B268" s="10" t="str">
        <f>VLOOKUP(D268,'Current OBD'!$B$6:$K$2185,3,0)</f>
        <v>06-117</v>
      </c>
      <c r="C268" s="9" t="str">
        <f>VLOOKUP(D268,'Current OBD'!$B$6:$K$2185,2,0)</f>
        <v>Camas School District</v>
      </c>
      <c r="D268" s="24">
        <v>663882</v>
      </c>
      <c r="E268" s="9" t="str">
        <f>VLOOKUP(D268,'Current OBD'!$B$6:$K$2185,10,0)</f>
        <v>Hayes Freedom High School</v>
      </c>
      <c r="F268" s="11" t="str">
        <f>IF(VLOOKUP(D268,'Current OBD'!$B$6:$AK$2185,23,0)="Yes","PK"," ")</f>
        <v xml:space="preserve"> </v>
      </c>
      <c r="G268" s="11" t="str">
        <f>IF(VLOOKUP(D268,'Current OBD'!$B$6:$AK$2185,24,0)="Yes","K"," ")</f>
        <v xml:space="preserve"> </v>
      </c>
      <c r="H268" s="11" t="str">
        <f>IF(VLOOKUP(D268,'Current OBD'!$B$6:$AK$2185,25,0)="Yes",1," ")</f>
        <v xml:space="preserve"> </v>
      </c>
      <c r="I268" s="11" t="str">
        <f>IF(VLOOKUP(D268,'Current OBD'!$B$6:$AK$2185,26,0)="Yes","2"," ")</f>
        <v xml:space="preserve"> </v>
      </c>
      <c r="J268" s="11" t="str">
        <f>IF(VLOOKUP(D268,'Current OBD'!$B$6:$AK$2185,27,0)="Yes","3"," ")</f>
        <v xml:space="preserve"> </v>
      </c>
      <c r="K268" s="11" t="str">
        <f>IF(VLOOKUP(D268,'Current OBD'!$B$6:$AK$2185,28,0)="Yes","4"," ")</f>
        <v xml:space="preserve"> </v>
      </c>
      <c r="L268" s="11" t="str">
        <f>IF(VLOOKUP(D268,'Current OBD'!$B$6:$AK$2185,29,0)="Yes","5"," ")</f>
        <v xml:space="preserve"> </v>
      </c>
      <c r="M268" s="11" t="str">
        <f>IF(VLOOKUP(D268,'Current OBD'!$B$6:$AK$2185,30,0)="Yes","6"," ")</f>
        <v xml:space="preserve"> </v>
      </c>
      <c r="N268" s="11" t="str">
        <f>IF(VLOOKUP(D268,'Current OBD'!$B$6:$AK$2185,31,0)="Yes","7"," ")</f>
        <v xml:space="preserve"> </v>
      </c>
      <c r="O268" s="11" t="str">
        <f>IF(VLOOKUP(D268,'Current OBD'!$B$6:$AK$2185,32,0)="Yes","8"," ")</f>
        <v xml:space="preserve"> </v>
      </c>
      <c r="P268" s="11" t="str">
        <f>IF(VLOOKUP(D268,'Current OBD'!$B$6:$AK$2185,33,0)="Yes","9"," ")</f>
        <v>9</v>
      </c>
      <c r="Q268" s="11" t="str">
        <f>IF(VLOOKUP(D268,'Current OBD'!$B$6:$AK$2185,34,0)="Yes","10"," ")</f>
        <v>10</v>
      </c>
      <c r="R268" s="11" t="str">
        <f>IF(VLOOKUP(D268,'Current OBD'!$B$6:$AK$2185,35,0)="Yes","11"," ")</f>
        <v>11</v>
      </c>
      <c r="S268" s="11" t="str">
        <f>IF(VLOOKUP(D268,'Current OBD'!$B$6:$AK$2185,36,0)="Yes","12"," ")</f>
        <v>12</v>
      </c>
      <c r="T268" s="13">
        <f>VLOOKUP(D268,Pivot!$B$4:$F$2181,2,0)</f>
        <v>29</v>
      </c>
      <c r="U268" s="13">
        <f>VLOOKUP(D268,Pivot!$B$4:$F$2181,3,0)</f>
        <v>11</v>
      </c>
      <c r="V268" s="13">
        <f>VLOOKUP(D268,Pivot!$B$4:$F$2181,4,0)</f>
        <v>150</v>
      </c>
      <c r="W268" s="46">
        <f>IFERROR(VLOOKUP(D268,Pivot!$B$4:$H$2181,5,0),"")</f>
        <v>0.1933</v>
      </c>
      <c r="X268" s="51">
        <f>IFERROR(VLOOKUP(D268,Pivot!$B$4:$H$2181,6,0),"")</f>
        <v>7.3300000000000004E-2</v>
      </c>
      <c r="Y268" s="46">
        <f>IFERROR(VLOOKUP(D268,Pivot!$B$4:$H$2181,7,0),"")</f>
        <v>0.26669999999999999</v>
      </c>
    </row>
    <row r="269" spans="1:25" ht="15" customHeight="1" outlineLevel="2">
      <c r="A269" s="10" t="str">
        <f>VLOOKUP(D269,'Current OBD'!$B$6:$K$2185,4,0)</f>
        <v>Clark</v>
      </c>
      <c r="B269" s="10" t="str">
        <f>VLOOKUP(D269,'Current OBD'!$B$6:$K$2185,3,0)</f>
        <v>06-117</v>
      </c>
      <c r="C269" s="9" t="str">
        <f>VLOOKUP(D269,'Current OBD'!$B$6:$K$2185,2,0)</f>
        <v>Camas School District</v>
      </c>
      <c r="D269" s="24">
        <v>661283</v>
      </c>
      <c r="E269" s="9" t="str">
        <f>VLOOKUP(D269,'Current OBD'!$B$6:$K$2185,10,0)</f>
        <v>Helen Baller Elementary</v>
      </c>
      <c r="F269" s="11" t="str">
        <f>IF(VLOOKUP(D269,'Current OBD'!$B$6:$AK$2185,23,0)="Yes","PK"," ")</f>
        <v xml:space="preserve"> </v>
      </c>
      <c r="G269" s="11" t="str">
        <f>IF(VLOOKUP(D269,'Current OBD'!$B$6:$AK$2185,24,0)="Yes","K"," ")</f>
        <v>K</v>
      </c>
      <c r="H269" s="11">
        <f>IF(VLOOKUP(D269,'Current OBD'!$B$6:$AK$2185,25,0)="Yes",1," ")</f>
        <v>1</v>
      </c>
      <c r="I269" s="11" t="str">
        <f>IF(VLOOKUP(D269,'Current OBD'!$B$6:$AK$2185,26,0)="Yes","2"," ")</f>
        <v>2</v>
      </c>
      <c r="J269" s="11" t="str">
        <f>IF(VLOOKUP(D269,'Current OBD'!$B$6:$AK$2185,27,0)="Yes","3"," ")</f>
        <v>3</v>
      </c>
      <c r="K269" s="11" t="str">
        <f>IF(VLOOKUP(D269,'Current OBD'!$B$6:$AK$2185,28,0)="Yes","4"," ")</f>
        <v>4</v>
      </c>
      <c r="L269" s="11" t="str">
        <f>IF(VLOOKUP(D269,'Current OBD'!$B$6:$AK$2185,29,0)="Yes","5"," ")</f>
        <v>5</v>
      </c>
      <c r="M269" s="11" t="str">
        <f>IF(VLOOKUP(D269,'Current OBD'!$B$6:$AK$2185,30,0)="Yes","6"," ")</f>
        <v xml:space="preserve"> </v>
      </c>
      <c r="N269" s="11" t="str">
        <f>IF(VLOOKUP(D269,'Current OBD'!$B$6:$AK$2185,31,0)="Yes","7"," ")</f>
        <v xml:space="preserve"> </v>
      </c>
      <c r="O269" s="11" t="str">
        <f>IF(VLOOKUP(D269,'Current OBD'!$B$6:$AK$2185,32,0)="Yes","8"," ")</f>
        <v xml:space="preserve"> </v>
      </c>
      <c r="P269" s="11" t="str">
        <f>IF(VLOOKUP(D269,'Current OBD'!$B$6:$AK$2185,33,0)="Yes","9"," ")</f>
        <v xml:space="preserve"> </v>
      </c>
      <c r="Q269" s="11" t="str">
        <f>IF(VLOOKUP(D269,'Current OBD'!$B$6:$AK$2185,34,0)="Yes","10"," ")</f>
        <v xml:space="preserve"> </v>
      </c>
      <c r="R269" s="11" t="str">
        <f>IF(VLOOKUP(D269,'Current OBD'!$B$6:$AK$2185,35,0)="Yes","11"," ")</f>
        <v xml:space="preserve"> </v>
      </c>
      <c r="S269" s="11" t="str">
        <f>IF(VLOOKUP(D269,'Current OBD'!$B$6:$AK$2185,36,0)="Yes","12"," ")</f>
        <v xml:space="preserve"> </v>
      </c>
      <c r="T269" s="13">
        <f>VLOOKUP(D269,Pivot!$B$4:$F$2181,2,0)</f>
        <v>81</v>
      </c>
      <c r="U269" s="13">
        <f>VLOOKUP(D269,Pivot!$B$4:$F$2181,3,0)</f>
        <v>21</v>
      </c>
      <c r="V269" s="13">
        <f>VLOOKUP(D269,Pivot!$B$4:$F$2181,4,0)</f>
        <v>528</v>
      </c>
      <c r="W269" s="46">
        <f>IFERROR(VLOOKUP(D269,Pivot!$B$4:$H$2181,5,0),"")</f>
        <v>0.15340000000000001</v>
      </c>
      <c r="X269" s="51">
        <f>IFERROR(VLOOKUP(D269,Pivot!$B$4:$H$2181,6,0),"")</f>
        <v>3.9800000000000002E-2</v>
      </c>
      <c r="Y269" s="46">
        <f>IFERROR(VLOOKUP(D269,Pivot!$B$4:$H$2181,7,0),"")</f>
        <v>0.19320000000000001</v>
      </c>
    </row>
    <row r="270" spans="1:25" ht="15" customHeight="1" outlineLevel="2">
      <c r="A270" s="10" t="str">
        <f>VLOOKUP(D270,'Current OBD'!$B$6:$K$2185,4,0)</f>
        <v>Clark</v>
      </c>
      <c r="B270" s="10" t="str">
        <f>VLOOKUP(D270,'Current OBD'!$B$6:$K$2185,3,0)</f>
        <v>06-117</v>
      </c>
      <c r="C270" s="9" t="str">
        <f>VLOOKUP(D270,'Current OBD'!$B$6:$K$2185,2,0)</f>
        <v>Camas School District</v>
      </c>
      <c r="D270" s="24">
        <v>661285</v>
      </c>
      <c r="E270" s="9" t="str">
        <f>VLOOKUP(D270,'Current OBD'!$B$6:$K$2185,10,0)</f>
        <v>La Camas Lake Elementary</v>
      </c>
      <c r="F270" s="11" t="str">
        <f>IF(VLOOKUP(D270,'Current OBD'!$B$6:$AK$2185,23,0)="Yes","PK"," ")</f>
        <v xml:space="preserve"> </v>
      </c>
      <c r="G270" s="11" t="str">
        <f>IF(VLOOKUP(D270,'Current OBD'!$B$6:$AK$2185,24,0)="Yes","K"," ")</f>
        <v>K</v>
      </c>
      <c r="H270" s="11">
        <f>IF(VLOOKUP(D270,'Current OBD'!$B$6:$AK$2185,25,0)="Yes",1," ")</f>
        <v>1</v>
      </c>
      <c r="I270" s="11" t="str">
        <f>IF(VLOOKUP(D270,'Current OBD'!$B$6:$AK$2185,26,0)="Yes","2"," ")</f>
        <v>2</v>
      </c>
      <c r="J270" s="11" t="str">
        <f>IF(VLOOKUP(D270,'Current OBD'!$B$6:$AK$2185,27,0)="Yes","3"," ")</f>
        <v>3</v>
      </c>
      <c r="K270" s="11" t="str">
        <f>IF(VLOOKUP(D270,'Current OBD'!$B$6:$AK$2185,28,0)="Yes","4"," ")</f>
        <v>4</v>
      </c>
      <c r="L270" s="11" t="str">
        <f>IF(VLOOKUP(D270,'Current OBD'!$B$6:$AK$2185,29,0)="Yes","5"," ")</f>
        <v>5</v>
      </c>
      <c r="M270" s="11" t="str">
        <f>IF(VLOOKUP(D270,'Current OBD'!$B$6:$AK$2185,30,0)="Yes","6"," ")</f>
        <v xml:space="preserve"> </v>
      </c>
      <c r="N270" s="11" t="str">
        <f>IF(VLOOKUP(D270,'Current OBD'!$B$6:$AK$2185,31,0)="Yes","7"," ")</f>
        <v xml:space="preserve"> </v>
      </c>
      <c r="O270" s="11" t="str">
        <f>IF(VLOOKUP(D270,'Current OBD'!$B$6:$AK$2185,32,0)="Yes","8"," ")</f>
        <v xml:space="preserve"> </v>
      </c>
      <c r="P270" s="11" t="str">
        <f>IF(VLOOKUP(D270,'Current OBD'!$B$6:$AK$2185,33,0)="Yes","9"," ")</f>
        <v xml:space="preserve"> </v>
      </c>
      <c r="Q270" s="11" t="str">
        <f>IF(VLOOKUP(D270,'Current OBD'!$B$6:$AK$2185,34,0)="Yes","10"," ")</f>
        <v xml:space="preserve"> </v>
      </c>
      <c r="R270" s="11" t="str">
        <f>IF(VLOOKUP(D270,'Current OBD'!$B$6:$AK$2185,35,0)="Yes","11"," ")</f>
        <v xml:space="preserve"> </v>
      </c>
      <c r="S270" s="11" t="str">
        <f>IF(VLOOKUP(D270,'Current OBD'!$B$6:$AK$2185,36,0)="Yes","12"," ")</f>
        <v xml:space="preserve"> </v>
      </c>
      <c r="T270" s="13">
        <f>VLOOKUP(D270,Pivot!$B$4:$F$2181,2,0)</f>
        <v>59</v>
      </c>
      <c r="U270" s="13">
        <f>VLOOKUP(D270,Pivot!$B$4:$F$2181,3,0)</f>
        <v>13</v>
      </c>
      <c r="V270" s="13">
        <f>VLOOKUP(D270,Pivot!$B$4:$F$2181,4,0)</f>
        <v>359</v>
      </c>
      <c r="W270" s="46">
        <f>IFERROR(VLOOKUP(D270,Pivot!$B$4:$H$2181,5,0),"")</f>
        <v>0.1643</v>
      </c>
      <c r="X270" s="51">
        <f>IFERROR(VLOOKUP(D270,Pivot!$B$4:$H$2181,6,0),"")</f>
        <v>3.6200000000000003E-2</v>
      </c>
      <c r="Y270" s="46">
        <f>IFERROR(VLOOKUP(D270,Pivot!$B$4:$H$2181,7,0),"")</f>
        <v>0.2006</v>
      </c>
    </row>
    <row r="271" spans="1:25" ht="15" customHeight="1" outlineLevel="2">
      <c r="A271" s="10" t="str">
        <f>VLOOKUP(D271,'Current OBD'!$B$6:$K$2185,4,0)</f>
        <v>Clark</v>
      </c>
      <c r="B271" s="10" t="str">
        <f>VLOOKUP(D271,'Current OBD'!$B$6:$K$2185,3,0)</f>
        <v>06-117</v>
      </c>
      <c r="C271" s="9" t="str">
        <f>VLOOKUP(D271,'Current OBD'!$B$6:$K$2185,2,0)</f>
        <v>Camas School District</v>
      </c>
      <c r="D271" s="24">
        <v>663591</v>
      </c>
      <c r="E271" s="9" t="str">
        <f>VLOOKUP(D271,'Current OBD'!$B$6:$K$2185,10,0)</f>
        <v>Liberty Middle School</v>
      </c>
      <c r="F271" s="11" t="str">
        <f>IF(VLOOKUP(D271,'Current OBD'!$B$6:$AK$2185,23,0)="Yes","PK"," ")</f>
        <v xml:space="preserve"> </v>
      </c>
      <c r="G271" s="11" t="str">
        <f>IF(VLOOKUP(D271,'Current OBD'!$B$6:$AK$2185,24,0)="Yes","K"," ")</f>
        <v xml:space="preserve"> </v>
      </c>
      <c r="H271" s="11" t="str">
        <f>IF(VLOOKUP(D271,'Current OBD'!$B$6:$AK$2185,25,0)="Yes",1," ")</f>
        <v xml:space="preserve"> </v>
      </c>
      <c r="I271" s="11" t="str">
        <f>IF(VLOOKUP(D271,'Current OBD'!$B$6:$AK$2185,26,0)="Yes","2"," ")</f>
        <v xml:space="preserve"> </v>
      </c>
      <c r="J271" s="11" t="str">
        <f>IF(VLOOKUP(D271,'Current OBD'!$B$6:$AK$2185,27,0)="Yes","3"," ")</f>
        <v xml:space="preserve"> </v>
      </c>
      <c r="K271" s="11" t="str">
        <f>IF(VLOOKUP(D271,'Current OBD'!$B$6:$AK$2185,28,0)="Yes","4"," ")</f>
        <v xml:space="preserve"> </v>
      </c>
      <c r="L271" s="11" t="str">
        <f>IF(VLOOKUP(D271,'Current OBD'!$B$6:$AK$2185,29,0)="Yes","5"," ")</f>
        <v xml:space="preserve"> </v>
      </c>
      <c r="M271" s="11" t="str">
        <f>IF(VLOOKUP(D271,'Current OBD'!$B$6:$AK$2185,30,0)="Yes","6"," ")</f>
        <v>6</v>
      </c>
      <c r="N271" s="11" t="str">
        <f>IF(VLOOKUP(D271,'Current OBD'!$B$6:$AK$2185,31,0)="Yes","7"," ")</f>
        <v>7</v>
      </c>
      <c r="O271" s="11" t="str">
        <f>IF(VLOOKUP(D271,'Current OBD'!$B$6:$AK$2185,32,0)="Yes","8"," ")</f>
        <v>8</v>
      </c>
      <c r="P271" s="11" t="str">
        <f>IF(VLOOKUP(D271,'Current OBD'!$B$6:$AK$2185,33,0)="Yes","9"," ")</f>
        <v xml:space="preserve"> </v>
      </c>
      <c r="Q271" s="11" t="str">
        <f>IF(VLOOKUP(D271,'Current OBD'!$B$6:$AK$2185,34,0)="Yes","10"," ")</f>
        <v xml:space="preserve"> </v>
      </c>
      <c r="R271" s="11" t="str">
        <f>IF(VLOOKUP(D271,'Current OBD'!$B$6:$AK$2185,35,0)="Yes","11"," ")</f>
        <v xml:space="preserve"> </v>
      </c>
      <c r="S271" s="11" t="str">
        <f>IF(VLOOKUP(D271,'Current OBD'!$B$6:$AK$2185,36,0)="Yes","12"," ")</f>
        <v xml:space="preserve"> </v>
      </c>
      <c r="T271" s="13">
        <f>VLOOKUP(D271,Pivot!$B$4:$F$2181,2,0)</f>
        <v>107</v>
      </c>
      <c r="U271" s="13">
        <f>VLOOKUP(D271,Pivot!$B$4:$F$2181,3,0)</f>
        <v>37</v>
      </c>
      <c r="V271" s="13">
        <f>VLOOKUP(D271,Pivot!$B$4:$F$2181,4,0)</f>
        <v>688</v>
      </c>
      <c r="W271" s="46">
        <f>IFERROR(VLOOKUP(D271,Pivot!$B$4:$H$2181,5,0),"")</f>
        <v>0.1555</v>
      </c>
      <c r="X271" s="51">
        <f>IFERROR(VLOOKUP(D271,Pivot!$B$4:$H$2181,6,0),"")</f>
        <v>5.3800000000000001E-2</v>
      </c>
      <c r="Y271" s="46">
        <f>IFERROR(VLOOKUP(D271,Pivot!$B$4:$H$2181,7,0),"")</f>
        <v>0.20930000000000001</v>
      </c>
    </row>
    <row r="272" spans="1:25" ht="15" customHeight="1" outlineLevel="2">
      <c r="A272" s="10" t="str">
        <f>VLOOKUP(D272,'Current OBD'!$B$6:$K$2185,4,0)</f>
        <v>Clark</v>
      </c>
      <c r="B272" s="10" t="str">
        <f>VLOOKUP(D272,'Current OBD'!$B$6:$K$2185,3,0)</f>
        <v>06-117</v>
      </c>
      <c r="C272" s="9" t="str">
        <f>VLOOKUP(D272,'Current OBD'!$B$6:$K$2185,2,0)</f>
        <v>Camas School District</v>
      </c>
      <c r="D272" s="24">
        <v>685444</v>
      </c>
      <c r="E272" s="9" t="str">
        <f>VLOOKUP(D272,'Current OBD'!$B$6:$K$2185,10,0)</f>
        <v>Odyssey Middle School</v>
      </c>
      <c r="F272" s="11" t="str">
        <f>IF(VLOOKUP(D272,'Current OBD'!$B$6:$AK$2185,23,0)="Yes","PK"," ")</f>
        <v xml:space="preserve"> </v>
      </c>
      <c r="G272" s="11" t="str">
        <f>IF(VLOOKUP(D272,'Current OBD'!$B$6:$AK$2185,24,0)="Yes","K"," ")</f>
        <v xml:space="preserve"> </v>
      </c>
      <c r="H272" s="11" t="str">
        <f>IF(VLOOKUP(D272,'Current OBD'!$B$6:$AK$2185,25,0)="Yes",1," ")</f>
        <v xml:space="preserve"> </v>
      </c>
      <c r="I272" s="11" t="str">
        <f>IF(VLOOKUP(D272,'Current OBD'!$B$6:$AK$2185,26,0)="Yes","2"," ")</f>
        <v xml:space="preserve"> </v>
      </c>
      <c r="J272" s="11" t="str">
        <f>IF(VLOOKUP(D272,'Current OBD'!$B$6:$AK$2185,27,0)="Yes","3"," ")</f>
        <v xml:space="preserve"> </v>
      </c>
      <c r="K272" s="11" t="str">
        <f>IF(VLOOKUP(D272,'Current OBD'!$B$6:$AK$2185,28,0)="Yes","4"," ")</f>
        <v xml:space="preserve"> </v>
      </c>
      <c r="L272" s="11" t="str">
        <f>IF(VLOOKUP(D272,'Current OBD'!$B$6:$AK$2185,29,0)="Yes","5"," ")</f>
        <v xml:space="preserve"> </v>
      </c>
      <c r="M272" s="11" t="str">
        <f>IF(VLOOKUP(D272,'Current OBD'!$B$6:$AK$2185,30,0)="Yes","6"," ")</f>
        <v>6</v>
      </c>
      <c r="N272" s="11" t="str">
        <f>IF(VLOOKUP(D272,'Current OBD'!$B$6:$AK$2185,31,0)="Yes","7"," ")</f>
        <v>7</v>
      </c>
      <c r="O272" s="11" t="str">
        <f>IF(VLOOKUP(D272,'Current OBD'!$B$6:$AK$2185,32,0)="Yes","8"," ")</f>
        <v>8</v>
      </c>
      <c r="P272" s="11" t="str">
        <f>IF(VLOOKUP(D272,'Current OBD'!$B$6:$AK$2185,33,0)="Yes","9"," ")</f>
        <v xml:space="preserve"> </v>
      </c>
      <c r="Q272" s="11" t="str">
        <f>IF(VLOOKUP(D272,'Current OBD'!$B$6:$AK$2185,34,0)="Yes","10"," ")</f>
        <v xml:space="preserve"> </v>
      </c>
      <c r="R272" s="11" t="str">
        <f>IF(VLOOKUP(D272,'Current OBD'!$B$6:$AK$2185,35,0)="Yes","11"," ")</f>
        <v xml:space="preserve"> </v>
      </c>
      <c r="S272" s="11" t="str">
        <f>IF(VLOOKUP(D272,'Current OBD'!$B$6:$AK$2185,36,0)="Yes","12"," ")</f>
        <v xml:space="preserve"> </v>
      </c>
      <c r="T272" s="13">
        <f>VLOOKUP(D272,Pivot!$B$4:$F$2181,2,0)</f>
        <v>26</v>
      </c>
      <c r="U272" s="13">
        <f>VLOOKUP(D272,Pivot!$B$4:$F$2181,3,0)</f>
        <v>11</v>
      </c>
      <c r="V272" s="13">
        <f>VLOOKUP(D272,Pivot!$B$4:$F$2181,4,0)</f>
        <v>286</v>
      </c>
      <c r="W272" s="46">
        <f>IFERROR(VLOOKUP(D272,Pivot!$B$4:$H$2181,5,0),"")</f>
        <v>9.0899999999999995E-2</v>
      </c>
      <c r="X272" s="51">
        <f>IFERROR(VLOOKUP(D272,Pivot!$B$4:$H$2181,6,0),"")</f>
        <v>3.85E-2</v>
      </c>
      <c r="Y272" s="46">
        <f>IFERROR(VLOOKUP(D272,Pivot!$B$4:$H$2181,7,0),"")</f>
        <v>0.12939999999999999</v>
      </c>
    </row>
    <row r="273" spans="1:25" ht="15" customHeight="1" outlineLevel="2">
      <c r="A273" s="10" t="str">
        <f>VLOOKUP(D273,'Current OBD'!$B$6:$K$2185,4,0)</f>
        <v>Clark</v>
      </c>
      <c r="B273" s="10" t="str">
        <f>VLOOKUP(D273,'Current OBD'!$B$6:$K$2185,3,0)</f>
        <v>06-117</v>
      </c>
      <c r="C273" s="9" t="str">
        <f>VLOOKUP(D273,'Current OBD'!$B$6:$K$2185,2,0)</f>
        <v>Camas School District</v>
      </c>
      <c r="D273" s="24">
        <v>661287</v>
      </c>
      <c r="E273" s="9" t="str">
        <f>VLOOKUP(D273,'Current OBD'!$B$6:$K$2185,10,0)</f>
        <v>Prune Hill Elementary</v>
      </c>
      <c r="F273" s="11" t="str">
        <f>IF(VLOOKUP(D273,'Current OBD'!$B$6:$AK$2185,23,0)="Yes","PK"," ")</f>
        <v xml:space="preserve"> </v>
      </c>
      <c r="G273" s="11" t="str">
        <f>IF(VLOOKUP(D273,'Current OBD'!$B$6:$AK$2185,24,0)="Yes","K"," ")</f>
        <v>K</v>
      </c>
      <c r="H273" s="11">
        <f>IF(VLOOKUP(D273,'Current OBD'!$B$6:$AK$2185,25,0)="Yes",1," ")</f>
        <v>1</v>
      </c>
      <c r="I273" s="11" t="str">
        <f>IF(VLOOKUP(D273,'Current OBD'!$B$6:$AK$2185,26,0)="Yes","2"," ")</f>
        <v>2</v>
      </c>
      <c r="J273" s="11" t="str">
        <f>IF(VLOOKUP(D273,'Current OBD'!$B$6:$AK$2185,27,0)="Yes","3"," ")</f>
        <v>3</v>
      </c>
      <c r="K273" s="11" t="str">
        <f>IF(VLOOKUP(D273,'Current OBD'!$B$6:$AK$2185,28,0)="Yes","4"," ")</f>
        <v>4</v>
      </c>
      <c r="L273" s="11" t="str">
        <f>IF(VLOOKUP(D273,'Current OBD'!$B$6:$AK$2185,29,0)="Yes","5"," ")</f>
        <v>5</v>
      </c>
      <c r="M273" s="11" t="str">
        <f>IF(VLOOKUP(D273,'Current OBD'!$B$6:$AK$2185,30,0)="Yes","6"," ")</f>
        <v xml:space="preserve"> </v>
      </c>
      <c r="N273" s="11" t="str">
        <f>IF(VLOOKUP(D273,'Current OBD'!$B$6:$AK$2185,31,0)="Yes","7"," ")</f>
        <v xml:space="preserve"> </v>
      </c>
      <c r="O273" s="11" t="str">
        <f>IF(VLOOKUP(D273,'Current OBD'!$B$6:$AK$2185,32,0)="Yes","8"," ")</f>
        <v xml:space="preserve"> </v>
      </c>
      <c r="P273" s="11" t="str">
        <f>IF(VLOOKUP(D273,'Current OBD'!$B$6:$AK$2185,33,0)="Yes","9"," ")</f>
        <v xml:space="preserve"> </v>
      </c>
      <c r="Q273" s="11" t="str">
        <f>IF(VLOOKUP(D273,'Current OBD'!$B$6:$AK$2185,34,0)="Yes","10"," ")</f>
        <v xml:space="preserve"> </v>
      </c>
      <c r="R273" s="11" t="str">
        <f>IF(VLOOKUP(D273,'Current OBD'!$B$6:$AK$2185,35,0)="Yes","11"," ")</f>
        <v xml:space="preserve"> </v>
      </c>
      <c r="S273" s="11" t="str">
        <f>IF(VLOOKUP(D273,'Current OBD'!$B$6:$AK$2185,36,0)="Yes","12"," ")</f>
        <v xml:space="preserve"> </v>
      </c>
      <c r="T273" s="13">
        <f>VLOOKUP(D273,Pivot!$B$4:$F$2181,2,0)</f>
        <v>41</v>
      </c>
      <c r="U273" s="13">
        <f>VLOOKUP(D273,Pivot!$B$4:$F$2181,3,0)</f>
        <v>6</v>
      </c>
      <c r="V273" s="13">
        <f>VLOOKUP(D273,Pivot!$B$4:$F$2181,4,0)</f>
        <v>450</v>
      </c>
      <c r="W273" s="46">
        <f>IFERROR(VLOOKUP(D273,Pivot!$B$4:$H$2181,5,0),"")</f>
        <v>9.11E-2</v>
      </c>
      <c r="X273" s="51">
        <f>IFERROR(VLOOKUP(D273,Pivot!$B$4:$H$2181,6,0),"")</f>
        <v>1.3299999999999999E-2</v>
      </c>
      <c r="Y273" s="46">
        <f>IFERROR(VLOOKUP(D273,Pivot!$B$4:$H$2181,7,0),"")</f>
        <v>0.10440000000000001</v>
      </c>
    </row>
    <row r="274" spans="1:25" ht="15" customHeight="1" outlineLevel="2">
      <c r="A274" s="10" t="str">
        <f>VLOOKUP(D274,'Current OBD'!$B$6:$K$2185,4,0)</f>
        <v>Clark</v>
      </c>
      <c r="B274" s="10" t="str">
        <f>VLOOKUP(D274,'Current OBD'!$B$6:$K$2185,3,0)</f>
        <v>06-117</v>
      </c>
      <c r="C274" s="9" t="str">
        <f>VLOOKUP(D274,'Current OBD'!$B$6:$K$2185,2,0)</f>
        <v>Camas School District</v>
      </c>
      <c r="D274" s="24">
        <v>661288</v>
      </c>
      <c r="E274" s="9" t="str">
        <f>VLOOKUP(D274,'Current OBD'!$B$6:$K$2185,10,0)</f>
        <v>Skyridge Middle School</v>
      </c>
      <c r="F274" s="11" t="str">
        <f>IF(VLOOKUP(D274,'Current OBD'!$B$6:$AK$2185,23,0)="Yes","PK"," ")</f>
        <v xml:space="preserve"> </v>
      </c>
      <c r="G274" s="11" t="str">
        <f>IF(VLOOKUP(D274,'Current OBD'!$B$6:$AK$2185,24,0)="Yes","K"," ")</f>
        <v xml:space="preserve"> </v>
      </c>
      <c r="H274" s="11" t="str">
        <f>IF(VLOOKUP(D274,'Current OBD'!$B$6:$AK$2185,25,0)="Yes",1," ")</f>
        <v xml:space="preserve"> </v>
      </c>
      <c r="I274" s="11" t="str">
        <f>IF(VLOOKUP(D274,'Current OBD'!$B$6:$AK$2185,26,0)="Yes","2"," ")</f>
        <v xml:space="preserve"> </v>
      </c>
      <c r="J274" s="11" t="str">
        <f>IF(VLOOKUP(D274,'Current OBD'!$B$6:$AK$2185,27,0)="Yes","3"," ")</f>
        <v xml:space="preserve"> </v>
      </c>
      <c r="K274" s="11" t="str">
        <f>IF(VLOOKUP(D274,'Current OBD'!$B$6:$AK$2185,28,0)="Yes","4"," ")</f>
        <v xml:space="preserve"> </v>
      </c>
      <c r="L274" s="11" t="str">
        <f>IF(VLOOKUP(D274,'Current OBD'!$B$6:$AK$2185,29,0)="Yes","5"," ")</f>
        <v xml:space="preserve"> </v>
      </c>
      <c r="M274" s="11" t="str">
        <f>IF(VLOOKUP(D274,'Current OBD'!$B$6:$AK$2185,30,0)="Yes","6"," ")</f>
        <v>6</v>
      </c>
      <c r="N274" s="11" t="str">
        <f>IF(VLOOKUP(D274,'Current OBD'!$B$6:$AK$2185,31,0)="Yes","7"," ")</f>
        <v>7</v>
      </c>
      <c r="O274" s="11" t="str">
        <f>IF(VLOOKUP(D274,'Current OBD'!$B$6:$AK$2185,32,0)="Yes","8"," ")</f>
        <v>8</v>
      </c>
      <c r="P274" s="11" t="str">
        <f>IF(VLOOKUP(D274,'Current OBD'!$B$6:$AK$2185,33,0)="Yes","9"," ")</f>
        <v xml:space="preserve"> </v>
      </c>
      <c r="Q274" s="11" t="str">
        <f>IF(VLOOKUP(D274,'Current OBD'!$B$6:$AK$2185,34,0)="Yes","10"," ")</f>
        <v xml:space="preserve"> </v>
      </c>
      <c r="R274" s="11" t="str">
        <f>IF(VLOOKUP(D274,'Current OBD'!$B$6:$AK$2185,35,0)="Yes","11"," ")</f>
        <v xml:space="preserve"> </v>
      </c>
      <c r="S274" s="11" t="str">
        <f>IF(VLOOKUP(D274,'Current OBD'!$B$6:$AK$2185,36,0)="Yes","12"," ")</f>
        <v xml:space="preserve"> </v>
      </c>
      <c r="T274" s="13">
        <f>VLOOKUP(D274,Pivot!$B$4:$F$2181,2,0)</f>
        <v>51</v>
      </c>
      <c r="U274" s="13">
        <f>VLOOKUP(D274,Pivot!$B$4:$F$2181,3,0)</f>
        <v>21</v>
      </c>
      <c r="V274" s="13">
        <f>VLOOKUP(D274,Pivot!$B$4:$F$2181,4,0)</f>
        <v>734</v>
      </c>
      <c r="W274" s="46">
        <f>IFERROR(VLOOKUP(D274,Pivot!$B$4:$H$2181,5,0),"")</f>
        <v>6.9500000000000006E-2</v>
      </c>
      <c r="X274" s="51">
        <f>IFERROR(VLOOKUP(D274,Pivot!$B$4:$H$2181,6,0),"")</f>
        <v>2.86E-2</v>
      </c>
      <c r="Y274" s="46">
        <f>IFERROR(VLOOKUP(D274,Pivot!$B$4:$H$2181,7,0),"")</f>
        <v>9.8100000000000007E-2</v>
      </c>
    </row>
    <row r="275" spans="1:25" ht="15" customHeight="1" outlineLevel="2">
      <c r="A275" s="10" t="str">
        <f>VLOOKUP(D275,'Current OBD'!$B$6:$K$2185,4,0)</f>
        <v>Clark</v>
      </c>
      <c r="B275" s="10" t="str">
        <f>VLOOKUP(D275,'Current OBD'!$B$6:$K$2185,3,0)</f>
        <v>06-117</v>
      </c>
      <c r="C275" s="9" t="str">
        <f>VLOOKUP(D275,'Current OBD'!$B$6:$K$2185,2,0)</f>
        <v>Camas School District</v>
      </c>
      <c r="D275" s="24">
        <v>665784</v>
      </c>
      <c r="E275" s="9" t="str">
        <f>VLOOKUP(D275,'Current OBD'!$B$6:$K$2185,10,0)</f>
        <v>Woodburn Elementary</v>
      </c>
      <c r="F275" s="11" t="str">
        <f>IF(VLOOKUP(D275,'Current OBD'!$B$6:$AK$2185,23,0)="Yes","PK"," ")</f>
        <v xml:space="preserve"> </v>
      </c>
      <c r="G275" s="11" t="str">
        <f>IF(VLOOKUP(D275,'Current OBD'!$B$6:$AK$2185,24,0)="Yes","K"," ")</f>
        <v>K</v>
      </c>
      <c r="H275" s="11">
        <f>IF(VLOOKUP(D275,'Current OBD'!$B$6:$AK$2185,25,0)="Yes",1," ")</f>
        <v>1</v>
      </c>
      <c r="I275" s="11" t="str">
        <f>IF(VLOOKUP(D275,'Current OBD'!$B$6:$AK$2185,26,0)="Yes","2"," ")</f>
        <v>2</v>
      </c>
      <c r="J275" s="11" t="str">
        <f>IF(VLOOKUP(D275,'Current OBD'!$B$6:$AK$2185,27,0)="Yes","3"," ")</f>
        <v>3</v>
      </c>
      <c r="K275" s="11" t="str">
        <f>IF(VLOOKUP(D275,'Current OBD'!$B$6:$AK$2185,28,0)="Yes","4"," ")</f>
        <v>4</v>
      </c>
      <c r="L275" s="11" t="str">
        <f>IF(VLOOKUP(D275,'Current OBD'!$B$6:$AK$2185,29,0)="Yes","5"," ")</f>
        <v>5</v>
      </c>
      <c r="M275" s="11" t="str">
        <f>IF(VLOOKUP(D275,'Current OBD'!$B$6:$AK$2185,30,0)="Yes","6"," ")</f>
        <v xml:space="preserve"> </v>
      </c>
      <c r="N275" s="11" t="str">
        <f>IF(VLOOKUP(D275,'Current OBD'!$B$6:$AK$2185,31,0)="Yes","7"," ")</f>
        <v xml:space="preserve"> </v>
      </c>
      <c r="O275" s="11" t="str">
        <f>IF(VLOOKUP(D275,'Current OBD'!$B$6:$AK$2185,32,0)="Yes","8"," ")</f>
        <v xml:space="preserve"> </v>
      </c>
      <c r="P275" s="11" t="str">
        <f>IF(VLOOKUP(D275,'Current OBD'!$B$6:$AK$2185,33,0)="Yes","9"," ")</f>
        <v xml:space="preserve"> </v>
      </c>
      <c r="Q275" s="11" t="str">
        <f>IF(VLOOKUP(D275,'Current OBD'!$B$6:$AK$2185,34,0)="Yes","10"," ")</f>
        <v xml:space="preserve"> </v>
      </c>
      <c r="R275" s="11" t="str">
        <f>IF(VLOOKUP(D275,'Current OBD'!$B$6:$AK$2185,35,0)="Yes","11"," ")</f>
        <v xml:space="preserve"> </v>
      </c>
      <c r="S275" s="11" t="str">
        <f>IF(VLOOKUP(D275,'Current OBD'!$B$6:$AK$2185,36,0)="Yes","12"," ")</f>
        <v xml:space="preserve"> </v>
      </c>
      <c r="T275" s="13">
        <f>VLOOKUP(D275,Pivot!$B$4:$F$2181,2,0)</f>
        <v>87</v>
      </c>
      <c r="U275" s="13">
        <f>VLOOKUP(D275,Pivot!$B$4:$F$2181,3,0)</f>
        <v>20</v>
      </c>
      <c r="V275" s="13">
        <f>VLOOKUP(D275,Pivot!$B$4:$F$2181,4,0)</f>
        <v>616</v>
      </c>
      <c r="W275" s="46">
        <f>IFERROR(VLOOKUP(D275,Pivot!$B$4:$H$2181,5,0),"")</f>
        <v>0.14119999999999999</v>
      </c>
      <c r="X275" s="51">
        <f>IFERROR(VLOOKUP(D275,Pivot!$B$4:$H$2181,6,0),"")</f>
        <v>3.2500000000000001E-2</v>
      </c>
      <c r="Y275" s="46">
        <f>IFERROR(VLOOKUP(D275,Pivot!$B$4:$H$2181,7,0),"")</f>
        <v>0.17369999999999999</v>
      </c>
    </row>
    <row r="276" spans="1:25" ht="15" customHeight="1" outlineLevel="1">
      <c r="A276" s="27"/>
      <c r="B276" s="27"/>
      <c r="C276" s="30" t="s">
        <v>5652</v>
      </c>
      <c r="D276" s="27"/>
      <c r="E276" s="26"/>
      <c r="F276" s="29"/>
      <c r="G276" s="29"/>
      <c r="H276" s="29"/>
      <c r="I276" s="29"/>
      <c r="J276" s="29"/>
      <c r="K276" s="29"/>
      <c r="L276" s="29"/>
      <c r="M276" s="29"/>
      <c r="N276" s="29"/>
      <c r="O276" s="29"/>
      <c r="P276" s="29"/>
      <c r="Q276" s="29"/>
      <c r="R276" s="29"/>
      <c r="S276" s="29"/>
      <c r="T276" s="43">
        <f>SUBTOTAL(9,T264:T275)</f>
        <v>783</v>
      </c>
      <c r="U276" s="43">
        <f>SUBTOTAL(9,U264:U275)</f>
        <v>241</v>
      </c>
      <c r="V276" s="43">
        <f>SUBTOTAL(9,V264:V275)</f>
        <v>6944</v>
      </c>
      <c r="W276" s="47"/>
      <c r="X276" s="52"/>
      <c r="Y276" s="56">
        <f>(T276+U276)/V276</f>
        <v>0.14746543778801843</v>
      </c>
    </row>
    <row r="277" spans="1:25" ht="15" customHeight="1" outlineLevel="2">
      <c r="A277" s="10" t="str">
        <f>VLOOKUP(D277,'Current OBD'!$B$6:$K$2185,4,0)</f>
        <v>Clark</v>
      </c>
      <c r="B277" s="10" t="str">
        <f>VLOOKUP(D277,'Current OBD'!$B$6:$K$2185,3,0)</f>
        <v>06-119</v>
      </c>
      <c r="C277" s="9" t="str">
        <f>VLOOKUP(D277,'Current OBD'!$B$6:$K$2185,2,0)</f>
        <v>Battle Ground School District</v>
      </c>
      <c r="D277" s="24">
        <v>661296</v>
      </c>
      <c r="E277" s="9" t="str">
        <f>VLOOKUP(D277,'Current OBD'!$B$6:$K$2185,10,0)</f>
        <v>Amboy Middle School</v>
      </c>
      <c r="F277" s="11" t="str">
        <f>IF(VLOOKUP(D277,'Current OBD'!$B$6:$AK$2185,23,0)="Yes","PK"," ")</f>
        <v xml:space="preserve"> </v>
      </c>
      <c r="G277" s="11" t="str">
        <f>IF(VLOOKUP(D277,'Current OBD'!$B$6:$AK$2185,24,0)="Yes","K"," ")</f>
        <v xml:space="preserve"> </v>
      </c>
      <c r="H277" s="11" t="str">
        <f>IF(VLOOKUP(D277,'Current OBD'!$B$6:$AK$2185,25,0)="Yes",1," ")</f>
        <v xml:space="preserve"> </v>
      </c>
      <c r="I277" s="11" t="str">
        <f>IF(VLOOKUP(D277,'Current OBD'!$B$6:$AK$2185,26,0)="Yes","2"," ")</f>
        <v xml:space="preserve"> </v>
      </c>
      <c r="J277" s="11" t="str">
        <f>IF(VLOOKUP(D277,'Current OBD'!$B$6:$AK$2185,27,0)="Yes","3"," ")</f>
        <v xml:space="preserve"> </v>
      </c>
      <c r="K277" s="11" t="str">
        <f>IF(VLOOKUP(D277,'Current OBD'!$B$6:$AK$2185,28,0)="Yes","4"," ")</f>
        <v xml:space="preserve"> </v>
      </c>
      <c r="L277" s="11" t="str">
        <f>IF(VLOOKUP(D277,'Current OBD'!$B$6:$AK$2185,29,0)="Yes","5"," ")</f>
        <v>5</v>
      </c>
      <c r="M277" s="11" t="str">
        <f>IF(VLOOKUP(D277,'Current OBD'!$B$6:$AK$2185,30,0)="Yes","6"," ")</f>
        <v>6</v>
      </c>
      <c r="N277" s="11" t="str">
        <f>IF(VLOOKUP(D277,'Current OBD'!$B$6:$AK$2185,31,0)="Yes","7"," ")</f>
        <v>7</v>
      </c>
      <c r="O277" s="11" t="str">
        <f>IF(VLOOKUP(D277,'Current OBD'!$B$6:$AK$2185,32,0)="Yes","8"," ")</f>
        <v>8</v>
      </c>
      <c r="P277" s="11" t="str">
        <f>IF(VLOOKUP(D277,'Current OBD'!$B$6:$AK$2185,33,0)="Yes","9"," ")</f>
        <v xml:space="preserve"> </v>
      </c>
      <c r="Q277" s="11" t="str">
        <f>IF(VLOOKUP(D277,'Current OBD'!$B$6:$AK$2185,34,0)="Yes","10"," ")</f>
        <v xml:space="preserve"> </v>
      </c>
      <c r="R277" s="11" t="str">
        <f>IF(VLOOKUP(D277,'Current OBD'!$B$6:$AK$2185,35,0)="Yes","11"," ")</f>
        <v xml:space="preserve"> </v>
      </c>
      <c r="S277" s="11" t="str">
        <f>IF(VLOOKUP(D277,'Current OBD'!$B$6:$AK$2185,36,0)="Yes","12"," ")</f>
        <v xml:space="preserve"> </v>
      </c>
      <c r="T277" s="13">
        <f>VLOOKUP(D277,Pivot!$B$4:$F$2181,2,0)</f>
        <v>109</v>
      </c>
      <c r="U277" s="13">
        <f>VLOOKUP(D277,Pivot!$B$4:$F$2181,3,0)</f>
        <v>92</v>
      </c>
      <c r="V277" s="13">
        <f>VLOOKUP(D277,Pivot!$B$4:$F$2181,4,0)</f>
        <v>555</v>
      </c>
      <c r="W277" s="46">
        <f>IFERROR(VLOOKUP(D277,Pivot!$B$4:$H$2181,5,0),"")</f>
        <v>0.19639999999999999</v>
      </c>
      <c r="X277" s="51">
        <f>IFERROR(VLOOKUP(D277,Pivot!$B$4:$H$2181,6,0),"")</f>
        <v>0.1658</v>
      </c>
      <c r="Y277" s="46">
        <f>IFERROR(VLOOKUP(D277,Pivot!$B$4:$H$2181,7,0),"")</f>
        <v>0.36220000000000002</v>
      </c>
    </row>
    <row r="278" spans="1:25" ht="15" customHeight="1" outlineLevel="2">
      <c r="A278" s="10" t="str">
        <f>VLOOKUP(D278,'Current OBD'!$B$6:$K$2185,4,0)</f>
        <v>Clark</v>
      </c>
      <c r="B278" s="10" t="str">
        <f>VLOOKUP(D278,'Current OBD'!$B$6:$K$2185,3,0)</f>
        <v>06-119</v>
      </c>
      <c r="C278" s="9" t="str">
        <f>VLOOKUP(D278,'Current OBD'!$B$6:$K$2185,2,0)</f>
        <v>Battle Ground School District</v>
      </c>
      <c r="D278" s="24">
        <v>661302</v>
      </c>
      <c r="E278" s="9" t="str">
        <f>VLOOKUP(D278,'Current OBD'!$B$6:$K$2185,10,0)</f>
        <v>Battle Ground High School</v>
      </c>
      <c r="F278" s="11" t="str">
        <f>IF(VLOOKUP(D278,'Current OBD'!$B$6:$AK$2185,23,0)="Yes","PK"," ")</f>
        <v xml:space="preserve"> </v>
      </c>
      <c r="G278" s="11" t="str">
        <f>IF(VLOOKUP(D278,'Current OBD'!$B$6:$AK$2185,24,0)="Yes","K"," ")</f>
        <v xml:space="preserve"> </v>
      </c>
      <c r="H278" s="11" t="str">
        <f>IF(VLOOKUP(D278,'Current OBD'!$B$6:$AK$2185,25,0)="Yes",1," ")</f>
        <v xml:space="preserve"> </v>
      </c>
      <c r="I278" s="11" t="str">
        <f>IF(VLOOKUP(D278,'Current OBD'!$B$6:$AK$2185,26,0)="Yes","2"," ")</f>
        <v xml:space="preserve"> </v>
      </c>
      <c r="J278" s="11" t="str">
        <f>IF(VLOOKUP(D278,'Current OBD'!$B$6:$AK$2185,27,0)="Yes","3"," ")</f>
        <v xml:space="preserve"> </v>
      </c>
      <c r="K278" s="11" t="str">
        <f>IF(VLOOKUP(D278,'Current OBD'!$B$6:$AK$2185,28,0)="Yes","4"," ")</f>
        <v xml:space="preserve"> </v>
      </c>
      <c r="L278" s="11" t="str">
        <f>IF(VLOOKUP(D278,'Current OBD'!$B$6:$AK$2185,29,0)="Yes","5"," ")</f>
        <v xml:space="preserve"> </v>
      </c>
      <c r="M278" s="11" t="str">
        <f>IF(VLOOKUP(D278,'Current OBD'!$B$6:$AK$2185,30,0)="Yes","6"," ")</f>
        <v xml:space="preserve"> </v>
      </c>
      <c r="N278" s="11" t="str">
        <f>IF(VLOOKUP(D278,'Current OBD'!$B$6:$AK$2185,31,0)="Yes","7"," ")</f>
        <v xml:space="preserve"> </v>
      </c>
      <c r="O278" s="11" t="str">
        <f>IF(VLOOKUP(D278,'Current OBD'!$B$6:$AK$2185,32,0)="Yes","8"," ")</f>
        <v xml:space="preserve"> </v>
      </c>
      <c r="P278" s="11" t="str">
        <f>IF(VLOOKUP(D278,'Current OBD'!$B$6:$AK$2185,33,0)="Yes","9"," ")</f>
        <v>9</v>
      </c>
      <c r="Q278" s="11" t="str">
        <f>IF(VLOOKUP(D278,'Current OBD'!$B$6:$AK$2185,34,0)="Yes","10"," ")</f>
        <v>10</v>
      </c>
      <c r="R278" s="11" t="str">
        <f>IF(VLOOKUP(D278,'Current OBD'!$B$6:$AK$2185,35,0)="Yes","11"," ")</f>
        <v>11</v>
      </c>
      <c r="S278" s="11" t="str">
        <f>IF(VLOOKUP(D278,'Current OBD'!$B$6:$AK$2185,36,0)="Yes","12"," ")</f>
        <v>12</v>
      </c>
      <c r="T278" s="13">
        <f>VLOOKUP(D278,Pivot!$B$4:$F$2181,2,0)</f>
        <v>361</v>
      </c>
      <c r="U278" s="13">
        <f>VLOOKUP(D278,Pivot!$B$4:$F$2181,3,0)</f>
        <v>165</v>
      </c>
      <c r="V278" s="13">
        <f>VLOOKUP(D278,Pivot!$B$4:$F$2181,4,0)</f>
        <v>1805</v>
      </c>
      <c r="W278" s="46">
        <f>IFERROR(VLOOKUP(D278,Pivot!$B$4:$H$2181,5,0),"")</f>
        <v>0.2</v>
      </c>
      <c r="X278" s="51">
        <f>IFERROR(VLOOKUP(D278,Pivot!$B$4:$H$2181,6,0),"")</f>
        <v>9.1399999999999995E-2</v>
      </c>
      <c r="Y278" s="46">
        <f>IFERROR(VLOOKUP(D278,Pivot!$B$4:$H$2181,7,0),"")</f>
        <v>0.29139999999999999</v>
      </c>
    </row>
    <row r="279" spans="1:25" ht="15" customHeight="1" outlineLevel="2">
      <c r="A279" s="10" t="str">
        <f>VLOOKUP(D279,'Current OBD'!$B$6:$K$2185,4,0)</f>
        <v>Clark</v>
      </c>
      <c r="B279" s="10" t="str">
        <f>VLOOKUP(D279,'Current OBD'!$B$6:$K$2185,3,0)</f>
        <v>06-119</v>
      </c>
      <c r="C279" s="9" t="str">
        <f>VLOOKUP(D279,'Current OBD'!$B$6:$K$2185,2,0)</f>
        <v>Battle Ground School District</v>
      </c>
      <c r="D279" s="24">
        <v>683768</v>
      </c>
      <c r="E279" s="9" t="str">
        <f>VLOOKUP(D279,'Current OBD'!$B$6:$K$2185,10,0)</f>
        <v>CAM Academy</v>
      </c>
      <c r="F279" s="11" t="str">
        <f>IF(VLOOKUP(D279,'Current OBD'!$B$6:$AK$2185,23,0)="Yes","PK"," ")</f>
        <v xml:space="preserve"> </v>
      </c>
      <c r="G279" s="11" t="str">
        <f>IF(VLOOKUP(D279,'Current OBD'!$B$6:$AK$2185,24,0)="Yes","K"," ")</f>
        <v xml:space="preserve"> </v>
      </c>
      <c r="H279" s="11" t="str">
        <f>IF(VLOOKUP(D279,'Current OBD'!$B$6:$AK$2185,25,0)="Yes",1," ")</f>
        <v xml:space="preserve"> </v>
      </c>
      <c r="I279" s="11" t="str">
        <f>IF(VLOOKUP(D279,'Current OBD'!$B$6:$AK$2185,26,0)="Yes","2"," ")</f>
        <v xml:space="preserve"> </v>
      </c>
      <c r="J279" s="11" t="str">
        <f>IF(VLOOKUP(D279,'Current OBD'!$B$6:$AK$2185,27,0)="Yes","3"," ")</f>
        <v>3</v>
      </c>
      <c r="K279" s="11" t="str">
        <f>IF(VLOOKUP(D279,'Current OBD'!$B$6:$AK$2185,28,0)="Yes","4"," ")</f>
        <v>4</v>
      </c>
      <c r="L279" s="11" t="str">
        <f>IF(VLOOKUP(D279,'Current OBD'!$B$6:$AK$2185,29,0)="Yes","5"," ")</f>
        <v>5</v>
      </c>
      <c r="M279" s="11" t="str">
        <f>IF(VLOOKUP(D279,'Current OBD'!$B$6:$AK$2185,30,0)="Yes","6"," ")</f>
        <v>6</v>
      </c>
      <c r="N279" s="11" t="str">
        <f>IF(VLOOKUP(D279,'Current OBD'!$B$6:$AK$2185,31,0)="Yes","7"," ")</f>
        <v>7</v>
      </c>
      <c r="O279" s="11" t="str">
        <f>IF(VLOOKUP(D279,'Current OBD'!$B$6:$AK$2185,32,0)="Yes","8"," ")</f>
        <v>8</v>
      </c>
      <c r="P279" s="11" t="str">
        <f>IF(VLOOKUP(D279,'Current OBD'!$B$6:$AK$2185,33,0)="Yes","9"," ")</f>
        <v>9</v>
      </c>
      <c r="Q279" s="11" t="str">
        <f>IF(VLOOKUP(D279,'Current OBD'!$B$6:$AK$2185,34,0)="Yes","10"," ")</f>
        <v>10</v>
      </c>
      <c r="R279" s="11" t="str">
        <f>IF(VLOOKUP(D279,'Current OBD'!$B$6:$AK$2185,35,0)="Yes","11"," ")</f>
        <v>11</v>
      </c>
      <c r="S279" s="11" t="str">
        <f>IF(VLOOKUP(D279,'Current OBD'!$B$6:$AK$2185,36,0)="Yes","12"," ")</f>
        <v>12</v>
      </c>
      <c r="T279" s="13">
        <f>VLOOKUP(D279,Pivot!$B$4:$F$2181,2,0)</f>
        <v>78</v>
      </c>
      <c r="U279" s="13">
        <f>VLOOKUP(D279,Pivot!$B$4:$F$2181,3,0)</f>
        <v>58</v>
      </c>
      <c r="V279" s="13">
        <f>VLOOKUP(D279,Pivot!$B$4:$F$2181,4,0)</f>
        <v>502</v>
      </c>
      <c r="W279" s="46">
        <f>IFERROR(VLOOKUP(D279,Pivot!$B$4:$H$2181,5,0),"")</f>
        <v>0.15540000000000001</v>
      </c>
      <c r="X279" s="51">
        <f>IFERROR(VLOOKUP(D279,Pivot!$B$4:$H$2181,6,0),"")</f>
        <v>0.11550000000000001</v>
      </c>
      <c r="Y279" s="46">
        <f>IFERROR(VLOOKUP(D279,Pivot!$B$4:$H$2181,7,0),"")</f>
        <v>0.27089999999999997</v>
      </c>
    </row>
    <row r="280" spans="1:25" ht="15" customHeight="1" outlineLevel="2">
      <c r="A280" s="10" t="str">
        <f>VLOOKUP(D280,'Current OBD'!$B$6:$K$2185,4,0)</f>
        <v>Clark</v>
      </c>
      <c r="B280" s="10" t="str">
        <f>VLOOKUP(D280,'Current OBD'!$B$6:$K$2185,3,0)</f>
        <v>06-119</v>
      </c>
      <c r="C280" s="9" t="str">
        <f>VLOOKUP(D280,'Current OBD'!$B$6:$K$2185,2,0)</f>
        <v>Battle Ground School District</v>
      </c>
      <c r="D280" s="24">
        <v>665310</v>
      </c>
      <c r="E280" s="9" t="str">
        <f>VLOOKUP(D280,'Current OBD'!$B$6:$K$2185,10,0)</f>
        <v>Captain Strong Elementary</v>
      </c>
      <c r="F280" s="11" t="str">
        <f>IF(VLOOKUP(D280,'Current OBD'!$B$6:$AK$2185,23,0)="Yes","PK"," ")</f>
        <v xml:space="preserve"> </v>
      </c>
      <c r="G280" s="11" t="str">
        <f>IF(VLOOKUP(D280,'Current OBD'!$B$6:$AK$2185,24,0)="Yes","K"," ")</f>
        <v>K</v>
      </c>
      <c r="H280" s="11">
        <f>IF(VLOOKUP(D280,'Current OBD'!$B$6:$AK$2185,25,0)="Yes",1," ")</f>
        <v>1</v>
      </c>
      <c r="I280" s="11" t="str">
        <f>IF(VLOOKUP(D280,'Current OBD'!$B$6:$AK$2185,26,0)="Yes","2"," ")</f>
        <v>2</v>
      </c>
      <c r="J280" s="11" t="str">
        <f>IF(VLOOKUP(D280,'Current OBD'!$B$6:$AK$2185,27,0)="Yes","3"," ")</f>
        <v>3</v>
      </c>
      <c r="K280" s="11" t="str">
        <f>IF(VLOOKUP(D280,'Current OBD'!$B$6:$AK$2185,28,0)="Yes","4"," ")</f>
        <v>4</v>
      </c>
      <c r="L280" s="11" t="str">
        <f>IF(VLOOKUP(D280,'Current OBD'!$B$6:$AK$2185,29,0)="Yes","5"," ")</f>
        <v xml:space="preserve"> </v>
      </c>
      <c r="M280" s="11" t="str">
        <f>IF(VLOOKUP(D280,'Current OBD'!$B$6:$AK$2185,30,0)="Yes","6"," ")</f>
        <v xml:space="preserve"> </v>
      </c>
      <c r="N280" s="11" t="str">
        <f>IF(VLOOKUP(D280,'Current OBD'!$B$6:$AK$2185,31,0)="Yes","7"," ")</f>
        <v xml:space="preserve"> </v>
      </c>
      <c r="O280" s="11" t="str">
        <f>IF(VLOOKUP(D280,'Current OBD'!$B$6:$AK$2185,32,0)="Yes","8"," ")</f>
        <v xml:space="preserve"> </v>
      </c>
      <c r="P280" s="11" t="str">
        <f>IF(VLOOKUP(D280,'Current OBD'!$B$6:$AK$2185,33,0)="Yes","9"," ")</f>
        <v xml:space="preserve"> </v>
      </c>
      <c r="Q280" s="11" t="str">
        <f>IF(VLOOKUP(D280,'Current OBD'!$B$6:$AK$2185,34,0)="Yes","10"," ")</f>
        <v xml:space="preserve"> </v>
      </c>
      <c r="R280" s="11" t="str">
        <f>IF(VLOOKUP(D280,'Current OBD'!$B$6:$AK$2185,35,0)="Yes","11"," ")</f>
        <v xml:space="preserve"> </v>
      </c>
      <c r="S280" s="11" t="str">
        <f>IF(VLOOKUP(D280,'Current OBD'!$B$6:$AK$2185,36,0)="Yes","12"," ")</f>
        <v xml:space="preserve"> </v>
      </c>
      <c r="T280" s="13">
        <f>VLOOKUP(D280,Pivot!$B$4:$F$2181,2,0)</f>
        <v>151</v>
      </c>
      <c r="U280" s="13">
        <f>VLOOKUP(D280,Pivot!$B$4:$F$2181,3,0)</f>
        <v>52</v>
      </c>
      <c r="V280" s="13">
        <f>VLOOKUP(D280,Pivot!$B$4:$F$2181,4,0)</f>
        <v>576</v>
      </c>
      <c r="W280" s="46">
        <f>IFERROR(VLOOKUP(D280,Pivot!$B$4:$H$2181,5,0),"")</f>
        <v>0.26219999999999999</v>
      </c>
      <c r="X280" s="51">
        <f>IFERROR(VLOOKUP(D280,Pivot!$B$4:$H$2181,6,0),"")</f>
        <v>9.0300000000000005E-2</v>
      </c>
      <c r="Y280" s="46">
        <f>IFERROR(VLOOKUP(D280,Pivot!$B$4:$H$2181,7,0),"")</f>
        <v>0.35239999999999999</v>
      </c>
    </row>
    <row r="281" spans="1:25" ht="15" customHeight="1" outlineLevel="2">
      <c r="A281" s="10" t="str">
        <f>VLOOKUP(D281,'Current OBD'!$B$6:$K$2185,4,0)</f>
        <v>Clark</v>
      </c>
      <c r="B281" s="10" t="str">
        <f>VLOOKUP(D281,'Current OBD'!$B$6:$K$2185,3,0)</f>
        <v>06-119</v>
      </c>
      <c r="C281" s="9" t="str">
        <f>VLOOKUP(D281,'Current OBD'!$B$6:$K$2185,2,0)</f>
        <v>Battle Ground School District</v>
      </c>
      <c r="D281" s="24">
        <v>665649</v>
      </c>
      <c r="E281" s="9" t="str">
        <f>VLOOKUP(D281,'Current OBD'!$B$6:$K$2185,10,0)</f>
        <v>Chief Umtuch Middle School</v>
      </c>
      <c r="F281" s="11" t="str">
        <f>IF(VLOOKUP(D281,'Current OBD'!$B$6:$AK$2185,23,0)="Yes","PK"," ")</f>
        <v xml:space="preserve"> </v>
      </c>
      <c r="G281" s="11" t="str">
        <f>IF(VLOOKUP(D281,'Current OBD'!$B$6:$AK$2185,24,0)="Yes","K"," ")</f>
        <v xml:space="preserve"> </v>
      </c>
      <c r="H281" s="11" t="str">
        <f>IF(VLOOKUP(D281,'Current OBD'!$B$6:$AK$2185,25,0)="Yes",1," ")</f>
        <v xml:space="preserve"> </v>
      </c>
      <c r="I281" s="11" t="str">
        <f>IF(VLOOKUP(D281,'Current OBD'!$B$6:$AK$2185,26,0)="Yes","2"," ")</f>
        <v xml:space="preserve"> </v>
      </c>
      <c r="J281" s="11" t="str">
        <f>IF(VLOOKUP(D281,'Current OBD'!$B$6:$AK$2185,27,0)="Yes","3"," ")</f>
        <v xml:space="preserve"> </v>
      </c>
      <c r="K281" s="11" t="str">
        <f>IF(VLOOKUP(D281,'Current OBD'!$B$6:$AK$2185,28,0)="Yes","4"," ")</f>
        <v xml:space="preserve"> </v>
      </c>
      <c r="L281" s="11" t="str">
        <f>IF(VLOOKUP(D281,'Current OBD'!$B$6:$AK$2185,29,0)="Yes","5"," ")</f>
        <v>5</v>
      </c>
      <c r="M281" s="11" t="str">
        <f>IF(VLOOKUP(D281,'Current OBD'!$B$6:$AK$2185,30,0)="Yes","6"," ")</f>
        <v>6</v>
      </c>
      <c r="N281" s="11" t="str">
        <f>IF(VLOOKUP(D281,'Current OBD'!$B$6:$AK$2185,31,0)="Yes","7"," ")</f>
        <v>7</v>
      </c>
      <c r="O281" s="11" t="str">
        <f>IF(VLOOKUP(D281,'Current OBD'!$B$6:$AK$2185,32,0)="Yes","8"," ")</f>
        <v>8</v>
      </c>
      <c r="P281" s="11" t="str">
        <f>IF(VLOOKUP(D281,'Current OBD'!$B$6:$AK$2185,33,0)="Yes","9"," ")</f>
        <v xml:space="preserve"> </v>
      </c>
      <c r="Q281" s="11" t="str">
        <f>IF(VLOOKUP(D281,'Current OBD'!$B$6:$AK$2185,34,0)="Yes","10"," ")</f>
        <v xml:space="preserve"> </v>
      </c>
      <c r="R281" s="11" t="str">
        <f>IF(VLOOKUP(D281,'Current OBD'!$B$6:$AK$2185,35,0)="Yes","11"," ")</f>
        <v xml:space="preserve"> </v>
      </c>
      <c r="S281" s="11" t="str">
        <f>IF(VLOOKUP(D281,'Current OBD'!$B$6:$AK$2185,36,0)="Yes","12"," ")</f>
        <v xml:space="preserve"> </v>
      </c>
      <c r="T281" s="13">
        <f>VLOOKUP(D281,Pivot!$B$4:$F$2181,2,0)</f>
        <v>110</v>
      </c>
      <c r="U281" s="13">
        <f>VLOOKUP(D281,Pivot!$B$4:$F$2181,3,0)</f>
        <v>48</v>
      </c>
      <c r="V281" s="13">
        <f>VLOOKUP(D281,Pivot!$B$4:$F$2181,4,0)</f>
        <v>550</v>
      </c>
      <c r="W281" s="46">
        <f>IFERROR(VLOOKUP(D281,Pivot!$B$4:$H$2181,5,0),"")</f>
        <v>0.2</v>
      </c>
      <c r="X281" s="51">
        <f>IFERROR(VLOOKUP(D281,Pivot!$B$4:$H$2181,6,0),"")</f>
        <v>8.7300000000000003E-2</v>
      </c>
      <c r="Y281" s="46">
        <f>IFERROR(VLOOKUP(D281,Pivot!$B$4:$H$2181,7,0),"")</f>
        <v>0.2873</v>
      </c>
    </row>
    <row r="282" spans="1:25" ht="15" customHeight="1" outlineLevel="2">
      <c r="A282" s="10" t="str">
        <f>VLOOKUP(D282,'Current OBD'!$B$6:$K$2185,4,0)</f>
        <v>Clark</v>
      </c>
      <c r="B282" s="10" t="str">
        <f>VLOOKUP(D282,'Current OBD'!$B$6:$K$2185,3,0)</f>
        <v>06-119</v>
      </c>
      <c r="C282" s="9" t="str">
        <f>VLOOKUP(D282,'Current OBD'!$B$6:$K$2185,2,0)</f>
        <v>Battle Ground School District</v>
      </c>
      <c r="D282" s="24">
        <v>663849</v>
      </c>
      <c r="E282" s="9" t="str">
        <f>VLOOKUP(D282,'Current OBD'!$B$6:$K$2185,10,0)</f>
        <v>Daybreak Middle School</v>
      </c>
      <c r="F282" s="11" t="str">
        <f>IF(VLOOKUP(D282,'Current OBD'!$B$6:$AK$2185,23,0)="Yes","PK"," ")</f>
        <v xml:space="preserve"> </v>
      </c>
      <c r="G282" s="11" t="str">
        <f>IF(VLOOKUP(D282,'Current OBD'!$B$6:$AK$2185,24,0)="Yes","K"," ")</f>
        <v xml:space="preserve"> </v>
      </c>
      <c r="H282" s="11" t="str">
        <f>IF(VLOOKUP(D282,'Current OBD'!$B$6:$AK$2185,25,0)="Yes",1," ")</f>
        <v xml:space="preserve"> </v>
      </c>
      <c r="I282" s="11" t="str">
        <f>IF(VLOOKUP(D282,'Current OBD'!$B$6:$AK$2185,26,0)="Yes","2"," ")</f>
        <v xml:space="preserve"> </v>
      </c>
      <c r="J282" s="11" t="str">
        <f>IF(VLOOKUP(D282,'Current OBD'!$B$6:$AK$2185,27,0)="Yes","3"," ")</f>
        <v xml:space="preserve"> </v>
      </c>
      <c r="K282" s="11" t="str">
        <f>IF(VLOOKUP(D282,'Current OBD'!$B$6:$AK$2185,28,0)="Yes","4"," ")</f>
        <v xml:space="preserve"> </v>
      </c>
      <c r="L282" s="11" t="str">
        <f>IF(VLOOKUP(D282,'Current OBD'!$B$6:$AK$2185,29,0)="Yes","5"," ")</f>
        <v>5</v>
      </c>
      <c r="M282" s="11" t="str">
        <f>IF(VLOOKUP(D282,'Current OBD'!$B$6:$AK$2185,30,0)="Yes","6"," ")</f>
        <v>6</v>
      </c>
      <c r="N282" s="11" t="str">
        <f>IF(VLOOKUP(D282,'Current OBD'!$B$6:$AK$2185,31,0)="Yes","7"," ")</f>
        <v>7</v>
      </c>
      <c r="O282" s="11" t="str">
        <f>IF(VLOOKUP(D282,'Current OBD'!$B$6:$AK$2185,32,0)="Yes","8"," ")</f>
        <v>8</v>
      </c>
      <c r="P282" s="11" t="str">
        <f>IF(VLOOKUP(D282,'Current OBD'!$B$6:$AK$2185,33,0)="Yes","9"," ")</f>
        <v xml:space="preserve"> </v>
      </c>
      <c r="Q282" s="11" t="str">
        <f>IF(VLOOKUP(D282,'Current OBD'!$B$6:$AK$2185,34,0)="Yes","10"," ")</f>
        <v xml:space="preserve"> </v>
      </c>
      <c r="R282" s="11" t="str">
        <f>IF(VLOOKUP(D282,'Current OBD'!$B$6:$AK$2185,35,0)="Yes","11"," ")</f>
        <v xml:space="preserve"> </v>
      </c>
      <c r="S282" s="11" t="str">
        <f>IF(VLOOKUP(D282,'Current OBD'!$B$6:$AK$2185,36,0)="Yes","12"," ")</f>
        <v xml:space="preserve"> </v>
      </c>
      <c r="T282" s="13">
        <f>VLOOKUP(D282,Pivot!$B$4:$F$2181,2,0)</f>
        <v>125</v>
      </c>
      <c r="U282" s="13">
        <f>VLOOKUP(D282,Pivot!$B$4:$F$2181,3,0)</f>
        <v>42</v>
      </c>
      <c r="V282" s="13">
        <f>VLOOKUP(D282,Pivot!$B$4:$F$2181,4,0)</f>
        <v>428</v>
      </c>
      <c r="W282" s="46">
        <f>IFERROR(VLOOKUP(D282,Pivot!$B$4:$H$2181,5,0),"")</f>
        <v>0.29210000000000003</v>
      </c>
      <c r="X282" s="51">
        <f>IFERROR(VLOOKUP(D282,Pivot!$B$4:$H$2181,6,0),"")</f>
        <v>9.8100000000000007E-2</v>
      </c>
      <c r="Y282" s="46">
        <f>IFERROR(VLOOKUP(D282,Pivot!$B$4:$H$2181,7,0),"")</f>
        <v>0.39019999999999999</v>
      </c>
    </row>
    <row r="283" spans="1:25" ht="15" customHeight="1" outlineLevel="2">
      <c r="A283" s="10" t="str">
        <f>VLOOKUP(D283,'Current OBD'!$B$6:$K$2185,4,0)</f>
        <v>Clark</v>
      </c>
      <c r="B283" s="10" t="str">
        <f>VLOOKUP(D283,'Current OBD'!$B$6:$K$2185,3,0)</f>
        <v>06-119</v>
      </c>
      <c r="C283" s="9" t="str">
        <f>VLOOKUP(D283,'Current OBD'!$B$6:$K$2185,2,0)</f>
        <v>Battle Ground School District</v>
      </c>
      <c r="D283" s="24">
        <v>663848</v>
      </c>
      <c r="E283" s="9" t="str">
        <f>VLOOKUP(D283,'Current OBD'!$B$6:$K$2185,10,0)</f>
        <v>Daybreak Primary School</v>
      </c>
      <c r="F283" s="11" t="str">
        <f>IF(VLOOKUP(D283,'Current OBD'!$B$6:$AK$2185,23,0)="Yes","PK"," ")</f>
        <v>PK</v>
      </c>
      <c r="G283" s="11" t="str">
        <f>IF(VLOOKUP(D283,'Current OBD'!$B$6:$AK$2185,24,0)="Yes","K"," ")</f>
        <v>K</v>
      </c>
      <c r="H283" s="11">
        <f>IF(VLOOKUP(D283,'Current OBD'!$B$6:$AK$2185,25,0)="Yes",1," ")</f>
        <v>1</v>
      </c>
      <c r="I283" s="11" t="str">
        <f>IF(VLOOKUP(D283,'Current OBD'!$B$6:$AK$2185,26,0)="Yes","2"," ")</f>
        <v>2</v>
      </c>
      <c r="J283" s="11" t="str">
        <f>IF(VLOOKUP(D283,'Current OBD'!$B$6:$AK$2185,27,0)="Yes","3"," ")</f>
        <v>3</v>
      </c>
      <c r="K283" s="11" t="str">
        <f>IF(VLOOKUP(D283,'Current OBD'!$B$6:$AK$2185,28,0)="Yes","4"," ")</f>
        <v>4</v>
      </c>
      <c r="L283" s="11" t="str">
        <f>IF(VLOOKUP(D283,'Current OBD'!$B$6:$AK$2185,29,0)="Yes","5"," ")</f>
        <v xml:space="preserve"> </v>
      </c>
      <c r="M283" s="11" t="str">
        <f>IF(VLOOKUP(D283,'Current OBD'!$B$6:$AK$2185,30,0)="Yes","6"," ")</f>
        <v xml:space="preserve"> </v>
      </c>
      <c r="N283" s="11" t="str">
        <f>IF(VLOOKUP(D283,'Current OBD'!$B$6:$AK$2185,31,0)="Yes","7"," ")</f>
        <v xml:space="preserve"> </v>
      </c>
      <c r="O283" s="11" t="str">
        <f>IF(VLOOKUP(D283,'Current OBD'!$B$6:$AK$2185,32,0)="Yes","8"," ")</f>
        <v xml:space="preserve"> </v>
      </c>
      <c r="P283" s="11" t="str">
        <f>IF(VLOOKUP(D283,'Current OBD'!$B$6:$AK$2185,33,0)="Yes","9"," ")</f>
        <v xml:space="preserve"> </v>
      </c>
      <c r="Q283" s="11" t="str">
        <f>IF(VLOOKUP(D283,'Current OBD'!$B$6:$AK$2185,34,0)="Yes","10"," ")</f>
        <v xml:space="preserve"> </v>
      </c>
      <c r="R283" s="11" t="str">
        <f>IF(VLOOKUP(D283,'Current OBD'!$B$6:$AK$2185,35,0)="Yes","11"," ")</f>
        <v xml:space="preserve"> </v>
      </c>
      <c r="S283" s="11" t="str">
        <f>IF(VLOOKUP(D283,'Current OBD'!$B$6:$AK$2185,36,0)="Yes","12"," ")</f>
        <v xml:space="preserve"> </v>
      </c>
      <c r="T283" s="13">
        <f>VLOOKUP(D283,Pivot!$B$4:$F$2181,2,0)</f>
        <v>154</v>
      </c>
      <c r="U283" s="13">
        <f>VLOOKUP(D283,Pivot!$B$4:$F$2181,3,0)</f>
        <v>56</v>
      </c>
      <c r="V283" s="13">
        <f>VLOOKUP(D283,Pivot!$B$4:$F$2181,4,0)</f>
        <v>520</v>
      </c>
      <c r="W283" s="46">
        <f>IFERROR(VLOOKUP(D283,Pivot!$B$4:$H$2181,5,0),"")</f>
        <v>0.29620000000000002</v>
      </c>
      <c r="X283" s="51">
        <f>IFERROR(VLOOKUP(D283,Pivot!$B$4:$H$2181,6,0),"")</f>
        <v>0.1077</v>
      </c>
      <c r="Y283" s="46">
        <f>IFERROR(VLOOKUP(D283,Pivot!$B$4:$H$2181,7,0),"")</f>
        <v>0.40379999999999999</v>
      </c>
    </row>
    <row r="284" spans="1:25" ht="15" customHeight="1" outlineLevel="2">
      <c r="A284" s="10" t="str">
        <f>VLOOKUP(D284,'Current OBD'!$B$6:$K$2185,4,0)</f>
        <v>Clark</v>
      </c>
      <c r="B284" s="10" t="str">
        <f>VLOOKUP(D284,'Current OBD'!$B$6:$K$2185,3,0)</f>
        <v>06-119</v>
      </c>
      <c r="C284" s="9" t="str">
        <f>VLOOKUP(D284,'Current OBD'!$B$6:$K$2185,2,0)</f>
        <v>Battle Ground School District</v>
      </c>
      <c r="D284" s="24">
        <v>661292</v>
      </c>
      <c r="E284" s="9" t="str">
        <f>VLOOKUP(D284,'Current OBD'!$B$6:$K$2185,10,0)</f>
        <v>Glenwood Heights Primary</v>
      </c>
      <c r="F284" s="11" t="str">
        <f>IF(VLOOKUP(D284,'Current OBD'!$B$6:$AK$2185,23,0)="Yes","PK"," ")</f>
        <v xml:space="preserve"> </v>
      </c>
      <c r="G284" s="11" t="str">
        <f>IF(VLOOKUP(D284,'Current OBD'!$B$6:$AK$2185,24,0)="Yes","K"," ")</f>
        <v>K</v>
      </c>
      <c r="H284" s="11">
        <f>IF(VLOOKUP(D284,'Current OBD'!$B$6:$AK$2185,25,0)="Yes",1," ")</f>
        <v>1</v>
      </c>
      <c r="I284" s="11" t="str">
        <f>IF(VLOOKUP(D284,'Current OBD'!$B$6:$AK$2185,26,0)="Yes","2"," ")</f>
        <v>2</v>
      </c>
      <c r="J284" s="11" t="str">
        <f>IF(VLOOKUP(D284,'Current OBD'!$B$6:$AK$2185,27,0)="Yes","3"," ")</f>
        <v>3</v>
      </c>
      <c r="K284" s="11" t="str">
        <f>IF(VLOOKUP(D284,'Current OBD'!$B$6:$AK$2185,28,0)="Yes","4"," ")</f>
        <v>4</v>
      </c>
      <c r="L284" s="11" t="str">
        <f>IF(VLOOKUP(D284,'Current OBD'!$B$6:$AK$2185,29,0)="Yes","5"," ")</f>
        <v xml:space="preserve"> </v>
      </c>
      <c r="M284" s="11" t="str">
        <f>IF(VLOOKUP(D284,'Current OBD'!$B$6:$AK$2185,30,0)="Yes","6"," ")</f>
        <v xml:space="preserve"> </v>
      </c>
      <c r="N284" s="11" t="str">
        <f>IF(VLOOKUP(D284,'Current OBD'!$B$6:$AK$2185,31,0)="Yes","7"," ")</f>
        <v xml:space="preserve"> </v>
      </c>
      <c r="O284" s="11" t="str">
        <f>IF(VLOOKUP(D284,'Current OBD'!$B$6:$AK$2185,32,0)="Yes","8"," ")</f>
        <v xml:space="preserve"> </v>
      </c>
      <c r="P284" s="11" t="str">
        <f>IF(VLOOKUP(D284,'Current OBD'!$B$6:$AK$2185,33,0)="Yes","9"," ")</f>
        <v xml:space="preserve"> </v>
      </c>
      <c r="Q284" s="11" t="str">
        <f>IF(VLOOKUP(D284,'Current OBD'!$B$6:$AK$2185,34,0)="Yes","10"," ")</f>
        <v xml:space="preserve"> </v>
      </c>
      <c r="R284" s="11" t="str">
        <f>IF(VLOOKUP(D284,'Current OBD'!$B$6:$AK$2185,35,0)="Yes","11"," ")</f>
        <v xml:space="preserve"> </v>
      </c>
      <c r="S284" s="11" t="str">
        <f>IF(VLOOKUP(D284,'Current OBD'!$B$6:$AK$2185,36,0)="Yes","12"," ")</f>
        <v xml:space="preserve"> </v>
      </c>
      <c r="T284" s="13">
        <f>VLOOKUP(D284,Pivot!$B$4:$F$2181,2,0)</f>
        <v>212</v>
      </c>
      <c r="U284" s="13">
        <f>VLOOKUP(D284,Pivot!$B$4:$F$2181,3,0)</f>
        <v>54</v>
      </c>
      <c r="V284" s="13">
        <f>VLOOKUP(D284,Pivot!$B$4:$F$2181,4,0)</f>
        <v>579</v>
      </c>
      <c r="W284" s="46">
        <f>IFERROR(VLOOKUP(D284,Pivot!$B$4:$H$2181,5,0),"")</f>
        <v>0.36609999999999998</v>
      </c>
      <c r="X284" s="51">
        <f>IFERROR(VLOOKUP(D284,Pivot!$B$4:$H$2181,6,0),"")</f>
        <v>9.3299999999999994E-2</v>
      </c>
      <c r="Y284" s="46">
        <f>IFERROR(VLOOKUP(D284,Pivot!$B$4:$H$2181,7,0),"")</f>
        <v>0.45939999999999998</v>
      </c>
    </row>
    <row r="285" spans="1:25" ht="15" customHeight="1" outlineLevel="2">
      <c r="A285" s="10" t="str">
        <f>VLOOKUP(D285,'Current OBD'!$B$6:$K$2185,4,0)</f>
        <v>Clark</v>
      </c>
      <c r="B285" s="10" t="str">
        <f>VLOOKUP(D285,'Current OBD'!$B$6:$K$2185,3,0)</f>
        <v>06-119</v>
      </c>
      <c r="C285" s="9" t="str">
        <f>VLOOKUP(D285,'Current OBD'!$B$6:$K$2185,2,0)</f>
        <v>Battle Ground School District</v>
      </c>
      <c r="D285" s="24">
        <v>665152</v>
      </c>
      <c r="E285" s="9" t="str">
        <f>VLOOKUP(D285,'Current OBD'!$B$6:$K$2185,10,0)</f>
        <v>Homelink River</v>
      </c>
      <c r="F285" s="11" t="str">
        <f>IF(VLOOKUP(D285,'Current OBD'!$B$6:$AK$2185,23,0)="Yes","PK"," ")</f>
        <v xml:space="preserve"> </v>
      </c>
      <c r="G285" s="11" t="str">
        <f>IF(VLOOKUP(D285,'Current OBD'!$B$6:$AK$2185,24,0)="Yes","K"," ")</f>
        <v>K</v>
      </c>
      <c r="H285" s="11">
        <f>IF(VLOOKUP(D285,'Current OBD'!$B$6:$AK$2185,25,0)="Yes",1," ")</f>
        <v>1</v>
      </c>
      <c r="I285" s="11" t="str">
        <f>IF(VLOOKUP(D285,'Current OBD'!$B$6:$AK$2185,26,0)="Yes","2"," ")</f>
        <v>2</v>
      </c>
      <c r="J285" s="11" t="str">
        <f>IF(VLOOKUP(D285,'Current OBD'!$B$6:$AK$2185,27,0)="Yes","3"," ")</f>
        <v>3</v>
      </c>
      <c r="K285" s="11" t="str">
        <f>IF(VLOOKUP(D285,'Current OBD'!$B$6:$AK$2185,28,0)="Yes","4"," ")</f>
        <v>4</v>
      </c>
      <c r="L285" s="11" t="str">
        <f>IF(VLOOKUP(D285,'Current OBD'!$B$6:$AK$2185,29,0)="Yes","5"," ")</f>
        <v>5</v>
      </c>
      <c r="M285" s="11" t="str">
        <f>IF(VLOOKUP(D285,'Current OBD'!$B$6:$AK$2185,30,0)="Yes","6"," ")</f>
        <v>6</v>
      </c>
      <c r="N285" s="11" t="str">
        <f>IF(VLOOKUP(D285,'Current OBD'!$B$6:$AK$2185,31,0)="Yes","7"," ")</f>
        <v>7</v>
      </c>
      <c r="O285" s="11" t="str">
        <f>IF(VLOOKUP(D285,'Current OBD'!$B$6:$AK$2185,32,0)="Yes","8"," ")</f>
        <v>8</v>
      </c>
      <c r="P285" s="11" t="str">
        <f>IF(VLOOKUP(D285,'Current OBD'!$B$6:$AK$2185,33,0)="Yes","9"," ")</f>
        <v>9</v>
      </c>
      <c r="Q285" s="11" t="str">
        <f>IF(VLOOKUP(D285,'Current OBD'!$B$6:$AK$2185,34,0)="Yes","10"," ")</f>
        <v>10</v>
      </c>
      <c r="R285" s="11" t="str">
        <f>IF(VLOOKUP(D285,'Current OBD'!$B$6:$AK$2185,35,0)="Yes","11"," ")</f>
        <v>11</v>
      </c>
      <c r="S285" s="11" t="str">
        <f>IF(VLOOKUP(D285,'Current OBD'!$B$6:$AK$2185,36,0)="Yes","12"," ")</f>
        <v>12</v>
      </c>
      <c r="T285" s="13">
        <f>VLOOKUP(D285,Pivot!$B$4:$F$2181,2,0)</f>
        <v>200</v>
      </c>
      <c r="U285" s="13">
        <f>VLOOKUP(D285,Pivot!$B$4:$F$2181,3,0)</f>
        <v>89</v>
      </c>
      <c r="V285" s="13">
        <f>VLOOKUP(D285,Pivot!$B$4:$F$2181,4,0)</f>
        <v>1072</v>
      </c>
      <c r="W285" s="46">
        <f>IFERROR(VLOOKUP(D285,Pivot!$B$4:$H$2181,5,0),"")</f>
        <v>0.18659999999999999</v>
      </c>
      <c r="X285" s="51">
        <f>IFERROR(VLOOKUP(D285,Pivot!$B$4:$H$2181,6,0),"")</f>
        <v>8.3000000000000004E-2</v>
      </c>
      <c r="Y285" s="46">
        <f>IFERROR(VLOOKUP(D285,Pivot!$B$4:$H$2181,7,0),"")</f>
        <v>0.26960000000000001</v>
      </c>
    </row>
    <row r="286" spans="1:25" ht="15" customHeight="1" outlineLevel="2">
      <c r="A286" s="10" t="str">
        <f>VLOOKUP(D286,'Current OBD'!$B$6:$K$2185,4,0)</f>
        <v>Clark</v>
      </c>
      <c r="B286" s="10" t="str">
        <f>VLOOKUP(D286,'Current OBD'!$B$6:$K$2185,3,0)</f>
        <v>06-119</v>
      </c>
      <c r="C286" s="9" t="str">
        <f>VLOOKUP(D286,'Current OBD'!$B$6:$K$2185,2,0)</f>
        <v>Battle Ground School District</v>
      </c>
      <c r="D286" s="24">
        <v>661297</v>
      </c>
      <c r="E286" s="9" t="str">
        <f>VLOOKUP(D286,'Current OBD'!$B$6:$K$2185,10,0)</f>
        <v>Laurin Middle School</v>
      </c>
      <c r="F286" s="11" t="str">
        <f>IF(VLOOKUP(D286,'Current OBD'!$B$6:$AK$2185,23,0)="Yes","PK"," ")</f>
        <v xml:space="preserve"> </v>
      </c>
      <c r="G286" s="11" t="str">
        <f>IF(VLOOKUP(D286,'Current OBD'!$B$6:$AK$2185,24,0)="Yes","K"," ")</f>
        <v xml:space="preserve"> </v>
      </c>
      <c r="H286" s="11" t="str">
        <f>IF(VLOOKUP(D286,'Current OBD'!$B$6:$AK$2185,25,0)="Yes",1," ")</f>
        <v xml:space="preserve"> </v>
      </c>
      <c r="I286" s="11" t="str">
        <f>IF(VLOOKUP(D286,'Current OBD'!$B$6:$AK$2185,26,0)="Yes","2"," ")</f>
        <v xml:space="preserve"> </v>
      </c>
      <c r="J286" s="11" t="str">
        <f>IF(VLOOKUP(D286,'Current OBD'!$B$6:$AK$2185,27,0)="Yes","3"," ")</f>
        <v xml:space="preserve"> </v>
      </c>
      <c r="K286" s="11" t="str">
        <f>IF(VLOOKUP(D286,'Current OBD'!$B$6:$AK$2185,28,0)="Yes","4"," ")</f>
        <v xml:space="preserve"> </v>
      </c>
      <c r="L286" s="11" t="str">
        <f>IF(VLOOKUP(D286,'Current OBD'!$B$6:$AK$2185,29,0)="Yes","5"," ")</f>
        <v>5</v>
      </c>
      <c r="M286" s="11" t="str">
        <f>IF(VLOOKUP(D286,'Current OBD'!$B$6:$AK$2185,30,0)="Yes","6"," ")</f>
        <v>6</v>
      </c>
      <c r="N286" s="11" t="str">
        <f>IF(VLOOKUP(D286,'Current OBD'!$B$6:$AK$2185,31,0)="Yes","7"," ")</f>
        <v>7</v>
      </c>
      <c r="O286" s="11" t="str">
        <f>IF(VLOOKUP(D286,'Current OBD'!$B$6:$AK$2185,32,0)="Yes","8"," ")</f>
        <v>8</v>
      </c>
      <c r="P286" s="11" t="str">
        <f>IF(VLOOKUP(D286,'Current OBD'!$B$6:$AK$2185,33,0)="Yes","9"," ")</f>
        <v xml:space="preserve"> </v>
      </c>
      <c r="Q286" s="11" t="str">
        <f>IF(VLOOKUP(D286,'Current OBD'!$B$6:$AK$2185,34,0)="Yes","10"," ")</f>
        <v xml:space="preserve"> </v>
      </c>
      <c r="R286" s="11" t="str">
        <f>IF(VLOOKUP(D286,'Current OBD'!$B$6:$AK$2185,35,0)="Yes","11"," ")</f>
        <v xml:space="preserve"> </v>
      </c>
      <c r="S286" s="11" t="str">
        <f>IF(VLOOKUP(D286,'Current OBD'!$B$6:$AK$2185,36,0)="Yes","12"," ")</f>
        <v xml:space="preserve"> </v>
      </c>
      <c r="T286" s="13">
        <f>VLOOKUP(D286,Pivot!$B$4:$F$2181,2,0)</f>
        <v>250</v>
      </c>
      <c r="U286" s="13">
        <f>VLOOKUP(D286,Pivot!$B$4:$F$2181,3,0)</f>
        <v>88</v>
      </c>
      <c r="V286" s="13">
        <f>VLOOKUP(D286,Pivot!$B$4:$F$2181,4,0)</f>
        <v>751</v>
      </c>
      <c r="W286" s="46">
        <f>IFERROR(VLOOKUP(D286,Pivot!$B$4:$H$2181,5,0),"")</f>
        <v>0.33289999999999997</v>
      </c>
      <c r="X286" s="51">
        <f>IFERROR(VLOOKUP(D286,Pivot!$B$4:$H$2181,6,0),"")</f>
        <v>0.1172</v>
      </c>
      <c r="Y286" s="46">
        <f>IFERROR(VLOOKUP(D286,Pivot!$B$4:$H$2181,7,0),"")</f>
        <v>0.4501</v>
      </c>
    </row>
    <row r="287" spans="1:25" ht="15" customHeight="1" outlineLevel="2">
      <c r="A287" s="10" t="str">
        <f>VLOOKUP(D287,'Current OBD'!$B$6:$K$2185,4,0)</f>
        <v>Clark</v>
      </c>
      <c r="B287" s="10" t="str">
        <f>VLOOKUP(D287,'Current OBD'!$B$6:$K$2185,3,0)</f>
        <v>06-119</v>
      </c>
      <c r="C287" s="9" t="str">
        <f>VLOOKUP(D287,'Current OBD'!$B$6:$K$2185,2,0)</f>
        <v>Battle Ground School District</v>
      </c>
      <c r="D287" s="24">
        <v>661299</v>
      </c>
      <c r="E287" s="9" t="str">
        <f>VLOOKUP(D287,'Current OBD'!$B$6:$K$2185,10,0)</f>
        <v>Maple Grove K-8 (formerly Maple Grove Middle School)</v>
      </c>
      <c r="F287" s="11" t="str">
        <f>IF(VLOOKUP(D287,'Current OBD'!$B$6:$AK$2185,23,0)="Yes","PK"," ")</f>
        <v xml:space="preserve"> </v>
      </c>
      <c r="G287" s="11" t="str">
        <f>IF(VLOOKUP(D287,'Current OBD'!$B$6:$AK$2185,24,0)="Yes","K"," ")</f>
        <v>K</v>
      </c>
      <c r="H287" s="11">
        <f>IF(VLOOKUP(D287,'Current OBD'!$B$6:$AK$2185,25,0)="Yes",1," ")</f>
        <v>1</v>
      </c>
      <c r="I287" s="11" t="str">
        <f>IF(VLOOKUP(D287,'Current OBD'!$B$6:$AK$2185,26,0)="Yes","2"," ")</f>
        <v>2</v>
      </c>
      <c r="J287" s="11" t="str">
        <f>IF(VLOOKUP(D287,'Current OBD'!$B$6:$AK$2185,27,0)="Yes","3"," ")</f>
        <v>3</v>
      </c>
      <c r="K287" s="11" t="str">
        <f>IF(VLOOKUP(D287,'Current OBD'!$B$6:$AK$2185,28,0)="Yes","4"," ")</f>
        <v>4</v>
      </c>
      <c r="L287" s="11" t="str">
        <f>IF(VLOOKUP(D287,'Current OBD'!$B$6:$AK$2185,29,0)="Yes","5"," ")</f>
        <v>5</v>
      </c>
      <c r="M287" s="11" t="str">
        <f>IF(VLOOKUP(D287,'Current OBD'!$B$6:$AK$2185,30,0)="Yes","6"," ")</f>
        <v>6</v>
      </c>
      <c r="N287" s="11" t="str">
        <f>IF(VLOOKUP(D287,'Current OBD'!$B$6:$AK$2185,31,0)="Yes","7"," ")</f>
        <v xml:space="preserve"> </v>
      </c>
      <c r="O287" s="11" t="str">
        <f>IF(VLOOKUP(D287,'Current OBD'!$B$6:$AK$2185,32,0)="Yes","8"," ")</f>
        <v xml:space="preserve"> </v>
      </c>
      <c r="P287" s="11" t="str">
        <f>IF(VLOOKUP(D287,'Current OBD'!$B$6:$AK$2185,33,0)="Yes","9"," ")</f>
        <v xml:space="preserve"> </v>
      </c>
      <c r="Q287" s="11" t="str">
        <f>IF(VLOOKUP(D287,'Current OBD'!$B$6:$AK$2185,34,0)="Yes","10"," ")</f>
        <v xml:space="preserve"> </v>
      </c>
      <c r="R287" s="11" t="str">
        <f>IF(VLOOKUP(D287,'Current OBD'!$B$6:$AK$2185,35,0)="Yes","11"," ")</f>
        <v xml:space="preserve"> </v>
      </c>
      <c r="S287" s="11" t="str">
        <f>IF(VLOOKUP(D287,'Current OBD'!$B$6:$AK$2185,36,0)="Yes","12"," ")</f>
        <v xml:space="preserve"> </v>
      </c>
      <c r="T287" s="13">
        <f>VLOOKUP(D287,Pivot!$B$4:$F$2181,2,0)</f>
        <v>168</v>
      </c>
      <c r="U287" s="13">
        <f>VLOOKUP(D287,Pivot!$B$4:$F$2181,3,0)</f>
        <v>49</v>
      </c>
      <c r="V287" s="13">
        <f>VLOOKUP(D287,Pivot!$B$4:$F$2181,4,0)</f>
        <v>513</v>
      </c>
      <c r="W287" s="46">
        <f>IFERROR(VLOOKUP(D287,Pivot!$B$4:$H$2181,5,0),"")</f>
        <v>0.32750000000000001</v>
      </c>
      <c r="X287" s="51">
        <f>IFERROR(VLOOKUP(D287,Pivot!$B$4:$H$2181,6,0),"")</f>
        <v>9.5500000000000002E-2</v>
      </c>
      <c r="Y287" s="46">
        <f>IFERROR(VLOOKUP(D287,Pivot!$B$4:$H$2181,7,0),"")</f>
        <v>0.42299999999999999</v>
      </c>
    </row>
    <row r="288" spans="1:25" ht="15" customHeight="1" outlineLevel="2">
      <c r="A288" s="10" t="str">
        <f>VLOOKUP(D288,'Current OBD'!$B$6:$K$2185,4,0)</f>
        <v>Clark</v>
      </c>
      <c r="B288" s="10" t="str">
        <f>VLOOKUP(D288,'Current OBD'!$B$6:$K$2185,3,0)</f>
        <v>06-119</v>
      </c>
      <c r="C288" s="9" t="str">
        <f>VLOOKUP(D288,'Current OBD'!$B$6:$K$2185,2,0)</f>
        <v>Battle Ground School District</v>
      </c>
      <c r="D288" s="24">
        <v>661300</v>
      </c>
      <c r="E288" s="9" t="str">
        <f>VLOOKUP(D288,'Current OBD'!$B$6:$K$2185,10,0)</f>
        <v>Pleasant Valley Middle School</v>
      </c>
      <c r="F288" s="11" t="str">
        <f>IF(VLOOKUP(D288,'Current OBD'!$B$6:$AK$2185,23,0)="Yes","PK"," ")</f>
        <v xml:space="preserve"> </v>
      </c>
      <c r="G288" s="11" t="str">
        <f>IF(VLOOKUP(D288,'Current OBD'!$B$6:$AK$2185,24,0)="Yes","K"," ")</f>
        <v xml:space="preserve"> </v>
      </c>
      <c r="H288" s="11" t="str">
        <f>IF(VLOOKUP(D288,'Current OBD'!$B$6:$AK$2185,25,0)="Yes",1," ")</f>
        <v xml:space="preserve"> </v>
      </c>
      <c r="I288" s="11" t="str">
        <f>IF(VLOOKUP(D288,'Current OBD'!$B$6:$AK$2185,26,0)="Yes","2"," ")</f>
        <v xml:space="preserve"> </v>
      </c>
      <c r="J288" s="11" t="str">
        <f>IF(VLOOKUP(D288,'Current OBD'!$B$6:$AK$2185,27,0)="Yes","3"," ")</f>
        <v xml:space="preserve"> </v>
      </c>
      <c r="K288" s="11" t="str">
        <f>IF(VLOOKUP(D288,'Current OBD'!$B$6:$AK$2185,28,0)="Yes","4"," ")</f>
        <v xml:space="preserve"> </v>
      </c>
      <c r="L288" s="11" t="str">
        <f>IF(VLOOKUP(D288,'Current OBD'!$B$6:$AK$2185,29,0)="Yes","5"," ")</f>
        <v>5</v>
      </c>
      <c r="M288" s="11" t="str">
        <f>IF(VLOOKUP(D288,'Current OBD'!$B$6:$AK$2185,30,0)="Yes","6"," ")</f>
        <v>6</v>
      </c>
      <c r="N288" s="11" t="str">
        <f>IF(VLOOKUP(D288,'Current OBD'!$B$6:$AK$2185,31,0)="Yes","7"," ")</f>
        <v>7</v>
      </c>
      <c r="O288" s="11" t="str">
        <f>IF(VLOOKUP(D288,'Current OBD'!$B$6:$AK$2185,32,0)="Yes","8"," ")</f>
        <v>8</v>
      </c>
      <c r="P288" s="11" t="str">
        <f>IF(VLOOKUP(D288,'Current OBD'!$B$6:$AK$2185,33,0)="Yes","9"," ")</f>
        <v xml:space="preserve"> </v>
      </c>
      <c r="Q288" s="11" t="str">
        <f>IF(VLOOKUP(D288,'Current OBD'!$B$6:$AK$2185,34,0)="Yes","10"," ")</f>
        <v xml:space="preserve"> </v>
      </c>
      <c r="R288" s="11" t="str">
        <f>IF(VLOOKUP(D288,'Current OBD'!$B$6:$AK$2185,35,0)="Yes","11"," ")</f>
        <v xml:space="preserve"> </v>
      </c>
      <c r="S288" s="11" t="str">
        <f>IF(VLOOKUP(D288,'Current OBD'!$B$6:$AK$2185,36,0)="Yes","12"," ")</f>
        <v xml:space="preserve"> </v>
      </c>
      <c r="T288" s="13">
        <f>VLOOKUP(D288,Pivot!$B$4:$F$2181,2,0)</f>
        <v>119</v>
      </c>
      <c r="U288" s="13">
        <f>VLOOKUP(D288,Pivot!$B$4:$F$2181,3,0)</f>
        <v>37</v>
      </c>
      <c r="V288" s="13">
        <f>VLOOKUP(D288,Pivot!$B$4:$F$2181,4,0)</f>
        <v>393</v>
      </c>
      <c r="W288" s="46">
        <f>IFERROR(VLOOKUP(D288,Pivot!$B$4:$H$2181,5,0),"")</f>
        <v>0.30280000000000001</v>
      </c>
      <c r="X288" s="51">
        <f>IFERROR(VLOOKUP(D288,Pivot!$B$4:$H$2181,6,0),"")</f>
        <v>9.4100000000000003E-2</v>
      </c>
      <c r="Y288" s="46">
        <f>IFERROR(VLOOKUP(D288,Pivot!$B$4:$H$2181,7,0),"")</f>
        <v>0.39689999999999998</v>
      </c>
    </row>
    <row r="289" spans="1:25" ht="15" customHeight="1" outlineLevel="2">
      <c r="A289" s="10" t="str">
        <f>VLOOKUP(D289,'Current OBD'!$B$6:$K$2185,4,0)</f>
        <v>Clark</v>
      </c>
      <c r="B289" s="10" t="str">
        <f>VLOOKUP(D289,'Current OBD'!$B$6:$K$2185,3,0)</f>
        <v>06-119</v>
      </c>
      <c r="C289" s="9" t="str">
        <f>VLOOKUP(D289,'Current OBD'!$B$6:$K$2185,2,0)</f>
        <v>Battle Ground School District</v>
      </c>
      <c r="D289" s="24">
        <v>661294</v>
      </c>
      <c r="E289" s="9" t="str">
        <f>VLOOKUP(D289,'Current OBD'!$B$6:$K$2185,10,0)</f>
        <v>Pleasant Valley Primary</v>
      </c>
      <c r="F289" s="11" t="str">
        <f>IF(VLOOKUP(D289,'Current OBD'!$B$6:$AK$2185,23,0)="Yes","PK"," ")</f>
        <v xml:space="preserve"> </v>
      </c>
      <c r="G289" s="11" t="str">
        <f>IF(VLOOKUP(D289,'Current OBD'!$B$6:$AK$2185,24,0)="Yes","K"," ")</f>
        <v>K</v>
      </c>
      <c r="H289" s="11">
        <f>IF(VLOOKUP(D289,'Current OBD'!$B$6:$AK$2185,25,0)="Yes",1," ")</f>
        <v>1</v>
      </c>
      <c r="I289" s="11" t="str">
        <f>IF(VLOOKUP(D289,'Current OBD'!$B$6:$AK$2185,26,0)="Yes","2"," ")</f>
        <v>2</v>
      </c>
      <c r="J289" s="11" t="str">
        <f>IF(VLOOKUP(D289,'Current OBD'!$B$6:$AK$2185,27,0)="Yes","3"," ")</f>
        <v>3</v>
      </c>
      <c r="K289" s="11" t="str">
        <f>IF(VLOOKUP(D289,'Current OBD'!$B$6:$AK$2185,28,0)="Yes","4"," ")</f>
        <v>4</v>
      </c>
      <c r="L289" s="11" t="str">
        <f>IF(VLOOKUP(D289,'Current OBD'!$B$6:$AK$2185,29,0)="Yes","5"," ")</f>
        <v xml:space="preserve"> </v>
      </c>
      <c r="M289" s="11" t="str">
        <f>IF(VLOOKUP(D289,'Current OBD'!$B$6:$AK$2185,30,0)="Yes","6"," ")</f>
        <v xml:space="preserve"> </v>
      </c>
      <c r="N289" s="11" t="str">
        <f>IF(VLOOKUP(D289,'Current OBD'!$B$6:$AK$2185,31,0)="Yes","7"," ")</f>
        <v xml:space="preserve"> </v>
      </c>
      <c r="O289" s="11" t="str">
        <f>IF(VLOOKUP(D289,'Current OBD'!$B$6:$AK$2185,32,0)="Yes","8"," ")</f>
        <v xml:space="preserve"> </v>
      </c>
      <c r="P289" s="11" t="str">
        <f>IF(VLOOKUP(D289,'Current OBD'!$B$6:$AK$2185,33,0)="Yes","9"," ")</f>
        <v xml:space="preserve"> </v>
      </c>
      <c r="Q289" s="11" t="str">
        <f>IF(VLOOKUP(D289,'Current OBD'!$B$6:$AK$2185,34,0)="Yes","10"," ")</f>
        <v xml:space="preserve"> </v>
      </c>
      <c r="R289" s="11" t="str">
        <f>IF(VLOOKUP(D289,'Current OBD'!$B$6:$AK$2185,35,0)="Yes","11"," ")</f>
        <v xml:space="preserve"> </v>
      </c>
      <c r="S289" s="11" t="str">
        <f>IF(VLOOKUP(D289,'Current OBD'!$B$6:$AK$2185,36,0)="Yes","12"," ")</f>
        <v xml:space="preserve"> </v>
      </c>
      <c r="T289" s="13">
        <f>VLOOKUP(D289,Pivot!$B$4:$F$2181,2,0)</f>
        <v>157</v>
      </c>
      <c r="U289" s="13">
        <f>VLOOKUP(D289,Pivot!$B$4:$F$2181,3,0)</f>
        <v>40</v>
      </c>
      <c r="V289" s="13">
        <f>VLOOKUP(D289,Pivot!$B$4:$F$2181,4,0)</f>
        <v>550</v>
      </c>
      <c r="W289" s="46">
        <f>IFERROR(VLOOKUP(D289,Pivot!$B$4:$H$2181,5,0),"")</f>
        <v>0.28549999999999998</v>
      </c>
      <c r="X289" s="51">
        <f>IFERROR(VLOOKUP(D289,Pivot!$B$4:$H$2181,6,0),"")</f>
        <v>7.2700000000000001E-2</v>
      </c>
      <c r="Y289" s="46">
        <f>IFERROR(VLOOKUP(D289,Pivot!$B$4:$H$2181,7,0),"")</f>
        <v>0.35820000000000002</v>
      </c>
    </row>
    <row r="290" spans="1:25" ht="15" customHeight="1" outlineLevel="2">
      <c r="A290" s="10" t="str">
        <f>VLOOKUP(D290,'Current OBD'!$B$6:$K$2185,4,0)</f>
        <v>Clark</v>
      </c>
      <c r="B290" s="10" t="str">
        <f>VLOOKUP(D290,'Current OBD'!$B$6:$K$2185,3,0)</f>
        <v>06-119</v>
      </c>
      <c r="C290" s="9" t="str">
        <f>VLOOKUP(D290,'Current OBD'!$B$6:$K$2185,2,0)</f>
        <v>Battle Ground School District</v>
      </c>
      <c r="D290" s="24">
        <v>661301</v>
      </c>
      <c r="E290" s="9" t="str">
        <f>VLOOKUP(D290,'Current OBD'!$B$6:$K$2185,10,0)</f>
        <v>Prairie High School</v>
      </c>
      <c r="F290" s="11" t="str">
        <f>IF(VLOOKUP(D290,'Current OBD'!$B$6:$AK$2185,23,0)="Yes","PK"," ")</f>
        <v xml:space="preserve"> </v>
      </c>
      <c r="G290" s="11" t="str">
        <f>IF(VLOOKUP(D290,'Current OBD'!$B$6:$AK$2185,24,0)="Yes","K"," ")</f>
        <v xml:space="preserve"> </v>
      </c>
      <c r="H290" s="11" t="str">
        <f>IF(VLOOKUP(D290,'Current OBD'!$B$6:$AK$2185,25,0)="Yes",1," ")</f>
        <v xml:space="preserve"> </v>
      </c>
      <c r="I290" s="11" t="str">
        <f>IF(VLOOKUP(D290,'Current OBD'!$B$6:$AK$2185,26,0)="Yes","2"," ")</f>
        <v xml:space="preserve"> </v>
      </c>
      <c r="J290" s="11" t="str">
        <f>IF(VLOOKUP(D290,'Current OBD'!$B$6:$AK$2185,27,0)="Yes","3"," ")</f>
        <v xml:space="preserve"> </v>
      </c>
      <c r="K290" s="11" t="str">
        <f>IF(VLOOKUP(D290,'Current OBD'!$B$6:$AK$2185,28,0)="Yes","4"," ")</f>
        <v xml:space="preserve"> </v>
      </c>
      <c r="L290" s="11" t="str">
        <f>IF(VLOOKUP(D290,'Current OBD'!$B$6:$AK$2185,29,0)="Yes","5"," ")</f>
        <v xml:space="preserve"> </v>
      </c>
      <c r="M290" s="11" t="str">
        <f>IF(VLOOKUP(D290,'Current OBD'!$B$6:$AK$2185,30,0)="Yes","6"," ")</f>
        <v xml:space="preserve"> </v>
      </c>
      <c r="N290" s="11" t="str">
        <f>IF(VLOOKUP(D290,'Current OBD'!$B$6:$AK$2185,31,0)="Yes","7"," ")</f>
        <v xml:space="preserve"> </v>
      </c>
      <c r="O290" s="11" t="str">
        <f>IF(VLOOKUP(D290,'Current OBD'!$B$6:$AK$2185,32,0)="Yes","8"," ")</f>
        <v xml:space="preserve"> </v>
      </c>
      <c r="P290" s="11" t="str">
        <f>IF(VLOOKUP(D290,'Current OBD'!$B$6:$AK$2185,33,0)="Yes","9"," ")</f>
        <v>9</v>
      </c>
      <c r="Q290" s="11" t="str">
        <f>IF(VLOOKUP(D290,'Current OBD'!$B$6:$AK$2185,34,0)="Yes","10"," ")</f>
        <v>10</v>
      </c>
      <c r="R290" s="11" t="str">
        <f>IF(VLOOKUP(D290,'Current OBD'!$B$6:$AK$2185,35,0)="Yes","11"," ")</f>
        <v>11</v>
      </c>
      <c r="S290" s="11" t="str">
        <f>IF(VLOOKUP(D290,'Current OBD'!$B$6:$AK$2185,36,0)="Yes","12"," ")</f>
        <v>12</v>
      </c>
      <c r="T290" s="13">
        <f>VLOOKUP(D290,Pivot!$B$4:$F$2181,2,0)</f>
        <v>437</v>
      </c>
      <c r="U290" s="13">
        <f>VLOOKUP(D290,Pivot!$B$4:$F$2181,3,0)</f>
        <v>129</v>
      </c>
      <c r="V290" s="13">
        <f>VLOOKUP(D290,Pivot!$B$4:$F$2181,4,0)</f>
        <v>1615</v>
      </c>
      <c r="W290" s="46">
        <f>IFERROR(VLOOKUP(D290,Pivot!$B$4:$H$2181,5,0),"")</f>
        <v>0.27060000000000001</v>
      </c>
      <c r="X290" s="51">
        <f>IFERROR(VLOOKUP(D290,Pivot!$B$4:$H$2181,6,0),"")</f>
        <v>7.9899999999999999E-2</v>
      </c>
      <c r="Y290" s="46">
        <f>IFERROR(VLOOKUP(D290,Pivot!$B$4:$H$2181,7,0),"")</f>
        <v>0.35049999999999998</v>
      </c>
    </row>
    <row r="291" spans="1:25" ht="15" customHeight="1" outlineLevel="2">
      <c r="A291" s="10" t="str">
        <f>VLOOKUP(D291,'Current OBD'!$B$6:$K$2185,4,0)</f>
        <v>Clark</v>
      </c>
      <c r="B291" s="10" t="str">
        <f>VLOOKUP(D291,'Current OBD'!$B$6:$K$2185,3,0)</f>
        <v>06-119</v>
      </c>
      <c r="C291" s="9" t="str">
        <f>VLOOKUP(D291,'Current OBD'!$B$6:$K$2185,2,0)</f>
        <v>Battle Ground School District</v>
      </c>
      <c r="D291" s="24">
        <v>685016</v>
      </c>
      <c r="E291" s="9" t="str">
        <f>VLOOKUP(D291,'Current OBD'!$B$6:$K$2185,10,0)</f>
        <v>Summit View High School</v>
      </c>
      <c r="F291" s="11" t="str">
        <f>IF(VLOOKUP(D291,'Current OBD'!$B$6:$AK$2185,23,0)="Yes","PK"," ")</f>
        <v xml:space="preserve"> </v>
      </c>
      <c r="G291" s="11" t="str">
        <f>IF(VLOOKUP(D291,'Current OBD'!$B$6:$AK$2185,24,0)="Yes","K"," ")</f>
        <v xml:space="preserve"> </v>
      </c>
      <c r="H291" s="11" t="str">
        <f>IF(VLOOKUP(D291,'Current OBD'!$B$6:$AK$2185,25,0)="Yes",1," ")</f>
        <v xml:space="preserve"> </v>
      </c>
      <c r="I291" s="11" t="str">
        <f>IF(VLOOKUP(D291,'Current OBD'!$B$6:$AK$2185,26,0)="Yes","2"," ")</f>
        <v xml:space="preserve"> </v>
      </c>
      <c r="J291" s="11" t="str">
        <f>IF(VLOOKUP(D291,'Current OBD'!$B$6:$AK$2185,27,0)="Yes","3"," ")</f>
        <v xml:space="preserve"> </v>
      </c>
      <c r="K291" s="11" t="str">
        <f>IF(VLOOKUP(D291,'Current OBD'!$B$6:$AK$2185,28,0)="Yes","4"," ")</f>
        <v xml:space="preserve"> </v>
      </c>
      <c r="L291" s="11" t="str">
        <f>IF(VLOOKUP(D291,'Current OBD'!$B$6:$AK$2185,29,0)="Yes","5"," ")</f>
        <v xml:space="preserve"> </v>
      </c>
      <c r="M291" s="11" t="str">
        <f>IF(VLOOKUP(D291,'Current OBD'!$B$6:$AK$2185,30,0)="Yes","6"," ")</f>
        <v xml:space="preserve"> </v>
      </c>
      <c r="N291" s="11" t="str">
        <f>IF(VLOOKUP(D291,'Current OBD'!$B$6:$AK$2185,31,0)="Yes","7"," ")</f>
        <v xml:space="preserve"> </v>
      </c>
      <c r="O291" s="11" t="str">
        <f>IF(VLOOKUP(D291,'Current OBD'!$B$6:$AK$2185,32,0)="Yes","8"," ")</f>
        <v xml:space="preserve"> </v>
      </c>
      <c r="P291" s="11" t="str">
        <f>IF(VLOOKUP(D291,'Current OBD'!$B$6:$AK$2185,33,0)="Yes","9"," ")</f>
        <v>9</v>
      </c>
      <c r="Q291" s="11" t="str">
        <f>IF(VLOOKUP(D291,'Current OBD'!$B$6:$AK$2185,34,0)="Yes","10"," ")</f>
        <v>10</v>
      </c>
      <c r="R291" s="11" t="str">
        <f>IF(VLOOKUP(D291,'Current OBD'!$B$6:$AK$2185,35,0)="Yes","11"," ")</f>
        <v>11</v>
      </c>
      <c r="S291" s="11" t="str">
        <f>IF(VLOOKUP(D291,'Current OBD'!$B$6:$AK$2185,36,0)="Yes","12"," ")</f>
        <v>12</v>
      </c>
      <c r="T291" s="13">
        <f>VLOOKUP(D291,Pivot!$B$4:$F$2181,2,0)</f>
        <v>83</v>
      </c>
      <c r="U291" s="13">
        <f>VLOOKUP(D291,Pivot!$B$4:$F$2181,3,0)</f>
        <v>24</v>
      </c>
      <c r="V291" s="13">
        <f>VLOOKUP(D291,Pivot!$B$4:$F$2181,4,0)</f>
        <v>283</v>
      </c>
      <c r="W291" s="46">
        <f>IFERROR(VLOOKUP(D291,Pivot!$B$4:$H$2181,5,0),"")</f>
        <v>0.29330000000000001</v>
      </c>
      <c r="X291" s="51">
        <f>IFERROR(VLOOKUP(D291,Pivot!$B$4:$H$2181,6,0),"")</f>
        <v>8.48E-2</v>
      </c>
      <c r="Y291" s="46">
        <f>IFERROR(VLOOKUP(D291,Pivot!$B$4:$H$2181,7,0),"")</f>
        <v>0.37809999999999999</v>
      </c>
    </row>
    <row r="292" spans="1:25" ht="15" customHeight="1" outlineLevel="2">
      <c r="A292" s="10" t="str">
        <f>VLOOKUP(D292,'Current OBD'!$B$6:$K$2185,4,0)</f>
        <v>Clark</v>
      </c>
      <c r="B292" s="10" t="str">
        <f>VLOOKUP(D292,'Current OBD'!$B$6:$K$2185,3,0)</f>
        <v>06-119</v>
      </c>
      <c r="C292" s="9" t="str">
        <f>VLOOKUP(D292,'Current OBD'!$B$6:$K$2185,2,0)</f>
        <v>Battle Ground School District</v>
      </c>
      <c r="D292" s="24">
        <v>664133</v>
      </c>
      <c r="E292" s="9" t="str">
        <f>VLOOKUP(D292,'Current OBD'!$B$6:$K$2185,10,0)</f>
        <v>Tukes Valley Middle</v>
      </c>
      <c r="F292" s="11" t="str">
        <f>IF(VLOOKUP(D292,'Current OBD'!$B$6:$AK$2185,23,0)="Yes","PK"," ")</f>
        <v xml:space="preserve"> </v>
      </c>
      <c r="G292" s="11" t="str">
        <f>IF(VLOOKUP(D292,'Current OBD'!$B$6:$AK$2185,24,0)="Yes","K"," ")</f>
        <v xml:space="preserve"> </v>
      </c>
      <c r="H292" s="11" t="str">
        <f>IF(VLOOKUP(D292,'Current OBD'!$B$6:$AK$2185,25,0)="Yes",1," ")</f>
        <v xml:space="preserve"> </v>
      </c>
      <c r="I292" s="11" t="str">
        <f>IF(VLOOKUP(D292,'Current OBD'!$B$6:$AK$2185,26,0)="Yes","2"," ")</f>
        <v xml:space="preserve"> </v>
      </c>
      <c r="J292" s="11" t="str">
        <f>IF(VLOOKUP(D292,'Current OBD'!$B$6:$AK$2185,27,0)="Yes","3"," ")</f>
        <v xml:space="preserve"> </v>
      </c>
      <c r="K292" s="11" t="str">
        <f>IF(VLOOKUP(D292,'Current OBD'!$B$6:$AK$2185,28,0)="Yes","4"," ")</f>
        <v xml:space="preserve"> </v>
      </c>
      <c r="L292" s="11" t="str">
        <f>IF(VLOOKUP(D292,'Current OBD'!$B$6:$AK$2185,29,0)="Yes","5"," ")</f>
        <v>5</v>
      </c>
      <c r="M292" s="11" t="str">
        <f>IF(VLOOKUP(D292,'Current OBD'!$B$6:$AK$2185,30,0)="Yes","6"," ")</f>
        <v>6</v>
      </c>
      <c r="N292" s="11" t="str">
        <f>IF(VLOOKUP(D292,'Current OBD'!$B$6:$AK$2185,31,0)="Yes","7"," ")</f>
        <v>7</v>
      </c>
      <c r="O292" s="11" t="str">
        <f>IF(VLOOKUP(D292,'Current OBD'!$B$6:$AK$2185,32,0)="Yes","8"," ")</f>
        <v>8</v>
      </c>
      <c r="P292" s="11" t="str">
        <f>IF(VLOOKUP(D292,'Current OBD'!$B$6:$AK$2185,33,0)="Yes","9"," ")</f>
        <v xml:space="preserve"> </v>
      </c>
      <c r="Q292" s="11" t="str">
        <f>IF(VLOOKUP(D292,'Current OBD'!$B$6:$AK$2185,34,0)="Yes","10"," ")</f>
        <v xml:space="preserve"> </v>
      </c>
      <c r="R292" s="11" t="str">
        <f>IF(VLOOKUP(D292,'Current OBD'!$B$6:$AK$2185,35,0)="Yes","11"," ")</f>
        <v xml:space="preserve"> </v>
      </c>
      <c r="S292" s="11" t="str">
        <f>IF(VLOOKUP(D292,'Current OBD'!$B$6:$AK$2185,36,0)="Yes","12"," ")</f>
        <v xml:space="preserve"> </v>
      </c>
      <c r="T292" s="13">
        <f>VLOOKUP(D292,Pivot!$B$4:$F$2181,2,0)</f>
        <v>112</v>
      </c>
      <c r="U292" s="13">
        <f>VLOOKUP(D292,Pivot!$B$4:$F$2181,3,0)</f>
        <v>38</v>
      </c>
      <c r="V292" s="13">
        <f>VLOOKUP(D292,Pivot!$B$4:$F$2181,4,0)</f>
        <v>462</v>
      </c>
      <c r="W292" s="46">
        <f>IFERROR(VLOOKUP(D292,Pivot!$B$4:$H$2181,5,0),"")</f>
        <v>0.2424</v>
      </c>
      <c r="X292" s="51">
        <f>IFERROR(VLOOKUP(D292,Pivot!$B$4:$H$2181,6,0),"")</f>
        <v>8.2299999999999998E-2</v>
      </c>
      <c r="Y292" s="46">
        <f>IFERROR(VLOOKUP(D292,Pivot!$B$4:$H$2181,7,0),"")</f>
        <v>0.32469999999999999</v>
      </c>
    </row>
    <row r="293" spans="1:25" ht="15" customHeight="1" outlineLevel="2">
      <c r="A293" s="10" t="str">
        <f>VLOOKUP(D293,'Current OBD'!$B$6:$K$2185,4,0)</f>
        <v>Clark</v>
      </c>
      <c r="B293" s="10" t="str">
        <f>VLOOKUP(D293,'Current OBD'!$B$6:$K$2185,3,0)</f>
        <v>06-119</v>
      </c>
      <c r="C293" s="9" t="str">
        <f>VLOOKUP(D293,'Current OBD'!$B$6:$K$2185,2,0)</f>
        <v>Battle Ground School District</v>
      </c>
      <c r="D293" s="24">
        <v>664132</v>
      </c>
      <c r="E293" s="9" t="str">
        <f>VLOOKUP(D293,'Current OBD'!$B$6:$K$2185,10,0)</f>
        <v>Tukes Valley Primary</v>
      </c>
      <c r="F293" s="11" t="str">
        <f>IF(VLOOKUP(D293,'Current OBD'!$B$6:$AK$2185,23,0)="Yes","PK"," ")</f>
        <v>PK</v>
      </c>
      <c r="G293" s="11" t="str">
        <f>IF(VLOOKUP(D293,'Current OBD'!$B$6:$AK$2185,24,0)="Yes","K"," ")</f>
        <v>K</v>
      </c>
      <c r="H293" s="11">
        <f>IF(VLOOKUP(D293,'Current OBD'!$B$6:$AK$2185,25,0)="Yes",1," ")</f>
        <v>1</v>
      </c>
      <c r="I293" s="11" t="str">
        <f>IF(VLOOKUP(D293,'Current OBD'!$B$6:$AK$2185,26,0)="Yes","2"," ")</f>
        <v>2</v>
      </c>
      <c r="J293" s="11" t="str">
        <f>IF(VLOOKUP(D293,'Current OBD'!$B$6:$AK$2185,27,0)="Yes","3"," ")</f>
        <v>3</v>
      </c>
      <c r="K293" s="11" t="str">
        <f>IF(VLOOKUP(D293,'Current OBD'!$B$6:$AK$2185,28,0)="Yes","4"," ")</f>
        <v>4</v>
      </c>
      <c r="L293" s="11" t="str">
        <f>IF(VLOOKUP(D293,'Current OBD'!$B$6:$AK$2185,29,0)="Yes","5"," ")</f>
        <v xml:space="preserve"> </v>
      </c>
      <c r="M293" s="11" t="str">
        <f>IF(VLOOKUP(D293,'Current OBD'!$B$6:$AK$2185,30,0)="Yes","6"," ")</f>
        <v xml:space="preserve"> </v>
      </c>
      <c r="N293" s="11" t="str">
        <f>IF(VLOOKUP(D293,'Current OBD'!$B$6:$AK$2185,31,0)="Yes","7"," ")</f>
        <v xml:space="preserve"> </v>
      </c>
      <c r="O293" s="11" t="str">
        <f>IF(VLOOKUP(D293,'Current OBD'!$B$6:$AK$2185,32,0)="Yes","8"," ")</f>
        <v xml:space="preserve"> </v>
      </c>
      <c r="P293" s="11" t="str">
        <f>IF(VLOOKUP(D293,'Current OBD'!$B$6:$AK$2185,33,0)="Yes","9"," ")</f>
        <v xml:space="preserve"> </v>
      </c>
      <c r="Q293" s="11" t="str">
        <f>IF(VLOOKUP(D293,'Current OBD'!$B$6:$AK$2185,34,0)="Yes","10"," ")</f>
        <v xml:space="preserve"> </v>
      </c>
      <c r="R293" s="11" t="str">
        <f>IF(VLOOKUP(D293,'Current OBD'!$B$6:$AK$2185,35,0)="Yes","11"," ")</f>
        <v xml:space="preserve"> </v>
      </c>
      <c r="S293" s="11" t="str">
        <f>IF(VLOOKUP(D293,'Current OBD'!$B$6:$AK$2185,36,0)="Yes","12"," ")</f>
        <v xml:space="preserve"> </v>
      </c>
      <c r="T293" s="13">
        <f>VLOOKUP(D293,Pivot!$B$4:$F$2181,2,0)</f>
        <v>122</v>
      </c>
      <c r="U293" s="13">
        <f>VLOOKUP(D293,Pivot!$B$4:$F$2181,3,0)</f>
        <v>43</v>
      </c>
      <c r="V293" s="13">
        <f>VLOOKUP(D293,Pivot!$B$4:$F$2181,4,0)</f>
        <v>509</v>
      </c>
      <c r="W293" s="46">
        <f>IFERROR(VLOOKUP(D293,Pivot!$B$4:$H$2181,5,0),"")</f>
        <v>0.2397</v>
      </c>
      <c r="X293" s="51">
        <f>IFERROR(VLOOKUP(D293,Pivot!$B$4:$H$2181,6,0),"")</f>
        <v>8.4500000000000006E-2</v>
      </c>
      <c r="Y293" s="46">
        <f>IFERROR(VLOOKUP(D293,Pivot!$B$4:$H$2181,7,0),"")</f>
        <v>0.32419999999999999</v>
      </c>
    </row>
    <row r="294" spans="1:25" ht="15" customHeight="1" outlineLevel="2">
      <c r="A294" s="10" t="str">
        <f>VLOOKUP(D294,'Current OBD'!$B$6:$K$2185,4,0)</f>
        <v>Clark</v>
      </c>
      <c r="B294" s="10" t="str">
        <f>VLOOKUP(D294,'Current OBD'!$B$6:$K$2185,3,0)</f>
        <v>06-119</v>
      </c>
      <c r="C294" s="9" t="str">
        <f>VLOOKUP(D294,'Current OBD'!$B$6:$K$2185,2,0)</f>
        <v>Battle Ground School District</v>
      </c>
      <c r="D294" s="24">
        <v>661295</v>
      </c>
      <c r="E294" s="9" t="str">
        <f>VLOOKUP(D294,'Current OBD'!$B$6:$K$2185,10,0)</f>
        <v>Yacolt Primary</v>
      </c>
      <c r="F294" s="11" t="str">
        <f>IF(VLOOKUP(D294,'Current OBD'!$B$6:$AK$2185,23,0)="Yes","PK"," ")</f>
        <v xml:space="preserve"> </v>
      </c>
      <c r="G294" s="11" t="str">
        <f>IF(VLOOKUP(D294,'Current OBD'!$B$6:$AK$2185,24,0)="Yes","K"," ")</f>
        <v>K</v>
      </c>
      <c r="H294" s="11">
        <f>IF(VLOOKUP(D294,'Current OBD'!$B$6:$AK$2185,25,0)="Yes",1," ")</f>
        <v>1</v>
      </c>
      <c r="I294" s="11" t="str">
        <f>IF(VLOOKUP(D294,'Current OBD'!$B$6:$AK$2185,26,0)="Yes","2"," ")</f>
        <v>2</v>
      </c>
      <c r="J294" s="11" t="str">
        <f>IF(VLOOKUP(D294,'Current OBD'!$B$6:$AK$2185,27,0)="Yes","3"," ")</f>
        <v>3</v>
      </c>
      <c r="K294" s="11" t="str">
        <f>IF(VLOOKUP(D294,'Current OBD'!$B$6:$AK$2185,28,0)="Yes","4"," ")</f>
        <v>4</v>
      </c>
      <c r="L294" s="11" t="str">
        <f>IF(VLOOKUP(D294,'Current OBD'!$B$6:$AK$2185,29,0)="Yes","5"," ")</f>
        <v xml:space="preserve"> </v>
      </c>
      <c r="M294" s="11" t="str">
        <f>IF(VLOOKUP(D294,'Current OBD'!$B$6:$AK$2185,30,0)="Yes","6"," ")</f>
        <v xml:space="preserve"> </v>
      </c>
      <c r="N294" s="11" t="str">
        <f>IF(VLOOKUP(D294,'Current OBD'!$B$6:$AK$2185,31,0)="Yes","7"," ")</f>
        <v xml:space="preserve"> </v>
      </c>
      <c r="O294" s="11" t="str">
        <f>IF(VLOOKUP(D294,'Current OBD'!$B$6:$AK$2185,32,0)="Yes","8"," ")</f>
        <v xml:space="preserve"> </v>
      </c>
      <c r="P294" s="11" t="str">
        <f>IF(VLOOKUP(D294,'Current OBD'!$B$6:$AK$2185,33,0)="Yes","9"," ")</f>
        <v xml:space="preserve"> </v>
      </c>
      <c r="Q294" s="11" t="str">
        <f>IF(VLOOKUP(D294,'Current OBD'!$B$6:$AK$2185,34,0)="Yes","10"," ")</f>
        <v xml:space="preserve"> </v>
      </c>
      <c r="R294" s="11" t="str">
        <f>IF(VLOOKUP(D294,'Current OBD'!$B$6:$AK$2185,35,0)="Yes","11"," ")</f>
        <v xml:space="preserve"> </v>
      </c>
      <c r="S294" s="11" t="str">
        <f>IF(VLOOKUP(D294,'Current OBD'!$B$6:$AK$2185,36,0)="Yes","12"," ")</f>
        <v xml:space="preserve"> </v>
      </c>
      <c r="T294" s="13">
        <f>VLOOKUP(D294,Pivot!$B$4:$F$2181,2,0)</f>
        <v>139</v>
      </c>
      <c r="U294" s="13">
        <f>VLOOKUP(D294,Pivot!$B$4:$F$2181,3,0)</f>
        <v>120</v>
      </c>
      <c r="V294" s="13">
        <f>VLOOKUP(D294,Pivot!$B$4:$F$2181,4,0)</f>
        <v>730</v>
      </c>
      <c r="W294" s="46">
        <f>IFERROR(VLOOKUP(D294,Pivot!$B$4:$H$2181,5,0),"")</f>
        <v>0.19040000000000001</v>
      </c>
      <c r="X294" s="51">
        <f>IFERROR(VLOOKUP(D294,Pivot!$B$4:$H$2181,6,0),"")</f>
        <v>0.16439999999999999</v>
      </c>
      <c r="Y294" s="46">
        <f>IFERROR(VLOOKUP(D294,Pivot!$B$4:$H$2181,7,0),"")</f>
        <v>0.3548</v>
      </c>
    </row>
    <row r="295" spans="1:25" ht="15" customHeight="1" outlineLevel="1">
      <c r="A295" s="27"/>
      <c r="B295" s="27"/>
      <c r="C295" s="30" t="s">
        <v>5653</v>
      </c>
      <c r="D295" s="27"/>
      <c r="E295" s="26"/>
      <c r="F295" s="29"/>
      <c r="G295" s="29"/>
      <c r="H295" s="29"/>
      <c r="I295" s="29"/>
      <c r="J295" s="29"/>
      <c r="K295" s="29"/>
      <c r="L295" s="29"/>
      <c r="M295" s="29"/>
      <c r="N295" s="29"/>
      <c r="O295" s="29"/>
      <c r="P295" s="29"/>
      <c r="Q295" s="29"/>
      <c r="R295" s="29"/>
      <c r="S295" s="29"/>
      <c r="T295" s="43">
        <f>SUBTOTAL(9,T277:T294)</f>
        <v>3087</v>
      </c>
      <c r="U295" s="43">
        <f>SUBTOTAL(9,U277:U294)</f>
        <v>1224</v>
      </c>
      <c r="V295" s="43">
        <f>SUBTOTAL(9,V277:V294)</f>
        <v>12393</v>
      </c>
      <c r="W295" s="47"/>
      <c r="X295" s="52"/>
      <c r="Y295" s="56">
        <f>(T295+U295)/V295</f>
        <v>0.34785766158315179</v>
      </c>
    </row>
    <row r="296" spans="1:25" ht="15" customHeight="1" outlineLevel="2">
      <c r="A296" s="10" t="str">
        <f>VLOOKUP(D296,'Current OBD'!$B$6:$K$2185,4,0)</f>
        <v>Clark</v>
      </c>
      <c r="B296" s="10" t="str">
        <f>VLOOKUP(D296,'Current OBD'!$B$6:$K$2185,3,0)</f>
        <v>06-122</v>
      </c>
      <c r="C296" s="9" t="str">
        <f>VLOOKUP(D296,'Current OBD'!$B$6:$K$2185,2,0)</f>
        <v>Ridgefield School District</v>
      </c>
      <c r="D296" s="24">
        <v>661307</v>
      </c>
      <c r="E296" s="9" t="str">
        <f>VLOOKUP(D296,'Current OBD'!$B$6:$K$2185,10,0)</f>
        <v>Ridgefield High School</v>
      </c>
      <c r="F296" s="11" t="str">
        <f>IF(VLOOKUP(D296,'Current OBD'!$B$6:$AK$2185,23,0)="Yes","PK"," ")</f>
        <v xml:space="preserve"> </v>
      </c>
      <c r="G296" s="11" t="str">
        <f>IF(VLOOKUP(D296,'Current OBD'!$B$6:$AK$2185,24,0)="Yes","K"," ")</f>
        <v xml:space="preserve"> </v>
      </c>
      <c r="H296" s="11" t="str">
        <f>IF(VLOOKUP(D296,'Current OBD'!$B$6:$AK$2185,25,0)="Yes",1," ")</f>
        <v xml:space="preserve"> </v>
      </c>
      <c r="I296" s="11" t="str">
        <f>IF(VLOOKUP(D296,'Current OBD'!$B$6:$AK$2185,26,0)="Yes","2"," ")</f>
        <v xml:space="preserve"> </v>
      </c>
      <c r="J296" s="11" t="str">
        <f>IF(VLOOKUP(D296,'Current OBD'!$B$6:$AK$2185,27,0)="Yes","3"," ")</f>
        <v xml:space="preserve"> </v>
      </c>
      <c r="K296" s="11" t="str">
        <f>IF(VLOOKUP(D296,'Current OBD'!$B$6:$AK$2185,28,0)="Yes","4"," ")</f>
        <v xml:space="preserve"> </v>
      </c>
      <c r="L296" s="11" t="str">
        <f>IF(VLOOKUP(D296,'Current OBD'!$B$6:$AK$2185,29,0)="Yes","5"," ")</f>
        <v xml:space="preserve"> </v>
      </c>
      <c r="M296" s="11" t="str">
        <f>IF(VLOOKUP(D296,'Current OBD'!$B$6:$AK$2185,30,0)="Yes","6"," ")</f>
        <v xml:space="preserve"> </v>
      </c>
      <c r="N296" s="11" t="str">
        <f>IF(VLOOKUP(D296,'Current OBD'!$B$6:$AK$2185,31,0)="Yes","7"," ")</f>
        <v xml:space="preserve"> </v>
      </c>
      <c r="O296" s="11" t="str">
        <f>IF(VLOOKUP(D296,'Current OBD'!$B$6:$AK$2185,32,0)="Yes","8"," ")</f>
        <v xml:space="preserve"> </v>
      </c>
      <c r="P296" s="11" t="str">
        <f>IF(VLOOKUP(D296,'Current OBD'!$B$6:$AK$2185,33,0)="Yes","9"," ")</f>
        <v>9</v>
      </c>
      <c r="Q296" s="11" t="str">
        <f>IF(VLOOKUP(D296,'Current OBD'!$B$6:$AK$2185,34,0)="Yes","10"," ")</f>
        <v>10</v>
      </c>
      <c r="R296" s="11" t="str">
        <f>IF(VLOOKUP(D296,'Current OBD'!$B$6:$AK$2185,35,0)="Yes","11"," ")</f>
        <v>11</v>
      </c>
      <c r="S296" s="11" t="str">
        <f>IF(VLOOKUP(D296,'Current OBD'!$B$6:$AK$2185,36,0)="Yes","12"," ")</f>
        <v>12</v>
      </c>
      <c r="T296" s="13">
        <f>VLOOKUP(D296,Pivot!$B$4:$F$2181,2,0)</f>
        <v>185</v>
      </c>
      <c r="U296" s="13">
        <f>VLOOKUP(D296,Pivot!$B$4:$F$2181,3,0)</f>
        <v>53</v>
      </c>
      <c r="V296" s="13">
        <f>VLOOKUP(D296,Pivot!$B$4:$F$2181,4,0)</f>
        <v>1104</v>
      </c>
      <c r="W296" s="46">
        <f>IFERROR(VLOOKUP(D296,Pivot!$B$4:$H$2181,5,0),"")</f>
        <v>0.1676</v>
      </c>
      <c r="X296" s="51">
        <f>IFERROR(VLOOKUP(D296,Pivot!$B$4:$H$2181,6,0),"")</f>
        <v>4.8000000000000001E-2</v>
      </c>
      <c r="Y296" s="46">
        <f>IFERROR(VLOOKUP(D296,Pivot!$B$4:$H$2181,7,0),"")</f>
        <v>0.21560000000000001</v>
      </c>
    </row>
    <row r="297" spans="1:25" ht="15" customHeight="1" outlineLevel="2">
      <c r="A297" s="10" t="str">
        <f>VLOOKUP(D297,'Current OBD'!$B$6:$K$2185,4,0)</f>
        <v>Clark</v>
      </c>
      <c r="B297" s="10" t="str">
        <f>VLOOKUP(D297,'Current OBD'!$B$6:$K$2185,3,0)</f>
        <v>06-122</v>
      </c>
      <c r="C297" s="9" t="str">
        <f>VLOOKUP(D297,'Current OBD'!$B$6:$K$2185,2,0)</f>
        <v>Ridgefield School District</v>
      </c>
      <c r="D297" s="24">
        <v>661304</v>
      </c>
      <c r="E297" s="9" t="str">
        <f>VLOOKUP(D297,'Current OBD'!$B$6:$K$2185,10,0)</f>
        <v>South Ridge Elementary</v>
      </c>
      <c r="F297" s="11" t="str">
        <f>IF(VLOOKUP(D297,'Current OBD'!$B$6:$AK$2185,23,0)="Yes","PK"," ")</f>
        <v xml:space="preserve"> </v>
      </c>
      <c r="G297" s="11" t="str">
        <f>IF(VLOOKUP(D297,'Current OBD'!$B$6:$AK$2185,24,0)="Yes","K"," ")</f>
        <v>K</v>
      </c>
      <c r="H297" s="11">
        <f>IF(VLOOKUP(D297,'Current OBD'!$B$6:$AK$2185,25,0)="Yes",1," ")</f>
        <v>1</v>
      </c>
      <c r="I297" s="11" t="str">
        <f>IF(VLOOKUP(D297,'Current OBD'!$B$6:$AK$2185,26,0)="Yes","2"," ")</f>
        <v>2</v>
      </c>
      <c r="J297" s="11" t="str">
        <f>IF(VLOOKUP(D297,'Current OBD'!$B$6:$AK$2185,27,0)="Yes","3"," ")</f>
        <v>3</v>
      </c>
      <c r="K297" s="11" t="str">
        <f>IF(VLOOKUP(D297,'Current OBD'!$B$6:$AK$2185,28,0)="Yes","4"," ")</f>
        <v>4</v>
      </c>
      <c r="L297" s="11" t="str">
        <f>IF(VLOOKUP(D297,'Current OBD'!$B$6:$AK$2185,29,0)="Yes","5"," ")</f>
        <v xml:space="preserve"> </v>
      </c>
      <c r="M297" s="11" t="str">
        <f>IF(VLOOKUP(D297,'Current OBD'!$B$6:$AK$2185,30,0)="Yes","6"," ")</f>
        <v xml:space="preserve"> </v>
      </c>
      <c r="N297" s="11" t="str">
        <f>IF(VLOOKUP(D297,'Current OBD'!$B$6:$AK$2185,31,0)="Yes","7"," ")</f>
        <v xml:space="preserve"> </v>
      </c>
      <c r="O297" s="11" t="str">
        <f>IF(VLOOKUP(D297,'Current OBD'!$B$6:$AK$2185,32,0)="Yes","8"," ")</f>
        <v xml:space="preserve"> </v>
      </c>
      <c r="P297" s="11" t="str">
        <f>IF(VLOOKUP(D297,'Current OBD'!$B$6:$AK$2185,33,0)="Yes","9"," ")</f>
        <v xml:space="preserve"> </v>
      </c>
      <c r="Q297" s="11" t="str">
        <f>IF(VLOOKUP(D297,'Current OBD'!$B$6:$AK$2185,34,0)="Yes","10"," ")</f>
        <v xml:space="preserve"> </v>
      </c>
      <c r="R297" s="11" t="str">
        <f>IF(VLOOKUP(D297,'Current OBD'!$B$6:$AK$2185,35,0)="Yes","11"," ")</f>
        <v xml:space="preserve"> </v>
      </c>
      <c r="S297" s="11" t="str">
        <f>IF(VLOOKUP(D297,'Current OBD'!$B$6:$AK$2185,36,0)="Yes","12"," ")</f>
        <v xml:space="preserve"> </v>
      </c>
      <c r="T297" s="13">
        <f>VLOOKUP(D297,Pivot!$B$4:$F$2181,2,0)</f>
        <v>125</v>
      </c>
      <c r="U297" s="13">
        <f>VLOOKUP(D297,Pivot!$B$4:$F$2181,3,0)</f>
        <v>38</v>
      </c>
      <c r="V297" s="13">
        <f>VLOOKUP(D297,Pivot!$B$4:$F$2181,4,0)</f>
        <v>729</v>
      </c>
      <c r="W297" s="46">
        <f>IFERROR(VLOOKUP(D297,Pivot!$B$4:$H$2181,5,0),"")</f>
        <v>0.17150000000000001</v>
      </c>
      <c r="X297" s="51">
        <f>IFERROR(VLOOKUP(D297,Pivot!$B$4:$H$2181,6,0),"")</f>
        <v>5.21E-2</v>
      </c>
      <c r="Y297" s="46">
        <f>IFERROR(VLOOKUP(D297,Pivot!$B$4:$H$2181,7,0),"")</f>
        <v>0.22359999999999999</v>
      </c>
    </row>
    <row r="298" spans="1:25" ht="15" customHeight="1" outlineLevel="2">
      <c r="A298" s="10" t="str">
        <f>VLOOKUP(D298,'Current OBD'!$B$6:$K$2185,4,0)</f>
        <v>Clark</v>
      </c>
      <c r="B298" s="10" t="str">
        <f>VLOOKUP(D298,'Current OBD'!$B$6:$K$2185,3,0)</f>
        <v>06-122</v>
      </c>
      <c r="C298" s="9" t="str">
        <f>VLOOKUP(D298,'Current OBD'!$B$6:$K$2185,2,0)</f>
        <v>Ridgefield School District</v>
      </c>
      <c r="D298" s="24">
        <v>685329</v>
      </c>
      <c r="E298" s="9" t="str">
        <f>VLOOKUP(D298,'Current OBD'!$B$6:$K$2185,10,0)</f>
        <v>Sunset Ridge Intermediate School</v>
      </c>
      <c r="F298" s="11" t="str">
        <f>IF(VLOOKUP(D298,'Current OBD'!$B$6:$AK$2185,23,0)="Yes","PK"," ")</f>
        <v xml:space="preserve"> </v>
      </c>
      <c r="G298" s="11" t="str">
        <f>IF(VLOOKUP(D298,'Current OBD'!$B$6:$AK$2185,24,0)="Yes","K"," ")</f>
        <v xml:space="preserve"> </v>
      </c>
      <c r="H298" s="11" t="str">
        <f>IF(VLOOKUP(D298,'Current OBD'!$B$6:$AK$2185,25,0)="Yes",1," ")</f>
        <v xml:space="preserve"> </v>
      </c>
      <c r="I298" s="11" t="str">
        <f>IF(VLOOKUP(D298,'Current OBD'!$B$6:$AK$2185,26,0)="Yes","2"," ")</f>
        <v xml:space="preserve"> </v>
      </c>
      <c r="J298" s="11" t="str">
        <f>IF(VLOOKUP(D298,'Current OBD'!$B$6:$AK$2185,27,0)="Yes","3"," ")</f>
        <v xml:space="preserve"> </v>
      </c>
      <c r="K298" s="11" t="str">
        <f>IF(VLOOKUP(D298,'Current OBD'!$B$6:$AK$2185,28,0)="Yes","4"," ")</f>
        <v xml:space="preserve"> </v>
      </c>
      <c r="L298" s="11" t="str">
        <f>IF(VLOOKUP(D298,'Current OBD'!$B$6:$AK$2185,29,0)="Yes","5"," ")</f>
        <v>5</v>
      </c>
      <c r="M298" s="11" t="str">
        <f>IF(VLOOKUP(D298,'Current OBD'!$B$6:$AK$2185,30,0)="Yes","6"," ")</f>
        <v>6</v>
      </c>
      <c r="N298" s="11" t="str">
        <f>IF(VLOOKUP(D298,'Current OBD'!$B$6:$AK$2185,31,0)="Yes","7"," ")</f>
        <v xml:space="preserve"> </v>
      </c>
      <c r="O298" s="11" t="str">
        <f>IF(VLOOKUP(D298,'Current OBD'!$B$6:$AK$2185,32,0)="Yes","8"," ")</f>
        <v xml:space="preserve"> </v>
      </c>
      <c r="P298" s="11" t="str">
        <f>IF(VLOOKUP(D298,'Current OBD'!$B$6:$AK$2185,33,0)="Yes","9"," ")</f>
        <v xml:space="preserve"> </v>
      </c>
      <c r="Q298" s="11" t="str">
        <f>IF(VLOOKUP(D298,'Current OBD'!$B$6:$AK$2185,34,0)="Yes","10"," ")</f>
        <v xml:space="preserve"> </v>
      </c>
      <c r="R298" s="11" t="str">
        <f>IF(VLOOKUP(D298,'Current OBD'!$B$6:$AK$2185,35,0)="Yes","11"," ")</f>
        <v xml:space="preserve"> </v>
      </c>
      <c r="S298" s="11" t="str">
        <f>IF(VLOOKUP(D298,'Current OBD'!$B$6:$AK$2185,36,0)="Yes","12"," ")</f>
        <v xml:space="preserve"> </v>
      </c>
      <c r="T298" s="13">
        <f>VLOOKUP(D298,Pivot!$B$4:$F$2181,2,0)</f>
        <v>93</v>
      </c>
      <c r="U298" s="13">
        <f>VLOOKUP(D298,Pivot!$B$4:$F$2181,3,0)</f>
        <v>36</v>
      </c>
      <c r="V298" s="13">
        <f>VLOOKUP(D298,Pivot!$B$4:$F$2181,4,0)</f>
        <v>630</v>
      </c>
      <c r="W298" s="46">
        <f>IFERROR(VLOOKUP(D298,Pivot!$B$4:$H$2181,5,0),"")</f>
        <v>0.14760000000000001</v>
      </c>
      <c r="X298" s="51">
        <f>IFERROR(VLOOKUP(D298,Pivot!$B$4:$H$2181,6,0),"")</f>
        <v>5.7099999999999998E-2</v>
      </c>
      <c r="Y298" s="46">
        <f>IFERROR(VLOOKUP(D298,Pivot!$B$4:$H$2181,7,0),"")</f>
        <v>0.20480000000000001</v>
      </c>
    </row>
    <row r="299" spans="1:25" ht="15" customHeight="1" outlineLevel="2">
      <c r="A299" s="10" t="str">
        <f>VLOOKUP(D299,'Current OBD'!$B$6:$K$2185,4,0)</f>
        <v>Clark</v>
      </c>
      <c r="B299" s="10" t="str">
        <f>VLOOKUP(D299,'Current OBD'!$B$6:$K$2185,3,0)</f>
        <v>06-122</v>
      </c>
      <c r="C299" s="9" t="str">
        <f>VLOOKUP(D299,'Current OBD'!$B$6:$K$2185,2,0)</f>
        <v>Ridgefield School District</v>
      </c>
      <c r="D299" s="24">
        <v>661305</v>
      </c>
      <c r="E299" s="9" t="str">
        <f>VLOOKUP(D299,'Current OBD'!$B$6:$K$2185,10,0)</f>
        <v>Union Ridge Elementary</v>
      </c>
      <c r="F299" s="11" t="str">
        <f>IF(VLOOKUP(D299,'Current OBD'!$B$6:$AK$2185,23,0)="Yes","PK"," ")</f>
        <v xml:space="preserve"> </v>
      </c>
      <c r="G299" s="11" t="str">
        <f>IF(VLOOKUP(D299,'Current OBD'!$B$6:$AK$2185,24,0)="Yes","K"," ")</f>
        <v>K</v>
      </c>
      <c r="H299" s="11">
        <f>IF(VLOOKUP(D299,'Current OBD'!$B$6:$AK$2185,25,0)="Yes",1," ")</f>
        <v>1</v>
      </c>
      <c r="I299" s="11" t="str">
        <f>IF(VLOOKUP(D299,'Current OBD'!$B$6:$AK$2185,26,0)="Yes","2"," ")</f>
        <v>2</v>
      </c>
      <c r="J299" s="11" t="str">
        <f>IF(VLOOKUP(D299,'Current OBD'!$B$6:$AK$2185,27,0)="Yes","3"," ")</f>
        <v>3</v>
      </c>
      <c r="K299" s="11" t="str">
        <f>IF(VLOOKUP(D299,'Current OBD'!$B$6:$AK$2185,28,0)="Yes","4"," ")</f>
        <v>4</v>
      </c>
      <c r="L299" s="11" t="str">
        <f>IF(VLOOKUP(D299,'Current OBD'!$B$6:$AK$2185,29,0)="Yes","5"," ")</f>
        <v xml:space="preserve"> </v>
      </c>
      <c r="M299" s="11" t="str">
        <f>IF(VLOOKUP(D299,'Current OBD'!$B$6:$AK$2185,30,0)="Yes","6"," ")</f>
        <v xml:space="preserve"> </v>
      </c>
      <c r="N299" s="11" t="str">
        <f>IF(VLOOKUP(D299,'Current OBD'!$B$6:$AK$2185,31,0)="Yes","7"," ")</f>
        <v xml:space="preserve"> </v>
      </c>
      <c r="O299" s="11" t="str">
        <f>IF(VLOOKUP(D299,'Current OBD'!$B$6:$AK$2185,32,0)="Yes","8"," ")</f>
        <v xml:space="preserve"> </v>
      </c>
      <c r="P299" s="11" t="str">
        <f>IF(VLOOKUP(D299,'Current OBD'!$B$6:$AK$2185,33,0)="Yes","9"," ")</f>
        <v xml:space="preserve"> </v>
      </c>
      <c r="Q299" s="11" t="str">
        <f>IF(VLOOKUP(D299,'Current OBD'!$B$6:$AK$2185,34,0)="Yes","10"," ")</f>
        <v xml:space="preserve"> </v>
      </c>
      <c r="R299" s="11" t="str">
        <f>IF(VLOOKUP(D299,'Current OBD'!$B$6:$AK$2185,35,0)="Yes","11"," ")</f>
        <v xml:space="preserve"> </v>
      </c>
      <c r="S299" s="11" t="str">
        <f>IF(VLOOKUP(D299,'Current OBD'!$B$6:$AK$2185,36,0)="Yes","12"," ")</f>
        <v xml:space="preserve"> </v>
      </c>
      <c r="T299" s="13">
        <f>VLOOKUP(D299,Pivot!$B$4:$F$2181,2,0)</f>
        <v>99</v>
      </c>
      <c r="U299" s="13">
        <f>VLOOKUP(D299,Pivot!$B$4:$F$2181,3,0)</f>
        <v>31</v>
      </c>
      <c r="V299" s="13">
        <f>VLOOKUP(D299,Pivot!$B$4:$F$2181,4,0)</f>
        <v>714</v>
      </c>
      <c r="W299" s="46">
        <f>IFERROR(VLOOKUP(D299,Pivot!$B$4:$H$2181,5,0),"")</f>
        <v>0.13869999999999999</v>
      </c>
      <c r="X299" s="51">
        <f>IFERROR(VLOOKUP(D299,Pivot!$B$4:$H$2181,6,0),"")</f>
        <v>4.3400000000000001E-2</v>
      </c>
      <c r="Y299" s="46">
        <f>IFERROR(VLOOKUP(D299,Pivot!$B$4:$H$2181,7,0),"")</f>
        <v>0.18210000000000001</v>
      </c>
    </row>
    <row r="300" spans="1:25" ht="15" customHeight="1" outlineLevel="2">
      <c r="A300" s="10" t="str">
        <f>VLOOKUP(D300,'Current OBD'!$B$6:$K$2185,4,0)</f>
        <v>Clark</v>
      </c>
      <c r="B300" s="10" t="str">
        <f>VLOOKUP(D300,'Current OBD'!$B$6:$K$2185,3,0)</f>
        <v>06-122</v>
      </c>
      <c r="C300" s="9" t="str">
        <f>VLOOKUP(D300,'Current OBD'!$B$6:$K$2185,2,0)</f>
        <v>Ridgefield School District</v>
      </c>
      <c r="D300" s="24">
        <v>661306</v>
      </c>
      <c r="E300" s="9" t="str">
        <f>VLOOKUP(D300,'Current OBD'!$B$6:$K$2185,10,0)</f>
        <v>View Ridge Middle School</v>
      </c>
      <c r="F300" s="11" t="str">
        <f>IF(VLOOKUP(D300,'Current OBD'!$B$6:$AK$2185,23,0)="Yes","PK"," ")</f>
        <v xml:space="preserve"> </v>
      </c>
      <c r="G300" s="11" t="str">
        <f>IF(VLOOKUP(D300,'Current OBD'!$B$6:$AK$2185,24,0)="Yes","K"," ")</f>
        <v xml:space="preserve"> </v>
      </c>
      <c r="H300" s="11" t="str">
        <f>IF(VLOOKUP(D300,'Current OBD'!$B$6:$AK$2185,25,0)="Yes",1," ")</f>
        <v xml:space="preserve"> </v>
      </c>
      <c r="I300" s="11" t="str">
        <f>IF(VLOOKUP(D300,'Current OBD'!$B$6:$AK$2185,26,0)="Yes","2"," ")</f>
        <v xml:space="preserve"> </v>
      </c>
      <c r="J300" s="11" t="str">
        <f>IF(VLOOKUP(D300,'Current OBD'!$B$6:$AK$2185,27,0)="Yes","3"," ")</f>
        <v xml:space="preserve"> </v>
      </c>
      <c r="K300" s="11" t="str">
        <f>IF(VLOOKUP(D300,'Current OBD'!$B$6:$AK$2185,28,0)="Yes","4"," ")</f>
        <v xml:space="preserve"> </v>
      </c>
      <c r="L300" s="11" t="str">
        <f>IF(VLOOKUP(D300,'Current OBD'!$B$6:$AK$2185,29,0)="Yes","5"," ")</f>
        <v xml:space="preserve"> </v>
      </c>
      <c r="M300" s="11" t="str">
        <f>IF(VLOOKUP(D300,'Current OBD'!$B$6:$AK$2185,30,0)="Yes","6"," ")</f>
        <v xml:space="preserve"> </v>
      </c>
      <c r="N300" s="11" t="str">
        <f>IF(VLOOKUP(D300,'Current OBD'!$B$6:$AK$2185,31,0)="Yes","7"," ")</f>
        <v>7</v>
      </c>
      <c r="O300" s="11" t="str">
        <f>IF(VLOOKUP(D300,'Current OBD'!$B$6:$AK$2185,32,0)="Yes","8"," ")</f>
        <v>8</v>
      </c>
      <c r="P300" s="11" t="str">
        <f>IF(VLOOKUP(D300,'Current OBD'!$B$6:$AK$2185,33,0)="Yes","9"," ")</f>
        <v xml:space="preserve"> </v>
      </c>
      <c r="Q300" s="11" t="str">
        <f>IF(VLOOKUP(D300,'Current OBD'!$B$6:$AK$2185,34,0)="Yes","10"," ")</f>
        <v xml:space="preserve"> </v>
      </c>
      <c r="R300" s="11" t="str">
        <f>IF(VLOOKUP(D300,'Current OBD'!$B$6:$AK$2185,35,0)="Yes","11"," ")</f>
        <v xml:space="preserve"> </v>
      </c>
      <c r="S300" s="11" t="str">
        <f>IF(VLOOKUP(D300,'Current OBD'!$B$6:$AK$2185,36,0)="Yes","12"," ")</f>
        <v xml:space="preserve"> </v>
      </c>
      <c r="T300" s="13">
        <f>VLOOKUP(D300,Pivot!$B$4:$F$2181,2,0)</f>
        <v>93</v>
      </c>
      <c r="U300" s="13">
        <f>VLOOKUP(D300,Pivot!$B$4:$F$2181,3,0)</f>
        <v>19</v>
      </c>
      <c r="V300" s="13">
        <f>VLOOKUP(D300,Pivot!$B$4:$F$2181,4,0)</f>
        <v>591</v>
      </c>
      <c r="W300" s="46">
        <f>IFERROR(VLOOKUP(D300,Pivot!$B$4:$H$2181,5,0),"")</f>
        <v>0.15740000000000001</v>
      </c>
      <c r="X300" s="51">
        <f>IFERROR(VLOOKUP(D300,Pivot!$B$4:$H$2181,6,0),"")</f>
        <v>3.2099999999999997E-2</v>
      </c>
      <c r="Y300" s="46">
        <f>IFERROR(VLOOKUP(D300,Pivot!$B$4:$H$2181,7,0),"")</f>
        <v>0.1895</v>
      </c>
    </row>
    <row r="301" spans="1:25" ht="15" customHeight="1" outlineLevel="1">
      <c r="A301" s="27"/>
      <c r="B301" s="27"/>
      <c r="C301" s="30" t="s">
        <v>5654</v>
      </c>
      <c r="D301" s="27"/>
      <c r="E301" s="26"/>
      <c r="F301" s="29"/>
      <c r="G301" s="29"/>
      <c r="H301" s="29"/>
      <c r="I301" s="29"/>
      <c r="J301" s="29"/>
      <c r="K301" s="29"/>
      <c r="L301" s="29"/>
      <c r="M301" s="29"/>
      <c r="N301" s="29"/>
      <c r="O301" s="29"/>
      <c r="P301" s="29"/>
      <c r="Q301" s="29"/>
      <c r="R301" s="29"/>
      <c r="S301" s="29"/>
      <c r="T301" s="43">
        <f>SUBTOTAL(9,T296:T300)</f>
        <v>595</v>
      </c>
      <c r="U301" s="43">
        <f>SUBTOTAL(9,U296:U300)</f>
        <v>177</v>
      </c>
      <c r="V301" s="43">
        <f>SUBTOTAL(9,V296:V300)</f>
        <v>3768</v>
      </c>
      <c r="W301" s="47"/>
      <c r="X301" s="52"/>
      <c r="Y301" s="56">
        <f>(T301+U301)/V301</f>
        <v>0.20488322717622082</v>
      </c>
    </row>
    <row r="302" spans="1:25" ht="15" customHeight="1" outlineLevel="2">
      <c r="A302" s="10" t="str">
        <f>VLOOKUP(D302,'Current OBD'!$B$6:$K$2185,4,0)</f>
        <v>Columbia</v>
      </c>
      <c r="B302" s="10" t="str">
        <f>VLOOKUP(D302,'Current OBD'!$B$6:$K$2185,3,0)</f>
        <v>07-002</v>
      </c>
      <c r="C302" s="9" t="str">
        <f>VLOOKUP(D302,'Current OBD'!$B$6:$K$2185,2,0)</f>
        <v>Dayton School District</v>
      </c>
      <c r="D302" s="24">
        <v>661308</v>
      </c>
      <c r="E302" s="9" t="str">
        <f>VLOOKUP(D302,'Current OBD'!$B$6:$K$2185,10,0)</f>
        <v>Dayton Elementary School</v>
      </c>
      <c r="F302" s="11" t="str">
        <f>IF(VLOOKUP(D302,'Current OBD'!$B$6:$AK$2185,23,0)="Yes","PK"," ")</f>
        <v>PK</v>
      </c>
      <c r="G302" s="11" t="str">
        <f>IF(VLOOKUP(D302,'Current OBD'!$B$6:$AK$2185,24,0)="Yes","K"," ")</f>
        <v>K</v>
      </c>
      <c r="H302" s="11">
        <f>IF(VLOOKUP(D302,'Current OBD'!$B$6:$AK$2185,25,0)="Yes",1," ")</f>
        <v>1</v>
      </c>
      <c r="I302" s="11" t="str">
        <f>IF(VLOOKUP(D302,'Current OBD'!$B$6:$AK$2185,26,0)="Yes","2"," ")</f>
        <v>2</v>
      </c>
      <c r="J302" s="11" t="str">
        <f>IF(VLOOKUP(D302,'Current OBD'!$B$6:$AK$2185,27,0)="Yes","3"," ")</f>
        <v>3</v>
      </c>
      <c r="K302" s="11" t="str">
        <f>IF(VLOOKUP(D302,'Current OBD'!$B$6:$AK$2185,28,0)="Yes","4"," ")</f>
        <v>4</v>
      </c>
      <c r="L302" s="11" t="str">
        <f>IF(VLOOKUP(D302,'Current OBD'!$B$6:$AK$2185,29,0)="Yes","5"," ")</f>
        <v>5</v>
      </c>
      <c r="M302" s="11" t="str">
        <f>IF(VLOOKUP(D302,'Current OBD'!$B$6:$AK$2185,30,0)="Yes","6"," ")</f>
        <v xml:space="preserve"> </v>
      </c>
      <c r="N302" s="11" t="str">
        <f>IF(VLOOKUP(D302,'Current OBD'!$B$6:$AK$2185,31,0)="Yes","7"," ")</f>
        <v xml:space="preserve"> </v>
      </c>
      <c r="O302" s="11" t="str">
        <f>IF(VLOOKUP(D302,'Current OBD'!$B$6:$AK$2185,32,0)="Yes","8"," ")</f>
        <v xml:space="preserve"> </v>
      </c>
      <c r="P302" s="11" t="str">
        <f>IF(VLOOKUP(D302,'Current OBD'!$B$6:$AK$2185,33,0)="Yes","9"," ")</f>
        <v xml:space="preserve"> </v>
      </c>
      <c r="Q302" s="11" t="str">
        <f>IF(VLOOKUP(D302,'Current OBD'!$B$6:$AK$2185,34,0)="Yes","10"," ")</f>
        <v xml:space="preserve"> </v>
      </c>
      <c r="R302" s="11" t="str">
        <f>IF(VLOOKUP(D302,'Current OBD'!$B$6:$AK$2185,35,0)="Yes","11"," ")</f>
        <v xml:space="preserve"> </v>
      </c>
      <c r="S302" s="11" t="str">
        <f>IF(VLOOKUP(D302,'Current OBD'!$B$6:$AK$2185,36,0)="Yes","12"," ")</f>
        <v xml:space="preserve"> </v>
      </c>
      <c r="T302" s="13">
        <f>VLOOKUP(D302,Pivot!$B$4:$F$2181,2,0)</f>
        <v>139</v>
      </c>
      <c r="U302" s="13">
        <f>VLOOKUP(D302,Pivot!$B$4:$F$2181,3,0)</f>
        <v>0</v>
      </c>
      <c r="V302" s="13">
        <f>VLOOKUP(D302,Pivot!$B$4:$F$2181,4,0)</f>
        <v>191</v>
      </c>
      <c r="W302" s="46">
        <f>IFERROR(VLOOKUP(D302,Pivot!$B$4:$H$2181,5,0),"")</f>
        <v>0.72770000000000001</v>
      </c>
      <c r="X302" s="51">
        <f>IFERROR(VLOOKUP(D302,Pivot!$B$4:$H$2181,6,0),"")</f>
        <v>0</v>
      </c>
      <c r="Y302" s="46">
        <f>IFERROR(VLOOKUP(D302,Pivot!$B$4:$H$2181,7,0),"")</f>
        <v>0.72770000000000001</v>
      </c>
    </row>
    <row r="303" spans="1:25" ht="15" customHeight="1" outlineLevel="2">
      <c r="A303" s="10" t="str">
        <f>VLOOKUP(D303,'Current OBD'!$B$6:$K$2185,4,0)</f>
        <v>Columbia</v>
      </c>
      <c r="B303" s="10" t="str">
        <f>VLOOKUP(D303,'Current OBD'!$B$6:$K$2185,3,0)</f>
        <v>07-002</v>
      </c>
      <c r="C303" s="9" t="str">
        <f>VLOOKUP(D303,'Current OBD'!$B$6:$K$2185,2,0)</f>
        <v>Dayton School District</v>
      </c>
      <c r="D303" s="24">
        <v>661310</v>
      </c>
      <c r="E303" s="9" t="str">
        <f>VLOOKUP(D303,'Current OBD'!$B$6:$K$2185,10,0)</f>
        <v>Dayton High School</v>
      </c>
      <c r="F303" s="11" t="str">
        <f>IF(VLOOKUP(D303,'Current OBD'!$B$6:$AK$2185,23,0)="Yes","PK"," ")</f>
        <v xml:space="preserve"> </v>
      </c>
      <c r="G303" s="11" t="str">
        <f>IF(VLOOKUP(D303,'Current OBD'!$B$6:$AK$2185,24,0)="Yes","K"," ")</f>
        <v xml:space="preserve"> </v>
      </c>
      <c r="H303" s="11" t="str">
        <f>IF(VLOOKUP(D303,'Current OBD'!$B$6:$AK$2185,25,0)="Yes",1," ")</f>
        <v xml:space="preserve"> </v>
      </c>
      <c r="I303" s="11" t="str">
        <f>IF(VLOOKUP(D303,'Current OBD'!$B$6:$AK$2185,26,0)="Yes","2"," ")</f>
        <v xml:space="preserve"> </v>
      </c>
      <c r="J303" s="11" t="str">
        <f>IF(VLOOKUP(D303,'Current OBD'!$B$6:$AK$2185,27,0)="Yes","3"," ")</f>
        <v xml:space="preserve"> </v>
      </c>
      <c r="K303" s="11" t="str">
        <f>IF(VLOOKUP(D303,'Current OBD'!$B$6:$AK$2185,28,0)="Yes","4"," ")</f>
        <v xml:space="preserve"> </v>
      </c>
      <c r="L303" s="11" t="str">
        <f>IF(VLOOKUP(D303,'Current OBD'!$B$6:$AK$2185,29,0)="Yes","5"," ")</f>
        <v xml:space="preserve"> </v>
      </c>
      <c r="M303" s="11" t="str">
        <f>IF(VLOOKUP(D303,'Current OBD'!$B$6:$AK$2185,30,0)="Yes","6"," ")</f>
        <v xml:space="preserve"> </v>
      </c>
      <c r="N303" s="11" t="str">
        <f>IF(VLOOKUP(D303,'Current OBD'!$B$6:$AK$2185,31,0)="Yes","7"," ")</f>
        <v xml:space="preserve"> </v>
      </c>
      <c r="O303" s="11" t="str">
        <f>IF(VLOOKUP(D303,'Current OBD'!$B$6:$AK$2185,32,0)="Yes","8"," ")</f>
        <v xml:space="preserve"> </v>
      </c>
      <c r="P303" s="11" t="str">
        <f>IF(VLOOKUP(D303,'Current OBD'!$B$6:$AK$2185,33,0)="Yes","9"," ")</f>
        <v>9</v>
      </c>
      <c r="Q303" s="11" t="str">
        <f>IF(VLOOKUP(D303,'Current OBD'!$B$6:$AK$2185,34,0)="Yes","10"," ")</f>
        <v>10</v>
      </c>
      <c r="R303" s="11" t="str">
        <f>IF(VLOOKUP(D303,'Current OBD'!$B$6:$AK$2185,35,0)="Yes","11"," ")</f>
        <v>11</v>
      </c>
      <c r="S303" s="11" t="str">
        <f>IF(VLOOKUP(D303,'Current OBD'!$B$6:$AK$2185,36,0)="Yes","12"," ")</f>
        <v>12</v>
      </c>
      <c r="T303" s="13">
        <f>VLOOKUP(D303,Pivot!$B$4:$F$2181,2,0)</f>
        <v>50</v>
      </c>
      <c r="U303" s="13">
        <f>VLOOKUP(D303,Pivot!$B$4:$F$2181,3,0)</f>
        <v>8</v>
      </c>
      <c r="V303" s="13">
        <f>VLOOKUP(D303,Pivot!$B$4:$F$2181,4,0)</f>
        <v>109</v>
      </c>
      <c r="W303" s="46">
        <f>IFERROR(VLOOKUP(D303,Pivot!$B$4:$H$2181,5,0),"")</f>
        <v>0.4587</v>
      </c>
      <c r="X303" s="51">
        <f>IFERROR(VLOOKUP(D303,Pivot!$B$4:$H$2181,6,0),"")</f>
        <v>7.3400000000000007E-2</v>
      </c>
      <c r="Y303" s="46">
        <f>IFERROR(VLOOKUP(D303,Pivot!$B$4:$H$2181,7,0),"")</f>
        <v>0.53210000000000002</v>
      </c>
    </row>
    <row r="304" spans="1:25" ht="15" customHeight="1" outlineLevel="2">
      <c r="A304" s="10" t="str">
        <f>VLOOKUP(D304,'Current OBD'!$B$6:$K$2185,4,0)</f>
        <v>Columbia</v>
      </c>
      <c r="B304" s="10" t="str">
        <f>VLOOKUP(D304,'Current OBD'!$B$6:$K$2185,3,0)</f>
        <v>07-002</v>
      </c>
      <c r="C304" s="9" t="str">
        <f>VLOOKUP(D304,'Current OBD'!$B$6:$K$2185,2,0)</f>
        <v>Dayton School District</v>
      </c>
      <c r="D304" s="24">
        <v>661309</v>
      </c>
      <c r="E304" s="9" t="str">
        <f>VLOOKUP(D304,'Current OBD'!$B$6:$K$2185,10,0)</f>
        <v>Dayton Middle School</v>
      </c>
      <c r="F304" s="11" t="str">
        <f>IF(VLOOKUP(D304,'Current OBD'!$B$6:$AK$2185,23,0)="Yes","PK"," ")</f>
        <v xml:space="preserve"> </v>
      </c>
      <c r="G304" s="11" t="str">
        <f>IF(VLOOKUP(D304,'Current OBD'!$B$6:$AK$2185,24,0)="Yes","K"," ")</f>
        <v xml:space="preserve"> </v>
      </c>
      <c r="H304" s="11" t="str">
        <f>IF(VLOOKUP(D304,'Current OBD'!$B$6:$AK$2185,25,0)="Yes",1," ")</f>
        <v xml:space="preserve"> </v>
      </c>
      <c r="I304" s="11" t="str">
        <f>IF(VLOOKUP(D304,'Current OBD'!$B$6:$AK$2185,26,0)="Yes","2"," ")</f>
        <v xml:space="preserve"> </v>
      </c>
      <c r="J304" s="11" t="str">
        <f>IF(VLOOKUP(D304,'Current OBD'!$B$6:$AK$2185,27,0)="Yes","3"," ")</f>
        <v xml:space="preserve"> </v>
      </c>
      <c r="K304" s="11" t="str">
        <f>IF(VLOOKUP(D304,'Current OBD'!$B$6:$AK$2185,28,0)="Yes","4"," ")</f>
        <v xml:space="preserve"> </v>
      </c>
      <c r="L304" s="11" t="str">
        <f>IF(VLOOKUP(D304,'Current OBD'!$B$6:$AK$2185,29,0)="Yes","5"," ")</f>
        <v xml:space="preserve"> </v>
      </c>
      <c r="M304" s="11" t="str">
        <f>IF(VLOOKUP(D304,'Current OBD'!$B$6:$AK$2185,30,0)="Yes","6"," ")</f>
        <v>6</v>
      </c>
      <c r="N304" s="11" t="str">
        <f>IF(VLOOKUP(D304,'Current OBD'!$B$6:$AK$2185,31,0)="Yes","7"," ")</f>
        <v>7</v>
      </c>
      <c r="O304" s="11" t="str">
        <f>IF(VLOOKUP(D304,'Current OBD'!$B$6:$AK$2185,32,0)="Yes","8"," ")</f>
        <v>8</v>
      </c>
      <c r="P304" s="11" t="str">
        <f>IF(VLOOKUP(D304,'Current OBD'!$B$6:$AK$2185,33,0)="Yes","9"," ")</f>
        <v xml:space="preserve"> </v>
      </c>
      <c r="Q304" s="11" t="str">
        <f>IF(VLOOKUP(D304,'Current OBD'!$B$6:$AK$2185,34,0)="Yes","10"," ")</f>
        <v xml:space="preserve"> </v>
      </c>
      <c r="R304" s="11" t="str">
        <f>IF(VLOOKUP(D304,'Current OBD'!$B$6:$AK$2185,35,0)="Yes","11"," ")</f>
        <v xml:space="preserve"> </v>
      </c>
      <c r="S304" s="11" t="str">
        <f>IF(VLOOKUP(D304,'Current OBD'!$B$6:$AK$2185,36,0)="Yes","12"," ")</f>
        <v xml:space="preserve"> </v>
      </c>
      <c r="T304" s="13">
        <f>VLOOKUP(D304,Pivot!$B$4:$F$2181,2,0)</f>
        <v>37</v>
      </c>
      <c r="U304" s="13">
        <f>VLOOKUP(D304,Pivot!$B$4:$F$2181,3,0)</f>
        <v>10</v>
      </c>
      <c r="V304" s="13">
        <f>VLOOKUP(D304,Pivot!$B$4:$F$2181,4,0)</f>
        <v>90</v>
      </c>
      <c r="W304" s="46">
        <f>IFERROR(VLOOKUP(D304,Pivot!$B$4:$H$2181,5,0),"")</f>
        <v>0.41110000000000002</v>
      </c>
      <c r="X304" s="51">
        <f>IFERROR(VLOOKUP(D304,Pivot!$B$4:$H$2181,6,0),"")</f>
        <v>0.1111</v>
      </c>
      <c r="Y304" s="46">
        <f>IFERROR(VLOOKUP(D304,Pivot!$B$4:$H$2181,7,0),"")</f>
        <v>0.5222</v>
      </c>
    </row>
    <row r="305" spans="1:25" ht="15" customHeight="1" outlineLevel="1">
      <c r="A305" s="27"/>
      <c r="B305" s="27"/>
      <c r="C305" s="30" t="s">
        <v>5655</v>
      </c>
      <c r="D305" s="27"/>
      <c r="E305" s="26"/>
      <c r="F305" s="29"/>
      <c r="G305" s="29"/>
      <c r="H305" s="29"/>
      <c r="I305" s="29"/>
      <c r="J305" s="29"/>
      <c r="K305" s="29"/>
      <c r="L305" s="29"/>
      <c r="M305" s="29"/>
      <c r="N305" s="29"/>
      <c r="O305" s="29"/>
      <c r="P305" s="29"/>
      <c r="Q305" s="29"/>
      <c r="R305" s="29"/>
      <c r="S305" s="29"/>
      <c r="T305" s="43">
        <f>SUBTOTAL(9,T302:T304)</f>
        <v>226</v>
      </c>
      <c r="U305" s="43">
        <f>SUBTOTAL(9,U302:U304)</f>
        <v>18</v>
      </c>
      <c r="V305" s="43">
        <f>SUBTOTAL(9,V302:V304)</f>
        <v>390</v>
      </c>
      <c r="W305" s="47"/>
      <c r="X305" s="52"/>
      <c r="Y305" s="56">
        <f>(T305+U305)/V305</f>
        <v>0.62564102564102564</v>
      </c>
    </row>
    <row r="306" spans="1:25" ht="15" customHeight="1" outlineLevel="2">
      <c r="A306" s="10" t="str">
        <f>VLOOKUP(D306,'Current OBD'!$B$6:$K$2185,4,0)</f>
        <v>Columbia</v>
      </c>
      <c r="B306" s="10" t="str">
        <f>VLOOKUP(D306,'Current OBD'!$B$6:$K$2185,3,0)</f>
        <v>07-035</v>
      </c>
      <c r="C306" s="9" t="str">
        <f>VLOOKUP(D306,'Current OBD'!$B$6:$K$2185,2,0)</f>
        <v>Starbuck School District #35</v>
      </c>
      <c r="D306" s="24">
        <v>686340</v>
      </c>
      <c r="E306" s="26" t="str">
        <f>VLOOKUP(D306,'Current OBD'!$B$6:$K$2185,10,0)</f>
        <v>Starbuck School District #35</v>
      </c>
      <c r="F306" s="11" t="str">
        <f>IF(VLOOKUP(D306,'Current OBD'!$B$6:$AK$2185,23,0)="Yes","PK"," ")</f>
        <v>PK</v>
      </c>
      <c r="G306" s="11" t="str">
        <f>IF(VLOOKUP(D306,'Current OBD'!$B$6:$AK$2185,24,0)="Yes","K"," ")</f>
        <v>K</v>
      </c>
      <c r="H306" s="11">
        <f>IF(VLOOKUP(D306,'Current OBD'!$B$6:$AK$2185,25,0)="Yes",1," ")</f>
        <v>1</v>
      </c>
      <c r="I306" s="11" t="str">
        <f>IF(VLOOKUP(D306,'Current OBD'!$B$6:$AK$2185,26,0)="Yes","2"," ")</f>
        <v>2</v>
      </c>
      <c r="J306" s="11" t="str">
        <f>IF(VLOOKUP(D306,'Current OBD'!$B$6:$AK$2185,27,0)="Yes","3"," ")</f>
        <v>3</v>
      </c>
      <c r="K306" s="11" t="str">
        <f>IF(VLOOKUP(D306,'Current OBD'!$B$6:$AK$2185,28,0)="Yes","4"," ")</f>
        <v>4</v>
      </c>
      <c r="L306" s="11" t="str">
        <f>IF(VLOOKUP(D306,'Current OBD'!$B$6:$AK$2185,29,0)="Yes","5"," ")</f>
        <v>5</v>
      </c>
      <c r="M306" s="11" t="str">
        <f>IF(VLOOKUP(D306,'Current OBD'!$B$6:$AK$2185,30,0)="Yes","6"," ")</f>
        <v>6</v>
      </c>
      <c r="N306" s="11" t="str">
        <f>IF(VLOOKUP(D306,'Current OBD'!$B$6:$AK$2185,31,0)="Yes","7"," ")</f>
        <v>7</v>
      </c>
      <c r="O306" s="11" t="str">
        <f>IF(VLOOKUP(D306,'Current OBD'!$B$6:$AK$2185,32,0)="Yes","8"," ")</f>
        <v>8</v>
      </c>
      <c r="P306" s="11" t="str">
        <f>IF(VLOOKUP(D306,'Current OBD'!$B$6:$AK$2185,33,0)="Yes","9"," ")</f>
        <v xml:space="preserve"> </v>
      </c>
      <c r="Q306" s="11" t="str">
        <f>IF(VLOOKUP(D306,'Current OBD'!$B$6:$AK$2185,34,0)="Yes","10"," ")</f>
        <v xml:space="preserve"> </v>
      </c>
      <c r="R306" s="11" t="str">
        <f>IF(VLOOKUP(D306,'Current OBD'!$B$6:$AK$2185,35,0)="Yes","11"," ")</f>
        <v xml:space="preserve"> </v>
      </c>
      <c r="S306" s="11" t="str">
        <f>IF(VLOOKUP(D306,'Current OBD'!$B$6:$AK$2185,36,0)="Yes","12"," ")</f>
        <v xml:space="preserve"> </v>
      </c>
      <c r="T306" s="13">
        <f>VLOOKUP(D306,Pivot!$B$4:$F$2181,2,0)</f>
        <v>20</v>
      </c>
      <c r="U306" s="13">
        <f>VLOOKUP(D306,Pivot!$B$4:$F$2181,3,0)</f>
        <v>0</v>
      </c>
      <c r="V306" s="13">
        <f>VLOOKUP(D306,Pivot!$B$4:$F$2181,4,0)</f>
        <v>22</v>
      </c>
      <c r="W306" s="46">
        <f>IFERROR(VLOOKUP(D306,Pivot!$B$4:$H$2181,5,0),"")</f>
        <v>0.90910000000000002</v>
      </c>
      <c r="X306" s="51">
        <f>IFERROR(VLOOKUP(D306,Pivot!$B$4:$H$2181,6,0),"")</f>
        <v>0</v>
      </c>
      <c r="Y306" s="46">
        <f>IFERROR(VLOOKUP(D306,Pivot!$B$4:$H$2181,7,0),"")</f>
        <v>0.90910000000000002</v>
      </c>
    </row>
    <row r="307" spans="1:25" ht="15" customHeight="1" outlineLevel="1">
      <c r="A307" s="27"/>
      <c r="B307" s="27"/>
      <c r="C307" s="30" t="s">
        <v>5656</v>
      </c>
      <c r="D307" s="27"/>
      <c r="E307" s="26"/>
      <c r="F307" s="29"/>
      <c r="G307" s="29"/>
      <c r="H307" s="29"/>
      <c r="I307" s="29"/>
      <c r="J307" s="29"/>
      <c r="K307" s="29"/>
      <c r="L307" s="29"/>
      <c r="M307" s="29"/>
      <c r="N307" s="29"/>
      <c r="O307" s="29"/>
      <c r="P307" s="29"/>
      <c r="Q307" s="29"/>
      <c r="R307" s="29"/>
      <c r="S307" s="29"/>
      <c r="T307" s="43">
        <f>SUBTOTAL(9,T306:T306)</f>
        <v>20</v>
      </c>
      <c r="U307" s="43">
        <f>SUBTOTAL(9,U306:U306)</f>
        <v>0</v>
      </c>
      <c r="V307" s="43">
        <f>SUBTOTAL(9,V306:V306)</f>
        <v>22</v>
      </c>
      <c r="W307" s="47"/>
      <c r="X307" s="52"/>
      <c r="Y307" s="56">
        <f>(T307+U307)/V307</f>
        <v>0.90909090909090906</v>
      </c>
    </row>
    <row r="308" spans="1:25" ht="15" customHeight="1" outlineLevel="2">
      <c r="A308" s="10" t="str">
        <f>VLOOKUP(D308,'Current OBD'!$B$6:$K$2185,4,0)</f>
        <v>Cowlitz</v>
      </c>
      <c r="B308" s="10" t="str">
        <f>VLOOKUP(D308,'Current OBD'!$B$6:$K$2185,3,0)</f>
        <v>08-122</v>
      </c>
      <c r="C308" s="9" t="str">
        <f>VLOOKUP(D308,'Current OBD'!$B$6:$K$2185,2,0)</f>
        <v>Longview School District</v>
      </c>
      <c r="D308" s="24">
        <v>662473</v>
      </c>
      <c r="E308" s="9" t="str">
        <f>VLOOKUP(D308,'Current OBD'!$B$6:$K$2185,10,0)</f>
        <v>Broadway Learning Center</v>
      </c>
      <c r="F308" s="11" t="str">
        <f>IF(VLOOKUP(D308,'Current OBD'!$B$6:$AK$2185,23,0)="Yes","PK"," ")</f>
        <v>PK</v>
      </c>
      <c r="G308" s="11" t="str">
        <f>IF(VLOOKUP(D308,'Current OBD'!$B$6:$AK$2185,24,0)="Yes","K"," ")</f>
        <v>K</v>
      </c>
      <c r="H308" s="11" t="str">
        <f>IF(VLOOKUP(D308,'Current OBD'!$B$6:$AK$2185,25,0)="Yes",1," ")</f>
        <v xml:space="preserve"> </v>
      </c>
      <c r="I308" s="11" t="str">
        <f>IF(VLOOKUP(D308,'Current OBD'!$B$6:$AK$2185,26,0)="Yes","2"," ")</f>
        <v xml:space="preserve"> </v>
      </c>
      <c r="J308" s="11" t="str">
        <f>IF(VLOOKUP(D308,'Current OBD'!$B$6:$AK$2185,27,0)="Yes","3"," ")</f>
        <v xml:space="preserve"> </v>
      </c>
      <c r="K308" s="11" t="str">
        <f>IF(VLOOKUP(D308,'Current OBD'!$B$6:$AK$2185,28,0)="Yes","4"," ")</f>
        <v xml:space="preserve"> </v>
      </c>
      <c r="L308" s="11" t="str">
        <f>IF(VLOOKUP(D308,'Current OBD'!$B$6:$AK$2185,29,0)="Yes","5"," ")</f>
        <v xml:space="preserve"> </v>
      </c>
      <c r="M308" s="11" t="str">
        <f>IF(VLOOKUP(D308,'Current OBD'!$B$6:$AK$2185,30,0)="Yes","6"," ")</f>
        <v xml:space="preserve"> </v>
      </c>
      <c r="N308" s="11" t="str">
        <f>IF(VLOOKUP(D308,'Current OBD'!$B$6:$AK$2185,31,0)="Yes","7"," ")</f>
        <v xml:space="preserve"> </v>
      </c>
      <c r="O308" s="11" t="str">
        <f>IF(VLOOKUP(D308,'Current OBD'!$B$6:$AK$2185,32,0)="Yes","8"," ")</f>
        <v xml:space="preserve"> </v>
      </c>
      <c r="P308" s="11" t="str">
        <f>IF(VLOOKUP(D308,'Current OBD'!$B$6:$AK$2185,33,0)="Yes","9"," ")</f>
        <v xml:space="preserve"> </v>
      </c>
      <c r="Q308" s="11" t="str">
        <f>IF(VLOOKUP(D308,'Current OBD'!$B$6:$AK$2185,34,0)="Yes","10"," ")</f>
        <v xml:space="preserve"> </v>
      </c>
      <c r="R308" s="11" t="str">
        <f>IF(VLOOKUP(D308,'Current OBD'!$B$6:$AK$2185,35,0)="Yes","11"," ")</f>
        <v xml:space="preserve"> </v>
      </c>
      <c r="S308" s="11" t="str">
        <f>IF(VLOOKUP(D308,'Current OBD'!$B$6:$AK$2185,36,0)="Yes","12"," ")</f>
        <v xml:space="preserve"> </v>
      </c>
      <c r="T308" s="13">
        <f>VLOOKUP(D308,Pivot!$B$4:$F$2181,2,0)</f>
        <v>81</v>
      </c>
      <c r="U308" s="13">
        <f>VLOOKUP(D308,Pivot!$B$4:$F$2181,3,0)</f>
        <v>0</v>
      </c>
      <c r="V308" s="13">
        <f>VLOOKUP(D308,Pivot!$B$4:$F$2181,4,0)</f>
        <v>94</v>
      </c>
      <c r="W308" s="46">
        <f>IFERROR(VLOOKUP(D308,Pivot!$B$4:$H$2181,5,0),"")</f>
        <v>0.86170000000000002</v>
      </c>
      <c r="X308" s="51">
        <f>IFERROR(VLOOKUP(D308,Pivot!$B$4:$H$2181,6,0),"")</f>
        <v>0</v>
      </c>
      <c r="Y308" s="46">
        <f>IFERROR(VLOOKUP(D308,Pivot!$B$4:$H$2181,7,0),"")</f>
        <v>0.86170000000000002</v>
      </c>
    </row>
    <row r="309" spans="1:25" ht="15" customHeight="1" outlineLevel="2">
      <c r="A309" s="10" t="str">
        <f>VLOOKUP(D309,'Current OBD'!$B$6:$K$2185,4,0)</f>
        <v>Cowlitz</v>
      </c>
      <c r="B309" s="10" t="str">
        <f>VLOOKUP(D309,'Current OBD'!$B$6:$K$2185,3,0)</f>
        <v>08-122</v>
      </c>
      <c r="C309" s="9" t="str">
        <f>VLOOKUP(D309,'Current OBD'!$B$6:$K$2185,2,0)</f>
        <v>Longview School District</v>
      </c>
      <c r="D309" s="24">
        <v>665293</v>
      </c>
      <c r="E309" s="9" t="str">
        <f>VLOOKUP(D309,'Current OBD'!$B$6:$K$2185,10,0)</f>
        <v>Cascade Middle School</v>
      </c>
      <c r="F309" s="11" t="str">
        <f>IF(VLOOKUP(D309,'Current OBD'!$B$6:$AK$2185,23,0)="Yes","PK"," ")</f>
        <v xml:space="preserve"> </v>
      </c>
      <c r="G309" s="11" t="str">
        <f>IF(VLOOKUP(D309,'Current OBD'!$B$6:$AK$2185,24,0)="Yes","K"," ")</f>
        <v xml:space="preserve"> </v>
      </c>
      <c r="H309" s="11" t="str">
        <f>IF(VLOOKUP(D309,'Current OBD'!$B$6:$AK$2185,25,0)="Yes",1," ")</f>
        <v xml:space="preserve"> </v>
      </c>
      <c r="I309" s="11" t="str">
        <f>IF(VLOOKUP(D309,'Current OBD'!$B$6:$AK$2185,26,0)="Yes","2"," ")</f>
        <v xml:space="preserve"> </v>
      </c>
      <c r="J309" s="11" t="str">
        <f>IF(VLOOKUP(D309,'Current OBD'!$B$6:$AK$2185,27,0)="Yes","3"," ")</f>
        <v xml:space="preserve"> </v>
      </c>
      <c r="K309" s="11" t="str">
        <f>IF(VLOOKUP(D309,'Current OBD'!$B$6:$AK$2185,28,0)="Yes","4"," ")</f>
        <v xml:space="preserve"> </v>
      </c>
      <c r="L309" s="11" t="str">
        <f>IF(VLOOKUP(D309,'Current OBD'!$B$6:$AK$2185,29,0)="Yes","5"," ")</f>
        <v xml:space="preserve"> </v>
      </c>
      <c r="M309" s="11" t="str">
        <f>IF(VLOOKUP(D309,'Current OBD'!$B$6:$AK$2185,30,0)="Yes","6"," ")</f>
        <v>6</v>
      </c>
      <c r="N309" s="11" t="str">
        <f>IF(VLOOKUP(D309,'Current OBD'!$B$6:$AK$2185,31,0)="Yes","7"," ")</f>
        <v>7</v>
      </c>
      <c r="O309" s="11" t="str">
        <f>IF(VLOOKUP(D309,'Current OBD'!$B$6:$AK$2185,32,0)="Yes","8"," ")</f>
        <v>8</v>
      </c>
      <c r="P309" s="11" t="str">
        <f>IF(VLOOKUP(D309,'Current OBD'!$B$6:$AK$2185,33,0)="Yes","9"," ")</f>
        <v xml:space="preserve"> </v>
      </c>
      <c r="Q309" s="11" t="str">
        <f>IF(VLOOKUP(D309,'Current OBD'!$B$6:$AK$2185,34,0)="Yes","10"," ")</f>
        <v xml:space="preserve"> </v>
      </c>
      <c r="R309" s="11" t="str">
        <f>IF(VLOOKUP(D309,'Current OBD'!$B$6:$AK$2185,35,0)="Yes","11"," ")</f>
        <v xml:space="preserve"> </v>
      </c>
      <c r="S309" s="11" t="str">
        <f>IF(VLOOKUP(D309,'Current OBD'!$B$6:$AK$2185,36,0)="Yes","12"," ")</f>
        <v xml:space="preserve"> </v>
      </c>
      <c r="T309" s="13">
        <f>VLOOKUP(D309,Pivot!$B$4:$F$2181,2,0)</f>
        <v>382</v>
      </c>
      <c r="U309" s="13">
        <f>VLOOKUP(D309,Pivot!$B$4:$F$2181,3,0)</f>
        <v>0</v>
      </c>
      <c r="V309" s="13">
        <f>VLOOKUP(D309,Pivot!$B$4:$F$2181,4,0)</f>
        <v>459</v>
      </c>
      <c r="W309" s="46">
        <f>IFERROR(VLOOKUP(D309,Pivot!$B$4:$H$2181,5,0),"")</f>
        <v>0.83220000000000005</v>
      </c>
      <c r="X309" s="51">
        <f>IFERROR(VLOOKUP(D309,Pivot!$B$4:$H$2181,6,0),"")</f>
        <v>0</v>
      </c>
      <c r="Y309" s="46">
        <f>IFERROR(VLOOKUP(D309,Pivot!$B$4:$H$2181,7,0),"")</f>
        <v>0.83220000000000005</v>
      </c>
    </row>
    <row r="310" spans="1:25" ht="15" customHeight="1" outlineLevel="2">
      <c r="A310" s="10" t="str">
        <f>VLOOKUP(D310,'Current OBD'!$B$6:$K$2185,4,0)</f>
        <v>Cowlitz</v>
      </c>
      <c r="B310" s="10" t="str">
        <f>VLOOKUP(D310,'Current OBD'!$B$6:$K$2185,3,0)</f>
        <v>08-122</v>
      </c>
      <c r="C310" s="9" t="str">
        <f>VLOOKUP(D310,'Current OBD'!$B$6:$K$2185,2,0)</f>
        <v>Longview School District</v>
      </c>
      <c r="D310" s="24">
        <v>661312</v>
      </c>
      <c r="E310" s="9" t="str">
        <f>VLOOKUP(D310,'Current OBD'!$B$6:$K$2185,10,0)</f>
        <v>Columbia Heights Elementary</v>
      </c>
      <c r="F310" s="11" t="str">
        <f>IF(VLOOKUP(D310,'Current OBD'!$B$6:$AK$2185,23,0)="Yes","PK"," ")</f>
        <v xml:space="preserve"> </v>
      </c>
      <c r="G310" s="11" t="str">
        <f>IF(VLOOKUP(D310,'Current OBD'!$B$6:$AK$2185,24,0)="Yes","K"," ")</f>
        <v>K</v>
      </c>
      <c r="H310" s="11">
        <f>IF(VLOOKUP(D310,'Current OBD'!$B$6:$AK$2185,25,0)="Yes",1," ")</f>
        <v>1</v>
      </c>
      <c r="I310" s="11" t="str">
        <f>IF(VLOOKUP(D310,'Current OBD'!$B$6:$AK$2185,26,0)="Yes","2"," ")</f>
        <v>2</v>
      </c>
      <c r="J310" s="11" t="str">
        <f>IF(VLOOKUP(D310,'Current OBD'!$B$6:$AK$2185,27,0)="Yes","3"," ")</f>
        <v>3</v>
      </c>
      <c r="K310" s="11" t="str">
        <f>IF(VLOOKUP(D310,'Current OBD'!$B$6:$AK$2185,28,0)="Yes","4"," ")</f>
        <v>4</v>
      </c>
      <c r="L310" s="11" t="str">
        <f>IF(VLOOKUP(D310,'Current OBD'!$B$6:$AK$2185,29,0)="Yes","5"," ")</f>
        <v>5</v>
      </c>
      <c r="M310" s="11" t="str">
        <f>IF(VLOOKUP(D310,'Current OBD'!$B$6:$AK$2185,30,0)="Yes","6"," ")</f>
        <v xml:space="preserve"> </v>
      </c>
      <c r="N310" s="11" t="str">
        <f>IF(VLOOKUP(D310,'Current OBD'!$B$6:$AK$2185,31,0)="Yes","7"," ")</f>
        <v xml:space="preserve"> </v>
      </c>
      <c r="O310" s="11" t="str">
        <f>IF(VLOOKUP(D310,'Current OBD'!$B$6:$AK$2185,32,0)="Yes","8"," ")</f>
        <v xml:space="preserve"> </v>
      </c>
      <c r="P310" s="11" t="str">
        <f>IF(VLOOKUP(D310,'Current OBD'!$B$6:$AK$2185,33,0)="Yes","9"," ")</f>
        <v xml:space="preserve"> </v>
      </c>
      <c r="Q310" s="11" t="str">
        <f>IF(VLOOKUP(D310,'Current OBD'!$B$6:$AK$2185,34,0)="Yes","10"," ")</f>
        <v xml:space="preserve"> </v>
      </c>
      <c r="R310" s="11" t="str">
        <f>IF(VLOOKUP(D310,'Current OBD'!$B$6:$AK$2185,35,0)="Yes","11"," ")</f>
        <v xml:space="preserve"> </v>
      </c>
      <c r="S310" s="11" t="str">
        <f>IF(VLOOKUP(D310,'Current OBD'!$B$6:$AK$2185,36,0)="Yes","12"," ")</f>
        <v xml:space="preserve"> </v>
      </c>
      <c r="T310" s="13">
        <f>VLOOKUP(D310,Pivot!$B$4:$F$2181,2,0)</f>
        <v>261</v>
      </c>
      <c r="U310" s="13">
        <f>VLOOKUP(D310,Pivot!$B$4:$F$2181,3,0)</f>
        <v>0</v>
      </c>
      <c r="V310" s="13">
        <f>VLOOKUP(D310,Pivot!$B$4:$F$2181,4,0)</f>
        <v>330</v>
      </c>
      <c r="W310" s="46">
        <f>IFERROR(VLOOKUP(D310,Pivot!$B$4:$H$2181,5,0),"")</f>
        <v>0.79090000000000005</v>
      </c>
      <c r="X310" s="51">
        <f>IFERROR(VLOOKUP(D310,Pivot!$B$4:$H$2181,6,0),"")</f>
        <v>0</v>
      </c>
      <c r="Y310" s="46">
        <f>IFERROR(VLOOKUP(D310,Pivot!$B$4:$H$2181,7,0),"")</f>
        <v>0.79090000000000005</v>
      </c>
    </row>
    <row r="311" spans="1:25" ht="15" customHeight="1" outlineLevel="2">
      <c r="A311" s="10" t="str">
        <f>VLOOKUP(D311,'Current OBD'!$B$6:$K$2185,4,0)</f>
        <v>Cowlitz</v>
      </c>
      <c r="B311" s="10" t="str">
        <f>VLOOKUP(D311,'Current OBD'!$B$6:$K$2185,3,0)</f>
        <v>08-122</v>
      </c>
      <c r="C311" s="9" t="str">
        <f>VLOOKUP(D311,'Current OBD'!$B$6:$K$2185,2,0)</f>
        <v>Longview School District</v>
      </c>
      <c r="D311" s="24">
        <v>661313</v>
      </c>
      <c r="E311" s="9" t="str">
        <f>VLOOKUP(D311,'Current OBD'!$B$6:$K$2185,10,0)</f>
        <v>Columbia Valley Garden Elementary</v>
      </c>
      <c r="F311" s="11" t="str">
        <f>IF(VLOOKUP(D311,'Current OBD'!$B$6:$AK$2185,23,0)="Yes","PK"," ")</f>
        <v xml:space="preserve"> </v>
      </c>
      <c r="G311" s="11" t="str">
        <f>IF(VLOOKUP(D311,'Current OBD'!$B$6:$AK$2185,24,0)="Yes","K"," ")</f>
        <v>K</v>
      </c>
      <c r="H311" s="11">
        <f>IF(VLOOKUP(D311,'Current OBD'!$B$6:$AK$2185,25,0)="Yes",1," ")</f>
        <v>1</v>
      </c>
      <c r="I311" s="11" t="str">
        <f>IF(VLOOKUP(D311,'Current OBD'!$B$6:$AK$2185,26,0)="Yes","2"," ")</f>
        <v>2</v>
      </c>
      <c r="J311" s="11" t="str">
        <f>IF(VLOOKUP(D311,'Current OBD'!$B$6:$AK$2185,27,0)="Yes","3"," ")</f>
        <v>3</v>
      </c>
      <c r="K311" s="11" t="str">
        <f>IF(VLOOKUP(D311,'Current OBD'!$B$6:$AK$2185,28,0)="Yes","4"," ")</f>
        <v>4</v>
      </c>
      <c r="L311" s="11" t="str">
        <f>IF(VLOOKUP(D311,'Current OBD'!$B$6:$AK$2185,29,0)="Yes","5"," ")</f>
        <v>5</v>
      </c>
      <c r="M311" s="11" t="str">
        <f>IF(VLOOKUP(D311,'Current OBD'!$B$6:$AK$2185,30,0)="Yes","6"," ")</f>
        <v xml:space="preserve"> </v>
      </c>
      <c r="N311" s="11" t="str">
        <f>IF(VLOOKUP(D311,'Current OBD'!$B$6:$AK$2185,31,0)="Yes","7"," ")</f>
        <v xml:space="preserve"> </v>
      </c>
      <c r="O311" s="11" t="str">
        <f>IF(VLOOKUP(D311,'Current OBD'!$B$6:$AK$2185,32,0)="Yes","8"," ")</f>
        <v xml:space="preserve"> </v>
      </c>
      <c r="P311" s="11" t="str">
        <f>IF(VLOOKUP(D311,'Current OBD'!$B$6:$AK$2185,33,0)="Yes","9"," ")</f>
        <v xml:space="preserve"> </v>
      </c>
      <c r="Q311" s="11" t="str">
        <f>IF(VLOOKUP(D311,'Current OBD'!$B$6:$AK$2185,34,0)="Yes","10"," ")</f>
        <v xml:space="preserve"> </v>
      </c>
      <c r="R311" s="11" t="str">
        <f>IF(VLOOKUP(D311,'Current OBD'!$B$6:$AK$2185,35,0)="Yes","11"," ")</f>
        <v xml:space="preserve"> </v>
      </c>
      <c r="S311" s="11" t="str">
        <f>IF(VLOOKUP(D311,'Current OBD'!$B$6:$AK$2185,36,0)="Yes","12"," ")</f>
        <v xml:space="preserve"> </v>
      </c>
      <c r="T311" s="13">
        <f>VLOOKUP(D311,Pivot!$B$4:$F$2181,2,0)</f>
        <v>253</v>
      </c>
      <c r="U311" s="13">
        <f>VLOOKUP(D311,Pivot!$B$4:$F$2181,3,0)</f>
        <v>0</v>
      </c>
      <c r="V311" s="13">
        <f>VLOOKUP(D311,Pivot!$B$4:$F$2181,4,0)</f>
        <v>383</v>
      </c>
      <c r="W311" s="46">
        <f>IFERROR(VLOOKUP(D311,Pivot!$B$4:$H$2181,5,0),"")</f>
        <v>0.66059999999999997</v>
      </c>
      <c r="X311" s="51">
        <f>IFERROR(VLOOKUP(D311,Pivot!$B$4:$H$2181,6,0),"")</f>
        <v>0</v>
      </c>
      <c r="Y311" s="46">
        <f>IFERROR(VLOOKUP(D311,Pivot!$B$4:$H$2181,7,0),"")</f>
        <v>0.66059999999999997</v>
      </c>
    </row>
    <row r="312" spans="1:25" ht="15" customHeight="1" outlineLevel="2">
      <c r="A312" s="10" t="str">
        <f>VLOOKUP(D312,'Current OBD'!$B$6:$K$2185,4,0)</f>
        <v>Cowlitz</v>
      </c>
      <c r="B312" s="10" t="str">
        <f>VLOOKUP(D312,'Current OBD'!$B$6:$K$2185,3,0)</f>
        <v>08-122</v>
      </c>
      <c r="C312" s="9" t="str">
        <f>VLOOKUP(D312,'Current OBD'!$B$6:$K$2185,2,0)</f>
        <v>Longview School District</v>
      </c>
      <c r="D312" s="24">
        <v>683603</v>
      </c>
      <c r="E312" s="9" t="str">
        <f>VLOOKUP(D312,'Current OBD'!$B$6:$K$2185,10,0)</f>
        <v>Cowlitz County Youth Services School</v>
      </c>
      <c r="F312" s="11" t="str">
        <f>IF(VLOOKUP(D312,'Current OBD'!$B$6:$AK$2185,23,0)="Yes","PK"," ")</f>
        <v xml:space="preserve"> </v>
      </c>
      <c r="G312" s="11" t="str">
        <f>IF(VLOOKUP(D312,'Current OBD'!$B$6:$AK$2185,24,0)="Yes","K"," ")</f>
        <v xml:space="preserve"> </v>
      </c>
      <c r="H312" s="11" t="str">
        <f>IF(VLOOKUP(D312,'Current OBD'!$B$6:$AK$2185,25,0)="Yes",1," ")</f>
        <v xml:space="preserve"> </v>
      </c>
      <c r="I312" s="11" t="str">
        <f>IF(VLOOKUP(D312,'Current OBD'!$B$6:$AK$2185,26,0)="Yes","2"," ")</f>
        <v xml:space="preserve"> </v>
      </c>
      <c r="J312" s="11" t="str">
        <f>IF(VLOOKUP(D312,'Current OBD'!$B$6:$AK$2185,27,0)="Yes","3"," ")</f>
        <v xml:space="preserve"> </v>
      </c>
      <c r="K312" s="11" t="str">
        <f>IF(VLOOKUP(D312,'Current OBD'!$B$6:$AK$2185,28,0)="Yes","4"," ")</f>
        <v xml:space="preserve"> </v>
      </c>
      <c r="L312" s="11" t="str">
        <f>IF(VLOOKUP(D312,'Current OBD'!$B$6:$AK$2185,29,0)="Yes","5"," ")</f>
        <v xml:space="preserve"> </v>
      </c>
      <c r="M312" s="11" t="str">
        <f>IF(VLOOKUP(D312,'Current OBD'!$B$6:$AK$2185,30,0)="Yes","6"," ")</f>
        <v>6</v>
      </c>
      <c r="N312" s="11" t="str">
        <f>IF(VLOOKUP(D312,'Current OBD'!$B$6:$AK$2185,31,0)="Yes","7"," ")</f>
        <v>7</v>
      </c>
      <c r="O312" s="11" t="str">
        <f>IF(VLOOKUP(D312,'Current OBD'!$B$6:$AK$2185,32,0)="Yes","8"," ")</f>
        <v>8</v>
      </c>
      <c r="P312" s="11" t="str">
        <f>IF(VLOOKUP(D312,'Current OBD'!$B$6:$AK$2185,33,0)="Yes","9"," ")</f>
        <v>9</v>
      </c>
      <c r="Q312" s="11" t="str">
        <f>IF(VLOOKUP(D312,'Current OBD'!$B$6:$AK$2185,34,0)="Yes","10"," ")</f>
        <v>10</v>
      </c>
      <c r="R312" s="11" t="str">
        <f>IF(VLOOKUP(D312,'Current OBD'!$B$6:$AK$2185,35,0)="Yes","11"," ")</f>
        <v>11</v>
      </c>
      <c r="S312" s="11" t="str">
        <f>IF(VLOOKUP(D312,'Current OBD'!$B$6:$AK$2185,36,0)="Yes","12"," ")</f>
        <v>12</v>
      </c>
      <c r="T312" s="13">
        <f>VLOOKUP(D312,Pivot!$B$4:$F$2181,2,0)</f>
        <v>10</v>
      </c>
      <c r="U312" s="13">
        <f>VLOOKUP(D312,Pivot!$B$4:$F$2181,3,0)</f>
        <v>0</v>
      </c>
      <c r="V312" s="13">
        <f>VLOOKUP(D312,Pivot!$B$4:$F$2181,4,0)</f>
        <v>10</v>
      </c>
      <c r="W312" s="46">
        <f>IFERROR(VLOOKUP(D312,Pivot!$B$4:$H$2181,5,0),"")</f>
        <v>1</v>
      </c>
      <c r="X312" s="51">
        <f>IFERROR(VLOOKUP(D312,Pivot!$B$4:$H$2181,6,0),"")</f>
        <v>0</v>
      </c>
      <c r="Y312" s="46">
        <f>IFERROR(VLOOKUP(D312,Pivot!$B$4:$H$2181,7,0),"")</f>
        <v>1</v>
      </c>
    </row>
    <row r="313" spans="1:25" ht="15" customHeight="1" outlineLevel="2">
      <c r="A313" s="10" t="str">
        <f>VLOOKUP(D313,'Current OBD'!$B$6:$K$2185,4,0)</f>
        <v>Cowlitz</v>
      </c>
      <c r="B313" s="10" t="str">
        <f>VLOOKUP(D313,'Current OBD'!$B$6:$K$2185,3,0)</f>
        <v>08-122</v>
      </c>
      <c r="C313" s="9" t="str">
        <f>VLOOKUP(D313,'Current OBD'!$B$6:$K$2185,2,0)</f>
        <v>Longview School District</v>
      </c>
      <c r="D313" s="24">
        <v>659051</v>
      </c>
      <c r="E313" s="9" t="str">
        <f>VLOOKUP(D313,'Current OBD'!$B$6:$K$2185,10,0)</f>
        <v>Kessler Elementary School</v>
      </c>
      <c r="F313" s="11" t="str">
        <f>IF(VLOOKUP(D313,'Current OBD'!$B$6:$AK$2185,23,0)="Yes","PK"," ")</f>
        <v xml:space="preserve"> </v>
      </c>
      <c r="G313" s="11" t="str">
        <f>IF(VLOOKUP(D313,'Current OBD'!$B$6:$AK$2185,24,0)="Yes","K"," ")</f>
        <v>K</v>
      </c>
      <c r="H313" s="11">
        <f>IF(VLOOKUP(D313,'Current OBD'!$B$6:$AK$2185,25,0)="Yes",1," ")</f>
        <v>1</v>
      </c>
      <c r="I313" s="11" t="str">
        <f>IF(VLOOKUP(D313,'Current OBD'!$B$6:$AK$2185,26,0)="Yes","2"," ")</f>
        <v>2</v>
      </c>
      <c r="J313" s="11" t="str">
        <f>IF(VLOOKUP(D313,'Current OBD'!$B$6:$AK$2185,27,0)="Yes","3"," ")</f>
        <v>3</v>
      </c>
      <c r="K313" s="11" t="str">
        <f>IF(VLOOKUP(D313,'Current OBD'!$B$6:$AK$2185,28,0)="Yes","4"," ")</f>
        <v>4</v>
      </c>
      <c r="L313" s="11" t="str">
        <f>IF(VLOOKUP(D313,'Current OBD'!$B$6:$AK$2185,29,0)="Yes","5"," ")</f>
        <v>5</v>
      </c>
      <c r="M313" s="11" t="str">
        <f>IF(VLOOKUP(D313,'Current OBD'!$B$6:$AK$2185,30,0)="Yes","6"," ")</f>
        <v xml:space="preserve"> </v>
      </c>
      <c r="N313" s="11" t="str">
        <f>IF(VLOOKUP(D313,'Current OBD'!$B$6:$AK$2185,31,0)="Yes","7"," ")</f>
        <v xml:space="preserve"> </v>
      </c>
      <c r="O313" s="11" t="str">
        <f>IF(VLOOKUP(D313,'Current OBD'!$B$6:$AK$2185,32,0)="Yes","8"," ")</f>
        <v xml:space="preserve"> </v>
      </c>
      <c r="P313" s="11" t="str">
        <f>IF(VLOOKUP(D313,'Current OBD'!$B$6:$AK$2185,33,0)="Yes","9"," ")</f>
        <v xml:space="preserve"> </v>
      </c>
      <c r="Q313" s="11" t="str">
        <f>IF(VLOOKUP(D313,'Current OBD'!$B$6:$AK$2185,34,0)="Yes","10"," ")</f>
        <v xml:space="preserve"> </v>
      </c>
      <c r="R313" s="11" t="str">
        <f>IF(VLOOKUP(D313,'Current OBD'!$B$6:$AK$2185,35,0)="Yes","11"," ")</f>
        <v xml:space="preserve"> </v>
      </c>
      <c r="S313" s="11" t="str">
        <f>IF(VLOOKUP(D313,'Current OBD'!$B$6:$AK$2185,36,0)="Yes","12"," ")</f>
        <v xml:space="preserve"> </v>
      </c>
      <c r="T313" s="13">
        <f>VLOOKUP(D313,Pivot!$B$4:$F$2181,2,0)</f>
        <v>292</v>
      </c>
      <c r="U313" s="13">
        <f>VLOOKUP(D313,Pivot!$B$4:$F$2181,3,0)</f>
        <v>0</v>
      </c>
      <c r="V313" s="13">
        <f>VLOOKUP(D313,Pivot!$B$4:$F$2181,4,0)</f>
        <v>292</v>
      </c>
      <c r="W313" s="46">
        <f>IFERROR(VLOOKUP(D313,Pivot!$B$4:$H$2181,5,0),"")</f>
        <v>1</v>
      </c>
      <c r="X313" s="51">
        <f>IFERROR(VLOOKUP(D313,Pivot!$B$4:$H$2181,6,0),"")</f>
        <v>0</v>
      </c>
      <c r="Y313" s="46">
        <f>IFERROR(VLOOKUP(D313,Pivot!$B$4:$H$2181,7,0),"")</f>
        <v>1</v>
      </c>
    </row>
    <row r="314" spans="1:25" ht="15" customHeight="1" outlineLevel="2">
      <c r="A314" s="10" t="str">
        <f>VLOOKUP(D314,'Current OBD'!$B$6:$K$2185,4,0)</f>
        <v>Cowlitz</v>
      </c>
      <c r="B314" s="10" t="str">
        <f>VLOOKUP(D314,'Current OBD'!$B$6:$K$2185,3,0)</f>
        <v>08-122</v>
      </c>
      <c r="C314" s="9" t="str">
        <f>VLOOKUP(D314,'Current OBD'!$B$6:$K$2185,2,0)</f>
        <v>Longview School District</v>
      </c>
      <c r="D314" s="24">
        <v>661323</v>
      </c>
      <c r="E314" s="9" t="str">
        <f>VLOOKUP(D314,'Current OBD'!$B$6:$K$2185,10,0)</f>
        <v>Mark Morris High School</v>
      </c>
      <c r="F314" s="11" t="str">
        <f>IF(VLOOKUP(D314,'Current OBD'!$B$6:$AK$2185,23,0)="Yes","PK"," ")</f>
        <v xml:space="preserve"> </v>
      </c>
      <c r="G314" s="11" t="str">
        <f>IF(VLOOKUP(D314,'Current OBD'!$B$6:$AK$2185,24,0)="Yes","K"," ")</f>
        <v xml:space="preserve"> </v>
      </c>
      <c r="H314" s="11" t="str">
        <f>IF(VLOOKUP(D314,'Current OBD'!$B$6:$AK$2185,25,0)="Yes",1," ")</f>
        <v xml:space="preserve"> </v>
      </c>
      <c r="I314" s="11" t="str">
        <f>IF(VLOOKUP(D314,'Current OBD'!$B$6:$AK$2185,26,0)="Yes","2"," ")</f>
        <v xml:space="preserve"> </v>
      </c>
      <c r="J314" s="11" t="str">
        <f>IF(VLOOKUP(D314,'Current OBD'!$B$6:$AK$2185,27,0)="Yes","3"," ")</f>
        <v xml:space="preserve"> </v>
      </c>
      <c r="K314" s="11" t="str">
        <f>IF(VLOOKUP(D314,'Current OBD'!$B$6:$AK$2185,28,0)="Yes","4"," ")</f>
        <v xml:space="preserve"> </v>
      </c>
      <c r="L314" s="11" t="str">
        <f>IF(VLOOKUP(D314,'Current OBD'!$B$6:$AK$2185,29,0)="Yes","5"," ")</f>
        <v xml:space="preserve"> </v>
      </c>
      <c r="M314" s="11" t="str">
        <f>IF(VLOOKUP(D314,'Current OBD'!$B$6:$AK$2185,30,0)="Yes","6"," ")</f>
        <v xml:space="preserve"> </v>
      </c>
      <c r="N314" s="11" t="str">
        <f>IF(VLOOKUP(D314,'Current OBD'!$B$6:$AK$2185,31,0)="Yes","7"," ")</f>
        <v xml:space="preserve"> </v>
      </c>
      <c r="O314" s="11" t="str">
        <f>IF(VLOOKUP(D314,'Current OBD'!$B$6:$AK$2185,32,0)="Yes","8"," ")</f>
        <v xml:space="preserve"> </v>
      </c>
      <c r="P314" s="11" t="str">
        <f>IF(VLOOKUP(D314,'Current OBD'!$B$6:$AK$2185,33,0)="Yes","9"," ")</f>
        <v>9</v>
      </c>
      <c r="Q314" s="11" t="str">
        <f>IF(VLOOKUP(D314,'Current OBD'!$B$6:$AK$2185,34,0)="Yes","10"," ")</f>
        <v>10</v>
      </c>
      <c r="R314" s="11" t="str">
        <f>IF(VLOOKUP(D314,'Current OBD'!$B$6:$AK$2185,35,0)="Yes","11"," ")</f>
        <v>11</v>
      </c>
      <c r="S314" s="11" t="str">
        <f>IF(VLOOKUP(D314,'Current OBD'!$B$6:$AK$2185,36,0)="Yes","12"," ")</f>
        <v>12</v>
      </c>
      <c r="T314" s="13">
        <f>VLOOKUP(D314,Pivot!$B$4:$F$2181,2,0)</f>
        <v>526</v>
      </c>
      <c r="U314" s="13">
        <f>VLOOKUP(D314,Pivot!$B$4:$F$2181,3,0)</f>
        <v>0</v>
      </c>
      <c r="V314" s="13">
        <f>VLOOKUP(D314,Pivot!$B$4:$F$2181,4,0)</f>
        <v>933</v>
      </c>
      <c r="W314" s="46">
        <f>IFERROR(VLOOKUP(D314,Pivot!$B$4:$H$2181,5,0),"")</f>
        <v>0.56379999999999997</v>
      </c>
      <c r="X314" s="51">
        <f>IFERROR(VLOOKUP(D314,Pivot!$B$4:$H$2181,6,0),"")</f>
        <v>0</v>
      </c>
      <c r="Y314" s="46">
        <f>IFERROR(VLOOKUP(D314,Pivot!$B$4:$H$2181,7,0),"")</f>
        <v>0.56379999999999997</v>
      </c>
    </row>
    <row r="315" spans="1:25" ht="15" customHeight="1" outlineLevel="2">
      <c r="A315" s="10" t="str">
        <f>VLOOKUP(D315,'Current OBD'!$B$6:$K$2185,4,0)</f>
        <v>Cowlitz</v>
      </c>
      <c r="B315" s="10" t="str">
        <f>VLOOKUP(D315,'Current OBD'!$B$6:$K$2185,3,0)</f>
        <v>08-122</v>
      </c>
      <c r="C315" s="9" t="str">
        <f>VLOOKUP(D315,'Current OBD'!$B$6:$K$2185,2,0)</f>
        <v>Longview School District</v>
      </c>
      <c r="D315" s="24">
        <v>663750</v>
      </c>
      <c r="E315" s="9" t="str">
        <f>VLOOKUP(D315,'Current OBD'!$B$6:$K$2185,10,0)</f>
        <v>Mint Valley Elementary School</v>
      </c>
      <c r="F315" s="11" t="str">
        <f>IF(VLOOKUP(D315,'Current OBD'!$B$6:$AK$2185,23,0)="Yes","PK"," ")</f>
        <v xml:space="preserve"> </v>
      </c>
      <c r="G315" s="11" t="str">
        <f>IF(VLOOKUP(D315,'Current OBD'!$B$6:$AK$2185,24,0)="Yes","K"," ")</f>
        <v>K</v>
      </c>
      <c r="H315" s="11">
        <f>IF(VLOOKUP(D315,'Current OBD'!$B$6:$AK$2185,25,0)="Yes",1," ")</f>
        <v>1</v>
      </c>
      <c r="I315" s="11" t="str">
        <f>IF(VLOOKUP(D315,'Current OBD'!$B$6:$AK$2185,26,0)="Yes","2"," ")</f>
        <v>2</v>
      </c>
      <c r="J315" s="11" t="str">
        <f>IF(VLOOKUP(D315,'Current OBD'!$B$6:$AK$2185,27,0)="Yes","3"," ")</f>
        <v>3</v>
      </c>
      <c r="K315" s="11" t="str">
        <f>IF(VLOOKUP(D315,'Current OBD'!$B$6:$AK$2185,28,0)="Yes","4"," ")</f>
        <v>4</v>
      </c>
      <c r="L315" s="11" t="str">
        <f>IF(VLOOKUP(D315,'Current OBD'!$B$6:$AK$2185,29,0)="Yes","5"," ")</f>
        <v>5</v>
      </c>
      <c r="M315" s="11" t="str">
        <f>IF(VLOOKUP(D315,'Current OBD'!$B$6:$AK$2185,30,0)="Yes","6"," ")</f>
        <v xml:space="preserve"> </v>
      </c>
      <c r="N315" s="11" t="str">
        <f>IF(VLOOKUP(D315,'Current OBD'!$B$6:$AK$2185,31,0)="Yes","7"," ")</f>
        <v xml:space="preserve"> </v>
      </c>
      <c r="O315" s="11" t="str">
        <f>IF(VLOOKUP(D315,'Current OBD'!$B$6:$AK$2185,32,0)="Yes","8"," ")</f>
        <v xml:space="preserve"> </v>
      </c>
      <c r="P315" s="11" t="str">
        <f>IF(VLOOKUP(D315,'Current OBD'!$B$6:$AK$2185,33,0)="Yes","9"," ")</f>
        <v xml:space="preserve"> </v>
      </c>
      <c r="Q315" s="11" t="str">
        <f>IF(VLOOKUP(D315,'Current OBD'!$B$6:$AK$2185,34,0)="Yes","10"," ")</f>
        <v xml:space="preserve"> </v>
      </c>
      <c r="R315" s="11" t="str">
        <f>IF(VLOOKUP(D315,'Current OBD'!$B$6:$AK$2185,35,0)="Yes","11"," ")</f>
        <v xml:space="preserve"> </v>
      </c>
      <c r="S315" s="11" t="str">
        <f>IF(VLOOKUP(D315,'Current OBD'!$B$6:$AK$2185,36,0)="Yes","12"," ")</f>
        <v xml:space="preserve"> </v>
      </c>
      <c r="T315" s="13">
        <f>VLOOKUP(D315,Pivot!$B$4:$F$2181,2,0)</f>
        <v>423</v>
      </c>
      <c r="U315" s="13">
        <f>VLOOKUP(D315,Pivot!$B$4:$F$2181,3,0)</f>
        <v>0</v>
      </c>
      <c r="V315" s="13">
        <f>VLOOKUP(D315,Pivot!$B$4:$F$2181,4,0)</f>
        <v>423</v>
      </c>
      <c r="W315" s="46">
        <f>IFERROR(VLOOKUP(D315,Pivot!$B$4:$H$2181,5,0),"")</f>
        <v>1</v>
      </c>
      <c r="X315" s="51">
        <f>IFERROR(VLOOKUP(D315,Pivot!$B$4:$H$2181,6,0),"")</f>
        <v>0</v>
      </c>
      <c r="Y315" s="46">
        <f>IFERROR(VLOOKUP(D315,Pivot!$B$4:$H$2181,7,0),"")</f>
        <v>1</v>
      </c>
    </row>
    <row r="316" spans="1:25" ht="15" customHeight="1" outlineLevel="2">
      <c r="A316" s="10" t="str">
        <f>VLOOKUP(D316,'Current OBD'!$B$6:$K$2185,4,0)</f>
        <v>Cowlitz</v>
      </c>
      <c r="B316" s="10" t="str">
        <f>VLOOKUP(D316,'Current OBD'!$B$6:$K$2185,3,0)</f>
        <v>08-122</v>
      </c>
      <c r="C316" s="9" t="str">
        <f>VLOOKUP(D316,'Current OBD'!$B$6:$K$2185,2,0)</f>
        <v>Longview School District</v>
      </c>
      <c r="D316" s="24">
        <v>661321</v>
      </c>
      <c r="E316" s="9" t="str">
        <f>VLOOKUP(D316,'Current OBD'!$B$6:$K$2185,10,0)</f>
        <v>Monticello Middle School</v>
      </c>
      <c r="F316" s="11" t="str">
        <f>IF(VLOOKUP(D316,'Current OBD'!$B$6:$AK$2185,23,0)="Yes","PK"," ")</f>
        <v xml:space="preserve"> </v>
      </c>
      <c r="G316" s="11" t="str">
        <f>IF(VLOOKUP(D316,'Current OBD'!$B$6:$AK$2185,24,0)="Yes","K"," ")</f>
        <v xml:space="preserve"> </v>
      </c>
      <c r="H316" s="11" t="str">
        <f>IF(VLOOKUP(D316,'Current OBD'!$B$6:$AK$2185,25,0)="Yes",1," ")</f>
        <v xml:space="preserve"> </v>
      </c>
      <c r="I316" s="11" t="str">
        <f>IF(VLOOKUP(D316,'Current OBD'!$B$6:$AK$2185,26,0)="Yes","2"," ")</f>
        <v xml:space="preserve"> </v>
      </c>
      <c r="J316" s="11" t="str">
        <f>IF(VLOOKUP(D316,'Current OBD'!$B$6:$AK$2185,27,0)="Yes","3"," ")</f>
        <v xml:space="preserve"> </v>
      </c>
      <c r="K316" s="11" t="str">
        <f>IF(VLOOKUP(D316,'Current OBD'!$B$6:$AK$2185,28,0)="Yes","4"," ")</f>
        <v xml:space="preserve"> </v>
      </c>
      <c r="L316" s="11" t="str">
        <f>IF(VLOOKUP(D316,'Current OBD'!$B$6:$AK$2185,29,0)="Yes","5"," ")</f>
        <v xml:space="preserve"> </v>
      </c>
      <c r="M316" s="11" t="str">
        <f>IF(VLOOKUP(D316,'Current OBD'!$B$6:$AK$2185,30,0)="Yes","6"," ")</f>
        <v>6</v>
      </c>
      <c r="N316" s="11" t="str">
        <f>IF(VLOOKUP(D316,'Current OBD'!$B$6:$AK$2185,31,0)="Yes","7"," ")</f>
        <v>7</v>
      </c>
      <c r="O316" s="11" t="str">
        <f>IF(VLOOKUP(D316,'Current OBD'!$B$6:$AK$2185,32,0)="Yes","8"," ")</f>
        <v>8</v>
      </c>
      <c r="P316" s="11" t="str">
        <f>IF(VLOOKUP(D316,'Current OBD'!$B$6:$AK$2185,33,0)="Yes","9"," ")</f>
        <v xml:space="preserve"> </v>
      </c>
      <c r="Q316" s="11" t="str">
        <f>IF(VLOOKUP(D316,'Current OBD'!$B$6:$AK$2185,34,0)="Yes","10"," ")</f>
        <v xml:space="preserve"> </v>
      </c>
      <c r="R316" s="11" t="str">
        <f>IF(VLOOKUP(D316,'Current OBD'!$B$6:$AK$2185,35,0)="Yes","11"," ")</f>
        <v xml:space="preserve"> </v>
      </c>
      <c r="S316" s="11" t="str">
        <f>IF(VLOOKUP(D316,'Current OBD'!$B$6:$AK$2185,36,0)="Yes","12"," ")</f>
        <v xml:space="preserve"> </v>
      </c>
      <c r="T316" s="13">
        <f>VLOOKUP(D316,Pivot!$B$4:$F$2181,2,0)</f>
        <v>475</v>
      </c>
      <c r="U316" s="13">
        <f>VLOOKUP(D316,Pivot!$B$4:$F$2181,3,0)</f>
        <v>0</v>
      </c>
      <c r="V316" s="13">
        <f>VLOOKUP(D316,Pivot!$B$4:$F$2181,4,0)</f>
        <v>498</v>
      </c>
      <c r="W316" s="46">
        <f>IFERROR(VLOOKUP(D316,Pivot!$B$4:$H$2181,5,0),"")</f>
        <v>0.95379999999999998</v>
      </c>
      <c r="X316" s="51">
        <f>IFERROR(VLOOKUP(D316,Pivot!$B$4:$H$2181,6,0),"")</f>
        <v>0</v>
      </c>
      <c r="Y316" s="46">
        <f>IFERROR(VLOOKUP(D316,Pivot!$B$4:$H$2181,7,0),"")</f>
        <v>0.95379999999999998</v>
      </c>
    </row>
    <row r="317" spans="1:25" ht="15" customHeight="1" outlineLevel="2">
      <c r="A317" s="10" t="str">
        <f>VLOOKUP(D317,'Current OBD'!$B$6:$K$2185,4,0)</f>
        <v>Cowlitz</v>
      </c>
      <c r="B317" s="10" t="str">
        <f>VLOOKUP(D317,'Current OBD'!$B$6:$K$2185,3,0)</f>
        <v>08-122</v>
      </c>
      <c r="C317" s="9" t="str">
        <f>VLOOKUP(D317,'Current OBD'!$B$6:$K$2185,2,0)</f>
        <v>Longview School District</v>
      </c>
      <c r="D317" s="24">
        <v>663216</v>
      </c>
      <c r="E317" s="9" t="str">
        <f>VLOOKUP(D317,'Current OBD'!$B$6:$K$2185,10,0)</f>
        <v>Mt. Solo Middle School</v>
      </c>
      <c r="F317" s="11" t="str">
        <f>IF(VLOOKUP(D317,'Current OBD'!$B$6:$AK$2185,23,0)="Yes","PK"," ")</f>
        <v xml:space="preserve"> </v>
      </c>
      <c r="G317" s="11" t="str">
        <f>IF(VLOOKUP(D317,'Current OBD'!$B$6:$AK$2185,24,0)="Yes","K"," ")</f>
        <v xml:space="preserve"> </v>
      </c>
      <c r="H317" s="11" t="str">
        <f>IF(VLOOKUP(D317,'Current OBD'!$B$6:$AK$2185,25,0)="Yes",1," ")</f>
        <v xml:space="preserve"> </v>
      </c>
      <c r="I317" s="11" t="str">
        <f>IF(VLOOKUP(D317,'Current OBD'!$B$6:$AK$2185,26,0)="Yes","2"," ")</f>
        <v xml:space="preserve"> </v>
      </c>
      <c r="J317" s="11" t="str">
        <f>IF(VLOOKUP(D317,'Current OBD'!$B$6:$AK$2185,27,0)="Yes","3"," ")</f>
        <v xml:space="preserve"> </v>
      </c>
      <c r="K317" s="11" t="str">
        <f>IF(VLOOKUP(D317,'Current OBD'!$B$6:$AK$2185,28,0)="Yes","4"," ")</f>
        <v xml:space="preserve"> </v>
      </c>
      <c r="L317" s="11" t="str">
        <f>IF(VLOOKUP(D317,'Current OBD'!$B$6:$AK$2185,29,0)="Yes","5"," ")</f>
        <v xml:space="preserve"> </v>
      </c>
      <c r="M317" s="11" t="str">
        <f>IF(VLOOKUP(D317,'Current OBD'!$B$6:$AK$2185,30,0)="Yes","6"," ")</f>
        <v>6</v>
      </c>
      <c r="N317" s="11" t="str">
        <f>IF(VLOOKUP(D317,'Current OBD'!$B$6:$AK$2185,31,0)="Yes","7"," ")</f>
        <v>7</v>
      </c>
      <c r="O317" s="11" t="str">
        <f>IF(VLOOKUP(D317,'Current OBD'!$B$6:$AK$2185,32,0)="Yes","8"," ")</f>
        <v>8</v>
      </c>
      <c r="P317" s="11" t="str">
        <f>IF(VLOOKUP(D317,'Current OBD'!$B$6:$AK$2185,33,0)="Yes","9"," ")</f>
        <v xml:space="preserve"> </v>
      </c>
      <c r="Q317" s="11" t="str">
        <f>IF(VLOOKUP(D317,'Current OBD'!$B$6:$AK$2185,34,0)="Yes","10"," ")</f>
        <v xml:space="preserve"> </v>
      </c>
      <c r="R317" s="11" t="str">
        <f>IF(VLOOKUP(D317,'Current OBD'!$B$6:$AK$2185,35,0)="Yes","11"," ")</f>
        <v xml:space="preserve"> </v>
      </c>
      <c r="S317" s="11" t="str">
        <f>IF(VLOOKUP(D317,'Current OBD'!$B$6:$AK$2185,36,0)="Yes","12"," ")</f>
        <v xml:space="preserve"> </v>
      </c>
      <c r="T317" s="13">
        <f>VLOOKUP(D317,Pivot!$B$4:$F$2181,2,0)</f>
        <v>294</v>
      </c>
      <c r="U317" s="13">
        <f>VLOOKUP(D317,Pivot!$B$4:$F$2181,3,0)</f>
        <v>0</v>
      </c>
      <c r="V317" s="13">
        <f>VLOOKUP(D317,Pivot!$B$4:$F$2181,4,0)</f>
        <v>422</v>
      </c>
      <c r="W317" s="46">
        <f>IFERROR(VLOOKUP(D317,Pivot!$B$4:$H$2181,5,0),"")</f>
        <v>0.69669999999999999</v>
      </c>
      <c r="X317" s="51">
        <f>IFERROR(VLOOKUP(D317,Pivot!$B$4:$H$2181,6,0),"")</f>
        <v>0</v>
      </c>
      <c r="Y317" s="46">
        <f>IFERROR(VLOOKUP(D317,Pivot!$B$4:$H$2181,7,0),"")</f>
        <v>0.69669999999999999</v>
      </c>
    </row>
    <row r="318" spans="1:25" ht="15" customHeight="1" outlineLevel="2">
      <c r="A318" s="10" t="str">
        <f>VLOOKUP(D318,'Current OBD'!$B$6:$K$2185,4,0)</f>
        <v>Cowlitz</v>
      </c>
      <c r="B318" s="10" t="str">
        <f>VLOOKUP(D318,'Current OBD'!$B$6:$K$2185,3,0)</f>
        <v>08-122</v>
      </c>
      <c r="C318" s="9" t="str">
        <f>VLOOKUP(D318,'Current OBD'!$B$6:$K$2185,2,0)</f>
        <v>Longview School District</v>
      </c>
      <c r="D318" s="24">
        <v>661317</v>
      </c>
      <c r="E318" s="9" t="str">
        <f>VLOOKUP(D318,'Current OBD'!$B$6:$K$2185,10,0)</f>
        <v>Northlake Elementary</v>
      </c>
      <c r="F318" s="11" t="str">
        <f>IF(VLOOKUP(D318,'Current OBD'!$B$6:$AK$2185,23,0)="Yes","PK"," ")</f>
        <v xml:space="preserve"> </v>
      </c>
      <c r="G318" s="11" t="str">
        <f>IF(VLOOKUP(D318,'Current OBD'!$B$6:$AK$2185,24,0)="Yes","K"," ")</f>
        <v>K</v>
      </c>
      <c r="H318" s="11">
        <f>IF(VLOOKUP(D318,'Current OBD'!$B$6:$AK$2185,25,0)="Yes",1," ")</f>
        <v>1</v>
      </c>
      <c r="I318" s="11" t="str">
        <f>IF(VLOOKUP(D318,'Current OBD'!$B$6:$AK$2185,26,0)="Yes","2"," ")</f>
        <v>2</v>
      </c>
      <c r="J318" s="11" t="str">
        <f>IF(VLOOKUP(D318,'Current OBD'!$B$6:$AK$2185,27,0)="Yes","3"," ")</f>
        <v>3</v>
      </c>
      <c r="K318" s="11" t="str">
        <f>IF(VLOOKUP(D318,'Current OBD'!$B$6:$AK$2185,28,0)="Yes","4"," ")</f>
        <v>4</v>
      </c>
      <c r="L318" s="11" t="str">
        <f>IF(VLOOKUP(D318,'Current OBD'!$B$6:$AK$2185,29,0)="Yes","5"," ")</f>
        <v>5</v>
      </c>
      <c r="M318" s="11" t="str">
        <f>IF(VLOOKUP(D318,'Current OBD'!$B$6:$AK$2185,30,0)="Yes","6"," ")</f>
        <v xml:space="preserve"> </v>
      </c>
      <c r="N318" s="11" t="str">
        <f>IF(VLOOKUP(D318,'Current OBD'!$B$6:$AK$2185,31,0)="Yes","7"," ")</f>
        <v xml:space="preserve"> </v>
      </c>
      <c r="O318" s="11" t="str">
        <f>IF(VLOOKUP(D318,'Current OBD'!$B$6:$AK$2185,32,0)="Yes","8"," ")</f>
        <v xml:space="preserve"> </v>
      </c>
      <c r="P318" s="11" t="str">
        <f>IF(VLOOKUP(D318,'Current OBD'!$B$6:$AK$2185,33,0)="Yes","9"," ")</f>
        <v xml:space="preserve"> </v>
      </c>
      <c r="Q318" s="11" t="str">
        <f>IF(VLOOKUP(D318,'Current OBD'!$B$6:$AK$2185,34,0)="Yes","10"," ")</f>
        <v xml:space="preserve"> </v>
      </c>
      <c r="R318" s="11" t="str">
        <f>IF(VLOOKUP(D318,'Current OBD'!$B$6:$AK$2185,35,0)="Yes","11"," ")</f>
        <v xml:space="preserve"> </v>
      </c>
      <c r="S318" s="11" t="str">
        <f>IF(VLOOKUP(D318,'Current OBD'!$B$6:$AK$2185,36,0)="Yes","12"," ")</f>
        <v xml:space="preserve"> </v>
      </c>
      <c r="T318" s="13">
        <f>VLOOKUP(D318,Pivot!$B$4:$F$2181,2,0)</f>
        <v>266</v>
      </c>
      <c r="U318" s="13">
        <f>VLOOKUP(D318,Pivot!$B$4:$F$2181,3,0)</f>
        <v>0</v>
      </c>
      <c r="V318" s="13">
        <f>VLOOKUP(D318,Pivot!$B$4:$F$2181,4,0)</f>
        <v>319</v>
      </c>
      <c r="W318" s="46">
        <f>IFERROR(VLOOKUP(D318,Pivot!$B$4:$H$2181,5,0),"")</f>
        <v>0.83389999999999997</v>
      </c>
      <c r="X318" s="51">
        <f>IFERROR(VLOOKUP(D318,Pivot!$B$4:$H$2181,6,0),"")</f>
        <v>0</v>
      </c>
      <c r="Y318" s="46">
        <f>IFERROR(VLOOKUP(D318,Pivot!$B$4:$H$2181,7,0),"")</f>
        <v>0.83389999999999997</v>
      </c>
    </row>
    <row r="319" spans="1:25" ht="15" customHeight="1" outlineLevel="2">
      <c r="A319" s="10" t="str">
        <f>VLOOKUP(D319,'Current OBD'!$B$6:$K$2185,4,0)</f>
        <v>Cowlitz</v>
      </c>
      <c r="B319" s="10" t="str">
        <f>VLOOKUP(D319,'Current OBD'!$B$6:$K$2185,3,0)</f>
        <v>08-122</v>
      </c>
      <c r="C319" s="9" t="str">
        <f>VLOOKUP(D319,'Current OBD'!$B$6:$K$2185,2,0)</f>
        <v>Longview School District</v>
      </c>
      <c r="D319" s="24">
        <v>659053</v>
      </c>
      <c r="E319" s="9" t="str">
        <f>VLOOKUP(D319,'Current OBD'!$B$6:$K$2185,10,0)</f>
        <v>Olympic Elementary School</v>
      </c>
      <c r="F319" s="11" t="str">
        <f>IF(VLOOKUP(D319,'Current OBD'!$B$6:$AK$2185,23,0)="Yes","PK"," ")</f>
        <v xml:space="preserve"> </v>
      </c>
      <c r="G319" s="11" t="str">
        <f>IF(VLOOKUP(D319,'Current OBD'!$B$6:$AK$2185,24,0)="Yes","K"," ")</f>
        <v>K</v>
      </c>
      <c r="H319" s="11">
        <f>IF(VLOOKUP(D319,'Current OBD'!$B$6:$AK$2185,25,0)="Yes",1," ")</f>
        <v>1</v>
      </c>
      <c r="I319" s="11" t="str">
        <f>IF(VLOOKUP(D319,'Current OBD'!$B$6:$AK$2185,26,0)="Yes","2"," ")</f>
        <v>2</v>
      </c>
      <c r="J319" s="11" t="str">
        <f>IF(VLOOKUP(D319,'Current OBD'!$B$6:$AK$2185,27,0)="Yes","3"," ")</f>
        <v>3</v>
      </c>
      <c r="K319" s="11" t="str">
        <f>IF(VLOOKUP(D319,'Current OBD'!$B$6:$AK$2185,28,0)="Yes","4"," ")</f>
        <v>4</v>
      </c>
      <c r="L319" s="11" t="str">
        <f>IF(VLOOKUP(D319,'Current OBD'!$B$6:$AK$2185,29,0)="Yes","5"," ")</f>
        <v>5</v>
      </c>
      <c r="M319" s="11" t="str">
        <f>IF(VLOOKUP(D319,'Current OBD'!$B$6:$AK$2185,30,0)="Yes","6"," ")</f>
        <v xml:space="preserve"> </v>
      </c>
      <c r="N319" s="11" t="str">
        <f>IF(VLOOKUP(D319,'Current OBD'!$B$6:$AK$2185,31,0)="Yes","7"," ")</f>
        <v xml:space="preserve"> </v>
      </c>
      <c r="O319" s="11" t="str">
        <f>IF(VLOOKUP(D319,'Current OBD'!$B$6:$AK$2185,32,0)="Yes","8"," ")</f>
        <v xml:space="preserve"> </v>
      </c>
      <c r="P319" s="11" t="str">
        <f>IF(VLOOKUP(D319,'Current OBD'!$B$6:$AK$2185,33,0)="Yes","9"," ")</f>
        <v xml:space="preserve"> </v>
      </c>
      <c r="Q319" s="11" t="str">
        <f>IF(VLOOKUP(D319,'Current OBD'!$B$6:$AK$2185,34,0)="Yes","10"," ")</f>
        <v xml:space="preserve"> </v>
      </c>
      <c r="R319" s="11" t="str">
        <f>IF(VLOOKUP(D319,'Current OBD'!$B$6:$AK$2185,35,0)="Yes","11"," ")</f>
        <v xml:space="preserve"> </v>
      </c>
      <c r="S319" s="11" t="str">
        <f>IF(VLOOKUP(D319,'Current OBD'!$B$6:$AK$2185,36,0)="Yes","12"," ")</f>
        <v xml:space="preserve"> </v>
      </c>
      <c r="T319" s="13">
        <f>VLOOKUP(D319,Pivot!$B$4:$F$2181,2,0)</f>
        <v>356</v>
      </c>
      <c r="U319" s="13">
        <f>VLOOKUP(D319,Pivot!$B$4:$F$2181,3,0)</f>
        <v>0</v>
      </c>
      <c r="V319" s="13">
        <f>VLOOKUP(D319,Pivot!$B$4:$F$2181,4,0)</f>
        <v>356</v>
      </c>
      <c r="W319" s="46">
        <f>IFERROR(VLOOKUP(D319,Pivot!$B$4:$H$2181,5,0),"")</f>
        <v>1</v>
      </c>
      <c r="X319" s="51">
        <f>IFERROR(VLOOKUP(D319,Pivot!$B$4:$H$2181,6,0),"")</f>
        <v>0</v>
      </c>
      <c r="Y319" s="46">
        <f>IFERROR(VLOOKUP(D319,Pivot!$B$4:$H$2181,7,0),"")</f>
        <v>1</v>
      </c>
    </row>
    <row r="320" spans="1:25" ht="15" customHeight="1" outlineLevel="2">
      <c r="A320" s="10" t="str">
        <f>VLOOKUP(D320,'Current OBD'!$B$6:$K$2185,4,0)</f>
        <v>Cowlitz</v>
      </c>
      <c r="B320" s="10" t="str">
        <f>VLOOKUP(D320,'Current OBD'!$B$6:$K$2185,3,0)</f>
        <v>08-122</v>
      </c>
      <c r="C320" s="9" t="str">
        <f>VLOOKUP(D320,'Current OBD'!$B$6:$K$2185,2,0)</f>
        <v>Longview School District</v>
      </c>
      <c r="D320" s="24">
        <v>661322</v>
      </c>
      <c r="E320" s="9" t="str">
        <f>VLOOKUP(D320,'Current OBD'!$B$6:$K$2185,10,0)</f>
        <v>R. A. Long High School</v>
      </c>
      <c r="F320" s="11" t="str">
        <f>IF(VLOOKUP(D320,'Current OBD'!$B$6:$AK$2185,23,0)="Yes","PK"," ")</f>
        <v xml:space="preserve"> </v>
      </c>
      <c r="G320" s="11" t="str">
        <f>IF(VLOOKUP(D320,'Current OBD'!$B$6:$AK$2185,24,0)="Yes","K"," ")</f>
        <v xml:space="preserve"> </v>
      </c>
      <c r="H320" s="11" t="str">
        <f>IF(VLOOKUP(D320,'Current OBD'!$B$6:$AK$2185,25,0)="Yes",1," ")</f>
        <v xml:space="preserve"> </v>
      </c>
      <c r="I320" s="11" t="str">
        <f>IF(VLOOKUP(D320,'Current OBD'!$B$6:$AK$2185,26,0)="Yes","2"," ")</f>
        <v xml:space="preserve"> </v>
      </c>
      <c r="J320" s="11" t="str">
        <f>IF(VLOOKUP(D320,'Current OBD'!$B$6:$AK$2185,27,0)="Yes","3"," ")</f>
        <v xml:space="preserve"> </v>
      </c>
      <c r="K320" s="11" t="str">
        <f>IF(VLOOKUP(D320,'Current OBD'!$B$6:$AK$2185,28,0)="Yes","4"," ")</f>
        <v xml:space="preserve"> </v>
      </c>
      <c r="L320" s="11" t="str">
        <f>IF(VLOOKUP(D320,'Current OBD'!$B$6:$AK$2185,29,0)="Yes","5"," ")</f>
        <v xml:space="preserve"> </v>
      </c>
      <c r="M320" s="11" t="str">
        <f>IF(VLOOKUP(D320,'Current OBD'!$B$6:$AK$2185,30,0)="Yes","6"," ")</f>
        <v xml:space="preserve"> </v>
      </c>
      <c r="N320" s="11" t="str">
        <f>IF(VLOOKUP(D320,'Current OBD'!$B$6:$AK$2185,31,0)="Yes","7"," ")</f>
        <v xml:space="preserve"> </v>
      </c>
      <c r="O320" s="11" t="str">
        <f>IF(VLOOKUP(D320,'Current OBD'!$B$6:$AK$2185,32,0)="Yes","8"," ")</f>
        <v xml:space="preserve"> </v>
      </c>
      <c r="P320" s="11" t="str">
        <f>IF(VLOOKUP(D320,'Current OBD'!$B$6:$AK$2185,33,0)="Yes","9"," ")</f>
        <v>9</v>
      </c>
      <c r="Q320" s="11" t="str">
        <f>IF(VLOOKUP(D320,'Current OBD'!$B$6:$AK$2185,34,0)="Yes","10"," ")</f>
        <v>10</v>
      </c>
      <c r="R320" s="11" t="str">
        <f>IF(VLOOKUP(D320,'Current OBD'!$B$6:$AK$2185,35,0)="Yes","11"," ")</f>
        <v>11</v>
      </c>
      <c r="S320" s="11" t="str">
        <f>IF(VLOOKUP(D320,'Current OBD'!$B$6:$AK$2185,36,0)="Yes","12"," ")</f>
        <v>12</v>
      </c>
      <c r="T320" s="13">
        <f>VLOOKUP(D320,Pivot!$B$4:$F$2181,2,0)</f>
        <v>849</v>
      </c>
      <c r="U320" s="13">
        <f>VLOOKUP(D320,Pivot!$B$4:$F$2181,3,0)</f>
        <v>0</v>
      </c>
      <c r="V320" s="13">
        <f>VLOOKUP(D320,Pivot!$B$4:$F$2181,4,0)</f>
        <v>984</v>
      </c>
      <c r="W320" s="46">
        <f>IFERROR(VLOOKUP(D320,Pivot!$B$4:$H$2181,5,0),"")</f>
        <v>0.86280000000000001</v>
      </c>
      <c r="X320" s="51">
        <f>IFERROR(VLOOKUP(D320,Pivot!$B$4:$H$2181,6,0),"")</f>
        <v>0</v>
      </c>
      <c r="Y320" s="46">
        <f>IFERROR(VLOOKUP(D320,Pivot!$B$4:$H$2181,7,0),"")</f>
        <v>0.86280000000000001</v>
      </c>
    </row>
    <row r="321" spans="1:25" ht="15" customHeight="1" outlineLevel="2">
      <c r="A321" s="10" t="str">
        <f>VLOOKUP(D321,'Current OBD'!$B$6:$K$2185,4,0)</f>
        <v>Cowlitz</v>
      </c>
      <c r="B321" s="10" t="str">
        <f>VLOOKUP(D321,'Current OBD'!$B$6:$K$2185,3,0)</f>
        <v>08-122</v>
      </c>
      <c r="C321" s="9" t="str">
        <f>VLOOKUP(D321,'Current OBD'!$B$6:$K$2185,2,0)</f>
        <v>Longview School District</v>
      </c>
      <c r="D321" s="24">
        <v>661314</v>
      </c>
      <c r="E321" s="9" t="str">
        <f>VLOOKUP(D321,'Current OBD'!$B$6:$K$2185,10,0)</f>
        <v>Robert Gray Elementary</v>
      </c>
      <c r="F321" s="11" t="str">
        <f>IF(VLOOKUP(D321,'Current OBD'!$B$6:$AK$2185,23,0)="Yes","PK"," ")</f>
        <v xml:space="preserve"> </v>
      </c>
      <c r="G321" s="11" t="str">
        <f>IF(VLOOKUP(D321,'Current OBD'!$B$6:$AK$2185,24,0)="Yes","K"," ")</f>
        <v>K</v>
      </c>
      <c r="H321" s="11">
        <f>IF(VLOOKUP(D321,'Current OBD'!$B$6:$AK$2185,25,0)="Yes",1," ")</f>
        <v>1</v>
      </c>
      <c r="I321" s="11" t="str">
        <f>IF(VLOOKUP(D321,'Current OBD'!$B$6:$AK$2185,26,0)="Yes","2"," ")</f>
        <v>2</v>
      </c>
      <c r="J321" s="11" t="str">
        <f>IF(VLOOKUP(D321,'Current OBD'!$B$6:$AK$2185,27,0)="Yes","3"," ")</f>
        <v>3</v>
      </c>
      <c r="K321" s="11" t="str">
        <f>IF(VLOOKUP(D321,'Current OBD'!$B$6:$AK$2185,28,0)="Yes","4"," ")</f>
        <v>4</v>
      </c>
      <c r="L321" s="11" t="str">
        <f>IF(VLOOKUP(D321,'Current OBD'!$B$6:$AK$2185,29,0)="Yes","5"," ")</f>
        <v>5</v>
      </c>
      <c r="M321" s="11" t="str">
        <f>IF(VLOOKUP(D321,'Current OBD'!$B$6:$AK$2185,30,0)="Yes","6"," ")</f>
        <v xml:space="preserve"> </v>
      </c>
      <c r="N321" s="11" t="str">
        <f>IF(VLOOKUP(D321,'Current OBD'!$B$6:$AK$2185,31,0)="Yes","7"," ")</f>
        <v xml:space="preserve"> </v>
      </c>
      <c r="O321" s="11" t="str">
        <f>IF(VLOOKUP(D321,'Current OBD'!$B$6:$AK$2185,32,0)="Yes","8"," ")</f>
        <v xml:space="preserve"> </v>
      </c>
      <c r="P321" s="11" t="str">
        <f>IF(VLOOKUP(D321,'Current OBD'!$B$6:$AK$2185,33,0)="Yes","9"," ")</f>
        <v xml:space="preserve"> </v>
      </c>
      <c r="Q321" s="11" t="str">
        <f>IF(VLOOKUP(D321,'Current OBD'!$B$6:$AK$2185,34,0)="Yes","10"," ")</f>
        <v xml:space="preserve"> </v>
      </c>
      <c r="R321" s="11" t="str">
        <f>IF(VLOOKUP(D321,'Current OBD'!$B$6:$AK$2185,35,0)="Yes","11"," ")</f>
        <v xml:space="preserve"> </v>
      </c>
      <c r="S321" s="11" t="str">
        <f>IF(VLOOKUP(D321,'Current OBD'!$B$6:$AK$2185,36,0)="Yes","12"," ")</f>
        <v xml:space="preserve"> </v>
      </c>
      <c r="T321" s="13">
        <f>VLOOKUP(D321,Pivot!$B$4:$F$2181,2,0)</f>
        <v>233</v>
      </c>
      <c r="U321" s="13">
        <f>VLOOKUP(D321,Pivot!$B$4:$F$2181,3,0)</f>
        <v>0</v>
      </c>
      <c r="V321" s="13">
        <f>VLOOKUP(D321,Pivot!$B$4:$F$2181,4,0)</f>
        <v>419</v>
      </c>
      <c r="W321" s="46">
        <f>IFERROR(VLOOKUP(D321,Pivot!$B$4:$H$2181,5,0),"")</f>
        <v>0.55610000000000004</v>
      </c>
      <c r="X321" s="51">
        <f>IFERROR(VLOOKUP(D321,Pivot!$B$4:$H$2181,6,0),"")</f>
        <v>0</v>
      </c>
      <c r="Y321" s="46">
        <f>IFERROR(VLOOKUP(D321,Pivot!$B$4:$H$2181,7,0),"")</f>
        <v>0.55610000000000004</v>
      </c>
    </row>
    <row r="322" spans="1:25" ht="15" customHeight="1" outlineLevel="2">
      <c r="A322" s="10" t="str">
        <f>VLOOKUP(D322,'Current OBD'!$B$6:$K$2185,4,0)</f>
        <v>Cowlitz</v>
      </c>
      <c r="B322" s="10" t="str">
        <f>VLOOKUP(D322,'Current OBD'!$B$6:$K$2185,3,0)</f>
        <v>08-122</v>
      </c>
      <c r="C322" s="9" t="str">
        <f>VLOOKUP(D322,'Current OBD'!$B$6:$K$2185,2,0)</f>
        <v>Longview School District</v>
      </c>
      <c r="D322" s="24">
        <v>661319</v>
      </c>
      <c r="E322" s="9" t="str">
        <f>VLOOKUP(D322,'Current OBD'!$B$6:$K$2185,10,0)</f>
        <v>St. Helens Elementary</v>
      </c>
      <c r="F322" s="11" t="str">
        <f>IF(VLOOKUP(D322,'Current OBD'!$B$6:$AK$2185,23,0)="Yes","PK"," ")</f>
        <v xml:space="preserve"> </v>
      </c>
      <c r="G322" s="11" t="str">
        <f>IF(VLOOKUP(D322,'Current OBD'!$B$6:$AK$2185,24,0)="Yes","K"," ")</f>
        <v>K</v>
      </c>
      <c r="H322" s="11">
        <f>IF(VLOOKUP(D322,'Current OBD'!$B$6:$AK$2185,25,0)="Yes",1," ")</f>
        <v>1</v>
      </c>
      <c r="I322" s="11" t="str">
        <f>IF(VLOOKUP(D322,'Current OBD'!$B$6:$AK$2185,26,0)="Yes","2"," ")</f>
        <v>2</v>
      </c>
      <c r="J322" s="11" t="str">
        <f>IF(VLOOKUP(D322,'Current OBD'!$B$6:$AK$2185,27,0)="Yes","3"," ")</f>
        <v>3</v>
      </c>
      <c r="K322" s="11" t="str">
        <f>IF(VLOOKUP(D322,'Current OBD'!$B$6:$AK$2185,28,0)="Yes","4"," ")</f>
        <v>4</v>
      </c>
      <c r="L322" s="11" t="str">
        <f>IF(VLOOKUP(D322,'Current OBD'!$B$6:$AK$2185,29,0)="Yes","5"," ")</f>
        <v>5</v>
      </c>
      <c r="M322" s="11" t="str">
        <f>IF(VLOOKUP(D322,'Current OBD'!$B$6:$AK$2185,30,0)="Yes","6"," ")</f>
        <v xml:space="preserve"> </v>
      </c>
      <c r="N322" s="11" t="str">
        <f>IF(VLOOKUP(D322,'Current OBD'!$B$6:$AK$2185,31,0)="Yes","7"," ")</f>
        <v xml:space="preserve"> </v>
      </c>
      <c r="O322" s="11" t="str">
        <f>IF(VLOOKUP(D322,'Current OBD'!$B$6:$AK$2185,32,0)="Yes","8"," ")</f>
        <v xml:space="preserve"> </v>
      </c>
      <c r="P322" s="11" t="str">
        <f>IF(VLOOKUP(D322,'Current OBD'!$B$6:$AK$2185,33,0)="Yes","9"," ")</f>
        <v xml:space="preserve"> </v>
      </c>
      <c r="Q322" s="11" t="str">
        <f>IF(VLOOKUP(D322,'Current OBD'!$B$6:$AK$2185,34,0)="Yes","10"," ")</f>
        <v xml:space="preserve"> </v>
      </c>
      <c r="R322" s="11" t="str">
        <f>IF(VLOOKUP(D322,'Current OBD'!$B$6:$AK$2185,35,0)="Yes","11"," ")</f>
        <v xml:space="preserve"> </v>
      </c>
      <c r="S322" s="11" t="str">
        <f>IF(VLOOKUP(D322,'Current OBD'!$B$6:$AK$2185,36,0)="Yes","12"," ")</f>
        <v xml:space="preserve"> </v>
      </c>
      <c r="T322" s="13">
        <f>VLOOKUP(D322,Pivot!$B$4:$F$2181,2,0)</f>
        <v>266</v>
      </c>
      <c r="U322" s="13">
        <f>VLOOKUP(D322,Pivot!$B$4:$F$2181,3,0)</f>
        <v>0</v>
      </c>
      <c r="V322" s="13">
        <f>VLOOKUP(D322,Pivot!$B$4:$F$2181,4,0)</f>
        <v>266</v>
      </c>
      <c r="W322" s="46">
        <f>IFERROR(VLOOKUP(D322,Pivot!$B$4:$H$2181,5,0),"")</f>
        <v>1</v>
      </c>
      <c r="X322" s="51">
        <f>IFERROR(VLOOKUP(D322,Pivot!$B$4:$H$2181,6,0),"")</f>
        <v>0</v>
      </c>
      <c r="Y322" s="46">
        <f>IFERROR(VLOOKUP(D322,Pivot!$B$4:$H$2181,7,0),"")</f>
        <v>1</v>
      </c>
    </row>
    <row r="323" spans="1:25" ht="15" customHeight="1" outlineLevel="1">
      <c r="A323" s="27"/>
      <c r="B323" s="27"/>
      <c r="C323" s="30" t="s">
        <v>5657</v>
      </c>
      <c r="D323" s="27"/>
      <c r="E323" s="26"/>
      <c r="F323" s="29"/>
      <c r="G323" s="29"/>
      <c r="H323" s="29"/>
      <c r="I323" s="29"/>
      <c r="J323" s="29"/>
      <c r="K323" s="29"/>
      <c r="L323" s="29"/>
      <c r="M323" s="29"/>
      <c r="N323" s="29"/>
      <c r="O323" s="29"/>
      <c r="P323" s="29"/>
      <c r="Q323" s="29"/>
      <c r="R323" s="29"/>
      <c r="S323" s="29"/>
      <c r="T323" s="43">
        <f>SUBTOTAL(9,T308:T322)</f>
        <v>4967</v>
      </c>
      <c r="U323" s="43">
        <f>SUBTOTAL(9,U308:U322)</f>
        <v>0</v>
      </c>
      <c r="V323" s="43">
        <f>SUBTOTAL(9,V308:V322)</f>
        <v>6188</v>
      </c>
      <c r="W323" s="47"/>
      <c r="X323" s="52"/>
      <c r="Y323" s="56">
        <f>(T323+U323)/V323</f>
        <v>0.80268261150614095</v>
      </c>
    </row>
    <row r="324" spans="1:25" ht="15" customHeight="1" outlineLevel="2">
      <c r="A324" s="10" t="str">
        <f>VLOOKUP(D324,'Current OBD'!$B$6:$K$2185,4,0)</f>
        <v>Cowlitz</v>
      </c>
      <c r="B324" s="10" t="str">
        <f>VLOOKUP(D324,'Current OBD'!$B$6:$K$2185,3,0)</f>
        <v>08-130</v>
      </c>
      <c r="C324" s="9" t="str">
        <f>VLOOKUP(D324,'Current OBD'!$B$6:$K$2185,2,0)</f>
        <v>Toutle Lake School District</v>
      </c>
      <c r="D324" s="24">
        <v>661325</v>
      </c>
      <c r="E324" s="9" t="str">
        <f>VLOOKUP(D324,'Current OBD'!$B$6:$K$2185,10,0)</f>
        <v>Toutle Lake Elementary</v>
      </c>
      <c r="F324" s="11" t="str">
        <f>IF(VLOOKUP(D324,'Current OBD'!$B$6:$AK$2185,23,0)="Yes","PK"," ")</f>
        <v xml:space="preserve"> </v>
      </c>
      <c r="G324" s="11" t="str">
        <f>IF(VLOOKUP(D324,'Current OBD'!$B$6:$AK$2185,24,0)="Yes","K"," ")</f>
        <v>K</v>
      </c>
      <c r="H324" s="11">
        <f>IF(VLOOKUP(D324,'Current OBD'!$B$6:$AK$2185,25,0)="Yes",1," ")</f>
        <v>1</v>
      </c>
      <c r="I324" s="11" t="str">
        <f>IF(VLOOKUP(D324,'Current OBD'!$B$6:$AK$2185,26,0)="Yes","2"," ")</f>
        <v>2</v>
      </c>
      <c r="J324" s="11" t="str">
        <f>IF(VLOOKUP(D324,'Current OBD'!$B$6:$AK$2185,27,0)="Yes","3"," ")</f>
        <v>3</v>
      </c>
      <c r="K324" s="11" t="str">
        <f>IF(VLOOKUP(D324,'Current OBD'!$B$6:$AK$2185,28,0)="Yes","4"," ")</f>
        <v>4</v>
      </c>
      <c r="L324" s="11" t="str">
        <f>IF(VLOOKUP(D324,'Current OBD'!$B$6:$AK$2185,29,0)="Yes","5"," ")</f>
        <v>5</v>
      </c>
      <c r="M324" s="11" t="str">
        <f>IF(VLOOKUP(D324,'Current OBD'!$B$6:$AK$2185,30,0)="Yes","6"," ")</f>
        <v>6</v>
      </c>
      <c r="N324" s="11" t="str">
        <f>IF(VLOOKUP(D324,'Current OBD'!$B$6:$AK$2185,31,0)="Yes","7"," ")</f>
        <v xml:space="preserve"> </v>
      </c>
      <c r="O324" s="11" t="str">
        <f>IF(VLOOKUP(D324,'Current OBD'!$B$6:$AK$2185,32,0)="Yes","8"," ")</f>
        <v xml:space="preserve"> </v>
      </c>
      <c r="P324" s="11" t="str">
        <f>IF(VLOOKUP(D324,'Current OBD'!$B$6:$AK$2185,33,0)="Yes","9"," ")</f>
        <v xml:space="preserve"> </v>
      </c>
      <c r="Q324" s="11" t="str">
        <f>IF(VLOOKUP(D324,'Current OBD'!$B$6:$AK$2185,34,0)="Yes","10"," ")</f>
        <v xml:space="preserve"> </v>
      </c>
      <c r="R324" s="11" t="str">
        <f>IF(VLOOKUP(D324,'Current OBD'!$B$6:$AK$2185,35,0)="Yes","11"," ")</f>
        <v xml:space="preserve"> </v>
      </c>
      <c r="S324" s="11" t="str">
        <f>IF(VLOOKUP(D324,'Current OBD'!$B$6:$AK$2185,36,0)="Yes","12"," ")</f>
        <v xml:space="preserve"> </v>
      </c>
      <c r="T324" s="13">
        <f>VLOOKUP(D324,Pivot!$B$4:$F$2181,2,0)</f>
        <v>139</v>
      </c>
      <c r="U324" s="13">
        <f>VLOOKUP(D324,Pivot!$B$4:$F$2181,3,0)</f>
        <v>45</v>
      </c>
      <c r="V324" s="13">
        <f>VLOOKUP(D324,Pivot!$B$4:$F$2181,4,0)</f>
        <v>396</v>
      </c>
      <c r="W324" s="46">
        <f>IFERROR(VLOOKUP(D324,Pivot!$B$4:$H$2181,5,0),"")</f>
        <v>0.35099999999999998</v>
      </c>
      <c r="X324" s="51">
        <f>IFERROR(VLOOKUP(D324,Pivot!$B$4:$H$2181,6,0),"")</f>
        <v>0.11360000000000001</v>
      </c>
      <c r="Y324" s="46">
        <f>IFERROR(VLOOKUP(D324,Pivot!$B$4:$H$2181,7,0),"")</f>
        <v>0.46460000000000001</v>
      </c>
    </row>
    <row r="325" spans="1:25" ht="15" customHeight="1" outlineLevel="2">
      <c r="A325" s="10" t="str">
        <f>VLOOKUP(D325,'Current OBD'!$B$6:$K$2185,4,0)</f>
        <v>Cowlitz</v>
      </c>
      <c r="B325" s="10" t="str">
        <f>VLOOKUP(D325,'Current OBD'!$B$6:$K$2185,3,0)</f>
        <v>08-130</v>
      </c>
      <c r="C325" s="9" t="str">
        <f>VLOOKUP(D325,'Current OBD'!$B$6:$K$2185,2,0)</f>
        <v>Toutle Lake School District</v>
      </c>
      <c r="D325" s="24">
        <v>661326</v>
      </c>
      <c r="E325" s="9" t="str">
        <f>VLOOKUP(D325,'Current OBD'!$B$6:$K$2185,10,0)</f>
        <v>Toutle Lake Secondary School</v>
      </c>
      <c r="F325" s="11" t="str">
        <f>IF(VLOOKUP(D325,'Current OBD'!$B$6:$AK$2185,23,0)="Yes","PK"," ")</f>
        <v xml:space="preserve"> </v>
      </c>
      <c r="G325" s="11" t="str">
        <f>IF(VLOOKUP(D325,'Current OBD'!$B$6:$AK$2185,24,0)="Yes","K"," ")</f>
        <v xml:space="preserve"> </v>
      </c>
      <c r="H325" s="11" t="str">
        <f>IF(VLOOKUP(D325,'Current OBD'!$B$6:$AK$2185,25,0)="Yes",1," ")</f>
        <v xml:space="preserve"> </v>
      </c>
      <c r="I325" s="11" t="str">
        <f>IF(VLOOKUP(D325,'Current OBD'!$B$6:$AK$2185,26,0)="Yes","2"," ")</f>
        <v xml:space="preserve"> </v>
      </c>
      <c r="J325" s="11" t="str">
        <f>IF(VLOOKUP(D325,'Current OBD'!$B$6:$AK$2185,27,0)="Yes","3"," ")</f>
        <v xml:space="preserve"> </v>
      </c>
      <c r="K325" s="11" t="str">
        <f>IF(VLOOKUP(D325,'Current OBD'!$B$6:$AK$2185,28,0)="Yes","4"," ")</f>
        <v xml:space="preserve"> </v>
      </c>
      <c r="L325" s="11" t="str">
        <f>IF(VLOOKUP(D325,'Current OBD'!$B$6:$AK$2185,29,0)="Yes","5"," ")</f>
        <v xml:space="preserve"> </v>
      </c>
      <c r="M325" s="11" t="str">
        <f>IF(VLOOKUP(D325,'Current OBD'!$B$6:$AK$2185,30,0)="Yes","6"," ")</f>
        <v xml:space="preserve"> </v>
      </c>
      <c r="N325" s="11" t="str">
        <f>IF(VLOOKUP(D325,'Current OBD'!$B$6:$AK$2185,31,0)="Yes","7"," ")</f>
        <v>7</v>
      </c>
      <c r="O325" s="11" t="str">
        <f>IF(VLOOKUP(D325,'Current OBD'!$B$6:$AK$2185,32,0)="Yes","8"," ")</f>
        <v>8</v>
      </c>
      <c r="P325" s="11" t="str">
        <f>IF(VLOOKUP(D325,'Current OBD'!$B$6:$AK$2185,33,0)="Yes","9"," ")</f>
        <v>9</v>
      </c>
      <c r="Q325" s="11" t="str">
        <f>IF(VLOOKUP(D325,'Current OBD'!$B$6:$AK$2185,34,0)="Yes","10"," ")</f>
        <v>10</v>
      </c>
      <c r="R325" s="11" t="str">
        <f>IF(VLOOKUP(D325,'Current OBD'!$B$6:$AK$2185,35,0)="Yes","11"," ")</f>
        <v>11</v>
      </c>
      <c r="S325" s="11" t="str">
        <f>IF(VLOOKUP(D325,'Current OBD'!$B$6:$AK$2185,36,0)="Yes","12"," ")</f>
        <v>12</v>
      </c>
      <c r="T325" s="13">
        <f>VLOOKUP(D325,Pivot!$B$4:$F$2181,2,0)</f>
        <v>93</v>
      </c>
      <c r="U325" s="13">
        <f>VLOOKUP(D325,Pivot!$B$4:$F$2181,3,0)</f>
        <v>25</v>
      </c>
      <c r="V325" s="13">
        <f>VLOOKUP(D325,Pivot!$B$4:$F$2181,4,0)</f>
        <v>285</v>
      </c>
      <c r="W325" s="46">
        <f>IFERROR(VLOOKUP(D325,Pivot!$B$4:$H$2181,5,0),"")</f>
        <v>0.32629999999999998</v>
      </c>
      <c r="X325" s="51">
        <f>IFERROR(VLOOKUP(D325,Pivot!$B$4:$H$2181,6,0),"")</f>
        <v>8.77E-2</v>
      </c>
      <c r="Y325" s="46">
        <f>IFERROR(VLOOKUP(D325,Pivot!$B$4:$H$2181,7,0),"")</f>
        <v>0.41399999999999998</v>
      </c>
    </row>
    <row r="326" spans="1:25" ht="15" customHeight="1" outlineLevel="1">
      <c r="A326" s="27"/>
      <c r="B326" s="27"/>
      <c r="C326" s="30" t="s">
        <v>5658</v>
      </c>
      <c r="D326" s="27"/>
      <c r="E326" s="26"/>
      <c r="F326" s="29"/>
      <c r="G326" s="29"/>
      <c r="H326" s="29"/>
      <c r="I326" s="29"/>
      <c r="J326" s="29"/>
      <c r="K326" s="29"/>
      <c r="L326" s="29"/>
      <c r="M326" s="29"/>
      <c r="N326" s="29"/>
      <c r="O326" s="29"/>
      <c r="P326" s="29"/>
      <c r="Q326" s="29"/>
      <c r="R326" s="29"/>
      <c r="S326" s="29"/>
      <c r="T326" s="43">
        <f>SUBTOTAL(9,T324:T325)</f>
        <v>232</v>
      </c>
      <c r="U326" s="43">
        <f>SUBTOTAL(9,U324:U325)</f>
        <v>70</v>
      </c>
      <c r="V326" s="43">
        <f>SUBTOTAL(9,V324:V325)</f>
        <v>681</v>
      </c>
      <c r="W326" s="47"/>
      <c r="X326" s="52"/>
      <c r="Y326" s="56">
        <f>(T326+U326)/V326</f>
        <v>0.44346549192364171</v>
      </c>
    </row>
    <row r="327" spans="1:25" ht="15" customHeight="1" outlineLevel="2">
      <c r="A327" s="10" t="str">
        <f>VLOOKUP(D327,'Current OBD'!$B$6:$K$2185,4,0)</f>
        <v>Cowlitz</v>
      </c>
      <c r="B327" s="10" t="str">
        <f>VLOOKUP(D327,'Current OBD'!$B$6:$K$2185,3,0)</f>
        <v>08-401</v>
      </c>
      <c r="C327" s="9" t="str">
        <f>VLOOKUP(D327,'Current OBD'!$B$6:$K$2185,2,0)</f>
        <v>Castle Rock School District</v>
      </c>
      <c r="D327" s="24">
        <v>679069</v>
      </c>
      <c r="E327" s="9" t="str">
        <f>VLOOKUP(D327,'Current OBD'!$B$6:$K$2185,10,0)</f>
        <v>Castle Rock Elementary</v>
      </c>
      <c r="F327" s="11" t="str">
        <f>IF(VLOOKUP(D327,'Current OBD'!$B$6:$AK$2185,23,0)="Yes","PK"," ")</f>
        <v>PK</v>
      </c>
      <c r="G327" s="11" t="str">
        <f>IF(VLOOKUP(D327,'Current OBD'!$B$6:$AK$2185,24,0)="Yes","K"," ")</f>
        <v>K</v>
      </c>
      <c r="H327" s="11">
        <f>IF(VLOOKUP(D327,'Current OBD'!$B$6:$AK$2185,25,0)="Yes",1," ")</f>
        <v>1</v>
      </c>
      <c r="I327" s="11" t="str">
        <f>IF(VLOOKUP(D327,'Current OBD'!$B$6:$AK$2185,26,0)="Yes","2"," ")</f>
        <v>2</v>
      </c>
      <c r="J327" s="11" t="str">
        <f>IF(VLOOKUP(D327,'Current OBD'!$B$6:$AK$2185,27,0)="Yes","3"," ")</f>
        <v>3</v>
      </c>
      <c r="K327" s="11" t="str">
        <f>IF(VLOOKUP(D327,'Current OBD'!$B$6:$AK$2185,28,0)="Yes","4"," ")</f>
        <v>4</v>
      </c>
      <c r="L327" s="11" t="str">
        <f>IF(VLOOKUP(D327,'Current OBD'!$B$6:$AK$2185,29,0)="Yes","5"," ")</f>
        <v>5</v>
      </c>
      <c r="M327" s="11" t="str">
        <f>IF(VLOOKUP(D327,'Current OBD'!$B$6:$AK$2185,30,0)="Yes","6"," ")</f>
        <v xml:space="preserve"> </v>
      </c>
      <c r="N327" s="11" t="str">
        <f>IF(VLOOKUP(D327,'Current OBD'!$B$6:$AK$2185,31,0)="Yes","7"," ")</f>
        <v xml:space="preserve"> </v>
      </c>
      <c r="O327" s="11" t="str">
        <f>IF(VLOOKUP(D327,'Current OBD'!$B$6:$AK$2185,32,0)="Yes","8"," ")</f>
        <v xml:space="preserve"> </v>
      </c>
      <c r="P327" s="11" t="str">
        <f>IF(VLOOKUP(D327,'Current OBD'!$B$6:$AK$2185,33,0)="Yes","9"," ")</f>
        <v xml:space="preserve"> </v>
      </c>
      <c r="Q327" s="11" t="str">
        <f>IF(VLOOKUP(D327,'Current OBD'!$B$6:$AK$2185,34,0)="Yes","10"," ")</f>
        <v xml:space="preserve"> </v>
      </c>
      <c r="R327" s="11" t="str">
        <f>IF(VLOOKUP(D327,'Current OBD'!$B$6:$AK$2185,35,0)="Yes","11"," ")</f>
        <v xml:space="preserve"> </v>
      </c>
      <c r="S327" s="11" t="str">
        <f>IF(VLOOKUP(D327,'Current OBD'!$B$6:$AK$2185,36,0)="Yes","12"," ")</f>
        <v xml:space="preserve"> </v>
      </c>
      <c r="T327" s="13">
        <f>VLOOKUP(D327,Pivot!$B$4:$F$2181,2,0)</f>
        <v>442</v>
      </c>
      <c r="U327" s="13">
        <f>VLOOKUP(D327,Pivot!$B$4:$F$2181,3,0)</f>
        <v>0</v>
      </c>
      <c r="V327" s="13">
        <f>VLOOKUP(D327,Pivot!$B$4:$F$2181,4,0)</f>
        <v>647</v>
      </c>
      <c r="W327" s="46">
        <f>IFERROR(VLOOKUP(D327,Pivot!$B$4:$H$2181,5,0),"")</f>
        <v>0.68320000000000003</v>
      </c>
      <c r="X327" s="51">
        <f>IFERROR(VLOOKUP(D327,Pivot!$B$4:$H$2181,6,0),"")</f>
        <v>0</v>
      </c>
      <c r="Y327" s="46">
        <f>IFERROR(VLOOKUP(D327,Pivot!$B$4:$H$2181,7,0),"")</f>
        <v>0.68320000000000003</v>
      </c>
    </row>
    <row r="328" spans="1:25" ht="15" customHeight="1" outlineLevel="2">
      <c r="A328" s="10" t="str">
        <f>VLOOKUP(D328,'Current OBD'!$B$6:$K$2185,4,0)</f>
        <v>Cowlitz</v>
      </c>
      <c r="B328" s="10" t="str">
        <f>VLOOKUP(D328,'Current OBD'!$B$6:$K$2185,3,0)</f>
        <v>08-401</v>
      </c>
      <c r="C328" s="9" t="str">
        <f>VLOOKUP(D328,'Current OBD'!$B$6:$K$2185,2,0)</f>
        <v>Castle Rock School District</v>
      </c>
      <c r="D328" s="24">
        <v>661329</v>
      </c>
      <c r="E328" s="9" t="str">
        <f>VLOOKUP(D328,'Current OBD'!$B$6:$K$2185,10,0)</f>
        <v>Castle Rock High School</v>
      </c>
      <c r="F328" s="11" t="str">
        <f>IF(VLOOKUP(D328,'Current OBD'!$B$6:$AK$2185,23,0)="Yes","PK"," ")</f>
        <v xml:space="preserve"> </v>
      </c>
      <c r="G328" s="11" t="str">
        <f>IF(VLOOKUP(D328,'Current OBD'!$B$6:$AK$2185,24,0)="Yes","K"," ")</f>
        <v xml:space="preserve"> </v>
      </c>
      <c r="H328" s="11" t="str">
        <f>IF(VLOOKUP(D328,'Current OBD'!$B$6:$AK$2185,25,0)="Yes",1," ")</f>
        <v xml:space="preserve"> </v>
      </c>
      <c r="I328" s="11" t="str">
        <f>IF(VLOOKUP(D328,'Current OBD'!$B$6:$AK$2185,26,0)="Yes","2"," ")</f>
        <v xml:space="preserve"> </v>
      </c>
      <c r="J328" s="11" t="str">
        <f>IF(VLOOKUP(D328,'Current OBD'!$B$6:$AK$2185,27,0)="Yes","3"," ")</f>
        <v xml:space="preserve"> </v>
      </c>
      <c r="K328" s="11" t="str">
        <f>IF(VLOOKUP(D328,'Current OBD'!$B$6:$AK$2185,28,0)="Yes","4"," ")</f>
        <v xml:space="preserve"> </v>
      </c>
      <c r="L328" s="11" t="str">
        <f>IF(VLOOKUP(D328,'Current OBD'!$B$6:$AK$2185,29,0)="Yes","5"," ")</f>
        <v xml:space="preserve"> </v>
      </c>
      <c r="M328" s="11" t="str">
        <f>IF(VLOOKUP(D328,'Current OBD'!$B$6:$AK$2185,30,0)="Yes","6"," ")</f>
        <v xml:space="preserve"> </v>
      </c>
      <c r="N328" s="11" t="str">
        <f>IF(VLOOKUP(D328,'Current OBD'!$B$6:$AK$2185,31,0)="Yes","7"," ")</f>
        <v xml:space="preserve"> </v>
      </c>
      <c r="O328" s="11" t="str">
        <f>IF(VLOOKUP(D328,'Current OBD'!$B$6:$AK$2185,32,0)="Yes","8"," ")</f>
        <v xml:space="preserve"> </v>
      </c>
      <c r="P328" s="11" t="str">
        <f>IF(VLOOKUP(D328,'Current OBD'!$B$6:$AK$2185,33,0)="Yes","9"," ")</f>
        <v>9</v>
      </c>
      <c r="Q328" s="11" t="str">
        <f>IF(VLOOKUP(D328,'Current OBD'!$B$6:$AK$2185,34,0)="Yes","10"," ")</f>
        <v>10</v>
      </c>
      <c r="R328" s="11" t="str">
        <f>IF(VLOOKUP(D328,'Current OBD'!$B$6:$AK$2185,35,0)="Yes","11"," ")</f>
        <v>11</v>
      </c>
      <c r="S328" s="11" t="str">
        <f>IF(VLOOKUP(D328,'Current OBD'!$B$6:$AK$2185,36,0)="Yes","12"," ")</f>
        <v>12</v>
      </c>
      <c r="T328" s="13">
        <f>VLOOKUP(D328,Pivot!$B$4:$F$2181,2,0)</f>
        <v>296</v>
      </c>
      <c r="U328" s="13">
        <f>VLOOKUP(D328,Pivot!$B$4:$F$2181,3,0)</f>
        <v>0</v>
      </c>
      <c r="V328" s="13">
        <f>VLOOKUP(D328,Pivot!$B$4:$F$2181,4,0)</f>
        <v>445</v>
      </c>
      <c r="W328" s="46">
        <f>IFERROR(VLOOKUP(D328,Pivot!$B$4:$H$2181,5,0),"")</f>
        <v>0.66520000000000001</v>
      </c>
      <c r="X328" s="51">
        <f>IFERROR(VLOOKUP(D328,Pivot!$B$4:$H$2181,6,0),"")</f>
        <v>0</v>
      </c>
      <c r="Y328" s="46">
        <f>IFERROR(VLOOKUP(D328,Pivot!$B$4:$H$2181,7,0),"")</f>
        <v>0.66520000000000001</v>
      </c>
    </row>
    <row r="329" spans="1:25" ht="15" customHeight="1" outlineLevel="2">
      <c r="A329" s="10" t="str">
        <f>VLOOKUP(D329,'Current OBD'!$B$6:$K$2185,4,0)</f>
        <v>Cowlitz</v>
      </c>
      <c r="B329" s="10" t="str">
        <f>VLOOKUP(D329,'Current OBD'!$B$6:$K$2185,3,0)</f>
        <v>08-401</v>
      </c>
      <c r="C329" s="9" t="str">
        <f>VLOOKUP(D329,'Current OBD'!$B$6:$K$2185,2,0)</f>
        <v>Castle Rock School District</v>
      </c>
      <c r="D329" s="24">
        <v>661328</v>
      </c>
      <c r="E329" s="9" t="str">
        <f>VLOOKUP(D329,'Current OBD'!$B$6:$K$2185,10,0)</f>
        <v>Castle Rock Middle School</v>
      </c>
      <c r="F329" s="11" t="str">
        <f>IF(VLOOKUP(D329,'Current OBD'!$B$6:$AK$2185,23,0)="Yes","PK"," ")</f>
        <v xml:space="preserve"> </v>
      </c>
      <c r="G329" s="11" t="str">
        <f>IF(VLOOKUP(D329,'Current OBD'!$B$6:$AK$2185,24,0)="Yes","K"," ")</f>
        <v xml:space="preserve"> </v>
      </c>
      <c r="H329" s="11" t="str">
        <f>IF(VLOOKUP(D329,'Current OBD'!$B$6:$AK$2185,25,0)="Yes",1," ")</f>
        <v xml:space="preserve"> </v>
      </c>
      <c r="I329" s="11" t="str">
        <f>IF(VLOOKUP(D329,'Current OBD'!$B$6:$AK$2185,26,0)="Yes","2"," ")</f>
        <v xml:space="preserve"> </v>
      </c>
      <c r="J329" s="11" t="str">
        <f>IF(VLOOKUP(D329,'Current OBD'!$B$6:$AK$2185,27,0)="Yes","3"," ")</f>
        <v xml:space="preserve"> </v>
      </c>
      <c r="K329" s="11" t="str">
        <f>IF(VLOOKUP(D329,'Current OBD'!$B$6:$AK$2185,28,0)="Yes","4"," ")</f>
        <v xml:space="preserve"> </v>
      </c>
      <c r="L329" s="11" t="str">
        <f>IF(VLOOKUP(D329,'Current OBD'!$B$6:$AK$2185,29,0)="Yes","5"," ")</f>
        <v xml:space="preserve"> </v>
      </c>
      <c r="M329" s="11" t="str">
        <f>IF(VLOOKUP(D329,'Current OBD'!$B$6:$AK$2185,30,0)="Yes","6"," ")</f>
        <v>6</v>
      </c>
      <c r="N329" s="11" t="str">
        <f>IF(VLOOKUP(D329,'Current OBD'!$B$6:$AK$2185,31,0)="Yes","7"," ")</f>
        <v>7</v>
      </c>
      <c r="O329" s="11" t="str">
        <f>IF(VLOOKUP(D329,'Current OBD'!$B$6:$AK$2185,32,0)="Yes","8"," ")</f>
        <v>8</v>
      </c>
      <c r="P329" s="11" t="str">
        <f>IF(VLOOKUP(D329,'Current OBD'!$B$6:$AK$2185,33,0)="Yes","9"," ")</f>
        <v xml:space="preserve"> </v>
      </c>
      <c r="Q329" s="11" t="str">
        <f>IF(VLOOKUP(D329,'Current OBD'!$B$6:$AK$2185,34,0)="Yes","10"," ")</f>
        <v xml:space="preserve"> </v>
      </c>
      <c r="R329" s="11" t="str">
        <f>IF(VLOOKUP(D329,'Current OBD'!$B$6:$AK$2185,35,0)="Yes","11"," ")</f>
        <v xml:space="preserve"> </v>
      </c>
      <c r="S329" s="11" t="str">
        <f>IF(VLOOKUP(D329,'Current OBD'!$B$6:$AK$2185,36,0)="Yes","12"," ")</f>
        <v xml:space="preserve"> </v>
      </c>
      <c r="T329" s="13">
        <f>VLOOKUP(D329,Pivot!$B$4:$F$2181,2,0)</f>
        <v>221</v>
      </c>
      <c r="U329" s="13">
        <f>VLOOKUP(D329,Pivot!$B$4:$F$2181,3,0)</f>
        <v>0</v>
      </c>
      <c r="V329" s="13">
        <f>VLOOKUP(D329,Pivot!$B$4:$F$2181,4,0)</f>
        <v>354</v>
      </c>
      <c r="W329" s="46">
        <f>IFERROR(VLOOKUP(D329,Pivot!$B$4:$H$2181,5,0),"")</f>
        <v>0.62429999999999997</v>
      </c>
      <c r="X329" s="51">
        <f>IFERROR(VLOOKUP(D329,Pivot!$B$4:$H$2181,6,0),"")</f>
        <v>0</v>
      </c>
      <c r="Y329" s="46">
        <f>IFERROR(VLOOKUP(D329,Pivot!$B$4:$H$2181,7,0),"")</f>
        <v>0.62429999999999997</v>
      </c>
    </row>
    <row r="330" spans="1:25" ht="15" customHeight="1" outlineLevel="1">
      <c r="A330" s="27"/>
      <c r="B330" s="27"/>
      <c r="C330" s="30" t="s">
        <v>5659</v>
      </c>
      <c r="D330" s="27"/>
      <c r="E330" s="26"/>
      <c r="F330" s="29"/>
      <c r="G330" s="29"/>
      <c r="H330" s="29"/>
      <c r="I330" s="29"/>
      <c r="J330" s="29"/>
      <c r="K330" s="29"/>
      <c r="L330" s="29"/>
      <c r="M330" s="29"/>
      <c r="N330" s="29"/>
      <c r="O330" s="29"/>
      <c r="P330" s="29"/>
      <c r="Q330" s="29"/>
      <c r="R330" s="29"/>
      <c r="S330" s="29"/>
      <c r="T330" s="43">
        <f>SUBTOTAL(9,T327:T329)</f>
        <v>959</v>
      </c>
      <c r="U330" s="43">
        <f>SUBTOTAL(9,U327:U329)</f>
        <v>0</v>
      </c>
      <c r="V330" s="43">
        <f>SUBTOTAL(9,V327:V329)</f>
        <v>1446</v>
      </c>
      <c r="W330" s="47"/>
      <c r="X330" s="52"/>
      <c r="Y330" s="56">
        <f>(T330+U330)/V330</f>
        <v>0.66320885200553248</v>
      </c>
    </row>
    <row r="331" spans="1:25" ht="15" customHeight="1" outlineLevel="2">
      <c r="A331" s="10" t="str">
        <f>VLOOKUP(D331,'Current OBD'!$B$6:$K$2185,4,0)</f>
        <v>Cowlitz</v>
      </c>
      <c r="B331" s="10" t="str">
        <f>VLOOKUP(D331,'Current OBD'!$B$6:$K$2185,3,0)</f>
        <v>08-402</v>
      </c>
      <c r="C331" s="9" t="str">
        <f>VLOOKUP(D331,'Current OBD'!$B$6:$K$2185,2,0)</f>
        <v>Kalama School District</v>
      </c>
      <c r="D331" s="24">
        <v>661482</v>
      </c>
      <c r="E331" s="9" t="str">
        <f>VLOOKUP(D331,'Current OBD'!$B$6:$K$2185,10,0)</f>
        <v>Kalama Elementary</v>
      </c>
      <c r="F331" s="11" t="str">
        <f>IF(VLOOKUP(D331,'Current OBD'!$B$6:$AK$2185,23,0)="Yes","PK"," ")</f>
        <v>PK</v>
      </c>
      <c r="G331" s="11" t="str">
        <f>IF(VLOOKUP(D331,'Current OBD'!$B$6:$AK$2185,24,0)="Yes","K"," ")</f>
        <v>K</v>
      </c>
      <c r="H331" s="11">
        <f>IF(VLOOKUP(D331,'Current OBD'!$B$6:$AK$2185,25,0)="Yes",1," ")</f>
        <v>1</v>
      </c>
      <c r="I331" s="11" t="str">
        <f>IF(VLOOKUP(D331,'Current OBD'!$B$6:$AK$2185,26,0)="Yes","2"," ")</f>
        <v>2</v>
      </c>
      <c r="J331" s="11" t="str">
        <f>IF(VLOOKUP(D331,'Current OBD'!$B$6:$AK$2185,27,0)="Yes","3"," ")</f>
        <v>3</v>
      </c>
      <c r="K331" s="11" t="str">
        <f>IF(VLOOKUP(D331,'Current OBD'!$B$6:$AK$2185,28,0)="Yes","4"," ")</f>
        <v>4</v>
      </c>
      <c r="L331" s="11" t="str">
        <f>IF(VLOOKUP(D331,'Current OBD'!$B$6:$AK$2185,29,0)="Yes","5"," ")</f>
        <v>5</v>
      </c>
      <c r="M331" s="11" t="str">
        <f>IF(VLOOKUP(D331,'Current OBD'!$B$6:$AK$2185,30,0)="Yes","6"," ")</f>
        <v xml:space="preserve"> </v>
      </c>
      <c r="N331" s="11" t="str">
        <f>IF(VLOOKUP(D331,'Current OBD'!$B$6:$AK$2185,31,0)="Yes","7"," ")</f>
        <v xml:space="preserve"> </v>
      </c>
      <c r="O331" s="11" t="str">
        <f>IF(VLOOKUP(D331,'Current OBD'!$B$6:$AK$2185,32,0)="Yes","8"," ")</f>
        <v xml:space="preserve"> </v>
      </c>
      <c r="P331" s="11" t="str">
        <f>IF(VLOOKUP(D331,'Current OBD'!$B$6:$AK$2185,33,0)="Yes","9"," ")</f>
        <v xml:space="preserve"> </v>
      </c>
      <c r="Q331" s="11" t="str">
        <f>IF(VLOOKUP(D331,'Current OBD'!$B$6:$AK$2185,34,0)="Yes","10"," ")</f>
        <v xml:space="preserve"> </v>
      </c>
      <c r="R331" s="11" t="str">
        <f>IF(VLOOKUP(D331,'Current OBD'!$B$6:$AK$2185,35,0)="Yes","11"," ")</f>
        <v xml:space="preserve"> </v>
      </c>
      <c r="S331" s="11" t="str">
        <f>IF(VLOOKUP(D331,'Current OBD'!$B$6:$AK$2185,36,0)="Yes","12"," ")</f>
        <v xml:space="preserve"> </v>
      </c>
      <c r="T331" s="13">
        <f>VLOOKUP(D331,Pivot!$B$4:$F$2181,2,0)</f>
        <v>147</v>
      </c>
      <c r="U331" s="13">
        <f>VLOOKUP(D331,Pivot!$B$4:$F$2181,3,0)</f>
        <v>42</v>
      </c>
      <c r="V331" s="13">
        <f>VLOOKUP(D331,Pivot!$B$4:$F$2181,4,0)</f>
        <v>570</v>
      </c>
      <c r="W331" s="46">
        <f>IFERROR(VLOOKUP(D331,Pivot!$B$4:$H$2181,5,0),"")</f>
        <v>0.25790000000000002</v>
      </c>
      <c r="X331" s="51">
        <f>IFERROR(VLOOKUP(D331,Pivot!$B$4:$H$2181,6,0),"")</f>
        <v>7.3700000000000002E-2</v>
      </c>
      <c r="Y331" s="46">
        <f>IFERROR(VLOOKUP(D331,Pivot!$B$4:$H$2181,7,0),"")</f>
        <v>0.33160000000000001</v>
      </c>
    </row>
    <row r="332" spans="1:25" ht="15" customHeight="1" outlineLevel="2">
      <c r="A332" s="10" t="str">
        <f>VLOOKUP(D332,'Current OBD'!$B$6:$K$2185,4,0)</f>
        <v>Cowlitz</v>
      </c>
      <c r="B332" s="10" t="str">
        <f>VLOOKUP(D332,'Current OBD'!$B$6:$K$2185,3,0)</f>
        <v>08-402</v>
      </c>
      <c r="C332" s="9" t="str">
        <f>VLOOKUP(D332,'Current OBD'!$B$6:$K$2185,2,0)</f>
        <v>Kalama School District</v>
      </c>
      <c r="D332" s="24">
        <v>661483</v>
      </c>
      <c r="E332" s="9" t="str">
        <f>VLOOKUP(D332,'Current OBD'!$B$6:$K$2185,10,0)</f>
        <v>Kalama Middle/Sr High</v>
      </c>
      <c r="F332" s="11" t="str">
        <f>IF(VLOOKUP(D332,'Current OBD'!$B$6:$AK$2185,23,0)="Yes","PK"," ")</f>
        <v xml:space="preserve"> </v>
      </c>
      <c r="G332" s="11" t="str">
        <f>IF(VLOOKUP(D332,'Current OBD'!$B$6:$AK$2185,24,0)="Yes","K"," ")</f>
        <v xml:space="preserve"> </v>
      </c>
      <c r="H332" s="11" t="str">
        <f>IF(VLOOKUP(D332,'Current OBD'!$B$6:$AK$2185,25,0)="Yes",1," ")</f>
        <v xml:space="preserve"> </v>
      </c>
      <c r="I332" s="11" t="str">
        <f>IF(VLOOKUP(D332,'Current OBD'!$B$6:$AK$2185,26,0)="Yes","2"," ")</f>
        <v xml:space="preserve"> </v>
      </c>
      <c r="J332" s="11" t="str">
        <f>IF(VLOOKUP(D332,'Current OBD'!$B$6:$AK$2185,27,0)="Yes","3"," ")</f>
        <v xml:space="preserve"> </v>
      </c>
      <c r="K332" s="11" t="str">
        <f>IF(VLOOKUP(D332,'Current OBD'!$B$6:$AK$2185,28,0)="Yes","4"," ")</f>
        <v xml:space="preserve"> </v>
      </c>
      <c r="L332" s="11" t="str">
        <f>IF(VLOOKUP(D332,'Current OBD'!$B$6:$AK$2185,29,0)="Yes","5"," ")</f>
        <v xml:space="preserve"> </v>
      </c>
      <c r="M332" s="11" t="str">
        <f>IF(VLOOKUP(D332,'Current OBD'!$B$6:$AK$2185,30,0)="Yes","6"," ")</f>
        <v>6</v>
      </c>
      <c r="N332" s="11" t="str">
        <f>IF(VLOOKUP(D332,'Current OBD'!$B$6:$AK$2185,31,0)="Yes","7"," ")</f>
        <v>7</v>
      </c>
      <c r="O332" s="11" t="str">
        <f>IF(VLOOKUP(D332,'Current OBD'!$B$6:$AK$2185,32,0)="Yes","8"," ")</f>
        <v>8</v>
      </c>
      <c r="P332" s="11" t="str">
        <f>IF(VLOOKUP(D332,'Current OBD'!$B$6:$AK$2185,33,0)="Yes","9"," ")</f>
        <v>9</v>
      </c>
      <c r="Q332" s="11" t="str">
        <f>IF(VLOOKUP(D332,'Current OBD'!$B$6:$AK$2185,34,0)="Yes","10"," ")</f>
        <v>10</v>
      </c>
      <c r="R332" s="11" t="str">
        <f>IF(VLOOKUP(D332,'Current OBD'!$B$6:$AK$2185,35,0)="Yes","11"," ")</f>
        <v>11</v>
      </c>
      <c r="S332" s="11" t="str">
        <f>IF(VLOOKUP(D332,'Current OBD'!$B$6:$AK$2185,36,0)="Yes","12"," ")</f>
        <v>12</v>
      </c>
      <c r="T332" s="13">
        <f>VLOOKUP(D332,Pivot!$B$4:$F$2181,2,0)</f>
        <v>173</v>
      </c>
      <c r="U332" s="13">
        <f>VLOOKUP(D332,Pivot!$B$4:$F$2181,3,0)</f>
        <v>55</v>
      </c>
      <c r="V332" s="13">
        <f>VLOOKUP(D332,Pivot!$B$4:$F$2181,4,0)</f>
        <v>608</v>
      </c>
      <c r="W332" s="46">
        <f>IFERROR(VLOOKUP(D332,Pivot!$B$4:$H$2181,5,0),"")</f>
        <v>0.28449999999999998</v>
      </c>
      <c r="X332" s="51">
        <f>IFERROR(VLOOKUP(D332,Pivot!$B$4:$H$2181,6,0),"")</f>
        <v>9.0499999999999997E-2</v>
      </c>
      <c r="Y332" s="46">
        <f>IFERROR(VLOOKUP(D332,Pivot!$B$4:$H$2181,7,0),"")</f>
        <v>0.375</v>
      </c>
    </row>
    <row r="333" spans="1:25" ht="15" customHeight="1" outlineLevel="1">
      <c r="A333" s="27"/>
      <c r="B333" s="27"/>
      <c r="C333" s="30" t="s">
        <v>5660</v>
      </c>
      <c r="D333" s="27"/>
      <c r="E333" s="26"/>
      <c r="F333" s="29"/>
      <c r="G333" s="29"/>
      <c r="H333" s="29"/>
      <c r="I333" s="29"/>
      <c r="J333" s="29"/>
      <c r="K333" s="29"/>
      <c r="L333" s="29"/>
      <c r="M333" s="29"/>
      <c r="N333" s="29"/>
      <c r="O333" s="29"/>
      <c r="P333" s="29"/>
      <c r="Q333" s="29"/>
      <c r="R333" s="29"/>
      <c r="S333" s="29"/>
      <c r="T333" s="43">
        <f>SUBTOTAL(9,T331:T332)</f>
        <v>320</v>
      </c>
      <c r="U333" s="43">
        <f>SUBTOTAL(9,U331:U332)</f>
        <v>97</v>
      </c>
      <c r="V333" s="43">
        <f>SUBTOTAL(9,V331:V332)</f>
        <v>1178</v>
      </c>
      <c r="W333" s="47"/>
      <c r="X333" s="52"/>
      <c r="Y333" s="56">
        <f>(T333+U333)/V333</f>
        <v>0.35398981324278439</v>
      </c>
    </row>
    <row r="334" spans="1:25" ht="15" customHeight="1" outlineLevel="2">
      <c r="A334" s="10" t="str">
        <f>VLOOKUP(D334,'Current OBD'!$B$6:$K$2185,4,0)</f>
        <v>Cowlitz</v>
      </c>
      <c r="B334" s="10" t="str">
        <f>VLOOKUP(D334,'Current OBD'!$B$6:$K$2185,3,0)</f>
        <v>08-404</v>
      </c>
      <c r="C334" s="9" t="str">
        <f>VLOOKUP(D334,'Current OBD'!$B$6:$K$2185,2,0)</f>
        <v>Woodland School District</v>
      </c>
      <c r="D334" s="24">
        <v>661331</v>
      </c>
      <c r="E334" s="9" t="str">
        <f>VLOOKUP(D334,'Current OBD'!$B$6:$K$2185,10,0)</f>
        <v>Columbia Elementary School</v>
      </c>
      <c r="F334" s="11" t="str">
        <f>IF(VLOOKUP(D334,'Current OBD'!$B$6:$AK$2185,23,0)="Yes","PK"," ")</f>
        <v xml:space="preserve"> </v>
      </c>
      <c r="G334" s="11" t="str">
        <f>IF(VLOOKUP(D334,'Current OBD'!$B$6:$AK$2185,24,0)="Yes","K"," ")</f>
        <v>K</v>
      </c>
      <c r="H334" s="11">
        <f>IF(VLOOKUP(D334,'Current OBD'!$B$6:$AK$2185,25,0)="Yes",1," ")</f>
        <v>1</v>
      </c>
      <c r="I334" s="11" t="str">
        <f>IF(VLOOKUP(D334,'Current OBD'!$B$6:$AK$2185,26,0)="Yes","2"," ")</f>
        <v>2</v>
      </c>
      <c r="J334" s="11" t="str">
        <f>IF(VLOOKUP(D334,'Current OBD'!$B$6:$AK$2185,27,0)="Yes","3"," ")</f>
        <v>3</v>
      </c>
      <c r="K334" s="11" t="str">
        <f>IF(VLOOKUP(D334,'Current OBD'!$B$6:$AK$2185,28,0)="Yes","4"," ")</f>
        <v>4</v>
      </c>
      <c r="L334" s="11" t="str">
        <f>IF(VLOOKUP(D334,'Current OBD'!$B$6:$AK$2185,29,0)="Yes","5"," ")</f>
        <v xml:space="preserve"> </v>
      </c>
      <c r="M334" s="11" t="str">
        <f>IF(VLOOKUP(D334,'Current OBD'!$B$6:$AK$2185,30,0)="Yes","6"," ")</f>
        <v xml:space="preserve"> </v>
      </c>
      <c r="N334" s="11" t="str">
        <f>IF(VLOOKUP(D334,'Current OBD'!$B$6:$AK$2185,31,0)="Yes","7"," ")</f>
        <v xml:space="preserve"> </v>
      </c>
      <c r="O334" s="11" t="str">
        <f>IF(VLOOKUP(D334,'Current OBD'!$B$6:$AK$2185,32,0)="Yes","8"," ")</f>
        <v xml:space="preserve"> </v>
      </c>
      <c r="P334" s="11" t="str">
        <f>IF(VLOOKUP(D334,'Current OBD'!$B$6:$AK$2185,33,0)="Yes","9"," ")</f>
        <v xml:space="preserve"> </v>
      </c>
      <c r="Q334" s="11" t="str">
        <f>IF(VLOOKUP(D334,'Current OBD'!$B$6:$AK$2185,34,0)="Yes","10"," ")</f>
        <v xml:space="preserve"> </v>
      </c>
      <c r="R334" s="11" t="str">
        <f>IF(VLOOKUP(D334,'Current OBD'!$B$6:$AK$2185,35,0)="Yes","11"," ")</f>
        <v xml:space="preserve"> </v>
      </c>
      <c r="S334" s="11" t="str">
        <f>IF(VLOOKUP(D334,'Current OBD'!$B$6:$AK$2185,36,0)="Yes","12"," ")</f>
        <v xml:space="preserve"> </v>
      </c>
      <c r="T334" s="13">
        <f>VLOOKUP(D334,Pivot!$B$4:$F$2181,2,0)</f>
        <v>160</v>
      </c>
      <c r="U334" s="13">
        <f>VLOOKUP(D334,Pivot!$B$4:$F$2181,3,0)</f>
        <v>37</v>
      </c>
      <c r="V334" s="13">
        <f>VLOOKUP(D334,Pivot!$B$4:$F$2181,4,0)</f>
        <v>410</v>
      </c>
      <c r="W334" s="46">
        <f>IFERROR(VLOOKUP(D334,Pivot!$B$4:$H$2181,5,0),"")</f>
        <v>0.39019999999999999</v>
      </c>
      <c r="X334" s="51">
        <f>IFERROR(VLOOKUP(D334,Pivot!$B$4:$H$2181,6,0),"")</f>
        <v>9.0200000000000002E-2</v>
      </c>
      <c r="Y334" s="46">
        <f>IFERROR(VLOOKUP(D334,Pivot!$B$4:$H$2181,7,0),"")</f>
        <v>0.48049999999999998</v>
      </c>
    </row>
    <row r="335" spans="1:25" ht="15" customHeight="1" outlineLevel="2">
      <c r="A335" s="10" t="str">
        <f>VLOOKUP(D335,'Current OBD'!$B$6:$K$2185,4,0)</f>
        <v>Cowlitz</v>
      </c>
      <c r="B335" s="10" t="str">
        <f>VLOOKUP(D335,'Current OBD'!$B$6:$K$2185,3,0)</f>
        <v>08-404</v>
      </c>
      <c r="C335" s="9" t="str">
        <f>VLOOKUP(D335,'Current OBD'!$B$6:$K$2185,2,0)</f>
        <v>Woodland School District</v>
      </c>
      <c r="D335" s="24">
        <v>661332</v>
      </c>
      <c r="E335" s="9" t="str">
        <f>VLOOKUP(D335,'Current OBD'!$B$6:$K$2185,10,0)</f>
        <v>North Fork Elementary School</v>
      </c>
      <c r="F335" s="11" t="str">
        <f>IF(VLOOKUP(D335,'Current OBD'!$B$6:$AK$2185,23,0)="Yes","PK"," ")</f>
        <v xml:space="preserve"> </v>
      </c>
      <c r="G335" s="11" t="str">
        <f>IF(VLOOKUP(D335,'Current OBD'!$B$6:$AK$2185,24,0)="Yes","K"," ")</f>
        <v>K</v>
      </c>
      <c r="H335" s="11">
        <f>IF(VLOOKUP(D335,'Current OBD'!$B$6:$AK$2185,25,0)="Yes",1," ")</f>
        <v>1</v>
      </c>
      <c r="I335" s="11" t="str">
        <f>IF(VLOOKUP(D335,'Current OBD'!$B$6:$AK$2185,26,0)="Yes","2"," ")</f>
        <v>2</v>
      </c>
      <c r="J335" s="11" t="str">
        <f>IF(VLOOKUP(D335,'Current OBD'!$B$6:$AK$2185,27,0)="Yes","3"," ")</f>
        <v>3</v>
      </c>
      <c r="K335" s="11" t="str">
        <f>IF(VLOOKUP(D335,'Current OBD'!$B$6:$AK$2185,28,0)="Yes","4"," ")</f>
        <v>4</v>
      </c>
      <c r="L335" s="11" t="str">
        <f>IF(VLOOKUP(D335,'Current OBD'!$B$6:$AK$2185,29,0)="Yes","5"," ")</f>
        <v xml:space="preserve"> </v>
      </c>
      <c r="M335" s="11" t="str">
        <f>IF(VLOOKUP(D335,'Current OBD'!$B$6:$AK$2185,30,0)="Yes","6"," ")</f>
        <v xml:space="preserve"> </v>
      </c>
      <c r="N335" s="11" t="str">
        <f>IF(VLOOKUP(D335,'Current OBD'!$B$6:$AK$2185,31,0)="Yes","7"," ")</f>
        <v xml:space="preserve"> </v>
      </c>
      <c r="O335" s="11" t="str">
        <f>IF(VLOOKUP(D335,'Current OBD'!$B$6:$AK$2185,32,0)="Yes","8"," ")</f>
        <v xml:space="preserve"> </v>
      </c>
      <c r="P335" s="11" t="str">
        <f>IF(VLOOKUP(D335,'Current OBD'!$B$6:$AK$2185,33,0)="Yes","9"," ")</f>
        <v xml:space="preserve"> </v>
      </c>
      <c r="Q335" s="11" t="str">
        <f>IF(VLOOKUP(D335,'Current OBD'!$B$6:$AK$2185,34,0)="Yes","10"," ")</f>
        <v xml:space="preserve"> </v>
      </c>
      <c r="R335" s="11" t="str">
        <f>IF(VLOOKUP(D335,'Current OBD'!$B$6:$AK$2185,35,0)="Yes","11"," ")</f>
        <v xml:space="preserve"> </v>
      </c>
      <c r="S335" s="11" t="str">
        <f>IF(VLOOKUP(D335,'Current OBD'!$B$6:$AK$2185,36,0)="Yes","12"," ")</f>
        <v xml:space="preserve"> </v>
      </c>
      <c r="T335" s="13">
        <f>VLOOKUP(D335,Pivot!$B$4:$F$2181,2,0)</f>
        <v>86</v>
      </c>
      <c r="U335" s="13">
        <f>VLOOKUP(D335,Pivot!$B$4:$F$2181,3,0)</f>
        <v>40</v>
      </c>
      <c r="V335" s="13">
        <f>VLOOKUP(D335,Pivot!$B$4:$F$2181,4,0)</f>
        <v>459</v>
      </c>
      <c r="W335" s="46">
        <f>IFERROR(VLOOKUP(D335,Pivot!$B$4:$H$2181,5,0),"")</f>
        <v>0.18740000000000001</v>
      </c>
      <c r="X335" s="51">
        <f>IFERROR(VLOOKUP(D335,Pivot!$B$4:$H$2181,6,0),"")</f>
        <v>8.7099999999999997E-2</v>
      </c>
      <c r="Y335" s="46">
        <f>IFERROR(VLOOKUP(D335,Pivot!$B$4:$H$2181,7,0),"")</f>
        <v>0.27450000000000002</v>
      </c>
    </row>
    <row r="336" spans="1:25" ht="15" customHeight="1" outlineLevel="2">
      <c r="A336" s="10" t="str">
        <f>VLOOKUP(D336,'Current OBD'!$B$6:$K$2185,4,0)</f>
        <v>Cowlitz</v>
      </c>
      <c r="B336" s="10" t="str">
        <f>VLOOKUP(D336,'Current OBD'!$B$6:$K$2185,3,0)</f>
        <v>08-404</v>
      </c>
      <c r="C336" s="9" t="str">
        <f>VLOOKUP(D336,'Current OBD'!$B$6:$K$2185,2,0)</f>
        <v>Woodland School District</v>
      </c>
      <c r="D336" s="24">
        <v>661334</v>
      </c>
      <c r="E336" s="9" t="str">
        <f>VLOOKUP(D336,'Current OBD'!$B$6:$K$2185,10,0)</f>
        <v>Woodland High School</v>
      </c>
      <c r="F336" s="11" t="str">
        <f>IF(VLOOKUP(D336,'Current OBD'!$B$6:$AK$2185,23,0)="Yes","PK"," ")</f>
        <v xml:space="preserve"> </v>
      </c>
      <c r="G336" s="11" t="str">
        <f>IF(VLOOKUP(D336,'Current OBD'!$B$6:$AK$2185,24,0)="Yes","K"," ")</f>
        <v xml:space="preserve"> </v>
      </c>
      <c r="H336" s="11" t="str">
        <f>IF(VLOOKUP(D336,'Current OBD'!$B$6:$AK$2185,25,0)="Yes",1," ")</f>
        <v xml:space="preserve"> </v>
      </c>
      <c r="I336" s="11" t="str">
        <f>IF(VLOOKUP(D336,'Current OBD'!$B$6:$AK$2185,26,0)="Yes","2"," ")</f>
        <v xml:space="preserve"> </v>
      </c>
      <c r="J336" s="11" t="str">
        <f>IF(VLOOKUP(D336,'Current OBD'!$B$6:$AK$2185,27,0)="Yes","3"," ")</f>
        <v xml:space="preserve"> </v>
      </c>
      <c r="K336" s="11" t="str">
        <f>IF(VLOOKUP(D336,'Current OBD'!$B$6:$AK$2185,28,0)="Yes","4"," ")</f>
        <v xml:space="preserve"> </v>
      </c>
      <c r="L336" s="11" t="str">
        <f>IF(VLOOKUP(D336,'Current OBD'!$B$6:$AK$2185,29,0)="Yes","5"," ")</f>
        <v xml:space="preserve"> </v>
      </c>
      <c r="M336" s="11" t="str">
        <f>IF(VLOOKUP(D336,'Current OBD'!$B$6:$AK$2185,30,0)="Yes","6"," ")</f>
        <v xml:space="preserve"> </v>
      </c>
      <c r="N336" s="11" t="str">
        <f>IF(VLOOKUP(D336,'Current OBD'!$B$6:$AK$2185,31,0)="Yes","7"," ")</f>
        <v xml:space="preserve"> </v>
      </c>
      <c r="O336" s="11" t="str">
        <f>IF(VLOOKUP(D336,'Current OBD'!$B$6:$AK$2185,32,0)="Yes","8"," ")</f>
        <v xml:space="preserve"> </v>
      </c>
      <c r="P336" s="11" t="str">
        <f>IF(VLOOKUP(D336,'Current OBD'!$B$6:$AK$2185,33,0)="Yes","9"," ")</f>
        <v>9</v>
      </c>
      <c r="Q336" s="11" t="str">
        <f>IF(VLOOKUP(D336,'Current OBD'!$B$6:$AK$2185,34,0)="Yes","10"," ")</f>
        <v>10</v>
      </c>
      <c r="R336" s="11" t="str">
        <f>IF(VLOOKUP(D336,'Current OBD'!$B$6:$AK$2185,35,0)="Yes","11"," ")</f>
        <v>11</v>
      </c>
      <c r="S336" s="11" t="str">
        <f>IF(VLOOKUP(D336,'Current OBD'!$B$6:$AK$2185,36,0)="Yes","12"," ")</f>
        <v>12</v>
      </c>
      <c r="T336" s="13">
        <f>VLOOKUP(D336,Pivot!$B$4:$F$2181,2,0)</f>
        <v>161</v>
      </c>
      <c r="U336" s="13">
        <f>VLOOKUP(D336,Pivot!$B$4:$F$2181,3,0)</f>
        <v>56</v>
      </c>
      <c r="V336" s="13">
        <f>VLOOKUP(D336,Pivot!$B$4:$F$2181,4,0)</f>
        <v>662</v>
      </c>
      <c r="W336" s="46">
        <f>IFERROR(VLOOKUP(D336,Pivot!$B$4:$H$2181,5,0),"")</f>
        <v>0.2432</v>
      </c>
      <c r="X336" s="51">
        <f>IFERROR(VLOOKUP(D336,Pivot!$B$4:$H$2181,6,0),"")</f>
        <v>8.4599999999999995E-2</v>
      </c>
      <c r="Y336" s="46">
        <f>IFERROR(VLOOKUP(D336,Pivot!$B$4:$H$2181,7,0),"")</f>
        <v>0.32779999999999998</v>
      </c>
    </row>
    <row r="337" spans="1:25" ht="15" customHeight="1" outlineLevel="2">
      <c r="A337" s="10" t="str">
        <f>VLOOKUP(D337,'Current OBD'!$B$6:$K$2185,4,0)</f>
        <v>Cowlitz</v>
      </c>
      <c r="B337" s="10" t="str">
        <f>VLOOKUP(D337,'Current OBD'!$B$6:$K$2185,3,0)</f>
        <v>08-404</v>
      </c>
      <c r="C337" s="9" t="str">
        <f>VLOOKUP(D337,'Current OBD'!$B$6:$K$2185,2,0)</f>
        <v>Woodland School District</v>
      </c>
      <c r="D337" s="24">
        <v>661333</v>
      </c>
      <c r="E337" s="9" t="str">
        <f>VLOOKUP(D337,'Current OBD'!$B$6:$K$2185,10,0)</f>
        <v>Woodland Middle School</v>
      </c>
      <c r="F337" s="11" t="str">
        <f>IF(VLOOKUP(D337,'Current OBD'!$B$6:$AK$2185,23,0)="Yes","PK"," ")</f>
        <v xml:space="preserve"> </v>
      </c>
      <c r="G337" s="11" t="str">
        <f>IF(VLOOKUP(D337,'Current OBD'!$B$6:$AK$2185,24,0)="Yes","K"," ")</f>
        <v xml:space="preserve"> </v>
      </c>
      <c r="H337" s="11" t="str">
        <f>IF(VLOOKUP(D337,'Current OBD'!$B$6:$AK$2185,25,0)="Yes",1," ")</f>
        <v xml:space="preserve"> </v>
      </c>
      <c r="I337" s="11" t="str">
        <f>IF(VLOOKUP(D337,'Current OBD'!$B$6:$AK$2185,26,0)="Yes","2"," ")</f>
        <v xml:space="preserve"> </v>
      </c>
      <c r="J337" s="11" t="str">
        <f>IF(VLOOKUP(D337,'Current OBD'!$B$6:$AK$2185,27,0)="Yes","3"," ")</f>
        <v xml:space="preserve"> </v>
      </c>
      <c r="K337" s="11" t="str">
        <f>IF(VLOOKUP(D337,'Current OBD'!$B$6:$AK$2185,28,0)="Yes","4"," ")</f>
        <v xml:space="preserve"> </v>
      </c>
      <c r="L337" s="11" t="str">
        <f>IF(VLOOKUP(D337,'Current OBD'!$B$6:$AK$2185,29,0)="Yes","5"," ")</f>
        <v>5</v>
      </c>
      <c r="M337" s="11" t="str">
        <f>IF(VLOOKUP(D337,'Current OBD'!$B$6:$AK$2185,30,0)="Yes","6"," ")</f>
        <v>6</v>
      </c>
      <c r="N337" s="11" t="str">
        <f>IF(VLOOKUP(D337,'Current OBD'!$B$6:$AK$2185,31,0)="Yes","7"," ")</f>
        <v>7</v>
      </c>
      <c r="O337" s="11" t="str">
        <f>IF(VLOOKUP(D337,'Current OBD'!$B$6:$AK$2185,32,0)="Yes","8"," ")</f>
        <v>8</v>
      </c>
      <c r="P337" s="11" t="str">
        <f>IF(VLOOKUP(D337,'Current OBD'!$B$6:$AK$2185,33,0)="Yes","9"," ")</f>
        <v xml:space="preserve"> </v>
      </c>
      <c r="Q337" s="11" t="str">
        <f>IF(VLOOKUP(D337,'Current OBD'!$B$6:$AK$2185,34,0)="Yes","10"," ")</f>
        <v xml:space="preserve"> </v>
      </c>
      <c r="R337" s="11" t="str">
        <f>IF(VLOOKUP(D337,'Current OBD'!$B$6:$AK$2185,35,0)="Yes","11"," ")</f>
        <v xml:space="preserve"> </v>
      </c>
      <c r="S337" s="11" t="str">
        <f>IF(VLOOKUP(D337,'Current OBD'!$B$6:$AK$2185,36,0)="Yes","12"," ")</f>
        <v xml:space="preserve"> </v>
      </c>
      <c r="T337" s="13">
        <f>VLOOKUP(D337,Pivot!$B$4:$F$2181,2,0)</f>
        <v>260</v>
      </c>
      <c r="U337" s="13">
        <f>VLOOKUP(D337,Pivot!$B$4:$F$2181,3,0)</f>
        <v>88</v>
      </c>
      <c r="V337" s="13">
        <f>VLOOKUP(D337,Pivot!$B$4:$F$2181,4,0)</f>
        <v>859</v>
      </c>
      <c r="W337" s="46">
        <f>IFERROR(VLOOKUP(D337,Pivot!$B$4:$H$2181,5,0),"")</f>
        <v>0.30270000000000002</v>
      </c>
      <c r="X337" s="51">
        <f>IFERROR(VLOOKUP(D337,Pivot!$B$4:$H$2181,6,0),"")</f>
        <v>0.1024</v>
      </c>
      <c r="Y337" s="46">
        <f>IFERROR(VLOOKUP(D337,Pivot!$B$4:$H$2181,7,0),"")</f>
        <v>0.40510000000000002</v>
      </c>
    </row>
    <row r="338" spans="1:25" ht="15" customHeight="1" outlineLevel="2">
      <c r="A338" s="10" t="str">
        <f>VLOOKUP(D338,'Current OBD'!$B$6:$K$2185,4,0)</f>
        <v>Cowlitz</v>
      </c>
      <c r="B338" s="10" t="str">
        <f>VLOOKUP(D338,'Current OBD'!$B$6:$K$2185,3,0)</f>
        <v>08-404</v>
      </c>
      <c r="C338" s="9" t="str">
        <f>VLOOKUP(D338,'Current OBD'!$B$6:$K$2185,2,0)</f>
        <v>Woodland School District</v>
      </c>
      <c r="D338" s="24">
        <v>661330</v>
      </c>
      <c r="E338" s="9" t="str">
        <f>VLOOKUP(D338,'Current OBD'!$B$6:$K$2185,10,0)</f>
        <v>Yale Elementary</v>
      </c>
      <c r="F338" s="11" t="str">
        <f>IF(VLOOKUP(D338,'Current OBD'!$B$6:$AK$2185,23,0)="Yes","PK"," ")</f>
        <v xml:space="preserve"> </v>
      </c>
      <c r="G338" s="11" t="str">
        <f>IF(VLOOKUP(D338,'Current OBD'!$B$6:$AK$2185,24,0)="Yes","K"," ")</f>
        <v>K</v>
      </c>
      <c r="H338" s="11">
        <f>IF(VLOOKUP(D338,'Current OBD'!$B$6:$AK$2185,25,0)="Yes",1," ")</f>
        <v>1</v>
      </c>
      <c r="I338" s="11" t="str">
        <f>IF(VLOOKUP(D338,'Current OBD'!$B$6:$AK$2185,26,0)="Yes","2"," ")</f>
        <v>2</v>
      </c>
      <c r="J338" s="11" t="str">
        <f>IF(VLOOKUP(D338,'Current OBD'!$B$6:$AK$2185,27,0)="Yes","3"," ")</f>
        <v>3</v>
      </c>
      <c r="K338" s="11" t="str">
        <f>IF(VLOOKUP(D338,'Current OBD'!$B$6:$AK$2185,28,0)="Yes","4"," ")</f>
        <v>4</v>
      </c>
      <c r="L338" s="11" t="str">
        <f>IF(VLOOKUP(D338,'Current OBD'!$B$6:$AK$2185,29,0)="Yes","5"," ")</f>
        <v xml:space="preserve"> </v>
      </c>
      <c r="M338" s="11" t="str">
        <f>IF(VLOOKUP(D338,'Current OBD'!$B$6:$AK$2185,30,0)="Yes","6"," ")</f>
        <v xml:space="preserve"> </v>
      </c>
      <c r="N338" s="11" t="str">
        <f>IF(VLOOKUP(D338,'Current OBD'!$B$6:$AK$2185,31,0)="Yes","7"," ")</f>
        <v xml:space="preserve"> </v>
      </c>
      <c r="O338" s="11" t="str">
        <f>IF(VLOOKUP(D338,'Current OBD'!$B$6:$AK$2185,32,0)="Yes","8"," ")</f>
        <v xml:space="preserve"> </v>
      </c>
      <c r="P338" s="11" t="str">
        <f>IF(VLOOKUP(D338,'Current OBD'!$B$6:$AK$2185,33,0)="Yes","9"," ")</f>
        <v xml:space="preserve"> </v>
      </c>
      <c r="Q338" s="11" t="str">
        <f>IF(VLOOKUP(D338,'Current OBD'!$B$6:$AK$2185,34,0)="Yes","10"," ")</f>
        <v xml:space="preserve"> </v>
      </c>
      <c r="R338" s="11" t="str">
        <f>IF(VLOOKUP(D338,'Current OBD'!$B$6:$AK$2185,35,0)="Yes","11"," ")</f>
        <v xml:space="preserve"> </v>
      </c>
      <c r="S338" s="11" t="str">
        <f>IF(VLOOKUP(D338,'Current OBD'!$B$6:$AK$2185,36,0)="Yes","12"," ")</f>
        <v xml:space="preserve"> </v>
      </c>
      <c r="T338" s="13">
        <f>VLOOKUP(D338,Pivot!$B$4:$F$2181,2,0)</f>
        <v>20</v>
      </c>
      <c r="U338" s="13">
        <f>VLOOKUP(D338,Pivot!$B$4:$F$2181,3,0)</f>
        <v>3</v>
      </c>
      <c r="V338" s="13">
        <f>VLOOKUP(D338,Pivot!$B$4:$F$2181,4,0)</f>
        <v>54</v>
      </c>
      <c r="W338" s="46">
        <f>IFERROR(VLOOKUP(D338,Pivot!$B$4:$H$2181,5,0),"")</f>
        <v>0.37040000000000001</v>
      </c>
      <c r="X338" s="51">
        <f>IFERROR(VLOOKUP(D338,Pivot!$B$4:$H$2181,6,0),"")</f>
        <v>5.5599999999999997E-2</v>
      </c>
      <c r="Y338" s="46">
        <f>IFERROR(VLOOKUP(D338,Pivot!$B$4:$H$2181,7,0),"")</f>
        <v>0.4259</v>
      </c>
    </row>
    <row r="339" spans="1:25" ht="15" customHeight="1" outlineLevel="1">
      <c r="A339" s="27"/>
      <c r="B339" s="27"/>
      <c r="C339" s="30" t="s">
        <v>5661</v>
      </c>
      <c r="D339" s="27"/>
      <c r="E339" s="26"/>
      <c r="F339" s="29"/>
      <c r="G339" s="29"/>
      <c r="H339" s="29"/>
      <c r="I339" s="29"/>
      <c r="J339" s="29"/>
      <c r="K339" s="29"/>
      <c r="L339" s="29"/>
      <c r="M339" s="29"/>
      <c r="N339" s="29"/>
      <c r="O339" s="29"/>
      <c r="P339" s="29"/>
      <c r="Q339" s="29"/>
      <c r="R339" s="29"/>
      <c r="S339" s="29"/>
      <c r="T339" s="43">
        <f>SUBTOTAL(9,T334:T338)</f>
        <v>687</v>
      </c>
      <c r="U339" s="43">
        <f>SUBTOTAL(9,U334:U338)</f>
        <v>224</v>
      </c>
      <c r="V339" s="43">
        <f>SUBTOTAL(9,V334:V338)</f>
        <v>2444</v>
      </c>
      <c r="W339" s="47"/>
      <c r="X339" s="52"/>
      <c r="Y339" s="56">
        <f>(T339+U339)/V339</f>
        <v>0.37274959083469722</v>
      </c>
    </row>
    <row r="340" spans="1:25" ht="15" customHeight="1" outlineLevel="2">
      <c r="A340" s="10" t="str">
        <f>VLOOKUP(D340,'Current OBD'!$B$6:$K$2185,4,0)</f>
        <v>Cowlitz</v>
      </c>
      <c r="B340" s="10" t="str">
        <f>VLOOKUP(D340,'Current OBD'!$B$6:$K$2185,3,0)</f>
        <v>08-458</v>
      </c>
      <c r="C340" s="9" t="str">
        <f>VLOOKUP(D340,'Current OBD'!$B$6:$K$2185,2,0)</f>
        <v>Kelso School District</v>
      </c>
      <c r="D340" s="24">
        <v>659055</v>
      </c>
      <c r="E340" s="9" t="str">
        <f>VLOOKUP(D340,'Current OBD'!$B$6:$K$2185,10,0)</f>
        <v>Barnes Elementary School</v>
      </c>
      <c r="F340" s="11" t="str">
        <f>IF(VLOOKUP(D340,'Current OBD'!$B$6:$AK$2185,23,0)="Yes","PK"," ")</f>
        <v>PK</v>
      </c>
      <c r="G340" s="11" t="str">
        <f>IF(VLOOKUP(D340,'Current OBD'!$B$6:$AK$2185,24,0)="Yes","K"," ")</f>
        <v>K</v>
      </c>
      <c r="H340" s="11">
        <f>IF(VLOOKUP(D340,'Current OBD'!$B$6:$AK$2185,25,0)="Yes",1," ")</f>
        <v>1</v>
      </c>
      <c r="I340" s="11" t="str">
        <f>IF(VLOOKUP(D340,'Current OBD'!$B$6:$AK$2185,26,0)="Yes","2"," ")</f>
        <v>2</v>
      </c>
      <c r="J340" s="11" t="str">
        <f>IF(VLOOKUP(D340,'Current OBD'!$B$6:$AK$2185,27,0)="Yes","3"," ")</f>
        <v>3</v>
      </c>
      <c r="K340" s="11" t="str">
        <f>IF(VLOOKUP(D340,'Current OBD'!$B$6:$AK$2185,28,0)="Yes","4"," ")</f>
        <v>4</v>
      </c>
      <c r="L340" s="11" t="str">
        <f>IF(VLOOKUP(D340,'Current OBD'!$B$6:$AK$2185,29,0)="Yes","5"," ")</f>
        <v>5</v>
      </c>
      <c r="M340" s="11" t="str">
        <f>IF(VLOOKUP(D340,'Current OBD'!$B$6:$AK$2185,30,0)="Yes","6"," ")</f>
        <v xml:space="preserve"> </v>
      </c>
      <c r="N340" s="11" t="str">
        <f>IF(VLOOKUP(D340,'Current OBD'!$B$6:$AK$2185,31,0)="Yes","7"," ")</f>
        <v xml:space="preserve"> </v>
      </c>
      <c r="O340" s="11" t="str">
        <f>IF(VLOOKUP(D340,'Current OBD'!$B$6:$AK$2185,32,0)="Yes","8"," ")</f>
        <v xml:space="preserve"> </v>
      </c>
      <c r="P340" s="11" t="str">
        <f>IF(VLOOKUP(D340,'Current OBD'!$B$6:$AK$2185,33,0)="Yes","9"," ")</f>
        <v xml:space="preserve"> </v>
      </c>
      <c r="Q340" s="11" t="str">
        <f>IF(VLOOKUP(D340,'Current OBD'!$B$6:$AK$2185,34,0)="Yes","10"," ")</f>
        <v xml:space="preserve"> </v>
      </c>
      <c r="R340" s="11" t="str">
        <f>IF(VLOOKUP(D340,'Current OBD'!$B$6:$AK$2185,35,0)="Yes","11"," ")</f>
        <v xml:space="preserve"> </v>
      </c>
      <c r="S340" s="11" t="str">
        <f>IF(VLOOKUP(D340,'Current OBD'!$B$6:$AK$2185,36,0)="Yes","12"," ")</f>
        <v xml:space="preserve"> </v>
      </c>
      <c r="T340" s="13">
        <f>VLOOKUP(D340,Pivot!$B$4:$F$2181,2,0)</f>
        <v>366</v>
      </c>
      <c r="U340" s="13">
        <f>VLOOKUP(D340,Pivot!$B$4:$F$2181,3,0)</f>
        <v>0</v>
      </c>
      <c r="V340" s="13">
        <f>VLOOKUP(D340,Pivot!$B$4:$F$2181,4,0)</f>
        <v>366</v>
      </c>
      <c r="W340" s="46">
        <f>IFERROR(VLOOKUP(D340,Pivot!$B$4:$H$2181,5,0),"")</f>
        <v>1</v>
      </c>
      <c r="X340" s="51">
        <f>IFERROR(VLOOKUP(D340,Pivot!$B$4:$H$2181,6,0),"")</f>
        <v>0</v>
      </c>
      <c r="Y340" s="46">
        <f>IFERROR(VLOOKUP(D340,Pivot!$B$4:$H$2181,7,0),"")</f>
        <v>1</v>
      </c>
    </row>
    <row r="341" spans="1:25" ht="15" customHeight="1" outlineLevel="2">
      <c r="A341" s="10" t="str">
        <f>VLOOKUP(D341,'Current OBD'!$B$6:$K$2185,4,0)</f>
        <v>Cowlitz</v>
      </c>
      <c r="B341" s="10" t="str">
        <f>VLOOKUP(D341,'Current OBD'!$B$6:$K$2185,3,0)</f>
        <v>08-458</v>
      </c>
      <c r="C341" s="9" t="str">
        <f>VLOOKUP(D341,'Current OBD'!$B$6:$K$2185,2,0)</f>
        <v>Kelso School District</v>
      </c>
      <c r="D341" s="24">
        <v>661499</v>
      </c>
      <c r="E341" s="9" t="str">
        <f>VLOOKUP(D341,'Current OBD'!$B$6:$K$2185,10,0)</f>
        <v>Butler Acres Elementary</v>
      </c>
      <c r="F341" s="11" t="str">
        <f>IF(VLOOKUP(D341,'Current OBD'!$B$6:$AK$2185,23,0)="Yes","PK"," ")</f>
        <v>PK</v>
      </c>
      <c r="G341" s="11" t="str">
        <f>IF(VLOOKUP(D341,'Current OBD'!$B$6:$AK$2185,24,0)="Yes","K"," ")</f>
        <v>K</v>
      </c>
      <c r="H341" s="11">
        <f>IF(VLOOKUP(D341,'Current OBD'!$B$6:$AK$2185,25,0)="Yes",1," ")</f>
        <v>1</v>
      </c>
      <c r="I341" s="11" t="str">
        <f>IF(VLOOKUP(D341,'Current OBD'!$B$6:$AK$2185,26,0)="Yes","2"," ")</f>
        <v>2</v>
      </c>
      <c r="J341" s="11" t="str">
        <f>IF(VLOOKUP(D341,'Current OBD'!$B$6:$AK$2185,27,0)="Yes","3"," ")</f>
        <v>3</v>
      </c>
      <c r="K341" s="11" t="str">
        <f>IF(VLOOKUP(D341,'Current OBD'!$B$6:$AK$2185,28,0)="Yes","4"," ")</f>
        <v>4</v>
      </c>
      <c r="L341" s="11" t="str">
        <f>IF(VLOOKUP(D341,'Current OBD'!$B$6:$AK$2185,29,0)="Yes","5"," ")</f>
        <v>5</v>
      </c>
      <c r="M341" s="11" t="str">
        <f>IF(VLOOKUP(D341,'Current OBD'!$B$6:$AK$2185,30,0)="Yes","6"," ")</f>
        <v xml:space="preserve"> </v>
      </c>
      <c r="N341" s="11" t="str">
        <f>IF(VLOOKUP(D341,'Current OBD'!$B$6:$AK$2185,31,0)="Yes","7"," ")</f>
        <v xml:space="preserve"> </v>
      </c>
      <c r="O341" s="11" t="str">
        <f>IF(VLOOKUP(D341,'Current OBD'!$B$6:$AK$2185,32,0)="Yes","8"," ")</f>
        <v xml:space="preserve"> </v>
      </c>
      <c r="P341" s="11" t="str">
        <f>IF(VLOOKUP(D341,'Current OBD'!$B$6:$AK$2185,33,0)="Yes","9"," ")</f>
        <v xml:space="preserve"> </v>
      </c>
      <c r="Q341" s="11" t="str">
        <f>IF(VLOOKUP(D341,'Current OBD'!$B$6:$AK$2185,34,0)="Yes","10"," ")</f>
        <v xml:space="preserve"> </v>
      </c>
      <c r="R341" s="11" t="str">
        <f>IF(VLOOKUP(D341,'Current OBD'!$B$6:$AK$2185,35,0)="Yes","11"," ")</f>
        <v xml:space="preserve"> </v>
      </c>
      <c r="S341" s="11" t="str">
        <f>IF(VLOOKUP(D341,'Current OBD'!$B$6:$AK$2185,36,0)="Yes","12"," ")</f>
        <v xml:space="preserve"> </v>
      </c>
      <c r="T341" s="13">
        <f>VLOOKUP(D341,Pivot!$B$4:$F$2181,2,0)</f>
        <v>278</v>
      </c>
      <c r="U341" s="13">
        <f>VLOOKUP(D341,Pivot!$B$4:$F$2181,3,0)</f>
        <v>0</v>
      </c>
      <c r="V341" s="13">
        <f>VLOOKUP(D341,Pivot!$B$4:$F$2181,4,0)</f>
        <v>408</v>
      </c>
      <c r="W341" s="46">
        <f>IFERROR(VLOOKUP(D341,Pivot!$B$4:$H$2181,5,0),"")</f>
        <v>0.68140000000000001</v>
      </c>
      <c r="X341" s="51">
        <f>IFERROR(VLOOKUP(D341,Pivot!$B$4:$H$2181,6,0),"")</f>
        <v>0</v>
      </c>
      <c r="Y341" s="46">
        <f>IFERROR(VLOOKUP(D341,Pivot!$B$4:$H$2181,7,0),"")</f>
        <v>0.68140000000000001</v>
      </c>
    </row>
    <row r="342" spans="1:25" ht="15" customHeight="1" outlineLevel="2">
      <c r="A342" s="10" t="str">
        <f>VLOOKUP(D342,'Current OBD'!$B$6:$K$2185,4,0)</f>
        <v>Cowlitz</v>
      </c>
      <c r="B342" s="10" t="str">
        <f>VLOOKUP(D342,'Current OBD'!$B$6:$K$2185,3,0)</f>
        <v>08-458</v>
      </c>
      <c r="C342" s="9" t="str">
        <f>VLOOKUP(D342,'Current OBD'!$B$6:$K$2185,2,0)</f>
        <v>Kelso School District</v>
      </c>
      <c r="D342" s="24">
        <v>661491</v>
      </c>
      <c r="E342" s="9" t="str">
        <f>VLOOKUP(D342,'Current OBD'!$B$6:$K$2185,10,0)</f>
        <v>Carrolls Elementary</v>
      </c>
      <c r="F342" s="11" t="str">
        <f>IF(VLOOKUP(D342,'Current OBD'!$B$6:$AK$2185,23,0)="Yes","PK"," ")</f>
        <v xml:space="preserve"> </v>
      </c>
      <c r="G342" s="11" t="str">
        <f>IF(VLOOKUP(D342,'Current OBD'!$B$6:$AK$2185,24,0)="Yes","K"," ")</f>
        <v>K</v>
      </c>
      <c r="H342" s="11">
        <f>IF(VLOOKUP(D342,'Current OBD'!$B$6:$AK$2185,25,0)="Yes",1," ")</f>
        <v>1</v>
      </c>
      <c r="I342" s="11" t="str">
        <f>IF(VLOOKUP(D342,'Current OBD'!$B$6:$AK$2185,26,0)="Yes","2"," ")</f>
        <v>2</v>
      </c>
      <c r="J342" s="11" t="str">
        <f>IF(VLOOKUP(D342,'Current OBD'!$B$6:$AK$2185,27,0)="Yes","3"," ")</f>
        <v>3</v>
      </c>
      <c r="K342" s="11" t="str">
        <f>IF(VLOOKUP(D342,'Current OBD'!$B$6:$AK$2185,28,0)="Yes","4"," ")</f>
        <v>4</v>
      </c>
      <c r="L342" s="11" t="str">
        <f>IF(VLOOKUP(D342,'Current OBD'!$B$6:$AK$2185,29,0)="Yes","5"," ")</f>
        <v>5</v>
      </c>
      <c r="M342" s="11" t="str">
        <f>IF(VLOOKUP(D342,'Current OBD'!$B$6:$AK$2185,30,0)="Yes","6"," ")</f>
        <v xml:space="preserve"> </v>
      </c>
      <c r="N342" s="11" t="str">
        <f>IF(VLOOKUP(D342,'Current OBD'!$B$6:$AK$2185,31,0)="Yes","7"," ")</f>
        <v xml:space="preserve"> </v>
      </c>
      <c r="O342" s="11" t="str">
        <f>IF(VLOOKUP(D342,'Current OBD'!$B$6:$AK$2185,32,0)="Yes","8"," ")</f>
        <v xml:space="preserve"> </v>
      </c>
      <c r="P342" s="11" t="str">
        <f>IF(VLOOKUP(D342,'Current OBD'!$B$6:$AK$2185,33,0)="Yes","9"," ")</f>
        <v xml:space="preserve"> </v>
      </c>
      <c r="Q342" s="11" t="str">
        <f>IF(VLOOKUP(D342,'Current OBD'!$B$6:$AK$2185,34,0)="Yes","10"," ")</f>
        <v xml:space="preserve"> </v>
      </c>
      <c r="R342" s="11" t="str">
        <f>IF(VLOOKUP(D342,'Current OBD'!$B$6:$AK$2185,35,0)="Yes","11"," ")</f>
        <v xml:space="preserve"> </v>
      </c>
      <c r="S342" s="11" t="str">
        <f>IF(VLOOKUP(D342,'Current OBD'!$B$6:$AK$2185,36,0)="Yes","12"," ")</f>
        <v xml:space="preserve"> </v>
      </c>
      <c r="T342" s="13">
        <f>VLOOKUP(D342,Pivot!$B$4:$F$2181,2,0)</f>
        <v>61</v>
      </c>
      <c r="U342" s="13">
        <f>VLOOKUP(D342,Pivot!$B$4:$F$2181,3,0)</f>
        <v>0</v>
      </c>
      <c r="V342" s="13">
        <f>VLOOKUP(D342,Pivot!$B$4:$F$2181,4,0)</f>
        <v>108</v>
      </c>
      <c r="W342" s="46">
        <f>IFERROR(VLOOKUP(D342,Pivot!$B$4:$H$2181,5,0),"")</f>
        <v>0.56479999999999997</v>
      </c>
      <c r="X342" s="51">
        <f>IFERROR(VLOOKUP(D342,Pivot!$B$4:$H$2181,6,0),"")</f>
        <v>0</v>
      </c>
      <c r="Y342" s="46">
        <f>IFERROR(VLOOKUP(D342,Pivot!$B$4:$H$2181,7,0),"")</f>
        <v>0.56479999999999997</v>
      </c>
    </row>
    <row r="343" spans="1:25" ht="15" customHeight="1" outlineLevel="2">
      <c r="A343" s="10" t="str">
        <f>VLOOKUP(D343,'Current OBD'!$B$6:$K$2185,4,0)</f>
        <v>Cowlitz</v>
      </c>
      <c r="B343" s="10" t="str">
        <f>VLOOKUP(D343,'Current OBD'!$B$6:$K$2185,3,0)</f>
        <v>08-458</v>
      </c>
      <c r="C343" s="9" t="str">
        <f>VLOOKUP(D343,'Current OBD'!$B$6:$K$2185,2,0)</f>
        <v>Kelso School District</v>
      </c>
      <c r="D343" s="24">
        <v>665411</v>
      </c>
      <c r="E343" s="9" t="str">
        <f>VLOOKUP(D343,'Current OBD'!$B$6:$K$2185,10,0)</f>
        <v>Coweeman Jr. High</v>
      </c>
      <c r="F343" s="11" t="str">
        <f>IF(VLOOKUP(D343,'Current OBD'!$B$6:$AK$2185,23,0)="Yes","PK"," ")</f>
        <v xml:space="preserve"> </v>
      </c>
      <c r="G343" s="11" t="str">
        <f>IF(VLOOKUP(D343,'Current OBD'!$B$6:$AK$2185,24,0)="Yes","K"," ")</f>
        <v xml:space="preserve"> </v>
      </c>
      <c r="H343" s="11" t="str">
        <f>IF(VLOOKUP(D343,'Current OBD'!$B$6:$AK$2185,25,0)="Yes",1," ")</f>
        <v xml:space="preserve"> </v>
      </c>
      <c r="I343" s="11" t="str">
        <f>IF(VLOOKUP(D343,'Current OBD'!$B$6:$AK$2185,26,0)="Yes","2"," ")</f>
        <v xml:space="preserve"> </v>
      </c>
      <c r="J343" s="11" t="str">
        <f>IF(VLOOKUP(D343,'Current OBD'!$B$6:$AK$2185,27,0)="Yes","3"," ")</f>
        <v xml:space="preserve"> </v>
      </c>
      <c r="K343" s="11" t="str">
        <f>IF(VLOOKUP(D343,'Current OBD'!$B$6:$AK$2185,28,0)="Yes","4"," ")</f>
        <v xml:space="preserve"> </v>
      </c>
      <c r="L343" s="11" t="str">
        <f>IF(VLOOKUP(D343,'Current OBD'!$B$6:$AK$2185,29,0)="Yes","5"," ")</f>
        <v xml:space="preserve"> </v>
      </c>
      <c r="M343" s="11" t="str">
        <f>IF(VLOOKUP(D343,'Current OBD'!$B$6:$AK$2185,30,0)="Yes","6"," ")</f>
        <v>6</v>
      </c>
      <c r="N343" s="11" t="str">
        <f>IF(VLOOKUP(D343,'Current OBD'!$B$6:$AK$2185,31,0)="Yes","7"," ")</f>
        <v>7</v>
      </c>
      <c r="O343" s="11" t="str">
        <f>IF(VLOOKUP(D343,'Current OBD'!$B$6:$AK$2185,32,0)="Yes","8"," ")</f>
        <v>8</v>
      </c>
      <c r="P343" s="11" t="str">
        <f>IF(VLOOKUP(D343,'Current OBD'!$B$6:$AK$2185,33,0)="Yes","9"," ")</f>
        <v xml:space="preserve"> </v>
      </c>
      <c r="Q343" s="11" t="str">
        <f>IF(VLOOKUP(D343,'Current OBD'!$B$6:$AK$2185,34,0)="Yes","10"," ")</f>
        <v xml:space="preserve"> </v>
      </c>
      <c r="R343" s="11" t="str">
        <f>IF(VLOOKUP(D343,'Current OBD'!$B$6:$AK$2185,35,0)="Yes","11"," ")</f>
        <v xml:space="preserve"> </v>
      </c>
      <c r="S343" s="11" t="str">
        <f>IF(VLOOKUP(D343,'Current OBD'!$B$6:$AK$2185,36,0)="Yes","12"," ")</f>
        <v xml:space="preserve"> </v>
      </c>
      <c r="T343" s="13">
        <f>VLOOKUP(D343,Pivot!$B$4:$F$2181,2,0)</f>
        <v>394</v>
      </c>
      <c r="U343" s="13">
        <f>VLOOKUP(D343,Pivot!$B$4:$F$2181,3,0)</f>
        <v>0</v>
      </c>
      <c r="V343" s="13">
        <f>VLOOKUP(D343,Pivot!$B$4:$F$2181,4,0)</f>
        <v>571</v>
      </c>
      <c r="W343" s="46">
        <f>IFERROR(VLOOKUP(D343,Pivot!$B$4:$H$2181,5,0),"")</f>
        <v>0.69</v>
      </c>
      <c r="X343" s="51">
        <f>IFERROR(VLOOKUP(D343,Pivot!$B$4:$H$2181,6,0),"")</f>
        <v>0</v>
      </c>
      <c r="Y343" s="46">
        <f>IFERROR(VLOOKUP(D343,Pivot!$B$4:$H$2181,7,0),"")</f>
        <v>0.69</v>
      </c>
    </row>
    <row r="344" spans="1:25" ht="15" customHeight="1" outlineLevel="2">
      <c r="A344" s="10" t="str">
        <f>VLOOKUP(D344,'Current OBD'!$B$6:$K$2185,4,0)</f>
        <v>Cowlitz</v>
      </c>
      <c r="B344" s="10" t="str">
        <f>VLOOKUP(D344,'Current OBD'!$B$6:$K$2185,3,0)</f>
        <v>08-458</v>
      </c>
      <c r="C344" s="9" t="str">
        <f>VLOOKUP(D344,'Current OBD'!$B$6:$K$2185,2,0)</f>
        <v>Kelso School District</v>
      </c>
      <c r="D344" s="24">
        <v>661496</v>
      </c>
      <c r="E344" s="9" t="str">
        <f>VLOOKUP(D344,'Current OBD'!$B$6:$K$2185,10,0)</f>
        <v>Huntington Jr High</v>
      </c>
      <c r="F344" s="11" t="str">
        <f>IF(VLOOKUP(D344,'Current OBD'!$B$6:$AK$2185,23,0)="Yes","PK"," ")</f>
        <v xml:space="preserve"> </v>
      </c>
      <c r="G344" s="11" t="str">
        <f>IF(VLOOKUP(D344,'Current OBD'!$B$6:$AK$2185,24,0)="Yes","K"," ")</f>
        <v xml:space="preserve"> </v>
      </c>
      <c r="H344" s="11" t="str">
        <f>IF(VLOOKUP(D344,'Current OBD'!$B$6:$AK$2185,25,0)="Yes",1," ")</f>
        <v xml:space="preserve"> </v>
      </c>
      <c r="I344" s="11" t="str">
        <f>IF(VLOOKUP(D344,'Current OBD'!$B$6:$AK$2185,26,0)="Yes","2"," ")</f>
        <v xml:space="preserve"> </v>
      </c>
      <c r="J344" s="11" t="str">
        <f>IF(VLOOKUP(D344,'Current OBD'!$B$6:$AK$2185,27,0)="Yes","3"," ")</f>
        <v xml:space="preserve"> </v>
      </c>
      <c r="K344" s="11" t="str">
        <f>IF(VLOOKUP(D344,'Current OBD'!$B$6:$AK$2185,28,0)="Yes","4"," ")</f>
        <v xml:space="preserve"> </v>
      </c>
      <c r="L344" s="11" t="str">
        <f>IF(VLOOKUP(D344,'Current OBD'!$B$6:$AK$2185,29,0)="Yes","5"," ")</f>
        <v xml:space="preserve"> </v>
      </c>
      <c r="M344" s="11" t="str">
        <f>IF(VLOOKUP(D344,'Current OBD'!$B$6:$AK$2185,30,0)="Yes","6"," ")</f>
        <v>6</v>
      </c>
      <c r="N344" s="11" t="str">
        <f>IF(VLOOKUP(D344,'Current OBD'!$B$6:$AK$2185,31,0)="Yes","7"," ")</f>
        <v>7</v>
      </c>
      <c r="O344" s="11" t="str">
        <f>IF(VLOOKUP(D344,'Current OBD'!$B$6:$AK$2185,32,0)="Yes","8"," ")</f>
        <v>8</v>
      </c>
      <c r="P344" s="11" t="str">
        <f>IF(VLOOKUP(D344,'Current OBD'!$B$6:$AK$2185,33,0)="Yes","9"," ")</f>
        <v xml:space="preserve"> </v>
      </c>
      <c r="Q344" s="11" t="str">
        <f>IF(VLOOKUP(D344,'Current OBD'!$B$6:$AK$2185,34,0)="Yes","10"," ")</f>
        <v xml:space="preserve"> </v>
      </c>
      <c r="R344" s="11" t="str">
        <f>IF(VLOOKUP(D344,'Current OBD'!$B$6:$AK$2185,35,0)="Yes","11"," ")</f>
        <v xml:space="preserve"> </v>
      </c>
      <c r="S344" s="11" t="str">
        <f>IF(VLOOKUP(D344,'Current OBD'!$B$6:$AK$2185,36,0)="Yes","12"," ")</f>
        <v xml:space="preserve"> </v>
      </c>
      <c r="T344" s="13">
        <f>VLOOKUP(D344,Pivot!$B$4:$F$2181,2,0)</f>
        <v>445</v>
      </c>
      <c r="U344" s="13">
        <f>VLOOKUP(D344,Pivot!$B$4:$F$2181,3,0)</f>
        <v>0</v>
      </c>
      <c r="V344" s="13">
        <f>VLOOKUP(D344,Pivot!$B$4:$F$2181,4,0)</f>
        <v>545</v>
      </c>
      <c r="W344" s="46">
        <f>IFERROR(VLOOKUP(D344,Pivot!$B$4:$H$2181,5,0),"")</f>
        <v>0.8165</v>
      </c>
      <c r="X344" s="51">
        <f>IFERROR(VLOOKUP(D344,Pivot!$B$4:$H$2181,6,0),"")</f>
        <v>0</v>
      </c>
      <c r="Y344" s="46">
        <f>IFERROR(VLOOKUP(D344,Pivot!$B$4:$H$2181,7,0),"")</f>
        <v>0.8165</v>
      </c>
    </row>
    <row r="345" spans="1:25" ht="15" customHeight="1" outlineLevel="2">
      <c r="A345" s="10" t="str">
        <f>VLOOKUP(D345,'Current OBD'!$B$6:$K$2185,4,0)</f>
        <v>Cowlitz</v>
      </c>
      <c r="B345" s="10" t="str">
        <f>VLOOKUP(D345,'Current OBD'!$B$6:$K$2185,3,0)</f>
        <v>08-458</v>
      </c>
      <c r="C345" s="9" t="str">
        <f>VLOOKUP(D345,'Current OBD'!$B$6:$K$2185,2,0)</f>
        <v>Kelso School District</v>
      </c>
      <c r="D345" s="24">
        <v>659057</v>
      </c>
      <c r="E345" s="9" t="str">
        <f>VLOOKUP(D345,'Current OBD'!$B$6:$K$2185,10,0)</f>
        <v>Kelso High School</v>
      </c>
      <c r="F345" s="11" t="str">
        <f>IF(VLOOKUP(D345,'Current OBD'!$B$6:$AK$2185,23,0)="Yes","PK"," ")</f>
        <v xml:space="preserve"> </v>
      </c>
      <c r="G345" s="11" t="str">
        <f>IF(VLOOKUP(D345,'Current OBD'!$B$6:$AK$2185,24,0)="Yes","K"," ")</f>
        <v xml:space="preserve"> </v>
      </c>
      <c r="H345" s="11" t="str">
        <f>IF(VLOOKUP(D345,'Current OBD'!$B$6:$AK$2185,25,0)="Yes",1," ")</f>
        <v xml:space="preserve"> </v>
      </c>
      <c r="I345" s="11" t="str">
        <f>IF(VLOOKUP(D345,'Current OBD'!$B$6:$AK$2185,26,0)="Yes","2"," ")</f>
        <v xml:space="preserve"> </v>
      </c>
      <c r="J345" s="11" t="str">
        <f>IF(VLOOKUP(D345,'Current OBD'!$B$6:$AK$2185,27,0)="Yes","3"," ")</f>
        <v xml:space="preserve"> </v>
      </c>
      <c r="K345" s="11" t="str">
        <f>IF(VLOOKUP(D345,'Current OBD'!$B$6:$AK$2185,28,0)="Yes","4"," ")</f>
        <v xml:space="preserve"> </v>
      </c>
      <c r="L345" s="11" t="str">
        <f>IF(VLOOKUP(D345,'Current OBD'!$B$6:$AK$2185,29,0)="Yes","5"," ")</f>
        <v xml:space="preserve"> </v>
      </c>
      <c r="M345" s="11" t="str">
        <f>IF(VLOOKUP(D345,'Current OBD'!$B$6:$AK$2185,30,0)="Yes","6"," ")</f>
        <v xml:space="preserve"> </v>
      </c>
      <c r="N345" s="11" t="str">
        <f>IF(VLOOKUP(D345,'Current OBD'!$B$6:$AK$2185,31,0)="Yes","7"," ")</f>
        <v xml:space="preserve"> </v>
      </c>
      <c r="O345" s="11" t="str">
        <f>IF(VLOOKUP(D345,'Current OBD'!$B$6:$AK$2185,32,0)="Yes","8"," ")</f>
        <v xml:space="preserve"> </v>
      </c>
      <c r="P345" s="11" t="str">
        <f>IF(VLOOKUP(D345,'Current OBD'!$B$6:$AK$2185,33,0)="Yes","9"," ")</f>
        <v>9</v>
      </c>
      <c r="Q345" s="11" t="str">
        <f>IF(VLOOKUP(D345,'Current OBD'!$B$6:$AK$2185,34,0)="Yes","10"," ")</f>
        <v>10</v>
      </c>
      <c r="R345" s="11" t="str">
        <f>IF(VLOOKUP(D345,'Current OBD'!$B$6:$AK$2185,35,0)="Yes","11"," ")</f>
        <v>11</v>
      </c>
      <c r="S345" s="11" t="str">
        <f>IF(VLOOKUP(D345,'Current OBD'!$B$6:$AK$2185,36,0)="Yes","12"," ")</f>
        <v>12</v>
      </c>
      <c r="T345" s="13">
        <f>VLOOKUP(D345,Pivot!$B$4:$F$2181,2,0)</f>
        <v>941</v>
      </c>
      <c r="U345" s="13">
        <f>VLOOKUP(D345,Pivot!$B$4:$F$2181,3,0)</f>
        <v>0</v>
      </c>
      <c r="V345" s="13">
        <f>VLOOKUP(D345,Pivot!$B$4:$F$2181,4,0)</f>
        <v>1471</v>
      </c>
      <c r="W345" s="46">
        <f>IFERROR(VLOOKUP(D345,Pivot!$B$4:$H$2181,5,0),"")</f>
        <v>0.63970000000000005</v>
      </c>
      <c r="X345" s="51">
        <f>IFERROR(VLOOKUP(D345,Pivot!$B$4:$H$2181,6,0),"")</f>
        <v>0</v>
      </c>
      <c r="Y345" s="46">
        <f>IFERROR(VLOOKUP(D345,Pivot!$B$4:$H$2181,7,0),"")</f>
        <v>0.63970000000000005</v>
      </c>
    </row>
    <row r="346" spans="1:25" ht="15" customHeight="1" outlineLevel="2">
      <c r="A346" s="10" t="str">
        <f>VLOOKUP(D346,'Current OBD'!$B$6:$K$2185,4,0)</f>
        <v>Cowlitz</v>
      </c>
      <c r="B346" s="10" t="str">
        <f>VLOOKUP(D346,'Current OBD'!$B$6:$K$2185,3,0)</f>
        <v>08-458</v>
      </c>
      <c r="C346" s="9" t="str">
        <f>VLOOKUP(D346,'Current OBD'!$B$6:$K$2185,2,0)</f>
        <v>Kelso School District</v>
      </c>
      <c r="D346" s="24">
        <v>686643</v>
      </c>
      <c r="E346" s="9" t="str">
        <f>VLOOKUP(D346,'Current OBD'!$B$6:$K$2185,10,0)</f>
        <v>Lexington Elementary</v>
      </c>
      <c r="F346" s="11" t="str">
        <f>IF(VLOOKUP(D346,'Current OBD'!$B$6:$AK$2185,23,0)="Yes","PK"," ")</f>
        <v xml:space="preserve"> </v>
      </c>
      <c r="G346" s="11" t="str">
        <f>IF(VLOOKUP(D346,'Current OBD'!$B$6:$AK$2185,24,0)="Yes","K"," ")</f>
        <v>K</v>
      </c>
      <c r="H346" s="11">
        <f>IF(VLOOKUP(D346,'Current OBD'!$B$6:$AK$2185,25,0)="Yes",1," ")</f>
        <v>1</v>
      </c>
      <c r="I346" s="11" t="str">
        <f>IF(VLOOKUP(D346,'Current OBD'!$B$6:$AK$2185,26,0)="Yes","2"," ")</f>
        <v>2</v>
      </c>
      <c r="J346" s="11" t="str">
        <f>IF(VLOOKUP(D346,'Current OBD'!$B$6:$AK$2185,27,0)="Yes","3"," ")</f>
        <v>3</v>
      </c>
      <c r="K346" s="11" t="str">
        <f>IF(VLOOKUP(D346,'Current OBD'!$B$6:$AK$2185,28,0)="Yes","4"," ")</f>
        <v>4</v>
      </c>
      <c r="L346" s="11" t="str">
        <f>IF(VLOOKUP(D346,'Current OBD'!$B$6:$AK$2185,29,0)="Yes","5"," ")</f>
        <v>5</v>
      </c>
      <c r="M346" s="11" t="str">
        <f>IF(VLOOKUP(D346,'Current OBD'!$B$6:$AK$2185,30,0)="Yes","6"," ")</f>
        <v xml:space="preserve"> </v>
      </c>
      <c r="N346" s="11" t="str">
        <f>IF(VLOOKUP(D346,'Current OBD'!$B$6:$AK$2185,31,0)="Yes","7"," ")</f>
        <v xml:space="preserve"> </v>
      </c>
      <c r="O346" s="11" t="str">
        <f>IF(VLOOKUP(D346,'Current OBD'!$B$6:$AK$2185,32,0)="Yes","8"," ")</f>
        <v xml:space="preserve"> </v>
      </c>
      <c r="P346" s="11" t="str">
        <f>IF(VLOOKUP(D346,'Current OBD'!$B$6:$AK$2185,33,0)="Yes","9"," ")</f>
        <v xml:space="preserve"> </v>
      </c>
      <c r="Q346" s="11" t="str">
        <f>IF(VLOOKUP(D346,'Current OBD'!$B$6:$AK$2185,34,0)="Yes","10"," ")</f>
        <v xml:space="preserve"> </v>
      </c>
      <c r="R346" s="11" t="str">
        <f>IF(VLOOKUP(D346,'Current OBD'!$B$6:$AK$2185,35,0)="Yes","11"," ")</f>
        <v xml:space="preserve"> </v>
      </c>
      <c r="S346" s="11" t="str">
        <f>IF(VLOOKUP(D346,'Current OBD'!$B$6:$AK$2185,36,0)="Yes","12"," ")</f>
        <v xml:space="preserve"> </v>
      </c>
      <c r="T346" s="13">
        <f>VLOOKUP(D346,Pivot!$B$4:$F$2181,2,0)</f>
        <v>583</v>
      </c>
      <c r="U346" s="13">
        <f>VLOOKUP(D346,Pivot!$B$4:$F$2181,3,0)</f>
        <v>0</v>
      </c>
      <c r="V346" s="13">
        <f>VLOOKUP(D346,Pivot!$B$4:$F$2181,4,0)</f>
        <v>802</v>
      </c>
      <c r="W346" s="46">
        <f>IFERROR(VLOOKUP(D346,Pivot!$B$4:$H$2181,5,0),"")</f>
        <v>0.72689999999999999</v>
      </c>
      <c r="X346" s="51">
        <f>IFERROR(VLOOKUP(D346,Pivot!$B$4:$H$2181,6,0),"")</f>
        <v>0</v>
      </c>
      <c r="Y346" s="46">
        <f>IFERROR(VLOOKUP(D346,Pivot!$B$4:$H$2181,7,0),"")</f>
        <v>0.72689999999999999</v>
      </c>
    </row>
    <row r="347" spans="1:25" ht="15" customHeight="1" outlineLevel="2">
      <c r="A347" s="10" t="str">
        <f>VLOOKUP(D347,'Current OBD'!$B$6:$K$2185,4,0)</f>
        <v>Cowlitz</v>
      </c>
      <c r="B347" s="10" t="str">
        <f>VLOOKUP(D347,'Current OBD'!$B$6:$K$2185,3,0)</f>
        <v>08-458</v>
      </c>
      <c r="C347" s="9" t="str">
        <f>VLOOKUP(D347,'Current OBD'!$B$6:$K$2185,2,0)</f>
        <v>Kelso School District</v>
      </c>
      <c r="D347" s="24">
        <v>661493</v>
      </c>
      <c r="E347" s="9" t="str">
        <f>VLOOKUP(D347,'Current OBD'!$B$6:$K$2185,10,0)</f>
        <v>Rose Valley Elementary</v>
      </c>
      <c r="F347" s="11" t="str">
        <f>IF(VLOOKUP(D347,'Current OBD'!$B$6:$AK$2185,23,0)="Yes","PK"," ")</f>
        <v xml:space="preserve"> </v>
      </c>
      <c r="G347" s="11" t="str">
        <f>IF(VLOOKUP(D347,'Current OBD'!$B$6:$AK$2185,24,0)="Yes","K"," ")</f>
        <v>K</v>
      </c>
      <c r="H347" s="11">
        <f>IF(VLOOKUP(D347,'Current OBD'!$B$6:$AK$2185,25,0)="Yes",1," ")</f>
        <v>1</v>
      </c>
      <c r="I347" s="11" t="str">
        <f>IF(VLOOKUP(D347,'Current OBD'!$B$6:$AK$2185,26,0)="Yes","2"," ")</f>
        <v>2</v>
      </c>
      <c r="J347" s="11" t="str">
        <f>IF(VLOOKUP(D347,'Current OBD'!$B$6:$AK$2185,27,0)="Yes","3"," ")</f>
        <v>3</v>
      </c>
      <c r="K347" s="11" t="str">
        <f>IF(VLOOKUP(D347,'Current OBD'!$B$6:$AK$2185,28,0)="Yes","4"," ")</f>
        <v>4</v>
      </c>
      <c r="L347" s="11" t="str">
        <f>IF(VLOOKUP(D347,'Current OBD'!$B$6:$AK$2185,29,0)="Yes","5"," ")</f>
        <v>5</v>
      </c>
      <c r="M347" s="11" t="str">
        <f>IF(VLOOKUP(D347,'Current OBD'!$B$6:$AK$2185,30,0)="Yes","6"," ")</f>
        <v xml:space="preserve"> </v>
      </c>
      <c r="N347" s="11" t="str">
        <f>IF(VLOOKUP(D347,'Current OBD'!$B$6:$AK$2185,31,0)="Yes","7"," ")</f>
        <v xml:space="preserve"> </v>
      </c>
      <c r="O347" s="11" t="str">
        <f>IF(VLOOKUP(D347,'Current OBD'!$B$6:$AK$2185,32,0)="Yes","8"," ")</f>
        <v xml:space="preserve"> </v>
      </c>
      <c r="P347" s="11" t="str">
        <f>IF(VLOOKUP(D347,'Current OBD'!$B$6:$AK$2185,33,0)="Yes","9"," ")</f>
        <v xml:space="preserve"> </v>
      </c>
      <c r="Q347" s="11" t="str">
        <f>IF(VLOOKUP(D347,'Current OBD'!$B$6:$AK$2185,34,0)="Yes","10"," ")</f>
        <v xml:space="preserve"> </v>
      </c>
      <c r="R347" s="11" t="str">
        <f>IF(VLOOKUP(D347,'Current OBD'!$B$6:$AK$2185,35,0)="Yes","11"," ")</f>
        <v xml:space="preserve"> </v>
      </c>
      <c r="S347" s="11" t="str">
        <f>IF(VLOOKUP(D347,'Current OBD'!$B$6:$AK$2185,36,0)="Yes","12"," ")</f>
        <v xml:space="preserve"> </v>
      </c>
      <c r="T347" s="13">
        <f>VLOOKUP(D347,Pivot!$B$4:$F$2181,2,0)</f>
        <v>69</v>
      </c>
      <c r="U347" s="13">
        <f>VLOOKUP(D347,Pivot!$B$4:$F$2181,3,0)</f>
        <v>0</v>
      </c>
      <c r="V347" s="13">
        <f>VLOOKUP(D347,Pivot!$B$4:$F$2181,4,0)</f>
        <v>164</v>
      </c>
      <c r="W347" s="46">
        <f>IFERROR(VLOOKUP(D347,Pivot!$B$4:$H$2181,5,0),"")</f>
        <v>0.42070000000000002</v>
      </c>
      <c r="X347" s="51">
        <f>IFERROR(VLOOKUP(D347,Pivot!$B$4:$H$2181,6,0),"")</f>
        <v>0</v>
      </c>
      <c r="Y347" s="46">
        <f>IFERROR(VLOOKUP(D347,Pivot!$B$4:$H$2181,7,0),"")</f>
        <v>0.42070000000000002</v>
      </c>
    </row>
    <row r="348" spans="1:25" ht="15" customHeight="1" outlineLevel="2">
      <c r="A348" s="10" t="str">
        <f>VLOOKUP(D348,'Current OBD'!$B$6:$K$2185,4,0)</f>
        <v>Cowlitz</v>
      </c>
      <c r="B348" s="10" t="str">
        <f>VLOOKUP(D348,'Current OBD'!$B$6:$K$2185,3,0)</f>
        <v>08-458</v>
      </c>
      <c r="C348" s="9" t="str">
        <f>VLOOKUP(D348,'Current OBD'!$B$6:$K$2185,2,0)</f>
        <v>Kelso School District</v>
      </c>
      <c r="D348" s="24">
        <v>661494</v>
      </c>
      <c r="E348" s="9" t="str">
        <f>VLOOKUP(D348,'Current OBD'!$B$6:$K$2185,10,0)</f>
        <v>Wallace Elementary</v>
      </c>
      <c r="F348" s="11" t="str">
        <f>IF(VLOOKUP(D348,'Current OBD'!$B$6:$AK$2185,23,0)="Yes","PK"," ")</f>
        <v>PK</v>
      </c>
      <c r="G348" s="11" t="str">
        <f>IF(VLOOKUP(D348,'Current OBD'!$B$6:$AK$2185,24,0)="Yes","K"," ")</f>
        <v>K</v>
      </c>
      <c r="H348" s="11">
        <f>IF(VLOOKUP(D348,'Current OBD'!$B$6:$AK$2185,25,0)="Yes",1," ")</f>
        <v>1</v>
      </c>
      <c r="I348" s="11" t="str">
        <f>IF(VLOOKUP(D348,'Current OBD'!$B$6:$AK$2185,26,0)="Yes","2"," ")</f>
        <v>2</v>
      </c>
      <c r="J348" s="11" t="str">
        <f>IF(VLOOKUP(D348,'Current OBD'!$B$6:$AK$2185,27,0)="Yes","3"," ")</f>
        <v>3</v>
      </c>
      <c r="K348" s="11" t="str">
        <f>IF(VLOOKUP(D348,'Current OBD'!$B$6:$AK$2185,28,0)="Yes","4"," ")</f>
        <v>4</v>
      </c>
      <c r="L348" s="11" t="str">
        <f>IF(VLOOKUP(D348,'Current OBD'!$B$6:$AK$2185,29,0)="Yes","5"," ")</f>
        <v>5</v>
      </c>
      <c r="M348" s="11" t="str">
        <f>IF(VLOOKUP(D348,'Current OBD'!$B$6:$AK$2185,30,0)="Yes","6"," ")</f>
        <v xml:space="preserve"> </v>
      </c>
      <c r="N348" s="11" t="str">
        <f>IF(VLOOKUP(D348,'Current OBD'!$B$6:$AK$2185,31,0)="Yes","7"," ")</f>
        <v xml:space="preserve"> </v>
      </c>
      <c r="O348" s="11" t="str">
        <f>IF(VLOOKUP(D348,'Current OBD'!$B$6:$AK$2185,32,0)="Yes","8"," ")</f>
        <v xml:space="preserve"> </v>
      </c>
      <c r="P348" s="11" t="str">
        <f>IF(VLOOKUP(D348,'Current OBD'!$B$6:$AK$2185,33,0)="Yes","9"," ")</f>
        <v xml:space="preserve"> </v>
      </c>
      <c r="Q348" s="11" t="str">
        <f>IF(VLOOKUP(D348,'Current OBD'!$B$6:$AK$2185,34,0)="Yes","10"," ")</f>
        <v xml:space="preserve"> </v>
      </c>
      <c r="R348" s="11" t="str">
        <f>IF(VLOOKUP(D348,'Current OBD'!$B$6:$AK$2185,35,0)="Yes","11"," ")</f>
        <v xml:space="preserve"> </v>
      </c>
      <c r="S348" s="11" t="str">
        <f>IF(VLOOKUP(D348,'Current OBD'!$B$6:$AK$2185,36,0)="Yes","12"," ")</f>
        <v xml:space="preserve"> </v>
      </c>
      <c r="T348" s="13">
        <f>VLOOKUP(D348,Pivot!$B$4:$F$2181,2,0)</f>
        <v>390</v>
      </c>
      <c r="U348" s="13">
        <f>VLOOKUP(D348,Pivot!$B$4:$F$2181,3,0)</f>
        <v>0</v>
      </c>
      <c r="V348" s="13">
        <f>VLOOKUP(D348,Pivot!$B$4:$F$2181,4,0)</f>
        <v>390</v>
      </c>
      <c r="W348" s="46">
        <f>IFERROR(VLOOKUP(D348,Pivot!$B$4:$H$2181,5,0),"")</f>
        <v>1</v>
      </c>
      <c r="X348" s="51">
        <f>IFERROR(VLOOKUP(D348,Pivot!$B$4:$H$2181,6,0),"")</f>
        <v>0</v>
      </c>
      <c r="Y348" s="46">
        <f>IFERROR(VLOOKUP(D348,Pivot!$B$4:$H$2181,7,0),"")</f>
        <v>1</v>
      </c>
    </row>
    <row r="349" spans="1:25" ht="15" customHeight="1" outlineLevel="1">
      <c r="A349" s="27"/>
      <c r="B349" s="27"/>
      <c r="C349" s="30" t="s">
        <v>5662</v>
      </c>
      <c r="D349" s="27"/>
      <c r="E349" s="26"/>
      <c r="F349" s="29"/>
      <c r="G349" s="29"/>
      <c r="H349" s="29"/>
      <c r="I349" s="29"/>
      <c r="J349" s="29"/>
      <c r="K349" s="29"/>
      <c r="L349" s="29"/>
      <c r="M349" s="29"/>
      <c r="N349" s="29"/>
      <c r="O349" s="29"/>
      <c r="P349" s="29"/>
      <c r="Q349" s="29"/>
      <c r="R349" s="29"/>
      <c r="S349" s="29"/>
      <c r="T349" s="43">
        <f>SUBTOTAL(9,T340:T348)</f>
        <v>3527</v>
      </c>
      <c r="U349" s="43">
        <f>SUBTOTAL(9,U340:U348)</f>
        <v>0</v>
      </c>
      <c r="V349" s="43">
        <f>SUBTOTAL(9,V340:V348)</f>
        <v>4825</v>
      </c>
      <c r="W349" s="47"/>
      <c r="X349" s="52"/>
      <c r="Y349" s="56">
        <f>(T349+U349)/V349</f>
        <v>0.73098445595854922</v>
      </c>
    </row>
    <row r="350" spans="1:25" ht="15" customHeight="1" outlineLevel="2">
      <c r="A350" s="10" t="str">
        <f>VLOOKUP(D350,'Current OBD'!$B$6:$K$2185,4,0)</f>
        <v>Douglas</v>
      </c>
      <c r="B350" s="10" t="str">
        <f>VLOOKUP(D350,'Current OBD'!$B$6:$K$2185,3,0)</f>
        <v>09-013</v>
      </c>
      <c r="C350" s="9" t="str">
        <f>VLOOKUP(D350,'Current OBD'!$B$6:$K$2185,2,0)</f>
        <v>Orondo School District</v>
      </c>
      <c r="D350" s="24">
        <v>663766</v>
      </c>
      <c r="E350" s="9" t="str">
        <f>VLOOKUP(D350,'Current OBD'!$B$6:$K$2185,10,0)</f>
        <v>Orondo Elementary School</v>
      </c>
      <c r="F350" s="11" t="str">
        <f>IF(VLOOKUP(D350,'Current OBD'!$B$6:$AK$2185,23,0)="Yes","PK"," ")</f>
        <v>PK</v>
      </c>
      <c r="G350" s="11" t="str">
        <f>IF(VLOOKUP(D350,'Current OBD'!$B$6:$AK$2185,24,0)="Yes","K"," ")</f>
        <v>K</v>
      </c>
      <c r="H350" s="11">
        <f>IF(VLOOKUP(D350,'Current OBD'!$B$6:$AK$2185,25,0)="Yes",1," ")</f>
        <v>1</v>
      </c>
      <c r="I350" s="11" t="str">
        <f>IF(VLOOKUP(D350,'Current OBD'!$B$6:$AK$2185,26,0)="Yes","2"," ")</f>
        <v>2</v>
      </c>
      <c r="J350" s="11" t="str">
        <f>IF(VLOOKUP(D350,'Current OBD'!$B$6:$AK$2185,27,0)="Yes","3"," ")</f>
        <v>3</v>
      </c>
      <c r="K350" s="11" t="str">
        <f>IF(VLOOKUP(D350,'Current OBD'!$B$6:$AK$2185,28,0)="Yes","4"," ")</f>
        <v>4</v>
      </c>
      <c r="L350" s="11" t="str">
        <f>IF(VLOOKUP(D350,'Current OBD'!$B$6:$AK$2185,29,0)="Yes","5"," ")</f>
        <v>5</v>
      </c>
      <c r="M350" s="11" t="str">
        <f>IF(VLOOKUP(D350,'Current OBD'!$B$6:$AK$2185,30,0)="Yes","6"," ")</f>
        <v>6</v>
      </c>
      <c r="N350" s="11" t="str">
        <f>IF(VLOOKUP(D350,'Current OBD'!$B$6:$AK$2185,31,0)="Yes","7"," ")</f>
        <v>7</v>
      </c>
      <c r="O350" s="11" t="str">
        <f>IF(VLOOKUP(D350,'Current OBD'!$B$6:$AK$2185,32,0)="Yes","8"," ")</f>
        <v>8</v>
      </c>
      <c r="P350" s="11" t="str">
        <f>IF(VLOOKUP(D350,'Current OBD'!$B$6:$AK$2185,33,0)="Yes","9"," ")</f>
        <v xml:space="preserve"> </v>
      </c>
      <c r="Q350" s="11" t="str">
        <f>IF(VLOOKUP(D350,'Current OBD'!$B$6:$AK$2185,34,0)="Yes","10"," ")</f>
        <v xml:space="preserve"> </v>
      </c>
      <c r="R350" s="11" t="str">
        <f>IF(VLOOKUP(D350,'Current OBD'!$B$6:$AK$2185,35,0)="Yes","11"," ")</f>
        <v xml:space="preserve"> </v>
      </c>
      <c r="S350" s="11" t="str">
        <f>IF(VLOOKUP(D350,'Current OBD'!$B$6:$AK$2185,36,0)="Yes","12"," ")</f>
        <v xml:space="preserve"> </v>
      </c>
      <c r="T350" s="13">
        <f>VLOOKUP(D350,Pivot!$B$4:$F$2181,2,0)</f>
        <v>154</v>
      </c>
      <c r="U350" s="13">
        <f>VLOOKUP(D350,Pivot!$B$4:$F$2181,3,0)</f>
        <v>0</v>
      </c>
      <c r="V350" s="13">
        <f>VLOOKUP(D350,Pivot!$B$4:$F$2181,4,0)</f>
        <v>167</v>
      </c>
      <c r="W350" s="46">
        <f>IFERROR(VLOOKUP(D350,Pivot!$B$4:$H$2181,5,0),"")</f>
        <v>0.92220000000000002</v>
      </c>
      <c r="X350" s="51">
        <f>IFERROR(VLOOKUP(D350,Pivot!$B$4:$H$2181,6,0),"")</f>
        <v>0</v>
      </c>
      <c r="Y350" s="46">
        <f>IFERROR(VLOOKUP(D350,Pivot!$B$4:$H$2181,7,0),"")</f>
        <v>0.92220000000000002</v>
      </c>
    </row>
    <row r="351" spans="1:25" ht="15" customHeight="1" outlineLevel="1">
      <c r="A351" s="27"/>
      <c r="B351" s="27"/>
      <c r="C351" s="30" t="s">
        <v>5663</v>
      </c>
      <c r="D351" s="27"/>
      <c r="E351" s="26"/>
      <c r="F351" s="29"/>
      <c r="G351" s="29"/>
      <c r="H351" s="29"/>
      <c r="I351" s="29"/>
      <c r="J351" s="29"/>
      <c r="K351" s="29"/>
      <c r="L351" s="29"/>
      <c r="M351" s="29"/>
      <c r="N351" s="29"/>
      <c r="O351" s="29"/>
      <c r="P351" s="29"/>
      <c r="Q351" s="29"/>
      <c r="R351" s="29"/>
      <c r="S351" s="29"/>
      <c r="T351" s="43">
        <f>SUBTOTAL(9,T350:T350)</f>
        <v>154</v>
      </c>
      <c r="U351" s="43">
        <f>SUBTOTAL(9,U350:U350)</f>
        <v>0</v>
      </c>
      <c r="V351" s="43">
        <f>SUBTOTAL(9,V350:V350)</f>
        <v>167</v>
      </c>
      <c r="W351" s="47"/>
      <c r="X351" s="52"/>
      <c r="Y351" s="56">
        <f>(T351+U351)/V351</f>
        <v>0.92215568862275454</v>
      </c>
    </row>
    <row r="352" spans="1:25" ht="15" customHeight="1" outlineLevel="2">
      <c r="A352" s="10" t="str">
        <f>VLOOKUP(D352,'Current OBD'!$B$6:$K$2185,4,0)</f>
        <v>Douglas</v>
      </c>
      <c r="B352" s="10" t="str">
        <f>VLOOKUP(D352,'Current OBD'!$B$6:$K$2185,3,0)</f>
        <v>09-075</v>
      </c>
      <c r="C352" s="9" t="str">
        <f>VLOOKUP(D352,'Current OBD'!$B$6:$K$2185,2,0)</f>
        <v>Bridgeport School District</v>
      </c>
      <c r="D352" s="24">
        <v>659058</v>
      </c>
      <c r="E352" s="9" t="str">
        <f>VLOOKUP(D352,'Current OBD'!$B$6:$K$2185,10,0)</f>
        <v>Bridgeport Elementary School</v>
      </c>
      <c r="F352" s="11" t="str">
        <f>IF(VLOOKUP(D352,'Current OBD'!$B$6:$AK$2185,23,0)="Yes","PK"," ")</f>
        <v>PK</v>
      </c>
      <c r="G352" s="11" t="str">
        <f>IF(VLOOKUP(D352,'Current OBD'!$B$6:$AK$2185,24,0)="Yes","K"," ")</f>
        <v>K</v>
      </c>
      <c r="H352" s="11">
        <f>IF(VLOOKUP(D352,'Current OBD'!$B$6:$AK$2185,25,0)="Yes",1," ")</f>
        <v>1</v>
      </c>
      <c r="I352" s="11" t="str">
        <f>IF(VLOOKUP(D352,'Current OBD'!$B$6:$AK$2185,26,0)="Yes","2"," ")</f>
        <v>2</v>
      </c>
      <c r="J352" s="11" t="str">
        <f>IF(VLOOKUP(D352,'Current OBD'!$B$6:$AK$2185,27,0)="Yes","3"," ")</f>
        <v>3</v>
      </c>
      <c r="K352" s="11" t="str">
        <f>IF(VLOOKUP(D352,'Current OBD'!$B$6:$AK$2185,28,0)="Yes","4"," ")</f>
        <v>4</v>
      </c>
      <c r="L352" s="11" t="str">
        <f>IF(VLOOKUP(D352,'Current OBD'!$B$6:$AK$2185,29,0)="Yes","5"," ")</f>
        <v>5</v>
      </c>
      <c r="M352" s="11" t="str">
        <f>IF(VLOOKUP(D352,'Current OBD'!$B$6:$AK$2185,30,0)="Yes","6"," ")</f>
        <v xml:space="preserve"> </v>
      </c>
      <c r="N352" s="11" t="str">
        <f>IF(VLOOKUP(D352,'Current OBD'!$B$6:$AK$2185,31,0)="Yes","7"," ")</f>
        <v xml:space="preserve"> </v>
      </c>
      <c r="O352" s="11" t="str">
        <f>IF(VLOOKUP(D352,'Current OBD'!$B$6:$AK$2185,32,0)="Yes","8"," ")</f>
        <v xml:space="preserve"> </v>
      </c>
      <c r="P352" s="11" t="str">
        <f>IF(VLOOKUP(D352,'Current OBD'!$B$6:$AK$2185,33,0)="Yes","9"," ")</f>
        <v xml:space="preserve"> </v>
      </c>
      <c r="Q352" s="11" t="str">
        <f>IF(VLOOKUP(D352,'Current OBD'!$B$6:$AK$2185,34,0)="Yes","10"," ")</f>
        <v xml:space="preserve"> </v>
      </c>
      <c r="R352" s="11" t="str">
        <f>IF(VLOOKUP(D352,'Current OBD'!$B$6:$AK$2185,35,0)="Yes","11"," ")</f>
        <v xml:space="preserve"> </v>
      </c>
      <c r="S352" s="11" t="str">
        <f>IF(VLOOKUP(D352,'Current OBD'!$B$6:$AK$2185,36,0)="Yes","12"," ")</f>
        <v xml:space="preserve"> </v>
      </c>
      <c r="T352" s="13">
        <f>VLOOKUP(D352,Pivot!$B$4:$F$2181,2,0)</f>
        <v>253</v>
      </c>
      <c r="U352" s="13">
        <f>VLOOKUP(D352,Pivot!$B$4:$F$2181,3,0)</f>
        <v>0</v>
      </c>
      <c r="V352" s="13">
        <f>VLOOKUP(D352,Pivot!$B$4:$F$2181,4,0)</f>
        <v>315</v>
      </c>
      <c r="W352" s="46">
        <f>IFERROR(VLOOKUP(D352,Pivot!$B$4:$H$2181,5,0),"")</f>
        <v>0.80320000000000003</v>
      </c>
      <c r="X352" s="51">
        <f>IFERROR(VLOOKUP(D352,Pivot!$B$4:$H$2181,6,0),"")</f>
        <v>0</v>
      </c>
      <c r="Y352" s="46">
        <f>IFERROR(VLOOKUP(D352,Pivot!$B$4:$H$2181,7,0),"")</f>
        <v>0.80320000000000003</v>
      </c>
    </row>
    <row r="353" spans="1:25" ht="15" customHeight="1" outlineLevel="2">
      <c r="A353" s="10" t="str">
        <f>VLOOKUP(D353,'Current OBD'!$B$6:$K$2185,4,0)</f>
        <v>Douglas</v>
      </c>
      <c r="B353" s="10" t="str">
        <f>VLOOKUP(D353,'Current OBD'!$B$6:$K$2185,3,0)</f>
        <v>09-075</v>
      </c>
      <c r="C353" s="9" t="str">
        <f>VLOOKUP(D353,'Current OBD'!$B$6:$K$2185,2,0)</f>
        <v>Bridgeport School District</v>
      </c>
      <c r="D353" s="24">
        <v>665483</v>
      </c>
      <c r="E353" s="9" t="str">
        <f>VLOOKUP(D353,'Current OBD'!$B$6:$K$2185,10,0)</f>
        <v>Bridgeport High</v>
      </c>
      <c r="F353" s="11" t="str">
        <f>IF(VLOOKUP(D353,'Current OBD'!$B$6:$AK$2185,23,0)="Yes","PK"," ")</f>
        <v xml:space="preserve"> </v>
      </c>
      <c r="G353" s="11" t="str">
        <f>IF(VLOOKUP(D353,'Current OBD'!$B$6:$AK$2185,24,0)="Yes","K"," ")</f>
        <v xml:space="preserve"> </v>
      </c>
      <c r="H353" s="11" t="str">
        <f>IF(VLOOKUP(D353,'Current OBD'!$B$6:$AK$2185,25,0)="Yes",1," ")</f>
        <v xml:space="preserve"> </v>
      </c>
      <c r="I353" s="11" t="str">
        <f>IF(VLOOKUP(D353,'Current OBD'!$B$6:$AK$2185,26,0)="Yes","2"," ")</f>
        <v xml:space="preserve"> </v>
      </c>
      <c r="J353" s="11" t="str">
        <f>IF(VLOOKUP(D353,'Current OBD'!$B$6:$AK$2185,27,0)="Yes","3"," ")</f>
        <v xml:space="preserve"> </v>
      </c>
      <c r="K353" s="11" t="str">
        <f>IF(VLOOKUP(D353,'Current OBD'!$B$6:$AK$2185,28,0)="Yes","4"," ")</f>
        <v xml:space="preserve"> </v>
      </c>
      <c r="L353" s="11" t="str">
        <f>IF(VLOOKUP(D353,'Current OBD'!$B$6:$AK$2185,29,0)="Yes","5"," ")</f>
        <v xml:space="preserve"> </v>
      </c>
      <c r="M353" s="11" t="str">
        <f>IF(VLOOKUP(D353,'Current OBD'!$B$6:$AK$2185,30,0)="Yes","6"," ")</f>
        <v xml:space="preserve"> </v>
      </c>
      <c r="N353" s="11" t="str">
        <f>IF(VLOOKUP(D353,'Current OBD'!$B$6:$AK$2185,31,0)="Yes","7"," ")</f>
        <v xml:space="preserve"> </v>
      </c>
      <c r="O353" s="11" t="str">
        <f>IF(VLOOKUP(D353,'Current OBD'!$B$6:$AK$2185,32,0)="Yes","8"," ")</f>
        <v xml:space="preserve"> </v>
      </c>
      <c r="P353" s="11" t="str">
        <f>IF(VLOOKUP(D353,'Current OBD'!$B$6:$AK$2185,33,0)="Yes","9"," ")</f>
        <v>9</v>
      </c>
      <c r="Q353" s="11" t="str">
        <f>IF(VLOOKUP(D353,'Current OBD'!$B$6:$AK$2185,34,0)="Yes","10"," ")</f>
        <v>10</v>
      </c>
      <c r="R353" s="11" t="str">
        <f>IF(VLOOKUP(D353,'Current OBD'!$B$6:$AK$2185,35,0)="Yes","11"," ")</f>
        <v>11</v>
      </c>
      <c r="S353" s="11" t="str">
        <f>IF(VLOOKUP(D353,'Current OBD'!$B$6:$AK$2185,36,0)="Yes","12"," ")</f>
        <v>12</v>
      </c>
      <c r="T353" s="13">
        <f>VLOOKUP(D353,Pivot!$B$4:$F$2181,2,0)</f>
        <v>186</v>
      </c>
      <c r="U353" s="13">
        <f>VLOOKUP(D353,Pivot!$B$4:$F$2181,3,0)</f>
        <v>0</v>
      </c>
      <c r="V353" s="13">
        <f>VLOOKUP(D353,Pivot!$B$4:$F$2181,4,0)</f>
        <v>234</v>
      </c>
      <c r="W353" s="46">
        <f>IFERROR(VLOOKUP(D353,Pivot!$B$4:$H$2181,5,0),"")</f>
        <v>0.79490000000000005</v>
      </c>
      <c r="X353" s="51">
        <f>IFERROR(VLOOKUP(D353,Pivot!$B$4:$H$2181,6,0),"")</f>
        <v>0</v>
      </c>
      <c r="Y353" s="46">
        <f>IFERROR(VLOOKUP(D353,Pivot!$B$4:$H$2181,7,0),"")</f>
        <v>0.79490000000000005</v>
      </c>
    </row>
    <row r="354" spans="1:25" ht="15" customHeight="1" outlineLevel="2">
      <c r="A354" s="10" t="str">
        <f>VLOOKUP(D354,'Current OBD'!$B$6:$K$2185,4,0)</f>
        <v>Douglas</v>
      </c>
      <c r="B354" s="10" t="str">
        <f>VLOOKUP(D354,'Current OBD'!$B$6:$K$2185,3,0)</f>
        <v>09-075</v>
      </c>
      <c r="C354" s="9" t="str">
        <f>VLOOKUP(D354,'Current OBD'!$B$6:$K$2185,2,0)</f>
        <v>Bridgeport School District</v>
      </c>
      <c r="D354" s="24">
        <v>665482</v>
      </c>
      <c r="E354" s="9" t="str">
        <f>VLOOKUP(D354,'Current OBD'!$B$6:$K$2185,10,0)</f>
        <v>Bridgeport Middle School</v>
      </c>
      <c r="F354" s="11" t="str">
        <f>IF(VLOOKUP(D354,'Current OBD'!$B$6:$AK$2185,23,0)="Yes","PK"," ")</f>
        <v xml:space="preserve"> </v>
      </c>
      <c r="G354" s="11" t="str">
        <f>IF(VLOOKUP(D354,'Current OBD'!$B$6:$AK$2185,24,0)="Yes","K"," ")</f>
        <v xml:space="preserve"> </v>
      </c>
      <c r="H354" s="11" t="str">
        <f>IF(VLOOKUP(D354,'Current OBD'!$B$6:$AK$2185,25,0)="Yes",1," ")</f>
        <v xml:space="preserve"> </v>
      </c>
      <c r="I354" s="11" t="str">
        <f>IF(VLOOKUP(D354,'Current OBD'!$B$6:$AK$2185,26,0)="Yes","2"," ")</f>
        <v xml:space="preserve"> </v>
      </c>
      <c r="J354" s="11" t="str">
        <f>IF(VLOOKUP(D354,'Current OBD'!$B$6:$AK$2185,27,0)="Yes","3"," ")</f>
        <v xml:space="preserve"> </v>
      </c>
      <c r="K354" s="11" t="str">
        <f>IF(VLOOKUP(D354,'Current OBD'!$B$6:$AK$2185,28,0)="Yes","4"," ")</f>
        <v xml:space="preserve"> </v>
      </c>
      <c r="L354" s="11" t="str">
        <f>IF(VLOOKUP(D354,'Current OBD'!$B$6:$AK$2185,29,0)="Yes","5"," ")</f>
        <v xml:space="preserve"> </v>
      </c>
      <c r="M354" s="11" t="str">
        <f>IF(VLOOKUP(D354,'Current OBD'!$B$6:$AK$2185,30,0)="Yes","6"," ")</f>
        <v>6</v>
      </c>
      <c r="N354" s="11" t="str">
        <f>IF(VLOOKUP(D354,'Current OBD'!$B$6:$AK$2185,31,0)="Yes","7"," ")</f>
        <v>7</v>
      </c>
      <c r="O354" s="11" t="str">
        <f>IF(VLOOKUP(D354,'Current OBD'!$B$6:$AK$2185,32,0)="Yes","8"," ")</f>
        <v>8</v>
      </c>
      <c r="P354" s="11" t="str">
        <f>IF(VLOOKUP(D354,'Current OBD'!$B$6:$AK$2185,33,0)="Yes","9"," ")</f>
        <v xml:space="preserve"> </v>
      </c>
      <c r="Q354" s="11" t="str">
        <f>IF(VLOOKUP(D354,'Current OBD'!$B$6:$AK$2185,34,0)="Yes","10"," ")</f>
        <v xml:space="preserve"> </v>
      </c>
      <c r="R354" s="11" t="str">
        <f>IF(VLOOKUP(D354,'Current OBD'!$B$6:$AK$2185,35,0)="Yes","11"," ")</f>
        <v xml:space="preserve"> </v>
      </c>
      <c r="S354" s="11" t="str">
        <f>IF(VLOOKUP(D354,'Current OBD'!$B$6:$AK$2185,36,0)="Yes","12"," ")</f>
        <v xml:space="preserve"> </v>
      </c>
      <c r="T354" s="13">
        <f>VLOOKUP(D354,Pivot!$B$4:$F$2181,2,0)</f>
        <v>157</v>
      </c>
      <c r="U354" s="13">
        <f>VLOOKUP(D354,Pivot!$B$4:$F$2181,3,0)</f>
        <v>0</v>
      </c>
      <c r="V354" s="13">
        <f>VLOOKUP(D354,Pivot!$B$4:$F$2181,4,0)</f>
        <v>181</v>
      </c>
      <c r="W354" s="46">
        <f>IFERROR(VLOOKUP(D354,Pivot!$B$4:$H$2181,5,0),"")</f>
        <v>0.86739999999999995</v>
      </c>
      <c r="X354" s="51">
        <f>IFERROR(VLOOKUP(D354,Pivot!$B$4:$H$2181,6,0),"")</f>
        <v>0</v>
      </c>
      <c r="Y354" s="46">
        <f>IFERROR(VLOOKUP(D354,Pivot!$B$4:$H$2181,7,0),"")</f>
        <v>0.86739999999999995</v>
      </c>
    </row>
    <row r="355" spans="1:25" ht="15" customHeight="1" outlineLevel="1">
      <c r="A355" s="27"/>
      <c r="B355" s="27"/>
      <c r="C355" s="30" t="s">
        <v>5664</v>
      </c>
      <c r="D355" s="27"/>
      <c r="E355" s="26"/>
      <c r="F355" s="29"/>
      <c r="G355" s="29"/>
      <c r="H355" s="29"/>
      <c r="I355" s="29"/>
      <c r="J355" s="29"/>
      <c r="K355" s="29"/>
      <c r="L355" s="29"/>
      <c r="M355" s="29"/>
      <c r="N355" s="29"/>
      <c r="O355" s="29"/>
      <c r="P355" s="29"/>
      <c r="Q355" s="29"/>
      <c r="R355" s="29"/>
      <c r="S355" s="29"/>
      <c r="T355" s="43">
        <f>SUBTOTAL(9,T352:T354)</f>
        <v>596</v>
      </c>
      <c r="U355" s="43">
        <f>SUBTOTAL(9,U352:U354)</f>
        <v>0</v>
      </c>
      <c r="V355" s="43">
        <f>SUBTOTAL(9,V352:V354)</f>
        <v>730</v>
      </c>
      <c r="W355" s="47"/>
      <c r="X355" s="52"/>
      <c r="Y355" s="56">
        <f>(T355+U355)/V355</f>
        <v>0.81643835616438354</v>
      </c>
    </row>
    <row r="356" spans="1:25" ht="15" customHeight="1" outlineLevel="2">
      <c r="A356" s="10" t="str">
        <f>VLOOKUP(D356,'Current OBD'!$B$6:$K$2185,4,0)</f>
        <v>Douglas</v>
      </c>
      <c r="B356" s="10" t="str">
        <f>VLOOKUP(D356,'Current OBD'!$B$6:$K$2185,3,0)</f>
        <v>09-102</v>
      </c>
      <c r="C356" s="9" t="str">
        <f>VLOOKUP(D356,'Current OBD'!$B$6:$K$2185,2,0)</f>
        <v>Palisades School District</v>
      </c>
      <c r="D356" s="24">
        <v>661439</v>
      </c>
      <c r="E356" s="9" t="str">
        <f>VLOOKUP(D356,'Current OBD'!$B$6:$K$2185,10,0)</f>
        <v>Palisades  Elementary</v>
      </c>
      <c r="F356" s="11" t="str">
        <f>IF(VLOOKUP(D356,'Current OBD'!$B$6:$AK$2185,23,0)="Yes","PK"," ")</f>
        <v>PK</v>
      </c>
      <c r="G356" s="11" t="str">
        <f>IF(VLOOKUP(D356,'Current OBD'!$B$6:$AK$2185,24,0)="Yes","K"," ")</f>
        <v>K</v>
      </c>
      <c r="H356" s="11">
        <f>IF(VLOOKUP(D356,'Current OBD'!$B$6:$AK$2185,25,0)="Yes",1," ")</f>
        <v>1</v>
      </c>
      <c r="I356" s="11" t="str">
        <f>IF(VLOOKUP(D356,'Current OBD'!$B$6:$AK$2185,26,0)="Yes","2"," ")</f>
        <v>2</v>
      </c>
      <c r="J356" s="11" t="str">
        <f>IF(VLOOKUP(D356,'Current OBD'!$B$6:$AK$2185,27,0)="Yes","3"," ")</f>
        <v>3</v>
      </c>
      <c r="K356" s="11" t="str">
        <f>IF(VLOOKUP(D356,'Current OBD'!$B$6:$AK$2185,28,0)="Yes","4"," ")</f>
        <v>4</v>
      </c>
      <c r="L356" s="11" t="str">
        <f>IF(VLOOKUP(D356,'Current OBD'!$B$6:$AK$2185,29,0)="Yes","5"," ")</f>
        <v>5</v>
      </c>
      <c r="M356" s="11" t="str">
        <f>IF(VLOOKUP(D356,'Current OBD'!$B$6:$AK$2185,30,0)="Yes","6"," ")</f>
        <v>6</v>
      </c>
      <c r="N356" s="11" t="str">
        <f>IF(VLOOKUP(D356,'Current OBD'!$B$6:$AK$2185,31,0)="Yes","7"," ")</f>
        <v xml:space="preserve"> </v>
      </c>
      <c r="O356" s="11" t="str">
        <f>IF(VLOOKUP(D356,'Current OBD'!$B$6:$AK$2185,32,0)="Yes","8"," ")</f>
        <v xml:space="preserve"> </v>
      </c>
      <c r="P356" s="11" t="str">
        <f>IF(VLOOKUP(D356,'Current OBD'!$B$6:$AK$2185,33,0)="Yes","9"," ")</f>
        <v xml:space="preserve"> </v>
      </c>
      <c r="Q356" s="11" t="str">
        <f>IF(VLOOKUP(D356,'Current OBD'!$B$6:$AK$2185,34,0)="Yes","10"," ")</f>
        <v xml:space="preserve"> </v>
      </c>
      <c r="R356" s="11" t="str">
        <f>IF(VLOOKUP(D356,'Current OBD'!$B$6:$AK$2185,35,0)="Yes","11"," ")</f>
        <v xml:space="preserve"> </v>
      </c>
      <c r="S356" s="11" t="str">
        <f>IF(VLOOKUP(D356,'Current OBD'!$B$6:$AK$2185,36,0)="Yes","12"," ")</f>
        <v xml:space="preserve"> </v>
      </c>
      <c r="T356" s="13">
        <f>VLOOKUP(D356,Pivot!$B$4:$F$2181,2,0)</f>
        <v>26</v>
      </c>
      <c r="U356" s="13">
        <f>VLOOKUP(D356,Pivot!$B$4:$F$2181,3,0)</f>
        <v>0</v>
      </c>
      <c r="V356" s="13">
        <f>VLOOKUP(D356,Pivot!$B$4:$F$2181,4,0)</f>
        <v>26</v>
      </c>
      <c r="W356" s="46">
        <f>IFERROR(VLOOKUP(D356,Pivot!$B$4:$H$2181,5,0),"")</f>
        <v>1</v>
      </c>
      <c r="X356" s="51">
        <f>IFERROR(VLOOKUP(D356,Pivot!$B$4:$H$2181,6,0),"")</f>
        <v>0</v>
      </c>
      <c r="Y356" s="46">
        <f>IFERROR(VLOOKUP(D356,Pivot!$B$4:$H$2181,7,0),"")</f>
        <v>1</v>
      </c>
    </row>
    <row r="357" spans="1:25" ht="15" customHeight="1" outlineLevel="1">
      <c r="A357" s="27"/>
      <c r="B357" s="27"/>
      <c r="C357" s="30" t="s">
        <v>5665</v>
      </c>
      <c r="D357" s="27"/>
      <c r="E357" s="26"/>
      <c r="F357" s="29"/>
      <c r="G357" s="29"/>
      <c r="H357" s="29"/>
      <c r="I357" s="29"/>
      <c r="J357" s="29"/>
      <c r="K357" s="29"/>
      <c r="L357" s="29"/>
      <c r="M357" s="29"/>
      <c r="N357" s="29"/>
      <c r="O357" s="29"/>
      <c r="P357" s="29"/>
      <c r="Q357" s="29"/>
      <c r="R357" s="29"/>
      <c r="S357" s="29"/>
      <c r="T357" s="43">
        <f>SUBTOTAL(9,T356:T356)</f>
        <v>26</v>
      </c>
      <c r="U357" s="43">
        <f>SUBTOTAL(9,U356:U356)</f>
        <v>0</v>
      </c>
      <c r="V357" s="43">
        <f>SUBTOTAL(9,V356:V356)</f>
        <v>26</v>
      </c>
      <c r="W357" s="47"/>
      <c r="X357" s="52"/>
      <c r="Y357" s="56">
        <f>(T357+U357)/V357</f>
        <v>1</v>
      </c>
    </row>
    <row r="358" spans="1:25" ht="15" customHeight="1" outlineLevel="2">
      <c r="A358" s="10" t="str">
        <f>VLOOKUP(D358,'Current OBD'!$B$6:$K$2185,4,0)</f>
        <v>Douglas</v>
      </c>
      <c r="B358" s="10" t="str">
        <f>VLOOKUP(D358,'Current OBD'!$B$6:$K$2185,3,0)</f>
        <v>09-206</v>
      </c>
      <c r="C358" s="9" t="str">
        <f>VLOOKUP(D358,'Current OBD'!$B$6:$K$2185,2,0)</f>
        <v>Eastmont School District</v>
      </c>
      <c r="D358" s="24">
        <v>660455</v>
      </c>
      <c r="E358" s="9" t="str">
        <f>VLOOKUP(D358,'Current OBD'!$B$6:$K$2185,10,0)</f>
        <v>Cascade Elementary</v>
      </c>
      <c r="F358" s="11" t="str">
        <f>IF(VLOOKUP(D358,'Current OBD'!$B$6:$AK$2185,23,0)="Yes","PK"," ")</f>
        <v xml:space="preserve"> </v>
      </c>
      <c r="G358" s="11" t="str">
        <f>IF(VLOOKUP(D358,'Current OBD'!$B$6:$AK$2185,24,0)="Yes","K"," ")</f>
        <v>K</v>
      </c>
      <c r="H358" s="11">
        <f>IF(VLOOKUP(D358,'Current OBD'!$B$6:$AK$2185,25,0)="Yes",1," ")</f>
        <v>1</v>
      </c>
      <c r="I358" s="11" t="str">
        <f>IF(VLOOKUP(D358,'Current OBD'!$B$6:$AK$2185,26,0)="Yes","2"," ")</f>
        <v>2</v>
      </c>
      <c r="J358" s="11" t="str">
        <f>IF(VLOOKUP(D358,'Current OBD'!$B$6:$AK$2185,27,0)="Yes","3"," ")</f>
        <v>3</v>
      </c>
      <c r="K358" s="11" t="str">
        <f>IF(VLOOKUP(D358,'Current OBD'!$B$6:$AK$2185,28,0)="Yes","4"," ")</f>
        <v>4</v>
      </c>
      <c r="L358" s="11" t="str">
        <f>IF(VLOOKUP(D358,'Current OBD'!$B$6:$AK$2185,29,0)="Yes","5"," ")</f>
        <v>5</v>
      </c>
      <c r="M358" s="11" t="str">
        <f>IF(VLOOKUP(D358,'Current OBD'!$B$6:$AK$2185,30,0)="Yes","6"," ")</f>
        <v>6</v>
      </c>
      <c r="N358" s="11" t="str">
        <f>IF(VLOOKUP(D358,'Current OBD'!$B$6:$AK$2185,31,0)="Yes","7"," ")</f>
        <v xml:space="preserve"> </v>
      </c>
      <c r="O358" s="11" t="str">
        <f>IF(VLOOKUP(D358,'Current OBD'!$B$6:$AK$2185,32,0)="Yes","8"," ")</f>
        <v xml:space="preserve"> </v>
      </c>
      <c r="P358" s="11" t="str">
        <f>IF(VLOOKUP(D358,'Current OBD'!$B$6:$AK$2185,33,0)="Yes","9"," ")</f>
        <v xml:space="preserve"> </v>
      </c>
      <c r="Q358" s="11" t="str">
        <f>IF(VLOOKUP(D358,'Current OBD'!$B$6:$AK$2185,34,0)="Yes","10"," ")</f>
        <v xml:space="preserve"> </v>
      </c>
      <c r="R358" s="11" t="str">
        <f>IF(VLOOKUP(D358,'Current OBD'!$B$6:$AK$2185,35,0)="Yes","11"," ")</f>
        <v xml:space="preserve"> </v>
      </c>
      <c r="S358" s="11" t="str">
        <f>IF(VLOOKUP(D358,'Current OBD'!$B$6:$AK$2185,36,0)="Yes","12"," ")</f>
        <v xml:space="preserve"> </v>
      </c>
      <c r="T358" s="13">
        <f>VLOOKUP(D358,Pivot!$B$4:$F$2181,2,0)</f>
        <v>382</v>
      </c>
      <c r="U358" s="13">
        <f>VLOOKUP(D358,Pivot!$B$4:$F$2181,3,0)</f>
        <v>0</v>
      </c>
      <c r="V358" s="13">
        <f>VLOOKUP(D358,Pivot!$B$4:$F$2181,4,0)</f>
        <v>614</v>
      </c>
      <c r="W358" s="46">
        <f>IFERROR(VLOOKUP(D358,Pivot!$B$4:$H$2181,5,0),"")</f>
        <v>0.62209999999999999</v>
      </c>
      <c r="X358" s="51">
        <f>IFERROR(VLOOKUP(D358,Pivot!$B$4:$H$2181,6,0),"")</f>
        <v>0</v>
      </c>
      <c r="Y358" s="46">
        <f>IFERROR(VLOOKUP(D358,Pivot!$B$4:$H$2181,7,0),"")</f>
        <v>0.62209999999999999</v>
      </c>
    </row>
    <row r="359" spans="1:25" ht="15" customHeight="1" outlineLevel="2">
      <c r="A359" s="10" t="str">
        <f>VLOOKUP(D359,'Current OBD'!$B$6:$K$2185,4,0)</f>
        <v>Douglas</v>
      </c>
      <c r="B359" s="10" t="str">
        <f>VLOOKUP(D359,'Current OBD'!$B$6:$K$2185,3,0)</f>
        <v>09-206</v>
      </c>
      <c r="C359" s="9" t="str">
        <f>VLOOKUP(D359,'Current OBD'!$B$6:$K$2185,2,0)</f>
        <v>Eastmont School District</v>
      </c>
      <c r="D359" s="24">
        <v>662947</v>
      </c>
      <c r="E359" s="9" t="str">
        <f>VLOOKUP(D359,'Current OBD'!$B$6:$K$2185,10,0)</f>
        <v>Clovis Point Elementary</v>
      </c>
      <c r="F359" s="11" t="str">
        <f>IF(VLOOKUP(D359,'Current OBD'!$B$6:$AK$2185,23,0)="Yes","PK"," ")</f>
        <v xml:space="preserve"> </v>
      </c>
      <c r="G359" s="11" t="str">
        <f>IF(VLOOKUP(D359,'Current OBD'!$B$6:$AK$2185,24,0)="Yes","K"," ")</f>
        <v>K</v>
      </c>
      <c r="H359" s="11">
        <f>IF(VLOOKUP(D359,'Current OBD'!$B$6:$AK$2185,25,0)="Yes",1," ")</f>
        <v>1</v>
      </c>
      <c r="I359" s="11" t="str">
        <f>IF(VLOOKUP(D359,'Current OBD'!$B$6:$AK$2185,26,0)="Yes","2"," ")</f>
        <v>2</v>
      </c>
      <c r="J359" s="11" t="str">
        <f>IF(VLOOKUP(D359,'Current OBD'!$B$6:$AK$2185,27,0)="Yes","3"," ")</f>
        <v>3</v>
      </c>
      <c r="K359" s="11" t="str">
        <f>IF(VLOOKUP(D359,'Current OBD'!$B$6:$AK$2185,28,0)="Yes","4"," ")</f>
        <v>4</v>
      </c>
      <c r="L359" s="11" t="str">
        <f>IF(VLOOKUP(D359,'Current OBD'!$B$6:$AK$2185,29,0)="Yes","5"," ")</f>
        <v>5</v>
      </c>
      <c r="M359" s="11" t="str">
        <f>IF(VLOOKUP(D359,'Current OBD'!$B$6:$AK$2185,30,0)="Yes","6"," ")</f>
        <v>6</v>
      </c>
      <c r="N359" s="11" t="str">
        <f>IF(VLOOKUP(D359,'Current OBD'!$B$6:$AK$2185,31,0)="Yes","7"," ")</f>
        <v xml:space="preserve"> </v>
      </c>
      <c r="O359" s="11" t="str">
        <f>IF(VLOOKUP(D359,'Current OBD'!$B$6:$AK$2185,32,0)="Yes","8"," ")</f>
        <v xml:space="preserve"> </v>
      </c>
      <c r="P359" s="11" t="str">
        <f>IF(VLOOKUP(D359,'Current OBD'!$B$6:$AK$2185,33,0)="Yes","9"," ")</f>
        <v xml:space="preserve"> </v>
      </c>
      <c r="Q359" s="11" t="str">
        <f>IF(VLOOKUP(D359,'Current OBD'!$B$6:$AK$2185,34,0)="Yes","10"," ")</f>
        <v xml:space="preserve"> </v>
      </c>
      <c r="R359" s="11" t="str">
        <f>IF(VLOOKUP(D359,'Current OBD'!$B$6:$AK$2185,35,0)="Yes","11"," ")</f>
        <v xml:space="preserve"> </v>
      </c>
      <c r="S359" s="11" t="str">
        <f>IF(VLOOKUP(D359,'Current OBD'!$B$6:$AK$2185,36,0)="Yes","12"," ")</f>
        <v xml:space="preserve"> </v>
      </c>
      <c r="T359" s="13">
        <f>VLOOKUP(D359,Pivot!$B$4:$F$2181,2,0)</f>
        <v>353</v>
      </c>
      <c r="U359" s="13">
        <f>VLOOKUP(D359,Pivot!$B$4:$F$2181,3,0)</f>
        <v>0</v>
      </c>
      <c r="V359" s="13">
        <f>VLOOKUP(D359,Pivot!$B$4:$F$2181,4,0)</f>
        <v>476</v>
      </c>
      <c r="W359" s="46">
        <f>IFERROR(VLOOKUP(D359,Pivot!$B$4:$H$2181,5,0),"")</f>
        <v>0.74160000000000004</v>
      </c>
      <c r="X359" s="51">
        <f>IFERROR(VLOOKUP(D359,Pivot!$B$4:$H$2181,6,0),"")</f>
        <v>0</v>
      </c>
      <c r="Y359" s="46">
        <f>IFERROR(VLOOKUP(D359,Pivot!$B$4:$H$2181,7,0),"")</f>
        <v>0.74160000000000004</v>
      </c>
    </row>
    <row r="360" spans="1:25" ht="15" customHeight="1" outlineLevel="2">
      <c r="A360" s="10" t="str">
        <f>VLOOKUP(D360,'Current OBD'!$B$6:$K$2185,4,0)</f>
        <v>Douglas</v>
      </c>
      <c r="B360" s="10" t="str">
        <f>VLOOKUP(D360,'Current OBD'!$B$6:$K$2185,3,0)</f>
        <v>09-206</v>
      </c>
      <c r="C360" s="9" t="str">
        <f>VLOOKUP(D360,'Current OBD'!$B$6:$K$2185,2,0)</f>
        <v>Eastmont School District</v>
      </c>
      <c r="D360" s="24">
        <v>660453</v>
      </c>
      <c r="E360" s="9" t="str">
        <f>VLOOKUP(D360,'Current OBD'!$B$6:$K$2185,10,0)</f>
        <v>Eastmont Junior High</v>
      </c>
      <c r="F360" s="11" t="str">
        <f>IF(VLOOKUP(D360,'Current OBD'!$B$6:$AK$2185,23,0)="Yes","PK"," ")</f>
        <v xml:space="preserve"> </v>
      </c>
      <c r="G360" s="11" t="str">
        <f>IF(VLOOKUP(D360,'Current OBD'!$B$6:$AK$2185,24,0)="Yes","K"," ")</f>
        <v xml:space="preserve"> </v>
      </c>
      <c r="H360" s="11" t="str">
        <f>IF(VLOOKUP(D360,'Current OBD'!$B$6:$AK$2185,25,0)="Yes",1," ")</f>
        <v xml:space="preserve"> </v>
      </c>
      <c r="I360" s="11" t="str">
        <f>IF(VLOOKUP(D360,'Current OBD'!$B$6:$AK$2185,26,0)="Yes","2"," ")</f>
        <v xml:space="preserve"> </v>
      </c>
      <c r="J360" s="11" t="str">
        <f>IF(VLOOKUP(D360,'Current OBD'!$B$6:$AK$2185,27,0)="Yes","3"," ")</f>
        <v xml:space="preserve"> </v>
      </c>
      <c r="K360" s="11" t="str">
        <f>IF(VLOOKUP(D360,'Current OBD'!$B$6:$AK$2185,28,0)="Yes","4"," ")</f>
        <v xml:space="preserve"> </v>
      </c>
      <c r="L360" s="11" t="str">
        <f>IF(VLOOKUP(D360,'Current OBD'!$B$6:$AK$2185,29,0)="Yes","5"," ")</f>
        <v xml:space="preserve"> </v>
      </c>
      <c r="M360" s="11" t="str">
        <f>IF(VLOOKUP(D360,'Current OBD'!$B$6:$AK$2185,30,0)="Yes","6"," ")</f>
        <v xml:space="preserve"> </v>
      </c>
      <c r="N360" s="11" t="str">
        <f>IF(VLOOKUP(D360,'Current OBD'!$B$6:$AK$2185,31,0)="Yes","7"," ")</f>
        <v>7</v>
      </c>
      <c r="O360" s="11" t="str">
        <f>IF(VLOOKUP(D360,'Current OBD'!$B$6:$AK$2185,32,0)="Yes","8"," ")</f>
        <v>8</v>
      </c>
      <c r="P360" s="11" t="str">
        <f>IF(VLOOKUP(D360,'Current OBD'!$B$6:$AK$2185,33,0)="Yes","9"," ")</f>
        <v>9</v>
      </c>
      <c r="Q360" s="11" t="str">
        <f>IF(VLOOKUP(D360,'Current OBD'!$B$6:$AK$2185,34,0)="Yes","10"," ")</f>
        <v xml:space="preserve"> </v>
      </c>
      <c r="R360" s="11" t="str">
        <f>IF(VLOOKUP(D360,'Current OBD'!$B$6:$AK$2185,35,0)="Yes","11"," ")</f>
        <v xml:space="preserve"> </v>
      </c>
      <c r="S360" s="11" t="str">
        <f>IF(VLOOKUP(D360,'Current OBD'!$B$6:$AK$2185,36,0)="Yes","12"," ")</f>
        <v xml:space="preserve"> </v>
      </c>
      <c r="T360" s="13">
        <f>VLOOKUP(D360,Pivot!$B$4:$F$2181,2,0)</f>
        <v>530</v>
      </c>
      <c r="U360" s="13">
        <f>VLOOKUP(D360,Pivot!$B$4:$F$2181,3,0)</f>
        <v>0</v>
      </c>
      <c r="V360" s="13">
        <f>VLOOKUP(D360,Pivot!$B$4:$F$2181,4,0)</f>
        <v>705</v>
      </c>
      <c r="W360" s="46">
        <f>IFERROR(VLOOKUP(D360,Pivot!$B$4:$H$2181,5,0),"")</f>
        <v>0.75180000000000002</v>
      </c>
      <c r="X360" s="51">
        <f>IFERROR(VLOOKUP(D360,Pivot!$B$4:$H$2181,6,0),"")</f>
        <v>0</v>
      </c>
      <c r="Y360" s="46">
        <f>IFERROR(VLOOKUP(D360,Pivot!$B$4:$H$2181,7,0),"")</f>
        <v>0.75180000000000002</v>
      </c>
    </row>
    <row r="361" spans="1:25" ht="15" customHeight="1" outlineLevel="2">
      <c r="A361" s="10" t="str">
        <f>VLOOKUP(D361,'Current OBD'!$B$6:$K$2185,4,0)</f>
        <v>Douglas</v>
      </c>
      <c r="B361" s="10" t="str">
        <f>VLOOKUP(D361,'Current OBD'!$B$6:$K$2185,3,0)</f>
        <v>09-206</v>
      </c>
      <c r="C361" s="9" t="str">
        <f>VLOOKUP(D361,'Current OBD'!$B$6:$K$2185,2,0)</f>
        <v>Eastmont School District</v>
      </c>
      <c r="D361" s="24">
        <v>660452</v>
      </c>
      <c r="E361" s="9" t="str">
        <f>VLOOKUP(D361,'Current OBD'!$B$6:$K$2185,10,0)</f>
        <v>Eastmont Senior High</v>
      </c>
      <c r="F361" s="11" t="str">
        <f>IF(VLOOKUP(D361,'Current OBD'!$B$6:$AK$2185,23,0)="Yes","PK"," ")</f>
        <v xml:space="preserve"> </v>
      </c>
      <c r="G361" s="11" t="str">
        <f>IF(VLOOKUP(D361,'Current OBD'!$B$6:$AK$2185,24,0)="Yes","K"," ")</f>
        <v xml:space="preserve"> </v>
      </c>
      <c r="H361" s="11" t="str">
        <f>IF(VLOOKUP(D361,'Current OBD'!$B$6:$AK$2185,25,0)="Yes",1," ")</f>
        <v xml:space="preserve"> </v>
      </c>
      <c r="I361" s="11" t="str">
        <f>IF(VLOOKUP(D361,'Current OBD'!$B$6:$AK$2185,26,0)="Yes","2"," ")</f>
        <v xml:space="preserve"> </v>
      </c>
      <c r="J361" s="11" t="str">
        <f>IF(VLOOKUP(D361,'Current OBD'!$B$6:$AK$2185,27,0)="Yes","3"," ")</f>
        <v xml:space="preserve"> </v>
      </c>
      <c r="K361" s="11" t="str">
        <f>IF(VLOOKUP(D361,'Current OBD'!$B$6:$AK$2185,28,0)="Yes","4"," ")</f>
        <v xml:space="preserve"> </v>
      </c>
      <c r="L361" s="11" t="str">
        <f>IF(VLOOKUP(D361,'Current OBD'!$B$6:$AK$2185,29,0)="Yes","5"," ")</f>
        <v xml:space="preserve"> </v>
      </c>
      <c r="M361" s="11" t="str">
        <f>IF(VLOOKUP(D361,'Current OBD'!$B$6:$AK$2185,30,0)="Yes","6"," ")</f>
        <v xml:space="preserve"> </v>
      </c>
      <c r="N361" s="11" t="str">
        <f>IF(VLOOKUP(D361,'Current OBD'!$B$6:$AK$2185,31,0)="Yes","7"," ")</f>
        <v xml:space="preserve"> </v>
      </c>
      <c r="O361" s="11" t="str">
        <f>IF(VLOOKUP(D361,'Current OBD'!$B$6:$AK$2185,32,0)="Yes","8"," ")</f>
        <v xml:space="preserve"> </v>
      </c>
      <c r="P361" s="11" t="str">
        <f>IF(VLOOKUP(D361,'Current OBD'!$B$6:$AK$2185,33,0)="Yes","9"," ")</f>
        <v xml:space="preserve"> </v>
      </c>
      <c r="Q361" s="11" t="str">
        <f>IF(VLOOKUP(D361,'Current OBD'!$B$6:$AK$2185,34,0)="Yes","10"," ")</f>
        <v>10</v>
      </c>
      <c r="R361" s="11" t="str">
        <f>IF(VLOOKUP(D361,'Current OBD'!$B$6:$AK$2185,35,0)="Yes","11"," ")</f>
        <v>11</v>
      </c>
      <c r="S361" s="11" t="str">
        <f>IF(VLOOKUP(D361,'Current OBD'!$B$6:$AK$2185,36,0)="Yes","12"," ")</f>
        <v>12</v>
      </c>
      <c r="T361" s="13">
        <f>VLOOKUP(D361,Pivot!$B$4:$F$2181,2,0)</f>
        <v>981</v>
      </c>
      <c r="U361" s="13">
        <f>VLOOKUP(D361,Pivot!$B$4:$F$2181,3,0)</f>
        <v>0</v>
      </c>
      <c r="V361" s="13">
        <f>VLOOKUP(D361,Pivot!$B$4:$F$2181,4,0)</f>
        <v>1478</v>
      </c>
      <c r="W361" s="46">
        <f>IFERROR(VLOOKUP(D361,Pivot!$B$4:$H$2181,5,0),"")</f>
        <v>0.66369999999999996</v>
      </c>
      <c r="X361" s="51">
        <f>IFERROR(VLOOKUP(D361,Pivot!$B$4:$H$2181,6,0),"")</f>
        <v>0</v>
      </c>
      <c r="Y361" s="46">
        <f>IFERROR(VLOOKUP(D361,Pivot!$B$4:$H$2181,7,0),"")</f>
        <v>0.66369999999999996</v>
      </c>
    </row>
    <row r="362" spans="1:25" ht="15" customHeight="1" outlineLevel="2">
      <c r="A362" s="10" t="str">
        <f>VLOOKUP(D362,'Current OBD'!$B$6:$K$2185,4,0)</f>
        <v>Douglas</v>
      </c>
      <c r="B362" s="10" t="str">
        <f>VLOOKUP(D362,'Current OBD'!$B$6:$K$2185,3,0)</f>
        <v>09-206</v>
      </c>
      <c r="C362" s="9" t="str">
        <f>VLOOKUP(D362,'Current OBD'!$B$6:$K$2185,2,0)</f>
        <v>Eastmont School District</v>
      </c>
      <c r="D362" s="24">
        <v>660456</v>
      </c>
      <c r="E362" s="9" t="str">
        <f>VLOOKUP(D362,'Current OBD'!$B$6:$K$2185,10,0)</f>
        <v>Grant Elementary</v>
      </c>
      <c r="F362" s="11" t="str">
        <f>IF(VLOOKUP(D362,'Current OBD'!$B$6:$AK$2185,23,0)="Yes","PK"," ")</f>
        <v xml:space="preserve"> </v>
      </c>
      <c r="G362" s="11" t="str">
        <f>IF(VLOOKUP(D362,'Current OBD'!$B$6:$AK$2185,24,0)="Yes","K"," ")</f>
        <v>K</v>
      </c>
      <c r="H362" s="11">
        <f>IF(VLOOKUP(D362,'Current OBD'!$B$6:$AK$2185,25,0)="Yes",1," ")</f>
        <v>1</v>
      </c>
      <c r="I362" s="11" t="str">
        <f>IF(VLOOKUP(D362,'Current OBD'!$B$6:$AK$2185,26,0)="Yes","2"," ")</f>
        <v>2</v>
      </c>
      <c r="J362" s="11" t="str">
        <f>IF(VLOOKUP(D362,'Current OBD'!$B$6:$AK$2185,27,0)="Yes","3"," ")</f>
        <v>3</v>
      </c>
      <c r="K362" s="11" t="str">
        <f>IF(VLOOKUP(D362,'Current OBD'!$B$6:$AK$2185,28,0)="Yes","4"," ")</f>
        <v>4</v>
      </c>
      <c r="L362" s="11" t="str">
        <f>IF(VLOOKUP(D362,'Current OBD'!$B$6:$AK$2185,29,0)="Yes","5"," ")</f>
        <v>5</v>
      </c>
      <c r="M362" s="11" t="str">
        <f>IF(VLOOKUP(D362,'Current OBD'!$B$6:$AK$2185,30,0)="Yes","6"," ")</f>
        <v>6</v>
      </c>
      <c r="N362" s="11" t="str">
        <f>IF(VLOOKUP(D362,'Current OBD'!$B$6:$AK$2185,31,0)="Yes","7"," ")</f>
        <v xml:space="preserve"> </v>
      </c>
      <c r="O362" s="11" t="str">
        <f>IF(VLOOKUP(D362,'Current OBD'!$B$6:$AK$2185,32,0)="Yes","8"," ")</f>
        <v xml:space="preserve"> </v>
      </c>
      <c r="P362" s="11" t="str">
        <f>IF(VLOOKUP(D362,'Current OBD'!$B$6:$AK$2185,33,0)="Yes","9"," ")</f>
        <v xml:space="preserve"> </v>
      </c>
      <c r="Q362" s="11" t="str">
        <f>IF(VLOOKUP(D362,'Current OBD'!$B$6:$AK$2185,34,0)="Yes","10"," ")</f>
        <v xml:space="preserve"> </v>
      </c>
      <c r="R362" s="11" t="str">
        <f>IF(VLOOKUP(D362,'Current OBD'!$B$6:$AK$2185,35,0)="Yes","11"," ")</f>
        <v xml:space="preserve"> </v>
      </c>
      <c r="S362" s="11" t="str">
        <f>IF(VLOOKUP(D362,'Current OBD'!$B$6:$AK$2185,36,0)="Yes","12"," ")</f>
        <v xml:space="preserve"> </v>
      </c>
      <c r="T362" s="13">
        <f>VLOOKUP(D362,Pivot!$B$4:$F$2181,2,0)</f>
        <v>330</v>
      </c>
      <c r="U362" s="13">
        <f>VLOOKUP(D362,Pivot!$B$4:$F$2181,3,0)</f>
        <v>0</v>
      </c>
      <c r="V362" s="13">
        <f>VLOOKUP(D362,Pivot!$B$4:$F$2181,4,0)</f>
        <v>498</v>
      </c>
      <c r="W362" s="46">
        <f>IFERROR(VLOOKUP(D362,Pivot!$B$4:$H$2181,5,0),"")</f>
        <v>0.66269999999999996</v>
      </c>
      <c r="X362" s="51">
        <f>IFERROR(VLOOKUP(D362,Pivot!$B$4:$H$2181,6,0),"")</f>
        <v>0</v>
      </c>
      <c r="Y362" s="46">
        <f>IFERROR(VLOOKUP(D362,Pivot!$B$4:$H$2181,7,0),"")</f>
        <v>0.66269999999999996</v>
      </c>
    </row>
    <row r="363" spans="1:25" ht="15" customHeight="1" outlineLevel="2">
      <c r="A363" s="10" t="str">
        <f>VLOOKUP(D363,'Current OBD'!$B$6:$K$2185,4,0)</f>
        <v>Douglas</v>
      </c>
      <c r="B363" s="10" t="str">
        <f>VLOOKUP(D363,'Current OBD'!$B$6:$K$2185,3,0)</f>
        <v>09-206</v>
      </c>
      <c r="C363" s="9" t="str">
        <f>VLOOKUP(D363,'Current OBD'!$B$6:$K$2185,2,0)</f>
        <v>Eastmont School District</v>
      </c>
      <c r="D363" s="24">
        <v>660457</v>
      </c>
      <c r="E363" s="9" t="str">
        <f>VLOOKUP(D363,'Current OBD'!$B$6:$K$2185,10,0)</f>
        <v>Kenroy Elementary</v>
      </c>
      <c r="F363" s="11" t="str">
        <f>IF(VLOOKUP(D363,'Current OBD'!$B$6:$AK$2185,23,0)="Yes","PK"," ")</f>
        <v xml:space="preserve"> </v>
      </c>
      <c r="G363" s="11" t="str">
        <f>IF(VLOOKUP(D363,'Current OBD'!$B$6:$AK$2185,24,0)="Yes","K"," ")</f>
        <v>K</v>
      </c>
      <c r="H363" s="11">
        <f>IF(VLOOKUP(D363,'Current OBD'!$B$6:$AK$2185,25,0)="Yes",1," ")</f>
        <v>1</v>
      </c>
      <c r="I363" s="11" t="str">
        <f>IF(VLOOKUP(D363,'Current OBD'!$B$6:$AK$2185,26,0)="Yes","2"," ")</f>
        <v>2</v>
      </c>
      <c r="J363" s="11" t="str">
        <f>IF(VLOOKUP(D363,'Current OBD'!$B$6:$AK$2185,27,0)="Yes","3"," ")</f>
        <v>3</v>
      </c>
      <c r="K363" s="11" t="str">
        <f>IF(VLOOKUP(D363,'Current OBD'!$B$6:$AK$2185,28,0)="Yes","4"," ")</f>
        <v>4</v>
      </c>
      <c r="L363" s="11" t="str">
        <f>IF(VLOOKUP(D363,'Current OBD'!$B$6:$AK$2185,29,0)="Yes","5"," ")</f>
        <v>5</v>
      </c>
      <c r="M363" s="11" t="str">
        <f>IF(VLOOKUP(D363,'Current OBD'!$B$6:$AK$2185,30,0)="Yes","6"," ")</f>
        <v>6</v>
      </c>
      <c r="N363" s="11" t="str">
        <f>IF(VLOOKUP(D363,'Current OBD'!$B$6:$AK$2185,31,0)="Yes","7"," ")</f>
        <v xml:space="preserve"> </v>
      </c>
      <c r="O363" s="11" t="str">
        <f>IF(VLOOKUP(D363,'Current OBD'!$B$6:$AK$2185,32,0)="Yes","8"," ")</f>
        <v xml:space="preserve"> </v>
      </c>
      <c r="P363" s="11" t="str">
        <f>IF(VLOOKUP(D363,'Current OBD'!$B$6:$AK$2185,33,0)="Yes","9"," ")</f>
        <v xml:space="preserve"> </v>
      </c>
      <c r="Q363" s="11" t="str">
        <f>IF(VLOOKUP(D363,'Current OBD'!$B$6:$AK$2185,34,0)="Yes","10"," ")</f>
        <v xml:space="preserve"> </v>
      </c>
      <c r="R363" s="11" t="str">
        <f>IF(VLOOKUP(D363,'Current OBD'!$B$6:$AK$2185,35,0)="Yes","11"," ")</f>
        <v xml:space="preserve"> </v>
      </c>
      <c r="S363" s="11" t="str">
        <f>IF(VLOOKUP(D363,'Current OBD'!$B$6:$AK$2185,36,0)="Yes","12"," ")</f>
        <v xml:space="preserve"> </v>
      </c>
      <c r="T363" s="13">
        <f>VLOOKUP(D363,Pivot!$B$4:$F$2181,2,0)</f>
        <v>421</v>
      </c>
      <c r="U363" s="13">
        <f>VLOOKUP(D363,Pivot!$B$4:$F$2181,3,0)</f>
        <v>0</v>
      </c>
      <c r="V363" s="13">
        <f>VLOOKUP(D363,Pivot!$B$4:$F$2181,4,0)</f>
        <v>537</v>
      </c>
      <c r="W363" s="46">
        <f>IFERROR(VLOOKUP(D363,Pivot!$B$4:$H$2181,5,0),"")</f>
        <v>0.78400000000000003</v>
      </c>
      <c r="X363" s="51">
        <f>IFERROR(VLOOKUP(D363,Pivot!$B$4:$H$2181,6,0),"")</f>
        <v>0</v>
      </c>
      <c r="Y363" s="46">
        <f>IFERROR(VLOOKUP(D363,Pivot!$B$4:$H$2181,7,0),"")</f>
        <v>0.78400000000000003</v>
      </c>
    </row>
    <row r="364" spans="1:25" ht="15" customHeight="1" outlineLevel="2">
      <c r="A364" s="10" t="str">
        <f>VLOOKUP(D364,'Current OBD'!$B$6:$K$2185,4,0)</f>
        <v>Douglas</v>
      </c>
      <c r="B364" s="10" t="str">
        <f>VLOOKUP(D364,'Current OBD'!$B$6:$K$2185,3,0)</f>
        <v>09-206</v>
      </c>
      <c r="C364" s="9" t="str">
        <f>VLOOKUP(D364,'Current OBD'!$B$6:$K$2185,2,0)</f>
        <v>Eastmont School District</v>
      </c>
      <c r="D364" s="24">
        <v>660458</v>
      </c>
      <c r="E364" s="9" t="str">
        <f>VLOOKUP(D364,'Current OBD'!$B$6:$K$2185,10,0)</f>
        <v>Lee Elementary</v>
      </c>
      <c r="F364" s="11" t="str">
        <f>IF(VLOOKUP(D364,'Current OBD'!$B$6:$AK$2185,23,0)="Yes","PK"," ")</f>
        <v xml:space="preserve"> </v>
      </c>
      <c r="G364" s="11" t="str">
        <f>IF(VLOOKUP(D364,'Current OBD'!$B$6:$AK$2185,24,0)="Yes","K"," ")</f>
        <v>K</v>
      </c>
      <c r="H364" s="11">
        <f>IF(VLOOKUP(D364,'Current OBD'!$B$6:$AK$2185,25,0)="Yes",1," ")</f>
        <v>1</v>
      </c>
      <c r="I364" s="11" t="str">
        <f>IF(VLOOKUP(D364,'Current OBD'!$B$6:$AK$2185,26,0)="Yes","2"," ")</f>
        <v>2</v>
      </c>
      <c r="J364" s="11" t="str">
        <f>IF(VLOOKUP(D364,'Current OBD'!$B$6:$AK$2185,27,0)="Yes","3"," ")</f>
        <v>3</v>
      </c>
      <c r="K364" s="11" t="str">
        <f>IF(VLOOKUP(D364,'Current OBD'!$B$6:$AK$2185,28,0)="Yes","4"," ")</f>
        <v>4</v>
      </c>
      <c r="L364" s="11" t="str">
        <f>IF(VLOOKUP(D364,'Current OBD'!$B$6:$AK$2185,29,0)="Yes","5"," ")</f>
        <v>5</v>
      </c>
      <c r="M364" s="11" t="str">
        <f>IF(VLOOKUP(D364,'Current OBD'!$B$6:$AK$2185,30,0)="Yes","6"," ")</f>
        <v>6</v>
      </c>
      <c r="N364" s="11" t="str">
        <f>IF(VLOOKUP(D364,'Current OBD'!$B$6:$AK$2185,31,0)="Yes","7"," ")</f>
        <v xml:space="preserve"> </v>
      </c>
      <c r="O364" s="11" t="str">
        <f>IF(VLOOKUP(D364,'Current OBD'!$B$6:$AK$2185,32,0)="Yes","8"," ")</f>
        <v xml:space="preserve"> </v>
      </c>
      <c r="P364" s="11" t="str">
        <f>IF(VLOOKUP(D364,'Current OBD'!$B$6:$AK$2185,33,0)="Yes","9"," ")</f>
        <v xml:space="preserve"> </v>
      </c>
      <c r="Q364" s="11" t="str">
        <f>IF(VLOOKUP(D364,'Current OBD'!$B$6:$AK$2185,34,0)="Yes","10"," ")</f>
        <v xml:space="preserve"> </v>
      </c>
      <c r="R364" s="11" t="str">
        <f>IF(VLOOKUP(D364,'Current OBD'!$B$6:$AK$2185,35,0)="Yes","11"," ")</f>
        <v xml:space="preserve"> </v>
      </c>
      <c r="S364" s="11" t="str">
        <f>IF(VLOOKUP(D364,'Current OBD'!$B$6:$AK$2185,36,0)="Yes","12"," ")</f>
        <v xml:space="preserve"> </v>
      </c>
      <c r="T364" s="13">
        <f>VLOOKUP(D364,Pivot!$B$4:$F$2181,2,0)</f>
        <v>379</v>
      </c>
      <c r="U364" s="13">
        <f>VLOOKUP(D364,Pivot!$B$4:$F$2181,3,0)</f>
        <v>0</v>
      </c>
      <c r="V364" s="13">
        <f>VLOOKUP(D364,Pivot!$B$4:$F$2181,4,0)</f>
        <v>547</v>
      </c>
      <c r="W364" s="46">
        <f>IFERROR(VLOOKUP(D364,Pivot!$B$4:$H$2181,5,0),"")</f>
        <v>0.69289999999999996</v>
      </c>
      <c r="X364" s="51">
        <f>IFERROR(VLOOKUP(D364,Pivot!$B$4:$H$2181,6,0),"")</f>
        <v>0</v>
      </c>
      <c r="Y364" s="46">
        <f>IFERROR(VLOOKUP(D364,Pivot!$B$4:$H$2181,7,0),"")</f>
        <v>0.69289999999999996</v>
      </c>
    </row>
    <row r="365" spans="1:25" ht="15" customHeight="1" outlineLevel="2">
      <c r="A365" s="10" t="str">
        <f>VLOOKUP(D365,'Current OBD'!$B$6:$K$2185,4,0)</f>
        <v>Douglas</v>
      </c>
      <c r="B365" s="10" t="str">
        <f>VLOOKUP(D365,'Current OBD'!$B$6:$K$2185,3,0)</f>
        <v>09-206</v>
      </c>
      <c r="C365" s="9" t="str">
        <f>VLOOKUP(D365,'Current OBD'!$B$6:$K$2185,2,0)</f>
        <v>Eastmont School District</v>
      </c>
      <c r="D365" s="24">
        <v>660459</v>
      </c>
      <c r="E365" s="9" t="str">
        <f>VLOOKUP(D365,'Current OBD'!$B$6:$K$2185,10,0)</f>
        <v>Rock Island Elementary</v>
      </c>
      <c r="F365" s="11" t="str">
        <f>IF(VLOOKUP(D365,'Current OBD'!$B$6:$AK$2185,23,0)="Yes","PK"," ")</f>
        <v xml:space="preserve"> </v>
      </c>
      <c r="G365" s="11" t="str">
        <f>IF(VLOOKUP(D365,'Current OBD'!$B$6:$AK$2185,24,0)="Yes","K"," ")</f>
        <v>K</v>
      </c>
      <c r="H365" s="11">
        <f>IF(VLOOKUP(D365,'Current OBD'!$B$6:$AK$2185,25,0)="Yes",1," ")</f>
        <v>1</v>
      </c>
      <c r="I365" s="11" t="str">
        <f>IF(VLOOKUP(D365,'Current OBD'!$B$6:$AK$2185,26,0)="Yes","2"," ")</f>
        <v>2</v>
      </c>
      <c r="J365" s="11" t="str">
        <f>IF(VLOOKUP(D365,'Current OBD'!$B$6:$AK$2185,27,0)="Yes","3"," ")</f>
        <v>3</v>
      </c>
      <c r="K365" s="11" t="str">
        <f>IF(VLOOKUP(D365,'Current OBD'!$B$6:$AK$2185,28,0)="Yes","4"," ")</f>
        <v>4</v>
      </c>
      <c r="L365" s="11" t="str">
        <f>IF(VLOOKUP(D365,'Current OBD'!$B$6:$AK$2185,29,0)="Yes","5"," ")</f>
        <v>5</v>
      </c>
      <c r="M365" s="11" t="str">
        <f>IF(VLOOKUP(D365,'Current OBD'!$B$6:$AK$2185,30,0)="Yes","6"," ")</f>
        <v>6</v>
      </c>
      <c r="N365" s="11" t="str">
        <f>IF(VLOOKUP(D365,'Current OBD'!$B$6:$AK$2185,31,0)="Yes","7"," ")</f>
        <v xml:space="preserve"> </v>
      </c>
      <c r="O365" s="11" t="str">
        <f>IF(VLOOKUP(D365,'Current OBD'!$B$6:$AK$2185,32,0)="Yes","8"," ")</f>
        <v xml:space="preserve"> </v>
      </c>
      <c r="P365" s="11" t="str">
        <f>IF(VLOOKUP(D365,'Current OBD'!$B$6:$AK$2185,33,0)="Yes","9"," ")</f>
        <v xml:space="preserve"> </v>
      </c>
      <c r="Q365" s="11" t="str">
        <f>IF(VLOOKUP(D365,'Current OBD'!$B$6:$AK$2185,34,0)="Yes","10"," ")</f>
        <v xml:space="preserve"> </v>
      </c>
      <c r="R365" s="11" t="str">
        <f>IF(VLOOKUP(D365,'Current OBD'!$B$6:$AK$2185,35,0)="Yes","11"," ")</f>
        <v xml:space="preserve"> </v>
      </c>
      <c r="S365" s="11" t="str">
        <f>IF(VLOOKUP(D365,'Current OBD'!$B$6:$AK$2185,36,0)="Yes","12"," ")</f>
        <v xml:space="preserve"> </v>
      </c>
      <c r="T365" s="13">
        <f>VLOOKUP(D365,Pivot!$B$4:$F$2181,2,0)</f>
        <v>294</v>
      </c>
      <c r="U365" s="13">
        <f>VLOOKUP(D365,Pivot!$B$4:$F$2181,3,0)</f>
        <v>0</v>
      </c>
      <c r="V365" s="13">
        <f>VLOOKUP(D365,Pivot!$B$4:$F$2181,4,0)</f>
        <v>295</v>
      </c>
      <c r="W365" s="46">
        <f>IFERROR(VLOOKUP(D365,Pivot!$B$4:$H$2181,5,0),"")</f>
        <v>0.99660000000000004</v>
      </c>
      <c r="X365" s="51">
        <f>IFERROR(VLOOKUP(D365,Pivot!$B$4:$H$2181,6,0),"")</f>
        <v>0</v>
      </c>
      <c r="Y365" s="46">
        <f>IFERROR(VLOOKUP(D365,Pivot!$B$4:$H$2181,7,0),"")</f>
        <v>0.99660000000000004</v>
      </c>
    </row>
    <row r="366" spans="1:25" ht="15" customHeight="1" outlineLevel="2">
      <c r="A366" s="10" t="str">
        <f>VLOOKUP(D366,'Current OBD'!$B$6:$K$2185,4,0)</f>
        <v>Douglas</v>
      </c>
      <c r="B366" s="10" t="str">
        <f>VLOOKUP(D366,'Current OBD'!$B$6:$K$2185,3,0)</f>
        <v>09-206</v>
      </c>
      <c r="C366" s="9" t="str">
        <f>VLOOKUP(D366,'Current OBD'!$B$6:$K$2185,2,0)</f>
        <v>Eastmont School District</v>
      </c>
      <c r="D366" s="24">
        <v>660454</v>
      </c>
      <c r="E366" s="9" t="str">
        <f>VLOOKUP(D366,'Current OBD'!$B$6:$K$2185,10,0)</f>
        <v>Sterling Junior High</v>
      </c>
      <c r="F366" s="11" t="str">
        <f>IF(VLOOKUP(D366,'Current OBD'!$B$6:$AK$2185,23,0)="Yes","PK"," ")</f>
        <v xml:space="preserve"> </v>
      </c>
      <c r="G366" s="11" t="str">
        <f>IF(VLOOKUP(D366,'Current OBD'!$B$6:$AK$2185,24,0)="Yes","K"," ")</f>
        <v xml:space="preserve"> </v>
      </c>
      <c r="H366" s="11" t="str">
        <f>IF(VLOOKUP(D366,'Current OBD'!$B$6:$AK$2185,25,0)="Yes",1," ")</f>
        <v xml:space="preserve"> </v>
      </c>
      <c r="I366" s="11" t="str">
        <f>IF(VLOOKUP(D366,'Current OBD'!$B$6:$AK$2185,26,0)="Yes","2"," ")</f>
        <v xml:space="preserve"> </v>
      </c>
      <c r="J366" s="11" t="str">
        <f>IF(VLOOKUP(D366,'Current OBD'!$B$6:$AK$2185,27,0)="Yes","3"," ")</f>
        <v xml:space="preserve"> </v>
      </c>
      <c r="K366" s="11" t="str">
        <f>IF(VLOOKUP(D366,'Current OBD'!$B$6:$AK$2185,28,0)="Yes","4"," ")</f>
        <v xml:space="preserve"> </v>
      </c>
      <c r="L366" s="11" t="str">
        <f>IF(VLOOKUP(D366,'Current OBD'!$B$6:$AK$2185,29,0)="Yes","5"," ")</f>
        <v xml:space="preserve"> </v>
      </c>
      <c r="M366" s="11" t="str">
        <f>IF(VLOOKUP(D366,'Current OBD'!$B$6:$AK$2185,30,0)="Yes","6"," ")</f>
        <v xml:space="preserve"> </v>
      </c>
      <c r="N366" s="11" t="str">
        <f>IF(VLOOKUP(D366,'Current OBD'!$B$6:$AK$2185,31,0)="Yes","7"," ")</f>
        <v>7</v>
      </c>
      <c r="O366" s="11" t="str">
        <f>IF(VLOOKUP(D366,'Current OBD'!$B$6:$AK$2185,32,0)="Yes","8"," ")</f>
        <v>8</v>
      </c>
      <c r="P366" s="11" t="str">
        <f>IF(VLOOKUP(D366,'Current OBD'!$B$6:$AK$2185,33,0)="Yes","9"," ")</f>
        <v>9</v>
      </c>
      <c r="Q366" s="11" t="str">
        <f>IF(VLOOKUP(D366,'Current OBD'!$B$6:$AK$2185,34,0)="Yes","10"," ")</f>
        <v xml:space="preserve"> </v>
      </c>
      <c r="R366" s="11" t="str">
        <f>IF(VLOOKUP(D366,'Current OBD'!$B$6:$AK$2185,35,0)="Yes","11"," ")</f>
        <v xml:space="preserve"> </v>
      </c>
      <c r="S366" s="11" t="str">
        <f>IF(VLOOKUP(D366,'Current OBD'!$B$6:$AK$2185,36,0)="Yes","12"," ")</f>
        <v xml:space="preserve"> </v>
      </c>
      <c r="T366" s="13">
        <f>VLOOKUP(D366,Pivot!$B$4:$F$2181,2,0)</f>
        <v>517</v>
      </c>
      <c r="U366" s="13">
        <f>VLOOKUP(D366,Pivot!$B$4:$F$2181,3,0)</f>
        <v>0</v>
      </c>
      <c r="V366" s="13">
        <f>VLOOKUP(D366,Pivot!$B$4:$F$2181,4,0)</f>
        <v>754</v>
      </c>
      <c r="W366" s="46">
        <f>IFERROR(VLOOKUP(D366,Pivot!$B$4:$H$2181,5,0),"")</f>
        <v>0.68569999999999998</v>
      </c>
      <c r="X366" s="51">
        <f>IFERROR(VLOOKUP(D366,Pivot!$B$4:$H$2181,6,0),"")</f>
        <v>0</v>
      </c>
      <c r="Y366" s="46">
        <f>IFERROR(VLOOKUP(D366,Pivot!$B$4:$H$2181,7,0),"")</f>
        <v>0.68569999999999998</v>
      </c>
    </row>
    <row r="367" spans="1:25" ht="15" customHeight="1" outlineLevel="1">
      <c r="A367" s="27"/>
      <c r="B367" s="27"/>
      <c r="C367" s="30" t="s">
        <v>5666</v>
      </c>
      <c r="D367" s="27"/>
      <c r="E367" s="26"/>
      <c r="F367" s="29"/>
      <c r="G367" s="29"/>
      <c r="H367" s="29"/>
      <c r="I367" s="29"/>
      <c r="J367" s="29"/>
      <c r="K367" s="29"/>
      <c r="L367" s="29"/>
      <c r="M367" s="29"/>
      <c r="N367" s="29"/>
      <c r="O367" s="29"/>
      <c r="P367" s="29"/>
      <c r="Q367" s="29"/>
      <c r="R367" s="29"/>
      <c r="S367" s="29"/>
      <c r="T367" s="43">
        <f>SUBTOTAL(9,T358:T366)</f>
        <v>4187</v>
      </c>
      <c r="U367" s="43">
        <f>SUBTOTAL(9,U358:U366)</f>
        <v>0</v>
      </c>
      <c r="V367" s="43">
        <f>SUBTOTAL(9,V358:V366)</f>
        <v>5904</v>
      </c>
      <c r="W367" s="47"/>
      <c r="X367" s="52"/>
      <c r="Y367" s="56">
        <f>(T367+U367)/V367</f>
        <v>0.70918021680216803</v>
      </c>
    </row>
    <row r="368" spans="1:25" ht="15" customHeight="1" outlineLevel="2">
      <c r="A368" s="10" t="str">
        <f>VLOOKUP(D368,'Current OBD'!$B$6:$K$2185,4,0)</f>
        <v>Douglas</v>
      </c>
      <c r="B368" s="10" t="str">
        <f>VLOOKUP(D368,'Current OBD'!$B$6:$K$2185,3,0)</f>
        <v>09-207</v>
      </c>
      <c r="C368" s="9" t="str">
        <f>VLOOKUP(D368,'Current OBD'!$B$6:$K$2185,2,0)</f>
        <v>Mansfield School District</v>
      </c>
      <c r="D368" s="24">
        <v>661436</v>
      </c>
      <c r="E368" s="9" t="str">
        <f>VLOOKUP(D368,'Current OBD'!$B$6:$K$2185,10,0)</f>
        <v>Mansfield School</v>
      </c>
      <c r="F368" s="11" t="str">
        <f>IF(VLOOKUP(D368,'Current OBD'!$B$6:$AK$2185,23,0)="Yes","PK"," ")</f>
        <v>PK</v>
      </c>
      <c r="G368" s="11" t="str">
        <f>IF(VLOOKUP(D368,'Current OBD'!$B$6:$AK$2185,24,0)="Yes","K"," ")</f>
        <v>K</v>
      </c>
      <c r="H368" s="11">
        <f>IF(VLOOKUP(D368,'Current OBD'!$B$6:$AK$2185,25,0)="Yes",1," ")</f>
        <v>1</v>
      </c>
      <c r="I368" s="11" t="str">
        <f>IF(VLOOKUP(D368,'Current OBD'!$B$6:$AK$2185,26,0)="Yes","2"," ")</f>
        <v>2</v>
      </c>
      <c r="J368" s="11" t="str">
        <f>IF(VLOOKUP(D368,'Current OBD'!$B$6:$AK$2185,27,0)="Yes","3"," ")</f>
        <v>3</v>
      </c>
      <c r="K368" s="11" t="str">
        <f>IF(VLOOKUP(D368,'Current OBD'!$B$6:$AK$2185,28,0)="Yes","4"," ")</f>
        <v>4</v>
      </c>
      <c r="L368" s="11" t="str">
        <f>IF(VLOOKUP(D368,'Current OBD'!$B$6:$AK$2185,29,0)="Yes","5"," ")</f>
        <v>5</v>
      </c>
      <c r="M368" s="11" t="str">
        <f>IF(VLOOKUP(D368,'Current OBD'!$B$6:$AK$2185,30,0)="Yes","6"," ")</f>
        <v>6</v>
      </c>
      <c r="N368" s="11" t="str">
        <f>IF(VLOOKUP(D368,'Current OBD'!$B$6:$AK$2185,31,0)="Yes","7"," ")</f>
        <v>7</v>
      </c>
      <c r="O368" s="11" t="str">
        <f>IF(VLOOKUP(D368,'Current OBD'!$B$6:$AK$2185,32,0)="Yes","8"," ")</f>
        <v>8</v>
      </c>
      <c r="P368" s="11" t="str">
        <f>IF(VLOOKUP(D368,'Current OBD'!$B$6:$AK$2185,33,0)="Yes","9"," ")</f>
        <v>9</v>
      </c>
      <c r="Q368" s="11" t="str">
        <f>IF(VLOOKUP(D368,'Current OBD'!$B$6:$AK$2185,34,0)="Yes","10"," ")</f>
        <v>10</v>
      </c>
      <c r="R368" s="11" t="str">
        <f>IF(VLOOKUP(D368,'Current OBD'!$B$6:$AK$2185,35,0)="Yes","11"," ")</f>
        <v>11</v>
      </c>
      <c r="S368" s="11" t="str">
        <f>IF(VLOOKUP(D368,'Current OBD'!$B$6:$AK$2185,36,0)="Yes","12"," ")</f>
        <v>12</v>
      </c>
      <c r="T368" s="13">
        <f>VLOOKUP(D368,Pivot!$B$4:$F$2181,2,0)</f>
        <v>59</v>
      </c>
      <c r="U368" s="13">
        <f>VLOOKUP(D368,Pivot!$B$4:$F$2181,3,0)</f>
        <v>12</v>
      </c>
      <c r="V368" s="13">
        <f>VLOOKUP(D368,Pivot!$B$4:$F$2181,4,0)</f>
        <v>105</v>
      </c>
      <c r="W368" s="46">
        <f>IFERROR(VLOOKUP(D368,Pivot!$B$4:$H$2181,5,0),"")</f>
        <v>0.56189999999999996</v>
      </c>
      <c r="X368" s="51">
        <f>IFERROR(VLOOKUP(D368,Pivot!$B$4:$H$2181,6,0),"")</f>
        <v>0.1143</v>
      </c>
      <c r="Y368" s="46">
        <f>IFERROR(VLOOKUP(D368,Pivot!$B$4:$H$2181,7,0),"")</f>
        <v>0.67620000000000002</v>
      </c>
    </row>
    <row r="369" spans="1:25" ht="15" customHeight="1" outlineLevel="1">
      <c r="A369" s="27"/>
      <c r="B369" s="27"/>
      <c r="C369" s="30" t="s">
        <v>5667</v>
      </c>
      <c r="D369" s="27"/>
      <c r="E369" s="26"/>
      <c r="F369" s="29"/>
      <c r="G369" s="29"/>
      <c r="H369" s="29"/>
      <c r="I369" s="29"/>
      <c r="J369" s="29"/>
      <c r="K369" s="29"/>
      <c r="L369" s="29"/>
      <c r="M369" s="29"/>
      <c r="N369" s="29"/>
      <c r="O369" s="29"/>
      <c r="P369" s="29"/>
      <c r="Q369" s="29"/>
      <c r="R369" s="29"/>
      <c r="S369" s="29"/>
      <c r="T369" s="43">
        <f>SUBTOTAL(9,T368:T368)</f>
        <v>59</v>
      </c>
      <c r="U369" s="43">
        <f>SUBTOTAL(9,U368:U368)</f>
        <v>12</v>
      </c>
      <c r="V369" s="43">
        <f>SUBTOTAL(9,V368:V368)</f>
        <v>105</v>
      </c>
      <c r="W369" s="47"/>
      <c r="X369" s="52"/>
      <c r="Y369" s="56">
        <f>(T369+U369)/V369</f>
        <v>0.67619047619047623</v>
      </c>
    </row>
    <row r="370" spans="1:25" ht="15" customHeight="1" outlineLevel="2">
      <c r="A370" s="10" t="str">
        <f>VLOOKUP(D370,'Current OBD'!$B$6:$K$2185,4,0)</f>
        <v>Douglas</v>
      </c>
      <c r="B370" s="10" t="str">
        <f>VLOOKUP(D370,'Current OBD'!$B$6:$K$2185,3,0)</f>
        <v>09-209</v>
      </c>
      <c r="C370" s="9" t="str">
        <f>VLOOKUP(D370,'Current OBD'!$B$6:$K$2185,2,0)</f>
        <v>Waterville School District</v>
      </c>
      <c r="D370" s="24">
        <v>661437</v>
      </c>
      <c r="E370" s="9" t="str">
        <f>VLOOKUP(D370,'Current OBD'!$B$6:$K$2185,10,0)</f>
        <v>Waterville Elementary</v>
      </c>
      <c r="F370" s="11" t="str">
        <f>IF(VLOOKUP(D370,'Current OBD'!$B$6:$AK$2185,23,0)="Yes","PK"," ")</f>
        <v>PK</v>
      </c>
      <c r="G370" s="11" t="str">
        <f>IF(VLOOKUP(D370,'Current OBD'!$B$6:$AK$2185,24,0)="Yes","K"," ")</f>
        <v>K</v>
      </c>
      <c r="H370" s="11">
        <f>IF(VLOOKUP(D370,'Current OBD'!$B$6:$AK$2185,25,0)="Yes",1," ")</f>
        <v>1</v>
      </c>
      <c r="I370" s="11" t="str">
        <f>IF(VLOOKUP(D370,'Current OBD'!$B$6:$AK$2185,26,0)="Yes","2"," ")</f>
        <v>2</v>
      </c>
      <c r="J370" s="11" t="str">
        <f>IF(VLOOKUP(D370,'Current OBD'!$B$6:$AK$2185,27,0)="Yes","3"," ")</f>
        <v>3</v>
      </c>
      <c r="K370" s="11" t="str">
        <f>IF(VLOOKUP(D370,'Current OBD'!$B$6:$AK$2185,28,0)="Yes","4"," ")</f>
        <v>4</v>
      </c>
      <c r="L370" s="11" t="str">
        <f>IF(VLOOKUP(D370,'Current OBD'!$B$6:$AK$2185,29,0)="Yes","5"," ")</f>
        <v>5</v>
      </c>
      <c r="M370" s="11" t="str">
        <f>IF(VLOOKUP(D370,'Current OBD'!$B$6:$AK$2185,30,0)="Yes","6"," ")</f>
        <v>6</v>
      </c>
      <c r="N370" s="11" t="str">
        <f>IF(VLOOKUP(D370,'Current OBD'!$B$6:$AK$2185,31,0)="Yes","7"," ")</f>
        <v xml:space="preserve"> </v>
      </c>
      <c r="O370" s="11" t="str">
        <f>IF(VLOOKUP(D370,'Current OBD'!$B$6:$AK$2185,32,0)="Yes","8"," ")</f>
        <v xml:space="preserve"> </v>
      </c>
      <c r="P370" s="11" t="str">
        <f>IF(VLOOKUP(D370,'Current OBD'!$B$6:$AK$2185,33,0)="Yes","9"," ")</f>
        <v xml:space="preserve"> </v>
      </c>
      <c r="Q370" s="11" t="str">
        <f>IF(VLOOKUP(D370,'Current OBD'!$B$6:$AK$2185,34,0)="Yes","10"," ")</f>
        <v xml:space="preserve"> </v>
      </c>
      <c r="R370" s="11" t="str">
        <f>IF(VLOOKUP(D370,'Current OBD'!$B$6:$AK$2185,35,0)="Yes","11"," ")</f>
        <v xml:space="preserve"> </v>
      </c>
      <c r="S370" s="11" t="str">
        <f>IF(VLOOKUP(D370,'Current OBD'!$B$6:$AK$2185,36,0)="Yes","12"," ")</f>
        <v xml:space="preserve"> </v>
      </c>
      <c r="T370" s="13">
        <f>VLOOKUP(D370,Pivot!$B$4:$F$2181,2,0)</f>
        <v>62</v>
      </c>
      <c r="U370" s="13">
        <f>VLOOKUP(D370,Pivot!$B$4:$F$2181,3,0)</f>
        <v>26</v>
      </c>
      <c r="V370" s="13">
        <f>VLOOKUP(D370,Pivot!$B$4:$F$2181,4,0)</f>
        <v>134</v>
      </c>
      <c r="W370" s="46">
        <f>IFERROR(VLOOKUP(D370,Pivot!$B$4:$H$2181,5,0),"")</f>
        <v>0.4627</v>
      </c>
      <c r="X370" s="51">
        <f>IFERROR(VLOOKUP(D370,Pivot!$B$4:$H$2181,6,0),"")</f>
        <v>0.19400000000000001</v>
      </c>
      <c r="Y370" s="46">
        <f>IFERROR(VLOOKUP(D370,Pivot!$B$4:$H$2181,7,0),"")</f>
        <v>0.65669999999999995</v>
      </c>
    </row>
    <row r="371" spans="1:25" ht="15" customHeight="1" outlineLevel="2">
      <c r="A371" s="10" t="str">
        <f>VLOOKUP(D371,'Current OBD'!$B$6:$K$2185,4,0)</f>
        <v>Douglas</v>
      </c>
      <c r="B371" s="10" t="str">
        <f>VLOOKUP(D371,'Current OBD'!$B$6:$K$2185,3,0)</f>
        <v>09-209</v>
      </c>
      <c r="C371" s="9" t="str">
        <f>VLOOKUP(D371,'Current OBD'!$B$6:$K$2185,2,0)</f>
        <v>Waterville School District</v>
      </c>
      <c r="D371" s="24">
        <v>661438</v>
      </c>
      <c r="E371" s="9" t="str">
        <f>VLOOKUP(D371,'Current OBD'!$B$6:$K$2185,10,0)</f>
        <v>Waterville Jr/Sr. High</v>
      </c>
      <c r="F371" s="11" t="str">
        <f>IF(VLOOKUP(D371,'Current OBD'!$B$6:$AK$2185,23,0)="Yes","PK"," ")</f>
        <v xml:space="preserve"> </v>
      </c>
      <c r="G371" s="11" t="str">
        <f>IF(VLOOKUP(D371,'Current OBD'!$B$6:$AK$2185,24,0)="Yes","K"," ")</f>
        <v xml:space="preserve"> </v>
      </c>
      <c r="H371" s="11" t="str">
        <f>IF(VLOOKUP(D371,'Current OBD'!$B$6:$AK$2185,25,0)="Yes",1," ")</f>
        <v xml:space="preserve"> </v>
      </c>
      <c r="I371" s="11" t="str">
        <f>IF(VLOOKUP(D371,'Current OBD'!$B$6:$AK$2185,26,0)="Yes","2"," ")</f>
        <v xml:space="preserve"> </v>
      </c>
      <c r="J371" s="11" t="str">
        <f>IF(VLOOKUP(D371,'Current OBD'!$B$6:$AK$2185,27,0)="Yes","3"," ")</f>
        <v xml:space="preserve"> </v>
      </c>
      <c r="K371" s="11" t="str">
        <f>IF(VLOOKUP(D371,'Current OBD'!$B$6:$AK$2185,28,0)="Yes","4"," ")</f>
        <v xml:space="preserve"> </v>
      </c>
      <c r="L371" s="11" t="str">
        <f>IF(VLOOKUP(D371,'Current OBD'!$B$6:$AK$2185,29,0)="Yes","5"," ")</f>
        <v xml:space="preserve"> </v>
      </c>
      <c r="M371" s="11" t="str">
        <f>IF(VLOOKUP(D371,'Current OBD'!$B$6:$AK$2185,30,0)="Yes","6"," ")</f>
        <v xml:space="preserve"> </v>
      </c>
      <c r="N371" s="11" t="str">
        <f>IF(VLOOKUP(D371,'Current OBD'!$B$6:$AK$2185,31,0)="Yes","7"," ")</f>
        <v>7</v>
      </c>
      <c r="O371" s="11" t="str">
        <f>IF(VLOOKUP(D371,'Current OBD'!$B$6:$AK$2185,32,0)="Yes","8"," ")</f>
        <v>8</v>
      </c>
      <c r="P371" s="11" t="str">
        <f>IF(VLOOKUP(D371,'Current OBD'!$B$6:$AK$2185,33,0)="Yes","9"," ")</f>
        <v>9</v>
      </c>
      <c r="Q371" s="11" t="str">
        <f>IF(VLOOKUP(D371,'Current OBD'!$B$6:$AK$2185,34,0)="Yes","10"," ")</f>
        <v>10</v>
      </c>
      <c r="R371" s="11" t="str">
        <f>IF(VLOOKUP(D371,'Current OBD'!$B$6:$AK$2185,35,0)="Yes","11"," ")</f>
        <v>11</v>
      </c>
      <c r="S371" s="11" t="str">
        <f>IF(VLOOKUP(D371,'Current OBD'!$B$6:$AK$2185,36,0)="Yes","12"," ")</f>
        <v>12</v>
      </c>
      <c r="T371" s="13">
        <f>VLOOKUP(D371,Pivot!$B$4:$F$2181,2,0)</f>
        <v>88</v>
      </c>
      <c r="U371" s="13">
        <f>VLOOKUP(D371,Pivot!$B$4:$F$2181,3,0)</f>
        <v>15</v>
      </c>
      <c r="V371" s="13">
        <f>VLOOKUP(D371,Pivot!$B$4:$F$2181,4,0)</f>
        <v>125</v>
      </c>
      <c r="W371" s="46">
        <f>IFERROR(VLOOKUP(D371,Pivot!$B$4:$H$2181,5,0),"")</f>
        <v>0.70399999999999996</v>
      </c>
      <c r="X371" s="51">
        <f>IFERROR(VLOOKUP(D371,Pivot!$B$4:$H$2181,6,0),"")</f>
        <v>0.12</v>
      </c>
      <c r="Y371" s="46">
        <f>IFERROR(VLOOKUP(D371,Pivot!$B$4:$H$2181,7,0),"")</f>
        <v>0.82399999999999995</v>
      </c>
    </row>
    <row r="372" spans="1:25" ht="15" customHeight="1" outlineLevel="1">
      <c r="A372" s="27"/>
      <c r="B372" s="27"/>
      <c r="C372" s="30" t="s">
        <v>5668</v>
      </c>
      <c r="D372" s="27"/>
      <c r="E372" s="26"/>
      <c r="F372" s="29"/>
      <c r="G372" s="29"/>
      <c r="H372" s="29"/>
      <c r="I372" s="29"/>
      <c r="J372" s="29"/>
      <c r="K372" s="29"/>
      <c r="L372" s="29"/>
      <c r="M372" s="29"/>
      <c r="N372" s="29"/>
      <c r="O372" s="29"/>
      <c r="P372" s="29"/>
      <c r="Q372" s="29"/>
      <c r="R372" s="29"/>
      <c r="S372" s="29"/>
      <c r="T372" s="43">
        <f>SUBTOTAL(9,T370:T371)</f>
        <v>150</v>
      </c>
      <c r="U372" s="43">
        <f>SUBTOTAL(9,U370:U371)</f>
        <v>41</v>
      </c>
      <c r="V372" s="43">
        <f>SUBTOTAL(9,V370:V371)</f>
        <v>259</v>
      </c>
      <c r="W372" s="47"/>
      <c r="X372" s="52"/>
      <c r="Y372" s="56">
        <f>(T372+U372)/V372</f>
        <v>0.73745173745173742</v>
      </c>
    </row>
    <row r="373" spans="1:25" ht="15" customHeight="1" outlineLevel="2">
      <c r="A373" s="10" t="str">
        <f>VLOOKUP(D373,'Current OBD'!$B$6:$K$2185,4,0)</f>
        <v>Ferry</v>
      </c>
      <c r="B373" s="10" t="str">
        <f>VLOOKUP(D373,'Current OBD'!$B$6:$K$2185,3,0)</f>
        <v>10-003</v>
      </c>
      <c r="C373" s="9" t="str">
        <f>VLOOKUP(D373,'Current OBD'!$B$6:$K$2185,2,0)</f>
        <v>Keller School District</v>
      </c>
      <c r="D373" s="24">
        <v>661500</v>
      </c>
      <c r="E373" s="9" t="str">
        <f>VLOOKUP(D373,'Current OBD'!$B$6:$K$2185,10,0)</f>
        <v>Keller Elementary</v>
      </c>
      <c r="F373" s="11" t="str">
        <f>IF(VLOOKUP(D373,'Current OBD'!$B$6:$AK$2185,23,0)="Yes","PK"," ")</f>
        <v xml:space="preserve"> </v>
      </c>
      <c r="G373" s="11" t="str">
        <f>IF(VLOOKUP(D373,'Current OBD'!$B$6:$AK$2185,24,0)="Yes","K"," ")</f>
        <v>K</v>
      </c>
      <c r="H373" s="11">
        <f>IF(VLOOKUP(D373,'Current OBD'!$B$6:$AK$2185,25,0)="Yes",1," ")</f>
        <v>1</v>
      </c>
      <c r="I373" s="11" t="str">
        <f>IF(VLOOKUP(D373,'Current OBD'!$B$6:$AK$2185,26,0)="Yes","2"," ")</f>
        <v>2</v>
      </c>
      <c r="J373" s="11" t="str">
        <f>IF(VLOOKUP(D373,'Current OBD'!$B$6:$AK$2185,27,0)="Yes","3"," ")</f>
        <v>3</v>
      </c>
      <c r="K373" s="11" t="str">
        <f>IF(VLOOKUP(D373,'Current OBD'!$B$6:$AK$2185,28,0)="Yes","4"," ")</f>
        <v>4</v>
      </c>
      <c r="L373" s="11" t="str">
        <f>IF(VLOOKUP(D373,'Current OBD'!$B$6:$AK$2185,29,0)="Yes","5"," ")</f>
        <v>5</v>
      </c>
      <c r="M373" s="11" t="str">
        <f>IF(VLOOKUP(D373,'Current OBD'!$B$6:$AK$2185,30,0)="Yes","6"," ")</f>
        <v>6</v>
      </c>
      <c r="N373" s="11" t="str">
        <f>IF(VLOOKUP(D373,'Current OBD'!$B$6:$AK$2185,31,0)="Yes","7"," ")</f>
        <v xml:space="preserve"> </v>
      </c>
      <c r="O373" s="11" t="str">
        <f>IF(VLOOKUP(D373,'Current OBD'!$B$6:$AK$2185,32,0)="Yes","8"," ")</f>
        <v xml:space="preserve"> </v>
      </c>
      <c r="P373" s="11" t="str">
        <f>IF(VLOOKUP(D373,'Current OBD'!$B$6:$AK$2185,33,0)="Yes","9"," ")</f>
        <v xml:space="preserve"> </v>
      </c>
      <c r="Q373" s="11" t="str">
        <f>IF(VLOOKUP(D373,'Current OBD'!$B$6:$AK$2185,34,0)="Yes","10"," ")</f>
        <v xml:space="preserve"> </v>
      </c>
      <c r="R373" s="11" t="str">
        <f>IF(VLOOKUP(D373,'Current OBD'!$B$6:$AK$2185,35,0)="Yes","11"," ")</f>
        <v xml:space="preserve"> </v>
      </c>
      <c r="S373" s="11" t="str">
        <f>IF(VLOOKUP(D373,'Current OBD'!$B$6:$AK$2185,36,0)="Yes","12"," ")</f>
        <v xml:space="preserve"> </v>
      </c>
      <c r="T373" s="13">
        <f>VLOOKUP(D373,Pivot!$B$4:$F$2181,2,0)</f>
        <v>30</v>
      </c>
      <c r="U373" s="13">
        <f>VLOOKUP(D373,Pivot!$B$4:$F$2181,3,0)</f>
        <v>0</v>
      </c>
      <c r="V373" s="13">
        <f>VLOOKUP(D373,Pivot!$B$4:$F$2181,4,0)</f>
        <v>34</v>
      </c>
      <c r="W373" s="46">
        <f>IFERROR(VLOOKUP(D373,Pivot!$B$4:$H$2181,5,0),"")</f>
        <v>0.88239999999999996</v>
      </c>
      <c r="X373" s="51">
        <f>IFERROR(VLOOKUP(D373,Pivot!$B$4:$H$2181,6,0),"")</f>
        <v>0</v>
      </c>
      <c r="Y373" s="46">
        <f>IFERROR(VLOOKUP(D373,Pivot!$B$4:$H$2181,7,0),"")</f>
        <v>0.88239999999999996</v>
      </c>
    </row>
    <row r="374" spans="1:25" ht="15" customHeight="1" outlineLevel="1">
      <c r="A374" s="27"/>
      <c r="B374" s="27"/>
      <c r="C374" s="30" t="s">
        <v>5669</v>
      </c>
      <c r="D374" s="27"/>
      <c r="E374" s="26"/>
      <c r="F374" s="29"/>
      <c r="G374" s="29"/>
      <c r="H374" s="29"/>
      <c r="I374" s="29"/>
      <c r="J374" s="29"/>
      <c r="K374" s="29"/>
      <c r="L374" s="29"/>
      <c r="M374" s="29"/>
      <c r="N374" s="29"/>
      <c r="O374" s="29"/>
      <c r="P374" s="29"/>
      <c r="Q374" s="29"/>
      <c r="R374" s="29"/>
      <c r="S374" s="29"/>
      <c r="T374" s="43">
        <f>SUBTOTAL(9,T373:T373)</f>
        <v>30</v>
      </c>
      <c r="U374" s="43">
        <f>SUBTOTAL(9,U373:U373)</f>
        <v>0</v>
      </c>
      <c r="V374" s="43">
        <f>SUBTOTAL(9,V373:V373)</f>
        <v>34</v>
      </c>
      <c r="W374" s="47"/>
      <c r="X374" s="52"/>
      <c r="Y374" s="56">
        <f>(T374+U374)/V374</f>
        <v>0.88235294117647056</v>
      </c>
    </row>
    <row r="375" spans="1:25" ht="15" customHeight="1" outlineLevel="2">
      <c r="A375" s="10" t="str">
        <f>VLOOKUP(D375,'Current OBD'!$B$6:$K$2185,4,0)</f>
        <v>Ferry</v>
      </c>
      <c r="B375" s="10" t="str">
        <f>VLOOKUP(D375,'Current OBD'!$B$6:$K$2185,3,0)</f>
        <v>10-050</v>
      </c>
      <c r="C375" s="9" t="str">
        <f>VLOOKUP(D375,'Current OBD'!$B$6:$K$2185,2,0)</f>
        <v>Curlew School District</v>
      </c>
      <c r="D375" s="24">
        <v>661501</v>
      </c>
      <c r="E375" s="9" t="str">
        <f>VLOOKUP(D375,'Current OBD'!$B$6:$K$2185,10,0)</f>
        <v>Curlew Elementary &amp; High</v>
      </c>
      <c r="F375" s="11" t="str">
        <f>IF(VLOOKUP(D375,'Current OBD'!$B$6:$AK$2185,23,0)="Yes","PK"," ")</f>
        <v>PK</v>
      </c>
      <c r="G375" s="11" t="str">
        <f>IF(VLOOKUP(D375,'Current OBD'!$B$6:$AK$2185,24,0)="Yes","K"," ")</f>
        <v>K</v>
      </c>
      <c r="H375" s="11">
        <f>IF(VLOOKUP(D375,'Current OBD'!$B$6:$AK$2185,25,0)="Yes",1," ")</f>
        <v>1</v>
      </c>
      <c r="I375" s="11" t="str">
        <f>IF(VLOOKUP(D375,'Current OBD'!$B$6:$AK$2185,26,0)="Yes","2"," ")</f>
        <v>2</v>
      </c>
      <c r="J375" s="11" t="str">
        <f>IF(VLOOKUP(D375,'Current OBD'!$B$6:$AK$2185,27,0)="Yes","3"," ")</f>
        <v>3</v>
      </c>
      <c r="K375" s="11" t="str">
        <f>IF(VLOOKUP(D375,'Current OBD'!$B$6:$AK$2185,28,0)="Yes","4"," ")</f>
        <v>4</v>
      </c>
      <c r="L375" s="11" t="str">
        <f>IF(VLOOKUP(D375,'Current OBD'!$B$6:$AK$2185,29,0)="Yes","5"," ")</f>
        <v>5</v>
      </c>
      <c r="M375" s="11" t="str">
        <f>IF(VLOOKUP(D375,'Current OBD'!$B$6:$AK$2185,30,0)="Yes","6"," ")</f>
        <v>6</v>
      </c>
      <c r="N375" s="11" t="str">
        <f>IF(VLOOKUP(D375,'Current OBD'!$B$6:$AK$2185,31,0)="Yes","7"," ")</f>
        <v>7</v>
      </c>
      <c r="O375" s="11" t="str">
        <f>IF(VLOOKUP(D375,'Current OBD'!$B$6:$AK$2185,32,0)="Yes","8"," ")</f>
        <v>8</v>
      </c>
      <c r="P375" s="11" t="str">
        <f>IF(VLOOKUP(D375,'Current OBD'!$B$6:$AK$2185,33,0)="Yes","9"," ")</f>
        <v>9</v>
      </c>
      <c r="Q375" s="11" t="str">
        <f>IF(VLOOKUP(D375,'Current OBD'!$B$6:$AK$2185,34,0)="Yes","10"," ")</f>
        <v>10</v>
      </c>
      <c r="R375" s="11" t="str">
        <f>IF(VLOOKUP(D375,'Current OBD'!$B$6:$AK$2185,35,0)="Yes","11"," ")</f>
        <v>11</v>
      </c>
      <c r="S375" s="11" t="str">
        <f>IF(VLOOKUP(D375,'Current OBD'!$B$6:$AK$2185,36,0)="Yes","12"," ")</f>
        <v>12</v>
      </c>
      <c r="T375" s="13">
        <f>VLOOKUP(D375,Pivot!$B$4:$F$2181,2,0)</f>
        <v>145</v>
      </c>
      <c r="U375" s="13">
        <f>VLOOKUP(D375,Pivot!$B$4:$F$2181,3,0)</f>
        <v>0</v>
      </c>
      <c r="V375" s="13">
        <f>VLOOKUP(D375,Pivot!$B$4:$F$2181,4,0)</f>
        <v>186</v>
      </c>
      <c r="W375" s="46">
        <f>IFERROR(VLOOKUP(D375,Pivot!$B$4:$H$2181,5,0),"")</f>
        <v>0.77959999999999996</v>
      </c>
      <c r="X375" s="51">
        <f>IFERROR(VLOOKUP(D375,Pivot!$B$4:$H$2181,6,0),"")</f>
        <v>0</v>
      </c>
      <c r="Y375" s="46">
        <f>IFERROR(VLOOKUP(D375,Pivot!$B$4:$H$2181,7,0),"")</f>
        <v>0.77959999999999996</v>
      </c>
    </row>
    <row r="376" spans="1:25" ht="15" customHeight="1" outlineLevel="1">
      <c r="A376" s="27"/>
      <c r="B376" s="27"/>
      <c r="C376" s="30" t="s">
        <v>5670</v>
      </c>
      <c r="D376" s="27"/>
      <c r="E376" s="26"/>
      <c r="F376" s="29"/>
      <c r="G376" s="29"/>
      <c r="H376" s="29"/>
      <c r="I376" s="29"/>
      <c r="J376" s="29"/>
      <c r="K376" s="29"/>
      <c r="L376" s="29"/>
      <c r="M376" s="29"/>
      <c r="N376" s="29"/>
      <c r="O376" s="29"/>
      <c r="P376" s="29"/>
      <c r="Q376" s="29"/>
      <c r="R376" s="29"/>
      <c r="S376" s="29"/>
      <c r="T376" s="43">
        <f>SUBTOTAL(9,T375:T375)</f>
        <v>145</v>
      </c>
      <c r="U376" s="43">
        <f>SUBTOTAL(9,U375:U375)</f>
        <v>0</v>
      </c>
      <c r="V376" s="43">
        <f>SUBTOTAL(9,V375:V375)</f>
        <v>186</v>
      </c>
      <c r="W376" s="47"/>
      <c r="X376" s="52"/>
      <c r="Y376" s="56">
        <f>(T376+U376)/V376</f>
        <v>0.77956989247311825</v>
      </c>
    </row>
    <row r="377" spans="1:25" ht="15" customHeight="1" outlineLevel="2">
      <c r="A377" s="10" t="str">
        <f>VLOOKUP(D377,'Current OBD'!$B$6:$K$2185,4,0)</f>
        <v>Ferry</v>
      </c>
      <c r="B377" s="10" t="str">
        <f>VLOOKUP(D377,'Current OBD'!$B$6:$K$2185,3,0)</f>
        <v>10-065</v>
      </c>
      <c r="C377" s="9" t="str">
        <f>VLOOKUP(D377,'Current OBD'!$B$6:$K$2185,2,0)</f>
        <v>Orient School District</v>
      </c>
      <c r="D377" s="24">
        <v>664719</v>
      </c>
      <c r="E377" s="9" t="str">
        <f>VLOOKUP(D377,'Current OBD'!$B$6:$K$2185,10,0)</f>
        <v>Orient Elementary</v>
      </c>
      <c r="F377" s="11" t="str">
        <f>IF(VLOOKUP(D377,'Current OBD'!$B$6:$AK$2185,23,0)="Yes","PK"," ")</f>
        <v>PK</v>
      </c>
      <c r="G377" s="11" t="str">
        <f>IF(VLOOKUP(D377,'Current OBD'!$B$6:$AK$2185,24,0)="Yes","K"," ")</f>
        <v>K</v>
      </c>
      <c r="H377" s="11">
        <f>IF(VLOOKUP(D377,'Current OBD'!$B$6:$AK$2185,25,0)="Yes",1," ")</f>
        <v>1</v>
      </c>
      <c r="I377" s="11" t="str">
        <f>IF(VLOOKUP(D377,'Current OBD'!$B$6:$AK$2185,26,0)="Yes","2"," ")</f>
        <v>2</v>
      </c>
      <c r="J377" s="11" t="str">
        <f>IF(VLOOKUP(D377,'Current OBD'!$B$6:$AK$2185,27,0)="Yes","3"," ")</f>
        <v>3</v>
      </c>
      <c r="K377" s="11" t="str">
        <f>IF(VLOOKUP(D377,'Current OBD'!$B$6:$AK$2185,28,0)="Yes","4"," ")</f>
        <v>4</v>
      </c>
      <c r="L377" s="11" t="str">
        <f>IF(VLOOKUP(D377,'Current OBD'!$B$6:$AK$2185,29,0)="Yes","5"," ")</f>
        <v>5</v>
      </c>
      <c r="M377" s="11" t="str">
        <f>IF(VLOOKUP(D377,'Current OBD'!$B$6:$AK$2185,30,0)="Yes","6"," ")</f>
        <v>6</v>
      </c>
      <c r="N377" s="11" t="str">
        <f>IF(VLOOKUP(D377,'Current OBD'!$B$6:$AK$2185,31,0)="Yes","7"," ")</f>
        <v>7</v>
      </c>
      <c r="O377" s="11" t="str">
        <f>IF(VLOOKUP(D377,'Current OBD'!$B$6:$AK$2185,32,0)="Yes","8"," ")</f>
        <v>8</v>
      </c>
      <c r="P377" s="11" t="str">
        <f>IF(VLOOKUP(D377,'Current OBD'!$B$6:$AK$2185,33,0)="Yes","9"," ")</f>
        <v xml:space="preserve"> </v>
      </c>
      <c r="Q377" s="11" t="str">
        <f>IF(VLOOKUP(D377,'Current OBD'!$B$6:$AK$2185,34,0)="Yes","10"," ")</f>
        <v xml:space="preserve"> </v>
      </c>
      <c r="R377" s="11" t="str">
        <f>IF(VLOOKUP(D377,'Current OBD'!$B$6:$AK$2185,35,0)="Yes","11"," ")</f>
        <v xml:space="preserve"> </v>
      </c>
      <c r="S377" s="11" t="str">
        <f>IF(VLOOKUP(D377,'Current OBD'!$B$6:$AK$2185,36,0)="Yes","12"," ")</f>
        <v xml:space="preserve"> </v>
      </c>
      <c r="T377" s="13">
        <f>VLOOKUP(D377,Pivot!$B$4:$F$2181,2,0)</f>
        <v>44</v>
      </c>
      <c r="U377" s="13">
        <f>VLOOKUP(D377,Pivot!$B$4:$F$2181,3,0)</f>
        <v>0</v>
      </c>
      <c r="V377" s="13">
        <f>VLOOKUP(D377,Pivot!$B$4:$F$2181,4,0)</f>
        <v>45</v>
      </c>
      <c r="W377" s="46">
        <f>IFERROR(VLOOKUP(D377,Pivot!$B$4:$H$2181,5,0),"")</f>
        <v>0.9778</v>
      </c>
      <c r="X377" s="51">
        <f>IFERROR(VLOOKUP(D377,Pivot!$B$4:$H$2181,6,0),"")</f>
        <v>0</v>
      </c>
      <c r="Y377" s="46">
        <f>IFERROR(VLOOKUP(D377,Pivot!$B$4:$H$2181,7,0),"")</f>
        <v>0.9778</v>
      </c>
    </row>
    <row r="378" spans="1:25" ht="15" customHeight="1" outlineLevel="1">
      <c r="A378" s="27"/>
      <c r="B378" s="27"/>
      <c r="C378" s="30" t="s">
        <v>5671</v>
      </c>
      <c r="D378" s="27"/>
      <c r="E378" s="26"/>
      <c r="F378" s="29"/>
      <c r="G378" s="29"/>
      <c r="H378" s="29"/>
      <c r="I378" s="29"/>
      <c r="J378" s="29"/>
      <c r="K378" s="29"/>
      <c r="L378" s="29"/>
      <c r="M378" s="29"/>
      <c r="N378" s="29"/>
      <c r="O378" s="29"/>
      <c r="P378" s="29"/>
      <c r="Q378" s="29"/>
      <c r="R378" s="29"/>
      <c r="S378" s="29"/>
      <c r="T378" s="43">
        <f>SUBTOTAL(9,T377:T377)</f>
        <v>44</v>
      </c>
      <c r="U378" s="43">
        <f>SUBTOTAL(9,U377:U377)</f>
        <v>0</v>
      </c>
      <c r="V378" s="43">
        <f>SUBTOTAL(9,V377:V377)</f>
        <v>45</v>
      </c>
      <c r="W378" s="47"/>
      <c r="X378" s="52"/>
      <c r="Y378" s="56">
        <f>(T378+U378)/V378</f>
        <v>0.97777777777777775</v>
      </c>
    </row>
    <row r="379" spans="1:25" ht="15" customHeight="1" outlineLevel="2">
      <c r="A379" s="10" t="str">
        <f>VLOOKUP(D379,'Current OBD'!$B$6:$K$2185,4,0)</f>
        <v>Ferry</v>
      </c>
      <c r="B379" s="10" t="str">
        <f>VLOOKUP(D379,'Current OBD'!$B$6:$K$2185,3,0)</f>
        <v>10-070</v>
      </c>
      <c r="C379" s="9" t="str">
        <f>VLOOKUP(D379,'Current OBD'!$B$6:$K$2185,2,0)</f>
        <v>Inchelium School District</v>
      </c>
      <c r="D379" s="24">
        <v>664985</v>
      </c>
      <c r="E379" s="9" t="str">
        <f>VLOOKUP(D379,'Current OBD'!$B$6:$K$2185,10,0)</f>
        <v>Inchelium School</v>
      </c>
      <c r="F379" s="11" t="str">
        <f>IF(VLOOKUP(D379,'Current OBD'!$B$6:$AK$2185,23,0)="Yes","PK"," ")</f>
        <v xml:space="preserve"> </v>
      </c>
      <c r="G379" s="11" t="str">
        <f>IF(VLOOKUP(D379,'Current OBD'!$B$6:$AK$2185,24,0)="Yes","K"," ")</f>
        <v>K</v>
      </c>
      <c r="H379" s="11">
        <f>IF(VLOOKUP(D379,'Current OBD'!$B$6:$AK$2185,25,0)="Yes",1," ")</f>
        <v>1</v>
      </c>
      <c r="I379" s="11" t="str">
        <f>IF(VLOOKUP(D379,'Current OBD'!$B$6:$AK$2185,26,0)="Yes","2"," ")</f>
        <v>2</v>
      </c>
      <c r="J379" s="11" t="str">
        <f>IF(VLOOKUP(D379,'Current OBD'!$B$6:$AK$2185,27,0)="Yes","3"," ")</f>
        <v>3</v>
      </c>
      <c r="K379" s="11" t="str">
        <f>IF(VLOOKUP(D379,'Current OBD'!$B$6:$AK$2185,28,0)="Yes","4"," ")</f>
        <v>4</v>
      </c>
      <c r="L379" s="11" t="str">
        <f>IF(VLOOKUP(D379,'Current OBD'!$B$6:$AK$2185,29,0)="Yes","5"," ")</f>
        <v>5</v>
      </c>
      <c r="M379" s="11" t="str">
        <f>IF(VLOOKUP(D379,'Current OBD'!$B$6:$AK$2185,30,0)="Yes","6"," ")</f>
        <v>6</v>
      </c>
      <c r="N379" s="11" t="str">
        <f>IF(VLOOKUP(D379,'Current OBD'!$B$6:$AK$2185,31,0)="Yes","7"," ")</f>
        <v>7</v>
      </c>
      <c r="O379" s="11" t="str">
        <f>IF(VLOOKUP(D379,'Current OBD'!$B$6:$AK$2185,32,0)="Yes","8"," ")</f>
        <v>8</v>
      </c>
      <c r="P379" s="11" t="str">
        <f>IF(VLOOKUP(D379,'Current OBD'!$B$6:$AK$2185,33,0)="Yes","9"," ")</f>
        <v>9</v>
      </c>
      <c r="Q379" s="11" t="str">
        <f>IF(VLOOKUP(D379,'Current OBD'!$B$6:$AK$2185,34,0)="Yes","10"," ")</f>
        <v>10</v>
      </c>
      <c r="R379" s="11" t="str">
        <f>IF(VLOOKUP(D379,'Current OBD'!$B$6:$AK$2185,35,0)="Yes","11"," ")</f>
        <v>11</v>
      </c>
      <c r="S379" s="11" t="str">
        <f>IF(VLOOKUP(D379,'Current OBD'!$B$6:$AK$2185,36,0)="Yes","12"," ")</f>
        <v>12</v>
      </c>
      <c r="T379" s="13">
        <f>VLOOKUP(D379,Pivot!$B$4:$F$2181,2,0)</f>
        <v>187</v>
      </c>
      <c r="U379" s="13">
        <f>VLOOKUP(D379,Pivot!$B$4:$F$2181,3,0)</f>
        <v>0</v>
      </c>
      <c r="V379" s="13">
        <f>VLOOKUP(D379,Pivot!$B$4:$F$2181,4,0)</f>
        <v>201</v>
      </c>
      <c r="W379" s="46">
        <f>IFERROR(VLOOKUP(D379,Pivot!$B$4:$H$2181,5,0),"")</f>
        <v>0.93030000000000002</v>
      </c>
      <c r="X379" s="51">
        <f>IFERROR(VLOOKUP(D379,Pivot!$B$4:$H$2181,6,0),"")</f>
        <v>0</v>
      </c>
      <c r="Y379" s="46">
        <f>IFERROR(VLOOKUP(D379,Pivot!$B$4:$H$2181,7,0),"")</f>
        <v>0.93030000000000002</v>
      </c>
    </row>
    <row r="380" spans="1:25" ht="15" customHeight="1" outlineLevel="1">
      <c r="A380" s="27"/>
      <c r="B380" s="27"/>
      <c r="C380" s="30" t="s">
        <v>5672</v>
      </c>
      <c r="D380" s="27"/>
      <c r="E380" s="26"/>
      <c r="F380" s="29"/>
      <c r="G380" s="29"/>
      <c r="H380" s="29"/>
      <c r="I380" s="29"/>
      <c r="J380" s="29"/>
      <c r="K380" s="29"/>
      <c r="L380" s="29"/>
      <c r="M380" s="29"/>
      <c r="N380" s="29"/>
      <c r="O380" s="29"/>
      <c r="P380" s="29"/>
      <c r="Q380" s="29"/>
      <c r="R380" s="29"/>
      <c r="S380" s="29"/>
      <c r="T380" s="43">
        <f>SUBTOTAL(9,T379:T379)</f>
        <v>187</v>
      </c>
      <c r="U380" s="43">
        <f>SUBTOTAL(9,U379:U379)</f>
        <v>0</v>
      </c>
      <c r="V380" s="43">
        <f>SUBTOTAL(9,V379:V379)</f>
        <v>201</v>
      </c>
      <c r="W380" s="47"/>
      <c r="X380" s="52"/>
      <c r="Y380" s="56">
        <f>(T380+U380)/V380</f>
        <v>0.93034825870646765</v>
      </c>
    </row>
    <row r="381" spans="1:25" ht="15" customHeight="1" outlineLevel="2">
      <c r="A381" s="10" t="str">
        <f>VLOOKUP(D381,'Current OBD'!$B$6:$K$2185,4,0)</f>
        <v>Ferry</v>
      </c>
      <c r="B381" s="10" t="str">
        <f>VLOOKUP(D381,'Current OBD'!$B$6:$K$2185,3,0)</f>
        <v>10-309</v>
      </c>
      <c r="C381" s="9" t="str">
        <f>VLOOKUP(D381,'Current OBD'!$B$6:$K$2185,2,0)</f>
        <v>Republic School District</v>
      </c>
      <c r="D381" s="24">
        <v>663432</v>
      </c>
      <c r="E381" s="9" t="str">
        <f>VLOOKUP(D381,'Current OBD'!$B$6:$K$2185,10,0)</f>
        <v>Republic Elementary</v>
      </c>
      <c r="F381" s="11" t="str">
        <f>IF(VLOOKUP(D381,'Current OBD'!$B$6:$AK$2185,23,0)="Yes","PK"," ")</f>
        <v>PK</v>
      </c>
      <c r="G381" s="11" t="str">
        <f>IF(VLOOKUP(D381,'Current OBD'!$B$6:$AK$2185,24,0)="Yes","K"," ")</f>
        <v>K</v>
      </c>
      <c r="H381" s="11">
        <f>IF(VLOOKUP(D381,'Current OBD'!$B$6:$AK$2185,25,0)="Yes",1," ")</f>
        <v>1</v>
      </c>
      <c r="I381" s="11" t="str">
        <f>IF(VLOOKUP(D381,'Current OBD'!$B$6:$AK$2185,26,0)="Yes","2"," ")</f>
        <v>2</v>
      </c>
      <c r="J381" s="11" t="str">
        <f>IF(VLOOKUP(D381,'Current OBD'!$B$6:$AK$2185,27,0)="Yes","3"," ")</f>
        <v>3</v>
      </c>
      <c r="K381" s="11" t="str">
        <f>IF(VLOOKUP(D381,'Current OBD'!$B$6:$AK$2185,28,0)="Yes","4"," ")</f>
        <v>4</v>
      </c>
      <c r="L381" s="11" t="str">
        <f>IF(VLOOKUP(D381,'Current OBD'!$B$6:$AK$2185,29,0)="Yes","5"," ")</f>
        <v>5</v>
      </c>
      <c r="M381" s="11" t="str">
        <f>IF(VLOOKUP(D381,'Current OBD'!$B$6:$AK$2185,30,0)="Yes","6"," ")</f>
        <v>6</v>
      </c>
      <c r="N381" s="11" t="str">
        <f>IF(VLOOKUP(D381,'Current OBD'!$B$6:$AK$2185,31,0)="Yes","7"," ")</f>
        <v xml:space="preserve"> </v>
      </c>
      <c r="O381" s="11" t="str">
        <f>IF(VLOOKUP(D381,'Current OBD'!$B$6:$AK$2185,32,0)="Yes","8"," ")</f>
        <v xml:space="preserve"> </v>
      </c>
      <c r="P381" s="11" t="str">
        <f>IF(VLOOKUP(D381,'Current OBD'!$B$6:$AK$2185,33,0)="Yes","9"," ")</f>
        <v xml:space="preserve"> </v>
      </c>
      <c r="Q381" s="11" t="str">
        <f>IF(VLOOKUP(D381,'Current OBD'!$B$6:$AK$2185,34,0)="Yes","10"," ")</f>
        <v xml:space="preserve"> </v>
      </c>
      <c r="R381" s="11" t="str">
        <f>IF(VLOOKUP(D381,'Current OBD'!$B$6:$AK$2185,35,0)="Yes","11"," ")</f>
        <v xml:space="preserve"> </v>
      </c>
      <c r="S381" s="11" t="str">
        <f>IF(VLOOKUP(D381,'Current OBD'!$B$6:$AK$2185,36,0)="Yes","12"," ")</f>
        <v xml:space="preserve"> </v>
      </c>
      <c r="T381" s="13">
        <f>VLOOKUP(D381,Pivot!$B$4:$F$2181,2,0)</f>
        <v>127</v>
      </c>
      <c r="U381" s="13">
        <f>VLOOKUP(D381,Pivot!$B$4:$F$2181,3,0)</f>
        <v>0</v>
      </c>
      <c r="V381" s="13">
        <f>VLOOKUP(D381,Pivot!$B$4:$F$2181,4,0)</f>
        <v>172</v>
      </c>
      <c r="W381" s="46">
        <f>IFERROR(VLOOKUP(D381,Pivot!$B$4:$H$2181,5,0),"")</f>
        <v>0.73839999999999995</v>
      </c>
      <c r="X381" s="51">
        <f>IFERROR(VLOOKUP(D381,Pivot!$B$4:$H$2181,6,0),"")</f>
        <v>0</v>
      </c>
      <c r="Y381" s="46">
        <f>IFERROR(VLOOKUP(D381,Pivot!$B$4:$H$2181,7,0),"")</f>
        <v>0.73839999999999995</v>
      </c>
    </row>
    <row r="382" spans="1:25" ht="15" customHeight="1" outlineLevel="2">
      <c r="A382" s="10" t="str">
        <f>VLOOKUP(D382,'Current OBD'!$B$6:$K$2185,4,0)</f>
        <v>Ferry</v>
      </c>
      <c r="B382" s="10" t="str">
        <f>VLOOKUP(D382,'Current OBD'!$B$6:$K$2185,3,0)</f>
        <v>10-309</v>
      </c>
      <c r="C382" s="9" t="str">
        <f>VLOOKUP(D382,'Current OBD'!$B$6:$K$2185,2,0)</f>
        <v>Republic School District</v>
      </c>
      <c r="D382" s="24">
        <v>662991</v>
      </c>
      <c r="E382" s="9" t="str">
        <f>VLOOKUP(D382,'Current OBD'!$B$6:$K$2185,10,0)</f>
        <v>Republic Junior High School</v>
      </c>
      <c r="F382" s="11" t="str">
        <f>IF(VLOOKUP(D382,'Current OBD'!$B$6:$AK$2185,23,0)="Yes","PK"," ")</f>
        <v xml:space="preserve"> </v>
      </c>
      <c r="G382" s="11" t="str">
        <f>IF(VLOOKUP(D382,'Current OBD'!$B$6:$AK$2185,24,0)="Yes","K"," ")</f>
        <v xml:space="preserve"> </v>
      </c>
      <c r="H382" s="11" t="str">
        <f>IF(VLOOKUP(D382,'Current OBD'!$B$6:$AK$2185,25,0)="Yes",1," ")</f>
        <v xml:space="preserve"> </v>
      </c>
      <c r="I382" s="11" t="str">
        <f>IF(VLOOKUP(D382,'Current OBD'!$B$6:$AK$2185,26,0)="Yes","2"," ")</f>
        <v xml:space="preserve"> </v>
      </c>
      <c r="J382" s="11" t="str">
        <f>IF(VLOOKUP(D382,'Current OBD'!$B$6:$AK$2185,27,0)="Yes","3"," ")</f>
        <v xml:space="preserve"> </v>
      </c>
      <c r="K382" s="11" t="str">
        <f>IF(VLOOKUP(D382,'Current OBD'!$B$6:$AK$2185,28,0)="Yes","4"," ")</f>
        <v xml:space="preserve"> </v>
      </c>
      <c r="L382" s="11" t="str">
        <f>IF(VLOOKUP(D382,'Current OBD'!$B$6:$AK$2185,29,0)="Yes","5"," ")</f>
        <v xml:space="preserve"> </v>
      </c>
      <c r="M382" s="11" t="str">
        <f>IF(VLOOKUP(D382,'Current OBD'!$B$6:$AK$2185,30,0)="Yes","6"," ")</f>
        <v xml:space="preserve"> </v>
      </c>
      <c r="N382" s="11" t="str">
        <f>IF(VLOOKUP(D382,'Current OBD'!$B$6:$AK$2185,31,0)="Yes","7"," ")</f>
        <v>7</v>
      </c>
      <c r="O382" s="11" t="str">
        <f>IF(VLOOKUP(D382,'Current OBD'!$B$6:$AK$2185,32,0)="Yes","8"," ")</f>
        <v>8</v>
      </c>
      <c r="P382" s="11" t="str">
        <f>IF(VLOOKUP(D382,'Current OBD'!$B$6:$AK$2185,33,0)="Yes","9"," ")</f>
        <v xml:space="preserve"> </v>
      </c>
      <c r="Q382" s="11" t="str">
        <f>IF(VLOOKUP(D382,'Current OBD'!$B$6:$AK$2185,34,0)="Yes","10"," ")</f>
        <v xml:space="preserve"> </v>
      </c>
      <c r="R382" s="11" t="str">
        <f>IF(VLOOKUP(D382,'Current OBD'!$B$6:$AK$2185,35,0)="Yes","11"," ")</f>
        <v xml:space="preserve"> </v>
      </c>
      <c r="S382" s="11" t="str">
        <f>IF(VLOOKUP(D382,'Current OBD'!$B$6:$AK$2185,36,0)="Yes","12"," ")</f>
        <v xml:space="preserve"> </v>
      </c>
      <c r="T382" s="13">
        <f>VLOOKUP(D382,Pivot!$B$4:$F$2181,2,0)</f>
        <v>44</v>
      </c>
      <c r="U382" s="13">
        <f>VLOOKUP(D382,Pivot!$B$4:$F$2181,3,0)</f>
        <v>0</v>
      </c>
      <c r="V382" s="13">
        <f>VLOOKUP(D382,Pivot!$B$4:$F$2181,4,0)</f>
        <v>54</v>
      </c>
      <c r="W382" s="46">
        <f>IFERROR(VLOOKUP(D382,Pivot!$B$4:$H$2181,5,0),"")</f>
        <v>0.81479999999999997</v>
      </c>
      <c r="X382" s="51">
        <f>IFERROR(VLOOKUP(D382,Pivot!$B$4:$H$2181,6,0),"")</f>
        <v>0</v>
      </c>
      <c r="Y382" s="46">
        <f>IFERROR(VLOOKUP(D382,Pivot!$B$4:$H$2181,7,0),"")</f>
        <v>0.81479999999999997</v>
      </c>
    </row>
    <row r="383" spans="1:25" ht="15" customHeight="1" outlineLevel="2">
      <c r="A383" s="10" t="str">
        <f>VLOOKUP(D383,'Current OBD'!$B$6:$K$2185,4,0)</f>
        <v>Ferry</v>
      </c>
      <c r="B383" s="10" t="str">
        <f>VLOOKUP(D383,'Current OBD'!$B$6:$K$2185,3,0)</f>
        <v>10-309</v>
      </c>
      <c r="C383" s="9" t="str">
        <f>VLOOKUP(D383,'Current OBD'!$B$6:$K$2185,2,0)</f>
        <v>Republic School District</v>
      </c>
      <c r="D383" s="24">
        <v>663980</v>
      </c>
      <c r="E383" s="9" t="str">
        <f>VLOOKUP(D383,'Current OBD'!$B$6:$K$2185,10,0)</f>
        <v>Republic Sr High</v>
      </c>
      <c r="F383" s="11" t="str">
        <f>IF(VLOOKUP(D383,'Current OBD'!$B$6:$AK$2185,23,0)="Yes","PK"," ")</f>
        <v xml:space="preserve"> </v>
      </c>
      <c r="G383" s="11" t="str">
        <f>IF(VLOOKUP(D383,'Current OBD'!$B$6:$AK$2185,24,0)="Yes","K"," ")</f>
        <v xml:space="preserve"> </v>
      </c>
      <c r="H383" s="11" t="str">
        <f>IF(VLOOKUP(D383,'Current OBD'!$B$6:$AK$2185,25,0)="Yes",1," ")</f>
        <v xml:space="preserve"> </v>
      </c>
      <c r="I383" s="11" t="str">
        <f>IF(VLOOKUP(D383,'Current OBD'!$B$6:$AK$2185,26,0)="Yes","2"," ")</f>
        <v xml:space="preserve"> </v>
      </c>
      <c r="J383" s="11" t="str">
        <f>IF(VLOOKUP(D383,'Current OBD'!$B$6:$AK$2185,27,0)="Yes","3"," ")</f>
        <v xml:space="preserve"> </v>
      </c>
      <c r="K383" s="11" t="str">
        <f>IF(VLOOKUP(D383,'Current OBD'!$B$6:$AK$2185,28,0)="Yes","4"," ")</f>
        <v xml:space="preserve"> </v>
      </c>
      <c r="L383" s="11" t="str">
        <f>IF(VLOOKUP(D383,'Current OBD'!$B$6:$AK$2185,29,0)="Yes","5"," ")</f>
        <v xml:space="preserve"> </v>
      </c>
      <c r="M383" s="11" t="str">
        <f>IF(VLOOKUP(D383,'Current OBD'!$B$6:$AK$2185,30,0)="Yes","6"," ")</f>
        <v xml:space="preserve"> </v>
      </c>
      <c r="N383" s="11" t="str">
        <f>IF(VLOOKUP(D383,'Current OBD'!$B$6:$AK$2185,31,0)="Yes","7"," ")</f>
        <v xml:space="preserve"> </v>
      </c>
      <c r="O383" s="11" t="str">
        <f>IF(VLOOKUP(D383,'Current OBD'!$B$6:$AK$2185,32,0)="Yes","8"," ")</f>
        <v xml:space="preserve"> </v>
      </c>
      <c r="P383" s="11" t="str">
        <f>IF(VLOOKUP(D383,'Current OBD'!$B$6:$AK$2185,33,0)="Yes","9"," ")</f>
        <v>9</v>
      </c>
      <c r="Q383" s="11" t="str">
        <f>IF(VLOOKUP(D383,'Current OBD'!$B$6:$AK$2185,34,0)="Yes","10"," ")</f>
        <v>10</v>
      </c>
      <c r="R383" s="11" t="str">
        <f>IF(VLOOKUP(D383,'Current OBD'!$B$6:$AK$2185,35,0)="Yes","11"," ")</f>
        <v>11</v>
      </c>
      <c r="S383" s="11" t="str">
        <f>IF(VLOOKUP(D383,'Current OBD'!$B$6:$AK$2185,36,0)="Yes","12"," ")</f>
        <v>12</v>
      </c>
      <c r="T383" s="13">
        <f>VLOOKUP(D383,Pivot!$B$4:$F$2181,2,0)</f>
        <v>64</v>
      </c>
      <c r="U383" s="13">
        <f>VLOOKUP(D383,Pivot!$B$4:$F$2181,3,0)</f>
        <v>0</v>
      </c>
      <c r="V383" s="13">
        <f>VLOOKUP(D383,Pivot!$B$4:$F$2181,4,0)</f>
        <v>107</v>
      </c>
      <c r="W383" s="46">
        <f>IFERROR(VLOOKUP(D383,Pivot!$B$4:$H$2181,5,0),"")</f>
        <v>0.59809999999999997</v>
      </c>
      <c r="X383" s="51">
        <f>IFERROR(VLOOKUP(D383,Pivot!$B$4:$H$2181,6,0),"")</f>
        <v>0</v>
      </c>
      <c r="Y383" s="46">
        <f>IFERROR(VLOOKUP(D383,Pivot!$B$4:$H$2181,7,0),"")</f>
        <v>0.59809999999999997</v>
      </c>
    </row>
    <row r="384" spans="1:25" ht="15" customHeight="1" outlineLevel="1">
      <c r="A384" s="27"/>
      <c r="B384" s="27"/>
      <c r="C384" s="30" t="s">
        <v>5673</v>
      </c>
      <c r="D384" s="27"/>
      <c r="E384" s="26"/>
      <c r="F384" s="29"/>
      <c r="G384" s="29"/>
      <c r="H384" s="29"/>
      <c r="I384" s="29"/>
      <c r="J384" s="29"/>
      <c r="K384" s="29"/>
      <c r="L384" s="29"/>
      <c r="M384" s="29"/>
      <c r="N384" s="29"/>
      <c r="O384" s="29"/>
      <c r="P384" s="29"/>
      <c r="Q384" s="29"/>
      <c r="R384" s="29"/>
      <c r="S384" s="29"/>
      <c r="T384" s="43">
        <f>SUBTOTAL(9,T381:T383)</f>
        <v>235</v>
      </c>
      <c r="U384" s="43">
        <f>SUBTOTAL(9,U381:U383)</f>
        <v>0</v>
      </c>
      <c r="V384" s="43">
        <f>SUBTOTAL(9,V381:V383)</f>
        <v>333</v>
      </c>
      <c r="W384" s="47"/>
      <c r="X384" s="52"/>
      <c r="Y384" s="56">
        <f>(T384+U384)/V384</f>
        <v>0.70570570570570568</v>
      </c>
    </row>
    <row r="385" spans="1:25" ht="15" customHeight="1" outlineLevel="2">
      <c r="A385" s="10" t="str">
        <f>VLOOKUP(D385,'Current OBD'!$B$6:$K$2185,4,0)</f>
        <v>Franklin</v>
      </c>
      <c r="B385" s="10" t="str">
        <f>VLOOKUP(D385,'Current OBD'!$B$6:$K$2185,3,0)</f>
        <v>11-001</v>
      </c>
      <c r="C385" s="9" t="str">
        <f>VLOOKUP(D385,'Current OBD'!$B$6:$K$2185,2,0)</f>
        <v>Pasco School District</v>
      </c>
      <c r="D385" s="24">
        <v>664470</v>
      </c>
      <c r="E385" s="9" t="str">
        <f>VLOOKUP(D385,'Current OBD'!$B$6:$K$2185,10,0)</f>
        <v>Captain Gray Elementary School</v>
      </c>
      <c r="F385" s="11" t="str">
        <f>IF(VLOOKUP(D385,'Current OBD'!$B$6:$AK$2185,23,0)="Yes","PK"," ")</f>
        <v xml:space="preserve"> </v>
      </c>
      <c r="G385" s="11" t="str">
        <f>IF(VLOOKUP(D385,'Current OBD'!$B$6:$AK$2185,24,0)="Yes","K"," ")</f>
        <v>K</v>
      </c>
      <c r="H385" s="11">
        <f>IF(VLOOKUP(D385,'Current OBD'!$B$6:$AK$2185,25,0)="Yes",1," ")</f>
        <v>1</v>
      </c>
      <c r="I385" s="11" t="str">
        <f>IF(VLOOKUP(D385,'Current OBD'!$B$6:$AK$2185,26,0)="Yes","2"," ")</f>
        <v>2</v>
      </c>
      <c r="J385" s="11" t="str">
        <f>IF(VLOOKUP(D385,'Current OBD'!$B$6:$AK$2185,27,0)="Yes","3"," ")</f>
        <v>3</v>
      </c>
      <c r="K385" s="11" t="str">
        <f>IF(VLOOKUP(D385,'Current OBD'!$B$6:$AK$2185,28,0)="Yes","4"," ")</f>
        <v>4</v>
      </c>
      <c r="L385" s="11" t="str">
        <f>IF(VLOOKUP(D385,'Current OBD'!$B$6:$AK$2185,29,0)="Yes","5"," ")</f>
        <v>5</v>
      </c>
      <c r="M385" s="11" t="str">
        <f>IF(VLOOKUP(D385,'Current OBD'!$B$6:$AK$2185,30,0)="Yes","6"," ")</f>
        <v xml:space="preserve"> </v>
      </c>
      <c r="N385" s="11" t="str">
        <f>IF(VLOOKUP(D385,'Current OBD'!$B$6:$AK$2185,31,0)="Yes","7"," ")</f>
        <v xml:space="preserve"> </v>
      </c>
      <c r="O385" s="11" t="str">
        <f>IF(VLOOKUP(D385,'Current OBD'!$B$6:$AK$2185,32,0)="Yes","8"," ")</f>
        <v xml:space="preserve"> </v>
      </c>
      <c r="P385" s="11" t="str">
        <f>IF(VLOOKUP(D385,'Current OBD'!$B$6:$AK$2185,33,0)="Yes","9"," ")</f>
        <v xml:space="preserve"> </v>
      </c>
      <c r="Q385" s="11" t="str">
        <f>IF(VLOOKUP(D385,'Current OBD'!$B$6:$AK$2185,34,0)="Yes","10"," ")</f>
        <v xml:space="preserve"> </v>
      </c>
      <c r="R385" s="11" t="str">
        <f>IF(VLOOKUP(D385,'Current OBD'!$B$6:$AK$2185,35,0)="Yes","11"," ")</f>
        <v xml:space="preserve"> </v>
      </c>
      <c r="S385" s="11" t="str">
        <f>IF(VLOOKUP(D385,'Current OBD'!$B$6:$AK$2185,36,0)="Yes","12"," ")</f>
        <v xml:space="preserve"> </v>
      </c>
      <c r="T385" s="13">
        <f>VLOOKUP(D385,Pivot!$B$4:$F$2181,2,0)</f>
        <v>488</v>
      </c>
      <c r="U385" s="13">
        <f>VLOOKUP(D385,Pivot!$B$4:$F$2181,3,0)</f>
        <v>0</v>
      </c>
      <c r="V385" s="13">
        <f>VLOOKUP(D385,Pivot!$B$4:$F$2181,4,0)</f>
        <v>488</v>
      </c>
      <c r="W385" s="46">
        <f>IFERROR(VLOOKUP(D385,Pivot!$B$4:$H$2181,5,0),"")</f>
        <v>1</v>
      </c>
      <c r="X385" s="51">
        <f>IFERROR(VLOOKUP(D385,Pivot!$B$4:$H$2181,6,0),"")</f>
        <v>0</v>
      </c>
      <c r="Y385" s="46">
        <f>IFERROR(VLOOKUP(D385,Pivot!$B$4:$H$2181,7,0),"")</f>
        <v>1</v>
      </c>
    </row>
    <row r="386" spans="1:25" ht="15" customHeight="1" outlineLevel="2">
      <c r="A386" s="10" t="str">
        <f>VLOOKUP(D386,'Current OBD'!$B$6:$K$2185,4,0)</f>
        <v>Franklin</v>
      </c>
      <c r="B386" s="10" t="str">
        <f>VLOOKUP(D386,'Current OBD'!$B$6:$K$2185,3,0)</f>
        <v>11-001</v>
      </c>
      <c r="C386" s="9" t="str">
        <f>VLOOKUP(D386,'Current OBD'!$B$6:$K$2185,2,0)</f>
        <v>Pasco School District</v>
      </c>
      <c r="D386" s="24">
        <v>664479</v>
      </c>
      <c r="E386" s="9" t="str">
        <f>VLOOKUP(D386,'Current OBD'!$B$6:$K$2185,10,0)</f>
        <v>Chiawana High School</v>
      </c>
      <c r="F386" s="11" t="str">
        <f>IF(VLOOKUP(D386,'Current OBD'!$B$6:$AK$2185,23,0)="Yes","PK"," ")</f>
        <v xml:space="preserve"> </v>
      </c>
      <c r="G386" s="11" t="str">
        <f>IF(VLOOKUP(D386,'Current OBD'!$B$6:$AK$2185,24,0)="Yes","K"," ")</f>
        <v xml:space="preserve"> </v>
      </c>
      <c r="H386" s="11" t="str">
        <f>IF(VLOOKUP(D386,'Current OBD'!$B$6:$AK$2185,25,0)="Yes",1," ")</f>
        <v xml:space="preserve"> </v>
      </c>
      <c r="I386" s="11" t="str">
        <f>IF(VLOOKUP(D386,'Current OBD'!$B$6:$AK$2185,26,0)="Yes","2"," ")</f>
        <v xml:space="preserve"> </v>
      </c>
      <c r="J386" s="11" t="str">
        <f>IF(VLOOKUP(D386,'Current OBD'!$B$6:$AK$2185,27,0)="Yes","3"," ")</f>
        <v xml:space="preserve"> </v>
      </c>
      <c r="K386" s="11" t="str">
        <f>IF(VLOOKUP(D386,'Current OBD'!$B$6:$AK$2185,28,0)="Yes","4"," ")</f>
        <v xml:space="preserve"> </v>
      </c>
      <c r="L386" s="11" t="str">
        <f>IF(VLOOKUP(D386,'Current OBD'!$B$6:$AK$2185,29,0)="Yes","5"," ")</f>
        <v xml:space="preserve"> </v>
      </c>
      <c r="M386" s="11" t="str">
        <f>IF(VLOOKUP(D386,'Current OBD'!$B$6:$AK$2185,30,0)="Yes","6"," ")</f>
        <v xml:space="preserve"> </v>
      </c>
      <c r="N386" s="11" t="str">
        <f>IF(VLOOKUP(D386,'Current OBD'!$B$6:$AK$2185,31,0)="Yes","7"," ")</f>
        <v xml:space="preserve"> </v>
      </c>
      <c r="O386" s="11" t="str">
        <f>IF(VLOOKUP(D386,'Current OBD'!$B$6:$AK$2185,32,0)="Yes","8"," ")</f>
        <v xml:space="preserve"> </v>
      </c>
      <c r="P386" s="11" t="str">
        <f>IF(VLOOKUP(D386,'Current OBD'!$B$6:$AK$2185,33,0)="Yes","9"," ")</f>
        <v>9</v>
      </c>
      <c r="Q386" s="11" t="str">
        <f>IF(VLOOKUP(D386,'Current OBD'!$B$6:$AK$2185,34,0)="Yes","10"," ")</f>
        <v>10</v>
      </c>
      <c r="R386" s="11" t="str">
        <f>IF(VLOOKUP(D386,'Current OBD'!$B$6:$AK$2185,35,0)="Yes","11"," ")</f>
        <v>11</v>
      </c>
      <c r="S386" s="11" t="str">
        <f>IF(VLOOKUP(D386,'Current OBD'!$B$6:$AK$2185,36,0)="Yes","12"," ")</f>
        <v>12</v>
      </c>
      <c r="T386" s="13">
        <f>VLOOKUP(D386,Pivot!$B$4:$F$2181,2,0)</f>
        <v>2811</v>
      </c>
      <c r="U386" s="13">
        <f>VLOOKUP(D386,Pivot!$B$4:$F$2181,3,0)</f>
        <v>0</v>
      </c>
      <c r="V386" s="13">
        <f>VLOOKUP(D386,Pivot!$B$4:$F$2181,4,0)</f>
        <v>3514</v>
      </c>
      <c r="W386" s="46">
        <f>IFERROR(VLOOKUP(D386,Pivot!$B$4:$H$2181,5,0),"")</f>
        <v>0.79990000000000006</v>
      </c>
      <c r="X386" s="51">
        <f>IFERROR(VLOOKUP(D386,Pivot!$B$4:$H$2181,6,0),"")</f>
        <v>0</v>
      </c>
      <c r="Y386" s="46">
        <f>IFERROR(VLOOKUP(D386,Pivot!$B$4:$H$2181,7,0),"")</f>
        <v>0.79990000000000006</v>
      </c>
    </row>
    <row r="387" spans="1:25" ht="15" customHeight="1" outlineLevel="2">
      <c r="A387" s="10" t="str">
        <f>VLOOKUP(D387,'Current OBD'!$B$6:$K$2185,4,0)</f>
        <v>Franklin</v>
      </c>
      <c r="B387" s="10" t="str">
        <f>VLOOKUP(D387,'Current OBD'!$B$6:$K$2185,3,0)</f>
        <v>11-001</v>
      </c>
      <c r="C387" s="9" t="str">
        <f>VLOOKUP(D387,'Current OBD'!$B$6:$K$2185,2,0)</f>
        <v>Pasco School District</v>
      </c>
      <c r="D387" s="24">
        <v>686309</v>
      </c>
      <c r="E387" s="9" t="str">
        <f>VLOOKUP(D387,'Current OBD'!$B$6:$K$2185,10,0)</f>
        <v>Columbia River Elementary</v>
      </c>
      <c r="F387" s="11" t="str">
        <f>IF(VLOOKUP(D387,'Current OBD'!$B$6:$AK$2185,23,0)="Yes","PK"," ")</f>
        <v xml:space="preserve"> </v>
      </c>
      <c r="G387" s="11" t="str">
        <f>IF(VLOOKUP(D387,'Current OBD'!$B$6:$AK$2185,24,0)="Yes","K"," ")</f>
        <v>K</v>
      </c>
      <c r="H387" s="11">
        <f>IF(VLOOKUP(D387,'Current OBD'!$B$6:$AK$2185,25,0)="Yes",1," ")</f>
        <v>1</v>
      </c>
      <c r="I387" s="11" t="str">
        <f>IF(VLOOKUP(D387,'Current OBD'!$B$6:$AK$2185,26,0)="Yes","2"," ")</f>
        <v>2</v>
      </c>
      <c r="J387" s="11" t="str">
        <f>IF(VLOOKUP(D387,'Current OBD'!$B$6:$AK$2185,27,0)="Yes","3"," ")</f>
        <v>3</v>
      </c>
      <c r="K387" s="11" t="str">
        <f>IF(VLOOKUP(D387,'Current OBD'!$B$6:$AK$2185,28,0)="Yes","4"," ")</f>
        <v>4</v>
      </c>
      <c r="L387" s="11" t="str">
        <f>IF(VLOOKUP(D387,'Current OBD'!$B$6:$AK$2185,29,0)="Yes","5"," ")</f>
        <v>5</v>
      </c>
      <c r="M387" s="11" t="str">
        <f>IF(VLOOKUP(D387,'Current OBD'!$B$6:$AK$2185,30,0)="Yes","6"," ")</f>
        <v xml:space="preserve"> </v>
      </c>
      <c r="N387" s="11" t="str">
        <f>IF(VLOOKUP(D387,'Current OBD'!$B$6:$AK$2185,31,0)="Yes","7"," ")</f>
        <v xml:space="preserve"> </v>
      </c>
      <c r="O387" s="11" t="str">
        <f>IF(VLOOKUP(D387,'Current OBD'!$B$6:$AK$2185,32,0)="Yes","8"," ")</f>
        <v xml:space="preserve"> </v>
      </c>
      <c r="P387" s="11" t="str">
        <f>IF(VLOOKUP(D387,'Current OBD'!$B$6:$AK$2185,33,0)="Yes","9"," ")</f>
        <v xml:space="preserve"> </v>
      </c>
      <c r="Q387" s="11" t="str">
        <f>IF(VLOOKUP(D387,'Current OBD'!$B$6:$AK$2185,34,0)="Yes","10"," ")</f>
        <v xml:space="preserve"> </v>
      </c>
      <c r="R387" s="11" t="str">
        <f>IF(VLOOKUP(D387,'Current OBD'!$B$6:$AK$2185,35,0)="Yes","11"," ")</f>
        <v xml:space="preserve"> </v>
      </c>
      <c r="S387" s="11" t="str">
        <f>IF(VLOOKUP(D387,'Current OBD'!$B$6:$AK$2185,36,0)="Yes","12"," ")</f>
        <v xml:space="preserve"> </v>
      </c>
      <c r="T387" s="13">
        <f>VLOOKUP(D387,Pivot!$B$4:$F$2181,2,0)</f>
        <v>303</v>
      </c>
      <c r="U387" s="13">
        <f>VLOOKUP(D387,Pivot!$B$4:$F$2181,3,0)</f>
        <v>0</v>
      </c>
      <c r="V387" s="13">
        <f>VLOOKUP(D387,Pivot!$B$4:$F$2181,4,0)</f>
        <v>577</v>
      </c>
      <c r="W387" s="46">
        <f>IFERROR(VLOOKUP(D387,Pivot!$B$4:$H$2181,5,0),"")</f>
        <v>0.52510000000000001</v>
      </c>
      <c r="X387" s="51">
        <f>IFERROR(VLOOKUP(D387,Pivot!$B$4:$H$2181,6,0),"")</f>
        <v>0</v>
      </c>
      <c r="Y387" s="46">
        <f>IFERROR(VLOOKUP(D387,Pivot!$B$4:$H$2181,7,0),"")</f>
        <v>0.52510000000000001</v>
      </c>
    </row>
    <row r="388" spans="1:25" ht="15" customHeight="1" outlineLevel="2">
      <c r="A388" s="10" t="str">
        <f>VLOOKUP(D388,'Current OBD'!$B$6:$K$2185,4,0)</f>
        <v>Franklin</v>
      </c>
      <c r="B388" s="10" t="str">
        <f>VLOOKUP(D388,'Current OBD'!$B$6:$K$2185,3,0)</f>
        <v>11-001</v>
      </c>
      <c r="C388" s="9" t="str">
        <f>VLOOKUP(D388,'Current OBD'!$B$6:$K$2185,2,0)</f>
        <v>Pasco School District</v>
      </c>
      <c r="D388" s="24">
        <v>683496</v>
      </c>
      <c r="E388" s="9" t="str">
        <f>VLOOKUP(D388,'Current OBD'!$B$6:$K$2185,10,0)</f>
        <v>Curie STEM Elementary</v>
      </c>
      <c r="F388" s="11" t="str">
        <f>IF(VLOOKUP(D388,'Current OBD'!$B$6:$AK$2185,23,0)="Yes","PK"," ")</f>
        <v xml:space="preserve"> </v>
      </c>
      <c r="G388" s="11" t="str">
        <f>IF(VLOOKUP(D388,'Current OBD'!$B$6:$AK$2185,24,0)="Yes","K"," ")</f>
        <v xml:space="preserve"> </v>
      </c>
      <c r="H388" s="11" t="str">
        <f>IF(VLOOKUP(D388,'Current OBD'!$B$6:$AK$2185,25,0)="Yes",1," ")</f>
        <v xml:space="preserve"> </v>
      </c>
      <c r="I388" s="11" t="str">
        <f>IF(VLOOKUP(D388,'Current OBD'!$B$6:$AK$2185,26,0)="Yes","2"," ")</f>
        <v xml:space="preserve"> </v>
      </c>
      <c r="J388" s="11" t="str">
        <f>IF(VLOOKUP(D388,'Current OBD'!$B$6:$AK$2185,27,0)="Yes","3"," ")</f>
        <v>3</v>
      </c>
      <c r="K388" s="11" t="str">
        <f>IF(VLOOKUP(D388,'Current OBD'!$B$6:$AK$2185,28,0)="Yes","4"," ")</f>
        <v>4</v>
      </c>
      <c r="L388" s="11" t="str">
        <f>IF(VLOOKUP(D388,'Current OBD'!$B$6:$AK$2185,29,0)="Yes","5"," ")</f>
        <v>5</v>
      </c>
      <c r="M388" s="11" t="str">
        <f>IF(VLOOKUP(D388,'Current OBD'!$B$6:$AK$2185,30,0)="Yes","6"," ")</f>
        <v xml:space="preserve"> </v>
      </c>
      <c r="N388" s="11" t="str">
        <f>IF(VLOOKUP(D388,'Current OBD'!$B$6:$AK$2185,31,0)="Yes","7"," ")</f>
        <v xml:space="preserve"> </v>
      </c>
      <c r="O388" s="11" t="str">
        <f>IF(VLOOKUP(D388,'Current OBD'!$B$6:$AK$2185,32,0)="Yes","8"," ")</f>
        <v xml:space="preserve"> </v>
      </c>
      <c r="P388" s="11" t="str">
        <f>IF(VLOOKUP(D388,'Current OBD'!$B$6:$AK$2185,33,0)="Yes","9"," ")</f>
        <v xml:space="preserve"> </v>
      </c>
      <c r="Q388" s="11" t="str">
        <f>IF(VLOOKUP(D388,'Current OBD'!$B$6:$AK$2185,34,0)="Yes","10"," ")</f>
        <v xml:space="preserve"> </v>
      </c>
      <c r="R388" s="11" t="str">
        <f>IF(VLOOKUP(D388,'Current OBD'!$B$6:$AK$2185,35,0)="Yes","11"," ")</f>
        <v xml:space="preserve"> </v>
      </c>
      <c r="S388" s="11" t="str">
        <f>IF(VLOOKUP(D388,'Current OBD'!$B$6:$AK$2185,36,0)="Yes","12"," ")</f>
        <v xml:space="preserve"> </v>
      </c>
      <c r="T388" s="13">
        <f>VLOOKUP(D388,Pivot!$B$4:$F$2181,2,0)</f>
        <v>426</v>
      </c>
      <c r="U388" s="13">
        <f>VLOOKUP(D388,Pivot!$B$4:$F$2181,3,0)</f>
        <v>0</v>
      </c>
      <c r="V388" s="13">
        <f>VLOOKUP(D388,Pivot!$B$4:$F$2181,4,0)</f>
        <v>426</v>
      </c>
      <c r="W388" s="46">
        <f>IFERROR(VLOOKUP(D388,Pivot!$B$4:$H$2181,5,0),"")</f>
        <v>1</v>
      </c>
      <c r="X388" s="51">
        <f>IFERROR(VLOOKUP(D388,Pivot!$B$4:$H$2181,6,0),"")</f>
        <v>0</v>
      </c>
      <c r="Y388" s="46">
        <f>IFERROR(VLOOKUP(D388,Pivot!$B$4:$H$2181,7,0),"")</f>
        <v>1</v>
      </c>
    </row>
    <row r="389" spans="1:25" ht="15" customHeight="1" outlineLevel="2">
      <c r="A389" s="10" t="str">
        <f>VLOOKUP(D389,'Current OBD'!$B$6:$K$2185,4,0)</f>
        <v>Franklin</v>
      </c>
      <c r="B389" s="10" t="str">
        <f>VLOOKUP(D389,'Current OBD'!$B$6:$K$2185,3,0)</f>
        <v>11-001</v>
      </c>
      <c r="C389" s="9" t="str">
        <f>VLOOKUP(D389,'Current OBD'!$B$6:$K$2185,2,0)</f>
        <v>Pasco School District</v>
      </c>
      <c r="D389" s="24">
        <v>683498</v>
      </c>
      <c r="E389" s="9" t="str">
        <f>VLOOKUP(D389,'Current OBD'!$B$6:$K$2185,10,0)</f>
        <v>Delta High School</v>
      </c>
      <c r="F389" s="11" t="str">
        <f>IF(VLOOKUP(D389,'Current OBD'!$B$6:$AK$2185,23,0)="Yes","PK"," ")</f>
        <v xml:space="preserve"> </v>
      </c>
      <c r="G389" s="11" t="str">
        <f>IF(VLOOKUP(D389,'Current OBD'!$B$6:$AK$2185,24,0)="Yes","K"," ")</f>
        <v xml:space="preserve"> </v>
      </c>
      <c r="H389" s="11" t="str">
        <f>IF(VLOOKUP(D389,'Current OBD'!$B$6:$AK$2185,25,0)="Yes",1," ")</f>
        <v xml:space="preserve"> </v>
      </c>
      <c r="I389" s="11" t="str">
        <f>IF(VLOOKUP(D389,'Current OBD'!$B$6:$AK$2185,26,0)="Yes","2"," ")</f>
        <v xml:space="preserve"> </v>
      </c>
      <c r="J389" s="11" t="str">
        <f>IF(VLOOKUP(D389,'Current OBD'!$B$6:$AK$2185,27,0)="Yes","3"," ")</f>
        <v xml:space="preserve"> </v>
      </c>
      <c r="K389" s="11" t="str">
        <f>IF(VLOOKUP(D389,'Current OBD'!$B$6:$AK$2185,28,0)="Yes","4"," ")</f>
        <v xml:space="preserve"> </v>
      </c>
      <c r="L389" s="11" t="str">
        <f>IF(VLOOKUP(D389,'Current OBD'!$B$6:$AK$2185,29,0)="Yes","5"," ")</f>
        <v xml:space="preserve"> </v>
      </c>
      <c r="M389" s="11" t="str">
        <f>IF(VLOOKUP(D389,'Current OBD'!$B$6:$AK$2185,30,0)="Yes","6"," ")</f>
        <v xml:space="preserve"> </v>
      </c>
      <c r="N389" s="11" t="str">
        <f>IF(VLOOKUP(D389,'Current OBD'!$B$6:$AK$2185,31,0)="Yes","7"," ")</f>
        <v xml:space="preserve"> </v>
      </c>
      <c r="O389" s="11" t="str">
        <f>IF(VLOOKUP(D389,'Current OBD'!$B$6:$AK$2185,32,0)="Yes","8"," ")</f>
        <v xml:space="preserve"> </v>
      </c>
      <c r="P389" s="11" t="str">
        <f>IF(VLOOKUP(D389,'Current OBD'!$B$6:$AK$2185,33,0)="Yes","9"," ")</f>
        <v>9</v>
      </c>
      <c r="Q389" s="11" t="str">
        <f>IF(VLOOKUP(D389,'Current OBD'!$B$6:$AK$2185,34,0)="Yes","10"," ")</f>
        <v>10</v>
      </c>
      <c r="R389" s="11" t="str">
        <f>IF(VLOOKUP(D389,'Current OBD'!$B$6:$AK$2185,35,0)="Yes","11"," ")</f>
        <v>11</v>
      </c>
      <c r="S389" s="11" t="str">
        <f>IF(VLOOKUP(D389,'Current OBD'!$B$6:$AK$2185,36,0)="Yes","12"," ")</f>
        <v>12</v>
      </c>
      <c r="T389" s="13">
        <f>VLOOKUP(D389,Pivot!$B$4:$F$2181,2,0)</f>
        <v>252</v>
      </c>
      <c r="U389" s="13">
        <f>VLOOKUP(D389,Pivot!$B$4:$F$2181,3,0)</f>
        <v>0</v>
      </c>
      <c r="V389" s="13">
        <f>VLOOKUP(D389,Pivot!$B$4:$F$2181,4,0)</f>
        <v>584</v>
      </c>
      <c r="W389" s="46">
        <f>IFERROR(VLOOKUP(D389,Pivot!$B$4:$H$2181,5,0),"")</f>
        <v>0.43149999999999999</v>
      </c>
      <c r="X389" s="51">
        <f>IFERROR(VLOOKUP(D389,Pivot!$B$4:$H$2181,6,0),"")</f>
        <v>0</v>
      </c>
      <c r="Y389" s="46">
        <f>IFERROR(VLOOKUP(D389,Pivot!$B$4:$H$2181,7,0),"")</f>
        <v>0.43149999999999999</v>
      </c>
    </row>
    <row r="390" spans="1:25" ht="15" customHeight="1" outlineLevel="2">
      <c r="A390" s="10" t="str">
        <f>VLOOKUP(D390,'Current OBD'!$B$6:$K$2185,4,0)</f>
        <v>Franklin</v>
      </c>
      <c r="B390" s="10" t="str">
        <f>VLOOKUP(D390,'Current OBD'!$B$6:$K$2185,3,0)</f>
        <v>11-001</v>
      </c>
      <c r="C390" s="9" t="str">
        <f>VLOOKUP(D390,'Current OBD'!$B$6:$K$2185,2,0)</f>
        <v>Pasco School District</v>
      </c>
      <c r="D390" s="24">
        <v>664024</v>
      </c>
      <c r="E390" s="9" t="str">
        <f>VLOOKUP(D390,'Current OBD'!$B$6:$K$2185,10,0)</f>
        <v>Edwin Markham Elementary</v>
      </c>
      <c r="F390" s="11" t="str">
        <f>IF(VLOOKUP(D390,'Current OBD'!$B$6:$AK$2185,23,0)="Yes","PK"," ")</f>
        <v xml:space="preserve"> </v>
      </c>
      <c r="G390" s="11" t="str">
        <f>IF(VLOOKUP(D390,'Current OBD'!$B$6:$AK$2185,24,0)="Yes","K"," ")</f>
        <v>K</v>
      </c>
      <c r="H390" s="11">
        <f>IF(VLOOKUP(D390,'Current OBD'!$B$6:$AK$2185,25,0)="Yes",1," ")</f>
        <v>1</v>
      </c>
      <c r="I390" s="11" t="str">
        <f>IF(VLOOKUP(D390,'Current OBD'!$B$6:$AK$2185,26,0)="Yes","2"," ")</f>
        <v>2</v>
      </c>
      <c r="J390" s="11" t="str">
        <f>IF(VLOOKUP(D390,'Current OBD'!$B$6:$AK$2185,27,0)="Yes","3"," ")</f>
        <v>3</v>
      </c>
      <c r="K390" s="11" t="str">
        <f>IF(VLOOKUP(D390,'Current OBD'!$B$6:$AK$2185,28,0)="Yes","4"," ")</f>
        <v>4</v>
      </c>
      <c r="L390" s="11" t="str">
        <f>IF(VLOOKUP(D390,'Current OBD'!$B$6:$AK$2185,29,0)="Yes","5"," ")</f>
        <v>5</v>
      </c>
      <c r="M390" s="11" t="str">
        <f>IF(VLOOKUP(D390,'Current OBD'!$B$6:$AK$2185,30,0)="Yes","6"," ")</f>
        <v xml:space="preserve"> </v>
      </c>
      <c r="N390" s="11" t="str">
        <f>IF(VLOOKUP(D390,'Current OBD'!$B$6:$AK$2185,31,0)="Yes","7"," ")</f>
        <v xml:space="preserve"> </v>
      </c>
      <c r="O390" s="11" t="str">
        <f>IF(VLOOKUP(D390,'Current OBD'!$B$6:$AK$2185,32,0)="Yes","8"," ")</f>
        <v xml:space="preserve"> </v>
      </c>
      <c r="P390" s="11" t="str">
        <f>IF(VLOOKUP(D390,'Current OBD'!$B$6:$AK$2185,33,0)="Yes","9"," ")</f>
        <v xml:space="preserve"> </v>
      </c>
      <c r="Q390" s="11" t="str">
        <f>IF(VLOOKUP(D390,'Current OBD'!$B$6:$AK$2185,34,0)="Yes","10"," ")</f>
        <v xml:space="preserve"> </v>
      </c>
      <c r="R390" s="11" t="str">
        <f>IF(VLOOKUP(D390,'Current OBD'!$B$6:$AK$2185,35,0)="Yes","11"," ")</f>
        <v xml:space="preserve"> </v>
      </c>
      <c r="S390" s="11" t="str">
        <f>IF(VLOOKUP(D390,'Current OBD'!$B$6:$AK$2185,36,0)="Yes","12"," ")</f>
        <v xml:space="preserve"> </v>
      </c>
      <c r="T390" s="13">
        <f>VLOOKUP(D390,Pivot!$B$4:$F$2181,2,0)</f>
        <v>320</v>
      </c>
      <c r="U390" s="13">
        <f>VLOOKUP(D390,Pivot!$B$4:$F$2181,3,0)</f>
        <v>0</v>
      </c>
      <c r="V390" s="13">
        <f>VLOOKUP(D390,Pivot!$B$4:$F$2181,4,0)</f>
        <v>594</v>
      </c>
      <c r="W390" s="46">
        <f>IFERROR(VLOOKUP(D390,Pivot!$B$4:$H$2181,5,0),"")</f>
        <v>0.53869999999999996</v>
      </c>
      <c r="X390" s="51">
        <f>IFERROR(VLOOKUP(D390,Pivot!$B$4:$H$2181,6,0),"")</f>
        <v>0</v>
      </c>
      <c r="Y390" s="46">
        <f>IFERROR(VLOOKUP(D390,Pivot!$B$4:$H$2181,7,0),"")</f>
        <v>0.53869999999999996</v>
      </c>
    </row>
    <row r="391" spans="1:25" ht="15" customHeight="1" outlineLevel="2">
      <c r="A391" s="10" t="str">
        <f>VLOOKUP(D391,'Current OBD'!$B$6:$K$2185,4,0)</f>
        <v>Franklin</v>
      </c>
      <c r="B391" s="10" t="str">
        <f>VLOOKUP(D391,'Current OBD'!$B$6:$K$2185,3,0)</f>
        <v>11-001</v>
      </c>
      <c r="C391" s="9" t="str">
        <f>VLOOKUP(D391,'Current OBD'!$B$6:$K$2185,2,0)</f>
        <v>Pasco School District</v>
      </c>
      <c r="D391" s="24">
        <v>661508</v>
      </c>
      <c r="E391" s="9" t="str">
        <f>VLOOKUP(D391,'Current OBD'!$B$6:$K$2185,10,0)</f>
        <v>Emerson Elementary</v>
      </c>
      <c r="F391" s="11" t="str">
        <f>IF(VLOOKUP(D391,'Current OBD'!$B$6:$AK$2185,23,0)="Yes","PK"," ")</f>
        <v xml:space="preserve"> </v>
      </c>
      <c r="G391" s="11" t="str">
        <f>IF(VLOOKUP(D391,'Current OBD'!$B$6:$AK$2185,24,0)="Yes","K"," ")</f>
        <v>K</v>
      </c>
      <c r="H391" s="11">
        <f>IF(VLOOKUP(D391,'Current OBD'!$B$6:$AK$2185,25,0)="Yes",1," ")</f>
        <v>1</v>
      </c>
      <c r="I391" s="11" t="str">
        <f>IF(VLOOKUP(D391,'Current OBD'!$B$6:$AK$2185,26,0)="Yes","2"," ")</f>
        <v>2</v>
      </c>
      <c r="J391" s="11" t="str">
        <f>IF(VLOOKUP(D391,'Current OBD'!$B$6:$AK$2185,27,0)="Yes","3"," ")</f>
        <v>3</v>
      </c>
      <c r="K391" s="11" t="str">
        <f>IF(VLOOKUP(D391,'Current OBD'!$B$6:$AK$2185,28,0)="Yes","4"," ")</f>
        <v>4</v>
      </c>
      <c r="L391" s="11" t="str">
        <f>IF(VLOOKUP(D391,'Current OBD'!$B$6:$AK$2185,29,0)="Yes","5"," ")</f>
        <v>5</v>
      </c>
      <c r="M391" s="11" t="str">
        <f>IF(VLOOKUP(D391,'Current OBD'!$B$6:$AK$2185,30,0)="Yes","6"," ")</f>
        <v xml:space="preserve"> </v>
      </c>
      <c r="N391" s="11" t="str">
        <f>IF(VLOOKUP(D391,'Current OBD'!$B$6:$AK$2185,31,0)="Yes","7"," ")</f>
        <v xml:space="preserve"> </v>
      </c>
      <c r="O391" s="11" t="str">
        <f>IF(VLOOKUP(D391,'Current OBD'!$B$6:$AK$2185,32,0)="Yes","8"," ")</f>
        <v xml:space="preserve"> </v>
      </c>
      <c r="P391" s="11" t="str">
        <f>IF(VLOOKUP(D391,'Current OBD'!$B$6:$AK$2185,33,0)="Yes","9"," ")</f>
        <v xml:space="preserve"> </v>
      </c>
      <c r="Q391" s="11" t="str">
        <f>IF(VLOOKUP(D391,'Current OBD'!$B$6:$AK$2185,34,0)="Yes","10"," ")</f>
        <v xml:space="preserve"> </v>
      </c>
      <c r="R391" s="11" t="str">
        <f>IF(VLOOKUP(D391,'Current OBD'!$B$6:$AK$2185,35,0)="Yes","11"," ")</f>
        <v xml:space="preserve"> </v>
      </c>
      <c r="S391" s="11" t="str">
        <f>IF(VLOOKUP(D391,'Current OBD'!$B$6:$AK$2185,36,0)="Yes","12"," ")</f>
        <v xml:space="preserve"> </v>
      </c>
      <c r="T391" s="13">
        <f>VLOOKUP(D391,Pivot!$B$4:$F$2181,2,0)</f>
        <v>433</v>
      </c>
      <c r="U391" s="13">
        <f>VLOOKUP(D391,Pivot!$B$4:$F$2181,3,0)</f>
        <v>0</v>
      </c>
      <c r="V391" s="13">
        <f>VLOOKUP(D391,Pivot!$B$4:$F$2181,4,0)</f>
        <v>433</v>
      </c>
      <c r="W391" s="46">
        <f>IFERROR(VLOOKUP(D391,Pivot!$B$4:$H$2181,5,0),"")</f>
        <v>1</v>
      </c>
      <c r="X391" s="51">
        <f>IFERROR(VLOOKUP(D391,Pivot!$B$4:$H$2181,6,0),"")</f>
        <v>0</v>
      </c>
      <c r="Y391" s="46">
        <f>IFERROR(VLOOKUP(D391,Pivot!$B$4:$H$2181,7,0),"")</f>
        <v>1</v>
      </c>
    </row>
    <row r="392" spans="1:25" ht="15" customHeight="1" outlineLevel="2">
      <c r="A392" s="10" t="str">
        <f>VLOOKUP(D392,'Current OBD'!$B$6:$K$2185,4,0)</f>
        <v>Franklin</v>
      </c>
      <c r="B392" s="10" t="str">
        <f>VLOOKUP(D392,'Current OBD'!$B$6:$K$2185,3,0)</f>
        <v>11-001</v>
      </c>
      <c r="C392" s="9" t="str">
        <f>VLOOKUP(D392,'Current OBD'!$B$6:$K$2185,2,0)</f>
        <v>Pasco School District</v>
      </c>
      <c r="D392" s="24">
        <v>681035</v>
      </c>
      <c r="E392" s="9" t="str">
        <f>VLOOKUP(D392,'Current OBD'!$B$6:$K$2185,10,0)</f>
        <v>Franklin Elementary</v>
      </c>
      <c r="F392" s="11" t="str">
        <f>IF(VLOOKUP(D392,'Current OBD'!$B$6:$AK$2185,23,0)="Yes","PK"," ")</f>
        <v xml:space="preserve"> </v>
      </c>
      <c r="G392" s="11" t="str">
        <f>IF(VLOOKUP(D392,'Current OBD'!$B$6:$AK$2185,24,0)="Yes","K"," ")</f>
        <v>K</v>
      </c>
      <c r="H392" s="11">
        <f>IF(VLOOKUP(D392,'Current OBD'!$B$6:$AK$2185,25,0)="Yes",1," ")</f>
        <v>1</v>
      </c>
      <c r="I392" s="11" t="str">
        <f>IF(VLOOKUP(D392,'Current OBD'!$B$6:$AK$2185,26,0)="Yes","2"," ")</f>
        <v>2</v>
      </c>
      <c r="J392" s="11" t="str">
        <f>IF(VLOOKUP(D392,'Current OBD'!$B$6:$AK$2185,27,0)="Yes","3"," ")</f>
        <v>3</v>
      </c>
      <c r="K392" s="11" t="str">
        <f>IF(VLOOKUP(D392,'Current OBD'!$B$6:$AK$2185,28,0)="Yes","4"," ")</f>
        <v>4</v>
      </c>
      <c r="L392" s="11" t="str">
        <f>IF(VLOOKUP(D392,'Current OBD'!$B$6:$AK$2185,29,0)="Yes","5"," ")</f>
        <v>5</v>
      </c>
      <c r="M392" s="11" t="str">
        <f>IF(VLOOKUP(D392,'Current OBD'!$B$6:$AK$2185,30,0)="Yes","6"," ")</f>
        <v xml:space="preserve"> </v>
      </c>
      <c r="N392" s="11" t="str">
        <f>IF(VLOOKUP(D392,'Current OBD'!$B$6:$AK$2185,31,0)="Yes","7"," ")</f>
        <v xml:space="preserve"> </v>
      </c>
      <c r="O392" s="11" t="str">
        <f>IF(VLOOKUP(D392,'Current OBD'!$B$6:$AK$2185,32,0)="Yes","8"," ")</f>
        <v xml:space="preserve"> </v>
      </c>
      <c r="P392" s="11" t="str">
        <f>IF(VLOOKUP(D392,'Current OBD'!$B$6:$AK$2185,33,0)="Yes","9"," ")</f>
        <v xml:space="preserve"> </v>
      </c>
      <c r="Q392" s="11" t="str">
        <f>IF(VLOOKUP(D392,'Current OBD'!$B$6:$AK$2185,34,0)="Yes","10"," ")</f>
        <v xml:space="preserve"> </v>
      </c>
      <c r="R392" s="11" t="str">
        <f>IF(VLOOKUP(D392,'Current OBD'!$B$6:$AK$2185,35,0)="Yes","11"," ")</f>
        <v xml:space="preserve"> </v>
      </c>
      <c r="S392" s="11" t="str">
        <f>IF(VLOOKUP(D392,'Current OBD'!$B$6:$AK$2185,36,0)="Yes","12"," ")</f>
        <v xml:space="preserve"> </v>
      </c>
      <c r="T392" s="13">
        <f>VLOOKUP(D392,Pivot!$B$4:$F$2181,2,0)</f>
        <v>355</v>
      </c>
      <c r="U392" s="13">
        <f>VLOOKUP(D392,Pivot!$B$4:$F$2181,3,0)</f>
        <v>0</v>
      </c>
      <c r="V392" s="13">
        <f>VLOOKUP(D392,Pivot!$B$4:$F$2181,4,0)</f>
        <v>590</v>
      </c>
      <c r="W392" s="46">
        <f>IFERROR(VLOOKUP(D392,Pivot!$B$4:$H$2181,5,0),"")</f>
        <v>0.60170000000000001</v>
      </c>
      <c r="X392" s="51">
        <f>IFERROR(VLOOKUP(D392,Pivot!$B$4:$H$2181,6,0),"")</f>
        <v>0</v>
      </c>
      <c r="Y392" s="46">
        <f>IFERROR(VLOOKUP(D392,Pivot!$B$4:$H$2181,7,0),"")</f>
        <v>0.60170000000000001</v>
      </c>
    </row>
    <row r="393" spans="1:25" ht="15" customHeight="1" outlineLevel="2">
      <c r="A393" s="10" t="str">
        <f>VLOOKUP(D393,'Current OBD'!$B$6:$K$2185,4,0)</f>
        <v>Franklin</v>
      </c>
      <c r="B393" s="10" t="str">
        <f>VLOOKUP(D393,'Current OBD'!$B$6:$K$2185,3,0)</f>
        <v>11-001</v>
      </c>
      <c r="C393" s="9" t="str">
        <f>VLOOKUP(D393,'Current OBD'!$B$6:$K$2185,2,0)</f>
        <v>Pasco School District</v>
      </c>
      <c r="D393" s="24">
        <v>659008</v>
      </c>
      <c r="E393" s="9" t="str">
        <f>VLOOKUP(D393,'Current OBD'!$B$6:$K$2185,10,0)</f>
        <v>James McGee Elementary School</v>
      </c>
      <c r="F393" s="11" t="str">
        <f>IF(VLOOKUP(D393,'Current OBD'!$B$6:$AK$2185,23,0)="Yes","PK"," ")</f>
        <v xml:space="preserve"> </v>
      </c>
      <c r="G393" s="11" t="str">
        <f>IF(VLOOKUP(D393,'Current OBD'!$B$6:$AK$2185,24,0)="Yes","K"," ")</f>
        <v>K</v>
      </c>
      <c r="H393" s="11">
        <f>IF(VLOOKUP(D393,'Current OBD'!$B$6:$AK$2185,25,0)="Yes",1," ")</f>
        <v>1</v>
      </c>
      <c r="I393" s="11" t="str">
        <f>IF(VLOOKUP(D393,'Current OBD'!$B$6:$AK$2185,26,0)="Yes","2"," ")</f>
        <v>2</v>
      </c>
      <c r="J393" s="11" t="str">
        <f>IF(VLOOKUP(D393,'Current OBD'!$B$6:$AK$2185,27,0)="Yes","3"," ")</f>
        <v>3</v>
      </c>
      <c r="K393" s="11" t="str">
        <f>IF(VLOOKUP(D393,'Current OBD'!$B$6:$AK$2185,28,0)="Yes","4"," ")</f>
        <v>4</v>
      </c>
      <c r="L393" s="11" t="str">
        <f>IF(VLOOKUP(D393,'Current OBD'!$B$6:$AK$2185,29,0)="Yes","5"," ")</f>
        <v>5</v>
      </c>
      <c r="M393" s="11" t="str">
        <f>IF(VLOOKUP(D393,'Current OBD'!$B$6:$AK$2185,30,0)="Yes","6"," ")</f>
        <v xml:space="preserve"> </v>
      </c>
      <c r="N393" s="11" t="str">
        <f>IF(VLOOKUP(D393,'Current OBD'!$B$6:$AK$2185,31,0)="Yes","7"," ")</f>
        <v xml:space="preserve"> </v>
      </c>
      <c r="O393" s="11" t="str">
        <f>IF(VLOOKUP(D393,'Current OBD'!$B$6:$AK$2185,32,0)="Yes","8"," ")</f>
        <v xml:space="preserve"> </v>
      </c>
      <c r="P393" s="11" t="str">
        <f>IF(VLOOKUP(D393,'Current OBD'!$B$6:$AK$2185,33,0)="Yes","9"," ")</f>
        <v xml:space="preserve"> </v>
      </c>
      <c r="Q393" s="11" t="str">
        <f>IF(VLOOKUP(D393,'Current OBD'!$B$6:$AK$2185,34,0)="Yes","10"," ")</f>
        <v xml:space="preserve"> </v>
      </c>
      <c r="R393" s="11" t="str">
        <f>IF(VLOOKUP(D393,'Current OBD'!$B$6:$AK$2185,35,0)="Yes","11"," ")</f>
        <v xml:space="preserve"> </v>
      </c>
      <c r="S393" s="11" t="str">
        <f>IF(VLOOKUP(D393,'Current OBD'!$B$6:$AK$2185,36,0)="Yes","12"," ")</f>
        <v xml:space="preserve"> </v>
      </c>
      <c r="T393" s="13">
        <f>VLOOKUP(D393,Pivot!$B$4:$F$2181,2,0)</f>
        <v>304</v>
      </c>
      <c r="U393" s="13">
        <f>VLOOKUP(D393,Pivot!$B$4:$F$2181,3,0)</f>
        <v>0</v>
      </c>
      <c r="V393" s="13">
        <f>VLOOKUP(D393,Pivot!$B$4:$F$2181,4,0)</f>
        <v>516</v>
      </c>
      <c r="W393" s="46">
        <f>IFERROR(VLOOKUP(D393,Pivot!$B$4:$H$2181,5,0),"")</f>
        <v>0.58909999999999996</v>
      </c>
      <c r="X393" s="51">
        <f>IFERROR(VLOOKUP(D393,Pivot!$B$4:$H$2181,6,0),"")</f>
        <v>0</v>
      </c>
      <c r="Y393" s="46">
        <f>IFERROR(VLOOKUP(D393,Pivot!$B$4:$H$2181,7,0),"")</f>
        <v>0.58909999999999996</v>
      </c>
    </row>
    <row r="394" spans="1:25" ht="15" customHeight="1" outlineLevel="2">
      <c r="A394" s="10" t="str">
        <f>VLOOKUP(D394,'Current OBD'!$B$6:$K$2185,4,0)</f>
        <v>Franklin</v>
      </c>
      <c r="B394" s="10" t="str">
        <f>VLOOKUP(D394,'Current OBD'!$B$6:$K$2185,3,0)</f>
        <v>11-001</v>
      </c>
      <c r="C394" s="9" t="str">
        <f>VLOOKUP(D394,'Current OBD'!$B$6:$K$2185,2,0)</f>
        <v>Pasco School District</v>
      </c>
      <c r="D394" s="24">
        <v>659005</v>
      </c>
      <c r="E394" s="9" t="str">
        <f>VLOOKUP(D394,'Current OBD'!$B$6:$K$2185,10,0)</f>
        <v>Longfellow Elementary School</v>
      </c>
      <c r="F394" s="11" t="str">
        <f>IF(VLOOKUP(D394,'Current OBD'!$B$6:$AK$2185,23,0)="Yes","PK"," ")</f>
        <v xml:space="preserve"> </v>
      </c>
      <c r="G394" s="11" t="str">
        <f>IF(VLOOKUP(D394,'Current OBD'!$B$6:$AK$2185,24,0)="Yes","K"," ")</f>
        <v>K</v>
      </c>
      <c r="H394" s="11">
        <f>IF(VLOOKUP(D394,'Current OBD'!$B$6:$AK$2185,25,0)="Yes",1," ")</f>
        <v>1</v>
      </c>
      <c r="I394" s="11" t="str">
        <f>IF(VLOOKUP(D394,'Current OBD'!$B$6:$AK$2185,26,0)="Yes","2"," ")</f>
        <v>2</v>
      </c>
      <c r="J394" s="11" t="str">
        <f>IF(VLOOKUP(D394,'Current OBD'!$B$6:$AK$2185,27,0)="Yes","3"," ")</f>
        <v>3</v>
      </c>
      <c r="K394" s="11" t="str">
        <f>IF(VLOOKUP(D394,'Current OBD'!$B$6:$AK$2185,28,0)="Yes","4"," ")</f>
        <v>4</v>
      </c>
      <c r="L394" s="11" t="str">
        <f>IF(VLOOKUP(D394,'Current OBD'!$B$6:$AK$2185,29,0)="Yes","5"," ")</f>
        <v>5</v>
      </c>
      <c r="M394" s="11" t="str">
        <f>IF(VLOOKUP(D394,'Current OBD'!$B$6:$AK$2185,30,0)="Yes","6"," ")</f>
        <v xml:space="preserve"> </v>
      </c>
      <c r="N394" s="11" t="str">
        <f>IF(VLOOKUP(D394,'Current OBD'!$B$6:$AK$2185,31,0)="Yes","7"," ")</f>
        <v xml:space="preserve"> </v>
      </c>
      <c r="O394" s="11" t="str">
        <f>IF(VLOOKUP(D394,'Current OBD'!$B$6:$AK$2185,32,0)="Yes","8"," ")</f>
        <v xml:space="preserve"> </v>
      </c>
      <c r="P394" s="11" t="str">
        <f>IF(VLOOKUP(D394,'Current OBD'!$B$6:$AK$2185,33,0)="Yes","9"," ")</f>
        <v xml:space="preserve"> </v>
      </c>
      <c r="Q394" s="11" t="str">
        <f>IF(VLOOKUP(D394,'Current OBD'!$B$6:$AK$2185,34,0)="Yes","10"," ")</f>
        <v xml:space="preserve"> </v>
      </c>
      <c r="R394" s="11" t="str">
        <f>IF(VLOOKUP(D394,'Current OBD'!$B$6:$AK$2185,35,0)="Yes","11"," ")</f>
        <v xml:space="preserve"> </v>
      </c>
      <c r="S394" s="11" t="str">
        <f>IF(VLOOKUP(D394,'Current OBD'!$B$6:$AK$2185,36,0)="Yes","12"," ")</f>
        <v xml:space="preserve"> </v>
      </c>
      <c r="T394" s="13">
        <f>VLOOKUP(D394,Pivot!$B$4:$F$2181,2,0)</f>
        <v>371</v>
      </c>
      <c r="U394" s="13">
        <f>VLOOKUP(D394,Pivot!$B$4:$F$2181,3,0)</f>
        <v>0</v>
      </c>
      <c r="V394" s="13">
        <f>VLOOKUP(D394,Pivot!$B$4:$F$2181,4,0)</f>
        <v>371</v>
      </c>
      <c r="W394" s="46">
        <f>IFERROR(VLOOKUP(D394,Pivot!$B$4:$H$2181,5,0),"")</f>
        <v>1</v>
      </c>
      <c r="X394" s="51">
        <f>IFERROR(VLOOKUP(D394,Pivot!$B$4:$H$2181,6,0),"")</f>
        <v>0</v>
      </c>
      <c r="Y394" s="46">
        <f>IFERROR(VLOOKUP(D394,Pivot!$B$4:$H$2181,7,0),"")</f>
        <v>1</v>
      </c>
    </row>
    <row r="395" spans="1:25" ht="15" customHeight="1" outlineLevel="2">
      <c r="A395" s="10" t="str">
        <f>VLOOKUP(D395,'Current OBD'!$B$6:$K$2185,4,0)</f>
        <v>Franklin</v>
      </c>
      <c r="B395" s="10" t="str">
        <f>VLOOKUP(D395,'Current OBD'!$B$6:$K$2185,3,0)</f>
        <v>11-001</v>
      </c>
      <c r="C395" s="9" t="str">
        <f>VLOOKUP(D395,'Current OBD'!$B$6:$K$2185,2,0)</f>
        <v>Pasco School District</v>
      </c>
      <c r="D395" s="24">
        <v>661510</v>
      </c>
      <c r="E395" s="9" t="str">
        <f>VLOOKUP(D395,'Current OBD'!$B$6:$K$2185,10,0)</f>
        <v>Mark Twain Elementary</v>
      </c>
      <c r="F395" s="11" t="str">
        <f>IF(VLOOKUP(D395,'Current OBD'!$B$6:$AK$2185,23,0)="Yes","PK"," ")</f>
        <v xml:space="preserve"> </v>
      </c>
      <c r="G395" s="11" t="str">
        <f>IF(VLOOKUP(D395,'Current OBD'!$B$6:$AK$2185,24,0)="Yes","K"," ")</f>
        <v>K</v>
      </c>
      <c r="H395" s="11">
        <f>IF(VLOOKUP(D395,'Current OBD'!$B$6:$AK$2185,25,0)="Yes",1," ")</f>
        <v>1</v>
      </c>
      <c r="I395" s="11" t="str">
        <f>IF(VLOOKUP(D395,'Current OBD'!$B$6:$AK$2185,26,0)="Yes","2"," ")</f>
        <v>2</v>
      </c>
      <c r="J395" s="11" t="str">
        <f>IF(VLOOKUP(D395,'Current OBD'!$B$6:$AK$2185,27,0)="Yes","3"," ")</f>
        <v>3</v>
      </c>
      <c r="K395" s="11" t="str">
        <f>IF(VLOOKUP(D395,'Current OBD'!$B$6:$AK$2185,28,0)="Yes","4"," ")</f>
        <v>4</v>
      </c>
      <c r="L395" s="11" t="str">
        <f>IF(VLOOKUP(D395,'Current OBD'!$B$6:$AK$2185,29,0)="Yes","5"," ")</f>
        <v>5</v>
      </c>
      <c r="M395" s="11" t="str">
        <f>IF(VLOOKUP(D395,'Current OBD'!$B$6:$AK$2185,30,0)="Yes","6"," ")</f>
        <v xml:space="preserve"> </v>
      </c>
      <c r="N395" s="11" t="str">
        <f>IF(VLOOKUP(D395,'Current OBD'!$B$6:$AK$2185,31,0)="Yes","7"," ")</f>
        <v xml:space="preserve"> </v>
      </c>
      <c r="O395" s="11" t="str">
        <f>IF(VLOOKUP(D395,'Current OBD'!$B$6:$AK$2185,32,0)="Yes","8"," ")</f>
        <v xml:space="preserve"> </v>
      </c>
      <c r="P395" s="11" t="str">
        <f>IF(VLOOKUP(D395,'Current OBD'!$B$6:$AK$2185,33,0)="Yes","9"," ")</f>
        <v xml:space="preserve"> </v>
      </c>
      <c r="Q395" s="11" t="str">
        <f>IF(VLOOKUP(D395,'Current OBD'!$B$6:$AK$2185,34,0)="Yes","10"," ")</f>
        <v xml:space="preserve"> </v>
      </c>
      <c r="R395" s="11" t="str">
        <f>IF(VLOOKUP(D395,'Current OBD'!$B$6:$AK$2185,35,0)="Yes","11"," ")</f>
        <v xml:space="preserve"> </v>
      </c>
      <c r="S395" s="11" t="str">
        <f>IF(VLOOKUP(D395,'Current OBD'!$B$6:$AK$2185,36,0)="Yes","12"," ")</f>
        <v xml:space="preserve"> </v>
      </c>
      <c r="T395" s="13">
        <f>VLOOKUP(D395,Pivot!$B$4:$F$2181,2,0)</f>
        <v>525</v>
      </c>
      <c r="U395" s="13">
        <f>VLOOKUP(D395,Pivot!$B$4:$F$2181,3,0)</f>
        <v>0</v>
      </c>
      <c r="V395" s="13">
        <f>VLOOKUP(D395,Pivot!$B$4:$F$2181,4,0)</f>
        <v>654</v>
      </c>
      <c r="W395" s="46">
        <f>IFERROR(VLOOKUP(D395,Pivot!$B$4:$H$2181,5,0),"")</f>
        <v>0.80279999999999996</v>
      </c>
      <c r="X395" s="51">
        <f>IFERROR(VLOOKUP(D395,Pivot!$B$4:$H$2181,6,0),"")</f>
        <v>0</v>
      </c>
      <c r="Y395" s="46">
        <f>IFERROR(VLOOKUP(D395,Pivot!$B$4:$H$2181,7,0),"")</f>
        <v>0.80279999999999996</v>
      </c>
    </row>
    <row r="396" spans="1:25" ht="15" customHeight="1" outlineLevel="2">
      <c r="A396" s="10" t="str">
        <f>VLOOKUP(D396,'Current OBD'!$B$6:$K$2185,4,0)</f>
        <v>Franklin</v>
      </c>
      <c r="B396" s="10" t="str">
        <f>VLOOKUP(D396,'Current OBD'!$B$6:$K$2185,3,0)</f>
        <v>11-001</v>
      </c>
      <c r="C396" s="9" t="str">
        <f>VLOOKUP(D396,'Current OBD'!$B$6:$K$2185,2,0)</f>
        <v>Pasco School District</v>
      </c>
      <c r="D396" s="24">
        <v>664023</v>
      </c>
      <c r="E396" s="9" t="str">
        <f>VLOOKUP(D396,'Current OBD'!$B$6:$K$2185,10,0)</f>
        <v>Maya Angelou Elementary</v>
      </c>
      <c r="F396" s="11" t="str">
        <f>IF(VLOOKUP(D396,'Current OBD'!$B$6:$AK$2185,23,0)="Yes","PK"," ")</f>
        <v xml:space="preserve"> </v>
      </c>
      <c r="G396" s="11" t="str">
        <f>IF(VLOOKUP(D396,'Current OBD'!$B$6:$AK$2185,24,0)="Yes","K"," ")</f>
        <v>K</v>
      </c>
      <c r="H396" s="11">
        <f>IF(VLOOKUP(D396,'Current OBD'!$B$6:$AK$2185,25,0)="Yes",1," ")</f>
        <v>1</v>
      </c>
      <c r="I396" s="11" t="str">
        <f>IF(VLOOKUP(D396,'Current OBD'!$B$6:$AK$2185,26,0)="Yes","2"," ")</f>
        <v>2</v>
      </c>
      <c r="J396" s="11" t="str">
        <f>IF(VLOOKUP(D396,'Current OBD'!$B$6:$AK$2185,27,0)="Yes","3"," ")</f>
        <v>3</v>
      </c>
      <c r="K396" s="11" t="str">
        <f>IF(VLOOKUP(D396,'Current OBD'!$B$6:$AK$2185,28,0)="Yes","4"," ")</f>
        <v>4</v>
      </c>
      <c r="L396" s="11" t="str">
        <f>IF(VLOOKUP(D396,'Current OBD'!$B$6:$AK$2185,29,0)="Yes","5"," ")</f>
        <v>5</v>
      </c>
      <c r="M396" s="11" t="str">
        <f>IF(VLOOKUP(D396,'Current OBD'!$B$6:$AK$2185,30,0)="Yes","6"," ")</f>
        <v xml:space="preserve"> </v>
      </c>
      <c r="N396" s="11" t="str">
        <f>IF(VLOOKUP(D396,'Current OBD'!$B$6:$AK$2185,31,0)="Yes","7"," ")</f>
        <v xml:space="preserve"> </v>
      </c>
      <c r="O396" s="11" t="str">
        <f>IF(VLOOKUP(D396,'Current OBD'!$B$6:$AK$2185,32,0)="Yes","8"," ")</f>
        <v xml:space="preserve"> </v>
      </c>
      <c r="P396" s="11" t="str">
        <f>IF(VLOOKUP(D396,'Current OBD'!$B$6:$AK$2185,33,0)="Yes","9"," ")</f>
        <v xml:space="preserve"> </v>
      </c>
      <c r="Q396" s="11" t="str">
        <f>IF(VLOOKUP(D396,'Current OBD'!$B$6:$AK$2185,34,0)="Yes","10"," ")</f>
        <v xml:space="preserve"> </v>
      </c>
      <c r="R396" s="11" t="str">
        <f>IF(VLOOKUP(D396,'Current OBD'!$B$6:$AK$2185,35,0)="Yes","11"," ")</f>
        <v xml:space="preserve"> </v>
      </c>
      <c r="S396" s="11" t="str">
        <f>IF(VLOOKUP(D396,'Current OBD'!$B$6:$AK$2185,36,0)="Yes","12"," ")</f>
        <v xml:space="preserve"> </v>
      </c>
      <c r="T396" s="13">
        <f>VLOOKUP(D396,Pivot!$B$4:$F$2181,2,0)</f>
        <v>397</v>
      </c>
      <c r="U396" s="13">
        <f>VLOOKUP(D396,Pivot!$B$4:$F$2181,3,0)</f>
        <v>0</v>
      </c>
      <c r="V396" s="13">
        <f>VLOOKUP(D396,Pivot!$B$4:$F$2181,4,0)</f>
        <v>673</v>
      </c>
      <c r="W396" s="46">
        <f>IFERROR(VLOOKUP(D396,Pivot!$B$4:$H$2181,5,0),"")</f>
        <v>0.58989999999999998</v>
      </c>
      <c r="X396" s="51">
        <f>IFERROR(VLOOKUP(D396,Pivot!$B$4:$H$2181,6,0),"")</f>
        <v>0</v>
      </c>
      <c r="Y396" s="46">
        <f>IFERROR(VLOOKUP(D396,Pivot!$B$4:$H$2181,7,0),"")</f>
        <v>0.58989999999999998</v>
      </c>
    </row>
    <row r="397" spans="1:25" ht="15" customHeight="1" outlineLevel="2">
      <c r="A397" s="10" t="str">
        <f>VLOOKUP(D397,'Current OBD'!$B$6:$K$2185,4,0)</f>
        <v>Franklin</v>
      </c>
      <c r="B397" s="10" t="str">
        <f>VLOOKUP(D397,'Current OBD'!$B$6:$K$2185,3,0)</f>
        <v>11-001</v>
      </c>
      <c r="C397" s="9" t="str">
        <f>VLOOKUP(D397,'Current OBD'!$B$6:$K$2185,2,0)</f>
        <v>Pasco School District</v>
      </c>
      <c r="D397" s="24">
        <v>683497</v>
      </c>
      <c r="E397" s="9" t="str">
        <f>VLOOKUP(D397,'Current OBD'!$B$6:$K$2185,10,0)</f>
        <v>McClintock STEM Elementary</v>
      </c>
      <c r="F397" s="11" t="str">
        <f>IF(VLOOKUP(D397,'Current OBD'!$B$6:$AK$2185,23,0)="Yes","PK"," ")</f>
        <v xml:space="preserve"> </v>
      </c>
      <c r="G397" s="11" t="str">
        <f>IF(VLOOKUP(D397,'Current OBD'!$B$6:$AK$2185,24,0)="Yes","K"," ")</f>
        <v>K</v>
      </c>
      <c r="H397" s="11">
        <f>IF(VLOOKUP(D397,'Current OBD'!$B$6:$AK$2185,25,0)="Yes",1," ")</f>
        <v>1</v>
      </c>
      <c r="I397" s="11" t="str">
        <f>IF(VLOOKUP(D397,'Current OBD'!$B$6:$AK$2185,26,0)="Yes","2"," ")</f>
        <v>2</v>
      </c>
      <c r="J397" s="11" t="str">
        <f>IF(VLOOKUP(D397,'Current OBD'!$B$6:$AK$2185,27,0)="Yes","3"," ")</f>
        <v>3</v>
      </c>
      <c r="K397" s="11" t="str">
        <f>IF(VLOOKUP(D397,'Current OBD'!$B$6:$AK$2185,28,0)="Yes","4"," ")</f>
        <v>4</v>
      </c>
      <c r="L397" s="11" t="str">
        <f>IF(VLOOKUP(D397,'Current OBD'!$B$6:$AK$2185,29,0)="Yes","5"," ")</f>
        <v>5</v>
      </c>
      <c r="M397" s="11" t="str">
        <f>IF(VLOOKUP(D397,'Current OBD'!$B$6:$AK$2185,30,0)="Yes","6"," ")</f>
        <v xml:space="preserve"> </v>
      </c>
      <c r="N397" s="11" t="str">
        <f>IF(VLOOKUP(D397,'Current OBD'!$B$6:$AK$2185,31,0)="Yes","7"," ")</f>
        <v xml:space="preserve"> </v>
      </c>
      <c r="O397" s="11" t="str">
        <f>IF(VLOOKUP(D397,'Current OBD'!$B$6:$AK$2185,32,0)="Yes","8"," ")</f>
        <v xml:space="preserve"> </v>
      </c>
      <c r="P397" s="11" t="str">
        <f>IF(VLOOKUP(D397,'Current OBD'!$B$6:$AK$2185,33,0)="Yes","9"," ")</f>
        <v xml:space="preserve"> </v>
      </c>
      <c r="Q397" s="11" t="str">
        <f>IF(VLOOKUP(D397,'Current OBD'!$B$6:$AK$2185,34,0)="Yes","10"," ")</f>
        <v xml:space="preserve"> </v>
      </c>
      <c r="R397" s="11" t="str">
        <f>IF(VLOOKUP(D397,'Current OBD'!$B$6:$AK$2185,35,0)="Yes","11"," ")</f>
        <v xml:space="preserve"> </v>
      </c>
      <c r="S397" s="11" t="str">
        <f>IF(VLOOKUP(D397,'Current OBD'!$B$6:$AK$2185,36,0)="Yes","12"," ")</f>
        <v xml:space="preserve"> </v>
      </c>
      <c r="T397" s="13">
        <f>VLOOKUP(D397,Pivot!$B$4:$F$2181,2,0)</f>
        <v>452</v>
      </c>
      <c r="U397" s="13">
        <f>VLOOKUP(D397,Pivot!$B$4:$F$2181,3,0)</f>
        <v>0</v>
      </c>
      <c r="V397" s="13">
        <f>VLOOKUP(D397,Pivot!$B$4:$F$2181,4,0)</f>
        <v>811</v>
      </c>
      <c r="W397" s="46">
        <f>IFERROR(VLOOKUP(D397,Pivot!$B$4:$H$2181,5,0),"")</f>
        <v>0.55730000000000002</v>
      </c>
      <c r="X397" s="51">
        <f>IFERROR(VLOOKUP(D397,Pivot!$B$4:$H$2181,6,0),"")</f>
        <v>0</v>
      </c>
      <c r="Y397" s="46">
        <f>IFERROR(VLOOKUP(D397,Pivot!$B$4:$H$2181,7,0),"")</f>
        <v>0.55730000000000002</v>
      </c>
    </row>
    <row r="398" spans="1:25" ht="15" customHeight="1" outlineLevel="2">
      <c r="A398" s="10" t="str">
        <f>VLOOKUP(D398,'Current OBD'!$B$6:$K$2185,4,0)</f>
        <v>Franklin</v>
      </c>
      <c r="B398" s="10" t="str">
        <f>VLOOKUP(D398,'Current OBD'!$B$6:$K$2185,3,0)</f>
        <v>11-001</v>
      </c>
      <c r="C398" s="9" t="str">
        <f>VLOOKUP(D398,'Current OBD'!$B$6:$K$2185,2,0)</f>
        <v>Pasco School District</v>
      </c>
      <c r="D398" s="24">
        <v>659010</v>
      </c>
      <c r="E398" s="9" t="str">
        <f>VLOOKUP(D398,'Current OBD'!$B$6:$K$2185,10,0)</f>
        <v>McLoughlin Middle School</v>
      </c>
      <c r="F398" s="11" t="str">
        <f>IF(VLOOKUP(D398,'Current OBD'!$B$6:$AK$2185,23,0)="Yes","PK"," ")</f>
        <v xml:space="preserve"> </v>
      </c>
      <c r="G398" s="11" t="str">
        <f>IF(VLOOKUP(D398,'Current OBD'!$B$6:$AK$2185,24,0)="Yes","K"," ")</f>
        <v xml:space="preserve"> </v>
      </c>
      <c r="H398" s="11" t="str">
        <f>IF(VLOOKUP(D398,'Current OBD'!$B$6:$AK$2185,25,0)="Yes",1," ")</f>
        <v xml:space="preserve"> </v>
      </c>
      <c r="I398" s="11" t="str">
        <f>IF(VLOOKUP(D398,'Current OBD'!$B$6:$AK$2185,26,0)="Yes","2"," ")</f>
        <v xml:space="preserve"> </v>
      </c>
      <c r="J398" s="11" t="str">
        <f>IF(VLOOKUP(D398,'Current OBD'!$B$6:$AK$2185,27,0)="Yes","3"," ")</f>
        <v xml:space="preserve"> </v>
      </c>
      <c r="K398" s="11" t="str">
        <f>IF(VLOOKUP(D398,'Current OBD'!$B$6:$AK$2185,28,0)="Yes","4"," ")</f>
        <v xml:space="preserve"> </v>
      </c>
      <c r="L398" s="11" t="str">
        <f>IF(VLOOKUP(D398,'Current OBD'!$B$6:$AK$2185,29,0)="Yes","5"," ")</f>
        <v xml:space="preserve"> </v>
      </c>
      <c r="M398" s="11" t="str">
        <f>IF(VLOOKUP(D398,'Current OBD'!$B$6:$AK$2185,30,0)="Yes","6"," ")</f>
        <v>6</v>
      </c>
      <c r="N398" s="11" t="str">
        <f>IF(VLOOKUP(D398,'Current OBD'!$B$6:$AK$2185,31,0)="Yes","7"," ")</f>
        <v>7</v>
      </c>
      <c r="O398" s="11" t="str">
        <f>IF(VLOOKUP(D398,'Current OBD'!$B$6:$AK$2185,32,0)="Yes","8"," ")</f>
        <v>8</v>
      </c>
      <c r="P398" s="11" t="str">
        <f>IF(VLOOKUP(D398,'Current OBD'!$B$6:$AK$2185,33,0)="Yes","9"," ")</f>
        <v xml:space="preserve"> </v>
      </c>
      <c r="Q398" s="11" t="str">
        <f>IF(VLOOKUP(D398,'Current OBD'!$B$6:$AK$2185,34,0)="Yes","10"," ")</f>
        <v xml:space="preserve"> </v>
      </c>
      <c r="R398" s="11" t="str">
        <f>IF(VLOOKUP(D398,'Current OBD'!$B$6:$AK$2185,35,0)="Yes","11"," ")</f>
        <v xml:space="preserve"> </v>
      </c>
      <c r="S398" s="11" t="str">
        <f>IF(VLOOKUP(D398,'Current OBD'!$B$6:$AK$2185,36,0)="Yes","12"," ")</f>
        <v xml:space="preserve"> </v>
      </c>
      <c r="T398" s="13">
        <f>VLOOKUP(D398,Pivot!$B$4:$F$2181,2,0)</f>
        <v>873</v>
      </c>
      <c r="U398" s="13">
        <f>VLOOKUP(D398,Pivot!$B$4:$F$2181,3,0)</f>
        <v>0</v>
      </c>
      <c r="V398" s="13">
        <f>VLOOKUP(D398,Pivot!$B$4:$F$2181,4,0)</f>
        <v>1265</v>
      </c>
      <c r="W398" s="46">
        <f>IFERROR(VLOOKUP(D398,Pivot!$B$4:$H$2181,5,0),"")</f>
        <v>0.69010000000000005</v>
      </c>
      <c r="X398" s="51">
        <f>IFERROR(VLOOKUP(D398,Pivot!$B$4:$H$2181,6,0),"")</f>
        <v>0</v>
      </c>
      <c r="Y398" s="46">
        <f>IFERROR(VLOOKUP(D398,Pivot!$B$4:$H$2181,7,0),"")</f>
        <v>0.69010000000000005</v>
      </c>
    </row>
    <row r="399" spans="1:25" ht="15" customHeight="1" outlineLevel="2">
      <c r="A399" s="10" t="str">
        <f>VLOOKUP(D399,'Current OBD'!$B$6:$K$2185,4,0)</f>
        <v>Franklin</v>
      </c>
      <c r="B399" s="10" t="str">
        <f>VLOOKUP(D399,'Current OBD'!$B$6:$K$2185,3,0)</f>
        <v>11-001</v>
      </c>
      <c r="C399" s="9" t="str">
        <f>VLOOKUP(D399,'Current OBD'!$B$6:$K$2185,2,0)</f>
        <v>Pasco School District</v>
      </c>
      <c r="D399" s="24">
        <v>661518</v>
      </c>
      <c r="E399" s="9" t="str">
        <f>VLOOKUP(D399,'Current OBD'!$B$6:$K$2185,10,0)</f>
        <v>New Horizons High School</v>
      </c>
      <c r="F399" s="11" t="str">
        <f>IF(VLOOKUP(D399,'Current OBD'!$B$6:$AK$2185,23,0)="Yes","PK"," ")</f>
        <v xml:space="preserve"> </v>
      </c>
      <c r="G399" s="11" t="str">
        <f>IF(VLOOKUP(D399,'Current OBD'!$B$6:$AK$2185,24,0)="Yes","K"," ")</f>
        <v xml:space="preserve"> </v>
      </c>
      <c r="H399" s="11" t="str">
        <f>IF(VLOOKUP(D399,'Current OBD'!$B$6:$AK$2185,25,0)="Yes",1," ")</f>
        <v xml:space="preserve"> </v>
      </c>
      <c r="I399" s="11" t="str">
        <f>IF(VLOOKUP(D399,'Current OBD'!$B$6:$AK$2185,26,0)="Yes","2"," ")</f>
        <v xml:space="preserve"> </v>
      </c>
      <c r="J399" s="11" t="str">
        <f>IF(VLOOKUP(D399,'Current OBD'!$B$6:$AK$2185,27,0)="Yes","3"," ")</f>
        <v xml:space="preserve"> </v>
      </c>
      <c r="K399" s="11" t="str">
        <f>IF(VLOOKUP(D399,'Current OBD'!$B$6:$AK$2185,28,0)="Yes","4"," ")</f>
        <v xml:space="preserve"> </v>
      </c>
      <c r="L399" s="11" t="str">
        <f>IF(VLOOKUP(D399,'Current OBD'!$B$6:$AK$2185,29,0)="Yes","5"," ")</f>
        <v xml:space="preserve"> </v>
      </c>
      <c r="M399" s="11" t="str">
        <f>IF(VLOOKUP(D399,'Current OBD'!$B$6:$AK$2185,30,0)="Yes","6"," ")</f>
        <v xml:space="preserve"> </v>
      </c>
      <c r="N399" s="11" t="str">
        <f>IF(VLOOKUP(D399,'Current OBD'!$B$6:$AK$2185,31,0)="Yes","7"," ")</f>
        <v xml:space="preserve"> </v>
      </c>
      <c r="O399" s="11" t="str">
        <f>IF(VLOOKUP(D399,'Current OBD'!$B$6:$AK$2185,32,0)="Yes","8"," ")</f>
        <v xml:space="preserve"> </v>
      </c>
      <c r="P399" s="11" t="str">
        <f>IF(VLOOKUP(D399,'Current OBD'!$B$6:$AK$2185,33,0)="Yes","9"," ")</f>
        <v>9</v>
      </c>
      <c r="Q399" s="11" t="str">
        <f>IF(VLOOKUP(D399,'Current OBD'!$B$6:$AK$2185,34,0)="Yes","10"," ")</f>
        <v>10</v>
      </c>
      <c r="R399" s="11" t="str">
        <f>IF(VLOOKUP(D399,'Current OBD'!$B$6:$AK$2185,35,0)="Yes","11"," ")</f>
        <v>11</v>
      </c>
      <c r="S399" s="11" t="str">
        <f>IF(VLOOKUP(D399,'Current OBD'!$B$6:$AK$2185,36,0)="Yes","12"," ")</f>
        <v>12</v>
      </c>
      <c r="T399" s="13">
        <f>VLOOKUP(D399,Pivot!$B$4:$F$2181,2,0)</f>
        <v>493</v>
      </c>
      <c r="U399" s="13">
        <f>VLOOKUP(D399,Pivot!$B$4:$F$2181,3,0)</f>
        <v>0</v>
      </c>
      <c r="V399" s="13">
        <f>VLOOKUP(D399,Pivot!$B$4:$F$2181,4,0)</f>
        <v>493</v>
      </c>
      <c r="W399" s="46">
        <f>IFERROR(VLOOKUP(D399,Pivot!$B$4:$H$2181,5,0),"")</f>
        <v>1</v>
      </c>
      <c r="X399" s="51">
        <f>IFERROR(VLOOKUP(D399,Pivot!$B$4:$H$2181,6,0),"")</f>
        <v>0</v>
      </c>
      <c r="Y399" s="46">
        <f>IFERROR(VLOOKUP(D399,Pivot!$B$4:$H$2181,7,0),"")</f>
        <v>1</v>
      </c>
    </row>
    <row r="400" spans="1:25" ht="15" customHeight="1" outlineLevel="2">
      <c r="A400" s="10" t="str">
        <f>VLOOKUP(D400,'Current OBD'!$B$6:$K$2185,4,0)</f>
        <v>Franklin</v>
      </c>
      <c r="B400" s="10" t="str">
        <f>VLOOKUP(D400,'Current OBD'!$B$6:$K$2185,3,0)</f>
        <v>11-001</v>
      </c>
      <c r="C400" s="9" t="str">
        <f>VLOOKUP(D400,'Current OBD'!$B$6:$K$2185,2,0)</f>
        <v>Pasco School District</v>
      </c>
      <c r="D400" s="24">
        <v>663481</v>
      </c>
      <c r="E400" s="9" t="str">
        <f>VLOOKUP(D400,'Current OBD'!$B$6:$K$2185,10,0)</f>
        <v>Ochoa Middle School</v>
      </c>
      <c r="F400" s="11" t="str">
        <f>IF(VLOOKUP(D400,'Current OBD'!$B$6:$AK$2185,23,0)="Yes","PK"," ")</f>
        <v xml:space="preserve"> </v>
      </c>
      <c r="G400" s="11" t="str">
        <f>IF(VLOOKUP(D400,'Current OBD'!$B$6:$AK$2185,24,0)="Yes","K"," ")</f>
        <v xml:space="preserve"> </v>
      </c>
      <c r="H400" s="11" t="str">
        <f>IF(VLOOKUP(D400,'Current OBD'!$B$6:$AK$2185,25,0)="Yes",1," ")</f>
        <v xml:space="preserve"> </v>
      </c>
      <c r="I400" s="11" t="str">
        <f>IF(VLOOKUP(D400,'Current OBD'!$B$6:$AK$2185,26,0)="Yes","2"," ")</f>
        <v xml:space="preserve"> </v>
      </c>
      <c r="J400" s="11" t="str">
        <f>IF(VLOOKUP(D400,'Current OBD'!$B$6:$AK$2185,27,0)="Yes","3"," ")</f>
        <v xml:space="preserve"> </v>
      </c>
      <c r="K400" s="11" t="str">
        <f>IF(VLOOKUP(D400,'Current OBD'!$B$6:$AK$2185,28,0)="Yes","4"," ")</f>
        <v xml:space="preserve"> </v>
      </c>
      <c r="L400" s="11" t="str">
        <f>IF(VLOOKUP(D400,'Current OBD'!$B$6:$AK$2185,29,0)="Yes","5"," ")</f>
        <v xml:space="preserve"> </v>
      </c>
      <c r="M400" s="11" t="str">
        <f>IF(VLOOKUP(D400,'Current OBD'!$B$6:$AK$2185,30,0)="Yes","6"," ")</f>
        <v>6</v>
      </c>
      <c r="N400" s="11" t="str">
        <f>IF(VLOOKUP(D400,'Current OBD'!$B$6:$AK$2185,31,0)="Yes","7"," ")</f>
        <v>7</v>
      </c>
      <c r="O400" s="11" t="str">
        <f>IF(VLOOKUP(D400,'Current OBD'!$B$6:$AK$2185,32,0)="Yes","8"," ")</f>
        <v>8</v>
      </c>
      <c r="P400" s="11" t="str">
        <f>IF(VLOOKUP(D400,'Current OBD'!$B$6:$AK$2185,33,0)="Yes","9"," ")</f>
        <v xml:space="preserve"> </v>
      </c>
      <c r="Q400" s="11" t="str">
        <f>IF(VLOOKUP(D400,'Current OBD'!$B$6:$AK$2185,34,0)="Yes","10"," ")</f>
        <v xml:space="preserve"> </v>
      </c>
      <c r="R400" s="11" t="str">
        <f>IF(VLOOKUP(D400,'Current OBD'!$B$6:$AK$2185,35,0)="Yes","11"," ")</f>
        <v xml:space="preserve"> </v>
      </c>
      <c r="S400" s="11" t="str">
        <f>IF(VLOOKUP(D400,'Current OBD'!$B$6:$AK$2185,36,0)="Yes","12"," ")</f>
        <v xml:space="preserve"> </v>
      </c>
      <c r="T400" s="13">
        <f>VLOOKUP(D400,Pivot!$B$4:$F$2181,2,0)</f>
        <v>1019</v>
      </c>
      <c r="U400" s="13">
        <f>VLOOKUP(D400,Pivot!$B$4:$F$2181,3,0)</f>
        <v>0</v>
      </c>
      <c r="V400" s="13">
        <f>VLOOKUP(D400,Pivot!$B$4:$F$2181,4,0)</f>
        <v>1019</v>
      </c>
      <c r="W400" s="46">
        <f>IFERROR(VLOOKUP(D400,Pivot!$B$4:$H$2181,5,0),"")</f>
        <v>1</v>
      </c>
      <c r="X400" s="51">
        <f>IFERROR(VLOOKUP(D400,Pivot!$B$4:$H$2181,6,0),"")</f>
        <v>0</v>
      </c>
      <c r="Y400" s="46">
        <f>IFERROR(VLOOKUP(D400,Pivot!$B$4:$H$2181,7,0),"")</f>
        <v>1</v>
      </c>
    </row>
    <row r="401" spans="1:25" ht="15" customHeight="1" outlineLevel="2">
      <c r="A401" s="10" t="str">
        <f>VLOOKUP(D401,'Current OBD'!$B$6:$K$2185,4,0)</f>
        <v>Franklin</v>
      </c>
      <c r="B401" s="10" t="str">
        <f>VLOOKUP(D401,'Current OBD'!$B$6:$K$2185,3,0)</f>
        <v>11-001</v>
      </c>
      <c r="C401" s="9" t="str">
        <f>VLOOKUP(D401,'Current OBD'!$B$6:$K$2185,2,0)</f>
        <v>Pasco School District</v>
      </c>
      <c r="D401" s="24">
        <v>685060</v>
      </c>
      <c r="E401" s="9" t="str">
        <f>VLOOKUP(D401,'Current OBD'!$B$6:$K$2185,10,0)</f>
        <v>Pasco Early Learning Center</v>
      </c>
      <c r="F401" s="11" t="str">
        <f>IF(VLOOKUP(D401,'Current OBD'!$B$6:$AK$2185,23,0)="Yes","PK"," ")</f>
        <v>PK</v>
      </c>
      <c r="G401" s="11" t="str">
        <f>IF(VLOOKUP(D401,'Current OBD'!$B$6:$AK$2185,24,0)="Yes","K"," ")</f>
        <v xml:space="preserve"> </v>
      </c>
      <c r="H401" s="11" t="str">
        <f>IF(VLOOKUP(D401,'Current OBD'!$B$6:$AK$2185,25,0)="Yes",1," ")</f>
        <v xml:space="preserve"> </v>
      </c>
      <c r="I401" s="11" t="str">
        <f>IF(VLOOKUP(D401,'Current OBD'!$B$6:$AK$2185,26,0)="Yes","2"," ")</f>
        <v xml:space="preserve"> </v>
      </c>
      <c r="J401" s="11" t="str">
        <f>IF(VLOOKUP(D401,'Current OBD'!$B$6:$AK$2185,27,0)="Yes","3"," ")</f>
        <v xml:space="preserve"> </v>
      </c>
      <c r="K401" s="11" t="str">
        <f>IF(VLOOKUP(D401,'Current OBD'!$B$6:$AK$2185,28,0)="Yes","4"," ")</f>
        <v xml:space="preserve"> </v>
      </c>
      <c r="L401" s="11" t="str">
        <f>IF(VLOOKUP(D401,'Current OBD'!$B$6:$AK$2185,29,0)="Yes","5"," ")</f>
        <v xml:space="preserve"> </v>
      </c>
      <c r="M401" s="11" t="str">
        <f>IF(VLOOKUP(D401,'Current OBD'!$B$6:$AK$2185,30,0)="Yes","6"," ")</f>
        <v xml:space="preserve"> </v>
      </c>
      <c r="N401" s="11" t="str">
        <f>IF(VLOOKUP(D401,'Current OBD'!$B$6:$AK$2185,31,0)="Yes","7"," ")</f>
        <v xml:space="preserve"> </v>
      </c>
      <c r="O401" s="11" t="str">
        <f>IF(VLOOKUP(D401,'Current OBD'!$B$6:$AK$2185,32,0)="Yes","8"," ")</f>
        <v xml:space="preserve"> </v>
      </c>
      <c r="P401" s="11" t="str">
        <f>IF(VLOOKUP(D401,'Current OBD'!$B$6:$AK$2185,33,0)="Yes","9"," ")</f>
        <v xml:space="preserve"> </v>
      </c>
      <c r="Q401" s="11" t="str">
        <f>IF(VLOOKUP(D401,'Current OBD'!$B$6:$AK$2185,34,0)="Yes","10"," ")</f>
        <v xml:space="preserve"> </v>
      </c>
      <c r="R401" s="11" t="str">
        <f>IF(VLOOKUP(D401,'Current OBD'!$B$6:$AK$2185,35,0)="Yes","11"," ")</f>
        <v xml:space="preserve"> </v>
      </c>
      <c r="S401" s="11" t="str">
        <f>IF(VLOOKUP(D401,'Current OBD'!$B$6:$AK$2185,36,0)="Yes","12"," ")</f>
        <v xml:space="preserve"> </v>
      </c>
      <c r="T401" s="13">
        <f>VLOOKUP(D401,Pivot!$B$4:$F$2181,2,0)</f>
        <v>190</v>
      </c>
      <c r="U401" s="13">
        <f>VLOOKUP(D401,Pivot!$B$4:$F$2181,3,0)</f>
        <v>0</v>
      </c>
      <c r="V401" s="13">
        <f>VLOOKUP(D401,Pivot!$B$4:$F$2181,4,0)</f>
        <v>228</v>
      </c>
      <c r="W401" s="46">
        <f>IFERROR(VLOOKUP(D401,Pivot!$B$4:$H$2181,5,0),"")</f>
        <v>0.83330000000000004</v>
      </c>
      <c r="X401" s="51">
        <f>IFERROR(VLOOKUP(D401,Pivot!$B$4:$H$2181,6,0),"")</f>
        <v>0</v>
      </c>
      <c r="Y401" s="46">
        <f>IFERROR(VLOOKUP(D401,Pivot!$B$4:$H$2181,7,0),"")</f>
        <v>0.83330000000000004</v>
      </c>
    </row>
    <row r="402" spans="1:25" ht="15" customHeight="1" outlineLevel="2">
      <c r="A402" s="10" t="str">
        <f>VLOOKUP(D402,'Current OBD'!$B$6:$K$2185,4,0)</f>
        <v>Franklin</v>
      </c>
      <c r="B402" s="10" t="str">
        <f>VLOOKUP(D402,'Current OBD'!$B$6:$K$2185,3,0)</f>
        <v>11-001</v>
      </c>
      <c r="C402" s="9" t="str">
        <f>VLOOKUP(D402,'Current OBD'!$B$6:$K$2185,2,0)</f>
        <v>Pasco School District</v>
      </c>
      <c r="D402" s="24">
        <v>661517</v>
      </c>
      <c r="E402" s="9" t="str">
        <f>VLOOKUP(D402,'Current OBD'!$B$6:$K$2185,10,0)</f>
        <v>Pasco High School</v>
      </c>
      <c r="F402" s="11" t="str">
        <f>IF(VLOOKUP(D402,'Current OBD'!$B$6:$AK$2185,23,0)="Yes","PK"," ")</f>
        <v xml:space="preserve"> </v>
      </c>
      <c r="G402" s="11" t="str">
        <f>IF(VLOOKUP(D402,'Current OBD'!$B$6:$AK$2185,24,0)="Yes","K"," ")</f>
        <v xml:space="preserve"> </v>
      </c>
      <c r="H402" s="11" t="str">
        <f>IF(VLOOKUP(D402,'Current OBD'!$B$6:$AK$2185,25,0)="Yes",1," ")</f>
        <v xml:space="preserve"> </v>
      </c>
      <c r="I402" s="11" t="str">
        <f>IF(VLOOKUP(D402,'Current OBD'!$B$6:$AK$2185,26,0)="Yes","2"," ")</f>
        <v xml:space="preserve"> </v>
      </c>
      <c r="J402" s="11" t="str">
        <f>IF(VLOOKUP(D402,'Current OBD'!$B$6:$AK$2185,27,0)="Yes","3"," ")</f>
        <v xml:space="preserve"> </v>
      </c>
      <c r="K402" s="11" t="str">
        <f>IF(VLOOKUP(D402,'Current OBD'!$B$6:$AK$2185,28,0)="Yes","4"," ")</f>
        <v xml:space="preserve"> </v>
      </c>
      <c r="L402" s="11" t="str">
        <f>IF(VLOOKUP(D402,'Current OBD'!$B$6:$AK$2185,29,0)="Yes","5"," ")</f>
        <v xml:space="preserve"> </v>
      </c>
      <c r="M402" s="11" t="str">
        <f>IF(VLOOKUP(D402,'Current OBD'!$B$6:$AK$2185,30,0)="Yes","6"," ")</f>
        <v xml:space="preserve"> </v>
      </c>
      <c r="N402" s="11" t="str">
        <f>IF(VLOOKUP(D402,'Current OBD'!$B$6:$AK$2185,31,0)="Yes","7"," ")</f>
        <v xml:space="preserve"> </v>
      </c>
      <c r="O402" s="11" t="str">
        <f>IF(VLOOKUP(D402,'Current OBD'!$B$6:$AK$2185,32,0)="Yes","8"," ")</f>
        <v xml:space="preserve"> </v>
      </c>
      <c r="P402" s="11" t="str">
        <f>IF(VLOOKUP(D402,'Current OBD'!$B$6:$AK$2185,33,0)="Yes","9"," ")</f>
        <v>9</v>
      </c>
      <c r="Q402" s="11" t="str">
        <f>IF(VLOOKUP(D402,'Current OBD'!$B$6:$AK$2185,34,0)="Yes","10"," ")</f>
        <v>10</v>
      </c>
      <c r="R402" s="11" t="str">
        <f>IF(VLOOKUP(D402,'Current OBD'!$B$6:$AK$2185,35,0)="Yes","11"," ")</f>
        <v>11</v>
      </c>
      <c r="S402" s="11" t="str">
        <f>IF(VLOOKUP(D402,'Current OBD'!$B$6:$AK$2185,36,0)="Yes","12"," ")</f>
        <v>12</v>
      </c>
      <c r="T402" s="13">
        <f>VLOOKUP(D402,Pivot!$B$4:$F$2181,2,0)</f>
        <v>2616</v>
      </c>
      <c r="U402" s="13">
        <f>VLOOKUP(D402,Pivot!$B$4:$F$2181,3,0)</f>
        <v>0</v>
      </c>
      <c r="V402" s="13">
        <f>VLOOKUP(D402,Pivot!$B$4:$F$2181,4,0)</f>
        <v>2848</v>
      </c>
      <c r="W402" s="46">
        <f>IFERROR(VLOOKUP(D402,Pivot!$B$4:$H$2181,5,0),"")</f>
        <v>0.91849999999999998</v>
      </c>
      <c r="X402" s="51">
        <f>IFERROR(VLOOKUP(D402,Pivot!$B$4:$H$2181,6,0),"")</f>
        <v>0</v>
      </c>
      <c r="Y402" s="46">
        <f>IFERROR(VLOOKUP(D402,Pivot!$B$4:$H$2181,7,0),"")</f>
        <v>0.91849999999999998</v>
      </c>
    </row>
    <row r="403" spans="1:25" ht="15" customHeight="1" outlineLevel="2">
      <c r="A403" s="10" t="str">
        <f>VLOOKUP(D403,'Current OBD'!$B$6:$K$2185,4,0)</f>
        <v>Franklin</v>
      </c>
      <c r="B403" s="10" t="str">
        <f>VLOOKUP(D403,'Current OBD'!$B$6:$K$2185,3,0)</f>
        <v>11-001</v>
      </c>
      <c r="C403" s="9" t="str">
        <f>VLOOKUP(D403,'Current OBD'!$B$6:$K$2185,2,0)</f>
        <v>Pasco School District</v>
      </c>
      <c r="D403" s="24">
        <v>686310</v>
      </c>
      <c r="E403" s="9" t="str">
        <f>VLOOKUP(D403,'Current OBD'!$B$6:$K$2185,10,0)</f>
        <v>Ray Reynolds Middle School</v>
      </c>
      <c r="F403" s="11" t="str">
        <f>IF(VLOOKUP(D403,'Current OBD'!$B$6:$AK$2185,23,0)="Yes","PK"," ")</f>
        <v xml:space="preserve"> </v>
      </c>
      <c r="G403" s="11" t="str">
        <f>IF(VLOOKUP(D403,'Current OBD'!$B$6:$AK$2185,24,0)="Yes","K"," ")</f>
        <v xml:space="preserve"> </v>
      </c>
      <c r="H403" s="11" t="str">
        <f>IF(VLOOKUP(D403,'Current OBD'!$B$6:$AK$2185,25,0)="Yes",1," ")</f>
        <v xml:space="preserve"> </v>
      </c>
      <c r="I403" s="11" t="str">
        <f>IF(VLOOKUP(D403,'Current OBD'!$B$6:$AK$2185,26,0)="Yes","2"," ")</f>
        <v xml:space="preserve"> </v>
      </c>
      <c r="J403" s="11" t="str">
        <f>IF(VLOOKUP(D403,'Current OBD'!$B$6:$AK$2185,27,0)="Yes","3"," ")</f>
        <v xml:space="preserve"> </v>
      </c>
      <c r="K403" s="11" t="str">
        <f>IF(VLOOKUP(D403,'Current OBD'!$B$6:$AK$2185,28,0)="Yes","4"," ")</f>
        <v xml:space="preserve"> </v>
      </c>
      <c r="L403" s="11" t="str">
        <f>IF(VLOOKUP(D403,'Current OBD'!$B$6:$AK$2185,29,0)="Yes","5"," ")</f>
        <v xml:space="preserve"> </v>
      </c>
      <c r="M403" s="11" t="str">
        <f>IF(VLOOKUP(D403,'Current OBD'!$B$6:$AK$2185,30,0)="Yes","6"," ")</f>
        <v>6</v>
      </c>
      <c r="N403" s="11" t="str">
        <f>IF(VLOOKUP(D403,'Current OBD'!$B$6:$AK$2185,31,0)="Yes","7"," ")</f>
        <v>7</v>
      </c>
      <c r="O403" s="11" t="str">
        <f>IF(VLOOKUP(D403,'Current OBD'!$B$6:$AK$2185,32,0)="Yes","8"," ")</f>
        <v>8</v>
      </c>
      <c r="P403" s="11" t="str">
        <f>IF(VLOOKUP(D403,'Current OBD'!$B$6:$AK$2185,33,0)="Yes","9"," ")</f>
        <v xml:space="preserve"> </v>
      </c>
      <c r="Q403" s="11" t="str">
        <f>IF(VLOOKUP(D403,'Current OBD'!$B$6:$AK$2185,34,0)="Yes","10"," ")</f>
        <v xml:space="preserve"> </v>
      </c>
      <c r="R403" s="11" t="str">
        <f>IF(VLOOKUP(D403,'Current OBD'!$B$6:$AK$2185,35,0)="Yes","11"," ")</f>
        <v xml:space="preserve"> </v>
      </c>
      <c r="S403" s="11" t="str">
        <f>IF(VLOOKUP(D403,'Current OBD'!$B$6:$AK$2185,36,0)="Yes","12"," ")</f>
        <v xml:space="preserve"> </v>
      </c>
      <c r="T403" s="13">
        <f>VLOOKUP(D403,Pivot!$B$4:$F$2181,2,0)</f>
        <v>856</v>
      </c>
      <c r="U403" s="13">
        <f>VLOOKUP(D403,Pivot!$B$4:$F$2181,3,0)</f>
        <v>0</v>
      </c>
      <c r="V403" s="13">
        <f>VLOOKUP(D403,Pivot!$B$4:$F$2181,4,0)</f>
        <v>1436</v>
      </c>
      <c r="W403" s="46">
        <f>IFERROR(VLOOKUP(D403,Pivot!$B$4:$H$2181,5,0),"")</f>
        <v>0.59609999999999996</v>
      </c>
      <c r="X403" s="51">
        <f>IFERROR(VLOOKUP(D403,Pivot!$B$4:$H$2181,6,0),"")</f>
        <v>0</v>
      </c>
      <c r="Y403" s="46">
        <f>IFERROR(VLOOKUP(D403,Pivot!$B$4:$H$2181,7,0),"")</f>
        <v>0.59609999999999996</v>
      </c>
    </row>
    <row r="404" spans="1:25" ht="15" customHeight="1" outlineLevel="2">
      <c r="A404" s="10" t="str">
        <f>VLOOKUP(D404,'Current OBD'!$B$6:$K$2185,4,0)</f>
        <v>Franklin</v>
      </c>
      <c r="B404" s="10" t="str">
        <f>VLOOKUP(D404,'Current OBD'!$B$6:$K$2185,3,0)</f>
        <v>11-001</v>
      </c>
      <c r="C404" s="9" t="str">
        <f>VLOOKUP(D404,'Current OBD'!$B$6:$K$2185,2,0)</f>
        <v>Pasco School District</v>
      </c>
      <c r="D404" s="24">
        <v>659006</v>
      </c>
      <c r="E404" s="9" t="str">
        <f>VLOOKUP(D404,'Current OBD'!$B$6:$K$2185,10,0)</f>
        <v>Robert Frost Elementary School</v>
      </c>
      <c r="F404" s="11" t="str">
        <f>IF(VLOOKUP(D404,'Current OBD'!$B$6:$AK$2185,23,0)="Yes","PK"," ")</f>
        <v xml:space="preserve"> </v>
      </c>
      <c r="G404" s="11" t="str">
        <f>IF(VLOOKUP(D404,'Current OBD'!$B$6:$AK$2185,24,0)="Yes","K"," ")</f>
        <v>K</v>
      </c>
      <c r="H404" s="11">
        <f>IF(VLOOKUP(D404,'Current OBD'!$B$6:$AK$2185,25,0)="Yes",1," ")</f>
        <v>1</v>
      </c>
      <c r="I404" s="11" t="str">
        <f>IF(VLOOKUP(D404,'Current OBD'!$B$6:$AK$2185,26,0)="Yes","2"," ")</f>
        <v>2</v>
      </c>
      <c r="J404" s="11" t="str">
        <f>IF(VLOOKUP(D404,'Current OBD'!$B$6:$AK$2185,27,0)="Yes","3"," ")</f>
        <v>3</v>
      </c>
      <c r="K404" s="11" t="str">
        <f>IF(VLOOKUP(D404,'Current OBD'!$B$6:$AK$2185,28,0)="Yes","4"," ")</f>
        <v>4</v>
      </c>
      <c r="L404" s="11" t="str">
        <f>IF(VLOOKUP(D404,'Current OBD'!$B$6:$AK$2185,29,0)="Yes","5"," ")</f>
        <v>5</v>
      </c>
      <c r="M404" s="11" t="str">
        <f>IF(VLOOKUP(D404,'Current OBD'!$B$6:$AK$2185,30,0)="Yes","6"," ")</f>
        <v xml:space="preserve"> </v>
      </c>
      <c r="N404" s="11" t="str">
        <f>IF(VLOOKUP(D404,'Current OBD'!$B$6:$AK$2185,31,0)="Yes","7"," ")</f>
        <v xml:space="preserve"> </v>
      </c>
      <c r="O404" s="11" t="str">
        <f>IF(VLOOKUP(D404,'Current OBD'!$B$6:$AK$2185,32,0)="Yes","8"," ")</f>
        <v xml:space="preserve"> </v>
      </c>
      <c r="P404" s="11" t="str">
        <f>IF(VLOOKUP(D404,'Current OBD'!$B$6:$AK$2185,33,0)="Yes","9"," ")</f>
        <v xml:space="preserve"> </v>
      </c>
      <c r="Q404" s="11" t="str">
        <f>IF(VLOOKUP(D404,'Current OBD'!$B$6:$AK$2185,34,0)="Yes","10"," ")</f>
        <v xml:space="preserve"> </v>
      </c>
      <c r="R404" s="11" t="str">
        <f>IF(VLOOKUP(D404,'Current OBD'!$B$6:$AK$2185,35,0)="Yes","11"," ")</f>
        <v xml:space="preserve"> </v>
      </c>
      <c r="S404" s="11" t="str">
        <f>IF(VLOOKUP(D404,'Current OBD'!$B$6:$AK$2185,36,0)="Yes","12"," ")</f>
        <v xml:space="preserve"> </v>
      </c>
      <c r="T404" s="13">
        <f>VLOOKUP(D404,Pivot!$B$4:$F$2181,2,0)</f>
        <v>564</v>
      </c>
      <c r="U404" s="13">
        <f>VLOOKUP(D404,Pivot!$B$4:$F$2181,3,0)</f>
        <v>0</v>
      </c>
      <c r="V404" s="13">
        <f>VLOOKUP(D404,Pivot!$B$4:$F$2181,4,0)</f>
        <v>564</v>
      </c>
      <c r="W404" s="46">
        <f>IFERROR(VLOOKUP(D404,Pivot!$B$4:$H$2181,5,0),"")</f>
        <v>1</v>
      </c>
      <c r="X404" s="51">
        <f>IFERROR(VLOOKUP(D404,Pivot!$B$4:$H$2181,6,0),"")</f>
        <v>0</v>
      </c>
      <c r="Y404" s="46">
        <f>IFERROR(VLOOKUP(D404,Pivot!$B$4:$H$2181,7,0),"")</f>
        <v>1</v>
      </c>
    </row>
    <row r="405" spans="1:25" ht="15" customHeight="1" outlineLevel="2">
      <c r="A405" s="10" t="str">
        <f>VLOOKUP(D405,'Current OBD'!$B$6:$K$2185,4,0)</f>
        <v>Franklin</v>
      </c>
      <c r="B405" s="10" t="str">
        <f>VLOOKUP(D405,'Current OBD'!$B$6:$K$2185,3,0)</f>
        <v>11-001</v>
      </c>
      <c r="C405" s="9" t="str">
        <f>VLOOKUP(D405,'Current OBD'!$B$6:$K$2185,2,0)</f>
        <v>Pasco School District</v>
      </c>
      <c r="D405" s="24">
        <v>663479</v>
      </c>
      <c r="E405" s="9" t="str">
        <f>VLOOKUP(D405,'Current OBD'!$B$6:$K$2185,10,0)</f>
        <v>Rowena Chess Elementary School</v>
      </c>
      <c r="F405" s="11" t="str">
        <f>IF(VLOOKUP(D405,'Current OBD'!$B$6:$AK$2185,23,0)="Yes","PK"," ")</f>
        <v xml:space="preserve"> </v>
      </c>
      <c r="G405" s="11" t="str">
        <f>IF(VLOOKUP(D405,'Current OBD'!$B$6:$AK$2185,24,0)="Yes","K"," ")</f>
        <v>K</v>
      </c>
      <c r="H405" s="11">
        <f>IF(VLOOKUP(D405,'Current OBD'!$B$6:$AK$2185,25,0)="Yes",1," ")</f>
        <v>1</v>
      </c>
      <c r="I405" s="11" t="str">
        <f>IF(VLOOKUP(D405,'Current OBD'!$B$6:$AK$2185,26,0)="Yes","2"," ")</f>
        <v>2</v>
      </c>
      <c r="J405" s="11" t="str">
        <f>IF(VLOOKUP(D405,'Current OBD'!$B$6:$AK$2185,27,0)="Yes","3"," ")</f>
        <v>3</v>
      </c>
      <c r="K405" s="11" t="str">
        <f>IF(VLOOKUP(D405,'Current OBD'!$B$6:$AK$2185,28,0)="Yes","4"," ")</f>
        <v>4</v>
      </c>
      <c r="L405" s="11" t="str">
        <f>IF(VLOOKUP(D405,'Current OBD'!$B$6:$AK$2185,29,0)="Yes","5"," ")</f>
        <v>5</v>
      </c>
      <c r="M405" s="11" t="str">
        <f>IF(VLOOKUP(D405,'Current OBD'!$B$6:$AK$2185,30,0)="Yes","6"," ")</f>
        <v xml:space="preserve"> </v>
      </c>
      <c r="N405" s="11" t="str">
        <f>IF(VLOOKUP(D405,'Current OBD'!$B$6:$AK$2185,31,0)="Yes","7"," ")</f>
        <v xml:space="preserve"> </v>
      </c>
      <c r="O405" s="11" t="str">
        <f>IF(VLOOKUP(D405,'Current OBD'!$B$6:$AK$2185,32,0)="Yes","8"," ")</f>
        <v xml:space="preserve"> </v>
      </c>
      <c r="P405" s="11" t="str">
        <f>IF(VLOOKUP(D405,'Current OBD'!$B$6:$AK$2185,33,0)="Yes","9"," ")</f>
        <v xml:space="preserve"> </v>
      </c>
      <c r="Q405" s="11" t="str">
        <f>IF(VLOOKUP(D405,'Current OBD'!$B$6:$AK$2185,34,0)="Yes","10"," ")</f>
        <v xml:space="preserve"> </v>
      </c>
      <c r="R405" s="11" t="str">
        <f>IF(VLOOKUP(D405,'Current OBD'!$B$6:$AK$2185,35,0)="Yes","11"," ")</f>
        <v xml:space="preserve"> </v>
      </c>
      <c r="S405" s="11" t="str">
        <f>IF(VLOOKUP(D405,'Current OBD'!$B$6:$AK$2185,36,0)="Yes","12"," ")</f>
        <v xml:space="preserve"> </v>
      </c>
      <c r="T405" s="13">
        <f>VLOOKUP(D405,Pivot!$B$4:$F$2181,2,0)</f>
        <v>474</v>
      </c>
      <c r="U405" s="13">
        <f>VLOOKUP(D405,Pivot!$B$4:$F$2181,3,0)</f>
        <v>0</v>
      </c>
      <c r="V405" s="13">
        <f>VLOOKUP(D405,Pivot!$B$4:$F$2181,4,0)</f>
        <v>474</v>
      </c>
      <c r="W405" s="46">
        <f>IFERROR(VLOOKUP(D405,Pivot!$B$4:$H$2181,5,0),"")</f>
        <v>1</v>
      </c>
      <c r="X405" s="51">
        <f>IFERROR(VLOOKUP(D405,Pivot!$B$4:$H$2181,6,0),"")</f>
        <v>0</v>
      </c>
      <c r="Y405" s="46">
        <f>IFERROR(VLOOKUP(D405,Pivot!$B$4:$H$2181,7,0),"")</f>
        <v>1</v>
      </c>
    </row>
    <row r="406" spans="1:25" ht="15" customHeight="1" outlineLevel="2">
      <c r="A406" s="10" t="str">
        <f>VLOOKUP(D406,'Current OBD'!$B$6:$K$2185,4,0)</f>
        <v>Franklin</v>
      </c>
      <c r="B406" s="10" t="str">
        <f>VLOOKUP(D406,'Current OBD'!$B$6:$K$2185,3,0)</f>
        <v>11-001</v>
      </c>
      <c r="C406" s="9" t="str">
        <f>VLOOKUP(D406,'Current OBD'!$B$6:$K$2185,2,0)</f>
        <v>Pasco School District</v>
      </c>
      <c r="D406" s="24">
        <v>659009</v>
      </c>
      <c r="E406" s="9" t="str">
        <f>VLOOKUP(D406,'Current OBD'!$B$6:$K$2185,10,0)</f>
        <v>Ruth Livingston Elementary School</v>
      </c>
      <c r="F406" s="11" t="str">
        <f>IF(VLOOKUP(D406,'Current OBD'!$B$6:$AK$2185,23,0)="Yes","PK"," ")</f>
        <v xml:space="preserve"> </v>
      </c>
      <c r="G406" s="11" t="str">
        <f>IF(VLOOKUP(D406,'Current OBD'!$B$6:$AK$2185,24,0)="Yes","K"," ")</f>
        <v>K</v>
      </c>
      <c r="H406" s="11">
        <f>IF(VLOOKUP(D406,'Current OBD'!$B$6:$AK$2185,25,0)="Yes",1," ")</f>
        <v>1</v>
      </c>
      <c r="I406" s="11" t="str">
        <f>IF(VLOOKUP(D406,'Current OBD'!$B$6:$AK$2185,26,0)="Yes","2"," ")</f>
        <v>2</v>
      </c>
      <c r="J406" s="11" t="str">
        <f>IF(VLOOKUP(D406,'Current OBD'!$B$6:$AK$2185,27,0)="Yes","3"," ")</f>
        <v>3</v>
      </c>
      <c r="K406" s="11" t="str">
        <f>IF(VLOOKUP(D406,'Current OBD'!$B$6:$AK$2185,28,0)="Yes","4"," ")</f>
        <v>4</v>
      </c>
      <c r="L406" s="11" t="str">
        <f>IF(VLOOKUP(D406,'Current OBD'!$B$6:$AK$2185,29,0)="Yes","5"," ")</f>
        <v>5</v>
      </c>
      <c r="M406" s="11" t="str">
        <f>IF(VLOOKUP(D406,'Current OBD'!$B$6:$AK$2185,30,0)="Yes","6"," ")</f>
        <v xml:space="preserve"> </v>
      </c>
      <c r="N406" s="11" t="str">
        <f>IF(VLOOKUP(D406,'Current OBD'!$B$6:$AK$2185,31,0)="Yes","7"," ")</f>
        <v xml:space="preserve"> </v>
      </c>
      <c r="O406" s="11" t="str">
        <f>IF(VLOOKUP(D406,'Current OBD'!$B$6:$AK$2185,32,0)="Yes","8"," ")</f>
        <v xml:space="preserve"> </v>
      </c>
      <c r="P406" s="11" t="str">
        <f>IF(VLOOKUP(D406,'Current OBD'!$B$6:$AK$2185,33,0)="Yes","9"," ")</f>
        <v xml:space="preserve"> </v>
      </c>
      <c r="Q406" s="11" t="str">
        <f>IF(VLOOKUP(D406,'Current OBD'!$B$6:$AK$2185,34,0)="Yes","10"," ")</f>
        <v xml:space="preserve"> </v>
      </c>
      <c r="R406" s="11" t="str">
        <f>IF(VLOOKUP(D406,'Current OBD'!$B$6:$AK$2185,35,0)="Yes","11"," ")</f>
        <v xml:space="preserve"> </v>
      </c>
      <c r="S406" s="11" t="str">
        <f>IF(VLOOKUP(D406,'Current OBD'!$B$6:$AK$2185,36,0)="Yes","12"," ")</f>
        <v xml:space="preserve"> </v>
      </c>
      <c r="T406" s="13">
        <f>VLOOKUP(D406,Pivot!$B$4:$F$2181,2,0)</f>
        <v>301</v>
      </c>
      <c r="U406" s="13">
        <f>VLOOKUP(D406,Pivot!$B$4:$F$2181,3,0)</f>
        <v>0</v>
      </c>
      <c r="V406" s="13">
        <f>VLOOKUP(D406,Pivot!$B$4:$F$2181,4,0)</f>
        <v>633</v>
      </c>
      <c r="W406" s="46">
        <f>IFERROR(VLOOKUP(D406,Pivot!$B$4:$H$2181,5,0),"")</f>
        <v>0.47549999999999998</v>
      </c>
      <c r="X406" s="51">
        <f>IFERROR(VLOOKUP(D406,Pivot!$B$4:$H$2181,6,0),"")</f>
        <v>0</v>
      </c>
      <c r="Y406" s="46">
        <f>IFERROR(VLOOKUP(D406,Pivot!$B$4:$H$2181,7,0),"")</f>
        <v>0.47549999999999998</v>
      </c>
    </row>
    <row r="407" spans="1:25" ht="15" customHeight="1" outlineLevel="2">
      <c r="A407" s="10" t="str">
        <f>VLOOKUP(D407,'Current OBD'!$B$6:$K$2185,4,0)</f>
        <v>Franklin</v>
      </c>
      <c r="B407" s="10" t="str">
        <f>VLOOKUP(D407,'Current OBD'!$B$6:$K$2185,3,0)</f>
        <v>11-001</v>
      </c>
      <c r="C407" s="9" t="str">
        <f>VLOOKUP(D407,'Current OBD'!$B$6:$K$2185,2,0)</f>
        <v>Pasco School District</v>
      </c>
      <c r="D407" s="24">
        <v>659011</v>
      </c>
      <c r="E407" s="9" t="str">
        <f>VLOOKUP(D407,'Current OBD'!$B$6:$K$2185,10,0)</f>
        <v>Stevens Middle School</v>
      </c>
      <c r="F407" s="11" t="str">
        <f>IF(VLOOKUP(D407,'Current OBD'!$B$6:$AK$2185,23,0)="Yes","PK"," ")</f>
        <v xml:space="preserve"> </v>
      </c>
      <c r="G407" s="11" t="str">
        <f>IF(VLOOKUP(D407,'Current OBD'!$B$6:$AK$2185,24,0)="Yes","K"," ")</f>
        <v xml:space="preserve"> </v>
      </c>
      <c r="H407" s="11" t="str">
        <f>IF(VLOOKUP(D407,'Current OBD'!$B$6:$AK$2185,25,0)="Yes",1," ")</f>
        <v xml:space="preserve"> </v>
      </c>
      <c r="I407" s="11" t="str">
        <f>IF(VLOOKUP(D407,'Current OBD'!$B$6:$AK$2185,26,0)="Yes","2"," ")</f>
        <v xml:space="preserve"> </v>
      </c>
      <c r="J407" s="11" t="str">
        <f>IF(VLOOKUP(D407,'Current OBD'!$B$6:$AK$2185,27,0)="Yes","3"," ")</f>
        <v xml:space="preserve"> </v>
      </c>
      <c r="K407" s="11" t="str">
        <f>IF(VLOOKUP(D407,'Current OBD'!$B$6:$AK$2185,28,0)="Yes","4"," ")</f>
        <v xml:space="preserve"> </v>
      </c>
      <c r="L407" s="11" t="str">
        <f>IF(VLOOKUP(D407,'Current OBD'!$B$6:$AK$2185,29,0)="Yes","5"," ")</f>
        <v xml:space="preserve"> </v>
      </c>
      <c r="M407" s="11" t="str">
        <f>IF(VLOOKUP(D407,'Current OBD'!$B$6:$AK$2185,30,0)="Yes","6"," ")</f>
        <v>6</v>
      </c>
      <c r="N407" s="11" t="str">
        <f>IF(VLOOKUP(D407,'Current OBD'!$B$6:$AK$2185,31,0)="Yes","7"," ")</f>
        <v>7</v>
      </c>
      <c r="O407" s="11" t="str">
        <f>IF(VLOOKUP(D407,'Current OBD'!$B$6:$AK$2185,32,0)="Yes","8"," ")</f>
        <v>8</v>
      </c>
      <c r="P407" s="11" t="str">
        <f>IF(VLOOKUP(D407,'Current OBD'!$B$6:$AK$2185,33,0)="Yes","9"," ")</f>
        <v xml:space="preserve"> </v>
      </c>
      <c r="Q407" s="11" t="str">
        <f>IF(VLOOKUP(D407,'Current OBD'!$B$6:$AK$2185,34,0)="Yes","10"," ")</f>
        <v xml:space="preserve"> </v>
      </c>
      <c r="R407" s="11" t="str">
        <f>IF(VLOOKUP(D407,'Current OBD'!$B$6:$AK$2185,35,0)="Yes","11"," ")</f>
        <v xml:space="preserve"> </v>
      </c>
      <c r="S407" s="11" t="str">
        <f>IF(VLOOKUP(D407,'Current OBD'!$B$6:$AK$2185,36,0)="Yes","12"," ")</f>
        <v xml:space="preserve"> </v>
      </c>
      <c r="T407" s="13">
        <f>VLOOKUP(D407,Pivot!$B$4:$F$2181,2,0)</f>
        <v>1115</v>
      </c>
      <c r="U407" s="13">
        <f>VLOOKUP(D407,Pivot!$B$4:$F$2181,3,0)</f>
        <v>0</v>
      </c>
      <c r="V407" s="13">
        <f>VLOOKUP(D407,Pivot!$B$4:$F$2181,4,0)</f>
        <v>1115</v>
      </c>
      <c r="W407" s="46">
        <f>IFERROR(VLOOKUP(D407,Pivot!$B$4:$H$2181,5,0),"")</f>
        <v>1</v>
      </c>
      <c r="X407" s="51">
        <f>IFERROR(VLOOKUP(D407,Pivot!$B$4:$H$2181,6,0),"")</f>
        <v>0</v>
      </c>
      <c r="Y407" s="46">
        <f>IFERROR(VLOOKUP(D407,Pivot!$B$4:$H$2181,7,0),"")</f>
        <v>1</v>
      </c>
    </row>
    <row r="408" spans="1:25" ht="15" customHeight="1" outlineLevel="2">
      <c r="A408" s="10" t="str">
        <f>VLOOKUP(D408,'Current OBD'!$B$6:$K$2185,4,0)</f>
        <v>Franklin</v>
      </c>
      <c r="B408" s="10" t="str">
        <f>VLOOKUP(D408,'Current OBD'!$B$6:$K$2185,3,0)</f>
        <v>11-001</v>
      </c>
      <c r="C408" s="9" t="str">
        <f>VLOOKUP(D408,'Current OBD'!$B$6:$K$2185,2,0)</f>
        <v>Pasco School District</v>
      </c>
      <c r="D408" s="24">
        <v>685713</v>
      </c>
      <c r="E408" s="9" t="str">
        <f>VLOOKUP(D408,'Current OBD'!$B$6:$K$2185,10,0)</f>
        <v>Three Rivers Elementary</v>
      </c>
      <c r="F408" s="11" t="str">
        <f>IF(VLOOKUP(D408,'Current OBD'!$B$6:$AK$2185,23,0)="Yes","PK"," ")</f>
        <v xml:space="preserve"> </v>
      </c>
      <c r="G408" s="11" t="str">
        <f>IF(VLOOKUP(D408,'Current OBD'!$B$6:$AK$2185,24,0)="Yes","K"," ")</f>
        <v>K</v>
      </c>
      <c r="H408" s="11">
        <f>IF(VLOOKUP(D408,'Current OBD'!$B$6:$AK$2185,25,0)="Yes",1," ")</f>
        <v>1</v>
      </c>
      <c r="I408" s="11" t="str">
        <f>IF(VLOOKUP(D408,'Current OBD'!$B$6:$AK$2185,26,0)="Yes","2"," ")</f>
        <v>2</v>
      </c>
      <c r="J408" s="11" t="str">
        <f>IF(VLOOKUP(D408,'Current OBD'!$B$6:$AK$2185,27,0)="Yes","3"," ")</f>
        <v>3</v>
      </c>
      <c r="K408" s="11" t="str">
        <f>IF(VLOOKUP(D408,'Current OBD'!$B$6:$AK$2185,28,0)="Yes","4"," ")</f>
        <v>4</v>
      </c>
      <c r="L408" s="11" t="str">
        <f>IF(VLOOKUP(D408,'Current OBD'!$B$6:$AK$2185,29,0)="Yes","5"," ")</f>
        <v>5</v>
      </c>
      <c r="M408" s="11" t="str">
        <f>IF(VLOOKUP(D408,'Current OBD'!$B$6:$AK$2185,30,0)="Yes","6"," ")</f>
        <v xml:space="preserve"> </v>
      </c>
      <c r="N408" s="11" t="str">
        <f>IF(VLOOKUP(D408,'Current OBD'!$B$6:$AK$2185,31,0)="Yes","7"," ")</f>
        <v xml:space="preserve"> </v>
      </c>
      <c r="O408" s="11" t="str">
        <f>IF(VLOOKUP(D408,'Current OBD'!$B$6:$AK$2185,32,0)="Yes","8"," ")</f>
        <v xml:space="preserve"> </v>
      </c>
      <c r="P408" s="11" t="str">
        <f>IF(VLOOKUP(D408,'Current OBD'!$B$6:$AK$2185,33,0)="Yes","9"," ")</f>
        <v xml:space="preserve"> </v>
      </c>
      <c r="Q408" s="11" t="str">
        <f>IF(VLOOKUP(D408,'Current OBD'!$B$6:$AK$2185,34,0)="Yes","10"," ")</f>
        <v xml:space="preserve"> </v>
      </c>
      <c r="R408" s="11" t="str">
        <f>IF(VLOOKUP(D408,'Current OBD'!$B$6:$AK$2185,35,0)="Yes","11"," ")</f>
        <v xml:space="preserve"> </v>
      </c>
      <c r="S408" s="11" t="str">
        <f>IF(VLOOKUP(D408,'Current OBD'!$B$6:$AK$2185,36,0)="Yes","12"," ")</f>
        <v xml:space="preserve"> </v>
      </c>
      <c r="T408" s="13">
        <f>VLOOKUP(D408,Pivot!$B$4:$F$2181,2,0)</f>
        <v>626</v>
      </c>
      <c r="U408" s="13">
        <f>VLOOKUP(D408,Pivot!$B$4:$F$2181,3,0)</f>
        <v>0</v>
      </c>
      <c r="V408" s="13">
        <f>VLOOKUP(D408,Pivot!$B$4:$F$2181,4,0)</f>
        <v>694</v>
      </c>
      <c r="W408" s="46">
        <f>IFERROR(VLOOKUP(D408,Pivot!$B$4:$H$2181,5,0),"")</f>
        <v>0.90200000000000002</v>
      </c>
      <c r="X408" s="51">
        <f>IFERROR(VLOOKUP(D408,Pivot!$B$4:$H$2181,6,0),"")</f>
        <v>0</v>
      </c>
      <c r="Y408" s="46">
        <f>IFERROR(VLOOKUP(D408,Pivot!$B$4:$H$2181,7,0),"")</f>
        <v>0.90200000000000002</v>
      </c>
    </row>
    <row r="409" spans="1:25" ht="15" customHeight="1" outlineLevel="2">
      <c r="A409" s="10" t="str">
        <f>VLOOKUP(D409,'Current OBD'!$B$6:$K$2185,4,0)</f>
        <v>Franklin</v>
      </c>
      <c r="B409" s="10" t="str">
        <f>VLOOKUP(D409,'Current OBD'!$B$6:$K$2185,3,0)</f>
        <v>11-001</v>
      </c>
      <c r="C409" s="9" t="str">
        <f>VLOOKUP(D409,'Current OBD'!$B$6:$K$2185,2,0)</f>
        <v>Pasco School District</v>
      </c>
      <c r="D409" s="24">
        <v>663480</v>
      </c>
      <c r="E409" s="9" t="str">
        <f>VLOOKUP(D409,'Current OBD'!$B$6:$K$2185,10,0)</f>
        <v>Virgie Robinson Elementary School</v>
      </c>
      <c r="F409" s="11" t="str">
        <f>IF(VLOOKUP(D409,'Current OBD'!$B$6:$AK$2185,23,0)="Yes","PK"," ")</f>
        <v>PK</v>
      </c>
      <c r="G409" s="11" t="str">
        <f>IF(VLOOKUP(D409,'Current OBD'!$B$6:$AK$2185,24,0)="Yes","K"," ")</f>
        <v>K</v>
      </c>
      <c r="H409" s="11">
        <f>IF(VLOOKUP(D409,'Current OBD'!$B$6:$AK$2185,25,0)="Yes",1," ")</f>
        <v>1</v>
      </c>
      <c r="I409" s="11" t="str">
        <f>IF(VLOOKUP(D409,'Current OBD'!$B$6:$AK$2185,26,0)="Yes","2"," ")</f>
        <v>2</v>
      </c>
      <c r="J409" s="11" t="str">
        <f>IF(VLOOKUP(D409,'Current OBD'!$B$6:$AK$2185,27,0)="Yes","3"," ")</f>
        <v>3</v>
      </c>
      <c r="K409" s="11" t="str">
        <f>IF(VLOOKUP(D409,'Current OBD'!$B$6:$AK$2185,28,0)="Yes","4"," ")</f>
        <v>4</v>
      </c>
      <c r="L409" s="11" t="str">
        <f>IF(VLOOKUP(D409,'Current OBD'!$B$6:$AK$2185,29,0)="Yes","5"," ")</f>
        <v>5</v>
      </c>
      <c r="M409" s="11" t="str">
        <f>IF(VLOOKUP(D409,'Current OBD'!$B$6:$AK$2185,30,0)="Yes","6"," ")</f>
        <v xml:space="preserve"> </v>
      </c>
      <c r="N409" s="11" t="str">
        <f>IF(VLOOKUP(D409,'Current OBD'!$B$6:$AK$2185,31,0)="Yes","7"," ")</f>
        <v xml:space="preserve"> </v>
      </c>
      <c r="O409" s="11" t="str">
        <f>IF(VLOOKUP(D409,'Current OBD'!$B$6:$AK$2185,32,0)="Yes","8"," ")</f>
        <v xml:space="preserve"> </v>
      </c>
      <c r="P409" s="11" t="str">
        <f>IF(VLOOKUP(D409,'Current OBD'!$B$6:$AK$2185,33,0)="Yes","9"," ")</f>
        <v xml:space="preserve"> </v>
      </c>
      <c r="Q409" s="11" t="str">
        <f>IF(VLOOKUP(D409,'Current OBD'!$B$6:$AK$2185,34,0)="Yes","10"," ")</f>
        <v xml:space="preserve"> </v>
      </c>
      <c r="R409" s="11" t="str">
        <f>IF(VLOOKUP(D409,'Current OBD'!$B$6:$AK$2185,35,0)="Yes","11"," ")</f>
        <v xml:space="preserve"> </v>
      </c>
      <c r="S409" s="11" t="str">
        <f>IF(VLOOKUP(D409,'Current OBD'!$B$6:$AK$2185,36,0)="Yes","12"," ")</f>
        <v xml:space="preserve"> </v>
      </c>
      <c r="T409" s="13">
        <f>VLOOKUP(D409,Pivot!$B$4:$F$2181,2,0)</f>
        <v>585</v>
      </c>
      <c r="U409" s="13">
        <f>VLOOKUP(D409,Pivot!$B$4:$F$2181,3,0)</f>
        <v>0</v>
      </c>
      <c r="V409" s="13">
        <f>VLOOKUP(D409,Pivot!$B$4:$F$2181,4,0)</f>
        <v>585</v>
      </c>
      <c r="W409" s="46">
        <f>IFERROR(VLOOKUP(D409,Pivot!$B$4:$H$2181,5,0),"")</f>
        <v>1</v>
      </c>
      <c r="X409" s="51">
        <f>IFERROR(VLOOKUP(D409,Pivot!$B$4:$H$2181,6,0),"")</f>
        <v>0</v>
      </c>
      <c r="Y409" s="46">
        <f>IFERROR(VLOOKUP(D409,Pivot!$B$4:$H$2181,7,0),"")</f>
        <v>1</v>
      </c>
    </row>
    <row r="410" spans="1:25" ht="15" customHeight="1" outlineLevel="2">
      <c r="A410" s="10" t="str">
        <f>VLOOKUP(D410,'Current OBD'!$B$6:$K$2185,4,0)</f>
        <v>Franklin</v>
      </c>
      <c r="B410" s="10" t="str">
        <f>VLOOKUP(D410,'Current OBD'!$B$6:$K$2185,3,0)</f>
        <v>11-001</v>
      </c>
      <c r="C410" s="9" t="str">
        <f>VLOOKUP(D410,'Current OBD'!$B$6:$K$2185,2,0)</f>
        <v>Pasco School District</v>
      </c>
      <c r="D410" s="24">
        <v>659007</v>
      </c>
      <c r="E410" s="9" t="str">
        <f>VLOOKUP(D410,'Current OBD'!$B$6:$K$2185,10,0)</f>
        <v>Whittier Elementary School</v>
      </c>
      <c r="F410" s="11" t="str">
        <f>IF(VLOOKUP(D410,'Current OBD'!$B$6:$AK$2185,23,0)="Yes","PK"," ")</f>
        <v>PK</v>
      </c>
      <c r="G410" s="11" t="str">
        <f>IF(VLOOKUP(D410,'Current OBD'!$B$6:$AK$2185,24,0)="Yes","K"," ")</f>
        <v>K</v>
      </c>
      <c r="H410" s="11">
        <f>IF(VLOOKUP(D410,'Current OBD'!$B$6:$AK$2185,25,0)="Yes",1," ")</f>
        <v>1</v>
      </c>
      <c r="I410" s="11" t="str">
        <f>IF(VLOOKUP(D410,'Current OBD'!$B$6:$AK$2185,26,0)="Yes","2"," ")</f>
        <v>2</v>
      </c>
      <c r="J410" s="11" t="str">
        <f>IF(VLOOKUP(D410,'Current OBD'!$B$6:$AK$2185,27,0)="Yes","3"," ")</f>
        <v xml:space="preserve"> </v>
      </c>
      <c r="K410" s="11" t="str">
        <f>IF(VLOOKUP(D410,'Current OBD'!$B$6:$AK$2185,28,0)="Yes","4"," ")</f>
        <v xml:space="preserve"> </v>
      </c>
      <c r="L410" s="11" t="str">
        <f>IF(VLOOKUP(D410,'Current OBD'!$B$6:$AK$2185,29,0)="Yes","5"," ")</f>
        <v xml:space="preserve"> </v>
      </c>
      <c r="M410" s="11" t="str">
        <f>IF(VLOOKUP(D410,'Current OBD'!$B$6:$AK$2185,30,0)="Yes","6"," ")</f>
        <v xml:space="preserve"> </v>
      </c>
      <c r="N410" s="11" t="str">
        <f>IF(VLOOKUP(D410,'Current OBD'!$B$6:$AK$2185,31,0)="Yes","7"," ")</f>
        <v xml:space="preserve"> </v>
      </c>
      <c r="O410" s="11" t="str">
        <f>IF(VLOOKUP(D410,'Current OBD'!$B$6:$AK$2185,32,0)="Yes","8"," ")</f>
        <v xml:space="preserve"> </v>
      </c>
      <c r="P410" s="11" t="str">
        <f>IF(VLOOKUP(D410,'Current OBD'!$B$6:$AK$2185,33,0)="Yes","9"," ")</f>
        <v xml:space="preserve"> </v>
      </c>
      <c r="Q410" s="11" t="str">
        <f>IF(VLOOKUP(D410,'Current OBD'!$B$6:$AK$2185,34,0)="Yes","10"," ")</f>
        <v xml:space="preserve"> </v>
      </c>
      <c r="R410" s="11" t="str">
        <f>IF(VLOOKUP(D410,'Current OBD'!$B$6:$AK$2185,35,0)="Yes","11"," ")</f>
        <v xml:space="preserve"> </v>
      </c>
      <c r="S410" s="11" t="str">
        <f>IF(VLOOKUP(D410,'Current OBD'!$B$6:$AK$2185,36,0)="Yes","12"," ")</f>
        <v xml:space="preserve"> </v>
      </c>
      <c r="T410" s="13">
        <f>VLOOKUP(D410,Pivot!$B$4:$F$2181,2,0)</f>
        <v>431</v>
      </c>
      <c r="U410" s="13">
        <f>VLOOKUP(D410,Pivot!$B$4:$F$2181,3,0)</f>
        <v>0</v>
      </c>
      <c r="V410" s="13">
        <f>VLOOKUP(D410,Pivot!$B$4:$F$2181,4,0)</f>
        <v>431</v>
      </c>
      <c r="W410" s="46">
        <f>IFERROR(VLOOKUP(D410,Pivot!$B$4:$H$2181,5,0),"")</f>
        <v>1</v>
      </c>
      <c r="X410" s="51">
        <f>IFERROR(VLOOKUP(D410,Pivot!$B$4:$H$2181,6,0),"")</f>
        <v>0</v>
      </c>
      <c r="Y410" s="46">
        <f>IFERROR(VLOOKUP(D410,Pivot!$B$4:$H$2181,7,0),"")</f>
        <v>1</v>
      </c>
    </row>
    <row r="411" spans="1:25" ht="15" customHeight="1" outlineLevel="1">
      <c r="A411" s="27"/>
      <c r="B411" s="27"/>
      <c r="C411" s="30" t="s">
        <v>5674</v>
      </c>
      <c r="D411" s="27"/>
      <c r="E411" s="26"/>
      <c r="F411" s="29"/>
      <c r="G411" s="29"/>
      <c r="H411" s="29"/>
      <c r="I411" s="29"/>
      <c r="J411" s="29"/>
      <c r="K411" s="29"/>
      <c r="L411" s="29"/>
      <c r="M411" s="29"/>
      <c r="N411" s="29"/>
      <c r="O411" s="29"/>
      <c r="P411" s="29"/>
      <c r="Q411" s="29"/>
      <c r="R411" s="29"/>
      <c r="S411" s="29"/>
      <c r="T411" s="43">
        <f>SUBTOTAL(9,T385:T410)</f>
        <v>17580</v>
      </c>
      <c r="U411" s="43">
        <f>SUBTOTAL(9,U385:U410)</f>
        <v>0</v>
      </c>
      <c r="V411" s="43">
        <f>SUBTOTAL(9,V385:V410)</f>
        <v>22016</v>
      </c>
      <c r="W411" s="47"/>
      <c r="X411" s="52"/>
      <c r="Y411" s="56">
        <f>(T411+U411)/V411</f>
        <v>0.79851017441860461</v>
      </c>
    </row>
    <row r="412" spans="1:25" ht="15" customHeight="1" outlineLevel="2">
      <c r="A412" s="10" t="str">
        <f>VLOOKUP(D412,'Current OBD'!$B$6:$K$2185,4,0)</f>
        <v>Franklin</v>
      </c>
      <c r="B412" s="10" t="str">
        <f>VLOOKUP(D412,'Current OBD'!$B$6:$K$2185,3,0)</f>
        <v>11-051</v>
      </c>
      <c r="C412" s="9" t="str">
        <f>VLOOKUP(D412,'Current OBD'!$B$6:$K$2185,2,0)</f>
        <v>North Franklin School District</v>
      </c>
      <c r="D412" s="24">
        <v>680890</v>
      </c>
      <c r="E412" s="9" t="str">
        <f>VLOOKUP(D412,'Current OBD'!$B$6:$K$2185,10,0)</f>
        <v>Basin City Elementary</v>
      </c>
      <c r="F412" s="11" t="str">
        <f>IF(VLOOKUP(D412,'Current OBD'!$B$6:$AK$2185,23,0)="Yes","PK"," ")</f>
        <v xml:space="preserve"> </v>
      </c>
      <c r="G412" s="11" t="str">
        <f>IF(VLOOKUP(D412,'Current OBD'!$B$6:$AK$2185,24,0)="Yes","K"," ")</f>
        <v>K</v>
      </c>
      <c r="H412" s="11">
        <f>IF(VLOOKUP(D412,'Current OBD'!$B$6:$AK$2185,25,0)="Yes",1," ")</f>
        <v>1</v>
      </c>
      <c r="I412" s="11" t="str">
        <f>IF(VLOOKUP(D412,'Current OBD'!$B$6:$AK$2185,26,0)="Yes","2"," ")</f>
        <v>2</v>
      </c>
      <c r="J412" s="11" t="str">
        <f>IF(VLOOKUP(D412,'Current OBD'!$B$6:$AK$2185,27,0)="Yes","3"," ")</f>
        <v>3</v>
      </c>
      <c r="K412" s="11" t="str">
        <f>IF(VLOOKUP(D412,'Current OBD'!$B$6:$AK$2185,28,0)="Yes","4"," ")</f>
        <v>4</v>
      </c>
      <c r="L412" s="11" t="str">
        <f>IF(VLOOKUP(D412,'Current OBD'!$B$6:$AK$2185,29,0)="Yes","5"," ")</f>
        <v>5</v>
      </c>
      <c r="M412" s="11" t="str">
        <f>IF(VLOOKUP(D412,'Current OBD'!$B$6:$AK$2185,30,0)="Yes","6"," ")</f>
        <v>6</v>
      </c>
      <c r="N412" s="11" t="str">
        <f>IF(VLOOKUP(D412,'Current OBD'!$B$6:$AK$2185,31,0)="Yes","7"," ")</f>
        <v xml:space="preserve"> </v>
      </c>
      <c r="O412" s="11" t="str">
        <f>IF(VLOOKUP(D412,'Current OBD'!$B$6:$AK$2185,32,0)="Yes","8"," ")</f>
        <v xml:space="preserve"> </v>
      </c>
      <c r="P412" s="11" t="str">
        <f>IF(VLOOKUP(D412,'Current OBD'!$B$6:$AK$2185,33,0)="Yes","9"," ")</f>
        <v xml:space="preserve"> </v>
      </c>
      <c r="Q412" s="11" t="str">
        <f>IF(VLOOKUP(D412,'Current OBD'!$B$6:$AK$2185,34,0)="Yes","10"," ")</f>
        <v xml:space="preserve"> </v>
      </c>
      <c r="R412" s="11" t="str">
        <f>IF(VLOOKUP(D412,'Current OBD'!$B$6:$AK$2185,35,0)="Yes","11"," ")</f>
        <v xml:space="preserve"> </v>
      </c>
      <c r="S412" s="11" t="str">
        <f>IF(VLOOKUP(D412,'Current OBD'!$B$6:$AK$2185,36,0)="Yes","12"," ")</f>
        <v xml:space="preserve"> </v>
      </c>
      <c r="T412" s="13">
        <f>VLOOKUP(D412,Pivot!$B$4:$F$2181,2,0)</f>
        <v>337</v>
      </c>
      <c r="U412" s="13">
        <f>VLOOKUP(D412,Pivot!$B$4:$F$2181,3,0)</f>
        <v>0</v>
      </c>
      <c r="V412" s="13">
        <f>VLOOKUP(D412,Pivot!$B$4:$F$2181,4,0)</f>
        <v>337</v>
      </c>
      <c r="W412" s="46">
        <f>IFERROR(VLOOKUP(D412,Pivot!$B$4:$H$2181,5,0),"")</f>
        <v>1</v>
      </c>
      <c r="X412" s="51">
        <f>IFERROR(VLOOKUP(D412,Pivot!$B$4:$H$2181,6,0),"")</f>
        <v>0</v>
      </c>
      <c r="Y412" s="46">
        <f>IFERROR(VLOOKUP(D412,Pivot!$B$4:$H$2181,7,0),"")</f>
        <v>1</v>
      </c>
    </row>
    <row r="413" spans="1:25" ht="15" customHeight="1" outlineLevel="2">
      <c r="A413" s="10" t="str">
        <f>VLOOKUP(D413,'Current OBD'!$B$6:$K$2185,4,0)</f>
        <v>Franklin</v>
      </c>
      <c r="B413" s="10" t="str">
        <f>VLOOKUP(D413,'Current OBD'!$B$6:$K$2185,3,0)</f>
        <v>11-051</v>
      </c>
      <c r="C413" s="9" t="str">
        <f>VLOOKUP(D413,'Current OBD'!$B$6:$K$2185,2,0)</f>
        <v>North Franklin School District</v>
      </c>
      <c r="D413" s="24">
        <v>680888</v>
      </c>
      <c r="E413" s="9" t="str">
        <f>VLOOKUP(D413,'Current OBD'!$B$6:$K$2185,10,0)</f>
        <v>Connell Elementary</v>
      </c>
      <c r="F413" s="11" t="str">
        <f>IF(VLOOKUP(D413,'Current OBD'!$B$6:$AK$2185,23,0)="Yes","PK"," ")</f>
        <v>PK</v>
      </c>
      <c r="G413" s="11" t="str">
        <f>IF(VLOOKUP(D413,'Current OBD'!$B$6:$AK$2185,24,0)="Yes","K"," ")</f>
        <v>K</v>
      </c>
      <c r="H413" s="11">
        <f>IF(VLOOKUP(D413,'Current OBD'!$B$6:$AK$2185,25,0)="Yes",1," ")</f>
        <v>1</v>
      </c>
      <c r="I413" s="11" t="str">
        <f>IF(VLOOKUP(D413,'Current OBD'!$B$6:$AK$2185,26,0)="Yes","2"," ")</f>
        <v>2</v>
      </c>
      <c r="J413" s="11" t="str">
        <f>IF(VLOOKUP(D413,'Current OBD'!$B$6:$AK$2185,27,0)="Yes","3"," ")</f>
        <v>3</v>
      </c>
      <c r="K413" s="11" t="str">
        <f>IF(VLOOKUP(D413,'Current OBD'!$B$6:$AK$2185,28,0)="Yes","4"," ")</f>
        <v>4</v>
      </c>
      <c r="L413" s="11" t="str">
        <f>IF(VLOOKUP(D413,'Current OBD'!$B$6:$AK$2185,29,0)="Yes","5"," ")</f>
        <v>5</v>
      </c>
      <c r="M413" s="11" t="str">
        <f>IF(VLOOKUP(D413,'Current OBD'!$B$6:$AK$2185,30,0)="Yes","6"," ")</f>
        <v>6</v>
      </c>
      <c r="N413" s="11" t="str">
        <f>IF(VLOOKUP(D413,'Current OBD'!$B$6:$AK$2185,31,0)="Yes","7"," ")</f>
        <v xml:space="preserve"> </v>
      </c>
      <c r="O413" s="11" t="str">
        <f>IF(VLOOKUP(D413,'Current OBD'!$B$6:$AK$2185,32,0)="Yes","8"," ")</f>
        <v xml:space="preserve"> </v>
      </c>
      <c r="P413" s="11" t="str">
        <f>IF(VLOOKUP(D413,'Current OBD'!$B$6:$AK$2185,33,0)="Yes","9"," ")</f>
        <v xml:space="preserve"> </v>
      </c>
      <c r="Q413" s="11" t="str">
        <f>IF(VLOOKUP(D413,'Current OBD'!$B$6:$AK$2185,34,0)="Yes","10"," ")</f>
        <v xml:space="preserve"> </v>
      </c>
      <c r="R413" s="11" t="str">
        <f>IF(VLOOKUP(D413,'Current OBD'!$B$6:$AK$2185,35,0)="Yes","11"," ")</f>
        <v xml:space="preserve"> </v>
      </c>
      <c r="S413" s="11" t="str">
        <f>IF(VLOOKUP(D413,'Current OBD'!$B$6:$AK$2185,36,0)="Yes","12"," ")</f>
        <v xml:space="preserve"> </v>
      </c>
      <c r="T413" s="13">
        <f>VLOOKUP(D413,Pivot!$B$4:$F$2181,2,0)</f>
        <v>506</v>
      </c>
      <c r="U413" s="13">
        <f>VLOOKUP(D413,Pivot!$B$4:$F$2181,3,0)</f>
        <v>0</v>
      </c>
      <c r="V413" s="13">
        <f>VLOOKUP(D413,Pivot!$B$4:$F$2181,4,0)</f>
        <v>506</v>
      </c>
      <c r="W413" s="46">
        <f>IFERROR(VLOOKUP(D413,Pivot!$B$4:$H$2181,5,0),"")</f>
        <v>1</v>
      </c>
      <c r="X413" s="51">
        <f>IFERROR(VLOOKUP(D413,Pivot!$B$4:$H$2181,6,0),"")</f>
        <v>0</v>
      </c>
      <c r="Y413" s="46">
        <f>IFERROR(VLOOKUP(D413,Pivot!$B$4:$H$2181,7,0),"")</f>
        <v>1</v>
      </c>
    </row>
    <row r="414" spans="1:25" ht="15" customHeight="1" outlineLevel="2">
      <c r="A414" s="10" t="str">
        <f>VLOOKUP(D414,'Current OBD'!$B$6:$K$2185,4,0)</f>
        <v>Franklin</v>
      </c>
      <c r="B414" s="10" t="str">
        <f>VLOOKUP(D414,'Current OBD'!$B$6:$K$2185,3,0)</f>
        <v>11-051</v>
      </c>
      <c r="C414" s="9" t="str">
        <f>VLOOKUP(D414,'Current OBD'!$B$6:$K$2185,2,0)</f>
        <v>North Franklin School District</v>
      </c>
      <c r="D414" s="24">
        <v>661521</v>
      </c>
      <c r="E414" s="9" t="str">
        <f>VLOOKUP(D414,'Current OBD'!$B$6:$K$2185,10,0)</f>
        <v>Connell High</v>
      </c>
      <c r="F414" s="11" t="str">
        <f>IF(VLOOKUP(D414,'Current OBD'!$B$6:$AK$2185,23,0)="Yes","PK"," ")</f>
        <v xml:space="preserve"> </v>
      </c>
      <c r="G414" s="11" t="str">
        <f>IF(VLOOKUP(D414,'Current OBD'!$B$6:$AK$2185,24,0)="Yes","K"," ")</f>
        <v xml:space="preserve"> </v>
      </c>
      <c r="H414" s="11" t="str">
        <f>IF(VLOOKUP(D414,'Current OBD'!$B$6:$AK$2185,25,0)="Yes",1," ")</f>
        <v xml:space="preserve"> </v>
      </c>
      <c r="I414" s="11" t="str">
        <f>IF(VLOOKUP(D414,'Current OBD'!$B$6:$AK$2185,26,0)="Yes","2"," ")</f>
        <v xml:space="preserve"> </v>
      </c>
      <c r="J414" s="11" t="str">
        <f>IF(VLOOKUP(D414,'Current OBD'!$B$6:$AK$2185,27,0)="Yes","3"," ")</f>
        <v xml:space="preserve"> </v>
      </c>
      <c r="K414" s="11" t="str">
        <f>IF(VLOOKUP(D414,'Current OBD'!$B$6:$AK$2185,28,0)="Yes","4"," ")</f>
        <v xml:space="preserve"> </v>
      </c>
      <c r="L414" s="11" t="str">
        <f>IF(VLOOKUP(D414,'Current OBD'!$B$6:$AK$2185,29,0)="Yes","5"," ")</f>
        <v xml:space="preserve"> </v>
      </c>
      <c r="M414" s="11" t="str">
        <f>IF(VLOOKUP(D414,'Current OBD'!$B$6:$AK$2185,30,0)="Yes","6"," ")</f>
        <v xml:space="preserve"> </v>
      </c>
      <c r="N414" s="11" t="str">
        <f>IF(VLOOKUP(D414,'Current OBD'!$B$6:$AK$2185,31,0)="Yes","7"," ")</f>
        <v xml:space="preserve"> </v>
      </c>
      <c r="O414" s="11" t="str">
        <f>IF(VLOOKUP(D414,'Current OBD'!$B$6:$AK$2185,32,0)="Yes","8"," ")</f>
        <v xml:space="preserve"> </v>
      </c>
      <c r="P414" s="11" t="str">
        <f>IF(VLOOKUP(D414,'Current OBD'!$B$6:$AK$2185,33,0)="Yes","9"," ")</f>
        <v>9</v>
      </c>
      <c r="Q414" s="11" t="str">
        <f>IF(VLOOKUP(D414,'Current OBD'!$B$6:$AK$2185,34,0)="Yes","10"," ")</f>
        <v>10</v>
      </c>
      <c r="R414" s="11" t="str">
        <f>IF(VLOOKUP(D414,'Current OBD'!$B$6:$AK$2185,35,0)="Yes","11"," ")</f>
        <v>11</v>
      </c>
      <c r="S414" s="11" t="str">
        <f>IF(VLOOKUP(D414,'Current OBD'!$B$6:$AK$2185,36,0)="Yes","12"," ")</f>
        <v>12</v>
      </c>
      <c r="T414" s="13">
        <f>VLOOKUP(D414,Pivot!$B$4:$F$2181,2,0)</f>
        <v>555</v>
      </c>
      <c r="U414" s="13">
        <f>VLOOKUP(D414,Pivot!$B$4:$F$2181,3,0)</f>
        <v>0</v>
      </c>
      <c r="V414" s="13">
        <f>VLOOKUP(D414,Pivot!$B$4:$F$2181,4,0)</f>
        <v>573</v>
      </c>
      <c r="W414" s="46">
        <f>IFERROR(VLOOKUP(D414,Pivot!$B$4:$H$2181,5,0),"")</f>
        <v>0.96860000000000002</v>
      </c>
      <c r="X414" s="51">
        <f>IFERROR(VLOOKUP(D414,Pivot!$B$4:$H$2181,6,0),"")</f>
        <v>0</v>
      </c>
      <c r="Y414" s="46">
        <f>IFERROR(VLOOKUP(D414,Pivot!$B$4:$H$2181,7,0),"")</f>
        <v>0.96860000000000002</v>
      </c>
    </row>
    <row r="415" spans="1:25" ht="15" customHeight="1" outlineLevel="2">
      <c r="A415" s="10" t="str">
        <f>VLOOKUP(D415,'Current OBD'!$B$6:$K$2185,4,0)</f>
        <v>Franklin</v>
      </c>
      <c r="B415" s="10" t="str">
        <f>VLOOKUP(D415,'Current OBD'!$B$6:$K$2185,3,0)</f>
        <v>11-051</v>
      </c>
      <c r="C415" s="9" t="str">
        <f>VLOOKUP(D415,'Current OBD'!$B$6:$K$2185,2,0)</f>
        <v>North Franklin School District</v>
      </c>
      <c r="D415" s="24">
        <v>680895</v>
      </c>
      <c r="E415" s="9" t="str">
        <f>VLOOKUP(D415,'Current OBD'!$B$6:$K$2185,10,0)</f>
        <v>Mesa Elementary</v>
      </c>
      <c r="F415" s="11" t="str">
        <f>IF(VLOOKUP(D415,'Current OBD'!$B$6:$AK$2185,23,0)="Yes","PK"," ")</f>
        <v>PK</v>
      </c>
      <c r="G415" s="11" t="str">
        <f>IF(VLOOKUP(D415,'Current OBD'!$B$6:$AK$2185,24,0)="Yes","K"," ")</f>
        <v>K</v>
      </c>
      <c r="H415" s="11">
        <f>IF(VLOOKUP(D415,'Current OBD'!$B$6:$AK$2185,25,0)="Yes",1," ")</f>
        <v>1</v>
      </c>
      <c r="I415" s="11" t="str">
        <f>IF(VLOOKUP(D415,'Current OBD'!$B$6:$AK$2185,26,0)="Yes","2"," ")</f>
        <v>2</v>
      </c>
      <c r="J415" s="11" t="str">
        <f>IF(VLOOKUP(D415,'Current OBD'!$B$6:$AK$2185,27,0)="Yes","3"," ")</f>
        <v>3</v>
      </c>
      <c r="K415" s="11" t="str">
        <f>IF(VLOOKUP(D415,'Current OBD'!$B$6:$AK$2185,28,0)="Yes","4"," ")</f>
        <v>4</v>
      </c>
      <c r="L415" s="11" t="str">
        <f>IF(VLOOKUP(D415,'Current OBD'!$B$6:$AK$2185,29,0)="Yes","5"," ")</f>
        <v>5</v>
      </c>
      <c r="M415" s="11" t="str">
        <f>IF(VLOOKUP(D415,'Current OBD'!$B$6:$AK$2185,30,0)="Yes","6"," ")</f>
        <v>6</v>
      </c>
      <c r="N415" s="11" t="str">
        <f>IF(VLOOKUP(D415,'Current OBD'!$B$6:$AK$2185,31,0)="Yes","7"," ")</f>
        <v xml:space="preserve"> </v>
      </c>
      <c r="O415" s="11" t="str">
        <f>IF(VLOOKUP(D415,'Current OBD'!$B$6:$AK$2185,32,0)="Yes","8"," ")</f>
        <v xml:space="preserve"> </v>
      </c>
      <c r="P415" s="11" t="str">
        <f>IF(VLOOKUP(D415,'Current OBD'!$B$6:$AK$2185,33,0)="Yes","9"," ")</f>
        <v xml:space="preserve"> </v>
      </c>
      <c r="Q415" s="11" t="str">
        <f>IF(VLOOKUP(D415,'Current OBD'!$B$6:$AK$2185,34,0)="Yes","10"," ")</f>
        <v xml:space="preserve"> </v>
      </c>
      <c r="R415" s="11" t="str">
        <f>IF(VLOOKUP(D415,'Current OBD'!$B$6:$AK$2185,35,0)="Yes","11"," ")</f>
        <v xml:space="preserve"> </v>
      </c>
      <c r="S415" s="11" t="str">
        <f>IF(VLOOKUP(D415,'Current OBD'!$B$6:$AK$2185,36,0)="Yes","12"," ")</f>
        <v xml:space="preserve"> </v>
      </c>
      <c r="T415" s="13">
        <f>VLOOKUP(D415,Pivot!$B$4:$F$2181,2,0)</f>
        <v>192</v>
      </c>
      <c r="U415" s="13">
        <f>VLOOKUP(D415,Pivot!$B$4:$F$2181,3,0)</f>
        <v>0</v>
      </c>
      <c r="V415" s="13">
        <f>VLOOKUP(D415,Pivot!$B$4:$F$2181,4,0)</f>
        <v>192</v>
      </c>
      <c r="W415" s="46">
        <f>IFERROR(VLOOKUP(D415,Pivot!$B$4:$H$2181,5,0),"")</f>
        <v>1</v>
      </c>
      <c r="X415" s="51">
        <f>IFERROR(VLOOKUP(D415,Pivot!$B$4:$H$2181,6,0),"")</f>
        <v>0</v>
      </c>
      <c r="Y415" s="46">
        <f>IFERROR(VLOOKUP(D415,Pivot!$B$4:$H$2181,7,0),"")</f>
        <v>1</v>
      </c>
    </row>
    <row r="416" spans="1:25" ht="15" customHeight="1" outlineLevel="2">
      <c r="A416" s="10" t="str">
        <f>VLOOKUP(D416,'Current OBD'!$B$6:$K$2185,4,0)</f>
        <v>Franklin</v>
      </c>
      <c r="B416" s="10" t="str">
        <f>VLOOKUP(D416,'Current OBD'!$B$6:$K$2185,3,0)</f>
        <v>11-051</v>
      </c>
      <c r="C416" s="9" t="str">
        <f>VLOOKUP(D416,'Current OBD'!$B$6:$K$2185,2,0)</f>
        <v>North Franklin School District</v>
      </c>
      <c r="D416" s="24">
        <v>661524</v>
      </c>
      <c r="E416" s="9" t="str">
        <f>VLOOKUP(D416,'Current OBD'!$B$6:$K$2185,10,0)</f>
        <v>Palouse Junction Alt High</v>
      </c>
      <c r="F416" s="11" t="str">
        <f>IF(VLOOKUP(D416,'Current OBD'!$B$6:$AK$2185,23,0)="Yes","PK"," ")</f>
        <v xml:space="preserve"> </v>
      </c>
      <c r="G416" s="11" t="str">
        <f>IF(VLOOKUP(D416,'Current OBD'!$B$6:$AK$2185,24,0)="Yes","K"," ")</f>
        <v xml:space="preserve"> </v>
      </c>
      <c r="H416" s="11" t="str">
        <f>IF(VLOOKUP(D416,'Current OBD'!$B$6:$AK$2185,25,0)="Yes",1," ")</f>
        <v xml:space="preserve"> </v>
      </c>
      <c r="I416" s="11" t="str">
        <f>IF(VLOOKUP(D416,'Current OBD'!$B$6:$AK$2185,26,0)="Yes","2"," ")</f>
        <v xml:space="preserve"> </v>
      </c>
      <c r="J416" s="11" t="str">
        <f>IF(VLOOKUP(D416,'Current OBD'!$B$6:$AK$2185,27,0)="Yes","3"," ")</f>
        <v xml:space="preserve"> </v>
      </c>
      <c r="K416" s="11" t="str">
        <f>IF(VLOOKUP(D416,'Current OBD'!$B$6:$AK$2185,28,0)="Yes","4"," ")</f>
        <v xml:space="preserve"> </v>
      </c>
      <c r="L416" s="11" t="str">
        <f>IF(VLOOKUP(D416,'Current OBD'!$B$6:$AK$2185,29,0)="Yes","5"," ")</f>
        <v xml:space="preserve"> </v>
      </c>
      <c r="M416" s="11" t="str">
        <f>IF(VLOOKUP(D416,'Current OBD'!$B$6:$AK$2185,30,0)="Yes","6"," ")</f>
        <v xml:space="preserve"> </v>
      </c>
      <c r="N416" s="11" t="str">
        <f>IF(VLOOKUP(D416,'Current OBD'!$B$6:$AK$2185,31,0)="Yes","7"," ")</f>
        <v xml:space="preserve"> </v>
      </c>
      <c r="O416" s="11" t="str">
        <f>IF(VLOOKUP(D416,'Current OBD'!$B$6:$AK$2185,32,0)="Yes","8"," ")</f>
        <v xml:space="preserve"> </v>
      </c>
      <c r="P416" s="11" t="str">
        <f>IF(VLOOKUP(D416,'Current OBD'!$B$6:$AK$2185,33,0)="Yes","9"," ")</f>
        <v>9</v>
      </c>
      <c r="Q416" s="11" t="str">
        <f>IF(VLOOKUP(D416,'Current OBD'!$B$6:$AK$2185,34,0)="Yes","10"," ")</f>
        <v>10</v>
      </c>
      <c r="R416" s="11" t="str">
        <f>IF(VLOOKUP(D416,'Current OBD'!$B$6:$AK$2185,35,0)="Yes","11"," ")</f>
        <v>11</v>
      </c>
      <c r="S416" s="11" t="str">
        <f>IF(VLOOKUP(D416,'Current OBD'!$B$6:$AK$2185,36,0)="Yes","12"," ")</f>
        <v>12</v>
      </c>
      <c r="T416" s="13">
        <f>VLOOKUP(D416,Pivot!$B$4:$F$2181,2,0)</f>
        <v>37</v>
      </c>
      <c r="U416" s="13">
        <f>VLOOKUP(D416,Pivot!$B$4:$F$2181,3,0)</f>
        <v>0</v>
      </c>
      <c r="V416" s="13">
        <f>VLOOKUP(D416,Pivot!$B$4:$F$2181,4,0)</f>
        <v>37</v>
      </c>
      <c r="W416" s="46">
        <f>IFERROR(VLOOKUP(D416,Pivot!$B$4:$H$2181,5,0),"")</f>
        <v>1</v>
      </c>
      <c r="X416" s="51">
        <f>IFERROR(VLOOKUP(D416,Pivot!$B$4:$H$2181,6,0),"")</f>
        <v>0</v>
      </c>
      <c r="Y416" s="46">
        <f>IFERROR(VLOOKUP(D416,Pivot!$B$4:$H$2181,7,0),"")</f>
        <v>1</v>
      </c>
    </row>
    <row r="417" spans="1:25" ht="15" customHeight="1" outlineLevel="2">
      <c r="A417" s="10" t="str">
        <f>VLOOKUP(D417,'Current OBD'!$B$6:$K$2185,4,0)</f>
        <v>Franklin</v>
      </c>
      <c r="B417" s="10" t="str">
        <f>VLOOKUP(D417,'Current OBD'!$B$6:$K$2185,3,0)</f>
        <v>11-051</v>
      </c>
      <c r="C417" s="9" t="str">
        <f>VLOOKUP(D417,'Current OBD'!$B$6:$K$2185,2,0)</f>
        <v>North Franklin School District</v>
      </c>
      <c r="D417" s="24">
        <v>680900</v>
      </c>
      <c r="E417" s="9" t="str">
        <f>VLOOKUP(D417,'Current OBD'!$B$6:$K$2185,10,0)</f>
        <v>Robert Old Jr. High School</v>
      </c>
      <c r="F417" s="11" t="str">
        <f>IF(VLOOKUP(D417,'Current OBD'!$B$6:$AK$2185,23,0)="Yes","PK"," ")</f>
        <v xml:space="preserve"> </v>
      </c>
      <c r="G417" s="11" t="str">
        <f>IF(VLOOKUP(D417,'Current OBD'!$B$6:$AK$2185,24,0)="Yes","K"," ")</f>
        <v xml:space="preserve"> </v>
      </c>
      <c r="H417" s="11" t="str">
        <f>IF(VLOOKUP(D417,'Current OBD'!$B$6:$AK$2185,25,0)="Yes",1," ")</f>
        <v xml:space="preserve"> </v>
      </c>
      <c r="I417" s="11" t="str">
        <f>IF(VLOOKUP(D417,'Current OBD'!$B$6:$AK$2185,26,0)="Yes","2"," ")</f>
        <v xml:space="preserve"> </v>
      </c>
      <c r="J417" s="11" t="str">
        <f>IF(VLOOKUP(D417,'Current OBD'!$B$6:$AK$2185,27,0)="Yes","3"," ")</f>
        <v xml:space="preserve"> </v>
      </c>
      <c r="K417" s="11" t="str">
        <f>IF(VLOOKUP(D417,'Current OBD'!$B$6:$AK$2185,28,0)="Yes","4"," ")</f>
        <v xml:space="preserve"> </v>
      </c>
      <c r="L417" s="11" t="str">
        <f>IF(VLOOKUP(D417,'Current OBD'!$B$6:$AK$2185,29,0)="Yes","5"," ")</f>
        <v xml:space="preserve"> </v>
      </c>
      <c r="M417" s="11" t="str">
        <f>IF(VLOOKUP(D417,'Current OBD'!$B$6:$AK$2185,30,0)="Yes","6"," ")</f>
        <v xml:space="preserve"> </v>
      </c>
      <c r="N417" s="11" t="str">
        <f>IF(VLOOKUP(D417,'Current OBD'!$B$6:$AK$2185,31,0)="Yes","7"," ")</f>
        <v>7</v>
      </c>
      <c r="O417" s="11" t="str">
        <f>IF(VLOOKUP(D417,'Current OBD'!$B$6:$AK$2185,32,0)="Yes","8"," ")</f>
        <v>8</v>
      </c>
      <c r="P417" s="11" t="str">
        <f>IF(VLOOKUP(D417,'Current OBD'!$B$6:$AK$2185,33,0)="Yes","9"," ")</f>
        <v xml:space="preserve"> </v>
      </c>
      <c r="Q417" s="11" t="str">
        <f>IF(VLOOKUP(D417,'Current OBD'!$B$6:$AK$2185,34,0)="Yes","10"," ")</f>
        <v xml:space="preserve"> </v>
      </c>
      <c r="R417" s="11" t="str">
        <f>IF(VLOOKUP(D417,'Current OBD'!$B$6:$AK$2185,35,0)="Yes","11"," ")</f>
        <v xml:space="preserve"> </v>
      </c>
      <c r="S417" s="11" t="str">
        <f>IF(VLOOKUP(D417,'Current OBD'!$B$6:$AK$2185,36,0)="Yes","12"," ")</f>
        <v xml:space="preserve"> </v>
      </c>
      <c r="T417" s="13">
        <f>VLOOKUP(D417,Pivot!$B$4:$F$2181,2,0)</f>
        <v>326</v>
      </c>
      <c r="U417" s="13">
        <f>VLOOKUP(D417,Pivot!$B$4:$F$2181,3,0)</f>
        <v>0</v>
      </c>
      <c r="V417" s="13">
        <f>VLOOKUP(D417,Pivot!$B$4:$F$2181,4,0)</f>
        <v>326</v>
      </c>
      <c r="W417" s="46">
        <f>IFERROR(VLOOKUP(D417,Pivot!$B$4:$H$2181,5,0),"")</f>
        <v>1</v>
      </c>
      <c r="X417" s="51">
        <f>IFERROR(VLOOKUP(D417,Pivot!$B$4:$H$2181,6,0),"")</f>
        <v>0</v>
      </c>
      <c r="Y417" s="46">
        <f>IFERROR(VLOOKUP(D417,Pivot!$B$4:$H$2181,7,0),"")</f>
        <v>1</v>
      </c>
    </row>
    <row r="418" spans="1:25" ht="15" customHeight="1" outlineLevel="1">
      <c r="A418" s="27"/>
      <c r="B418" s="27"/>
      <c r="C418" s="30" t="s">
        <v>5675</v>
      </c>
      <c r="D418" s="27"/>
      <c r="E418" s="26"/>
      <c r="F418" s="29"/>
      <c r="G418" s="29"/>
      <c r="H418" s="29"/>
      <c r="I418" s="29"/>
      <c r="J418" s="29"/>
      <c r="K418" s="29"/>
      <c r="L418" s="29"/>
      <c r="M418" s="29"/>
      <c r="N418" s="29"/>
      <c r="O418" s="29"/>
      <c r="P418" s="29"/>
      <c r="Q418" s="29"/>
      <c r="R418" s="29"/>
      <c r="S418" s="29"/>
      <c r="T418" s="43">
        <f>SUBTOTAL(9,T412:T417)</f>
        <v>1953</v>
      </c>
      <c r="U418" s="43">
        <f>SUBTOTAL(9,U412:U417)</f>
        <v>0</v>
      </c>
      <c r="V418" s="43">
        <f>SUBTOTAL(9,V412:V417)</f>
        <v>1971</v>
      </c>
      <c r="W418" s="47"/>
      <c r="X418" s="52"/>
      <c r="Y418" s="56">
        <f>(T418+U418)/V418</f>
        <v>0.9908675799086758</v>
      </c>
    </row>
    <row r="419" spans="1:25" ht="15" customHeight="1" outlineLevel="2">
      <c r="A419" s="10" t="str">
        <f>VLOOKUP(D419,'Current OBD'!$B$6:$K$2185,4,0)</f>
        <v>Franklin</v>
      </c>
      <c r="B419" s="10" t="str">
        <f>VLOOKUP(D419,'Current OBD'!$B$6:$K$2185,3,0)</f>
        <v>11-056</v>
      </c>
      <c r="C419" s="9" t="str">
        <f>VLOOKUP(D419,'Current OBD'!$B$6:$K$2185,2,0)</f>
        <v>Kahlotus School District</v>
      </c>
      <c r="D419" s="24">
        <v>661525</v>
      </c>
      <c r="E419" s="9" t="str">
        <f>VLOOKUP(D419,'Current OBD'!$B$6:$K$2185,10,0)</f>
        <v>Kahlotus Elementary</v>
      </c>
      <c r="F419" s="11" t="str">
        <f>IF(VLOOKUP(D419,'Current OBD'!$B$6:$AK$2185,23,0)="Yes","PK"," ")</f>
        <v>PK</v>
      </c>
      <c r="G419" s="11" t="str">
        <f>IF(VLOOKUP(D419,'Current OBD'!$B$6:$AK$2185,24,0)="Yes","K"," ")</f>
        <v>K</v>
      </c>
      <c r="H419" s="11">
        <f>IF(VLOOKUP(D419,'Current OBD'!$B$6:$AK$2185,25,0)="Yes",1," ")</f>
        <v>1</v>
      </c>
      <c r="I419" s="11" t="str">
        <f>IF(VLOOKUP(D419,'Current OBD'!$B$6:$AK$2185,26,0)="Yes","2"," ")</f>
        <v>2</v>
      </c>
      <c r="J419" s="11" t="str">
        <f>IF(VLOOKUP(D419,'Current OBD'!$B$6:$AK$2185,27,0)="Yes","3"," ")</f>
        <v>3</v>
      </c>
      <c r="K419" s="11" t="str">
        <f>IF(VLOOKUP(D419,'Current OBD'!$B$6:$AK$2185,28,0)="Yes","4"," ")</f>
        <v>4</v>
      </c>
      <c r="L419" s="11" t="str">
        <f>IF(VLOOKUP(D419,'Current OBD'!$B$6:$AK$2185,29,0)="Yes","5"," ")</f>
        <v>5</v>
      </c>
      <c r="M419" s="11" t="str">
        <f>IF(VLOOKUP(D419,'Current OBD'!$B$6:$AK$2185,30,0)="Yes","6"," ")</f>
        <v>6</v>
      </c>
      <c r="N419" s="11" t="str">
        <f>IF(VLOOKUP(D419,'Current OBD'!$B$6:$AK$2185,31,0)="Yes","7"," ")</f>
        <v xml:space="preserve"> </v>
      </c>
      <c r="O419" s="11" t="str">
        <f>IF(VLOOKUP(D419,'Current OBD'!$B$6:$AK$2185,32,0)="Yes","8"," ")</f>
        <v xml:space="preserve"> </v>
      </c>
      <c r="P419" s="11" t="str">
        <f>IF(VLOOKUP(D419,'Current OBD'!$B$6:$AK$2185,33,0)="Yes","9"," ")</f>
        <v xml:space="preserve"> </v>
      </c>
      <c r="Q419" s="11" t="str">
        <f>IF(VLOOKUP(D419,'Current OBD'!$B$6:$AK$2185,34,0)="Yes","10"," ")</f>
        <v xml:space="preserve"> </v>
      </c>
      <c r="R419" s="11" t="str">
        <f>IF(VLOOKUP(D419,'Current OBD'!$B$6:$AK$2185,35,0)="Yes","11"," ")</f>
        <v xml:space="preserve"> </v>
      </c>
      <c r="S419" s="11" t="str">
        <f>IF(VLOOKUP(D419,'Current OBD'!$B$6:$AK$2185,36,0)="Yes","12"," ")</f>
        <v xml:space="preserve"> </v>
      </c>
      <c r="T419" s="13">
        <f>VLOOKUP(D419,Pivot!$B$4:$F$2181,2,0)</f>
        <v>33</v>
      </c>
      <c r="U419" s="13">
        <f>VLOOKUP(D419,Pivot!$B$4:$F$2181,3,0)</f>
        <v>0</v>
      </c>
      <c r="V419" s="13">
        <f>VLOOKUP(D419,Pivot!$B$4:$F$2181,4,0)</f>
        <v>33</v>
      </c>
      <c r="W419" s="46">
        <f>IFERROR(VLOOKUP(D419,Pivot!$B$4:$H$2181,5,0),"")</f>
        <v>1</v>
      </c>
      <c r="X419" s="51">
        <f>IFERROR(VLOOKUP(D419,Pivot!$B$4:$H$2181,6,0),"")</f>
        <v>0</v>
      </c>
      <c r="Y419" s="46">
        <f>IFERROR(VLOOKUP(D419,Pivot!$B$4:$H$2181,7,0),"")</f>
        <v>1</v>
      </c>
    </row>
    <row r="420" spans="1:25" ht="15" customHeight="1" outlineLevel="2">
      <c r="A420" s="10" t="str">
        <f>VLOOKUP(D420,'Current OBD'!$B$6:$K$2185,4,0)</f>
        <v>Franklin</v>
      </c>
      <c r="B420" s="10" t="str">
        <f>VLOOKUP(D420,'Current OBD'!$B$6:$K$2185,3,0)</f>
        <v>11-056</v>
      </c>
      <c r="C420" s="9" t="str">
        <f>VLOOKUP(D420,'Current OBD'!$B$6:$K$2185,2,0)</f>
        <v>Kahlotus School District</v>
      </c>
      <c r="D420" s="24">
        <v>661526</v>
      </c>
      <c r="E420" s="9" t="str">
        <f>VLOOKUP(D420,'Current OBD'!$B$6:$K$2185,10,0)</f>
        <v>Kahlotus Jr/Sr High</v>
      </c>
      <c r="F420" s="11" t="str">
        <f>IF(VLOOKUP(D420,'Current OBD'!$B$6:$AK$2185,23,0)="Yes","PK"," ")</f>
        <v xml:space="preserve"> </v>
      </c>
      <c r="G420" s="11" t="str">
        <f>IF(VLOOKUP(D420,'Current OBD'!$B$6:$AK$2185,24,0)="Yes","K"," ")</f>
        <v xml:space="preserve"> </v>
      </c>
      <c r="H420" s="11" t="str">
        <f>IF(VLOOKUP(D420,'Current OBD'!$B$6:$AK$2185,25,0)="Yes",1," ")</f>
        <v xml:space="preserve"> </v>
      </c>
      <c r="I420" s="11" t="str">
        <f>IF(VLOOKUP(D420,'Current OBD'!$B$6:$AK$2185,26,0)="Yes","2"," ")</f>
        <v xml:space="preserve"> </v>
      </c>
      <c r="J420" s="11" t="str">
        <f>IF(VLOOKUP(D420,'Current OBD'!$B$6:$AK$2185,27,0)="Yes","3"," ")</f>
        <v xml:space="preserve"> </v>
      </c>
      <c r="K420" s="11" t="str">
        <f>IF(VLOOKUP(D420,'Current OBD'!$B$6:$AK$2185,28,0)="Yes","4"," ")</f>
        <v xml:space="preserve"> </v>
      </c>
      <c r="L420" s="11" t="str">
        <f>IF(VLOOKUP(D420,'Current OBD'!$B$6:$AK$2185,29,0)="Yes","5"," ")</f>
        <v xml:space="preserve"> </v>
      </c>
      <c r="M420" s="11" t="str">
        <f>IF(VLOOKUP(D420,'Current OBD'!$B$6:$AK$2185,30,0)="Yes","6"," ")</f>
        <v xml:space="preserve"> </v>
      </c>
      <c r="N420" s="11" t="str">
        <f>IF(VLOOKUP(D420,'Current OBD'!$B$6:$AK$2185,31,0)="Yes","7"," ")</f>
        <v>7</v>
      </c>
      <c r="O420" s="11" t="str">
        <f>IF(VLOOKUP(D420,'Current OBD'!$B$6:$AK$2185,32,0)="Yes","8"," ")</f>
        <v>8</v>
      </c>
      <c r="P420" s="11" t="str">
        <f>IF(VLOOKUP(D420,'Current OBD'!$B$6:$AK$2185,33,0)="Yes","9"," ")</f>
        <v>9</v>
      </c>
      <c r="Q420" s="11" t="str">
        <f>IF(VLOOKUP(D420,'Current OBD'!$B$6:$AK$2185,34,0)="Yes","10"," ")</f>
        <v>10</v>
      </c>
      <c r="R420" s="11" t="str">
        <f>IF(VLOOKUP(D420,'Current OBD'!$B$6:$AK$2185,35,0)="Yes","11"," ")</f>
        <v>11</v>
      </c>
      <c r="S420" s="11" t="str">
        <f>IF(VLOOKUP(D420,'Current OBD'!$B$6:$AK$2185,36,0)="Yes","12"," ")</f>
        <v>12</v>
      </c>
      <c r="T420" s="13">
        <f>VLOOKUP(D420,Pivot!$B$4:$F$2181,2,0)</f>
        <v>13</v>
      </c>
      <c r="U420" s="13">
        <f>VLOOKUP(D420,Pivot!$B$4:$F$2181,3,0)</f>
        <v>0</v>
      </c>
      <c r="V420" s="13">
        <f>VLOOKUP(D420,Pivot!$B$4:$F$2181,4,0)</f>
        <v>20</v>
      </c>
      <c r="W420" s="46">
        <f>IFERROR(VLOOKUP(D420,Pivot!$B$4:$H$2181,5,0),"")</f>
        <v>0.65</v>
      </c>
      <c r="X420" s="51">
        <f>IFERROR(VLOOKUP(D420,Pivot!$B$4:$H$2181,6,0),"")</f>
        <v>0</v>
      </c>
      <c r="Y420" s="46">
        <f>IFERROR(VLOOKUP(D420,Pivot!$B$4:$H$2181,7,0),"")</f>
        <v>0.65</v>
      </c>
    </row>
    <row r="421" spans="1:25" ht="15" customHeight="1" outlineLevel="1">
      <c r="A421" s="27"/>
      <c r="B421" s="27"/>
      <c r="C421" s="30" t="s">
        <v>5676</v>
      </c>
      <c r="D421" s="27"/>
      <c r="E421" s="26"/>
      <c r="F421" s="29"/>
      <c r="G421" s="29"/>
      <c r="H421" s="29"/>
      <c r="I421" s="29"/>
      <c r="J421" s="29"/>
      <c r="K421" s="29"/>
      <c r="L421" s="29"/>
      <c r="M421" s="29"/>
      <c r="N421" s="29"/>
      <c r="O421" s="29"/>
      <c r="P421" s="29"/>
      <c r="Q421" s="29"/>
      <c r="R421" s="29"/>
      <c r="S421" s="29"/>
      <c r="T421" s="43">
        <f>SUBTOTAL(9,T419:T420)</f>
        <v>46</v>
      </c>
      <c r="U421" s="43">
        <f>SUBTOTAL(9,U419:U420)</f>
        <v>0</v>
      </c>
      <c r="V421" s="43">
        <f>SUBTOTAL(9,V419:V420)</f>
        <v>53</v>
      </c>
      <c r="W421" s="47"/>
      <c r="X421" s="52"/>
      <c r="Y421" s="56">
        <f>(T421+U421)/V421</f>
        <v>0.86792452830188682</v>
      </c>
    </row>
    <row r="422" spans="1:25" ht="15" customHeight="1" outlineLevel="2">
      <c r="A422" s="10" t="str">
        <f>VLOOKUP(D422,'Current OBD'!$B$6:$K$2185,4,0)</f>
        <v>Garfield</v>
      </c>
      <c r="B422" s="10" t="str">
        <f>VLOOKUP(D422,'Current OBD'!$B$6:$K$2185,3,0)</f>
        <v>12-110</v>
      </c>
      <c r="C422" s="9" t="str">
        <f>VLOOKUP(D422,'Current OBD'!$B$6:$K$2185,2,0)</f>
        <v>Pomeroy School District</v>
      </c>
      <c r="D422" s="24">
        <v>660289</v>
      </c>
      <c r="E422" s="9" t="str">
        <f>VLOOKUP(D422,'Current OBD'!$B$6:$K$2185,10,0)</f>
        <v>Pomeroy Elementary School</v>
      </c>
      <c r="F422" s="11" t="str">
        <f>IF(VLOOKUP(D422,'Current OBD'!$B$6:$AK$2185,23,0)="Yes","PK"," ")</f>
        <v>PK</v>
      </c>
      <c r="G422" s="11" t="str">
        <f>IF(VLOOKUP(D422,'Current OBD'!$B$6:$AK$2185,24,0)="Yes","K"," ")</f>
        <v>K</v>
      </c>
      <c r="H422" s="11">
        <f>IF(VLOOKUP(D422,'Current OBD'!$B$6:$AK$2185,25,0)="Yes",1," ")</f>
        <v>1</v>
      </c>
      <c r="I422" s="11" t="str">
        <f>IF(VLOOKUP(D422,'Current OBD'!$B$6:$AK$2185,26,0)="Yes","2"," ")</f>
        <v>2</v>
      </c>
      <c r="J422" s="11" t="str">
        <f>IF(VLOOKUP(D422,'Current OBD'!$B$6:$AK$2185,27,0)="Yes","3"," ")</f>
        <v>3</v>
      </c>
      <c r="K422" s="11" t="str">
        <f>IF(VLOOKUP(D422,'Current OBD'!$B$6:$AK$2185,28,0)="Yes","4"," ")</f>
        <v>4</v>
      </c>
      <c r="L422" s="11" t="str">
        <f>IF(VLOOKUP(D422,'Current OBD'!$B$6:$AK$2185,29,0)="Yes","5"," ")</f>
        <v>5</v>
      </c>
      <c r="M422" s="11" t="str">
        <f>IF(VLOOKUP(D422,'Current OBD'!$B$6:$AK$2185,30,0)="Yes","6"," ")</f>
        <v>6</v>
      </c>
      <c r="N422" s="11" t="str">
        <f>IF(VLOOKUP(D422,'Current OBD'!$B$6:$AK$2185,31,0)="Yes","7"," ")</f>
        <v xml:space="preserve"> </v>
      </c>
      <c r="O422" s="11" t="str">
        <f>IF(VLOOKUP(D422,'Current OBD'!$B$6:$AK$2185,32,0)="Yes","8"," ")</f>
        <v xml:space="preserve"> </v>
      </c>
      <c r="P422" s="11" t="str">
        <f>IF(VLOOKUP(D422,'Current OBD'!$B$6:$AK$2185,33,0)="Yes","9"," ")</f>
        <v xml:space="preserve"> </v>
      </c>
      <c r="Q422" s="11" t="str">
        <f>IF(VLOOKUP(D422,'Current OBD'!$B$6:$AK$2185,34,0)="Yes","10"," ")</f>
        <v xml:space="preserve"> </v>
      </c>
      <c r="R422" s="11" t="str">
        <f>IF(VLOOKUP(D422,'Current OBD'!$B$6:$AK$2185,35,0)="Yes","11"," ")</f>
        <v xml:space="preserve"> </v>
      </c>
      <c r="S422" s="11" t="str">
        <f>IF(VLOOKUP(D422,'Current OBD'!$B$6:$AK$2185,36,0)="Yes","12"," ")</f>
        <v xml:space="preserve"> </v>
      </c>
      <c r="T422" s="13">
        <f>VLOOKUP(D422,Pivot!$B$4:$F$2181,2,0)</f>
        <v>127</v>
      </c>
      <c r="U422" s="13">
        <f>VLOOKUP(D422,Pivot!$B$4:$F$2181,3,0)</f>
        <v>0</v>
      </c>
      <c r="V422" s="13">
        <f>VLOOKUP(D422,Pivot!$B$4:$F$2181,4,0)</f>
        <v>208</v>
      </c>
      <c r="W422" s="46">
        <f>IFERROR(VLOOKUP(D422,Pivot!$B$4:$H$2181,5,0),"")</f>
        <v>0.61060000000000003</v>
      </c>
      <c r="X422" s="51">
        <f>IFERROR(VLOOKUP(D422,Pivot!$B$4:$H$2181,6,0),"")</f>
        <v>0</v>
      </c>
      <c r="Y422" s="46">
        <f>IFERROR(VLOOKUP(D422,Pivot!$B$4:$H$2181,7,0),"")</f>
        <v>0.61060000000000003</v>
      </c>
    </row>
    <row r="423" spans="1:25" ht="15" customHeight="1" outlineLevel="2">
      <c r="A423" s="10" t="str">
        <f>VLOOKUP(D423,'Current OBD'!$B$6:$K$2185,4,0)</f>
        <v>Garfield</v>
      </c>
      <c r="B423" s="10" t="str">
        <f>VLOOKUP(D423,'Current OBD'!$B$6:$K$2185,3,0)</f>
        <v>12-110</v>
      </c>
      <c r="C423" s="9" t="str">
        <f>VLOOKUP(D423,'Current OBD'!$B$6:$K$2185,2,0)</f>
        <v>Pomeroy School District</v>
      </c>
      <c r="D423" s="24">
        <v>663969</v>
      </c>
      <c r="E423" s="9" t="str">
        <f>VLOOKUP(D423,'Current OBD'!$B$6:$K$2185,10,0)</f>
        <v>Pomeroy Junior-Senior High School</v>
      </c>
      <c r="F423" s="11" t="str">
        <f>IF(VLOOKUP(D423,'Current OBD'!$B$6:$AK$2185,23,0)="Yes","PK"," ")</f>
        <v xml:space="preserve"> </v>
      </c>
      <c r="G423" s="11" t="str">
        <f>IF(VLOOKUP(D423,'Current OBD'!$B$6:$AK$2185,24,0)="Yes","K"," ")</f>
        <v xml:space="preserve"> </v>
      </c>
      <c r="H423" s="11" t="str">
        <f>IF(VLOOKUP(D423,'Current OBD'!$B$6:$AK$2185,25,0)="Yes",1," ")</f>
        <v xml:space="preserve"> </v>
      </c>
      <c r="I423" s="11" t="str">
        <f>IF(VLOOKUP(D423,'Current OBD'!$B$6:$AK$2185,26,0)="Yes","2"," ")</f>
        <v xml:space="preserve"> </v>
      </c>
      <c r="J423" s="11" t="str">
        <f>IF(VLOOKUP(D423,'Current OBD'!$B$6:$AK$2185,27,0)="Yes","3"," ")</f>
        <v xml:space="preserve"> </v>
      </c>
      <c r="K423" s="11" t="str">
        <f>IF(VLOOKUP(D423,'Current OBD'!$B$6:$AK$2185,28,0)="Yes","4"," ")</f>
        <v xml:space="preserve"> </v>
      </c>
      <c r="L423" s="11" t="str">
        <f>IF(VLOOKUP(D423,'Current OBD'!$B$6:$AK$2185,29,0)="Yes","5"," ")</f>
        <v xml:space="preserve"> </v>
      </c>
      <c r="M423" s="11" t="str">
        <f>IF(VLOOKUP(D423,'Current OBD'!$B$6:$AK$2185,30,0)="Yes","6"," ")</f>
        <v xml:space="preserve"> </v>
      </c>
      <c r="N423" s="11" t="str">
        <f>IF(VLOOKUP(D423,'Current OBD'!$B$6:$AK$2185,31,0)="Yes","7"," ")</f>
        <v>7</v>
      </c>
      <c r="O423" s="11" t="str">
        <f>IF(VLOOKUP(D423,'Current OBD'!$B$6:$AK$2185,32,0)="Yes","8"," ")</f>
        <v>8</v>
      </c>
      <c r="P423" s="11" t="str">
        <f>IF(VLOOKUP(D423,'Current OBD'!$B$6:$AK$2185,33,0)="Yes","9"," ")</f>
        <v>9</v>
      </c>
      <c r="Q423" s="11" t="str">
        <f>IF(VLOOKUP(D423,'Current OBD'!$B$6:$AK$2185,34,0)="Yes","10"," ")</f>
        <v>10</v>
      </c>
      <c r="R423" s="11" t="str">
        <f>IF(VLOOKUP(D423,'Current OBD'!$B$6:$AK$2185,35,0)="Yes","11"," ")</f>
        <v>11</v>
      </c>
      <c r="S423" s="11" t="str">
        <f>IF(VLOOKUP(D423,'Current OBD'!$B$6:$AK$2185,36,0)="Yes","12"," ")</f>
        <v>12</v>
      </c>
      <c r="T423" s="13">
        <f>VLOOKUP(D423,Pivot!$B$4:$F$2181,2,0)</f>
        <v>99</v>
      </c>
      <c r="U423" s="13">
        <f>VLOOKUP(D423,Pivot!$B$4:$F$2181,3,0)</f>
        <v>0</v>
      </c>
      <c r="V423" s="13">
        <f>VLOOKUP(D423,Pivot!$B$4:$F$2181,4,0)</f>
        <v>139</v>
      </c>
      <c r="W423" s="46">
        <f>IFERROR(VLOOKUP(D423,Pivot!$B$4:$H$2181,5,0),"")</f>
        <v>0.71220000000000006</v>
      </c>
      <c r="X423" s="51">
        <f>IFERROR(VLOOKUP(D423,Pivot!$B$4:$H$2181,6,0),"")</f>
        <v>0</v>
      </c>
      <c r="Y423" s="46">
        <f>IFERROR(VLOOKUP(D423,Pivot!$B$4:$H$2181,7,0),"")</f>
        <v>0.71220000000000006</v>
      </c>
    </row>
    <row r="424" spans="1:25" ht="15" customHeight="1" outlineLevel="1">
      <c r="A424" s="27"/>
      <c r="B424" s="27"/>
      <c r="C424" s="30" t="s">
        <v>5677</v>
      </c>
      <c r="D424" s="27"/>
      <c r="E424" s="26"/>
      <c r="F424" s="29"/>
      <c r="G424" s="29"/>
      <c r="H424" s="29"/>
      <c r="I424" s="29"/>
      <c r="J424" s="29"/>
      <c r="K424" s="29"/>
      <c r="L424" s="29"/>
      <c r="M424" s="29"/>
      <c r="N424" s="29"/>
      <c r="O424" s="29"/>
      <c r="P424" s="29"/>
      <c r="Q424" s="29"/>
      <c r="R424" s="29"/>
      <c r="S424" s="29"/>
      <c r="T424" s="43">
        <f>SUBTOTAL(9,T422:T423)</f>
        <v>226</v>
      </c>
      <c r="U424" s="43">
        <f>SUBTOTAL(9,U422:U423)</f>
        <v>0</v>
      </c>
      <c r="V424" s="43">
        <f>SUBTOTAL(9,V422:V423)</f>
        <v>347</v>
      </c>
      <c r="W424" s="47"/>
      <c r="X424" s="52"/>
      <c r="Y424" s="56">
        <f>(T424+U424)/V424</f>
        <v>0.65129682997118155</v>
      </c>
    </row>
    <row r="425" spans="1:25" ht="15" customHeight="1" outlineLevel="2">
      <c r="A425" s="10" t="str">
        <f>VLOOKUP(D425,'Current OBD'!$B$6:$K$2185,4,0)</f>
        <v>Grant</v>
      </c>
      <c r="B425" s="10" t="str">
        <f>VLOOKUP(D425,'Current OBD'!$B$6:$K$2185,3,0)</f>
        <v>13-073</v>
      </c>
      <c r="C425" s="9" t="str">
        <f>VLOOKUP(D425,'Current OBD'!$B$6:$K$2185,2,0)</f>
        <v>Wahluke School District</v>
      </c>
      <c r="D425" s="24">
        <v>664615</v>
      </c>
      <c r="E425" s="9" t="str">
        <f>VLOOKUP(D425,'Current OBD'!$B$6:$K$2185,10,0)</f>
        <v>Mattawa Elementary School</v>
      </c>
      <c r="F425" s="11" t="str">
        <f>IF(VLOOKUP(D425,'Current OBD'!$B$6:$AK$2185,23,0)="Yes","PK"," ")</f>
        <v>PK</v>
      </c>
      <c r="G425" s="11" t="str">
        <f>IF(VLOOKUP(D425,'Current OBD'!$B$6:$AK$2185,24,0)="Yes","K"," ")</f>
        <v>K</v>
      </c>
      <c r="H425" s="11">
        <f>IF(VLOOKUP(D425,'Current OBD'!$B$6:$AK$2185,25,0)="Yes",1," ")</f>
        <v>1</v>
      </c>
      <c r="I425" s="11" t="str">
        <f>IF(VLOOKUP(D425,'Current OBD'!$B$6:$AK$2185,26,0)="Yes","2"," ")</f>
        <v>2</v>
      </c>
      <c r="J425" s="11" t="str">
        <f>IF(VLOOKUP(D425,'Current OBD'!$B$6:$AK$2185,27,0)="Yes","3"," ")</f>
        <v>3</v>
      </c>
      <c r="K425" s="11" t="str">
        <f>IF(VLOOKUP(D425,'Current OBD'!$B$6:$AK$2185,28,0)="Yes","4"," ")</f>
        <v>4</v>
      </c>
      <c r="L425" s="11" t="str">
        <f>IF(VLOOKUP(D425,'Current OBD'!$B$6:$AK$2185,29,0)="Yes","5"," ")</f>
        <v>5</v>
      </c>
      <c r="M425" s="11" t="str">
        <f>IF(VLOOKUP(D425,'Current OBD'!$B$6:$AK$2185,30,0)="Yes","6"," ")</f>
        <v xml:space="preserve"> </v>
      </c>
      <c r="N425" s="11" t="str">
        <f>IF(VLOOKUP(D425,'Current OBD'!$B$6:$AK$2185,31,0)="Yes","7"," ")</f>
        <v xml:space="preserve"> </v>
      </c>
      <c r="O425" s="11" t="str">
        <f>IF(VLOOKUP(D425,'Current OBD'!$B$6:$AK$2185,32,0)="Yes","8"," ")</f>
        <v xml:space="preserve"> </v>
      </c>
      <c r="P425" s="11" t="str">
        <f>IF(VLOOKUP(D425,'Current OBD'!$B$6:$AK$2185,33,0)="Yes","9"," ")</f>
        <v xml:space="preserve"> </v>
      </c>
      <c r="Q425" s="11" t="str">
        <f>IF(VLOOKUP(D425,'Current OBD'!$B$6:$AK$2185,34,0)="Yes","10"," ")</f>
        <v xml:space="preserve"> </v>
      </c>
      <c r="R425" s="11" t="str">
        <f>IF(VLOOKUP(D425,'Current OBD'!$B$6:$AK$2185,35,0)="Yes","11"," ")</f>
        <v xml:space="preserve"> </v>
      </c>
      <c r="S425" s="11" t="str">
        <f>IF(VLOOKUP(D425,'Current OBD'!$B$6:$AK$2185,36,0)="Yes","12"," ")</f>
        <v xml:space="preserve"> </v>
      </c>
      <c r="T425" s="13">
        <f>VLOOKUP(D425,Pivot!$B$4:$F$2181,2,0)</f>
        <v>477</v>
      </c>
      <c r="U425" s="13">
        <f>VLOOKUP(D425,Pivot!$B$4:$F$2181,3,0)</f>
        <v>0</v>
      </c>
      <c r="V425" s="13">
        <f>VLOOKUP(D425,Pivot!$B$4:$F$2181,4,0)</f>
        <v>477</v>
      </c>
      <c r="W425" s="46">
        <f>IFERROR(VLOOKUP(D425,Pivot!$B$4:$H$2181,5,0),"")</f>
        <v>1</v>
      </c>
      <c r="X425" s="51">
        <f>IFERROR(VLOOKUP(D425,Pivot!$B$4:$H$2181,6,0),"")</f>
        <v>0</v>
      </c>
      <c r="Y425" s="46">
        <f>IFERROR(VLOOKUP(D425,Pivot!$B$4:$H$2181,7,0),"")</f>
        <v>1</v>
      </c>
    </row>
    <row r="426" spans="1:25" ht="15" customHeight="1" outlineLevel="2">
      <c r="A426" s="10" t="str">
        <f>VLOOKUP(D426,'Current OBD'!$B$6:$K$2185,4,0)</f>
        <v>Grant</v>
      </c>
      <c r="B426" s="10" t="str">
        <f>VLOOKUP(D426,'Current OBD'!$B$6:$K$2185,3,0)</f>
        <v>13-073</v>
      </c>
      <c r="C426" s="9" t="str">
        <f>VLOOKUP(D426,'Current OBD'!$B$6:$K$2185,2,0)</f>
        <v>Wahluke School District</v>
      </c>
      <c r="D426" s="24">
        <v>664400</v>
      </c>
      <c r="E426" s="9" t="str">
        <f>VLOOKUP(D426,'Current OBD'!$B$6:$K$2185,10,0)</f>
        <v>Morris Schott Elementary School</v>
      </c>
      <c r="F426" s="11" t="str">
        <f>IF(VLOOKUP(D426,'Current OBD'!$B$6:$AK$2185,23,0)="Yes","PK"," ")</f>
        <v xml:space="preserve"> </v>
      </c>
      <c r="G426" s="11" t="str">
        <f>IF(VLOOKUP(D426,'Current OBD'!$B$6:$AK$2185,24,0)="Yes","K"," ")</f>
        <v>K</v>
      </c>
      <c r="H426" s="11">
        <f>IF(VLOOKUP(D426,'Current OBD'!$B$6:$AK$2185,25,0)="Yes",1," ")</f>
        <v>1</v>
      </c>
      <c r="I426" s="11" t="str">
        <f>IF(VLOOKUP(D426,'Current OBD'!$B$6:$AK$2185,26,0)="Yes","2"," ")</f>
        <v>2</v>
      </c>
      <c r="J426" s="11" t="str">
        <f>IF(VLOOKUP(D426,'Current OBD'!$B$6:$AK$2185,27,0)="Yes","3"," ")</f>
        <v>3</v>
      </c>
      <c r="K426" s="11" t="str">
        <f>IF(VLOOKUP(D426,'Current OBD'!$B$6:$AK$2185,28,0)="Yes","4"," ")</f>
        <v>4</v>
      </c>
      <c r="L426" s="11" t="str">
        <f>IF(VLOOKUP(D426,'Current OBD'!$B$6:$AK$2185,29,0)="Yes","5"," ")</f>
        <v>5</v>
      </c>
      <c r="M426" s="11" t="str">
        <f>IF(VLOOKUP(D426,'Current OBD'!$B$6:$AK$2185,30,0)="Yes","6"," ")</f>
        <v xml:space="preserve"> </v>
      </c>
      <c r="N426" s="11" t="str">
        <f>IF(VLOOKUP(D426,'Current OBD'!$B$6:$AK$2185,31,0)="Yes","7"," ")</f>
        <v xml:space="preserve"> </v>
      </c>
      <c r="O426" s="11" t="str">
        <f>IF(VLOOKUP(D426,'Current OBD'!$B$6:$AK$2185,32,0)="Yes","8"," ")</f>
        <v xml:space="preserve"> </v>
      </c>
      <c r="P426" s="11" t="str">
        <f>IF(VLOOKUP(D426,'Current OBD'!$B$6:$AK$2185,33,0)="Yes","9"," ")</f>
        <v xml:space="preserve"> </v>
      </c>
      <c r="Q426" s="11" t="str">
        <f>IF(VLOOKUP(D426,'Current OBD'!$B$6:$AK$2185,34,0)="Yes","10"," ")</f>
        <v xml:space="preserve"> </v>
      </c>
      <c r="R426" s="11" t="str">
        <f>IF(VLOOKUP(D426,'Current OBD'!$B$6:$AK$2185,35,0)="Yes","11"," ")</f>
        <v xml:space="preserve"> </v>
      </c>
      <c r="S426" s="11" t="str">
        <f>IF(VLOOKUP(D426,'Current OBD'!$B$6:$AK$2185,36,0)="Yes","12"," ")</f>
        <v xml:space="preserve"> </v>
      </c>
      <c r="T426" s="13">
        <f>VLOOKUP(D426,Pivot!$B$4:$F$2181,2,0)</f>
        <v>243</v>
      </c>
      <c r="U426" s="13">
        <f>VLOOKUP(D426,Pivot!$B$4:$F$2181,3,0)</f>
        <v>0</v>
      </c>
      <c r="V426" s="13">
        <f>VLOOKUP(D426,Pivot!$B$4:$F$2181,4,0)</f>
        <v>243</v>
      </c>
      <c r="W426" s="46">
        <f>IFERROR(VLOOKUP(D426,Pivot!$B$4:$H$2181,5,0),"")</f>
        <v>1</v>
      </c>
      <c r="X426" s="51">
        <f>IFERROR(VLOOKUP(D426,Pivot!$B$4:$H$2181,6,0),"")</f>
        <v>0</v>
      </c>
      <c r="Y426" s="46">
        <f>IFERROR(VLOOKUP(D426,Pivot!$B$4:$H$2181,7,0),"")</f>
        <v>1</v>
      </c>
    </row>
    <row r="427" spans="1:25" ht="15" customHeight="1" outlineLevel="2">
      <c r="A427" s="10" t="str">
        <f>VLOOKUP(D427,'Current OBD'!$B$6:$K$2185,4,0)</f>
        <v>Grant</v>
      </c>
      <c r="B427" s="10" t="str">
        <f>VLOOKUP(D427,'Current OBD'!$B$6:$K$2185,3,0)</f>
        <v>13-073</v>
      </c>
      <c r="C427" s="9" t="str">
        <f>VLOOKUP(D427,'Current OBD'!$B$6:$K$2185,2,0)</f>
        <v>Wahluke School District</v>
      </c>
      <c r="D427" s="24">
        <v>661528</v>
      </c>
      <c r="E427" s="9" t="str">
        <f>VLOOKUP(D427,'Current OBD'!$B$6:$K$2185,10,0)</f>
        <v>Saddle Mountain Elementary School</v>
      </c>
      <c r="F427" s="11" t="str">
        <f>IF(VLOOKUP(D427,'Current OBD'!$B$6:$AK$2185,23,0)="Yes","PK"," ")</f>
        <v>PK</v>
      </c>
      <c r="G427" s="11" t="str">
        <f>IF(VLOOKUP(D427,'Current OBD'!$B$6:$AK$2185,24,0)="Yes","K"," ")</f>
        <v>K</v>
      </c>
      <c r="H427" s="11">
        <f>IF(VLOOKUP(D427,'Current OBD'!$B$6:$AK$2185,25,0)="Yes",1," ")</f>
        <v>1</v>
      </c>
      <c r="I427" s="11" t="str">
        <f>IF(VLOOKUP(D427,'Current OBD'!$B$6:$AK$2185,26,0)="Yes","2"," ")</f>
        <v>2</v>
      </c>
      <c r="J427" s="11" t="str">
        <f>IF(VLOOKUP(D427,'Current OBD'!$B$6:$AK$2185,27,0)="Yes","3"," ")</f>
        <v>3</v>
      </c>
      <c r="K427" s="11" t="str">
        <f>IF(VLOOKUP(D427,'Current OBD'!$B$6:$AK$2185,28,0)="Yes","4"," ")</f>
        <v>4</v>
      </c>
      <c r="L427" s="11" t="str">
        <f>IF(VLOOKUP(D427,'Current OBD'!$B$6:$AK$2185,29,0)="Yes","5"," ")</f>
        <v>5</v>
      </c>
      <c r="M427" s="11" t="str">
        <f>IF(VLOOKUP(D427,'Current OBD'!$B$6:$AK$2185,30,0)="Yes","6"," ")</f>
        <v xml:space="preserve"> </v>
      </c>
      <c r="N427" s="11" t="str">
        <f>IF(VLOOKUP(D427,'Current OBD'!$B$6:$AK$2185,31,0)="Yes","7"," ")</f>
        <v xml:space="preserve"> </v>
      </c>
      <c r="O427" s="11" t="str">
        <f>IF(VLOOKUP(D427,'Current OBD'!$B$6:$AK$2185,32,0)="Yes","8"," ")</f>
        <v xml:space="preserve"> </v>
      </c>
      <c r="P427" s="11" t="str">
        <f>IF(VLOOKUP(D427,'Current OBD'!$B$6:$AK$2185,33,0)="Yes","9"," ")</f>
        <v xml:space="preserve"> </v>
      </c>
      <c r="Q427" s="11" t="str">
        <f>IF(VLOOKUP(D427,'Current OBD'!$B$6:$AK$2185,34,0)="Yes","10"," ")</f>
        <v xml:space="preserve"> </v>
      </c>
      <c r="R427" s="11" t="str">
        <f>IF(VLOOKUP(D427,'Current OBD'!$B$6:$AK$2185,35,0)="Yes","11"," ")</f>
        <v xml:space="preserve"> </v>
      </c>
      <c r="S427" s="11" t="str">
        <f>IF(VLOOKUP(D427,'Current OBD'!$B$6:$AK$2185,36,0)="Yes","12"," ")</f>
        <v xml:space="preserve"> </v>
      </c>
      <c r="T427" s="13">
        <f>VLOOKUP(D427,Pivot!$B$4:$F$2181,2,0)</f>
        <v>406</v>
      </c>
      <c r="U427" s="13">
        <f>VLOOKUP(D427,Pivot!$B$4:$F$2181,3,0)</f>
        <v>0</v>
      </c>
      <c r="V427" s="13">
        <f>VLOOKUP(D427,Pivot!$B$4:$F$2181,4,0)</f>
        <v>406</v>
      </c>
      <c r="W427" s="46">
        <f>IFERROR(VLOOKUP(D427,Pivot!$B$4:$H$2181,5,0),"")</f>
        <v>1</v>
      </c>
      <c r="X427" s="51">
        <f>IFERROR(VLOOKUP(D427,Pivot!$B$4:$H$2181,6,0),"")</f>
        <v>0</v>
      </c>
      <c r="Y427" s="46">
        <f>IFERROR(VLOOKUP(D427,Pivot!$B$4:$H$2181,7,0),"")</f>
        <v>1</v>
      </c>
    </row>
    <row r="428" spans="1:25" ht="15" customHeight="1" outlineLevel="2">
      <c r="A428" s="10" t="str">
        <f>VLOOKUP(D428,'Current OBD'!$B$6:$K$2185,4,0)</f>
        <v>Grant</v>
      </c>
      <c r="B428" s="10" t="str">
        <f>VLOOKUP(D428,'Current OBD'!$B$6:$K$2185,3,0)</f>
        <v>13-073</v>
      </c>
      <c r="C428" s="9" t="str">
        <f>VLOOKUP(D428,'Current OBD'!$B$6:$K$2185,2,0)</f>
        <v>Wahluke School District</v>
      </c>
      <c r="D428" s="24">
        <v>664874</v>
      </c>
      <c r="E428" s="9" t="str">
        <f>VLOOKUP(D428,'Current OBD'!$B$6:$K$2185,10,0)</f>
        <v>Wahluke High School</v>
      </c>
      <c r="F428" s="11" t="str">
        <f>IF(VLOOKUP(D428,'Current OBD'!$B$6:$AK$2185,23,0)="Yes","PK"," ")</f>
        <v xml:space="preserve"> </v>
      </c>
      <c r="G428" s="11" t="str">
        <f>IF(VLOOKUP(D428,'Current OBD'!$B$6:$AK$2185,24,0)="Yes","K"," ")</f>
        <v xml:space="preserve"> </v>
      </c>
      <c r="H428" s="11" t="str">
        <f>IF(VLOOKUP(D428,'Current OBD'!$B$6:$AK$2185,25,0)="Yes",1," ")</f>
        <v xml:space="preserve"> </v>
      </c>
      <c r="I428" s="11" t="str">
        <f>IF(VLOOKUP(D428,'Current OBD'!$B$6:$AK$2185,26,0)="Yes","2"," ")</f>
        <v xml:space="preserve"> </v>
      </c>
      <c r="J428" s="11" t="str">
        <f>IF(VLOOKUP(D428,'Current OBD'!$B$6:$AK$2185,27,0)="Yes","3"," ")</f>
        <v xml:space="preserve"> </v>
      </c>
      <c r="K428" s="11" t="str">
        <f>IF(VLOOKUP(D428,'Current OBD'!$B$6:$AK$2185,28,0)="Yes","4"," ")</f>
        <v xml:space="preserve"> </v>
      </c>
      <c r="L428" s="11" t="str">
        <f>IF(VLOOKUP(D428,'Current OBD'!$B$6:$AK$2185,29,0)="Yes","5"," ")</f>
        <v xml:space="preserve"> </v>
      </c>
      <c r="M428" s="11" t="str">
        <f>IF(VLOOKUP(D428,'Current OBD'!$B$6:$AK$2185,30,0)="Yes","6"," ")</f>
        <v xml:space="preserve"> </v>
      </c>
      <c r="N428" s="11" t="str">
        <f>IF(VLOOKUP(D428,'Current OBD'!$B$6:$AK$2185,31,0)="Yes","7"," ")</f>
        <v xml:space="preserve"> </v>
      </c>
      <c r="O428" s="11" t="str">
        <f>IF(VLOOKUP(D428,'Current OBD'!$B$6:$AK$2185,32,0)="Yes","8"," ")</f>
        <v xml:space="preserve"> </v>
      </c>
      <c r="P428" s="11" t="str">
        <f>IF(VLOOKUP(D428,'Current OBD'!$B$6:$AK$2185,33,0)="Yes","9"," ")</f>
        <v>9</v>
      </c>
      <c r="Q428" s="11" t="str">
        <f>IF(VLOOKUP(D428,'Current OBD'!$B$6:$AK$2185,34,0)="Yes","10"," ")</f>
        <v>10</v>
      </c>
      <c r="R428" s="11" t="str">
        <f>IF(VLOOKUP(D428,'Current OBD'!$B$6:$AK$2185,35,0)="Yes","11"," ")</f>
        <v>11</v>
      </c>
      <c r="S428" s="11" t="str">
        <f>IF(VLOOKUP(D428,'Current OBD'!$B$6:$AK$2185,36,0)="Yes","12"," ")</f>
        <v>12</v>
      </c>
      <c r="T428" s="13">
        <f>VLOOKUP(D428,Pivot!$B$4:$F$2181,2,0)</f>
        <v>839</v>
      </c>
      <c r="U428" s="13">
        <f>VLOOKUP(D428,Pivot!$B$4:$F$2181,3,0)</f>
        <v>0</v>
      </c>
      <c r="V428" s="13">
        <f>VLOOKUP(D428,Pivot!$B$4:$F$2181,4,0)</f>
        <v>839</v>
      </c>
      <c r="W428" s="46">
        <f>IFERROR(VLOOKUP(D428,Pivot!$B$4:$H$2181,5,0),"")</f>
        <v>1</v>
      </c>
      <c r="X428" s="51">
        <f>IFERROR(VLOOKUP(D428,Pivot!$B$4:$H$2181,6,0),"")</f>
        <v>0</v>
      </c>
      <c r="Y428" s="46">
        <f>IFERROR(VLOOKUP(D428,Pivot!$B$4:$H$2181,7,0),"")</f>
        <v>1</v>
      </c>
    </row>
    <row r="429" spans="1:25" ht="15" customHeight="1" outlineLevel="2">
      <c r="A429" s="10" t="str">
        <f>VLOOKUP(D429,'Current OBD'!$B$6:$K$2185,4,0)</f>
        <v>Grant</v>
      </c>
      <c r="B429" s="10" t="str">
        <f>VLOOKUP(D429,'Current OBD'!$B$6:$K$2185,3,0)</f>
        <v>13-073</v>
      </c>
      <c r="C429" s="9" t="str">
        <f>VLOOKUP(D429,'Current OBD'!$B$6:$K$2185,2,0)</f>
        <v>Wahluke School District</v>
      </c>
      <c r="D429" s="24">
        <v>664156</v>
      </c>
      <c r="E429" s="9" t="str">
        <f>VLOOKUP(D429,'Current OBD'!$B$6:$K$2185,10,0)</f>
        <v>Wahluke Junior High School</v>
      </c>
      <c r="F429" s="11" t="str">
        <f>IF(VLOOKUP(D429,'Current OBD'!$B$6:$AK$2185,23,0)="Yes","PK"," ")</f>
        <v xml:space="preserve"> </v>
      </c>
      <c r="G429" s="11" t="str">
        <f>IF(VLOOKUP(D429,'Current OBD'!$B$6:$AK$2185,24,0)="Yes","K"," ")</f>
        <v xml:space="preserve"> </v>
      </c>
      <c r="H429" s="11" t="str">
        <f>IF(VLOOKUP(D429,'Current OBD'!$B$6:$AK$2185,25,0)="Yes",1," ")</f>
        <v xml:space="preserve"> </v>
      </c>
      <c r="I429" s="11" t="str">
        <f>IF(VLOOKUP(D429,'Current OBD'!$B$6:$AK$2185,26,0)="Yes","2"," ")</f>
        <v xml:space="preserve"> </v>
      </c>
      <c r="J429" s="11" t="str">
        <f>IF(VLOOKUP(D429,'Current OBD'!$B$6:$AK$2185,27,0)="Yes","3"," ")</f>
        <v xml:space="preserve"> </v>
      </c>
      <c r="K429" s="11" t="str">
        <f>IF(VLOOKUP(D429,'Current OBD'!$B$6:$AK$2185,28,0)="Yes","4"," ")</f>
        <v xml:space="preserve"> </v>
      </c>
      <c r="L429" s="11" t="str">
        <f>IF(VLOOKUP(D429,'Current OBD'!$B$6:$AK$2185,29,0)="Yes","5"," ")</f>
        <v xml:space="preserve"> </v>
      </c>
      <c r="M429" s="11" t="str">
        <f>IF(VLOOKUP(D429,'Current OBD'!$B$6:$AK$2185,30,0)="Yes","6"," ")</f>
        <v>6</v>
      </c>
      <c r="N429" s="11" t="str">
        <f>IF(VLOOKUP(D429,'Current OBD'!$B$6:$AK$2185,31,0)="Yes","7"," ")</f>
        <v>7</v>
      </c>
      <c r="O429" s="11" t="str">
        <f>IF(VLOOKUP(D429,'Current OBD'!$B$6:$AK$2185,32,0)="Yes","8"," ")</f>
        <v>8</v>
      </c>
      <c r="P429" s="11" t="str">
        <f>IF(VLOOKUP(D429,'Current OBD'!$B$6:$AK$2185,33,0)="Yes","9"," ")</f>
        <v xml:space="preserve"> </v>
      </c>
      <c r="Q429" s="11" t="str">
        <f>IF(VLOOKUP(D429,'Current OBD'!$B$6:$AK$2185,34,0)="Yes","10"," ")</f>
        <v xml:space="preserve"> </v>
      </c>
      <c r="R429" s="11" t="str">
        <f>IF(VLOOKUP(D429,'Current OBD'!$B$6:$AK$2185,35,0)="Yes","11"," ")</f>
        <v xml:space="preserve"> </v>
      </c>
      <c r="S429" s="11" t="str">
        <f>IF(VLOOKUP(D429,'Current OBD'!$B$6:$AK$2185,36,0)="Yes","12"," ")</f>
        <v xml:space="preserve"> </v>
      </c>
      <c r="T429" s="13">
        <f>VLOOKUP(D429,Pivot!$B$4:$F$2181,2,0)</f>
        <v>571</v>
      </c>
      <c r="U429" s="13">
        <f>VLOOKUP(D429,Pivot!$B$4:$F$2181,3,0)</f>
        <v>0</v>
      </c>
      <c r="V429" s="13">
        <f>VLOOKUP(D429,Pivot!$B$4:$F$2181,4,0)</f>
        <v>571</v>
      </c>
      <c r="W429" s="46">
        <f>IFERROR(VLOOKUP(D429,Pivot!$B$4:$H$2181,5,0),"")</f>
        <v>1</v>
      </c>
      <c r="X429" s="51">
        <f>IFERROR(VLOOKUP(D429,Pivot!$B$4:$H$2181,6,0),"")</f>
        <v>0</v>
      </c>
      <c r="Y429" s="46">
        <f>IFERROR(VLOOKUP(D429,Pivot!$B$4:$H$2181,7,0),"")</f>
        <v>1</v>
      </c>
    </row>
    <row r="430" spans="1:25" ht="15" customHeight="1" outlineLevel="1">
      <c r="A430" s="27"/>
      <c r="B430" s="27"/>
      <c r="C430" s="30" t="s">
        <v>5678</v>
      </c>
      <c r="D430" s="27"/>
      <c r="E430" s="26"/>
      <c r="F430" s="29"/>
      <c r="G430" s="29"/>
      <c r="H430" s="29"/>
      <c r="I430" s="29"/>
      <c r="J430" s="29"/>
      <c r="K430" s="29"/>
      <c r="L430" s="29"/>
      <c r="M430" s="29"/>
      <c r="N430" s="29"/>
      <c r="O430" s="29"/>
      <c r="P430" s="29"/>
      <c r="Q430" s="29"/>
      <c r="R430" s="29"/>
      <c r="S430" s="29"/>
      <c r="T430" s="43">
        <f>SUBTOTAL(9,T425:T429)</f>
        <v>2536</v>
      </c>
      <c r="U430" s="43">
        <f>SUBTOTAL(9,U425:U429)</f>
        <v>0</v>
      </c>
      <c r="V430" s="43">
        <f>SUBTOTAL(9,V425:V429)</f>
        <v>2536</v>
      </c>
      <c r="W430" s="47"/>
      <c r="X430" s="52"/>
      <c r="Y430" s="56">
        <f>(T430+U430)/V430</f>
        <v>1</v>
      </c>
    </row>
    <row r="431" spans="1:25" ht="15" customHeight="1" outlineLevel="2">
      <c r="A431" s="10" t="str">
        <f>VLOOKUP(D431,'Current OBD'!$B$6:$K$2185,4,0)</f>
        <v>Grant</v>
      </c>
      <c r="B431" s="10" t="str">
        <f>VLOOKUP(D431,'Current OBD'!$B$6:$K$2185,3,0)</f>
        <v>13-144</v>
      </c>
      <c r="C431" s="9" t="str">
        <f>VLOOKUP(D431,'Current OBD'!$B$6:$K$2185,2,0)</f>
        <v>Quincy School District</v>
      </c>
      <c r="D431" s="24">
        <v>685791</v>
      </c>
      <c r="E431" s="9" t="str">
        <f>VLOOKUP(D431,'Current OBD'!$B$6:$K$2185,10,0)</f>
        <v>Ancient Lakes Elementary</v>
      </c>
      <c r="F431" s="11" t="str">
        <f>IF(VLOOKUP(D431,'Current OBD'!$B$6:$AK$2185,23,0)="Yes","PK"," ")</f>
        <v xml:space="preserve"> </v>
      </c>
      <c r="G431" s="11" t="str">
        <f>IF(VLOOKUP(D431,'Current OBD'!$B$6:$AK$2185,24,0)="Yes","K"," ")</f>
        <v>K</v>
      </c>
      <c r="H431" s="11">
        <f>IF(VLOOKUP(D431,'Current OBD'!$B$6:$AK$2185,25,0)="Yes",1," ")</f>
        <v>1</v>
      </c>
      <c r="I431" s="11" t="str">
        <f>IF(VLOOKUP(D431,'Current OBD'!$B$6:$AK$2185,26,0)="Yes","2"," ")</f>
        <v>2</v>
      </c>
      <c r="J431" s="11" t="str">
        <f>IF(VLOOKUP(D431,'Current OBD'!$B$6:$AK$2185,27,0)="Yes","3"," ")</f>
        <v>3</v>
      </c>
      <c r="K431" s="11" t="str">
        <f>IF(VLOOKUP(D431,'Current OBD'!$B$6:$AK$2185,28,0)="Yes","4"," ")</f>
        <v>4</v>
      </c>
      <c r="L431" s="11" t="str">
        <f>IF(VLOOKUP(D431,'Current OBD'!$B$6:$AK$2185,29,0)="Yes","5"," ")</f>
        <v>5</v>
      </c>
      <c r="M431" s="11" t="str">
        <f>IF(VLOOKUP(D431,'Current OBD'!$B$6:$AK$2185,30,0)="Yes","6"," ")</f>
        <v xml:space="preserve"> </v>
      </c>
      <c r="N431" s="11" t="str">
        <f>IF(VLOOKUP(D431,'Current OBD'!$B$6:$AK$2185,31,0)="Yes","7"," ")</f>
        <v xml:space="preserve"> </v>
      </c>
      <c r="O431" s="11" t="str">
        <f>IF(VLOOKUP(D431,'Current OBD'!$B$6:$AK$2185,32,0)="Yes","8"," ")</f>
        <v xml:space="preserve"> </v>
      </c>
      <c r="P431" s="11" t="str">
        <f>IF(VLOOKUP(D431,'Current OBD'!$B$6:$AK$2185,33,0)="Yes","9"," ")</f>
        <v xml:space="preserve"> </v>
      </c>
      <c r="Q431" s="11" t="str">
        <f>IF(VLOOKUP(D431,'Current OBD'!$B$6:$AK$2185,34,0)="Yes","10"," ")</f>
        <v xml:space="preserve"> </v>
      </c>
      <c r="R431" s="11" t="str">
        <f>IF(VLOOKUP(D431,'Current OBD'!$B$6:$AK$2185,35,0)="Yes","11"," ")</f>
        <v xml:space="preserve"> </v>
      </c>
      <c r="S431" s="11" t="str">
        <f>IF(VLOOKUP(D431,'Current OBD'!$B$6:$AK$2185,36,0)="Yes","12"," ")</f>
        <v xml:space="preserve"> </v>
      </c>
      <c r="T431" s="13">
        <f>VLOOKUP(D431,Pivot!$B$4:$F$2181,2,0)</f>
        <v>390</v>
      </c>
      <c r="U431" s="13">
        <f>VLOOKUP(D431,Pivot!$B$4:$F$2181,3,0)</f>
        <v>0</v>
      </c>
      <c r="V431" s="13">
        <f>VLOOKUP(D431,Pivot!$B$4:$F$2181,4,0)</f>
        <v>400</v>
      </c>
      <c r="W431" s="46">
        <f>IFERROR(VLOOKUP(D431,Pivot!$B$4:$H$2181,5,0),"")</f>
        <v>0.97499999999999998</v>
      </c>
      <c r="X431" s="51">
        <f>IFERROR(VLOOKUP(D431,Pivot!$B$4:$H$2181,6,0),"")</f>
        <v>0</v>
      </c>
      <c r="Y431" s="46">
        <f>IFERROR(VLOOKUP(D431,Pivot!$B$4:$H$2181,7,0),"")</f>
        <v>0.97499999999999998</v>
      </c>
    </row>
    <row r="432" spans="1:25" ht="15" customHeight="1" outlineLevel="2">
      <c r="A432" s="10" t="str">
        <f>VLOOKUP(D432,'Current OBD'!$B$6:$K$2185,4,0)</f>
        <v>Grant</v>
      </c>
      <c r="B432" s="10" t="str">
        <f>VLOOKUP(D432,'Current OBD'!$B$6:$K$2185,3,0)</f>
        <v>13-144</v>
      </c>
      <c r="C432" s="9" t="str">
        <f>VLOOKUP(D432,'Current OBD'!$B$6:$K$2185,2,0)</f>
        <v>Quincy School District</v>
      </c>
      <c r="D432" s="24">
        <v>665244</v>
      </c>
      <c r="E432" s="9" t="str">
        <f>VLOOKUP(D432,'Current OBD'!$B$6:$K$2185,10,0)</f>
        <v>George Elementary</v>
      </c>
      <c r="F432" s="11" t="str">
        <f>IF(VLOOKUP(D432,'Current OBD'!$B$6:$AK$2185,23,0)="Yes","PK"," ")</f>
        <v xml:space="preserve"> </v>
      </c>
      <c r="G432" s="11" t="str">
        <f>IF(VLOOKUP(D432,'Current OBD'!$B$6:$AK$2185,24,0)="Yes","K"," ")</f>
        <v>K</v>
      </c>
      <c r="H432" s="11">
        <f>IF(VLOOKUP(D432,'Current OBD'!$B$6:$AK$2185,25,0)="Yes",1," ")</f>
        <v>1</v>
      </c>
      <c r="I432" s="11" t="str">
        <f>IF(VLOOKUP(D432,'Current OBD'!$B$6:$AK$2185,26,0)="Yes","2"," ")</f>
        <v>2</v>
      </c>
      <c r="J432" s="11" t="str">
        <f>IF(VLOOKUP(D432,'Current OBD'!$B$6:$AK$2185,27,0)="Yes","3"," ")</f>
        <v>3</v>
      </c>
      <c r="K432" s="11" t="str">
        <f>IF(VLOOKUP(D432,'Current OBD'!$B$6:$AK$2185,28,0)="Yes","4"," ")</f>
        <v>4</v>
      </c>
      <c r="L432" s="11" t="str">
        <f>IF(VLOOKUP(D432,'Current OBD'!$B$6:$AK$2185,29,0)="Yes","5"," ")</f>
        <v>5</v>
      </c>
      <c r="M432" s="11" t="str">
        <f>IF(VLOOKUP(D432,'Current OBD'!$B$6:$AK$2185,30,0)="Yes","6"," ")</f>
        <v xml:space="preserve"> </v>
      </c>
      <c r="N432" s="11" t="str">
        <f>IF(VLOOKUP(D432,'Current OBD'!$B$6:$AK$2185,31,0)="Yes","7"," ")</f>
        <v xml:space="preserve"> </v>
      </c>
      <c r="O432" s="11" t="str">
        <f>IF(VLOOKUP(D432,'Current OBD'!$B$6:$AK$2185,32,0)="Yes","8"," ")</f>
        <v xml:space="preserve"> </v>
      </c>
      <c r="P432" s="11" t="str">
        <f>IF(VLOOKUP(D432,'Current OBD'!$B$6:$AK$2185,33,0)="Yes","9"," ")</f>
        <v xml:space="preserve"> </v>
      </c>
      <c r="Q432" s="11" t="str">
        <f>IF(VLOOKUP(D432,'Current OBD'!$B$6:$AK$2185,34,0)="Yes","10"," ")</f>
        <v xml:space="preserve"> </v>
      </c>
      <c r="R432" s="11" t="str">
        <f>IF(VLOOKUP(D432,'Current OBD'!$B$6:$AK$2185,35,0)="Yes","11"," ")</f>
        <v xml:space="preserve"> </v>
      </c>
      <c r="S432" s="11" t="str">
        <f>IF(VLOOKUP(D432,'Current OBD'!$B$6:$AK$2185,36,0)="Yes","12"," ")</f>
        <v xml:space="preserve"> </v>
      </c>
      <c r="T432" s="13">
        <f>VLOOKUP(D432,Pivot!$B$4:$F$2181,2,0)</f>
        <v>182</v>
      </c>
      <c r="U432" s="13">
        <f>VLOOKUP(D432,Pivot!$B$4:$F$2181,3,0)</f>
        <v>0</v>
      </c>
      <c r="V432" s="13">
        <f>VLOOKUP(D432,Pivot!$B$4:$F$2181,4,0)</f>
        <v>182</v>
      </c>
      <c r="W432" s="46">
        <f>IFERROR(VLOOKUP(D432,Pivot!$B$4:$H$2181,5,0),"")</f>
        <v>1</v>
      </c>
      <c r="X432" s="51">
        <f>IFERROR(VLOOKUP(D432,Pivot!$B$4:$H$2181,6,0),"")</f>
        <v>0</v>
      </c>
      <c r="Y432" s="46">
        <f>IFERROR(VLOOKUP(D432,Pivot!$B$4:$H$2181,7,0),"")</f>
        <v>1</v>
      </c>
    </row>
    <row r="433" spans="1:25" ht="15" customHeight="1" outlineLevel="2">
      <c r="A433" s="10" t="str">
        <f>VLOOKUP(D433,'Current OBD'!$B$6:$K$2185,4,0)</f>
        <v>Grant</v>
      </c>
      <c r="B433" s="10" t="str">
        <f>VLOOKUP(D433,'Current OBD'!$B$6:$K$2185,3,0)</f>
        <v>13-144</v>
      </c>
      <c r="C433" s="9" t="str">
        <f>VLOOKUP(D433,'Current OBD'!$B$6:$K$2185,2,0)</f>
        <v>Quincy School District</v>
      </c>
      <c r="D433" s="24">
        <v>664957</v>
      </c>
      <c r="E433" s="9" t="str">
        <f>VLOOKUP(D433,'Current OBD'!$B$6:$K$2185,10,0)</f>
        <v>Monument Elementary</v>
      </c>
      <c r="F433" s="11" t="str">
        <f>IF(VLOOKUP(D433,'Current OBD'!$B$6:$AK$2185,23,0)="Yes","PK"," ")</f>
        <v xml:space="preserve"> </v>
      </c>
      <c r="G433" s="11" t="str">
        <f>IF(VLOOKUP(D433,'Current OBD'!$B$6:$AK$2185,24,0)="Yes","K"," ")</f>
        <v>K</v>
      </c>
      <c r="H433" s="11">
        <f>IF(VLOOKUP(D433,'Current OBD'!$B$6:$AK$2185,25,0)="Yes",1," ")</f>
        <v>1</v>
      </c>
      <c r="I433" s="11" t="str">
        <f>IF(VLOOKUP(D433,'Current OBD'!$B$6:$AK$2185,26,0)="Yes","2"," ")</f>
        <v>2</v>
      </c>
      <c r="J433" s="11" t="str">
        <f>IF(VLOOKUP(D433,'Current OBD'!$B$6:$AK$2185,27,0)="Yes","3"," ")</f>
        <v>3</v>
      </c>
      <c r="K433" s="11" t="str">
        <f>IF(VLOOKUP(D433,'Current OBD'!$B$6:$AK$2185,28,0)="Yes","4"," ")</f>
        <v>4</v>
      </c>
      <c r="L433" s="11" t="str">
        <f>IF(VLOOKUP(D433,'Current OBD'!$B$6:$AK$2185,29,0)="Yes","5"," ")</f>
        <v>5</v>
      </c>
      <c r="M433" s="11" t="str">
        <f>IF(VLOOKUP(D433,'Current OBD'!$B$6:$AK$2185,30,0)="Yes","6"," ")</f>
        <v xml:space="preserve"> </v>
      </c>
      <c r="N433" s="11" t="str">
        <f>IF(VLOOKUP(D433,'Current OBD'!$B$6:$AK$2185,31,0)="Yes","7"," ")</f>
        <v xml:space="preserve"> </v>
      </c>
      <c r="O433" s="11" t="str">
        <f>IF(VLOOKUP(D433,'Current OBD'!$B$6:$AK$2185,32,0)="Yes","8"," ")</f>
        <v xml:space="preserve"> </v>
      </c>
      <c r="P433" s="11" t="str">
        <f>IF(VLOOKUP(D433,'Current OBD'!$B$6:$AK$2185,33,0)="Yes","9"," ")</f>
        <v xml:space="preserve"> </v>
      </c>
      <c r="Q433" s="11" t="str">
        <f>IF(VLOOKUP(D433,'Current OBD'!$B$6:$AK$2185,34,0)="Yes","10"," ")</f>
        <v xml:space="preserve"> </v>
      </c>
      <c r="R433" s="11" t="str">
        <f>IF(VLOOKUP(D433,'Current OBD'!$B$6:$AK$2185,35,0)="Yes","11"," ")</f>
        <v xml:space="preserve"> </v>
      </c>
      <c r="S433" s="11" t="str">
        <f>IF(VLOOKUP(D433,'Current OBD'!$B$6:$AK$2185,36,0)="Yes","12"," ")</f>
        <v xml:space="preserve"> </v>
      </c>
      <c r="T433" s="13">
        <f>VLOOKUP(D433,Pivot!$B$4:$F$2181,2,0)</f>
        <v>230</v>
      </c>
      <c r="U433" s="13">
        <f>VLOOKUP(D433,Pivot!$B$4:$F$2181,3,0)</f>
        <v>0</v>
      </c>
      <c r="V433" s="13">
        <f>VLOOKUP(D433,Pivot!$B$4:$F$2181,4,0)</f>
        <v>289</v>
      </c>
      <c r="W433" s="46">
        <f>IFERROR(VLOOKUP(D433,Pivot!$B$4:$H$2181,5,0),"")</f>
        <v>0.79579999999999995</v>
      </c>
      <c r="X433" s="51">
        <f>IFERROR(VLOOKUP(D433,Pivot!$B$4:$H$2181,6,0),"")</f>
        <v>0</v>
      </c>
      <c r="Y433" s="46">
        <f>IFERROR(VLOOKUP(D433,Pivot!$B$4:$H$2181,7,0),"")</f>
        <v>0.79579999999999995</v>
      </c>
    </row>
    <row r="434" spans="1:25" ht="15" customHeight="1" outlineLevel="2">
      <c r="A434" s="10" t="str">
        <f>VLOOKUP(D434,'Current OBD'!$B$6:$K$2185,4,0)</f>
        <v>Grant</v>
      </c>
      <c r="B434" s="10" t="str">
        <f>VLOOKUP(D434,'Current OBD'!$B$6:$K$2185,3,0)</f>
        <v>13-144</v>
      </c>
      <c r="C434" s="9" t="str">
        <f>VLOOKUP(D434,'Current OBD'!$B$6:$K$2185,2,0)</f>
        <v>Quincy School District</v>
      </c>
      <c r="D434" s="24">
        <v>661443</v>
      </c>
      <c r="E434" s="9" t="str">
        <f>VLOOKUP(D434,'Current OBD'!$B$6:$K$2185,10,0)</f>
        <v>Mountain View Elementary</v>
      </c>
      <c r="F434" s="11" t="str">
        <f>IF(VLOOKUP(D434,'Current OBD'!$B$6:$AK$2185,23,0)="Yes","PK"," ")</f>
        <v xml:space="preserve"> </v>
      </c>
      <c r="G434" s="11" t="str">
        <f>IF(VLOOKUP(D434,'Current OBD'!$B$6:$AK$2185,24,0)="Yes","K"," ")</f>
        <v>K</v>
      </c>
      <c r="H434" s="11">
        <f>IF(VLOOKUP(D434,'Current OBD'!$B$6:$AK$2185,25,0)="Yes",1," ")</f>
        <v>1</v>
      </c>
      <c r="I434" s="11" t="str">
        <f>IF(VLOOKUP(D434,'Current OBD'!$B$6:$AK$2185,26,0)="Yes","2"," ")</f>
        <v>2</v>
      </c>
      <c r="J434" s="11" t="str">
        <f>IF(VLOOKUP(D434,'Current OBD'!$B$6:$AK$2185,27,0)="Yes","3"," ")</f>
        <v>3</v>
      </c>
      <c r="K434" s="11" t="str">
        <f>IF(VLOOKUP(D434,'Current OBD'!$B$6:$AK$2185,28,0)="Yes","4"," ")</f>
        <v>4</v>
      </c>
      <c r="L434" s="11" t="str">
        <f>IF(VLOOKUP(D434,'Current OBD'!$B$6:$AK$2185,29,0)="Yes","5"," ")</f>
        <v>5</v>
      </c>
      <c r="M434" s="11" t="str">
        <f>IF(VLOOKUP(D434,'Current OBD'!$B$6:$AK$2185,30,0)="Yes","6"," ")</f>
        <v xml:space="preserve"> </v>
      </c>
      <c r="N434" s="11" t="str">
        <f>IF(VLOOKUP(D434,'Current OBD'!$B$6:$AK$2185,31,0)="Yes","7"," ")</f>
        <v xml:space="preserve"> </v>
      </c>
      <c r="O434" s="11" t="str">
        <f>IF(VLOOKUP(D434,'Current OBD'!$B$6:$AK$2185,32,0)="Yes","8"," ")</f>
        <v xml:space="preserve"> </v>
      </c>
      <c r="P434" s="11" t="str">
        <f>IF(VLOOKUP(D434,'Current OBD'!$B$6:$AK$2185,33,0)="Yes","9"," ")</f>
        <v xml:space="preserve"> </v>
      </c>
      <c r="Q434" s="11" t="str">
        <f>IF(VLOOKUP(D434,'Current OBD'!$B$6:$AK$2185,34,0)="Yes","10"," ")</f>
        <v xml:space="preserve"> </v>
      </c>
      <c r="R434" s="11" t="str">
        <f>IF(VLOOKUP(D434,'Current OBD'!$B$6:$AK$2185,35,0)="Yes","11"," ")</f>
        <v xml:space="preserve"> </v>
      </c>
      <c r="S434" s="11" t="str">
        <f>IF(VLOOKUP(D434,'Current OBD'!$B$6:$AK$2185,36,0)="Yes","12"," ")</f>
        <v xml:space="preserve"> </v>
      </c>
      <c r="T434" s="13">
        <f>VLOOKUP(D434,Pivot!$B$4:$F$2181,2,0)</f>
        <v>298</v>
      </c>
      <c r="U434" s="13">
        <f>VLOOKUP(D434,Pivot!$B$4:$F$2181,3,0)</f>
        <v>0</v>
      </c>
      <c r="V434" s="13">
        <f>VLOOKUP(D434,Pivot!$B$4:$F$2181,4,0)</f>
        <v>298</v>
      </c>
      <c r="W434" s="46">
        <f>IFERROR(VLOOKUP(D434,Pivot!$B$4:$H$2181,5,0),"")</f>
        <v>1</v>
      </c>
      <c r="X434" s="51">
        <f>IFERROR(VLOOKUP(D434,Pivot!$B$4:$H$2181,6,0),"")</f>
        <v>0</v>
      </c>
      <c r="Y434" s="46">
        <f>IFERROR(VLOOKUP(D434,Pivot!$B$4:$H$2181,7,0),"")</f>
        <v>1</v>
      </c>
    </row>
    <row r="435" spans="1:25" ht="15" customHeight="1" outlineLevel="2">
      <c r="A435" s="10" t="str">
        <f>VLOOKUP(D435,'Current OBD'!$B$6:$K$2185,4,0)</f>
        <v>Grant</v>
      </c>
      <c r="B435" s="10" t="str">
        <f>VLOOKUP(D435,'Current OBD'!$B$6:$K$2185,3,0)</f>
        <v>13-144</v>
      </c>
      <c r="C435" s="9" t="str">
        <f>VLOOKUP(D435,'Current OBD'!$B$6:$K$2185,2,0)</f>
        <v>Quincy School District</v>
      </c>
      <c r="D435" s="24">
        <v>665608</v>
      </c>
      <c r="E435" s="9" t="str">
        <f>VLOOKUP(D435,'Current OBD'!$B$6:$K$2185,10,0)</f>
        <v>Pioneer Elementary</v>
      </c>
      <c r="F435" s="11" t="str">
        <f>IF(VLOOKUP(D435,'Current OBD'!$B$6:$AK$2185,23,0)="Yes","PK"," ")</f>
        <v xml:space="preserve"> </v>
      </c>
      <c r="G435" s="11" t="str">
        <f>IF(VLOOKUP(D435,'Current OBD'!$B$6:$AK$2185,24,0)="Yes","K"," ")</f>
        <v>K</v>
      </c>
      <c r="H435" s="11">
        <f>IF(VLOOKUP(D435,'Current OBD'!$B$6:$AK$2185,25,0)="Yes",1," ")</f>
        <v>1</v>
      </c>
      <c r="I435" s="11" t="str">
        <f>IF(VLOOKUP(D435,'Current OBD'!$B$6:$AK$2185,26,0)="Yes","2"," ")</f>
        <v>2</v>
      </c>
      <c r="J435" s="11" t="str">
        <f>IF(VLOOKUP(D435,'Current OBD'!$B$6:$AK$2185,27,0)="Yes","3"," ")</f>
        <v>3</v>
      </c>
      <c r="K435" s="11" t="str">
        <f>IF(VLOOKUP(D435,'Current OBD'!$B$6:$AK$2185,28,0)="Yes","4"," ")</f>
        <v>4</v>
      </c>
      <c r="L435" s="11" t="str">
        <f>IF(VLOOKUP(D435,'Current OBD'!$B$6:$AK$2185,29,0)="Yes","5"," ")</f>
        <v>5</v>
      </c>
      <c r="M435" s="11" t="str">
        <f>IF(VLOOKUP(D435,'Current OBD'!$B$6:$AK$2185,30,0)="Yes","6"," ")</f>
        <v xml:space="preserve"> </v>
      </c>
      <c r="N435" s="11" t="str">
        <f>IF(VLOOKUP(D435,'Current OBD'!$B$6:$AK$2185,31,0)="Yes","7"," ")</f>
        <v xml:space="preserve"> </v>
      </c>
      <c r="O435" s="11" t="str">
        <f>IF(VLOOKUP(D435,'Current OBD'!$B$6:$AK$2185,32,0)="Yes","8"," ")</f>
        <v xml:space="preserve"> </v>
      </c>
      <c r="P435" s="11" t="str">
        <f>IF(VLOOKUP(D435,'Current OBD'!$B$6:$AK$2185,33,0)="Yes","9"," ")</f>
        <v xml:space="preserve"> </v>
      </c>
      <c r="Q435" s="11" t="str">
        <f>IF(VLOOKUP(D435,'Current OBD'!$B$6:$AK$2185,34,0)="Yes","10"," ")</f>
        <v xml:space="preserve"> </v>
      </c>
      <c r="R435" s="11" t="str">
        <f>IF(VLOOKUP(D435,'Current OBD'!$B$6:$AK$2185,35,0)="Yes","11"," ")</f>
        <v xml:space="preserve"> </v>
      </c>
      <c r="S435" s="11" t="str">
        <f>IF(VLOOKUP(D435,'Current OBD'!$B$6:$AK$2185,36,0)="Yes","12"," ")</f>
        <v xml:space="preserve"> </v>
      </c>
      <c r="T435" s="13">
        <f>VLOOKUP(D435,Pivot!$B$4:$F$2181,2,0)</f>
        <v>284</v>
      </c>
      <c r="U435" s="13">
        <f>VLOOKUP(D435,Pivot!$B$4:$F$2181,3,0)</f>
        <v>0</v>
      </c>
      <c r="V435" s="13">
        <f>VLOOKUP(D435,Pivot!$B$4:$F$2181,4,0)</f>
        <v>284</v>
      </c>
      <c r="W435" s="46">
        <f>IFERROR(VLOOKUP(D435,Pivot!$B$4:$H$2181,5,0),"")</f>
        <v>1</v>
      </c>
      <c r="X435" s="51">
        <f>IFERROR(VLOOKUP(D435,Pivot!$B$4:$H$2181,6,0),"")</f>
        <v>0</v>
      </c>
      <c r="Y435" s="46">
        <f>IFERROR(VLOOKUP(D435,Pivot!$B$4:$H$2181,7,0),"")</f>
        <v>1</v>
      </c>
    </row>
    <row r="436" spans="1:25" ht="15" customHeight="1" outlineLevel="2">
      <c r="A436" s="10" t="str">
        <f>VLOOKUP(D436,'Current OBD'!$B$6:$K$2185,4,0)</f>
        <v>Grant</v>
      </c>
      <c r="B436" s="10" t="str">
        <f>VLOOKUP(D436,'Current OBD'!$B$6:$K$2185,3,0)</f>
        <v>13-144</v>
      </c>
      <c r="C436" s="9" t="str">
        <f>VLOOKUP(D436,'Current OBD'!$B$6:$K$2185,2,0)</f>
        <v>Quincy School District</v>
      </c>
      <c r="D436" s="24">
        <v>661445</v>
      </c>
      <c r="E436" s="9" t="str">
        <f>VLOOKUP(D436,'Current OBD'!$B$6:$K$2185,10,0)</f>
        <v>Quincy High School</v>
      </c>
      <c r="F436" s="11" t="str">
        <f>IF(VLOOKUP(D436,'Current OBD'!$B$6:$AK$2185,23,0)="Yes","PK"," ")</f>
        <v xml:space="preserve"> </v>
      </c>
      <c r="G436" s="11" t="str">
        <f>IF(VLOOKUP(D436,'Current OBD'!$B$6:$AK$2185,24,0)="Yes","K"," ")</f>
        <v xml:space="preserve"> </v>
      </c>
      <c r="H436" s="11" t="str">
        <f>IF(VLOOKUP(D436,'Current OBD'!$B$6:$AK$2185,25,0)="Yes",1," ")</f>
        <v xml:space="preserve"> </v>
      </c>
      <c r="I436" s="11" t="str">
        <f>IF(VLOOKUP(D436,'Current OBD'!$B$6:$AK$2185,26,0)="Yes","2"," ")</f>
        <v xml:space="preserve"> </v>
      </c>
      <c r="J436" s="11" t="str">
        <f>IF(VLOOKUP(D436,'Current OBD'!$B$6:$AK$2185,27,0)="Yes","3"," ")</f>
        <v xml:space="preserve"> </v>
      </c>
      <c r="K436" s="11" t="str">
        <f>IF(VLOOKUP(D436,'Current OBD'!$B$6:$AK$2185,28,0)="Yes","4"," ")</f>
        <v xml:space="preserve"> </v>
      </c>
      <c r="L436" s="11" t="str">
        <f>IF(VLOOKUP(D436,'Current OBD'!$B$6:$AK$2185,29,0)="Yes","5"," ")</f>
        <v xml:space="preserve"> </v>
      </c>
      <c r="M436" s="11" t="str">
        <f>IF(VLOOKUP(D436,'Current OBD'!$B$6:$AK$2185,30,0)="Yes","6"," ")</f>
        <v xml:space="preserve"> </v>
      </c>
      <c r="N436" s="11" t="str">
        <f>IF(VLOOKUP(D436,'Current OBD'!$B$6:$AK$2185,31,0)="Yes","7"," ")</f>
        <v xml:space="preserve"> </v>
      </c>
      <c r="O436" s="11" t="str">
        <f>IF(VLOOKUP(D436,'Current OBD'!$B$6:$AK$2185,32,0)="Yes","8"," ")</f>
        <v xml:space="preserve"> </v>
      </c>
      <c r="P436" s="11" t="str">
        <f>IF(VLOOKUP(D436,'Current OBD'!$B$6:$AK$2185,33,0)="Yes","9"," ")</f>
        <v>9</v>
      </c>
      <c r="Q436" s="11" t="str">
        <f>IF(VLOOKUP(D436,'Current OBD'!$B$6:$AK$2185,34,0)="Yes","10"," ")</f>
        <v>10</v>
      </c>
      <c r="R436" s="11" t="str">
        <f>IF(VLOOKUP(D436,'Current OBD'!$B$6:$AK$2185,35,0)="Yes","11"," ")</f>
        <v>11</v>
      </c>
      <c r="S436" s="11" t="str">
        <f>IF(VLOOKUP(D436,'Current OBD'!$B$6:$AK$2185,36,0)="Yes","12"," ")</f>
        <v>12</v>
      </c>
      <c r="T436" s="13">
        <f>VLOOKUP(D436,Pivot!$B$4:$F$2181,2,0)</f>
        <v>832</v>
      </c>
      <c r="U436" s="13">
        <f>VLOOKUP(D436,Pivot!$B$4:$F$2181,3,0)</f>
        <v>0</v>
      </c>
      <c r="V436" s="13">
        <f>VLOOKUP(D436,Pivot!$B$4:$F$2181,4,0)</f>
        <v>898</v>
      </c>
      <c r="W436" s="46">
        <f>IFERROR(VLOOKUP(D436,Pivot!$B$4:$H$2181,5,0),"")</f>
        <v>0.92649999999999999</v>
      </c>
      <c r="X436" s="51">
        <f>IFERROR(VLOOKUP(D436,Pivot!$B$4:$H$2181,6,0),"")</f>
        <v>0</v>
      </c>
      <c r="Y436" s="46">
        <f>IFERROR(VLOOKUP(D436,Pivot!$B$4:$H$2181,7,0),"")</f>
        <v>0.92649999999999999</v>
      </c>
    </row>
    <row r="437" spans="1:25" ht="15" customHeight="1" outlineLevel="2">
      <c r="A437" s="10" t="str">
        <f>VLOOKUP(D437,'Current OBD'!$B$6:$K$2185,4,0)</f>
        <v>Grant</v>
      </c>
      <c r="B437" s="10" t="str">
        <f>VLOOKUP(D437,'Current OBD'!$B$6:$K$2185,3,0)</f>
        <v>13-144</v>
      </c>
      <c r="C437" s="9" t="str">
        <f>VLOOKUP(D437,'Current OBD'!$B$6:$K$2185,2,0)</f>
        <v>Quincy School District</v>
      </c>
      <c r="D437" s="24">
        <v>662807</v>
      </c>
      <c r="E437" s="9" t="str">
        <f>VLOOKUP(D437,'Current OBD'!$B$6:$K$2185,10,0)</f>
        <v>Quincy Innovation Academy</v>
      </c>
      <c r="F437" s="11" t="str">
        <f>IF(VLOOKUP(D437,'Current OBD'!$B$6:$AK$2185,23,0)="Yes","PK"," ")</f>
        <v xml:space="preserve"> </v>
      </c>
      <c r="G437" s="11" t="str">
        <f>IF(VLOOKUP(D437,'Current OBD'!$B$6:$AK$2185,24,0)="Yes","K"," ")</f>
        <v>K</v>
      </c>
      <c r="H437" s="11">
        <f>IF(VLOOKUP(D437,'Current OBD'!$B$6:$AK$2185,25,0)="Yes",1," ")</f>
        <v>1</v>
      </c>
      <c r="I437" s="11" t="str">
        <f>IF(VLOOKUP(D437,'Current OBD'!$B$6:$AK$2185,26,0)="Yes","2"," ")</f>
        <v>2</v>
      </c>
      <c r="J437" s="11" t="str">
        <f>IF(VLOOKUP(D437,'Current OBD'!$B$6:$AK$2185,27,0)="Yes","3"," ")</f>
        <v>3</v>
      </c>
      <c r="K437" s="11" t="str">
        <f>IF(VLOOKUP(D437,'Current OBD'!$B$6:$AK$2185,28,0)="Yes","4"," ")</f>
        <v>4</v>
      </c>
      <c r="L437" s="11" t="str">
        <f>IF(VLOOKUP(D437,'Current OBD'!$B$6:$AK$2185,29,0)="Yes","5"," ")</f>
        <v>5</v>
      </c>
      <c r="M437" s="11" t="str">
        <f>IF(VLOOKUP(D437,'Current OBD'!$B$6:$AK$2185,30,0)="Yes","6"," ")</f>
        <v>6</v>
      </c>
      <c r="N437" s="11" t="str">
        <f>IF(VLOOKUP(D437,'Current OBD'!$B$6:$AK$2185,31,0)="Yes","7"," ")</f>
        <v>7</v>
      </c>
      <c r="O437" s="11" t="str">
        <f>IF(VLOOKUP(D437,'Current OBD'!$B$6:$AK$2185,32,0)="Yes","8"," ")</f>
        <v>8</v>
      </c>
      <c r="P437" s="11" t="str">
        <f>IF(VLOOKUP(D437,'Current OBD'!$B$6:$AK$2185,33,0)="Yes","9"," ")</f>
        <v>9</v>
      </c>
      <c r="Q437" s="11" t="str">
        <f>IF(VLOOKUP(D437,'Current OBD'!$B$6:$AK$2185,34,0)="Yes","10"," ")</f>
        <v>10</v>
      </c>
      <c r="R437" s="11" t="str">
        <f>IF(VLOOKUP(D437,'Current OBD'!$B$6:$AK$2185,35,0)="Yes","11"," ")</f>
        <v>11</v>
      </c>
      <c r="S437" s="11" t="str">
        <f>IF(VLOOKUP(D437,'Current OBD'!$B$6:$AK$2185,36,0)="Yes","12"," ")</f>
        <v>12</v>
      </c>
      <c r="T437" s="13">
        <f>VLOOKUP(D437,Pivot!$B$4:$F$2181,2,0)</f>
        <v>89</v>
      </c>
      <c r="U437" s="13">
        <f>VLOOKUP(D437,Pivot!$B$4:$F$2181,3,0)</f>
        <v>0</v>
      </c>
      <c r="V437" s="13">
        <f>VLOOKUP(D437,Pivot!$B$4:$F$2181,4,0)</f>
        <v>91</v>
      </c>
      <c r="W437" s="46">
        <f>IFERROR(VLOOKUP(D437,Pivot!$B$4:$H$2181,5,0),"")</f>
        <v>0.97799999999999998</v>
      </c>
      <c r="X437" s="51">
        <f>IFERROR(VLOOKUP(D437,Pivot!$B$4:$H$2181,6,0),"")</f>
        <v>0</v>
      </c>
      <c r="Y437" s="46">
        <f>IFERROR(VLOOKUP(D437,Pivot!$B$4:$H$2181,7,0),"")</f>
        <v>0.97799999999999998</v>
      </c>
    </row>
    <row r="438" spans="1:25" ht="15" customHeight="1" outlineLevel="2">
      <c r="A438" s="10" t="str">
        <f>VLOOKUP(D438,'Current OBD'!$B$6:$K$2185,4,0)</f>
        <v>Grant</v>
      </c>
      <c r="B438" s="10" t="str">
        <f>VLOOKUP(D438,'Current OBD'!$B$6:$K$2185,3,0)</f>
        <v>13-144</v>
      </c>
      <c r="C438" s="9" t="str">
        <f>VLOOKUP(D438,'Current OBD'!$B$6:$K$2185,2,0)</f>
        <v>Quincy School District</v>
      </c>
      <c r="D438" s="24">
        <v>661444</v>
      </c>
      <c r="E438" s="9" t="str">
        <f>VLOOKUP(D438,'Current OBD'!$B$6:$K$2185,10,0)</f>
        <v>Quincy Jr. High</v>
      </c>
      <c r="F438" s="11" t="str">
        <f>IF(VLOOKUP(D438,'Current OBD'!$B$6:$AK$2185,23,0)="Yes","PK"," ")</f>
        <v xml:space="preserve"> </v>
      </c>
      <c r="G438" s="11" t="str">
        <f>IF(VLOOKUP(D438,'Current OBD'!$B$6:$AK$2185,24,0)="Yes","K"," ")</f>
        <v xml:space="preserve"> </v>
      </c>
      <c r="H438" s="11" t="str">
        <f>IF(VLOOKUP(D438,'Current OBD'!$B$6:$AK$2185,25,0)="Yes",1," ")</f>
        <v xml:space="preserve"> </v>
      </c>
      <c r="I438" s="11" t="str">
        <f>IF(VLOOKUP(D438,'Current OBD'!$B$6:$AK$2185,26,0)="Yes","2"," ")</f>
        <v xml:space="preserve"> </v>
      </c>
      <c r="J438" s="11" t="str">
        <f>IF(VLOOKUP(D438,'Current OBD'!$B$6:$AK$2185,27,0)="Yes","3"," ")</f>
        <v xml:space="preserve"> </v>
      </c>
      <c r="K438" s="11" t="str">
        <f>IF(VLOOKUP(D438,'Current OBD'!$B$6:$AK$2185,28,0)="Yes","4"," ")</f>
        <v xml:space="preserve"> </v>
      </c>
      <c r="L438" s="11" t="str">
        <f>IF(VLOOKUP(D438,'Current OBD'!$B$6:$AK$2185,29,0)="Yes","5"," ")</f>
        <v xml:space="preserve"> </v>
      </c>
      <c r="M438" s="11" t="str">
        <f>IF(VLOOKUP(D438,'Current OBD'!$B$6:$AK$2185,30,0)="Yes","6"," ")</f>
        <v>6</v>
      </c>
      <c r="N438" s="11" t="str">
        <f>IF(VLOOKUP(D438,'Current OBD'!$B$6:$AK$2185,31,0)="Yes","7"," ")</f>
        <v>7</v>
      </c>
      <c r="O438" s="11" t="str">
        <f>IF(VLOOKUP(D438,'Current OBD'!$B$6:$AK$2185,32,0)="Yes","8"," ")</f>
        <v>8</v>
      </c>
      <c r="P438" s="11" t="str">
        <f>IF(VLOOKUP(D438,'Current OBD'!$B$6:$AK$2185,33,0)="Yes","9"," ")</f>
        <v xml:space="preserve"> </v>
      </c>
      <c r="Q438" s="11" t="str">
        <f>IF(VLOOKUP(D438,'Current OBD'!$B$6:$AK$2185,34,0)="Yes","10"," ")</f>
        <v xml:space="preserve"> </v>
      </c>
      <c r="R438" s="11" t="str">
        <f>IF(VLOOKUP(D438,'Current OBD'!$B$6:$AK$2185,35,0)="Yes","11"," ")</f>
        <v xml:space="preserve"> </v>
      </c>
      <c r="S438" s="11" t="str">
        <f>IF(VLOOKUP(D438,'Current OBD'!$B$6:$AK$2185,36,0)="Yes","12"," ")</f>
        <v xml:space="preserve"> </v>
      </c>
      <c r="T438" s="13">
        <f>VLOOKUP(D438,Pivot!$B$4:$F$2181,2,0)</f>
        <v>752</v>
      </c>
      <c r="U438" s="13">
        <f>VLOOKUP(D438,Pivot!$B$4:$F$2181,3,0)</f>
        <v>0</v>
      </c>
      <c r="V438" s="13">
        <f>VLOOKUP(D438,Pivot!$B$4:$F$2181,4,0)</f>
        <v>759</v>
      </c>
      <c r="W438" s="46">
        <f>IFERROR(VLOOKUP(D438,Pivot!$B$4:$H$2181,5,0),"")</f>
        <v>0.99080000000000001</v>
      </c>
      <c r="X438" s="51">
        <f>IFERROR(VLOOKUP(D438,Pivot!$B$4:$H$2181,6,0),"")</f>
        <v>0</v>
      </c>
      <c r="Y438" s="46">
        <f>IFERROR(VLOOKUP(D438,Pivot!$B$4:$H$2181,7,0),"")</f>
        <v>0.99080000000000001</v>
      </c>
    </row>
    <row r="439" spans="1:25" ht="15" customHeight="1" outlineLevel="1">
      <c r="A439" s="27"/>
      <c r="B439" s="27"/>
      <c r="C439" s="30" t="s">
        <v>5679</v>
      </c>
      <c r="D439" s="27"/>
      <c r="E439" s="26"/>
      <c r="F439" s="29"/>
      <c r="G439" s="29"/>
      <c r="H439" s="29"/>
      <c r="I439" s="29"/>
      <c r="J439" s="29"/>
      <c r="K439" s="29"/>
      <c r="L439" s="29"/>
      <c r="M439" s="29"/>
      <c r="N439" s="29"/>
      <c r="O439" s="29"/>
      <c r="P439" s="29"/>
      <c r="Q439" s="29"/>
      <c r="R439" s="29"/>
      <c r="S439" s="29"/>
      <c r="T439" s="43">
        <f>SUBTOTAL(9,T431:T438)</f>
        <v>3057</v>
      </c>
      <c r="U439" s="43">
        <f>SUBTOTAL(9,U431:U438)</f>
        <v>0</v>
      </c>
      <c r="V439" s="43">
        <f>SUBTOTAL(9,V431:V438)</f>
        <v>3201</v>
      </c>
      <c r="W439" s="47"/>
      <c r="X439" s="52"/>
      <c r="Y439" s="56">
        <f>(T439+U439)/V439</f>
        <v>0.95501405810684159</v>
      </c>
    </row>
    <row r="440" spans="1:25" ht="15" customHeight="1" outlineLevel="2">
      <c r="A440" s="10" t="str">
        <f>VLOOKUP(D440,'Current OBD'!$B$6:$K$2185,4,0)</f>
        <v>Grant</v>
      </c>
      <c r="B440" s="10" t="str">
        <f>VLOOKUP(D440,'Current OBD'!$B$6:$K$2185,3,0)</f>
        <v>13-146</v>
      </c>
      <c r="C440" s="9" t="str">
        <f>VLOOKUP(D440,'Current OBD'!$B$6:$K$2185,2,0)</f>
        <v>Warden School District</v>
      </c>
      <c r="D440" s="24">
        <v>678925</v>
      </c>
      <c r="E440" s="9" t="str">
        <f>VLOOKUP(D440,'Current OBD'!$B$6:$K$2185,10,0)</f>
        <v>Warden Elementary</v>
      </c>
      <c r="F440" s="11" t="str">
        <f>IF(VLOOKUP(D440,'Current OBD'!$B$6:$AK$2185,23,0)="Yes","PK"," ")</f>
        <v>PK</v>
      </c>
      <c r="G440" s="11" t="str">
        <f>IF(VLOOKUP(D440,'Current OBD'!$B$6:$AK$2185,24,0)="Yes","K"," ")</f>
        <v>K</v>
      </c>
      <c r="H440" s="11">
        <f>IF(VLOOKUP(D440,'Current OBD'!$B$6:$AK$2185,25,0)="Yes",1," ")</f>
        <v>1</v>
      </c>
      <c r="I440" s="11" t="str">
        <f>IF(VLOOKUP(D440,'Current OBD'!$B$6:$AK$2185,26,0)="Yes","2"," ")</f>
        <v>2</v>
      </c>
      <c r="J440" s="11" t="str">
        <f>IF(VLOOKUP(D440,'Current OBD'!$B$6:$AK$2185,27,0)="Yes","3"," ")</f>
        <v>3</v>
      </c>
      <c r="K440" s="11" t="str">
        <f>IF(VLOOKUP(D440,'Current OBD'!$B$6:$AK$2185,28,0)="Yes","4"," ")</f>
        <v>4</v>
      </c>
      <c r="L440" s="11" t="str">
        <f>IF(VLOOKUP(D440,'Current OBD'!$B$6:$AK$2185,29,0)="Yes","5"," ")</f>
        <v>5</v>
      </c>
      <c r="M440" s="11" t="str">
        <f>IF(VLOOKUP(D440,'Current OBD'!$B$6:$AK$2185,30,0)="Yes","6"," ")</f>
        <v xml:space="preserve"> </v>
      </c>
      <c r="N440" s="11" t="str">
        <f>IF(VLOOKUP(D440,'Current OBD'!$B$6:$AK$2185,31,0)="Yes","7"," ")</f>
        <v xml:space="preserve"> </v>
      </c>
      <c r="O440" s="11" t="str">
        <f>IF(VLOOKUP(D440,'Current OBD'!$B$6:$AK$2185,32,0)="Yes","8"," ")</f>
        <v xml:space="preserve"> </v>
      </c>
      <c r="P440" s="11" t="str">
        <f>IF(VLOOKUP(D440,'Current OBD'!$B$6:$AK$2185,33,0)="Yes","9"," ")</f>
        <v xml:space="preserve"> </v>
      </c>
      <c r="Q440" s="11" t="str">
        <f>IF(VLOOKUP(D440,'Current OBD'!$B$6:$AK$2185,34,0)="Yes","10"," ")</f>
        <v xml:space="preserve"> </v>
      </c>
      <c r="R440" s="11" t="str">
        <f>IF(VLOOKUP(D440,'Current OBD'!$B$6:$AK$2185,35,0)="Yes","11"," ")</f>
        <v xml:space="preserve"> </v>
      </c>
      <c r="S440" s="11" t="str">
        <f>IF(VLOOKUP(D440,'Current OBD'!$B$6:$AK$2185,36,0)="Yes","12"," ")</f>
        <v xml:space="preserve"> </v>
      </c>
      <c r="T440" s="13">
        <f>VLOOKUP(D440,Pivot!$B$4:$F$2181,2,0)</f>
        <v>283</v>
      </c>
      <c r="U440" s="13">
        <f>VLOOKUP(D440,Pivot!$B$4:$F$2181,3,0)</f>
        <v>0</v>
      </c>
      <c r="V440" s="13">
        <f>VLOOKUP(D440,Pivot!$B$4:$F$2181,4,0)</f>
        <v>372</v>
      </c>
      <c r="W440" s="46">
        <f>IFERROR(VLOOKUP(D440,Pivot!$B$4:$H$2181,5,0),"")</f>
        <v>0.76080000000000003</v>
      </c>
      <c r="X440" s="51">
        <f>IFERROR(VLOOKUP(D440,Pivot!$B$4:$H$2181,6,0),"")</f>
        <v>0</v>
      </c>
      <c r="Y440" s="46">
        <f>IFERROR(VLOOKUP(D440,Pivot!$B$4:$H$2181,7,0),"")</f>
        <v>0.76080000000000003</v>
      </c>
    </row>
    <row r="441" spans="1:25" ht="15" customHeight="1" outlineLevel="2">
      <c r="A441" s="10" t="str">
        <f>VLOOKUP(D441,'Current OBD'!$B$6:$K$2185,4,0)</f>
        <v>Grant</v>
      </c>
      <c r="B441" s="10" t="str">
        <f>VLOOKUP(D441,'Current OBD'!$B$6:$K$2185,3,0)</f>
        <v>13-146</v>
      </c>
      <c r="C441" s="9" t="str">
        <f>VLOOKUP(D441,'Current OBD'!$B$6:$K$2185,2,0)</f>
        <v>Warden School District</v>
      </c>
      <c r="D441" s="24">
        <v>678923</v>
      </c>
      <c r="E441" s="9" t="str">
        <f>VLOOKUP(D441,'Current OBD'!$B$6:$K$2185,10,0)</f>
        <v>Warden High School</v>
      </c>
      <c r="F441" s="11" t="str">
        <f>IF(VLOOKUP(D441,'Current OBD'!$B$6:$AK$2185,23,0)="Yes","PK"," ")</f>
        <v xml:space="preserve"> </v>
      </c>
      <c r="G441" s="11" t="str">
        <f>IF(VLOOKUP(D441,'Current OBD'!$B$6:$AK$2185,24,0)="Yes","K"," ")</f>
        <v xml:space="preserve"> </v>
      </c>
      <c r="H441" s="11" t="str">
        <f>IF(VLOOKUP(D441,'Current OBD'!$B$6:$AK$2185,25,0)="Yes",1," ")</f>
        <v xml:space="preserve"> </v>
      </c>
      <c r="I441" s="11" t="str">
        <f>IF(VLOOKUP(D441,'Current OBD'!$B$6:$AK$2185,26,0)="Yes","2"," ")</f>
        <v xml:space="preserve"> </v>
      </c>
      <c r="J441" s="11" t="str">
        <f>IF(VLOOKUP(D441,'Current OBD'!$B$6:$AK$2185,27,0)="Yes","3"," ")</f>
        <v xml:space="preserve"> </v>
      </c>
      <c r="K441" s="11" t="str">
        <f>IF(VLOOKUP(D441,'Current OBD'!$B$6:$AK$2185,28,0)="Yes","4"," ")</f>
        <v xml:space="preserve"> </v>
      </c>
      <c r="L441" s="11" t="str">
        <f>IF(VLOOKUP(D441,'Current OBD'!$B$6:$AK$2185,29,0)="Yes","5"," ")</f>
        <v xml:space="preserve"> </v>
      </c>
      <c r="M441" s="11" t="str">
        <f>IF(VLOOKUP(D441,'Current OBD'!$B$6:$AK$2185,30,0)="Yes","6"," ")</f>
        <v xml:space="preserve"> </v>
      </c>
      <c r="N441" s="11" t="str">
        <f>IF(VLOOKUP(D441,'Current OBD'!$B$6:$AK$2185,31,0)="Yes","7"," ")</f>
        <v xml:space="preserve"> </v>
      </c>
      <c r="O441" s="11" t="str">
        <f>IF(VLOOKUP(D441,'Current OBD'!$B$6:$AK$2185,32,0)="Yes","8"," ")</f>
        <v xml:space="preserve"> </v>
      </c>
      <c r="P441" s="11" t="str">
        <f>IF(VLOOKUP(D441,'Current OBD'!$B$6:$AK$2185,33,0)="Yes","9"," ")</f>
        <v>9</v>
      </c>
      <c r="Q441" s="11" t="str">
        <f>IF(VLOOKUP(D441,'Current OBD'!$B$6:$AK$2185,34,0)="Yes","10"," ")</f>
        <v>10</v>
      </c>
      <c r="R441" s="11" t="str">
        <f>IF(VLOOKUP(D441,'Current OBD'!$B$6:$AK$2185,35,0)="Yes","11"," ")</f>
        <v>11</v>
      </c>
      <c r="S441" s="11" t="str">
        <f>IF(VLOOKUP(D441,'Current OBD'!$B$6:$AK$2185,36,0)="Yes","12"," ")</f>
        <v>12</v>
      </c>
      <c r="T441" s="13">
        <f>VLOOKUP(D441,Pivot!$B$4:$F$2181,2,0)</f>
        <v>222</v>
      </c>
      <c r="U441" s="13">
        <f>VLOOKUP(D441,Pivot!$B$4:$F$2181,3,0)</f>
        <v>0</v>
      </c>
      <c r="V441" s="13">
        <f>VLOOKUP(D441,Pivot!$B$4:$F$2181,4,0)</f>
        <v>291</v>
      </c>
      <c r="W441" s="46">
        <f>IFERROR(VLOOKUP(D441,Pivot!$B$4:$H$2181,5,0),"")</f>
        <v>0.76290000000000002</v>
      </c>
      <c r="X441" s="51">
        <f>IFERROR(VLOOKUP(D441,Pivot!$B$4:$H$2181,6,0),"")</f>
        <v>0</v>
      </c>
      <c r="Y441" s="46">
        <f>IFERROR(VLOOKUP(D441,Pivot!$B$4:$H$2181,7,0),"")</f>
        <v>0.76290000000000002</v>
      </c>
    </row>
    <row r="442" spans="1:25" ht="15" customHeight="1" outlineLevel="2">
      <c r="A442" s="10" t="str">
        <f>VLOOKUP(D442,'Current OBD'!$B$6:$K$2185,4,0)</f>
        <v>Grant</v>
      </c>
      <c r="B442" s="10" t="str">
        <f>VLOOKUP(D442,'Current OBD'!$B$6:$K$2185,3,0)</f>
        <v>13-146</v>
      </c>
      <c r="C442" s="9" t="str">
        <f>VLOOKUP(D442,'Current OBD'!$B$6:$K$2185,2,0)</f>
        <v>Warden School District</v>
      </c>
      <c r="D442" s="24">
        <v>678924</v>
      </c>
      <c r="E442" s="9" t="str">
        <f>VLOOKUP(D442,'Current OBD'!$B$6:$K$2185,10,0)</f>
        <v>Warden Middle School</v>
      </c>
      <c r="F442" s="11" t="str">
        <f>IF(VLOOKUP(D442,'Current OBD'!$B$6:$AK$2185,23,0)="Yes","PK"," ")</f>
        <v xml:space="preserve"> </v>
      </c>
      <c r="G442" s="11" t="str">
        <f>IF(VLOOKUP(D442,'Current OBD'!$B$6:$AK$2185,24,0)="Yes","K"," ")</f>
        <v xml:space="preserve"> </v>
      </c>
      <c r="H442" s="11" t="str">
        <f>IF(VLOOKUP(D442,'Current OBD'!$B$6:$AK$2185,25,0)="Yes",1," ")</f>
        <v xml:space="preserve"> </v>
      </c>
      <c r="I442" s="11" t="str">
        <f>IF(VLOOKUP(D442,'Current OBD'!$B$6:$AK$2185,26,0)="Yes","2"," ")</f>
        <v xml:space="preserve"> </v>
      </c>
      <c r="J442" s="11" t="str">
        <f>IF(VLOOKUP(D442,'Current OBD'!$B$6:$AK$2185,27,0)="Yes","3"," ")</f>
        <v xml:space="preserve"> </v>
      </c>
      <c r="K442" s="11" t="str">
        <f>IF(VLOOKUP(D442,'Current OBD'!$B$6:$AK$2185,28,0)="Yes","4"," ")</f>
        <v xml:space="preserve"> </v>
      </c>
      <c r="L442" s="11" t="str">
        <f>IF(VLOOKUP(D442,'Current OBD'!$B$6:$AK$2185,29,0)="Yes","5"," ")</f>
        <v xml:space="preserve"> </v>
      </c>
      <c r="M442" s="11" t="str">
        <f>IF(VLOOKUP(D442,'Current OBD'!$B$6:$AK$2185,30,0)="Yes","6"," ")</f>
        <v>6</v>
      </c>
      <c r="N442" s="11" t="str">
        <f>IF(VLOOKUP(D442,'Current OBD'!$B$6:$AK$2185,31,0)="Yes","7"," ")</f>
        <v>7</v>
      </c>
      <c r="O442" s="11" t="str">
        <f>IF(VLOOKUP(D442,'Current OBD'!$B$6:$AK$2185,32,0)="Yes","8"," ")</f>
        <v>8</v>
      </c>
      <c r="P442" s="11" t="str">
        <f>IF(VLOOKUP(D442,'Current OBD'!$B$6:$AK$2185,33,0)="Yes","9"," ")</f>
        <v xml:space="preserve"> </v>
      </c>
      <c r="Q442" s="11" t="str">
        <f>IF(VLOOKUP(D442,'Current OBD'!$B$6:$AK$2185,34,0)="Yes","10"," ")</f>
        <v xml:space="preserve"> </v>
      </c>
      <c r="R442" s="11" t="str">
        <f>IF(VLOOKUP(D442,'Current OBD'!$B$6:$AK$2185,35,0)="Yes","11"," ")</f>
        <v xml:space="preserve"> </v>
      </c>
      <c r="S442" s="11" t="str">
        <f>IF(VLOOKUP(D442,'Current OBD'!$B$6:$AK$2185,36,0)="Yes","12"," ")</f>
        <v xml:space="preserve"> </v>
      </c>
      <c r="T442" s="13">
        <f>VLOOKUP(D442,Pivot!$B$4:$F$2181,2,0)</f>
        <v>179</v>
      </c>
      <c r="U442" s="13">
        <f>VLOOKUP(D442,Pivot!$B$4:$F$2181,3,0)</f>
        <v>0</v>
      </c>
      <c r="V442" s="13">
        <f>VLOOKUP(D442,Pivot!$B$4:$F$2181,4,0)</f>
        <v>220</v>
      </c>
      <c r="W442" s="46">
        <f>IFERROR(VLOOKUP(D442,Pivot!$B$4:$H$2181,5,0),"")</f>
        <v>0.81359999999999999</v>
      </c>
      <c r="X442" s="51">
        <f>IFERROR(VLOOKUP(D442,Pivot!$B$4:$H$2181,6,0),"")</f>
        <v>0</v>
      </c>
      <c r="Y442" s="46">
        <f>IFERROR(VLOOKUP(D442,Pivot!$B$4:$H$2181,7,0),"")</f>
        <v>0.81359999999999999</v>
      </c>
    </row>
    <row r="443" spans="1:25" ht="15" customHeight="1" outlineLevel="1">
      <c r="A443" s="27"/>
      <c r="B443" s="27"/>
      <c r="C443" s="30" t="s">
        <v>5680</v>
      </c>
      <c r="D443" s="27"/>
      <c r="E443" s="26"/>
      <c r="F443" s="29"/>
      <c r="G443" s="29"/>
      <c r="H443" s="29"/>
      <c r="I443" s="29"/>
      <c r="J443" s="29"/>
      <c r="K443" s="29"/>
      <c r="L443" s="29"/>
      <c r="M443" s="29"/>
      <c r="N443" s="29"/>
      <c r="O443" s="29"/>
      <c r="P443" s="29"/>
      <c r="Q443" s="29"/>
      <c r="R443" s="29"/>
      <c r="S443" s="29"/>
      <c r="T443" s="43">
        <f>SUBTOTAL(9,T440:T442)</f>
        <v>684</v>
      </c>
      <c r="U443" s="43">
        <f>SUBTOTAL(9,U440:U442)</f>
        <v>0</v>
      </c>
      <c r="V443" s="43">
        <f>SUBTOTAL(9,V440:V442)</f>
        <v>883</v>
      </c>
      <c r="W443" s="47"/>
      <c r="X443" s="52"/>
      <c r="Y443" s="56">
        <f>(T443+U443)/V443</f>
        <v>0.77463193657984142</v>
      </c>
    </row>
    <row r="444" spans="1:25" ht="15" customHeight="1" outlineLevel="2">
      <c r="A444" s="10" t="str">
        <f>VLOOKUP(D444,'Current OBD'!$B$6:$K$2185,4,0)</f>
        <v>Grant</v>
      </c>
      <c r="B444" s="10" t="str">
        <f>VLOOKUP(D444,'Current OBD'!$B$6:$K$2185,3,0)</f>
        <v>13-151</v>
      </c>
      <c r="C444" s="9" t="str">
        <f>VLOOKUP(D444,'Current OBD'!$B$6:$K$2185,2,0)</f>
        <v>Coulee-Hartline School District</v>
      </c>
      <c r="D444" s="24">
        <v>661532</v>
      </c>
      <c r="E444" s="9" t="str">
        <f>VLOOKUP(D444,'Current OBD'!$B$6:$K$2185,10,0)</f>
        <v>Almira Coulee Hartline High School</v>
      </c>
      <c r="F444" s="11" t="str">
        <f>IF(VLOOKUP(D444,'Current OBD'!$B$6:$AK$2185,23,0)="Yes","PK"," ")</f>
        <v xml:space="preserve"> </v>
      </c>
      <c r="G444" s="11" t="str">
        <f>IF(VLOOKUP(D444,'Current OBD'!$B$6:$AK$2185,24,0)="Yes","K"," ")</f>
        <v xml:space="preserve"> </v>
      </c>
      <c r="H444" s="11" t="str">
        <f>IF(VLOOKUP(D444,'Current OBD'!$B$6:$AK$2185,25,0)="Yes",1," ")</f>
        <v xml:space="preserve"> </v>
      </c>
      <c r="I444" s="11" t="str">
        <f>IF(VLOOKUP(D444,'Current OBD'!$B$6:$AK$2185,26,0)="Yes","2"," ")</f>
        <v xml:space="preserve"> </v>
      </c>
      <c r="J444" s="11" t="str">
        <f>IF(VLOOKUP(D444,'Current OBD'!$B$6:$AK$2185,27,0)="Yes","3"," ")</f>
        <v xml:space="preserve"> </v>
      </c>
      <c r="K444" s="11" t="str">
        <f>IF(VLOOKUP(D444,'Current OBD'!$B$6:$AK$2185,28,0)="Yes","4"," ")</f>
        <v xml:space="preserve"> </v>
      </c>
      <c r="L444" s="11" t="str">
        <f>IF(VLOOKUP(D444,'Current OBD'!$B$6:$AK$2185,29,0)="Yes","5"," ")</f>
        <v xml:space="preserve"> </v>
      </c>
      <c r="M444" s="11" t="str">
        <f>IF(VLOOKUP(D444,'Current OBD'!$B$6:$AK$2185,30,0)="Yes","6"," ")</f>
        <v xml:space="preserve"> </v>
      </c>
      <c r="N444" s="11" t="str">
        <f>IF(VLOOKUP(D444,'Current OBD'!$B$6:$AK$2185,31,0)="Yes","7"," ")</f>
        <v xml:space="preserve"> </v>
      </c>
      <c r="O444" s="11" t="str">
        <f>IF(VLOOKUP(D444,'Current OBD'!$B$6:$AK$2185,32,0)="Yes","8"," ")</f>
        <v xml:space="preserve"> </v>
      </c>
      <c r="P444" s="11" t="str">
        <f>IF(VLOOKUP(D444,'Current OBD'!$B$6:$AK$2185,33,0)="Yes","9"," ")</f>
        <v>9</v>
      </c>
      <c r="Q444" s="11" t="str">
        <f>IF(VLOOKUP(D444,'Current OBD'!$B$6:$AK$2185,34,0)="Yes","10"," ")</f>
        <v>10</v>
      </c>
      <c r="R444" s="11" t="str">
        <f>IF(VLOOKUP(D444,'Current OBD'!$B$6:$AK$2185,35,0)="Yes","11"," ")</f>
        <v>11</v>
      </c>
      <c r="S444" s="11" t="str">
        <f>IF(VLOOKUP(D444,'Current OBD'!$B$6:$AK$2185,36,0)="Yes","12"," ")</f>
        <v>12</v>
      </c>
      <c r="T444" s="13">
        <f>VLOOKUP(D444,Pivot!$B$4:$F$2181,2,0)</f>
        <v>26</v>
      </c>
      <c r="U444" s="13">
        <f>VLOOKUP(D444,Pivot!$B$4:$F$2181,3,0)</f>
        <v>10</v>
      </c>
      <c r="V444" s="13">
        <f>VLOOKUP(D444,Pivot!$B$4:$F$2181,4,0)</f>
        <v>90</v>
      </c>
      <c r="W444" s="46">
        <f>IFERROR(VLOOKUP(D444,Pivot!$B$4:$H$2181,5,0),"")</f>
        <v>0.28889999999999999</v>
      </c>
      <c r="X444" s="51">
        <f>IFERROR(VLOOKUP(D444,Pivot!$B$4:$H$2181,6,0),"")</f>
        <v>0.1111</v>
      </c>
      <c r="Y444" s="46">
        <f>IFERROR(VLOOKUP(D444,Pivot!$B$4:$H$2181,7,0),"")</f>
        <v>0.4</v>
      </c>
    </row>
    <row r="445" spans="1:25" ht="15" customHeight="1" outlineLevel="2">
      <c r="A445" s="10" t="str">
        <f>VLOOKUP(D445,'Current OBD'!$B$6:$K$2185,4,0)</f>
        <v>Grant</v>
      </c>
      <c r="B445" s="10" t="str">
        <f>VLOOKUP(D445,'Current OBD'!$B$6:$K$2185,3,0)</f>
        <v>13-151</v>
      </c>
      <c r="C445" s="9" t="str">
        <f>VLOOKUP(D445,'Current OBD'!$B$6:$K$2185,2,0)</f>
        <v>Coulee-Hartline School District</v>
      </c>
      <c r="D445" s="24">
        <v>661531</v>
      </c>
      <c r="E445" s="9" t="str">
        <f>VLOOKUP(D445,'Current OBD'!$B$6:$K$2185,10,0)</f>
        <v>Coulee City Elementary/ Middle</v>
      </c>
      <c r="F445" s="11" t="str">
        <f>IF(VLOOKUP(D445,'Current OBD'!$B$6:$AK$2185,23,0)="Yes","PK"," ")</f>
        <v>PK</v>
      </c>
      <c r="G445" s="11" t="str">
        <f>IF(VLOOKUP(D445,'Current OBD'!$B$6:$AK$2185,24,0)="Yes","K"," ")</f>
        <v>K</v>
      </c>
      <c r="H445" s="11">
        <f>IF(VLOOKUP(D445,'Current OBD'!$B$6:$AK$2185,25,0)="Yes",1," ")</f>
        <v>1</v>
      </c>
      <c r="I445" s="11" t="str">
        <f>IF(VLOOKUP(D445,'Current OBD'!$B$6:$AK$2185,26,0)="Yes","2"," ")</f>
        <v>2</v>
      </c>
      <c r="J445" s="11" t="str">
        <f>IF(VLOOKUP(D445,'Current OBD'!$B$6:$AK$2185,27,0)="Yes","3"," ")</f>
        <v>3</v>
      </c>
      <c r="K445" s="11" t="str">
        <f>IF(VLOOKUP(D445,'Current OBD'!$B$6:$AK$2185,28,0)="Yes","4"," ")</f>
        <v>4</v>
      </c>
      <c r="L445" s="11" t="str">
        <f>IF(VLOOKUP(D445,'Current OBD'!$B$6:$AK$2185,29,0)="Yes","5"," ")</f>
        <v>5</v>
      </c>
      <c r="M445" s="11" t="str">
        <f>IF(VLOOKUP(D445,'Current OBD'!$B$6:$AK$2185,30,0)="Yes","6"," ")</f>
        <v xml:space="preserve"> </v>
      </c>
      <c r="N445" s="11" t="str">
        <f>IF(VLOOKUP(D445,'Current OBD'!$B$6:$AK$2185,31,0)="Yes","7"," ")</f>
        <v xml:space="preserve"> </v>
      </c>
      <c r="O445" s="11" t="str">
        <f>IF(VLOOKUP(D445,'Current OBD'!$B$6:$AK$2185,32,0)="Yes","8"," ")</f>
        <v xml:space="preserve"> </v>
      </c>
      <c r="P445" s="11" t="str">
        <f>IF(VLOOKUP(D445,'Current OBD'!$B$6:$AK$2185,33,0)="Yes","9"," ")</f>
        <v xml:space="preserve"> </v>
      </c>
      <c r="Q445" s="11" t="str">
        <f>IF(VLOOKUP(D445,'Current OBD'!$B$6:$AK$2185,34,0)="Yes","10"," ")</f>
        <v xml:space="preserve"> </v>
      </c>
      <c r="R445" s="11" t="str">
        <f>IF(VLOOKUP(D445,'Current OBD'!$B$6:$AK$2185,35,0)="Yes","11"," ")</f>
        <v xml:space="preserve"> </v>
      </c>
      <c r="S445" s="11" t="str">
        <f>IF(VLOOKUP(D445,'Current OBD'!$B$6:$AK$2185,36,0)="Yes","12"," ")</f>
        <v xml:space="preserve"> </v>
      </c>
      <c r="T445" s="13">
        <f>VLOOKUP(D445,Pivot!$B$4:$F$2181,2,0)</f>
        <v>40</v>
      </c>
      <c r="U445" s="13">
        <f>VLOOKUP(D445,Pivot!$B$4:$F$2181,3,0)</f>
        <v>6</v>
      </c>
      <c r="V445" s="13">
        <f>VLOOKUP(D445,Pivot!$B$4:$F$2181,4,0)</f>
        <v>94</v>
      </c>
      <c r="W445" s="46">
        <f>IFERROR(VLOOKUP(D445,Pivot!$B$4:$H$2181,5,0),"")</f>
        <v>0.42549999999999999</v>
      </c>
      <c r="X445" s="51">
        <f>IFERROR(VLOOKUP(D445,Pivot!$B$4:$H$2181,6,0),"")</f>
        <v>6.3799999999999996E-2</v>
      </c>
      <c r="Y445" s="46">
        <f>IFERROR(VLOOKUP(D445,Pivot!$B$4:$H$2181,7,0),"")</f>
        <v>0.4894</v>
      </c>
    </row>
    <row r="446" spans="1:25" ht="15" customHeight="1" outlineLevel="1">
      <c r="A446" s="27"/>
      <c r="B446" s="27"/>
      <c r="C446" s="30" t="s">
        <v>5681</v>
      </c>
      <c r="D446" s="27"/>
      <c r="E446" s="26"/>
      <c r="F446" s="29"/>
      <c r="G446" s="29"/>
      <c r="H446" s="29"/>
      <c r="I446" s="29"/>
      <c r="J446" s="29"/>
      <c r="K446" s="29"/>
      <c r="L446" s="29"/>
      <c r="M446" s="29"/>
      <c r="N446" s="29"/>
      <c r="O446" s="29"/>
      <c r="P446" s="29"/>
      <c r="Q446" s="29"/>
      <c r="R446" s="29"/>
      <c r="S446" s="29"/>
      <c r="T446" s="43">
        <f>SUBTOTAL(9,T444:T445)</f>
        <v>66</v>
      </c>
      <c r="U446" s="43">
        <f>SUBTOTAL(9,U444:U445)</f>
        <v>16</v>
      </c>
      <c r="V446" s="43">
        <f>SUBTOTAL(9,V444:V445)</f>
        <v>184</v>
      </c>
      <c r="W446" s="47"/>
      <c r="X446" s="52"/>
      <c r="Y446" s="56">
        <f>(T446+U446)/V446</f>
        <v>0.44565217391304346</v>
      </c>
    </row>
    <row r="447" spans="1:25" ht="15" customHeight="1" outlineLevel="2">
      <c r="A447" s="10" t="str">
        <f>VLOOKUP(D447,'Current OBD'!$B$6:$K$2185,4,0)</f>
        <v>Grant</v>
      </c>
      <c r="B447" s="10" t="str">
        <f>VLOOKUP(D447,'Current OBD'!$B$6:$K$2185,3,0)</f>
        <v>13-156</v>
      </c>
      <c r="C447" s="9" t="str">
        <f>VLOOKUP(D447,'Current OBD'!$B$6:$K$2185,2,0)</f>
        <v>Soap Lake School District</v>
      </c>
      <c r="D447" s="24">
        <v>664879</v>
      </c>
      <c r="E447" s="9" t="str">
        <f>VLOOKUP(D447,'Current OBD'!$B$6:$K$2185,10,0)</f>
        <v>Soap Lake Elementary School</v>
      </c>
      <c r="F447" s="11" t="str">
        <f>IF(VLOOKUP(D447,'Current OBD'!$B$6:$AK$2185,23,0)="Yes","PK"," ")</f>
        <v>PK</v>
      </c>
      <c r="G447" s="11" t="str">
        <f>IF(VLOOKUP(D447,'Current OBD'!$B$6:$AK$2185,24,0)="Yes","K"," ")</f>
        <v>K</v>
      </c>
      <c r="H447" s="11">
        <f>IF(VLOOKUP(D447,'Current OBD'!$B$6:$AK$2185,25,0)="Yes",1," ")</f>
        <v>1</v>
      </c>
      <c r="I447" s="11" t="str">
        <f>IF(VLOOKUP(D447,'Current OBD'!$B$6:$AK$2185,26,0)="Yes","2"," ")</f>
        <v>2</v>
      </c>
      <c r="J447" s="11" t="str">
        <f>IF(VLOOKUP(D447,'Current OBD'!$B$6:$AK$2185,27,0)="Yes","3"," ")</f>
        <v>3</v>
      </c>
      <c r="K447" s="11" t="str">
        <f>IF(VLOOKUP(D447,'Current OBD'!$B$6:$AK$2185,28,0)="Yes","4"," ")</f>
        <v>4</v>
      </c>
      <c r="L447" s="11" t="str">
        <f>IF(VLOOKUP(D447,'Current OBD'!$B$6:$AK$2185,29,0)="Yes","5"," ")</f>
        <v>5</v>
      </c>
      <c r="M447" s="11" t="str">
        <f>IF(VLOOKUP(D447,'Current OBD'!$B$6:$AK$2185,30,0)="Yes","6"," ")</f>
        <v xml:space="preserve"> </v>
      </c>
      <c r="N447" s="11" t="str">
        <f>IF(VLOOKUP(D447,'Current OBD'!$B$6:$AK$2185,31,0)="Yes","7"," ")</f>
        <v xml:space="preserve"> </v>
      </c>
      <c r="O447" s="11" t="str">
        <f>IF(VLOOKUP(D447,'Current OBD'!$B$6:$AK$2185,32,0)="Yes","8"," ")</f>
        <v xml:space="preserve"> </v>
      </c>
      <c r="P447" s="11" t="str">
        <f>IF(VLOOKUP(D447,'Current OBD'!$B$6:$AK$2185,33,0)="Yes","9"," ")</f>
        <v xml:space="preserve"> </v>
      </c>
      <c r="Q447" s="11" t="str">
        <f>IF(VLOOKUP(D447,'Current OBD'!$B$6:$AK$2185,34,0)="Yes","10"," ")</f>
        <v xml:space="preserve"> </v>
      </c>
      <c r="R447" s="11" t="str">
        <f>IF(VLOOKUP(D447,'Current OBD'!$B$6:$AK$2185,35,0)="Yes","11"," ")</f>
        <v xml:space="preserve"> </v>
      </c>
      <c r="S447" s="11" t="str">
        <f>IF(VLOOKUP(D447,'Current OBD'!$B$6:$AK$2185,36,0)="Yes","12"," ")</f>
        <v xml:space="preserve"> </v>
      </c>
      <c r="T447" s="13">
        <f>VLOOKUP(D447,Pivot!$B$4:$F$2181,2,0)</f>
        <v>229</v>
      </c>
      <c r="U447" s="13">
        <f>VLOOKUP(D447,Pivot!$B$4:$F$2181,3,0)</f>
        <v>0</v>
      </c>
      <c r="V447" s="13">
        <f>VLOOKUP(D447,Pivot!$B$4:$F$2181,4,0)</f>
        <v>229</v>
      </c>
      <c r="W447" s="46">
        <f>IFERROR(VLOOKUP(D447,Pivot!$B$4:$H$2181,5,0),"")</f>
        <v>1</v>
      </c>
      <c r="X447" s="51">
        <f>IFERROR(VLOOKUP(D447,Pivot!$B$4:$H$2181,6,0),"")</f>
        <v>0</v>
      </c>
      <c r="Y447" s="46">
        <f>IFERROR(VLOOKUP(D447,Pivot!$B$4:$H$2181,7,0),"")</f>
        <v>1</v>
      </c>
    </row>
    <row r="448" spans="1:25" ht="15" customHeight="1" outlineLevel="2">
      <c r="A448" s="10" t="str">
        <f>VLOOKUP(D448,'Current OBD'!$B$6:$K$2185,4,0)</f>
        <v>Grant</v>
      </c>
      <c r="B448" s="10" t="str">
        <f>VLOOKUP(D448,'Current OBD'!$B$6:$K$2185,3,0)</f>
        <v>13-156</v>
      </c>
      <c r="C448" s="9" t="str">
        <f>VLOOKUP(D448,'Current OBD'!$B$6:$K$2185,2,0)</f>
        <v>Soap Lake School District</v>
      </c>
      <c r="D448" s="24">
        <v>661534</v>
      </c>
      <c r="E448" s="9" t="str">
        <f>VLOOKUP(D448,'Current OBD'!$B$6:$K$2185,10,0)</f>
        <v>Soap Lake Middle School</v>
      </c>
      <c r="F448" s="11" t="str">
        <f>IF(VLOOKUP(D448,'Current OBD'!$B$6:$AK$2185,23,0)="Yes","PK"," ")</f>
        <v xml:space="preserve"> </v>
      </c>
      <c r="G448" s="11" t="str">
        <f>IF(VLOOKUP(D448,'Current OBD'!$B$6:$AK$2185,24,0)="Yes","K"," ")</f>
        <v xml:space="preserve"> </v>
      </c>
      <c r="H448" s="11" t="str">
        <f>IF(VLOOKUP(D448,'Current OBD'!$B$6:$AK$2185,25,0)="Yes",1," ")</f>
        <v xml:space="preserve"> </v>
      </c>
      <c r="I448" s="11" t="str">
        <f>IF(VLOOKUP(D448,'Current OBD'!$B$6:$AK$2185,26,0)="Yes","2"," ")</f>
        <v xml:space="preserve"> </v>
      </c>
      <c r="J448" s="11" t="str">
        <f>IF(VLOOKUP(D448,'Current OBD'!$B$6:$AK$2185,27,0)="Yes","3"," ")</f>
        <v xml:space="preserve"> </v>
      </c>
      <c r="K448" s="11" t="str">
        <f>IF(VLOOKUP(D448,'Current OBD'!$B$6:$AK$2185,28,0)="Yes","4"," ")</f>
        <v xml:space="preserve"> </v>
      </c>
      <c r="L448" s="11" t="str">
        <f>IF(VLOOKUP(D448,'Current OBD'!$B$6:$AK$2185,29,0)="Yes","5"," ")</f>
        <v xml:space="preserve"> </v>
      </c>
      <c r="M448" s="11" t="str">
        <f>IF(VLOOKUP(D448,'Current OBD'!$B$6:$AK$2185,30,0)="Yes","6"," ")</f>
        <v>6</v>
      </c>
      <c r="N448" s="11" t="str">
        <f>IF(VLOOKUP(D448,'Current OBD'!$B$6:$AK$2185,31,0)="Yes","7"," ")</f>
        <v>7</v>
      </c>
      <c r="O448" s="11" t="str">
        <f>IF(VLOOKUP(D448,'Current OBD'!$B$6:$AK$2185,32,0)="Yes","8"," ")</f>
        <v>8</v>
      </c>
      <c r="P448" s="11" t="str">
        <f>IF(VLOOKUP(D448,'Current OBD'!$B$6:$AK$2185,33,0)="Yes","9"," ")</f>
        <v xml:space="preserve"> </v>
      </c>
      <c r="Q448" s="11" t="str">
        <f>IF(VLOOKUP(D448,'Current OBD'!$B$6:$AK$2185,34,0)="Yes","10"," ")</f>
        <v xml:space="preserve"> </v>
      </c>
      <c r="R448" s="11" t="str">
        <f>IF(VLOOKUP(D448,'Current OBD'!$B$6:$AK$2185,35,0)="Yes","11"," ")</f>
        <v xml:space="preserve"> </v>
      </c>
      <c r="S448" s="11" t="str">
        <f>IF(VLOOKUP(D448,'Current OBD'!$B$6:$AK$2185,36,0)="Yes","12"," ")</f>
        <v xml:space="preserve"> </v>
      </c>
      <c r="T448" s="13">
        <f>VLOOKUP(D448,Pivot!$B$4:$F$2181,2,0)</f>
        <v>106</v>
      </c>
      <c r="U448" s="13">
        <f>VLOOKUP(D448,Pivot!$B$4:$F$2181,3,0)</f>
        <v>0</v>
      </c>
      <c r="V448" s="13">
        <f>VLOOKUP(D448,Pivot!$B$4:$F$2181,4,0)</f>
        <v>106</v>
      </c>
      <c r="W448" s="46">
        <f>IFERROR(VLOOKUP(D448,Pivot!$B$4:$H$2181,5,0),"")</f>
        <v>1</v>
      </c>
      <c r="X448" s="51">
        <f>IFERROR(VLOOKUP(D448,Pivot!$B$4:$H$2181,6,0),"")</f>
        <v>0</v>
      </c>
      <c r="Y448" s="46">
        <f>IFERROR(VLOOKUP(D448,Pivot!$B$4:$H$2181,7,0),"")</f>
        <v>1</v>
      </c>
    </row>
    <row r="449" spans="1:25" ht="15" customHeight="1" outlineLevel="2">
      <c r="A449" s="10" t="str">
        <f>VLOOKUP(D449,'Current OBD'!$B$6:$K$2185,4,0)</f>
        <v>Grant</v>
      </c>
      <c r="B449" s="10" t="str">
        <f>VLOOKUP(D449,'Current OBD'!$B$6:$K$2185,3,0)</f>
        <v>13-156</v>
      </c>
      <c r="C449" s="9" t="str">
        <f>VLOOKUP(D449,'Current OBD'!$B$6:$K$2185,2,0)</f>
        <v>Soap Lake School District</v>
      </c>
      <c r="D449" s="24">
        <v>663012</v>
      </c>
      <c r="E449" s="9" t="str">
        <f>VLOOKUP(D449,'Current OBD'!$B$6:$K$2185,10,0)</f>
        <v>Soap Lake Senior HIgh</v>
      </c>
      <c r="F449" s="11" t="str">
        <f>IF(VLOOKUP(D449,'Current OBD'!$B$6:$AK$2185,23,0)="Yes","PK"," ")</f>
        <v xml:space="preserve"> </v>
      </c>
      <c r="G449" s="11" t="str">
        <f>IF(VLOOKUP(D449,'Current OBD'!$B$6:$AK$2185,24,0)="Yes","K"," ")</f>
        <v xml:space="preserve"> </v>
      </c>
      <c r="H449" s="11" t="str">
        <f>IF(VLOOKUP(D449,'Current OBD'!$B$6:$AK$2185,25,0)="Yes",1," ")</f>
        <v xml:space="preserve"> </v>
      </c>
      <c r="I449" s="11" t="str">
        <f>IF(VLOOKUP(D449,'Current OBD'!$B$6:$AK$2185,26,0)="Yes","2"," ")</f>
        <v xml:space="preserve"> </v>
      </c>
      <c r="J449" s="11" t="str">
        <f>IF(VLOOKUP(D449,'Current OBD'!$B$6:$AK$2185,27,0)="Yes","3"," ")</f>
        <v xml:space="preserve"> </v>
      </c>
      <c r="K449" s="11" t="str">
        <f>IF(VLOOKUP(D449,'Current OBD'!$B$6:$AK$2185,28,0)="Yes","4"," ")</f>
        <v xml:space="preserve"> </v>
      </c>
      <c r="L449" s="11" t="str">
        <f>IF(VLOOKUP(D449,'Current OBD'!$B$6:$AK$2185,29,0)="Yes","5"," ")</f>
        <v xml:space="preserve"> </v>
      </c>
      <c r="M449" s="11" t="str">
        <f>IF(VLOOKUP(D449,'Current OBD'!$B$6:$AK$2185,30,0)="Yes","6"," ")</f>
        <v xml:space="preserve"> </v>
      </c>
      <c r="N449" s="11" t="str">
        <f>IF(VLOOKUP(D449,'Current OBD'!$B$6:$AK$2185,31,0)="Yes","7"," ")</f>
        <v xml:space="preserve"> </v>
      </c>
      <c r="O449" s="11" t="str">
        <f>IF(VLOOKUP(D449,'Current OBD'!$B$6:$AK$2185,32,0)="Yes","8"," ")</f>
        <v xml:space="preserve"> </v>
      </c>
      <c r="P449" s="11" t="str">
        <f>IF(VLOOKUP(D449,'Current OBD'!$B$6:$AK$2185,33,0)="Yes","9"," ")</f>
        <v>9</v>
      </c>
      <c r="Q449" s="11" t="str">
        <f>IF(VLOOKUP(D449,'Current OBD'!$B$6:$AK$2185,34,0)="Yes","10"," ")</f>
        <v>10</v>
      </c>
      <c r="R449" s="11" t="str">
        <f>IF(VLOOKUP(D449,'Current OBD'!$B$6:$AK$2185,35,0)="Yes","11"," ")</f>
        <v>11</v>
      </c>
      <c r="S449" s="11" t="str">
        <f>IF(VLOOKUP(D449,'Current OBD'!$B$6:$AK$2185,36,0)="Yes","12"," ")</f>
        <v>12</v>
      </c>
      <c r="T449" s="13">
        <f>VLOOKUP(D449,Pivot!$B$4:$F$2181,2,0)</f>
        <v>147</v>
      </c>
      <c r="U449" s="13">
        <f>VLOOKUP(D449,Pivot!$B$4:$F$2181,3,0)</f>
        <v>0</v>
      </c>
      <c r="V449" s="13">
        <f>VLOOKUP(D449,Pivot!$B$4:$F$2181,4,0)</f>
        <v>148</v>
      </c>
      <c r="W449" s="46">
        <f>IFERROR(VLOOKUP(D449,Pivot!$B$4:$H$2181,5,0),"")</f>
        <v>0.99319999999999997</v>
      </c>
      <c r="X449" s="51">
        <f>IFERROR(VLOOKUP(D449,Pivot!$B$4:$H$2181,6,0),"")</f>
        <v>0</v>
      </c>
      <c r="Y449" s="46">
        <f>IFERROR(VLOOKUP(D449,Pivot!$B$4:$H$2181,7,0),"")</f>
        <v>0.99319999999999997</v>
      </c>
    </row>
    <row r="450" spans="1:25" ht="15" customHeight="1" outlineLevel="1">
      <c r="A450" s="27"/>
      <c r="B450" s="27"/>
      <c r="C450" s="30" t="s">
        <v>5682</v>
      </c>
      <c r="D450" s="27"/>
      <c r="E450" s="26"/>
      <c r="F450" s="29"/>
      <c r="G450" s="29"/>
      <c r="H450" s="29"/>
      <c r="I450" s="29"/>
      <c r="J450" s="29"/>
      <c r="K450" s="29"/>
      <c r="L450" s="29"/>
      <c r="M450" s="29"/>
      <c r="N450" s="29"/>
      <c r="O450" s="29"/>
      <c r="P450" s="29"/>
      <c r="Q450" s="29"/>
      <c r="R450" s="29"/>
      <c r="S450" s="29"/>
      <c r="T450" s="43">
        <f>SUBTOTAL(9,T447:T449)</f>
        <v>482</v>
      </c>
      <c r="U450" s="43">
        <f>SUBTOTAL(9,U447:U449)</f>
        <v>0</v>
      </c>
      <c r="V450" s="43">
        <f>SUBTOTAL(9,V447:V449)</f>
        <v>483</v>
      </c>
      <c r="W450" s="47"/>
      <c r="X450" s="52"/>
      <c r="Y450" s="56">
        <f>(T450+U450)/V450</f>
        <v>0.99792960662525876</v>
      </c>
    </row>
    <row r="451" spans="1:25" ht="15" customHeight="1" outlineLevel="2">
      <c r="A451" s="10" t="str">
        <f>VLOOKUP(D451,'Current OBD'!$B$6:$K$2185,4,0)</f>
        <v>Grant</v>
      </c>
      <c r="B451" s="10" t="str">
        <f>VLOOKUP(D451,'Current OBD'!$B$6:$K$2185,3,0)</f>
        <v>13-160</v>
      </c>
      <c r="C451" s="9" t="str">
        <f>VLOOKUP(D451,'Current OBD'!$B$6:$K$2185,2,0)</f>
        <v>Royal School District</v>
      </c>
      <c r="D451" s="24">
        <v>661536</v>
      </c>
      <c r="E451" s="9" t="str">
        <f>VLOOKUP(D451,'Current OBD'!$B$6:$K$2185,10,0)</f>
        <v>Red Rock Elementary</v>
      </c>
      <c r="F451" s="11" t="str">
        <f>IF(VLOOKUP(D451,'Current OBD'!$B$6:$AK$2185,23,0)="Yes","PK"," ")</f>
        <v>PK</v>
      </c>
      <c r="G451" s="11" t="str">
        <f>IF(VLOOKUP(D451,'Current OBD'!$B$6:$AK$2185,24,0)="Yes","K"," ")</f>
        <v>K</v>
      </c>
      <c r="H451" s="11">
        <f>IF(VLOOKUP(D451,'Current OBD'!$B$6:$AK$2185,25,0)="Yes",1," ")</f>
        <v>1</v>
      </c>
      <c r="I451" s="11" t="str">
        <f>IF(VLOOKUP(D451,'Current OBD'!$B$6:$AK$2185,26,0)="Yes","2"," ")</f>
        <v>2</v>
      </c>
      <c r="J451" s="11" t="str">
        <f>IF(VLOOKUP(D451,'Current OBD'!$B$6:$AK$2185,27,0)="Yes","3"," ")</f>
        <v>3</v>
      </c>
      <c r="K451" s="11" t="str">
        <f>IF(VLOOKUP(D451,'Current OBD'!$B$6:$AK$2185,28,0)="Yes","4"," ")</f>
        <v xml:space="preserve"> </v>
      </c>
      <c r="L451" s="11" t="str">
        <f>IF(VLOOKUP(D451,'Current OBD'!$B$6:$AK$2185,29,0)="Yes","5"," ")</f>
        <v xml:space="preserve"> </v>
      </c>
      <c r="M451" s="11" t="str">
        <f>IF(VLOOKUP(D451,'Current OBD'!$B$6:$AK$2185,30,0)="Yes","6"," ")</f>
        <v xml:space="preserve"> </v>
      </c>
      <c r="N451" s="11" t="str">
        <f>IF(VLOOKUP(D451,'Current OBD'!$B$6:$AK$2185,31,0)="Yes","7"," ")</f>
        <v xml:space="preserve"> </v>
      </c>
      <c r="O451" s="11" t="str">
        <f>IF(VLOOKUP(D451,'Current OBD'!$B$6:$AK$2185,32,0)="Yes","8"," ")</f>
        <v xml:space="preserve"> </v>
      </c>
      <c r="P451" s="11" t="str">
        <f>IF(VLOOKUP(D451,'Current OBD'!$B$6:$AK$2185,33,0)="Yes","9"," ")</f>
        <v xml:space="preserve"> </v>
      </c>
      <c r="Q451" s="11" t="str">
        <f>IF(VLOOKUP(D451,'Current OBD'!$B$6:$AK$2185,34,0)="Yes","10"," ")</f>
        <v xml:space="preserve"> </v>
      </c>
      <c r="R451" s="11" t="str">
        <f>IF(VLOOKUP(D451,'Current OBD'!$B$6:$AK$2185,35,0)="Yes","11"," ")</f>
        <v xml:space="preserve"> </v>
      </c>
      <c r="S451" s="11" t="str">
        <f>IF(VLOOKUP(D451,'Current OBD'!$B$6:$AK$2185,36,0)="Yes","12"," ")</f>
        <v xml:space="preserve"> </v>
      </c>
      <c r="T451" s="13">
        <f>VLOOKUP(D451,Pivot!$B$4:$F$2181,2,0)</f>
        <v>398</v>
      </c>
      <c r="U451" s="13">
        <f>VLOOKUP(D451,Pivot!$B$4:$F$2181,3,0)</f>
        <v>0</v>
      </c>
      <c r="V451" s="13">
        <f>VLOOKUP(D451,Pivot!$B$4:$F$2181,4,0)</f>
        <v>500</v>
      </c>
      <c r="W451" s="46">
        <f>IFERROR(VLOOKUP(D451,Pivot!$B$4:$H$2181,5,0),"")</f>
        <v>0.79600000000000004</v>
      </c>
      <c r="X451" s="51">
        <f>IFERROR(VLOOKUP(D451,Pivot!$B$4:$H$2181,6,0),"")</f>
        <v>0</v>
      </c>
      <c r="Y451" s="46">
        <f>IFERROR(VLOOKUP(D451,Pivot!$B$4:$H$2181,7,0),"")</f>
        <v>0.79600000000000004</v>
      </c>
    </row>
    <row r="452" spans="1:25" ht="15" customHeight="1" outlineLevel="2">
      <c r="A452" s="10" t="str">
        <f>VLOOKUP(D452,'Current OBD'!$B$6:$K$2185,4,0)</f>
        <v>Grant</v>
      </c>
      <c r="B452" s="10" t="str">
        <f>VLOOKUP(D452,'Current OBD'!$B$6:$K$2185,3,0)</f>
        <v>13-160</v>
      </c>
      <c r="C452" s="9" t="str">
        <f>VLOOKUP(D452,'Current OBD'!$B$6:$K$2185,2,0)</f>
        <v>Royal School District</v>
      </c>
      <c r="D452" s="24">
        <v>661538</v>
      </c>
      <c r="E452" s="9" t="str">
        <f>VLOOKUP(D452,'Current OBD'!$B$6:$K$2185,10,0)</f>
        <v>Royal High</v>
      </c>
      <c r="F452" s="11" t="str">
        <f>IF(VLOOKUP(D452,'Current OBD'!$B$6:$AK$2185,23,0)="Yes","PK"," ")</f>
        <v xml:space="preserve"> </v>
      </c>
      <c r="G452" s="11" t="str">
        <f>IF(VLOOKUP(D452,'Current OBD'!$B$6:$AK$2185,24,0)="Yes","K"," ")</f>
        <v xml:space="preserve"> </v>
      </c>
      <c r="H452" s="11" t="str">
        <f>IF(VLOOKUP(D452,'Current OBD'!$B$6:$AK$2185,25,0)="Yes",1," ")</f>
        <v xml:space="preserve"> </v>
      </c>
      <c r="I452" s="11" t="str">
        <f>IF(VLOOKUP(D452,'Current OBD'!$B$6:$AK$2185,26,0)="Yes","2"," ")</f>
        <v xml:space="preserve"> </v>
      </c>
      <c r="J452" s="11" t="str">
        <f>IF(VLOOKUP(D452,'Current OBD'!$B$6:$AK$2185,27,0)="Yes","3"," ")</f>
        <v xml:space="preserve"> </v>
      </c>
      <c r="K452" s="11" t="str">
        <f>IF(VLOOKUP(D452,'Current OBD'!$B$6:$AK$2185,28,0)="Yes","4"," ")</f>
        <v xml:space="preserve"> </v>
      </c>
      <c r="L452" s="11" t="str">
        <f>IF(VLOOKUP(D452,'Current OBD'!$B$6:$AK$2185,29,0)="Yes","5"," ")</f>
        <v xml:space="preserve"> </v>
      </c>
      <c r="M452" s="11" t="str">
        <f>IF(VLOOKUP(D452,'Current OBD'!$B$6:$AK$2185,30,0)="Yes","6"," ")</f>
        <v xml:space="preserve"> </v>
      </c>
      <c r="N452" s="11" t="str">
        <f>IF(VLOOKUP(D452,'Current OBD'!$B$6:$AK$2185,31,0)="Yes","7"," ")</f>
        <v xml:space="preserve"> </v>
      </c>
      <c r="O452" s="11" t="str">
        <f>IF(VLOOKUP(D452,'Current OBD'!$B$6:$AK$2185,32,0)="Yes","8"," ")</f>
        <v xml:space="preserve"> </v>
      </c>
      <c r="P452" s="11" t="str">
        <f>IF(VLOOKUP(D452,'Current OBD'!$B$6:$AK$2185,33,0)="Yes","9"," ")</f>
        <v>9</v>
      </c>
      <c r="Q452" s="11" t="str">
        <f>IF(VLOOKUP(D452,'Current OBD'!$B$6:$AK$2185,34,0)="Yes","10"," ")</f>
        <v>10</v>
      </c>
      <c r="R452" s="11" t="str">
        <f>IF(VLOOKUP(D452,'Current OBD'!$B$6:$AK$2185,35,0)="Yes","11"," ")</f>
        <v>11</v>
      </c>
      <c r="S452" s="11" t="str">
        <f>IF(VLOOKUP(D452,'Current OBD'!$B$6:$AK$2185,36,0)="Yes","12"," ")</f>
        <v>12</v>
      </c>
      <c r="T452" s="13">
        <f>VLOOKUP(D452,Pivot!$B$4:$F$2181,2,0)</f>
        <v>313</v>
      </c>
      <c r="U452" s="13">
        <f>VLOOKUP(D452,Pivot!$B$4:$F$2181,3,0)</f>
        <v>0</v>
      </c>
      <c r="V452" s="13">
        <f>VLOOKUP(D452,Pivot!$B$4:$F$2181,4,0)</f>
        <v>499</v>
      </c>
      <c r="W452" s="46">
        <f>IFERROR(VLOOKUP(D452,Pivot!$B$4:$H$2181,5,0),"")</f>
        <v>0.62729999999999997</v>
      </c>
      <c r="X452" s="51">
        <f>IFERROR(VLOOKUP(D452,Pivot!$B$4:$H$2181,6,0),"")</f>
        <v>0</v>
      </c>
      <c r="Y452" s="46">
        <f>IFERROR(VLOOKUP(D452,Pivot!$B$4:$H$2181,7,0),"")</f>
        <v>0.62729999999999997</v>
      </c>
    </row>
    <row r="453" spans="1:25" ht="15" customHeight="1" outlineLevel="2">
      <c r="A453" s="10" t="str">
        <f>VLOOKUP(D453,'Current OBD'!$B$6:$K$2185,4,0)</f>
        <v>Grant</v>
      </c>
      <c r="B453" s="10" t="str">
        <f>VLOOKUP(D453,'Current OBD'!$B$6:$K$2185,3,0)</f>
        <v>13-160</v>
      </c>
      <c r="C453" s="9" t="str">
        <f>VLOOKUP(D453,'Current OBD'!$B$6:$K$2185,2,0)</f>
        <v>Royal School District</v>
      </c>
      <c r="D453" s="24">
        <v>683700</v>
      </c>
      <c r="E453" s="9" t="str">
        <f>VLOOKUP(D453,'Current OBD'!$B$6:$K$2185,10,0)</f>
        <v>Royal Intermediate School</v>
      </c>
      <c r="F453" s="11" t="str">
        <f>IF(VLOOKUP(D453,'Current OBD'!$B$6:$AK$2185,23,0)="Yes","PK"," ")</f>
        <v xml:space="preserve"> </v>
      </c>
      <c r="G453" s="11" t="str">
        <f>IF(VLOOKUP(D453,'Current OBD'!$B$6:$AK$2185,24,0)="Yes","K"," ")</f>
        <v xml:space="preserve"> </v>
      </c>
      <c r="H453" s="11" t="str">
        <f>IF(VLOOKUP(D453,'Current OBD'!$B$6:$AK$2185,25,0)="Yes",1," ")</f>
        <v xml:space="preserve"> </v>
      </c>
      <c r="I453" s="11" t="str">
        <f>IF(VLOOKUP(D453,'Current OBD'!$B$6:$AK$2185,26,0)="Yes","2"," ")</f>
        <v xml:space="preserve"> </v>
      </c>
      <c r="J453" s="11" t="str">
        <f>IF(VLOOKUP(D453,'Current OBD'!$B$6:$AK$2185,27,0)="Yes","3"," ")</f>
        <v xml:space="preserve"> </v>
      </c>
      <c r="K453" s="11" t="str">
        <f>IF(VLOOKUP(D453,'Current OBD'!$B$6:$AK$2185,28,0)="Yes","4"," ")</f>
        <v>4</v>
      </c>
      <c r="L453" s="11" t="str">
        <f>IF(VLOOKUP(D453,'Current OBD'!$B$6:$AK$2185,29,0)="Yes","5"," ")</f>
        <v>5</v>
      </c>
      <c r="M453" s="11" t="str">
        <f>IF(VLOOKUP(D453,'Current OBD'!$B$6:$AK$2185,30,0)="Yes","6"," ")</f>
        <v>6</v>
      </c>
      <c r="N453" s="11" t="str">
        <f>IF(VLOOKUP(D453,'Current OBD'!$B$6:$AK$2185,31,0)="Yes","7"," ")</f>
        <v xml:space="preserve"> </v>
      </c>
      <c r="O453" s="11" t="str">
        <f>IF(VLOOKUP(D453,'Current OBD'!$B$6:$AK$2185,32,0)="Yes","8"," ")</f>
        <v xml:space="preserve"> </v>
      </c>
      <c r="P453" s="11" t="str">
        <f>IF(VLOOKUP(D453,'Current OBD'!$B$6:$AK$2185,33,0)="Yes","9"," ")</f>
        <v xml:space="preserve"> </v>
      </c>
      <c r="Q453" s="11" t="str">
        <f>IF(VLOOKUP(D453,'Current OBD'!$B$6:$AK$2185,34,0)="Yes","10"," ")</f>
        <v xml:space="preserve"> </v>
      </c>
      <c r="R453" s="11" t="str">
        <f>IF(VLOOKUP(D453,'Current OBD'!$B$6:$AK$2185,35,0)="Yes","11"," ")</f>
        <v xml:space="preserve"> </v>
      </c>
      <c r="S453" s="11" t="str">
        <f>IF(VLOOKUP(D453,'Current OBD'!$B$6:$AK$2185,36,0)="Yes","12"," ")</f>
        <v xml:space="preserve"> </v>
      </c>
      <c r="T453" s="13">
        <f>VLOOKUP(D453,Pivot!$B$4:$F$2181,2,0)</f>
        <v>327</v>
      </c>
      <c r="U453" s="13">
        <f>VLOOKUP(D453,Pivot!$B$4:$F$2181,3,0)</f>
        <v>0</v>
      </c>
      <c r="V453" s="13">
        <f>VLOOKUP(D453,Pivot!$B$4:$F$2181,4,0)</f>
        <v>404</v>
      </c>
      <c r="W453" s="46">
        <f>IFERROR(VLOOKUP(D453,Pivot!$B$4:$H$2181,5,0),"")</f>
        <v>0.80940000000000001</v>
      </c>
      <c r="X453" s="51">
        <f>IFERROR(VLOOKUP(D453,Pivot!$B$4:$H$2181,6,0),"")</f>
        <v>0</v>
      </c>
      <c r="Y453" s="46">
        <f>IFERROR(VLOOKUP(D453,Pivot!$B$4:$H$2181,7,0),"")</f>
        <v>0.80940000000000001</v>
      </c>
    </row>
    <row r="454" spans="1:25" ht="15" customHeight="1" outlineLevel="2">
      <c r="A454" s="10" t="str">
        <f>VLOOKUP(D454,'Current OBD'!$B$6:$K$2185,4,0)</f>
        <v>Grant</v>
      </c>
      <c r="B454" s="10" t="str">
        <f>VLOOKUP(D454,'Current OBD'!$B$6:$K$2185,3,0)</f>
        <v>13-160</v>
      </c>
      <c r="C454" s="9" t="str">
        <f>VLOOKUP(D454,'Current OBD'!$B$6:$K$2185,2,0)</f>
        <v>Royal School District</v>
      </c>
      <c r="D454" s="24">
        <v>661537</v>
      </c>
      <c r="E454" s="9" t="str">
        <f>VLOOKUP(D454,'Current OBD'!$B$6:$K$2185,10,0)</f>
        <v>Royal Middle School</v>
      </c>
      <c r="F454" s="11" t="str">
        <f>IF(VLOOKUP(D454,'Current OBD'!$B$6:$AK$2185,23,0)="Yes","PK"," ")</f>
        <v xml:space="preserve"> </v>
      </c>
      <c r="G454" s="11" t="str">
        <f>IF(VLOOKUP(D454,'Current OBD'!$B$6:$AK$2185,24,0)="Yes","K"," ")</f>
        <v xml:space="preserve"> </v>
      </c>
      <c r="H454" s="11" t="str">
        <f>IF(VLOOKUP(D454,'Current OBD'!$B$6:$AK$2185,25,0)="Yes",1," ")</f>
        <v xml:space="preserve"> </v>
      </c>
      <c r="I454" s="11" t="str">
        <f>IF(VLOOKUP(D454,'Current OBD'!$B$6:$AK$2185,26,0)="Yes","2"," ")</f>
        <v xml:space="preserve"> </v>
      </c>
      <c r="J454" s="11" t="str">
        <f>IF(VLOOKUP(D454,'Current OBD'!$B$6:$AK$2185,27,0)="Yes","3"," ")</f>
        <v xml:space="preserve"> </v>
      </c>
      <c r="K454" s="11" t="str">
        <f>IF(VLOOKUP(D454,'Current OBD'!$B$6:$AK$2185,28,0)="Yes","4"," ")</f>
        <v xml:space="preserve"> </v>
      </c>
      <c r="L454" s="11" t="str">
        <f>IF(VLOOKUP(D454,'Current OBD'!$B$6:$AK$2185,29,0)="Yes","5"," ")</f>
        <v xml:space="preserve"> </v>
      </c>
      <c r="M454" s="11" t="str">
        <f>IF(VLOOKUP(D454,'Current OBD'!$B$6:$AK$2185,30,0)="Yes","6"," ")</f>
        <v xml:space="preserve"> </v>
      </c>
      <c r="N454" s="11" t="str">
        <f>IF(VLOOKUP(D454,'Current OBD'!$B$6:$AK$2185,31,0)="Yes","7"," ")</f>
        <v>7</v>
      </c>
      <c r="O454" s="11" t="str">
        <f>IF(VLOOKUP(D454,'Current OBD'!$B$6:$AK$2185,32,0)="Yes","8"," ")</f>
        <v>8</v>
      </c>
      <c r="P454" s="11" t="str">
        <f>IF(VLOOKUP(D454,'Current OBD'!$B$6:$AK$2185,33,0)="Yes","9"," ")</f>
        <v xml:space="preserve"> </v>
      </c>
      <c r="Q454" s="11" t="str">
        <f>IF(VLOOKUP(D454,'Current OBD'!$B$6:$AK$2185,34,0)="Yes","10"," ")</f>
        <v xml:space="preserve"> </v>
      </c>
      <c r="R454" s="11" t="str">
        <f>IF(VLOOKUP(D454,'Current OBD'!$B$6:$AK$2185,35,0)="Yes","11"," ")</f>
        <v xml:space="preserve"> </v>
      </c>
      <c r="S454" s="11" t="str">
        <f>IF(VLOOKUP(D454,'Current OBD'!$B$6:$AK$2185,36,0)="Yes","12"," ")</f>
        <v xml:space="preserve"> </v>
      </c>
      <c r="T454" s="13">
        <f>VLOOKUP(D454,Pivot!$B$4:$F$2181,2,0)</f>
        <v>221</v>
      </c>
      <c r="U454" s="13">
        <f>VLOOKUP(D454,Pivot!$B$4:$F$2181,3,0)</f>
        <v>0</v>
      </c>
      <c r="V454" s="13">
        <f>VLOOKUP(D454,Pivot!$B$4:$F$2181,4,0)</f>
        <v>283</v>
      </c>
      <c r="W454" s="46">
        <f>IFERROR(VLOOKUP(D454,Pivot!$B$4:$H$2181,5,0),"")</f>
        <v>0.78090000000000004</v>
      </c>
      <c r="X454" s="51">
        <f>IFERROR(VLOOKUP(D454,Pivot!$B$4:$H$2181,6,0),"")</f>
        <v>0</v>
      </c>
      <c r="Y454" s="46">
        <f>IFERROR(VLOOKUP(D454,Pivot!$B$4:$H$2181,7,0),"")</f>
        <v>0.78090000000000004</v>
      </c>
    </row>
    <row r="455" spans="1:25" ht="15" customHeight="1" outlineLevel="1">
      <c r="A455" s="27"/>
      <c r="B455" s="27"/>
      <c r="C455" s="30" t="s">
        <v>5683</v>
      </c>
      <c r="D455" s="27"/>
      <c r="E455" s="26"/>
      <c r="F455" s="29"/>
      <c r="G455" s="29"/>
      <c r="H455" s="29"/>
      <c r="I455" s="29"/>
      <c r="J455" s="29"/>
      <c r="K455" s="29"/>
      <c r="L455" s="29"/>
      <c r="M455" s="29"/>
      <c r="N455" s="29"/>
      <c r="O455" s="29"/>
      <c r="P455" s="29"/>
      <c r="Q455" s="29"/>
      <c r="R455" s="29"/>
      <c r="S455" s="29"/>
      <c r="T455" s="43">
        <f>SUBTOTAL(9,T451:T454)</f>
        <v>1259</v>
      </c>
      <c r="U455" s="43">
        <f>SUBTOTAL(9,U451:U454)</f>
        <v>0</v>
      </c>
      <c r="V455" s="43">
        <f>SUBTOTAL(9,V451:V454)</f>
        <v>1686</v>
      </c>
      <c r="W455" s="47"/>
      <c r="X455" s="52"/>
      <c r="Y455" s="56">
        <f>(T455+U455)/V455</f>
        <v>0.74673784104389085</v>
      </c>
    </row>
    <row r="456" spans="1:25" ht="15" customHeight="1" outlineLevel="2">
      <c r="A456" s="10" t="str">
        <f>VLOOKUP(D456,'Current OBD'!$B$6:$K$2185,4,0)</f>
        <v>Grant</v>
      </c>
      <c r="B456" s="10" t="str">
        <f>VLOOKUP(D456,'Current OBD'!$B$6:$K$2185,3,0)</f>
        <v>13-161</v>
      </c>
      <c r="C456" s="9" t="str">
        <f>VLOOKUP(D456,'Current OBD'!$B$6:$K$2185,2,0)</f>
        <v>Moses Lake School District</v>
      </c>
      <c r="D456" s="24">
        <v>681091</v>
      </c>
      <c r="E456" s="9" t="str">
        <f>VLOOKUP(D456,'Current OBD'!$B$6:$K$2185,10,0)</f>
        <v>Columbia Basin Technical School</v>
      </c>
      <c r="F456" s="11" t="str">
        <f>IF(VLOOKUP(D456,'Current OBD'!$B$6:$AK$2185,23,0)="Yes","PK"," ")</f>
        <v xml:space="preserve"> </v>
      </c>
      <c r="G456" s="11" t="str">
        <f>IF(VLOOKUP(D456,'Current OBD'!$B$6:$AK$2185,24,0)="Yes","K"," ")</f>
        <v xml:space="preserve"> </v>
      </c>
      <c r="H456" s="11" t="str">
        <f>IF(VLOOKUP(D456,'Current OBD'!$B$6:$AK$2185,25,0)="Yes",1," ")</f>
        <v xml:space="preserve"> </v>
      </c>
      <c r="I456" s="11" t="str">
        <f>IF(VLOOKUP(D456,'Current OBD'!$B$6:$AK$2185,26,0)="Yes","2"," ")</f>
        <v xml:space="preserve"> </v>
      </c>
      <c r="J456" s="11" t="str">
        <f>IF(VLOOKUP(D456,'Current OBD'!$B$6:$AK$2185,27,0)="Yes","3"," ")</f>
        <v xml:space="preserve"> </v>
      </c>
      <c r="K456" s="11" t="str">
        <f>IF(VLOOKUP(D456,'Current OBD'!$B$6:$AK$2185,28,0)="Yes","4"," ")</f>
        <v xml:space="preserve"> </v>
      </c>
      <c r="L456" s="11" t="str">
        <f>IF(VLOOKUP(D456,'Current OBD'!$B$6:$AK$2185,29,0)="Yes","5"," ")</f>
        <v xml:space="preserve"> </v>
      </c>
      <c r="M456" s="11" t="str">
        <f>IF(VLOOKUP(D456,'Current OBD'!$B$6:$AK$2185,30,0)="Yes","6"," ")</f>
        <v xml:space="preserve"> </v>
      </c>
      <c r="N456" s="11" t="str">
        <f>IF(VLOOKUP(D456,'Current OBD'!$B$6:$AK$2185,31,0)="Yes","7"," ")</f>
        <v xml:space="preserve"> </v>
      </c>
      <c r="O456" s="11" t="str">
        <f>IF(VLOOKUP(D456,'Current OBD'!$B$6:$AK$2185,32,0)="Yes","8"," ")</f>
        <v xml:space="preserve"> </v>
      </c>
      <c r="P456" s="11" t="str">
        <f>IF(VLOOKUP(D456,'Current OBD'!$B$6:$AK$2185,33,0)="Yes","9"," ")</f>
        <v xml:space="preserve"> </v>
      </c>
      <c r="Q456" s="11" t="str">
        <f>IF(VLOOKUP(D456,'Current OBD'!$B$6:$AK$2185,34,0)="Yes","10"," ")</f>
        <v>10</v>
      </c>
      <c r="R456" s="11" t="str">
        <f>IF(VLOOKUP(D456,'Current OBD'!$B$6:$AK$2185,35,0)="Yes","11"," ")</f>
        <v>11</v>
      </c>
      <c r="S456" s="11" t="str">
        <f>IF(VLOOKUP(D456,'Current OBD'!$B$6:$AK$2185,36,0)="Yes","12"," ")</f>
        <v>12</v>
      </c>
      <c r="T456" s="13">
        <f>VLOOKUP(D456,Pivot!$B$4:$F$2181,2,0)</f>
        <v>177</v>
      </c>
      <c r="U456" s="13">
        <f>VLOOKUP(D456,Pivot!$B$4:$F$2181,3,0)</f>
        <v>0</v>
      </c>
      <c r="V456" s="13">
        <f>VLOOKUP(D456,Pivot!$B$4:$F$2181,4,0)</f>
        <v>191</v>
      </c>
      <c r="W456" s="46">
        <f>IFERROR(VLOOKUP(D456,Pivot!$B$4:$H$2181,5,0),"")</f>
        <v>0.92669999999999997</v>
      </c>
      <c r="X456" s="51">
        <f>IFERROR(VLOOKUP(D456,Pivot!$B$4:$H$2181,6,0),"")</f>
        <v>0</v>
      </c>
      <c r="Y456" s="46">
        <f>IFERROR(VLOOKUP(D456,Pivot!$B$4:$H$2181,7,0),"")</f>
        <v>0.92669999999999997</v>
      </c>
    </row>
    <row r="457" spans="1:25" ht="15" customHeight="1" outlineLevel="2">
      <c r="A457" s="10" t="str">
        <f>VLOOKUP(D457,'Current OBD'!$B$6:$K$2185,4,0)</f>
        <v>Grant</v>
      </c>
      <c r="B457" s="10" t="str">
        <f>VLOOKUP(D457,'Current OBD'!$B$6:$K$2185,3,0)</f>
        <v>13-161</v>
      </c>
      <c r="C457" s="9" t="str">
        <f>VLOOKUP(D457,'Current OBD'!$B$6:$K$2185,2,0)</f>
        <v>Moses Lake School District</v>
      </c>
      <c r="D457" s="24">
        <v>661352</v>
      </c>
      <c r="E457" s="9" t="str">
        <f>VLOOKUP(D457,'Current OBD'!$B$6:$K$2185,10,0)</f>
        <v>Columbia Middle School</v>
      </c>
      <c r="F457" s="11" t="str">
        <f>IF(VLOOKUP(D457,'Current OBD'!$B$6:$AK$2185,23,0)="Yes","PK"," ")</f>
        <v xml:space="preserve"> </v>
      </c>
      <c r="G457" s="11" t="str">
        <f>IF(VLOOKUP(D457,'Current OBD'!$B$6:$AK$2185,24,0)="Yes","K"," ")</f>
        <v xml:space="preserve"> </v>
      </c>
      <c r="H457" s="11" t="str">
        <f>IF(VLOOKUP(D457,'Current OBD'!$B$6:$AK$2185,25,0)="Yes",1," ")</f>
        <v xml:space="preserve"> </v>
      </c>
      <c r="I457" s="11" t="str">
        <f>IF(VLOOKUP(D457,'Current OBD'!$B$6:$AK$2185,26,0)="Yes","2"," ")</f>
        <v xml:space="preserve"> </v>
      </c>
      <c r="J457" s="11" t="str">
        <f>IF(VLOOKUP(D457,'Current OBD'!$B$6:$AK$2185,27,0)="Yes","3"," ")</f>
        <v xml:space="preserve"> </v>
      </c>
      <c r="K457" s="11" t="str">
        <f>IF(VLOOKUP(D457,'Current OBD'!$B$6:$AK$2185,28,0)="Yes","4"," ")</f>
        <v xml:space="preserve"> </v>
      </c>
      <c r="L457" s="11" t="str">
        <f>IF(VLOOKUP(D457,'Current OBD'!$B$6:$AK$2185,29,0)="Yes","5"," ")</f>
        <v xml:space="preserve"> </v>
      </c>
      <c r="M457" s="11" t="str">
        <f>IF(VLOOKUP(D457,'Current OBD'!$B$6:$AK$2185,30,0)="Yes","6"," ")</f>
        <v>6</v>
      </c>
      <c r="N457" s="11" t="str">
        <f>IF(VLOOKUP(D457,'Current OBD'!$B$6:$AK$2185,31,0)="Yes","7"," ")</f>
        <v>7</v>
      </c>
      <c r="O457" s="11" t="str">
        <f>IF(VLOOKUP(D457,'Current OBD'!$B$6:$AK$2185,32,0)="Yes","8"," ")</f>
        <v>8</v>
      </c>
      <c r="P457" s="11" t="str">
        <f>IF(VLOOKUP(D457,'Current OBD'!$B$6:$AK$2185,33,0)="Yes","9"," ")</f>
        <v xml:space="preserve"> </v>
      </c>
      <c r="Q457" s="11" t="str">
        <f>IF(VLOOKUP(D457,'Current OBD'!$B$6:$AK$2185,34,0)="Yes","10"," ")</f>
        <v xml:space="preserve"> </v>
      </c>
      <c r="R457" s="11" t="str">
        <f>IF(VLOOKUP(D457,'Current OBD'!$B$6:$AK$2185,35,0)="Yes","11"," ")</f>
        <v xml:space="preserve"> </v>
      </c>
      <c r="S457" s="11" t="str">
        <f>IF(VLOOKUP(D457,'Current OBD'!$B$6:$AK$2185,36,0)="Yes","12"," ")</f>
        <v xml:space="preserve"> </v>
      </c>
      <c r="T457" s="13">
        <f>VLOOKUP(D457,Pivot!$B$4:$F$2181,2,0)</f>
        <v>623</v>
      </c>
      <c r="U457" s="13">
        <f>VLOOKUP(D457,Pivot!$B$4:$F$2181,3,0)</f>
        <v>0</v>
      </c>
      <c r="V457" s="13">
        <f>VLOOKUP(D457,Pivot!$B$4:$F$2181,4,0)</f>
        <v>890</v>
      </c>
      <c r="W457" s="46">
        <f>IFERROR(VLOOKUP(D457,Pivot!$B$4:$H$2181,5,0),"")</f>
        <v>0.7</v>
      </c>
      <c r="X457" s="51">
        <f>IFERROR(VLOOKUP(D457,Pivot!$B$4:$H$2181,6,0),"")</f>
        <v>0</v>
      </c>
      <c r="Y457" s="46">
        <f>IFERROR(VLOOKUP(D457,Pivot!$B$4:$H$2181,7,0),"")</f>
        <v>0.7</v>
      </c>
    </row>
    <row r="458" spans="1:25" ht="15" customHeight="1" outlineLevel="2">
      <c r="A458" s="10" t="str">
        <f>VLOOKUP(D458,'Current OBD'!$B$6:$K$2185,4,0)</f>
        <v>Grant</v>
      </c>
      <c r="B458" s="10" t="str">
        <f>VLOOKUP(D458,'Current OBD'!$B$6:$K$2185,3,0)</f>
        <v>13-161</v>
      </c>
      <c r="C458" s="9" t="str">
        <f>VLOOKUP(D458,'Current OBD'!$B$6:$K$2185,2,0)</f>
        <v>Moses Lake School District</v>
      </c>
      <c r="D458" s="24">
        <v>681090</v>
      </c>
      <c r="E458" s="9" t="str">
        <f>VLOOKUP(D458,'Current OBD'!$B$6:$K$2185,10,0)</f>
        <v>Endeavor Middle School</v>
      </c>
      <c r="F458" s="11" t="str">
        <f>IF(VLOOKUP(D458,'Current OBD'!$B$6:$AK$2185,23,0)="Yes","PK"," ")</f>
        <v xml:space="preserve"> </v>
      </c>
      <c r="G458" s="11" t="str">
        <f>IF(VLOOKUP(D458,'Current OBD'!$B$6:$AK$2185,24,0)="Yes","K"," ")</f>
        <v xml:space="preserve"> </v>
      </c>
      <c r="H458" s="11" t="str">
        <f>IF(VLOOKUP(D458,'Current OBD'!$B$6:$AK$2185,25,0)="Yes",1," ")</f>
        <v xml:space="preserve"> </v>
      </c>
      <c r="I458" s="11" t="str">
        <f>IF(VLOOKUP(D458,'Current OBD'!$B$6:$AK$2185,26,0)="Yes","2"," ")</f>
        <v xml:space="preserve"> </v>
      </c>
      <c r="J458" s="11" t="str">
        <f>IF(VLOOKUP(D458,'Current OBD'!$B$6:$AK$2185,27,0)="Yes","3"," ")</f>
        <v xml:space="preserve"> </v>
      </c>
      <c r="K458" s="11" t="str">
        <f>IF(VLOOKUP(D458,'Current OBD'!$B$6:$AK$2185,28,0)="Yes","4"," ")</f>
        <v xml:space="preserve"> </v>
      </c>
      <c r="L458" s="11" t="str">
        <f>IF(VLOOKUP(D458,'Current OBD'!$B$6:$AK$2185,29,0)="Yes","5"," ")</f>
        <v xml:space="preserve"> </v>
      </c>
      <c r="M458" s="11" t="str">
        <f>IF(VLOOKUP(D458,'Current OBD'!$B$6:$AK$2185,30,0)="Yes","6"," ")</f>
        <v>6</v>
      </c>
      <c r="N458" s="11" t="str">
        <f>IF(VLOOKUP(D458,'Current OBD'!$B$6:$AK$2185,31,0)="Yes","7"," ")</f>
        <v>7</v>
      </c>
      <c r="O458" s="11" t="str">
        <f>IF(VLOOKUP(D458,'Current OBD'!$B$6:$AK$2185,32,0)="Yes","8"," ")</f>
        <v>8</v>
      </c>
      <c r="P458" s="11" t="str">
        <f>IF(VLOOKUP(D458,'Current OBD'!$B$6:$AK$2185,33,0)="Yes","9"," ")</f>
        <v xml:space="preserve"> </v>
      </c>
      <c r="Q458" s="11" t="str">
        <f>IF(VLOOKUP(D458,'Current OBD'!$B$6:$AK$2185,34,0)="Yes","10"," ")</f>
        <v xml:space="preserve"> </v>
      </c>
      <c r="R458" s="11" t="str">
        <f>IF(VLOOKUP(D458,'Current OBD'!$B$6:$AK$2185,35,0)="Yes","11"," ")</f>
        <v xml:space="preserve"> </v>
      </c>
      <c r="S458" s="11" t="str">
        <f>IF(VLOOKUP(D458,'Current OBD'!$B$6:$AK$2185,36,0)="Yes","12"," ")</f>
        <v xml:space="preserve"> </v>
      </c>
      <c r="T458" s="13">
        <f>VLOOKUP(D458,Pivot!$B$4:$F$2181,2,0)</f>
        <v>266</v>
      </c>
      <c r="U458" s="13">
        <f>VLOOKUP(D458,Pivot!$B$4:$F$2181,3,0)</f>
        <v>0</v>
      </c>
      <c r="V458" s="13">
        <f>VLOOKUP(D458,Pivot!$B$4:$F$2181,4,0)</f>
        <v>266</v>
      </c>
      <c r="W458" s="46">
        <f>IFERROR(VLOOKUP(D458,Pivot!$B$4:$H$2181,5,0),"")</f>
        <v>1</v>
      </c>
      <c r="X458" s="51">
        <f>IFERROR(VLOOKUP(D458,Pivot!$B$4:$H$2181,6,0),"")</f>
        <v>0</v>
      </c>
      <c r="Y458" s="46">
        <f>IFERROR(VLOOKUP(D458,Pivot!$B$4:$H$2181,7,0),"")</f>
        <v>1</v>
      </c>
    </row>
    <row r="459" spans="1:25" ht="15" customHeight="1" outlineLevel="2">
      <c r="A459" s="10" t="str">
        <f>VLOOKUP(D459,'Current OBD'!$B$6:$K$2185,4,0)</f>
        <v>Grant</v>
      </c>
      <c r="B459" s="10" t="str">
        <f>VLOOKUP(D459,'Current OBD'!$B$6:$K$2185,3,0)</f>
        <v>13-161</v>
      </c>
      <c r="C459" s="9" t="str">
        <f>VLOOKUP(D459,'Current OBD'!$B$6:$K$2185,2,0)</f>
        <v>Moses Lake School District</v>
      </c>
      <c r="D459" s="24">
        <v>661353</v>
      </c>
      <c r="E459" s="9" t="str">
        <f>VLOOKUP(D459,'Current OBD'!$B$6:$K$2185,10,0)</f>
        <v>Frontier Middle School</v>
      </c>
      <c r="F459" s="11" t="str">
        <f>IF(VLOOKUP(D459,'Current OBD'!$B$6:$AK$2185,23,0)="Yes","PK"," ")</f>
        <v xml:space="preserve"> </v>
      </c>
      <c r="G459" s="11" t="str">
        <f>IF(VLOOKUP(D459,'Current OBD'!$B$6:$AK$2185,24,0)="Yes","K"," ")</f>
        <v xml:space="preserve"> </v>
      </c>
      <c r="H459" s="11" t="str">
        <f>IF(VLOOKUP(D459,'Current OBD'!$B$6:$AK$2185,25,0)="Yes",1," ")</f>
        <v xml:space="preserve"> </v>
      </c>
      <c r="I459" s="11" t="str">
        <f>IF(VLOOKUP(D459,'Current OBD'!$B$6:$AK$2185,26,0)="Yes","2"," ")</f>
        <v xml:space="preserve"> </v>
      </c>
      <c r="J459" s="11" t="str">
        <f>IF(VLOOKUP(D459,'Current OBD'!$B$6:$AK$2185,27,0)="Yes","3"," ")</f>
        <v xml:space="preserve"> </v>
      </c>
      <c r="K459" s="11" t="str">
        <f>IF(VLOOKUP(D459,'Current OBD'!$B$6:$AK$2185,28,0)="Yes","4"," ")</f>
        <v xml:space="preserve"> </v>
      </c>
      <c r="L459" s="11" t="str">
        <f>IF(VLOOKUP(D459,'Current OBD'!$B$6:$AK$2185,29,0)="Yes","5"," ")</f>
        <v xml:space="preserve"> </v>
      </c>
      <c r="M459" s="11" t="str">
        <f>IF(VLOOKUP(D459,'Current OBD'!$B$6:$AK$2185,30,0)="Yes","6"," ")</f>
        <v>6</v>
      </c>
      <c r="N459" s="11" t="str">
        <f>IF(VLOOKUP(D459,'Current OBD'!$B$6:$AK$2185,31,0)="Yes","7"," ")</f>
        <v>7</v>
      </c>
      <c r="O459" s="11" t="str">
        <f>IF(VLOOKUP(D459,'Current OBD'!$B$6:$AK$2185,32,0)="Yes","8"," ")</f>
        <v>8</v>
      </c>
      <c r="P459" s="11" t="str">
        <f>IF(VLOOKUP(D459,'Current OBD'!$B$6:$AK$2185,33,0)="Yes","9"," ")</f>
        <v xml:space="preserve"> </v>
      </c>
      <c r="Q459" s="11" t="str">
        <f>IF(VLOOKUP(D459,'Current OBD'!$B$6:$AK$2185,34,0)="Yes","10"," ")</f>
        <v xml:space="preserve"> </v>
      </c>
      <c r="R459" s="11" t="str">
        <f>IF(VLOOKUP(D459,'Current OBD'!$B$6:$AK$2185,35,0)="Yes","11"," ")</f>
        <v xml:space="preserve"> </v>
      </c>
      <c r="S459" s="11" t="str">
        <f>IF(VLOOKUP(D459,'Current OBD'!$B$6:$AK$2185,36,0)="Yes","12"," ")</f>
        <v xml:space="preserve"> </v>
      </c>
      <c r="T459" s="13">
        <f>VLOOKUP(D459,Pivot!$B$4:$F$2181,2,0)</f>
        <v>642</v>
      </c>
      <c r="U459" s="13">
        <f>VLOOKUP(D459,Pivot!$B$4:$F$2181,3,0)</f>
        <v>0</v>
      </c>
      <c r="V459" s="13">
        <f>VLOOKUP(D459,Pivot!$B$4:$F$2181,4,0)</f>
        <v>760</v>
      </c>
      <c r="W459" s="46">
        <f>IFERROR(VLOOKUP(D459,Pivot!$B$4:$H$2181,5,0),"")</f>
        <v>0.84470000000000001</v>
      </c>
      <c r="X459" s="51">
        <f>IFERROR(VLOOKUP(D459,Pivot!$B$4:$H$2181,6,0),"")</f>
        <v>0</v>
      </c>
      <c r="Y459" s="46">
        <f>IFERROR(VLOOKUP(D459,Pivot!$B$4:$H$2181,7,0),"")</f>
        <v>0.84470000000000001</v>
      </c>
    </row>
    <row r="460" spans="1:25" ht="15" customHeight="1" outlineLevel="2">
      <c r="A460" s="10" t="str">
        <f>VLOOKUP(D460,'Current OBD'!$B$6:$K$2185,4,0)</f>
        <v>Grant</v>
      </c>
      <c r="B460" s="10" t="str">
        <f>VLOOKUP(D460,'Current OBD'!$B$6:$K$2185,3,0)</f>
        <v>13-161</v>
      </c>
      <c r="C460" s="9" t="str">
        <f>VLOOKUP(D460,'Current OBD'!$B$6:$K$2185,2,0)</f>
        <v>Moses Lake School District</v>
      </c>
      <c r="D460" s="24">
        <v>663434</v>
      </c>
      <c r="E460" s="9" t="str">
        <f>VLOOKUP(D460,'Current OBD'!$B$6:$K$2185,10,0)</f>
        <v>Garden Heights Elementary</v>
      </c>
      <c r="F460" s="11" t="str">
        <f>IF(VLOOKUP(D460,'Current OBD'!$B$6:$AK$2185,23,0)="Yes","PK"," ")</f>
        <v xml:space="preserve"> </v>
      </c>
      <c r="G460" s="11" t="str">
        <f>IF(VLOOKUP(D460,'Current OBD'!$B$6:$AK$2185,24,0)="Yes","K"," ")</f>
        <v>K</v>
      </c>
      <c r="H460" s="11">
        <f>IF(VLOOKUP(D460,'Current OBD'!$B$6:$AK$2185,25,0)="Yes",1," ")</f>
        <v>1</v>
      </c>
      <c r="I460" s="11" t="str">
        <f>IF(VLOOKUP(D460,'Current OBD'!$B$6:$AK$2185,26,0)="Yes","2"," ")</f>
        <v>2</v>
      </c>
      <c r="J460" s="11" t="str">
        <f>IF(VLOOKUP(D460,'Current OBD'!$B$6:$AK$2185,27,0)="Yes","3"," ")</f>
        <v>3</v>
      </c>
      <c r="K460" s="11" t="str">
        <f>IF(VLOOKUP(D460,'Current OBD'!$B$6:$AK$2185,28,0)="Yes","4"," ")</f>
        <v>4</v>
      </c>
      <c r="L460" s="11" t="str">
        <f>IF(VLOOKUP(D460,'Current OBD'!$B$6:$AK$2185,29,0)="Yes","5"," ")</f>
        <v>5</v>
      </c>
      <c r="M460" s="11" t="str">
        <f>IF(VLOOKUP(D460,'Current OBD'!$B$6:$AK$2185,30,0)="Yes","6"," ")</f>
        <v xml:space="preserve"> </v>
      </c>
      <c r="N460" s="11" t="str">
        <f>IF(VLOOKUP(D460,'Current OBD'!$B$6:$AK$2185,31,0)="Yes","7"," ")</f>
        <v xml:space="preserve"> </v>
      </c>
      <c r="O460" s="11" t="str">
        <f>IF(VLOOKUP(D460,'Current OBD'!$B$6:$AK$2185,32,0)="Yes","8"," ")</f>
        <v xml:space="preserve"> </v>
      </c>
      <c r="P460" s="11" t="str">
        <f>IF(VLOOKUP(D460,'Current OBD'!$B$6:$AK$2185,33,0)="Yes","9"," ")</f>
        <v xml:space="preserve"> </v>
      </c>
      <c r="Q460" s="11" t="str">
        <f>IF(VLOOKUP(D460,'Current OBD'!$B$6:$AK$2185,34,0)="Yes","10"," ")</f>
        <v xml:space="preserve"> </v>
      </c>
      <c r="R460" s="11" t="str">
        <f>IF(VLOOKUP(D460,'Current OBD'!$B$6:$AK$2185,35,0)="Yes","11"," ")</f>
        <v xml:space="preserve"> </v>
      </c>
      <c r="S460" s="11" t="str">
        <f>IF(VLOOKUP(D460,'Current OBD'!$B$6:$AK$2185,36,0)="Yes","12"," ")</f>
        <v xml:space="preserve"> </v>
      </c>
      <c r="T460" s="13">
        <f>VLOOKUP(D460,Pivot!$B$4:$F$2181,2,0)</f>
        <v>307</v>
      </c>
      <c r="U460" s="13">
        <f>VLOOKUP(D460,Pivot!$B$4:$F$2181,3,0)</f>
        <v>0</v>
      </c>
      <c r="V460" s="13">
        <f>VLOOKUP(D460,Pivot!$B$4:$F$2181,4,0)</f>
        <v>400</v>
      </c>
      <c r="W460" s="46">
        <f>IFERROR(VLOOKUP(D460,Pivot!$B$4:$H$2181,5,0),"")</f>
        <v>0.76749999999999996</v>
      </c>
      <c r="X460" s="51">
        <f>IFERROR(VLOOKUP(D460,Pivot!$B$4:$H$2181,6,0),"")</f>
        <v>0</v>
      </c>
      <c r="Y460" s="46">
        <f>IFERROR(VLOOKUP(D460,Pivot!$B$4:$H$2181,7,0),"")</f>
        <v>0.76749999999999996</v>
      </c>
    </row>
    <row r="461" spans="1:25" ht="15" customHeight="1" outlineLevel="2">
      <c r="A461" s="10" t="str">
        <f>VLOOKUP(D461,'Current OBD'!$B$6:$K$2185,4,0)</f>
        <v>Grant</v>
      </c>
      <c r="B461" s="10" t="str">
        <f>VLOOKUP(D461,'Current OBD'!$B$6:$K$2185,3,0)</f>
        <v>13-161</v>
      </c>
      <c r="C461" s="9" t="str">
        <f>VLOOKUP(D461,'Current OBD'!$B$6:$K$2185,2,0)</f>
        <v>Moses Lake School District</v>
      </c>
      <c r="D461" s="24">
        <v>686843</v>
      </c>
      <c r="E461" s="9" t="str">
        <f>VLOOKUP(D461,'Current OBD'!$B$6:$K$2185,10,0)</f>
        <v>Groff Elementary School</v>
      </c>
      <c r="F461" s="11" t="str">
        <f>IF(VLOOKUP(D461,'Current OBD'!$B$6:$AK$2185,23,0)="Yes","PK"," ")</f>
        <v xml:space="preserve"> </v>
      </c>
      <c r="G461" s="11" t="str">
        <f>IF(VLOOKUP(D461,'Current OBD'!$B$6:$AK$2185,24,0)="Yes","K"," ")</f>
        <v>K</v>
      </c>
      <c r="H461" s="11">
        <f>IF(VLOOKUP(D461,'Current OBD'!$B$6:$AK$2185,25,0)="Yes",1," ")</f>
        <v>1</v>
      </c>
      <c r="I461" s="11" t="str">
        <f>IF(VLOOKUP(D461,'Current OBD'!$B$6:$AK$2185,26,0)="Yes","2"," ")</f>
        <v>2</v>
      </c>
      <c r="J461" s="11" t="str">
        <f>IF(VLOOKUP(D461,'Current OBD'!$B$6:$AK$2185,27,0)="Yes","3"," ")</f>
        <v>3</v>
      </c>
      <c r="K461" s="11" t="str">
        <f>IF(VLOOKUP(D461,'Current OBD'!$B$6:$AK$2185,28,0)="Yes","4"," ")</f>
        <v>4</v>
      </c>
      <c r="L461" s="11" t="str">
        <f>IF(VLOOKUP(D461,'Current OBD'!$B$6:$AK$2185,29,0)="Yes","5"," ")</f>
        <v>5</v>
      </c>
      <c r="M461" s="11" t="str">
        <f>IF(VLOOKUP(D461,'Current OBD'!$B$6:$AK$2185,30,0)="Yes","6"," ")</f>
        <v xml:space="preserve"> </v>
      </c>
      <c r="N461" s="11" t="str">
        <f>IF(VLOOKUP(D461,'Current OBD'!$B$6:$AK$2185,31,0)="Yes","7"," ")</f>
        <v xml:space="preserve"> </v>
      </c>
      <c r="O461" s="11" t="str">
        <f>IF(VLOOKUP(D461,'Current OBD'!$B$6:$AK$2185,32,0)="Yes","8"," ")</f>
        <v xml:space="preserve"> </v>
      </c>
      <c r="P461" s="11" t="str">
        <f>IF(VLOOKUP(D461,'Current OBD'!$B$6:$AK$2185,33,0)="Yes","9"," ")</f>
        <v xml:space="preserve"> </v>
      </c>
      <c r="Q461" s="11" t="str">
        <f>IF(VLOOKUP(D461,'Current OBD'!$B$6:$AK$2185,34,0)="Yes","10"," ")</f>
        <v xml:space="preserve"> </v>
      </c>
      <c r="R461" s="11" t="str">
        <f>IF(VLOOKUP(D461,'Current OBD'!$B$6:$AK$2185,35,0)="Yes","11"," ")</f>
        <v xml:space="preserve"> </v>
      </c>
      <c r="S461" s="11" t="str">
        <f>IF(VLOOKUP(D461,'Current OBD'!$B$6:$AK$2185,36,0)="Yes","12"," ")</f>
        <v xml:space="preserve"> </v>
      </c>
      <c r="T461" s="13">
        <f>VLOOKUP(D461,Pivot!$B$4:$F$2181,2,0)</f>
        <v>303</v>
      </c>
      <c r="U461" s="13">
        <f>VLOOKUP(D461,Pivot!$B$4:$F$2181,3,0)</f>
        <v>0</v>
      </c>
      <c r="V461" s="13">
        <f>VLOOKUP(D461,Pivot!$B$4:$F$2181,4,0)</f>
        <v>431</v>
      </c>
      <c r="W461" s="46">
        <f>IFERROR(VLOOKUP(D461,Pivot!$B$4:$H$2181,5,0),"")</f>
        <v>0.70299999999999996</v>
      </c>
      <c r="X461" s="51">
        <f>IFERROR(VLOOKUP(D461,Pivot!$B$4:$H$2181,6,0),"")</f>
        <v>0</v>
      </c>
      <c r="Y461" s="46">
        <f>IFERROR(VLOOKUP(D461,Pivot!$B$4:$H$2181,7,0),"")</f>
        <v>0.70299999999999996</v>
      </c>
    </row>
    <row r="462" spans="1:25" ht="15" customHeight="1" outlineLevel="2">
      <c r="A462" s="10" t="str">
        <f>VLOOKUP(D462,'Current OBD'!$B$6:$K$2185,4,0)</f>
        <v>Grant</v>
      </c>
      <c r="B462" s="10" t="str">
        <f>VLOOKUP(D462,'Current OBD'!$B$6:$K$2185,3,0)</f>
        <v>13-161</v>
      </c>
      <c r="C462" s="9" t="str">
        <f>VLOOKUP(D462,'Current OBD'!$B$6:$K$2185,2,0)</f>
        <v>Moses Lake School District</v>
      </c>
      <c r="D462" s="24">
        <v>664018</v>
      </c>
      <c r="E462" s="9" t="str">
        <f>VLOOKUP(D462,'Current OBD'!$B$6:$K$2185,10,0)</f>
        <v>Knolls Vista Elementary School</v>
      </c>
      <c r="F462" s="11" t="str">
        <f>IF(VLOOKUP(D462,'Current OBD'!$B$6:$AK$2185,23,0)="Yes","PK"," ")</f>
        <v xml:space="preserve"> </v>
      </c>
      <c r="G462" s="11" t="str">
        <f>IF(VLOOKUP(D462,'Current OBD'!$B$6:$AK$2185,24,0)="Yes","K"," ")</f>
        <v>K</v>
      </c>
      <c r="H462" s="11">
        <f>IF(VLOOKUP(D462,'Current OBD'!$B$6:$AK$2185,25,0)="Yes",1," ")</f>
        <v>1</v>
      </c>
      <c r="I462" s="11" t="str">
        <f>IF(VLOOKUP(D462,'Current OBD'!$B$6:$AK$2185,26,0)="Yes","2"," ")</f>
        <v>2</v>
      </c>
      <c r="J462" s="11" t="str">
        <f>IF(VLOOKUP(D462,'Current OBD'!$B$6:$AK$2185,27,0)="Yes","3"," ")</f>
        <v>3</v>
      </c>
      <c r="K462" s="11" t="str">
        <f>IF(VLOOKUP(D462,'Current OBD'!$B$6:$AK$2185,28,0)="Yes","4"," ")</f>
        <v>4</v>
      </c>
      <c r="L462" s="11" t="str">
        <f>IF(VLOOKUP(D462,'Current OBD'!$B$6:$AK$2185,29,0)="Yes","5"," ")</f>
        <v>5</v>
      </c>
      <c r="M462" s="11" t="str">
        <f>IF(VLOOKUP(D462,'Current OBD'!$B$6:$AK$2185,30,0)="Yes","6"," ")</f>
        <v xml:space="preserve"> </v>
      </c>
      <c r="N462" s="11" t="str">
        <f>IF(VLOOKUP(D462,'Current OBD'!$B$6:$AK$2185,31,0)="Yes","7"," ")</f>
        <v xml:space="preserve"> </v>
      </c>
      <c r="O462" s="11" t="str">
        <f>IF(VLOOKUP(D462,'Current OBD'!$B$6:$AK$2185,32,0)="Yes","8"," ")</f>
        <v xml:space="preserve"> </v>
      </c>
      <c r="P462" s="11" t="str">
        <f>IF(VLOOKUP(D462,'Current OBD'!$B$6:$AK$2185,33,0)="Yes","9"," ")</f>
        <v xml:space="preserve"> </v>
      </c>
      <c r="Q462" s="11" t="str">
        <f>IF(VLOOKUP(D462,'Current OBD'!$B$6:$AK$2185,34,0)="Yes","10"," ")</f>
        <v xml:space="preserve"> </v>
      </c>
      <c r="R462" s="11" t="str">
        <f>IF(VLOOKUP(D462,'Current OBD'!$B$6:$AK$2185,35,0)="Yes","11"," ")</f>
        <v xml:space="preserve"> </v>
      </c>
      <c r="S462" s="11" t="str">
        <f>IF(VLOOKUP(D462,'Current OBD'!$B$6:$AK$2185,36,0)="Yes","12"," ")</f>
        <v xml:space="preserve"> </v>
      </c>
      <c r="T462" s="13">
        <f>VLOOKUP(D462,Pivot!$B$4:$F$2181,2,0)</f>
        <v>281</v>
      </c>
      <c r="U462" s="13">
        <f>VLOOKUP(D462,Pivot!$B$4:$F$2181,3,0)</f>
        <v>0</v>
      </c>
      <c r="V462" s="13">
        <f>VLOOKUP(D462,Pivot!$B$4:$F$2181,4,0)</f>
        <v>281</v>
      </c>
      <c r="W462" s="46">
        <f>IFERROR(VLOOKUP(D462,Pivot!$B$4:$H$2181,5,0),"")</f>
        <v>1</v>
      </c>
      <c r="X462" s="51">
        <f>IFERROR(VLOOKUP(D462,Pivot!$B$4:$H$2181,6,0),"")</f>
        <v>0</v>
      </c>
      <c r="Y462" s="46">
        <f>IFERROR(VLOOKUP(D462,Pivot!$B$4:$H$2181,7,0),"")</f>
        <v>1</v>
      </c>
    </row>
    <row r="463" spans="1:25" ht="15" customHeight="1" outlineLevel="2">
      <c r="A463" s="10" t="str">
        <f>VLOOKUP(D463,'Current OBD'!$B$6:$K$2185,4,0)</f>
        <v>Grant</v>
      </c>
      <c r="B463" s="10" t="str">
        <f>VLOOKUP(D463,'Current OBD'!$B$6:$K$2185,3,0)</f>
        <v>13-161</v>
      </c>
      <c r="C463" s="9" t="str">
        <f>VLOOKUP(D463,'Current OBD'!$B$6:$K$2185,2,0)</f>
        <v>Moses Lake School District</v>
      </c>
      <c r="D463" s="24">
        <v>663748</v>
      </c>
      <c r="E463" s="9" t="str">
        <f>VLOOKUP(D463,'Current OBD'!$B$6:$K$2185,10,0)</f>
        <v>Lakeview Terrace Elementary</v>
      </c>
      <c r="F463" s="11" t="str">
        <f>IF(VLOOKUP(D463,'Current OBD'!$B$6:$AK$2185,23,0)="Yes","PK"," ")</f>
        <v xml:space="preserve"> </v>
      </c>
      <c r="G463" s="11" t="str">
        <f>IF(VLOOKUP(D463,'Current OBD'!$B$6:$AK$2185,24,0)="Yes","K"," ")</f>
        <v>K</v>
      </c>
      <c r="H463" s="11">
        <f>IF(VLOOKUP(D463,'Current OBD'!$B$6:$AK$2185,25,0)="Yes",1," ")</f>
        <v>1</v>
      </c>
      <c r="I463" s="11" t="str">
        <f>IF(VLOOKUP(D463,'Current OBD'!$B$6:$AK$2185,26,0)="Yes","2"," ")</f>
        <v>2</v>
      </c>
      <c r="J463" s="11" t="str">
        <f>IF(VLOOKUP(D463,'Current OBD'!$B$6:$AK$2185,27,0)="Yes","3"," ")</f>
        <v>3</v>
      </c>
      <c r="K463" s="11" t="str">
        <f>IF(VLOOKUP(D463,'Current OBD'!$B$6:$AK$2185,28,0)="Yes","4"," ")</f>
        <v>4</v>
      </c>
      <c r="L463" s="11" t="str">
        <f>IF(VLOOKUP(D463,'Current OBD'!$B$6:$AK$2185,29,0)="Yes","5"," ")</f>
        <v>5</v>
      </c>
      <c r="M463" s="11" t="str">
        <f>IF(VLOOKUP(D463,'Current OBD'!$B$6:$AK$2185,30,0)="Yes","6"," ")</f>
        <v xml:space="preserve"> </v>
      </c>
      <c r="N463" s="11" t="str">
        <f>IF(VLOOKUP(D463,'Current OBD'!$B$6:$AK$2185,31,0)="Yes","7"," ")</f>
        <v xml:space="preserve"> </v>
      </c>
      <c r="O463" s="11" t="str">
        <f>IF(VLOOKUP(D463,'Current OBD'!$B$6:$AK$2185,32,0)="Yes","8"," ")</f>
        <v xml:space="preserve"> </v>
      </c>
      <c r="P463" s="11" t="str">
        <f>IF(VLOOKUP(D463,'Current OBD'!$B$6:$AK$2185,33,0)="Yes","9"," ")</f>
        <v xml:space="preserve"> </v>
      </c>
      <c r="Q463" s="11" t="str">
        <f>IF(VLOOKUP(D463,'Current OBD'!$B$6:$AK$2185,34,0)="Yes","10"," ")</f>
        <v xml:space="preserve"> </v>
      </c>
      <c r="R463" s="11" t="str">
        <f>IF(VLOOKUP(D463,'Current OBD'!$B$6:$AK$2185,35,0)="Yes","11"," ")</f>
        <v xml:space="preserve"> </v>
      </c>
      <c r="S463" s="11" t="str">
        <f>IF(VLOOKUP(D463,'Current OBD'!$B$6:$AK$2185,36,0)="Yes","12"," ")</f>
        <v xml:space="preserve"> </v>
      </c>
      <c r="T463" s="13">
        <f>VLOOKUP(D463,Pivot!$B$4:$F$2181,2,0)</f>
        <v>335</v>
      </c>
      <c r="U463" s="13">
        <f>VLOOKUP(D463,Pivot!$B$4:$F$2181,3,0)</f>
        <v>0</v>
      </c>
      <c r="V463" s="13">
        <f>VLOOKUP(D463,Pivot!$B$4:$F$2181,4,0)</f>
        <v>335</v>
      </c>
      <c r="W463" s="46">
        <f>IFERROR(VLOOKUP(D463,Pivot!$B$4:$H$2181,5,0),"")</f>
        <v>1</v>
      </c>
      <c r="X463" s="51">
        <f>IFERROR(VLOOKUP(D463,Pivot!$B$4:$H$2181,6,0),"")</f>
        <v>0</v>
      </c>
      <c r="Y463" s="46">
        <f>IFERROR(VLOOKUP(D463,Pivot!$B$4:$H$2181,7,0),"")</f>
        <v>1</v>
      </c>
    </row>
    <row r="464" spans="1:25" ht="15" customHeight="1" outlineLevel="2">
      <c r="A464" s="10" t="str">
        <f>VLOOKUP(D464,'Current OBD'!$B$6:$K$2185,4,0)</f>
        <v>Grant</v>
      </c>
      <c r="B464" s="10" t="str">
        <f>VLOOKUP(D464,'Current OBD'!$B$6:$K$2185,3,0)</f>
        <v>13-161</v>
      </c>
      <c r="C464" s="9" t="str">
        <f>VLOOKUP(D464,'Current OBD'!$B$6:$K$2185,2,0)</f>
        <v>Moses Lake School District</v>
      </c>
      <c r="D464" s="24">
        <v>661347</v>
      </c>
      <c r="E464" s="9" t="str">
        <f>VLOOKUP(D464,'Current OBD'!$B$6:$K$2185,10,0)</f>
        <v>Larson Heights Elementary</v>
      </c>
      <c r="F464" s="11" t="str">
        <f>IF(VLOOKUP(D464,'Current OBD'!$B$6:$AK$2185,23,0)="Yes","PK"," ")</f>
        <v xml:space="preserve"> </v>
      </c>
      <c r="G464" s="11" t="str">
        <f>IF(VLOOKUP(D464,'Current OBD'!$B$6:$AK$2185,24,0)="Yes","K"," ")</f>
        <v>K</v>
      </c>
      <c r="H464" s="11">
        <f>IF(VLOOKUP(D464,'Current OBD'!$B$6:$AK$2185,25,0)="Yes",1," ")</f>
        <v>1</v>
      </c>
      <c r="I464" s="11" t="str">
        <f>IF(VLOOKUP(D464,'Current OBD'!$B$6:$AK$2185,26,0)="Yes","2"," ")</f>
        <v>2</v>
      </c>
      <c r="J464" s="11" t="str">
        <f>IF(VLOOKUP(D464,'Current OBD'!$B$6:$AK$2185,27,0)="Yes","3"," ")</f>
        <v>3</v>
      </c>
      <c r="K464" s="11" t="str">
        <f>IF(VLOOKUP(D464,'Current OBD'!$B$6:$AK$2185,28,0)="Yes","4"," ")</f>
        <v>4</v>
      </c>
      <c r="L464" s="11" t="str">
        <f>IF(VLOOKUP(D464,'Current OBD'!$B$6:$AK$2185,29,0)="Yes","5"," ")</f>
        <v>5</v>
      </c>
      <c r="M464" s="11" t="str">
        <f>IF(VLOOKUP(D464,'Current OBD'!$B$6:$AK$2185,30,0)="Yes","6"," ")</f>
        <v xml:space="preserve"> </v>
      </c>
      <c r="N464" s="11" t="str">
        <f>IF(VLOOKUP(D464,'Current OBD'!$B$6:$AK$2185,31,0)="Yes","7"," ")</f>
        <v xml:space="preserve"> </v>
      </c>
      <c r="O464" s="11" t="str">
        <f>IF(VLOOKUP(D464,'Current OBD'!$B$6:$AK$2185,32,0)="Yes","8"," ")</f>
        <v xml:space="preserve"> </v>
      </c>
      <c r="P464" s="11" t="str">
        <f>IF(VLOOKUP(D464,'Current OBD'!$B$6:$AK$2185,33,0)="Yes","9"," ")</f>
        <v xml:space="preserve"> </v>
      </c>
      <c r="Q464" s="11" t="str">
        <f>IF(VLOOKUP(D464,'Current OBD'!$B$6:$AK$2185,34,0)="Yes","10"," ")</f>
        <v xml:space="preserve"> </v>
      </c>
      <c r="R464" s="11" t="str">
        <f>IF(VLOOKUP(D464,'Current OBD'!$B$6:$AK$2185,35,0)="Yes","11"," ")</f>
        <v xml:space="preserve"> </v>
      </c>
      <c r="S464" s="11" t="str">
        <f>IF(VLOOKUP(D464,'Current OBD'!$B$6:$AK$2185,36,0)="Yes","12"," ")</f>
        <v xml:space="preserve"> </v>
      </c>
      <c r="T464" s="13">
        <f>VLOOKUP(D464,Pivot!$B$4:$F$2181,2,0)</f>
        <v>337</v>
      </c>
      <c r="U464" s="13">
        <f>VLOOKUP(D464,Pivot!$B$4:$F$2181,3,0)</f>
        <v>0</v>
      </c>
      <c r="V464" s="13">
        <f>VLOOKUP(D464,Pivot!$B$4:$F$2181,4,0)</f>
        <v>337</v>
      </c>
      <c r="W464" s="46">
        <f>IFERROR(VLOOKUP(D464,Pivot!$B$4:$H$2181,5,0),"")</f>
        <v>1</v>
      </c>
      <c r="X464" s="51">
        <f>IFERROR(VLOOKUP(D464,Pivot!$B$4:$H$2181,6,0),"")</f>
        <v>0</v>
      </c>
      <c r="Y464" s="46">
        <f>IFERROR(VLOOKUP(D464,Pivot!$B$4:$H$2181,7,0),"")</f>
        <v>1</v>
      </c>
    </row>
    <row r="465" spans="1:25" ht="15" customHeight="1" outlineLevel="2">
      <c r="A465" s="10" t="str">
        <f>VLOOKUP(D465,'Current OBD'!$B$6:$K$2185,4,0)</f>
        <v>Grant</v>
      </c>
      <c r="B465" s="10" t="str">
        <f>VLOOKUP(D465,'Current OBD'!$B$6:$K$2185,3,0)</f>
        <v>13-161</v>
      </c>
      <c r="C465" s="9" t="str">
        <f>VLOOKUP(D465,'Current OBD'!$B$6:$K$2185,2,0)</f>
        <v>Moses Lake School District</v>
      </c>
      <c r="D465" s="24">
        <v>664317</v>
      </c>
      <c r="E465" s="9" t="str">
        <f>VLOOKUP(D465,'Current OBD'!$B$6:$K$2185,10,0)</f>
        <v>Longview Elementary</v>
      </c>
      <c r="F465" s="11" t="str">
        <f>IF(VLOOKUP(D465,'Current OBD'!$B$6:$AK$2185,23,0)="Yes","PK"," ")</f>
        <v xml:space="preserve"> </v>
      </c>
      <c r="G465" s="11" t="str">
        <f>IF(VLOOKUP(D465,'Current OBD'!$B$6:$AK$2185,24,0)="Yes","K"," ")</f>
        <v>K</v>
      </c>
      <c r="H465" s="11">
        <f>IF(VLOOKUP(D465,'Current OBD'!$B$6:$AK$2185,25,0)="Yes",1," ")</f>
        <v>1</v>
      </c>
      <c r="I465" s="11" t="str">
        <f>IF(VLOOKUP(D465,'Current OBD'!$B$6:$AK$2185,26,0)="Yes","2"," ")</f>
        <v>2</v>
      </c>
      <c r="J465" s="11" t="str">
        <f>IF(VLOOKUP(D465,'Current OBD'!$B$6:$AK$2185,27,0)="Yes","3"," ")</f>
        <v>3</v>
      </c>
      <c r="K465" s="11" t="str">
        <f>IF(VLOOKUP(D465,'Current OBD'!$B$6:$AK$2185,28,0)="Yes","4"," ")</f>
        <v>4</v>
      </c>
      <c r="L465" s="11" t="str">
        <f>IF(VLOOKUP(D465,'Current OBD'!$B$6:$AK$2185,29,0)="Yes","5"," ")</f>
        <v>5</v>
      </c>
      <c r="M465" s="11" t="str">
        <f>IF(VLOOKUP(D465,'Current OBD'!$B$6:$AK$2185,30,0)="Yes","6"," ")</f>
        <v xml:space="preserve"> </v>
      </c>
      <c r="N465" s="11" t="str">
        <f>IF(VLOOKUP(D465,'Current OBD'!$B$6:$AK$2185,31,0)="Yes","7"," ")</f>
        <v xml:space="preserve"> </v>
      </c>
      <c r="O465" s="11" t="str">
        <f>IF(VLOOKUP(D465,'Current OBD'!$B$6:$AK$2185,32,0)="Yes","8"," ")</f>
        <v xml:space="preserve"> </v>
      </c>
      <c r="P465" s="11" t="str">
        <f>IF(VLOOKUP(D465,'Current OBD'!$B$6:$AK$2185,33,0)="Yes","9"," ")</f>
        <v xml:space="preserve"> </v>
      </c>
      <c r="Q465" s="11" t="str">
        <f>IF(VLOOKUP(D465,'Current OBD'!$B$6:$AK$2185,34,0)="Yes","10"," ")</f>
        <v xml:space="preserve"> </v>
      </c>
      <c r="R465" s="11" t="str">
        <f>IF(VLOOKUP(D465,'Current OBD'!$B$6:$AK$2185,35,0)="Yes","11"," ")</f>
        <v xml:space="preserve"> </v>
      </c>
      <c r="S465" s="11" t="str">
        <f>IF(VLOOKUP(D465,'Current OBD'!$B$6:$AK$2185,36,0)="Yes","12"," ")</f>
        <v xml:space="preserve"> </v>
      </c>
      <c r="T465" s="13">
        <f>VLOOKUP(D465,Pivot!$B$4:$F$2181,2,0)</f>
        <v>330</v>
      </c>
      <c r="U465" s="13">
        <f>VLOOKUP(D465,Pivot!$B$4:$F$2181,3,0)</f>
        <v>0</v>
      </c>
      <c r="V465" s="13">
        <f>VLOOKUP(D465,Pivot!$B$4:$F$2181,4,0)</f>
        <v>352</v>
      </c>
      <c r="W465" s="46">
        <f>IFERROR(VLOOKUP(D465,Pivot!$B$4:$H$2181,5,0),"")</f>
        <v>0.9375</v>
      </c>
      <c r="X465" s="51">
        <f>IFERROR(VLOOKUP(D465,Pivot!$B$4:$H$2181,6,0),"")</f>
        <v>0</v>
      </c>
      <c r="Y465" s="46">
        <f>IFERROR(VLOOKUP(D465,Pivot!$B$4:$H$2181,7,0),"")</f>
        <v>0.9375</v>
      </c>
    </row>
    <row r="466" spans="1:25" ht="15" customHeight="1" outlineLevel="2">
      <c r="A466" s="10" t="str">
        <f>VLOOKUP(D466,'Current OBD'!$B$6:$K$2185,4,0)</f>
        <v>Grant</v>
      </c>
      <c r="B466" s="10" t="str">
        <f>VLOOKUP(D466,'Current OBD'!$B$6:$K$2185,3,0)</f>
        <v>13-161</v>
      </c>
      <c r="C466" s="9" t="str">
        <f>VLOOKUP(D466,'Current OBD'!$B$6:$K$2185,2,0)</f>
        <v>Moses Lake School District</v>
      </c>
      <c r="D466" s="24">
        <v>661349</v>
      </c>
      <c r="E466" s="9" t="str">
        <f>VLOOKUP(D466,'Current OBD'!$B$6:$K$2185,10,0)</f>
        <v>Midway Elementary</v>
      </c>
      <c r="F466" s="11" t="str">
        <f>IF(VLOOKUP(D466,'Current OBD'!$B$6:$AK$2185,23,0)="Yes","PK"," ")</f>
        <v xml:space="preserve"> </v>
      </c>
      <c r="G466" s="11" t="str">
        <f>IF(VLOOKUP(D466,'Current OBD'!$B$6:$AK$2185,24,0)="Yes","K"," ")</f>
        <v>K</v>
      </c>
      <c r="H466" s="11">
        <f>IF(VLOOKUP(D466,'Current OBD'!$B$6:$AK$2185,25,0)="Yes",1," ")</f>
        <v>1</v>
      </c>
      <c r="I466" s="11" t="str">
        <f>IF(VLOOKUP(D466,'Current OBD'!$B$6:$AK$2185,26,0)="Yes","2"," ")</f>
        <v>2</v>
      </c>
      <c r="J466" s="11" t="str">
        <f>IF(VLOOKUP(D466,'Current OBD'!$B$6:$AK$2185,27,0)="Yes","3"," ")</f>
        <v>3</v>
      </c>
      <c r="K466" s="11" t="str">
        <f>IF(VLOOKUP(D466,'Current OBD'!$B$6:$AK$2185,28,0)="Yes","4"," ")</f>
        <v>4</v>
      </c>
      <c r="L466" s="11" t="str">
        <f>IF(VLOOKUP(D466,'Current OBD'!$B$6:$AK$2185,29,0)="Yes","5"," ")</f>
        <v>5</v>
      </c>
      <c r="M466" s="11" t="str">
        <f>IF(VLOOKUP(D466,'Current OBD'!$B$6:$AK$2185,30,0)="Yes","6"," ")</f>
        <v xml:space="preserve"> </v>
      </c>
      <c r="N466" s="11" t="str">
        <f>IF(VLOOKUP(D466,'Current OBD'!$B$6:$AK$2185,31,0)="Yes","7"," ")</f>
        <v xml:space="preserve"> </v>
      </c>
      <c r="O466" s="11" t="str">
        <f>IF(VLOOKUP(D466,'Current OBD'!$B$6:$AK$2185,32,0)="Yes","8"," ")</f>
        <v xml:space="preserve"> </v>
      </c>
      <c r="P466" s="11" t="str">
        <f>IF(VLOOKUP(D466,'Current OBD'!$B$6:$AK$2185,33,0)="Yes","9"," ")</f>
        <v xml:space="preserve"> </v>
      </c>
      <c r="Q466" s="11" t="str">
        <f>IF(VLOOKUP(D466,'Current OBD'!$B$6:$AK$2185,34,0)="Yes","10"," ")</f>
        <v xml:space="preserve"> </v>
      </c>
      <c r="R466" s="11" t="str">
        <f>IF(VLOOKUP(D466,'Current OBD'!$B$6:$AK$2185,35,0)="Yes","11"," ")</f>
        <v xml:space="preserve"> </v>
      </c>
      <c r="S466" s="11" t="str">
        <f>IF(VLOOKUP(D466,'Current OBD'!$B$6:$AK$2185,36,0)="Yes","12"," ")</f>
        <v xml:space="preserve"> </v>
      </c>
      <c r="T466" s="13">
        <f>VLOOKUP(D466,Pivot!$B$4:$F$2181,2,0)</f>
        <v>483</v>
      </c>
      <c r="U466" s="13">
        <f>VLOOKUP(D466,Pivot!$B$4:$F$2181,3,0)</f>
        <v>0</v>
      </c>
      <c r="V466" s="13">
        <f>VLOOKUP(D466,Pivot!$B$4:$F$2181,4,0)</f>
        <v>483</v>
      </c>
      <c r="W466" s="46">
        <f>IFERROR(VLOOKUP(D466,Pivot!$B$4:$H$2181,5,0),"")</f>
        <v>1</v>
      </c>
      <c r="X466" s="51">
        <f>IFERROR(VLOOKUP(D466,Pivot!$B$4:$H$2181,6,0),"")</f>
        <v>0</v>
      </c>
      <c r="Y466" s="46">
        <f>IFERROR(VLOOKUP(D466,Pivot!$B$4:$H$2181,7,0),"")</f>
        <v>1</v>
      </c>
    </row>
    <row r="467" spans="1:25" ht="15" customHeight="1" outlineLevel="2">
      <c r="A467" s="10" t="str">
        <f>VLOOKUP(D467,'Current OBD'!$B$6:$K$2185,4,0)</f>
        <v>Grant</v>
      </c>
      <c r="B467" s="10" t="str">
        <f>VLOOKUP(D467,'Current OBD'!$B$6:$K$2185,3,0)</f>
        <v>13-161</v>
      </c>
      <c r="C467" s="9" t="str">
        <f>VLOOKUP(D467,'Current OBD'!$B$6:$K$2185,2,0)</f>
        <v>Moses Lake School District</v>
      </c>
      <c r="D467" s="24">
        <v>661354</v>
      </c>
      <c r="E467" s="9" t="str">
        <f>VLOOKUP(D467,'Current OBD'!$B$6:$K$2185,10,0)</f>
        <v>Moses Lake High School</v>
      </c>
      <c r="F467" s="11" t="str">
        <f>IF(VLOOKUP(D467,'Current OBD'!$B$6:$AK$2185,23,0)="Yes","PK"," ")</f>
        <v xml:space="preserve"> </v>
      </c>
      <c r="G467" s="11" t="str">
        <f>IF(VLOOKUP(D467,'Current OBD'!$B$6:$AK$2185,24,0)="Yes","K"," ")</f>
        <v xml:space="preserve"> </v>
      </c>
      <c r="H467" s="11" t="str">
        <f>IF(VLOOKUP(D467,'Current OBD'!$B$6:$AK$2185,25,0)="Yes",1," ")</f>
        <v xml:space="preserve"> </v>
      </c>
      <c r="I467" s="11" t="str">
        <f>IF(VLOOKUP(D467,'Current OBD'!$B$6:$AK$2185,26,0)="Yes","2"," ")</f>
        <v xml:space="preserve"> </v>
      </c>
      <c r="J467" s="11" t="str">
        <f>IF(VLOOKUP(D467,'Current OBD'!$B$6:$AK$2185,27,0)="Yes","3"," ")</f>
        <v xml:space="preserve"> </v>
      </c>
      <c r="K467" s="11" t="str">
        <f>IF(VLOOKUP(D467,'Current OBD'!$B$6:$AK$2185,28,0)="Yes","4"," ")</f>
        <v xml:space="preserve"> </v>
      </c>
      <c r="L467" s="11" t="str">
        <f>IF(VLOOKUP(D467,'Current OBD'!$B$6:$AK$2185,29,0)="Yes","5"," ")</f>
        <v xml:space="preserve"> </v>
      </c>
      <c r="M467" s="11" t="str">
        <f>IF(VLOOKUP(D467,'Current OBD'!$B$6:$AK$2185,30,0)="Yes","6"," ")</f>
        <v xml:space="preserve"> </v>
      </c>
      <c r="N467" s="11" t="str">
        <f>IF(VLOOKUP(D467,'Current OBD'!$B$6:$AK$2185,31,0)="Yes","7"," ")</f>
        <v xml:space="preserve"> </v>
      </c>
      <c r="O467" s="11" t="str">
        <f>IF(VLOOKUP(D467,'Current OBD'!$B$6:$AK$2185,32,0)="Yes","8"," ")</f>
        <v xml:space="preserve"> </v>
      </c>
      <c r="P467" s="11" t="str">
        <f>IF(VLOOKUP(D467,'Current OBD'!$B$6:$AK$2185,33,0)="Yes","9"," ")</f>
        <v>9</v>
      </c>
      <c r="Q467" s="11" t="str">
        <f>IF(VLOOKUP(D467,'Current OBD'!$B$6:$AK$2185,34,0)="Yes","10"," ")</f>
        <v>10</v>
      </c>
      <c r="R467" s="11" t="str">
        <f>IF(VLOOKUP(D467,'Current OBD'!$B$6:$AK$2185,35,0)="Yes","11"," ")</f>
        <v>11</v>
      </c>
      <c r="S467" s="11" t="str">
        <f>IF(VLOOKUP(D467,'Current OBD'!$B$6:$AK$2185,36,0)="Yes","12"," ")</f>
        <v>12</v>
      </c>
      <c r="T467" s="13">
        <f>VLOOKUP(D467,Pivot!$B$4:$F$2181,2,0)</f>
        <v>1481</v>
      </c>
      <c r="U467" s="13">
        <f>VLOOKUP(D467,Pivot!$B$4:$F$2181,3,0)</f>
        <v>0</v>
      </c>
      <c r="V467" s="13">
        <f>VLOOKUP(D467,Pivot!$B$4:$F$2181,4,0)</f>
        <v>1966</v>
      </c>
      <c r="W467" s="46">
        <f>IFERROR(VLOOKUP(D467,Pivot!$B$4:$H$2181,5,0),"")</f>
        <v>0.75329999999999997</v>
      </c>
      <c r="X467" s="51">
        <f>IFERROR(VLOOKUP(D467,Pivot!$B$4:$H$2181,6,0),"")</f>
        <v>0</v>
      </c>
      <c r="Y467" s="46">
        <f>IFERROR(VLOOKUP(D467,Pivot!$B$4:$H$2181,7,0),"")</f>
        <v>0.75329999999999997</v>
      </c>
    </row>
    <row r="468" spans="1:25" ht="15" customHeight="1" outlineLevel="2">
      <c r="A468" s="10" t="str">
        <f>VLOOKUP(D468,'Current OBD'!$B$6:$K$2185,4,0)</f>
        <v>Grant</v>
      </c>
      <c r="B468" s="10" t="str">
        <f>VLOOKUP(D468,'Current OBD'!$B$6:$K$2185,3,0)</f>
        <v>13-161</v>
      </c>
      <c r="C468" s="9" t="str">
        <f>VLOOKUP(D468,'Current OBD'!$B$6:$K$2185,2,0)</f>
        <v>Moses Lake School District</v>
      </c>
      <c r="D468" s="24">
        <v>661350</v>
      </c>
      <c r="E468" s="9" t="str">
        <f>VLOOKUP(D468,'Current OBD'!$B$6:$K$2185,10,0)</f>
        <v>North Elementary</v>
      </c>
      <c r="F468" s="11" t="str">
        <f>IF(VLOOKUP(D468,'Current OBD'!$B$6:$AK$2185,23,0)="Yes","PK"," ")</f>
        <v xml:space="preserve"> </v>
      </c>
      <c r="G468" s="11" t="str">
        <f>IF(VLOOKUP(D468,'Current OBD'!$B$6:$AK$2185,24,0)="Yes","K"," ")</f>
        <v>K</v>
      </c>
      <c r="H468" s="11">
        <f>IF(VLOOKUP(D468,'Current OBD'!$B$6:$AK$2185,25,0)="Yes",1," ")</f>
        <v>1</v>
      </c>
      <c r="I468" s="11" t="str">
        <f>IF(VLOOKUP(D468,'Current OBD'!$B$6:$AK$2185,26,0)="Yes","2"," ")</f>
        <v>2</v>
      </c>
      <c r="J468" s="11" t="str">
        <f>IF(VLOOKUP(D468,'Current OBD'!$B$6:$AK$2185,27,0)="Yes","3"," ")</f>
        <v>3</v>
      </c>
      <c r="K468" s="11" t="str">
        <f>IF(VLOOKUP(D468,'Current OBD'!$B$6:$AK$2185,28,0)="Yes","4"," ")</f>
        <v>4</v>
      </c>
      <c r="L468" s="11" t="str">
        <f>IF(VLOOKUP(D468,'Current OBD'!$B$6:$AK$2185,29,0)="Yes","5"," ")</f>
        <v>5</v>
      </c>
      <c r="M468" s="11" t="str">
        <f>IF(VLOOKUP(D468,'Current OBD'!$B$6:$AK$2185,30,0)="Yes","6"," ")</f>
        <v xml:space="preserve"> </v>
      </c>
      <c r="N468" s="11" t="str">
        <f>IF(VLOOKUP(D468,'Current OBD'!$B$6:$AK$2185,31,0)="Yes","7"," ")</f>
        <v xml:space="preserve"> </v>
      </c>
      <c r="O468" s="11" t="str">
        <f>IF(VLOOKUP(D468,'Current OBD'!$B$6:$AK$2185,32,0)="Yes","8"," ")</f>
        <v xml:space="preserve"> </v>
      </c>
      <c r="P468" s="11" t="str">
        <f>IF(VLOOKUP(D468,'Current OBD'!$B$6:$AK$2185,33,0)="Yes","9"," ")</f>
        <v xml:space="preserve"> </v>
      </c>
      <c r="Q468" s="11" t="str">
        <f>IF(VLOOKUP(D468,'Current OBD'!$B$6:$AK$2185,34,0)="Yes","10"," ")</f>
        <v xml:space="preserve"> </v>
      </c>
      <c r="R468" s="11" t="str">
        <f>IF(VLOOKUP(D468,'Current OBD'!$B$6:$AK$2185,35,0)="Yes","11"," ")</f>
        <v xml:space="preserve"> </v>
      </c>
      <c r="S468" s="11" t="str">
        <f>IF(VLOOKUP(D468,'Current OBD'!$B$6:$AK$2185,36,0)="Yes","12"," ")</f>
        <v xml:space="preserve"> </v>
      </c>
      <c r="T468" s="13">
        <f>VLOOKUP(D468,Pivot!$B$4:$F$2181,2,0)</f>
        <v>280</v>
      </c>
      <c r="U468" s="13">
        <f>VLOOKUP(D468,Pivot!$B$4:$F$2181,3,0)</f>
        <v>0</v>
      </c>
      <c r="V468" s="13">
        <f>VLOOKUP(D468,Pivot!$B$4:$F$2181,4,0)</f>
        <v>280</v>
      </c>
      <c r="W468" s="46">
        <f>IFERROR(VLOOKUP(D468,Pivot!$B$4:$H$2181,5,0),"")</f>
        <v>1</v>
      </c>
      <c r="X468" s="51">
        <f>IFERROR(VLOOKUP(D468,Pivot!$B$4:$H$2181,6,0),"")</f>
        <v>0</v>
      </c>
      <c r="Y468" s="46">
        <f>IFERROR(VLOOKUP(D468,Pivot!$B$4:$H$2181,7,0),"")</f>
        <v>1</v>
      </c>
    </row>
    <row r="469" spans="1:25" ht="15" customHeight="1" outlineLevel="2">
      <c r="A469" s="10" t="str">
        <f>VLOOKUP(D469,'Current OBD'!$B$6:$K$2185,4,0)</f>
        <v>Grant</v>
      </c>
      <c r="B469" s="10" t="str">
        <f>VLOOKUP(D469,'Current OBD'!$B$6:$K$2185,3,0)</f>
        <v>13-161</v>
      </c>
      <c r="C469" s="9" t="str">
        <f>VLOOKUP(D469,'Current OBD'!$B$6:$K$2185,2,0)</f>
        <v>Moses Lake School District</v>
      </c>
      <c r="D469" s="24">
        <v>665085</v>
      </c>
      <c r="E469" s="9" t="str">
        <f>VLOOKUP(D469,'Current OBD'!$B$6:$K$2185,10,0)</f>
        <v>Park Orchard Elementary School</v>
      </c>
      <c r="F469" s="11" t="str">
        <f>IF(VLOOKUP(D469,'Current OBD'!$B$6:$AK$2185,23,0)="Yes","PK"," ")</f>
        <v xml:space="preserve"> </v>
      </c>
      <c r="G469" s="11" t="str">
        <f>IF(VLOOKUP(D469,'Current OBD'!$B$6:$AK$2185,24,0)="Yes","K"," ")</f>
        <v>K</v>
      </c>
      <c r="H469" s="11">
        <f>IF(VLOOKUP(D469,'Current OBD'!$B$6:$AK$2185,25,0)="Yes",1," ")</f>
        <v>1</v>
      </c>
      <c r="I469" s="11" t="str">
        <f>IF(VLOOKUP(D469,'Current OBD'!$B$6:$AK$2185,26,0)="Yes","2"," ")</f>
        <v>2</v>
      </c>
      <c r="J469" s="11" t="str">
        <f>IF(VLOOKUP(D469,'Current OBD'!$B$6:$AK$2185,27,0)="Yes","3"," ")</f>
        <v>3</v>
      </c>
      <c r="K469" s="11" t="str">
        <f>IF(VLOOKUP(D469,'Current OBD'!$B$6:$AK$2185,28,0)="Yes","4"," ")</f>
        <v>4</v>
      </c>
      <c r="L469" s="11" t="str">
        <f>IF(VLOOKUP(D469,'Current OBD'!$B$6:$AK$2185,29,0)="Yes","5"," ")</f>
        <v>5</v>
      </c>
      <c r="M469" s="11" t="str">
        <f>IF(VLOOKUP(D469,'Current OBD'!$B$6:$AK$2185,30,0)="Yes","6"," ")</f>
        <v xml:space="preserve"> </v>
      </c>
      <c r="N469" s="11" t="str">
        <f>IF(VLOOKUP(D469,'Current OBD'!$B$6:$AK$2185,31,0)="Yes","7"," ")</f>
        <v xml:space="preserve"> </v>
      </c>
      <c r="O469" s="11" t="str">
        <f>IF(VLOOKUP(D469,'Current OBD'!$B$6:$AK$2185,32,0)="Yes","8"," ")</f>
        <v xml:space="preserve"> </v>
      </c>
      <c r="P469" s="11" t="str">
        <f>IF(VLOOKUP(D469,'Current OBD'!$B$6:$AK$2185,33,0)="Yes","9"," ")</f>
        <v xml:space="preserve"> </v>
      </c>
      <c r="Q469" s="11" t="str">
        <f>IF(VLOOKUP(D469,'Current OBD'!$B$6:$AK$2185,34,0)="Yes","10"," ")</f>
        <v xml:space="preserve"> </v>
      </c>
      <c r="R469" s="11" t="str">
        <f>IF(VLOOKUP(D469,'Current OBD'!$B$6:$AK$2185,35,0)="Yes","11"," ")</f>
        <v xml:space="preserve"> </v>
      </c>
      <c r="S469" s="11" t="str">
        <f>IF(VLOOKUP(D469,'Current OBD'!$B$6:$AK$2185,36,0)="Yes","12"," ")</f>
        <v xml:space="preserve"> </v>
      </c>
      <c r="T469" s="13">
        <f>VLOOKUP(D469,Pivot!$B$4:$F$2181,2,0)</f>
        <v>380</v>
      </c>
      <c r="U469" s="13">
        <f>VLOOKUP(D469,Pivot!$B$4:$F$2181,3,0)</f>
        <v>0</v>
      </c>
      <c r="V469" s="13">
        <f>VLOOKUP(D469,Pivot!$B$4:$F$2181,4,0)</f>
        <v>437</v>
      </c>
      <c r="W469" s="46">
        <f>IFERROR(VLOOKUP(D469,Pivot!$B$4:$H$2181,5,0),"")</f>
        <v>0.86960000000000004</v>
      </c>
      <c r="X469" s="51">
        <f>IFERROR(VLOOKUP(D469,Pivot!$B$4:$H$2181,6,0),"")</f>
        <v>0</v>
      </c>
      <c r="Y469" s="46">
        <f>IFERROR(VLOOKUP(D469,Pivot!$B$4:$H$2181,7,0),"")</f>
        <v>0.86960000000000004</v>
      </c>
    </row>
    <row r="470" spans="1:25" ht="15" customHeight="1" outlineLevel="2">
      <c r="A470" s="10" t="str">
        <f>VLOOKUP(D470,'Current OBD'!$B$6:$K$2185,4,0)</f>
        <v>Grant</v>
      </c>
      <c r="B470" s="10" t="str">
        <f>VLOOKUP(D470,'Current OBD'!$B$6:$K$2185,3,0)</f>
        <v>13-161</v>
      </c>
      <c r="C470" s="9" t="str">
        <f>VLOOKUP(D470,'Current OBD'!$B$6:$K$2185,2,0)</f>
        <v>Moses Lake School District</v>
      </c>
      <c r="D470" s="24">
        <v>661351</v>
      </c>
      <c r="E470" s="9" t="str">
        <f>VLOOKUP(D470,'Current OBD'!$B$6:$K$2185,10,0)</f>
        <v>Peninsula Elementary</v>
      </c>
      <c r="F470" s="11" t="str">
        <f>IF(VLOOKUP(D470,'Current OBD'!$B$6:$AK$2185,23,0)="Yes","PK"," ")</f>
        <v xml:space="preserve"> </v>
      </c>
      <c r="G470" s="11" t="str">
        <f>IF(VLOOKUP(D470,'Current OBD'!$B$6:$AK$2185,24,0)="Yes","K"," ")</f>
        <v>K</v>
      </c>
      <c r="H470" s="11">
        <f>IF(VLOOKUP(D470,'Current OBD'!$B$6:$AK$2185,25,0)="Yes",1," ")</f>
        <v>1</v>
      </c>
      <c r="I470" s="11" t="str">
        <f>IF(VLOOKUP(D470,'Current OBD'!$B$6:$AK$2185,26,0)="Yes","2"," ")</f>
        <v>2</v>
      </c>
      <c r="J470" s="11" t="str">
        <f>IF(VLOOKUP(D470,'Current OBD'!$B$6:$AK$2185,27,0)="Yes","3"," ")</f>
        <v>3</v>
      </c>
      <c r="K470" s="11" t="str">
        <f>IF(VLOOKUP(D470,'Current OBD'!$B$6:$AK$2185,28,0)="Yes","4"," ")</f>
        <v>4</v>
      </c>
      <c r="L470" s="11" t="str">
        <f>IF(VLOOKUP(D470,'Current OBD'!$B$6:$AK$2185,29,0)="Yes","5"," ")</f>
        <v>5</v>
      </c>
      <c r="M470" s="11" t="str">
        <f>IF(VLOOKUP(D470,'Current OBD'!$B$6:$AK$2185,30,0)="Yes","6"," ")</f>
        <v xml:space="preserve"> </v>
      </c>
      <c r="N470" s="11" t="str">
        <f>IF(VLOOKUP(D470,'Current OBD'!$B$6:$AK$2185,31,0)="Yes","7"," ")</f>
        <v xml:space="preserve"> </v>
      </c>
      <c r="O470" s="11" t="str">
        <f>IF(VLOOKUP(D470,'Current OBD'!$B$6:$AK$2185,32,0)="Yes","8"," ")</f>
        <v xml:space="preserve"> </v>
      </c>
      <c r="P470" s="11" t="str">
        <f>IF(VLOOKUP(D470,'Current OBD'!$B$6:$AK$2185,33,0)="Yes","9"," ")</f>
        <v xml:space="preserve"> </v>
      </c>
      <c r="Q470" s="11" t="str">
        <f>IF(VLOOKUP(D470,'Current OBD'!$B$6:$AK$2185,34,0)="Yes","10"," ")</f>
        <v xml:space="preserve"> </v>
      </c>
      <c r="R470" s="11" t="str">
        <f>IF(VLOOKUP(D470,'Current OBD'!$B$6:$AK$2185,35,0)="Yes","11"," ")</f>
        <v xml:space="preserve"> </v>
      </c>
      <c r="S470" s="11" t="str">
        <f>IF(VLOOKUP(D470,'Current OBD'!$B$6:$AK$2185,36,0)="Yes","12"," ")</f>
        <v xml:space="preserve"> </v>
      </c>
      <c r="T470" s="13">
        <f>VLOOKUP(D470,Pivot!$B$4:$F$2181,2,0)</f>
        <v>337</v>
      </c>
      <c r="U470" s="13">
        <f>VLOOKUP(D470,Pivot!$B$4:$F$2181,3,0)</f>
        <v>0</v>
      </c>
      <c r="V470" s="13">
        <f>VLOOKUP(D470,Pivot!$B$4:$F$2181,4,0)</f>
        <v>411</v>
      </c>
      <c r="W470" s="46">
        <f>IFERROR(VLOOKUP(D470,Pivot!$B$4:$H$2181,5,0),"")</f>
        <v>0.82</v>
      </c>
      <c r="X470" s="51">
        <f>IFERROR(VLOOKUP(D470,Pivot!$B$4:$H$2181,6,0),"")</f>
        <v>0</v>
      </c>
      <c r="Y470" s="46">
        <f>IFERROR(VLOOKUP(D470,Pivot!$B$4:$H$2181,7,0),"")</f>
        <v>0.82</v>
      </c>
    </row>
    <row r="471" spans="1:25" ht="15" customHeight="1" outlineLevel="2">
      <c r="A471" s="10" t="str">
        <f>VLOOKUP(D471,'Current OBD'!$B$6:$K$2185,4,0)</f>
        <v>Grant</v>
      </c>
      <c r="B471" s="10" t="str">
        <f>VLOOKUP(D471,'Current OBD'!$B$6:$K$2185,3,0)</f>
        <v>13-161</v>
      </c>
      <c r="C471" s="9" t="str">
        <f>VLOOKUP(D471,'Current OBD'!$B$6:$K$2185,2,0)</f>
        <v>Moses Lake School District</v>
      </c>
      <c r="D471" s="24">
        <v>664484</v>
      </c>
      <c r="E471" s="9" t="str">
        <f>VLOOKUP(D471,'Current OBD'!$B$6:$K$2185,10,0)</f>
        <v>Sage Point Elementary School</v>
      </c>
      <c r="F471" s="11" t="str">
        <f>IF(VLOOKUP(D471,'Current OBD'!$B$6:$AK$2185,23,0)="Yes","PK"," ")</f>
        <v xml:space="preserve"> </v>
      </c>
      <c r="G471" s="11" t="str">
        <f>IF(VLOOKUP(D471,'Current OBD'!$B$6:$AK$2185,24,0)="Yes","K"," ")</f>
        <v>K</v>
      </c>
      <c r="H471" s="11">
        <f>IF(VLOOKUP(D471,'Current OBD'!$B$6:$AK$2185,25,0)="Yes",1," ")</f>
        <v>1</v>
      </c>
      <c r="I471" s="11" t="str">
        <f>IF(VLOOKUP(D471,'Current OBD'!$B$6:$AK$2185,26,0)="Yes","2"," ")</f>
        <v>2</v>
      </c>
      <c r="J471" s="11" t="str">
        <f>IF(VLOOKUP(D471,'Current OBD'!$B$6:$AK$2185,27,0)="Yes","3"," ")</f>
        <v>3</v>
      </c>
      <c r="K471" s="11" t="str">
        <f>IF(VLOOKUP(D471,'Current OBD'!$B$6:$AK$2185,28,0)="Yes","4"," ")</f>
        <v>4</v>
      </c>
      <c r="L471" s="11" t="str">
        <f>IF(VLOOKUP(D471,'Current OBD'!$B$6:$AK$2185,29,0)="Yes","5"," ")</f>
        <v>5</v>
      </c>
      <c r="M471" s="11" t="str">
        <f>IF(VLOOKUP(D471,'Current OBD'!$B$6:$AK$2185,30,0)="Yes","6"," ")</f>
        <v xml:space="preserve"> </v>
      </c>
      <c r="N471" s="11" t="str">
        <f>IF(VLOOKUP(D471,'Current OBD'!$B$6:$AK$2185,31,0)="Yes","7"," ")</f>
        <v xml:space="preserve"> </v>
      </c>
      <c r="O471" s="11" t="str">
        <f>IF(VLOOKUP(D471,'Current OBD'!$B$6:$AK$2185,32,0)="Yes","8"," ")</f>
        <v xml:space="preserve"> </v>
      </c>
      <c r="P471" s="11" t="str">
        <f>IF(VLOOKUP(D471,'Current OBD'!$B$6:$AK$2185,33,0)="Yes","9"," ")</f>
        <v xml:space="preserve"> </v>
      </c>
      <c r="Q471" s="11" t="str">
        <f>IF(VLOOKUP(D471,'Current OBD'!$B$6:$AK$2185,34,0)="Yes","10"," ")</f>
        <v xml:space="preserve"> </v>
      </c>
      <c r="R471" s="11" t="str">
        <f>IF(VLOOKUP(D471,'Current OBD'!$B$6:$AK$2185,35,0)="Yes","11"," ")</f>
        <v xml:space="preserve"> </v>
      </c>
      <c r="S471" s="11" t="str">
        <f>IF(VLOOKUP(D471,'Current OBD'!$B$6:$AK$2185,36,0)="Yes","12"," ")</f>
        <v xml:space="preserve"> </v>
      </c>
      <c r="T471" s="13">
        <f>VLOOKUP(D471,Pivot!$B$4:$F$2181,2,0)</f>
        <v>165</v>
      </c>
      <c r="U471" s="13">
        <f>VLOOKUP(D471,Pivot!$B$4:$F$2181,3,0)</f>
        <v>0</v>
      </c>
      <c r="V471" s="13">
        <f>VLOOKUP(D471,Pivot!$B$4:$F$2181,4,0)</f>
        <v>358</v>
      </c>
      <c r="W471" s="46">
        <f>IFERROR(VLOOKUP(D471,Pivot!$B$4:$H$2181,5,0),"")</f>
        <v>0.46089999999999998</v>
      </c>
      <c r="X471" s="51">
        <f>IFERROR(VLOOKUP(D471,Pivot!$B$4:$H$2181,6,0),"")</f>
        <v>0</v>
      </c>
      <c r="Y471" s="46">
        <f>IFERROR(VLOOKUP(D471,Pivot!$B$4:$H$2181,7,0),"")</f>
        <v>0.46089999999999998</v>
      </c>
    </row>
    <row r="472" spans="1:25" ht="15" customHeight="1" outlineLevel="2">
      <c r="A472" s="10" t="str">
        <f>VLOOKUP(D472,'Current OBD'!$B$6:$K$2185,4,0)</f>
        <v>Grant</v>
      </c>
      <c r="B472" s="10" t="str">
        <f>VLOOKUP(D472,'Current OBD'!$B$6:$K$2185,3,0)</f>
        <v>13-161</v>
      </c>
      <c r="C472" s="9" t="str">
        <f>VLOOKUP(D472,'Current OBD'!$B$6:$K$2185,2,0)</f>
        <v>Moses Lake School District</v>
      </c>
      <c r="D472" s="24">
        <v>687217</v>
      </c>
      <c r="E472" s="9" t="str">
        <f>VLOOKUP(D472,'Current OBD'!$B$6:$K$2185,10,0)</f>
        <v>Vanguard Academy</v>
      </c>
      <c r="F472" s="11" t="str">
        <f>IF(VLOOKUP(D472,'Current OBD'!$B$6:$AK$2185,23,0)="Yes","PK"," ")</f>
        <v xml:space="preserve"> </v>
      </c>
      <c r="G472" s="11" t="str">
        <f>IF(VLOOKUP(D472,'Current OBD'!$B$6:$AK$2185,24,0)="Yes","K"," ")</f>
        <v xml:space="preserve"> </v>
      </c>
      <c r="H472" s="11" t="str">
        <f>IF(VLOOKUP(D472,'Current OBD'!$B$6:$AK$2185,25,0)="Yes",1," ")</f>
        <v xml:space="preserve"> </v>
      </c>
      <c r="I472" s="11" t="str">
        <f>IF(VLOOKUP(D472,'Current OBD'!$B$6:$AK$2185,26,0)="Yes","2"," ")</f>
        <v xml:space="preserve"> </v>
      </c>
      <c r="J472" s="11" t="str">
        <f>IF(VLOOKUP(D472,'Current OBD'!$B$6:$AK$2185,27,0)="Yes","3"," ")</f>
        <v xml:space="preserve"> </v>
      </c>
      <c r="K472" s="11" t="str">
        <f>IF(VLOOKUP(D472,'Current OBD'!$B$6:$AK$2185,28,0)="Yes","4"," ")</f>
        <v xml:space="preserve"> </v>
      </c>
      <c r="L472" s="11" t="str">
        <f>IF(VLOOKUP(D472,'Current OBD'!$B$6:$AK$2185,29,0)="Yes","5"," ")</f>
        <v xml:space="preserve"> </v>
      </c>
      <c r="M472" s="11" t="str">
        <f>IF(VLOOKUP(D472,'Current OBD'!$B$6:$AK$2185,30,0)="Yes","6"," ")</f>
        <v xml:space="preserve"> </v>
      </c>
      <c r="N472" s="11" t="str">
        <f>IF(VLOOKUP(D472,'Current OBD'!$B$6:$AK$2185,31,0)="Yes","7"," ")</f>
        <v xml:space="preserve"> </v>
      </c>
      <c r="O472" s="11" t="str">
        <f>IF(VLOOKUP(D472,'Current OBD'!$B$6:$AK$2185,32,0)="Yes","8"," ")</f>
        <v xml:space="preserve"> </v>
      </c>
      <c r="P472" s="11" t="str">
        <f>IF(VLOOKUP(D472,'Current OBD'!$B$6:$AK$2185,33,0)="Yes","9"," ")</f>
        <v>9</v>
      </c>
      <c r="Q472" s="11" t="str">
        <f>IF(VLOOKUP(D472,'Current OBD'!$B$6:$AK$2185,34,0)="Yes","10"," ")</f>
        <v>10</v>
      </c>
      <c r="R472" s="11" t="str">
        <f>IF(VLOOKUP(D472,'Current OBD'!$B$6:$AK$2185,35,0)="Yes","11"," ")</f>
        <v xml:space="preserve"> </v>
      </c>
      <c r="S472" s="11" t="str">
        <f>IF(VLOOKUP(D472,'Current OBD'!$B$6:$AK$2185,36,0)="Yes","12"," ")</f>
        <v xml:space="preserve"> </v>
      </c>
      <c r="T472" s="13">
        <f>VLOOKUP(D472,Pivot!$B$4:$F$2181,2,0)</f>
        <v>303</v>
      </c>
      <c r="U472" s="13">
        <f>VLOOKUP(D472,Pivot!$B$4:$F$2181,3,0)</f>
        <v>0</v>
      </c>
      <c r="V472" s="13">
        <f>VLOOKUP(D472,Pivot!$B$4:$F$2181,4,0)</f>
        <v>364</v>
      </c>
      <c r="W472" s="46">
        <f>IFERROR(VLOOKUP(D472,Pivot!$B$4:$H$2181,5,0),"")</f>
        <v>0.83240000000000003</v>
      </c>
      <c r="X472" s="51">
        <f>IFERROR(VLOOKUP(D472,Pivot!$B$4:$H$2181,6,0),"")</f>
        <v>0</v>
      </c>
      <c r="Y472" s="46">
        <f>IFERROR(VLOOKUP(D472,Pivot!$B$4:$H$2181,7,0),"")</f>
        <v>0.83240000000000003</v>
      </c>
    </row>
    <row r="473" spans="1:25" ht="15" customHeight="1" outlineLevel="1">
      <c r="A473" s="27"/>
      <c r="B473" s="27"/>
      <c r="C473" s="30" t="s">
        <v>5684</v>
      </c>
      <c r="D473" s="27"/>
      <c r="E473" s="26"/>
      <c r="F473" s="29"/>
      <c r="G473" s="29"/>
      <c r="H473" s="29"/>
      <c r="I473" s="29"/>
      <c r="J473" s="29"/>
      <c r="K473" s="29"/>
      <c r="L473" s="29"/>
      <c r="M473" s="29"/>
      <c r="N473" s="29"/>
      <c r="O473" s="29"/>
      <c r="P473" s="29"/>
      <c r="Q473" s="29"/>
      <c r="R473" s="29"/>
      <c r="S473" s="29"/>
      <c r="T473" s="43">
        <f>SUBTOTAL(9,T456:T472)</f>
        <v>7030</v>
      </c>
      <c r="U473" s="43">
        <f>SUBTOTAL(9,U456:U472)</f>
        <v>0</v>
      </c>
      <c r="V473" s="43">
        <f>SUBTOTAL(9,V456:V472)</f>
        <v>8542</v>
      </c>
      <c r="W473" s="47"/>
      <c r="X473" s="52"/>
      <c r="Y473" s="56">
        <f>(T473+U473)/V473</f>
        <v>0.82299227347225479</v>
      </c>
    </row>
    <row r="474" spans="1:25" ht="15" customHeight="1" outlineLevel="2">
      <c r="A474" s="10" t="str">
        <f>VLOOKUP(D474,'Current OBD'!$B$6:$K$2185,4,0)</f>
        <v>Grant</v>
      </c>
      <c r="B474" s="10" t="str">
        <f>VLOOKUP(D474,'Current OBD'!$B$6:$K$2185,3,0)</f>
        <v>13-165</v>
      </c>
      <c r="C474" s="9" t="str">
        <f>VLOOKUP(D474,'Current OBD'!$B$6:$K$2185,2,0)</f>
        <v>Ephrata School District</v>
      </c>
      <c r="D474" s="24">
        <v>661357</v>
      </c>
      <c r="E474" s="9" t="str">
        <f>VLOOKUP(D474,'Current OBD'!$B$6:$K$2185,10,0)</f>
        <v>Columbia Ridge Elementary</v>
      </c>
      <c r="F474" s="11" t="str">
        <f>IF(VLOOKUP(D474,'Current OBD'!$B$6:$AK$2185,23,0)="Yes","PK"," ")</f>
        <v xml:space="preserve"> </v>
      </c>
      <c r="G474" s="11" t="str">
        <f>IF(VLOOKUP(D474,'Current OBD'!$B$6:$AK$2185,24,0)="Yes","K"," ")</f>
        <v>K</v>
      </c>
      <c r="H474" s="11">
        <f>IF(VLOOKUP(D474,'Current OBD'!$B$6:$AK$2185,25,0)="Yes",1," ")</f>
        <v>1</v>
      </c>
      <c r="I474" s="11" t="str">
        <f>IF(VLOOKUP(D474,'Current OBD'!$B$6:$AK$2185,26,0)="Yes","2"," ")</f>
        <v>2</v>
      </c>
      <c r="J474" s="11" t="str">
        <f>IF(VLOOKUP(D474,'Current OBD'!$B$6:$AK$2185,27,0)="Yes","3"," ")</f>
        <v>3</v>
      </c>
      <c r="K474" s="11" t="str">
        <f>IF(VLOOKUP(D474,'Current OBD'!$B$6:$AK$2185,28,0)="Yes","4"," ")</f>
        <v>4</v>
      </c>
      <c r="L474" s="11" t="str">
        <f>IF(VLOOKUP(D474,'Current OBD'!$B$6:$AK$2185,29,0)="Yes","5"," ")</f>
        <v xml:space="preserve"> </v>
      </c>
      <c r="M474" s="11" t="str">
        <f>IF(VLOOKUP(D474,'Current OBD'!$B$6:$AK$2185,30,0)="Yes","6"," ")</f>
        <v xml:space="preserve"> </v>
      </c>
      <c r="N474" s="11" t="str">
        <f>IF(VLOOKUP(D474,'Current OBD'!$B$6:$AK$2185,31,0)="Yes","7"," ")</f>
        <v xml:space="preserve"> </v>
      </c>
      <c r="O474" s="11" t="str">
        <f>IF(VLOOKUP(D474,'Current OBD'!$B$6:$AK$2185,32,0)="Yes","8"," ")</f>
        <v xml:space="preserve"> </v>
      </c>
      <c r="P474" s="11" t="str">
        <f>IF(VLOOKUP(D474,'Current OBD'!$B$6:$AK$2185,33,0)="Yes","9"," ")</f>
        <v xml:space="preserve"> </v>
      </c>
      <c r="Q474" s="11" t="str">
        <f>IF(VLOOKUP(D474,'Current OBD'!$B$6:$AK$2185,34,0)="Yes","10"," ")</f>
        <v xml:space="preserve"> </v>
      </c>
      <c r="R474" s="11" t="str">
        <f>IF(VLOOKUP(D474,'Current OBD'!$B$6:$AK$2185,35,0)="Yes","11"," ")</f>
        <v xml:space="preserve"> </v>
      </c>
      <c r="S474" s="11" t="str">
        <f>IF(VLOOKUP(D474,'Current OBD'!$B$6:$AK$2185,36,0)="Yes","12"," ")</f>
        <v xml:space="preserve"> </v>
      </c>
      <c r="T474" s="13">
        <f>VLOOKUP(D474,Pivot!$B$4:$F$2181,2,0)</f>
        <v>315</v>
      </c>
      <c r="U474" s="13">
        <f>VLOOKUP(D474,Pivot!$B$4:$F$2181,3,0)</f>
        <v>0</v>
      </c>
      <c r="V474" s="13">
        <f>VLOOKUP(D474,Pivot!$B$4:$F$2181,4,0)</f>
        <v>472</v>
      </c>
      <c r="W474" s="46">
        <f>IFERROR(VLOOKUP(D474,Pivot!$B$4:$H$2181,5,0),"")</f>
        <v>0.66739999999999999</v>
      </c>
      <c r="X474" s="51">
        <f>IFERROR(VLOOKUP(D474,Pivot!$B$4:$H$2181,6,0),"")</f>
        <v>0</v>
      </c>
      <c r="Y474" s="46">
        <f>IFERROR(VLOOKUP(D474,Pivot!$B$4:$H$2181,7,0),"")</f>
        <v>0.66739999999999999</v>
      </c>
    </row>
    <row r="475" spans="1:25" ht="15" customHeight="1" outlineLevel="2">
      <c r="A475" s="10" t="str">
        <f>VLOOKUP(D475,'Current OBD'!$B$6:$K$2185,4,0)</f>
        <v>Grant</v>
      </c>
      <c r="B475" s="10" t="str">
        <f>VLOOKUP(D475,'Current OBD'!$B$6:$K$2185,3,0)</f>
        <v>13-165</v>
      </c>
      <c r="C475" s="9" t="str">
        <f>VLOOKUP(D475,'Current OBD'!$B$6:$K$2185,2,0)</f>
        <v>Ephrata School District</v>
      </c>
      <c r="D475" s="24">
        <v>662948</v>
      </c>
      <c r="E475" s="9" t="str">
        <f>VLOOKUP(D475,'Current OBD'!$B$6:$K$2185,10,0)</f>
        <v>ECEAP Preschool</v>
      </c>
      <c r="F475" s="11" t="str">
        <f>IF(VLOOKUP(D475,'Current OBD'!$B$6:$AK$2185,23,0)="Yes","PK"," ")</f>
        <v>PK</v>
      </c>
      <c r="G475" s="11" t="str">
        <f>IF(VLOOKUP(D475,'Current OBD'!$B$6:$AK$2185,24,0)="Yes","K"," ")</f>
        <v xml:space="preserve"> </v>
      </c>
      <c r="H475" s="11" t="str">
        <f>IF(VLOOKUP(D475,'Current OBD'!$B$6:$AK$2185,25,0)="Yes",1," ")</f>
        <v xml:space="preserve"> </v>
      </c>
      <c r="I475" s="11" t="str">
        <f>IF(VLOOKUP(D475,'Current OBD'!$B$6:$AK$2185,26,0)="Yes","2"," ")</f>
        <v xml:space="preserve"> </v>
      </c>
      <c r="J475" s="11" t="str">
        <f>IF(VLOOKUP(D475,'Current OBD'!$B$6:$AK$2185,27,0)="Yes","3"," ")</f>
        <v xml:space="preserve"> </v>
      </c>
      <c r="K475" s="11" t="str">
        <f>IF(VLOOKUP(D475,'Current OBD'!$B$6:$AK$2185,28,0)="Yes","4"," ")</f>
        <v xml:space="preserve"> </v>
      </c>
      <c r="L475" s="11" t="str">
        <f>IF(VLOOKUP(D475,'Current OBD'!$B$6:$AK$2185,29,0)="Yes","5"," ")</f>
        <v xml:space="preserve"> </v>
      </c>
      <c r="M475" s="11" t="str">
        <f>IF(VLOOKUP(D475,'Current OBD'!$B$6:$AK$2185,30,0)="Yes","6"," ")</f>
        <v xml:space="preserve"> </v>
      </c>
      <c r="N475" s="11" t="str">
        <f>IF(VLOOKUP(D475,'Current OBD'!$B$6:$AK$2185,31,0)="Yes","7"," ")</f>
        <v xml:space="preserve"> </v>
      </c>
      <c r="O475" s="11" t="str">
        <f>IF(VLOOKUP(D475,'Current OBD'!$B$6:$AK$2185,32,0)="Yes","8"," ")</f>
        <v xml:space="preserve"> </v>
      </c>
      <c r="P475" s="11" t="str">
        <f>IF(VLOOKUP(D475,'Current OBD'!$B$6:$AK$2185,33,0)="Yes","9"," ")</f>
        <v xml:space="preserve"> </v>
      </c>
      <c r="Q475" s="11" t="str">
        <f>IF(VLOOKUP(D475,'Current OBD'!$B$6:$AK$2185,34,0)="Yes","10"," ")</f>
        <v xml:space="preserve"> </v>
      </c>
      <c r="R475" s="11" t="str">
        <f>IF(VLOOKUP(D475,'Current OBD'!$B$6:$AK$2185,35,0)="Yes","11"," ")</f>
        <v xml:space="preserve"> </v>
      </c>
      <c r="S475" s="11" t="str">
        <f>IF(VLOOKUP(D475,'Current OBD'!$B$6:$AK$2185,36,0)="Yes","12"," ")</f>
        <v xml:space="preserve"> </v>
      </c>
      <c r="T475" s="13">
        <f>VLOOKUP(D475,Pivot!$B$4:$F$2181,2,0)</f>
        <v>75</v>
      </c>
      <c r="U475" s="13">
        <f>VLOOKUP(D475,Pivot!$B$4:$F$2181,3,0)</f>
        <v>0</v>
      </c>
      <c r="V475" s="13">
        <f>VLOOKUP(D475,Pivot!$B$4:$F$2181,4,0)</f>
        <v>75</v>
      </c>
      <c r="W475" s="46">
        <f>IFERROR(VLOOKUP(D475,Pivot!$B$4:$H$2181,5,0),"")</f>
        <v>1</v>
      </c>
      <c r="X475" s="51">
        <f>IFERROR(VLOOKUP(D475,Pivot!$B$4:$H$2181,6,0),"")</f>
        <v>0</v>
      </c>
      <c r="Y475" s="46">
        <f>IFERROR(VLOOKUP(D475,Pivot!$B$4:$H$2181,7,0),"")</f>
        <v>1</v>
      </c>
    </row>
    <row r="476" spans="1:25" ht="15" customHeight="1" outlineLevel="2">
      <c r="A476" s="10" t="str">
        <f>VLOOKUP(D476,'Current OBD'!$B$6:$K$2185,4,0)</f>
        <v>Grant</v>
      </c>
      <c r="B476" s="10" t="str">
        <f>VLOOKUP(D476,'Current OBD'!$B$6:$K$2185,3,0)</f>
        <v>13-165</v>
      </c>
      <c r="C476" s="9" t="str">
        <f>VLOOKUP(D476,'Current OBD'!$B$6:$K$2185,2,0)</f>
        <v>Ephrata School District</v>
      </c>
      <c r="D476" s="24">
        <v>664277</v>
      </c>
      <c r="E476" s="9" t="str">
        <f>VLOOKUP(D476,'Current OBD'!$B$6:$K$2185,10,0)</f>
        <v>Ephrata Middle School</v>
      </c>
      <c r="F476" s="11" t="str">
        <f>IF(VLOOKUP(D476,'Current OBD'!$B$6:$AK$2185,23,0)="Yes","PK"," ")</f>
        <v xml:space="preserve"> </v>
      </c>
      <c r="G476" s="11" t="str">
        <f>IF(VLOOKUP(D476,'Current OBD'!$B$6:$AK$2185,24,0)="Yes","K"," ")</f>
        <v xml:space="preserve"> </v>
      </c>
      <c r="H476" s="11" t="str">
        <f>IF(VLOOKUP(D476,'Current OBD'!$B$6:$AK$2185,25,0)="Yes",1," ")</f>
        <v xml:space="preserve"> </v>
      </c>
      <c r="I476" s="11" t="str">
        <f>IF(VLOOKUP(D476,'Current OBD'!$B$6:$AK$2185,26,0)="Yes","2"," ")</f>
        <v xml:space="preserve"> </v>
      </c>
      <c r="J476" s="11" t="str">
        <f>IF(VLOOKUP(D476,'Current OBD'!$B$6:$AK$2185,27,0)="Yes","3"," ")</f>
        <v xml:space="preserve"> </v>
      </c>
      <c r="K476" s="11" t="str">
        <f>IF(VLOOKUP(D476,'Current OBD'!$B$6:$AK$2185,28,0)="Yes","4"," ")</f>
        <v xml:space="preserve"> </v>
      </c>
      <c r="L476" s="11" t="str">
        <f>IF(VLOOKUP(D476,'Current OBD'!$B$6:$AK$2185,29,0)="Yes","5"," ")</f>
        <v xml:space="preserve"> </v>
      </c>
      <c r="M476" s="11" t="str">
        <f>IF(VLOOKUP(D476,'Current OBD'!$B$6:$AK$2185,30,0)="Yes","6"," ")</f>
        <v xml:space="preserve"> </v>
      </c>
      <c r="N476" s="11" t="str">
        <f>IF(VLOOKUP(D476,'Current OBD'!$B$6:$AK$2185,31,0)="Yes","7"," ")</f>
        <v>7</v>
      </c>
      <c r="O476" s="11" t="str">
        <f>IF(VLOOKUP(D476,'Current OBD'!$B$6:$AK$2185,32,0)="Yes","8"," ")</f>
        <v>8</v>
      </c>
      <c r="P476" s="11" t="str">
        <f>IF(VLOOKUP(D476,'Current OBD'!$B$6:$AK$2185,33,0)="Yes","9"," ")</f>
        <v xml:space="preserve"> </v>
      </c>
      <c r="Q476" s="11" t="str">
        <f>IF(VLOOKUP(D476,'Current OBD'!$B$6:$AK$2185,34,0)="Yes","10"," ")</f>
        <v xml:space="preserve"> </v>
      </c>
      <c r="R476" s="11" t="str">
        <f>IF(VLOOKUP(D476,'Current OBD'!$B$6:$AK$2185,35,0)="Yes","11"," ")</f>
        <v xml:space="preserve"> </v>
      </c>
      <c r="S476" s="11" t="str">
        <f>IF(VLOOKUP(D476,'Current OBD'!$B$6:$AK$2185,36,0)="Yes","12"," ")</f>
        <v xml:space="preserve"> </v>
      </c>
      <c r="T476" s="13">
        <f>VLOOKUP(D476,Pivot!$B$4:$F$2181,2,0)</f>
        <v>321</v>
      </c>
      <c r="U476" s="13">
        <f>VLOOKUP(D476,Pivot!$B$4:$F$2181,3,0)</f>
        <v>0</v>
      </c>
      <c r="V476" s="13">
        <f>VLOOKUP(D476,Pivot!$B$4:$F$2181,4,0)</f>
        <v>450</v>
      </c>
      <c r="W476" s="46">
        <f>IFERROR(VLOOKUP(D476,Pivot!$B$4:$H$2181,5,0),"")</f>
        <v>0.71330000000000005</v>
      </c>
      <c r="X476" s="51">
        <f>IFERROR(VLOOKUP(D476,Pivot!$B$4:$H$2181,6,0),"")</f>
        <v>0</v>
      </c>
      <c r="Y476" s="46">
        <f>IFERROR(VLOOKUP(D476,Pivot!$B$4:$H$2181,7,0),"")</f>
        <v>0.71330000000000005</v>
      </c>
    </row>
    <row r="477" spans="1:25" ht="15" customHeight="1" outlineLevel="2">
      <c r="A477" s="10" t="str">
        <f>VLOOKUP(D477,'Current OBD'!$B$6:$K$2185,4,0)</f>
        <v>Grant</v>
      </c>
      <c r="B477" s="10" t="str">
        <f>VLOOKUP(D477,'Current OBD'!$B$6:$K$2185,3,0)</f>
        <v>13-165</v>
      </c>
      <c r="C477" s="9" t="str">
        <f>VLOOKUP(D477,'Current OBD'!$B$6:$K$2185,2,0)</f>
        <v>Ephrata School District</v>
      </c>
      <c r="D477" s="24">
        <v>661360</v>
      </c>
      <c r="E477" s="9" t="str">
        <f>VLOOKUP(D477,'Current OBD'!$B$6:$K$2185,10,0)</f>
        <v>Ephrata Senior High School</v>
      </c>
      <c r="F477" s="11" t="str">
        <f>IF(VLOOKUP(D477,'Current OBD'!$B$6:$AK$2185,23,0)="Yes","PK"," ")</f>
        <v xml:space="preserve"> </v>
      </c>
      <c r="G477" s="11" t="str">
        <f>IF(VLOOKUP(D477,'Current OBD'!$B$6:$AK$2185,24,0)="Yes","K"," ")</f>
        <v xml:space="preserve"> </v>
      </c>
      <c r="H477" s="11" t="str">
        <f>IF(VLOOKUP(D477,'Current OBD'!$B$6:$AK$2185,25,0)="Yes",1," ")</f>
        <v xml:space="preserve"> </v>
      </c>
      <c r="I477" s="11" t="str">
        <f>IF(VLOOKUP(D477,'Current OBD'!$B$6:$AK$2185,26,0)="Yes","2"," ")</f>
        <v xml:space="preserve"> </v>
      </c>
      <c r="J477" s="11" t="str">
        <f>IF(VLOOKUP(D477,'Current OBD'!$B$6:$AK$2185,27,0)="Yes","3"," ")</f>
        <v xml:space="preserve"> </v>
      </c>
      <c r="K477" s="11" t="str">
        <f>IF(VLOOKUP(D477,'Current OBD'!$B$6:$AK$2185,28,0)="Yes","4"," ")</f>
        <v xml:space="preserve"> </v>
      </c>
      <c r="L477" s="11" t="str">
        <f>IF(VLOOKUP(D477,'Current OBD'!$B$6:$AK$2185,29,0)="Yes","5"," ")</f>
        <v xml:space="preserve"> </v>
      </c>
      <c r="M477" s="11" t="str">
        <f>IF(VLOOKUP(D477,'Current OBD'!$B$6:$AK$2185,30,0)="Yes","6"," ")</f>
        <v xml:space="preserve"> </v>
      </c>
      <c r="N477" s="11" t="str">
        <f>IF(VLOOKUP(D477,'Current OBD'!$B$6:$AK$2185,31,0)="Yes","7"," ")</f>
        <v xml:space="preserve"> </v>
      </c>
      <c r="O477" s="11" t="str">
        <f>IF(VLOOKUP(D477,'Current OBD'!$B$6:$AK$2185,32,0)="Yes","8"," ")</f>
        <v xml:space="preserve"> </v>
      </c>
      <c r="P477" s="11" t="str">
        <f>IF(VLOOKUP(D477,'Current OBD'!$B$6:$AK$2185,33,0)="Yes","9"," ")</f>
        <v>9</v>
      </c>
      <c r="Q477" s="11" t="str">
        <f>IF(VLOOKUP(D477,'Current OBD'!$B$6:$AK$2185,34,0)="Yes","10"," ")</f>
        <v>10</v>
      </c>
      <c r="R477" s="11" t="str">
        <f>IF(VLOOKUP(D477,'Current OBD'!$B$6:$AK$2185,35,0)="Yes","11"," ")</f>
        <v>11</v>
      </c>
      <c r="S477" s="11" t="str">
        <f>IF(VLOOKUP(D477,'Current OBD'!$B$6:$AK$2185,36,0)="Yes","12"," ")</f>
        <v>12</v>
      </c>
      <c r="T477" s="13">
        <f>VLOOKUP(D477,Pivot!$B$4:$F$2181,2,0)</f>
        <v>493</v>
      </c>
      <c r="U477" s="13">
        <f>VLOOKUP(D477,Pivot!$B$4:$F$2181,3,0)</f>
        <v>0</v>
      </c>
      <c r="V477" s="13">
        <f>VLOOKUP(D477,Pivot!$B$4:$F$2181,4,0)</f>
        <v>848</v>
      </c>
      <c r="W477" s="46">
        <f>IFERROR(VLOOKUP(D477,Pivot!$B$4:$H$2181,5,0),"")</f>
        <v>0.58140000000000003</v>
      </c>
      <c r="X477" s="51">
        <f>IFERROR(VLOOKUP(D477,Pivot!$B$4:$H$2181,6,0),"")</f>
        <v>0</v>
      </c>
      <c r="Y477" s="46">
        <f>IFERROR(VLOOKUP(D477,Pivot!$B$4:$H$2181,7,0),"")</f>
        <v>0.58140000000000003</v>
      </c>
    </row>
    <row r="478" spans="1:25" ht="15" customHeight="1" outlineLevel="2">
      <c r="A478" s="10" t="str">
        <f>VLOOKUP(D478,'Current OBD'!$B$6:$K$2185,4,0)</f>
        <v>Grant</v>
      </c>
      <c r="B478" s="10" t="str">
        <f>VLOOKUP(D478,'Current OBD'!$B$6:$K$2185,3,0)</f>
        <v>13-165</v>
      </c>
      <c r="C478" s="9" t="str">
        <f>VLOOKUP(D478,'Current OBD'!$B$6:$K$2185,2,0)</f>
        <v>Ephrata School District</v>
      </c>
      <c r="D478" s="24">
        <v>661358</v>
      </c>
      <c r="E478" s="9" t="str">
        <f>VLOOKUP(D478,'Current OBD'!$B$6:$K$2185,10,0)</f>
        <v>Grant Elementary</v>
      </c>
      <c r="F478" s="11" t="str">
        <f>IF(VLOOKUP(D478,'Current OBD'!$B$6:$AK$2185,23,0)="Yes","PK"," ")</f>
        <v xml:space="preserve"> </v>
      </c>
      <c r="G478" s="11" t="str">
        <f>IF(VLOOKUP(D478,'Current OBD'!$B$6:$AK$2185,24,0)="Yes","K"," ")</f>
        <v>K</v>
      </c>
      <c r="H478" s="11">
        <f>IF(VLOOKUP(D478,'Current OBD'!$B$6:$AK$2185,25,0)="Yes",1," ")</f>
        <v>1</v>
      </c>
      <c r="I478" s="11" t="str">
        <f>IF(VLOOKUP(D478,'Current OBD'!$B$6:$AK$2185,26,0)="Yes","2"," ")</f>
        <v>2</v>
      </c>
      <c r="J478" s="11" t="str">
        <f>IF(VLOOKUP(D478,'Current OBD'!$B$6:$AK$2185,27,0)="Yes","3"," ")</f>
        <v>3</v>
      </c>
      <c r="K478" s="11" t="str">
        <f>IF(VLOOKUP(D478,'Current OBD'!$B$6:$AK$2185,28,0)="Yes","4"," ")</f>
        <v>4</v>
      </c>
      <c r="L478" s="11" t="str">
        <f>IF(VLOOKUP(D478,'Current OBD'!$B$6:$AK$2185,29,0)="Yes","5"," ")</f>
        <v xml:space="preserve"> </v>
      </c>
      <c r="M478" s="11" t="str">
        <f>IF(VLOOKUP(D478,'Current OBD'!$B$6:$AK$2185,30,0)="Yes","6"," ")</f>
        <v xml:space="preserve"> </v>
      </c>
      <c r="N478" s="11" t="str">
        <f>IF(VLOOKUP(D478,'Current OBD'!$B$6:$AK$2185,31,0)="Yes","7"," ")</f>
        <v xml:space="preserve"> </v>
      </c>
      <c r="O478" s="11" t="str">
        <f>IF(VLOOKUP(D478,'Current OBD'!$B$6:$AK$2185,32,0)="Yes","8"," ")</f>
        <v xml:space="preserve"> </v>
      </c>
      <c r="P478" s="11" t="str">
        <f>IF(VLOOKUP(D478,'Current OBD'!$B$6:$AK$2185,33,0)="Yes","9"," ")</f>
        <v xml:space="preserve"> </v>
      </c>
      <c r="Q478" s="11" t="str">
        <f>IF(VLOOKUP(D478,'Current OBD'!$B$6:$AK$2185,34,0)="Yes","10"," ")</f>
        <v xml:space="preserve"> </v>
      </c>
      <c r="R478" s="11" t="str">
        <f>IF(VLOOKUP(D478,'Current OBD'!$B$6:$AK$2185,35,0)="Yes","11"," ")</f>
        <v xml:space="preserve"> </v>
      </c>
      <c r="S478" s="11" t="str">
        <f>IF(VLOOKUP(D478,'Current OBD'!$B$6:$AK$2185,36,0)="Yes","12"," ")</f>
        <v xml:space="preserve"> </v>
      </c>
      <c r="T478" s="13">
        <f>VLOOKUP(D478,Pivot!$B$4:$F$2181,2,0)</f>
        <v>391</v>
      </c>
      <c r="U478" s="13">
        <f>VLOOKUP(D478,Pivot!$B$4:$F$2181,3,0)</f>
        <v>0</v>
      </c>
      <c r="V478" s="13">
        <f>VLOOKUP(D478,Pivot!$B$4:$F$2181,4,0)</f>
        <v>491</v>
      </c>
      <c r="W478" s="46">
        <f>IFERROR(VLOOKUP(D478,Pivot!$B$4:$H$2181,5,0),"")</f>
        <v>0.79630000000000001</v>
      </c>
      <c r="X478" s="51">
        <f>IFERROR(VLOOKUP(D478,Pivot!$B$4:$H$2181,6,0),"")</f>
        <v>0</v>
      </c>
      <c r="Y478" s="46">
        <f>IFERROR(VLOOKUP(D478,Pivot!$B$4:$H$2181,7,0),"")</f>
        <v>0.79630000000000001</v>
      </c>
    </row>
    <row r="479" spans="1:25" ht="15" customHeight="1" outlineLevel="2">
      <c r="A479" s="10" t="str">
        <f>VLOOKUP(D479,'Current OBD'!$B$6:$K$2185,4,0)</f>
        <v>Grant</v>
      </c>
      <c r="B479" s="10" t="str">
        <f>VLOOKUP(D479,'Current OBD'!$B$6:$K$2185,3,0)</f>
        <v>13-165</v>
      </c>
      <c r="C479" s="9" t="str">
        <f>VLOOKUP(D479,'Current OBD'!$B$6:$K$2185,2,0)</f>
        <v>Ephrata School District</v>
      </c>
      <c r="D479" s="24">
        <v>661361</v>
      </c>
      <c r="E479" s="9" t="str">
        <f>VLOOKUP(D479,'Current OBD'!$B$6:$K$2185,10,0)</f>
        <v>Parkway School</v>
      </c>
      <c r="F479" s="11" t="str">
        <f>IF(VLOOKUP(D479,'Current OBD'!$B$6:$AK$2185,23,0)="Yes","PK"," ")</f>
        <v xml:space="preserve"> </v>
      </c>
      <c r="G479" s="11" t="str">
        <f>IF(VLOOKUP(D479,'Current OBD'!$B$6:$AK$2185,24,0)="Yes","K"," ")</f>
        <v xml:space="preserve"> </v>
      </c>
      <c r="H479" s="11" t="str">
        <f>IF(VLOOKUP(D479,'Current OBD'!$B$6:$AK$2185,25,0)="Yes",1," ")</f>
        <v xml:space="preserve"> </v>
      </c>
      <c r="I479" s="11" t="str">
        <f>IF(VLOOKUP(D479,'Current OBD'!$B$6:$AK$2185,26,0)="Yes","2"," ")</f>
        <v xml:space="preserve"> </v>
      </c>
      <c r="J479" s="11" t="str">
        <f>IF(VLOOKUP(D479,'Current OBD'!$B$6:$AK$2185,27,0)="Yes","3"," ")</f>
        <v xml:space="preserve"> </v>
      </c>
      <c r="K479" s="11" t="str">
        <f>IF(VLOOKUP(D479,'Current OBD'!$B$6:$AK$2185,28,0)="Yes","4"," ")</f>
        <v xml:space="preserve"> </v>
      </c>
      <c r="L479" s="11" t="str">
        <f>IF(VLOOKUP(D479,'Current OBD'!$B$6:$AK$2185,29,0)="Yes","5"," ")</f>
        <v>5</v>
      </c>
      <c r="M479" s="11" t="str">
        <f>IF(VLOOKUP(D479,'Current OBD'!$B$6:$AK$2185,30,0)="Yes","6"," ")</f>
        <v>6</v>
      </c>
      <c r="N479" s="11" t="str">
        <f>IF(VLOOKUP(D479,'Current OBD'!$B$6:$AK$2185,31,0)="Yes","7"," ")</f>
        <v xml:space="preserve"> </v>
      </c>
      <c r="O479" s="11" t="str">
        <f>IF(VLOOKUP(D479,'Current OBD'!$B$6:$AK$2185,32,0)="Yes","8"," ")</f>
        <v xml:space="preserve"> </v>
      </c>
      <c r="P479" s="11" t="str">
        <f>IF(VLOOKUP(D479,'Current OBD'!$B$6:$AK$2185,33,0)="Yes","9"," ")</f>
        <v xml:space="preserve"> </v>
      </c>
      <c r="Q479" s="11" t="str">
        <f>IF(VLOOKUP(D479,'Current OBD'!$B$6:$AK$2185,34,0)="Yes","10"," ")</f>
        <v xml:space="preserve"> </v>
      </c>
      <c r="R479" s="11" t="str">
        <f>IF(VLOOKUP(D479,'Current OBD'!$B$6:$AK$2185,35,0)="Yes","11"," ")</f>
        <v xml:space="preserve"> </v>
      </c>
      <c r="S479" s="11" t="str">
        <f>IF(VLOOKUP(D479,'Current OBD'!$B$6:$AK$2185,36,0)="Yes","12"," ")</f>
        <v xml:space="preserve"> </v>
      </c>
      <c r="T479" s="13">
        <f>VLOOKUP(D479,Pivot!$B$4:$F$2181,2,0)</f>
        <v>303</v>
      </c>
      <c r="U479" s="13">
        <f>VLOOKUP(D479,Pivot!$B$4:$F$2181,3,0)</f>
        <v>0</v>
      </c>
      <c r="V479" s="13">
        <f>VLOOKUP(D479,Pivot!$B$4:$F$2181,4,0)</f>
        <v>409</v>
      </c>
      <c r="W479" s="46">
        <f>IFERROR(VLOOKUP(D479,Pivot!$B$4:$H$2181,5,0),"")</f>
        <v>0.74080000000000001</v>
      </c>
      <c r="X479" s="51">
        <f>IFERROR(VLOOKUP(D479,Pivot!$B$4:$H$2181,6,0),"")</f>
        <v>0</v>
      </c>
      <c r="Y479" s="46">
        <f>IFERROR(VLOOKUP(D479,Pivot!$B$4:$H$2181,7,0),"")</f>
        <v>0.74080000000000001</v>
      </c>
    </row>
    <row r="480" spans="1:25" ht="15" customHeight="1" outlineLevel="1">
      <c r="A480" s="27"/>
      <c r="B480" s="27"/>
      <c r="C480" s="30" t="s">
        <v>5685</v>
      </c>
      <c r="D480" s="27"/>
      <c r="E480" s="26"/>
      <c r="F480" s="29"/>
      <c r="G480" s="29"/>
      <c r="H480" s="29"/>
      <c r="I480" s="29"/>
      <c r="J480" s="29"/>
      <c r="K480" s="29"/>
      <c r="L480" s="29"/>
      <c r="M480" s="29"/>
      <c r="N480" s="29"/>
      <c r="O480" s="29"/>
      <c r="P480" s="29"/>
      <c r="Q480" s="29"/>
      <c r="R480" s="29"/>
      <c r="S480" s="29"/>
      <c r="T480" s="43">
        <f>SUBTOTAL(9,T474:T479)</f>
        <v>1898</v>
      </c>
      <c r="U480" s="43">
        <f>SUBTOTAL(9,U474:U479)</f>
        <v>0</v>
      </c>
      <c r="V480" s="43">
        <f>SUBTOTAL(9,V474:V479)</f>
        <v>2745</v>
      </c>
      <c r="W480" s="47"/>
      <c r="X480" s="52"/>
      <c r="Y480" s="56">
        <f>(T480+U480)/V480</f>
        <v>0.69143897996357018</v>
      </c>
    </row>
    <row r="481" spans="1:25" ht="15" customHeight="1" outlineLevel="2">
      <c r="A481" s="10" t="str">
        <f>VLOOKUP(D481,'Current OBD'!$B$6:$K$2185,4,0)</f>
        <v>Grant</v>
      </c>
      <c r="B481" s="10" t="str">
        <f>VLOOKUP(D481,'Current OBD'!$B$6:$K$2185,3,0)</f>
        <v>13-167</v>
      </c>
      <c r="C481" s="9" t="str">
        <f>VLOOKUP(D481,'Current OBD'!$B$6:$K$2185,2,0)</f>
        <v>Wilson Creek School District</v>
      </c>
      <c r="D481" s="24">
        <v>661362</v>
      </c>
      <c r="E481" s="9" t="str">
        <f>VLOOKUP(D481,'Current OBD'!$B$6:$K$2185,10,0)</f>
        <v>Wilson Creek Elementary</v>
      </c>
      <c r="F481" s="11" t="str">
        <f>IF(VLOOKUP(D481,'Current OBD'!$B$6:$AK$2185,23,0)="Yes","PK"," ")</f>
        <v>PK</v>
      </c>
      <c r="G481" s="11" t="str">
        <f>IF(VLOOKUP(D481,'Current OBD'!$B$6:$AK$2185,24,0)="Yes","K"," ")</f>
        <v>K</v>
      </c>
      <c r="H481" s="11">
        <f>IF(VLOOKUP(D481,'Current OBD'!$B$6:$AK$2185,25,0)="Yes",1," ")</f>
        <v>1</v>
      </c>
      <c r="I481" s="11" t="str">
        <f>IF(VLOOKUP(D481,'Current OBD'!$B$6:$AK$2185,26,0)="Yes","2"," ")</f>
        <v>2</v>
      </c>
      <c r="J481" s="11" t="str">
        <f>IF(VLOOKUP(D481,'Current OBD'!$B$6:$AK$2185,27,0)="Yes","3"," ")</f>
        <v>3</v>
      </c>
      <c r="K481" s="11" t="str">
        <f>IF(VLOOKUP(D481,'Current OBD'!$B$6:$AK$2185,28,0)="Yes","4"," ")</f>
        <v>4</v>
      </c>
      <c r="L481" s="11" t="str">
        <f>IF(VLOOKUP(D481,'Current OBD'!$B$6:$AK$2185,29,0)="Yes","5"," ")</f>
        <v>5</v>
      </c>
      <c r="M481" s="11" t="str">
        <f>IF(VLOOKUP(D481,'Current OBD'!$B$6:$AK$2185,30,0)="Yes","6"," ")</f>
        <v>6</v>
      </c>
      <c r="N481" s="11" t="str">
        <f>IF(VLOOKUP(D481,'Current OBD'!$B$6:$AK$2185,31,0)="Yes","7"," ")</f>
        <v xml:space="preserve"> </v>
      </c>
      <c r="O481" s="11" t="str">
        <f>IF(VLOOKUP(D481,'Current OBD'!$B$6:$AK$2185,32,0)="Yes","8"," ")</f>
        <v xml:space="preserve"> </v>
      </c>
      <c r="P481" s="11" t="str">
        <f>IF(VLOOKUP(D481,'Current OBD'!$B$6:$AK$2185,33,0)="Yes","9"," ")</f>
        <v xml:space="preserve"> </v>
      </c>
      <c r="Q481" s="11" t="str">
        <f>IF(VLOOKUP(D481,'Current OBD'!$B$6:$AK$2185,34,0)="Yes","10"," ")</f>
        <v xml:space="preserve"> </v>
      </c>
      <c r="R481" s="11" t="str">
        <f>IF(VLOOKUP(D481,'Current OBD'!$B$6:$AK$2185,35,0)="Yes","11"," ")</f>
        <v xml:space="preserve"> </v>
      </c>
      <c r="S481" s="11" t="str">
        <f>IF(VLOOKUP(D481,'Current OBD'!$B$6:$AK$2185,36,0)="Yes","12"," ")</f>
        <v xml:space="preserve"> </v>
      </c>
      <c r="T481" s="13">
        <f>VLOOKUP(D481,Pivot!$B$4:$F$2181,2,0)</f>
        <v>41</v>
      </c>
      <c r="U481" s="13">
        <f>VLOOKUP(D481,Pivot!$B$4:$F$2181,3,0)</f>
        <v>11</v>
      </c>
      <c r="V481" s="13">
        <f>VLOOKUP(D481,Pivot!$B$4:$F$2181,4,0)</f>
        <v>69</v>
      </c>
      <c r="W481" s="46">
        <f>IFERROR(VLOOKUP(D481,Pivot!$B$4:$H$2181,5,0),"")</f>
        <v>0.59419999999999995</v>
      </c>
      <c r="X481" s="51">
        <f>IFERROR(VLOOKUP(D481,Pivot!$B$4:$H$2181,6,0),"")</f>
        <v>0.15939999999999999</v>
      </c>
      <c r="Y481" s="46">
        <f>IFERROR(VLOOKUP(D481,Pivot!$B$4:$H$2181,7,0),"")</f>
        <v>0.75360000000000005</v>
      </c>
    </row>
    <row r="482" spans="1:25" ht="15" customHeight="1" outlineLevel="2">
      <c r="A482" s="10" t="str">
        <f>VLOOKUP(D482,'Current OBD'!$B$6:$K$2185,4,0)</f>
        <v>Grant</v>
      </c>
      <c r="B482" s="10" t="str">
        <f>VLOOKUP(D482,'Current OBD'!$B$6:$K$2185,3,0)</f>
        <v>13-167</v>
      </c>
      <c r="C482" s="9" t="str">
        <f>VLOOKUP(D482,'Current OBD'!$B$6:$K$2185,2,0)</f>
        <v>Wilson Creek School District</v>
      </c>
      <c r="D482" s="24">
        <v>661363</v>
      </c>
      <c r="E482" s="9" t="str">
        <f>VLOOKUP(D482,'Current OBD'!$B$6:$K$2185,10,0)</f>
        <v>Wilson Creek Junior-Senior High School</v>
      </c>
      <c r="F482" s="11" t="str">
        <f>IF(VLOOKUP(D482,'Current OBD'!$B$6:$AK$2185,23,0)="Yes","PK"," ")</f>
        <v xml:space="preserve"> </v>
      </c>
      <c r="G482" s="11" t="str">
        <f>IF(VLOOKUP(D482,'Current OBD'!$B$6:$AK$2185,24,0)="Yes","K"," ")</f>
        <v xml:space="preserve"> </v>
      </c>
      <c r="H482" s="11" t="str">
        <f>IF(VLOOKUP(D482,'Current OBD'!$B$6:$AK$2185,25,0)="Yes",1," ")</f>
        <v xml:space="preserve"> </v>
      </c>
      <c r="I482" s="11" t="str">
        <f>IF(VLOOKUP(D482,'Current OBD'!$B$6:$AK$2185,26,0)="Yes","2"," ")</f>
        <v xml:space="preserve"> </v>
      </c>
      <c r="J482" s="11" t="str">
        <f>IF(VLOOKUP(D482,'Current OBD'!$B$6:$AK$2185,27,0)="Yes","3"," ")</f>
        <v xml:space="preserve"> </v>
      </c>
      <c r="K482" s="11" t="str">
        <f>IF(VLOOKUP(D482,'Current OBD'!$B$6:$AK$2185,28,0)="Yes","4"," ")</f>
        <v xml:space="preserve"> </v>
      </c>
      <c r="L482" s="11" t="str">
        <f>IF(VLOOKUP(D482,'Current OBD'!$B$6:$AK$2185,29,0)="Yes","5"," ")</f>
        <v xml:space="preserve"> </v>
      </c>
      <c r="M482" s="11" t="str">
        <f>IF(VLOOKUP(D482,'Current OBD'!$B$6:$AK$2185,30,0)="Yes","6"," ")</f>
        <v xml:space="preserve"> </v>
      </c>
      <c r="N482" s="11" t="str">
        <f>IF(VLOOKUP(D482,'Current OBD'!$B$6:$AK$2185,31,0)="Yes","7"," ")</f>
        <v>7</v>
      </c>
      <c r="O482" s="11" t="str">
        <f>IF(VLOOKUP(D482,'Current OBD'!$B$6:$AK$2185,32,0)="Yes","8"," ")</f>
        <v>8</v>
      </c>
      <c r="P482" s="11" t="str">
        <f>IF(VLOOKUP(D482,'Current OBD'!$B$6:$AK$2185,33,0)="Yes","9"," ")</f>
        <v>9</v>
      </c>
      <c r="Q482" s="11" t="str">
        <f>IF(VLOOKUP(D482,'Current OBD'!$B$6:$AK$2185,34,0)="Yes","10"," ")</f>
        <v>10</v>
      </c>
      <c r="R482" s="11" t="str">
        <f>IF(VLOOKUP(D482,'Current OBD'!$B$6:$AK$2185,35,0)="Yes","11"," ")</f>
        <v>11</v>
      </c>
      <c r="S482" s="11" t="str">
        <f>IF(VLOOKUP(D482,'Current OBD'!$B$6:$AK$2185,36,0)="Yes","12"," ")</f>
        <v>12</v>
      </c>
      <c r="T482" s="13">
        <f>VLOOKUP(D482,Pivot!$B$4:$F$2181,2,0)</f>
        <v>23</v>
      </c>
      <c r="U482" s="13">
        <f>VLOOKUP(D482,Pivot!$B$4:$F$2181,3,0)</f>
        <v>8</v>
      </c>
      <c r="V482" s="13">
        <f>VLOOKUP(D482,Pivot!$B$4:$F$2181,4,0)</f>
        <v>56</v>
      </c>
      <c r="W482" s="46">
        <f>IFERROR(VLOOKUP(D482,Pivot!$B$4:$H$2181,5,0),"")</f>
        <v>0.41070000000000001</v>
      </c>
      <c r="X482" s="51">
        <f>IFERROR(VLOOKUP(D482,Pivot!$B$4:$H$2181,6,0),"")</f>
        <v>0.1429</v>
      </c>
      <c r="Y482" s="46">
        <f>IFERROR(VLOOKUP(D482,Pivot!$B$4:$H$2181,7,0),"")</f>
        <v>0.55359999999999998</v>
      </c>
    </row>
    <row r="483" spans="1:25" ht="15" customHeight="1" outlineLevel="1">
      <c r="A483" s="27"/>
      <c r="B483" s="27"/>
      <c r="C483" s="30" t="s">
        <v>5686</v>
      </c>
      <c r="D483" s="27"/>
      <c r="E483" s="26"/>
      <c r="F483" s="29"/>
      <c r="G483" s="29"/>
      <c r="H483" s="29"/>
      <c r="I483" s="29"/>
      <c r="J483" s="29"/>
      <c r="K483" s="29"/>
      <c r="L483" s="29"/>
      <c r="M483" s="29"/>
      <c r="N483" s="29"/>
      <c r="O483" s="29"/>
      <c r="P483" s="29"/>
      <c r="Q483" s="29"/>
      <c r="R483" s="29"/>
      <c r="S483" s="29"/>
      <c r="T483" s="43">
        <f>SUBTOTAL(9,T481:T482)</f>
        <v>64</v>
      </c>
      <c r="U483" s="43">
        <f>SUBTOTAL(9,U481:U482)</f>
        <v>19</v>
      </c>
      <c r="V483" s="43">
        <f>SUBTOTAL(9,V481:V482)</f>
        <v>125</v>
      </c>
      <c r="W483" s="47"/>
      <c r="X483" s="52"/>
      <c r="Y483" s="56">
        <f>(T483+U483)/V483</f>
        <v>0.66400000000000003</v>
      </c>
    </row>
    <row r="484" spans="1:25" ht="15" customHeight="1" outlineLevel="2">
      <c r="A484" s="10" t="str">
        <f>VLOOKUP(D484,'Current OBD'!$B$6:$K$2185,4,0)</f>
        <v>Okanogan</v>
      </c>
      <c r="B484" s="10" t="str">
        <f>VLOOKUP(D484,'Current OBD'!$B$6:$K$2185,3,0)</f>
        <v>13-301</v>
      </c>
      <c r="C484" s="9" t="str">
        <f>VLOOKUP(D484,'Current OBD'!$B$6:$K$2185,2,0)</f>
        <v>Grand Coulee Dam School District</v>
      </c>
      <c r="D484" s="24">
        <v>681055</v>
      </c>
      <c r="E484" s="9" t="str">
        <f>VLOOKUP(D484,'Current OBD'!$B$6:$K$2185,10,0)</f>
        <v>Lake Roosevelt Elementary</v>
      </c>
      <c r="F484" s="11" t="str">
        <f>IF(VLOOKUP(D484,'Current OBD'!$B$6:$AK$2185,23,0)="Yes","PK"," ")</f>
        <v>PK</v>
      </c>
      <c r="G484" s="11" t="str">
        <f>IF(VLOOKUP(D484,'Current OBD'!$B$6:$AK$2185,24,0)="Yes","K"," ")</f>
        <v>K</v>
      </c>
      <c r="H484" s="11">
        <f>IF(VLOOKUP(D484,'Current OBD'!$B$6:$AK$2185,25,0)="Yes",1," ")</f>
        <v>1</v>
      </c>
      <c r="I484" s="11" t="str">
        <f>IF(VLOOKUP(D484,'Current OBD'!$B$6:$AK$2185,26,0)="Yes","2"," ")</f>
        <v>2</v>
      </c>
      <c r="J484" s="11" t="str">
        <f>IF(VLOOKUP(D484,'Current OBD'!$B$6:$AK$2185,27,0)="Yes","3"," ")</f>
        <v>3</v>
      </c>
      <c r="K484" s="11" t="str">
        <f>IF(VLOOKUP(D484,'Current OBD'!$B$6:$AK$2185,28,0)="Yes","4"," ")</f>
        <v>4</v>
      </c>
      <c r="L484" s="11" t="str">
        <f>IF(VLOOKUP(D484,'Current OBD'!$B$6:$AK$2185,29,0)="Yes","5"," ")</f>
        <v>5</v>
      </c>
      <c r="M484" s="11" t="str">
        <f>IF(VLOOKUP(D484,'Current OBD'!$B$6:$AK$2185,30,0)="Yes","6"," ")</f>
        <v>6</v>
      </c>
      <c r="N484" s="11" t="str">
        <f>IF(VLOOKUP(D484,'Current OBD'!$B$6:$AK$2185,31,0)="Yes","7"," ")</f>
        <v xml:space="preserve"> </v>
      </c>
      <c r="O484" s="11" t="str">
        <f>IF(VLOOKUP(D484,'Current OBD'!$B$6:$AK$2185,32,0)="Yes","8"," ")</f>
        <v xml:space="preserve"> </v>
      </c>
      <c r="P484" s="11" t="str">
        <f>IF(VLOOKUP(D484,'Current OBD'!$B$6:$AK$2185,33,0)="Yes","9"," ")</f>
        <v xml:space="preserve"> </v>
      </c>
      <c r="Q484" s="11" t="str">
        <f>IF(VLOOKUP(D484,'Current OBD'!$B$6:$AK$2185,34,0)="Yes","10"," ")</f>
        <v xml:space="preserve"> </v>
      </c>
      <c r="R484" s="11" t="str">
        <f>IF(VLOOKUP(D484,'Current OBD'!$B$6:$AK$2185,35,0)="Yes","11"," ")</f>
        <v xml:space="preserve"> </v>
      </c>
      <c r="S484" s="11" t="str">
        <f>IF(VLOOKUP(D484,'Current OBD'!$B$6:$AK$2185,36,0)="Yes","12"," ")</f>
        <v xml:space="preserve"> </v>
      </c>
      <c r="T484" s="13">
        <f>VLOOKUP(D484,Pivot!$B$4:$F$2181,2,0)</f>
        <v>337</v>
      </c>
      <c r="U484" s="13">
        <f>VLOOKUP(D484,Pivot!$B$4:$F$2181,3,0)</f>
        <v>0</v>
      </c>
      <c r="V484" s="13">
        <f>VLOOKUP(D484,Pivot!$B$4:$F$2181,4,0)</f>
        <v>355</v>
      </c>
      <c r="W484" s="46">
        <f>IFERROR(VLOOKUP(D484,Pivot!$B$4:$H$2181,5,0),"")</f>
        <v>0.94930000000000003</v>
      </c>
      <c r="X484" s="51">
        <f>IFERROR(VLOOKUP(D484,Pivot!$B$4:$H$2181,6,0),"")</f>
        <v>0</v>
      </c>
      <c r="Y484" s="46">
        <f>IFERROR(VLOOKUP(D484,Pivot!$B$4:$H$2181,7,0),"")</f>
        <v>0.94930000000000003</v>
      </c>
    </row>
    <row r="485" spans="1:25" ht="15" customHeight="1" outlineLevel="2">
      <c r="A485" s="10" t="str">
        <f>VLOOKUP(D485,'Current OBD'!$B$6:$K$2185,4,0)</f>
        <v>Okanogan</v>
      </c>
      <c r="B485" s="10" t="str">
        <f>VLOOKUP(D485,'Current OBD'!$B$6:$K$2185,3,0)</f>
        <v>13-301</v>
      </c>
      <c r="C485" s="9" t="str">
        <f>VLOOKUP(D485,'Current OBD'!$B$6:$K$2185,2,0)</f>
        <v>Grand Coulee Dam School District</v>
      </c>
      <c r="D485" s="24">
        <v>664331</v>
      </c>
      <c r="E485" s="9" t="str">
        <f>VLOOKUP(D485,'Current OBD'!$B$6:$K$2185,10,0)</f>
        <v>Lake Roosevelt Jr/Sr High School</v>
      </c>
      <c r="F485" s="11" t="str">
        <f>IF(VLOOKUP(D485,'Current OBD'!$B$6:$AK$2185,23,0)="Yes","PK"," ")</f>
        <v xml:space="preserve"> </v>
      </c>
      <c r="G485" s="11" t="str">
        <f>IF(VLOOKUP(D485,'Current OBD'!$B$6:$AK$2185,24,0)="Yes","K"," ")</f>
        <v xml:space="preserve"> </v>
      </c>
      <c r="H485" s="11" t="str">
        <f>IF(VLOOKUP(D485,'Current OBD'!$B$6:$AK$2185,25,0)="Yes",1," ")</f>
        <v xml:space="preserve"> </v>
      </c>
      <c r="I485" s="11" t="str">
        <f>IF(VLOOKUP(D485,'Current OBD'!$B$6:$AK$2185,26,0)="Yes","2"," ")</f>
        <v xml:space="preserve"> </v>
      </c>
      <c r="J485" s="11" t="str">
        <f>IF(VLOOKUP(D485,'Current OBD'!$B$6:$AK$2185,27,0)="Yes","3"," ")</f>
        <v xml:space="preserve"> </v>
      </c>
      <c r="K485" s="11" t="str">
        <f>IF(VLOOKUP(D485,'Current OBD'!$B$6:$AK$2185,28,0)="Yes","4"," ")</f>
        <v xml:space="preserve"> </v>
      </c>
      <c r="L485" s="11" t="str">
        <f>IF(VLOOKUP(D485,'Current OBD'!$B$6:$AK$2185,29,0)="Yes","5"," ")</f>
        <v xml:space="preserve"> </v>
      </c>
      <c r="M485" s="11" t="str">
        <f>IF(VLOOKUP(D485,'Current OBD'!$B$6:$AK$2185,30,0)="Yes","6"," ")</f>
        <v xml:space="preserve"> </v>
      </c>
      <c r="N485" s="11" t="str">
        <f>IF(VLOOKUP(D485,'Current OBD'!$B$6:$AK$2185,31,0)="Yes","7"," ")</f>
        <v>7</v>
      </c>
      <c r="O485" s="11" t="str">
        <f>IF(VLOOKUP(D485,'Current OBD'!$B$6:$AK$2185,32,0)="Yes","8"," ")</f>
        <v>8</v>
      </c>
      <c r="P485" s="11" t="str">
        <f>IF(VLOOKUP(D485,'Current OBD'!$B$6:$AK$2185,33,0)="Yes","9"," ")</f>
        <v>9</v>
      </c>
      <c r="Q485" s="11" t="str">
        <f>IF(VLOOKUP(D485,'Current OBD'!$B$6:$AK$2185,34,0)="Yes","10"," ")</f>
        <v>10</v>
      </c>
      <c r="R485" s="11" t="str">
        <f>IF(VLOOKUP(D485,'Current OBD'!$B$6:$AK$2185,35,0)="Yes","11"," ")</f>
        <v>11</v>
      </c>
      <c r="S485" s="11" t="str">
        <f>IF(VLOOKUP(D485,'Current OBD'!$B$6:$AK$2185,36,0)="Yes","12"," ")</f>
        <v>12</v>
      </c>
      <c r="T485" s="13">
        <f>VLOOKUP(D485,Pivot!$B$4:$F$2181,2,0)</f>
        <v>387</v>
      </c>
      <c r="U485" s="13">
        <f>VLOOKUP(D485,Pivot!$B$4:$F$2181,3,0)</f>
        <v>0</v>
      </c>
      <c r="V485" s="13">
        <f>VLOOKUP(D485,Pivot!$B$4:$F$2181,4,0)</f>
        <v>387</v>
      </c>
      <c r="W485" s="46">
        <f>IFERROR(VLOOKUP(D485,Pivot!$B$4:$H$2181,5,0),"")</f>
        <v>1</v>
      </c>
      <c r="X485" s="51">
        <f>IFERROR(VLOOKUP(D485,Pivot!$B$4:$H$2181,6,0),"")</f>
        <v>0</v>
      </c>
      <c r="Y485" s="46">
        <f>IFERROR(VLOOKUP(D485,Pivot!$B$4:$H$2181,7,0),"")</f>
        <v>1</v>
      </c>
    </row>
    <row r="486" spans="1:25" ht="15" customHeight="1" outlineLevel="1">
      <c r="A486" s="27"/>
      <c r="B486" s="27"/>
      <c r="C486" s="30" t="s">
        <v>5687</v>
      </c>
      <c r="D486" s="27"/>
      <c r="E486" s="26"/>
      <c r="F486" s="29"/>
      <c r="G486" s="29"/>
      <c r="H486" s="29"/>
      <c r="I486" s="29"/>
      <c r="J486" s="29"/>
      <c r="K486" s="29"/>
      <c r="L486" s="29"/>
      <c r="M486" s="29"/>
      <c r="N486" s="29"/>
      <c r="O486" s="29"/>
      <c r="P486" s="29"/>
      <c r="Q486" s="29"/>
      <c r="R486" s="29"/>
      <c r="S486" s="29"/>
      <c r="T486" s="43">
        <f>SUBTOTAL(9,T484:T485)</f>
        <v>724</v>
      </c>
      <c r="U486" s="43">
        <f>SUBTOTAL(9,U484:U485)</f>
        <v>0</v>
      </c>
      <c r="V486" s="43">
        <f>SUBTOTAL(9,V484:V485)</f>
        <v>742</v>
      </c>
      <c r="W486" s="47"/>
      <c r="X486" s="52"/>
      <c r="Y486" s="56">
        <f>(T486+U486)/V486</f>
        <v>0.97574123989218331</v>
      </c>
    </row>
    <row r="487" spans="1:25" ht="15" customHeight="1" outlineLevel="2">
      <c r="A487" s="10" t="str">
        <f>VLOOKUP(D487,'Current OBD'!$B$6:$K$2185,4,0)</f>
        <v>Grays Harbor</v>
      </c>
      <c r="B487" s="10" t="str">
        <f>VLOOKUP(D487,'Current OBD'!$B$6:$K$2185,3,0)</f>
        <v>14-005</v>
      </c>
      <c r="C487" s="9" t="str">
        <f>VLOOKUP(D487,'Current OBD'!$B$6:$K$2185,2,0)</f>
        <v>Aberdeen School District</v>
      </c>
      <c r="D487" s="24">
        <v>660734</v>
      </c>
      <c r="E487" s="9" t="str">
        <f>VLOOKUP(D487,'Current OBD'!$B$6:$K$2185,10,0)</f>
        <v>A J West Elementary</v>
      </c>
      <c r="F487" s="11" t="str">
        <f>IF(VLOOKUP(D487,'Current OBD'!$B$6:$AK$2185,23,0)="Yes","PK"," ")</f>
        <v>PK</v>
      </c>
      <c r="G487" s="11" t="str">
        <f>IF(VLOOKUP(D487,'Current OBD'!$B$6:$AK$2185,24,0)="Yes","K"," ")</f>
        <v>K</v>
      </c>
      <c r="H487" s="11">
        <f>IF(VLOOKUP(D487,'Current OBD'!$B$6:$AK$2185,25,0)="Yes",1," ")</f>
        <v>1</v>
      </c>
      <c r="I487" s="11" t="str">
        <f>IF(VLOOKUP(D487,'Current OBD'!$B$6:$AK$2185,26,0)="Yes","2"," ")</f>
        <v>2</v>
      </c>
      <c r="J487" s="11" t="str">
        <f>IF(VLOOKUP(D487,'Current OBD'!$B$6:$AK$2185,27,0)="Yes","3"," ")</f>
        <v>3</v>
      </c>
      <c r="K487" s="11" t="str">
        <f>IF(VLOOKUP(D487,'Current OBD'!$B$6:$AK$2185,28,0)="Yes","4"," ")</f>
        <v>4</v>
      </c>
      <c r="L487" s="11" t="str">
        <f>IF(VLOOKUP(D487,'Current OBD'!$B$6:$AK$2185,29,0)="Yes","5"," ")</f>
        <v>5</v>
      </c>
      <c r="M487" s="11" t="str">
        <f>IF(VLOOKUP(D487,'Current OBD'!$B$6:$AK$2185,30,0)="Yes","6"," ")</f>
        <v xml:space="preserve"> </v>
      </c>
      <c r="N487" s="11" t="str">
        <f>IF(VLOOKUP(D487,'Current OBD'!$B$6:$AK$2185,31,0)="Yes","7"," ")</f>
        <v xml:space="preserve"> </v>
      </c>
      <c r="O487" s="11" t="str">
        <f>IF(VLOOKUP(D487,'Current OBD'!$B$6:$AK$2185,32,0)="Yes","8"," ")</f>
        <v xml:space="preserve"> </v>
      </c>
      <c r="P487" s="11" t="str">
        <f>IF(VLOOKUP(D487,'Current OBD'!$B$6:$AK$2185,33,0)="Yes","9"," ")</f>
        <v xml:space="preserve"> </v>
      </c>
      <c r="Q487" s="11" t="str">
        <f>IF(VLOOKUP(D487,'Current OBD'!$B$6:$AK$2185,34,0)="Yes","10"," ")</f>
        <v xml:space="preserve"> </v>
      </c>
      <c r="R487" s="11" t="str">
        <f>IF(VLOOKUP(D487,'Current OBD'!$B$6:$AK$2185,35,0)="Yes","11"," ")</f>
        <v xml:space="preserve"> </v>
      </c>
      <c r="S487" s="11" t="str">
        <f>IF(VLOOKUP(D487,'Current OBD'!$B$6:$AK$2185,36,0)="Yes","12"," ")</f>
        <v xml:space="preserve"> </v>
      </c>
      <c r="T487" s="13">
        <f>VLOOKUP(D487,Pivot!$B$4:$F$2181,2,0)</f>
        <v>309</v>
      </c>
      <c r="U487" s="13">
        <f>VLOOKUP(D487,Pivot!$B$4:$F$2181,3,0)</f>
        <v>0</v>
      </c>
      <c r="V487" s="13">
        <f>VLOOKUP(D487,Pivot!$B$4:$F$2181,4,0)</f>
        <v>309</v>
      </c>
      <c r="W487" s="46">
        <f>IFERROR(VLOOKUP(D487,Pivot!$B$4:$H$2181,5,0),"")</f>
        <v>1</v>
      </c>
      <c r="X487" s="51">
        <f>IFERROR(VLOOKUP(D487,Pivot!$B$4:$H$2181,6,0),"")</f>
        <v>0</v>
      </c>
      <c r="Y487" s="46">
        <f>IFERROR(VLOOKUP(D487,Pivot!$B$4:$H$2181,7,0),"")</f>
        <v>1</v>
      </c>
    </row>
    <row r="488" spans="1:25" ht="15" customHeight="1" outlineLevel="2">
      <c r="A488" s="10" t="str">
        <f>VLOOKUP(D488,'Current OBD'!$B$6:$K$2185,4,0)</f>
        <v>Grays Harbor</v>
      </c>
      <c r="B488" s="10" t="str">
        <f>VLOOKUP(D488,'Current OBD'!$B$6:$K$2185,3,0)</f>
        <v>14-005</v>
      </c>
      <c r="C488" s="9" t="str">
        <f>VLOOKUP(D488,'Current OBD'!$B$6:$K$2185,2,0)</f>
        <v>Aberdeen School District</v>
      </c>
      <c r="D488" s="24">
        <v>662627</v>
      </c>
      <c r="E488" s="9" t="str">
        <f>VLOOKUP(D488,'Current OBD'!$B$6:$K$2185,10,0)</f>
        <v>Aberdeen (Weatherwax) High School</v>
      </c>
      <c r="F488" s="11" t="str">
        <f>IF(VLOOKUP(D488,'Current OBD'!$B$6:$AK$2185,23,0)="Yes","PK"," ")</f>
        <v xml:space="preserve"> </v>
      </c>
      <c r="G488" s="11" t="str">
        <f>IF(VLOOKUP(D488,'Current OBD'!$B$6:$AK$2185,24,0)="Yes","K"," ")</f>
        <v xml:space="preserve"> </v>
      </c>
      <c r="H488" s="11" t="str">
        <f>IF(VLOOKUP(D488,'Current OBD'!$B$6:$AK$2185,25,0)="Yes",1," ")</f>
        <v xml:space="preserve"> </v>
      </c>
      <c r="I488" s="11" t="str">
        <f>IF(VLOOKUP(D488,'Current OBD'!$B$6:$AK$2185,26,0)="Yes","2"," ")</f>
        <v xml:space="preserve"> </v>
      </c>
      <c r="J488" s="11" t="str">
        <f>IF(VLOOKUP(D488,'Current OBD'!$B$6:$AK$2185,27,0)="Yes","3"," ")</f>
        <v xml:space="preserve"> </v>
      </c>
      <c r="K488" s="11" t="str">
        <f>IF(VLOOKUP(D488,'Current OBD'!$B$6:$AK$2185,28,0)="Yes","4"," ")</f>
        <v xml:space="preserve"> </v>
      </c>
      <c r="L488" s="11" t="str">
        <f>IF(VLOOKUP(D488,'Current OBD'!$B$6:$AK$2185,29,0)="Yes","5"," ")</f>
        <v xml:space="preserve"> </v>
      </c>
      <c r="M488" s="11" t="str">
        <f>IF(VLOOKUP(D488,'Current OBD'!$B$6:$AK$2185,30,0)="Yes","6"," ")</f>
        <v xml:space="preserve"> </v>
      </c>
      <c r="N488" s="11" t="str">
        <f>IF(VLOOKUP(D488,'Current OBD'!$B$6:$AK$2185,31,0)="Yes","7"," ")</f>
        <v xml:space="preserve"> </v>
      </c>
      <c r="O488" s="11" t="str">
        <f>IF(VLOOKUP(D488,'Current OBD'!$B$6:$AK$2185,32,0)="Yes","8"," ")</f>
        <v xml:space="preserve"> </v>
      </c>
      <c r="P488" s="11" t="str">
        <f>IF(VLOOKUP(D488,'Current OBD'!$B$6:$AK$2185,33,0)="Yes","9"," ")</f>
        <v>9</v>
      </c>
      <c r="Q488" s="11" t="str">
        <f>IF(VLOOKUP(D488,'Current OBD'!$B$6:$AK$2185,34,0)="Yes","10"," ")</f>
        <v>10</v>
      </c>
      <c r="R488" s="11" t="str">
        <f>IF(VLOOKUP(D488,'Current OBD'!$B$6:$AK$2185,35,0)="Yes","11"," ")</f>
        <v>11</v>
      </c>
      <c r="S488" s="11" t="str">
        <f>IF(VLOOKUP(D488,'Current OBD'!$B$6:$AK$2185,36,0)="Yes","12"," ")</f>
        <v>12</v>
      </c>
      <c r="T488" s="13">
        <f>VLOOKUP(D488,Pivot!$B$4:$F$2181,2,0)</f>
        <v>612</v>
      </c>
      <c r="U488" s="13">
        <f>VLOOKUP(D488,Pivot!$B$4:$F$2181,3,0)</f>
        <v>0</v>
      </c>
      <c r="V488" s="13">
        <f>VLOOKUP(D488,Pivot!$B$4:$F$2181,4,0)</f>
        <v>885</v>
      </c>
      <c r="W488" s="46">
        <f>IFERROR(VLOOKUP(D488,Pivot!$B$4:$H$2181,5,0),"")</f>
        <v>0.6915</v>
      </c>
      <c r="X488" s="51">
        <f>IFERROR(VLOOKUP(D488,Pivot!$B$4:$H$2181,6,0),"")</f>
        <v>0</v>
      </c>
      <c r="Y488" s="46">
        <f>IFERROR(VLOOKUP(D488,Pivot!$B$4:$H$2181,7,0),"")</f>
        <v>0.6915</v>
      </c>
    </row>
    <row r="489" spans="1:25" ht="15" customHeight="1" outlineLevel="2">
      <c r="A489" s="10" t="str">
        <f>VLOOKUP(D489,'Current OBD'!$B$6:$K$2185,4,0)</f>
        <v>Grays Harbor</v>
      </c>
      <c r="B489" s="10" t="str">
        <f>VLOOKUP(D489,'Current OBD'!$B$6:$K$2185,3,0)</f>
        <v>14-005</v>
      </c>
      <c r="C489" s="9" t="str">
        <f>VLOOKUP(D489,'Current OBD'!$B$6:$K$2185,2,0)</f>
        <v>Aberdeen School District</v>
      </c>
      <c r="D489" s="24">
        <v>660729</v>
      </c>
      <c r="E489" s="9" t="str">
        <f>VLOOKUP(D489,'Current OBD'!$B$6:$K$2185,10,0)</f>
        <v>Central Park Elementary</v>
      </c>
      <c r="F489" s="11" t="str">
        <f>IF(VLOOKUP(D489,'Current OBD'!$B$6:$AK$2185,23,0)="Yes","PK"," ")</f>
        <v xml:space="preserve"> </v>
      </c>
      <c r="G489" s="11" t="str">
        <f>IF(VLOOKUP(D489,'Current OBD'!$B$6:$AK$2185,24,0)="Yes","K"," ")</f>
        <v>K</v>
      </c>
      <c r="H489" s="11">
        <f>IF(VLOOKUP(D489,'Current OBD'!$B$6:$AK$2185,25,0)="Yes",1," ")</f>
        <v>1</v>
      </c>
      <c r="I489" s="11" t="str">
        <f>IF(VLOOKUP(D489,'Current OBD'!$B$6:$AK$2185,26,0)="Yes","2"," ")</f>
        <v>2</v>
      </c>
      <c r="J489" s="11" t="str">
        <f>IF(VLOOKUP(D489,'Current OBD'!$B$6:$AK$2185,27,0)="Yes","3"," ")</f>
        <v>3</v>
      </c>
      <c r="K489" s="11" t="str">
        <f>IF(VLOOKUP(D489,'Current OBD'!$B$6:$AK$2185,28,0)="Yes","4"," ")</f>
        <v>4</v>
      </c>
      <c r="L489" s="11" t="str">
        <f>IF(VLOOKUP(D489,'Current OBD'!$B$6:$AK$2185,29,0)="Yes","5"," ")</f>
        <v>5</v>
      </c>
      <c r="M489" s="11" t="str">
        <f>IF(VLOOKUP(D489,'Current OBD'!$B$6:$AK$2185,30,0)="Yes","6"," ")</f>
        <v xml:space="preserve"> </v>
      </c>
      <c r="N489" s="11" t="str">
        <f>IF(VLOOKUP(D489,'Current OBD'!$B$6:$AK$2185,31,0)="Yes","7"," ")</f>
        <v xml:space="preserve"> </v>
      </c>
      <c r="O489" s="11" t="str">
        <f>IF(VLOOKUP(D489,'Current OBD'!$B$6:$AK$2185,32,0)="Yes","8"," ")</f>
        <v xml:space="preserve"> </v>
      </c>
      <c r="P489" s="11" t="str">
        <f>IF(VLOOKUP(D489,'Current OBD'!$B$6:$AK$2185,33,0)="Yes","9"," ")</f>
        <v xml:space="preserve"> </v>
      </c>
      <c r="Q489" s="11" t="str">
        <f>IF(VLOOKUP(D489,'Current OBD'!$B$6:$AK$2185,34,0)="Yes","10"," ")</f>
        <v xml:space="preserve"> </v>
      </c>
      <c r="R489" s="11" t="str">
        <f>IF(VLOOKUP(D489,'Current OBD'!$B$6:$AK$2185,35,0)="Yes","11"," ")</f>
        <v xml:space="preserve"> </v>
      </c>
      <c r="S489" s="11" t="str">
        <f>IF(VLOOKUP(D489,'Current OBD'!$B$6:$AK$2185,36,0)="Yes","12"," ")</f>
        <v xml:space="preserve"> </v>
      </c>
      <c r="T489" s="13">
        <f>VLOOKUP(D489,Pivot!$B$4:$F$2181,2,0)</f>
        <v>80</v>
      </c>
      <c r="U489" s="13">
        <f>VLOOKUP(D489,Pivot!$B$4:$F$2181,3,0)</f>
        <v>0</v>
      </c>
      <c r="V489" s="13">
        <f>VLOOKUP(D489,Pivot!$B$4:$F$2181,4,0)</f>
        <v>127</v>
      </c>
      <c r="W489" s="46">
        <f>IFERROR(VLOOKUP(D489,Pivot!$B$4:$H$2181,5,0),"")</f>
        <v>0.62990000000000002</v>
      </c>
      <c r="X489" s="51">
        <f>IFERROR(VLOOKUP(D489,Pivot!$B$4:$H$2181,6,0),"")</f>
        <v>0</v>
      </c>
      <c r="Y489" s="46">
        <f>IFERROR(VLOOKUP(D489,Pivot!$B$4:$H$2181,7,0),"")</f>
        <v>0.62990000000000002</v>
      </c>
    </row>
    <row r="490" spans="1:25" ht="15" customHeight="1" outlineLevel="2">
      <c r="A490" s="10" t="str">
        <f>VLOOKUP(D490,'Current OBD'!$B$6:$K$2185,4,0)</f>
        <v>Grays Harbor</v>
      </c>
      <c r="B490" s="10" t="str">
        <f>VLOOKUP(D490,'Current OBD'!$B$6:$K$2185,3,0)</f>
        <v>14-005</v>
      </c>
      <c r="C490" s="9" t="str">
        <f>VLOOKUP(D490,'Current OBD'!$B$6:$K$2185,2,0)</f>
        <v>Aberdeen School District</v>
      </c>
      <c r="D490" s="24">
        <v>660727</v>
      </c>
      <c r="E490" s="9" t="str">
        <f>VLOOKUP(D490,'Current OBD'!$B$6:$K$2185,10,0)</f>
        <v>Harbor High School</v>
      </c>
      <c r="F490" s="11" t="str">
        <f>IF(VLOOKUP(D490,'Current OBD'!$B$6:$AK$2185,23,0)="Yes","PK"," ")</f>
        <v xml:space="preserve"> </v>
      </c>
      <c r="G490" s="11" t="str">
        <f>IF(VLOOKUP(D490,'Current OBD'!$B$6:$AK$2185,24,0)="Yes","K"," ")</f>
        <v xml:space="preserve"> </v>
      </c>
      <c r="H490" s="11" t="str">
        <f>IF(VLOOKUP(D490,'Current OBD'!$B$6:$AK$2185,25,0)="Yes",1," ")</f>
        <v xml:space="preserve"> </v>
      </c>
      <c r="I490" s="11" t="str">
        <f>IF(VLOOKUP(D490,'Current OBD'!$B$6:$AK$2185,26,0)="Yes","2"," ")</f>
        <v xml:space="preserve"> </v>
      </c>
      <c r="J490" s="11" t="str">
        <f>IF(VLOOKUP(D490,'Current OBD'!$B$6:$AK$2185,27,0)="Yes","3"," ")</f>
        <v xml:space="preserve"> </v>
      </c>
      <c r="K490" s="11" t="str">
        <f>IF(VLOOKUP(D490,'Current OBD'!$B$6:$AK$2185,28,0)="Yes","4"," ")</f>
        <v xml:space="preserve"> </v>
      </c>
      <c r="L490" s="11" t="str">
        <f>IF(VLOOKUP(D490,'Current OBD'!$B$6:$AK$2185,29,0)="Yes","5"," ")</f>
        <v xml:space="preserve"> </v>
      </c>
      <c r="M490" s="11" t="str">
        <f>IF(VLOOKUP(D490,'Current OBD'!$B$6:$AK$2185,30,0)="Yes","6"," ")</f>
        <v>6</v>
      </c>
      <c r="N490" s="11" t="str">
        <f>IF(VLOOKUP(D490,'Current OBD'!$B$6:$AK$2185,31,0)="Yes","7"," ")</f>
        <v>7</v>
      </c>
      <c r="O490" s="11" t="str">
        <f>IF(VLOOKUP(D490,'Current OBD'!$B$6:$AK$2185,32,0)="Yes","8"," ")</f>
        <v>8</v>
      </c>
      <c r="P490" s="11" t="str">
        <f>IF(VLOOKUP(D490,'Current OBD'!$B$6:$AK$2185,33,0)="Yes","9"," ")</f>
        <v>9</v>
      </c>
      <c r="Q490" s="11" t="str">
        <f>IF(VLOOKUP(D490,'Current OBD'!$B$6:$AK$2185,34,0)="Yes","10"," ")</f>
        <v>10</v>
      </c>
      <c r="R490" s="11" t="str">
        <f>IF(VLOOKUP(D490,'Current OBD'!$B$6:$AK$2185,35,0)="Yes","11"," ")</f>
        <v>11</v>
      </c>
      <c r="S490" s="11" t="str">
        <f>IF(VLOOKUP(D490,'Current OBD'!$B$6:$AK$2185,36,0)="Yes","12"," ")</f>
        <v>12</v>
      </c>
      <c r="T490" s="13">
        <f>VLOOKUP(D490,Pivot!$B$4:$F$2181,2,0)</f>
        <v>240</v>
      </c>
      <c r="U490" s="13">
        <f>VLOOKUP(D490,Pivot!$B$4:$F$2181,3,0)</f>
        <v>0</v>
      </c>
      <c r="V490" s="13">
        <f>VLOOKUP(D490,Pivot!$B$4:$F$2181,4,0)</f>
        <v>240</v>
      </c>
      <c r="W490" s="46">
        <f>IFERROR(VLOOKUP(D490,Pivot!$B$4:$H$2181,5,0),"")</f>
        <v>1</v>
      </c>
      <c r="X490" s="51">
        <f>IFERROR(VLOOKUP(D490,Pivot!$B$4:$H$2181,6,0),"")</f>
        <v>0</v>
      </c>
      <c r="Y490" s="46">
        <f>IFERROR(VLOOKUP(D490,Pivot!$B$4:$H$2181,7,0),"")</f>
        <v>1</v>
      </c>
    </row>
    <row r="491" spans="1:25" ht="15" customHeight="1" outlineLevel="2">
      <c r="A491" s="10" t="str">
        <f>VLOOKUP(D491,'Current OBD'!$B$6:$K$2185,4,0)</f>
        <v>Grays Harbor</v>
      </c>
      <c r="B491" s="10" t="str">
        <f>VLOOKUP(D491,'Current OBD'!$B$6:$K$2185,3,0)</f>
        <v>14-005</v>
      </c>
      <c r="C491" s="9" t="str">
        <f>VLOOKUP(D491,'Current OBD'!$B$6:$K$2185,2,0)</f>
        <v>Aberdeen School District</v>
      </c>
      <c r="D491" s="24">
        <v>659099</v>
      </c>
      <c r="E491" s="9" t="str">
        <f>VLOOKUP(D491,'Current OBD'!$B$6:$K$2185,10,0)</f>
        <v>Hopkins  Elementary Preschool</v>
      </c>
      <c r="F491" s="11" t="str">
        <f>IF(VLOOKUP(D491,'Current OBD'!$B$6:$AK$2185,23,0)="Yes","PK"," ")</f>
        <v>PK</v>
      </c>
      <c r="G491" s="11" t="str">
        <f>IF(VLOOKUP(D491,'Current OBD'!$B$6:$AK$2185,24,0)="Yes","K"," ")</f>
        <v xml:space="preserve"> </v>
      </c>
      <c r="H491" s="11" t="str">
        <f>IF(VLOOKUP(D491,'Current OBD'!$B$6:$AK$2185,25,0)="Yes",1," ")</f>
        <v xml:space="preserve"> </v>
      </c>
      <c r="I491" s="11" t="str">
        <f>IF(VLOOKUP(D491,'Current OBD'!$B$6:$AK$2185,26,0)="Yes","2"," ")</f>
        <v xml:space="preserve"> </v>
      </c>
      <c r="J491" s="11" t="str">
        <f>IF(VLOOKUP(D491,'Current OBD'!$B$6:$AK$2185,27,0)="Yes","3"," ")</f>
        <v xml:space="preserve"> </v>
      </c>
      <c r="K491" s="11" t="str">
        <f>IF(VLOOKUP(D491,'Current OBD'!$B$6:$AK$2185,28,0)="Yes","4"," ")</f>
        <v xml:space="preserve"> </v>
      </c>
      <c r="L491" s="11" t="str">
        <f>IF(VLOOKUP(D491,'Current OBD'!$B$6:$AK$2185,29,0)="Yes","5"," ")</f>
        <v xml:space="preserve"> </v>
      </c>
      <c r="M491" s="11" t="str">
        <f>IF(VLOOKUP(D491,'Current OBD'!$B$6:$AK$2185,30,0)="Yes","6"," ")</f>
        <v xml:space="preserve"> </v>
      </c>
      <c r="N491" s="11" t="str">
        <f>IF(VLOOKUP(D491,'Current OBD'!$B$6:$AK$2185,31,0)="Yes","7"," ")</f>
        <v xml:space="preserve"> </v>
      </c>
      <c r="O491" s="11" t="str">
        <f>IF(VLOOKUP(D491,'Current OBD'!$B$6:$AK$2185,32,0)="Yes","8"," ")</f>
        <v xml:space="preserve"> </v>
      </c>
      <c r="P491" s="11" t="str">
        <f>IF(VLOOKUP(D491,'Current OBD'!$B$6:$AK$2185,33,0)="Yes","9"," ")</f>
        <v xml:space="preserve"> </v>
      </c>
      <c r="Q491" s="11" t="str">
        <f>IF(VLOOKUP(D491,'Current OBD'!$B$6:$AK$2185,34,0)="Yes","10"," ")</f>
        <v xml:space="preserve"> </v>
      </c>
      <c r="R491" s="11" t="str">
        <f>IF(VLOOKUP(D491,'Current OBD'!$B$6:$AK$2185,35,0)="Yes","11"," ")</f>
        <v xml:space="preserve"> </v>
      </c>
      <c r="S491" s="11" t="str">
        <f>IF(VLOOKUP(D491,'Current OBD'!$B$6:$AK$2185,36,0)="Yes","12"," ")</f>
        <v xml:space="preserve"> </v>
      </c>
      <c r="T491" s="13">
        <f>VLOOKUP(D491,Pivot!$B$4:$F$2181,2,0)</f>
        <v>110</v>
      </c>
      <c r="U491" s="13">
        <f>VLOOKUP(D491,Pivot!$B$4:$F$2181,3,0)</f>
        <v>0</v>
      </c>
      <c r="V491" s="13">
        <f>VLOOKUP(D491,Pivot!$B$4:$F$2181,4,0)</f>
        <v>110</v>
      </c>
      <c r="W491" s="46">
        <f>IFERROR(VLOOKUP(D491,Pivot!$B$4:$H$2181,5,0),"")</f>
        <v>1</v>
      </c>
      <c r="X491" s="51">
        <f>IFERROR(VLOOKUP(D491,Pivot!$B$4:$H$2181,6,0),"")</f>
        <v>0</v>
      </c>
      <c r="Y491" s="46">
        <f>IFERROR(VLOOKUP(D491,Pivot!$B$4:$H$2181,7,0),"")</f>
        <v>1</v>
      </c>
    </row>
    <row r="492" spans="1:25" ht="15" customHeight="1" outlineLevel="2">
      <c r="A492" s="10" t="str">
        <f>VLOOKUP(D492,'Current OBD'!$B$6:$K$2185,4,0)</f>
        <v>Grays Harbor</v>
      </c>
      <c r="B492" s="10" t="str">
        <f>VLOOKUP(D492,'Current OBD'!$B$6:$K$2185,3,0)</f>
        <v>14-005</v>
      </c>
      <c r="C492" s="9" t="str">
        <f>VLOOKUP(D492,'Current OBD'!$B$6:$K$2185,2,0)</f>
        <v>Aberdeen School District</v>
      </c>
      <c r="D492" s="24">
        <v>660731</v>
      </c>
      <c r="E492" s="9" t="str">
        <f>VLOOKUP(D492,'Current OBD'!$B$6:$K$2185,10,0)</f>
        <v>McDermoth Elementary</v>
      </c>
      <c r="F492" s="11" t="str">
        <f>IF(VLOOKUP(D492,'Current OBD'!$B$6:$AK$2185,23,0)="Yes","PK"," ")</f>
        <v xml:space="preserve"> </v>
      </c>
      <c r="G492" s="11" t="str">
        <f>IF(VLOOKUP(D492,'Current OBD'!$B$6:$AK$2185,24,0)="Yes","K"," ")</f>
        <v>K</v>
      </c>
      <c r="H492" s="11">
        <f>IF(VLOOKUP(D492,'Current OBD'!$B$6:$AK$2185,25,0)="Yes",1," ")</f>
        <v>1</v>
      </c>
      <c r="I492" s="11" t="str">
        <f>IF(VLOOKUP(D492,'Current OBD'!$B$6:$AK$2185,26,0)="Yes","2"," ")</f>
        <v>2</v>
      </c>
      <c r="J492" s="11" t="str">
        <f>IF(VLOOKUP(D492,'Current OBD'!$B$6:$AK$2185,27,0)="Yes","3"," ")</f>
        <v>3</v>
      </c>
      <c r="K492" s="11" t="str">
        <f>IF(VLOOKUP(D492,'Current OBD'!$B$6:$AK$2185,28,0)="Yes","4"," ")</f>
        <v>4</v>
      </c>
      <c r="L492" s="11" t="str">
        <f>IF(VLOOKUP(D492,'Current OBD'!$B$6:$AK$2185,29,0)="Yes","5"," ")</f>
        <v>5</v>
      </c>
      <c r="M492" s="11" t="str">
        <f>IF(VLOOKUP(D492,'Current OBD'!$B$6:$AK$2185,30,0)="Yes","6"," ")</f>
        <v xml:space="preserve"> </v>
      </c>
      <c r="N492" s="11" t="str">
        <f>IF(VLOOKUP(D492,'Current OBD'!$B$6:$AK$2185,31,0)="Yes","7"," ")</f>
        <v xml:space="preserve"> </v>
      </c>
      <c r="O492" s="11" t="str">
        <f>IF(VLOOKUP(D492,'Current OBD'!$B$6:$AK$2185,32,0)="Yes","8"," ")</f>
        <v xml:space="preserve"> </v>
      </c>
      <c r="P492" s="11" t="str">
        <f>IF(VLOOKUP(D492,'Current OBD'!$B$6:$AK$2185,33,0)="Yes","9"," ")</f>
        <v xml:space="preserve"> </v>
      </c>
      <c r="Q492" s="11" t="str">
        <f>IF(VLOOKUP(D492,'Current OBD'!$B$6:$AK$2185,34,0)="Yes","10"," ")</f>
        <v xml:space="preserve"> </v>
      </c>
      <c r="R492" s="11" t="str">
        <f>IF(VLOOKUP(D492,'Current OBD'!$B$6:$AK$2185,35,0)="Yes","11"," ")</f>
        <v xml:space="preserve"> </v>
      </c>
      <c r="S492" s="11" t="str">
        <f>IF(VLOOKUP(D492,'Current OBD'!$B$6:$AK$2185,36,0)="Yes","12"," ")</f>
        <v xml:space="preserve"> </v>
      </c>
      <c r="T492" s="13">
        <f>VLOOKUP(D492,Pivot!$B$4:$F$2181,2,0)</f>
        <v>225</v>
      </c>
      <c r="U492" s="13">
        <f>VLOOKUP(D492,Pivot!$B$4:$F$2181,3,0)</f>
        <v>0</v>
      </c>
      <c r="V492" s="13">
        <f>VLOOKUP(D492,Pivot!$B$4:$F$2181,4,0)</f>
        <v>286</v>
      </c>
      <c r="W492" s="46">
        <f>IFERROR(VLOOKUP(D492,Pivot!$B$4:$H$2181,5,0),"")</f>
        <v>0.78669999999999995</v>
      </c>
      <c r="X492" s="51">
        <f>IFERROR(VLOOKUP(D492,Pivot!$B$4:$H$2181,6,0),"")</f>
        <v>0</v>
      </c>
      <c r="Y492" s="46">
        <f>IFERROR(VLOOKUP(D492,Pivot!$B$4:$H$2181,7,0),"")</f>
        <v>0.78669999999999995</v>
      </c>
    </row>
    <row r="493" spans="1:25" ht="15" customHeight="1" outlineLevel="2">
      <c r="A493" s="10" t="str">
        <f>VLOOKUP(D493,'Current OBD'!$B$6:$K$2185,4,0)</f>
        <v>Grays Harbor</v>
      </c>
      <c r="B493" s="10" t="str">
        <f>VLOOKUP(D493,'Current OBD'!$B$6:$K$2185,3,0)</f>
        <v>14-005</v>
      </c>
      <c r="C493" s="9" t="str">
        <f>VLOOKUP(D493,'Current OBD'!$B$6:$K$2185,2,0)</f>
        <v>Aberdeen School District</v>
      </c>
      <c r="D493" s="24">
        <v>660728</v>
      </c>
      <c r="E493" s="9" t="str">
        <f>VLOOKUP(D493,'Current OBD'!$B$6:$K$2185,10,0)</f>
        <v>Miller Junior High School</v>
      </c>
      <c r="F493" s="11" t="str">
        <f>IF(VLOOKUP(D493,'Current OBD'!$B$6:$AK$2185,23,0)="Yes","PK"," ")</f>
        <v xml:space="preserve"> </v>
      </c>
      <c r="G493" s="11" t="str">
        <f>IF(VLOOKUP(D493,'Current OBD'!$B$6:$AK$2185,24,0)="Yes","K"," ")</f>
        <v xml:space="preserve"> </v>
      </c>
      <c r="H493" s="11" t="str">
        <f>IF(VLOOKUP(D493,'Current OBD'!$B$6:$AK$2185,25,0)="Yes",1," ")</f>
        <v xml:space="preserve"> </v>
      </c>
      <c r="I493" s="11" t="str">
        <f>IF(VLOOKUP(D493,'Current OBD'!$B$6:$AK$2185,26,0)="Yes","2"," ")</f>
        <v xml:space="preserve"> </v>
      </c>
      <c r="J493" s="11" t="str">
        <f>IF(VLOOKUP(D493,'Current OBD'!$B$6:$AK$2185,27,0)="Yes","3"," ")</f>
        <v xml:space="preserve"> </v>
      </c>
      <c r="K493" s="11" t="str">
        <f>IF(VLOOKUP(D493,'Current OBD'!$B$6:$AK$2185,28,0)="Yes","4"," ")</f>
        <v xml:space="preserve"> </v>
      </c>
      <c r="L493" s="11" t="str">
        <f>IF(VLOOKUP(D493,'Current OBD'!$B$6:$AK$2185,29,0)="Yes","5"," ")</f>
        <v xml:space="preserve"> </v>
      </c>
      <c r="M493" s="11" t="str">
        <f>IF(VLOOKUP(D493,'Current OBD'!$B$6:$AK$2185,30,0)="Yes","6"," ")</f>
        <v>6</v>
      </c>
      <c r="N493" s="11" t="str">
        <f>IF(VLOOKUP(D493,'Current OBD'!$B$6:$AK$2185,31,0)="Yes","7"," ")</f>
        <v>7</v>
      </c>
      <c r="O493" s="11" t="str">
        <f>IF(VLOOKUP(D493,'Current OBD'!$B$6:$AK$2185,32,0)="Yes","8"," ")</f>
        <v>8</v>
      </c>
      <c r="P493" s="11" t="str">
        <f>IF(VLOOKUP(D493,'Current OBD'!$B$6:$AK$2185,33,0)="Yes","9"," ")</f>
        <v xml:space="preserve"> </v>
      </c>
      <c r="Q493" s="11" t="str">
        <f>IF(VLOOKUP(D493,'Current OBD'!$B$6:$AK$2185,34,0)="Yes","10"," ")</f>
        <v xml:space="preserve"> </v>
      </c>
      <c r="R493" s="11" t="str">
        <f>IF(VLOOKUP(D493,'Current OBD'!$B$6:$AK$2185,35,0)="Yes","11"," ")</f>
        <v xml:space="preserve"> </v>
      </c>
      <c r="S493" s="11" t="str">
        <f>IF(VLOOKUP(D493,'Current OBD'!$B$6:$AK$2185,36,0)="Yes","12"," ")</f>
        <v xml:space="preserve"> </v>
      </c>
      <c r="T493" s="13">
        <f>VLOOKUP(D493,Pivot!$B$4:$F$2181,2,0)</f>
        <v>642</v>
      </c>
      <c r="U493" s="13">
        <f>VLOOKUP(D493,Pivot!$B$4:$F$2181,3,0)</f>
        <v>0</v>
      </c>
      <c r="V493" s="13">
        <f>VLOOKUP(D493,Pivot!$B$4:$F$2181,4,0)</f>
        <v>726</v>
      </c>
      <c r="W493" s="46">
        <f>IFERROR(VLOOKUP(D493,Pivot!$B$4:$H$2181,5,0),"")</f>
        <v>0.88429999999999997</v>
      </c>
      <c r="X493" s="51">
        <f>IFERROR(VLOOKUP(D493,Pivot!$B$4:$H$2181,6,0),"")</f>
        <v>0</v>
      </c>
      <c r="Y493" s="46">
        <f>IFERROR(VLOOKUP(D493,Pivot!$B$4:$H$2181,7,0),"")</f>
        <v>0.88429999999999997</v>
      </c>
    </row>
    <row r="494" spans="1:25" ht="15" customHeight="1" outlineLevel="2">
      <c r="A494" s="10" t="str">
        <f>VLOOKUP(D494,'Current OBD'!$B$6:$K$2185,4,0)</f>
        <v>Grays Harbor</v>
      </c>
      <c r="B494" s="10" t="str">
        <f>VLOOKUP(D494,'Current OBD'!$B$6:$K$2185,3,0)</f>
        <v>14-005</v>
      </c>
      <c r="C494" s="9" t="str">
        <f>VLOOKUP(D494,'Current OBD'!$B$6:$K$2185,2,0)</f>
        <v>Aberdeen School District</v>
      </c>
      <c r="D494" s="24">
        <v>660730</v>
      </c>
      <c r="E494" s="9" t="str">
        <f>VLOOKUP(D494,'Current OBD'!$B$6:$K$2185,10,0)</f>
        <v>Robert Gray Elementary</v>
      </c>
      <c r="F494" s="11" t="str">
        <f>IF(VLOOKUP(D494,'Current OBD'!$B$6:$AK$2185,23,0)="Yes","PK"," ")</f>
        <v xml:space="preserve"> </v>
      </c>
      <c r="G494" s="11" t="str">
        <f>IF(VLOOKUP(D494,'Current OBD'!$B$6:$AK$2185,24,0)="Yes","K"," ")</f>
        <v>K</v>
      </c>
      <c r="H494" s="11">
        <f>IF(VLOOKUP(D494,'Current OBD'!$B$6:$AK$2185,25,0)="Yes",1," ")</f>
        <v>1</v>
      </c>
      <c r="I494" s="11" t="str">
        <f>IF(VLOOKUP(D494,'Current OBD'!$B$6:$AK$2185,26,0)="Yes","2"," ")</f>
        <v>2</v>
      </c>
      <c r="J494" s="11" t="str">
        <f>IF(VLOOKUP(D494,'Current OBD'!$B$6:$AK$2185,27,0)="Yes","3"," ")</f>
        <v>3</v>
      </c>
      <c r="K494" s="11" t="str">
        <f>IF(VLOOKUP(D494,'Current OBD'!$B$6:$AK$2185,28,0)="Yes","4"," ")</f>
        <v>4</v>
      </c>
      <c r="L494" s="11" t="str">
        <f>IF(VLOOKUP(D494,'Current OBD'!$B$6:$AK$2185,29,0)="Yes","5"," ")</f>
        <v>5</v>
      </c>
      <c r="M494" s="11" t="str">
        <f>IF(VLOOKUP(D494,'Current OBD'!$B$6:$AK$2185,30,0)="Yes","6"," ")</f>
        <v xml:space="preserve"> </v>
      </c>
      <c r="N494" s="11" t="str">
        <f>IF(VLOOKUP(D494,'Current OBD'!$B$6:$AK$2185,31,0)="Yes","7"," ")</f>
        <v xml:space="preserve"> </v>
      </c>
      <c r="O494" s="11" t="str">
        <f>IF(VLOOKUP(D494,'Current OBD'!$B$6:$AK$2185,32,0)="Yes","8"," ")</f>
        <v xml:space="preserve"> </v>
      </c>
      <c r="P494" s="11" t="str">
        <f>IF(VLOOKUP(D494,'Current OBD'!$B$6:$AK$2185,33,0)="Yes","9"," ")</f>
        <v xml:space="preserve"> </v>
      </c>
      <c r="Q494" s="11" t="str">
        <f>IF(VLOOKUP(D494,'Current OBD'!$B$6:$AK$2185,34,0)="Yes","10"," ")</f>
        <v xml:space="preserve"> </v>
      </c>
      <c r="R494" s="11" t="str">
        <f>IF(VLOOKUP(D494,'Current OBD'!$B$6:$AK$2185,35,0)="Yes","11"," ")</f>
        <v xml:space="preserve"> </v>
      </c>
      <c r="S494" s="11" t="str">
        <f>IF(VLOOKUP(D494,'Current OBD'!$B$6:$AK$2185,36,0)="Yes","12"," ")</f>
        <v xml:space="preserve"> </v>
      </c>
      <c r="T494" s="13">
        <f>VLOOKUP(D494,Pivot!$B$4:$F$2181,2,0)</f>
        <v>259</v>
      </c>
      <c r="U494" s="13">
        <f>VLOOKUP(D494,Pivot!$B$4:$F$2181,3,0)</f>
        <v>0</v>
      </c>
      <c r="V494" s="13">
        <f>VLOOKUP(D494,Pivot!$B$4:$F$2181,4,0)</f>
        <v>259</v>
      </c>
      <c r="W494" s="46">
        <f>IFERROR(VLOOKUP(D494,Pivot!$B$4:$H$2181,5,0),"")</f>
        <v>1</v>
      </c>
      <c r="X494" s="51">
        <f>IFERROR(VLOOKUP(D494,Pivot!$B$4:$H$2181,6,0),"")</f>
        <v>0</v>
      </c>
      <c r="Y494" s="46">
        <f>IFERROR(VLOOKUP(D494,Pivot!$B$4:$H$2181,7,0),"")</f>
        <v>1</v>
      </c>
    </row>
    <row r="495" spans="1:25" ht="15" customHeight="1" outlineLevel="2">
      <c r="A495" s="10" t="str">
        <f>VLOOKUP(D495,'Current OBD'!$B$6:$K$2185,4,0)</f>
        <v>Grays Harbor</v>
      </c>
      <c r="B495" s="10" t="str">
        <f>VLOOKUP(D495,'Current OBD'!$B$6:$K$2185,3,0)</f>
        <v>14-005</v>
      </c>
      <c r="C495" s="9" t="str">
        <f>VLOOKUP(D495,'Current OBD'!$B$6:$K$2185,2,0)</f>
        <v>Aberdeen School District</v>
      </c>
      <c r="D495" s="24">
        <v>664405</v>
      </c>
      <c r="E495" s="9" t="str">
        <f>VLOOKUP(D495,'Current OBD'!$B$6:$K$2185,10,0)</f>
        <v>Stevens Elementary</v>
      </c>
      <c r="F495" s="11" t="str">
        <f>IF(VLOOKUP(D495,'Current OBD'!$B$6:$AK$2185,23,0)="Yes","PK"," ")</f>
        <v>PK</v>
      </c>
      <c r="G495" s="11" t="str">
        <f>IF(VLOOKUP(D495,'Current OBD'!$B$6:$AK$2185,24,0)="Yes","K"," ")</f>
        <v>K</v>
      </c>
      <c r="H495" s="11">
        <f>IF(VLOOKUP(D495,'Current OBD'!$B$6:$AK$2185,25,0)="Yes",1," ")</f>
        <v>1</v>
      </c>
      <c r="I495" s="11" t="str">
        <f>IF(VLOOKUP(D495,'Current OBD'!$B$6:$AK$2185,26,0)="Yes","2"," ")</f>
        <v>2</v>
      </c>
      <c r="J495" s="11" t="str">
        <f>IF(VLOOKUP(D495,'Current OBD'!$B$6:$AK$2185,27,0)="Yes","3"," ")</f>
        <v>3</v>
      </c>
      <c r="K495" s="11" t="str">
        <f>IF(VLOOKUP(D495,'Current OBD'!$B$6:$AK$2185,28,0)="Yes","4"," ")</f>
        <v>4</v>
      </c>
      <c r="L495" s="11" t="str">
        <f>IF(VLOOKUP(D495,'Current OBD'!$B$6:$AK$2185,29,0)="Yes","5"," ")</f>
        <v>5</v>
      </c>
      <c r="M495" s="11" t="str">
        <f>IF(VLOOKUP(D495,'Current OBD'!$B$6:$AK$2185,30,0)="Yes","6"," ")</f>
        <v xml:space="preserve"> </v>
      </c>
      <c r="N495" s="11" t="str">
        <f>IF(VLOOKUP(D495,'Current OBD'!$B$6:$AK$2185,31,0)="Yes","7"," ")</f>
        <v xml:space="preserve"> </v>
      </c>
      <c r="O495" s="11" t="str">
        <f>IF(VLOOKUP(D495,'Current OBD'!$B$6:$AK$2185,32,0)="Yes","8"," ")</f>
        <v xml:space="preserve"> </v>
      </c>
      <c r="P495" s="11" t="str">
        <f>IF(VLOOKUP(D495,'Current OBD'!$B$6:$AK$2185,33,0)="Yes","9"," ")</f>
        <v xml:space="preserve"> </v>
      </c>
      <c r="Q495" s="11" t="str">
        <f>IF(VLOOKUP(D495,'Current OBD'!$B$6:$AK$2185,34,0)="Yes","10"," ")</f>
        <v xml:space="preserve"> </v>
      </c>
      <c r="R495" s="11" t="str">
        <f>IF(VLOOKUP(D495,'Current OBD'!$B$6:$AK$2185,35,0)="Yes","11"," ")</f>
        <v xml:space="preserve"> </v>
      </c>
      <c r="S495" s="11" t="str">
        <f>IF(VLOOKUP(D495,'Current OBD'!$B$6:$AK$2185,36,0)="Yes","12"," ")</f>
        <v xml:space="preserve"> </v>
      </c>
      <c r="T495" s="13">
        <f>VLOOKUP(D495,Pivot!$B$4:$F$2181,2,0)</f>
        <v>300</v>
      </c>
      <c r="U495" s="13">
        <f>VLOOKUP(D495,Pivot!$B$4:$F$2181,3,0)</f>
        <v>0</v>
      </c>
      <c r="V495" s="13">
        <f>VLOOKUP(D495,Pivot!$B$4:$F$2181,4,0)</f>
        <v>300</v>
      </c>
      <c r="W495" s="46">
        <f>IFERROR(VLOOKUP(D495,Pivot!$B$4:$H$2181,5,0),"")</f>
        <v>1</v>
      </c>
      <c r="X495" s="51">
        <f>IFERROR(VLOOKUP(D495,Pivot!$B$4:$H$2181,6,0),"")</f>
        <v>0</v>
      </c>
      <c r="Y495" s="46">
        <f>IFERROR(VLOOKUP(D495,Pivot!$B$4:$H$2181,7,0),"")</f>
        <v>1</v>
      </c>
    </row>
    <row r="496" spans="1:25" ht="15" customHeight="1" outlineLevel="1">
      <c r="A496" s="27"/>
      <c r="B496" s="27"/>
      <c r="C496" s="30" t="s">
        <v>5688</v>
      </c>
      <c r="D496" s="27"/>
      <c r="E496" s="26"/>
      <c r="F496" s="29"/>
      <c r="G496" s="29"/>
      <c r="H496" s="29"/>
      <c r="I496" s="29"/>
      <c r="J496" s="29"/>
      <c r="K496" s="29"/>
      <c r="L496" s="29"/>
      <c r="M496" s="29"/>
      <c r="N496" s="29"/>
      <c r="O496" s="29"/>
      <c r="P496" s="29"/>
      <c r="Q496" s="29"/>
      <c r="R496" s="29"/>
      <c r="S496" s="29"/>
      <c r="T496" s="43">
        <f>SUBTOTAL(9,T487:T495)</f>
        <v>2777</v>
      </c>
      <c r="U496" s="43">
        <f>SUBTOTAL(9,U487:U495)</f>
        <v>0</v>
      </c>
      <c r="V496" s="43">
        <f>SUBTOTAL(9,V487:V495)</f>
        <v>3242</v>
      </c>
      <c r="W496" s="47"/>
      <c r="X496" s="52"/>
      <c r="Y496" s="56">
        <f>(T496+U496)/V496</f>
        <v>0.85657001850709436</v>
      </c>
    </row>
    <row r="497" spans="1:25" ht="15" customHeight="1" outlineLevel="2">
      <c r="A497" s="10" t="str">
        <f>VLOOKUP(D497,'Current OBD'!$B$6:$K$2185,4,0)</f>
        <v>Grays Harbor</v>
      </c>
      <c r="B497" s="10" t="str">
        <f>VLOOKUP(D497,'Current OBD'!$B$6:$K$2185,3,0)</f>
        <v>14-028</v>
      </c>
      <c r="C497" s="9" t="str">
        <f>VLOOKUP(D497,'Current OBD'!$B$6:$K$2185,2,0)</f>
        <v>Hoquiam School District</v>
      </c>
      <c r="D497" s="24">
        <v>663372</v>
      </c>
      <c r="E497" s="9" t="str">
        <f>VLOOKUP(D497,'Current OBD'!$B$6:$K$2185,10,0)</f>
        <v>Central Elementary</v>
      </c>
      <c r="F497" s="11" t="str">
        <f>IF(VLOOKUP(D497,'Current OBD'!$B$6:$AK$2185,23,0)="Yes","PK"," ")</f>
        <v xml:space="preserve"> </v>
      </c>
      <c r="G497" s="11" t="str">
        <f>IF(VLOOKUP(D497,'Current OBD'!$B$6:$AK$2185,24,0)="Yes","K"," ")</f>
        <v xml:space="preserve"> </v>
      </c>
      <c r="H497" s="11" t="str">
        <f>IF(VLOOKUP(D497,'Current OBD'!$B$6:$AK$2185,25,0)="Yes",1," ")</f>
        <v xml:space="preserve"> </v>
      </c>
      <c r="I497" s="11" t="str">
        <f>IF(VLOOKUP(D497,'Current OBD'!$B$6:$AK$2185,26,0)="Yes","2"," ")</f>
        <v>2</v>
      </c>
      <c r="J497" s="11" t="str">
        <f>IF(VLOOKUP(D497,'Current OBD'!$B$6:$AK$2185,27,0)="Yes","3"," ")</f>
        <v>3</v>
      </c>
      <c r="K497" s="11" t="str">
        <f>IF(VLOOKUP(D497,'Current OBD'!$B$6:$AK$2185,28,0)="Yes","4"," ")</f>
        <v>4</v>
      </c>
      <c r="L497" s="11" t="str">
        <f>IF(VLOOKUP(D497,'Current OBD'!$B$6:$AK$2185,29,0)="Yes","5"," ")</f>
        <v>5</v>
      </c>
      <c r="M497" s="11" t="str">
        <f>IF(VLOOKUP(D497,'Current OBD'!$B$6:$AK$2185,30,0)="Yes","6"," ")</f>
        <v xml:space="preserve"> </v>
      </c>
      <c r="N497" s="11" t="str">
        <f>IF(VLOOKUP(D497,'Current OBD'!$B$6:$AK$2185,31,0)="Yes","7"," ")</f>
        <v xml:space="preserve"> </v>
      </c>
      <c r="O497" s="11" t="str">
        <f>IF(VLOOKUP(D497,'Current OBD'!$B$6:$AK$2185,32,0)="Yes","8"," ")</f>
        <v xml:space="preserve"> </v>
      </c>
      <c r="P497" s="11" t="str">
        <f>IF(VLOOKUP(D497,'Current OBD'!$B$6:$AK$2185,33,0)="Yes","9"," ")</f>
        <v xml:space="preserve"> </v>
      </c>
      <c r="Q497" s="11" t="str">
        <f>IF(VLOOKUP(D497,'Current OBD'!$B$6:$AK$2185,34,0)="Yes","10"," ")</f>
        <v xml:space="preserve"> </v>
      </c>
      <c r="R497" s="11" t="str">
        <f>IF(VLOOKUP(D497,'Current OBD'!$B$6:$AK$2185,35,0)="Yes","11"," ")</f>
        <v xml:space="preserve"> </v>
      </c>
      <c r="S497" s="11" t="str">
        <f>IF(VLOOKUP(D497,'Current OBD'!$B$6:$AK$2185,36,0)="Yes","12"," ")</f>
        <v xml:space="preserve"> </v>
      </c>
      <c r="T497" s="13">
        <f>VLOOKUP(D497,Pivot!$B$4:$F$2181,2,0)</f>
        <v>204</v>
      </c>
      <c r="U497" s="13">
        <f>VLOOKUP(D497,Pivot!$B$4:$F$2181,3,0)</f>
        <v>0</v>
      </c>
      <c r="V497" s="13">
        <f>VLOOKUP(D497,Pivot!$B$4:$F$2181,4,0)</f>
        <v>242</v>
      </c>
      <c r="W497" s="46">
        <f>IFERROR(VLOOKUP(D497,Pivot!$B$4:$H$2181,5,0),"")</f>
        <v>0.84299999999999997</v>
      </c>
      <c r="X497" s="51">
        <f>IFERROR(VLOOKUP(D497,Pivot!$B$4:$H$2181,6,0),"")</f>
        <v>0</v>
      </c>
      <c r="Y497" s="46">
        <f>IFERROR(VLOOKUP(D497,Pivot!$B$4:$H$2181,7,0),"")</f>
        <v>0.84299999999999997</v>
      </c>
    </row>
    <row r="498" spans="1:25" ht="15" customHeight="1" outlineLevel="2">
      <c r="A498" s="10" t="str">
        <f>VLOOKUP(D498,'Current OBD'!$B$6:$K$2185,4,0)</f>
        <v>Grays Harbor</v>
      </c>
      <c r="B498" s="10" t="str">
        <f>VLOOKUP(D498,'Current OBD'!$B$6:$K$2185,3,0)</f>
        <v>14-028</v>
      </c>
      <c r="C498" s="9" t="str">
        <f>VLOOKUP(D498,'Current OBD'!$B$6:$K$2185,2,0)</f>
        <v>Hoquiam School District</v>
      </c>
      <c r="D498" s="24">
        <v>660740</v>
      </c>
      <c r="E498" s="9" t="str">
        <f>VLOOKUP(D498,'Current OBD'!$B$6:$K$2185,10,0)</f>
        <v>Emerson Elementary</v>
      </c>
      <c r="F498" s="11" t="str">
        <f>IF(VLOOKUP(D498,'Current OBD'!$B$6:$AK$2185,23,0)="Yes","PK"," ")</f>
        <v>PK</v>
      </c>
      <c r="G498" s="11" t="str">
        <f>IF(VLOOKUP(D498,'Current OBD'!$B$6:$AK$2185,24,0)="Yes","K"," ")</f>
        <v>K</v>
      </c>
      <c r="H498" s="11">
        <f>IF(VLOOKUP(D498,'Current OBD'!$B$6:$AK$2185,25,0)="Yes",1," ")</f>
        <v>1</v>
      </c>
      <c r="I498" s="11" t="str">
        <f>IF(VLOOKUP(D498,'Current OBD'!$B$6:$AK$2185,26,0)="Yes","2"," ")</f>
        <v xml:space="preserve"> </v>
      </c>
      <c r="J498" s="11" t="str">
        <f>IF(VLOOKUP(D498,'Current OBD'!$B$6:$AK$2185,27,0)="Yes","3"," ")</f>
        <v xml:space="preserve"> </v>
      </c>
      <c r="K498" s="11" t="str">
        <f>IF(VLOOKUP(D498,'Current OBD'!$B$6:$AK$2185,28,0)="Yes","4"," ")</f>
        <v xml:space="preserve"> </v>
      </c>
      <c r="L498" s="11" t="str">
        <f>IF(VLOOKUP(D498,'Current OBD'!$B$6:$AK$2185,29,0)="Yes","5"," ")</f>
        <v xml:space="preserve"> </v>
      </c>
      <c r="M498" s="11" t="str">
        <f>IF(VLOOKUP(D498,'Current OBD'!$B$6:$AK$2185,30,0)="Yes","6"," ")</f>
        <v xml:space="preserve"> </v>
      </c>
      <c r="N498" s="11" t="str">
        <f>IF(VLOOKUP(D498,'Current OBD'!$B$6:$AK$2185,31,0)="Yes","7"," ")</f>
        <v xml:space="preserve"> </v>
      </c>
      <c r="O498" s="11" t="str">
        <f>IF(VLOOKUP(D498,'Current OBD'!$B$6:$AK$2185,32,0)="Yes","8"," ")</f>
        <v xml:space="preserve"> </v>
      </c>
      <c r="P498" s="11" t="str">
        <f>IF(VLOOKUP(D498,'Current OBD'!$B$6:$AK$2185,33,0)="Yes","9"," ")</f>
        <v xml:space="preserve"> </v>
      </c>
      <c r="Q498" s="11" t="str">
        <f>IF(VLOOKUP(D498,'Current OBD'!$B$6:$AK$2185,34,0)="Yes","10"," ")</f>
        <v xml:space="preserve"> </v>
      </c>
      <c r="R498" s="11" t="str">
        <f>IF(VLOOKUP(D498,'Current OBD'!$B$6:$AK$2185,35,0)="Yes","11"," ")</f>
        <v xml:space="preserve"> </v>
      </c>
      <c r="S498" s="11" t="str">
        <f>IF(VLOOKUP(D498,'Current OBD'!$B$6:$AK$2185,36,0)="Yes","12"," ")</f>
        <v xml:space="preserve"> </v>
      </c>
      <c r="T498" s="13">
        <f>VLOOKUP(D498,Pivot!$B$4:$F$2181,2,0)</f>
        <v>277</v>
      </c>
      <c r="U498" s="13">
        <f>VLOOKUP(D498,Pivot!$B$4:$F$2181,3,0)</f>
        <v>0</v>
      </c>
      <c r="V498" s="13">
        <f>VLOOKUP(D498,Pivot!$B$4:$F$2181,4,0)</f>
        <v>283</v>
      </c>
      <c r="W498" s="46">
        <f>IFERROR(VLOOKUP(D498,Pivot!$B$4:$H$2181,5,0),"")</f>
        <v>0.9788</v>
      </c>
      <c r="X498" s="51">
        <f>IFERROR(VLOOKUP(D498,Pivot!$B$4:$H$2181,6,0),"")</f>
        <v>0</v>
      </c>
      <c r="Y498" s="46">
        <f>IFERROR(VLOOKUP(D498,Pivot!$B$4:$H$2181,7,0),"")</f>
        <v>0.9788</v>
      </c>
    </row>
    <row r="499" spans="1:25" ht="15" customHeight="1" outlineLevel="2">
      <c r="A499" s="10" t="str">
        <f>VLOOKUP(D499,'Current OBD'!$B$6:$K$2185,4,0)</f>
        <v>Grays Harbor</v>
      </c>
      <c r="B499" s="10" t="str">
        <f>VLOOKUP(D499,'Current OBD'!$B$6:$K$2185,3,0)</f>
        <v>14-028</v>
      </c>
      <c r="C499" s="9" t="str">
        <f>VLOOKUP(D499,'Current OBD'!$B$6:$K$2185,2,0)</f>
        <v>Hoquiam School District</v>
      </c>
      <c r="D499" s="24">
        <v>663407</v>
      </c>
      <c r="E499" s="9" t="str">
        <f>VLOOKUP(D499,'Current OBD'!$B$6:$K$2185,10,0)</f>
        <v>Hoquiam High School</v>
      </c>
      <c r="F499" s="11" t="str">
        <f>IF(VLOOKUP(D499,'Current OBD'!$B$6:$AK$2185,23,0)="Yes","PK"," ")</f>
        <v xml:space="preserve"> </v>
      </c>
      <c r="G499" s="11" t="str">
        <f>IF(VLOOKUP(D499,'Current OBD'!$B$6:$AK$2185,24,0)="Yes","K"," ")</f>
        <v xml:space="preserve"> </v>
      </c>
      <c r="H499" s="11" t="str">
        <f>IF(VLOOKUP(D499,'Current OBD'!$B$6:$AK$2185,25,0)="Yes",1," ")</f>
        <v xml:space="preserve"> </v>
      </c>
      <c r="I499" s="11" t="str">
        <f>IF(VLOOKUP(D499,'Current OBD'!$B$6:$AK$2185,26,0)="Yes","2"," ")</f>
        <v xml:space="preserve"> </v>
      </c>
      <c r="J499" s="11" t="str">
        <f>IF(VLOOKUP(D499,'Current OBD'!$B$6:$AK$2185,27,0)="Yes","3"," ")</f>
        <v xml:space="preserve"> </v>
      </c>
      <c r="K499" s="11" t="str">
        <f>IF(VLOOKUP(D499,'Current OBD'!$B$6:$AK$2185,28,0)="Yes","4"," ")</f>
        <v xml:space="preserve"> </v>
      </c>
      <c r="L499" s="11" t="str">
        <f>IF(VLOOKUP(D499,'Current OBD'!$B$6:$AK$2185,29,0)="Yes","5"," ")</f>
        <v xml:space="preserve"> </v>
      </c>
      <c r="M499" s="11" t="str">
        <f>IF(VLOOKUP(D499,'Current OBD'!$B$6:$AK$2185,30,0)="Yes","6"," ")</f>
        <v xml:space="preserve"> </v>
      </c>
      <c r="N499" s="11" t="str">
        <f>IF(VLOOKUP(D499,'Current OBD'!$B$6:$AK$2185,31,0)="Yes","7"," ")</f>
        <v xml:space="preserve"> </v>
      </c>
      <c r="O499" s="11" t="str">
        <f>IF(VLOOKUP(D499,'Current OBD'!$B$6:$AK$2185,32,0)="Yes","8"," ")</f>
        <v xml:space="preserve"> </v>
      </c>
      <c r="P499" s="11" t="str">
        <f>IF(VLOOKUP(D499,'Current OBD'!$B$6:$AK$2185,33,0)="Yes","9"," ")</f>
        <v>9</v>
      </c>
      <c r="Q499" s="11" t="str">
        <f>IF(VLOOKUP(D499,'Current OBD'!$B$6:$AK$2185,34,0)="Yes","10"," ")</f>
        <v>10</v>
      </c>
      <c r="R499" s="11" t="str">
        <f>IF(VLOOKUP(D499,'Current OBD'!$B$6:$AK$2185,35,0)="Yes","11"," ")</f>
        <v>11</v>
      </c>
      <c r="S499" s="11" t="str">
        <f>IF(VLOOKUP(D499,'Current OBD'!$B$6:$AK$2185,36,0)="Yes","12"," ")</f>
        <v>12</v>
      </c>
      <c r="T499" s="13">
        <f>VLOOKUP(D499,Pivot!$B$4:$F$2181,2,0)</f>
        <v>311</v>
      </c>
      <c r="U499" s="13">
        <f>VLOOKUP(D499,Pivot!$B$4:$F$2181,3,0)</f>
        <v>0</v>
      </c>
      <c r="V499" s="13">
        <f>VLOOKUP(D499,Pivot!$B$4:$F$2181,4,0)</f>
        <v>442</v>
      </c>
      <c r="W499" s="46">
        <f>IFERROR(VLOOKUP(D499,Pivot!$B$4:$H$2181,5,0),"")</f>
        <v>0.7036</v>
      </c>
      <c r="X499" s="51">
        <f>IFERROR(VLOOKUP(D499,Pivot!$B$4:$H$2181,6,0),"")</f>
        <v>0</v>
      </c>
      <c r="Y499" s="46">
        <f>IFERROR(VLOOKUP(D499,Pivot!$B$4:$H$2181,7,0),"")</f>
        <v>0.7036</v>
      </c>
    </row>
    <row r="500" spans="1:25" ht="15" customHeight="1" outlineLevel="2">
      <c r="A500" s="10" t="str">
        <f>VLOOKUP(D500,'Current OBD'!$B$6:$K$2185,4,0)</f>
        <v>Grays Harbor</v>
      </c>
      <c r="B500" s="10" t="str">
        <f>VLOOKUP(D500,'Current OBD'!$B$6:$K$2185,3,0)</f>
        <v>14-028</v>
      </c>
      <c r="C500" s="9" t="str">
        <f>VLOOKUP(D500,'Current OBD'!$B$6:$K$2185,2,0)</f>
        <v>Hoquiam School District</v>
      </c>
      <c r="D500" s="24">
        <v>664817</v>
      </c>
      <c r="E500" s="9" t="str">
        <f>VLOOKUP(D500,'Current OBD'!$B$6:$K$2185,10,0)</f>
        <v>Hoquiam Home Link School</v>
      </c>
      <c r="F500" s="11" t="str">
        <f>IF(VLOOKUP(D500,'Current OBD'!$B$6:$AK$2185,23,0)="Yes","PK"," ")</f>
        <v xml:space="preserve"> </v>
      </c>
      <c r="G500" s="11" t="str">
        <f>IF(VLOOKUP(D500,'Current OBD'!$B$6:$AK$2185,24,0)="Yes","K"," ")</f>
        <v xml:space="preserve"> </v>
      </c>
      <c r="H500" s="11">
        <f>IF(VLOOKUP(D500,'Current OBD'!$B$6:$AK$2185,25,0)="Yes",1," ")</f>
        <v>1</v>
      </c>
      <c r="I500" s="11" t="str">
        <f>IF(VLOOKUP(D500,'Current OBD'!$B$6:$AK$2185,26,0)="Yes","2"," ")</f>
        <v>2</v>
      </c>
      <c r="J500" s="11" t="str">
        <f>IF(VLOOKUP(D500,'Current OBD'!$B$6:$AK$2185,27,0)="Yes","3"," ")</f>
        <v>3</v>
      </c>
      <c r="K500" s="11" t="str">
        <f>IF(VLOOKUP(D500,'Current OBD'!$B$6:$AK$2185,28,0)="Yes","4"," ")</f>
        <v>4</v>
      </c>
      <c r="L500" s="11" t="str">
        <f>IF(VLOOKUP(D500,'Current OBD'!$B$6:$AK$2185,29,0)="Yes","5"," ")</f>
        <v>5</v>
      </c>
      <c r="M500" s="11" t="str">
        <f>IF(VLOOKUP(D500,'Current OBD'!$B$6:$AK$2185,30,0)="Yes","6"," ")</f>
        <v>6</v>
      </c>
      <c r="N500" s="11" t="str">
        <f>IF(VLOOKUP(D500,'Current OBD'!$B$6:$AK$2185,31,0)="Yes","7"," ")</f>
        <v>7</v>
      </c>
      <c r="O500" s="11" t="str">
        <f>IF(VLOOKUP(D500,'Current OBD'!$B$6:$AK$2185,32,0)="Yes","8"," ")</f>
        <v>8</v>
      </c>
      <c r="P500" s="11" t="str">
        <f>IF(VLOOKUP(D500,'Current OBD'!$B$6:$AK$2185,33,0)="Yes","9"," ")</f>
        <v>9</v>
      </c>
      <c r="Q500" s="11" t="str">
        <f>IF(VLOOKUP(D500,'Current OBD'!$B$6:$AK$2185,34,0)="Yes","10"," ")</f>
        <v>10</v>
      </c>
      <c r="R500" s="11" t="str">
        <f>IF(VLOOKUP(D500,'Current OBD'!$B$6:$AK$2185,35,0)="Yes","11"," ")</f>
        <v>11</v>
      </c>
      <c r="S500" s="11" t="str">
        <f>IF(VLOOKUP(D500,'Current OBD'!$B$6:$AK$2185,36,0)="Yes","12"," ")</f>
        <v>12</v>
      </c>
      <c r="T500" s="13">
        <f>VLOOKUP(D500,Pivot!$B$4:$F$2181,2,0)</f>
        <v>97</v>
      </c>
      <c r="U500" s="13">
        <f>VLOOKUP(D500,Pivot!$B$4:$F$2181,3,0)</f>
        <v>0</v>
      </c>
      <c r="V500" s="13">
        <f>VLOOKUP(D500,Pivot!$B$4:$F$2181,4,0)</f>
        <v>97</v>
      </c>
      <c r="W500" s="46">
        <f>IFERROR(VLOOKUP(D500,Pivot!$B$4:$H$2181,5,0),"")</f>
        <v>1</v>
      </c>
      <c r="X500" s="51">
        <f>IFERROR(VLOOKUP(D500,Pivot!$B$4:$H$2181,6,0),"")</f>
        <v>0</v>
      </c>
      <c r="Y500" s="46">
        <f>IFERROR(VLOOKUP(D500,Pivot!$B$4:$H$2181,7,0),"")</f>
        <v>1</v>
      </c>
    </row>
    <row r="501" spans="1:25" ht="15" customHeight="1" outlineLevel="2">
      <c r="A501" s="10" t="str">
        <f>VLOOKUP(D501,'Current OBD'!$B$6:$K$2185,4,0)</f>
        <v>Grays Harbor</v>
      </c>
      <c r="B501" s="10" t="str">
        <f>VLOOKUP(D501,'Current OBD'!$B$6:$K$2185,3,0)</f>
        <v>14-028</v>
      </c>
      <c r="C501" s="9" t="str">
        <f>VLOOKUP(D501,'Current OBD'!$B$6:$K$2185,2,0)</f>
        <v>Hoquiam School District</v>
      </c>
      <c r="D501" s="24">
        <v>660743</v>
      </c>
      <c r="E501" s="9" t="str">
        <f>VLOOKUP(D501,'Current OBD'!$B$6:$K$2185,10,0)</f>
        <v>Hoquiam Middle School</v>
      </c>
      <c r="F501" s="11" t="str">
        <f>IF(VLOOKUP(D501,'Current OBD'!$B$6:$AK$2185,23,0)="Yes","PK"," ")</f>
        <v xml:space="preserve"> </v>
      </c>
      <c r="G501" s="11" t="str">
        <f>IF(VLOOKUP(D501,'Current OBD'!$B$6:$AK$2185,24,0)="Yes","K"," ")</f>
        <v xml:space="preserve"> </v>
      </c>
      <c r="H501" s="11" t="str">
        <f>IF(VLOOKUP(D501,'Current OBD'!$B$6:$AK$2185,25,0)="Yes",1," ")</f>
        <v xml:space="preserve"> </v>
      </c>
      <c r="I501" s="11" t="str">
        <f>IF(VLOOKUP(D501,'Current OBD'!$B$6:$AK$2185,26,0)="Yes","2"," ")</f>
        <v xml:space="preserve"> </v>
      </c>
      <c r="J501" s="11" t="str">
        <f>IF(VLOOKUP(D501,'Current OBD'!$B$6:$AK$2185,27,0)="Yes","3"," ")</f>
        <v xml:space="preserve"> </v>
      </c>
      <c r="K501" s="11" t="str">
        <f>IF(VLOOKUP(D501,'Current OBD'!$B$6:$AK$2185,28,0)="Yes","4"," ")</f>
        <v xml:space="preserve"> </v>
      </c>
      <c r="L501" s="11" t="str">
        <f>IF(VLOOKUP(D501,'Current OBD'!$B$6:$AK$2185,29,0)="Yes","5"," ")</f>
        <v xml:space="preserve"> </v>
      </c>
      <c r="M501" s="11" t="str">
        <f>IF(VLOOKUP(D501,'Current OBD'!$B$6:$AK$2185,30,0)="Yes","6"," ")</f>
        <v>6</v>
      </c>
      <c r="N501" s="11" t="str">
        <f>IF(VLOOKUP(D501,'Current OBD'!$B$6:$AK$2185,31,0)="Yes","7"," ")</f>
        <v>7</v>
      </c>
      <c r="O501" s="11" t="str">
        <f>IF(VLOOKUP(D501,'Current OBD'!$B$6:$AK$2185,32,0)="Yes","8"," ")</f>
        <v>8</v>
      </c>
      <c r="P501" s="11" t="str">
        <f>IF(VLOOKUP(D501,'Current OBD'!$B$6:$AK$2185,33,0)="Yes","9"," ")</f>
        <v xml:space="preserve"> </v>
      </c>
      <c r="Q501" s="11" t="str">
        <f>IF(VLOOKUP(D501,'Current OBD'!$B$6:$AK$2185,34,0)="Yes","10"," ")</f>
        <v xml:space="preserve"> </v>
      </c>
      <c r="R501" s="11" t="str">
        <f>IF(VLOOKUP(D501,'Current OBD'!$B$6:$AK$2185,35,0)="Yes","11"," ")</f>
        <v xml:space="preserve"> </v>
      </c>
      <c r="S501" s="11" t="str">
        <f>IF(VLOOKUP(D501,'Current OBD'!$B$6:$AK$2185,36,0)="Yes","12"," ")</f>
        <v xml:space="preserve"> </v>
      </c>
      <c r="T501" s="13">
        <f>VLOOKUP(D501,Pivot!$B$4:$F$2181,2,0)</f>
        <v>292</v>
      </c>
      <c r="U501" s="13">
        <f>VLOOKUP(D501,Pivot!$B$4:$F$2181,3,0)</f>
        <v>0</v>
      </c>
      <c r="V501" s="13">
        <f>VLOOKUP(D501,Pivot!$B$4:$F$2181,4,0)</f>
        <v>369</v>
      </c>
      <c r="W501" s="46">
        <f>IFERROR(VLOOKUP(D501,Pivot!$B$4:$H$2181,5,0),"")</f>
        <v>0.7913</v>
      </c>
      <c r="X501" s="51">
        <f>IFERROR(VLOOKUP(D501,Pivot!$B$4:$H$2181,6,0),"")</f>
        <v>0</v>
      </c>
      <c r="Y501" s="46">
        <f>IFERROR(VLOOKUP(D501,Pivot!$B$4:$H$2181,7,0),"")</f>
        <v>0.7913</v>
      </c>
    </row>
    <row r="502" spans="1:25" ht="15" customHeight="1" outlineLevel="2">
      <c r="A502" s="10" t="str">
        <f>VLOOKUP(D502,'Current OBD'!$B$6:$K$2185,4,0)</f>
        <v>Grays Harbor</v>
      </c>
      <c r="B502" s="10" t="str">
        <f>VLOOKUP(D502,'Current OBD'!$B$6:$K$2185,3,0)</f>
        <v>14-028</v>
      </c>
      <c r="C502" s="9" t="str">
        <f>VLOOKUP(D502,'Current OBD'!$B$6:$K$2185,2,0)</f>
        <v>Hoquiam School District</v>
      </c>
      <c r="D502" s="24">
        <v>660741</v>
      </c>
      <c r="E502" s="9" t="str">
        <f>VLOOKUP(D502,'Current OBD'!$B$6:$K$2185,10,0)</f>
        <v>Lincoln Elementary</v>
      </c>
      <c r="F502" s="11" t="str">
        <f>IF(VLOOKUP(D502,'Current OBD'!$B$6:$AK$2185,23,0)="Yes","PK"," ")</f>
        <v xml:space="preserve"> </v>
      </c>
      <c r="G502" s="11" t="str">
        <f>IF(VLOOKUP(D502,'Current OBD'!$B$6:$AK$2185,24,0)="Yes","K"," ")</f>
        <v xml:space="preserve"> </v>
      </c>
      <c r="H502" s="11" t="str">
        <f>IF(VLOOKUP(D502,'Current OBD'!$B$6:$AK$2185,25,0)="Yes",1," ")</f>
        <v xml:space="preserve"> </v>
      </c>
      <c r="I502" s="11" t="str">
        <f>IF(VLOOKUP(D502,'Current OBD'!$B$6:$AK$2185,26,0)="Yes","2"," ")</f>
        <v>2</v>
      </c>
      <c r="J502" s="11" t="str">
        <f>IF(VLOOKUP(D502,'Current OBD'!$B$6:$AK$2185,27,0)="Yes","3"," ")</f>
        <v>3</v>
      </c>
      <c r="K502" s="11" t="str">
        <f>IF(VLOOKUP(D502,'Current OBD'!$B$6:$AK$2185,28,0)="Yes","4"," ")</f>
        <v>4</v>
      </c>
      <c r="L502" s="11" t="str">
        <f>IF(VLOOKUP(D502,'Current OBD'!$B$6:$AK$2185,29,0)="Yes","5"," ")</f>
        <v>5</v>
      </c>
      <c r="M502" s="11" t="str">
        <f>IF(VLOOKUP(D502,'Current OBD'!$B$6:$AK$2185,30,0)="Yes","6"," ")</f>
        <v xml:space="preserve"> </v>
      </c>
      <c r="N502" s="11" t="str">
        <f>IF(VLOOKUP(D502,'Current OBD'!$B$6:$AK$2185,31,0)="Yes","7"," ")</f>
        <v xml:space="preserve"> </v>
      </c>
      <c r="O502" s="11" t="str">
        <f>IF(VLOOKUP(D502,'Current OBD'!$B$6:$AK$2185,32,0)="Yes","8"," ")</f>
        <v xml:space="preserve"> </v>
      </c>
      <c r="P502" s="11" t="str">
        <f>IF(VLOOKUP(D502,'Current OBD'!$B$6:$AK$2185,33,0)="Yes","9"," ")</f>
        <v xml:space="preserve"> </v>
      </c>
      <c r="Q502" s="11" t="str">
        <f>IF(VLOOKUP(D502,'Current OBD'!$B$6:$AK$2185,34,0)="Yes","10"," ")</f>
        <v xml:space="preserve"> </v>
      </c>
      <c r="R502" s="11" t="str">
        <f>IF(VLOOKUP(D502,'Current OBD'!$B$6:$AK$2185,35,0)="Yes","11"," ")</f>
        <v xml:space="preserve"> </v>
      </c>
      <c r="S502" s="11" t="str">
        <f>IF(VLOOKUP(D502,'Current OBD'!$B$6:$AK$2185,36,0)="Yes","12"," ")</f>
        <v xml:space="preserve"> </v>
      </c>
      <c r="T502" s="13">
        <f>VLOOKUP(D502,Pivot!$B$4:$F$2181,2,0)</f>
        <v>204</v>
      </c>
      <c r="U502" s="13">
        <f>VLOOKUP(D502,Pivot!$B$4:$F$2181,3,0)</f>
        <v>0</v>
      </c>
      <c r="V502" s="13">
        <f>VLOOKUP(D502,Pivot!$B$4:$F$2181,4,0)</f>
        <v>207</v>
      </c>
      <c r="W502" s="46">
        <f>IFERROR(VLOOKUP(D502,Pivot!$B$4:$H$2181,5,0),"")</f>
        <v>0.98550000000000004</v>
      </c>
      <c r="X502" s="51">
        <f>IFERROR(VLOOKUP(D502,Pivot!$B$4:$H$2181,6,0),"")</f>
        <v>0</v>
      </c>
      <c r="Y502" s="46">
        <f>IFERROR(VLOOKUP(D502,Pivot!$B$4:$H$2181,7,0),"")</f>
        <v>0.98550000000000004</v>
      </c>
    </row>
    <row r="503" spans="1:25" ht="15" customHeight="1" outlineLevel="1">
      <c r="A503" s="27"/>
      <c r="B503" s="27"/>
      <c r="C503" s="30" t="s">
        <v>5689</v>
      </c>
      <c r="D503" s="27"/>
      <c r="E503" s="26"/>
      <c r="F503" s="29"/>
      <c r="G503" s="29"/>
      <c r="H503" s="29"/>
      <c r="I503" s="29"/>
      <c r="J503" s="29"/>
      <c r="K503" s="29"/>
      <c r="L503" s="29"/>
      <c r="M503" s="29"/>
      <c r="N503" s="29"/>
      <c r="O503" s="29"/>
      <c r="P503" s="29"/>
      <c r="Q503" s="29"/>
      <c r="R503" s="29"/>
      <c r="S503" s="29"/>
      <c r="T503" s="43">
        <f>SUBTOTAL(9,T497:T502)</f>
        <v>1385</v>
      </c>
      <c r="U503" s="43">
        <f>SUBTOTAL(9,U497:U502)</f>
        <v>0</v>
      </c>
      <c r="V503" s="43">
        <f>SUBTOTAL(9,V497:V502)</f>
        <v>1640</v>
      </c>
      <c r="W503" s="47"/>
      <c r="X503" s="52"/>
      <c r="Y503" s="56">
        <f>(T503+U503)/V503</f>
        <v>0.84451219512195119</v>
      </c>
    </row>
    <row r="504" spans="1:25" ht="15" customHeight="1" outlineLevel="2">
      <c r="A504" s="10" t="str">
        <f>VLOOKUP(D504,'Current OBD'!$B$6:$K$2185,4,0)</f>
        <v>Grays Harbor</v>
      </c>
      <c r="B504" s="10" t="str">
        <f>VLOOKUP(D504,'Current OBD'!$B$6:$K$2185,3,0)</f>
        <v>14-064</v>
      </c>
      <c r="C504" s="9" t="str">
        <f>VLOOKUP(D504,'Current OBD'!$B$6:$K$2185,2,0)</f>
        <v>North Beach School District</v>
      </c>
      <c r="D504" s="24">
        <v>660748</v>
      </c>
      <c r="E504" s="9" t="str">
        <f>VLOOKUP(D504,'Current OBD'!$B$6:$K$2185,10,0)</f>
        <v>North Beach High School</v>
      </c>
      <c r="F504" s="11" t="str">
        <f>IF(VLOOKUP(D504,'Current OBD'!$B$6:$AK$2185,23,0)="Yes","PK"," ")</f>
        <v xml:space="preserve"> </v>
      </c>
      <c r="G504" s="11" t="str">
        <f>IF(VLOOKUP(D504,'Current OBD'!$B$6:$AK$2185,24,0)="Yes","K"," ")</f>
        <v xml:space="preserve"> </v>
      </c>
      <c r="H504" s="11" t="str">
        <f>IF(VLOOKUP(D504,'Current OBD'!$B$6:$AK$2185,25,0)="Yes",1," ")</f>
        <v xml:space="preserve"> </v>
      </c>
      <c r="I504" s="11" t="str">
        <f>IF(VLOOKUP(D504,'Current OBD'!$B$6:$AK$2185,26,0)="Yes","2"," ")</f>
        <v xml:space="preserve"> </v>
      </c>
      <c r="J504" s="11" t="str">
        <f>IF(VLOOKUP(D504,'Current OBD'!$B$6:$AK$2185,27,0)="Yes","3"," ")</f>
        <v xml:space="preserve"> </v>
      </c>
      <c r="K504" s="11" t="str">
        <f>IF(VLOOKUP(D504,'Current OBD'!$B$6:$AK$2185,28,0)="Yes","4"," ")</f>
        <v xml:space="preserve"> </v>
      </c>
      <c r="L504" s="11" t="str">
        <f>IF(VLOOKUP(D504,'Current OBD'!$B$6:$AK$2185,29,0)="Yes","5"," ")</f>
        <v xml:space="preserve"> </v>
      </c>
      <c r="M504" s="11" t="str">
        <f>IF(VLOOKUP(D504,'Current OBD'!$B$6:$AK$2185,30,0)="Yes","6"," ")</f>
        <v xml:space="preserve"> </v>
      </c>
      <c r="N504" s="11" t="str">
        <f>IF(VLOOKUP(D504,'Current OBD'!$B$6:$AK$2185,31,0)="Yes","7"," ")</f>
        <v xml:space="preserve"> </v>
      </c>
      <c r="O504" s="11" t="str">
        <f>IF(VLOOKUP(D504,'Current OBD'!$B$6:$AK$2185,32,0)="Yes","8"," ")</f>
        <v xml:space="preserve"> </v>
      </c>
      <c r="P504" s="11" t="str">
        <f>IF(VLOOKUP(D504,'Current OBD'!$B$6:$AK$2185,33,0)="Yes","9"," ")</f>
        <v>9</v>
      </c>
      <c r="Q504" s="11" t="str">
        <f>IF(VLOOKUP(D504,'Current OBD'!$B$6:$AK$2185,34,0)="Yes","10"," ")</f>
        <v>10</v>
      </c>
      <c r="R504" s="11" t="str">
        <f>IF(VLOOKUP(D504,'Current OBD'!$B$6:$AK$2185,35,0)="Yes","11"," ")</f>
        <v>11</v>
      </c>
      <c r="S504" s="11" t="str">
        <f>IF(VLOOKUP(D504,'Current OBD'!$B$6:$AK$2185,36,0)="Yes","12"," ")</f>
        <v>12</v>
      </c>
      <c r="T504" s="13">
        <f>VLOOKUP(D504,Pivot!$B$4:$F$2181,2,0)</f>
        <v>174</v>
      </c>
      <c r="U504" s="13">
        <f>VLOOKUP(D504,Pivot!$B$4:$F$2181,3,0)</f>
        <v>0</v>
      </c>
      <c r="V504" s="13">
        <f>VLOOKUP(D504,Pivot!$B$4:$F$2181,4,0)</f>
        <v>180</v>
      </c>
      <c r="W504" s="46">
        <f>IFERROR(VLOOKUP(D504,Pivot!$B$4:$H$2181,5,0),"")</f>
        <v>0.9667</v>
      </c>
      <c r="X504" s="51">
        <f>IFERROR(VLOOKUP(D504,Pivot!$B$4:$H$2181,6,0),"")</f>
        <v>0</v>
      </c>
      <c r="Y504" s="46">
        <f>IFERROR(VLOOKUP(D504,Pivot!$B$4:$H$2181,7,0),"")</f>
        <v>0.9667</v>
      </c>
    </row>
    <row r="505" spans="1:25" ht="15" customHeight="1" outlineLevel="2">
      <c r="A505" s="10" t="str">
        <f>VLOOKUP(D505,'Current OBD'!$B$6:$K$2185,4,0)</f>
        <v>Grays Harbor</v>
      </c>
      <c r="B505" s="10" t="str">
        <f>VLOOKUP(D505,'Current OBD'!$B$6:$K$2185,3,0)</f>
        <v>14-064</v>
      </c>
      <c r="C505" s="9" t="str">
        <f>VLOOKUP(D505,'Current OBD'!$B$6:$K$2185,2,0)</f>
        <v>North Beach School District</v>
      </c>
      <c r="D505" s="24">
        <v>660747</v>
      </c>
      <c r="E505" s="9" t="str">
        <f>VLOOKUP(D505,'Current OBD'!$B$6:$K$2185,10,0)</f>
        <v>North Beach Middle School</v>
      </c>
      <c r="F505" s="11" t="str">
        <f>IF(VLOOKUP(D505,'Current OBD'!$B$6:$AK$2185,23,0)="Yes","PK"," ")</f>
        <v xml:space="preserve"> </v>
      </c>
      <c r="G505" s="11" t="str">
        <f>IF(VLOOKUP(D505,'Current OBD'!$B$6:$AK$2185,24,0)="Yes","K"," ")</f>
        <v xml:space="preserve"> </v>
      </c>
      <c r="H505" s="11" t="str">
        <f>IF(VLOOKUP(D505,'Current OBD'!$B$6:$AK$2185,25,0)="Yes",1," ")</f>
        <v xml:space="preserve"> </v>
      </c>
      <c r="I505" s="11" t="str">
        <f>IF(VLOOKUP(D505,'Current OBD'!$B$6:$AK$2185,26,0)="Yes","2"," ")</f>
        <v xml:space="preserve"> </v>
      </c>
      <c r="J505" s="11" t="str">
        <f>IF(VLOOKUP(D505,'Current OBD'!$B$6:$AK$2185,27,0)="Yes","3"," ")</f>
        <v xml:space="preserve"> </v>
      </c>
      <c r="K505" s="11" t="str">
        <f>IF(VLOOKUP(D505,'Current OBD'!$B$6:$AK$2185,28,0)="Yes","4"," ")</f>
        <v xml:space="preserve"> </v>
      </c>
      <c r="L505" s="11" t="str">
        <f>IF(VLOOKUP(D505,'Current OBD'!$B$6:$AK$2185,29,0)="Yes","5"," ")</f>
        <v xml:space="preserve"> </v>
      </c>
      <c r="M505" s="11" t="str">
        <f>IF(VLOOKUP(D505,'Current OBD'!$B$6:$AK$2185,30,0)="Yes","6"," ")</f>
        <v>6</v>
      </c>
      <c r="N505" s="11" t="str">
        <f>IF(VLOOKUP(D505,'Current OBD'!$B$6:$AK$2185,31,0)="Yes","7"," ")</f>
        <v>7</v>
      </c>
      <c r="O505" s="11" t="str">
        <f>IF(VLOOKUP(D505,'Current OBD'!$B$6:$AK$2185,32,0)="Yes","8"," ")</f>
        <v>8</v>
      </c>
      <c r="P505" s="11" t="str">
        <f>IF(VLOOKUP(D505,'Current OBD'!$B$6:$AK$2185,33,0)="Yes","9"," ")</f>
        <v xml:space="preserve"> </v>
      </c>
      <c r="Q505" s="11" t="str">
        <f>IF(VLOOKUP(D505,'Current OBD'!$B$6:$AK$2185,34,0)="Yes","10"," ")</f>
        <v xml:space="preserve"> </v>
      </c>
      <c r="R505" s="11" t="str">
        <f>IF(VLOOKUP(D505,'Current OBD'!$B$6:$AK$2185,35,0)="Yes","11"," ")</f>
        <v xml:space="preserve"> </v>
      </c>
      <c r="S505" s="11" t="str">
        <f>IF(VLOOKUP(D505,'Current OBD'!$B$6:$AK$2185,36,0)="Yes","12"," ")</f>
        <v xml:space="preserve"> </v>
      </c>
      <c r="T505" s="13">
        <f>VLOOKUP(D505,Pivot!$B$4:$F$2181,2,0)</f>
        <v>161</v>
      </c>
      <c r="U505" s="13">
        <f>VLOOKUP(D505,Pivot!$B$4:$F$2181,3,0)</f>
        <v>0</v>
      </c>
      <c r="V505" s="13">
        <f>VLOOKUP(D505,Pivot!$B$4:$F$2181,4,0)</f>
        <v>161</v>
      </c>
      <c r="W505" s="46">
        <f>IFERROR(VLOOKUP(D505,Pivot!$B$4:$H$2181,5,0),"")</f>
        <v>1</v>
      </c>
      <c r="X505" s="51">
        <f>IFERROR(VLOOKUP(D505,Pivot!$B$4:$H$2181,6,0),"")</f>
        <v>0</v>
      </c>
      <c r="Y505" s="46">
        <f>IFERROR(VLOOKUP(D505,Pivot!$B$4:$H$2181,7,0),"")</f>
        <v>1</v>
      </c>
    </row>
    <row r="506" spans="1:25" ht="15" customHeight="1" outlineLevel="2">
      <c r="A506" s="10" t="str">
        <f>VLOOKUP(D506,'Current OBD'!$B$6:$K$2185,4,0)</f>
        <v>Grays Harbor</v>
      </c>
      <c r="B506" s="10" t="str">
        <f>VLOOKUP(D506,'Current OBD'!$B$6:$K$2185,3,0)</f>
        <v>14-064</v>
      </c>
      <c r="C506" s="9" t="str">
        <f>VLOOKUP(D506,'Current OBD'!$B$6:$K$2185,2,0)</f>
        <v>North Beach School District</v>
      </c>
      <c r="D506" s="24">
        <v>660745</v>
      </c>
      <c r="E506" s="9" t="str">
        <f>VLOOKUP(D506,'Current OBD'!$B$6:$K$2185,10,0)</f>
        <v>Ocean Shores Elementary</v>
      </c>
      <c r="F506" s="11" t="str">
        <f>IF(VLOOKUP(D506,'Current OBD'!$B$6:$AK$2185,23,0)="Yes","PK"," ")</f>
        <v>PK</v>
      </c>
      <c r="G506" s="11" t="str">
        <f>IF(VLOOKUP(D506,'Current OBD'!$B$6:$AK$2185,24,0)="Yes","K"," ")</f>
        <v>K</v>
      </c>
      <c r="H506" s="11">
        <f>IF(VLOOKUP(D506,'Current OBD'!$B$6:$AK$2185,25,0)="Yes",1," ")</f>
        <v>1</v>
      </c>
      <c r="I506" s="11" t="str">
        <f>IF(VLOOKUP(D506,'Current OBD'!$B$6:$AK$2185,26,0)="Yes","2"," ")</f>
        <v>2</v>
      </c>
      <c r="J506" s="11" t="str">
        <f>IF(VLOOKUP(D506,'Current OBD'!$B$6:$AK$2185,27,0)="Yes","3"," ")</f>
        <v>3</v>
      </c>
      <c r="K506" s="11" t="str">
        <f>IF(VLOOKUP(D506,'Current OBD'!$B$6:$AK$2185,28,0)="Yes","4"," ")</f>
        <v>4</v>
      </c>
      <c r="L506" s="11" t="str">
        <f>IF(VLOOKUP(D506,'Current OBD'!$B$6:$AK$2185,29,0)="Yes","5"," ")</f>
        <v>5</v>
      </c>
      <c r="M506" s="11" t="str">
        <f>IF(VLOOKUP(D506,'Current OBD'!$B$6:$AK$2185,30,0)="Yes","6"," ")</f>
        <v xml:space="preserve"> </v>
      </c>
      <c r="N506" s="11" t="str">
        <f>IF(VLOOKUP(D506,'Current OBD'!$B$6:$AK$2185,31,0)="Yes","7"," ")</f>
        <v xml:space="preserve"> </v>
      </c>
      <c r="O506" s="11" t="str">
        <f>IF(VLOOKUP(D506,'Current OBD'!$B$6:$AK$2185,32,0)="Yes","8"," ")</f>
        <v xml:space="preserve"> </v>
      </c>
      <c r="P506" s="11" t="str">
        <f>IF(VLOOKUP(D506,'Current OBD'!$B$6:$AK$2185,33,0)="Yes","9"," ")</f>
        <v xml:space="preserve"> </v>
      </c>
      <c r="Q506" s="11" t="str">
        <f>IF(VLOOKUP(D506,'Current OBD'!$B$6:$AK$2185,34,0)="Yes","10"," ")</f>
        <v xml:space="preserve"> </v>
      </c>
      <c r="R506" s="11" t="str">
        <f>IF(VLOOKUP(D506,'Current OBD'!$B$6:$AK$2185,35,0)="Yes","11"," ")</f>
        <v xml:space="preserve"> </v>
      </c>
      <c r="S506" s="11" t="str">
        <f>IF(VLOOKUP(D506,'Current OBD'!$B$6:$AK$2185,36,0)="Yes","12"," ")</f>
        <v xml:space="preserve"> </v>
      </c>
      <c r="T506" s="13">
        <f>VLOOKUP(D506,Pivot!$B$4:$F$2181,2,0)</f>
        <v>189</v>
      </c>
      <c r="U506" s="13">
        <f>VLOOKUP(D506,Pivot!$B$4:$F$2181,3,0)</f>
        <v>0</v>
      </c>
      <c r="V506" s="13">
        <f>VLOOKUP(D506,Pivot!$B$4:$F$2181,4,0)</f>
        <v>216</v>
      </c>
      <c r="W506" s="46">
        <f>IFERROR(VLOOKUP(D506,Pivot!$B$4:$H$2181,5,0),"")</f>
        <v>0.875</v>
      </c>
      <c r="X506" s="51">
        <f>IFERROR(VLOOKUP(D506,Pivot!$B$4:$H$2181,6,0),"")</f>
        <v>0</v>
      </c>
      <c r="Y506" s="46">
        <f>IFERROR(VLOOKUP(D506,Pivot!$B$4:$H$2181,7,0),"")</f>
        <v>0.875</v>
      </c>
    </row>
    <row r="507" spans="1:25" ht="15" customHeight="1" outlineLevel="2">
      <c r="A507" s="10" t="str">
        <f>VLOOKUP(D507,'Current OBD'!$B$6:$K$2185,4,0)</f>
        <v>Grays Harbor</v>
      </c>
      <c r="B507" s="10" t="str">
        <f>VLOOKUP(D507,'Current OBD'!$B$6:$K$2185,3,0)</f>
        <v>14-064</v>
      </c>
      <c r="C507" s="9" t="str">
        <f>VLOOKUP(D507,'Current OBD'!$B$6:$K$2185,2,0)</f>
        <v>North Beach School District</v>
      </c>
      <c r="D507" s="24">
        <v>660746</v>
      </c>
      <c r="E507" s="9" t="str">
        <f>VLOOKUP(D507,'Current OBD'!$B$6:$K$2185,10,0)</f>
        <v>Pacific Beach Elementary</v>
      </c>
      <c r="F507" s="11" t="str">
        <f>IF(VLOOKUP(D507,'Current OBD'!$B$6:$AK$2185,23,0)="Yes","PK"," ")</f>
        <v>PK</v>
      </c>
      <c r="G507" s="11" t="str">
        <f>IF(VLOOKUP(D507,'Current OBD'!$B$6:$AK$2185,24,0)="Yes","K"," ")</f>
        <v>K</v>
      </c>
      <c r="H507" s="11">
        <f>IF(VLOOKUP(D507,'Current OBD'!$B$6:$AK$2185,25,0)="Yes",1," ")</f>
        <v>1</v>
      </c>
      <c r="I507" s="11" t="str">
        <f>IF(VLOOKUP(D507,'Current OBD'!$B$6:$AK$2185,26,0)="Yes","2"," ")</f>
        <v>2</v>
      </c>
      <c r="J507" s="11" t="str">
        <f>IF(VLOOKUP(D507,'Current OBD'!$B$6:$AK$2185,27,0)="Yes","3"," ")</f>
        <v>3</v>
      </c>
      <c r="K507" s="11" t="str">
        <f>IF(VLOOKUP(D507,'Current OBD'!$B$6:$AK$2185,28,0)="Yes","4"," ")</f>
        <v>4</v>
      </c>
      <c r="L507" s="11" t="str">
        <f>IF(VLOOKUP(D507,'Current OBD'!$B$6:$AK$2185,29,0)="Yes","5"," ")</f>
        <v>5</v>
      </c>
      <c r="M507" s="11" t="str">
        <f>IF(VLOOKUP(D507,'Current OBD'!$B$6:$AK$2185,30,0)="Yes","6"," ")</f>
        <v xml:space="preserve"> </v>
      </c>
      <c r="N507" s="11" t="str">
        <f>IF(VLOOKUP(D507,'Current OBD'!$B$6:$AK$2185,31,0)="Yes","7"," ")</f>
        <v xml:space="preserve"> </v>
      </c>
      <c r="O507" s="11" t="str">
        <f>IF(VLOOKUP(D507,'Current OBD'!$B$6:$AK$2185,32,0)="Yes","8"," ")</f>
        <v xml:space="preserve"> </v>
      </c>
      <c r="P507" s="11" t="str">
        <f>IF(VLOOKUP(D507,'Current OBD'!$B$6:$AK$2185,33,0)="Yes","9"," ")</f>
        <v xml:space="preserve"> </v>
      </c>
      <c r="Q507" s="11" t="str">
        <f>IF(VLOOKUP(D507,'Current OBD'!$B$6:$AK$2185,34,0)="Yes","10"," ")</f>
        <v xml:space="preserve"> </v>
      </c>
      <c r="R507" s="11" t="str">
        <f>IF(VLOOKUP(D507,'Current OBD'!$B$6:$AK$2185,35,0)="Yes","11"," ")</f>
        <v xml:space="preserve"> </v>
      </c>
      <c r="S507" s="11" t="str">
        <f>IF(VLOOKUP(D507,'Current OBD'!$B$6:$AK$2185,36,0)="Yes","12"," ")</f>
        <v xml:space="preserve"> </v>
      </c>
      <c r="T507" s="13">
        <f>VLOOKUP(D507,Pivot!$B$4:$F$2181,2,0)</f>
        <v>104</v>
      </c>
      <c r="U507" s="13">
        <f>VLOOKUP(D507,Pivot!$B$4:$F$2181,3,0)</f>
        <v>0</v>
      </c>
      <c r="V507" s="13">
        <f>VLOOKUP(D507,Pivot!$B$4:$F$2181,4,0)</f>
        <v>104</v>
      </c>
      <c r="W507" s="46">
        <f>IFERROR(VLOOKUP(D507,Pivot!$B$4:$H$2181,5,0),"")</f>
        <v>1</v>
      </c>
      <c r="X507" s="51">
        <f>IFERROR(VLOOKUP(D507,Pivot!$B$4:$H$2181,6,0),"")</f>
        <v>0</v>
      </c>
      <c r="Y507" s="46">
        <f>IFERROR(VLOOKUP(D507,Pivot!$B$4:$H$2181,7,0),"")</f>
        <v>1</v>
      </c>
    </row>
    <row r="508" spans="1:25" ht="15" customHeight="1" outlineLevel="1">
      <c r="A508" s="27"/>
      <c r="B508" s="27"/>
      <c r="C508" s="30" t="s">
        <v>5690</v>
      </c>
      <c r="D508" s="27"/>
      <c r="E508" s="26"/>
      <c r="F508" s="29"/>
      <c r="G508" s="29"/>
      <c r="H508" s="29"/>
      <c r="I508" s="29"/>
      <c r="J508" s="29"/>
      <c r="K508" s="29"/>
      <c r="L508" s="29"/>
      <c r="M508" s="29"/>
      <c r="N508" s="29"/>
      <c r="O508" s="29"/>
      <c r="P508" s="29"/>
      <c r="Q508" s="29"/>
      <c r="R508" s="29"/>
      <c r="S508" s="29"/>
      <c r="T508" s="43">
        <f>SUBTOTAL(9,T504:T507)</f>
        <v>628</v>
      </c>
      <c r="U508" s="43">
        <f>SUBTOTAL(9,U504:U507)</f>
        <v>0</v>
      </c>
      <c r="V508" s="43">
        <f>SUBTOTAL(9,V504:V507)</f>
        <v>661</v>
      </c>
      <c r="W508" s="47"/>
      <c r="X508" s="52"/>
      <c r="Y508" s="56">
        <f>(T508+U508)/V508</f>
        <v>0.95007564296520419</v>
      </c>
    </row>
    <row r="509" spans="1:25" ht="15" customHeight="1" outlineLevel="2">
      <c r="A509" s="10" t="str">
        <f>VLOOKUP(D509,'Current OBD'!$B$6:$K$2185,4,0)</f>
        <v>Grays Harbor</v>
      </c>
      <c r="B509" s="10" t="str">
        <f>VLOOKUP(D509,'Current OBD'!$B$6:$K$2185,3,0)</f>
        <v>14-065</v>
      </c>
      <c r="C509" s="9" t="str">
        <f>VLOOKUP(D509,'Current OBD'!$B$6:$K$2185,2,0)</f>
        <v>McCleary School District</v>
      </c>
      <c r="D509" s="24">
        <v>661368</v>
      </c>
      <c r="E509" s="9" t="str">
        <f>VLOOKUP(D509,'Current OBD'!$B$6:$K$2185,10,0)</f>
        <v>McCleary Elementary School</v>
      </c>
      <c r="F509" s="11" t="str">
        <f>IF(VLOOKUP(D509,'Current OBD'!$B$6:$AK$2185,23,0)="Yes","PK"," ")</f>
        <v>PK</v>
      </c>
      <c r="G509" s="11" t="str">
        <f>IF(VLOOKUP(D509,'Current OBD'!$B$6:$AK$2185,24,0)="Yes","K"," ")</f>
        <v>K</v>
      </c>
      <c r="H509" s="11">
        <f>IF(VLOOKUP(D509,'Current OBD'!$B$6:$AK$2185,25,0)="Yes",1," ")</f>
        <v>1</v>
      </c>
      <c r="I509" s="11" t="str">
        <f>IF(VLOOKUP(D509,'Current OBD'!$B$6:$AK$2185,26,0)="Yes","2"," ")</f>
        <v>2</v>
      </c>
      <c r="J509" s="11" t="str">
        <f>IF(VLOOKUP(D509,'Current OBD'!$B$6:$AK$2185,27,0)="Yes","3"," ")</f>
        <v>3</v>
      </c>
      <c r="K509" s="11" t="str">
        <f>IF(VLOOKUP(D509,'Current OBD'!$B$6:$AK$2185,28,0)="Yes","4"," ")</f>
        <v>4</v>
      </c>
      <c r="L509" s="11" t="str">
        <f>IF(VLOOKUP(D509,'Current OBD'!$B$6:$AK$2185,29,0)="Yes","5"," ")</f>
        <v>5</v>
      </c>
      <c r="M509" s="11" t="str">
        <f>IF(VLOOKUP(D509,'Current OBD'!$B$6:$AK$2185,30,0)="Yes","6"," ")</f>
        <v>6</v>
      </c>
      <c r="N509" s="11" t="str">
        <f>IF(VLOOKUP(D509,'Current OBD'!$B$6:$AK$2185,31,0)="Yes","7"," ")</f>
        <v>7</v>
      </c>
      <c r="O509" s="11" t="str">
        <f>IF(VLOOKUP(D509,'Current OBD'!$B$6:$AK$2185,32,0)="Yes","8"," ")</f>
        <v>8</v>
      </c>
      <c r="P509" s="11" t="str">
        <f>IF(VLOOKUP(D509,'Current OBD'!$B$6:$AK$2185,33,0)="Yes","9"," ")</f>
        <v xml:space="preserve"> </v>
      </c>
      <c r="Q509" s="11" t="str">
        <f>IF(VLOOKUP(D509,'Current OBD'!$B$6:$AK$2185,34,0)="Yes","10"," ")</f>
        <v xml:space="preserve"> </v>
      </c>
      <c r="R509" s="11" t="str">
        <f>IF(VLOOKUP(D509,'Current OBD'!$B$6:$AK$2185,35,0)="Yes","11"," ")</f>
        <v xml:space="preserve"> </v>
      </c>
      <c r="S509" s="11" t="str">
        <f>IF(VLOOKUP(D509,'Current OBD'!$B$6:$AK$2185,36,0)="Yes","12"," ")</f>
        <v xml:space="preserve"> </v>
      </c>
      <c r="T509" s="13">
        <f>VLOOKUP(D509,Pivot!$B$4:$F$2181,2,0)</f>
        <v>206</v>
      </c>
      <c r="U509" s="13">
        <f>VLOOKUP(D509,Pivot!$B$4:$F$2181,3,0)</f>
        <v>0</v>
      </c>
      <c r="V509" s="13">
        <f>VLOOKUP(D509,Pivot!$B$4:$F$2181,4,0)</f>
        <v>306</v>
      </c>
      <c r="W509" s="46">
        <f>IFERROR(VLOOKUP(D509,Pivot!$B$4:$H$2181,5,0),"")</f>
        <v>0.67320000000000002</v>
      </c>
      <c r="X509" s="51">
        <f>IFERROR(VLOOKUP(D509,Pivot!$B$4:$H$2181,6,0),"")</f>
        <v>0</v>
      </c>
      <c r="Y509" s="46">
        <f>IFERROR(VLOOKUP(D509,Pivot!$B$4:$H$2181,7,0),"")</f>
        <v>0.67320000000000002</v>
      </c>
    </row>
    <row r="510" spans="1:25" ht="15" customHeight="1" outlineLevel="1">
      <c r="A510" s="27"/>
      <c r="B510" s="27"/>
      <c r="C510" s="30" t="s">
        <v>5691</v>
      </c>
      <c r="D510" s="27"/>
      <c r="E510" s="26"/>
      <c r="F510" s="29"/>
      <c r="G510" s="29"/>
      <c r="H510" s="29"/>
      <c r="I510" s="29"/>
      <c r="J510" s="29"/>
      <c r="K510" s="29"/>
      <c r="L510" s="29"/>
      <c r="M510" s="29"/>
      <c r="N510" s="29"/>
      <c r="O510" s="29"/>
      <c r="P510" s="29"/>
      <c r="Q510" s="29"/>
      <c r="R510" s="29"/>
      <c r="S510" s="29"/>
      <c r="T510" s="43">
        <f>SUBTOTAL(9,T509:T509)</f>
        <v>206</v>
      </c>
      <c r="U510" s="43">
        <f>SUBTOTAL(9,U509:U509)</f>
        <v>0</v>
      </c>
      <c r="V510" s="43">
        <f>SUBTOTAL(9,V509:V509)</f>
        <v>306</v>
      </c>
      <c r="W510" s="47"/>
      <c r="X510" s="52"/>
      <c r="Y510" s="56">
        <f>(T510+U510)/V510</f>
        <v>0.67320261437908502</v>
      </c>
    </row>
    <row r="511" spans="1:25" ht="15" customHeight="1" outlineLevel="2">
      <c r="A511" s="10" t="str">
        <f>VLOOKUP(D511,'Current OBD'!$B$6:$K$2185,4,0)</f>
        <v>Grays Harbor</v>
      </c>
      <c r="B511" s="10" t="str">
        <f>VLOOKUP(D511,'Current OBD'!$B$6:$K$2185,3,0)</f>
        <v>14-066</v>
      </c>
      <c r="C511" s="9" t="str">
        <f>VLOOKUP(D511,'Current OBD'!$B$6:$K$2185,2,0)</f>
        <v>Montesano School District</v>
      </c>
      <c r="D511" s="24">
        <v>660750</v>
      </c>
      <c r="E511" s="9" t="str">
        <f>VLOOKUP(D511,'Current OBD'!$B$6:$K$2185,10,0)</f>
        <v>Beacon Avenue Elementary</v>
      </c>
      <c r="F511" s="11" t="str">
        <f>IF(VLOOKUP(D511,'Current OBD'!$B$6:$AK$2185,23,0)="Yes","PK"," ")</f>
        <v>PK</v>
      </c>
      <c r="G511" s="11" t="str">
        <f>IF(VLOOKUP(D511,'Current OBD'!$B$6:$AK$2185,24,0)="Yes","K"," ")</f>
        <v>K</v>
      </c>
      <c r="H511" s="11">
        <f>IF(VLOOKUP(D511,'Current OBD'!$B$6:$AK$2185,25,0)="Yes",1," ")</f>
        <v>1</v>
      </c>
      <c r="I511" s="11" t="str">
        <f>IF(VLOOKUP(D511,'Current OBD'!$B$6:$AK$2185,26,0)="Yes","2"," ")</f>
        <v>2</v>
      </c>
      <c r="J511" s="11" t="str">
        <f>IF(VLOOKUP(D511,'Current OBD'!$B$6:$AK$2185,27,0)="Yes","3"," ")</f>
        <v xml:space="preserve"> </v>
      </c>
      <c r="K511" s="11" t="str">
        <f>IF(VLOOKUP(D511,'Current OBD'!$B$6:$AK$2185,28,0)="Yes","4"," ")</f>
        <v xml:space="preserve"> </v>
      </c>
      <c r="L511" s="11" t="str">
        <f>IF(VLOOKUP(D511,'Current OBD'!$B$6:$AK$2185,29,0)="Yes","5"," ")</f>
        <v xml:space="preserve"> </v>
      </c>
      <c r="M511" s="11" t="str">
        <f>IF(VLOOKUP(D511,'Current OBD'!$B$6:$AK$2185,30,0)="Yes","6"," ")</f>
        <v xml:space="preserve"> </v>
      </c>
      <c r="N511" s="11" t="str">
        <f>IF(VLOOKUP(D511,'Current OBD'!$B$6:$AK$2185,31,0)="Yes","7"," ")</f>
        <v xml:space="preserve"> </v>
      </c>
      <c r="O511" s="11" t="str">
        <f>IF(VLOOKUP(D511,'Current OBD'!$B$6:$AK$2185,32,0)="Yes","8"," ")</f>
        <v xml:space="preserve"> </v>
      </c>
      <c r="P511" s="11" t="str">
        <f>IF(VLOOKUP(D511,'Current OBD'!$B$6:$AK$2185,33,0)="Yes","9"," ")</f>
        <v xml:space="preserve"> </v>
      </c>
      <c r="Q511" s="11" t="str">
        <f>IF(VLOOKUP(D511,'Current OBD'!$B$6:$AK$2185,34,0)="Yes","10"," ")</f>
        <v xml:space="preserve"> </v>
      </c>
      <c r="R511" s="11" t="str">
        <f>IF(VLOOKUP(D511,'Current OBD'!$B$6:$AK$2185,35,0)="Yes","11"," ")</f>
        <v xml:space="preserve"> </v>
      </c>
      <c r="S511" s="11" t="str">
        <f>IF(VLOOKUP(D511,'Current OBD'!$B$6:$AK$2185,36,0)="Yes","12"," ")</f>
        <v xml:space="preserve"> </v>
      </c>
      <c r="T511" s="13">
        <f>VLOOKUP(D511,Pivot!$B$4:$F$2181,2,0)</f>
        <v>109</v>
      </c>
      <c r="U511" s="13">
        <f>VLOOKUP(D511,Pivot!$B$4:$F$2181,3,0)</f>
        <v>27</v>
      </c>
      <c r="V511" s="13">
        <f>VLOOKUP(D511,Pivot!$B$4:$F$2181,4,0)</f>
        <v>356</v>
      </c>
      <c r="W511" s="46">
        <f>IFERROR(VLOOKUP(D511,Pivot!$B$4:$H$2181,5,0),"")</f>
        <v>0.30620000000000003</v>
      </c>
      <c r="X511" s="51">
        <f>IFERROR(VLOOKUP(D511,Pivot!$B$4:$H$2181,6,0),"")</f>
        <v>7.5800000000000006E-2</v>
      </c>
      <c r="Y511" s="46">
        <f>IFERROR(VLOOKUP(D511,Pivot!$B$4:$H$2181,7,0),"")</f>
        <v>0.38200000000000001</v>
      </c>
    </row>
    <row r="512" spans="1:25" ht="15" customHeight="1" outlineLevel="2">
      <c r="A512" s="10" t="str">
        <f>VLOOKUP(D512,'Current OBD'!$B$6:$K$2185,4,0)</f>
        <v>Grays Harbor</v>
      </c>
      <c r="B512" s="10" t="str">
        <f>VLOOKUP(D512,'Current OBD'!$B$6:$K$2185,3,0)</f>
        <v>14-066</v>
      </c>
      <c r="C512" s="9" t="str">
        <f>VLOOKUP(D512,'Current OBD'!$B$6:$K$2185,2,0)</f>
        <v>Montesano School District</v>
      </c>
      <c r="D512" s="24">
        <v>660751</v>
      </c>
      <c r="E512" s="9" t="str">
        <f>VLOOKUP(D512,'Current OBD'!$B$6:$K$2185,10,0)</f>
        <v>Montesano Junior-Senior High</v>
      </c>
      <c r="F512" s="11" t="str">
        <f>IF(VLOOKUP(D512,'Current OBD'!$B$6:$AK$2185,23,0)="Yes","PK"," ")</f>
        <v xml:space="preserve"> </v>
      </c>
      <c r="G512" s="11" t="str">
        <f>IF(VLOOKUP(D512,'Current OBD'!$B$6:$AK$2185,24,0)="Yes","K"," ")</f>
        <v xml:space="preserve"> </v>
      </c>
      <c r="H512" s="11" t="str">
        <f>IF(VLOOKUP(D512,'Current OBD'!$B$6:$AK$2185,25,0)="Yes",1," ")</f>
        <v xml:space="preserve"> </v>
      </c>
      <c r="I512" s="11" t="str">
        <f>IF(VLOOKUP(D512,'Current OBD'!$B$6:$AK$2185,26,0)="Yes","2"," ")</f>
        <v xml:space="preserve"> </v>
      </c>
      <c r="J512" s="11" t="str">
        <f>IF(VLOOKUP(D512,'Current OBD'!$B$6:$AK$2185,27,0)="Yes","3"," ")</f>
        <v xml:space="preserve"> </v>
      </c>
      <c r="K512" s="11" t="str">
        <f>IF(VLOOKUP(D512,'Current OBD'!$B$6:$AK$2185,28,0)="Yes","4"," ")</f>
        <v xml:space="preserve"> </v>
      </c>
      <c r="L512" s="11" t="str">
        <f>IF(VLOOKUP(D512,'Current OBD'!$B$6:$AK$2185,29,0)="Yes","5"," ")</f>
        <v xml:space="preserve"> </v>
      </c>
      <c r="M512" s="11" t="str">
        <f>IF(VLOOKUP(D512,'Current OBD'!$B$6:$AK$2185,30,0)="Yes","6"," ")</f>
        <v xml:space="preserve"> </v>
      </c>
      <c r="N512" s="11" t="str">
        <f>IF(VLOOKUP(D512,'Current OBD'!$B$6:$AK$2185,31,0)="Yes","7"," ")</f>
        <v>7</v>
      </c>
      <c r="O512" s="11" t="str">
        <f>IF(VLOOKUP(D512,'Current OBD'!$B$6:$AK$2185,32,0)="Yes","8"," ")</f>
        <v>8</v>
      </c>
      <c r="P512" s="11" t="str">
        <f>IF(VLOOKUP(D512,'Current OBD'!$B$6:$AK$2185,33,0)="Yes","9"," ")</f>
        <v>9</v>
      </c>
      <c r="Q512" s="11" t="str">
        <f>IF(VLOOKUP(D512,'Current OBD'!$B$6:$AK$2185,34,0)="Yes","10"," ")</f>
        <v>10</v>
      </c>
      <c r="R512" s="11" t="str">
        <f>IF(VLOOKUP(D512,'Current OBD'!$B$6:$AK$2185,35,0)="Yes","11"," ")</f>
        <v>11</v>
      </c>
      <c r="S512" s="11" t="str">
        <f>IF(VLOOKUP(D512,'Current OBD'!$B$6:$AK$2185,36,0)="Yes","12"," ")</f>
        <v>12</v>
      </c>
      <c r="T512" s="13">
        <f>VLOOKUP(D512,Pivot!$B$4:$F$2181,2,0)</f>
        <v>173</v>
      </c>
      <c r="U512" s="13">
        <f>VLOOKUP(D512,Pivot!$B$4:$F$2181,3,0)</f>
        <v>51</v>
      </c>
      <c r="V512" s="13">
        <f>VLOOKUP(D512,Pivot!$B$4:$F$2181,4,0)</f>
        <v>698</v>
      </c>
      <c r="W512" s="46">
        <f>IFERROR(VLOOKUP(D512,Pivot!$B$4:$H$2181,5,0),"")</f>
        <v>0.24790000000000001</v>
      </c>
      <c r="X512" s="51">
        <f>IFERROR(VLOOKUP(D512,Pivot!$B$4:$H$2181,6,0),"")</f>
        <v>7.3099999999999998E-2</v>
      </c>
      <c r="Y512" s="46">
        <f>IFERROR(VLOOKUP(D512,Pivot!$B$4:$H$2181,7,0),"")</f>
        <v>0.32090000000000002</v>
      </c>
    </row>
    <row r="513" spans="1:25" ht="15" customHeight="1" outlineLevel="2">
      <c r="A513" s="10" t="str">
        <f>VLOOKUP(D513,'Current OBD'!$B$6:$K$2185,4,0)</f>
        <v>Grays Harbor</v>
      </c>
      <c r="B513" s="10" t="str">
        <f>VLOOKUP(D513,'Current OBD'!$B$6:$K$2185,3,0)</f>
        <v>14-066</v>
      </c>
      <c r="C513" s="9" t="str">
        <f>VLOOKUP(D513,'Current OBD'!$B$6:$K$2185,2,0)</f>
        <v>Montesano School District</v>
      </c>
      <c r="D513" s="24">
        <v>660749</v>
      </c>
      <c r="E513" s="9" t="str">
        <f>VLOOKUP(D513,'Current OBD'!$B$6:$K$2185,10,0)</f>
        <v>Simpson Avenue Elementary</v>
      </c>
      <c r="F513" s="11" t="str">
        <f>IF(VLOOKUP(D513,'Current OBD'!$B$6:$AK$2185,23,0)="Yes","PK"," ")</f>
        <v xml:space="preserve"> </v>
      </c>
      <c r="G513" s="11" t="str">
        <f>IF(VLOOKUP(D513,'Current OBD'!$B$6:$AK$2185,24,0)="Yes","K"," ")</f>
        <v xml:space="preserve"> </v>
      </c>
      <c r="H513" s="11" t="str">
        <f>IF(VLOOKUP(D513,'Current OBD'!$B$6:$AK$2185,25,0)="Yes",1," ")</f>
        <v xml:space="preserve"> </v>
      </c>
      <c r="I513" s="11" t="str">
        <f>IF(VLOOKUP(D513,'Current OBD'!$B$6:$AK$2185,26,0)="Yes","2"," ")</f>
        <v xml:space="preserve"> </v>
      </c>
      <c r="J513" s="11" t="str">
        <f>IF(VLOOKUP(D513,'Current OBD'!$B$6:$AK$2185,27,0)="Yes","3"," ")</f>
        <v>3</v>
      </c>
      <c r="K513" s="11" t="str">
        <f>IF(VLOOKUP(D513,'Current OBD'!$B$6:$AK$2185,28,0)="Yes","4"," ")</f>
        <v>4</v>
      </c>
      <c r="L513" s="11" t="str">
        <f>IF(VLOOKUP(D513,'Current OBD'!$B$6:$AK$2185,29,0)="Yes","5"," ")</f>
        <v>5</v>
      </c>
      <c r="M513" s="11" t="str">
        <f>IF(VLOOKUP(D513,'Current OBD'!$B$6:$AK$2185,30,0)="Yes","6"," ")</f>
        <v>6</v>
      </c>
      <c r="N513" s="11" t="str">
        <f>IF(VLOOKUP(D513,'Current OBD'!$B$6:$AK$2185,31,0)="Yes","7"," ")</f>
        <v xml:space="preserve"> </v>
      </c>
      <c r="O513" s="11" t="str">
        <f>IF(VLOOKUP(D513,'Current OBD'!$B$6:$AK$2185,32,0)="Yes","8"," ")</f>
        <v xml:space="preserve"> </v>
      </c>
      <c r="P513" s="11" t="str">
        <f>IF(VLOOKUP(D513,'Current OBD'!$B$6:$AK$2185,33,0)="Yes","9"," ")</f>
        <v xml:space="preserve"> </v>
      </c>
      <c r="Q513" s="11" t="str">
        <f>IF(VLOOKUP(D513,'Current OBD'!$B$6:$AK$2185,34,0)="Yes","10"," ")</f>
        <v xml:space="preserve"> </v>
      </c>
      <c r="R513" s="11" t="str">
        <f>IF(VLOOKUP(D513,'Current OBD'!$B$6:$AK$2185,35,0)="Yes","11"," ")</f>
        <v xml:space="preserve"> </v>
      </c>
      <c r="S513" s="11" t="str">
        <f>IF(VLOOKUP(D513,'Current OBD'!$B$6:$AK$2185,36,0)="Yes","12"," ")</f>
        <v xml:space="preserve"> </v>
      </c>
      <c r="T513" s="13">
        <f>VLOOKUP(D513,Pivot!$B$4:$F$2181,2,0)</f>
        <v>103</v>
      </c>
      <c r="U513" s="13">
        <f>VLOOKUP(D513,Pivot!$B$4:$F$2181,3,0)</f>
        <v>32</v>
      </c>
      <c r="V513" s="13">
        <f>VLOOKUP(D513,Pivot!$B$4:$F$2181,4,0)</f>
        <v>382</v>
      </c>
      <c r="W513" s="46">
        <f>IFERROR(VLOOKUP(D513,Pivot!$B$4:$H$2181,5,0),"")</f>
        <v>0.26960000000000001</v>
      </c>
      <c r="X513" s="51">
        <f>IFERROR(VLOOKUP(D513,Pivot!$B$4:$H$2181,6,0),"")</f>
        <v>8.3799999999999999E-2</v>
      </c>
      <c r="Y513" s="46">
        <f>IFERROR(VLOOKUP(D513,Pivot!$B$4:$H$2181,7,0),"")</f>
        <v>0.35339999999999999</v>
      </c>
    </row>
    <row r="514" spans="1:25" ht="15" customHeight="1" outlineLevel="1">
      <c r="A514" s="27"/>
      <c r="B514" s="27"/>
      <c r="C514" s="30" t="s">
        <v>5692</v>
      </c>
      <c r="D514" s="27"/>
      <c r="E514" s="26"/>
      <c r="F514" s="29"/>
      <c r="G514" s="29"/>
      <c r="H514" s="29"/>
      <c r="I514" s="29"/>
      <c r="J514" s="29"/>
      <c r="K514" s="29"/>
      <c r="L514" s="29"/>
      <c r="M514" s="29"/>
      <c r="N514" s="29"/>
      <c r="O514" s="29"/>
      <c r="P514" s="29"/>
      <c r="Q514" s="29"/>
      <c r="R514" s="29"/>
      <c r="S514" s="29"/>
      <c r="T514" s="43">
        <f>SUBTOTAL(9,T511:T513)</f>
        <v>385</v>
      </c>
      <c r="U514" s="43">
        <f>SUBTOTAL(9,U511:U513)</f>
        <v>110</v>
      </c>
      <c r="V514" s="43">
        <f>SUBTOTAL(9,V511:V513)</f>
        <v>1436</v>
      </c>
      <c r="W514" s="47"/>
      <c r="X514" s="52"/>
      <c r="Y514" s="56">
        <f>(T514+U514)/V514</f>
        <v>0.34470752089136492</v>
      </c>
    </row>
    <row r="515" spans="1:25" ht="15" customHeight="1" outlineLevel="2">
      <c r="A515" s="10" t="str">
        <f>VLOOKUP(D515,'Current OBD'!$B$6:$K$2185,4,0)</f>
        <v>Grays Harbor</v>
      </c>
      <c r="B515" s="10" t="str">
        <f>VLOOKUP(D515,'Current OBD'!$B$6:$K$2185,3,0)</f>
        <v>14-068</v>
      </c>
      <c r="C515" s="9" t="str">
        <f>VLOOKUP(D515,'Current OBD'!$B$6:$K$2185,2,0)</f>
        <v>Elma School District</v>
      </c>
      <c r="D515" s="24">
        <v>662586</v>
      </c>
      <c r="E515" s="9" t="str">
        <f>VLOOKUP(D515,'Current OBD'!$B$6:$K$2185,10,0)</f>
        <v>East Grays Harbor High School</v>
      </c>
      <c r="F515" s="11" t="str">
        <f>IF(VLOOKUP(D515,'Current OBD'!$B$6:$AK$2185,23,0)="Yes","PK"," ")</f>
        <v xml:space="preserve"> </v>
      </c>
      <c r="G515" s="11" t="str">
        <f>IF(VLOOKUP(D515,'Current OBD'!$B$6:$AK$2185,24,0)="Yes","K"," ")</f>
        <v xml:space="preserve"> </v>
      </c>
      <c r="H515" s="11" t="str">
        <f>IF(VLOOKUP(D515,'Current OBD'!$B$6:$AK$2185,25,0)="Yes",1," ")</f>
        <v xml:space="preserve"> </v>
      </c>
      <c r="I515" s="11" t="str">
        <f>IF(VLOOKUP(D515,'Current OBD'!$B$6:$AK$2185,26,0)="Yes","2"," ")</f>
        <v xml:space="preserve"> </v>
      </c>
      <c r="J515" s="11" t="str">
        <f>IF(VLOOKUP(D515,'Current OBD'!$B$6:$AK$2185,27,0)="Yes","3"," ")</f>
        <v xml:space="preserve"> </v>
      </c>
      <c r="K515" s="11" t="str">
        <f>IF(VLOOKUP(D515,'Current OBD'!$B$6:$AK$2185,28,0)="Yes","4"," ")</f>
        <v xml:space="preserve"> </v>
      </c>
      <c r="L515" s="11" t="str">
        <f>IF(VLOOKUP(D515,'Current OBD'!$B$6:$AK$2185,29,0)="Yes","5"," ")</f>
        <v xml:space="preserve"> </v>
      </c>
      <c r="M515" s="11" t="str">
        <f>IF(VLOOKUP(D515,'Current OBD'!$B$6:$AK$2185,30,0)="Yes","6"," ")</f>
        <v xml:space="preserve"> </v>
      </c>
      <c r="N515" s="11" t="str">
        <f>IF(VLOOKUP(D515,'Current OBD'!$B$6:$AK$2185,31,0)="Yes","7"," ")</f>
        <v xml:space="preserve"> </v>
      </c>
      <c r="O515" s="11" t="str">
        <f>IF(VLOOKUP(D515,'Current OBD'!$B$6:$AK$2185,32,0)="Yes","8"," ")</f>
        <v xml:space="preserve"> </v>
      </c>
      <c r="P515" s="11" t="str">
        <f>IF(VLOOKUP(D515,'Current OBD'!$B$6:$AK$2185,33,0)="Yes","9"," ")</f>
        <v>9</v>
      </c>
      <c r="Q515" s="11" t="str">
        <f>IF(VLOOKUP(D515,'Current OBD'!$B$6:$AK$2185,34,0)="Yes","10"," ")</f>
        <v>10</v>
      </c>
      <c r="R515" s="11" t="str">
        <f>IF(VLOOKUP(D515,'Current OBD'!$B$6:$AK$2185,35,0)="Yes","11"," ")</f>
        <v>11</v>
      </c>
      <c r="S515" s="11" t="str">
        <f>IF(VLOOKUP(D515,'Current OBD'!$B$6:$AK$2185,36,0)="Yes","12"," ")</f>
        <v>12</v>
      </c>
      <c r="T515" s="13">
        <f>VLOOKUP(D515,Pivot!$B$4:$F$2181,2,0)</f>
        <v>53</v>
      </c>
      <c r="U515" s="13">
        <f>VLOOKUP(D515,Pivot!$B$4:$F$2181,3,0)</f>
        <v>0</v>
      </c>
      <c r="V515" s="13">
        <f>VLOOKUP(D515,Pivot!$B$4:$F$2181,4,0)</f>
        <v>67</v>
      </c>
      <c r="W515" s="46">
        <f>IFERROR(VLOOKUP(D515,Pivot!$B$4:$H$2181,5,0),"")</f>
        <v>0.79100000000000004</v>
      </c>
      <c r="X515" s="51">
        <f>IFERROR(VLOOKUP(D515,Pivot!$B$4:$H$2181,6,0),"")</f>
        <v>0</v>
      </c>
      <c r="Y515" s="46">
        <f>IFERROR(VLOOKUP(D515,Pivot!$B$4:$H$2181,7,0),"")</f>
        <v>0.79100000000000004</v>
      </c>
    </row>
    <row r="516" spans="1:25" ht="15" customHeight="1" outlineLevel="2">
      <c r="A516" s="10" t="str">
        <f>VLOOKUP(D516,'Current OBD'!$B$6:$K$2185,4,0)</f>
        <v>Grays Harbor</v>
      </c>
      <c r="B516" s="10" t="str">
        <f>VLOOKUP(D516,'Current OBD'!$B$6:$K$2185,3,0)</f>
        <v>14-068</v>
      </c>
      <c r="C516" s="9" t="str">
        <f>VLOOKUP(D516,'Current OBD'!$B$6:$K$2185,2,0)</f>
        <v>Elma School District</v>
      </c>
      <c r="D516" s="24">
        <v>660757</v>
      </c>
      <c r="E516" s="9" t="str">
        <f>VLOOKUP(D516,'Current OBD'!$B$6:$K$2185,10,0)</f>
        <v>Elma Elementary</v>
      </c>
      <c r="F516" s="11" t="str">
        <f>IF(VLOOKUP(D516,'Current OBD'!$B$6:$AK$2185,23,0)="Yes","PK"," ")</f>
        <v>PK</v>
      </c>
      <c r="G516" s="11" t="str">
        <f>IF(VLOOKUP(D516,'Current OBD'!$B$6:$AK$2185,24,0)="Yes","K"," ")</f>
        <v>K</v>
      </c>
      <c r="H516" s="11">
        <f>IF(VLOOKUP(D516,'Current OBD'!$B$6:$AK$2185,25,0)="Yes",1," ")</f>
        <v>1</v>
      </c>
      <c r="I516" s="11" t="str">
        <f>IF(VLOOKUP(D516,'Current OBD'!$B$6:$AK$2185,26,0)="Yes","2"," ")</f>
        <v>2</v>
      </c>
      <c r="J516" s="11" t="str">
        <f>IF(VLOOKUP(D516,'Current OBD'!$B$6:$AK$2185,27,0)="Yes","3"," ")</f>
        <v>3</v>
      </c>
      <c r="K516" s="11" t="str">
        <f>IF(VLOOKUP(D516,'Current OBD'!$B$6:$AK$2185,28,0)="Yes","4"," ")</f>
        <v>4</v>
      </c>
      <c r="L516" s="11" t="str">
        <f>IF(VLOOKUP(D516,'Current OBD'!$B$6:$AK$2185,29,0)="Yes","5"," ")</f>
        <v>5</v>
      </c>
      <c r="M516" s="11" t="str">
        <f>IF(VLOOKUP(D516,'Current OBD'!$B$6:$AK$2185,30,0)="Yes","6"," ")</f>
        <v xml:space="preserve"> </v>
      </c>
      <c r="N516" s="11" t="str">
        <f>IF(VLOOKUP(D516,'Current OBD'!$B$6:$AK$2185,31,0)="Yes","7"," ")</f>
        <v xml:space="preserve"> </v>
      </c>
      <c r="O516" s="11" t="str">
        <f>IF(VLOOKUP(D516,'Current OBD'!$B$6:$AK$2185,32,0)="Yes","8"," ")</f>
        <v xml:space="preserve"> </v>
      </c>
      <c r="P516" s="11" t="str">
        <f>IF(VLOOKUP(D516,'Current OBD'!$B$6:$AK$2185,33,0)="Yes","9"," ")</f>
        <v xml:space="preserve"> </v>
      </c>
      <c r="Q516" s="11" t="str">
        <f>IF(VLOOKUP(D516,'Current OBD'!$B$6:$AK$2185,34,0)="Yes","10"," ")</f>
        <v xml:space="preserve"> </v>
      </c>
      <c r="R516" s="11" t="str">
        <f>IF(VLOOKUP(D516,'Current OBD'!$B$6:$AK$2185,35,0)="Yes","11"," ")</f>
        <v xml:space="preserve"> </v>
      </c>
      <c r="S516" s="11" t="str">
        <f>IF(VLOOKUP(D516,'Current OBD'!$B$6:$AK$2185,36,0)="Yes","12"," ")</f>
        <v xml:space="preserve"> </v>
      </c>
      <c r="T516" s="13">
        <f>VLOOKUP(D516,Pivot!$B$4:$F$2181,2,0)</f>
        <v>503</v>
      </c>
      <c r="U516" s="13">
        <f>VLOOKUP(D516,Pivot!$B$4:$F$2181,3,0)</f>
        <v>0</v>
      </c>
      <c r="V516" s="13">
        <f>VLOOKUP(D516,Pivot!$B$4:$F$2181,4,0)</f>
        <v>702</v>
      </c>
      <c r="W516" s="46">
        <f>IFERROR(VLOOKUP(D516,Pivot!$B$4:$H$2181,5,0),"")</f>
        <v>0.71650000000000003</v>
      </c>
      <c r="X516" s="51">
        <f>IFERROR(VLOOKUP(D516,Pivot!$B$4:$H$2181,6,0),"")</f>
        <v>0</v>
      </c>
      <c r="Y516" s="46">
        <f>IFERROR(VLOOKUP(D516,Pivot!$B$4:$H$2181,7,0),"")</f>
        <v>0.71650000000000003</v>
      </c>
    </row>
    <row r="517" spans="1:25" ht="15" customHeight="1" outlineLevel="2">
      <c r="A517" s="10" t="str">
        <f>VLOOKUP(D517,'Current OBD'!$B$6:$K$2185,4,0)</f>
        <v>Grays Harbor</v>
      </c>
      <c r="B517" s="10" t="str">
        <f>VLOOKUP(D517,'Current OBD'!$B$6:$K$2185,3,0)</f>
        <v>14-068</v>
      </c>
      <c r="C517" s="9" t="str">
        <f>VLOOKUP(D517,'Current OBD'!$B$6:$K$2185,2,0)</f>
        <v>Elma School District</v>
      </c>
      <c r="D517" s="24">
        <v>660759</v>
      </c>
      <c r="E517" s="9" t="str">
        <f>VLOOKUP(D517,'Current OBD'!$B$6:$K$2185,10,0)</f>
        <v>Elma High School</v>
      </c>
      <c r="F517" s="11" t="str">
        <f>IF(VLOOKUP(D517,'Current OBD'!$B$6:$AK$2185,23,0)="Yes","PK"," ")</f>
        <v xml:space="preserve"> </v>
      </c>
      <c r="G517" s="11" t="str">
        <f>IF(VLOOKUP(D517,'Current OBD'!$B$6:$AK$2185,24,0)="Yes","K"," ")</f>
        <v xml:space="preserve"> </v>
      </c>
      <c r="H517" s="11" t="str">
        <f>IF(VLOOKUP(D517,'Current OBD'!$B$6:$AK$2185,25,0)="Yes",1," ")</f>
        <v xml:space="preserve"> </v>
      </c>
      <c r="I517" s="11" t="str">
        <f>IF(VLOOKUP(D517,'Current OBD'!$B$6:$AK$2185,26,0)="Yes","2"," ")</f>
        <v xml:space="preserve"> </v>
      </c>
      <c r="J517" s="11" t="str">
        <f>IF(VLOOKUP(D517,'Current OBD'!$B$6:$AK$2185,27,0)="Yes","3"," ")</f>
        <v xml:space="preserve"> </v>
      </c>
      <c r="K517" s="11" t="str">
        <f>IF(VLOOKUP(D517,'Current OBD'!$B$6:$AK$2185,28,0)="Yes","4"," ")</f>
        <v xml:space="preserve"> </v>
      </c>
      <c r="L517" s="11" t="str">
        <f>IF(VLOOKUP(D517,'Current OBD'!$B$6:$AK$2185,29,0)="Yes","5"," ")</f>
        <v xml:space="preserve"> </v>
      </c>
      <c r="M517" s="11" t="str">
        <f>IF(VLOOKUP(D517,'Current OBD'!$B$6:$AK$2185,30,0)="Yes","6"," ")</f>
        <v xml:space="preserve"> </v>
      </c>
      <c r="N517" s="11" t="str">
        <f>IF(VLOOKUP(D517,'Current OBD'!$B$6:$AK$2185,31,0)="Yes","7"," ")</f>
        <v xml:space="preserve"> </v>
      </c>
      <c r="O517" s="11" t="str">
        <f>IF(VLOOKUP(D517,'Current OBD'!$B$6:$AK$2185,32,0)="Yes","8"," ")</f>
        <v xml:space="preserve"> </v>
      </c>
      <c r="P517" s="11" t="str">
        <f>IF(VLOOKUP(D517,'Current OBD'!$B$6:$AK$2185,33,0)="Yes","9"," ")</f>
        <v>9</v>
      </c>
      <c r="Q517" s="11" t="str">
        <f>IF(VLOOKUP(D517,'Current OBD'!$B$6:$AK$2185,34,0)="Yes","10"," ")</f>
        <v>10</v>
      </c>
      <c r="R517" s="11" t="str">
        <f>IF(VLOOKUP(D517,'Current OBD'!$B$6:$AK$2185,35,0)="Yes","11"," ")</f>
        <v>11</v>
      </c>
      <c r="S517" s="11" t="str">
        <f>IF(VLOOKUP(D517,'Current OBD'!$B$6:$AK$2185,36,0)="Yes","12"," ")</f>
        <v>12</v>
      </c>
      <c r="T517" s="13">
        <f>VLOOKUP(D517,Pivot!$B$4:$F$2181,2,0)</f>
        <v>282</v>
      </c>
      <c r="U517" s="13">
        <f>VLOOKUP(D517,Pivot!$B$4:$F$2181,3,0)</f>
        <v>0</v>
      </c>
      <c r="V517" s="13">
        <f>VLOOKUP(D517,Pivot!$B$4:$F$2181,4,0)</f>
        <v>489</v>
      </c>
      <c r="W517" s="46">
        <f>IFERROR(VLOOKUP(D517,Pivot!$B$4:$H$2181,5,0),"")</f>
        <v>0.57669999999999999</v>
      </c>
      <c r="X517" s="51">
        <f>IFERROR(VLOOKUP(D517,Pivot!$B$4:$H$2181,6,0),"")</f>
        <v>0</v>
      </c>
      <c r="Y517" s="46">
        <f>IFERROR(VLOOKUP(D517,Pivot!$B$4:$H$2181,7,0),"")</f>
        <v>0.57669999999999999</v>
      </c>
    </row>
    <row r="518" spans="1:25" ht="15" customHeight="1" outlineLevel="2">
      <c r="A518" s="10" t="str">
        <f>VLOOKUP(D518,'Current OBD'!$B$6:$K$2185,4,0)</f>
        <v>Grays Harbor</v>
      </c>
      <c r="B518" s="10" t="str">
        <f>VLOOKUP(D518,'Current OBD'!$B$6:$K$2185,3,0)</f>
        <v>14-068</v>
      </c>
      <c r="C518" s="9" t="str">
        <f>VLOOKUP(D518,'Current OBD'!$B$6:$K$2185,2,0)</f>
        <v>Elma School District</v>
      </c>
      <c r="D518" s="24">
        <v>660758</v>
      </c>
      <c r="E518" s="9" t="str">
        <f>VLOOKUP(D518,'Current OBD'!$B$6:$K$2185,10,0)</f>
        <v>Elma Middle School</v>
      </c>
      <c r="F518" s="11" t="str">
        <f>IF(VLOOKUP(D518,'Current OBD'!$B$6:$AK$2185,23,0)="Yes","PK"," ")</f>
        <v xml:space="preserve"> </v>
      </c>
      <c r="G518" s="11" t="str">
        <f>IF(VLOOKUP(D518,'Current OBD'!$B$6:$AK$2185,24,0)="Yes","K"," ")</f>
        <v xml:space="preserve"> </v>
      </c>
      <c r="H518" s="11" t="str">
        <f>IF(VLOOKUP(D518,'Current OBD'!$B$6:$AK$2185,25,0)="Yes",1," ")</f>
        <v xml:space="preserve"> </v>
      </c>
      <c r="I518" s="11" t="str">
        <f>IF(VLOOKUP(D518,'Current OBD'!$B$6:$AK$2185,26,0)="Yes","2"," ")</f>
        <v xml:space="preserve"> </v>
      </c>
      <c r="J518" s="11" t="str">
        <f>IF(VLOOKUP(D518,'Current OBD'!$B$6:$AK$2185,27,0)="Yes","3"," ")</f>
        <v xml:space="preserve"> </v>
      </c>
      <c r="K518" s="11" t="str">
        <f>IF(VLOOKUP(D518,'Current OBD'!$B$6:$AK$2185,28,0)="Yes","4"," ")</f>
        <v xml:space="preserve"> </v>
      </c>
      <c r="L518" s="11" t="str">
        <f>IF(VLOOKUP(D518,'Current OBD'!$B$6:$AK$2185,29,0)="Yes","5"," ")</f>
        <v xml:space="preserve"> </v>
      </c>
      <c r="M518" s="11" t="str">
        <f>IF(VLOOKUP(D518,'Current OBD'!$B$6:$AK$2185,30,0)="Yes","6"," ")</f>
        <v>6</v>
      </c>
      <c r="N518" s="11" t="str">
        <f>IF(VLOOKUP(D518,'Current OBD'!$B$6:$AK$2185,31,0)="Yes","7"," ")</f>
        <v>7</v>
      </c>
      <c r="O518" s="11" t="str">
        <f>IF(VLOOKUP(D518,'Current OBD'!$B$6:$AK$2185,32,0)="Yes","8"," ")</f>
        <v>8</v>
      </c>
      <c r="P518" s="11" t="str">
        <f>IF(VLOOKUP(D518,'Current OBD'!$B$6:$AK$2185,33,0)="Yes","9"," ")</f>
        <v xml:space="preserve"> </v>
      </c>
      <c r="Q518" s="11" t="str">
        <f>IF(VLOOKUP(D518,'Current OBD'!$B$6:$AK$2185,34,0)="Yes","10"," ")</f>
        <v xml:space="preserve"> </v>
      </c>
      <c r="R518" s="11" t="str">
        <f>IF(VLOOKUP(D518,'Current OBD'!$B$6:$AK$2185,35,0)="Yes","11"," ")</f>
        <v xml:space="preserve"> </v>
      </c>
      <c r="S518" s="11" t="str">
        <f>IF(VLOOKUP(D518,'Current OBD'!$B$6:$AK$2185,36,0)="Yes","12"," ")</f>
        <v xml:space="preserve"> </v>
      </c>
      <c r="T518" s="13">
        <f>VLOOKUP(D518,Pivot!$B$4:$F$2181,2,0)</f>
        <v>251</v>
      </c>
      <c r="U518" s="13">
        <f>VLOOKUP(D518,Pivot!$B$4:$F$2181,3,0)</f>
        <v>0</v>
      </c>
      <c r="V518" s="13">
        <f>VLOOKUP(D518,Pivot!$B$4:$F$2181,4,0)</f>
        <v>381</v>
      </c>
      <c r="W518" s="46">
        <f>IFERROR(VLOOKUP(D518,Pivot!$B$4:$H$2181,5,0),"")</f>
        <v>0.65880000000000005</v>
      </c>
      <c r="X518" s="51">
        <f>IFERROR(VLOOKUP(D518,Pivot!$B$4:$H$2181,6,0),"")</f>
        <v>0</v>
      </c>
      <c r="Y518" s="46">
        <f>IFERROR(VLOOKUP(D518,Pivot!$B$4:$H$2181,7,0),"")</f>
        <v>0.65880000000000005</v>
      </c>
    </row>
    <row r="519" spans="1:25" ht="15" customHeight="1" outlineLevel="1">
      <c r="A519" s="27"/>
      <c r="B519" s="27"/>
      <c r="C519" s="30" t="s">
        <v>5693</v>
      </c>
      <c r="D519" s="27"/>
      <c r="E519" s="26"/>
      <c r="F519" s="29"/>
      <c r="G519" s="29"/>
      <c r="H519" s="29"/>
      <c r="I519" s="29"/>
      <c r="J519" s="29"/>
      <c r="K519" s="29"/>
      <c r="L519" s="29"/>
      <c r="M519" s="29"/>
      <c r="N519" s="29"/>
      <c r="O519" s="29"/>
      <c r="P519" s="29"/>
      <c r="Q519" s="29"/>
      <c r="R519" s="29"/>
      <c r="S519" s="29"/>
      <c r="T519" s="43">
        <f>SUBTOTAL(9,T515:T518)</f>
        <v>1089</v>
      </c>
      <c r="U519" s="43">
        <f>SUBTOTAL(9,U515:U518)</f>
        <v>0</v>
      </c>
      <c r="V519" s="43">
        <f>SUBTOTAL(9,V515:V518)</f>
        <v>1639</v>
      </c>
      <c r="W519" s="47"/>
      <c r="X519" s="52"/>
      <c r="Y519" s="56">
        <f>(T519+U519)/V519</f>
        <v>0.66442953020134232</v>
      </c>
    </row>
    <row r="520" spans="1:25" ht="15" customHeight="1" outlineLevel="2">
      <c r="A520" s="10" t="str">
        <f>VLOOKUP(D520,'Current OBD'!$B$6:$K$2185,4,0)</f>
        <v>Grays Harbor</v>
      </c>
      <c r="B520" s="10" t="str">
        <f>VLOOKUP(D520,'Current OBD'!$B$6:$K$2185,3,0)</f>
        <v>14-077</v>
      </c>
      <c r="C520" s="9" t="str">
        <f>VLOOKUP(D520,'Current OBD'!$B$6:$K$2185,2,0)</f>
        <v>Taholah School District</v>
      </c>
      <c r="D520" s="24">
        <v>660760</v>
      </c>
      <c r="E520" s="9" t="str">
        <f>VLOOKUP(D520,'Current OBD'!$B$6:$K$2185,10,0)</f>
        <v>Taholah</v>
      </c>
      <c r="F520" s="11" t="str">
        <f>IF(VLOOKUP(D520,'Current OBD'!$B$6:$AK$2185,23,0)="Yes","PK"," ")</f>
        <v xml:space="preserve"> </v>
      </c>
      <c r="G520" s="11" t="str">
        <f>IF(VLOOKUP(D520,'Current OBD'!$B$6:$AK$2185,24,0)="Yes","K"," ")</f>
        <v>K</v>
      </c>
      <c r="H520" s="11">
        <f>IF(VLOOKUP(D520,'Current OBD'!$B$6:$AK$2185,25,0)="Yes",1," ")</f>
        <v>1</v>
      </c>
      <c r="I520" s="11" t="str">
        <f>IF(VLOOKUP(D520,'Current OBD'!$B$6:$AK$2185,26,0)="Yes","2"," ")</f>
        <v>2</v>
      </c>
      <c r="J520" s="11" t="str">
        <f>IF(VLOOKUP(D520,'Current OBD'!$B$6:$AK$2185,27,0)="Yes","3"," ")</f>
        <v>3</v>
      </c>
      <c r="K520" s="11" t="str">
        <f>IF(VLOOKUP(D520,'Current OBD'!$B$6:$AK$2185,28,0)="Yes","4"," ")</f>
        <v>4</v>
      </c>
      <c r="L520" s="11" t="str">
        <f>IF(VLOOKUP(D520,'Current OBD'!$B$6:$AK$2185,29,0)="Yes","5"," ")</f>
        <v>5</v>
      </c>
      <c r="M520" s="11" t="str">
        <f>IF(VLOOKUP(D520,'Current OBD'!$B$6:$AK$2185,30,0)="Yes","6"," ")</f>
        <v>6</v>
      </c>
      <c r="N520" s="11" t="str">
        <f>IF(VLOOKUP(D520,'Current OBD'!$B$6:$AK$2185,31,0)="Yes","7"," ")</f>
        <v>7</v>
      </c>
      <c r="O520" s="11" t="str">
        <f>IF(VLOOKUP(D520,'Current OBD'!$B$6:$AK$2185,32,0)="Yes","8"," ")</f>
        <v>8</v>
      </c>
      <c r="P520" s="11" t="str">
        <f>IF(VLOOKUP(D520,'Current OBD'!$B$6:$AK$2185,33,0)="Yes","9"," ")</f>
        <v>9</v>
      </c>
      <c r="Q520" s="11" t="str">
        <f>IF(VLOOKUP(D520,'Current OBD'!$B$6:$AK$2185,34,0)="Yes","10"," ")</f>
        <v>10</v>
      </c>
      <c r="R520" s="11" t="str">
        <f>IF(VLOOKUP(D520,'Current OBD'!$B$6:$AK$2185,35,0)="Yes","11"," ")</f>
        <v>11</v>
      </c>
      <c r="S520" s="11" t="str">
        <f>IF(VLOOKUP(D520,'Current OBD'!$B$6:$AK$2185,36,0)="Yes","12"," ")</f>
        <v>12</v>
      </c>
      <c r="T520" s="13">
        <f>VLOOKUP(D520,Pivot!$B$4:$F$2181,2,0)</f>
        <v>125</v>
      </c>
      <c r="U520" s="13">
        <f>VLOOKUP(D520,Pivot!$B$4:$F$2181,3,0)</f>
        <v>0</v>
      </c>
      <c r="V520" s="13">
        <f>VLOOKUP(D520,Pivot!$B$4:$F$2181,4,0)</f>
        <v>163</v>
      </c>
      <c r="W520" s="46">
        <f>IFERROR(VLOOKUP(D520,Pivot!$B$4:$H$2181,5,0),"")</f>
        <v>0.76690000000000003</v>
      </c>
      <c r="X520" s="51">
        <f>IFERROR(VLOOKUP(D520,Pivot!$B$4:$H$2181,6,0),"")</f>
        <v>0</v>
      </c>
      <c r="Y520" s="46">
        <f>IFERROR(VLOOKUP(D520,Pivot!$B$4:$H$2181,7,0),"")</f>
        <v>0.76690000000000003</v>
      </c>
    </row>
    <row r="521" spans="1:25" ht="15" customHeight="1" outlineLevel="1">
      <c r="A521" s="27"/>
      <c r="B521" s="27"/>
      <c r="C521" s="30" t="s">
        <v>5694</v>
      </c>
      <c r="D521" s="27"/>
      <c r="E521" s="26"/>
      <c r="F521" s="29"/>
      <c r="G521" s="29"/>
      <c r="H521" s="29"/>
      <c r="I521" s="29"/>
      <c r="J521" s="29"/>
      <c r="K521" s="29"/>
      <c r="L521" s="29"/>
      <c r="M521" s="29"/>
      <c r="N521" s="29"/>
      <c r="O521" s="29"/>
      <c r="P521" s="29"/>
      <c r="Q521" s="29"/>
      <c r="R521" s="29"/>
      <c r="S521" s="29"/>
      <c r="T521" s="43">
        <f>SUBTOTAL(9,T520:T520)</f>
        <v>125</v>
      </c>
      <c r="U521" s="43">
        <f>SUBTOTAL(9,U520:U520)</f>
        <v>0</v>
      </c>
      <c r="V521" s="43">
        <f>SUBTOTAL(9,V520:V520)</f>
        <v>163</v>
      </c>
      <c r="W521" s="47"/>
      <c r="X521" s="52"/>
      <c r="Y521" s="56">
        <f>(T521+U521)/V521</f>
        <v>0.76687116564417179</v>
      </c>
    </row>
    <row r="522" spans="1:25" ht="15" customHeight="1" outlineLevel="2">
      <c r="A522" s="10" t="str">
        <f>VLOOKUP(D522,'Current OBD'!$B$6:$K$2185,4,0)</f>
        <v>Grays Harbor</v>
      </c>
      <c r="B522" s="10" t="str">
        <f>VLOOKUP(D522,'Current OBD'!$B$6:$K$2185,3,0)</f>
        <v>14-097</v>
      </c>
      <c r="C522" s="9" t="str">
        <f>VLOOKUP(D522,'Current OBD'!$B$6:$K$2185,2,0)</f>
        <v>Lake Quinault School District</v>
      </c>
      <c r="D522" s="24">
        <v>660761</v>
      </c>
      <c r="E522" s="9" t="str">
        <f>VLOOKUP(D522,'Current OBD'!$B$6:$K$2185,10,0)</f>
        <v>Lake Quinault School (K-12)</v>
      </c>
      <c r="F522" s="11" t="str">
        <f>IF(VLOOKUP(D522,'Current OBD'!$B$6:$AK$2185,23,0)="Yes","PK"," ")</f>
        <v>PK</v>
      </c>
      <c r="G522" s="11" t="str">
        <f>IF(VLOOKUP(D522,'Current OBD'!$B$6:$AK$2185,24,0)="Yes","K"," ")</f>
        <v>K</v>
      </c>
      <c r="H522" s="11">
        <f>IF(VLOOKUP(D522,'Current OBD'!$B$6:$AK$2185,25,0)="Yes",1," ")</f>
        <v>1</v>
      </c>
      <c r="I522" s="11" t="str">
        <f>IF(VLOOKUP(D522,'Current OBD'!$B$6:$AK$2185,26,0)="Yes","2"," ")</f>
        <v>2</v>
      </c>
      <c r="J522" s="11" t="str">
        <f>IF(VLOOKUP(D522,'Current OBD'!$B$6:$AK$2185,27,0)="Yes","3"," ")</f>
        <v>3</v>
      </c>
      <c r="K522" s="11" t="str">
        <f>IF(VLOOKUP(D522,'Current OBD'!$B$6:$AK$2185,28,0)="Yes","4"," ")</f>
        <v>4</v>
      </c>
      <c r="L522" s="11" t="str">
        <f>IF(VLOOKUP(D522,'Current OBD'!$B$6:$AK$2185,29,0)="Yes","5"," ")</f>
        <v>5</v>
      </c>
      <c r="M522" s="11" t="str">
        <f>IF(VLOOKUP(D522,'Current OBD'!$B$6:$AK$2185,30,0)="Yes","6"," ")</f>
        <v>6</v>
      </c>
      <c r="N522" s="11" t="str">
        <f>IF(VLOOKUP(D522,'Current OBD'!$B$6:$AK$2185,31,0)="Yes","7"," ")</f>
        <v>7</v>
      </c>
      <c r="O522" s="11" t="str">
        <f>IF(VLOOKUP(D522,'Current OBD'!$B$6:$AK$2185,32,0)="Yes","8"," ")</f>
        <v>8</v>
      </c>
      <c r="P522" s="11" t="str">
        <f>IF(VLOOKUP(D522,'Current OBD'!$B$6:$AK$2185,33,0)="Yes","9"," ")</f>
        <v>9</v>
      </c>
      <c r="Q522" s="11" t="str">
        <f>IF(VLOOKUP(D522,'Current OBD'!$B$6:$AK$2185,34,0)="Yes","10"," ")</f>
        <v>10</v>
      </c>
      <c r="R522" s="11" t="str">
        <f>IF(VLOOKUP(D522,'Current OBD'!$B$6:$AK$2185,35,0)="Yes","11"," ")</f>
        <v>11</v>
      </c>
      <c r="S522" s="11" t="str">
        <f>IF(VLOOKUP(D522,'Current OBD'!$B$6:$AK$2185,36,0)="Yes","12"," ")</f>
        <v>12</v>
      </c>
      <c r="T522" s="13">
        <f>VLOOKUP(D522,Pivot!$B$4:$F$2181,2,0)</f>
        <v>174</v>
      </c>
      <c r="U522" s="13">
        <f>VLOOKUP(D522,Pivot!$B$4:$F$2181,3,0)</f>
        <v>0</v>
      </c>
      <c r="V522" s="13">
        <f>VLOOKUP(D522,Pivot!$B$4:$F$2181,4,0)</f>
        <v>196</v>
      </c>
      <c r="W522" s="46">
        <f>IFERROR(VLOOKUP(D522,Pivot!$B$4:$H$2181,5,0),"")</f>
        <v>0.88780000000000003</v>
      </c>
      <c r="X522" s="51">
        <f>IFERROR(VLOOKUP(D522,Pivot!$B$4:$H$2181,6,0),"")</f>
        <v>0</v>
      </c>
      <c r="Y522" s="46">
        <f>IFERROR(VLOOKUP(D522,Pivot!$B$4:$H$2181,7,0),"")</f>
        <v>0.88780000000000003</v>
      </c>
    </row>
    <row r="523" spans="1:25" ht="15" customHeight="1" outlineLevel="1">
      <c r="A523" s="27"/>
      <c r="B523" s="27"/>
      <c r="C523" s="30" t="s">
        <v>5695</v>
      </c>
      <c r="D523" s="27"/>
      <c r="E523" s="26"/>
      <c r="F523" s="29"/>
      <c r="G523" s="29"/>
      <c r="H523" s="29"/>
      <c r="I523" s="29"/>
      <c r="J523" s="29"/>
      <c r="K523" s="29"/>
      <c r="L523" s="29"/>
      <c r="M523" s="29"/>
      <c r="N523" s="29"/>
      <c r="O523" s="29"/>
      <c r="P523" s="29"/>
      <c r="Q523" s="29"/>
      <c r="R523" s="29"/>
      <c r="S523" s="29"/>
      <c r="T523" s="43">
        <f>SUBTOTAL(9,T522:T522)</f>
        <v>174</v>
      </c>
      <c r="U523" s="43">
        <f>SUBTOTAL(9,U522:U522)</f>
        <v>0</v>
      </c>
      <c r="V523" s="43">
        <f>SUBTOTAL(9,V522:V522)</f>
        <v>196</v>
      </c>
      <c r="W523" s="47"/>
      <c r="X523" s="52"/>
      <c r="Y523" s="56">
        <f>(T523+U523)/V523</f>
        <v>0.88775510204081631</v>
      </c>
    </row>
    <row r="524" spans="1:25" ht="15" customHeight="1" outlineLevel="2">
      <c r="A524" s="10" t="str">
        <f>VLOOKUP(D524,'Current OBD'!$B$6:$K$2185,4,0)</f>
        <v>Grays Harbor</v>
      </c>
      <c r="B524" s="10" t="str">
        <f>VLOOKUP(D524,'Current OBD'!$B$6:$K$2185,3,0)</f>
        <v>14-099</v>
      </c>
      <c r="C524" s="9" t="str">
        <f>VLOOKUP(D524,'Current OBD'!$B$6:$K$2185,2,0)</f>
        <v>Cosmopolis School District</v>
      </c>
      <c r="D524" s="24">
        <v>661369</v>
      </c>
      <c r="E524" s="9" t="str">
        <f>VLOOKUP(D524,'Current OBD'!$B$6:$K$2185,10,0)</f>
        <v>Cosmopolis Elementary School</v>
      </c>
      <c r="F524" s="11" t="str">
        <f>IF(VLOOKUP(D524,'Current OBD'!$B$6:$AK$2185,23,0)="Yes","PK"," ")</f>
        <v>PK</v>
      </c>
      <c r="G524" s="11" t="str">
        <f>IF(VLOOKUP(D524,'Current OBD'!$B$6:$AK$2185,24,0)="Yes","K"," ")</f>
        <v>K</v>
      </c>
      <c r="H524" s="11">
        <f>IF(VLOOKUP(D524,'Current OBD'!$B$6:$AK$2185,25,0)="Yes",1," ")</f>
        <v>1</v>
      </c>
      <c r="I524" s="11" t="str">
        <f>IF(VLOOKUP(D524,'Current OBD'!$B$6:$AK$2185,26,0)="Yes","2"," ")</f>
        <v>2</v>
      </c>
      <c r="J524" s="11" t="str">
        <f>IF(VLOOKUP(D524,'Current OBD'!$B$6:$AK$2185,27,0)="Yes","3"," ")</f>
        <v>3</v>
      </c>
      <c r="K524" s="11" t="str">
        <f>IF(VLOOKUP(D524,'Current OBD'!$B$6:$AK$2185,28,0)="Yes","4"," ")</f>
        <v>4</v>
      </c>
      <c r="L524" s="11" t="str">
        <f>IF(VLOOKUP(D524,'Current OBD'!$B$6:$AK$2185,29,0)="Yes","5"," ")</f>
        <v>5</v>
      </c>
      <c r="M524" s="11" t="str">
        <f>IF(VLOOKUP(D524,'Current OBD'!$B$6:$AK$2185,30,0)="Yes","6"," ")</f>
        <v>6</v>
      </c>
      <c r="N524" s="11" t="str">
        <f>IF(VLOOKUP(D524,'Current OBD'!$B$6:$AK$2185,31,0)="Yes","7"," ")</f>
        <v xml:space="preserve"> </v>
      </c>
      <c r="O524" s="11" t="str">
        <f>IF(VLOOKUP(D524,'Current OBD'!$B$6:$AK$2185,32,0)="Yes","8"," ")</f>
        <v xml:space="preserve"> </v>
      </c>
      <c r="P524" s="11" t="str">
        <f>IF(VLOOKUP(D524,'Current OBD'!$B$6:$AK$2185,33,0)="Yes","9"," ")</f>
        <v xml:space="preserve"> </v>
      </c>
      <c r="Q524" s="11" t="str">
        <f>IF(VLOOKUP(D524,'Current OBD'!$B$6:$AK$2185,34,0)="Yes","10"," ")</f>
        <v xml:space="preserve"> </v>
      </c>
      <c r="R524" s="11" t="str">
        <f>IF(VLOOKUP(D524,'Current OBD'!$B$6:$AK$2185,35,0)="Yes","11"," ")</f>
        <v xml:space="preserve"> </v>
      </c>
      <c r="S524" s="11" t="str">
        <f>IF(VLOOKUP(D524,'Current OBD'!$B$6:$AK$2185,36,0)="Yes","12"," ")</f>
        <v xml:space="preserve"> </v>
      </c>
      <c r="T524" s="13">
        <f>VLOOKUP(D524,Pivot!$B$4:$F$2181,2,0)</f>
        <v>64</v>
      </c>
      <c r="U524" s="13">
        <f>VLOOKUP(D524,Pivot!$B$4:$F$2181,3,0)</f>
        <v>28</v>
      </c>
      <c r="V524" s="13">
        <f>VLOOKUP(D524,Pivot!$B$4:$F$2181,4,0)</f>
        <v>179</v>
      </c>
      <c r="W524" s="46">
        <f>IFERROR(VLOOKUP(D524,Pivot!$B$4:$H$2181,5,0),"")</f>
        <v>0.35749999999999998</v>
      </c>
      <c r="X524" s="51">
        <f>IFERROR(VLOOKUP(D524,Pivot!$B$4:$H$2181,6,0),"")</f>
        <v>0.15640000000000001</v>
      </c>
      <c r="Y524" s="46">
        <f>IFERROR(VLOOKUP(D524,Pivot!$B$4:$H$2181,7,0),"")</f>
        <v>0.51400000000000001</v>
      </c>
    </row>
    <row r="525" spans="1:25" ht="15" customHeight="1" outlineLevel="1">
      <c r="A525" s="27"/>
      <c r="B525" s="27"/>
      <c r="C525" s="30" t="s">
        <v>5696</v>
      </c>
      <c r="D525" s="27"/>
      <c r="E525" s="26"/>
      <c r="F525" s="29"/>
      <c r="G525" s="29"/>
      <c r="H525" s="29"/>
      <c r="I525" s="29"/>
      <c r="J525" s="29"/>
      <c r="K525" s="29"/>
      <c r="L525" s="29"/>
      <c r="M525" s="29"/>
      <c r="N525" s="29"/>
      <c r="O525" s="29"/>
      <c r="P525" s="29"/>
      <c r="Q525" s="29"/>
      <c r="R525" s="29"/>
      <c r="S525" s="29"/>
      <c r="T525" s="43">
        <f>SUBTOTAL(9,T524:T524)</f>
        <v>64</v>
      </c>
      <c r="U525" s="43">
        <f>SUBTOTAL(9,U524:U524)</f>
        <v>28</v>
      </c>
      <c r="V525" s="43">
        <f>SUBTOTAL(9,V524:V524)</f>
        <v>179</v>
      </c>
      <c r="W525" s="47"/>
      <c r="X525" s="52"/>
      <c r="Y525" s="56">
        <f>(T525+U525)/V525</f>
        <v>0.51396648044692739</v>
      </c>
    </row>
    <row r="526" spans="1:25" ht="15" customHeight="1" outlineLevel="2">
      <c r="A526" s="10" t="str">
        <f>VLOOKUP(D526,'Current OBD'!$B$6:$K$2185,4,0)</f>
        <v>Grays Harbor</v>
      </c>
      <c r="B526" s="10" t="str">
        <f>VLOOKUP(D526,'Current OBD'!$B$6:$K$2185,3,0)</f>
        <v>14-104</v>
      </c>
      <c r="C526" s="9" t="str">
        <f>VLOOKUP(D526,'Current OBD'!$B$6:$K$2185,2,0)</f>
        <v>Satsop School District</v>
      </c>
      <c r="D526" s="24">
        <v>661370</v>
      </c>
      <c r="E526" s="9" t="str">
        <f>VLOOKUP(D526,'Current OBD'!$B$6:$K$2185,10,0)</f>
        <v>Satsop Elementary School</v>
      </c>
      <c r="F526" s="11" t="str">
        <f>IF(VLOOKUP(D526,'Current OBD'!$B$6:$AK$2185,23,0)="Yes","PK"," ")</f>
        <v xml:space="preserve"> </v>
      </c>
      <c r="G526" s="11" t="str">
        <f>IF(VLOOKUP(D526,'Current OBD'!$B$6:$AK$2185,24,0)="Yes","K"," ")</f>
        <v>K</v>
      </c>
      <c r="H526" s="11">
        <f>IF(VLOOKUP(D526,'Current OBD'!$B$6:$AK$2185,25,0)="Yes",1," ")</f>
        <v>1</v>
      </c>
      <c r="I526" s="11" t="str">
        <f>IF(VLOOKUP(D526,'Current OBD'!$B$6:$AK$2185,26,0)="Yes","2"," ")</f>
        <v>2</v>
      </c>
      <c r="J526" s="11" t="str">
        <f>IF(VLOOKUP(D526,'Current OBD'!$B$6:$AK$2185,27,0)="Yes","3"," ")</f>
        <v>3</v>
      </c>
      <c r="K526" s="11" t="str">
        <f>IF(VLOOKUP(D526,'Current OBD'!$B$6:$AK$2185,28,0)="Yes","4"," ")</f>
        <v>4</v>
      </c>
      <c r="L526" s="11" t="str">
        <f>IF(VLOOKUP(D526,'Current OBD'!$B$6:$AK$2185,29,0)="Yes","5"," ")</f>
        <v>5</v>
      </c>
      <c r="M526" s="11" t="str">
        <f>IF(VLOOKUP(D526,'Current OBD'!$B$6:$AK$2185,30,0)="Yes","6"," ")</f>
        <v>6</v>
      </c>
      <c r="N526" s="11" t="str">
        <f>IF(VLOOKUP(D526,'Current OBD'!$B$6:$AK$2185,31,0)="Yes","7"," ")</f>
        <v xml:space="preserve"> </v>
      </c>
      <c r="O526" s="11" t="str">
        <f>IF(VLOOKUP(D526,'Current OBD'!$B$6:$AK$2185,32,0)="Yes","8"," ")</f>
        <v xml:space="preserve"> </v>
      </c>
      <c r="P526" s="11" t="str">
        <f>IF(VLOOKUP(D526,'Current OBD'!$B$6:$AK$2185,33,0)="Yes","9"," ")</f>
        <v xml:space="preserve"> </v>
      </c>
      <c r="Q526" s="11" t="str">
        <f>IF(VLOOKUP(D526,'Current OBD'!$B$6:$AK$2185,34,0)="Yes","10"," ")</f>
        <v xml:space="preserve"> </v>
      </c>
      <c r="R526" s="11" t="str">
        <f>IF(VLOOKUP(D526,'Current OBD'!$B$6:$AK$2185,35,0)="Yes","11"," ")</f>
        <v xml:space="preserve"> </v>
      </c>
      <c r="S526" s="11" t="str">
        <f>IF(VLOOKUP(D526,'Current OBD'!$B$6:$AK$2185,36,0)="Yes","12"," ")</f>
        <v xml:space="preserve"> </v>
      </c>
      <c r="T526" s="13">
        <f>VLOOKUP(D526,Pivot!$B$4:$F$2181,2,0)</f>
        <v>14</v>
      </c>
      <c r="U526" s="13">
        <f>VLOOKUP(D526,Pivot!$B$4:$F$2181,3,0)</f>
        <v>15</v>
      </c>
      <c r="V526" s="13">
        <f>VLOOKUP(D526,Pivot!$B$4:$F$2181,4,0)</f>
        <v>52</v>
      </c>
      <c r="W526" s="46">
        <f>IFERROR(VLOOKUP(D526,Pivot!$B$4:$H$2181,5,0),"")</f>
        <v>0.26919999999999999</v>
      </c>
      <c r="X526" s="51">
        <f>IFERROR(VLOOKUP(D526,Pivot!$B$4:$H$2181,6,0),"")</f>
        <v>0.28849999999999998</v>
      </c>
      <c r="Y526" s="46">
        <f>IFERROR(VLOOKUP(D526,Pivot!$B$4:$H$2181,7,0),"")</f>
        <v>0.55769999999999997</v>
      </c>
    </row>
    <row r="527" spans="1:25" ht="15" customHeight="1" outlineLevel="1">
      <c r="A527" s="27"/>
      <c r="B527" s="27"/>
      <c r="C527" s="30" t="s">
        <v>5697</v>
      </c>
      <c r="D527" s="27"/>
      <c r="E527" s="26"/>
      <c r="F527" s="29"/>
      <c r="G527" s="29"/>
      <c r="H527" s="29"/>
      <c r="I527" s="29"/>
      <c r="J527" s="29"/>
      <c r="K527" s="29"/>
      <c r="L527" s="29"/>
      <c r="M527" s="29"/>
      <c r="N527" s="29"/>
      <c r="O527" s="29"/>
      <c r="P527" s="29"/>
      <c r="Q527" s="29"/>
      <c r="R527" s="29"/>
      <c r="S527" s="29"/>
      <c r="T527" s="43">
        <f>SUBTOTAL(9,T526:T526)</f>
        <v>14</v>
      </c>
      <c r="U527" s="43">
        <f>SUBTOTAL(9,U526:U526)</f>
        <v>15</v>
      </c>
      <c r="V527" s="43">
        <f>SUBTOTAL(9,V526:V526)</f>
        <v>52</v>
      </c>
      <c r="W527" s="47"/>
      <c r="X527" s="52"/>
      <c r="Y527" s="56">
        <f>(T527+U527)/V527</f>
        <v>0.55769230769230771</v>
      </c>
    </row>
    <row r="528" spans="1:25" ht="15" customHeight="1" outlineLevel="2">
      <c r="A528" s="10" t="str">
        <f>VLOOKUP(D528,'Current OBD'!$B$6:$K$2185,4,0)</f>
        <v>Grays Harbor</v>
      </c>
      <c r="B528" s="10" t="str">
        <f>VLOOKUP(D528,'Current OBD'!$B$6:$K$2185,3,0)</f>
        <v>14-117</v>
      </c>
      <c r="C528" s="9" t="str">
        <f>VLOOKUP(D528,'Current OBD'!$B$6:$K$2185,2,0)</f>
        <v>Wishkah Valley School District</v>
      </c>
      <c r="D528" s="24">
        <v>661371</v>
      </c>
      <c r="E528" s="9" t="str">
        <f>VLOOKUP(D528,'Current OBD'!$B$6:$K$2185,10,0)</f>
        <v>Wishkah Valley Elementary/High School</v>
      </c>
      <c r="F528" s="11" t="str">
        <f>IF(VLOOKUP(D528,'Current OBD'!$B$6:$AK$2185,23,0)="Yes","PK"," ")</f>
        <v>PK</v>
      </c>
      <c r="G528" s="11" t="str">
        <f>IF(VLOOKUP(D528,'Current OBD'!$B$6:$AK$2185,24,0)="Yes","K"," ")</f>
        <v>K</v>
      </c>
      <c r="H528" s="11">
        <f>IF(VLOOKUP(D528,'Current OBD'!$B$6:$AK$2185,25,0)="Yes",1," ")</f>
        <v>1</v>
      </c>
      <c r="I528" s="11" t="str">
        <f>IF(VLOOKUP(D528,'Current OBD'!$B$6:$AK$2185,26,0)="Yes","2"," ")</f>
        <v>2</v>
      </c>
      <c r="J528" s="11" t="str">
        <f>IF(VLOOKUP(D528,'Current OBD'!$B$6:$AK$2185,27,0)="Yes","3"," ")</f>
        <v>3</v>
      </c>
      <c r="K528" s="11" t="str">
        <f>IF(VLOOKUP(D528,'Current OBD'!$B$6:$AK$2185,28,0)="Yes","4"," ")</f>
        <v>4</v>
      </c>
      <c r="L528" s="11" t="str">
        <f>IF(VLOOKUP(D528,'Current OBD'!$B$6:$AK$2185,29,0)="Yes","5"," ")</f>
        <v>5</v>
      </c>
      <c r="M528" s="11" t="str">
        <f>IF(VLOOKUP(D528,'Current OBD'!$B$6:$AK$2185,30,0)="Yes","6"," ")</f>
        <v>6</v>
      </c>
      <c r="N528" s="11" t="str">
        <f>IF(VLOOKUP(D528,'Current OBD'!$B$6:$AK$2185,31,0)="Yes","7"," ")</f>
        <v>7</v>
      </c>
      <c r="O528" s="11" t="str">
        <f>IF(VLOOKUP(D528,'Current OBD'!$B$6:$AK$2185,32,0)="Yes","8"," ")</f>
        <v>8</v>
      </c>
      <c r="P528" s="11" t="str">
        <f>IF(VLOOKUP(D528,'Current OBD'!$B$6:$AK$2185,33,0)="Yes","9"," ")</f>
        <v>9</v>
      </c>
      <c r="Q528" s="11" t="str">
        <f>IF(VLOOKUP(D528,'Current OBD'!$B$6:$AK$2185,34,0)="Yes","10"," ")</f>
        <v>10</v>
      </c>
      <c r="R528" s="11" t="str">
        <f>IF(VLOOKUP(D528,'Current OBD'!$B$6:$AK$2185,35,0)="Yes","11"," ")</f>
        <v>11</v>
      </c>
      <c r="S528" s="11" t="str">
        <f>IF(VLOOKUP(D528,'Current OBD'!$B$6:$AK$2185,36,0)="Yes","12"," ")</f>
        <v>12</v>
      </c>
      <c r="T528" s="13">
        <f>VLOOKUP(D528,Pivot!$B$4:$F$2181,2,0)</f>
        <v>125</v>
      </c>
      <c r="U528" s="13">
        <f>VLOOKUP(D528,Pivot!$B$4:$F$2181,3,0)</f>
        <v>0</v>
      </c>
      <c r="V528" s="13">
        <f>VLOOKUP(D528,Pivot!$B$4:$F$2181,4,0)</f>
        <v>157</v>
      </c>
      <c r="W528" s="46">
        <f>IFERROR(VLOOKUP(D528,Pivot!$B$4:$H$2181,5,0),"")</f>
        <v>0.79620000000000002</v>
      </c>
      <c r="X528" s="51">
        <f>IFERROR(VLOOKUP(D528,Pivot!$B$4:$H$2181,6,0),"")</f>
        <v>0</v>
      </c>
      <c r="Y528" s="46">
        <f>IFERROR(VLOOKUP(D528,Pivot!$B$4:$H$2181,7,0),"")</f>
        <v>0.79620000000000002</v>
      </c>
    </row>
    <row r="529" spans="1:25" ht="15" customHeight="1" outlineLevel="1">
      <c r="A529" s="27"/>
      <c r="B529" s="27"/>
      <c r="C529" s="30" t="s">
        <v>5698</v>
      </c>
      <c r="D529" s="27"/>
      <c r="E529" s="26"/>
      <c r="F529" s="29"/>
      <c r="G529" s="29"/>
      <c r="H529" s="29"/>
      <c r="I529" s="29"/>
      <c r="J529" s="29"/>
      <c r="K529" s="29"/>
      <c r="L529" s="29"/>
      <c r="M529" s="29"/>
      <c r="N529" s="29"/>
      <c r="O529" s="29"/>
      <c r="P529" s="29"/>
      <c r="Q529" s="29"/>
      <c r="R529" s="29"/>
      <c r="S529" s="29"/>
      <c r="T529" s="43">
        <f>SUBTOTAL(9,T528:T528)</f>
        <v>125</v>
      </c>
      <c r="U529" s="43">
        <f>SUBTOTAL(9,U528:U528)</f>
        <v>0</v>
      </c>
      <c r="V529" s="43">
        <f>SUBTOTAL(9,V528:V528)</f>
        <v>157</v>
      </c>
      <c r="W529" s="47"/>
      <c r="X529" s="52"/>
      <c r="Y529" s="56">
        <f>(T529+U529)/V529</f>
        <v>0.79617834394904463</v>
      </c>
    </row>
    <row r="530" spans="1:25" ht="15" customHeight="1" outlineLevel="2">
      <c r="A530" s="10" t="str">
        <f>VLOOKUP(D530,'Current OBD'!$B$6:$K$2185,4,0)</f>
        <v>Grays Harbor</v>
      </c>
      <c r="B530" s="10" t="str">
        <f>VLOOKUP(D530,'Current OBD'!$B$6:$K$2185,3,0)</f>
        <v>14-172</v>
      </c>
      <c r="C530" s="9" t="str">
        <f>VLOOKUP(D530,'Current OBD'!$B$6:$K$2185,2,0)</f>
        <v>Ocosta School District</v>
      </c>
      <c r="D530" s="24">
        <v>659021</v>
      </c>
      <c r="E530" s="9" t="str">
        <f>VLOOKUP(D530,'Current OBD'!$B$6:$K$2185,10,0)</f>
        <v>Ocosta Elementary School</v>
      </c>
      <c r="F530" s="11" t="str">
        <f>IF(VLOOKUP(D530,'Current OBD'!$B$6:$AK$2185,23,0)="Yes","PK"," ")</f>
        <v>PK</v>
      </c>
      <c r="G530" s="11" t="str">
        <f>IF(VLOOKUP(D530,'Current OBD'!$B$6:$AK$2185,24,0)="Yes","K"," ")</f>
        <v>K</v>
      </c>
      <c r="H530" s="11">
        <f>IF(VLOOKUP(D530,'Current OBD'!$B$6:$AK$2185,25,0)="Yes",1," ")</f>
        <v>1</v>
      </c>
      <c r="I530" s="11" t="str">
        <f>IF(VLOOKUP(D530,'Current OBD'!$B$6:$AK$2185,26,0)="Yes","2"," ")</f>
        <v>2</v>
      </c>
      <c r="J530" s="11" t="str">
        <f>IF(VLOOKUP(D530,'Current OBD'!$B$6:$AK$2185,27,0)="Yes","3"," ")</f>
        <v>3</v>
      </c>
      <c r="K530" s="11" t="str">
        <f>IF(VLOOKUP(D530,'Current OBD'!$B$6:$AK$2185,28,0)="Yes","4"," ")</f>
        <v>4</v>
      </c>
      <c r="L530" s="11" t="str">
        <f>IF(VLOOKUP(D530,'Current OBD'!$B$6:$AK$2185,29,0)="Yes","5"," ")</f>
        <v>5</v>
      </c>
      <c r="M530" s="11" t="str">
        <f>IF(VLOOKUP(D530,'Current OBD'!$B$6:$AK$2185,30,0)="Yes","6"," ")</f>
        <v>6</v>
      </c>
      <c r="N530" s="11" t="str">
        <f>IF(VLOOKUP(D530,'Current OBD'!$B$6:$AK$2185,31,0)="Yes","7"," ")</f>
        <v xml:space="preserve"> </v>
      </c>
      <c r="O530" s="11" t="str">
        <f>IF(VLOOKUP(D530,'Current OBD'!$B$6:$AK$2185,32,0)="Yes","8"," ")</f>
        <v xml:space="preserve"> </v>
      </c>
      <c r="P530" s="11" t="str">
        <f>IF(VLOOKUP(D530,'Current OBD'!$B$6:$AK$2185,33,0)="Yes","9"," ")</f>
        <v xml:space="preserve"> </v>
      </c>
      <c r="Q530" s="11" t="str">
        <f>IF(VLOOKUP(D530,'Current OBD'!$B$6:$AK$2185,34,0)="Yes","10"," ")</f>
        <v xml:space="preserve"> </v>
      </c>
      <c r="R530" s="11" t="str">
        <f>IF(VLOOKUP(D530,'Current OBD'!$B$6:$AK$2185,35,0)="Yes","11"," ")</f>
        <v xml:space="preserve"> </v>
      </c>
      <c r="S530" s="11" t="str">
        <f>IF(VLOOKUP(D530,'Current OBD'!$B$6:$AK$2185,36,0)="Yes","12"," ")</f>
        <v xml:space="preserve"> </v>
      </c>
      <c r="T530" s="13">
        <f>VLOOKUP(D530,Pivot!$B$4:$F$2181,2,0)</f>
        <v>310</v>
      </c>
      <c r="U530" s="13">
        <f>VLOOKUP(D530,Pivot!$B$4:$F$2181,3,0)</f>
        <v>0</v>
      </c>
      <c r="V530" s="13">
        <f>VLOOKUP(D530,Pivot!$B$4:$F$2181,4,0)</f>
        <v>310</v>
      </c>
      <c r="W530" s="46">
        <f>IFERROR(VLOOKUP(D530,Pivot!$B$4:$H$2181,5,0),"")</f>
        <v>1</v>
      </c>
      <c r="X530" s="51">
        <f>IFERROR(VLOOKUP(D530,Pivot!$B$4:$H$2181,6,0),"")</f>
        <v>0</v>
      </c>
      <c r="Y530" s="46">
        <f>IFERROR(VLOOKUP(D530,Pivot!$B$4:$H$2181,7,0),"")</f>
        <v>1</v>
      </c>
    </row>
    <row r="531" spans="1:25" ht="15" customHeight="1" outlineLevel="2">
      <c r="A531" s="10" t="str">
        <f>VLOOKUP(D531,'Current OBD'!$B$6:$K$2185,4,0)</f>
        <v>Grays Harbor</v>
      </c>
      <c r="B531" s="10" t="str">
        <f>VLOOKUP(D531,'Current OBD'!$B$6:$K$2185,3,0)</f>
        <v>14-172</v>
      </c>
      <c r="C531" s="9" t="str">
        <f>VLOOKUP(D531,'Current OBD'!$B$6:$K$2185,2,0)</f>
        <v>Ocosta School District</v>
      </c>
      <c r="D531" s="24">
        <v>660764</v>
      </c>
      <c r="E531" s="9" t="str">
        <f>VLOOKUP(D531,'Current OBD'!$B$6:$K$2185,10,0)</f>
        <v>Ocosta Jr/Sr High School</v>
      </c>
      <c r="F531" s="11" t="str">
        <f>IF(VLOOKUP(D531,'Current OBD'!$B$6:$AK$2185,23,0)="Yes","PK"," ")</f>
        <v xml:space="preserve"> </v>
      </c>
      <c r="G531" s="11" t="str">
        <f>IF(VLOOKUP(D531,'Current OBD'!$B$6:$AK$2185,24,0)="Yes","K"," ")</f>
        <v xml:space="preserve"> </v>
      </c>
      <c r="H531" s="11" t="str">
        <f>IF(VLOOKUP(D531,'Current OBD'!$B$6:$AK$2185,25,0)="Yes",1," ")</f>
        <v xml:space="preserve"> </v>
      </c>
      <c r="I531" s="11" t="str">
        <f>IF(VLOOKUP(D531,'Current OBD'!$B$6:$AK$2185,26,0)="Yes","2"," ")</f>
        <v xml:space="preserve"> </v>
      </c>
      <c r="J531" s="11" t="str">
        <f>IF(VLOOKUP(D531,'Current OBD'!$B$6:$AK$2185,27,0)="Yes","3"," ")</f>
        <v xml:space="preserve"> </v>
      </c>
      <c r="K531" s="11" t="str">
        <f>IF(VLOOKUP(D531,'Current OBD'!$B$6:$AK$2185,28,0)="Yes","4"," ")</f>
        <v xml:space="preserve"> </v>
      </c>
      <c r="L531" s="11" t="str">
        <f>IF(VLOOKUP(D531,'Current OBD'!$B$6:$AK$2185,29,0)="Yes","5"," ")</f>
        <v xml:space="preserve"> </v>
      </c>
      <c r="M531" s="11" t="str">
        <f>IF(VLOOKUP(D531,'Current OBD'!$B$6:$AK$2185,30,0)="Yes","6"," ")</f>
        <v xml:space="preserve"> </v>
      </c>
      <c r="N531" s="11" t="str">
        <f>IF(VLOOKUP(D531,'Current OBD'!$B$6:$AK$2185,31,0)="Yes","7"," ")</f>
        <v>7</v>
      </c>
      <c r="O531" s="11" t="str">
        <f>IF(VLOOKUP(D531,'Current OBD'!$B$6:$AK$2185,32,0)="Yes","8"," ")</f>
        <v>8</v>
      </c>
      <c r="P531" s="11" t="str">
        <f>IF(VLOOKUP(D531,'Current OBD'!$B$6:$AK$2185,33,0)="Yes","9"," ")</f>
        <v>9</v>
      </c>
      <c r="Q531" s="11" t="str">
        <f>IF(VLOOKUP(D531,'Current OBD'!$B$6:$AK$2185,34,0)="Yes","10"," ")</f>
        <v>10</v>
      </c>
      <c r="R531" s="11" t="str">
        <f>IF(VLOOKUP(D531,'Current OBD'!$B$6:$AK$2185,35,0)="Yes","11"," ")</f>
        <v>11</v>
      </c>
      <c r="S531" s="11" t="str">
        <f>IF(VLOOKUP(D531,'Current OBD'!$B$6:$AK$2185,36,0)="Yes","12"," ")</f>
        <v>12</v>
      </c>
      <c r="T531" s="13">
        <f>VLOOKUP(D531,Pivot!$B$4:$F$2181,2,0)</f>
        <v>227</v>
      </c>
      <c r="U531" s="13">
        <f>VLOOKUP(D531,Pivot!$B$4:$F$2181,3,0)</f>
        <v>0</v>
      </c>
      <c r="V531" s="13">
        <f>VLOOKUP(D531,Pivot!$B$4:$F$2181,4,0)</f>
        <v>235</v>
      </c>
      <c r="W531" s="46">
        <f>IFERROR(VLOOKUP(D531,Pivot!$B$4:$H$2181,5,0),"")</f>
        <v>0.96599999999999997</v>
      </c>
      <c r="X531" s="51">
        <f>IFERROR(VLOOKUP(D531,Pivot!$B$4:$H$2181,6,0),"")</f>
        <v>0</v>
      </c>
      <c r="Y531" s="46">
        <f>IFERROR(VLOOKUP(D531,Pivot!$B$4:$H$2181,7,0),"")</f>
        <v>0.96599999999999997</v>
      </c>
    </row>
    <row r="532" spans="1:25" ht="15" customHeight="1" outlineLevel="1">
      <c r="A532" s="27"/>
      <c r="B532" s="27"/>
      <c r="C532" s="30" t="s">
        <v>5699</v>
      </c>
      <c r="D532" s="27"/>
      <c r="E532" s="26"/>
      <c r="F532" s="29"/>
      <c r="G532" s="29"/>
      <c r="H532" s="29"/>
      <c r="I532" s="29"/>
      <c r="J532" s="29"/>
      <c r="K532" s="29"/>
      <c r="L532" s="29"/>
      <c r="M532" s="29"/>
      <c r="N532" s="29"/>
      <c r="O532" s="29"/>
      <c r="P532" s="29"/>
      <c r="Q532" s="29"/>
      <c r="R532" s="29"/>
      <c r="S532" s="29"/>
      <c r="T532" s="43">
        <f>SUBTOTAL(9,T530:T531)</f>
        <v>537</v>
      </c>
      <c r="U532" s="43">
        <f>SUBTOTAL(9,U530:U531)</f>
        <v>0</v>
      </c>
      <c r="V532" s="43">
        <f>SUBTOTAL(9,V530:V531)</f>
        <v>545</v>
      </c>
      <c r="W532" s="47"/>
      <c r="X532" s="52"/>
      <c r="Y532" s="56">
        <f>(T532+U532)/V532</f>
        <v>0.98532110091743119</v>
      </c>
    </row>
    <row r="533" spans="1:25" ht="15" customHeight="1" outlineLevel="2">
      <c r="A533" s="10" t="str">
        <f>VLOOKUP(D533,'Current OBD'!$B$6:$K$2185,4,0)</f>
        <v>Grays Harbor</v>
      </c>
      <c r="B533" s="10" t="str">
        <f>VLOOKUP(D533,'Current OBD'!$B$6:$K$2185,3,0)</f>
        <v>14-400</v>
      </c>
      <c r="C533" s="9" t="str">
        <f>VLOOKUP(D533,'Current OBD'!$B$6:$K$2185,2,0)</f>
        <v>Oakville School District</v>
      </c>
      <c r="D533" s="24">
        <v>663779</v>
      </c>
      <c r="E533" s="9" t="str">
        <f>VLOOKUP(D533,'Current OBD'!$B$6:$K$2185,10,0)</f>
        <v>Oakville Elementary School</v>
      </c>
      <c r="F533" s="11" t="str">
        <f>IF(VLOOKUP(D533,'Current OBD'!$B$6:$AK$2185,23,0)="Yes","PK"," ")</f>
        <v xml:space="preserve"> </v>
      </c>
      <c r="G533" s="11" t="str">
        <f>IF(VLOOKUP(D533,'Current OBD'!$B$6:$AK$2185,24,0)="Yes","K"," ")</f>
        <v>K</v>
      </c>
      <c r="H533" s="11">
        <f>IF(VLOOKUP(D533,'Current OBD'!$B$6:$AK$2185,25,0)="Yes",1," ")</f>
        <v>1</v>
      </c>
      <c r="I533" s="11" t="str">
        <f>IF(VLOOKUP(D533,'Current OBD'!$B$6:$AK$2185,26,0)="Yes","2"," ")</f>
        <v>2</v>
      </c>
      <c r="J533" s="11" t="str">
        <f>IF(VLOOKUP(D533,'Current OBD'!$B$6:$AK$2185,27,0)="Yes","3"," ")</f>
        <v>3</v>
      </c>
      <c r="K533" s="11" t="str">
        <f>IF(VLOOKUP(D533,'Current OBD'!$B$6:$AK$2185,28,0)="Yes","4"," ")</f>
        <v>4</v>
      </c>
      <c r="L533" s="11" t="str">
        <f>IF(VLOOKUP(D533,'Current OBD'!$B$6:$AK$2185,29,0)="Yes","5"," ")</f>
        <v>5</v>
      </c>
      <c r="M533" s="11" t="str">
        <f>IF(VLOOKUP(D533,'Current OBD'!$B$6:$AK$2185,30,0)="Yes","6"," ")</f>
        <v xml:space="preserve"> </v>
      </c>
      <c r="N533" s="11" t="str">
        <f>IF(VLOOKUP(D533,'Current OBD'!$B$6:$AK$2185,31,0)="Yes","7"," ")</f>
        <v xml:space="preserve"> </v>
      </c>
      <c r="O533" s="11" t="str">
        <f>IF(VLOOKUP(D533,'Current OBD'!$B$6:$AK$2185,32,0)="Yes","8"," ")</f>
        <v xml:space="preserve"> </v>
      </c>
      <c r="P533" s="11" t="str">
        <f>IF(VLOOKUP(D533,'Current OBD'!$B$6:$AK$2185,33,0)="Yes","9"," ")</f>
        <v xml:space="preserve"> </v>
      </c>
      <c r="Q533" s="11" t="str">
        <f>IF(VLOOKUP(D533,'Current OBD'!$B$6:$AK$2185,34,0)="Yes","10"," ")</f>
        <v xml:space="preserve"> </v>
      </c>
      <c r="R533" s="11" t="str">
        <f>IF(VLOOKUP(D533,'Current OBD'!$B$6:$AK$2185,35,0)="Yes","11"," ")</f>
        <v xml:space="preserve"> </v>
      </c>
      <c r="S533" s="11" t="str">
        <f>IF(VLOOKUP(D533,'Current OBD'!$B$6:$AK$2185,36,0)="Yes","12"," ")</f>
        <v xml:space="preserve"> </v>
      </c>
      <c r="T533" s="13">
        <f>VLOOKUP(D533,Pivot!$B$4:$F$2181,2,0)</f>
        <v>145</v>
      </c>
      <c r="U533" s="13">
        <f>VLOOKUP(D533,Pivot!$B$4:$F$2181,3,0)</f>
        <v>0</v>
      </c>
      <c r="V533" s="13">
        <f>VLOOKUP(D533,Pivot!$B$4:$F$2181,4,0)</f>
        <v>160</v>
      </c>
      <c r="W533" s="46">
        <f>IFERROR(VLOOKUP(D533,Pivot!$B$4:$H$2181,5,0),"")</f>
        <v>0.90629999999999999</v>
      </c>
      <c r="X533" s="51">
        <f>IFERROR(VLOOKUP(D533,Pivot!$B$4:$H$2181,6,0),"")</f>
        <v>0</v>
      </c>
      <c r="Y533" s="46">
        <f>IFERROR(VLOOKUP(D533,Pivot!$B$4:$H$2181,7,0),"")</f>
        <v>0.90629999999999999</v>
      </c>
    </row>
    <row r="534" spans="1:25" ht="15" customHeight="1" outlineLevel="2">
      <c r="A534" s="10" t="str">
        <f>VLOOKUP(D534,'Current OBD'!$B$6:$K$2185,4,0)</f>
        <v>Grays Harbor</v>
      </c>
      <c r="B534" s="10" t="str">
        <f>VLOOKUP(D534,'Current OBD'!$B$6:$K$2185,3,0)</f>
        <v>14-400</v>
      </c>
      <c r="C534" s="9" t="str">
        <f>VLOOKUP(D534,'Current OBD'!$B$6:$K$2185,2,0)</f>
        <v>Oakville School District</v>
      </c>
      <c r="D534" s="24">
        <v>660767</v>
      </c>
      <c r="E534" s="9" t="str">
        <f>VLOOKUP(D534,'Current OBD'!$B$6:$K$2185,10,0)</f>
        <v>Oakville High School &amp; Middle School</v>
      </c>
      <c r="F534" s="11" t="str">
        <f>IF(VLOOKUP(D534,'Current OBD'!$B$6:$AK$2185,23,0)="Yes","PK"," ")</f>
        <v xml:space="preserve"> </v>
      </c>
      <c r="G534" s="11" t="str">
        <f>IF(VLOOKUP(D534,'Current OBD'!$B$6:$AK$2185,24,0)="Yes","K"," ")</f>
        <v xml:space="preserve"> </v>
      </c>
      <c r="H534" s="11" t="str">
        <f>IF(VLOOKUP(D534,'Current OBD'!$B$6:$AK$2185,25,0)="Yes",1," ")</f>
        <v xml:space="preserve"> </v>
      </c>
      <c r="I534" s="11" t="str">
        <f>IF(VLOOKUP(D534,'Current OBD'!$B$6:$AK$2185,26,0)="Yes","2"," ")</f>
        <v xml:space="preserve"> </v>
      </c>
      <c r="J534" s="11" t="str">
        <f>IF(VLOOKUP(D534,'Current OBD'!$B$6:$AK$2185,27,0)="Yes","3"," ")</f>
        <v xml:space="preserve"> </v>
      </c>
      <c r="K534" s="11" t="str">
        <f>IF(VLOOKUP(D534,'Current OBD'!$B$6:$AK$2185,28,0)="Yes","4"," ")</f>
        <v xml:space="preserve"> </v>
      </c>
      <c r="L534" s="11" t="str">
        <f>IF(VLOOKUP(D534,'Current OBD'!$B$6:$AK$2185,29,0)="Yes","5"," ")</f>
        <v xml:space="preserve"> </v>
      </c>
      <c r="M534" s="11" t="str">
        <f>IF(VLOOKUP(D534,'Current OBD'!$B$6:$AK$2185,30,0)="Yes","6"," ")</f>
        <v>6</v>
      </c>
      <c r="N534" s="11" t="str">
        <f>IF(VLOOKUP(D534,'Current OBD'!$B$6:$AK$2185,31,0)="Yes","7"," ")</f>
        <v>7</v>
      </c>
      <c r="O534" s="11" t="str">
        <f>IF(VLOOKUP(D534,'Current OBD'!$B$6:$AK$2185,32,0)="Yes","8"," ")</f>
        <v>8</v>
      </c>
      <c r="P534" s="11" t="str">
        <f>IF(VLOOKUP(D534,'Current OBD'!$B$6:$AK$2185,33,0)="Yes","9"," ")</f>
        <v>9</v>
      </c>
      <c r="Q534" s="11" t="str">
        <f>IF(VLOOKUP(D534,'Current OBD'!$B$6:$AK$2185,34,0)="Yes","10"," ")</f>
        <v>10</v>
      </c>
      <c r="R534" s="11" t="str">
        <f>IF(VLOOKUP(D534,'Current OBD'!$B$6:$AK$2185,35,0)="Yes","11"," ")</f>
        <v>11</v>
      </c>
      <c r="S534" s="11" t="str">
        <f>IF(VLOOKUP(D534,'Current OBD'!$B$6:$AK$2185,36,0)="Yes","12"," ")</f>
        <v>12</v>
      </c>
      <c r="T534" s="13">
        <f>VLOOKUP(D534,Pivot!$B$4:$F$2181,2,0)</f>
        <v>129</v>
      </c>
      <c r="U534" s="13">
        <f>VLOOKUP(D534,Pivot!$B$4:$F$2181,3,0)</f>
        <v>0</v>
      </c>
      <c r="V534" s="13">
        <f>VLOOKUP(D534,Pivot!$B$4:$F$2181,4,0)</f>
        <v>175</v>
      </c>
      <c r="W534" s="46">
        <f>IFERROR(VLOOKUP(D534,Pivot!$B$4:$H$2181,5,0),"")</f>
        <v>0.73709999999999998</v>
      </c>
      <c r="X534" s="51">
        <f>IFERROR(VLOOKUP(D534,Pivot!$B$4:$H$2181,6,0),"")</f>
        <v>0</v>
      </c>
      <c r="Y534" s="46">
        <f>IFERROR(VLOOKUP(D534,Pivot!$B$4:$H$2181,7,0),"")</f>
        <v>0.73709999999999998</v>
      </c>
    </row>
    <row r="535" spans="1:25" ht="15" customHeight="1" outlineLevel="2">
      <c r="A535" s="10" t="str">
        <f>VLOOKUP(D535,'Current OBD'!$B$6:$K$2185,4,0)</f>
        <v>Grays Harbor</v>
      </c>
      <c r="B535" s="10" t="str">
        <f>VLOOKUP(D535,'Current OBD'!$B$6:$K$2185,3,0)</f>
        <v>14-400</v>
      </c>
      <c r="C535" s="9" t="str">
        <f>VLOOKUP(D535,'Current OBD'!$B$6:$K$2185,2,0)</f>
        <v>Oakville School District</v>
      </c>
      <c r="D535" s="24">
        <v>685851</v>
      </c>
      <c r="E535" s="9" t="str">
        <f>VLOOKUP(D535,'Current OBD'!$B$6:$K$2185,10,0)</f>
        <v>Oakville Home Link</v>
      </c>
      <c r="F535" s="11" t="str">
        <f>IF(VLOOKUP(D535,'Current OBD'!$B$6:$AK$2185,23,0)="Yes","PK"," ")</f>
        <v xml:space="preserve"> </v>
      </c>
      <c r="G535" s="11" t="str">
        <f>IF(VLOOKUP(D535,'Current OBD'!$B$6:$AK$2185,24,0)="Yes","K"," ")</f>
        <v xml:space="preserve"> </v>
      </c>
      <c r="H535" s="11" t="str">
        <f>IF(VLOOKUP(D535,'Current OBD'!$B$6:$AK$2185,25,0)="Yes",1," ")</f>
        <v xml:space="preserve"> </v>
      </c>
      <c r="I535" s="11" t="str">
        <f>IF(VLOOKUP(D535,'Current OBD'!$B$6:$AK$2185,26,0)="Yes","2"," ")</f>
        <v xml:space="preserve"> </v>
      </c>
      <c r="J535" s="11" t="str">
        <f>IF(VLOOKUP(D535,'Current OBD'!$B$6:$AK$2185,27,0)="Yes","3"," ")</f>
        <v>3</v>
      </c>
      <c r="K535" s="11" t="str">
        <f>IF(VLOOKUP(D535,'Current OBD'!$B$6:$AK$2185,28,0)="Yes","4"," ")</f>
        <v>4</v>
      </c>
      <c r="L535" s="11" t="str">
        <f>IF(VLOOKUP(D535,'Current OBD'!$B$6:$AK$2185,29,0)="Yes","5"," ")</f>
        <v>5</v>
      </c>
      <c r="M535" s="11" t="str">
        <f>IF(VLOOKUP(D535,'Current OBD'!$B$6:$AK$2185,30,0)="Yes","6"," ")</f>
        <v>6</v>
      </c>
      <c r="N535" s="11" t="str">
        <f>IF(VLOOKUP(D535,'Current OBD'!$B$6:$AK$2185,31,0)="Yes","7"," ")</f>
        <v>7</v>
      </c>
      <c r="O535" s="11" t="str">
        <f>IF(VLOOKUP(D535,'Current OBD'!$B$6:$AK$2185,32,0)="Yes","8"," ")</f>
        <v>8</v>
      </c>
      <c r="P535" s="11" t="str">
        <f>IF(VLOOKUP(D535,'Current OBD'!$B$6:$AK$2185,33,0)="Yes","9"," ")</f>
        <v>9</v>
      </c>
      <c r="Q535" s="11" t="str">
        <f>IF(VLOOKUP(D535,'Current OBD'!$B$6:$AK$2185,34,0)="Yes","10"," ")</f>
        <v>10</v>
      </c>
      <c r="R535" s="11" t="str">
        <f>IF(VLOOKUP(D535,'Current OBD'!$B$6:$AK$2185,35,0)="Yes","11"," ")</f>
        <v>11</v>
      </c>
      <c r="S535" s="11" t="str">
        <f>IF(VLOOKUP(D535,'Current OBD'!$B$6:$AK$2185,36,0)="Yes","12"," ")</f>
        <v>12</v>
      </c>
      <c r="T535" s="13">
        <f>VLOOKUP(D535,Pivot!$B$4:$F$2181,2,0)</f>
        <v>18</v>
      </c>
      <c r="U535" s="13">
        <f>VLOOKUP(D535,Pivot!$B$4:$F$2181,3,0)</f>
        <v>0</v>
      </c>
      <c r="V535" s="13">
        <f>VLOOKUP(D535,Pivot!$B$4:$F$2181,4,0)</f>
        <v>19</v>
      </c>
      <c r="W535" s="46">
        <f>IFERROR(VLOOKUP(D535,Pivot!$B$4:$H$2181,5,0),"")</f>
        <v>0.94740000000000002</v>
      </c>
      <c r="X535" s="51">
        <f>IFERROR(VLOOKUP(D535,Pivot!$B$4:$H$2181,6,0),"")</f>
        <v>0</v>
      </c>
      <c r="Y535" s="46">
        <f>IFERROR(VLOOKUP(D535,Pivot!$B$4:$H$2181,7,0),"")</f>
        <v>0.94740000000000002</v>
      </c>
    </row>
    <row r="536" spans="1:25" ht="15" customHeight="1" outlineLevel="2">
      <c r="A536" s="10" t="str">
        <f>VLOOKUP(D536,'Current OBD'!$B$6:$K$2185,4,0)</f>
        <v>Grays Harbor</v>
      </c>
      <c r="B536" s="10" t="str">
        <f>VLOOKUP(D536,'Current OBD'!$B$6:$K$2185,3,0)</f>
        <v>14-400</v>
      </c>
      <c r="C536" s="9" t="str">
        <f>VLOOKUP(D536,'Current OBD'!$B$6:$K$2185,2,0)</f>
        <v>Oakville School District</v>
      </c>
      <c r="D536" s="24">
        <v>686321</v>
      </c>
      <c r="E536" s="9" t="str">
        <f>VLOOKUP(D536,'Current OBD'!$B$6:$K$2185,10,0)</f>
        <v>Oakville Preschool</v>
      </c>
      <c r="F536" s="11" t="str">
        <f>IF(VLOOKUP(D536,'Current OBD'!$B$6:$AK$2185,23,0)="Yes","PK"," ")</f>
        <v>PK</v>
      </c>
      <c r="G536" s="11" t="str">
        <f>IF(VLOOKUP(D536,'Current OBD'!$B$6:$AK$2185,24,0)="Yes","K"," ")</f>
        <v xml:space="preserve"> </v>
      </c>
      <c r="H536" s="11" t="str">
        <f>IF(VLOOKUP(D536,'Current OBD'!$B$6:$AK$2185,25,0)="Yes",1," ")</f>
        <v xml:space="preserve"> </v>
      </c>
      <c r="I536" s="11" t="str">
        <f>IF(VLOOKUP(D536,'Current OBD'!$B$6:$AK$2185,26,0)="Yes","2"," ")</f>
        <v xml:space="preserve"> </v>
      </c>
      <c r="J536" s="11" t="str">
        <f>IF(VLOOKUP(D536,'Current OBD'!$B$6:$AK$2185,27,0)="Yes","3"," ")</f>
        <v xml:space="preserve"> </v>
      </c>
      <c r="K536" s="11" t="str">
        <f>IF(VLOOKUP(D536,'Current OBD'!$B$6:$AK$2185,28,0)="Yes","4"," ")</f>
        <v xml:space="preserve"> </v>
      </c>
      <c r="L536" s="11" t="str">
        <f>IF(VLOOKUP(D536,'Current OBD'!$B$6:$AK$2185,29,0)="Yes","5"," ")</f>
        <v xml:space="preserve"> </v>
      </c>
      <c r="M536" s="11" t="str">
        <f>IF(VLOOKUP(D536,'Current OBD'!$B$6:$AK$2185,30,0)="Yes","6"," ")</f>
        <v xml:space="preserve"> </v>
      </c>
      <c r="N536" s="11" t="str">
        <f>IF(VLOOKUP(D536,'Current OBD'!$B$6:$AK$2185,31,0)="Yes","7"," ")</f>
        <v xml:space="preserve"> </v>
      </c>
      <c r="O536" s="11" t="str">
        <f>IF(VLOOKUP(D536,'Current OBD'!$B$6:$AK$2185,32,0)="Yes","8"," ")</f>
        <v xml:space="preserve"> </v>
      </c>
      <c r="P536" s="11" t="str">
        <f>IF(VLOOKUP(D536,'Current OBD'!$B$6:$AK$2185,33,0)="Yes","9"," ")</f>
        <v xml:space="preserve"> </v>
      </c>
      <c r="Q536" s="11" t="str">
        <f>IF(VLOOKUP(D536,'Current OBD'!$B$6:$AK$2185,34,0)="Yes","10"," ")</f>
        <v xml:space="preserve"> </v>
      </c>
      <c r="R536" s="11" t="str">
        <f>IF(VLOOKUP(D536,'Current OBD'!$B$6:$AK$2185,35,0)="Yes","11"," ")</f>
        <v xml:space="preserve"> </v>
      </c>
      <c r="S536" s="11" t="str">
        <f>IF(VLOOKUP(D536,'Current OBD'!$B$6:$AK$2185,36,0)="Yes","12"," ")</f>
        <v xml:space="preserve"> </v>
      </c>
      <c r="T536" s="13">
        <f>VLOOKUP(D536,Pivot!$B$4:$F$2181,2,0)</f>
        <v>12</v>
      </c>
      <c r="U536" s="13">
        <f>VLOOKUP(D536,Pivot!$B$4:$F$2181,3,0)</f>
        <v>0</v>
      </c>
      <c r="V536" s="13">
        <f>VLOOKUP(D536,Pivot!$B$4:$F$2181,4,0)</f>
        <v>16</v>
      </c>
      <c r="W536" s="46">
        <f>IFERROR(VLOOKUP(D536,Pivot!$B$4:$H$2181,5,0),"")</f>
        <v>0.75</v>
      </c>
      <c r="X536" s="51">
        <f>IFERROR(VLOOKUP(D536,Pivot!$B$4:$H$2181,6,0),"")</f>
        <v>0</v>
      </c>
      <c r="Y536" s="46">
        <f>IFERROR(VLOOKUP(D536,Pivot!$B$4:$H$2181,7,0),"")</f>
        <v>0.75</v>
      </c>
    </row>
    <row r="537" spans="1:25" ht="15" customHeight="1" outlineLevel="1">
      <c r="A537" s="27"/>
      <c r="B537" s="27"/>
      <c r="C537" s="30" t="s">
        <v>5700</v>
      </c>
      <c r="D537" s="27"/>
      <c r="E537" s="26"/>
      <c r="F537" s="29"/>
      <c r="G537" s="29"/>
      <c r="H537" s="29"/>
      <c r="I537" s="29"/>
      <c r="J537" s="29"/>
      <c r="K537" s="29"/>
      <c r="L537" s="29"/>
      <c r="M537" s="29"/>
      <c r="N537" s="29"/>
      <c r="O537" s="29"/>
      <c r="P537" s="29"/>
      <c r="Q537" s="29"/>
      <c r="R537" s="29"/>
      <c r="S537" s="29"/>
      <c r="T537" s="43">
        <f>SUBTOTAL(9,T533:T536)</f>
        <v>304</v>
      </c>
      <c r="U537" s="43">
        <f>SUBTOTAL(9,U533:U536)</f>
        <v>0</v>
      </c>
      <c r="V537" s="43">
        <f>SUBTOTAL(9,V533:V536)</f>
        <v>370</v>
      </c>
      <c r="W537" s="47"/>
      <c r="X537" s="52"/>
      <c r="Y537" s="56">
        <f>(T537+U537)/V537</f>
        <v>0.82162162162162167</v>
      </c>
    </row>
    <row r="538" spans="1:25" ht="15" customHeight="1" outlineLevel="2">
      <c r="A538" s="10" t="str">
        <f>VLOOKUP(D538,'Current OBD'!$B$6:$K$2185,4,0)</f>
        <v>Island</v>
      </c>
      <c r="B538" s="10" t="str">
        <f>VLOOKUP(D538,'Current OBD'!$B$6:$K$2185,3,0)</f>
        <v>15-201</v>
      </c>
      <c r="C538" s="9" t="str">
        <f>VLOOKUP(D538,'Current OBD'!$B$6:$K$2185,2,0)</f>
        <v>Oak Harbor School District</v>
      </c>
      <c r="D538" s="24">
        <v>660768</v>
      </c>
      <c r="E538" s="9" t="str">
        <f>VLOOKUP(D538,'Current OBD'!$B$6:$K$2185,10,0)</f>
        <v>Broadview Elementary</v>
      </c>
      <c r="F538" s="11" t="str">
        <f>IF(VLOOKUP(D538,'Current OBD'!$B$6:$AK$2185,23,0)="Yes","PK"," ")</f>
        <v xml:space="preserve"> </v>
      </c>
      <c r="G538" s="11" t="str">
        <f>IF(VLOOKUP(D538,'Current OBD'!$B$6:$AK$2185,24,0)="Yes","K"," ")</f>
        <v>K</v>
      </c>
      <c r="H538" s="11">
        <f>IF(VLOOKUP(D538,'Current OBD'!$B$6:$AK$2185,25,0)="Yes",1," ")</f>
        <v>1</v>
      </c>
      <c r="I538" s="11" t="str">
        <f>IF(VLOOKUP(D538,'Current OBD'!$B$6:$AK$2185,26,0)="Yes","2"," ")</f>
        <v>2</v>
      </c>
      <c r="J538" s="11" t="str">
        <f>IF(VLOOKUP(D538,'Current OBD'!$B$6:$AK$2185,27,0)="Yes","3"," ")</f>
        <v>3</v>
      </c>
      <c r="K538" s="11" t="str">
        <f>IF(VLOOKUP(D538,'Current OBD'!$B$6:$AK$2185,28,0)="Yes","4"," ")</f>
        <v>4</v>
      </c>
      <c r="L538" s="11" t="str">
        <f>IF(VLOOKUP(D538,'Current OBD'!$B$6:$AK$2185,29,0)="Yes","5"," ")</f>
        <v xml:space="preserve"> </v>
      </c>
      <c r="M538" s="11" t="str">
        <f>IF(VLOOKUP(D538,'Current OBD'!$B$6:$AK$2185,30,0)="Yes","6"," ")</f>
        <v xml:space="preserve"> </v>
      </c>
      <c r="N538" s="11" t="str">
        <f>IF(VLOOKUP(D538,'Current OBD'!$B$6:$AK$2185,31,0)="Yes","7"," ")</f>
        <v xml:space="preserve"> </v>
      </c>
      <c r="O538" s="11" t="str">
        <f>IF(VLOOKUP(D538,'Current OBD'!$B$6:$AK$2185,32,0)="Yes","8"," ")</f>
        <v xml:space="preserve"> </v>
      </c>
      <c r="P538" s="11" t="str">
        <f>IF(VLOOKUP(D538,'Current OBD'!$B$6:$AK$2185,33,0)="Yes","9"," ")</f>
        <v xml:space="preserve"> </v>
      </c>
      <c r="Q538" s="11" t="str">
        <f>IF(VLOOKUP(D538,'Current OBD'!$B$6:$AK$2185,34,0)="Yes","10"," ")</f>
        <v xml:space="preserve"> </v>
      </c>
      <c r="R538" s="11" t="str">
        <f>IF(VLOOKUP(D538,'Current OBD'!$B$6:$AK$2185,35,0)="Yes","11"," ")</f>
        <v xml:space="preserve"> </v>
      </c>
      <c r="S538" s="11" t="str">
        <f>IF(VLOOKUP(D538,'Current OBD'!$B$6:$AK$2185,36,0)="Yes","12"," ")</f>
        <v xml:space="preserve"> </v>
      </c>
      <c r="T538" s="13">
        <f>VLOOKUP(D538,Pivot!$B$4:$F$2181,2,0)</f>
        <v>130</v>
      </c>
      <c r="U538" s="13">
        <f>VLOOKUP(D538,Pivot!$B$4:$F$2181,3,0)</f>
        <v>52</v>
      </c>
      <c r="V538" s="13">
        <f>VLOOKUP(D538,Pivot!$B$4:$F$2181,4,0)</f>
        <v>408</v>
      </c>
      <c r="W538" s="46">
        <f>IFERROR(VLOOKUP(D538,Pivot!$B$4:$H$2181,5,0),"")</f>
        <v>0.31859999999999999</v>
      </c>
      <c r="X538" s="51">
        <f>IFERROR(VLOOKUP(D538,Pivot!$B$4:$H$2181,6,0),"")</f>
        <v>0.1275</v>
      </c>
      <c r="Y538" s="46">
        <f>IFERROR(VLOOKUP(D538,Pivot!$B$4:$H$2181,7,0),"")</f>
        <v>0.4461</v>
      </c>
    </row>
    <row r="539" spans="1:25" ht="15" customHeight="1" outlineLevel="2">
      <c r="A539" s="10" t="str">
        <f>VLOOKUP(D539,'Current OBD'!$B$6:$K$2185,4,0)</f>
        <v>Island</v>
      </c>
      <c r="B539" s="10" t="str">
        <f>VLOOKUP(D539,'Current OBD'!$B$6:$K$2185,3,0)</f>
        <v>15-201</v>
      </c>
      <c r="C539" s="9" t="str">
        <f>VLOOKUP(D539,'Current OBD'!$B$6:$K$2185,2,0)</f>
        <v>Oak Harbor School District</v>
      </c>
      <c r="D539" s="24">
        <v>663386</v>
      </c>
      <c r="E539" s="9" t="str">
        <f>VLOOKUP(D539,'Current OBD'!$B$6:$K$2185,10,0)</f>
        <v>Clover Valley Site Home Connection</v>
      </c>
      <c r="F539" s="11" t="str">
        <f>IF(VLOOKUP(D539,'Current OBD'!$B$6:$AK$2185,23,0)="Yes","PK"," ")</f>
        <v>PK</v>
      </c>
      <c r="G539" s="11" t="str">
        <f>IF(VLOOKUP(D539,'Current OBD'!$B$6:$AK$2185,24,0)="Yes","K"," ")</f>
        <v>K</v>
      </c>
      <c r="H539" s="11">
        <f>IF(VLOOKUP(D539,'Current OBD'!$B$6:$AK$2185,25,0)="Yes",1," ")</f>
        <v>1</v>
      </c>
      <c r="I539" s="11" t="str">
        <f>IF(VLOOKUP(D539,'Current OBD'!$B$6:$AK$2185,26,0)="Yes","2"," ")</f>
        <v>2</v>
      </c>
      <c r="J539" s="11" t="str">
        <f>IF(VLOOKUP(D539,'Current OBD'!$B$6:$AK$2185,27,0)="Yes","3"," ")</f>
        <v>3</v>
      </c>
      <c r="K539" s="11" t="str">
        <f>IF(VLOOKUP(D539,'Current OBD'!$B$6:$AK$2185,28,0)="Yes","4"," ")</f>
        <v>4</v>
      </c>
      <c r="L539" s="11" t="str">
        <f>IF(VLOOKUP(D539,'Current OBD'!$B$6:$AK$2185,29,0)="Yes","5"," ")</f>
        <v>5</v>
      </c>
      <c r="M539" s="11" t="str">
        <f>IF(VLOOKUP(D539,'Current OBD'!$B$6:$AK$2185,30,0)="Yes","6"," ")</f>
        <v>6</v>
      </c>
      <c r="N539" s="11" t="str">
        <f>IF(VLOOKUP(D539,'Current OBD'!$B$6:$AK$2185,31,0)="Yes","7"," ")</f>
        <v>7</v>
      </c>
      <c r="O539" s="11" t="str">
        <f>IF(VLOOKUP(D539,'Current OBD'!$B$6:$AK$2185,32,0)="Yes","8"," ")</f>
        <v>8</v>
      </c>
      <c r="P539" s="11" t="str">
        <f>IF(VLOOKUP(D539,'Current OBD'!$B$6:$AK$2185,33,0)="Yes","9"," ")</f>
        <v>9</v>
      </c>
      <c r="Q539" s="11" t="str">
        <f>IF(VLOOKUP(D539,'Current OBD'!$B$6:$AK$2185,34,0)="Yes","10"," ")</f>
        <v>10</v>
      </c>
      <c r="R539" s="11" t="str">
        <f>IF(VLOOKUP(D539,'Current OBD'!$B$6:$AK$2185,35,0)="Yes","11"," ")</f>
        <v>11</v>
      </c>
      <c r="S539" s="11" t="str">
        <f>IF(VLOOKUP(D539,'Current OBD'!$B$6:$AK$2185,36,0)="Yes","12"," ")</f>
        <v>12</v>
      </c>
      <c r="T539" s="13">
        <f>VLOOKUP(D539,Pivot!$B$4:$F$2181,2,0)</f>
        <v>85</v>
      </c>
      <c r="U539" s="13">
        <f>VLOOKUP(D539,Pivot!$B$4:$F$2181,3,0)</f>
        <v>96</v>
      </c>
      <c r="V539" s="13">
        <f>VLOOKUP(D539,Pivot!$B$4:$F$2181,4,0)</f>
        <v>548</v>
      </c>
      <c r="W539" s="46">
        <f>IFERROR(VLOOKUP(D539,Pivot!$B$4:$H$2181,5,0),"")</f>
        <v>0.15509999999999999</v>
      </c>
      <c r="X539" s="51">
        <f>IFERROR(VLOOKUP(D539,Pivot!$B$4:$H$2181,6,0),"")</f>
        <v>0.17519999999999999</v>
      </c>
      <c r="Y539" s="46">
        <f>IFERROR(VLOOKUP(D539,Pivot!$B$4:$H$2181,7,0),"")</f>
        <v>0.33029999999999998</v>
      </c>
    </row>
    <row r="540" spans="1:25" ht="15" customHeight="1" outlineLevel="2">
      <c r="A540" s="10" t="str">
        <f>VLOOKUP(D540,'Current OBD'!$B$6:$K$2185,4,0)</f>
        <v>Island</v>
      </c>
      <c r="B540" s="10" t="str">
        <f>VLOOKUP(D540,'Current OBD'!$B$6:$K$2185,3,0)</f>
        <v>15-201</v>
      </c>
      <c r="C540" s="9" t="str">
        <f>VLOOKUP(D540,'Current OBD'!$B$6:$K$2185,2,0)</f>
        <v>Oak Harbor School District</v>
      </c>
      <c r="D540" s="24">
        <v>663385</v>
      </c>
      <c r="E540" s="9" t="str">
        <f>VLOOKUP(D540,'Current OBD'!$B$6:$K$2185,10,0)</f>
        <v>Crescent Harbor Elementary</v>
      </c>
      <c r="F540" s="11" t="str">
        <f>IF(VLOOKUP(D540,'Current OBD'!$B$6:$AK$2185,23,0)="Yes","PK"," ")</f>
        <v xml:space="preserve"> </v>
      </c>
      <c r="G540" s="11" t="str">
        <f>IF(VLOOKUP(D540,'Current OBD'!$B$6:$AK$2185,24,0)="Yes","K"," ")</f>
        <v>K</v>
      </c>
      <c r="H540" s="11">
        <f>IF(VLOOKUP(D540,'Current OBD'!$B$6:$AK$2185,25,0)="Yes",1," ")</f>
        <v>1</v>
      </c>
      <c r="I540" s="11" t="str">
        <f>IF(VLOOKUP(D540,'Current OBD'!$B$6:$AK$2185,26,0)="Yes","2"," ")</f>
        <v>2</v>
      </c>
      <c r="J540" s="11" t="str">
        <f>IF(VLOOKUP(D540,'Current OBD'!$B$6:$AK$2185,27,0)="Yes","3"," ")</f>
        <v>3</v>
      </c>
      <c r="K540" s="11" t="str">
        <f>IF(VLOOKUP(D540,'Current OBD'!$B$6:$AK$2185,28,0)="Yes","4"," ")</f>
        <v>4</v>
      </c>
      <c r="L540" s="11" t="str">
        <f>IF(VLOOKUP(D540,'Current OBD'!$B$6:$AK$2185,29,0)="Yes","5"," ")</f>
        <v xml:space="preserve"> </v>
      </c>
      <c r="M540" s="11" t="str">
        <f>IF(VLOOKUP(D540,'Current OBD'!$B$6:$AK$2185,30,0)="Yes","6"," ")</f>
        <v xml:space="preserve"> </v>
      </c>
      <c r="N540" s="11" t="str">
        <f>IF(VLOOKUP(D540,'Current OBD'!$B$6:$AK$2185,31,0)="Yes","7"," ")</f>
        <v xml:space="preserve"> </v>
      </c>
      <c r="O540" s="11" t="str">
        <f>IF(VLOOKUP(D540,'Current OBD'!$B$6:$AK$2185,32,0)="Yes","8"," ")</f>
        <v xml:space="preserve"> </v>
      </c>
      <c r="P540" s="11" t="str">
        <f>IF(VLOOKUP(D540,'Current OBD'!$B$6:$AK$2185,33,0)="Yes","9"," ")</f>
        <v xml:space="preserve"> </v>
      </c>
      <c r="Q540" s="11" t="str">
        <f>IF(VLOOKUP(D540,'Current OBD'!$B$6:$AK$2185,34,0)="Yes","10"," ")</f>
        <v xml:space="preserve"> </v>
      </c>
      <c r="R540" s="11" t="str">
        <f>IF(VLOOKUP(D540,'Current OBD'!$B$6:$AK$2185,35,0)="Yes","11"," ")</f>
        <v xml:space="preserve"> </v>
      </c>
      <c r="S540" s="11" t="str">
        <f>IF(VLOOKUP(D540,'Current OBD'!$B$6:$AK$2185,36,0)="Yes","12"," ")</f>
        <v xml:space="preserve"> </v>
      </c>
      <c r="T540" s="13">
        <f>VLOOKUP(D540,Pivot!$B$4:$F$2181,2,0)</f>
        <v>139</v>
      </c>
      <c r="U540" s="13">
        <f>VLOOKUP(D540,Pivot!$B$4:$F$2181,3,0)</f>
        <v>106</v>
      </c>
      <c r="V540" s="13">
        <f>VLOOKUP(D540,Pivot!$B$4:$F$2181,4,0)</f>
        <v>482</v>
      </c>
      <c r="W540" s="46">
        <f>IFERROR(VLOOKUP(D540,Pivot!$B$4:$H$2181,5,0),"")</f>
        <v>0.28839999999999999</v>
      </c>
      <c r="X540" s="51">
        <f>IFERROR(VLOOKUP(D540,Pivot!$B$4:$H$2181,6,0),"")</f>
        <v>0.21990000000000001</v>
      </c>
      <c r="Y540" s="46">
        <f>IFERROR(VLOOKUP(D540,Pivot!$B$4:$H$2181,7,0),"")</f>
        <v>0.50829999999999997</v>
      </c>
    </row>
    <row r="541" spans="1:25" ht="15" customHeight="1" outlineLevel="2">
      <c r="A541" s="10" t="str">
        <f>VLOOKUP(D541,'Current OBD'!$B$6:$K$2185,4,0)</f>
        <v>Island</v>
      </c>
      <c r="B541" s="10" t="str">
        <f>VLOOKUP(D541,'Current OBD'!$B$6:$K$2185,3,0)</f>
        <v>15-201</v>
      </c>
      <c r="C541" s="9" t="str">
        <f>VLOOKUP(D541,'Current OBD'!$B$6:$K$2185,2,0)</f>
        <v>Oak Harbor School District</v>
      </c>
      <c r="D541" s="24">
        <v>664034</v>
      </c>
      <c r="E541" s="9" t="str">
        <f>VLOOKUP(D541,'Current OBD'!$B$6:$K$2185,10,0)</f>
        <v>Hillcrest Elementary School</v>
      </c>
      <c r="F541" s="11" t="str">
        <f>IF(VLOOKUP(D541,'Current OBD'!$B$6:$AK$2185,23,0)="Yes","PK"," ")</f>
        <v xml:space="preserve"> </v>
      </c>
      <c r="G541" s="11" t="str">
        <f>IF(VLOOKUP(D541,'Current OBD'!$B$6:$AK$2185,24,0)="Yes","K"," ")</f>
        <v>K</v>
      </c>
      <c r="H541" s="11">
        <f>IF(VLOOKUP(D541,'Current OBD'!$B$6:$AK$2185,25,0)="Yes",1," ")</f>
        <v>1</v>
      </c>
      <c r="I541" s="11" t="str">
        <f>IF(VLOOKUP(D541,'Current OBD'!$B$6:$AK$2185,26,0)="Yes","2"," ")</f>
        <v>2</v>
      </c>
      <c r="J541" s="11" t="str">
        <f>IF(VLOOKUP(D541,'Current OBD'!$B$6:$AK$2185,27,0)="Yes","3"," ")</f>
        <v>3</v>
      </c>
      <c r="K541" s="11" t="str">
        <f>IF(VLOOKUP(D541,'Current OBD'!$B$6:$AK$2185,28,0)="Yes","4"," ")</f>
        <v>4</v>
      </c>
      <c r="L541" s="11" t="str">
        <f>IF(VLOOKUP(D541,'Current OBD'!$B$6:$AK$2185,29,0)="Yes","5"," ")</f>
        <v xml:space="preserve"> </v>
      </c>
      <c r="M541" s="11" t="str">
        <f>IF(VLOOKUP(D541,'Current OBD'!$B$6:$AK$2185,30,0)="Yes","6"," ")</f>
        <v xml:space="preserve"> </v>
      </c>
      <c r="N541" s="11" t="str">
        <f>IF(VLOOKUP(D541,'Current OBD'!$B$6:$AK$2185,31,0)="Yes","7"," ")</f>
        <v xml:space="preserve"> </v>
      </c>
      <c r="O541" s="11" t="str">
        <f>IF(VLOOKUP(D541,'Current OBD'!$B$6:$AK$2185,32,0)="Yes","8"," ")</f>
        <v xml:space="preserve"> </v>
      </c>
      <c r="P541" s="11" t="str">
        <f>IF(VLOOKUP(D541,'Current OBD'!$B$6:$AK$2185,33,0)="Yes","9"," ")</f>
        <v xml:space="preserve"> </v>
      </c>
      <c r="Q541" s="11" t="str">
        <f>IF(VLOOKUP(D541,'Current OBD'!$B$6:$AK$2185,34,0)="Yes","10"," ")</f>
        <v xml:space="preserve"> </v>
      </c>
      <c r="R541" s="11" t="str">
        <f>IF(VLOOKUP(D541,'Current OBD'!$B$6:$AK$2185,35,0)="Yes","11"," ")</f>
        <v xml:space="preserve"> </v>
      </c>
      <c r="S541" s="11" t="str">
        <f>IF(VLOOKUP(D541,'Current OBD'!$B$6:$AK$2185,36,0)="Yes","12"," ")</f>
        <v xml:space="preserve"> </v>
      </c>
      <c r="T541" s="13">
        <f>VLOOKUP(D541,Pivot!$B$4:$F$2181,2,0)</f>
        <v>101</v>
      </c>
      <c r="U541" s="13">
        <f>VLOOKUP(D541,Pivot!$B$4:$F$2181,3,0)</f>
        <v>34</v>
      </c>
      <c r="V541" s="13">
        <f>VLOOKUP(D541,Pivot!$B$4:$F$2181,4,0)</f>
        <v>500</v>
      </c>
      <c r="W541" s="46">
        <f>IFERROR(VLOOKUP(D541,Pivot!$B$4:$H$2181,5,0),"")</f>
        <v>0.20200000000000001</v>
      </c>
      <c r="X541" s="51">
        <f>IFERROR(VLOOKUP(D541,Pivot!$B$4:$H$2181,6,0),"")</f>
        <v>6.8000000000000005E-2</v>
      </c>
      <c r="Y541" s="46">
        <f>IFERROR(VLOOKUP(D541,Pivot!$B$4:$H$2181,7,0),"")</f>
        <v>0.27</v>
      </c>
    </row>
    <row r="542" spans="1:25" ht="15" customHeight="1" outlineLevel="2">
      <c r="A542" s="10" t="str">
        <f>VLOOKUP(D542,'Current OBD'!$B$6:$K$2185,4,0)</f>
        <v>Island</v>
      </c>
      <c r="B542" s="10" t="str">
        <f>VLOOKUP(D542,'Current OBD'!$B$6:$K$2185,3,0)</f>
        <v>15-201</v>
      </c>
      <c r="C542" s="9" t="str">
        <f>VLOOKUP(D542,'Current OBD'!$B$6:$K$2185,2,0)</f>
        <v>Oak Harbor School District</v>
      </c>
      <c r="D542" s="24">
        <v>660774</v>
      </c>
      <c r="E542" s="9" t="str">
        <f>VLOOKUP(D542,'Current OBD'!$B$6:$K$2185,10,0)</f>
        <v>North Whidbey Middle School</v>
      </c>
      <c r="F542" s="11" t="str">
        <f>IF(VLOOKUP(D542,'Current OBD'!$B$6:$AK$2185,23,0)="Yes","PK"," ")</f>
        <v xml:space="preserve"> </v>
      </c>
      <c r="G542" s="11" t="str">
        <f>IF(VLOOKUP(D542,'Current OBD'!$B$6:$AK$2185,24,0)="Yes","K"," ")</f>
        <v xml:space="preserve"> </v>
      </c>
      <c r="H542" s="11" t="str">
        <f>IF(VLOOKUP(D542,'Current OBD'!$B$6:$AK$2185,25,0)="Yes",1," ")</f>
        <v xml:space="preserve"> </v>
      </c>
      <c r="I542" s="11" t="str">
        <f>IF(VLOOKUP(D542,'Current OBD'!$B$6:$AK$2185,26,0)="Yes","2"," ")</f>
        <v xml:space="preserve"> </v>
      </c>
      <c r="J542" s="11" t="str">
        <f>IF(VLOOKUP(D542,'Current OBD'!$B$6:$AK$2185,27,0)="Yes","3"," ")</f>
        <v xml:space="preserve"> </v>
      </c>
      <c r="K542" s="11" t="str">
        <f>IF(VLOOKUP(D542,'Current OBD'!$B$6:$AK$2185,28,0)="Yes","4"," ")</f>
        <v xml:space="preserve"> </v>
      </c>
      <c r="L542" s="11" t="str">
        <f>IF(VLOOKUP(D542,'Current OBD'!$B$6:$AK$2185,29,0)="Yes","5"," ")</f>
        <v xml:space="preserve"> </v>
      </c>
      <c r="M542" s="11" t="str">
        <f>IF(VLOOKUP(D542,'Current OBD'!$B$6:$AK$2185,30,0)="Yes","6"," ")</f>
        <v xml:space="preserve"> </v>
      </c>
      <c r="N542" s="11" t="str">
        <f>IF(VLOOKUP(D542,'Current OBD'!$B$6:$AK$2185,31,0)="Yes","7"," ")</f>
        <v>7</v>
      </c>
      <c r="O542" s="11" t="str">
        <f>IF(VLOOKUP(D542,'Current OBD'!$B$6:$AK$2185,32,0)="Yes","8"," ")</f>
        <v>8</v>
      </c>
      <c r="P542" s="11" t="str">
        <f>IF(VLOOKUP(D542,'Current OBD'!$B$6:$AK$2185,33,0)="Yes","9"," ")</f>
        <v xml:space="preserve"> </v>
      </c>
      <c r="Q542" s="11" t="str">
        <f>IF(VLOOKUP(D542,'Current OBD'!$B$6:$AK$2185,34,0)="Yes","10"," ")</f>
        <v xml:space="preserve"> </v>
      </c>
      <c r="R542" s="11" t="str">
        <f>IF(VLOOKUP(D542,'Current OBD'!$B$6:$AK$2185,35,0)="Yes","11"," ")</f>
        <v xml:space="preserve"> </v>
      </c>
      <c r="S542" s="11" t="str">
        <f>IF(VLOOKUP(D542,'Current OBD'!$B$6:$AK$2185,36,0)="Yes","12"," ")</f>
        <v xml:space="preserve"> </v>
      </c>
      <c r="T542" s="13">
        <f>VLOOKUP(D542,Pivot!$B$4:$F$2181,2,0)</f>
        <v>201</v>
      </c>
      <c r="U542" s="13">
        <f>VLOOKUP(D542,Pivot!$B$4:$F$2181,3,0)</f>
        <v>122</v>
      </c>
      <c r="V542" s="13">
        <f>VLOOKUP(D542,Pivot!$B$4:$F$2181,4,0)</f>
        <v>776</v>
      </c>
      <c r="W542" s="46">
        <f>IFERROR(VLOOKUP(D542,Pivot!$B$4:$H$2181,5,0),"")</f>
        <v>0.25900000000000001</v>
      </c>
      <c r="X542" s="51">
        <f>IFERROR(VLOOKUP(D542,Pivot!$B$4:$H$2181,6,0),"")</f>
        <v>0.15720000000000001</v>
      </c>
      <c r="Y542" s="46">
        <f>IFERROR(VLOOKUP(D542,Pivot!$B$4:$H$2181,7,0),"")</f>
        <v>0.41620000000000001</v>
      </c>
    </row>
    <row r="543" spans="1:25" ht="15" customHeight="1" outlineLevel="2">
      <c r="A543" s="10" t="str">
        <f>VLOOKUP(D543,'Current OBD'!$B$6:$K$2185,4,0)</f>
        <v>Island</v>
      </c>
      <c r="B543" s="10" t="str">
        <f>VLOOKUP(D543,'Current OBD'!$B$6:$K$2185,3,0)</f>
        <v>15-201</v>
      </c>
      <c r="C543" s="9" t="str">
        <f>VLOOKUP(D543,'Current OBD'!$B$6:$K$2185,2,0)</f>
        <v>Oak Harbor School District</v>
      </c>
      <c r="D543" s="24">
        <v>660772</v>
      </c>
      <c r="E543" s="9" t="str">
        <f>VLOOKUP(D543,'Current OBD'!$B$6:$K$2185,10,0)</f>
        <v>Oak Harbor Elementary</v>
      </c>
      <c r="F543" s="11" t="str">
        <f>IF(VLOOKUP(D543,'Current OBD'!$B$6:$AK$2185,23,0)="Yes","PK"," ")</f>
        <v xml:space="preserve"> </v>
      </c>
      <c r="G543" s="11" t="str">
        <f>IF(VLOOKUP(D543,'Current OBD'!$B$6:$AK$2185,24,0)="Yes","K"," ")</f>
        <v>K</v>
      </c>
      <c r="H543" s="11">
        <f>IF(VLOOKUP(D543,'Current OBD'!$B$6:$AK$2185,25,0)="Yes",1," ")</f>
        <v>1</v>
      </c>
      <c r="I543" s="11" t="str">
        <f>IF(VLOOKUP(D543,'Current OBD'!$B$6:$AK$2185,26,0)="Yes","2"," ")</f>
        <v>2</v>
      </c>
      <c r="J543" s="11" t="str">
        <f>IF(VLOOKUP(D543,'Current OBD'!$B$6:$AK$2185,27,0)="Yes","3"," ")</f>
        <v>3</v>
      </c>
      <c r="K543" s="11" t="str">
        <f>IF(VLOOKUP(D543,'Current OBD'!$B$6:$AK$2185,28,0)="Yes","4"," ")</f>
        <v>4</v>
      </c>
      <c r="L543" s="11" t="str">
        <f>IF(VLOOKUP(D543,'Current OBD'!$B$6:$AK$2185,29,0)="Yes","5"," ")</f>
        <v xml:space="preserve"> </v>
      </c>
      <c r="M543" s="11" t="str">
        <f>IF(VLOOKUP(D543,'Current OBD'!$B$6:$AK$2185,30,0)="Yes","6"," ")</f>
        <v xml:space="preserve"> </v>
      </c>
      <c r="N543" s="11" t="str">
        <f>IF(VLOOKUP(D543,'Current OBD'!$B$6:$AK$2185,31,0)="Yes","7"," ")</f>
        <v xml:space="preserve"> </v>
      </c>
      <c r="O543" s="11" t="str">
        <f>IF(VLOOKUP(D543,'Current OBD'!$B$6:$AK$2185,32,0)="Yes","8"," ")</f>
        <v xml:space="preserve"> </v>
      </c>
      <c r="P543" s="11" t="str">
        <f>IF(VLOOKUP(D543,'Current OBD'!$B$6:$AK$2185,33,0)="Yes","9"," ")</f>
        <v xml:space="preserve"> </v>
      </c>
      <c r="Q543" s="11" t="str">
        <f>IF(VLOOKUP(D543,'Current OBD'!$B$6:$AK$2185,34,0)="Yes","10"," ")</f>
        <v xml:space="preserve"> </v>
      </c>
      <c r="R543" s="11" t="str">
        <f>IF(VLOOKUP(D543,'Current OBD'!$B$6:$AK$2185,35,0)="Yes","11"," ")</f>
        <v xml:space="preserve"> </v>
      </c>
      <c r="S543" s="11" t="str">
        <f>IF(VLOOKUP(D543,'Current OBD'!$B$6:$AK$2185,36,0)="Yes","12"," ")</f>
        <v xml:space="preserve"> </v>
      </c>
      <c r="T543" s="13">
        <f>VLOOKUP(D543,Pivot!$B$4:$F$2181,2,0)</f>
        <v>113</v>
      </c>
      <c r="U543" s="13">
        <f>VLOOKUP(D543,Pivot!$B$4:$F$2181,3,0)</f>
        <v>48</v>
      </c>
      <c r="V543" s="13">
        <f>VLOOKUP(D543,Pivot!$B$4:$F$2181,4,0)</f>
        <v>397</v>
      </c>
      <c r="W543" s="46">
        <f>IFERROR(VLOOKUP(D543,Pivot!$B$4:$H$2181,5,0),"")</f>
        <v>0.28460000000000002</v>
      </c>
      <c r="X543" s="51">
        <f>IFERROR(VLOOKUP(D543,Pivot!$B$4:$H$2181,6,0),"")</f>
        <v>0.12089999999999999</v>
      </c>
      <c r="Y543" s="46">
        <f>IFERROR(VLOOKUP(D543,Pivot!$B$4:$H$2181,7,0),"")</f>
        <v>0.40550000000000003</v>
      </c>
    </row>
    <row r="544" spans="1:25" ht="15" customHeight="1" outlineLevel="2">
      <c r="A544" s="10" t="str">
        <f>VLOOKUP(D544,'Current OBD'!$B$6:$K$2185,4,0)</f>
        <v>Island</v>
      </c>
      <c r="B544" s="10" t="str">
        <f>VLOOKUP(D544,'Current OBD'!$B$6:$K$2185,3,0)</f>
        <v>15-201</v>
      </c>
      <c r="C544" s="9" t="str">
        <f>VLOOKUP(D544,'Current OBD'!$B$6:$K$2185,2,0)</f>
        <v>Oak Harbor School District</v>
      </c>
      <c r="D544" s="24">
        <v>660777</v>
      </c>
      <c r="E544" s="9" t="str">
        <f>VLOOKUP(D544,'Current OBD'!$B$6:$K$2185,10,0)</f>
        <v>Oak Harbor High School</v>
      </c>
      <c r="F544" s="11" t="str">
        <f>IF(VLOOKUP(D544,'Current OBD'!$B$6:$AK$2185,23,0)="Yes","PK"," ")</f>
        <v xml:space="preserve"> </v>
      </c>
      <c r="G544" s="11" t="str">
        <f>IF(VLOOKUP(D544,'Current OBD'!$B$6:$AK$2185,24,0)="Yes","K"," ")</f>
        <v xml:space="preserve"> </v>
      </c>
      <c r="H544" s="11" t="str">
        <f>IF(VLOOKUP(D544,'Current OBD'!$B$6:$AK$2185,25,0)="Yes",1," ")</f>
        <v xml:space="preserve"> </v>
      </c>
      <c r="I544" s="11" t="str">
        <f>IF(VLOOKUP(D544,'Current OBD'!$B$6:$AK$2185,26,0)="Yes","2"," ")</f>
        <v xml:space="preserve"> </v>
      </c>
      <c r="J544" s="11" t="str">
        <f>IF(VLOOKUP(D544,'Current OBD'!$B$6:$AK$2185,27,0)="Yes","3"," ")</f>
        <v xml:space="preserve"> </v>
      </c>
      <c r="K544" s="11" t="str">
        <f>IF(VLOOKUP(D544,'Current OBD'!$B$6:$AK$2185,28,0)="Yes","4"," ")</f>
        <v xml:space="preserve"> </v>
      </c>
      <c r="L544" s="11" t="str">
        <f>IF(VLOOKUP(D544,'Current OBD'!$B$6:$AK$2185,29,0)="Yes","5"," ")</f>
        <v xml:space="preserve"> </v>
      </c>
      <c r="M544" s="11" t="str">
        <f>IF(VLOOKUP(D544,'Current OBD'!$B$6:$AK$2185,30,0)="Yes","6"," ")</f>
        <v xml:space="preserve"> </v>
      </c>
      <c r="N544" s="11" t="str">
        <f>IF(VLOOKUP(D544,'Current OBD'!$B$6:$AK$2185,31,0)="Yes","7"," ")</f>
        <v xml:space="preserve"> </v>
      </c>
      <c r="O544" s="11" t="str">
        <f>IF(VLOOKUP(D544,'Current OBD'!$B$6:$AK$2185,32,0)="Yes","8"," ")</f>
        <v xml:space="preserve"> </v>
      </c>
      <c r="P544" s="11" t="str">
        <f>IF(VLOOKUP(D544,'Current OBD'!$B$6:$AK$2185,33,0)="Yes","9"," ")</f>
        <v>9</v>
      </c>
      <c r="Q544" s="11" t="str">
        <f>IF(VLOOKUP(D544,'Current OBD'!$B$6:$AK$2185,34,0)="Yes","10"," ")</f>
        <v>10</v>
      </c>
      <c r="R544" s="11" t="str">
        <f>IF(VLOOKUP(D544,'Current OBD'!$B$6:$AK$2185,35,0)="Yes","11"," ")</f>
        <v>11</v>
      </c>
      <c r="S544" s="11" t="str">
        <f>IF(VLOOKUP(D544,'Current OBD'!$B$6:$AK$2185,36,0)="Yes","12"," ")</f>
        <v>12</v>
      </c>
      <c r="T544" s="13">
        <f>VLOOKUP(D544,Pivot!$B$4:$F$2181,2,0)</f>
        <v>383</v>
      </c>
      <c r="U544" s="13">
        <f>VLOOKUP(D544,Pivot!$B$4:$F$2181,3,0)</f>
        <v>148</v>
      </c>
      <c r="V544" s="13">
        <f>VLOOKUP(D544,Pivot!$B$4:$F$2181,4,0)</f>
        <v>1599</v>
      </c>
      <c r="W544" s="46">
        <f>IFERROR(VLOOKUP(D544,Pivot!$B$4:$H$2181,5,0),"")</f>
        <v>0.23949999999999999</v>
      </c>
      <c r="X544" s="51">
        <f>IFERROR(VLOOKUP(D544,Pivot!$B$4:$H$2181,6,0),"")</f>
        <v>9.2600000000000002E-2</v>
      </c>
      <c r="Y544" s="46">
        <f>IFERROR(VLOOKUP(D544,Pivot!$B$4:$H$2181,7,0),"")</f>
        <v>0.33210000000000001</v>
      </c>
    </row>
    <row r="545" spans="1:25" ht="15" customHeight="1" outlineLevel="2">
      <c r="A545" s="10" t="str">
        <f>VLOOKUP(D545,'Current OBD'!$B$6:$K$2185,4,0)</f>
        <v>Island</v>
      </c>
      <c r="B545" s="10" t="str">
        <f>VLOOKUP(D545,'Current OBD'!$B$6:$K$2185,3,0)</f>
        <v>15-201</v>
      </c>
      <c r="C545" s="9" t="str">
        <f>VLOOKUP(D545,'Current OBD'!$B$6:$K$2185,2,0)</f>
        <v>Oak Harbor School District</v>
      </c>
      <c r="D545" s="24">
        <v>684948</v>
      </c>
      <c r="E545" s="9" t="str">
        <f>VLOOKUP(D545,'Current OBD'!$B$6:$K$2185,10,0)</f>
        <v>Oak Harbor Intermediate</v>
      </c>
      <c r="F545" s="11" t="str">
        <f>IF(VLOOKUP(D545,'Current OBD'!$B$6:$AK$2185,23,0)="Yes","PK"," ")</f>
        <v xml:space="preserve"> </v>
      </c>
      <c r="G545" s="11" t="str">
        <f>IF(VLOOKUP(D545,'Current OBD'!$B$6:$AK$2185,24,0)="Yes","K"," ")</f>
        <v xml:space="preserve"> </v>
      </c>
      <c r="H545" s="11" t="str">
        <f>IF(VLOOKUP(D545,'Current OBD'!$B$6:$AK$2185,25,0)="Yes",1," ")</f>
        <v xml:space="preserve"> </v>
      </c>
      <c r="I545" s="11" t="str">
        <f>IF(VLOOKUP(D545,'Current OBD'!$B$6:$AK$2185,26,0)="Yes","2"," ")</f>
        <v xml:space="preserve"> </v>
      </c>
      <c r="J545" s="11" t="str">
        <f>IF(VLOOKUP(D545,'Current OBD'!$B$6:$AK$2185,27,0)="Yes","3"," ")</f>
        <v xml:space="preserve"> </v>
      </c>
      <c r="K545" s="11" t="str">
        <f>IF(VLOOKUP(D545,'Current OBD'!$B$6:$AK$2185,28,0)="Yes","4"," ")</f>
        <v xml:space="preserve"> </v>
      </c>
      <c r="L545" s="11" t="str">
        <f>IF(VLOOKUP(D545,'Current OBD'!$B$6:$AK$2185,29,0)="Yes","5"," ")</f>
        <v>5</v>
      </c>
      <c r="M545" s="11" t="str">
        <f>IF(VLOOKUP(D545,'Current OBD'!$B$6:$AK$2185,30,0)="Yes","6"," ")</f>
        <v>6</v>
      </c>
      <c r="N545" s="11" t="str">
        <f>IF(VLOOKUP(D545,'Current OBD'!$B$6:$AK$2185,31,0)="Yes","7"," ")</f>
        <v xml:space="preserve"> </v>
      </c>
      <c r="O545" s="11" t="str">
        <f>IF(VLOOKUP(D545,'Current OBD'!$B$6:$AK$2185,32,0)="Yes","8"," ")</f>
        <v xml:space="preserve"> </v>
      </c>
      <c r="P545" s="11" t="str">
        <f>IF(VLOOKUP(D545,'Current OBD'!$B$6:$AK$2185,33,0)="Yes","9"," ")</f>
        <v xml:space="preserve"> </v>
      </c>
      <c r="Q545" s="11" t="str">
        <f>IF(VLOOKUP(D545,'Current OBD'!$B$6:$AK$2185,34,0)="Yes","10"," ")</f>
        <v xml:space="preserve"> </v>
      </c>
      <c r="R545" s="11" t="str">
        <f>IF(VLOOKUP(D545,'Current OBD'!$B$6:$AK$2185,35,0)="Yes","11"," ")</f>
        <v xml:space="preserve"> </v>
      </c>
      <c r="S545" s="11" t="str">
        <f>IF(VLOOKUP(D545,'Current OBD'!$B$6:$AK$2185,36,0)="Yes","12"," ")</f>
        <v xml:space="preserve"> </v>
      </c>
      <c r="T545" s="13">
        <f>VLOOKUP(D545,Pivot!$B$4:$F$2181,2,0)</f>
        <v>243</v>
      </c>
      <c r="U545" s="13">
        <f>VLOOKUP(D545,Pivot!$B$4:$F$2181,3,0)</f>
        <v>125</v>
      </c>
      <c r="V545" s="13">
        <f>VLOOKUP(D545,Pivot!$B$4:$F$2181,4,0)</f>
        <v>831</v>
      </c>
      <c r="W545" s="46">
        <f>IFERROR(VLOOKUP(D545,Pivot!$B$4:$H$2181,5,0),"")</f>
        <v>0.29239999999999999</v>
      </c>
      <c r="X545" s="51">
        <f>IFERROR(VLOOKUP(D545,Pivot!$B$4:$H$2181,6,0),"")</f>
        <v>0.15040000000000001</v>
      </c>
      <c r="Y545" s="46">
        <f>IFERROR(VLOOKUP(D545,Pivot!$B$4:$H$2181,7,0),"")</f>
        <v>0.44280000000000003</v>
      </c>
    </row>
    <row r="546" spans="1:25" ht="15" customHeight="1" outlineLevel="2">
      <c r="A546" s="10" t="str">
        <f>VLOOKUP(D546,'Current OBD'!$B$6:$K$2185,4,0)</f>
        <v>Island</v>
      </c>
      <c r="B546" s="10" t="str">
        <f>VLOOKUP(D546,'Current OBD'!$B$6:$K$2185,3,0)</f>
        <v>15-201</v>
      </c>
      <c r="C546" s="9" t="str">
        <f>VLOOKUP(D546,'Current OBD'!$B$6:$K$2185,2,0)</f>
        <v>Oak Harbor School District</v>
      </c>
      <c r="D546" s="24">
        <v>663384</v>
      </c>
      <c r="E546" s="9" t="str">
        <f>VLOOKUP(D546,'Current OBD'!$B$6:$K$2185,10,0)</f>
        <v>Olympic View Elementary</v>
      </c>
      <c r="F546" s="11" t="str">
        <f>IF(VLOOKUP(D546,'Current OBD'!$B$6:$AK$2185,23,0)="Yes","PK"," ")</f>
        <v xml:space="preserve"> </v>
      </c>
      <c r="G546" s="11" t="str">
        <f>IF(VLOOKUP(D546,'Current OBD'!$B$6:$AK$2185,24,0)="Yes","K"," ")</f>
        <v>K</v>
      </c>
      <c r="H546" s="11">
        <f>IF(VLOOKUP(D546,'Current OBD'!$B$6:$AK$2185,25,0)="Yes",1," ")</f>
        <v>1</v>
      </c>
      <c r="I546" s="11" t="str">
        <f>IF(VLOOKUP(D546,'Current OBD'!$B$6:$AK$2185,26,0)="Yes","2"," ")</f>
        <v>2</v>
      </c>
      <c r="J546" s="11" t="str">
        <f>IF(VLOOKUP(D546,'Current OBD'!$B$6:$AK$2185,27,0)="Yes","3"," ")</f>
        <v>3</v>
      </c>
      <c r="K546" s="11" t="str">
        <f>IF(VLOOKUP(D546,'Current OBD'!$B$6:$AK$2185,28,0)="Yes","4"," ")</f>
        <v>4</v>
      </c>
      <c r="L546" s="11" t="str">
        <f>IF(VLOOKUP(D546,'Current OBD'!$B$6:$AK$2185,29,0)="Yes","5"," ")</f>
        <v xml:space="preserve"> </v>
      </c>
      <c r="M546" s="11" t="str">
        <f>IF(VLOOKUP(D546,'Current OBD'!$B$6:$AK$2185,30,0)="Yes","6"," ")</f>
        <v xml:space="preserve"> </v>
      </c>
      <c r="N546" s="11" t="str">
        <f>IF(VLOOKUP(D546,'Current OBD'!$B$6:$AK$2185,31,0)="Yes","7"," ")</f>
        <v xml:space="preserve"> </v>
      </c>
      <c r="O546" s="11" t="str">
        <f>IF(VLOOKUP(D546,'Current OBD'!$B$6:$AK$2185,32,0)="Yes","8"," ")</f>
        <v xml:space="preserve"> </v>
      </c>
      <c r="P546" s="11" t="str">
        <f>IF(VLOOKUP(D546,'Current OBD'!$B$6:$AK$2185,33,0)="Yes","9"," ")</f>
        <v xml:space="preserve"> </v>
      </c>
      <c r="Q546" s="11" t="str">
        <f>IF(VLOOKUP(D546,'Current OBD'!$B$6:$AK$2185,34,0)="Yes","10"," ")</f>
        <v xml:space="preserve"> </v>
      </c>
      <c r="R546" s="11" t="str">
        <f>IF(VLOOKUP(D546,'Current OBD'!$B$6:$AK$2185,35,0)="Yes","11"," ")</f>
        <v xml:space="preserve"> </v>
      </c>
      <c r="S546" s="11" t="str">
        <f>IF(VLOOKUP(D546,'Current OBD'!$B$6:$AK$2185,36,0)="Yes","12"," ")</f>
        <v xml:space="preserve"> </v>
      </c>
      <c r="T546" s="13">
        <f>VLOOKUP(D546,Pivot!$B$4:$F$2181,2,0)</f>
        <v>149</v>
      </c>
      <c r="U546" s="13">
        <f>VLOOKUP(D546,Pivot!$B$4:$F$2181,3,0)</f>
        <v>105</v>
      </c>
      <c r="V546" s="13">
        <f>VLOOKUP(D546,Pivot!$B$4:$F$2181,4,0)</f>
        <v>448</v>
      </c>
      <c r="W546" s="46">
        <f>IFERROR(VLOOKUP(D546,Pivot!$B$4:$H$2181,5,0),"")</f>
        <v>0.33260000000000001</v>
      </c>
      <c r="X546" s="51">
        <f>IFERROR(VLOOKUP(D546,Pivot!$B$4:$H$2181,6,0),"")</f>
        <v>0.2344</v>
      </c>
      <c r="Y546" s="46">
        <f>IFERROR(VLOOKUP(D546,Pivot!$B$4:$H$2181,7,0),"")</f>
        <v>0.56699999999999995</v>
      </c>
    </row>
    <row r="547" spans="1:25" ht="15" customHeight="1" outlineLevel="1">
      <c r="A547" s="27"/>
      <c r="B547" s="27"/>
      <c r="C547" s="30" t="s">
        <v>5701</v>
      </c>
      <c r="D547" s="27"/>
      <c r="E547" s="26"/>
      <c r="F547" s="29"/>
      <c r="G547" s="29"/>
      <c r="H547" s="29"/>
      <c r="I547" s="29"/>
      <c r="J547" s="29"/>
      <c r="K547" s="29"/>
      <c r="L547" s="29"/>
      <c r="M547" s="29"/>
      <c r="N547" s="29"/>
      <c r="O547" s="29"/>
      <c r="P547" s="29"/>
      <c r="Q547" s="29"/>
      <c r="R547" s="29"/>
      <c r="S547" s="29"/>
      <c r="T547" s="43">
        <f>SUBTOTAL(9,T538:T546)</f>
        <v>1544</v>
      </c>
      <c r="U547" s="43">
        <f>SUBTOTAL(9,U538:U546)</f>
        <v>836</v>
      </c>
      <c r="V547" s="43">
        <f>SUBTOTAL(9,V538:V546)</f>
        <v>5989</v>
      </c>
      <c r="W547" s="47"/>
      <c r="X547" s="52"/>
      <c r="Y547" s="56">
        <f>(T547+U547)/V547</f>
        <v>0.39739522457839371</v>
      </c>
    </row>
    <row r="548" spans="1:25" ht="15" customHeight="1" outlineLevel="2">
      <c r="A548" s="10" t="str">
        <f>VLOOKUP(D548,'Current OBD'!$B$6:$K$2185,4,0)</f>
        <v>Island</v>
      </c>
      <c r="B548" s="10" t="str">
        <f>VLOOKUP(D548,'Current OBD'!$B$6:$K$2185,3,0)</f>
        <v>15-204</v>
      </c>
      <c r="C548" s="9" t="str">
        <f>VLOOKUP(D548,'Current OBD'!$B$6:$K$2185,2,0)</f>
        <v>Coupeville School District</v>
      </c>
      <c r="D548" s="24">
        <v>661373</v>
      </c>
      <c r="E548" s="9" t="str">
        <f>VLOOKUP(D548,'Current OBD'!$B$6:$K$2185,10,0)</f>
        <v>Coupeville Elementary School</v>
      </c>
      <c r="F548" s="11" t="str">
        <f>IF(VLOOKUP(D548,'Current OBD'!$B$6:$AK$2185,23,0)="Yes","PK"," ")</f>
        <v>PK</v>
      </c>
      <c r="G548" s="11" t="str">
        <f>IF(VLOOKUP(D548,'Current OBD'!$B$6:$AK$2185,24,0)="Yes","K"," ")</f>
        <v>K</v>
      </c>
      <c r="H548" s="11">
        <f>IF(VLOOKUP(D548,'Current OBD'!$B$6:$AK$2185,25,0)="Yes",1," ")</f>
        <v>1</v>
      </c>
      <c r="I548" s="11" t="str">
        <f>IF(VLOOKUP(D548,'Current OBD'!$B$6:$AK$2185,26,0)="Yes","2"," ")</f>
        <v>2</v>
      </c>
      <c r="J548" s="11" t="str">
        <f>IF(VLOOKUP(D548,'Current OBD'!$B$6:$AK$2185,27,0)="Yes","3"," ")</f>
        <v>3</v>
      </c>
      <c r="K548" s="11" t="str">
        <f>IF(VLOOKUP(D548,'Current OBD'!$B$6:$AK$2185,28,0)="Yes","4"," ")</f>
        <v>4</v>
      </c>
      <c r="L548" s="11" t="str">
        <f>IF(VLOOKUP(D548,'Current OBD'!$B$6:$AK$2185,29,0)="Yes","5"," ")</f>
        <v>5</v>
      </c>
      <c r="M548" s="11" t="str">
        <f>IF(VLOOKUP(D548,'Current OBD'!$B$6:$AK$2185,30,0)="Yes","6"," ")</f>
        <v xml:space="preserve"> </v>
      </c>
      <c r="N548" s="11" t="str">
        <f>IF(VLOOKUP(D548,'Current OBD'!$B$6:$AK$2185,31,0)="Yes","7"," ")</f>
        <v xml:space="preserve"> </v>
      </c>
      <c r="O548" s="11" t="str">
        <f>IF(VLOOKUP(D548,'Current OBD'!$B$6:$AK$2185,32,0)="Yes","8"," ")</f>
        <v xml:space="preserve"> </v>
      </c>
      <c r="P548" s="11" t="str">
        <f>IF(VLOOKUP(D548,'Current OBD'!$B$6:$AK$2185,33,0)="Yes","9"," ")</f>
        <v xml:space="preserve"> </v>
      </c>
      <c r="Q548" s="11" t="str">
        <f>IF(VLOOKUP(D548,'Current OBD'!$B$6:$AK$2185,34,0)="Yes","10"," ")</f>
        <v xml:space="preserve"> </v>
      </c>
      <c r="R548" s="11" t="str">
        <f>IF(VLOOKUP(D548,'Current OBD'!$B$6:$AK$2185,35,0)="Yes","11"," ")</f>
        <v xml:space="preserve"> </v>
      </c>
      <c r="S548" s="11" t="str">
        <f>IF(VLOOKUP(D548,'Current OBD'!$B$6:$AK$2185,36,0)="Yes","12"," ")</f>
        <v xml:space="preserve"> </v>
      </c>
      <c r="T548" s="13">
        <f>VLOOKUP(D548,Pivot!$B$4:$F$2181,2,0)</f>
        <v>171</v>
      </c>
      <c r="U548" s="13">
        <f>VLOOKUP(D548,Pivot!$B$4:$F$2181,3,0)</f>
        <v>37</v>
      </c>
      <c r="V548" s="13">
        <f>VLOOKUP(D548,Pivot!$B$4:$F$2181,4,0)</f>
        <v>481</v>
      </c>
      <c r="W548" s="46">
        <f>IFERROR(VLOOKUP(D548,Pivot!$B$4:$H$2181,5,0),"")</f>
        <v>0.35549999999999998</v>
      </c>
      <c r="X548" s="51">
        <f>IFERROR(VLOOKUP(D548,Pivot!$B$4:$H$2181,6,0),"")</f>
        <v>7.6899999999999996E-2</v>
      </c>
      <c r="Y548" s="46">
        <f>IFERROR(VLOOKUP(D548,Pivot!$B$4:$H$2181,7,0),"")</f>
        <v>0.43240000000000001</v>
      </c>
    </row>
    <row r="549" spans="1:25" ht="15" customHeight="1" outlineLevel="2">
      <c r="A549" s="10" t="str">
        <f>VLOOKUP(D549,'Current OBD'!$B$6:$K$2185,4,0)</f>
        <v>Island</v>
      </c>
      <c r="B549" s="10" t="str">
        <f>VLOOKUP(D549,'Current OBD'!$B$6:$K$2185,3,0)</f>
        <v>15-204</v>
      </c>
      <c r="C549" s="9" t="str">
        <f>VLOOKUP(D549,'Current OBD'!$B$6:$K$2185,2,0)</f>
        <v>Coupeville School District</v>
      </c>
      <c r="D549" s="24">
        <v>661374</v>
      </c>
      <c r="E549" s="9" t="str">
        <f>VLOOKUP(D549,'Current OBD'!$B$6:$K$2185,10,0)</f>
        <v>Coupeville High School</v>
      </c>
      <c r="F549" s="11" t="str">
        <f>IF(VLOOKUP(D549,'Current OBD'!$B$6:$AK$2185,23,0)="Yes","PK"," ")</f>
        <v xml:space="preserve"> </v>
      </c>
      <c r="G549" s="11" t="str">
        <f>IF(VLOOKUP(D549,'Current OBD'!$B$6:$AK$2185,24,0)="Yes","K"," ")</f>
        <v xml:space="preserve"> </v>
      </c>
      <c r="H549" s="11" t="str">
        <f>IF(VLOOKUP(D549,'Current OBD'!$B$6:$AK$2185,25,0)="Yes",1," ")</f>
        <v xml:space="preserve"> </v>
      </c>
      <c r="I549" s="11" t="str">
        <f>IF(VLOOKUP(D549,'Current OBD'!$B$6:$AK$2185,26,0)="Yes","2"," ")</f>
        <v xml:space="preserve"> </v>
      </c>
      <c r="J549" s="11" t="str">
        <f>IF(VLOOKUP(D549,'Current OBD'!$B$6:$AK$2185,27,0)="Yes","3"," ")</f>
        <v xml:space="preserve"> </v>
      </c>
      <c r="K549" s="11" t="str">
        <f>IF(VLOOKUP(D549,'Current OBD'!$B$6:$AK$2185,28,0)="Yes","4"," ")</f>
        <v xml:space="preserve"> </v>
      </c>
      <c r="L549" s="11" t="str">
        <f>IF(VLOOKUP(D549,'Current OBD'!$B$6:$AK$2185,29,0)="Yes","5"," ")</f>
        <v xml:space="preserve"> </v>
      </c>
      <c r="M549" s="11" t="str">
        <f>IF(VLOOKUP(D549,'Current OBD'!$B$6:$AK$2185,30,0)="Yes","6"," ")</f>
        <v xml:space="preserve"> </v>
      </c>
      <c r="N549" s="11" t="str">
        <f>IF(VLOOKUP(D549,'Current OBD'!$B$6:$AK$2185,31,0)="Yes","7"," ")</f>
        <v xml:space="preserve"> </v>
      </c>
      <c r="O549" s="11" t="str">
        <f>IF(VLOOKUP(D549,'Current OBD'!$B$6:$AK$2185,32,0)="Yes","8"," ")</f>
        <v xml:space="preserve"> </v>
      </c>
      <c r="P549" s="11" t="str">
        <f>IF(VLOOKUP(D549,'Current OBD'!$B$6:$AK$2185,33,0)="Yes","9"," ")</f>
        <v>9</v>
      </c>
      <c r="Q549" s="11" t="str">
        <f>IF(VLOOKUP(D549,'Current OBD'!$B$6:$AK$2185,34,0)="Yes","10"," ")</f>
        <v>10</v>
      </c>
      <c r="R549" s="11" t="str">
        <f>IF(VLOOKUP(D549,'Current OBD'!$B$6:$AK$2185,35,0)="Yes","11"," ")</f>
        <v>11</v>
      </c>
      <c r="S549" s="11" t="str">
        <f>IF(VLOOKUP(D549,'Current OBD'!$B$6:$AK$2185,36,0)="Yes","12"," ")</f>
        <v>12</v>
      </c>
      <c r="T549" s="13">
        <f>VLOOKUP(D549,Pivot!$B$4:$F$2181,2,0)</f>
        <v>53</v>
      </c>
      <c r="U549" s="13">
        <f>VLOOKUP(D549,Pivot!$B$4:$F$2181,3,0)</f>
        <v>31</v>
      </c>
      <c r="V549" s="13">
        <f>VLOOKUP(D549,Pivot!$B$4:$F$2181,4,0)</f>
        <v>254</v>
      </c>
      <c r="W549" s="46">
        <f>IFERROR(VLOOKUP(D549,Pivot!$B$4:$H$2181,5,0),"")</f>
        <v>0.2087</v>
      </c>
      <c r="X549" s="51">
        <f>IFERROR(VLOOKUP(D549,Pivot!$B$4:$H$2181,6,0),"")</f>
        <v>0.122</v>
      </c>
      <c r="Y549" s="46">
        <f>IFERROR(VLOOKUP(D549,Pivot!$B$4:$H$2181,7,0),"")</f>
        <v>0.33069999999999999</v>
      </c>
    </row>
    <row r="550" spans="1:25" ht="15" customHeight="1" outlineLevel="2">
      <c r="A550" s="10" t="str">
        <f>VLOOKUP(D550,'Current OBD'!$B$6:$K$2185,4,0)</f>
        <v>Island</v>
      </c>
      <c r="B550" s="10" t="str">
        <f>VLOOKUP(D550,'Current OBD'!$B$6:$K$2185,3,0)</f>
        <v>15-204</v>
      </c>
      <c r="C550" s="9" t="str">
        <f>VLOOKUP(D550,'Current OBD'!$B$6:$K$2185,2,0)</f>
        <v>Coupeville School District</v>
      </c>
      <c r="D550" s="24">
        <v>662764</v>
      </c>
      <c r="E550" s="9" t="str">
        <f>VLOOKUP(D550,'Current OBD'!$B$6:$K$2185,10,0)</f>
        <v>Coupeville Middle School</v>
      </c>
      <c r="F550" s="11" t="str">
        <f>IF(VLOOKUP(D550,'Current OBD'!$B$6:$AK$2185,23,0)="Yes","PK"," ")</f>
        <v xml:space="preserve"> </v>
      </c>
      <c r="G550" s="11" t="str">
        <f>IF(VLOOKUP(D550,'Current OBD'!$B$6:$AK$2185,24,0)="Yes","K"," ")</f>
        <v xml:space="preserve"> </v>
      </c>
      <c r="H550" s="11" t="str">
        <f>IF(VLOOKUP(D550,'Current OBD'!$B$6:$AK$2185,25,0)="Yes",1," ")</f>
        <v xml:space="preserve"> </v>
      </c>
      <c r="I550" s="11" t="str">
        <f>IF(VLOOKUP(D550,'Current OBD'!$B$6:$AK$2185,26,0)="Yes","2"," ")</f>
        <v xml:space="preserve"> </v>
      </c>
      <c r="J550" s="11" t="str">
        <f>IF(VLOOKUP(D550,'Current OBD'!$B$6:$AK$2185,27,0)="Yes","3"," ")</f>
        <v xml:space="preserve"> </v>
      </c>
      <c r="K550" s="11" t="str">
        <f>IF(VLOOKUP(D550,'Current OBD'!$B$6:$AK$2185,28,0)="Yes","4"," ")</f>
        <v xml:space="preserve"> </v>
      </c>
      <c r="L550" s="11" t="str">
        <f>IF(VLOOKUP(D550,'Current OBD'!$B$6:$AK$2185,29,0)="Yes","5"," ")</f>
        <v xml:space="preserve"> </v>
      </c>
      <c r="M550" s="11" t="str">
        <f>IF(VLOOKUP(D550,'Current OBD'!$B$6:$AK$2185,30,0)="Yes","6"," ")</f>
        <v>6</v>
      </c>
      <c r="N550" s="11" t="str">
        <f>IF(VLOOKUP(D550,'Current OBD'!$B$6:$AK$2185,31,0)="Yes","7"," ")</f>
        <v>7</v>
      </c>
      <c r="O550" s="11" t="str">
        <f>IF(VLOOKUP(D550,'Current OBD'!$B$6:$AK$2185,32,0)="Yes","8"," ")</f>
        <v>8</v>
      </c>
      <c r="P550" s="11" t="str">
        <f>IF(VLOOKUP(D550,'Current OBD'!$B$6:$AK$2185,33,0)="Yes","9"," ")</f>
        <v xml:space="preserve"> </v>
      </c>
      <c r="Q550" s="11" t="str">
        <f>IF(VLOOKUP(D550,'Current OBD'!$B$6:$AK$2185,34,0)="Yes","10"," ")</f>
        <v xml:space="preserve"> </v>
      </c>
      <c r="R550" s="11" t="str">
        <f>IF(VLOOKUP(D550,'Current OBD'!$B$6:$AK$2185,35,0)="Yes","11"," ")</f>
        <v xml:space="preserve"> </v>
      </c>
      <c r="S550" s="11" t="str">
        <f>IF(VLOOKUP(D550,'Current OBD'!$B$6:$AK$2185,36,0)="Yes","12"," ")</f>
        <v xml:space="preserve"> </v>
      </c>
      <c r="T550" s="13">
        <f>VLOOKUP(D550,Pivot!$B$4:$F$2181,2,0)</f>
        <v>59</v>
      </c>
      <c r="U550" s="13">
        <f>VLOOKUP(D550,Pivot!$B$4:$F$2181,3,0)</f>
        <v>23</v>
      </c>
      <c r="V550" s="13">
        <f>VLOOKUP(D550,Pivot!$B$4:$F$2181,4,0)</f>
        <v>222</v>
      </c>
      <c r="W550" s="46">
        <f>IFERROR(VLOOKUP(D550,Pivot!$B$4:$H$2181,5,0),"")</f>
        <v>0.26579999999999998</v>
      </c>
      <c r="X550" s="51">
        <f>IFERROR(VLOOKUP(D550,Pivot!$B$4:$H$2181,6,0),"")</f>
        <v>0.1036</v>
      </c>
      <c r="Y550" s="46">
        <f>IFERROR(VLOOKUP(D550,Pivot!$B$4:$H$2181,7,0),"")</f>
        <v>0.36940000000000001</v>
      </c>
    </row>
    <row r="551" spans="1:25" ht="15" customHeight="1" outlineLevel="1">
      <c r="A551" s="27"/>
      <c r="B551" s="27"/>
      <c r="C551" s="30" t="s">
        <v>5702</v>
      </c>
      <c r="D551" s="27"/>
      <c r="E551" s="26"/>
      <c r="F551" s="29"/>
      <c r="G551" s="29"/>
      <c r="H551" s="29"/>
      <c r="I551" s="29"/>
      <c r="J551" s="29"/>
      <c r="K551" s="29"/>
      <c r="L551" s="29"/>
      <c r="M551" s="29"/>
      <c r="N551" s="29"/>
      <c r="O551" s="29"/>
      <c r="P551" s="29"/>
      <c r="Q551" s="29"/>
      <c r="R551" s="29"/>
      <c r="S551" s="29"/>
      <c r="T551" s="43">
        <f>SUBTOTAL(9,T548:T550)</f>
        <v>283</v>
      </c>
      <c r="U551" s="43">
        <f>SUBTOTAL(9,U548:U550)</f>
        <v>91</v>
      </c>
      <c r="V551" s="43">
        <f>SUBTOTAL(9,V548:V550)</f>
        <v>957</v>
      </c>
      <c r="W551" s="47"/>
      <c r="X551" s="52"/>
      <c r="Y551" s="56">
        <f>(T551+U551)/V551</f>
        <v>0.39080459770114945</v>
      </c>
    </row>
    <row r="552" spans="1:25" ht="15" customHeight="1" outlineLevel="2">
      <c r="A552" s="10" t="str">
        <f>VLOOKUP(D552,'Current OBD'!$B$6:$K$2185,4,0)</f>
        <v>Island</v>
      </c>
      <c r="B552" s="10" t="str">
        <f>VLOOKUP(D552,'Current OBD'!$B$6:$K$2185,3,0)</f>
        <v>15-206</v>
      </c>
      <c r="C552" s="9" t="str">
        <f>VLOOKUP(D552,'Current OBD'!$B$6:$K$2185,2,0)</f>
        <v>South Whidbey School District</v>
      </c>
      <c r="D552" s="24">
        <v>663064</v>
      </c>
      <c r="E552" s="9" t="str">
        <f>VLOOKUP(D552,'Current OBD'!$B$6:$K$2185,10,0)</f>
        <v>South Whidbey Academy (formerly Bayview Alternative)</v>
      </c>
      <c r="F552" s="11" t="str">
        <f>IF(VLOOKUP(D552,'Current OBD'!$B$6:$AK$2185,23,0)="Yes","PK"," ")</f>
        <v xml:space="preserve"> </v>
      </c>
      <c r="G552" s="11" t="str">
        <f>IF(VLOOKUP(D552,'Current OBD'!$B$6:$AK$2185,24,0)="Yes","K"," ")</f>
        <v xml:space="preserve"> </v>
      </c>
      <c r="H552" s="11" t="str">
        <f>IF(VLOOKUP(D552,'Current OBD'!$B$6:$AK$2185,25,0)="Yes",1," ")</f>
        <v xml:space="preserve"> </v>
      </c>
      <c r="I552" s="11" t="str">
        <f>IF(VLOOKUP(D552,'Current OBD'!$B$6:$AK$2185,26,0)="Yes","2"," ")</f>
        <v xml:space="preserve"> </v>
      </c>
      <c r="J552" s="11" t="str">
        <f>IF(VLOOKUP(D552,'Current OBD'!$B$6:$AK$2185,27,0)="Yes","3"," ")</f>
        <v xml:space="preserve"> </v>
      </c>
      <c r="K552" s="11" t="str">
        <f>IF(VLOOKUP(D552,'Current OBD'!$B$6:$AK$2185,28,0)="Yes","4"," ")</f>
        <v xml:space="preserve"> </v>
      </c>
      <c r="L552" s="11" t="str">
        <f>IF(VLOOKUP(D552,'Current OBD'!$B$6:$AK$2185,29,0)="Yes","5"," ")</f>
        <v xml:space="preserve"> </v>
      </c>
      <c r="M552" s="11" t="str">
        <f>IF(VLOOKUP(D552,'Current OBD'!$B$6:$AK$2185,30,0)="Yes","6"," ")</f>
        <v xml:space="preserve"> </v>
      </c>
      <c r="N552" s="11" t="str">
        <f>IF(VLOOKUP(D552,'Current OBD'!$B$6:$AK$2185,31,0)="Yes","7"," ")</f>
        <v xml:space="preserve"> </v>
      </c>
      <c r="O552" s="11" t="str">
        <f>IF(VLOOKUP(D552,'Current OBD'!$B$6:$AK$2185,32,0)="Yes","8"," ")</f>
        <v xml:space="preserve"> </v>
      </c>
      <c r="P552" s="11" t="str">
        <f>IF(VLOOKUP(D552,'Current OBD'!$B$6:$AK$2185,33,0)="Yes","9"," ")</f>
        <v>9</v>
      </c>
      <c r="Q552" s="11" t="str">
        <f>IF(VLOOKUP(D552,'Current OBD'!$B$6:$AK$2185,34,0)="Yes","10"," ")</f>
        <v>10</v>
      </c>
      <c r="R552" s="11" t="str">
        <f>IF(VLOOKUP(D552,'Current OBD'!$B$6:$AK$2185,35,0)="Yes","11"," ")</f>
        <v>11</v>
      </c>
      <c r="S552" s="11" t="str">
        <f>IF(VLOOKUP(D552,'Current OBD'!$B$6:$AK$2185,36,0)="Yes","12"," ")</f>
        <v>12</v>
      </c>
      <c r="T552" s="13">
        <f>VLOOKUP(D552,Pivot!$B$4:$F$2181,2,0)</f>
        <v>32</v>
      </c>
      <c r="U552" s="13">
        <f>VLOOKUP(D552,Pivot!$B$4:$F$2181,3,0)</f>
        <v>0</v>
      </c>
      <c r="V552" s="13">
        <f>VLOOKUP(D552,Pivot!$B$4:$F$2181,4,0)</f>
        <v>38</v>
      </c>
      <c r="W552" s="46">
        <f>IFERROR(VLOOKUP(D552,Pivot!$B$4:$H$2181,5,0),"")</f>
        <v>0.84209999999999996</v>
      </c>
      <c r="X552" s="51">
        <f>IFERROR(VLOOKUP(D552,Pivot!$B$4:$H$2181,6,0),"")</f>
        <v>0</v>
      </c>
      <c r="Y552" s="46">
        <f>IFERROR(VLOOKUP(D552,Pivot!$B$4:$H$2181,7,0),"")</f>
        <v>0.84209999999999996</v>
      </c>
    </row>
    <row r="553" spans="1:25" ht="15" customHeight="1" outlineLevel="2">
      <c r="A553" s="10" t="str">
        <f>VLOOKUP(D553,'Current OBD'!$B$6:$K$2185,4,0)</f>
        <v>Island</v>
      </c>
      <c r="B553" s="10" t="str">
        <f>VLOOKUP(D553,'Current OBD'!$B$6:$K$2185,3,0)</f>
        <v>15-206</v>
      </c>
      <c r="C553" s="9" t="str">
        <f>VLOOKUP(D553,'Current OBD'!$B$6:$K$2185,2,0)</f>
        <v>South Whidbey School District</v>
      </c>
      <c r="D553" s="24">
        <v>660781</v>
      </c>
      <c r="E553" s="9" t="str">
        <f>VLOOKUP(D553,'Current OBD'!$B$6:$K$2185,10,0)</f>
        <v>South Whidbey Elementary North Campus (formally South Whidbey Inter)</v>
      </c>
      <c r="F553" s="11" t="str">
        <f>IF(VLOOKUP(D553,'Current OBD'!$B$6:$AK$2185,23,0)="Yes","PK"," ")</f>
        <v xml:space="preserve"> </v>
      </c>
      <c r="G553" s="11" t="str">
        <f>IF(VLOOKUP(D553,'Current OBD'!$B$6:$AK$2185,24,0)="Yes","K"," ")</f>
        <v>K</v>
      </c>
      <c r="H553" s="11">
        <f>IF(VLOOKUP(D553,'Current OBD'!$B$6:$AK$2185,25,0)="Yes",1," ")</f>
        <v>1</v>
      </c>
      <c r="I553" s="11" t="str">
        <f>IF(VLOOKUP(D553,'Current OBD'!$B$6:$AK$2185,26,0)="Yes","2"," ")</f>
        <v>2</v>
      </c>
      <c r="J553" s="11" t="str">
        <f>IF(VLOOKUP(D553,'Current OBD'!$B$6:$AK$2185,27,0)="Yes","3"," ")</f>
        <v>3</v>
      </c>
      <c r="K553" s="11" t="str">
        <f>IF(VLOOKUP(D553,'Current OBD'!$B$6:$AK$2185,28,0)="Yes","4"," ")</f>
        <v>4</v>
      </c>
      <c r="L553" s="11" t="str">
        <f>IF(VLOOKUP(D553,'Current OBD'!$B$6:$AK$2185,29,0)="Yes","5"," ")</f>
        <v>5</v>
      </c>
      <c r="M553" s="11" t="str">
        <f>IF(VLOOKUP(D553,'Current OBD'!$B$6:$AK$2185,30,0)="Yes","6"," ")</f>
        <v>6</v>
      </c>
      <c r="N553" s="11" t="str">
        <f>IF(VLOOKUP(D553,'Current OBD'!$B$6:$AK$2185,31,0)="Yes","7"," ")</f>
        <v xml:space="preserve"> </v>
      </c>
      <c r="O553" s="11" t="str">
        <f>IF(VLOOKUP(D553,'Current OBD'!$B$6:$AK$2185,32,0)="Yes","8"," ")</f>
        <v xml:space="preserve"> </v>
      </c>
      <c r="P553" s="11" t="str">
        <f>IF(VLOOKUP(D553,'Current OBD'!$B$6:$AK$2185,33,0)="Yes","9"," ")</f>
        <v xml:space="preserve"> </v>
      </c>
      <c r="Q553" s="11" t="str">
        <f>IF(VLOOKUP(D553,'Current OBD'!$B$6:$AK$2185,34,0)="Yes","10"," ")</f>
        <v xml:space="preserve"> </v>
      </c>
      <c r="R553" s="11" t="str">
        <f>IF(VLOOKUP(D553,'Current OBD'!$B$6:$AK$2185,35,0)="Yes","11"," ")</f>
        <v xml:space="preserve"> </v>
      </c>
      <c r="S553" s="11" t="str">
        <f>IF(VLOOKUP(D553,'Current OBD'!$B$6:$AK$2185,36,0)="Yes","12"," ")</f>
        <v xml:space="preserve"> </v>
      </c>
      <c r="T553" s="13">
        <f>VLOOKUP(D553,Pivot!$B$4:$F$2181,2,0)</f>
        <v>135</v>
      </c>
      <c r="U553" s="13">
        <f>VLOOKUP(D553,Pivot!$B$4:$F$2181,3,0)</f>
        <v>26</v>
      </c>
      <c r="V553" s="13">
        <f>VLOOKUP(D553,Pivot!$B$4:$F$2181,4,0)</f>
        <v>571</v>
      </c>
      <c r="W553" s="46">
        <f>IFERROR(VLOOKUP(D553,Pivot!$B$4:$H$2181,5,0),"")</f>
        <v>0.2364</v>
      </c>
      <c r="X553" s="51">
        <f>IFERROR(VLOOKUP(D553,Pivot!$B$4:$H$2181,6,0),"")</f>
        <v>4.5499999999999999E-2</v>
      </c>
      <c r="Y553" s="46">
        <f>IFERROR(VLOOKUP(D553,Pivot!$B$4:$H$2181,7,0),"")</f>
        <v>0.28199999999999997</v>
      </c>
    </row>
    <row r="554" spans="1:25" ht="15" customHeight="1" outlineLevel="2">
      <c r="A554" s="10" t="str">
        <f>VLOOKUP(D554,'Current OBD'!$B$6:$K$2185,4,0)</f>
        <v>Island</v>
      </c>
      <c r="B554" s="10" t="str">
        <f>VLOOKUP(D554,'Current OBD'!$B$6:$K$2185,3,0)</f>
        <v>15-206</v>
      </c>
      <c r="C554" s="9" t="str">
        <f>VLOOKUP(D554,'Current OBD'!$B$6:$K$2185,2,0)</f>
        <v>South Whidbey School District</v>
      </c>
      <c r="D554" s="24">
        <v>660785</v>
      </c>
      <c r="E554" s="9" t="str">
        <f>VLOOKUP(D554,'Current OBD'!$B$6:$K$2185,10,0)</f>
        <v>South Whidbey High School</v>
      </c>
      <c r="F554" s="11" t="str">
        <f>IF(VLOOKUP(D554,'Current OBD'!$B$6:$AK$2185,23,0)="Yes","PK"," ")</f>
        <v xml:space="preserve"> </v>
      </c>
      <c r="G554" s="11" t="str">
        <f>IF(VLOOKUP(D554,'Current OBD'!$B$6:$AK$2185,24,0)="Yes","K"," ")</f>
        <v xml:space="preserve"> </v>
      </c>
      <c r="H554" s="11" t="str">
        <f>IF(VLOOKUP(D554,'Current OBD'!$B$6:$AK$2185,25,0)="Yes",1," ")</f>
        <v xml:space="preserve"> </v>
      </c>
      <c r="I554" s="11" t="str">
        <f>IF(VLOOKUP(D554,'Current OBD'!$B$6:$AK$2185,26,0)="Yes","2"," ")</f>
        <v xml:space="preserve"> </v>
      </c>
      <c r="J554" s="11" t="str">
        <f>IF(VLOOKUP(D554,'Current OBD'!$B$6:$AK$2185,27,0)="Yes","3"," ")</f>
        <v xml:space="preserve"> </v>
      </c>
      <c r="K554" s="11" t="str">
        <f>IF(VLOOKUP(D554,'Current OBD'!$B$6:$AK$2185,28,0)="Yes","4"," ")</f>
        <v xml:space="preserve"> </v>
      </c>
      <c r="L554" s="11" t="str">
        <f>IF(VLOOKUP(D554,'Current OBD'!$B$6:$AK$2185,29,0)="Yes","5"," ")</f>
        <v xml:space="preserve"> </v>
      </c>
      <c r="M554" s="11" t="str">
        <f>IF(VLOOKUP(D554,'Current OBD'!$B$6:$AK$2185,30,0)="Yes","6"," ")</f>
        <v xml:space="preserve"> </v>
      </c>
      <c r="N554" s="11" t="str">
        <f>IF(VLOOKUP(D554,'Current OBD'!$B$6:$AK$2185,31,0)="Yes","7"," ")</f>
        <v xml:space="preserve"> </v>
      </c>
      <c r="O554" s="11" t="str">
        <f>IF(VLOOKUP(D554,'Current OBD'!$B$6:$AK$2185,32,0)="Yes","8"," ")</f>
        <v xml:space="preserve"> </v>
      </c>
      <c r="P554" s="11" t="str">
        <f>IF(VLOOKUP(D554,'Current OBD'!$B$6:$AK$2185,33,0)="Yes","9"," ")</f>
        <v>9</v>
      </c>
      <c r="Q554" s="11" t="str">
        <f>IF(VLOOKUP(D554,'Current OBD'!$B$6:$AK$2185,34,0)="Yes","10"," ")</f>
        <v>10</v>
      </c>
      <c r="R554" s="11" t="str">
        <f>IF(VLOOKUP(D554,'Current OBD'!$B$6:$AK$2185,35,0)="Yes","11"," ")</f>
        <v>11</v>
      </c>
      <c r="S554" s="11" t="str">
        <f>IF(VLOOKUP(D554,'Current OBD'!$B$6:$AK$2185,36,0)="Yes","12"," ")</f>
        <v>12</v>
      </c>
      <c r="T554" s="13">
        <f>VLOOKUP(D554,Pivot!$B$4:$F$2181,2,0)</f>
        <v>70</v>
      </c>
      <c r="U554" s="13">
        <f>VLOOKUP(D554,Pivot!$B$4:$F$2181,3,0)</f>
        <v>30</v>
      </c>
      <c r="V554" s="13">
        <f>VLOOKUP(D554,Pivot!$B$4:$F$2181,4,0)</f>
        <v>376</v>
      </c>
      <c r="W554" s="46">
        <f>IFERROR(VLOOKUP(D554,Pivot!$B$4:$H$2181,5,0),"")</f>
        <v>0.1862</v>
      </c>
      <c r="X554" s="51">
        <f>IFERROR(VLOOKUP(D554,Pivot!$B$4:$H$2181,6,0),"")</f>
        <v>7.9799999999999996E-2</v>
      </c>
      <c r="Y554" s="46">
        <f>IFERROR(VLOOKUP(D554,Pivot!$B$4:$H$2181,7,0),"")</f>
        <v>0.26600000000000001</v>
      </c>
    </row>
    <row r="555" spans="1:25" ht="15" customHeight="1" outlineLevel="2">
      <c r="A555" s="10" t="str">
        <f>VLOOKUP(D555,'Current OBD'!$B$6:$K$2185,4,0)</f>
        <v>Island</v>
      </c>
      <c r="B555" s="10" t="str">
        <f>VLOOKUP(D555,'Current OBD'!$B$6:$K$2185,3,0)</f>
        <v>15-206</v>
      </c>
      <c r="C555" s="9" t="str">
        <f>VLOOKUP(D555,'Current OBD'!$B$6:$K$2185,2,0)</f>
        <v>South Whidbey School District</v>
      </c>
      <c r="D555" s="24">
        <v>660783</v>
      </c>
      <c r="E555" s="9" t="str">
        <f>VLOOKUP(D555,'Current OBD'!$B$6:$K$2185,10,0)</f>
        <v>South Whidbey Middle School (Langley)</v>
      </c>
      <c r="F555" s="11" t="str">
        <f>IF(VLOOKUP(D555,'Current OBD'!$B$6:$AK$2185,23,0)="Yes","PK"," ")</f>
        <v xml:space="preserve"> </v>
      </c>
      <c r="G555" s="11" t="str">
        <f>IF(VLOOKUP(D555,'Current OBD'!$B$6:$AK$2185,24,0)="Yes","K"," ")</f>
        <v xml:space="preserve"> </v>
      </c>
      <c r="H555" s="11" t="str">
        <f>IF(VLOOKUP(D555,'Current OBD'!$B$6:$AK$2185,25,0)="Yes",1," ")</f>
        <v xml:space="preserve"> </v>
      </c>
      <c r="I555" s="11" t="str">
        <f>IF(VLOOKUP(D555,'Current OBD'!$B$6:$AK$2185,26,0)="Yes","2"," ")</f>
        <v xml:space="preserve"> </v>
      </c>
      <c r="J555" s="11" t="str">
        <f>IF(VLOOKUP(D555,'Current OBD'!$B$6:$AK$2185,27,0)="Yes","3"," ")</f>
        <v xml:space="preserve"> </v>
      </c>
      <c r="K555" s="11" t="str">
        <f>IF(VLOOKUP(D555,'Current OBD'!$B$6:$AK$2185,28,0)="Yes","4"," ")</f>
        <v xml:space="preserve"> </v>
      </c>
      <c r="L555" s="11" t="str">
        <f>IF(VLOOKUP(D555,'Current OBD'!$B$6:$AK$2185,29,0)="Yes","5"," ")</f>
        <v xml:space="preserve"> </v>
      </c>
      <c r="M555" s="11" t="str">
        <f>IF(VLOOKUP(D555,'Current OBD'!$B$6:$AK$2185,30,0)="Yes","6"," ")</f>
        <v xml:space="preserve"> </v>
      </c>
      <c r="N555" s="11" t="str">
        <f>IF(VLOOKUP(D555,'Current OBD'!$B$6:$AK$2185,31,0)="Yes","7"," ")</f>
        <v>7</v>
      </c>
      <c r="O555" s="11" t="str">
        <f>IF(VLOOKUP(D555,'Current OBD'!$B$6:$AK$2185,32,0)="Yes","8"," ")</f>
        <v>8</v>
      </c>
      <c r="P555" s="11" t="str">
        <f>IF(VLOOKUP(D555,'Current OBD'!$B$6:$AK$2185,33,0)="Yes","9"," ")</f>
        <v xml:space="preserve"> </v>
      </c>
      <c r="Q555" s="11" t="str">
        <f>IF(VLOOKUP(D555,'Current OBD'!$B$6:$AK$2185,34,0)="Yes","10"," ")</f>
        <v xml:space="preserve"> </v>
      </c>
      <c r="R555" s="11" t="str">
        <f>IF(VLOOKUP(D555,'Current OBD'!$B$6:$AK$2185,35,0)="Yes","11"," ")</f>
        <v xml:space="preserve"> </v>
      </c>
      <c r="S555" s="11" t="str">
        <f>IF(VLOOKUP(D555,'Current OBD'!$B$6:$AK$2185,36,0)="Yes","12"," ")</f>
        <v xml:space="preserve"> </v>
      </c>
      <c r="T555" s="13">
        <f>VLOOKUP(D555,Pivot!$B$4:$F$2181,2,0)</f>
        <v>46</v>
      </c>
      <c r="U555" s="13">
        <f>VLOOKUP(D555,Pivot!$B$4:$F$2181,3,0)</f>
        <v>17</v>
      </c>
      <c r="V555" s="13">
        <f>VLOOKUP(D555,Pivot!$B$4:$F$2181,4,0)</f>
        <v>204</v>
      </c>
      <c r="W555" s="46">
        <f>IFERROR(VLOOKUP(D555,Pivot!$B$4:$H$2181,5,0),"")</f>
        <v>0.22550000000000001</v>
      </c>
      <c r="X555" s="51">
        <f>IFERROR(VLOOKUP(D555,Pivot!$B$4:$H$2181,6,0),"")</f>
        <v>8.3299999999999999E-2</v>
      </c>
      <c r="Y555" s="46">
        <f>IFERROR(VLOOKUP(D555,Pivot!$B$4:$H$2181,7,0),"")</f>
        <v>0.30880000000000002</v>
      </c>
    </row>
    <row r="556" spans="1:25" ht="15" customHeight="1" outlineLevel="1">
      <c r="A556" s="27"/>
      <c r="B556" s="27"/>
      <c r="C556" s="30" t="s">
        <v>5703</v>
      </c>
      <c r="D556" s="27"/>
      <c r="E556" s="26"/>
      <c r="F556" s="29"/>
      <c r="G556" s="29"/>
      <c r="H556" s="29"/>
      <c r="I556" s="29"/>
      <c r="J556" s="29"/>
      <c r="K556" s="29"/>
      <c r="L556" s="29"/>
      <c r="M556" s="29"/>
      <c r="N556" s="29"/>
      <c r="O556" s="29"/>
      <c r="P556" s="29"/>
      <c r="Q556" s="29"/>
      <c r="R556" s="29"/>
      <c r="S556" s="29"/>
      <c r="T556" s="43">
        <f>SUBTOTAL(9,T552:T555)</f>
        <v>283</v>
      </c>
      <c r="U556" s="43">
        <f>SUBTOTAL(9,U552:U555)</f>
        <v>73</v>
      </c>
      <c r="V556" s="43">
        <f>SUBTOTAL(9,V552:V555)</f>
        <v>1189</v>
      </c>
      <c r="W556" s="47"/>
      <c r="X556" s="52"/>
      <c r="Y556" s="56">
        <f>(T556+U556)/V556</f>
        <v>0.29941126997476869</v>
      </c>
    </row>
    <row r="557" spans="1:25" ht="15" customHeight="1" outlineLevel="2">
      <c r="A557" s="10" t="str">
        <f>VLOOKUP(D557,'Current OBD'!$B$6:$K$2185,4,0)</f>
        <v>Jefferson</v>
      </c>
      <c r="B557" s="10" t="str">
        <f>VLOOKUP(D557,'Current OBD'!$B$6:$K$2185,3,0)</f>
        <v>16-020</v>
      </c>
      <c r="C557" s="9" t="str">
        <f>VLOOKUP(D557,'Current OBD'!$B$6:$K$2185,2,0)</f>
        <v>Queets Clearwater School District</v>
      </c>
      <c r="D557" s="24">
        <v>661375</v>
      </c>
      <c r="E557" s="9" t="str">
        <f>VLOOKUP(D557,'Current OBD'!$B$6:$K$2185,10,0)</f>
        <v>Queets Clearwater Elementary School</v>
      </c>
      <c r="F557" s="11" t="str">
        <f>IF(VLOOKUP(D557,'Current OBD'!$B$6:$AK$2185,23,0)="Yes","PK"," ")</f>
        <v xml:space="preserve"> </v>
      </c>
      <c r="G557" s="11" t="str">
        <f>IF(VLOOKUP(D557,'Current OBD'!$B$6:$AK$2185,24,0)="Yes","K"," ")</f>
        <v>K</v>
      </c>
      <c r="H557" s="11">
        <f>IF(VLOOKUP(D557,'Current OBD'!$B$6:$AK$2185,25,0)="Yes",1," ")</f>
        <v>1</v>
      </c>
      <c r="I557" s="11" t="str">
        <f>IF(VLOOKUP(D557,'Current OBD'!$B$6:$AK$2185,26,0)="Yes","2"," ")</f>
        <v>2</v>
      </c>
      <c r="J557" s="11" t="str">
        <f>IF(VLOOKUP(D557,'Current OBD'!$B$6:$AK$2185,27,0)="Yes","3"," ")</f>
        <v>3</v>
      </c>
      <c r="K557" s="11" t="str">
        <f>IF(VLOOKUP(D557,'Current OBD'!$B$6:$AK$2185,28,0)="Yes","4"," ")</f>
        <v>4</v>
      </c>
      <c r="L557" s="11" t="str">
        <f>IF(VLOOKUP(D557,'Current OBD'!$B$6:$AK$2185,29,0)="Yes","5"," ")</f>
        <v>5</v>
      </c>
      <c r="M557" s="11" t="str">
        <f>IF(VLOOKUP(D557,'Current OBD'!$B$6:$AK$2185,30,0)="Yes","6"," ")</f>
        <v>6</v>
      </c>
      <c r="N557" s="11" t="str">
        <f>IF(VLOOKUP(D557,'Current OBD'!$B$6:$AK$2185,31,0)="Yes","7"," ")</f>
        <v>7</v>
      </c>
      <c r="O557" s="11" t="str">
        <f>IF(VLOOKUP(D557,'Current OBD'!$B$6:$AK$2185,32,0)="Yes","8"," ")</f>
        <v>8</v>
      </c>
      <c r="P557" s="11" t="str">
        <f>IF(VLOOKUP(D557,'Current OBD'!$B$6:$AK$2185,33,0)="Yes","9"," ")</f>
        <v xml:space="preserve"> </v>
      </c>
      <c r="Q557" s="11" t="str">
        <f>IF(VLOOKUP(D557,'Current OBD'!$B$6:$AK$2185,34,0)="Yes","10"," ")</f>
        <v xml:space="preserve"> </v>
      </c>
      <c r="R557" s="11" t="str">
        <f>IF(VLOOKUP(D557,'Current OBD'!$B$6:$AK$2185,35,0)="Yes","11"," ")</f>
        <v xml:space="preserve"> </v>
      </c>
      <c r="S557" s="11" t="str">
        <f>IF(VLOOKUP(D557,'Current OBD'!$B$6:$AK$2185,36,0)="Yes","12"," ")</f>
        <v xml:space="preserve"> </v>
      </c>
      <c r="T557" s="13">
        <f>VLOOKUP(D557,Pivot!$B$4:$F$2181,2,0)</f>
        <v>39</v>
      </c>
      <c r="U557" s="13">
        <f>VLOOKUP(D557,Pivot!$B$4:$F$2181,3,0)</f>
        <v>0</v>
      </c>
      <c r="V557" s="13">
        <f>VLOOKUP(D557,Pivot!$B$4:$F$2181,4,0)</f>
        <v>39</v>
      </c>
      <c r="W557" s="46">
        <f>IFERROR(VLOOKUP(D557,Pivot!$B$4:$H$2181,5,0),"")</f>
        <v>1</v>
      </c>
      <c r="X557" s="51">
        <f>IFERROR(VLOOKUP(D557,Pivot!$B$4:$H$2181,6,0),"")</f>
        <v>0</v>
      </c>
      <c r="Y557" s="46">
        <f>IFERROR(VLOOKUP(D557,Pivot!$B$4:$H$2181,7,0),"")</f>
        <v>1</v>
      </c>
    </row>
    <row r="558" spans="1:25" ht="15" customHeight="1" outlineLevel="1">
      <c r="A558" s="27"/>
      <c r="B558" s="27"/>
      <c r="C558" s="30" t="s">
        <v>5704</v>
      </c>
      <c r="D558" s="27"/>
      <c r="E558" s="26"/>
      <c r="F558" s="29"/>
      <c r="G558" s="29"/>
      <c r="H558" s="29"/>
      <c r="I558" s="29"/>
      <c r="J558" s="29"/>
      <c r="K558" s="29"/>
      <c r="L558" s="29"/>
      <c r="M558" s="29"/>
      <c r="N558" s="29"/>
      <c r="O558" s="29"/>
      <c r="P558" s="29"/>
      <c r="Q558" s="29"/>
      <c r="R558" s="29"/>
      <c r="S558" s="29"/>
      <c r="T558" s="43">
        <f>SUBTOTAL(9,T557:T557)</f>
        <v>39</v>
      </c>
      <c r="U558" s="43">
        <f>SUBTOTAL(9,U557:U557)</f>
        <v>0</v>
      </c>
      <c r="V558" s="43">
        <f>SUBTOTAL(9,V557:V557)</f>
        <v>39</v>
      </c>
      <c r="W558" s="47"/>
      <c r="X558" s="52"/>
      <c r="Y558" s="56">
        <f>(T558+U558)/V558</f>
        <v>1</v>
      </c>
    </row>
    <row r="559" spans="1:25" ht="15" customHeight="1" outlineLevel="2">
      <c r="A559" s="10" t="str">
        <f>VLOOKUP(D559,'Current OBD'!$B$6:$K$2185,4,0)</f>
        <v>Jefferson</v>
      </c>
      <c r="B559" s="10" t="str">
        <f>VLOOKUP(D559,'Current OBD'!$B$6:$K$2185,3,0)</f>
        <v>16-046</v>
      </c>
      <c r="C559" s="9" t="str">
        <f>VLOOKUP(D559,'Current OBD'!$B$6:$K$2185,2,0)</f>
        <v>Brinnon School District</v>
      </c>
      <c r="D559" s="24">
        <v>660792</v>
      </c>
      <c r="E559" s="9" t="str">
        <f>VLOOKUP(D559,'Current OBD'!$B$6:$K$2185,10,0)</f>
        <v>Brinnon</v>
      </c>
      <c r="F559" s="11" t="str">
        <f>IF(VLOOKUP(D559,'Current OBD'!$B$6:$AK$2185,23,0)="Yes","PK"," ")</f>
        <v xml:space="preserve"> </v>
      </c>
      <c r="G559" s="11" t="str">
        <f>IF(VLOOKUP(D559,'Current OBD'!$B$6:$AK$2185,24,0)="Yes","K"," ")</f>
        <v>K</v>
      </c>
      <c r="H559" s="11">
        <f>IF(VLOOKUP(D559,'Current OBD'!$B$6:$AK$2185,25,0)="Yes",1," ")</f>
        <v>1</v>
      </c>
      <c r="I559" s="11" t="str">
        <f>IF(VLOOKUP(D559,'Current OBD'!$B$6:$AK$2185,26,0)="Yes","2"," ")</f>
        <v>2</v>
      </c>
      <c r="J559" s="11" t="str">
        <f>IF(VLOOKUP(D559,'Current OBD'!$B$6:$AK$2185,27,0)="Yes","3"," ")</f>
        <v>3</v>
      </c>
      <c r="K559" s="11" t="str">
        <f>IF(VLOOKUP(D559,'Current OBD'!$B$6:$AK$2185,28,0)="Yes","4"," ")</f>
        <v>4</v>
      </c>
      <c r="L559" s="11" t="str">
        <f>IF(VLOOKUP(D559,'Current OBD'!$B$6:$AK$2185,29,0)="Yes","5"," ")</f>
        <v>5</v>
      </c>
      <c r="M559" s="11" t="str">
        <f>IF(VLOOKUP(D559,'Current OBD'!$B$6:$AK$2185,30,0)="Yes","6"," ")</f>
        <v>6</v>
      </c>
      <c r="N559" s="11" t="str">
        <f>IF(VLOOKUP(D559,'Current OBD'!$B$6:$AK$2185,31,0)="Yes","7"," ")</f>
        <v>7</v>
      </c>
      <c r="O559" s="11" t="str">
        <f>IF(VLOOKUP(D559,'Current OBD'!$B$6:$AK$2185,32,0)="Yes","8"," ")</f>
        <v>8</v>
      </c>
      <c r="P559" s="11" t="str">
        <f>IF(VLOOKUP(D559,'Current OBD'!$B$6:$AK$2185,33,0)="Yes","9"," ")</f>
        <v xml:space="preserve"> </v>
      </c>
      <c r="Q559" s="11" t="str">
        <f>IF(VLOOKUP(D559,'Current OBD'!$B$6:$AK$2185,34,0)="Yes","10"," ")</f>
        <v xml:space="preserve"> </v>
      </c>
      <c r="R559" s="11" t="str">
        <f>IF(VLOOKUP(D559,'Current OBD'!$B$6:$AK$2185,35,0)="Yes","11"," ")</f>
        <v xml:space="preserve"> </v>
      </c>
      <c r="S559" s="11" t="str">
        <f>IF(VLOOKUP(D559,'Current OBD'!$B$6:$AK$2185,36,0)="Yes","12"," ")</f>
        <v xml:space="preserve"> </v>
      </c>
      <c r="T559" s="13">
        <f>VLOOKUP(D559,Pivot!$B$4:$F$2181,2,0)</f>
        <v>58</v>
      </c>
      <c r="U559" s="13">
        <f>VLOOKUP(D559,Pivot!$B$4:$F$2181,3,0)</f>
        <v>0</v>
      </c>
      <c r="V559" s="13">
        <f>VLOOKUP(D559,Pivot!$B$4:$F$2181,4,0)</f>
        <v>71</v>
      </c>
      <c r="W559" s="46">
        <f>IFERROR(VLOOKUP(D559,Pivot!$B$4:$H$2181,5,0),"")</f>
        <v>0.81689999999999996</v>
      </c>
      <c r="X559" s="51">
        <f>IFERROR(VLOOKUP(D559,Pivot!$B$4:$H$2181,6,0),"")</f>
        <v>0</v>
      </c>
      <c r="Y559" s="46">
        <f>IFERROR(VLOOKUP(D559,Pivot!$B$4:$H$2181,7,0),"")</f>
        <v>0.81689999999999996</v>
      </c>
    </row>
    <row r="560" spans="1:25" ht="15" customHeight="1" outlineLevel="1">
      <c r="A560" s="27"/>
      <c r="B560" s="27"/>
      <c r="C560" s="30" t="s">
        <v>5705</v>
      </c>
      <c r="D560" s="27"/>
      <c r="E560" s="26"/>
      <c r="F560" s="29"/>
      <c r="G560" s="29"/>
      <c r="H560" s="29"/>
      <c r="I560" s="29"/>
      <c r="J560" s="29"/>
      <c r="K560" s="29"/>
      <c r="L560" s="29"/>
      <c r="M560" s="29"/>
      <c r="N560" s="29"/>
      <c r="O560" s="29"/>
      <c r="P560" s="29"/>
      <c r="Q560" s="29"/>
      <c r="R560" s="29"/>
      <c r="S560" s="29"/>
      <c r="T560" s="43">
        <f>SUBTOTAL(9,T559:T559)</f>
        <v>58</v>
      </c>
      <c r="U560" s="43">
        <f>SUBTOTAL(9,U559:U559)</f>
        <v>0</v>
      </c>
      <c r="V560" s="43">
        <f>SUBTOTAL(9,V559:V559)</f>
        <v>71</v>
      </c>
      <c r="W560" s="47"/>
      <c r="X560" s="52"/>
      <c r="Y560" s="56">
        <f>(T560+U560)/V560</f>
        <v>0.81690140845070425</v>
      </c>
    </row>
    <row r="561" spans="1:25" ht="15" customHeight="1" outlineLevel="2">
      <c r="A561" s="10" t="str">
        <f>VLOOKUP(D561,'Current OBD'!$B$6:$K$2185,4,0)</f>
        <v>Jefferson</v>
      </c>
      <c r="B561" s="10" t="str">
        <f>VLOOKUP(D561,'Current OBD'!$B$6:$K$2185,3,0)</f>
        <v>16-048</v>
      </c>
      <c r="C561" s="9" t="str">
        <f>VLOOKUP(D561,'Current OBD'!$B$6:$K$2185,2,0)</f>
        <v>Quilcene School District</v>
      </c>
      <c r="D561" s="24">
        <v>660793</v>
      </c>
      <c r="E561" s="9" t="str">
        <f>VLOOKUP(D561,'Current OBD'!$B$6:$K$2185,10,0)</f>
        <v>Quilcene School</v>
      </c>
      <c r="F561" s="11" t="str">
        <f>IF(VLOOKUP(D561,'Current OBD'!$B$6:$AK$2185,23,0)="Yes","PK"," ")</f>
        <v xml:space="preserve"> </v>
      </c>
      <c r="G561" s="11" t="str">
        <f>IF(VLOOKUP(D561,'Current OBD'!$B$6:$AK$2185,24,0)="Yes","K"," ")</f>
        <v>K</v>
      </c>
      <c r="H561" s="11">
        <f>IF(VLOOKUP(D561,'Current OBD'!$B$6:$AK$2185,25,0)="Yes",1," ")</f>
        <v>1</v>
      </c>
      <c r="I561" s="11" t="str">
        <f>IF(VLOOKUP(D561,'Current OBD'!$B$6:$AK$2185,26,0)="Yes","2"," ")</f>
        <v>2</v>
      </c>
      <c r="J561" s="11" t="str">
        <f>IF(VLOOKUP(D561,'Current OBD'!$B$6:$AK$2185,27,0)="Yes","3"," ")</f>
        <v>3</v>
      </c>
      <c r="K561" s="11" t="str">
        <f>IF(VLOOKUP(D561,'Current OBD'!$B$6:$AK$2185,28,0)="Yes","4"," ")</f>
        <v>4</v>
      </c>
      <c r="L561" s="11" t="str">
        <f>IF(VLOOKUP(D561,'Current OBD'!$B$6:$AK$2185,29,0)="Yes","5"," ")</f>
        <v>5</v>
      </c>
      <c r="M561" s="11" t="str">
        <f>IF(VLOOKUP(D561,'Current OBD'!$B$6:$AK$2185,30,0)="Yes","6"," ")</f>
        <v>6</v>
      </c>
      <c r="N561" s="11" t="str">
        <f>IF(VLOOKUP(D561,'Current OBD'!$B$6:$AK$2185,31,0)="Yes","7"," ")</f>
        <v>7</v>
      </c>
      <c r="O561" s="11" t="str">
        <f>IF(VLOOKUP(D561,'Current OBD'!$B$6:$AK$2185,32,0)="Yes","8"," ")</f>
        <v>8</v>
      </c>
      <c r="P561" s="11" t="str">
        <f>IF(VLOOKUP(D561,'Current OBD'!$B$6:$AK$2185,33,0)="Yes","9"," ")</f>
        <v>9</v>
      </c>
      <c r="Q561" s="11" t="str">
        <f>IF(VLOOKUP(D561,'Current OBD'!$B$6:$AK$2185,34,0)="Yes","10"," ")</f>
        <v>10</v>
      </c>
      <c r="R561" s="11" t="str">
        <f>IF(VLOOKUP(D561,'Current OBD'!$B$6:$AK$2185,35,0)="Yes","11"," ")</f>
        <v>11</v>
      </c>
      <c r="S561" s="11" t="str">
        <f>IF(VLOOKUP(D561,'Current OBD'!$B$6:$AK$2185,36,0)="Yes","12"," ")</f>
        <v>12</v>
      </c>
      <c r="T561" s="13">
        <f>VLOOKUP(D561,Pivot!$B$4:$F$2181,2,0)</f>
        <v>100</v>
      </c>
      <c r="U561" s="13">
        <f>VLOOKUP(D561,Pivot!$B$4:$F$2181,3,0)</f>
        <v>25</v>
      </c>
      <c r="V561" s="13">
        <f>VLOOKUP(D561,Pivot!$B$4:$F$2181,4,0)</f>
        <v>248</v>
      </c>
      <c r="W561" s="46">
        <f>IFERROR(VLOOKUP(D561,Pivot!$B$4:$H$2181,5,0),"")</f>
        <v>0.4032</v>
      </c>
      <c r="X561" s="51">
        <f>IFERROR(VLOOKUP(D561,Pivot!$B$4:$H$2181,6,0),"")</f>
        <v>0.1008</v>
      </c>
      <c r="Y561" s="46">
        <f>IFERROR(VLOOKUP(D561,Pivot!$B$4:$H$2181,7,0),"")</f>
        <v>0.504</v>
      </c>
    </row>
    <row r="562" spans="1:25" ht="15" customHeight="1" outlineLevel="1">
      <c r="A562" s="27"/>
      <c r="B562" s="27"/>
      <c r="C562" s="30" t="s">
        <v>5706</v>
      </c>
      <c r="D562" s="27"/>
      <c r="E562" s="26"/>
      <c r="F562" s="29"/>
      <c r="G562" s="29"/>
      <c r="H562" s="29"/>
      <c r="I562" s="29"/>
      <c r="J562" s="29"/>
      <c r="K562" s="29"/>
      <c r="L562" s="29"/>
      <c r="M562" s="29"/>
      <c r="N562" s="29"/>
      <c r="O562" s="29"/>
      <c r="P562" s="29"/>
      <c r="Q562" s="29"/>
      <c r="R562" s="29"/>
      <c r="S562" s="29"/>
      <c r="T562" s="43">
        <f>SUBTOTAL(9,T561:T561)</f>
        <v>100</v>
      </c>
      <c r="U562" s="43">
        <f>SUBTOTAL(9,U561:U561)</f>
        <v>25</v>
      </c>
      <c r="V562" s="43">
        <f>SUBTOTAL(9,V561:V561)</f>
        <v>248</v>
      </c>
      <c r="W562" s="47"/>
      <c r="X562" s="52"/>
      <c r="Y562" s="56">
        <f>(T562+U562)/V562</f>
        <v>0.50403225806451613</v>
      </c>
    </row>
    <row r="563" spans="1:25" ht="15" customHeight="1" outlineLevel="2">
      <c r="A563" s="10" t="str">
        <f>VLOOKUP(D563,'Current OBD'!$B$6:$K$2185,4,0)</f>
        <v>Jefferson</v>
      </c>
      <c r="B563" s="10" t="str">
        <f>VLOOKUP(D563,'Current OBD'!$B$6:$K$2185,3,0)</f>
        <v>16-049</v>
      </c>
      <c r="C563" s="9" t="str">
        <f>VLOOKUP(D563,'Current OBD'!$B$6:$K$2185,2,0)</f>
        <v>Chimacum School District</v>
      </c>
      <c r="D563" s="24">
        <v>660797</v>
      </c>
      <c r="E563" s="9" t="str">
        <f>VLOOKUP(D563,'Current OBD'!$B$6:$K$2185,10,0)</f>
        <v>Chimacum Creek Primary</v>
      </c>
      <c r="F563" s="11" t="str">
        <f>IF(VLOOKUP(D563,'Current OBD'!$B$6:$AK$2185,23,0)="Yes","PK"," ")</f>
        <v xml:space="preserve"> </v>
      </c>
      <c r="G563" s="11" t="str">
        <f>IF(VLOOKUP(D563,'Current OBD'!$B$6:$AK$2185,24,0)="Yes","K"," ")</f>
        <v>K</v>
      </c>
      <c r="H563" s="11">
        <f>IF(VLOOKUP(D563,'Current OBD'!$B$6:$AK$2185,25,0)="Yes",1," ")</f>
        <v>1</v>
      </c>
      <c r="I563" s="11" t="str">
        <f>IF(VLOOKUP(D563,'Current OBD'!$B$6:$AK$2185,26,0)="Yes","2"," ")</f>
        <v>2</v>
      </c>
      <c r="J563" s="11" t="str">
        <f>IF(VLOOKUP(D563,'Current OBD'!$B$6:$AK$2185,27,0)="Yes","3"," ")</f>
        <v xml:space="preserve"> </v>
      </c>
      <c r="K563" s="11" t="str">
        <f>IF(VLOOKUP(D563,'Current OBD'!$B$6:$AK$2185,28,0)="Yes","4"," ")</f>
        <v xml:space="preserve"> </v>
      </c>
      <c r="L563" s="11" t="str">
        <f>IF(VLOOKUP(D563,'Current OBD'!$B$6:$AK$2185,29,0)="Yes","5"," ")</f>
        <v xml:space="preserve"> </v>
      </c>
      <c r="M563" s="11" t="str">
        <f>IF(VLOOKUP(D563,'Current OBD'!$B$6:$AK$2185,30,0)="Yes","6"," ")</f>
        <v xml:space="preserve"> </v>
      </c>
      <c r="N563" s="11" t="str">
        <f>IF(VLOOKUP(D563,'Current OBD'!$B$6:$AK$2185,31,0)="Yes","7"," ")</f>
        <v xml:space="preserve"> </v>
      </c>
      <c r="O563" s="11" t="str">
        <f>IF(VLOOKUP(D563,'Current OBD'!$B$6:$AK$2185,32,0)="Yes","8"," ")</f>
        <v xml:space="preserve"> </v>
      </c>
      <c r="P563" s="11" t="str">
        <f>IF(VLOOKUP(D563,'Current OBD'!$B$6:$AK$2185,33,0)="Yes","9"," ")</f>
        <v xml:space="preserve"> </v>
      </c>
      <c r="Q563" s="11" t="str">
        <f>IF(VLOOKUP(D563,'Current OBD'!$B$6:$AK$2185,34,0)="Yes","10"," ")</f>
        <v xml:space="preserve"> </v>
      </c>
      <c r="R563" s="11" t="str">
        <f>IF(VLOOKUP(D563,'Current OBD'!$B$6:$AK$2185,35,0)="Yes","11"," ")</f>
        <v xml:space="preserve"> </v>
      </c>
      <c r="S563" s="11" t="str">
        <f>IF(VLOOKUP(D563,'Current OBD'!$B$6:$AK$2185,36,0)="Yes","12"," ")</f>
        <v xml:space="preserve"> </v>
      </c>
      <c r="T563" s="13">
        <f>VLOOKUP(D563,Pivot!$B$4:$F$2181,2,0)</f>
        <v>135</v>
      </c>
      <c r="U563" s="13">
        <f>VLOOKUP(D563,Pivot!$B$4:$F$2181,3,0)</f>
        <v>0</v>
      </c>
      <c r="V563" s="13">
        <f>VLOOKUP(D563,Pivot!$B$4:$F$2181,4,0)</f>
        <v>164</v>
      </c>
      <c r="W563" s="46">
        <f>IFERROR(VLOOKUP(D563,Pivot!$B$4:$H$2181,5,0),"")</f>
        <v>0.82320000000000004</v>
      </c>
      <c r="X563" s="51">
        <f>IFERROR(VLOOKUP(D563,Pivot!$B$4:$H$2181,6,0),"")</f>
        <v>0</v>
      </c>
      <c r="Y563" s="46">
        <f>IFERROR(VLOOKUP(D563,Pivot!$B$4:$H$2181,7,0),"")</f>
        <v>0.82320000000000004</v>
      </c>
    </row>
    <row r="564" spans="1:25" ht="15" customHeight="1" outlineLevel="2">
      <c r="A564" s="10" t="str">
        <f>VLOOKUP(D564,'Current OBD'!$B$6:$K$2185,4,0)</f>
        <v>Jefferson</v>
      </c>
      <c r="B564" s="10" t="str">
        <f>VLOOKUP(D564,'Current OBD'!$B$6:$K$2185,3,0)</f>
        <v>16-049</v>
      </c>
      <c r="C564" s="9" t="str">
        <f>VLOOKUP(D564,'Current OBD'!$B$6:$K$2185,2,0)</f>
        <v>Chimacum School District</v>
      </c>
      <c r="D564" s="24">
        <v>660794</v>
      </c>
      <c r="E564" s="9" t="str">
        <f>VLOOKUP(D564,'Current OBD'!$B$6:$K$2185,10,0)</f>
        <v>Chimacum Elementary</v>
      </c>
      <c r="F564" s="11" t="str">
        <f>IF(VLOOKUP(D564,'Current OBD'!$B$6:$AK$2185,23,0)="Yes","PK"," ")</f>
        <v xml:space="preserve"> </v>
      </c>
      <c r="G564" s="11" t="str">
        <f>IF(VLOOKUP(D564,'Current OBD'!$B$6:$AK$2185,24,0)="Yes","K"," ")</f>
        <v xml:space="preserve"> </v>
      </c>
      <c r="H564" s="11" t="str">
        <f>IF(VLOOKUP(D564,'Current OBD'!$B$6:$AK$2185,25,0)="Yes",1," ")</f>
        <v xml:space="preserve"> </v>
      </c>
      <c r="I564" s="11" t="str">
        <f>IF(VLOOKUP(D564,'Current OBD'!$B$6:$AK$2185,26,0)="Yes","2"," ")</f>
        <v xml:space="preserve"> </v>
      </c>
      <c r="J564" s="11" t="str">
        <f>IF(VLOOKUP(D564,'Current OBD'!$B$6:$AK$2185,27,0)="Yes","3"," ")</f>
        <v>3</v>
      </c>
      <c r="K564" s="11" t="str">
        <f>IF(VLOOKUP(D564,'Current OBD'!$B$6:$AK$2185,28,0)="Yes","4"," ")</f>
        <v>4</v>
      </c>
      <c r="L564" s="11" t="str">
        <f>IF(VLOOKUP(D564,'Current OBD'!$B$6:$AK$2185,29,0)="Yes","5"," ")</f>
        <v>5</v>
      </c>
      <c r="M564" s="11" t="str">
        <f>IF(VLOOKUP(D564,'Current OBD'!$B$6:$AK$2185,30,0)="Yes","6"," ")</f>
        <v>6</v>
      </c>
      <c r="N564" s="11" t="str">
        <f>IF(VLOOKUP(D564,'Current OBD'!$B$6:$AK$2185,31,0)="Yes","7"," ")</f>
        <v xml:space="preserve"> </v>
      </c>
      <c r="O564" s="11" t="str">
        <f>IF(VLOOKUP(D564,'Current OBD'!$B$6:$AK$2185,32,0)="Yes","8"," ")</f>
        <v xml:space="preserve"> </v>
      </c>
      <c r="P564" s="11" t="str">
        <f>IF(VLOOKUP(D564,'Current OBD'!$B$6:$AK$2185,33,0)="Yes","9"," ")</f>
        <v xml:space="preserve"> </v>
      </c>
      <c r="Q564" s="11" t="str">
        <f>IF(VLOOKUP(D564,'Current OBD'!$B$6:$AK$2185,34,0)="Yes","10"," ")</f>
        <v xml:space="preserve"> </v>
      </c>
      <c r="R564" s="11" t="str">
        <f>IF(VLOOKUP(D564,'Current OBD'!$B$6:$AK$2185,35,0)="Yes","11"," ")</f>
        <v xml:space="preserve"> </v>
      </c>
      <c r="S564" s="11" t="str">
        <f>IF(VLOOKUP(D564,'Current OBD'!$B$6:$AK$2185,36,0)="Yes","12"," ")</f>
        <v xml:space="preserve"> </v>
      </c>
      <c r="T564" s="13">
        <f>VLOOKUP(D564,Pivot!$B$4:$F$2181,2,0)</f>
        <v>209</v>
      </c>
      <c r="U564" s="13">
        <f>VLOOKUP(D564,Pivot!$B$4:$F$2181,3,0)</f>
        <v>0</v>
      </c>
      <c r="V564" s="13">
        <f>VLOOKUP(D564,Pivot!$B$4:$F$2181,4,0)</f>
        <v>266</v>
      </c>
      <c r="W564" s="46">
        <f>IFERROR(VLOOKUP(D564,Pivot!$B$4:$H$2181,5,0),"")</f>
        <v>0.78569999999999995</v>
      </c>
      <c r="X564" s="51">
        <f>IFERROR(VLOOKUP(D564,Pivot!$B$4:$H$2181,6,0),"")</f>
        <v>0</v>
      </c>
      <c r="Y564" s="46">
        <f>IFERROR(VLOOKUP(D564,Pivot!$B$4:$H$2181,7,0),"")</f>
        <v>0.78569999999999995</v>
      </c>
    </row>
    <row r="565" spans="1:25" ht="15" customHeight="1" outlineLevel="2">
      <c r="A565" s="10" t="str">
        <f>VLOOKUP(D565,'Current OBD'!$B$6:$K$2185,4,0)</f>
        <v>Jefferson</v>
      </c>
      <c r="B565" s="10" t="str">
        <f>VLOOKUP(D565,'Current OBD'!$B$6:$K$2185,3,0)</f>
        <v>16-049</v>
      </c>
      <c r="C565" s="9" t="str">
        <f>VLOOKUP(D565,'Current OBD'!$B$6:$K$2185,2,0)</f>
        <v>Chimacum School District</v>
      </c>
      <c r="D565" s="24">
        <v>660796</v>
      </c>
      <c r="E565" s="9" t="str">
        <f>VLOOKUP(D565,'Current OBD'!$B$6:$K$2185,10,0)</f>
        <v>Chimacum Junior and Senior High School</v>
      </c>
      <c r="F565" s="11" t="str">
        <f>IF(VLOOKUP(D565,'Current OBD'!$B$6:$AK$2185,23,0)="Yes","PK"," ")</f>
        <v xml:space="preserve"> </v>
      </c>
      <c r="G565" s="11" t="str">
        <f>IF(VLOOKUP(D565,'Current OBD'!$B$6:$AK$2185,24,0)="Yes","K"," ")</f>
        <v xml:space="preserve"> </v>
      </c>
      <c r="H565" s="11" t="str">
        <f>IF(VLOOKUP(D565,'Current OBD'!$B$6:$AK$2185,25,0)="Yes",1," ")</f>
        <v xml:space="preserve"> </v>
      </c>
      <c r="I565" s="11" t="str">
        <f>IF(VLOOKUP(D565,'Current OBD'!$B$6:$AK$2185,26,0)="Yes","2"," ")</f>
        <v xml:space="preserve"> </v>
      </c>
      <c r="J565" s="11" t="str">
        <f>IF(VLOOKUP(D565,'Current OBD'!$B$6:$AK$2185,27,0)="Yes","3"," ")</f>
        <v xml:space="preserve"> </v>
      </c>
      <c r="K565" s="11" t="str">
        <f>IF(VLOOKUP(D565,'Current OBD'!$B$6:$AK$2185,28,0)="Yes","4"," ")</f>
        <v xml:space="preserve"> </v>
      </c>
      <c r="L565" s="11" t="str">
        <f>IF(VLOOKUP(D565,'Current OBD'!$B$6:$AK$2185,29,0)="Yes","5"," ")</f>
        <v xml:space="preserve"> </v>
      </c>
      <c r="M565" s="11" t="str">
        <f>IF(VLOOKUP(D565,'Current OBD'!$B$6:$AK$2185,30,0)="Yes","6"," ")</f>
        <v xml:space="preserve"> </v>
      </c>
      <c r="N565" s="11" t="str">
        <f>IF(VLOOKUP(D565,'Current OBD'!$B$6:$AK$2185,31,0)="Yes","7"," ")</f>
        <v>7</v>
      </c>
      <c r="O565" s="11" t="str">
        <f>IF(VLOOKUP(D565,'Current OBD'!$B$6:$AK$2185,32,0)="Yes","8"," ")</f>
        <v>8</v>
      </c>
      <c r="P565" s="11" t="str">
        <f>IF(VLOOKUP(D565,'Current OBD'!$B$6:$AK$2185,33,0)="Yes","9"," ")</f>
        <v>9</v>
      </c>
      <c r="Q565" s="11" t="str">
        <f>IF(VLOOKUP(D565,'Current OBD'!$B$6:$AK$2185,34,0)="Yes","10"," ")</f>
        <v>10</v>
      </c>
      <c r="R565" s="11" t="str">
        <f>IF(VLOOKUP(D565,'Current OBD'!$B$6:$AK$2185,35,0)="Yes","11"," ")</f>
        <v>11</v>
      </c>
      <c r="S565" s="11" t="str">
        <f>IF(VLOOKUP(D565,'Current OBD'!$B$6:$AK$2185,36,0)="Yes","12"," ")</f>
        <v>12</v>
      </c>
      <c r="T565" s="13">
        <f>VLOOKUP(D565,Pivot!$B$4:$F$2181,2,0)</f>
        <v>154</v>
      </c>
      <c r="U565" s="13">
        <f>VLOOKUP(D565,Pivot!$B$4:$F$2181,3,0)</f>
        <v>0</v>
      </c>
      <c r="V565" s="13">
        <f>VLOOKUP(D565,Pivot!$B$4:$F$2181,4,0)</f>
        <v>251</v>
      </c>
      <c r="W565" s="46">
        <f>IFERROR(VLOOKUP(D565,Pivot!$B$4:$H$2181,5,0),"")</f>
        <v>0.61350000000000005</v>
      </c>
      <c r="X565" s="51">
        <f>IFERROR(VLOOKUP(D565,Pivot!$B$4:$H$2181,6,0),"")</f>
        <v>0</v>
      </c>
      <c r="Y565" s="46">
        <f>IFERROR(VLOOKUP(D565,Pivot!$B$4:$H$2181,7,0),"")</f>
        <v>0.61350000000000005</v>
      </c>
    </row>
    <row r="566" spans="1:25" ht="15" customHeight="1" outlineLevel="1">
      <c r="A566" s="27"/>
      <c r="B566" s="27"/>
      <c r="C566" s="30" t="s">
        <v>5707</v>
      </c>
      <c r="D566" s="27"/>
      <c r="E566" s="26"/>
      <c r="F566" s="29"/>
      <c r="G566" s="29"/>
      <c r="H566" s="29"/>
      <c r="I566" s="29"/>
      <c r="J566" s="29"/>
      <c r="K566" s="29"/>
      <c r="L566" s="29"/>
      <c r="M566" s="29"/>
      <c r="N566" s="29"/>
      <c r="O566" s="29"/>
      <c r="P566" s="29"/>
      <c r="Q566" s="29"/>
      <c r="R566" s="29"/>
      <c r="S566" s="29"/>
      <c r="T566" s="43">
        <f>SUBTOTAL(9,T563:T565)</f>
        <v>498</v>
      </c>
      <c r="U566" s="43">
        <f>SUBTOTAL(9,U563:U565)</f>
        <v>0</v>
      </c>
      <c r="V566" s="43">
        <f>SUBTOTAL(9,V563:V565)</f>
        <v>681</v>
      </c>
      <c r="W566" s="47"/>
      <c r="X566" s="52"/>
      <c r="Y566" s="56">
        <f>(T566+U566)/V566</f>
        <v>0.7312775330396476</v>
      </c>
    </row>
    <row r="567" spans="1:25" ht="15" customHeight="1" outlineLevel="2">
      <c r="A567" s="10" t="str">
        <f>VLOOKUP(D567,'Current OBD'!$B$6:$K$2185,4,0)</f>
        <v>Jefferson</v>
      </c>
      <c r="B567" s="10" t="str">
        <f>VLOOKUP(D567,'Current OBD'!$B$6:$K$2185,3,0)</f>
        <v>16-050</v>
      </c>
      <c r="C567" s="9" t="str">
        <f>VLOOKUP(D567,'Current OBD'!$B$6:$K$2185,2,0)</f>
        <v>Port Townsend School District</v>
      </c>
      <c r="D567" s="24">
        <v>660809</v>
      </c>
      <c r="E567" s="9" t="str">
        <f>VLOOKUP(D567,'Current OBD'!$B$6:$K$2185,10,0)</f>
        <v>Blue Heron Middle School</v>
      </c>
      <c r="F567" s="11" t="str">
        <f>IF(VLOOKUP(D567,'Current OBD'!$B$6:$AK$2185,23,0)="Yes","PK"," ")</f>
        <v xml:space="preserve"> </v>
      </c>
      <c r="G567" s="11" t="str">
        <f>IF(VLOOKUP(D567,'Current OBD'!$B$6:$AK$2185,24,0)="Yes","K"," ")</f>
        <v xml:space="preserve"> </v>
      </c>
      <c r="H567" s="11" t="str">
        <f>IF(VLOOKUP(D567,'Current OBD'!$B$6:$AK$2185,25,0)="Yes",1," ")</f>
        <v xml:space="preserve"> </v>
      </c>
      <c r="I567" s="11" t="str">
        <f>IF(VLOOKUP(D567,'Current OBD'!$B$6:$AK$2185,26,0)="Yes","2"," ")</f>
        <v xml:space="preserve"> </v>
      </c>
      <c r="J567" s="11" t="str">
        <f>IF(VLOOKUP(D567,'Current OBD'!$B$6:$AK$2185,27,0)="Yes","3"," ")</f>
        <v xml:space="preserve"> </v>
      </c>
      <c r="K567" s="11" t="str">
        <f>IF(VLOOKUP(D567,'Current OBD'!$B$6:$AK$2185,28,0)="Yes","4"," ")</f>
        <v xml:space="preserve"> </v>
      </c>
      <c r="L567" s="11" t="str">
        <f>IF(VLOOKUP(D567,'Current OBD'!$B$6:$AK$2185,29,0)="Yes","5"," ")</f>
        <v xml:space="preserve"> </v>
      </c>
      <c r="M567" s="11" t="str">
        <f>IF(VLOOKUP(D567,'Current OBD'!$B$6:$AK$2185,30,0)="Yes","6"," ")</f>
        <v>6</v>
      </c>
      <c r="N567" s="11" t="str">
        <f>IF(VLOOKUP(D567,'Current OBD'!$B$6:$AK$2185,31,0)="Yes","7"," ")</f>
        <v>7</v>
      </c>
      <c r="O567" s="11" t="str">
        <f>IF(VLOOKUP(D567,'Current OBD'!$B$6:$AK$2185,32,0)="Yes","8"," ")</f>
        <v>8</v>
      </c>
      <c r="P567" s="11" t="str">
        <f>IF(VLOOKUP(D567,'Current OBD'!$B$6:$AK$2185,33,0)="Yes","9"," ")</f>
        <v xml:space="preserve"> </v>
      </c>
      <c r="Q567" s="11" t="str">
        <f>IF(VLOOKUP(D567,'Current OBD'!$B$6:$AK$2185,34,0)="Yes","10"," ")</f>
        <v xml:space="preserve"> </v>
      </c>
      <c r="R567" s="11" t="str">
        <f>IF(VLOOKUP(D567,'Current OBD'!$B$6:$AK$2185,35,0)="Yes","11"," ")</f>
        <v xml:space="preserve"> </v>
      </c>
      <c r="S567" s="11" t="str">
        <f>IF(VLOOKUP(D567,'Current OBD'!$B$6:$AK$2185,36,0)="Yes","12"," ")</f>
        <v xml:space="preserve"> </v>
      </c>
      <c r="T567" s="13">
        <f>VLOOKUP(D567,Pivot!$B$4:$F$2181,2,0)</f>
        <v>98</v>
      </c>
      <c r="U567" s="13">
        <f>VLOOKUP(D567,Pivot!$B$4:$F$2181,3,0)</f>
        <v>38</v>
      </c>
      <c r="V567" s="13">
        <f>VLOOKUP(D567,Pivot!$B$4:$F$2181,4,0)</f>
        <v>297</v>
      </c>
      <c r="W567" s="46">
        <f>IFERROR(VLOOKUP(D567,Pivot!$B$4:$H$2181,5,0),"")</f>
        <v>0.33</v>
      </c>
      <c r="X567" s="51">
        <f>IFERROR(VLOOKUP(D567,Pivot!$B$4:$H$2181,6,0),"")</f>
        <v>0.12790000000000001</v>
      </c>
      <c r="Y567" s="46">
        <f>IFERROR(VLOOKUP(D567,Pivot!$B$4:$H$2181,7,0),"")</f>
        <v>0.45789999999999997</v>
      </c>
    </row>
    <row r="568" spans="1:25" ht="15" customHeight="1" outlineLevel="2">
      <c r="A568" s="10" t="str">
        <f>VLOOKUP(D568,'Current OBD'!$B$6:$K$2185,4,0)</f>
        <v>Jefferson</v>
      </c>
      <c r="B568" s="10" t="str">
        <f>VLOOKUP(D568,'Current OBD'!$B$6:$K$2185,3,0)</f>
        <v>16-050</v>
      </c>
      <c r="C568" s="9" t="str">
        <f>VLOOKUP(D568,'Current OBD'!$B$6:$K$2185,2,0)</f>
        <v>Port Townsend School District</v>
      </c>
      <c r="D568" s="24">
        <v>665887</v>
      </c>
      <c r="E568" s="9" t="str">
        <f>VLOOKUP(D568,'Current OBD'!$B$6:$K$2185,10,0)</f>
        <v>OCEAN</v>
      </c>
      <c r="F568" s="11" t="str">
        <f>IF(VLOOKUP(D568,'Current OBD'!$B$6:$AK$2185,23,0)="Yes","PK"," ")</f>
        <v xml:space="preserve"> </v>
      </c>
      <c r="G568" s="11" t="str">
        <f>IF(VLOOKUP(D568,'Current OBD'!$B$6:$AK$2185,24,0)="Yes","K"," ")</f>
        <v>K</v>
      </c>
      <c r="H568" s="11">
        <f>IF(VLOOKUP(D568,'Current OBD'!$B$6:$AK$2185,25,0)="Yes",1," ")</f>
        <v>1</v>
      </c>
      <c r="I568" s="11" t="str">
        <f>IF(VLOOKUP(D568,'Current OBD'!$B$6:$AK$2185,26,0)="Yes","2"," ")</f>
        <v>2</v>
      </c>
      <c r="J568" s="11" t="str">
        <f>IF(VLOOKUP(D568,'Current OBD'!$B$6:$AK$2185,27,0)="Yes","3"," ")</f>
        <v>3</v>
      </c>
      <c r="K568" s="11" t="str">
        <f>IF(VLOOKUP(D568,'Current OBD'!$B$6:$AK$2185,28,0)="Yes","4"," ")</f>
        <v>4</v>
      </c>
      <c r="L568" s="11" t="str">
        <f>IF(VLOOKUP(D568,'Current OBD'!$B$6:$AK$2185,29,0)="Yes","5"," ")</f>
        <v>5</v>
      </c>
      <c r="M568" s="11" t="str">
        <f>IF(VLOOKUP(D568,'Current OBD'!$B$6:$AK$2185,30,0)="Yes","6"," ")</f>
        <v>6</v>
      </c>
      <c r="N568" s="11" t="str">
        <f>IF(VLOOKUP(D568,'Current OBD'!$B$6:$AK$2185,31,0)="Yes","7"," ")</f>
        <v>7</v>
      </c>
      <c r="O568" s="11" t="str">
        <f>IF(VLOOKUP(D568,'Current OBD'!$B$6:$AK$2185,32,0)="Yes","8"," ")</f>
        <v>8</v>
      </c>
      <c r="P568" s="11" t="str">
        <f>IF(VLOOKUP(D568,'Current OBD'!$B$6:$AK$2185,33,0)="Yes","9"," ")</f>
        <v>9</v>
      </c>
      <c r="Q568" s="11" t="str">
        <f>IF(VLOOKUP(D568,'Current OBD'!$B$6:$AK$2185,34,0)="Yes","10"," ")</f>
        <v>10</v>
      </c>
      <c r="R568" s="11" t="str">
        <f>IF(VLOOKUP(D568,'Current OBD'!$B$6:$AK$2185,35,0)="Yes","11"," ")</f>
        <v>11</v>
      </c>
      <c r="S568" s="11" t="str">
        <f>IF(VLOOKUP(D568,'Current OBD'!$B$6:$AK$2185,36,0)="Yes","12"," ")</f>
        <v>12</v>
      </c>
      <c r="T568" s="13">
        <f>VLOOKUP(D568,Pivot!$B$4:$F$2181,2,0)</f>
        <v>52</v>
      </c>
      <c r="U568" s="13">
        <f>VLOOKUP(D568,Pivot!$B$4:$F$2181,3,0)</f>
        <v>26</v>
      </c>
      <c r="V568" s="13">
        <f>VLOOKUP(D568,Pivot!$B$4:$F$2181,4,0)</f>
        <v>153</v>
      </c>
      <c r="W568" s="46">
        <f>IFERROR(VLOOKUP(D568,Pivot!$B$4:$H$2181,5,0),"")</f>
        <v>0.33989999999999998</v>
      </c>
      <c r="X568" s="51">
        <f>IFERROR(VLOOKUP(D568,Pivot!$B$4:$H$2181,6,0),"")</f>
        <v>0.1699</v>
      </c>
      <c r="Y568" s="46">
        <f>IFERROR(VLOOKUP(D568,Pivot!$B$4:$H$2181,7,0),"")</f>
        <v>0.50980000000000003</v>
      </c>
    </row>
    <row r="569" spans="1:25" ht="15" customHeight="1" outlineLevel="2">
      <c r="A569" s="10" t="str">
        <f>VLOOKUP(D569,'Current OBD'!$B$6:$K$2185,4,0)</f>
        <v>Jefferson</v>
      </c>
      <c r="B569" s="10" t="str">
        <f>VLOOKUP(D569,'Current OBD'!$B$6:$K$2185,3,0)</f>
        <v>16-050</v>
      </c>
      <c r="C569" s="9" t="str">
        <f>VLOOKUP(D569,'Current OBD'!$B$6:$K$2185,2,0)</f>
        <v>Port Townsend School District</v>
      </c>
      <c r="D569" s="24">
        <v>660810</v>
      </c>
      <c r="E569" s="9" t="str">
        <f>VLOOKUP(D569,'Current OBD'!$B$6:$K$2185,10,0)</f>
        <v>Port Townsend High School</v>
      </c>
      <c r="F569" s="11" t="str">
        <f>IF(VLOOKUP(D569,'Current OBD'!$B$6:$AK$2185,23,0)="Yes","PK"," ")</f>
        <v xml:space="preserve"> </v>
      </c>
      <c r="G569" s="11" t="str">
        <f>IF(VLOOKUP(D569,'Current OBD'!$B$6:$AK$2185,24,0)="Yes","K"," ")</f>
        <v xml:space="preserve"> </v>
      </c>
      <c r="H569" s="11" t="str">
        <f>IF(VLOOKUP(D569,'Current OBD'!$B$6:$AK$2185,25,0)="Yes",1," ")</f>
        <v xml:space="preserve"> </v>
      </c>
      <c r="I569" s="11" t="str">
        <f>IF(VLOOKUP(D569,'Current OBD'!$B$6:$AK$2185,26,0)="Yes","2"," ")</f>
        <v xml:space="preserve"> </v>
      </c>
      <c r="J569" s="11" t="str">
        <f>IF(VLOOKUP(D569,'Current OBD'!$B$6:$AK$2185,27,0)="Yes","3"," ")</f>
        <v xml:space="preserve"> </v>
      </c>
      <c r="K569" s="11" t="str">
        <f>IF(VLOOKUP(D569,'Current OBD'!$B$6:$AK$2185,28,0)="Yes","4"," ")</f>
        <v xml:space="preserve"> </v>
      </c>
      <c r="L569" s="11" t="str">
        <f>IF(VLOOKUP(D569,'Current OBD'!$B$6:$AK$2185,29,0)="Yes","5"," ")</f>
        <v xml:space="preserve"> </v>
      </c>
      <c r="M569" s="11" t="str">
        <f>IF(VLOOKUP(D569,'Current OBD'!$B$6:$AK$2185,30,0)="Yes","6"," ")</f>
        <v xml:space="preserve"> </v>
      </c>
      <c r="N569" s="11" t="str">
        <f>IF(VLOOKUP(D569,'Current OBD'!$B$6:$AK$2185,31,0)="Yes","7"," ")</f>
        <v xml:space="preserve"> </v>
      </c>
      <c r="O569" s="11" t="str">
        <f>IF(VLOOKUP(D569,'Current OBD'!$B$6:$AK$2185,32,0)="Yes","8"," ")</f>
        <v xml:space="preserve"> </v>
      </c>
      <c r="P569" s="11" t="str">
        <f>IF(VLOOKUP(D569,'Current OBD'!$B$6:$AK$2185,33,0)="Yes","9"," ")</f>
        <v>9</v>
      </c>
      <c r="Q569" s="11" t="str">
        <f>IF(VLOOKUP(D569,'Current OBD'!$B$6:$AK$2185,34,0)="Yes","10"," ")</f>
        <v>10</v>
      </c>
      <c r="R569" s="11" t="str">
        <f>IF(VLOOKUP(D569,'Current OBD'!$B$6:$AK$2185,35,0)="Yes","11"," ")</f>
        <v>11</v>
      </c>
      <c r="S569" s="11" t="str">
        <f>IF(VLOOKUP(D569,'Current OBD'!$B$6:$AK$2185,36,0)="Yes","12"," ")</f>
        <v>12</v>
      </c>
      <c r="T569" s="13">
        <f>VLOOKUP(D569,Pivot!$B$4:$F$2181,2,0)</f>
        <v>132</v>
      </c>
      <c r="U569" s="13">
        <f>VLOOKUP(D569,Pivot!$B$4:$F$2181,3,0)</f>
        <v>64</v>
      </c>
      <c r="V569" s="13">
        <f>VLOOKUP(D569,Pivot!$B$4:$F$2181,4,0)</f>
        <v>423</v>
      </c>
      <c r="W569" s="46">
        <f>IFERROR(VLOOKUP(D569,Pivot!$B$4:$H$2181,5,0),"")</f>
        <v>0.31209999999999999</v>
      </c>
      <c r="X569" s="51">
        <f>IFERROR(VLOOKUP(D569,Pivot!$B$4:$H$2181,6,0),"")</f>
        <v>0.15129999999999999</v>
      </c>
      <c r="Y569" s="46">
        <f>IFERROR(VLOOKUP(D569,Pivot!$B$4:$H$2181,7,0),"")</f>
        <v>0.46339999999999998</v>
      </c>
    </row>
    <row r="570" spans="1:25" ht="15" customHeight="1" outlineLevel="2">
      <c r="A570" s="10" t="str">
        <f>VLOOKUP(D570,'Current OBD'!$B$6:$K$2185,4,0)</f>
        <v>Jefferson</v>
      </c>
      <c r="B570" s="10" t="str">
        <f>VLOOKUP(D570,'Current OBD'!$B$6:$K$2185,3,0)</f>
        <v>16-050</v>
      </c>
      <c r="C570" s="9" t="str">
        <f>VLOOKUP(D570,'Current OBD'!$B$6:$K$2185,2,0)</f>
        <v>Port Townsend School District</v>
      </c>
      <c r="D570" s="24">
        <v>663283</v>
      </c>
      <c r="E570" s="9" t="str">
        <f>VLOOKUP(D570,'Current OBD'!$B$6:$K$2185,10,0)</f>
        <v>Salish Coast Elementary</v>
      </c>
      <c r="F570" s="11" t="str">
        <f>IF(VLOOKUP(D570,'Current OBD'!$B$6:$AK$2185,23,0)="Yes","PK"," ")</f>
        <v>PK</v>
      </c>
      <c r="G570" s="11" t="str">
        <f>IF(VLOOKUP(D570,'Current OBD'!$B$6:$AK$2185,24,0)="Yes","K"," ")</f>
        <v>K</v>
      </c>
      <c r="H570" s="11">
        <f>IF(VLOOKUP(D570,'Current OBD'!$B$6:$AK$2185,25,0)="Yes",1," ")</f>
        <v>1</v>
      </c>
      <c r="I570" s="11" t="str">
        <f>IF(VLOOKUP(D570,'Current OBD'!$B$6:$AK$2185,26,0)="Yes","2"," ")</f>
        <v>2</v>
      </c>
      <c r="J570" s="11" t="str">
        <f>IF(VLOOKUP(D570,'Current OBD'!$B$6:$AK$2185,27,0)="Yes","3"," ")</f>
        <v>3</v>
      </c>
      <c r="K570" s="11" t="str">
        <f>IF(VLOOKUP(D570,'Current OBD'!$B$6:$AK$2185,28,0)="Yes","4"," ")</f>
        <v>4</v>
      </c>
      <c r="L570" s="11" t="str">
        <f>IF(VLOOKUP(D570,'Current OBD'!$B$6:$AK$2185,29,0)="Yes","5"," ")</f>
        <v>5</v>
      </c>
      <c r="M570" s="11" t="str">
        <f>IF(VLOOKUP(D570,'Current OBD'!$B$6:$AK$2185,30,0)="Yes","6"," ")</f>
        <v xml:space="preserve"> </v>
      </c>
      <c r="N570" s="11" t="str">
        <f>IF(VLOOKUP(D570,'Current OBD'!$B$6:$AK$2185,31,0)="Yes","7"," ")</f>
        <v xml:space="preserve"> </v>
      </c>
      <c r="O570" s="11" t="str">
        <f>IF(VLOOKUP(D570,'Current OBD'!$B$6:$AK$2185,32,0)="Yes","8"," ")</f>
        <v xml:space="preserve"> </v>
      </c>
      <c r="P570" s="11" t="str">
        <f>IF(VLOOKUP(D570,'Current OBD'!$B$6:$AK$2185,33,0)="Yes","9"," ")</f>
        <v xml:space="preserve"> </v>
      </c>
      <c r="Q570" s="11" t="str">
        <f>IF(VLOOKUP(D570,'Current OBD'!$B$6:$AK$2185,34,0)="Yes","10"," ")</f>
        <v xml:space="preserve"> </v>
      </c>
      <c r="R570" s="11" t="str">
        <f>IF(VLOOKUP(D570,'Current OBD'!$B$6:$AK$2185,35,0)="Yes","11"," ")</f>
        <v xml:space="preserve"> </v>
      </c>
      <c r="S570" s="11" t="str">
        <f>IF(VLOOKUP(D570,'Current OBD'!$B$6:$AK$2185,36,0)="Yes","12"," ")</f>
        <v xml:space="preserve"> </v>
      </c>
      <c r="T570" s="13">
        <f>VLOOKUP(D570,Pivot!$B$4:$F$2181,2,0)</f>
        <v>172</v>
      </c>
      <c r="U570" s="13">
        <f>VLOOKUP(D570,Pivot!$B$4:$F$2181,3,0)</f>
        <v>49</v>
      </c>
      <c r="V570" s="13">
        <f>VLOOKUP(D570,Pivot!$B$4:$F$2181,4,0)</f>
        <v>492</v>
      </c>
      <c r="W570" s="46">
        <f>IFERROR(VLOOKUP(D570,Pivot!$B$4:$H$2181,5,0),"")</f>
        <v>0.34960000000000002</v>
      </c>
      <c r="X570" s="51">
        <f>IFERROR(VLOOKUP(D570,Pivot!$B$4:$H$2181,6,0),"")</f>
        <v>9.9599999999999994E-2</v>
      </c>
      <c r="Y570" s="46">
        <f>IFERROR(VLOOKUP(D570,Pivot!$B$4:$H$2181,7,0),"")</f>
        <v>0.44919999999999999</v>
      </c>
    </row>
    <row r="571" spans="1:25" ht="15" customHeight="1" outlineLevel="1">
      <c r="A571" s="27"/>
      <c r="B571" s="27"/>
      <c r="C571" s="30" t="s">
        <v>5708</v>
      </c>
      <c r="D571" s="27"/>
      <c r="E571" s="26"/>
      <c r="F571" s="29"/>
      <c r="G571" s="29"/>
      <c r="H571" s="29"/>
      <c r="I571" s="29"/>
      <c r="J571" s="29"/>
      <c r="K571" s="29"/>
      <c r="L571" s="29"/>
      <c r="M571" s="29"/>
      <c r="N571" s="29"/>
      <c r="O571" s="29"/>
      <c r="P571" s="29"/>
      <c r="Q571" s="29"/>
      <c r="R571" s="29"/>
      <c r="S571" s="29"/>
      <c r="T571" s="43">
        <f>SUBTOTAL(9,T567:T570)</f>
        <v>454</v>
      </c>
      <c r="U571" s="43">
        <f>SUBTOTAL(9,U567:U570)</f>
        <v>177</v>
      </c>
      <c r="V571" s="43">
        <f>SUBTOTAL(9,V567:V570)</f>
        <v>1365</v>
      </c>
      <c r="W571" s="47"/>
      <c r="X571" s="52"/>
      <c r="Y571" s="56">
        <f>(T571+U571)/V571</f>
        <v>0.46227106227106229</v>
      </c>
    </row>
    <row r="572" spans="1:25" ht="15" customHeight="1" outlineLevel="2">
      <c r="A572" s="10" t="str">
        <f>VLOOKUP(D572,'Current OBD'!$B$6:$K$2185,4,0)</f>
        <v>King</v>
      </c>
      <c r="B572" s="10" t="str">
        <f>VLOOKUP(D572,'Current OBD'!$B$6:$K$2185,3,0)</f>
        <v>17-001</v>
      </c>
      <c r="C572" s="9" t="str">
        <f>VLOOKUP(D572,'Current OBD'!$B$6:$K$2185,2,0)</f>
        <v>Seattle School District</v>
      </c>
      <c r="D572" s="24">
        <v>660345</v>
      </c>
      <c r="E572" s="9" t="str">
        <f>VLOOKUP(D572,'Current OBD'!$B$6:$K$2185,10,0)</f>
        <v>Adams Elementary School</v>
      </c>
      <c r="F572" s="11" t="str">
        <f>IF(VLOOKUP(D572,'Current OBD'!$B$6:$AK$2185,23,0)="Yes","PK"," ")</f>
        <v xml:space="preserve"> </v>
      </c>
      <c r="G572" s="11" t="str">
        <f>IF(VLOOKUP(D572,'Current OBD'!$B$6:$AK$2185,24,0)="Yes","K"," ")</f>
        <v>K</v>
      </c>
      <c r="H572" s="11">
        <f>IF(VLOOKUP(D572,'Current OBD'!$B$6:$AK$2185,25,0)="Yes",1," ")</f>
        <v>1</v>
      </c>
      <c r="I572" s="11" t="str">
        <f>IF(VLOOKUP(D572,'Current OBD'!$B$6:$AK$2185,26,0)="Yes","2"," ")</f>
        <v>2</v>
      </c>
      <c r="J572" s="11" t="str">
        <f>IF(VLOOKUP(D572,'Current OBD'!$B$6:$AK$2185,27,0)="Yes","3"," ")</f>
        <v>3</v>
      </c>
      <c r="K572" s="11" t="str">
        <f>IF(VLOOKUP(D572,'Current OBD'!$B$6:$AK$2185,28,0)="Yes","4"," ")</f>
        <v>4</v>
      </c>
      <c r="L572" s="11" t="str">
        <f>IF(VLOOKUP(D572,'Current OBD'!$B$6:$AK$2185,29,0)="Yes","5"," ")</f>
        <v>5</v>
      </c>
      <c r="M572" s="11" t="str">
        <f>IF(VLOOKUP(D572,'Current OBD'!$B$6:$AK$2185,30,0)="Yes","6"," ")</f>
        <v xml:space="preserve"> </v>
      </c>
      <c r="N572" s="11" t="str">
        <f>IF(VLOOKUP(D572,'Current OBD'!$B$6:$AK$2185,31,0)="Yes","7"," ")</f>
        <v xml:space="preserve"> </v>
      </c>
      <c r="O572" s="11" t="str">
        <f>IF(VLOOKUP(D572,'Current OBD'!$B$6:$AK$2185,32,0)="Yes","8"," ")</f>
        <v xml:space="preserve"> </v>
      </c>
      <c r="P572" s="11" t="str">
        <f>IF(VLOOKUP(D572,'Current OBD'!$B$6:$AK$2185,33,0)="Yes","9"," ")</f>
        <v xml:space="preserve"> </v>
      </c>
      <c r="Q572" s="11" t="str">
        <f>IF(VLOOKUP(D572,'Current OBD'!$B$6:$AK$2185,34,0)="Yes","10"," ")</f>
        <v xml:space="preserve"> </v>
      </c>
      <c r="R572" s="11" t="str">
        <f>IF(VLOOKUP(D572,'Current OBD'!$B$6:$AK$2185,35,0)="Yes","11"," ")</f>
        <v xml:space="preserve"> </v>
      </c>
      <c r="S572" s="11" t="str">
        <f>IF(VLOOKUP(D572,'Current OBD'!$B$6:$AK$2185,36,0)="Yes","12"," ")</f>
        <v xml:space="preserve"> </v>
      </c>
      <c r="T572" s="13">
        <f>VLOOKUP(D572,Pivot!$B$4:$F$2181,2,0)</f>
        <v>24</v>
      </c>
      <c r="U572" s="13">
        <f>VLOOKUP(D572,Pivot!$B$4:$F$2181,3,0)</f>
        <v>5</v>
      </c>
      <c r="V572" s="13">
        <f>VLOOKUP(D572,Pivot!$B$4:$F$2181,4,0)</f>
        <v>320</v>
      </c>
      <c r="W572" s="46">
        <f>IFERROR(VLOOKUP(D572,Pivot!$B$4:$H$2181,5,0),"")</f>
        <v>7.4999999999999997E-2</v>
      </c>
      <c r="X572" s="51">
        <f>IFERROR(VLOOKUP(D572,Pivot!$B$4:$H$2181,6,0),"")</f>
        <v>1.5599999999999999E-2</v>
      </c>
      <c r="Y572" s="46">
        <f>IFERROR(VLOOKUP(D572,Pivot!$B$4:$H$2181,7,0),"")</f>
        <v>9.06E-2</v>
      </c>
    </row>
    <row r="573" spans="1:25" ht="15" customHeight="1" outlineLevel="2">
      <c r="A573" s="10" t="str">
        <f>VLOOKUP(D573,'Current OBD'!$B$6:$K$2185,4,0)</f>
        <v>King</v>
      </c>
      <c r="B573" s="10" t="str">
        <f>VLOOKUP(D573,'Current OBD'!$B$6:$K$2185,3,0)</f>
        <v>17-001</v>
      </c>
      <c r="C573" s="9" t="str">
        <f>VLOOKUP(D573,'Current OBD'!$B$6:$K$2185,2,0)</f>
        <v>Seattle School District</v>
      </c>
      <c r="D573" s="24">
        <v>660347</v>
      </c>
      <c r="E573" s="9" t="str">
        <f>VLOOKUP(D573,'Current OBD'!$B$6:$K$2185,10,0)</f>
        <v>Aki Kurose Middle School</v>
      </c>
      <c r="F573" s="11" t="str">
        <f>IF(VLOOKUP(D573,'Current OBD'!$B$6:$AK$2185,23,0)="Yes","PK"," ")</f>
        <v xml:space="preserve"> </v>
      </c>
      <c r="G573" s="11" t="str">
        <f>IF(VLOOKUP(D573,'Current OBD'!$B$6:$AK$2185,24,0)="Yes","K"," ")</f>
        <v xml:space="preserve"> </v>
      </c>
      <c r="H573" s="11" t="str">
        <f>IF(VLOOKUP(D573,'Current OBD'!$B$6:$AK$2185,25,0)="Yes",1," ")</f>
        <v xml:space="preserve"> </v>
      </c>
      <c r="I573" s="11" t="str">
        <f>IF(VLOOKUP(D573,'Current OBD'!$B$6:$AK$2185,26,0)="Yes","2"," ")</f>
        <v xml:space="preserve"> </v>
      </c>
      <c r="J573" s="11" t="str">
        <f>IF(VLOOKUP(D573,'Current OBD'!$B$6:$AK$2185,27,0)="Yes","3"," ")</f>
        <v xml:space="preserve"> </v>
      </c>
      <c r="K573" s="11" t="str">
        <f>IF(VLOOKUP(D573,'Current OBD'!$B$6:$AK$2185,28,0)="Yes","4"," ")</f>
        <v xml:space="preserve"> </v>
      </c>
      <c r="L573" s="11" t="str">
        <f>IF(VLOOKUP(D573,'Current OBD'!$B$6:$AK$2185,29,0)="Yes","5"," ")</f>
        <v xml:space="preserve"> </v>
      </c>
      <c r="M573" s="11" t="str">
        <f>IF(VLOOKUP(D573,'Current OBD'!$B$6:$AK$2185,30,0)="Yes","6"," ")</f>
        <v>6</v>
      </c>
      <c r="N573" s="11" t="str">
        <f>IF(VLOOKUP(D573,'Current OBD'!$B$6:$AK$2185,31,0)="Yes","7"," ")</f>
        <v>7</v>
      </c>
      <c r="O573" s="11" t="str">
        <f>IF(VLOOKUP(D573,'Current OBD'!$B$6:$AK$2185,32,0)="Yes","8"," ")</f>
        <v>8</v>
      </c>
      <c r="P573" s="11" t="str">
        <f>IF(VLOOKUP(D573,'Current OBD'!$B$6:$AK$2185,33,0)="Yes","9"," ")</f>
        <v xml:space="preserve"> </v>
      </c>
      <c r="Q573" s="11" t="str">
        <f>IF(VLOOKUP(D573,'Current OBD'!$B$6:$AK$2185,34,0)="Yes","10"," ")</f>
        <v xml:space="preserve"> </v>
      </c>
      <c r="R573" s="11" t="str">
        <f>IF(VLOOKUP(D573,'Current OBD'!$B$6:$AK$2185,35,0)="Yes","11"," ")</f>
        <v xml:space="preserve"> </v>
      </c>
      <c r="S573" s="11" t="str">
        <f>IF(VLOOKUP(D573,'Current OBD'!$B$6:$AK$2185,36,0)="Yes","12"," ")</f>
        <v xml:space="preserve"> </v>
      </c>
      <c r="T573" s="13">
        <f>VLOOKUP(D573,Pivot!$B$4:$F$2181,2,0)</f>
        <v>601</v>
      </c>
      <c r="U573" s="13">
        <f>VLOOKUP(D573,Pivot!$B$4:$F$2181,3,0)</f>
        <v>0</v>
      </c>
      <c r="V573" s="13">
        <f>VLOOKUP(D573,Pivot!$B$4:$F$2181,4,0)</f>
        <v>775</v>
      </c>
      <c r="W573" s="46">
        <f>IFERROR(VLOOKUP(D573,Pivot!$B$4:$H$2181,5,0),"")</f>
        <v>0.77549999999999997</v>
      </c>
      <c r="X573" s="51">
        <f>IFERROR(VLOOKUP(D573,Pivot!$B$4:$H$2181,6,0),"")</f>
        <v>0</v>
      </c>
      <c r="Y573" s="46">
        <f>IFERROR(VLOOKUP(D573,Pivot!$B$4:$H$2181,7,0),"")</f>
        <v>0.77549999999999997</v>
      </c>
    </row>
    <row r="574" spans="1:25" ht="15" customHeight="1" outlineLevel="2">
      <c r="A574" s="10" t="str">
        <f>VLOOKUP(D574,'Current OBD'!$B$6:$K$2185,4,0)</f>
        <v>King</v>
      </c>
      <c r="B574" s="10" t="str">
        <f>VLOOKUP(D574,'Current OBD'!$B$6:$K$2185,3,0)</f>
        <v>17-001</v>
      </c>
      <c r="C574" s="9" t="str">
        <f>VLOOKUP(D574,'Current OBD'!$B$6:$K$2185,2,0)</f>
        <v>Seattle School District</v>
      </c>
      <c r="D574" s="24">
        <v>660426</v>
      </c>
      <c r="E574" s="9" t="str">
        <f>VLOOKUP(D574,'Current OBD'!$B$6:$K$2185,10,0)</f>
        <v>Alan T. Sugiyama</v>
      </c>
      <c r="F574" s="11" t="str">
        <f>IF(VLOOKUP(D574,'Current OBD'!$B$6:$AK$2185,23,0)="Yes","PK"," ")</f>
        <v xml:space="preserve"> </v>
      </c>
      <c r="G574" s="11" t="str">
        <f>IF(VLOOKUP(D574,'Current OBD'!$B$6:$AK$2185,24,0)="Yes","K"," ")</f>
        <v xml:space="preserve"> </v>
      </c>
      <c r="H574" s="11" t="str">
        <f>IF(VLOOKUP(D574,'Current OBD'!$B$6:$AK$2185,25,0)="Yes",1," ")</f>
        <v xml:space="preserve"> </v>
      </c>
      <c r="I574" s="11" t="str">
        <f>IF(VLOOKUP(D574,'Current OBD'!$B$6:$AK$2185,26,0)="Yes","2"," ")</f>
        <v xml:space="preserve"> </v>
      </c>
      <c r="J574" s="11" t="str">
        <f>IF(VLOOKUP(D574,'Current OBD'!$B$6:$AK$2185,27,0)="Yes","3"," ")</f>
        <v xml:space="preserve"> </v>
      </c>
      <c r="K574" s="11" t="str">
        <f>IF(VLOOKUP(D574,'Current OBD'!$B$6:$AK$2185,28,0)="Yes","4"," ")</f>
        <v xml:space="preserve"> </v>
      </c>
      <c r="L574" s="11" t="str">
        <f>IF(VLOOKUP(D574,'Current OBD'!$B$6:$AK$2185,29,0)="Yes","5"," ")</f>
        <v xml:space="preserve"> </v>
      </c>
      <c r="M574" s="11" t="str">
        <f>IF(VLOOKUP(D574,'Current OBD'!$B$6:$AK$2185,30,0)="Yes","6"," ")</f>
        <v xml:space="preserve"> </v>
      </c>
      <c r="N574" s="11" t="str">
        <f>IF(VLOOKUP(D574,'Current OBD'!$B$6:$AK$2185,31,0)="Yes","7"," ")</f>
        <v xml:space="preserve"> </v>
      </c>
      <c r="O574" s="11" t="str">
        <f>IF(VLOOKUP(D574,'Current OBD'!$B$6:$AK$2185,32,0)="Yes","8"," ")</f>
        <v xml:space="preserve"> </v>
      </c>
      <c r="P574" s="11" t="str">
        <f>IF(VLOOKUP(D574,'Current OBD'!$B$6:$AK$2185,33,0)="Yes","9"," ")</f>
        <v>9</v>
      </c>
      <c r="Q574" s="11" t="str">
        <f>IF(VLOOKUP(D574,'Current OBD'!$B$6:$AK$2185,34,0)="Yes","10"," ")</f>
        <v>10</v>
      </c>
      <c r="R574" s="11" t="str">
        <f>IF(VLOOKUP(D574,'Current OBD'!$B$6:$AK$2185,35,0)="Yes","11"," ")</f>
        <v>11</v>
      </c>
      <c r="S574" s="11" t="str">
        <f>IF(VLOOKUP(D574,'Current OBD'!$B$6:$AK$2185,36,0)="Yes","12"," ")</f>
        <v>12</v>
      </c>
      <c r="T574" s="13">
        <f>VLOOKUP(D574,Pivot!$B$4:$F$2181,2,0)</f>
        <v>32</v>
      </c>
      <c r="U574" s="13">
        <f>VLOOKUP(D574,Pivot!$B$4:$F$2181,3,0)</f>
        <v>0</v>
      </c>
      <c r="V574" s="13">
        <f>VLOOKUP(D574,Pivot!$B$4:$F$2181,4,0)</f>
        <v>32</v>
      </c>
      <c r="W574" s="46">
        <f>IFERROR(VLOOKUP(D574,Pivot!$B$4:$H$2181,5,0),"")</f>
        <v>1</v>
      </c>
      <c r="X574" s="51">
        <f>IFERROR(VLOOKUP(D574,Pivot!$B$4:$H$2181,6,0),"")</f>
        <v>0</v>
      </c>
      <c r="Y574" s="46">
        <f>IFERROR(VLOOKUP(D574,Pivot!$B$4:$H$2181,7,0),"")</f>
        <v>1</v>
      </c>
    </row>
    <row r="575" spans="1:25" ht="15" customHeight="1" outlineLevel="2">
      <c r="A575" s="10" t="str">
        <f>VLOOKUP(D575,'Current OBD'!$B$6:$K$2185,4,0)</f>
        <v>King</v>
      </c>
      <c r="B575" s="10" t="str">
        <f>VLOOKUP(D575,'Current OBD'!$B$6:$K$2185,3,0)</f>
        <v>17-001</v>
      </c>
      <c r="C575" s="9" t="str">
        <f>VLOOKUP(D575,'Current OBD'!$B$6:$K$2185,2,0)</f>
        <v>Seattle School District</v>
      </c>
      <c r="D575" s="24">
        <v>660385</v>
      </c>
      <c r="E575" s="9" t="str">
        <f>VLOOKUP(D575,'Current OBD'!$B$6:$K$2185,10,0)</f>
        <v>Alexander Hamilton International Middle School</v>
      </c>
      <c r="F575" s="11" t="str">
        <f>IF(VLOOKUP(D575,'Current OBD'!$B$6:$AK$2185,23,0)="Yes","PK"," ")</f>
        <v xml:space="preserve"> </v>
      </c>
      <c r="G575" s="11" t="str">
        <f>IF(VLOOKUP(D575,'Current OBD'!$B$6:$AK$2185,24,0)="Yes","K"," ")</f>
        <v xml:space="preserve"> </v>
      </c>
      <c r="H575" s="11" t="str">
        <f>IF(VLOOKUP(D575,'Current OBD'!$B$6:$AK$2185,25,0)="Yes",1," ")</f>
        <v xml:space="preserve"> </v>
      </c>
      <c r="I575" s="11" t="str">
        <f>IF(VLOOKUP(D575,'Current OBD'!$B$6:$AK$2185,26,0)="Yes","2"," ")</f>
        <v xml:space="preserve"> </v>
      </c>
      <c r="J575" s="11" t="str">
        <f>IF(VLOOKUP(D575,'Current OBD'!$B$6:$AK$2185,27,0)="Yes","3"," ")</f>
        <v xml:space="preserve"> </v>
      </c>
      <c r="K575" s="11" t="str">
        <f>IF(VLOOKUP(D575,'Current OBD'!$B$6:$AK$2185,28,0)="Yes","4"," ")</f>
        <v xml:space="preserve"> </v>
      </c>
      <c r="L575" s="11" t="str">
        <f>IF(VLOOKUP(D575,'Current OBD'!$B$6:$AK$2185,29,0)="Yes","5"," ")</f>
        <v xml:space="preserve"> </v>
      </c>
      <c r="M575" s="11" t="str">
        <f>IF(VLOOKUP(D575,'Current OBD'!$B$6:$AK$2185,30,0)="Yes","6"," ")</f>
        <v>6</v>
      </c>
      <c r="N575" s="11" t="str">
        <f>IF(VLOOKUP(D575,'Current OBD'!$B$6:$AK$2185,31,0)="Yes","7"," ")</f>
        <v>7</v>
      </c>
      <c r="O575" s="11" t="str">
        <f>IF(VLOOKUP(D575,'Current OBD'!$B$6:$AK$2185,32,0)="Yes","8"," ")</f>
        <v>8</v>
      </c>
      <c r="P575" s="11" t="str">
        <f>IF(VLOOKUP(D575,'Current OBD'!$B$6:$AK$2185,33,0)="Yes","9"," ")</f>
        <v xml:space="preserve"> </v>
      </c>
      <c r="Q575" s="11" t="str">
        <f>IF(VLOOKUP(D575,'Current OBD'!$B$6:$AK$2185,34,0)="Yes","10"," ")</f>
        <v xml:space="preserve"> </v>
      </c>
      <c r="R575" s="11" t="str">
        <f>IF(VLOOKUP(D575,'Current OBD'!$B$6:$AK$2185,35,0)="Yes","11"," ")</f>
        <v xml:space="preserve"> </v>
      </c>
      <c r="S575" s="11" t="str">
        <f>IF(VLOOKUP(D575,'Current OBD'!$B$6:$AK$2185,36,0)="Yes","12"," ")</f>
        <v xml:space="preserve"> </v>
      </c>
      <c r="T575" s="13">
        <f>VLOOKUP(D575,Pivot!$B$4:$F$2181,2,0)</f>
        <v>52</v>
      </c>
      <c r="U575" s="13">
        <f>VLOOKUP(D575,Pivot!$B$4:$F$2181,3,0)</f>
        <v>11</v>
      </c>
      <c r="V575" s="13">
        <f>VLOOKUP(D575,Pivot!$B$4:$F$2181,4,0)</f>
        <v>934</v>
      </c>
      <c r="W575" s="46">
        <f>IFERROR(VLOOKUP(D575,Pivot!$B$4:$H$2181,5,0),"")</f>
        <v>5.57E-2</v>
      </c>
      <c r="X575" s="51">
        <f>IFERROR(VLOOKUP(D575,Pivot!$B$4:$H$2181,6,0),"")</f>
        <v>1.18E-2</v>
      </c>
      <c r="Y575" s="46">
        <f>IFERROR(VLOOKUP(D575,Pivot!$B$4:$H$2181,7,0),"")</f>
        <v>6.7500000000000004E-2</v>
      </c>
    </row>
    <row r="576" spans="1:25" ht="15" customHeight="1" outlineLevel="2">
      <c r="A576" s="10" t="str">
        <f>VLOOKUP(D576,'Current OBD'!$B$6:$K$2185,4,0)</f>
        <v>King</v>
      </c>
      <c r="B576" s="10" t="str">
        <f>VLOOKUP(D576,'Current OBD'!$B$6:$K$2185,3,0)</f>
        <v>17-001</v>
      </c>
      <c r="C576" s="9" t="str">
        <f>VLOOKUP(D576,'Current OBD'!$B$6:$K$2185,2,0)</f>
        <v>Seattle School District</v>
      </c>
      <c r="D576" s="24">
        <v>660349</v>
      </c>
      <c r="E576" s="9" t="str">
        <f>VLOOKUP(D576,'Current OBD'!$B$6:$K$2185,10,0)</f>
        <v>Alki Elementary</v>
      </c>
      <c r="F576" s="11" t="str">
        <f>IF(VLOOKUP(D576,'Current OBD'!$B$6:$AK$2185,23,0)="Yes","PK"," ")</f>
        <v xml:space="preserve"> </v>
      </c>
      <c r="G576" s="11" t="str">
        <f>IF(VLOOKUP(D576,'Current OBD'!$B$6:$AK$2185,24,0)="Yes","K"," ")</f>
        <v>K</v>
      </c>
      <c r="H576" s="11">
        <f>IF(VLOOKUP(D576,'Current OBD'!$B$6:$AK$2185,25,0)="Yes",1," ")</f>
        <v>1</v>
      </c>
      <c r="I576" s="11" t="str">
        <f>IF(VLOOKUP(D576,'Current OBD'!$B$6:$AK$2185,26,0)="Yes","2"," ")</f>
        <v>2</v>
      </c>
      <c r="J576" s="11" t="str">
        <f>IF(VLOOKUP(D576,'Current OBD'!$B$6:$AK$2185,27,0)="Yes","3"," ")</f>
        <v>3</v>
      </c>
      <c r="K576" s="11" t="str">
        <f>IF(VLOOKUP(D576,'Current OBD'!$B$6:$AK$2185,28,0)="Yes","4"," ")</f>
        <v>4</v>
      </c>
      <c r="L576" s="11" t="str">
        <f>IF(VLOOKUP(D576,'Current OBD'!$B$6:$AK$2185,29,0)="Yes","5"," ")</f>
        <v>5</v>
      </c>
      <c r="M576" s="11" t="str">
        <f>IF(VLOOKUP(D576,'Current OBD'!$B$6:$AK$2185,30,0)="Yes","6"," ")</f>
        <v xml:space="preserve"> </v>
      </c>
      <c r="N576" s="11" t="str">
        <f>IF(VLOOKUP(D576,'Current OBD'!$B$6:$AK$2185,31,0)="Yes","7"," ")</f>
        <v xml:space="preserve"> </v>
      </c>
      <c r="O576" s="11" t="str">
        <f>IF(VLOOKUP(D576,'Current OBD'!$B$6:$AK$2185,32,0)="Yes","8"," ")</f>
        <v xml:space="preserve"> </v>
      </c>
      <c r="P576" s="11" t="str">
        <f>IF(VLOOKUP(D576,'Current OBD'!$B$6:$AK$2185,33,0)="Yes","9"," ")</f>
        <v xml:space="preserve"> </v>
      </c>
      <c r="Q576" s="11" t="str">
        <f>IF(VLOOKUP(D576,'Current OBD'!$B$6:$AK$2185,34,0)="Yes","10"," ")</f>
        <v xml:space="preserve"> </v>
      </c>
      <c r="R576" s="11" t="str">
        <f>IF(VLOOKUP(D576,'Current OBD'!$B$6:$AK$2185,35,0)="Yes","11"," ")</f>
        <v xml:space="preserve"> </v>
      </c>
      <c r="S576" s="11" t="str">
        <f>IF(VLOOKUP(D576,'Current OBD'!$B$6:$AK$2185,36,0)="Yes","12"," ")</f>
        <v xml:space="preserve"> </v>
      </c>
      <c r="T576" s="13">
        <f>VLOOKUP(D576,Pivot!$B$4:$F$2181,2,0)</f>
        <v>17</v>
      </c>
      <c r="U576" s="13">
        <f>VLOOKUP(D576,Pivot!$B$4:$F$2181,3,0)</f>
        <v>5</v>
      </c>
      <c r="V576" s="13">
        <f>VLOOKUP(D576,Pivot!$B$4:$F$2181,4,0)</f>
        <v>297</v>
      </c>
      <c r="W576" s="46">
        <f>IFERROR(VLOOKUP(D576,Pivot!$B$4:$H$2181,5,0),"")</f>
        <v>5.7200000000000001E-2</v>
      </c>
      <c r="X576" s="51">
        <f>IFERROR(VLOOKUP(D576,Pivot!$B$4:$H$2181,6,0),"")</f>
        <v>1.6799999999999999E-2</v>
      </c>
      <c r="Y576" s="46">
        <f>IFERROR(VLOOKUP(D576,Pivot!$B$4:$H$2181,7,0),"")</f>
        <v>7.4099999999999999E-2</v>
      </c>
    </row>
    <row r="577" spans="1:25" ht="15" customHeight="1" outlineLevel="2">
      <c r="A577" s="10" t="str">
        <f>VLOOKUP(D577,'Current OBD'!$B$6:$K$2185,4,0)</f>
        <v>King</v>
      </c>
      <c r="B577" s="10" t="str">
        <f>VLOOKUP(D577,'Current OBD'!$B$6:$K$2185,3,0)</f>
        <v>17-001</v>
      </c>
      <c r="C577" s="9" t="str">
        <f>VLOOKUP(D577,'Current OBD'!$B$6:$K$2185,2,0)</f>
        <v>Seattle School District</v>
      </c>
      <c r="D577" s="24">
        <v>660350</v>
      </c>
      <c r="E577" s="9" t="str">
        <f>VLOOKUP(D577,'Current OBD'!$B$6:$K$2185,10,0)</f>
        <v>Arbor Heights Elementary</v>
      </c>
      <c r="F577" s="11" t="str">
        <f>IF(VLOOKUP(D577,'Current OBD'!$B$6:$AK$2185,23,0)="Yes","PK"," ")</f>
        <v>PK</v>
      </c>
      <c r="G577" s="11" t="str">
        <f>IF(VLOOKUP(D577,'Current OBD'!$B$6:$AK$2185,24,0)="Yes","K"," ")</f>
        <v>K</v>
      </c>
      <c r="H577" s="11">
        <f>IF(VLOOKUP(D577,'Current OBD'!$B$6:$AK$2185,25,0)="Yes",1," ")</f>
        <v>1</v>
      </c>
      <c r="I577" s="11" t="str">
        <f>IF(VLOOKUP(D577,'Current OBD'!$B$6:$AK$2185,26,0)="Yes","2"," ")</f>
        <v>2</v>
      </c>
      <c r="J577" s="11" t="str">
        <f>IF(VLOOKUP(D577,'Current OBD'!$B$6:$AK$2185,27,0)="Yes","3"," ")</f>
        <v>3</v>
      </c>
      <c r="K577" s="11" t="str">
        <f>IF(VLOOKUP(D577,'Current OBD'!$B$6:$AK$2185,28,0)="Yes","4"," ")</f>
        <v>4</v>
      </c>
      <c r="L577" s="11" t="str">
        <f>IF(VLOOKUP(D577,'Current OBD'!$B$6:$AK$2185,29,0)="Yes","5"," ")</f>
        <v>5</v>
      </c>
      <c r="M577" s="11" t="str">
        <f>IF(VLOOKUP(D577,'Current OBD'!$B$6:$AK$2185,30,0)="Yes","6"," ")</f>
        <v xml:space="preserve"> </v>
      </c>
      <c r="N577" s="11" t="str">
        <f>IF(VLOOKUP(D577,'Current OBD'!$B$6:$AK$2185,31,0)="Yes","7"," ")</f>
        <v xml:space="preserve"> </v>
      </c>
      <c r="O577" s="11" t="str">
        <f>IF(VLOOKUP(D577,'Current OBD'!$B$6:$AK$2185,32,0)="Yes","8"," ")</f>
        <v xml:space="preserve"> </v>
      </c>
      <c r="P577" s="11" t="str">
        <f>IF(VLOOKUP(D577,'Current OBD'!$B$6:$AK$2185,33,0)="Yes","9"," ")</f>
        <v xml:space="preserve"> </v>
      </c>
      <c r="Q577" s="11" t="str">
        <f>IF(VLOOKUP(D577,'Current OBD'!$B$6:$AK$2185,34,0)="Yes","10"," ")</f>
        <v xml:space="preserve"> </v>
      </c>
      <c r="R577" s="11" t="str">
        <f>IF(VLOOKUP(D577,'Current OBD'!$B$6:$AK$2185,35,0)="Yes","11"," ")</f>
        <v xml:space="preserve"> </v>
      </c>
      <c r="S577" s="11" t="str">
        <f>IF(VLOOKUP(D577,'Current OBD'!$B$6:$AK$2185,36,0)="Yes","12"," ")</f>
        <v xml:space="preserve"> </v>
      </c>
      <c r="T577" s="13">
        <f>VLOOKUP(D577,Pivot!$B$4:$F$2181,2,0)</f>
        <v>66</v>
      </c>
      <c r="U577" s="13">
        <f>VLOOKUP(D577,Pivot!$B$4:$F$2181,3,0)</f>
        <v>13</v>
      </c>
      <c r="V577" s="13">
        <f>VLOOKUP(D577,Pivot!$B$4:$F$2181,4,0)</f>
        <v>512</v>
      </c>
      <c r="W577" s="46">
        <f>IFERROR(VLOOKUP(D577,Pivot!$B$4:$H$2181,5,0),"")</f>
        <v>0.12889999999999999</v>
      </c>
      <c r="X577" s="51">
        <f>IFERROR(VLOOKUP(D577,Pivot!$B$4:$H$2181,6,0),"")</f>
        <v>2.5399999999999999E-2</v>
      </c>
      <c r="Y577" s="46">
        <f>IFERROR(VLOOKUP(D577,Pivot!$B$4:$H$2181,7,0),"")</f>
        <v>0.15429999999999999</v>
      </c>
    </row>
    <row r="578" spans="1:25" ht="15" customHeight="1" outlineLevel="2">
      <c r="A578" s="10" t="str">
        <f>VLOOKUP(D578,'Current OBD'!$B$6:$K$2185,4,0)</f>
        <v>King</v>
      </c>
      <c r="B578" s="10" t="str">
        <f>VLOOKUP(D578,'Current OBD'!$B$6:$K$2185,3,0)</f>
        <v>17-001</v>
      </c>
      <c r="C578" s="9" t="str">
        <f>VLOOKUP(D578,'Current OBD'!$B$6:$K$2185,2,0)</f>
        <v>Seattle School District</v>
      </c>
      <c r="D578" s="24">
        <v>660352</v>
      </c>
      <c r="E578" s="9" t="str">
        <f>VLOOKUP(D578,'Current OBD'!$B$6:$K$2185,10,0)</f>
        <v>B.F. Day Elementary</v>
      </c>
      <c r="F578" s="11" t="str">
        <f>IF(VLOOKUP(D578,'Current OBD'!$B$6:$AK$2185,23,0)="Yes","PK"," ")</f>
        <v>PK</v>
      </c>
      <c r="G578" s="11" t="str">
        <f>IF(VLOOKUP(D578,'Current OBD'!$B$6:$AK$2185,24,0)="Yes","K"," ")</f>
        <v>K</v>
      </c>
      <c r="H578" s="11">
        <f>IF(VLOOKUP(D578,'Current OBD'!$B$6:$AK$2185,25,0)="Yes",1," ")</f>
        <v>1</v>
      </c>
      <c r="I578" s="11" t="str">
        <f>IF(VLOOKUP(D578,'Current OBD'!$B$6:$AK$2185,26,0)="Yes","2"," ")</f>
        <v>2</v>
      </c>
      <c r="J578" s="11" t="str">
        <f>IF(VLOOKUP(D578,'Current OBD'!$B$6:$AK$2185,27,0)="Yes","3"," ")</f>
        <v>3</v>
      </c>
      <c r="K578" s="11" t="str">
        <f>IF(VLOOKUP(D578,'Current OBD'!$B$6:$AK$2185,28,0)="Yes","4"," ")</f>
        <v>4</v>
      </c>
      <c r="L578" s="11" t="str">
        <f>IF(VLOOKUP(D578,'Current OBD'!$B$6:$AK$2185,29,0)="Yes","5"," ")</f>
        <v>5</v>
      </c>
      <c r="M578" s="11" t="str">
        <f>IF(VLOOKUP(D578,'Current OBD'!$B$6:$AK$2185,30,0)="Yes","6"," ")</f>
        <v xml:space="preserve"> </v>
      </c>
      <c r="N578" s="11" t="str">
        <f>IF(VLOOKUP(D578,'Current OBD'!$B$6:$AK$2185,31,0)="Yes","7"," ")</f>
        <v xml:space="preserve"> </v>
      </c>
      <c r="O578" s="11" t="str">
        <f>IF(VLOOKUP(D578,'Current OBD'!$B$6:$AK$2185,32,0)="Yes","8"," ")</f>
        <v xml:space="preserve"> </v>
      </c>
      <c r="P578" s="11" t="str">
        <f>IF(VLOOKUP(D578,'Current OBD'!$B$6:$AK$2185,33,0)="Yes","9"," ")</f>
        <v xml:space="preserve"> </v>
      </c>
      <c r="Q578" s="11" t="str">
        <f>IF(VLOOKUP(D578,'Current OBD'!$B$6:$AK$2185,34,0)="Yes","10"," ")</f>
        <v xml:space="preserve"> </v>
      </c>
      <c r="R578" s="11" t="str">
        <f>IF(VLOOKUP(D578,'Current OBD'!$B$6:$AK$2185,35,0)="Yes","11"," ")</f>
        <v xml:space="preserve"> </v>
      </c>
      <c r="S578" s="11" t="str">
        <f>IF(VLOOKUP(D578,'Current OBD'!$B$6:$AK$2185,36,0)="Yes","12"," ")</f>
        <v xml:space="preserve"> </v>
      </c>
      <c r="T578" s="13">
        <f>VLOOKUP(D578,Pivot!$B$4:$F$2181,2,0)</f>
        <v>34</v>
      </c>
      <c r="U578" s="13">
        <f>VLOOKUP(D578,Pivot!$B$4:$F$2181,3,0)</f>
        <v>6</v>
      </c>
      <c r="V578" s="13">
        <f>VLOOKUP(D578,Pivot!$B$4:$F$2181,4,0)</f>
        <v>391</v>
      </c>
      <c r="W578" s="46">
        <f>IFERROR(VLOOKUP(D578,Pivot!$B$4:$H$2181,5,0),"")</f>
        <v>8.6999999999999994E-2</v>
      </c>
      <c r="X578" s="51">
        <f>IFERROR(VLOOKUP(D578,Pivot!$B$4:$H$2181,6,0),"")</f>
        <v>1.5299999999999999E-2</v>
      </c>
      <c r="Y578" s="46">
        <f>IFERROR(VLOOKUP(D578,Pivot!$B$4:$H$2181,7,0),"")</f>
        <v>0.1023</v>
      </c>
    </row>
    <row r="579" spans="1:25" ht="15" customHeight="1" outlineLevel="2">
      <c r="A579" s="10" t="str">
        <f>VLOOKUP(D579,'Current OBD'!$B$6:$K$2185,4,0)</f>
        <v>King</v>
      </c>
      <c r="B579" s="10" t="str">
        <f>VLOOKUP(D579,'Current OBD'!$B$6:$K$2185,3,0)</f>
        <v>17-001</v>
      </c>
      <c r="C579" s="9" t="str">
        <f>VLOOKUP(D579,'Current OBD'!$B$6:$K$2185,2,0)</f>
        <v>Seattle School District</v>
      </c>
      <c r="D579" s="24">
        <v>660380</v>
      </c>
      <c r="E579" s="9" t="str">
        <f>VLOOKUP(D579,'Current OBD'!$B$6:$K$2185,10,0)</f>
        <v>Bailey Gatzert Elementary</v>
      </c>
      <c r="F579" s="11" t="str">
        <f>IF(VLOOKUP(D579,'Current OBD'!$B$6:$AK$2185,23,0)="Yes","PK"," ")</f>
        <v>PK</v>
      </c>
      <c r="G579" s="11" t="str">
        <f>IF(VLOOKUP(D579,'Current OBD'!$B$6:$AK$2185,24,0)="Yes","K"," ")</f>
        <v>K</v>
      </c>
      <c r="H579" s="11">
        <f>IF(VLOOKUP(D579,'Current OBD'!$B$6:$AK$2185,25,0)="Yes",1," ")</f>
        <v>1</v>
      </c>
      <c r="I579" s="11" t="str">
        <f>IF(VLOOKUP(D579,'Current OBD'!$B$6:$AK$2185,26,0)="Yes","2"," ")</f>
        <v>2</v>
      </c>
      <c r="J579" s="11" t="str">
        <f>IF(VLOOKUP(D579,'Current OBD'!$B$6:$AK$2185,27,0)="Yes","3"," ")</f>
        <v>3</v>
      </c>
      <c r="K579" s="11" t="str">
        <f>IF(VLOOKUP(D579,'Current OBD'!$B$6:$AK$2185,28,0)="Yes","4"," ")</f>
        <v>4</v>
      </c>
      <c r="L579" s="11" t="str">
        <f>IF(VLOOKUP(D579,'Current OBD'!$B$6:$AK$2185,29,0)="Yes","5"," ")</f>
        <v>5</v>
      </c>
      <c r="M579" s="11" t="str">
        <f>IF(VLOOKUP(D579,'Current OBD'!$B$6:$AK$2185,30,0)="Yes","6"," ")</f>
        <v xml:space="preserve"> </v>
      </c>
      <c r="N579" s="11" t="str">
        <f>IF(VLOOKUP(D579,'Current OBD'!$B$6:$AK$2185,31,0)="Yes","7"," ")</f>
        <v xml:space="preserve"> </v>
      </c>
      <c r="O579" s="11" t="str">
        <f>IF(VLOOKUP(D579,'Current OBD'!$B$6:$AK$2185,32,0)="Yes","8"," ")</f>
        <v xml:space="preserve"> </v>
      </c>
      <c r="P579" s="11" t="str">
        <f>IF(VLOOKUP(D579,'Current OBD'!$B$6:$AK$2185,33,0)="Yes","9"," ")</f>
        <v xml:space="preserve"> </v>
      </c>
      <c r="Q579" s="11" t="str">
        <f>IF(VLOOKUP(D579,'Current OBD'!$B$6:$AK$2185,34,0)="Yes","10"," ")</f>
        <v xml:space="preserve"> </v>
      </c>
      <c r="R579" s="11" t="str">
        <f>IF(VLOOKUP(D579,'Current OBD'!$B$6:$AK$2185,35,0)="Yes","11"," ")</f>
        <v xml:space="preserve"> </v>
      </c>
      <c r="S579" s="11" t="str">
        <f>IF(VLOOKUP(D579,'Current OBD'!$B$6:$AK$2185,36,0)="Yes","12"," ")</f>
        <v xml:space="preserve"> </v>
      </c>
      <c r="T579" s="13">
        <f>VLOOKUP(D579,Pivot!$B$4:$F$2181,2,0)</f>
        <v>353</v>
      </c>
      <c r="U579" s="13">
        <f>VLOOKUP(D579,Pivot!$B$4:$F$2181,3,0)</f>
        <v>0</v>
      </c>
      <c r="V579" s="13">
        <f>VLOOKUP(D579,Pivot!$B$4:$F$2181,4,0)</f>
        <v>353</v>
      </c>
      <c r="W579" s="46">
        <f>IFERROR(VLOOKUP(D579,Pivot!$B$4:$H$2181,5,0),"")</f>
        <v>1</v>
      </c>
      <c r="X579" s="51">
        <f>IFERROR(VLOOKUP(D579,Pivot!$B$4:$H$2181,6,0),"")</f>
        <v>0</v>
      </c>
      <c r="Y579" s="46">
        <f>IFERROR(VLOOKUP(D579,Pivot!$B$4:$H$2181,7,0),"")</f>
        <v>1</v>
      </c>
    </row>
    <row r="580" spans="1:25" ht="15" customHeight="1" outlineLevel="2">
      <c r="A580" s="10" t="str">
        <f>VLOOKUP(D580,'Current OBD'!$B$6:$K$2185,4,0)</f>
        <v>King</v>
      </c>
      <c r="B580" s="10" t="str">
        <f>VLOOKUP(D580,'Current OBD'!$B$6:$K$2185,3,0)</f>
        <v>17-001</v>
      </c>
      <c r="C580" s="9" t="str">
        <f>VLOOKUP(D580,'Current OBD'!$B$6:$K$2185,2,0)</f>
        <v>Seattle School District</v>
      </c>
      <c r="D580" s="24">
        <v>660354</v>
      </c>
      <c r="E580" s="9" t="str">
        <f>VLOOKUP(D580,'Current OBD'!$B$6:$K$2185,10,0)</f>
        <v>Ballard High School</v>
      </c>
      <c r="F580" s="11" t="str">
        <f>IF(VLOOKUP(D580,'Current OBD'!$B$6:$AK$2185,23,0)="Yes","PK"," ")</f>
        <v xml:space="preserve"> </v>
      </c>
      <c r="G580" s="11" t="str">
        <f>IF(VLOOKUP(D580,'Current OBD'!$B$6:$AK$2185,24,0)="Yes","K"," ")</f>
        <v xml:space="preserve"> </v>
      </c>
      <c r="H580" s="11" t="str">
        <f>IF(VLOOKUP(D580,'Current OBD'!$B$6:$AK$2185,25,0)="Yes",1," ")</f>
        <v xml:space="preserve"> </v>
      </c>
      <c r="I580" s="11" t="str">
        <f>IF(VLOOKUP(D580,'Current OBD'!$B$6:$AK$2185,26,0)="Yes","2"," ")</f>
        <v xml:space="preserve"> </v>
      </c>
      <c r="J580" s="11" t="str">
        <f>IF(VLOOKUP(D580,'Current OBD'!$B$6:$AK$2185,27,0)="Yes","3"," ")</f>
        <v xml:space="preserve"> </v>
      </c>
      <c r="K580" s="11" t="str">
        <f>IF(VLOOKUP(D580,'Current OBD'!$B$6:$AK$2185,28,0)="Yes","4"," ")</f>
        <v xml:space="preserve"> </v>
      </c>
      <c r="L580" s="11" t="str">
        <f>IF(VLOOKUP(D580,'Current OBD'!$B$6:$AK$2185,29,0)="Yes","5"," ")</f>
        <v xml:space="preserve"> </v>
      </c>
      <c r="M580" s="11" t="str">
        <f>IF(VLOOKUP(D580,'Current OBD'!$B$6:$AK$2185,30,0)="Yes","6"," ")</f>
        <v xml:space="preserve"> </v>
      </c>
      <c r="N580" s="11" t="str">
        <f>IF(VLOOKUP(D580,'Current OBD'!$B$6:$AK$2185,31,0)="Yes","7"," ")</f>
        <v xml:space="preserve"> </v>
      </c>
      <c r="O580" s="11" t="str">
        <f>IF(VLOOKUP(D580,'Current OBD'!$B$6:$AK$2185,32,0)="Yes","8"," ")</f>
        <v xml:space="preserve"> </v>
      </c>
      <c r="P580" s="11" t="str">
        <f>IF(VLOOKUP(D580,'Current OBD'!$B$6:$AK$2185,33,0)="Yes","9"," ")</f>
        <v>9</v>
      </c>
      <c r="Q580" s="11" t="str">
        <f>IF(VLOOKUP(D580,'Current OBD'!$B$6:$AK$2185,34,0)="Yes","10"," ")</f>
        <v>10</v>
      </c>
      <c r="R580" s="11" t="str">
        <f>IF(VLOOKUP(D580,'Current OBD'!$B$6:$AK$2185,35,0)="Yes","11"," ")</f>
        <v>11</v>
      </c>
      <c r="S580" s="11" t="str">
        <f>IF(VLOOKUP(D580,'Current OBD'!$B$6:$AK$2185,36,0)="Yes","12"," ")</f>
        <v>12</v>
      </c>
      <c r="T580" s="13">
        <f>VLOOKUP(D580,Pivot!$B$4:$F$2181,2,0)</f>
        <v>72</v>
      </c>
      <c r="U580" s="13">
        <f>VLOOKUP(D580,Pivot!$B$4:$F$2181,3,0)</f>
        <v>12</v>
      </c>
      <c r="V580" s="13">
        <f>VLOOKUP(D580,Pivot!$B$4:$F$2181,4,0)</f>
        <v>1595</v>
      </c>
      <c r="W580" s="46">
        <f>IFERROR(VLOOKUP(D580,Pivot!$B$4:$H$2181,5,0),"")</f>
        <v>4.5100000000000001E-2</v>
      </c>
      <c r="X580" s="51">
        <f>IFERROR(VLOOKUP(D580,Pivot!$B$4:$H$2181,6,0),"")</f>
        <v>7.4999999999999997E-3</v>
      </c>
      <c r="Y580" s="46">
        <f>IFERROR(VLOOKUP(D580,Pivot!$B$4:$H$2181,7,0),"")</f>
        <v>5.2699999999999997E-2</v>
      </c>
    </row>
    <row r="581" spans="1:25" ht="15" customHeight="1" outlineLevel="2">
      <c r="A581" s="10" t="str">
        <f>VLOOKUP(D581,'Current OBD'!$B$6:$K$2185,4,0)</f>
        <v>King</v>
      </c>
      <c r="B581" s="10" t="str">
        <f>VLOOKUP(D581,'Current OBD'!$B$6:$K$2185,3,0)</f>
        <v>17-001</v>
      </c>
      <c r="C581" s="9" t="str">
        <f>VLOOKUP(D581,'Current OBD'!$B$6:$K$2185,2,0)</f>
        <v>Seattle School District</v>
      </c>
      <c r="D581" s="24">
        <v>665196</v>
      </c>
      <c r="E581" s="9" t="str">
        <f>VLOOKUP(D581,'Current OBD'!$B$6:$K$2185,10,0)</f>
        <v>Beacon</v>
      </c>
      <c r="F581" s="11" t="str">
        <f>IF(VLOOKUP(D581,'Current OBD'!$B$6:$AK$2185,23,0)="Yes","PK"," ")</f>
        <v xml:space="preserve"> </v>
      </c>
      <c r="G581" s="11" t="str">
        <f>IF(VLOOKUP(D581,'Current OBD'!$B$6:$AK$2185,24,0)="Yes","K"," ")</f>
        <v xml:space="preserve"> </v>
      </c>
      <c r="H581" s="11" t="str">
        <f>IF(VLOOKUP(D581,'Current OBD'!$B$6:$AK$2185,25,0)="Yes",1," ")</f>
        <v xml:space="preserve"> </v>
      </c>
      <c r="I581" s="11" t="str">
        <f>IF(VLOOKUP(D581,'Current OBD'!$B$6:$AK$2185,26,0)="Yes","2"," ")</f>
        <v xml:space="preserve"> </v>
      </c>
      <c r="J581" s="11" t="str">
        <f>IF(VLOOKUP(D581,'Current OBD'!$B$6:$AK$2185,27,0)="Yes","3"," ")</f>
        <v xml:space="preserve"> </v>
      </c>
      <c r="K581" s="11" t="str">
        <f>IF(VLOOKUP(D581,'Current OBD'!$B$6:$AK$2185,28,0)="Yes","4"," ")</f>
        <v xml:space="preserve"> </v>
      </c>
      <c r="L581" s="11" t="str">
        <f>IF(VLOOKUP(D581,'Current OBD'!$B$6:$AK$2185,29,0)="Yes","5"," ")</f>
        <v xml:space="preserve"> </v>
      </c>
      <c r="M581" s="11" t="str">
        <f>IF(VLOOKUP(D581,'Current OBD'!$B$6:$AK$2185,30,0)="Yes","6"," ")</f>
        <v xml:space="preserve"> </v>
      </c>
      <c r="N581" s="11" t="str">
        <f>IF(VLOOKUP(D581,'Current OBD'!$B$6:$AK$2185,31,0)="Yes","7"," ")</f>
        <v xml:space="preserve"> </v>
      </c>
      <c r="O581" s="11" t="str">
        <f>IF(VLOOKUP(D581,'Current OBD'!$B$6:$AK$2185,32,0)="Yes","8"," ")</f>
        <v xml:space="preserve"> </v>
      </c>
      <c r="P581" s="11" t="str">
        <f>IF(VLOOKUP(D581,'Current OBD'!$B$6:$AK$2185,33,0)="Yes","9"," ")</f>
        <v>9</v>
      </c>
      <c r="Q581" s="11" t="str">
        <f>IF(VLOOKUP(D581,'Current OBD'!$B$6:$AK$2185,34,0)="Yes","10"," ")</f>
        <v>10</v>
      </c>
      <c r="R581" s="11" t="str">
        <f>IF(VLOOKUP(D581,'Current OBD'!$B$6:$AK$2185,35,0)="Yes","11"," ")</f>
        <v>11</v>
      </c>
      <c r="S581" s="11" t="str">
        <f>IF(VLOOKUP(D581,'Current OBD'!$B$6:$AK$2185,36,0)="Yes","12"," ")</f>
        <v>12</v>
      </c>
      <c r="T581" s="13">
        <f>VLOOKUP(D581,Pivot!$B$4:$F$2181,2,0)</f>
        <v>14</v>
      </c>
      <c r="U581" s="13">
        <f>VLOOKUP(D581,Pivot!$B$4:$F$2181,3,0)</f>
        <v>0</v>
      </c>
      <c r="V581" s="13">
        <f>VLOOKUP(D581,Pivot!$B$4:$F$2181,4,0)</f>
        <v>15</v>
      </c>
      <c r="W581" s="46">
        <f>IFERROR(VLOOKUP(D581,Pivot!$B$4:$H$2181,5,0),"")</f>
        <v>0.93330000000000002</v>
      </c>
      <c r="X581" s="51">
        <f>IFERROR(VLOOKUP(D581,Pivot!$B$4:$H$2181,6,0),"")</f>
        <v>0</v>
      </c>
      <c r="Y581" s="46">
        <f>IFERROR(VLOOKUP(D581,Pivot!$B$4:$H$2181,7,0),"")</f>
        <v>0.93330000000000002</v>
      </c>
    </row>
    <row r="582" spans="1:25" ht="15" customHeight="1" outlineLevel="2">
      <c r="A582" s="10" t="str">
        <f>VLOOKUP(D582,'Current OBD'!$B$6:$K$2185,4,0)</f>
        <v>King</v>
      </c>
      <c r="B582" s="10" t="str">
        <f>VLOOKUP(D582,'Current OBD'!$B$6:$K$2185,3,0)</f>
        <v>17-001</v>
      </c>
      <c r="C582" s="9" t="str">
        <f>VLOOKUP(D582,'Current OBD'!$B$6:$K$2185,2,0)</f>
        <v>Seattle School District</v>
      </c>
      <c r="D582" s="24">
        <v>660355</v>
      </c>
      <c r="E582" s="9" t="str">
        <f>VLOOKUP(D582,'Current OBD'!$B$6:$K$2185,10,0)</f>
        <v>Beacon Hill International Elementary School</v>
      </c>
      <c r="F582" s="11" t="str">
        <f>IF(VLOOKUP(D582,'Current OBD'!$B$6:$AK$2185,23,0)="Yes","PK"," ")</f>
        <v xml:space="preserve"> </v>
      </c>
      <c r="G582" s="11" t="str">
        <f>IF(VLOOKUP(D582,'Current OBD'!$B$6:$AK$2185,24,0)="Yes","K"," ")</f>
        <v>K</v>
      </c>
      <c r="H582" s="11">
        <f>IF(VLOOKUP(D582,'Current OBD'!$B$6:$AK$2185,25,0)="Yes",1," ")</f>
        <v>1</v>
      </c>
      <c r="I582" s="11" t="str">
        <f>IF(VLOOKUP(D582,'Current OBD'!$B$6:$AK$2185,26,0)="Yes","2"," ")</f>
        <v>2</v>
      </c>
      <c r="J582" s="11" t="str">
        <f>IF(VLOOKUP(D582,'Current OBD'!$B$6:$AK$2185,27,0)="Yes","3"," ")</f>
        <v>3</v>
      </c>
      <c r="K582" s="11" t="str">
        <f>IF(VLOOKUP(D582,'Current OBD'!$B$6:$AK$2185,28,0)="Yes","4"," ")</f>
        <v>4</v>
      </c>
      <c r="L582" s="11" t="str">
        <f>IF(VLOOKUP(D582,'Current OBD'!$B$6:$AK$2185,29,0)="Yes","5"," ")</f>
        <v>5</v>
      </c>
      <c r="M582" s="11" t="str">
        <f>IF(VLOOKUP(D582,'Current OBD'!$B$6:$AK$2185,30,0)="Yes","6"," ")</f>
        <v xml:space="preserve"> </v>
      </c>
      <c r="N582" s="11" t="str">
        <f>IF(VLOOKUP(D582,'Current OBD'!$B$6:$AK$2185,31,0)="Yes","7"," ")</f>
        <v xml:space="preserve"> </v>
      </c>
      <c r="O582" s="11" t="str">
        <f>IF(VLOOKUP(D582,'Current OBD'!$B$6:$AK$2185,32,0)="Yes","8"," ")</f>
        <v xml:space="preserve"> </v>
      </c>
      <c r="P582" s="11" t="str">
        <f>IF(VLOOKUP(D582,'Current OBD'!$B$6:$AK$2185,33,0)="Yes","9"," ")</f>
        <v xml:space="preserve"> </v>
      </c>
      <c r="Q582" s="11" t="str">
        <f>IF(VLOOKUP(D582,'Current OBD'!$B$6:$AK$2185,34,0)="Yes","10"," ")</f>
        <v xml:space="preserve"> </v>
      </c>
      <c r="R582" s="11" t="str">
        <f>IF(VLOOKUP(D582,'Current OBD'!$B$6:$AK$2185,35,0)="Yes","11"," ")</f>
        <v xml:space="preserve"> </v>
      </c>
      <c r="S582" s="11" t="str">
        <f>IF(VLOOKUP(D582,'Current OBD'!$B$6:$AK$2185,36,0)="Yes","12"," ")</f>
        <v xml:space="preserve"> </v>
      </c>
      <c r="T582" s="13">
        <f>VLOOKUP(D582,Pivot!$B$4:$F$2181,2,0)</f>
        <v>97</v>
      </c>
      <c r="U582" s="13">
        <f>VLOOKUP(D582,Pivot!$B$4:$F$2181,3,0)</f>
        <v>50</v>
      </c>
      <c r="V582" s="13">
        <f>VLOOKUP(D582,Pivot!$B$4:$F$2181,4,0)</f>
        <v>344</v>
      </c>
      <c r="W582" s="46">
        <f>IFERROR(VLOOKUP(D582,Pivot!$B$4:$H$2181,5,0),"")</f>
        <v>0.28199999999999997</v>
      </c>
      <c r="X582" s="51">
        <f>IFERROR(VLOOKUP(D582,Pivot!$B$4:$H$2181,6,0),"")</f>
        <v>0.14530000000000001</v>
      </c>
      <c r="Y582" s="46">
        <f>IFERROR(VLOOKUP(D582,Pivot!$B$4:$H$2181,7,0),"")</f>
        <v>0.42730000000000001</v>
      </c>
    </row>
    <row r="583" spans="1:25" ht="15" customHeight="1" outlineLevel="2">
      <c r="A583" s="10" t="str">
        <f>VLOOKUP(D583,'Current OBD'!$B$6:$K$2185,4,0)</f>
        <v>King</v>
      </c>
      <c r="B583" s="10" t="str">
        <f>VLOOKUP(D583,'Current OBD'!$B$6:$K$2185,3,0)</f>
        <v>17-001</v>
      </c>
      <c r="C583" s="9" t="str">
        <f>VLOOKUP(D583,'Current OBD'!$B$6:$K$2185,2,0)</f>
        <v>Seattle School District</v>
      </c>
      <c r="D583" s="24">
        <v>683662</v>
      </c>
      <c r="E583" s="9" t="str">
        <f>VLOOKUP(D583,'Current OBD'!$B$6:$K$2185,10,0)</f>
        <v>Bridges Transition</v>
      </c>
      <c r="F583" s="11" t="str">
        <f>IF(VLOOKUP(D583,'Current OBD'!$B$6:$AK$2185,23,0)="Yes","PK"," ")</f>
        <v xml:space="preserve"> </v>
      </c>
      <c r="G583" s="11" t="str">
        <f>IF(VLOOKUP(D583,'Current OBD'!$B$6:$AK$2185,24,0)="Yes","K"," ")</f>
        <v xml:space="preserve"> </v>
      </c>
      <c r="H583" s="11" t="str">
        <f>IF(VLOOKUP(D583,'Current OBD'!$B$6:$AK$2185,25,0)="Yes",1," ")</f>
        <v xml:space="preserve"> </v>
      </c>
      <c r="I583" s="11" t="str">
        <f>IF(VLOOKUP(D583,'Current OBD'!$B$6:$AK$2185,26,0)="Yes","2"," ")</f>
        <v xml:space="preserve"> </v>
      </c>
      <c r="J583" s="11" t="str">
        <f>IF(VLOOKUP(D583,'Current OBD'!$B$6:$AK$2185,27,0)="Yes","3"," ")</f>
        <v xml:space="preserve"> </v>
      </c>
      <c r="K583" s="11" t="str">
        <f>IF(VLOOKUP(D583,'Current OBD'!$B$6:$AK$2185,28,0)="Yes","4"," ")</f>
        <v xml:space="preserve"> </v>
      </c>
      <c r="L583" s="11" t="str">
        <f>IF(VLOOKUP(D583,'Current OBD'!$B$6:$AK$2185,29,0)="Yes","5"," ")</f>
        <v xml:space="preserve"> </v>
      </c>
      <c r="M583" s="11" t="str">
        <f>IF(VLOOKUP(D583,'Current OBD'!$B$6:$AK$2185,30,0)="Yes","6"," ")</f>
        <v xml:space="preserve"> </v>
      </c>
      <c r="N583" s="11" t="str">
        <f>IF(VLOOKUP(D583,'Current OBD'!$B$6:$AK$2185,31,0)="Yes","7"," ")</f>
        <v xml:space="preserve"> </v>
      </c>
      <c r="O583" s="11" t="str">
        <f>IF(VLOOKUP(D583,'Current OBD'!$B$6:$AK$2185,32,0)="Yes","8"," ")</f>
        <v xml:space="preserve"> </v>
      </c>
      <c r="P583" s="11" t="str">
        <f>IF(VLOOKUP(D583,'Current OBD'!$B$6:$AK$2185,33,0)="Yes","9"," ")</f>
        <v>9</v>
      </c>
      <c r="Q583" s="11" t="str">
        <f>IF(VLOOKUP(D583,'Current OBD'!$B$6:$AK$2185,34,0)="Yes","10"," ")</f>
        <v>10</v>
      </c>
      <c r="R583" s="11" t="str">
        <f>IF(VLOOKUP(D583,'Current OBD'!$B$6:$AK$2185,35,0)="Yes","11"," ")</f>
        <v>11</v>
      </c>
      <c r="S583" s="11" t="str">
        <f>IF(VLOOKUP(D583,'Current OBD'!$B$6:$AK$2185,36,0)="Yes","12"," ")</f>
        <v>12</v>
      </c>
      <c r="T583" s="13">
        <f>VLOOKUP(D583,Pivot!$B$4:$F$2181,2,0)</f>
        <v>76</v>
      </c>
      <c r="U583" s="13">
        <f>VLOOKUP(D583,Pivot!$B$4:$F$2181,3,0)</f>
        <v>0</v>
      </c>
      <c r="V583" s="13">
        <f>VLOOKUP(D583,Pivot!$B$4:$F$2181,4,0)</f>
        <v>129</v>
      </c>
      <c r="W583" s="46">
        <f>IFERROR(VLOOKUP(D583,Pivot!$B$4:$H$2181,5,0),"")</f>
        <v>0.58909999999999996</v>
      </c>
      <c r="X583" s="51">
        <f>IFERROR(VLOOKUP(D583,Pivot!$B$4:$H$2181,6,0),"")</f>
        <v>0</v>
      </c>
      <c r="Y583" s="46">
        <f>IFERROR(VLOOKUP(D583,Pivot!$B$4:$H$2181,7,0),"")</f>
        <v>0.58909999999999996</v>
      </c>
    </row>
    <row r="584" spans="1:25" ht="15" customHeight="1" outlineLevel="2">
      <c r="A584" s="10" t="str">
        <f>VLOOKUP(D584,'Current OBD'!$B$6:$K$2185,4,0)</f>
        <v>King</v>
      </c>
      <c r="B584" s="10" t="str">
        <f>VLOOKUP(D584,'Current OBD'!$B$6:$K$2185,3,0)</f>
        <v>17-001</v>
      </c>
      <c r="C584" s="9" t="str">
        <f>VLOOKUP(D584,'Current OBD'!$B$6:$K$2185,2,0)</f>
        <v>Seattle School District</v>
      </c>
      <c r="D584" s="24">
        <v>659692</v>
      </c>
      <c r="E584" s="9" t="str">
        <f>VLOOKUP(D584,'Current OBD'!$B$6:$K$2185,10,0)</f>
        <v>Broadview -Thomson Elementary</v>
      </c>
      <c r="F584" s="11" t="str">
        <f>IF(VLOOKUP(D584,'Current OBD'!$B$6:$AK$2185,23,0)="Yes","PK"," ")</f>
        <v>PK</v>
      </c>
      <c r="G584" s="11" t="str">
        <f>IF(VLOOKUP(D584,'Current OBD'!$B$6:$AK$2185,24,0)="Yes","K"," ")</f>
        <v>K</v>
      </c>
      <c r="H584" s="11">
        <f>IF(VLOOKUP(D584,'Current OBD'!$B$6:$AK$2185,25,0)="Yes",1," ")</f>
        <v>1</v>
      </c>
      <c r="I584" s="11" t="str">
        <f>IF(VLOOKUP(D584,'Current OBD'!$B$6:$AK$2185,26,0)="Yes","2"," ")</f>
        <v>2</v>
      </c>
      <c r="J584" s="11" t="str">
        <f>IF(VLOOKUP(D584,'Current OBD'!$B$6:$AK$2185,27,0)="Yes","3"," ")</f>
        <v>3</v>
      </c>
      <c r="K584" s="11" t="str">
        <f>IF(VLOOKUP(D584,'Current OBD'!$B$6:$AK$2185,28,0)="Yes","4"," ")</f>
        <v>4</v>
      </c>
      <c r="L584" s="11" t="str">
        <f>IF(VLOOKUP(D584,'Current OBD'!$B$6:$AK$2185,29,0)="Yes","5"," ")</f>
        <v>5</v>
      </c>
      <c r="M584" s="11" t="str">
        <f>IF(VLOOKUP(D584,'Current OBD'!$B$6:$AK$2185,30,0)="Yes","6"," ")</f>
        <v>6</v>
      </c>
      <c r="N584" s="11" t="str">
        <f>IF(VLOOKUP(D584,'Current OBD'!$B$6:$AK$2185,31,0)="Yes","7"," ")</f>
        <v>7</v>
      </c>
      <c r="O584" s="11" t="str">
        <f>IF(VLOOKUP(D584,'Current OBD'!$B$6:$AK$2185,32,0)="Yes","8"," ")</f>
        <v>8</v>
      </c>
      <c r="P584" s="11" t="str">
        <f>IF(VLOOKUP(D584,'Current OBD'!$B$6:$AK$2185,33,0)="Yes","9"," ")</f>
        <v xml:space="preserve"> </v>
      </c>
      <c r="Q584" s="11" t="str">
        <f>IF(VLOOKUP(D584,'Current OBD'!$B$6:$AK$2185,34,0)="Yes","10"," ")</f>
        <v xml:space="preserve"> </v>
      </c>
      <c r="R584" s="11" t="str">
        <f>IF(VLOOKUP(D584,'Current OBD'!$B$6:$AK$2185,35,0)="Yes","11"," ")</f>
        <v xml:space="preserve"> </v>
      </c>
      <c r="S584" s="11" t="str">
        <f>IF(VLOOKUP(D584,'Current OBD'!$B$6:$AK$2185,36,0)="Yes","12"," ")</f>
        <v xml:space="preserve"> </v>
      </c>
      <c r="T584" s="13">
        <f>VLOOKUP(D584,Pivot!$B$4:$F$2181,2,0)</f>
        <v>394</v>
      </c>
      <c r="U584" s="13">
        <f>VLOOKUP(D584,Pivot!$B$4:$F$2181,3,0)</f>
        <v>0</v>
      </c>
      <c r="V584" s="13">
        <f>VLOOKUP(D584,Pivot!$B$4:$F$2181,4,0)</f>
        <v>567</v>
      </c>
      <c r="W584" s="46">
        <f>IFERROR(VLOOKUP(D584,Pivot!$B$4:$H$2181,5,0),"")</f>
        <v>0.69489999999999996</v>
      </c>
      <c r="X584" s="51">
        <f>IFERROR(VLOOKUP(D584,Pivot!$B$4:$H$2181,6,0),"")</f>
        <v>0</v>
      </c>
      <c r="Y584" s="46">
        <f>IFERROR(VLOOKUP(D584,Pivot!$B$4:$H$2181,7,0),"")</f>
        <v>0.69489999999999996</v>
      </c>
    </row>
    <row r="585" spans="1:25" ht="15" customHeight="1" outlineLevel="2">
      <c r="A585" s="10" t="str">
        <f>VLOOKUP(D585,'Current OBD'!$B$6:$K$2185,4,0)</f>
        <v>King</v>
      </c>
      <c r="B585" s="10" t="str">
        <f>VLOOKUP(D585,'Current OBD'!$B$6:$K$2185,3,0)</f>
        <v>17-001</v>
      </c>
      <c r="C585" s="9" t="str">
        <f>VLOOKUP(D585,'Current OBD'!$B$6:$K$2185,2,0)</f>
        <v>Seattle School District</v>
      </c>
      <c r="D585" s="24">
        <v>660360</v>
      </c>
      <c r="E585" s="9" t="str">
        <f>VLOOKUP(D585,'Current OBD'!$B$6:$K$2185,10,0)</f>
        <v>Bryant Elementary</v>
      </c>
      <c r="F585" s="11" t="str">
        <f>IF(VLOOKUP(D585,'Current OBD'!$B$6:$AK$2185,23,0)="Yes","PK"," ")</f>
        <v xml:space="preserve"> </v>
      </c>
      <c r="G585" s="11" t="str">
        <f>IF(VLOOKUP(D585,'Current OBD'!$B$6:$AK$2185,24,0)="Yes","K"," ")</f>
        <v>K</v>
      </c>
      <c r="H585" s="11">
        <f>IF(VLOOKUP(D585,'Current OBD'!$B$6:$AK$2185,25,0)="Yes",1," ")</f>
        <v>1</v>
      </c>
      <c r="I585" s="11" t="str">
        <f>IF(VLOOKUP(D585,'Current OBD'!$B$6:$AK$2185,26,0)="Yes","2"," ")</f>
        <v>2</v>
      </c>
      <c r="J585" s="11" t="str">
        <f>IF(VLOOKUP(D585,'Current OBD'!$B$6:$AK$2185,27,0)="Yes","3"," ")</f>
        <v>3</v>
      </c>
      <c r="K585" s="11" t="str">
        <f>IF(VLOOKUP(D585,'Current OBD'!$B$6:$AK$2185,28,0)="Yes","4"," ")</f>
        <v>4</v>
      </c>
      <c r="L585" s="11" t="str">
        <f>IF(VLOOKUP(D585,'Current OBD'!$B$6:$AK$2185,29,0)="Yes","5"," ")</f>
        <v>5</v>
      </c>
      <c r="M585" s="11" t="str">
        <f>IF(VLOOKUP(D585,'Current OBD'!$B$6:$AK$2185,30,0)="Yes","6"," ")</f>
        <v xml:space="preserve"> </v>
      </c>
      <c r="N585" s="11" t="str">
        <f>IF(VLOOKUP(D585,'Current OBD'!$B$6:$AK$2185,31,0)="Yes","7"," ")</f>
        <v xml:space="preserve"> </v>
      </c>
      <c r="O585" s="11" t="str">
        <f>IF(VLOOKUP(D585,'Current OBD'!$B$6:$AK$2185,32,0)="Yes","8"," ")</f>
        <v xml:space="preserve"> </v>
      </c>
      <c r="P585" s="11" t="str">
        <f>IF(VLOOKUP(D585,'Current OBD'!$B$6:$AK$2185,33,0)="Yes","9"," ")</f>
        <v xml:space="preserve"> </v>
      </c>
      <c r="Q585" s="11" t="str">
        <f>IF(VLOOKUP(D585,'Current OBD'!$B$6:$AK$2185,34,0)="Yes","10"," ")</f>
        <v xml:space="preserve"> </v>
      </c>
      <c r="R585" s="11" t="str">
        <f>IF(VLOOKUP(D585,'Current OBD'!$B$6:$AK$2185,35,0)="Yes","11"," ")</f>
        <v xml:space="preserve"> </v>
      </c>
      <c r="S585" s="11" t="str">
        <f>IF(VLOOKUP(D585,'Current OBD'!$B$6:$AK$2185,36,0)="Yes","12"," ")</f>
        <v xml:space="preserve"> </v>
      </c>
      <c r="T585" s="13">
        <f>VLOOKUP(D585,Pivot!$B$4:$F$2181,2,0)</f>
        <v>9</v>
      </c>
      <c r="U585" s="13">
        <f>VLOOKUP(D585,Pivot!$B$4:$F$2181,3,0)</f>
        <v>2</v>
      </c>
      <c r="V585" s="13">
        <f>VLOOKUP(D585,Pivot!$B$4:$F$2181,4,0)</f>
        <v>486</v>
      </c>
      <c r="W585" s="46">
        <f>IFERROR(VLOOKUP(D585,Pivot!$B$4:$H$2181,5,0),"")</f>
        <v>1.8499999999999999E-2</v>
      </c>
      <c r="X585" s="51">
        <f>IFERROR(VLOOKUP(D585,Pivot!$B$4:$H$2181,6,0),"")</f>
        <v>4.1000000000000003E-3</v>
      </c>
      <c r="Y585" s="46">
        <f>IFERROR(VLOOKUP(D585,Pivot!$B$4:$H$2181,7,0),"")</f>
        <v>2.2599999999999999E-2</v>
      </c>
    </row>
    <row r="586" spans="1:25" ht="15" customHeight="1" outlineLevel="2">
      <c r="A586" s="10" t="str">
        <f>VLOOKUP(D586,'Current OBD'!$B$6:$K$2185,4,0)</f>
        <v>King</v>
      </c>
      <c r="B586" s="10" t="str">
        <f>VLOOKUP(D586,'Current OBD'!$B$6:$K$2185,3,0)</f>
        <v>17-001</v>
      </c>
      <c r="C586" s="9" t="str">
        <f>VLOOKUP(D586,'Current OBD'!$B$6:$K$2185,2,0)</f>
        <v>Seattle School District</v>
      </c>
      <c r="D586" s="24">
        <v>665118</v>
      </c>
      <c r="E586" s="9" t="str">
        <f>VLOOKUP(D586,'Current OBD'!$B$6:$K$2185,10,0)</f>
        <v>Cascade Parent Partnership Program</v>
      </c>
      <c r="F586" s="11" t="str">
        <f>IF(VLOOKUP(D586,'Current OBD'!$B$6:$AK$2185,23,0)="Yes","PK"," ")</f>
        <v xml:space="preserve"> </v>
      </c>
      <c r="G586" s="11" t="str">
        <f>IF(VLOOKUP(D586,'Current OBD'!$B$6:$AK$2185,24,0)="Yes","K"," ")</f>
        <v>K</v>
      </c>
      <c r="H586" s="11">
        <f>IF(VLOOKUP(D586,'Current OBD'!$B$6:$AK$2185,25,0)="Yes",1," ")</f>
        <v>1</v>
      </c>
      <c r="I586" s="11" t="str">
        <f>IF(VLOOKUP(D586,'Current OBD'!$B$6:$AK$2185,26,0)="Yes","2"," ")</f>
        <v>2</v>
      </c>
      <c r="J586" s="11" t="str">
        <f>IF(VLOOKUP(D586,'Current OBD'!$B$6:$AK$2185,27,0)="Yes","3"," ")</f>
        <v>3</v>
      </c>
      <c r="K586" s="11" t="str">
        <f>IF(VLOOKUP(D586,'Current OBD'!$B$6:$AK$2185,28,0)="Yes","4"," ")</f>
        <v>4</v>
      </c>
      <c r="L586" s="11" t="str">
        <f>IF(VLOOKUP(D586,'Current OBD'!$B$6:$AK$2185,29,0)="Yes","5"," ")</f>
        <v>5</v>
      </c>
      <c r="M586" s="11" t="str">
        <f>IF(VLOOKUP(D586,'Current OBD'!$B$6:$AK$2185,30,0)="Yes","6"," ")</f>
        <v>6</v>
      </c>
      <c r="N586" s="11" t="str">
        <f>IF(VLOOKUP(D586,'Current OBD'!$B$6:$AK$2185,31,0)="Yes","7"," ")</f>
        <v>7</v>
      </c>
      <c r="O586" s="11" t="str">
        <f>IF(VLOOKUP(D586,'Current OBD'!$B$6:$AK$2185,32,0)="Yes","8"," ")</f>
        <v>8</v>
      </c>
      <c r="P586" s="11" t="str">
        <f>IF(VLOOKUP(D586,'Current OBD'!$B$6:$AK$2185,33,0)="Yes","9"," ")</f>
        <v xml:space="preserve"> </v>
      </c>
      <c r="Q586" s="11" t="str">
        <f>IF(VLOOKUP(D586,'Current OBD'!$B$6:$AK$2185,34,0)="Yes","10"," ")</f>
        <v xml:space="preserve"> </v>
      </c>
      <c r="R586" s="11" t="str">
        <f>IF(VLOOKUP(D586,'Current OBD'!$B$6:$AK$2185,35,0)="Yes","11"," ")</f>
        <v xml:space="preserve"> </v>
      </c>
      <c r="S586" s="11" t="str">
        <f>IF(VLOOKUP(D586,'Current OBD'!$B$6:$AK$2185,36,0)="Yes","12"," ")</f>
        <v xml:space="preserve"> </v>
      </c>
      <c r="T586" s="13">
        <f>VLOOKUP(D586,Pivot!$B$4:$F$2181,2,0)</f>
        <v>107</v>
      </c>
      <c r="U586" s="13">
        <f>VLOOKUP(D586,Pivot!$B$4:$F$2181,3,0)</f>
        <v>3</v>
      </c>
      <c r="V586" s="13">
        <f>VLOOKUP(D586,Pivot!$B$4:$F$2181,4,0)</f>
        <v>349</v>
      </c>
      <c r="W586" s="46">
        <f>IFERROR(VLOOKUP(D586,Pivot!$B$4:$H$2181,5,0),"")</f>
        <v>0.30659999999999998</v>
      </c>
      <c r="X586" s="51">
        <f>IFERROR(VLOOKUP(D586,Pivot!$B$4:$H$2181,6,0),"")</f>
        <v>8.6E-3</v>
      </c>
      <c r="Y586" s="46">
        <f>IFERROR(VLOOKUP(D586,Pivot!$B$4:$H$2181,7,0),"")</f>
        <v>0.31519999999999998</v>
      </c>
    </row>
    <row r="587" spans="1:25" ht="15" customHeight="1" outlineLevel="2">
      <c r="A587" s="10" t="str">
        <f>VLOOKUP(D587,'Current OBD'!$B$6:$K$2185,4,0)</f>
        <v>King</v>
      </c>
      <c r="B587" s="10" t="str">
        <f>VLOOKUP(D587,'Current OBD'!$B$6:$K$2185,3,0)</f>
        <v>17-001</v>
      </c>
      <c r="C587" s="9" t="str">
        <f>VLOOKUP(D587,'Current OBD'!$B$6:$K$2185,2,0)</f>
        <v>Seattle School District</v>
      </c>
      <c r="D587" s="24">
        <v>665438</v>
      </c>
      <c r="E587" s="9" t="str">
        <f>VLOOKUP(D587,'Current OBD'!$B$6:$K$2185,10,0)</f>
        <v>Cascadia Elementary School</v>
      </c>
      <c r="F587" s="11" t="str">
        <f>IF(VLOOKUP(D587,'Current OBD'!$B$6:$AK$2185,23,0)="Yes","PK"," ")</f>
        <v>PK</v>
      </c>
      <c r="G587" s="11" t="str">
        <f>IF(VLOOKUP(D587,'Current OBD'!$B$6:$AK$2185,24,0)="Yes","K"," ")</f>
        <v>K</v>
      </c>
      <c r="H587" s="11">
        <f>IF(VLOOKUP(D587,'Current OBD'!$B$6:$AK$2185,25,0)="Yes",1," ")</f>
        <v>1</v>
      </c>
      <c r="I587" s="11" t="str">
        <f>IF(VLOOKUP(D587,'Current OBD'!$B$6:$AK$2185,26,0)="Yes","2"," ")</f>
        <v>2</v>
      </c>
      <c r="J587" s="11" t="str">
        <f>IF(VLOOKUP(D587,'Current OBD'!$B$6:$AK$2185,27,0)="Yes","3"," ")</f>
        <v>3</v>
      </c>
      <c r="K587" s="11" t="str">
        <f>IF(VLOOKUP(D587,'Current OBD'!$B$6:$AK$2185,28,0)="Yes","4"," ")</f>
        <v>4</v>
      </c>
      <c r="L587" s="11" t="str">
        <f>IF(VLOOKUP(D587,'Current OBD'!$B$6:$AK$2185,29,0)="Yes","5"," ")</f>
        <v>5</v>
      </c>
      <c r="M587" s="11" t="str">
        <f>IF(VLOOKUP(D587,'Current OBD'!$B$6:$AK$2185,30,0)="Yes","6"," ")</f>
        <v xml:space="preserve"> </v>
      </c>
      <c r="N587" s="11" t="str">
        <f>IF(VLOOKUP(D587,'Current OBD'!$B$6:$AK$2185,31,0)="Yes","7"," ")</f>
        <v xml:space="preserve"> </v>
      </c>
      <c r="O587" s="11" t="str">
        <f>IF(VLOOKUP(D587,'Current OBD'!$B$6:$AK$2185,32,0)="Yes","8"," ")</f>
        <v xml:space="preserve"> </v>
      </c>
      <c r="P587" s="11" t="str">
        <f>IF(VLOOKUP(D587,'Current OBD'!$B$6:$AK$2185,33,0)="Yes","9"," ")</f>
        <v xml:space="preserve"> </v>
      </c>
      <c r="Q587" s="11" t="str">
        <f>IF(VLOOKUP(D587,'Current OBD'!$B$6:$AK$2185,34,0)="Yes","10"," ")</f>
        <v xml:space="preserve"> </v>
      </c>
      <c r="R587" s="11" t="str">
        <f>IF(VLOOKUP(D587,'Current OBD'!$B$6:$AK$2185,35,0)="Yes","11"," ")</f>
        <v xml:space="preserve"> </v>
      </c>
      <c r="S587" s="11" t="str">
        <f>IF(VLOOKUP(D587,'Current OBD'!$B$6:$AK$2185,36,0)="Yes","12"," ")</f>
        <v xml:space="preserve"> </v>
      </c>
      <c r="T587" s="13">
        <f>VLOOKUP(D587,Pivot!$B$4:$F$2181,2,0)</f>
        <v>50</v>
      </c>
      <c r="U587" s="13">
        <f>VLOOKUP(D587,Pivot!$B$4:$F$2181,3,0)</f>
        <v>3</v>
      </c>
      <c r="V587" s="13">
        <f>VLOOKUP(D587,Pivot!$B$4:$F$2181,4,0)</f>
        <v>507</v>
      </c>
      <c r="W587" s="46">
        <f>IFERROR(VLOOKUP(D587,Pivot!$B$4:$H$2181,5,0),"")</f>
        <v>9.8599999999999993E-2</v>
      </c>
      <c r="X587" s="51">
        <f>IFERROR(VLOOKUP(D587,Pivot!$B$4:$H$2181,6,0),"")</f>
        <v>5.8999999999999999E-3</v>
      </c>
      <c r="Y587" s="46">
        <f>IFERROR(VLOOKUP(D587,Pivot!$B$4:$H$2181,7,0),"")</f>
        <v>0.1045</v>
      </c>
    </row>
    <row r="588" spans="1:25" ht="15" customHeight="1" outlineLevel="2">
      <c r="A588" s="10" t="str">
        <f>VLOOKUP(D588,'Current OBD'!$B$6:$K$2185,4,0)</f>
        <v>King</v>
      </c>
      <c r="B588" s="10" t="str">
        <f>VLOOKUP(D588,'Current OBD'!$B$6:$K$2185,3,0)</f>
        <v>17-001</v>
      </c>
      <c r="C588" s="9" t="str">
        <f>VLOOKUP(D588,'Current OBD'!$B$6:$K$2185,2,0)</f>
        <v>Seattle School District</v>
      </c>
      <c r="D588" s="24">
        <v>660357</v>
      </c>
      <c r="E588" s="9" t="str">
        <f>VLOOKUP(D588,'Current OBD'!$B$6:$K$2185,10,0)</f>
        <v>Catherine Blaine Elementary</v>
      </c>
      <c r="F588" s="11" t="str">
        <f>IF(VLOOKUP(D588,'Current OBD'!$B$6:$AK$2185,23,0)="Yes","PK"," ")</f>
        <v xml:space="preserve"> </v>
      </c>
      <c r="G588" s="11" t="str">
        <f>IF(VLOOKUP(D588,'Current OBD'!$B$6:$AK$2185,24,0)="Yes","K"," ")</f>
        <v>K</v>
      </c>
      <c r="H588" s="11">
        <f>IF(VLOOKUP(D588,'Current OBD'!$B$6:$AK$2185,25,0)="Yes",1," ")</f>
        <v>1</v>
      </c>
      <c r="I588" s="11" t="str">
        <f>IF(VLOOKUP(D588,'Current OBD'!$B$6:$AK$2185,26,0)="Yes","2"," ")</f>
        <v>2</v>
      </c>
      <c r="J588" s="11" t="str">
        <f>IF(VLOOKUP(D588,'Current OBD'!$B$6:$AK$2185,27,0)="Yes","3"," ")</f>
        <v>3</v>
      </c>
      <c r="K588" s="11" t="str">
        <f>IF(VLOOKUP(D588,'Current OBD'!$B$6:$AK$2185,28,0)="Yes","4"," ")</f>
        <v>4</v>
      </c>
      <c r="L588" s="11" t="str">
        <f>IF(VLOOKUP(D588,'Current OBD'!$B$6:$AK$2185,29,0)="Yes","5"," ")</f>
        <v>5</v>
      </c>
      <c r="M588" s="11" t="str">
        <f>IF(VLOOKUP(D588,'Current OBD'!$B$6:$AK$2185,30,0)="Yes","6"," ")</f>
        <v>6</v>
      </c>
      <c r="N588" s="11" t="str">
        <f>IF(VLOOKUP(D588,'Current OBD'!$B$6:$AK$2185,31,0)="Yes","7"," ")</f>
        <v>7</v>
      </c>
      <c r="O588" s="11" t="str">
        <f>IF(VLOOKUP(D588,'Current OBD'!$B$6:$AK$2185,32,0)="Yes","8"," ")</f>
        <v>8</v>
      </c>
      <c r="P588" s="11" t="str">
        <f>IF(VLOOKUP(D588,'Current OBD'!$B$6:$AK$2185,33,0)="Yes","9"," ")</f>
        <v xml:space="preserve"> </v>
      </c>
      <c r="Q588" s="11" t="str">
        <f>IF(VLOOKUP(D588,'Current OBD'!$B$6:$AK$2185,34,0)="Yes","10"," ")</f>
        <v xml:space="preserve"> </v>
      </c>
      <c r="R588" s="11" t="str">
        <f>IF(VLOOKUP(D588,'Current OBD'!$B$6:$AK$2185,35,0)="Yes","11"," ")</f>
        <v xml:space="preserve"> </v>
      </c>
      <c r="S588" s="11" t="str">
        <f>IF(VLOOKUP(D588,'Current OBD'!$B$6:$AK$2185,36,0)="Yes","12"," ")</f>
        <v xml:space="preserve"> </v>
      </c>
      <c r="T588" s="13">
        <f>VLOOKUP(D588,Pivot!$B$4:$F$2181,2,0)</f>
        <v>10</v>
      </c>
      <c r="U588" s="13">
        <f>VLOOKUP(D588,Pivot!$B$4:$F$2181,3,0)</f>
        <v>2</v>
      </c>
      <c r="V588" s="13">
        <f>VLOOKUP(D588,Pivot!$B$4:$F$2181,4,0)</f>
        <v>458</v>
      </c>
      <c r="W588" s="46">
        <f>IFERROR(VLOOKUP(D588,Pivot!$B$4:$H$2181,5,0),"")</f>
        <v>2.18E-2</v>
      </c>
      <c r="X588" s="51">
        <f>IFERROR(VLOOKUP(D588,Pivot!$B$4:$H$2181,6,0),"")</f>
        <v>4.4000000000000003E-3</v>
      </c>
      <c r="Y588" s="46">
        <f>IFERROR(VLOOKUP(D588,Pivot!$B$4:$H$2181,7,0),"")</f>
        <v>2.6200000000000001E-2</v>
      </c>
    </row>
    <row r="589" spans="1:25" ht="15" customHeight="1" outlineLevel="2">
      <c r="A589" s="10" t="str">
        <f>VLOOKUP(D589,'Current OBD'!$B$6:$K$2185,4,0)</f>
        <v>King</v>
      </c>
      <c r="B589" s="10" t="str">
        <f>VLOOKUP(D589,'Current OBD'!$B$6:$K$2185,3,0)</f>
        <v>17-001</v>
      </c>
      <c r="C589" s="9" t="str">
        <f>VLOOKUP(D589,'Current OBD'!$B$6:$K$2185,2,0)</f>
        <v>Seattle School District</v>
      </c>
      <c r="D589" s="24">
        <v>684882</v>
      </c>
      <c r="E589" s="9" t="str">
        <f>VLOOKUP(D589,'Current OBD'!$B$6:$K$2185,10,0)</f>
        <v>Cedar Park Elementary</v>
      </c>
      <c r="F589" s="11" t="str">
        <f>IF(VLOOKUP(D589,'Current OBD'!$B$6:$AK$2185,23,0)="Yes","PK"," ")</f>
        <v>PK</v>
      </c>
      <c r="G589" s="11" t="str">
        <f>IF(VLOOKUP(D589,'Current OBD'!$B$6:$AK$2185,24,0)="Yes","K"," ")</f>
        <v>K</v>
      </c>
      <c r="H589" s="11">
        <f>IF(VLOOKUP(D589,'Current OBD'!$B$6:$AK$2185,25,0)="Yes",1," ")</f>
        <v>1</v>
      </c>
      <c r="I589" s="11" t="str">
        <f>IF(VLOOKUP(D589,'Current OBD'!$B$6:$AK$2185,26,0)="Yes","2"," ")</f>
        <v>2</v>
      </c>
      <c r="J589" s="11" t="str">
        <f>IF(VLOOKUP(D589,'Current OBD'!$B$6:$AK$2185,27,0)="Yes","3"," ")</f>
        <v>3</v>
      </c>
      <c r="K589" s="11" t="str">
        <f>IF(VLOOKUP(D589,'Current OBD'!$B$6:$AK$2185,28,0)="Yes","4"," ")</f>
        <v>4</v>
      </c>
      <c r="L589" s="11" t="str">
        <f>IF(VLOOKUP(D589,'Current OBD'!$B$6:$AK$2185,29,0)="Yes","5"," ")</f>
        <v>5</v>
      </c>
      <c r="M589" s="11" t="str">
        <f>IF(VLOOKUP(D589,'Current OBD'!$B$6:$AK$2185,30,0)="Yes","6"," ")</f>
        <v xml:space="preserve"> </v>
      </c>
      <c r="N589" s="11" t="str">
        <f>IF(VLOOKUP(D589,'Current OBD'!$B$6:$AK$2185,31,0)="Yes","7"," ")</f>
        <v xml:space="preserve"> </v>
      </c>
      <c r="O589" s="11" t="str">
        <f>IF(VLOOKUP(D589,'Current OBD'!$B$6:$AK$2185,32,0)="Yes","8"," ")</f>
        <v xml:space="preserve"> </v>
      </c>
      <c r="P589" s="11" t="str">
        <f>IF(VLOOKUP(D589,'Current OBD'!$B$6:$AK$2185,33,0)="Yes","9"," ")</f>
        <v xml:space="preserve"> </v>
      </c>
      <c r="Q589" s="11" t="str">
        <f>IF(VLOOKUP(D589,'Current OBD'!$B$6:$AK$2185,34,0)="Yes","10"," ")</f>
        <v xml:space="preserve"> </v>
      </c>
      <c r="R589" s="11" t="str">
        <f>IF(VLOOKUP(D589,'Current OBD'!$B$6:$AK$2185,35,0)="Yes","11"," ")</f>
        <v xml:space="preserve"> </v>
      </c>
      <c r="S589" s="11" t="str">
        <f>IF(VLOOKUP(D589,'Current OBD'!$B$6:$AK$2185,36,0)="Yes","12"," ")</f>
        <v xml:space="preserve"> </v>
      </c>
      <c r="T589" s="13">
        <f>VLOOKUP(D589,Pivot!$B$4:$F$2181,2,0)</f>
        <v>34</v>
      </c>
      <c r="U589" s="13">
        <f>VLOOKUP(D589,Pivot!$B$4:$F$2181,3,0)</f>
        <v>13</v>
      </c>
      <c r="V589" s="13">
        <f>VLOOKUP(D589,Pivot!$B$4:$F$2181,4,0)</f>
        <v>244</v>
      </c>
      <c r="W589" s="46">
        <f>IFERROR(VLOOKUP(D589,Pivot!$B$4:$H$2181,5,0),"")</f>
        <v>0.13930000000000001</v>
      </c>
      <c r="X589" s="51">
        <f>IFERROR(VLOOKUP(D589,Pivot!$B$4:$H$2181,6,0),"")</f>
        <v>5.33E-2</v>
      </c>
      <c r="Y589" s="46">
        <f>IFERROR(VLOOKUP(D589,Pivot!$B$4:$H$2181,7,0),"")</f>
        <v>0.19259999999999999</v>
      </c>
    </row>
    <row r="590" spans="1:25" ht="15" customHeight="1" outlineLevel="2">
      <c r="A590" s="10" t="str">
        <f>VLOOKUP(D590,'Current OBD'!$B$6:$K$2185,4,0)</f>
        <v>King</v>
      </c>
      <c r="B590" s="10" t="str">
        <f>VLOOKUP(D590,'Current OBD'!$B$6:$K$2185,3,0)</f>
        <v>17-001</v>
      </c>
      <c r="C590" s="9" t="str">
        <f>VLOOKUP(D590,'Current OBD'!$B$6:$K$2185,2,0)</f>
        <v>Seattle School District</v>
      </c>
      <c r="D590" s="24">
        <v>660425</v>
      </c>
      <c r="E590" s="9" t="str">
        <f>VLOOKUP(D590,'Current OBD'!$B$6:$K$2185,10,0)</f>
        <v>Chief Sealth High School</v>
      </c>
      <c r="F590" s="11" t="str">
        <f>IF(VLOOKUP(D590,'Current OBD'!$B$6:$AK$2185,23,0)="Yes","PK"," ")</f>
        <v xml:space="preserve"> </v>
      </c>
      <c r="G590" s="11" t="str">
        <f>IF(VLOOKUP(D590,'Current OBD'!$B$6:$AK$2185,24,0)="Yes","K"," ")</f>
        <v xml:space="preserve"> </v>
      </c>
      <c r="H590" s="11" t="str">
        <f>IF(VLOOKUP(D590,'Current OBD'!$B$6:$AK$2185,25,0)="Yes",1," ")</f>
        <v xml:space="preserve"> </v>
      </c>
      <c r="I590" s="11" t="str">
        <f>IF(VLOOKUP(D590,'Current OBD'!$B$6:$AK$2185,26,0)="Yes","2"," ")</f>
        <v xml:space="preserve"> </v>
      </c>
      <c r="J590" s="11" t="str">
        <f>IF(VLOOKUP(D590,'Current OBD'!$B$6:$AK$2185,27,0)="Yes","3"," ")</f>
        <v xml:space="preserve"> </v>
      </c>
      <c r="K590" s="11" t="str">
        <f>IF(VLOOKUP(D590,'Current OBD'!$B$6:$AK$2185,28,0)="Yes","4"," ")</f>
        <v xml:space="preserve"> </v>
      </c>
      <c r="L590" s="11" t="str">
        <f>IF(VLOOKUP(D590,'Current OBD'!$B$6:$AK$2185,29,0)="Yes","5"," ")</f>
        <v xml:space="preserve"> </v>
      </c>
      <c r="M590" s="11" t="str">
        <f>IF(VLOOKUP(D590,'Current OBD'!$B$6:$AK$2185,30,0)="Yes","6"," ")</f>
        <v xml:space="preserve"> </v>
      </c>
      <c r="N590" s="11" t="str">
        <f>IF(VLOOKUP(D590,'Current OBD'!$B$6:$AK$2185,31,0)="Yes","7"," ")</f>
        <v xml:space="preserve"> </v>
      </c>
      <c r="O590" s="11" t="str">
        <f>IF(VLOOKUP(D590,'Current OBD'!$B$6:$AK$2185,32,0)="Yes","8"," ")</f>
        <v xml:space="preserve"> </v>
      </c>
      <c r="P590" s="11" t="str">
        <f>IF(VLOOKUP(D590,'Current OBD'!$B$6:$AK$2185,33,0)="Yes","9"," ")</f>
        <v>9</v>
      </c>
      <c r="Q590" s="11" t="str">
        <f>IF(VLOOKUP(D590,'Current OBD'!$B$6:$AK$2185,34,0)="Yes","10"," ")</f>
        <v>10</v>
      </c>
      <c r="R590" s="11" t="str">
        <f>IF(VLOOKUP(D590,'Current OBD'!$B$6:$AK$2185,35,0)="Yes","11"," ")</f>
        <v>11</v>
      </c>
      <c r="S590" s="11" t="str">
        <f>IF(VLOOKUP(D590,'Current OBD'!$B$6:$AK$2185,36,0)="Yes","12"," ")</f>
        <v>12</v>
      </c>
      <c r="T590" s="13">
        <f>VLOOKUP(D590,Pivot!$B$4:$F$2181,2,0)</f>
        <v>868</v>
      </c>
      <c r="U590" s="13">
        <f>VLOOKUP(D590,Pivot!$B$4:$F$2181,3,0)</f>
        <v>0</v>
      </c>
      <c r="V590" s="13">
        <f>VLOOKUP(D590,Pivot!$B$4:$F$2181,4,0)</f>
        <v>1307</v>
      </c>
      <c r="W590" s="46">
        <f>IFERROR(VLOOKUP(D590,Pivot!$B$4:$H$2181,5,0),"")</f>
        <v>0.66410000000000002</v>
      </c>
      <c r="X590" s="51">
        <f>IFERROR(VLOOKUP(D590,Pivot!$B$4:$H$2181,6,0),"")</f>
        <v>0</v>
      </c>
      <c r="Y590" s="46">
        <f>IFERROR(VLOOKUP(D590,Pivot!$B$4:$H$2181,7,0),"")</f>
        <v>0.66410000000000002</v>
      </c>
    </row>
    <row r="591" spans="1:25" ht="15" customHeight="1" outlineLevel="2">
      <c r="A591" s="10" t="str">
        <f>VLOOKUP(D591,'Current OBD'!$B$6:$K$2185,4,0)</f>
        <v>King</v>
      </c>
      <c r="B591" s="10" t="str">
        <f>VLOOKUP(D591,'Current OBD'!$B$6:$K$2185,3,0)</f>
        <v>17-001</v>
      </c>
      <c r="C591" s="9" t="str">
        <f>VLOOKUP(D591,'Current OBD'!$B$6:$K$2185,2,0)</f>
        <v>Seattle School District</v>
      </c>
      <c r="D591" s="24">
        <v>660361</v>
      </c>
      <c r="E591" s="9" t="str">
        <f>VLOOKUP(D591,'Current OBD'!$B$6:$K$2185,10,0)</f>
        <v>Cleveland High School</v>
      </c>
      <c r="F591" s="11" t="str">
        <f>IF(VLOOKUP(D591,'Current OBD'!$B$6:$AK$2185,23,0)="Yes","PK"," ")</f>
        <v xml:space="preserve"> </v>
      </c>
      <c r="G591" s="11" t="str">
        <f>IF(VLOOKUP(D591,'Current OBD'!$B$6:$AK$2185,24,0)="Yes","K"," ")</f>
        <v xml:space="preserve"> </v>
      </c>
      <c r="H591" s="11" t="str">
        <f>IF(VLOOKUP(D591,'Current OBD'!$B$6:$AK$2185,25,0)="Yes",1," ")</f>
        <v xml:space="preserve"> </v>
      </c>
      <c r="I591" s="11" t="str">
        <f>IF(VLOOKUP(D591,'Current OBD'!$B$6:$AK$2185,26,0)="Yes","2"," ")</f>
        <v xml:space="preserve"> </v>
      </c>
      <c r="J591" s="11" t="str">
        <f>IF(VLOOKUP(D591,'Current OBD'!$B$6:$AK$2185,27,0)="Yes","3"," ")</f>
        <v xml:space="preserve"> </v>
      </c>
      <c r="K591" s="11" t="str">
        <f>IF(VLOOKUP(D591,'Current OBD'!$B$6:$AK$2185,28,0)="Yes","4"," ")</f>
        <v xml:space="preserve"> </v>
      </c>
      <c r="L591" s="11" t="str">
        <f>IF(VLOOKUP(D591,'Current OBD'!$B$6:$AK$2185,29,0)="Yes","5"," ")</f>
        <v xml:space="preserve"> </v>
      </c>
      <c r="M591" s="11" t="str">
        <f>IF(VLOOKUP(D591,'Current OBD'!$B$6:$AK$2185,30,0)="Yes","6"," ")</f>
        <v xml:space="preserve"> </v>
      </c>
      <c r="N591" s="11" t="str">
        <f>IF(VLOOKUP(D591,'Current OBD'!$B$6:$AK$2185,31,0)="Yes","7"," ")</f>
        <v xml:space="preserve"> </v>
      </c>
      <c r="O591" s="11" t="str">
        <f>IF(VLOOKUP(D591,'Current OBD'!$B$6:$AK$2185,32,0)="Yes","8"," ")</f>
        <v xml:space="preserve"> </v>
      </c>
      <c r="P591" s="11" t="str">
        <f>IF(VLOOKUP(D591,'Current OBD'!$B$6:$AK$2185,33,0)="Yes","9"," ")</f>
        <v>9</v>
      </c>
      <c r="Q591" s="11" t="str">
        <f>IF(VLOOKUP(D591,'Current OBD'!$B$6:$AK$2185,34,0)="Yes","10"," ")</f>
        <v>10</v>
      </c>
      <c r="R591" s="11" t="str">
        <f>IF(VLOOKUP(D591,'Current OBD'!$B$6:$AK$2185,35,0)="Yes","11"," ")</f>
        <v>11</v>
      </c>
      <c r="S591" s="11" t="str">
        <f>IF(VLOOKUP(D591,'Current OBD'!$B$6:$AK$2185,36,0)="Yes","12"," ")</f>
        <v>12</v>
      </c>
      <c r="T591" s="13">
        <f>VLOOKUP(D591,Pivot!$B$4:$F$2181,2,0)</f>
        <v>453</v>
      </c>
      <c r="U591" s="13">
        <f>VLOOKUP(D591,Pivot!$B$4:$F$2181,3,0)</f>
        <v>0</v>
      </c>
      <c r="V591" s="13">
        <f>VLOOKUP(D591,Pivot!$B$4:$F$2181,4,0)</f>
        <v>908</v>
      </c>
      <c r="W591" s="46">
        <f>IFERROR(VLOOKUP(D591,Pivot!$B$4:$H$2181,5,0),"")</f>
        <v>0.49890000000000001</v>
      </c>
      <c r="X591" s="51">
        <f>IFERROR(VLOOKUP(D591,Pivot!$B$4:$H$2181,6,0),"")</f>
        <v>0</v>
      </c>
      <c r="Y591" s="46">
        <f>IFERROR(VLOOKUP(D591,Pivot!$B$4:$H$2181,7,0),"")</f>
        <v>0.49890000000000001</v>
      </c>
    </row>
    <row r="592" spans="1:25" ht="15" customHeight="1" outlineLevel="2">
      <c r="A592" s="10" t="str">
        <f>VLOOKUP(D592,'Current OBD'!$B$6:$K$2185,4,0)</f>
        <v>King</v>
      </c>
      <c r="B592" s="10" t="str">
        <f>VLOOKUP(D592,'Current OBD'!$B$6:$K$2185,3,0)</f>
        <v>17-001</v>
      </c>
      <c r="C592" s="9" t="str">
        <f>VLOOKUP(D592,'Current OBD'!$B$6:$K$2185,2,0)</f>
        <v>Seattle School District</v>
      </c>
      <c r="D592" s="24">
        <v>662731</v>
      </c>
      <c r="E592" s="9" t="str">
        <f>VLOOKUP(D592,'Current OBD'!$B$6:$K$2185,10,0)</f>
        <v>Columbia School</v>
      </c>
      <c r="F592" s="11" t="str">
        <f>IF(VLOOKUP(D592,'Current OBD'!$B$6:$AK$2185,23,0)="Yes","PK"," ")</f>
        <v xml:space="preserve"> </v>
      </c>
      <c r="G592" s="11" t="str">
        <f>IF(VLOOKUP(D592,'Current OBD'!$B$6:$AK$2185,24,0)="Yes","K"," ")</f>
        <v xml:space="preserve"> </v>
      </c>
      <c r="H592" s="11" t="str">
        <f>IF(VLOOKUP(D592,'Current OBD'!$B$6:$AK$2185,25,0)="Yes",1," ")</f>
        <v xml:space="preserve"> </v>
      </c>
      <c r="I592" s="11" t="str">
        <f>IF(VLOOKUP(D592,'Current OBD'!$B$6:$AK$2185,26,0)="Yes","2"," ")</f>
        <v xml:space="preserve"> </v>
      </c>
      <c r="J592" s="11" t="str">
        <f>IF(VLOOKUP(D592,'Current OBD'!$B$6:$AK$2185,27,0)="Yes","3"," ")</f>
        <v xml:space="preserve"> </v>
      </c>
      <c r="K592" s="11" t="str">
        <f>IF(VLOOKUP(D592,'Current OBD'!$B$6:$AK$2185,28,0)="Yes","4"," ")</f>
        <v xml:space="preserve"> </v>
      </c>
      <c r="L592" s="11" t="str">
        <f>IF(VLOOKUP(D592,'Current OBD'!$B$6:$AK$2185,29,0)="Yes","5"," ")</f>
        <v xml:space="preserve"> </v>
      </c>
      <c r="M592" s="11" t="str">
        <f>IF(VLOOKUP(D592,'Current OBD'!$B$6:$AK$2185,30,0)="Yes","6"," ")</f>
        <v xml:space="preserve"> </v>
      </c>
      <c r="N592" s="11" t="str">
        <f>IF(VLOOKUP(D592,'Current OBD'!$B$6:$AK$2185,31,0)="Yes","7"," ")</f>
        <v xml:space="preserve"> </v>
      </c>
      <c r="O592" s="11" t="str">
        <f>IF(VLOOKUP(D592,'Current OBD'!$B$6:$AK$2185,32,0)="Yes","8"," ")</f>
        <v xml:space="preserve"> </v>
      </c>
      <c r="P592" s="11" t="str">
        <f>IF(VLOOKUP(D592,'Current OBD'!$B$6:$AK$2185,33,0)="Yes","9"," ")</f>
        <v>9</v>
      </c>
      <c r="Q592" s="11" t="str">
        <f>IF(VLOOKUP(D592,'Current OBD'!$B$6:$AK$2185,34,0)="Yes","10"," ")</f>
        <v>10</v>
      </c>
      <c r="R592" s="11" t="str">
        <f>IF(VLOOKUP(D592,'Current OBD'!$B$6:$AK$2185,35,0)="Yes","11"," ")</f>
        <v>11</v>
      </c>
      <c r="S592" s="11" t="str">
        <f>IF(VLOOKUP(D592,'Current OBD'!$B$6:$AK$2185,36,0)="Yes","12"," ")</f>
        <v>12</v>
      </c>
      <c r="T592" s="13">
        <f>VLOOKUP(D592,Pivot!$B$4:$F$2181,2,0)</f>
        <v>30</v>
      </c>
      <c r="U592" s="13">
        <f>VLOOKUP(D592,Pivot!$B$4:$F$2181,3,0)</f>
        <v>0</v>
      </c>
      <c r="V592" s="13">
        <f>VLOOKUP(D592,Pivot!$B$4:$F$2181,4,0)</f>
        <v>33</v>
      </c>
      <c r="W592" s="46">
        <f>IFERROR(VLOOKUP(D592,Pivot!$B$4:$H$2181,5,0),"")</f>
        <v>0.90910000000000002</v>
      </c>
      <c r="X592" s="51">
        <f>IFERROR(VLOOKUP(D592,Pivot!$B$4:$H$2181,6,0),"")</f>
        <v>0</v>
      </c>
      <c r="Y592" s="46">
        <f>IFERROR(VLOOKUP(D592,Pivot!$B$4:$H$2181,7,0),"")</f>
        <v>0.90910000000000002</v>
      </c>
    </row>
    <row r="593" spans="1:25" ht="15" customHeight="1" outlineLevel="2">
      <c r="A593" s="10" t="str">
        <f>VLOOKUP(D593,'Current OBD'!$B$6:$K$2185,4,0)</f>
        <v>King</v>
      </c>
      <c r="B593" s="10" t="str">
        <f>VLOOKUP(D593,'Current OBD'!$B$6:$K$2185,3,0)</f>
        <v>17-001</v>
      </c>
      <c r="C593" s="9" t="str">
        <f>VLOOKUP(D593,'Current OBD'!$B$6:$K$2185,2,0)</f>
        <v>Seattle School District</v>
      </c>
      <c r="D593" s="24">
        <v>660366</v>
      </c>
      <c r="E593" s="9" t="str">
        <f>VLOOKUP(D593,'Current OBD'!$B$6:$K$2185,10,0)</f>
        <v>Concord Elementary</v>
      </c>
      <c r="F593" s="11" t="str">
        <f>IF(VLOOKUP(D593,'Current OBD'!$B$6:$AK$2185,23,0)="Yes","PK"," ")</f>
        <v>PK</v>
      </c>
      <c r="G593" s="11" t="str">
        <f>IF(VLOOKUP(D593,'Current OBD'!$B$6:$AK$2185,24,0)="Yes","K"," ")</f>
        <v>K</v>
      </c>
      <c r="H593" s="11">
        <f>IF(VLOOKUP(D593,'Current OBD'!$B$6:$AK$2185,25,0)="Yes",1," ")</f>
        <v>1</v>
      </c>
      <c r="I593" s="11" t="str">
        <f>IF(VLOOKUP(D593,'Current OBD'!$B$6:$AK$2185,26,0)="Yes","2"," ")</f>
        <v>2</v>
      </c>
      <c r="J593" s="11" t="str">
        <f>IF(VLOOKUP(D593,'Current OBD'!$B$6:$AK$2185,27,0)="Yes","3"," ")</f>
        <v>3</v>
      </c>
      <c r="K593" s="11" t="str">
        <f>IF(VLOOKUP(D593,'Current OBD'!$B$6:$AK$2185,28,0)="Yes","4"," ")</f>
        <v>4</v>
      </c>
      <c r="L593" s="11" t="str">
        <f>IF(VLOOKUP(D593,'Current OBD'!$B$6:$AK$2185,29,0)="Yes","5"," ")</f>
        <v>5</v>
      </c>
      <c r="M593" s="11" t="str">
        <f>IF(VLOOKUP(D593,'Current OBD'!$B$6:$AK$2185,30,0)="Yes","6"," ")</f>
        <v xml:space="preserve"> </v>
      </c>
      <c r="N593" s="11" t="str">
        <f>IF(VLOOKUP(D593,'Current OBD'!$B$6:$AK$2185,31,0)="Yes","7"," ")</f>
        <v xml:space="preserve"> </v>
      </c>
      <c r="O593" s="11" t="str">
        <f>IF(VLOOKUP(D593,'Current OBD'!$B$6:$AK$2185,32,0)="Yes","8"," ")</f>
        <v xml:space="preserve"> </v>
      </c>
      <c r="P593" s="11" t="str">
        <f>IF(VLOOKUP(D593,'Current OBD'!$B$6:$AK$2185,33,0)="Yes","9"," ")</f>
        <v xml:space="preserve"> </v>
      </c>
      <c r="Q593" s="11" t="str">
        <f>IF(VLOOKUP(D593,'Current OBD'!$B$6:$AK$2185,34,0)="Yes","10"," ")</f>
        <v xml:space="preserve"> </v>
      </c>
      <c r="R593" s="11" t="str">
        <f>IF(VLOOKUP(D593,'Current OBD'!$B$6:$AK$2185,35,0)="Yes","11"," ")</f>
        <v xml:space="preserve"> </v>
      </c>
      <c r="S593" s="11" t="str">
        <f>IF(VLOOKUP(D593,'Current OBD'!$B$6:$AK$2185,36,0)="Yes","12"," ")</f>
        <v xml:space="preserve"> </v>
      </c>
      <c r="T593" s="13">
        <f>VLOOKUP(D593,Pivot!$B$4:$F$2181,2,0)</f>
        <v>223</v>
      </c>
      <c r="U593" s="13">
        <f>VLOOKUP(D593,Pivot!$B$4:$F$2181,3,0)</f>
        <v>0</v>
      </c>
      <c r="V593" s="13">
        <f>VLOOKUP(D593,Pivot!$B$4:$F$2181,4,0)</f>
        <v>308</v>
      </c>
      <c r="W593" s="46">
        <f>IFERROR(VLOOKUP(D593,Pivot!$B$4:$H$2181,5,0),"")</f>
        <v>0.72399999999999998</v>
      </c>
      <c r="X593" s="51">
        <f>IFERROR(VLOOKUP(D593,Pivot!$B$4:$H$2181,6,0),"")</f>
        <v>0</v>
      </c>
      <c r="Y593" s="46">
        <f>IFERROR(VLOOKUP(D593,Pivot!$B$4:$H$2181,7,0),"")</f>
        <v>0.72399999999999998</v>
      </c>
    </row>
    <row r="594" spans="1:25" ht="15" customHeight="1" outlineLevel="2">
      <c r="A594" s="10" t="str">
        <f>VLOOKUP(D594,'Current OBD'!$B$6:$K$2185,4,0)</f>
        <v>King</v>
      </c>
      <c r="B594" s="10" t="str">
        <f>VLOOKUP(D594,'Current OBD'!$B$6:$K$2185,3,0)</f>
        <v>17-001</v>
      </c>
      <c r="C594" s="9" t="str">
        <f>VLOOKUP(D594,'Current OBD'!$B$6:$K$2185,2,0)</f>
        <v>Seattle School District</v>
      </c>
      <c r="D594" s="24">
        <v>660353</v>
      </c>
      <c r="E594" s="9" t="str">
        <f>VLOOKUP(D594,'Current OBD'!$B$6:$K$2185,10,0)</f>
        <v>Daniel Bagley Elementary</v>
      </c>
      <c r="F594" s="11" t="str">
        <f>IF(VLOOKUP(D594,'Current OBD'!$B$6:$AK$2185,23,0)="Yes","PK"," ")</f>
        <v xml:space="preserve"> </v>
      </c>
      <c r="G594" s="11" t="str">
        <f>IF(VLOOKUP(D594,'Current OBD'!$B$6:$AK$2185,24,0)="Yes","K"," ")</f>
        <v>K</v>
      </c>
      <c r="H594" s="11">
        <f>IF(VLOOKUP(D594,'Current OBD'!$B$6:$AK$2185,25,0)="Yes",1," ")</f>
        <v>1</v>
      </c>
      <c r="I594" s="11" t="str">
        <f>IF(VLOOKUP(D594,'Current OBD'!$B$6:$AK$2185,26,0)="Yes","2"," ")</f>
        <v>2</v>
      </c>
      <c r="J594" s="11" t="str">
        <f>IF(VLOOKUP(D594,'Current OBD'!$B$6:$AK$2185,27,0)="Yes","3"," ")</f>
        <v>3</v>
      </c>
      <c r="K594" s="11" t="str">
        <f>IF(VLOOKUP(D594,'Current OBD'!$B$6:$AK$2185,28,0)="Yes","4"," ")</f>
        <v>4</v>
      </c>
      <c r="L594" s="11" t="str">
        <f>IF(VLOOKUP(D594,'Current OBD'!$B$6:$AK$2185,29,0)="Yes","5"," ")</f>
        <v>5</v>
      </c>
      <c r="M594" s="11" t="str">
        <f>IF(VLOOKUP(D594,'Current OBD'!$B$6:$AK$2185,30,0)="Yes","6"," ")</f>
        <v xml:space="preserve"> </v>
      </c>
      <c r="N594" s="11" t="str">
        <f>IF(VLOOKUP(D594,'Current OBD'!$B$6:$AK$2185,31,0)="Yes","7"," ")</f>
        <v xml:space="preserve"> </v>
      </c>
      <c r="O594" s="11" t="str">
        <f>IF(VLOOKUP(D594,'Current OBD'!$B$6:$AK$2185,32,0)="Yes","8"," ")</f>
        <v xml:space="preserve"> </v>
      </c>
      <c r="P594" s="11" t="str">
        <f>IF(VLOOKUP(D594,'Current OBD'!$B$6:$AK$2185,33,0)="Yes","9"," ")</f>
        <v xml:space="preserve"> </v>
      </c>
      <c r="Q594" s="11" t="str">
        <f>IF(VLOOKUP(D594,'Current OBD'!$B$6:$AK$2185,34,0)="Yes","10"," ")</f>
        <v xml:space="preserve"> </v>
      </c>
      <c r="R594" s="11" t="str">
        <f>IF(VLOOKUP(D594,'Current OBD'!$B$6:$AK$2185,35,0)="Yes","11"," ")</f>
        <v xml:space="preserve"> </v>
      </c>
      <c r="S594" s="11" t="str">
        <f>IF(VLOOKUP(D594,'Current OBD'!$B$6:$AK$2185,36,0)="Yes","12"," ")</f>
        <v xml:space="preserve"> </v>
      </c>
      <c r="T594" s="13">
        <f>VLOOKUP(D594,Pivot!$B$4:$F$2181,2,0)</f>
        <v>34</v>
      </c>
      <c r="U594" s="13">
        <f>VLOOKUP(D594,Pivot!$B$4:$F$2181,3,0)</f>
        <v>6</v>
      </c>
      <c r="V594" s="13">
        <f>VLOOKUP(D594,Pivot!$B$4:$F$2181,4,0)</f>
        <v>321</v>
      </c>
      <c r="W594" s="46">
        <f>IFERROR(VLOOKUP(D594,Pivot!$B$4:$H$2181,5,0),"")</f>
        <v>0.10589999999999999</v>
      </c>
      <c r="X594" s="51">
        <f>IFERROR(VLOOKUP(D594,Pivot!$B$4:$H$2181,6,0),"")</f>
        <v>1.8700000000000001E-2</v>
      </c>
      <c r="Y594" s="46">
        <f>IFERROR(VLOOKUP(D594,Pivot!$B$4:$H$2181,7,0),"")</f>
        <v>0.1246</v>
      </c>
    </row>
    <row r="595" spans="1:25" ht="15" customHeight="1" outlineLevel="2">
      <c r="A595" s="10" t="str">
        <f>VLOOKUP(D595,'Current OBD'!$B$6:$K$2185,4,0)</f>
        <v>King</v>
      </c>
      <c r="B595" s="10" t="str">
        <f>VLOOKUP(D595,'Current OBD'!$B$6:$K$2185,3,0)</f>
        <v>17-001</v>
      </c>
      <c r="C595" s="9" t="str">
        <f>VLOOKUP(D595,'Current OBD'!$B$6:$K$2185,2,0)</f>
        <v>Seattle School District</v>
      </c>
      <c r="D595" s="24">
        <v>660368</v>
      </c>
      <c r="E595" s="9" t="str">
        <f>VLOOKUP(D595,'Current OBD'!$B$6:$K$2185,10,0)</f>
        <v>Dearborn Park Elementary</v>
      </c>
      <c r="F595" s="11" t="str">
        <f>IF(VLOOKUP(D595,'Current OBD'!$B$6:$AK$2185,23,0)="Yes","PK"," ")</f>
        <v>PK</v>
      </c>
      <c r="G595" s="11" t="str">
        <f>IF(VLOOKUP(D595,'Current OBD'!$B$6:$AK$2185,24,0)="Yes","K"," ")</f>
        <v>K</v>
      </c>
      <c r="H595" s="11">
        <f>IF(VLOOKUP(D595,'Current OBD'!$B$6:$AK$2185,25,0)="Yes",1," ")</f>
        <v>1</v>
      </c>
      <c r="I595" s="11" t="str">
        <f>IF(VLOOKUP(D595,'Current OBD'!$B$6:$AK$2185,26,0)="Yes","2"," ")</f>
        <v>2</v>
      </c>
      <c r="J595" s="11" t="str">
        <f>IF(VLOOKUP(D595,'Current OBD'!$B$6:$AK$2185,27,0)="Yes","3"," ")</f>
        <v>3</v>
      </c>
      <c r="K595" s="11" t="str">
        <f>IF(VLOOKUP(D595,'Current OBD'!$B$6:$AK$2185,28,0)="Yes","4"," ")</f>
        <v>4</v>
      </c>
      <c r="L595" s="11" t="str">
        <f>IF(VLOOKUP(D595,'Current OBD'!$B$6:$AK$2185,29,0)="Yes","5"," ")</f>
        <v>5</v>
      </c>
      <c r="M595" s="11" t="str">
        <f>IF(VLOOKUP(D595,'Current OBD'!$B$6:$AK$2185,30,0)="Yes","6"," ")</f>
        <v xml:space="preserve"> </v>
      </c>
      <c r="N595" s="11" t="str">
        <f>IF(VLOOKUP(D595,'Current OBD'!$B$6:$AK$2185,31,0)="Yes","7"," ")</f>
        <v xml:space="preserve"> </v>
      </c>
      <c r="O595" s="11" t="str">
        <f>IF(VLOOKUP(D595,'Current OBD'!$B$6:$AK$2185,32,0)="Yes","8"," ")</f>
        <v xml:space="preserve"> </v>
      </c>
      <c r="P595" s="11" t="str">
        <f>IF(VLOOKUP(D595,'Current OBD'!$B$6:$AK$2185,33,0)="Yes","9"," ")</f>
        <v xml:space="preserve"> </v>
      </c>
      <c r="Q595" s="11" t="str">
        <f>IF(VLOOKUP(D595,'Current OBD'!$B$6:$AK$2185,34,0)="Yes","10"," ")</f>
        <v xml:space="preserve"> </v>
      </c>
      <c r="R595" s="11" t="str">
        <f>IF(VLOOKUP(D595,'Current OBD'!$B$6:$AK$2185,35,0)="Yes","11"," ")</f>
        <v xml:space="preserve"> </v>
      </c>
      <c r="S595" s="11" t="str">
        <f>IF(VLOOKUP(D595,'Current OBD'!$B$6:$AK$2185,36,0)="Yes","12"," ")</f>
        <v xml:space="preserve"> </v>
      </c>
      <c r="T595" s="13">
        <f>VLOOKUP(D595,Pivot!$B$4:$F$2181,2,0)</f>
        <v>165</v>
      </c>
      <c r="U595" s="13">
        <f>VLOOKUP(D595,Pivot!$B$4:$F$2181,3,0)</f>
        <v>0</v>
      </c>
      <c r="V595" s="13">
        <f>VLOOKUP(D595,Pivot!$B$4:$F$2181,4,0)</f>
        <v>326</v>
      </c>
      <c r="W595" s="46">
        <f>IFERROR(VLOOKUP(D595,Pivot!$B$4:$H$2181,5,0),"")</f>
        <v>0.50609999999999999</v>
      </c>
      <c r="X595" s="51">
        <f>IFERROR(VLOOKUP(D595,Pivot!$B$4:$H$2181,6,0),"")</f>
        <v>0</v>
      </c>
      <c r="Y595" s="46">
        <f>IFERROR(VLOOKUP(D595,Pivot!$B$4:$H$2181,7,0),"")</f>
        <v>0.50609999999999999</v>
      </c>
    </row>
    <row r="596" spans="1:25" ht="15" customHeight="1" outlineLevel="2">
      <c r="A596" s="10" t="str">
        <f>VLOOKUP(D596,'Current OBD'!$B$6:$K$2185,4,0)</f>
        <v>King</v>
      </c>
      <c r="B596" s="10" t="str">
        <f>VLOOKUP(D596,'Current OBD'!$B$6:$K$2185,3,0)</f>
        <v>17-001</v>
      </c>
      <c r="C596" s="9" t="str">
        <f>VLOOKUP(D596,'Current OBD'!$B$6:$K$2185,2,0)</f>
        <v>Seattle School District</v>
      </c>
      <c r="D596" s="24">
        <v>684883</v>
      </c>
      <c r="E596" s="9" t="str">
        <f>VLOOKUP(D596,'Current OBD'!$B$6:$K$2185,10,0)</f>
        <v>Decatur Elementary</v>
      </c>
      <c r="F596" s="11" t="str">
        <f>IF(VLOOKUP(D596,'Current OBD'!$B$6:$AK$2185,23,0)="Yes","PK"," ")</f>
        <v xml:space="preserve"> </v>
      </c>
      <c r="G596" s="11" t="str">
        <f>IF(VLOOKUP(D596,'Current OBD'!$B$6:$AK$2185,24,0)="Yes","K"," ")</f>
        <v>K</v>
      </c>
      <c r="H596" s="11">
        <f>IF(VLOOKUP(D596,'Current OBD'!$B$6:$AK$2185,25,0)="Yes",1," ")</f>
        <v>1</v>
      </c>
      <c r="I596" s="11" t="str">
        <f>IF(VLOOKUP(D596,'Current OBD'!$B$6:$AK$2185,26,0)="Yes","2"," ")</f>
        <v>2</v>
      </c>
      <c r="J596" s="11" t="str">
        <f>IF(VLOOKUP(D596,'Current OBD'!$B$6:$AK$2185,27,0)="Yes","3"," ")</f>
        <v>3</v>
      </c>
      <c r="K596" s="11" t="str">
        <f>IF(VLOOKUP(D596,'Current OBD'!$B$6:$AK$2185,28,0)="Yes","4"," ")</f>
        <v>4</v>
      </c>
      <c r="L596" s="11" t="str">
        <f>IF(VLOOKUP(D596,'Current OBD'!$B$6:$AK$2185,29,0)="Yes","5"," ")</f>
        <v>5</v>
      </c>
      <c r="M596" s="11" t="str">
        <f>IF(VLOOKUP(D596,'Current OBD'!$B$6:$AK$2185,30,0)="Yes","6"," ")</f>
        <v xml:space="preserve"> </v>
      </c>
      <c r="N596" s="11" t="str">
        <f>IF(VLOOKUP(D596,'Current OBD'!$B$6:$AK$2185,31,0)="Yes","7"," ")</f>
        <v xml:space="preserve"> </v>
      </c>
      <c r="O596" s="11" t="str">
        <f>IF(VLOOKUP(D596,'Current OBD'!$B$6:$AK$2185,32,0)="Yes","8"," ")</f>
        <v xml:space="preserve"> </v>
      </c>
      <c r="P596" s="11" t="str">
        <f>IF(VLOOKUP(D596,'Current OBD'!$B$6:$AK$2185,33,0)="Yes","9"," ")</f>
        <v xml:space="preserve"> </v>
      </c>
      <c r="Q596" s="11" t="str">
        <f>IF(VLOOKUP(D596,'Current OBD'!$B$6:$AK$2185,34,0)="Yes","10"," ")</f>
        <v xml:space="preserve"> </v>
      </c>
      <c r="R596" s="11" t="str">
        <f>IF(VLOOKUP(D596,'Current OBD'!$B$6:$AK$2185,35,0)="Yes","11"," ")</f>
        <v xml:space="preserve"> </v>
      </c>
      <c r="S596" s="11" t="str">
        <f>IF(VLOOKUP(D596,'Current OBD'!$B$6:$AK$2185,36,0)="Yes","12"," ")</f>
        <v xml:space="preserve"> </v>
      </c>
      <c r="T596" s="13">
        <f>VLOOKUP(D596,Pivot!$B$4:$F$2181,2,0)</f>
        <v>4</v>
      </c>
      <c r="U596" s="13">
        <f>VLOOKUP(D596,Pivot!$B$4:$F$2181,3,0)</f>
        <v>2</v>
      </c>
      <c r="V596" s="13">
        <f>VLOOKUP(D596,Pivot!$B$4:$F$2181,4,0)</f>
        <v>208</v>
      </c>
      <c r="W596" s="46">
        <f>IFERROR(VLOOKUP(D596,Pivot!$B$4:$H$2181,5,0),"")</f>
        <v>1.9199999999999998E-2</v>
      </c>
      <c r="X596" s="51">
        <f>IFERROR(VLOOKUP(D596,Pivot!$B$4:$H$2181,6,0),"")</f>
        <v>9.5999999999999992E-3</v>
      </c>
      <c r="Y596" s="46">
        <f>IFERROR(VLOOKUP(D596,Pivot!$B$4:$H$2181,7,0),"")</f>
        <v>2.8799999999999999E-2</v>
      </c>
    </row>
    <row r="597" spans="1:25" ht="15" customHeight="1" outlineLevel="2">
      <c r="A597" s="10" t="str">
        <f>VLOOKUP(D597,'Current OBD'!$B$6:$K$2185,4,0)</f>
        <v>King</v>
      </c>
      <c r="B597" s="10" t="str">
        <f>VLOOKUP(D597,'Current OBD'!$B$6:$K$2185,3,0)</f>
        <v>17-001</v>
      </c>
      <c r="C597" s="9" t="str">
        <f>VLOOKUP(D597,'Current OBD'!$B$6:$K$2185,2,0)</f>
        <v>Seattle School District</v>
      </c>
      <c r="D597" s="24">
        <v>660370</v>
      </c>
      <c r="E597" s="9" t="str">
        <f>VLOOKUP(D597,'Current OBD'!$B$6:$K$2185,10,0)</f>
        <v>Denny Middle School</v>
      </c>
      <c r="F597" s="11" t="str">
        <f>IF(VLOOKUP(D597,'Current OBD'!$B$6:$AK$2185,23,0)="Yes","PK"," ")</f>
        <v xml:space="preserve"> </v>
      </c>
      <c r="G597" s="11" t="str">
        <f>IF(VLOOKUP(D597,'Current OBD'!$B$6:$AK$2185,24,0)="Yes","K"," ")</f>
        <v xml:space="preserve"> </v>
      </c>
      <c r="H597" s="11" t="str">
        <f>IF(VLOOKUP(D597,'Current OBD'!$B$6:$AK$2185,25,0)="Yes",1," ")</f>
        <v xml:space="preserve"> </v>
      </c>
      <c r="I597" s="11" t="str">
        <f>IF(VLOOKUP(D597,'Current OBD'!$B$6:$AK$2185,26,0)="Yes","2"," ")</f>
        <v xml:space="preserve"> </v>
      </c>
      <c r="J597" s="11" t="str">
        <f>IF(VLOOKUP(D597,'Current OBD'!$B$6:$AK$2185,27,0)="Yes","3"," ")</f>
        <v xml:space="preserve"> </v>
      </c>
      <c r="K597" s="11" t="str">
        <f>IF(VLOOKUP(D597,'Current OBD'!$B$6:$AK$2185,28,0)="Yes","4"," ")</f>
        <v xml:space="preserve"> </v>
      </c>
      <c r="L597" s="11" t="str">
        <f>IF(VLOOKUP(D597,'Current OBD'!$B$6:$AK$2185,29,0)="Yes","5"," ")</f>
        <v xml:space="preserve"> </v>
      </c>
      <c r="M597" s="11" t="str">
        <f>IF(VLOOKUP(D597,'Current OBD'!$B$6:$AK$2185,30,0)="Yes","6"," ")</f>
        <v>6</v>
      </c>
      <c r="N597" s="11" t="str">
        <f>IF(VLOOKUP(D597,'Current OBD'!$B$6:$AK$2185,31,0)="Yes","7"," ")</f>
        <v>7</v>
      </c>
      <c r="O597" s="11" t="str">
        <f>IF(VLOOKUP(D597,'Current OBD'!$B$6:$AK$2185,32,0)="Yes","8"," ")</f>
        <v>8</v>
      </c>
      <c r="P597" s="11" t="str">
        <f>IF(VLOOKUP(D597,'Current OBD'!$B$6:$AK$2185,33,0)="Yes","9"," ")</f>
        <v xml:space="preserve"> </v>
      </c>
      <c r="Q597" s="11" t="str">
        <f>IF(VLOOKUP(D597,'Current OBD'!$B$6:$AK$2185,34,0)="Yes","10"," ")</f>
        <v xml:space="preserve"> </v>
      </c>
      <c r="R597" s="11" t="str">
        <f>IF(VLOOKUP(D597,'Current OBD'!$B$6:$AK$2185,35,0)="Yes","11"," ")</f>
        <v xml:space="preserve"> </v>
      </c>
      <c r="S597" s="11" t="str">
        <f>IF(VLOOKUP(D597,'Current OBD'!$B$6:$AK$2185,36,0)="Yes","12"," ")</f>
        <v xml:space="preserve"> </v>
      </c>
      <c r="T597" s="13">
        <f>VLOOKUP(D597,Pivot!$B$4:$F$2181,2,0)</f>
        <v>521</v>
      </c>
      <c r="U597" s="13">
        <f>VLOOKUP(D597,Pivot!$B$4:$F$2181,3,0)</f>
        <v>0</v>
      </c>
      <c r="V597" s="13">
        <f>VLOOKUP(D597,Pivot!$B$4:$F$2181,4,0)</f>
        <v>818</v>
      </c>
      <c r="W597" s="46">
        <f>IFERROR(VLOOKUP(D597,Pivot!$B$4:$H$2181,5,0),"")</f>
        <v>0.63690000000000002</v>
      </c>
      <c r="X597" s="51">
        <f>IFERROR(VLOOKUP(D597,Pivot!$B$4:$H$2181,6,0),"")</f>
        <v>0</v>
      </c>
      <c r="Y597" s="46">
        <f>IFERROR(VLOOKUP(D597,Pivot!$B$4:$H$2181,7,0),"")</f>
        <v>0.63690000000000002</v>
      </c>
    </row>
    <row r="598" spans="1:25" ht="15" customHeight="1" outlineLevel="2">
      <c r="A598" s="10" t="str">
        <f>VLOOKUP(D598,'Current OBD'!$B$6:$K$2185,4,0)</f>
        <v>King</v>
      </c>
      <c r="B598" s="10" t="str">
        <f>VLOOKUP(D598,'Current OBD'!$B$6:$K$2185,3,0)</f>
        <v>17-001</v>
      </c>
      <c r="C598" s="9" t="str">
        <f>VLOOKUP(D598,'Current OBD'!$B$6:$K$2185,2,0)</f>
        <v>Seattle School District</v>
      </c>
      <c r="D598" s="24">
        <v>660371</v>
      </c>
      <c r="E598" s="9" t="str">
        <f>VLOOKUP(D598,'Current OBD'!$B$6:$K$2185,10,0)</f>
        <v>Dunlap Elementary</v>
      </c>
      <c r="F598" s="11" t="str">
        <f>IF(VLOOKUP(D598,'Current OBD'!$B$6:$AK$2185,23,0)="Yes","PK"," ")</f>
        <v>PK</v>
      </c>
      <c r="G598" s="11" t="str">
        <f>IF(VLOOKUP(D598,'Current OBD'!$B$6:$AK$2185,24,0)="Yes","K"," ")</f>
        <v>K</v>
      </c>
      <c r="H598" s="11">
        <f>IF(VLOOKUP(D598,'Current OBD'!$B$6:$AK$2185,25,0)="Yes",1," ")</f>
        <v>1</v>
      </c>
      <c r="I598" s="11" t="str">
        <f>IF(VLOOKUP(D598,'Current OBD'!$B$6:$AK$2185,26,0)="Yes","2"," ")</f>
        <v>2</v>
      </c>
      <c r="J598" s="11" t="str">
        <f>IF(VLOOKUP(D598,'Current OBD'!$B$6:$AK$2185,27,0)="Yes","3"," ")</f>
        <v>3</v>
      </c>
      <c r="K598" s="11" t="str">
        <f>IF(VLOOKUP(D598,'Current OBD'!$B$6:$AK$2185,28,0)="Yes","4"," ")</f>
        <v>4</v>
      </c>
      <c r="L598" s="11" t="str">
        <f>IF(VLOOKUP(D598,'Current OBD'!$B$6:$AK$2185,29,0)="Yes","5"," ")</f>
        <v>5</v>
      </c>
      <c r="M598" s="11" t="str">
        <f>IF(VLOOKUP(D598,'Current OBD'!$B$6:$AK$2185,30,0)="Yes","6"," ")</f>
        <v xml:space="preserve"> </v>
      </c>
      <c r="N598" s="11" t="str">
        <f>IF(VLOOKUP(D598,'Current OBD'!$B$6:$AK$2185,31,0)="Yes","7"," ")</f>
        <v xml:space="preserve"> </v>
      </c>
      <c r="O598" s="11" t="str">
        <f>IF(VLOOKUP(D598,'Current OBD'!$B$6:$AK$2185,32,0)="Yes","8"," ")</f>
        <v xml:space="preserve"> </v>
      </c>
      <c r="P598" s="11" t="str">
        <f>IF(VLOOKUP(D598,'Current OBD'!$B$6:$AK$2185,33,0)="Yes","9"," ")</f>
        <v xml:space="preserve"> </v>
      </c>
      <c r="Q598" s="11" t="str">
        <f>IF(VLOOKUP(D598,'Current OBD'!$B$6:$AK$2185,34,0)="Yes","10"," ")</f>
        <v xml:space="preserve"> </v>
      </c>
      <c r="R598" s="11" t="str">
        <f>IF(VLOOKUP(D598,'Current OBD'!$B$6:$AK$2185,35,0)="Yes","11"," ")</f>
        <v xml:space="preserve"> </v>
      </c>
      <c r="S598" s="11" t="str">
        <f>IF(VLOOKUP(D598,'Current OBD'!$B$6:$AK$2185,36,0)="Yes","12"," ")</f>
        <v xml:space="preserve"> </v>
      </c>
      <c r="T598" s="13">
        <f>VLOOKUP(D598,Pivot!$B$4:$F$2181,2,0)</f>
        <v>271</v>
      </c>
      <c r="U598" s="13">
        <f>VLOOKUP(D598,Pivot!$B$4:$F$2181,3,0)</f>
        <v>0</v>
      </c>
      <c r="V598" s="13">
        <f>VLOOKUP(D598,Pivot!$B$4:$F$2181,4,0)</f>
        <v>305</v>
      </c>
      <c r="W598" s="46">
        <f>IFERROR(VLOOKUP(D598,Pivot!$B$4:$H$2181,5,0),"")</f>
        <v>0.88849999999999996</v>
      </c>
      <c r="X598" s="51">
        <f>IFERROR(VLOOKUP(D598,Pivot!$B$4:$H$2181,6,0),"")</f>
        <v>0</v>
      </c>
      <c r="Y598" s="46">
        <f>IFERROR(VLOOKUP(D598,Pivot!$B$4:$H$2181,7,0),"")</f>
        <v>0.88849999999999996</v>
      </c>
    </row>
    <row r="599" spans="1:25" ht="15" customHeight="1" outlineLevel="2">
      <c r="A599" s="10" t="str">
        <f>VLOOKUP(D599,'Current OBD'!$B$6:$K$2185,4,0)</f>
        <v>King</v>
      </c>
      <c r="B599" s="10" t="str">
        <f>VLOOKUP(D599,'Current OBD'!$B$6:$K$2185,3,0)</f>
        <v>17-001</v>
      </c>
      <c r="C599" s="9" t="str">
        <f>VLOOKUP(D599,'Current OBD'!$B$6:$K$2185,2,0)</f>
        <v>Seattle School District</v>
      </c>
      <c r="D599" s="24">
        <v>660372</v>
      </c>
      <c r="E599" s="9" t="str">
        <f>VLOOKUP(D599,'Current OBD'!$B$6:$K$2185,10,0)</f>
        <v>Eckstein Middle School</v>
      </c>
      <c r="F599" s="11" t="str">
        <f>IF(VLOOKUP(D599,'Current OBD'!$B$6:$AK$2185,23,0)="Yes","PK"," ")</f>
        <v xml:space="preserve"> </v>
      </c>
      <c r="G599" s="11" t="str">
        <f>IF(VLOOKUP(D599,'Current OBD'!$B$6:$AK$2185,24,0)="Yes","K"," ")</f>
        <v xml:space="preserve"> </v>
      </c>
      <c r="H599" s="11" t="str">
        <f>IF(VLOOKUP(D599,'Current OBD'!$B$6:$AK$2185,25,0)="Yes",1," ")</f>
        <v xml:space="preserve"> </v>
      </c>
      <c r="I599" s="11" t="str">
        <f>IF(VLOOKUP(D599,'Current OBD'!$B$6:$AK$2185,26,0)="Yes","2"," ")</f>
        <v xml:space="preserve"> </v>
      </c>
      <c r="J599" s="11" t="str">
        <f>IF(VLOOKUP(D599,'Current OBD'!$B$6:$AK$2185,27,0)="Yes","3"," ")</f>
        <v xml:space="preserve"> </v>
      </c>
      <c r="K599" s="11" t="str">
        <f>IF(VLOOKUP(D599,'Current OBD'!$B$6:$AK$2185,28,0)="Yes","4"," ")</f>
        <v xml:space="preserve"> </v>
      </c>
      <c r="L599" s="11" t="str">
        <f>IF(VLOOKUP(D599,'Current OBD'!$B$6:$AK$2185,29,0)="Yes","5"," ")</f>
        <v xml:space="preserve"> </v>
      </c>
      <c r="M599" s="11" t="str">
        <f>IF(VLOOKUP(D599,'Current OBD'!$B$6:$AK$2185,30,0)="Yes","6"," ")</f>
        <v>6</v>
      </c>
      <c r="N599" s="11" t="str">
        <f>IF(VLOOKUP(D599,'Current OBD'!$B$6:$AK$2185,31,0)="Yes","7"," ")</f>
        <v>7</v>
      </c>
      <c r="O599" s="11" t="str">
        <f>IF(VLOOKUP(D599,'Current OBD'!$B$6:$AK$2185,32,0)="Yes","8"," ")</f>
        <v>8</v>
      </c>
      <c r="P599" s="11" t="str">
        <f>IF(VLOOKUP(D599,'Current OBD'!$B$6:$AK$2185,33,0)="Yes","9"," ")</f>
        <v xml:space="preserve"> </v>
      </c>
      <c r="Q599" s="11" t="str">
        <f>IF(VLOOKUP(D599,'Current OBD'!$B$6:$AK$2185,34,0)="Yes","10"," ")</f>
        <v xml:space="preserve"> </v>
      </c>
      <c r="R599" s="11" t="str">
        <f>IF(VLOOKUP(D599,'Current OBD'!$B$6:$AK$2185,35,0)="Yes","11"," ")</f>
        <v xml:space="preserve"> </v>
      </c>
      <c r="S599" s="11" t="str">
        <f>IF(VLOOKUP(D599,'Current OBD'!$B$6:$AK$2185,36,0)="Yes","12"," ")</f>
        <v xml:space="preserve"> </v>
      </c>
      <c r="T599" s="13">
        <f>VLOOKUP(D599,Pivot!$B$4:$F$2181,2,0)</f>
        <v>110</v>
      </c>
      <c r="U599" s="13">
        <f>VLOOKUP(D599,Pivot!$B$4:$F$2181,3,0)</f>
        <v>10</v>
      </c>
      <c r="V599" s="13">
        <f>VLOOKUP(D599,Pivot!$B$4:$F$2181,4,0)</f>
        <v>1059</v>
      </c>
      <c r="W599" s="46">
        <f>IFERROR(VLOOKUP(D599,Pivot!$B$4:$H$2181,5,0),"")</f>
        <v>0.10390000000000001</v>
      </c>
      <c r="X599" s="51">
        <f>IFERROR(VLOOKUP(D599,Pivot!$B$4:$H$2181,6,0),"")</f>
        <v>9.4000000000000004E-3</v>
      </c>
      <c r="Y599" s="46">
        <f>IFERROR(VLOOKUP(D599,Pivot!$B$4:$H$2181,7,0),"")</f>
        <v>0.1133</v>
      </c>
    </row>
    <row r="600" spans="1:25" ht="15" customHeight="1" outlineLevel="2">
      <c r="A600" s="10" t="str">
        <f>VLOOKUP(D600,'Current OBD'!$B$6:$K$2185,4,0)</f>
        <v>King</v>
      </c>
      <c r="B600" s="10" t="str">
        <f>VLOOKUP(D600,'Current OBD'!$B$6:$K$2185,3,0)</f>
        <v>17-001</v>
      </c>
      <c r="C600" s="9" t="str">
        <f>VLOOKUP(D600,'Current OBD'!$B$6:$K$2185,2,0)</f>
        <v>Seattle School District</v>
      </c>
      <c r="D600" s="24">
        <v>663905</v>
      </c>
      <c r="E600" s="9" t="str">
        <f>VLOOKUP(D600,'Current OBD'!$B$6:$K$2185,10,0)</f>
        <v>Emerson Elementary School</v>
      </c>
      <c r="F600" s="11" t="str">
        <f>IF(VLOOKUP(D600,'Current OBD'!$B$6:$AK$2185,23,0)="Yes","PK"," ")</f>
        <v>PK</v>
      </c>
      <c r="G600" s="11" t="str">
        <f>IF(VLOOKUP(D600,'Current OBD'!$B$6:$AK$2185,24,0)="Yes","K"," ")</f>
        <v>K</v>
      </c>
      <c r="H600" s="11">
        <f>IF(VLOOKUP(D600,'Current OBD'!$B$6:$AK$2185,25,0)="Yes",1," ")</f>
        <v>1</v>
      </c>
      <c r="I600" s="11" t="str">
        <f>IF(VLOOKUP(D600,'Current OBD'!$B$6:$AK$2185,26,0)="Yes","2"," ")</f>
        <v>2</v>
      </c>
      <c r="J600" s="11" t="str">
        <f>IF(VLOOKUP(D600,'Current OBD'!$B$6:$AK$2185,27,0)="Yes","3"," ")</f>
        <v>3</v>
      </c>
      <c r="K600" s="11" t="str">
        <f>IF(VLOOKUP(D600,'Current OBD'!$B$6:$AK$2185,28,0)="Yes","4"," ")</f>
        <v>4</v>
      </c>
      <c r="L600" s="11" t="str">
        <f>IF(VLOOKUP(D600,'Current OBD'!$B$6:$AK$2185,29,0)="Yes","5"," ")</f>
        <v>5</v>
      </c>
      <c r="M600" s="11" t="str">
        <f>IF(VLOOKUP(D600,'Current OBD'!$B$6:$AK$2185,30,0)="Yes","6"," ")</f>
        <v xml:space="preserve"> </v>
      </c>
      <c r="N600" s="11" t="str">
        <f>IF(VLOOKUP(D600,'Current OBD'!$B$6:$AK$2185,31,0)="Yes","7"," ")</f>
        <v xml:space="preserve"> </v>
      </c>
      <c r="O600" s="11" t="str">
        <f>IF(VLOOKUP(D600,'Current OBD'!$B$6:$AK$2185,32,0)="Yes","8"," ")</f>
        <v xml:space="preserve"> </v>
      </c>
      <c r="P600" s="11" t="str">
        <f>IF(VLOOKUP(D600,'Current OBD'!$B$6:$AK$2185,33,0)="Yes","9"," ")</f>
        <v xml:space="preserve"> </v>
      </c>
      <c r="Q600" s="11" t="str">
        <f>IF(VLOOKUP(D600,'Current OBD'!$B$6:$AK$2185,34,0)="Yes","10"," ")</f>
        <v xml:space="preserve"> </v>
      </c>
      <c r="R600" s="11" t="str">
        <f>IF(VLOOKUP(D600,'Current OBD'!$B$6:$AK$2185,35,0)="Yes","11"," ")</f>
        <v xml:space="preserve"> </v>
      </c>
      <c r="S600" s="11" t="str">
        <f>IF(VLOOKUP(D600,'Current OBD'!$B$6:$AK$2185,36,0)="Yes","12"," ")</f>
        <v xml:space="preserve"> </v>
      </c>
      <c r="T600" s="13">
        <f>VLOOKUP(D600,Pivot!$B$4:$F$2181,2,0)</f>
        <v>323</v>
      </c>
      <c r="U600" s="13">
        <f>VLOOKUP(D600,Pivot!$B$4:$F$2181,3,0)</f>
        <v>0</v>
      </c>
      <c r="V600" s="13">
        <f>VLOOKUP(D600,Pivot!$B$4:$F$2181,4,0)</f>
        <v>341</v>
      </c>
      <c r="W600" s="46">
        <f>IFERROR(VLOOKUP(D600,Pivot!$B$4:$H$2181,5,0),"")</f>
        <v>0.94720000000000004</v>
      </c>
      <c r="X600" s="51">
        <f>IFERROR(VLOOKUP(D600,Pivot!$B$4:$H$2181,6,0),"")</f>
        <v>0</v>
      </c>
      <c r="Y600" s="46">
        <f>IFERROR(VLOOKUP(D600,Pivot!$B$4:$H$2181,7,0),"")</f>
        <v>0.94720000000000004</v>
      </c>
    </row>
    <row r="601" spans="1:25" ht="15" customHeight="1" outlineLevel="2">
      <c r="A601" s="10" t="str">
        <f>VLOOKUP(D601,'Current OBD'!$B$6:$K$2185,4,0)</f>
        <v>King</v>
      </c>
      <c r="B601" s="10" t="str">
        <f>VLOOKUP(D601,'Current OBD'!$B$6:$K$2185,3,0)</f>
        <v>17-001</v>
      </c>
      <c r="C601" s="9" t="str">
        <f>VLOOKUP(D601,'Current OBD'!$B$6:$K$2185,2,0)</f>
        <v>Seattle School District</v>
      </c>
      <c r="D601" s="24">
        <v>681118</v>
      </c>
      <c r="E601" s="9" t="str">
        <f>VLOOKUP(D601,'Current OBD'!$B$6:$K$2185,10,0)</f>
        <v>Fairmount Park Elementary School</v>
      </c>
      <c r="F601" s="11" t="str">
        <f>IF(VLOOKUP(D601,'Current OBD'!$B$6:$AK$2185,23,0)="Yes","PK"," ")</f>
        <v>PK</v>
      </c>
      <c r="G601" s="11" t="str">
        <f>IF(VLOOKUP(D601,'Current OBD'!$B$6:$AK$2185,24,0)="Yes","K"," ")</f>
        <v>K</v>
      </c>
      <c r="H601" s="11">
        <f>IF(VLOOKUP(D601,'Current OBD'!$B$6:$AK$2185,25,0)="Yes",1," ")</f>
        <v>1</v>
      </c>
      <c r="I601" s="11" t="str">
        <f>IF(VLOOKUP(D601,'Current OBD'!$B$6:$AK$2185,26,0)="Yes","2"," ")</f>
        <v>2</v>
      </c>
      <c r="J601" s="11" t="str">
        <f>IF(VLOOKUP(D601,'Current OBD'!$B$6:$AK$2185,27,0)="Yes","3"," ")</f>
        <v>3</v>
      </c>
      <c r="K601" s="11" t="str">
        <f>IF(VLOOKUP(D601,'Current OBD'!$B$6:$AK$2185,28,0)="Yes","4"," ")</f>
        <v>4</v>
      </c>
      <c r="L601" s="11" t="str">
        <f>IF(VLOOKUP(D601,'Current OBD'!$B$6:$AK$2185,29,0)="Yes","5"," ")</f>
        <v>5</v>
      </c>
      <c r="M601" s="11" t="str">
        <f>IF(VLOOKUP(D601,'Current OBD'!$B$6:$AK$2185,30,0)="Yes","6"," ")</f>
        <v xml:space="preserve"> </v>
      </c>
      <c r="N601" s="11" t="str">
        <f>IF(VLOOKUP(D601,'Current OBD'!$B$6:$AK$2185,31,0)="Yes","7"," ")</f>
        <v xml:space="preserve"> </v>
      </c>
      <c r="O601" s="11" t="str">
        <f>IF(VLOOKUP(D601,'Current OBD'!$B$6:$AK$2185,32,0)="Yes","8"," ")</f>
        <v xml:space="preserve"> </v>
      </c>
      <c r="P601" s="11" t="str">
        <f>IF(VLOOKUP(D601,'Current OBD'!$B$6:$AK$2185,33,0)="Yes","9"," ")</f>
        <v xml:space="preserve"> </v>
      </c>
      <c r="Q601" s="11" t="str">
        <f>IF(VLOOKUP(D601,'Current OBD'!$B$6:$AK$2185,34,0)="Yes","10"," ")</f>
        <v xml:space="preserve"> </v>
      </c>
      <c r="R601" s="11" t="str">
        <f>IF(VLOOKUP(D601,'Current OBD'!$B$6:$AK$2185,35,0)="Yes","11"," ")</f>
        <v xml:space="preserve"> </v>
      </c>
      <c r="S601" s="11" t="str">
        <f>IF(VLOOKUP(D601,'Current OBD'!$B$6:$AK$2185,36,0)="Yes","12"," ")</f>
        <v xml:space="preserve"> </v>
      </c>
      <c r="T601" s="13">
        <f>VLOOKUP(D601,Pivot!$B$4:$F$2181,2,0)</f>
        <v>65</v>
      </c>
      <c r="U601" s="13">
        <f>VLOOKUP(D601,Pivot!$B$4:$F$2181,3,0)</f>
        <v>1</v>
      </c>
      <c r="V601" s="13">
        <f>VLOOKUP(D601,Pivot!$B$4:$F$2181,4,0)</f>
        <v>434</v>
      </c>
      <c r="W601" s="46">
        <f>IFERROR(VLOOKUP(D601,Pivot!$B$4:$H$2181,5,0),"")</f>
        <v>0.14979999999999999</v>
      </c>
      <c r="X601" s="51">
        <f>IFERROR(VLOOKUP(D601,Pivot!$B$4:$H$2181,6,0),"")</f>
        <v>2.3E-3</v>
      </c>
      <c r="Y601" s="46">
        <f>IFERROR(VLOOKUP(D601,Pivot!$B$4:$H$2181,7,0),"")</f>
        <v>0.15210000000000001</v>
      </c>
    </row>
    <row r="602" spans="1:25" ht="15" customHeight="1" outlineLevel="2">
      <c r="A602" s="10" t="str">
        <f>VLOOKUP(D602,'Current OBD'!$B$6:$K$2185,4,0)</f>
        <v>King</v>
      </c>
      <c r="B602" s="10" t="str">
        <f>VLOOKUP(D602,'Current OBD'!$B$6:$K$2185,3,0)</f>
        <v>17-001</v>
      </c>
      <c r="C602" s="9" t="str">
        <f>VLOOKUP(D602,'Current OBD'!$B$6:$K$2185,2,0)</f>
        <v>Seattle School District</v>
      </c>
      <c r="D602" s="24">
        <v>660376</v>
      </c>
      <c r="E602" s="9" t="str">
        <f>VLOOKUP(D602,'Current OBD'!$B$6:$K$2185,10,0)</f>
        <v>Franklin High School</v>
      </c>
      <c r="F602" s="11" t="str">
        <f>IF(VLOOKUP(D602,'Current OBD'!$B$6:$AK$2185,23,0)="Yes","PK"," ")</f>
        <v xml:space="preserve"> </v>
      </c>
      <c r="G602" s="11" t="str">
        <f>IF(VLOOKUP(D602,'Current OBD'!$B$6:$AK$2185,24,0)="Yes","K"," ")</f>
        <v xml:space="preserve"> </v>
      </c>
      <c r="H602" s="11" t="str">
        <f>IF(VLOOKUP(D602,'Current OBD'!$B$6:$AK$2185,25,0)="Yes",1," ")</f>
        <v xml:space="preserve"> </v>
      </c>
      <c r="I602" s="11" t="str">
        <f>IF(VLOOKUP(D602,'Current OBD'!$B$6:$AK$2185,26,0)="Yes","2"," ")</f>
        <v xml:space="preserve"> </v>
      </c>
      <c r="J602" s="11" t="str">
        <f>IF(VLOOKUP(D602,'Current OBD'!$B$6:$AK$2185,27,0)="Yes","3"," ")</f>
        <v xml:space="preserve"> </v>
      </c>
      <c r="K602" s="11" t="str">
        <f>IF(VLOOKUP(D602,'Current OBD'!$B$6:$AK$2185,28,0)="Yes","4"," ")</f>
        <v xml:space="preserve"> </v>
      </c>
      <c r="L602" s="11" t="str">
        <f>IF(VLOOKUP(D602,'Current OBD'!$B$6:$AK$2185,29,0)="Yes","5"," ")</f>
        <v xml:space="preserve"> </v>
      </c>
      <c r="M602" s="11" t="str">
        <f>IF(VLOOKUP(D602,'Current OBD'!$B$6:$AK$2185,30,0)="Yes","6"," ")</f>
        <v xml:space="preserve"> </v>
      </c>
      <c r="N602" s="11" t="str">
        <f>IF(VLOOKUP(D602,'Current OBD'!$B$6:$AK$2185,31,0)="Yes","7"," ")</f>
        <v xml:space="preserve"> </v>
      </c>
      <c r="O602" s="11" t="str">
        <f>IF(VLOOKUP(D602,'Current OBD'!$B$6:$AK$2185,32,0)="Yes","8"," ")</f>
        <v xml:space="preserve"> </v>
      </c>
      <c r="P602" s="11" t="str">
        <f>IF(VLOOKUP(D602,'Current OBD'!$B$6:$AK$2185,33,0)="Yes","9"," ")</f>
        <v>9</v>
      </c>
      <c r="Q602" s="11" t="str">
        <f>IF(VLOOKUP(D602,'Current OBD'!$B$6:$AK$2185,34,0)="Yes","10"," ")</f>
        <v>10</v>
      </c>
      <c r="R602" s="11" t="str">
        <f>IF(VLOOKUP(D602,'Current OBD'!$B$6:$AK$2185,35,0)="Yes","11"," ")</f>
        <v>11</v>
      </c>
      <c r="S602" s="11" t="str">
        <f>IF(VLOOKUP(D602,'Current OBD'!$B$6:$AK$2185,36,0)="Yes","12"," ")</f>
        <v>12</v>
      </c>
      <c r="T602" s="13">
        <f>VLOOKUP(D602,Pivot!$B$4:$F$2181,2,0)</f>
        <v>738</v>
      </c>
      <c r="U602" s="13">
        <f>VLOOKUP(D602,Pivot!$B$4:$F$2181,3,0)</f>
        <v>0</v>
      </c>
      <c r="V602" s="13">
        <f>VLOOKUP(D602,Pivot!$B$4:$F$2181,4,0)</f>
        <v>1237</v>
      </c>
      <c r="W602" s="46">
        <f>IFERROR(VLOOKUP(D602,Pivot!$B$4:$H$2181,5,0),"")</f>
        <v>0.59660000000000002</v>
      </c>
      <c r="X602" s="51">
        <f>IFERROR(VLOOKUP(D602,Pivot!$B$4:$H$2181,6,0),"")</f>
        <v>0</v>
      </c>
      <c r="Y602" s="46">
        <f>IFERROR(VLOOKUP(D602,Pivot!$B$4:$H$2181,7,0),"")</f>
        <v>0.59660000000000002</v>
      </c>
    </row>
    <row r="603" spans="1:25" ht="15" customHeight="1" outlineLevel="2">
      <c r="A603" s="10" t="str">
        <f>VLOOKUP(D603,'Current OBD'!$B$6:$K$2185,4,0)</f>
        <v>King</v>
      </c>
      <c r="B603" s="10" t="str">
        <f>VLOOKUP(D603,'Current OBD'!$B$6:$K$2185,3,0)</f>
        <v>17-001</v>
      </c>
      <c r="C603" s="9" t="str">
        <f>VLOOKUP(D603,'Current OBD'!$B$6:$K$2185,2,0)</f>
        <v>Seattle School District</v>
      </c>
      <c r="D603" s="24">
        <v>660362</v>
      </c>
      <c r="E603" s="9" t="str">
        <f>VLOOKUP(D603,'Current OBD'!$B$6:$K$2185,10,0)</f>
        <v>Frantz H. Coe Elementary School</v>
      </c>
      <c r="F603" s="11" t="str">
        <f>IF(VLOOKUP(D603,'Current OBD'!$B$6:$AK$2185,23,0)="Yes","PK"," ")</f>
        <v xml:space="preserve"> </v>
      </c>
      <c r="G603" s="11" t="str">
        <f>IF(VLOOKUP(D603,'Current OBD'!$B$6:$AK$2185,24,0)="Yes","K"," ")</f>
        <v>K</v>
      </c>
      <c r="H603" s="11">
        <f>IF(VLOOKUP(D603,'Current OBD'!$B$6:$AK$2185,25,0)="Yes",1," ")</f>
        <v>1</v>
      </c>
      <c r="I603" s="11" t="str">
        <f>IF(VLOOKUP(D603,'Current OBD'!$B$6:$AK$2185,26,0)="Yes","2"," ")</f>
        <v>2</v>
      </c>
      <c r="J603" s="11" t="str">
        <f>IF(VLOOKUP(D603,'Current OBD'!$B$6:$AK$2185,27,0)="Yes","3"," ")</f>
        <v>3</v>
      </c>
      <c r="K603" s="11" t="str">
        <f>IF(VLOOKUP(D603,'Current OBD'!$B$6:$AK$2185,28,0)="Yes","4"," ")</f>
        <v>4</v>
      </c>
      <c r="L603" s="11" t="str">
        <f>IF(VLOOKUP(D603,'Current OBD'!$B$6:$AK$2185,29,0)="Yes","5"," ")</f>
        <v>5</v>
      </c>
      <c r="M603" s="11" t="str">
        <f>IF(VLOOKUP(D603,'Current OBD'!$B$6:$AK$2185,30,0)="Yes","6"," ")</f>
        <v xml:space="preserve"> </v>
      </c>
      <c r="N603" s="11" t="str">
        <f>IF(VLOOKUP(D603,'Current OBD'!$B$6:$AK$2185,31,0)="Yes","7"," ")</f>
        <v xml:space="preserve"> </v>
      </c>
      <c r="O603" s="11" t="str">
        <f>IF(VLOOKUP(D603,'Current OBD'!$B$6:$AK$2185,32,0)="Yes","8"," ")</f>
        <v xml:space="preserve"> </v>
      </c>
      <c r="P603" s="11" t="str">
        <f>IF(VLOOKUP(D603,'Current OBD'!$B$6:$AK$2185,33,0)="Yes","9"," ")</f>
        <v xml:space="preserve"> </v>
      </c>
      <c r="Q603" s="11" t="str">
        <f>IF(VLOOKUP(D603,'Current OBD'!$B$6:$AK$2185,34,0)="Yes","10"," ")</f>
        <v xml:space="preserve"> </v>
      </c>
      <c r="R603" s="11" t="str">
        <f>IF(VLOOKUP(D603,'Current OBD'!$B$6:$AK$2185,35,0)="Yes","11"," ")</f>
        <v xml:space="preserve"> </v>
      </c>
      <c r="S603" s="11" t="str">
        <f>IF(VLOOKUP(D603,'Current OBD'!$B$6:$AK$2185,36,0)="Yes","12"," ")</f>
        <v xml:space="preserve"> </v>
      </c>
      <c r="T603" s="13">
        <f>VLOOKUP(D603,Pivot!$B$4:$F$2181,2,0)</f>
        <v>33</v>
      </c>
      <c r="U603" s="13">
        <f>VLOOKUP(D603,Pivot!$B$4:$F$2181,3,0)</f>
        <v>5</v>
      </c>
      <c r="V603" s="13">
        <f>VLOOKUP(D603,Pivot!$B$4:$F$2181,4,0)</f>
        <v>457</v>
      </c>
      <c r="W603" s="46">
        <f>IFERROR(VLOOKUP(D603,Pivot!$B$4:$H$2181,5,0),"")</f>
        <v>7.22E-2</v>
      </c>
      <c r="X603" s="51">
        <f>IFERROR(VLOOKUP(D603,Pivot!$B$4:$H$2181,6,0),"")</f>
        <v>1.09E-2</v>
      </c>
      <c r="Y603" s="46">
        <f>IFERROR(VLOOKUP(D603,Pivot!$B$4:$H$2181,7,0),"")</f>
        <v>8.3199999999999996E-2</v>
      </c>
    </row>
    <row r="604" spans="1:25" ht="15" customHeight="1" outlineLevel="2">
      <c r="A604" s="10" t="str">
        <f>VLOOKUP(D604,'Current OBD'!$B$6:$K$2185,4,0)</f>
        <v>King</v>
      </c>
      <c r="B604" s="10" t="str">
        <f>VLOOKUP(D604,'Current OBD'!$B$6:$K$2185,3,0)</f>
        <v>17-001</v>
      </c>
      <c r="C604" s="9" t="str">
        <f>VLOOKUP(D604,'Current OBD'!$B$6:$K$2185,2,0)</f>
        <v>Seattle School District</v>
      </c>
      <c r="D604" s="24">
        <v>660378</v>
      </c>
      <c r="E604" s="9" t="str">
        <f>VLOOKUP(D604,'Current OBD'!$B$6:$K$2185,10,0)</f>
        <v>Garfield High School</v>
      </c>
      <c r="F604" s="11" t="str">
        <f>IF(VLOOKUP(D604,'Current OBD'!$B$6:$AK$2185,23,0)="Yes","PK"," ")</f>
        <v xml:space="preserve"> </v>
      </c>
      <c r="G604" s="11" t="str">
        <f>IF(VLOOKUP(D604,'Current OBD'!$B$6:$AK$2185,24,0)="Yes","K"," ")</f>
        <v xml:space="preserve"> </v>
      </c>
      <c r="H604" s="11" t="str">
        <f>IF(VLOOKUP(D604,'Current OBD'!$B$6:$AK$2185,25,0)="Yes",1," ")</f>
        <v xml:space="preserve"> </v>
      </c>
      <c r="I604" s="11" t="str">
        <f>IF(VLOOKUP(D604,'Current OBD'!$B$6:$AK$2185,26,0)="Yes","2"," ")</f>
        <v xml:space="preserve"> </v>
      </c>
      <c r="J604" s="11" t="str">
        <f>IF(VLOOKUP(D604,'Current OBD'!$B$6:$AK$2185,27,0)="Yes","3"," ")</f>
        <v xml:space="preserve"> </v>
      </c>
      <c r="K604" s="11" t="str">
        <f>IF(VLOOKUP(D604,'Current OBD'!$B$6:$AK$2185,28,0)="Yes","4"," ")</f>
        <v xml:space="preserve"> </v>
      </c>
      <c r="L604" s="11" t="str">
        <f>IF(VLOOKUP(D604,'Current OBD'!$B$6:$AK$2185,29,0)="Yes","5"," ")</f>
        <v xml:space="preserve"> </v>
      </c>
      <c r="M604" s="11" t="str">
        <f>IF(VLOOKUP(D604,'Current OBD'!$B$6:$AK$2185,30,0)="Yes","6"," ")</f>
        <v xml:space="preserve"> </v>
      </c>
      <c r="N604" s="11" t="str">
        <f>IF(VLOOKUP(D604,'Current OBD'!$B$6:$AK$2185,31,0)="Yes","7"," ")</f>
        <v xml:space="preserve"> </v>
      </c>
      <c r="O604" s="11" t="str">
        <f>IF(VLOOKUP(D604,'Current OBD'!$B$6:$AK$2185,32,0)="Yes","8"," ")</f>
        <v xml:space="preserve"> </v>
      </c>
      <c r="P604" s="11" t="str">
        <f>IF(VLOOKUP(D604,'Current OBD'!$B$6:$AK$2185,33,0)="Yes","9"," ")</f>
        <v>9</v>
      </c>
      <c r="Q604" s="11" t="str">
        <f>IF(VLOOKUP(D604,'Current OBD'!$B$6:$AK$2185,34,0)="Yes","10"," ")</f>
        <v>10</v>
      </c>
      <c r="R604" s="11" t="str">
        <f>IF(VLOOKUP(D604,'Current OBD'!$B$6:$AK$2185,35,0)="Yes","11"," ")</f>
        <v>11</v>
      </c>
      <c r="S604" s="11" t="str">
        <f>IF(VLOOKUP(D604,'Current OBD'!$B$6:$AK$2185,36,0)="Yes","12"," ")</f>
        <v>12</v>
      </c>
      <c r="T604" s="13">
        <f>VLOOKUP(D604,Pivot!$B$4:$F$2181,2,0)</f>
        <v>680</v>
      </c>
      <c r="U604" s="13">
        <f>VLOOKUP(D604,Pivot!$B$4:$F$2181,3,0)</f>
        <v>0</v>
      </c>
      <c r="V604" s="13">
        <f>VLOOKUP(D604,Pivot!$B$4:$F$2181,4,0)</f>
        <v>1655</v>
      </c>
      <c r="W604" s="46">
        <f>IFERROR(VLOOKUP(D604,Pivot!$B$4:$H$2181,5,0),"")</f>
        <v>0.41089999999999999</v>
      </c>
      <c r="X604" s="51">
        <f>IFERROR(VLOOKUP(D604,Pivot!$B$4:$H$2181,6,0),"")</f>
        <v>0</v>
      </c>
      <c r="Y604" s="46">
        <f>IFERROR(VLOOKUP(D604,Pivot!$B$4:$H$2181,7,0),"")</f>
        <v>0.41089999999999999</v>
      </c>
    </row>
    <row r="605" spans="1:25" ht="15" customHeight="1" outlineLevel="2">
      <c r="A605" s="10" t="str">
        <f>VLOOKUP(D605,'Current OBD'!$B$6:$K$2185,4,0)</f>
        <v>King</v>
      </c>
      <c r="B605" s="10" t="str">
        <f>VLOOKUP(D605,'Current OBD'!$B$6:$K$2185,3,0)</f>
        <v>17-001</v>
      </c>
      <c r="C605" s="9" t="str">
        <f>VLOOKUP(D605,'Current OBD'!$B$6:$K$2185,2,0)</f>
        <v>Seattle School District</v>
      </c>
      <c r="D605" s="24">
        <v>660379</v>
      </c>
      <c r="E605" s="9" t="str">
        <f>VLOOKUP(D605,'Current OBD'!$B$6:$K$2185,10,0)</f>
        <v>Gatewood Elementary</v>
      </c>
      <c r="F605" s="11" t="str">
        <f>IF(VLOOKUP(D605,'Current OBD'!$B$6:$AK$2185,23,0)="Yes","PK"," ")</f>
        <v xml:space="preserve"> </v>
      </c>
      <c r="G605" s="11" t="str">
        <f>IF(VLOOKUP(D605,'Current OBD'!$B$6:$AK$2185,24,0)="Yes","K"," ")</f>
        <v>K</v>
      </c>
      <c r="H605" s="11">
        <f>IF(VLOOKUP(D605,'Current OBD'!$B$6:$AK$2185,25,0)="Yes",1," ")</f>
        <v>1</v>
      </c>
      <c r="I605" s="11" t="str">
        <f>IF(VLOOKUP(D605,'Current OBD'!$B$6:$AK$2185,26,0)="Yes","2"," ")</f>
        <v>2</v>
      </c>
      <c r="J605" s="11" t="str">
        <f>IF(VLOOKUP(D605,'Current OBD'!$B$6:$AK$2185,27,0)="Yes","3"," ")</f>
        <v>3</v>
      </c>
      <c r="K605" s="11" t="str">
        <f>IF(VLOOKUP(D605,'Current OBD'!$B$6:$AK$2185,28,0)="Yes","4"," ")</f>
        <v>4</v>
      </c>
      <c r="L605" s="11" t="str">
        <f>IF(VLOOKUP(D605,'Current OBD'!$B$6:$AK$2185,29,0)="Yes","5"," ")</f>
        <v>5</v>
      </c>
      <c r="M605" s="11" t="str">
        <f>IF(VLOOKUP(D605,'Current OBD'!$B$6:$AK$2185,30,0)="Yes","6"," ")</f>
        <v xml:space="preserve"> </v>
      </c>
      <c r="N605" s="11" t="str">
        <f>IF(VLOOKUP(D605,'Current OBD'!$B$6:$AK$2185,31,0)="Yes","7"," ")</f>
        <v xml:space="preserve"> </v>
      </c>
      <c r="O605" s="11" t="str">
        <f>IF(VLOOKUP(D605,'Current OBD'!$B$6:$AK$2185,32,0)="Yes","8"," ")</f>
        <v xml:space="preserve"> </v>
      </c>
      <c r="P605" s="11" t="str">
        <f>IF(VLOOKUP(D605,'Current OBD'!$B$6:$AK$2185,33,0)="Yes","9"," ")</f>
        <v xml:space="preserve"> </v>
      </c>
      <c r="Q605" s="11" t="str">
        <f>IF(VLOOKUP(D605,'Current OBD'!$B$6:$AK$2185,34,0)="Yes","10"," ")</f>
        <v xml:space="preserve"> </v>
      </c>
      <c r="R605" s="11" t="str">
        <f>IF(VLOOKUP(D605,'Current OBD'!$B$6:$AK$2185,35,0)="Yes","11"," ")</f>
        <v xml:space="preserve"> </v>
      </c>
      <c r="S605" s="11" t="str">
        <f>IF(VLOOKUP(D605,'Current OBD'!$B$6:$AK$2185,36,0)="Yes","12"," ")</f>
        <v xml:space="preserve"> </v>
      </c>
      <c r="T605" s="13">
        <f>VLOOKUP(D605,Pivot!$B$4:$F$2181,2,0)</f>
        <v>34</v>
      </c>
      <c r="U605" s="13">
        <f>VLOOKUP(D605,Pivot!$B$4:$F$2181,3,0)</f>
        <v>8</v>
      </c>
      <c r="V605" s="13">
        <f>VLOOKUP(D605,Pivot!$B$4:$F$2181,4,0)</f>
        <v>374</v>
      </c>
      <c r="W605" s="46">
        <f>IFERROR(VLOOKUP(D605,Pivot!$B$4:$H$2181,5,0),"")</f>
        <v>9.0899999999999995E-2</v>
      </c>
      <c r="X605" s="51">
        <f>IFERROR(VLOOKUP(D605,Pivot!$B$4:$H$2181,6,0),"")</f>
        <v>2.1399999999999999E-2</v>
      </c>
      <c r="Y605" s="46">
        <f>IFERROR(VLOOKUP(D605,Pivot!$B$4:$H$2181,7,0),"")</f>
        <v>0.1123</v>
      </c>
    </row>
    <row r="606" spans="1:25" ht="15" customHeight="1" outlineLevel="2">
      <c r="A606" s="10" t="str">
        <f>VLOOKUP(D606,'Current OBD'!$B$6:$K$2185,4,0)</f>
        <v>King</v>
      </c>
      <c r="B606" s="10" t="str">
        <f>VLOOKUP(D606,'Current OBD'!$B$6:$K$2185,3,0)</f>
        <v>17-001</v>
      </c>
      <c r="C606" s="9" t="str">
        <f>VLOOKUP(D606,'Current OBD'!$B$6:$K$2185,2,0)</f>
        <v>Seattle School District</v>
      </c>
      <c r="D606" s="24">
        <v>660423</v>
      </c>
      <c r="E606" s="9" t="str">
        <f>VLOOKUP(D606,'Current OBD'!$B$6:$K$2185,10,0)</f>
        <v>Genesee Hill Elementary School</v>
      </c>
      <c r="F606" s="11" t="str">
        <f>IF(VLOOKUP(D606,'Current OBD'!$B$6:$AK$2185,23,0)="Yes","PK"," ")</f>
        <v xml:space="preserve"> </v>
      </c>
      <c r="G606" s="11" t="str">
        <f>IF(VLOOKUP(D606,'Current OBD'!$B$6:$AK$2185,24,0)="Yes","K"," ")</f>
        <v>K</v>
      </c>
      <c r="H606" s="11">
        <f>IF(VLOOKUP(D606,'Current OBD'!$B$6:$AK$2185,25,0)="Yes",1," ")</f>
        <v>1</v>
      </c>
      <c r="I606" s="11" t="str">
        <f>IF(VLOOKUP(D606,'Current OBD'!$B$6:$AK$2185,26,0)="Yes","2"," ")</f>
        <v>2</v>
      </c>
      <c r="J606" s="11" t="str">
        <f>IF(VLOOKUP(D606,'Current OBD'!$B$6:$AK$2185,27,0)="Yes","3"," ")</f>
        <v>3</v>
      </c>
      <c r="K606" s="11" t="str">
        <f>IF(VLOOKUP(D606,'Current OBD'!$B$6:$AK$2185,28,0)="Yes","4"," ")</f>
        <v>4</v>
      </c>
      <c r="L606" s="11" t="str">
        <f>IF(VLOOKUP(D606,'Current OBD'!$B$6:$AK$2185,29,0)="Yes","5"," ")</f>
        <v>5</v>
      </c>
      <c r="M606" s="11" t="str">
        <f>IF(VLOOKUP(D606,'Current OBD'!$B$6:$AK$2185,30,0)="Yes","6"," ")</f>
        <v xml:space="preserve"> </v>
      </c>
      <c r="N606" s="11" t="str">
        <f>IF(VLOOKUP(D606,'Current OBD'!$B$6:$AK$2185,31,0)="Yes","7"," ")</f>
        <v xml:space="preserve"> </v>
      </c>
      <c r="O606" s="11" t="str">
        <f>IF(VLOOKUP(D606,'Current OBD'!$B$6:$AK$2185,32,0)="Yes","8"," ")</f>
        <v xml:space="preserve"> </v>
      </c>
      <c r="P606" s="11" t="str">
        <f>IF(VLOOKUP(D606,'Current OBD'!$B$6:$AK$2185,33,0)="Yes","9"," ")</f>
        <v xml:space="preserve"> </v>
      </c>
      <c r="Q606" s="11" t="str">
        <f>IF(VLOOKUP(D606,'Current OBD'!$B$6:$AK$2185,34,0)="Yes","10"," ")</f>
        <v xml:space="preserve"> </v>
      </c>
      <c r="R606" s="11" t="str">
        <f>IF(VLOOKUP(D606,'Current OBD'!$B$6:$AK$2185,35,0)="Yes","11"," ")</f>
        <v xml:space="preserve"> </v>
      </c>
      <c r="S606" s="11" t="str">
        <f>IF(VLOOKUP(D606,'Current OBD'!$B$6:$AK$2185,36,0)="Yes","12"," ")</f>
        <v xml:space="preserve"> </v>
      </c>
      <c r="T606" s="13">
        <f>VLOOKUP(D606,Pivot!$B$4:$F$2181,2,0)</f>
        <v>24</v>
      </c>
      <c r="U606" s="13">
        <f>VLOOKUP(D606,Pivot!$B$4:$F$2181,3,0)</f>
        <v>2</v>
      </c>
      <c r="V606" s="13">
        <f>VLOOKUP(D606,Pivot!$B$4:$F$2181,4,0)</f>
        <v>519</v>
      </c>
      <c r="W606" s="46">
        <f>IFERROR(VLOOKUP(D606,Pivot!$B$4:$H$2181,5,0),"")</f>
        <v>4.6199999999999998E-2</v>
      </c>
      <c r="X606" s="51">
        <f>IFERROR(VLOOKUP(D606,Pivot!$B$4:$H$2181,6,0),"")</f>
        <v>3.8999999999999998E-3</v>
      </c>
      <c r="Y606" s="46">
        <f>IFERROR(VLOOKUP(D606,Pivot!$B$4:$H$2181,7,0),"")</f>
        <v>5.0099999999999999E-2</v>
      </c>
    </row>
    <row r="607" spans="1:25" ht="15" customHeight="1" outlineLevel="2">
      <c r="A607" s="10" t="str">
        <f>VLOOKUP(D607,'Current OBD'!$B$6:$K$2185,4,0)</f>
        <v>King</v>
      </c>
      <c r="B607" s="10" t="str">
        <f>VLOOKUP(D607,'Current OBD'!$B$6:$K$2185,3,0)</f>
        <v>17-001</v>
      </c>
      <c r="C607" s="9" t="str">
        <f>VLOOKUP(D607,'Current OBD'!$B$6:$K$2185,2,0)</f>
        <v>Seattle School District</v>
      </c>
      <c r="D607" s="24">
        <v>660381</v>
      </c>
      <c r="E607" s="9" t="str">
        <f>VLOOKUP(D607,'Current OBD'!$B$6:$K$2185,10,0)</f>
        <v>Graham Hill Elementary</v>
      </c>
      <c r="F607" s="11" t="str">
        <f>IF(VLOOKUP(D607,'Current OBD'!$B$6:$AK$2185,23,0)="Yes","PK"," ")</f>
        <v xml:space="preserve"> </v>
      </c>
      <c r="G607" s="11" t="str">
        <f>IF(VLOOKUP(D607,'Current OBD'!$B$6:$AK$2185,24,0)="Yes","K"," ")</f>
        <v>K</v>
      </c>
      <c r="H607" s="11">
        <f>IF(VLOOKUP(D607,'Current OBD'!$B$6:$AK$2185,25,0)="Yes",1," ")</f>
        <v>1</v>
      </c>
      <c r="I607" s="11" t="str">
        <f>IF(VLOOKUP(D607,'Current OBD'!$B$6:$AK$2185,26,0)="Yes","2"," ")</f>
        <v>2</v>
      </c>
      <c r="J607" s="11" t="str">
        <f>IF(VLOOKUP(D607,'Current OBD'!$B$6:$AK$2185,27,0)="Yes","3"," ")</f>
        <v>3</v>
      </c>
      <c r="K607" s="11" t="str">
        <f>IF(VLOOKUP(D607,'Current OBD'!$B$6:$AK$2185,28,0)="Yes","4"," ")</f>
        <v>4</v>
      </c>
      <c r="L607" s="11" t="str">
        <f>IF(VLOOKUP(D607,'Current OBD'!$B$6:$AK$2185,29,0)="Yes","5"," ")</f>
        <v>5</v>
      </c>
      <c r="M607" s="11" t="str">
        <f>IF(VLOOKUP(D607,'Current OBD'!$B$6:$AK$2185,30,0)="Yes","6"," ")</f>
        <v xml:space="preserve"> </v>
      </c>
      <c r="N607" s="11" t="str">
        <f>IF(VLOOKUP(D607,'Current OBD'!$B$6:$AK$2185,31,0)="Yes","7"," ")</f>
        <v xml:space="preserve"> </v>
      </c>
      <c r="O607" s="11" t="str">
        <f>IF(VLOOKUP(D607,'Current OBD'!$B$6:$AK$2185,32,0)="Yes","8"," ")</f>
        <v xml:space="preserve"> </v>
      </c>
      <c r="P607" s="11" t="str">
        <f>IF(VLOOKUP(D607,'Current OBD'!$B$6:$AK$2185,33,0)="Yes","9"," ")</f>
        <v xml:space="preserve"> </v>
      </c>
      <c r="Q607" s="11" t="str">
        <f>IF(VLOOKUP(D607,'Current OBD'!$B$6:$AK$2185,34,0)="Yes","10"," ")</f>
        <v xml:space="preserve"> </v>
      </c>
      <c r="R607" s="11" t="str">
        <f>IF(VLOOKUP(D607,'Current OBD'!$B$6:$AK$2185,35,0)="Yes","11"," ")</f>
        <v xml:space="preserve"> </v>
      </c>
      <c r="S607" s="11" t="str">
        <f>IF(VLOOKUP(D607,'Current OBD'!$B$6:$AK$2185,36,0)="Yes","12"," ")</f>
        <v xml:space="preserve"> </v>
      </c>
      <c r="T607" s="13">
        <f>VLOOKUP(D607,Pivot!$B$4:$F$2181,2,0)</f>
        <v>169</v>
      </c>
      <c r="U607" s="13">
        <f>VLOOKUP(D607,Pivot!$B$4:$F$2181,3,0)</f>
        <v>0</v>
      </c>
      <c r="V607" s="13">
        <f>VLOOKUP(D607,Pivot!$B$4:$F$2181,4,0)</f>
        <v>270</v>
      </c>
      <c r="W607" s="46">
        <f>IFERROR(VLOOKUP(D607,Pivot!$B$4:$H$2181,5,0),"")</f>
        <v>0.62590000000000001</v>
      </c>
      <c r="X607" s="51">
        <f>IFERROR(VLOOKUP(D607,Pivot!$B$4:$H$2181,6,0),"")</f>
        <v>0</v>
      </c>
      <c r="Y607" s="46">
        <f>IFERROR(VLOOKUP(D607,Pivot!$B$4:$H$2181,7,0),"")</f>
        <v>0.62590000000000001</v>
      </c>
    </row>
    <row r="608" spans="1:25" ht="15" customHeight="1" outlineLevel="2">
      <c r="A608" s="10" t="str">
        <f>VLOOKUP(D608,'Current OBD'!$B$6:$K$2185,4,0)</f>
        <v>King</v>
      </c>
      <c r="B608" s="10" t="str">
        <f>VLOOKUP(D608,'Current OBD'!$B$6:$K$2185,3,0)</f>
        <v>17-001</v>
      </c>
      <c r="C608" s="9" t="str">
        <f>VLOOKUP(D608,'Current OBD'!$B$6:$K$2185,2,0)</f>
        <v>Seattle School District</v>
      </c>
      <c r="D608" s="24">
        <v>660382</v>
      </c>
      <c r="E608" s="9" t="str">
        <f>VLOOKUP(D608,'Current OBD'!$B$6:$K$2185,10,0)</f>
        <v>Green Lake Elementary</v>
      </c>
      <c r="F608" s="11" t="str">
        <f>IF(VLOOKUP(D608,'Current OBD'!$B$6:$AK$2185,23,0)="Yes","PK"," ")</f>
        <v>PK</v>
      </c>
      <c r="G608" s="11" t="str">
        <f>IF(VLOOKUP(D608,'Current OBD'!$B$6:$AK$2185,24,0)="Yes","K"," ")</f>
        <v>K</v>
      </c>
      <c r="H608" s="11">
        <f>IF(VLOOKUP(D608,'Current OBD'!$B$6:$AK$2185,25,0)="Yes",1," ")</f>
        <v>1</v>
      </c>
      <c r="I608" s="11" t="str">
        <f>IF(VLOOKUP(D608,'Current OBD'!$B$6:$AK$2185,26,0)="Yes","2"," ")</f>
        <v>2</v>
      </c>
      <c r="J608" s="11" t="str">
        <f>IF(VLOOKUP(D608,'Current OBD'!$B$6:$AK$2185,27,0)="Yes","3"," ")</f>
        <v>3</v>
      </c>
      <c r="K608" s="11" t="str">
        <f>IF(VLOOKUP(D608,'Current OBD'!$B$6:$AK$2185,28,0)="Yes","4"," ")</f>
        <v>4</v>
      </c>
      <c r="L608" s="11" t="str">
        <f>IF(VLOOKUP(D608,'Current OBD'!$B$6:$AK$2185,29,0)="Yes","5"," ")</f>
        <v>5</v>
      </c>
      <c r="M608" s="11" t="str">
        <f>IF(VLOOKUP(D608,'Current OBD'!$B$6:$AK$2185,30,0)="Yes","6"," ")</f>
        <v xml:space="preserve"> </v>
      </c>
      <c r="N608" s="11" t="str">
        <f>IF(VLOOKUP(D608,'Current OBD'!$B$6:$AK$2185,31,0)="Yes","7"," ")</f>
        <v xml:space="preserve"> </v>
      </c>
      <c r="O608" s="11" t="str">
        <f>IF(VLOOKUP(D608,'Current OBD'!$B$6:$AK$2185,32,0)="Yes","8"," ")</f>
        <v xml:space="preserve"> </v>
      </c>
      <c r="P608" s="11" t="str">
        <f>IF(VLOOKUP(D608,'Current OBD'!$B$6:$AK$2185,33,0)="Yes","9"," ")</f>
        <v xml:space="preserve"> </v>
      </c>
      <c r="Q608" s="11" t="str">
        <f>IF(VLOOKUP(D608,'Current OBD'!$B$6:$AK$2185,34,0)="Yes","10"," ")</f>
        <v xml:space="preserve"> </v>
      </c>
      <c r="R608" s="11" t="str">
        <f>IF(VLOOKUP(D608,'Current OBD'!$B$6:$AK$2185,35,0)="Yes","11"," ")</f>
        <v xml:space="preserve"> </v>
      </c>
      <c r="S608" s="11" t="str">
        <f>IF(VLOOKUP(D608,'Current OBD'!$B$6:$AK$2185,36,0)="Yes","12"," ")</f>
        <v xml:space="preserve"> </v>
      </c>
      <c r="T608" s="13">
        <f>VLOOKUP(D608,Pivot!$B$4:$F$2181,2,0)</f>
        <v>71</v>
      </c>
      <c r="U608" s="13">
        <f>VLOOKUP(D608,Pivot!$B$4:$F$2181,3,0)</f>
        <v>3</v>
      </c>
      <c r="V608" s="13">
        <f>VLOOKUP(D608,Pivot!$B$4:$F$2181,4,0)</f>
        <v>343</v>
      </c>
      <c r="W608" s="46">
        <f>IFERROR(VLOOKUP(D608,Pivot!$B$4:$H$2181,5,0),"")</f>
        <v>0.20699999999999999</v>
      </c>
      <c r="X608" s="51">
        <f>IFERROR(VLOOKUP(D608,Pivot!$B$4:$H$2181,6,0),"")</f>
        <v>8.6999999999999994E-3</v>
      </c>
      <c r="Y608" s="46">
        <f>IFERROR(VLOOKUP(D608,Pivot!$B$4:$H$2181,7,0),"")</f>
        <v>0.2157</v>
      </c>
    </row>
    <row r="609" spans="1:25" ht="15" customHeight="1" outlineLevel="2">
      <c r="A609" s="10" t="str">
        <f>VLOOKUP(D609,'Current OBD'!$B$6:$K$2185,4,0)</f>
        <v>King</v>
      </c>
      <c r="B609" s="10" t="str">
        <f>VLOOKUP(D609,'Current OBD'!$B$6:$K$2185,3,0)</f>
        <v>17-001</v>
      </c>
      <c r="C609" s="9" t="str">
        <f>VLOOKUP(D609,'Current OBD'!$B$6:$K$2185,2,0)</f>
        <v>Seattle School District</v>
      </c>
      <c r="D609" s="24">
        <v>660383</v>
      </c>
      <c r="E609" s="9" t="str">
        <f>VLOOKUP(D609,'Current OBD'!$B$6:$K$2185,10,0)</f>
        <v>Greenwood Elementary</v>
      </c>
      <c r="F609" s="11" t="str">
        <f>IF(VLOOKUP(D609,'Current OBD'!$B$6:$AK$2185,23,0)="Yes","PK"," ")</f>
        <v>PK</v>
      </c>
      <c r="G609" s="11" t="str">
        <f>IF(VLOOKUP(D609,'Current OBD'!$B$6:$AK$2185,24,0)="Yes","K"," ")</f>
        <v>K</v>
      </c>
      <c r="H609" s="11">
        <f>IF(VLOOKUP(D609,'Current OBD'!$B$6:$AK$2185,25,0)="Yes",1," ")</f>
        <v>1</v>
      </c>
      <c r="I609" s="11" t="str">
        <f>IF(VLOOKUP(D609,'Current OBD'!$B$6:$AK$2185,26,0)="Yes","2"," ")</f>
        <v>2</v>
      </c>
      <c r="J609" s="11" t="str">
        <f>IF(VLOOKUP(D609,'Current OBD'!$B$6:$AK$2185,27,0)="Yes","3"," ")</f>
        <v>3</v>
      </c>
      <c r="K609" s="11" t="str">
        <f>IF(VLOOKUP(D609,'Current OBD'!$B$6:$AK$2185,28,0)="Yes","4"," ")</f>
        <v>4</v>
      </c>
      <c r="L609" s="11" t="str">
        <f>IF(VLOOKUP(D609,'Current OBD'!$B$6:$AK$2185,29,0)="Yes","5"," ")</f>
        <v>5</v>
      </c>
      <c r="M609" s="11" t="str">
        <f>IF(VLOOKUP(D609,'Current OBD'!$B$6:$AK$2185,30,0)="Yes","6"," ")</f>
        <v xml:space="preserve"> </v>
      </c>
      <c r="N609" s="11" t="str">
        <f>IF(VLOOKUP(D609,'Current OBD'!$B$6:$AK$2185,31,0)="Yes","7"," ")</f>
        <v xml:space="preserve"> </v>
      </c>
      <c r="O609" s="11" t="str">
        <f>IF(VLOOKUP(D609,'Current OBD'!$B$6:$AK$2185,32,0)="Yes","8"," ")</f>
        <v xml:space="preserve"> </v>
      </c>
      <c r="P609" s="11" t="str">
        <f>IF(VLOOKUP(D609,'Current OBD'!$B$6:$AK$2185,33,0)="Yes","9"," ")</f>
        <v xml:space="preserve"> </v>
      </c>
      <c r="Q609" s="11" t="str">
        <f>IF(VLOOKUP(D609,'Current OBD'!$B$6:$AK$2185,34,0)="Yes","10"," ")</f>
        <v xml:space="preserve"> </v>
      </c>
      <c r="R609" s="11" t="str">
        <f>IF(VLOOKUP(D609,'Current OBD'!$B$6:$AK$2185,35,0)="Yes","11"," ")</f>
        <v xml:space="preserve"> </v>
      </c>
      <c r="S609" s="11" t="str">
        <f>IF(VLOOKUP(D609,'Current OBD'!$B$6:$AK$2185,36,0)="Yes","12"," ")</f>
        <v xml:space="preserve"> </v>
      </c>
      <c r="T609" s="13">
        <f>VLOOKUP(D609,Pivot!$B$4:$F$2181,2,0)</f>
        <v>23</v>
      </c>
      <c r="U609" s="13">
        <f>VLOOKUP(D609,Pivot!$B$4:$F$2181,3,0)</f>
        <v>3</v>
      </c>
      <c r="V609" s="13">
        <f>VLOOKUP(D609,Pivot!$B$4:$F$2181,4,0)</f>
        <v>338</v>
      </c>
      <c r="W609" s="46">
        <f>IFERROR(VLOOKUP(D609,Pivot!$B$4:$H$2181,5,0),"")</f>
        <v>6.8000000000000005E-2</v>
      </c>
      <c r="X609" s="51">
        <f>IFERROR(VLOOKUP(D609,Pivot!$B$4:$H$2181,6,0),"")</f>
        <v>8.8999999999999999E-3</v>
      </c>
      <c r="Y609" s="46">
        <f>IFERROR(VLOOKUP(D609,Pivot!$B$4:$H$2181,7,0),"")</f>
        <v>7.6899999999999996E-2</v>
      </c>
    </row>
    <row r="610" spans="1:25" ht="15" customHeight="1" outlineLevel="2">
      <c r="A610" s="10" t="str">
        <f>VLOOKUP(D610,'Current OBD'!$B$6:$K$2185,4,0)</f>
        <v>King</v>
      </c>
      <c r="B610" s="10" t="str">
        <f>VLOOKUP(D610,'Current OBD'!$B$6:$K$2185,3,0)</f>
        <v>17-001</v>
      </c>
      <c r="C610" s="9" t="str">
        <f>VLOOKUP(D610,'Current OBD'!$B$6:$K$2185,2,0)</f>
        <v>Seattle School District</v>
      </c>
      <c r="D610" s="24">
        <v>660386</v>
      </c>
      <c r="E610" s="9" t="str">
        <f>VLOOKUP(D610,'Current OBD'!$B$6:$K$2185,10,0)</f>
        <v>Hawthorne Elementary</v>
      </c>
      <c r="F610" s="11" t="str">
        <f>IF(VLOOKUP(D610,'Current OBD'!$B$6:$AK$2185,23,0)="Yes","PK"," ")</f>
        <v xml:space="preserve"> </v>
      </c>
      <c r="G610" s="11" t="str">
        <f>IF(VLOOKUP(D610,'Current OBD'!$B$6:$AK$2185,24,0)="Yes","K"," ")</f>
        <v>K</v>
      </c>
      <c r="H610" s="11">
        <f>IF(VLOOKUP(D610,'Current OBD'!$B$6:$AK$2185,25,0)="Yes",1," ")</f>
        <v>1</v>
      </c>
      <c r="I610" s="11" t="str">
        <f>IF(VLOOKUP(D610,'Current OBD'!$B$6:$AK$2185,26,0)="Yes","2"," ")</f>
        <v>2</v>
      </c>
      <c r="J610" s="11" t="str">
        <f>IF(VLOOKUP(D610,'Current OBD'!$B$6:$AK$2185,27,0)="Yes","3"," ")</f>
        <v>3</v>
      </c>
      <c r="K610" s="11" t="str">
        <f>IF(VLOOKUP(D610,'Current OBD'!$B$6:$AK$2185,28,0)="Yes","4"," ")</f>
        <v>4</v>
      </c>
      <c r="L610" s="11" t="str">
        <f>IF(VLOOKUP(D610,'Current OBD'!$B$6:$AK$2185,29,0)="Yes","5"," ")</f>
        <v>5</v>
      </c>
      <c r="M610" s="11" t="str">
        <f>IF(VLOOKUP(D610,'Current OBD'!$B$6:$AK$2185,30,0)="Yes","6"," ")</f>
        <v xml:space="preserve"> </v>
      </c>
      <c r="N610" s="11" t="str">
        <f>IF(VLOOKUP(D610,'Current OBD'!$B$6:$AK$2185,31,0)="Yes","7"," ")</f>
        <v xml:space="preserve"> </v>
      </c>
      <c r="O610" s="11" t="str">
        <f>IF(VLOOKUP(D610,'Current OBD'!$B$6:$AK$2185,32,0)="Yes","8"," ")</f>
        <v xml:space="preserve"> </v>
      </c>
      <c r="P610" s="11" t="str">
        <f>IF(VLOOKUP(D610,'Current OBD'!$B$6:$AK$2185,33,0)="Yes","9"," ")</f>
        <v xml:space="preserve"> </v>
      </c>
      <c r="Q610" s="11" t="str">
        <f>IF(VLOOKUP(D610,'Current OBD'!$B$6:$AK$2185,34,0)="Yes","10"," ")</f>
        <v xml:space="preserve"> </v>
      </c>
      <c r="R610" s="11" t="str">
        <f>IF(VLOOKUP(D610,'Current OBD'!$B$6:$AK$2185,35,0)="Yes","11"," ")</f>
        <v xml:space="preserve"> </v>
      </c>
      <c r="S610" s="11" t="str">
        <f>IF(VLOOKUP(D610,'Current OBD'!$B$6:$AK$2185,36,0)="Yes","12"," ")</f>
        <v xml:space="preserve"> </v>
      </c>
      <c r="T610" s="13">
        <f>VLOOKUP(D610,Pivot!$B$4:$F$2181,2,0)</f>
        <v>76</v>
      </c>
      <c r="U610" s="13">
        <f>VLOOKUP(D610,Pivot!$B$4:$F$2181,3,0)</f>
        <v>17</v>
      </c>
      <c r="V610" s="13">
        <f>VLOOKUP(D610,Pivot!$B$4:$F$2181,4,0)</f>
        <v>366</v>
      </c>
      <c r="W610" s="46">
        <f>IFERROR(VLOOKUP(D610,Pivot!$B$4:$H$2181,5,0),"")</f>
        <v>0.2077</v>
      </c>
      <c r="X610" s="51">
        <f>IFERROR(VLOOKUP(D610,Pivot!$B$4:$H$2181,6,0),"")</f>
        <v>4.6399999999999997E-2</v>
      </c>
      <c r="Y610" s="46">
        <f>IFERROR(VLOOKUP(D610,Pivot!$B$4:$H$2181,7,0),"")</f>
        <v>0.25409999999999999</v>
      </c>
    </row>
    <row r="611" spans="1:25" ht="15" customHeight="1" outlineLevel="2">
      <c r="A611" s="10" t="str">
        <f>VLOOKUP(D611,'Current OBD'!$B$6:$K$2185,4,0)</f>
        <v>King</v>
      </c>
      <c r="B611" s="10" t="str">
        <f>VLOOKUP(D611,'Current OBD'!$B$6:$K$2185,3,0)</f>
        <v>17-001</v>
      </c>
      <c r="C611" s="9" t="str">
        <f>VLOOKUP(D611,'Current OBD'!$B$6:$K$2185,2,0)</f>
        <v>Seattle School District</v>
      </c>
      <c r="D611" s="24">
        <v>681119</v>
      </c>
      <c r="E611" s="9" t="str">
        <f>VLOOKUP(D611,'Current OBD'!$B$6:$K$2185,10,0)</f>
        <v>Hazel Wolfe K-8</v>
      </c>
      <c r="F611" s="11" t="str">
        <f>IF(VLOOKUP(D611,'Current OBD'!$B$6:$AK$2185,23,0)="Yes","PK"," ")</f>
        <v xml:space="preserve"> </v>
      </c>
      <c r="G611" s="11" t="str">
        <f>IF(VLOOKUP(D611,'Current OBD'!$B$6:$AK$2185,24,0)="Yes","K"," ")</f>
        <v>K</v>
      </c>
      <c r="H611" s="11">
        <f>IF(VLOOKUP(D611,'Current OBD'!$B$6:$AK$2185,25,0)="Yes",1," ")</f>
        <v>1</v>
      </c>
      <c r="I611" s="11" t="str">
        <f>IF(VLOOKUP(D611,'Current OBD'!$B$6:$AK$2185,26,0)="Yes","2"," ")</f>
        <v>2</v>
      </c>
      <c r="J611" s="11" t="str">
        <f>IF(VLOOKUP(D611,'Current OBD'!$B$6:$AK$2185,27,0)="Yes","3"," ")</f>
        <v>3</v>
      </c>
      <c r="K611" s="11" t="str">
        <f>IF(VLOOKUP(D611,'Current OBD'!$B$6:$AK$2185,28,0)="Yes","4"," ")</f>
        <v>4</v>
      </c>
      <c r="L611" s="11" t="str">
        <f>IF(VLOOKUP(D611,'Current OBD'!$B$6:$AK$2185,29,0)="Yes","5"," ")</f>
        <v>5</v>
      </c>
      <c r="M611" s="11" t="str">
        <f>IF(VLOOKUP(D611,'Current OBD'!$B$6:$AK$2185,30,0)="Yes","6"," ")</f>
        <v>6</v>
      </c>
      <c r="N611" s="11" t="str">
        <f>IF(VLOOKUP(D611,'Current OBD'!$B$6:$AK$2185,31,0)="Yes","7"," ")</f>
        <v>7</v>
      </c>
      <c r="O611" s="11" t="str">
        <f>IF(VLOOKUP(D611,'Current OBD'!$B$6:$AK$2185,32,0)="Yes","8"," ")</f>
        <v>8</v>
      </c>
      <c r="P611" s="11" t="str">
        <f>IF(VLOOKUP(D611,'Current OBD'!$B$6:$AK$2185,33,0)="Yes","9"," ")</f>
        <v xml:space="preserve"> </v>
      </c>
      <c r="Q611" s="11" t="str">
        <f>IF(VLOOKUP(D611,'Current OBD'!$B$6:$AK$2185,34,0)="Yes","10"," ")</f>
        <v xml:space="preserve"> </v>
      </c>
      <c r="R611" s="11" t="str">
        <f>IF(VLOOKUP(D611,'Current OBD'!$B$6:$AK$2185,35,0)="Yes","11"," ")</f>
        <v xml:space="preserve"> </v>
      </c>
      <c r="S611" s="11" t="str">
        <f>IF(VLOOKUP(D611,'Current OBD'!$B$6:$AK$2185,36,0)="Yes","12"," ")</f>
        <v xml:space="preserve"> </v>
      </c>
      <c r="T611" s="13">
        <f>VLOOKUP(D611,Pivot!$B$4:$F$2181,2,0)</f>
        <v>105</v>
      </c>
      <c r="U611" s="13">
        <f>VLOOKUP(D611,Pivot!$B$4:$F$2181,3,0)</f>
        <v>10</v>
      </c>
      <c r="V611" s="13">
        <f>VLOOKUP(D611,Pivot!$B$4:$F$2181,4,0)</f>
        <v>722</v>
      </c>
      <c r="W611" s="46">
        <f>IFERROR(VLOOKUP(D611,Pivot!$B$4:$H$2181,5,0),"")</f>
        <v>0.1454</v>
      </c>
      <c r="X611" s="51">
        <f>IFERROR(VLOOKUP(D611,Pivot!$B$4:$H$2181,6,0),"")</f>
        <v>1.3899999999999999E-2</v>
      </c>
      <c r="Y611" s="46">
        <f>IFERROR(VLOOKUP(D611,Pivot!$B$4:$H$2181,7,0),"")</f>
        <v>0.1593</v>
      </c>
    </row>
    <row r="612" spans="1:25" ht="15" customHeight="1" outlineLevel="2">
      <c r="A612" s="10" t="str">
        <f>VLOOKUP(D612,'Current OBD'!$B$6:$K$2185,4,0)</f>
        <v>King</v>
      </c>
      <c r="B612" s="10" t="str">
        <f>VLOOKUP(D612,'Current OBD'!$B$6:$K$2185,3,0)</f>
        <v>17-001</v>
      </c>
      <c r="C612" s="9" t="str">
        <f>VLOOKUP(D612,'Current OBD'!$B$6:$K$2185,2,0)</f>
        <v>Seattle School District</v>
      </c>
      <c r="D612" s="24">
        <v>660389</v>
      </c>
      <c r="E612" s="9" t="str">
        <f>VLOOKUP(D612,'Current OBD'!$B$6:$K$2185,10,0)</f>
        <v>Highland Park Elementary</v>
      </c>
      <c r="F612" s="11" t="str">
        <f>IF(VLOOKUP(D612,'Current OBD'!$B$6:$AK$2185,23,0)="Yes","PK"," ")</f>
        <v>PK</v>
      </c>
      <c r="G612" s="11" t="str">
        <f>IF(VLOOKUP(D612,'Current OBD'!$B$6:$AK$2185,24,0)="Yes","K"," ")</f>
        <v>K</v>
      </c>
      <c r="H612" s="11">
        <f>IF(VLOOKUP(D612,'Current OBD'!$B$6:$AK$2185,25,0)="Yes",1," ")</f>
        <v>1</v>
      </c>
      <c r="I612" s="11" t="str">
        <f>IF(VLOOKUP(D612,'Current OBD'!$B$6:$AK$2185,26,0)="Yes","2"," ")</f>
        <v>2</v>
      </c>
      <c r="J612" s="11" t="str">
        <f>IF(VLOOKUP(D612,'Current OBD'!$B$6:$AK$2185,27,0)="Yes","3"," ")</f>
        <v>3</v>
      </c>
      <c r="K612" s="11" t="str">
        <f>IF(VLOOKUP(D612,'Current OBD'!$B$6:$AK$2185,28,0)="Yes","4"," ")</f>
        <v>4</v>
      </c>
      <c r="L612" s="11" t="str">
        <f>IF(VLOOKUP(D612,'Current OBD'!$B$6:$AK$2185,29,0)="Yes","5"," ")</f>
        <v>5</v>
      </c>
      <c r="M612" s="11" t="str">
        <f>IF(VLOOKUP(D612,'Current OBD'!$B$6:$AK$2185,30,0)="Yes","6"," ")</f>
        <v xml:space="preserve"> </v>
      </c>
      <c r="N612" s="11" t="str">
        <f>IF(VLOOKUP(D612,'Current OBD'!$B$6:$AK$2185,31,0)="Yes","7"," ")</f>
        <v xml:space="preserve"> </v>
      </c>
      <c r="O612" s="11" t="str">
        <f>IF(VLOOKUP(D612,'Current OBD'!$B$6:$AK$2185,32,0)="Yes","8"," ")</f>
        <v xml:space="preserve"> </v>
      </c>
      <c r="P612" s="11" t="str">
        <f>IF(VLOOKUP(D612,'Current OBD'!$B$6:$AK$2185,33,0)="Yes","9"," ")</f>
        <v xml:space="preserve"> </v>
      </c>
      <c r="Q612" s="11" t="str">
        <f>IF(VLOOKUP(D612,'Current OBD'!$B$6:$AK$2185,34,0)="Yes","10"," ")</f>
        <v xml:space="preserve"> </v>
      </c>
      <c r="R612" s="11" t="str">
        <f>IF(VLOOKUP(D612,'Current OBD'!$B$6:$AK$2185,35,0)="Yes","11"," ")</f>
        <v xml:space="preserve"> </v>
      </c>
      <c r="S612" s="11" t="str">
        <f>IF(VLOOKUP(D612,'Current OBD'!$B$6:$AK$2185,36,0)="Yes","12"," ")</f>
        <v xml:space="preserve"> </v>
      </c>
      <c r="T612" s="13">
        <f>VLOOKUP(D612,Pivot!$B$4:$F$2181,2,0)</f>
        <v>191</v>
      </c>
      <c r="U612" s="13">
        <f>VLOOKUP(D612,Pivot!$B$4:$F$2181,3,0)</f>
        <v>0</v>
      </c>
      <c r="V612" s="13">
        <f>VLOOKUP(D612,Pivot!$B$4:$F$2181,4,0)</f>
        <v>310</v>
      </c>
      <c r="W612" s="46">
        <f>IFERROR(VLOOKUP(D612,Pivot!$B$4:$H$2181,5,0),"")</f>
        <v>0.61609999999999998</v>
      </c>
      <c r="X612" s="51">
        <f>IFERROR(VLOOKUP(D612,Pivot!$B$4:$H$2181,6,0),"")</f>
        <v>0</v>
      </c>
      <c r="Y612" s="46">
        <f>IFERROR(VLOOKUP(D612,Pivot!$B$4:$H$2181,7,0),"")</f>
        <v>0.61609999999999998</v>
      </c>
    </row>
    <row r="613" spans="1:25" ht="15" customHeight="1" outlineLevel="2">
      <c r="A613" s="10" t="str">
        <f>VLOOKUP(D613,'Current OBD'!$B$6:$K$2185,4,0)</f>
        <v>King</v>
      </c>
      <c r="B613" s="10" t="str">
        <f>VLOOKUP(D613,'Current OBD'!$B$6:$K$2185,3,0)</f>
        <v>17-001</v>
      </c>
      <c r="C613" s="9" t="str">
        <f>VLOOKUP(D613,'Current OBD'!$B$6:$K$2185,2,0)</f>
        <v>Seattle School District</v>
      </c>
      <c r="D613" s="24">
        <v>660391</v>
      </c>
      <c r="E613" s="9" t="str">
        <f>VLOOKUP(D613,'Current OBD'!$B$6:$K$2185,10,0)</f>
        <v>Ingraham High School</v>
      </c>
      <c r="F613" s="11" t="str">
        <f>IF(VLOOKUP(D613,'Current OBD'!$B$6:$AK$2185,23,0)="Yes","PK"," ")</f>
        <v xml:space="preserve"> </v>
      </c>
      <c r="G613" s="11" t="str">
        <f>IF(VLOOKUP(D613,'Current OBD'!$B$6:$AK$2185,24,0)="Yes","K"," ")</f>
        <v xml:space="preserve"> </v>
      </c>
      <c r="H613" s="11" t="str">
        <f>IF(VLOOKUP(D613,'Current OBD'!$B$6:$AK$2185,25,0)="Yes",1," ")</f>
        <v xml:space="preserve"> </v>
      </c>
      <c r="I613" s="11" t="str">
        <f>IF(VLOOKUP(D613,'Current OBD'!$B$6:$AK$2185,26,0)="Yes","2"," ")</f>
        <v xml:space="preserve"> </v>
      </c>
      <c r="J613" s="11" t="str">
        <f>IF(VLOOKUP(D613,'Current OBD'!$B$6:$AK$2185,27,0)="Yes","3"," ")</f>
        <v xml:space="preserve"> </v>
      </c>
      <c r="K613" s="11" t="str">
        <f>IF(VLOOKUP(D613,'Current OBD'!$B$6:$AK$2185,28,0)="Yes","4"," ")</f>
        <v xml:space="preserve"> </v>
      </c>
      <c r="L613" s="11" t="str">
        <f>IF(VLOOKUP(D613,'Current OBD'!$B$6:$AK$2185,29,0)="Yes","5"," ")</f>
        <v xml:space="preserve"> </v>
      </c>
      <c r="M613" s="11" t="str">
        <f>IF(VLOOKUP(D613,'Current OBD'!$B$6:$AK$2185,30,0)="Yes","6"," ")</f>
        <v xml:space="preserve"> </v>
      </c>
      <c r="N613" s="11" t="str">
        <f>IF(VLOOKUP(D613,'Current OBD'!$B$6:$AK$2185,31,0)="Yes","7"," ")</f>
        <v xml:space="preserve"> </v>
      </c>
      <c r="O613" s="11" t="str">
        <f>IF(VLOOKUP(D613,'Current OBD'!$B$6:$AK$2185,32,0)="Yes","8"," ")</f>
        <v xml:space="preserve"> </v>
      </c>
      <c r="P613" s="11" t="str">
        <f>IF(VLOOKUP(D613,'Current OBD'!$B$6:$AK$2185,33,0)="Yes","9"," ")</f>
        <v>9</v>
      </c>
      <c r="Q613" s="11" t="str">
        <f>IF(VLOOKUP(D613,'Current OBD'!$B$6:$AK$2185,34,0)="Yes","10"," ")</f>
        <v>10</v>
      </c>
      <c r="R613" s="11" t="str">
        <f>IF(VLOOKUP(D613,'Current OBD'!$B$6:$AK$2185,35,0)="Yes","11"," ")</f>
        <v>11</v>
      </c>
      <c r="S613" s="11" t="str">
        <f>IF(VLOOKUP(D613,'Current OBD'!$B$6:$AK$2185,36,0)="Yes","12"," ")</f>
        <v>12</v>
      </c>
      <c r="T613" s="13">
        <f>VLOOKUP(D613,Pivot!$B$4:$F$2181,2,0)</f>
        <v>238</v>
      </c>
      <c r="U613" s="13">
        <f>VLOOKUP(D613,Pivot!$B$4:$F$2181,3,0)</f>
        <v>40</v>
      </c>
      <c r="V613" s="13">
        <f>VLOOKUP(D613,Pivot!$B$4:$F$2181,4,0)</f>
        <v>1471</v>
      </c>
      <c r="W613" s="46">
        <f>IFERROR(VLOOKUP(D613,Pivot!$B$4:$H$2181,5,0),"")</f>
        <v>0.1618</v>
      </c>
      <c r="X613" s="51">
        <f>IFERROR(VLOOKUP(D613,Pivot!$B$4:$H$2181,6,0),"")</f>
        <v>2.7199999999999998E-2</v>
      </c>
      <c r="Y613" s="46">
        <f>IFERROR(VLOOKUP(D613,Pivot!$B$4:$H$2181,7,0),"")</f>
        <v>0.189</v>
      </c>
    </row>
    <row r="614" spans="1:25" ht="15" customHeight="1" outlineLevel="2">
      <c r="A614" s="10" t="str">
        <f>VLOOKUP(D614,'Current OBD'!$B$6:$K$2185,4,0)</f>
        <v>King</v>
      </c>
      <c r="B614" s="10" t="str">
        <f>VLOOKUP(D614,'Current OBD'!$B$6:$K$2185,3,0)</f>
        <v>17-001</v>
      </c>
      <c r="C614" s="9" t="str">
        <f>VLOOKUP(D614,'Current OBD'!$B$6:$K$2185,2,0)</f>
        <v>Seattle School District</v>
      </c>
      <c r="D614" s="24">
        <v>682293</v>
      </c>
      <c r="E614" s="9" t="str">
        <f>VLOOKUP(D614,'Current OBD'!$B$6:$K$2185,10,0)</f>
        <v>Interagency @ Queen Anne</v>
      </c>
      <c r="F614" s="11" t="str">
        <f>IF(VLOOKUP(D614,'Current OBD'!$B$6:$AK$2185,23,0)="Yes","PK"," ")</f>
        <v xml:space="preserve"> </v>
      </c>
      <c r="G614" s="11" t="str">
        <f>IF(VLOOKUP(D614,'Current OBD'!$B$6:$AK$2185,24,0)="Yes","K"," ")</f>
        <v xml:space="preserve"> </v>
      </c>
      <c r="H614" s="11" t="str">
        <f>IF(VLOOKUP(D614,'Current OBD'!$B$6:$AK$2185,25,0)="Yes",1," ")</f>
        <v xml:space="preserve"> </v>
      </c>
      <c r="I614" s="11" t="str">
        <f>IF(VLOOKUP(D614,'Current OBD'!$B$6:$AK$2185,26,0)="Yes","2"," ")</f>
        <v xml:space="preserve"> </v>
      </c>
      <c r="J614" s="11" t="str">
        <f>IF(VLOOKUP(D614,'Current OBD'!$B$6:$AK$2185,27,0)="Yes","3"," ")</f>
        <v xml:space="preserve"> </v>
      </c>
      <c r="K614" s="11" t="str">
        <f>IF(VLOOKUP(D614,'Current OBD'!$B$6:$AK$2185,28,0)="Yes","4"," ")</f>
        <v xml:space="preserve"> </v>
      </c>
      <c r="L614" s="11" t="str">
        <f>IF(VLOOKUP(D614,'Current OBD'!$B$6:$AK$2185,29,0)="Yes","5"," ")</f>
        <v xml:space="preserve"> </v>
      </c>
      <c r="M614" s="11" t="str">
        <f>IF(VLOOKUP(D614,'Current OBD'!$B$6:$AK$2185,30,0)="Yes","6"," ")</f>
        <v xml:space="preserve"> </v>
      </c>
      <c r="N614" s="11" t="str">
        <f>IF(VLOOKUP(D614,'Current OBD'!$B$6:$AK$2185,31,0)="Yes","7"," ")</f>
        <v xml:space="preserve"> </v>
      </c>
      <c r="O614" s="11" t="str">
        <f>IF(VLOOKUP(D614,'Current OBD'!$B$6:$AK$2185,32,0)="Yes","8"," ")</f>
        <v xml:space="preserve"> </v>
      </c>
      <c r="P614" s="11" t="str">
        <f>IF(VLOOKUP(D614,'Current OBD'!$B$6:$AK$2185,33,0)="Yes","9"," ")</f>
        <v>9</v>
      </c>
      <c r="Q614" s="11" t="str">
        <f>IF(VLOOKUP(D614,'Current OBD'!$B$6:$AK$2185,34,0)="Yes","10"," ")</f>
        <v>10</v>
      </c>
      <c r="R614" s="11" t="str">
        <f>IF(VLOOKUP(D614,'Current OBD'!$B$6:$AK$2185,35,0)="Yes","11"," ")</f>
        <v>11</v>
      </c>
      <c r="S614" s="11" t="str">
        <f>IF(VLOOKUP(D614,'Current OBD'!$B$6:$AK$2185,36,0)="Yes","12"," ")</f>
        <v>12</v>
      </c>
      <c r="T614" s="13">
        <f>VLOOKUP(D614,Pivot!$B$4:$F$2181,2,0)</f>
        <v>4</v>
      </c>
      <c r="U614" s="13">
        <f>VLOOKUP(D614,Pivot!$B$4:$F$2181,3,0)</f>
        <v>0</v>
      </c>
      <c r="V614" s="13">
        <f>VLOOKUP(D614,Pivot!$B$4:$F$2181,4,0)</f>
        <v>25</v>
      </c>
      <c r="W614" s="46">
        <f>IFERROR(VLOOKUP(D614,Pivot!$B$4:$H$2181,5,0),"")</f>
        <v>0.16</v>
      </c>
      <c r="X614" s="51">
        <f>IFERROR(VLOOKUP(D614,Pivot!$B$4:$H$2181,6,0),"")</f>
        <v>0</v>
      </c>
      <c r="Y614" s="46">
        <f>IFERROR(VLOOKUP(D614,Pivot!$B$4:$H$2181,7,0),"")</f>
        <v>0.16</v>
      </c>
    </row>
    <row r="615" spans="1:25" ht="15" customHeight="1" outlineLevel="2">
      <c r="A615" s="10" t="str">
        <f>VLOOKUP(D615,'Current OBD'!$B$6:$K$2185,4,0)</f>
        <v>King</v>
      </c>
      <c r="B615" s="10" t="str">
        <f>VLOOKUP(D615,'Current OBD'!$B$6:$K$2185,3,0)</f>
        <v>17-001</v>
      </c>
      <c r="C615" s="9" t="str">
        <f>VLOOKUP(D615,'Current OBD'!$B$6:$K$2185,2,0)</f>
        <v>Seattle School District</v>
      </c>
      <c r="D615" s="24">
        <v>665440</v>
      </c>
      <c r="E615" s="9" t="str">
        <f>VLOOKUP(D615,'Current OBD'!$B$6:$K$2185,10,0)</f>
        <v>Interagency @ Southeast Campus</v>
      </c>
      <c r="F615" s="11" t="str">
        <f>IF(VLOOKUP(D615,'Current OBD'!$B$6:$AK$2185,23,0)="Yes","PK"," ")</f>
        <v xml:space="preserve"> </v>
      </c>
      <c r="G615" s="11" t="str">
        <f>IF(VLOOKUP(D615,'Current OBD'!$B$6:$AK$2185,24,0)="Yes","K"," ")</f>
        <v xml:space="preserve"> </v>
      </c>
      <c r="H615" s="11" t="str">
        <f>IF(VLOOKUP(D615,'Current OBD'!$B$6:$AK$2185,25,0)="Yes",1," ")</f>
        <v xml:space="preserve"> </v>
      </c>
      <c r="I615" s="11" t="str">
        <f>IF(VLOOKUP(D615,'Current OBD'!$B$6:$AK$2185,26,0)="Yes","2"," ")</f>
        <v xml:space="preserve"> </v>
      </c>
      <c r="J615" s="11" t="str">
        <f>IF(VLOOKUP(D615,'Current OBD'!$B$6:$AK$2185,27,0)="Yes","3"," ")</f>
        <v xml:space="preserve"> </v>
      </c>
      <c r="K615" s="11" t="str">
        <f>IF(VLOOKUP(D615,'Current OBD'!$B$6:$AK$2185,28,0)="Yes","4"," ")</f>
        <v xml:space="preserve"> </v>
      </c>
      <c r="L615" s="11" t="str">
        <f>IF(VLOOKUP(D615,'Current OBD'!$B$6:$AK$2185,29,0)="Yes","5"," ")</f>
        <v xml:space="preserve"> </v>
      </c>
      <c r="M615" s="11" t="str">
        <f>IF(VLOOKUP(D615,'Current OBD'!$B$6:$AK$2185,30,0)="Yes","6"," ")</f>
        <v xml:space="preserve"> </v>
      </c>
      <c r="N615" s="11" t="str">
        <f>IF(VLOOKUP(D615,'Current OBD'!$B$6:$AK$2185,31,0)="Yes","7"," ")</f>
        <v xml:space="preserve"> </v>
      </c>
      <c r="O615" s="11" t="str">
        <f>IF(VLOOKUP(D615,'Current OBD'!$B$6:$AK$2185,32,0)="Yes","8"," ")</f>
        <v xml:space="preserve"> </v>
      </c>
      <c r="P615" s="11" t="str">
        <f>IF(VLOOKUP(D615,'Current OBD'!$B$6:$AK$2185,33,0)="Yes","9"," ")</f>
        <v>9</v>
      </c>
      <c r="Q615" s="11" t="str">
        <f>IF(VLOOKUP(D615,'Current OBD'!$B$6:$AK$2185,34,0)="Yes","10"," ")</f>
        <v>10</v>
      </c>
      <c r="R615" s="11" t="str">
        <f>IF(VLOOKUP(D615,'Current OBD'!$B$6:$AK$2185,35,0)="Yes","11"," ")</f>
        <v>11</v>
      </c>
      <c r="S615" s="11" t="str">
        <f>IF(VLOOKUP(D615,'Current OBD'!$B$6:$AK$2185,36,0)="Yes","12"," ")</f>
        <v>12</v>
      </c>
      <c r="T615" s="13">
        <f>VLOOKUP(D615,Pivot!$B$4:$F$2181,2,0)</f>
        <v>44</v>
      </c>
      <c r="U615" s="13">
        <f>VLOOKUP(D615,Pivot!$B$4:$F$2181,3,0)</f>
        <v>0</v>
      </c>
      <c r="V615" s="13">
        <f>VLOOKUP(D615,Pivot!$B$4:$F$2181,4,0)</f>
        <v>44</v>
      </c>
      <c r="W615" s="46">
        <f>IFERROR(VLOOKUP(D615,Pivot!$B$4:$H$2181,5,0),"")</f>
        <v>1</v>
      </c>
      <c r="X615" s="51">
        <f>IFERROR(VLOOKUP(D615,Pivot!$B$4:$H$2181,6,0),"")</f>
        <v>0</v>
      </c>
      <c r="Y615" s="46">
        <f>IFERROR(VLOOKUP(D615,Pivot!$B$4:$H$2181,7,0),"")</f>
        <v>1</v>
      </c>
    </row>
    <row r="616" spans="1:25" ht="15" customHeight="1" outlineLevel="2">
      <c r="A616" s="10" t="str">
        <f>VLOOKUP(D616,'Current OBD'!$B$6:$K$2185,4,0)</f>
        <v>King</v>
      </c>
      <c r="B616" s="10" t="str">
        <f>VLOOKUP(D616,'Current OBD'!$B$6:$K$2185,3,0)</f>
        <v>17-001</v>
      </c>
      <c r="C616" s="9" t="str">
        <f>VLOOKUP(D616,'Current OBD'!$B$6:$K$2185,2,0)</f>
        <v>Seattle School District</v>
      </c>
      <c r="D616" s="24">
        <v>660430</v>
      </c>
      <c r="E616" s="9" t="str">
        <f>VLOOKUP(D616,'Current OBD'!$B$6:$K$2185,10,0)</f>
        <v>Jane Addams Middle School</v>
      </c>
      <c r="F616" s="11" t="str">
        <f>IF(VLOOKUP(D616,'Current OBD'!$B$6:$AK$2185,23,0)="Yes","PK"," ")</f>
        <v xml:space="preserve"> </v>
      </c>
      <c r="G616" s="11" t="str">
        <f>IF(VLOOKUP(D616,'Current OBD'!$B$6:$AK$2185,24,0)="Yes","K"," ")</f>
        <v xml:space="preserve"> </v>
      </c>
      <c r="H616" s="11" t="str">
        <f>IF(VLOOKUP(D616,'Current OBD'!$B$6:$AK$2185,25,0)="Yes",1," ")</f>
        <v xml:space="preserve"> </v>
      </c>
      <c r="I616" s="11" t="str">
        <f>IF(VLOOKUP(D616,'Current OBD'!$B$6:$AK$2185,26,0)="Yes","2"," ")</f>
        <v xml:space="preserve"> </v>
      </c>
      <c r="J616" s="11" t="str">
        <f>IF(VLOOKUP(D616,'Current OBD'!$B$6:$AK$2185,27,0)="Yes","3"," ")</f>
        <v xml:space="preserve"> </v>
      </c>
      <c r="K616" s="11" t="str">
        <f>IF(VLOOKUP(D616,'Current OBD'!$B$6:$AK$2185,28,0)="Yes","4"," ")</f>
        <v xml:space="preserve"> </v>
      </c>
      <c r="L616" s="11" t="str">
        <f>IF(VLOOKUP(D616,'Current OBD'!$B$6:$AK$2185,29,0)="Yes","5"," ")</f>
        <v xml:space="preserve"> </v>
      </c>
      <c r="M616" s="11" t="str">
        <f>IF(VLOOKUP(D616,'Current OBD'!$B$6:$AK$2185,30,0)="Yes","6"," ")</f>
        <v>6</v>
      </c>
      <c r="N616" s="11" t="str">
        <f>IF(VLOOKUP(D616,'Current OBD'!$B$6:$AK$2185,31,0)="Yes","7"," ")</f>
        <v>7</v>
      </c>
      <c r="O616" s="11" t="str">
        <f>IF(VLOOKUP(D616,'Current OBD'!$B$6:$AK$2185,32,0)="Yes","8"," ")</f>
        <v>8</v>
      </c>
      <c r="P616" s="11" t="str">
        <f>IF(VLOOKUP(D616,'Current OBD'!$B$6:$AK$2185,33,0)="Yes","9"," ")</f>
        <v xml:space="preserve"> </v>
      </c>
      <c r="Q616" s="11" t="str">
        <f>IF(VLOOKUP(D616,'Current OBD'!$B$6:$AK$2185,34,0)="Yes","10"," ")</f>
        <v xml:space="preserve"> </v>
      </c>
      <c r="R616" s="11" t="str">
        <f>IF(VLOOKUP(D616,'Current OBD'!$B$6:$AK$2185,35,0)="Yes","11"," ")</f>
        <v xml:space="preserve"> </v>
      </c>
      <c r="S616" s="11" t="str">
        <f>IF(VLOOKUP(D616,'Current OBD'!$B$6:$AK$2185,36,0)="Yes","12"," ")</f>
        <v xml:space="preserve"> </v>
      </c>
      <c r="T616" s="13">
        <f>VLOOKUP(D616,Pivot!$B$4:$F$2181,2,0)</f>
        <v>204</v>
      </c>
      <c r="U616" s="13">
        <f>VLOOKUP(D616,Pivot!$B$4:$F$2181,3,0)</f>
        <v>21</v>
      </c>
      <c r="V616" s="13">
        <f>VLOOKUP(D616,Pivot!$B$4:$F$2181,4,0)</f>
        <v>887</v>
      </c>
      <c r="W616" s="46">
        <f>IFERROR(VLOOKUP(D616,Pivot!$B$4:$H$2181,5,0),"")</f>
        <v>0.23</v>
      </c>
      <c r="X616" s="51">
        <f>IFERROR(VLOOKUP(D616,Pivot!$B$4:$H$2181,6,0),"")</f>
        <v>2.3699999999999999E-2</v>
      </c>
      <c r="Y616" s="46">
        <f>IFERROR(VLOOKUP(D616,Pivot!$B$4:$H$2181,7,0),"")</f>
        <v>0.25369999999999998</v>
      </c>
    </row>
    <row r="617" spans="1:25" ht="15" customHeight="1" outlineLevel="2">
      <c r="A617" s="10" t="str">
        <f>VLOOKUP(D617,'Current OBD'!$B$6:$K$2185,4,0)</f>
        <v>King</v>
      </c>
      <c r="B617" s="10" t="str">
        <f>VLOOKUP(D617,'Current OBD'!$B$6:$K$2185,3,0)</f>
        <v>17-001</v>
      </c>
      <c r="C617" s="9" t="str">
        <f>VLOOKUP(D617,'Current OBD'!$B$6:$K$2185,2,0)</f>
        <v>Seattle School District</v>
      </c>
      <c r="D617" s="24">
        <v>660387</v>
      </c>
      <c r="E617" s="9" t="str">
        <f>VLOOKUP(D617,'Current OBD'!$B$6:$K$2185,10,0)</f>
        <v>John Hay Elementary</v>
      </c>
      <c r="F617" s="11" t="str">
        <f>IF(VLOOKUP(D617,'Current OBD'!$B$6:$AK$2185,23,0)="Yes","PK"," ")</f>
        <v xml:space="preserve"> </v>
      </c>
      <c r="G617" s="11" t="str">
        <f>IF(VLOOKUP(D617,'Current OBD'!$B$6:$AK$2185,24,0)="Yes","K"," ")</f>
        <v>K</v>
      </c>
      <c r="H617" s="11">
        <f>IF(VLOOKUP(D617,'Current OBD'!$B$6:$AK$2185,25,0)="Yes",1," ")</f>
        <v>1</v>
      </c>
      <c r="I617" s="11" t="str">
        <f>IF(VLOOKUP(D617,'Current OBD'!$B$6:$AK$2185,26,0)="Yes","2"," ")</f>
        <v>2</v>
      </c>
      <c r="J617" s="11" t="str">
        <f>IF(VLOOKUP(D617,'Current OBD'!$B$6:$AK$2185,27,0)="Yes","3"," ")</f>
        <v>3</v>
      </c>
      <c r="K617" s="11" t="str">
        <f>IF(VLOOKUP(D617,'Current OBD'!$B$6:$AK$2185,28,0)="Yes","4"," ")</f>
        <v>4</v>
      </c>
      <c r="L617" s="11" t="str">
        <f>IF(VLOOKUP(D617,'Current OBD'!$B$6:$AK$2185,29,0)="Yes","5"," ")</f>
        <v>5</v>
      </c>
      <c r="M617" s="11" t="str">
        <f>IF(VLOOKUP(D617,'Current OBD'!$B$6:$AK$2185,30,0)="Yes","6"," ")</f>
        <v xml:space="preserve"> </v>
      </c>
      <c r="N617" s="11" t="str">
        <f>IF(VLOOKUP(D617,'Current OBD'!$B$6:$AK$2185,31,0)="Yes","7"," ")</f>
        <v xml:space="preserve"> </v>
      </c>
      <c r="O617" s="11" t="str">
        <f>IF(VLOOKUP(D617,'Current OBD'!$B$6:$AK$2185,32,0)="Yes","8"," ")</f>
        <v xml:space="preserve"> </v>
      </c>
      <c r="P617" s="11" t="str">
        <f>IF(VLOOKUP(D617,'Current OBD'!$B$6:$AK$2185,33,0)="Yes","9"," ")</f>
        <v xml:space="preserve"> </v>
      </c>
      <c r="Q617" s="11" t="str">
        <f>IF(VLOOKUP(D617,'Current OBD'!$B$6:$AK$2185,34,0)="Yes","10"," ")</f>
        <v xml:space="preserve"> </v>
      </c>
      <c r="R617" s="11" t="str">
        <f>IF(VLOOKUP(D617,'Current OBD'!$B$6:$AK$2185,35,0)="Yes","11"," ")</f>
        <v xml:space="preserve"> </v>
      </c>
      <c r="S617" s="11" t="str">
        <f>IF(VLOOKUP(D617,'Current OBD'!$B$6:$AK$2185,36,0)="Yes","12"," ")</f>
        <v xml:space="preserve"> </v>
      </c>
      <c r="T617" s="13">
        <f>VLOOKUP(D617,Pivot!$B$4:$F$2181,2,0)</f>
        <v>42</v>
      </c>
      <c r="U617" s="13">
        <f>VLOOKUP(D617,Pivot!$B$4:$F$2181,3,0)</f>
        <v>9</v>
      </c>
      <c r="V617" s="13">
        <f>VLOOKUP(D617,Pivot!$B$4:$F$2181,4,0)</f>
        <v>272</v>
      </c>
      <c r="W617" s="46">
        <f>IFERROR(VLOOKUP(D617,Pivot!$B$4:$H$2181,5,0),"")</f>
        <v>0.15440000000000001</v>
      </c>
      <c r="X617" s="51">
        <f>IFERROR(VLOOKUP(D617,Pivot!$B$4:$H$2181,6,0),"")</f>
        <v>3.3099999999999997E-2</v>
      </c>
      <c r="Y617" s="46">
        <f>IFERROR(VLOOKUP(D617,Pivot!$B$4:$H$2181,7,0),"")</f>
        <v>0.1875</v>
      </c>
    </row>
    <row r="618" spans="1:25" ht="15" customHeight="1" outlineLevel="2">
      <c r="A618" s="10" t="str">
        <f>VLOOKUP(D618,'Current OBD'!$B$6:$K$2185,4,0)</f>
        <v>King</v>
      </c>
      <c r="B618" s="10" t="str">
        <f>VLOOKUP(D618,'Current OBD'!$B$6:$K$2185,3,0)</f>
        <v>17-001</v>
      </c>
      <c r="C618" s="9" t="str">
        <f>VLOOKUP(D618,'Current OBD'!$B$6:$K$2185,2,0)</f>
        <v>Seattle School District</v>
      </c>
      <c r="D618" s="24">
        <v>660450</v>
      </c>
      <c r="E618" s="9" t="str">
        <f>VLOOKUP(D618,'Current OBD'!$B$6:$K$2185,10,0)</f>
        <v>John Muir Elementary</v>
      </c>
      <c r="F618" s="11" t="str">
        <f>IF(VLOOKUP(D618,'Current OBD'!$B$6:$AK$2185,23,0)="Yes","PK"," ")</f>
        <v>PK</v>
      </c>
      <c r="G618" s="11" t="str">
        <f>IF(VLOOKUP(D618,'Current OBD'!$B$6:$AK$2185,24,0)="Yes","K"," ")</f>
        <v>K</v>
      </c>
      <c r="H618" s="11">
        <f>IF(VLOOKUP(D618,'Current OBD'!$B$6:$AK$2185,25,0)="Yes",1," ")</f>
        <v>1</v>
      </c>
      <c r="I618" s="11" t="str">
        <f>IF(VLOOKUP(D618,'Current OBD'!$B$6:$AK$2185,26,0)="Yes","2"," ")</f>
        <v>2</v>
      </c>
      <c r="J618" s="11" t="str">
        <f>IF(VLOOKUP(D618,'Current OBD'!$B$6:$AK$2185,27,0)="Yes","3"," ")</f>
        <v>3</v>
      </c>
      <c r="K618" s="11" t="str">
        <f>IF(VLOOKUP(D618,'Current OBD'!$B$6:$AK$2185,28,0)="Yes","4"," ")</f>
        <v>4</v>
      </c>
      <c r="L618" s="11" t="str">
        <f>IF(VLOOKUP(D618,'Current OBD'!$B$6:$AK$2185,29,0)="Yes","5"," ")</f>
        <v>5</v>
      </c>
      <c r="M618" s="11" t="str">
        <f>IF(VLOOKUP(D618,'Current OBD'!$B$6:$AK$2185,30,0)="Yes","6"," ")</f>
        <v xml:space="preserve"> </v>
      </c>
      <c r="N618" s="11" t="str">
        <f>IF(VLOOKUP(D618,'Current OBD'!$B$6:$AK$2185,31,0)="Yes","7"," ")</f>
        <v xml:space="preserve"> </v>
      </c>
      <c r="O618" s="11" t="str">
        <f>IF(VLOOKUP(D618,'Current OBD'!$B$6:$AK$2185,32,0)="Yes","8"," ")</f>
        <v xml:space="preserve"> </v>
      </c>
      <c r="P618" s="11" t="str">
        <f>IF(VLOOKUP(D618,'Current OBD'!$B$6:$AK$2185,33,0)="Yes","9"," ")</f>
        <v xml:space="preserve"> </v>
      </c>
      <c r="Q618" s="11" t="str">
        <f>IF(VLOOKUP(D618,'Current OBD'!$B$6:$AK$2185,34,0)="Yes","10"," ")</f>
        <v xml:space="preserve"> </v>
      </c>
      <c r="R618" s="11" t="str">
        <f>IF(VLOOKUP(D618,'Current OBD'!$B$6:$AK$2185,35,0)="Yes","11"," ")</f>
        <v xml:space="preserve"> </v>
      </c>
      <c r="S618" s="11" t="str">
        <f>IF(VLOOKUP(D618,'Current OBD'!$B$6:$AK$2185,36,0)="Yes","12"," ")</f>
        <v xml:space="preserve"> </v>
      </c>
      <c r="T618" s="13">
        <f>VLOOKUP(D618,Pivot!$B$4:$F$2181,2,0)</f>
        <v>267</v>
      </c>
      <c r="U618" s="13">
        <f>VLOOKUP(D618,Pivot!$B$4:$F$2181,3,0)</f>
        <v>0</v>
      </c>
      <c r="V618" s="13">
        <f>VLOOKUP(D618,Pivot!$B$4:$F$2181,4,0)</f>
        <v>342</v>
      </c>
      <c r="W618" s="46">
        <f>IFERROR(VLOOKUP(D618,Pivot!$B$4:$H$2181,5,0),"")</f>
        <v>0.78069999999999995</v>
      </c>
      <c r="X618" s="51">
        <f>IFERROR(VLOOKUP(D618,Pivot!$B$4:$H$2181,6,0),"")</f>
        <v>0</v>
      </c>
      <c r="Y618" s="46">
        <f>IFERROR(VLOOKUP(D618,Pivot!$B$4:$H$2181,7,0),"")</f>
        <v>0.78069999999999995</v>
      </c>
    </row>
    <row r="619" spans="1:25" ht="15" customHeight="1" outlineLevel="2">
      <c r="A619" s="10" t="str">
        <f>VLOOKUP(D619,'Current OBD'!$B$6:$K$2185,4,0)</f>
        <v>King</v>
      </c>
      <c r="B619" s="10" t="str">
        <f>VLOOKUP(D619,'Current OBD'!$B$6:$K$2185,3,0)</f>
        <v>17-001</v>
      </c>
      <c r="C619" s="9" t="str">
        <f>VLOOKUP(D619,'Current OBD'!$B$6:$K$2185,2,0)</f>
        <v>Seattle School District</v>
      </c>
      <c r="D619" s="24">
        <v>660418</v>
      </c>
      <c r="E619" s="9" t="str">
        <f>VLOOKUP(D619,'Current OBD'!$B$6:$K$2185,10,0)</f>
        <v>John Rogers Elementary</v>
      </c>
      <c r="F619" s="11" t="str">
        <f>IF(VLOOKUP(D619,'Current OBD'!$B$6:$AK$2185,23,0)="Yes","PK"," ")</f>
        <v xml:space="preserve"> </v>
      </c>
      <c r="G619" s="11" t="str">
        <f>IF(VLOOKUP(D619,'Current OBD'!$B$6:$AK$2185,24,0)="Yes","K"," ")</f>
        <v>K</v>
      </c>
      <c r="H619" s="11">
        <f>IF(VLOOKUP(D619,'Current OBD'!$B$6:$AK$2185,25,0)="Yes",1," ")</f>
        <v>1</v>
      </c>
      <c r="I619" s="11" t="str">
        <f>IF(VLOOKUP(D619,'Current OBD'!$B$6:$AK$2185,26,0)="Yes","2"," ")</f>
        <v>2</v>
      </c>
      <c r="J619" s="11" t="str">
        <f>IF(VLOOKUP(D619,'Current OBD'!$B$6:$AK$2185,27,0)="Yes","3"," ")</f>
        <v>3</v>
      </c>
      <c r="K619" s="11" t="str">
        <f>IF(VLOOKUP(D619,'Current OBD'!$B$6:$AK$2185,28,0)="Yes","4"," ")</f>
        <v>4</v>
      </c>
      <c r="L619" s="11" t="str">
        <f>IF(VLOOKUP(D619,'Current OBD'!$B$6:$AK$2185,29,0)="Yes","5"," ")</f>
        <v>5</v>
      </c>
      <c r="M619" s="11" t="str">
        <f>IF(VLOOKUP(D619,'Current OBD'!$B$6:$AK$2185,30,0)="Yes","6"," ")</f>
        <v xml:space="preserve"> </v>
      </c>
      <c r="N619" s="11" t="str">
        <f>IF(VLOOKUP(D619,'Current OBD'!$B$6:$AK$2185,31,0)="Yes","7"," ")</f>
        <v xml:space="preserve"> </v>
      </c>
      <c r="O619" s="11" t="str">
        <f>IF(VLOOKUP(D619,'Current OBD'!$B$6:$AK$2185,32,0)="Yes","8"," ")</f>
        <v xml:space="preserve"> </v>
      </c>
      <c r="P619" s="11" t="str">
        <f>IF(VLOOKUP(D619,'Current OBD'!$B$6:$AK$2185,33,0)="Yes","9"," ")</f>
        <v xml:space="preserve"> </v>
      </c>
      <c r="Q619" s="11" t="str">
        <f>IF(VLOOKUP(D619,'Current OBD'!$B$6:$AK$2185,34,0)="Yes","10"," ")</f>
        <v xml:space="preserve"> </v>
      </c>
      <c r="R619" s="11" t="str">
        <f>IF(VLOOKUP(D619,'Current OBD'!$B$6:$AK$2185,35,0)="Yes","11"," ")</f>
        <v xml:space="preserve"> </v>
      </c>
      <c r="S619" s="11" t="str">
        <f>IF(VLOOKUP(D619,'Current OBD'!$B$6:$AK$2185,36,0)="Yes","12"," ")</f>
        <v xml:space="preserve"> </v>
      </c>
      <c r="T619" s="13">
        <f>VLOOKUP(D619,Pivot!$B$4:$F$2181,2,0)</f>
        <v>78</v>
      </c>
      <c r="U619" s="13">
        <f>VLOOKUP(D619,Pivot!$B$4:$F$2181,3,0)</f>
        <v>12</v>
      </c>
      <c r="V619" s="13">
        <f>VLOOKUP(D619,Pivot!$B$4:$F$2181,4,0)</f>
        <v>261</v>
      </c>
      <c r="W619" s="46">
        <f>IFERROR(VLOOKUP(D619,Pivot!$B$4:$H$2181,5,0),"")</f>
        <v>0.2989</v>
      </c>
      <c r="X619" s="51">
        <f>IFERROR(VLOOKUP(D619,Pivot!$B$4:$H$2181,6,0),"")</f>
        <v>4.5999999999999999E-2</v>
      </c>
      <c r="Y619" s="46">
        <f>IFERROR(VLOOKUP(D619,Pivot!$B$4:$H$2181,7,0),"")</f>
        <v>0.3448</v>
      </c>
    </row>
    <row r="620" spans="1:25" ht="15" customHeight="1" outlineLevel="2">
      <c r="A620" s="10" t="str">
        <f>VLOOKUP(D620,'Current OBD'!$B$6:$K$2185,4,0)</f>
        <v>King</v>
      </c>
      <c r="B620" s="10" t="str">
        <f>VLOOKUP(D620,'Current OBD'!$B$6:$K$2185,3,0)</f>
        <v>17-001</v>
      </c>
      <c r="C620" s="9" t="str">
        <f>VLOOKUP(D620,'Current OBD'!$B$6:$K$2185,2,0)</f>
        <v>Seattle School District</v>
      </c>
      <c r="D620" s="24">
        <v>660428</v>
      </c>
      <c r="E620" s="9" t="str">
        <f>VLOOKUP(D620,'Current OBD'!$B$6:$K$2185,10,0)</f>
        <v>John Stanford International School</v>
      </c>
      <c r="F620" s="11" t="str">
        <f>IF(VLOOKUP(D620,'Current OBD'!$B$6:$AK$2185,23,0)="Yes","PK"," ")</f>
        <v xml:space="preserve"> </v>
      </c>
      <c r="G620" s="11" t="str">
        <f>IF(VLOOKUP(D620,'Current OBD'!$B$6:$AK$2185,24,0)="Yes","K"," ")</f>
        <v>K</v>
      </c>
      <c r="H620" s="11">
        <f>IF(VLOOKUP(D620,'Current OBD'!$B$6:$AK$2185,25,0)="Yes",1," ")</f>
        <v>1</v>
      </c>
      <c r="I620" s="11" t="str">
        <f>IF(VLOOKUP(D620,'Current OBD'!$B$6:$AK$2185,26,0)="Yes","2"," ")</f>
        <v>2</v>
      </c>
      <c r="J620" s="11" t="str">
        <f>IF(VLOOKUP(D620,'Current OBD'!$B$6:$AK$2185,27,0)="Yes","3"," ")</f>
        <v>3</v>
      </c>
      <c r="K620" s="11" t="str">
        <f>IF(VLOOKUP(D620,'Current OBD'!$B$6:$AK$2185,28,0)="Yes","4"," ")</f>
        <v>4</v>
      </c>
      <c r="L620" s="11" t="str">
        <f>IF(VLOOKUP(D620,'Current OBD'!$B$6:$AK$2185,29,0)="Yes","5"," ")</f>
        <v>5</v>
      </c>
      <c r="M620" s="11" t="str">
        <f>IF(VLOOKUP(D620,'Current OBD'!$B$6:$AK$2185,30,0)="Yes","6"," ")</f>
        <v xml:space="preserve"> </v>
      </c>
      <c r="N620" s="11" t="str">
        <f>IF(VLOOKUP(D620,'Current OBD'!$B$6:$AK$2185,31,0)="Yes","7"," ")</f>
        <v xml:space="preserve"> </v>
      </c>
      <c r="O620" s="11" t="str">
        <f>IF(VLOOKUP(D620,'Current OBD'!$B$6:$AK$2185,32,0)="Yes","8"," ")</f>
        <v xml:space="preserve"> </v>
      </c>
      <c r="P620" s="11" t="str">
        <f>IF(VLOOKUP(D620,'Current OBD'!$B$6:$AK$2185,33,0)="Yes","9"," ")</f>
        <v xml:space="preserve"> </v>
      </c>
      <c r="Q620" s="11" t="str">
        <f>IF(VLOOKUP(D620,'Current OBD'!$B$6:$AK$2185,34,0)="Yes","10"," ")</f>
        <v xml:space="preserve"> </v>
      </c>
      <c r="R620" s="11" t="str">
        <f>IF(VLOOKUP(D620,'Current OBD'!$B$6:$AK$2185,35,0)="Yes","11"," ")</f>
        <v xml:space="preserve"> </v>
      </c>
      <c r="S620" s="11" t="str">
        <f>IF(VLOOKUP(D620,'Current OBD'!$B$6:$AK$2185,36,0)="Yes","12"," ")</f>
        <v xml:space="preserve"> </v>
      </c>
      <c r="T620" s="13">
        <f>VLOOKUP(D620,Pivot!$B$4:$F$2181,2,0)</f>
        <v>16</v>
      </c>
      <c r="U620" s="13">
        <f>VLOOKUP(D620,Pivot!$B$4:$F$2181,3,0)</f>
        <v>7</v>
      </c>
      <c r="V620" s="13">
        <f>VLOOKUP(D620,Pivot!$B$4:$F$2181,4,0)</f>
        <v>431</v>
      </c>
      <c r="W620" s="46">
        <f>IFERROR(VLOOKUP(D620,Pivot!$B$4:$H$2181,5,0),"")</f>
        <v>3.7100000000000001E-2</v>
      </c>
      <c r="X620" s="51">
        <f>IFERROR(VLOOKUP(D620,Pivot!$B$4:$H$2181,6,0),"")</f>
        <v>1.6199999999999999E-2</v>
      </c>
      <c r="Y620" s="46">
        <f>IFERROR(VLOOKUP(D620,Pivot!$B$4:$H$2181,7,0),"")</f>
        <v>5.3400000000000003E-2</v>
      </c>
    </row>
    <row r="621" spans="1:25" ht="15" customHeight="1" outlineLevel="2">
      <c r="A621" s="10" t="str">
        <f>VLOOKUP(D621,'Current OBD'!$B$6:$K$2185,4,0)</f>
        <v>King</v>
      </c>
      <c r="B621" s="10" t="str">
        <f>VLOOKUP(D621,'Current OBD'!$B$6:$K$2185,3,0)</f>
        <v>17-001</v>
      </c>
      <c r="C621" s="9" t="str">
        <f>VLOOKUP(D621,'Current OBD'!$B$6:$K$2185,2,0)</f>
        <v>Seattle School District</v>
      </c>
      <c r="D621" s="24">
        <v>660392</v>
      </c>
      <c r="E621" s="9" t="str">
        <f>VLOOKUP(D621,'Current OBD'!$B$6:$K$2185,10,0)</f>
        <v>Kimball Elementary</v>
      </c>
      <c r="F621" s="11" t="str">
        <f>IF(VLOOKUP(D621,'Current OBD'!$B$6:$AK$2185,23,0)="Yes","PK"," ")</f>
        <v xml:space="preserve"> </v>
      </c>
      <c r="G621" s="11" t="str">
        <f>IF(VLOOKUP(D621,'Current OBD'!$B$6:$AK$2185,24,0)="Yes","K"," ")</f>
        <v>K</v>
      </c>
      <c r="H621" s="11">
        <f>IF(VLOOKUP(D621,'Current OBD'!$B$6:$AK$2185,25,0)="Yes",1," ")</f>
        <v>1</v>
      </c>
      <c r="I621" s="11" t="str">
        <f>IF(VLOOKUP(D621,'Current OBD'!$B$6:$AK$2185,26,0)="Yes","2"," ")</f>
        <v>2</v>
      </c>
      <c r="J621" s="11" t="str">
        <f>IF(VLOOKUP(D621,'Current OBD'!$B$6:$AK$2185,27,0)="Yes","3"," ")</f>
        <v>3</v>
      </c>
      <c r="K621" s="11" t="str">
        <f>IF(VLOOKUP(D621,'Current OBD'!$B$6:$AK$2185,28,0)="Yes","4"," ")</f>
        <v>4</v>
      </c>
      <c r="L621" s="11" t="str">
        <f>IF(VLOOKUP(D621,'Current OBD'!$B$6:$AK$2185,29,0)="Yes","5"," ")</f>
        <v>5</v>
      </c>
      <c r="M621" s="11" t="str">
        <f>IF(VLOOKUP(D621,'Current OBD'!$B$6:$AK$2185,30,0)="Yes","6"," ")</f>
        <v xml:space="preserve"> </v>
      </c>
      <c r="N621" s="11" t="str">
        <f>IF(VLOOKUP(D621,'Current OBD'!$B$6:$AK$2185,31,0)="Yes","7"," ")</f>
        <v xml:space="preserve"> </v>
      </c>
      <c r="O621" s="11" t="str">
        <f>IF(VLOOKUP(D621,'Current OBD'!$B$6:$AK$2185,32,0)="Yes","8"," ")</f>
        <v xml:space="preserve"> </v>
      </c>
      <c r="P621" s="11" t="str">
        <f>IF(VLOOKUP(D621,'Current OBD'!$B$6:$AK$2185,33,0)="Yes","9"," ")</f>
        <v xml:space="preserve"> </v>
      </c>
      <c r="Q621" s="11" t="str">
        <f>IF(VLOOKUP(D621,'Current OBD'!$B$6:$AK$2185,34,0)="Yes","10"," ")</f>
        <v xml:space="preserve"> </v>
      </c>
      <c r="R621" s="11" t="str">
        <f>IF(VLOOKUP(D621,'Current OBD'!$B$6:$AK$2185,35,0)="Yes","11"," ")</f>
        <v xml:space="preserve"> </v>
      </c>
      <c r="S621" s="11" t="str">
        <f>IF(VLOOKUP(D621,'Current OBD'!$B$6:$AK$2185,36,0)="Yes","12"," ")</f>
        <v xml:space="preserve"> </v>
      </c>
      <c r="T621" s="13">
        <f>VLOOKUP(D621,Pivot!$B$4:$F$2181,2,0)</f>
        <v>192</v>
      </c>
      <c r="U621" s="13">
        <f>VLOOKUP(D621,Pivot!$B$4:$F$2181,3,0)</f>
        <v>0</v>
      </c>
      <c r="V621" s="13">
        <f>VLOOKUP(D621,Pivot!$B$4:$F$2181,4,0)</f>
        <v>380</v>
      </c>
      <c r="W621" s="46">
        <f>IFERROR(VLOOKUP(D621,Pivot!$B$4:$H$2181,5,0),"")</f>
        <v>0.50529999999999997</v>
      </c>
      <c r="X621" s="51">
        <f>IFERROR(VLOOKUP(D621,Pivot!$B$4:$H$2181,6,0),"")</f>
        <v>0</v>
      </c>
      <c r="Y621" s="46">
        <f>IFERROR(VLOOKUP(D621,Pivot!$B$4:$H$2181,7,0),"")</f>
        <v>0.50529999999999997</v>
      </c>
    </row>
    <row r="622" spans="1:25" ht="15" customHeight="1" outlineLevel="2">
      <c r="A622" s="10" t="str">
        <f>VLOOKUP(D622,'Current OBD'!$B$6:$K$2185,4,0)</f>
        <v>King</v>
      </c>
      <c r="B622" s="10" t="str">
        <f>VLOOKUP(D622,'Current OBD'!$B$6:$K$2185,3,0)</f>
        <v>17-001</v>
      </c>
      <c r="C622" s="9" t="str">
        <f>VLOOKUP(D622,'Current OBD'!$B$6:$K$2185,2,0)</f>
        <v>Seattle School District</v>
      </c>
      <c r="D622" s="24">
        <v>660393</v>
      </c>
      <c r="E622" s="9" t="str">
        <f>VLOOKUP(D622,'Current OBD'!$B$6:$K$2185,10,0)</f>
        <v>Lafayette Elementary</v>
      </c>
      <c r="F622" s="11" t="str">
        <f>IF(VLOOKUP(D622,'Current OBD'!$B$6:$AK$2185,23,0)="Yes","PK"," ")</f>
        <v>PK</v>
      </c>
      <c r="G622" s="11" t="str">
        <f>IF(VLOOKUP(D622,'Current OBD'!$B$6:$AK$2185,24,0)="Yes","K"," ")</f>
        <v>K</v>
      </c>
      <c r="H622" s="11">
        <f>IF(VLOOKUP(D622,'Current OBD'!$B$6:$AK$2185,25,0)="Yes",1," ")</f>
        <v>1</v>
      </c>
      <c r="I622" s="11" t="str">
        <f>IF(VLOOKUP(D622,'Current OBD'!$B$6:$AK$2185,26,0)="Yes","2"," ")</f>
        <v>2</v>
      </c>
      <c r="J622" s="11" t="str">
        <f>IF(VLOOKUP(D622,'Current OBD'!$B$6:$AK$2185,27,0)="Yes","3"," ")</f>
        <v>3</v>
      </c>
      <c r="K622" s="11" t="str">
        <f>IF(VLOOKUP(D622,'Current OBD'!$B$6:$AK$2185,28,0)="Yes","4"," ")</f>
        <v>4</v>
      </c>
      <c r="L622" s="11" t="str">
        <f>IF(VLOOKUP(D622,'Current OBD'!$B$6:$AK$2185,29,0)="Yes","5"," ")</f>
        <v>5</v>
      </c>
      <c r="M622" s="11" t="str">
        <f>IF(VLOOKUP(D622,'Current OBD'!$B$6:$AK$2185,30,0)="Yes","6"," ")</f>
        <v xml:space="preserve"> </v>
      </c>
      <c r="N622" s="11" t="str">
        <f>IF(VLOOKUP(D622,'Current OBD'!$B$6:$AK$2185,31,0)="Yes","7"," ")</f>
        <v xml:space="preserve"> </v>
      </c>
      <c r="O622" s="11" t="str">
        <f>IF(VLOOKUP(D622,'Current OBD'!$B$6:$AK$2185,32,0)="Yes","8"," ")</f>
        <v xml:space="preserve"> </v>
      </c>
      <c r="P622" s="11" t="str">
        <f>IF(VLOOKUP(D622,'Current OBD'!$B$6:$AK$2185,33,0)="Yes","9"," ")</f>
        <v xml:space="preserve"> </v>
      </c>
      <c r="Q622" s="11" t="str">
        <f>IF(VLOOKUP(D622,'Current OBD'!$B$6:$AK$2185,34,0)="Yes","10"," ")</f>
        <v xml:space="preserve"> </v>
      </c>
      <c r="R622" s="11" t="str">
        <f>IF(VLOOKUP(D622,'Current OBD'!$B$6:$AK$2185,35,0)="Yes","11"," ")</f>
        <v xml:space="preserve"> </v>
      </c>
      <c r="S622" s="11" t="str">
        <f>IF(VLOOKUP(D622,'Current OBD'!$B$6:$AK$2185,36,0)="Yes","12"," ")</f>
        <v xml:space="preserve"> </v>
      </c>
      <c r="T622" s="13">
        <f>VLOOKUP(D622,Pivot!$B$4:$F$2181,2,0)</f>
        <v>45</v>
      </c>
      <c r="U622" s="13">
        <f>VLOOKUP(D622,Pivot!$B$4:$F$2181,3,0)</f>
        <v>10</v>
      </c>
      <c r="V622" s="13">
        <f>VLOOKUP(D622,Pivot!$B$4:$F$2181,4,0)</f>
        <v>474</v>
      </c>
      <c r="W622" s="46">
        <f>IFERROR(VLOOKUP(D622,Pivot!$B$4:$H$2181,5,0),"")</f>
        <v>9.4899999999999998E-2</v>
      </c>
      <c r="X622" s="51">
        <f>IFERROR(VLOOKUP(D622,Pivot!$B$4:$H$2181,6,0),"")</f>
        <v>2.1100000000000001E-2</v>
      </c>
      <c r="Y622" s="46">
        <f>IFERROR(VLOOKUP(D622,Pivot!$B$4:$H$2181,7,0),"")</f>
        <v>0.11600000000000001</v>
      </c>
    </row>
    <row r="623" spans="1:25" ht="15" customHeight="1" outlineLevel="2">
      <c r="A623" s="10" t="str">
        <f>VLOOKUP(D623,'Current OBD'!$B$6:$K$2185,4,0)</f>
        <v>King</v>
      </c>
      <c r="B623" s="10" t="str">
        <f>VLOOKUP(D623,'Current OBD'!$B$6:$K$2185,3,0)</f>
        <v>17-001</v>
      </c>
      <c r="C623" s="9" t="str">
        <f>VLOOKUP(D623,'Current OBD'!$B$6:$K$2185,2,0)</f>
        <v>Seattle School District</v>
      </c>
      <c r="D623" s="24">
        <v>660394</v>
      </c>
      <c r="E623" s="9" t="str">
        <f>VLOOKUP(D623,'Current OBD'!$B$6:$K$2185,10,0)</f>
        <v>Laurelhurst Elementary</v>
      </c>
      <c r="F623" s="11" t="str">
        <f>IF(VLOOKUP(D623,'Current OBD'!$B$6:$AK$2185,23,0)="Yes","PK"," ")</f>
        <v xml:space="preserve"> </v>
      </c>
      <c r="G623" s="11" t="str">
        <f>IF(VLOOKUP(D623,'Current OBD'!$B$6:$AK$2185,24,0)="Yes","K"," ")</f>
        <v>K</v>
      </c>
      <c r="H623" s="11">
        <f>IF(VLOOKUP(D623,'Current OBD'!$B$6:$AK$2185,25,0)="Yes",1," ")</f>
        <v>1</v>
      </c>
      <c r="I623" s="11" t="str">
        <f>IF(VLOOKUP(D623,'Current OBD'!$B$6:$AK$2185,26,0)="Yes","2"," ")</f>
        <v>2</v>
      </c>
      <c r="J623" s="11" t="str">
        <f>IF(VLOOKUP(D623,'Current OBD'!$B$6:$AK$2185,27,0)="Yes","3"," ")</f>
        <v>3</v>
      </c>
      <c r="K623" s="11" t="str">
        <f>IF(VLOOKUP(D623,'Current OBD'!$B$6:$AK$2185,28,0)="Yes","4"," ")</f>
        <v>4</v>
      </c>
      <c r="L623" s="11" t="str">
        <f>IF(VLOOKUP(D623,'Current OBD'!$B$6:$AK$2185,29,0)="Yes","5"," ")</f>
        <v>5</v>
      </c>
      <c r="M623" s="11" t="str">
        <f>IF(VLOOKUP(D623,'Current OBD'!$B$6:$AK$2185,30,0)="Yes","6"," ")</f>
        <v xml:space="preserve"> </v>
      </c>
      <c r="N623" s="11" t="str">
        <f>IF(VLOOKUP(D623,'Current OBD'!$B$6:$AK$2185,31,0)="Yes","7"," ")</f>
        <v xml:space="preserve"> </v>
      </c>
      <c r="O623" s="11" t="str">
        <f>IF(VLOOKUP(D623,'Current OBD'!$B$6:$AK$2185,32,0)="Yes","8"," ")</f>
        <v xml:space="preserve"> </v>
      </c>
      <c r="P623" s="11" t="str">
        <f>IF(VLOOKUP(D623,'Current OBD'!$B$6:$AK$2185,33,0)="Yes","9"," ")</f>
        <v xml:space="preserve"> </v>
      </c>
      <c r="Q623" s="11" t="str">
        <f>IF(VLOOKUP(D623,'Current OBD'!$B$6:$AK$2185,34,0)="Yes","10"," ")</f>
        <v xml:space="preserve"> </v>
      </c>
      <c r="R623" s="11" t="str">
        <f>IF(VLOOKUP(D623,'Current OBD'!$B$6:$AK$2185,35,0)="Yes","11"," ")</f>
        <v xml:space="preserve"> </v>
      </c>
      <c r="S623" s="11" t="str">
        <f>IF(VLOOKUP(D623,'Current OBD'!$B$6:$AK$2185,36,0)="Yes","12"," ")</f>
        <v xml:space="preserve"> </v>
      </c>
      <c r="T623" s="13">
        <f>VLOOKUP(D623,Pivot!$B$4:$F$2181,2,0)</f>
        <v>70</v>
      </c>
      <c r="U623" s="13">
        <f>VLOOKUP(D623,Pivot!$B$4:$F$2181,3,0)</f>
        <v>9</v>
      </c>
      <c r="V623" s="13">
        <f>VLOOKUP(D623,Pivot!$B$4:$F$2181,4,0)</f>
        <v>277</v>
      </c>
      <c r="W623" s="46">
        <f>IFERROR(VLOOKUP(D623,Pivot!$B$4:$H$2181,5,0),"")</f>
        <v>0.25269999999999998</v>
      </c>
      <c r="X623" s="51">
        <f>IFERROR(VLOOKUP(D623,Pivot!$B$4:$H$2181,6,0),"")</f>
        <v>3.2500000000000001E-2</v>
      </c>
      <c r="Y623" s="46">
        <f>IFERROR(VLOOKUP(D623,Pivot!$B$4:$H$2181,7,0),"")</f>
        <v>0.28520000000000001</v>
      </c>
    </row>
    <row r="624" spans="1:25" ht="15" customHeight="1" outlineLevel="2">
      <c r="A624" s="10" t="str">
        <f>VLOOKUP(D624,'Current OBD'!$B$6:$K$2185,4,0)</f>
        <v>King</v>
      </c>
      <c r="B624" s="10" t="str">
        <f>VLOOKUP(D624,'Current OBD'!$B$6:$K$2185,3,0)</f>
        <v>17-001</v>
      </c>
      <c r="C624" s="9" t="str">
        <f>VLOOKUP(D624,'Current OBD'!$B$6:$K$2185,2,0)</f>
        <v>Seattle School District</v>
      </c>
      <c r="D624" s="24">
        <v>660395</v>
      </c>
      <c r="E624" s="9" t="str">
        <f>VLOOKUP(D624,'Current OBD'!$B$6:$K$2185,10,0)</f>
        <v>Lawton Elementary</v>
      </c>
      <c r="F624" s="11" t="str">
        <f>IF(VLOOKUP(D624,'Current OBD'!$B$6:$AK$2185,23,0)="Yes","PK"," ")</f>
        <v xml:space="preserve"> </v>
      </c>
      <c r="G624" s="11" t="str">
        <f>IF(VLOOKUP(D624,'Current OBD'!$B$6:$AK$2185,24,0)="Yes","K"," ")</f>
        <v>K</v>
      </c>
      <c r="H624" s="11">
        <f>IF(VLOOKUP(D624,'Current OBD'!$B$6:$AK$2185,25,0)="Yes",1," ")</f>
        <v>1</v>
      </c>
      <c r="I624" s="11" t="str">
        <f>IF(VLOOKUP(D624,'Current OBD'!$B$6:$AK$2185,26,0)="Yes","2"," ")</f>
        <v>2</v>
      </c>
      <c r="J624" s="11" t="str">
        <f>IF(VLOOKUP(D624,'Current OBD'!$B$6:$AK$2185,27,0)="Yes","3"," ")</f>
        <v>3</v>
      </c>
      <c r="K624" s="11" t="str">
        <f>IF(VLOOKUP(D624,'Current OBD'!$B$6:$AK$2185,28,0)="Yes","4"," ")</f>
        <v>4</v>
      </c>
      <c r="L624" s="11" t="str">
        <f>IF(VLOOKUP(D624,'Current OBD'!$B$6:$AK$2185,29,0)="Yes","5"," ")</f>
        <v>5</v>
      </c>
      <c r="M624" s="11" t="str">
        <f>IF(VLOOKUP(D624,'Current OBD'!$B$6:$AK$2185,30,0)="Yes","6"," ")</f>
        <v xml:space="preserve"> </v>
      </c>
      <c r="N624" s="11" t="str">
        <f>IF(VLOOKUP(D624,'Current OBD'!$B$6:$AK$2185,31,0)="Yes","7"," ")</f>
        <v xml:space="preserve"> </v>
      </c>
      <c r="O624" s="11" t="str">
        <f>IF(VLOOKUP(D624,'Current OBD'!$B$6:$AK$2185,32,0)="Yes","8"," ")</f>
        <v xml:space="preserve"> </v>
      </c>
      <c r="P624" s="11" t="str">
        <f>IF(VLOOKUP(D624,'Current OBD'!$B$6:$AK$2185,33,0)="Yes","9"," ")</f>
        <v xml:space="preserve"> </v>
      </c>
      <c r="Q624" s="11" t="str">
        <f>IF(VLOOKUP(D624,'Current OBD'!$B$6:$AK$2185,34,0)="Yes","10"," ")</f>
        <v xml:space="preserve"> </v>
      </c>
      <c r="R624" s="11" t="str">
        <f>IF(VLOOKUP(D624,'Current OBD'!$B$6:$AK$2185,35,0)="Yes","11"," ")</f>
        <v xml:space="preserve"> </v>
      </c>
      <c r="S624" s="11" t="str">
        <f>IF(VLOOKUP(D624,'Current OBD'!$B$6:$AK$2185,36,0)="Yes","12"," ")</f>
        <v xml:space="preserve"> </v>
      </c>
      <c r="T624" s="13">
        <f>VLOOKUP(D624,Pivot!$B$4:$F$2181,2,0)</f>
        <v>11</v>
      </c>
      <c r="U624" s="13">
        <f>VLOOKUP(D624,Pivot!$B$4:$F$2181,3,0)</f>
        <v>3</v>
      </c>
      <c r="V624" s="13">
        <f>VLOOKUP(D624,Pivot!$B$4:$F$2181,4,0)</f>
        <v>336</v>
      </c>
      <c r="W624" s="46">
        <f>IFERROR(VLOOKUP(D624,Pivot!$B$4:$H$2181,5,0),"")</f>
        <v>3.27E-2</v>
      </c>
      <c r="X624" s="51">
        <f>IFERROR(VLOOKUP(D624,Pivot!$B$4:$H$2181,6,0),"")</f>
        <v>8.8999999999999999E-3</v>
      </c>
      <c r="Y624" s="46">
        <f>IFERROR(VLOOKUP(D624,Pivot!$B$4:$H$2181,7,0),"")</f>
        <v>4.1700000000000001E-2</v>
      </c>
    </row>
    <row r="625" spans="1:25" ht="15" customHeight="1" outlineLevel="2">
      <c r="A625" s="10" t="str">
        <f>VLOOKUP(D625,'Current OBD'!$B$6:$K$2185,4,0)</f>
        <v>King</v>
      </c>
      <c r="B625" s="10" t="str">
        <f>VLOOKUP(D625,'Current OBD'!$B$6:$K$2185,3,0)</f>
        <v>17-001</v>
      </c>
      <c r="C625" s="9" t="str">
        <f>VLOOKUP(D625,'Current OBD'!$B$6:$K$2185,2,0)</f>
        <v>Seattle School District</v>
      </c>
      <c r="D625" s="24">
        <v>660396</v>
      </c>
      <c r="E625" s="9" t="str">
        <f>VLOOKUP(D625,'Current OBD'!$B$6:$K$2185,10,0)</f>
        <v>Leschi Elementary</v>
      </c>
      <c r="F625" s="11" t="str">
        <f>IF(VLOOKUP(D625,'Current OBD'!$B$6:$AK$2185,23,0)="Yes","PK"," ")</f>
        <v>PK</v>
      </c>
      <c r="G625" s="11" t="str">
        <f>IF(VLOOKUP(D625,'Current OBD'!$B$6:$AK$2185,24,0)="Yes","K"," ")</f>
        <v>K</v>
      </c>
      <c r="H625" s="11">
        <f>IF(VLOOKUP(D625,'Current OBD'!$B$6:$AK$2185,25,0)="Yes",1," ")</f>
        <v>1</v>
      </c>
      <c r="I625" s="11" t="str">
        <f>IF(VLOOKUP(D625,'Current OBD'!$B$6:$AK$2185,26,0)="Yes","2"," ")</f>
        <v>2</v>
      </c>
      <c r="J625" s="11" t="str">
        <f>IF(VLOOKUP(D625,'Current OBD'!$B$6:$AK$2185,27,0)="Yes","3"," ")</f>
        <v>3</v>
      </c>
      <c r="K625" s="11" t="str">
        <f>IF(VLOOKUP(D625,'Current OBD'!$B$6:$AK$2185,28,0)="Yes","4"," ")</f>
        <v>4</v>
      </c>
      <c r="L625" s="11" t="str">
        <f>IF(VLOOKUP(D625,'Current OBD'!$B$6:$AK$2185,29,0)="Yes","5"," ")</f>
        <v>5</v>
      </c>
      <c r="M625" s="11" t="str">
        <f>IF(VLOOKUP(D625,'Current OBD'!$B$6:$AK$2185,30,0)="Yes","6"," ")</f>
        <v xml:space="preserve"> </v>
      </c>
      <c r="N625" s="11" t="str">
        <f>IF(VLOOKUP(D625,'Current OBD'!$B$6:$AK$2185,31,0)="Yes","7"," ")</f>
        <v xml:space="preserve"> </v>
      </c>
      <c r="O625" s="11" t="str">
        <f>IF(VLOOKUP(D625,'Current OBD'!$B$6:$AK$2185,32,0)="Yes","8"," ")</f>
        <v xml:space="preserve"> </v>
      </c>
      <c r="P625" s="11" t="str">
        <f>IF(VLOOKUP(D625,'Current OBD'!$B$6:$AK$2185,33,0)="Yes","9"," ")</f>
        <v xml:space="preserve"> </v>
      </c>
      <c r="Q625" s="11" t="str">
        <f>IF(VLOOKUP(D625,'Current OBD'!$B$6:$AK$2185,34,0)="Yes","10"," ")</f>
        <v xml:space="preserve"> </v>
      </c>
      <c r="R625" s="11" t="str">
        <f>IF(VLOOKUP(D625,'Current OBD'!$B$6:$AK$2185,35,0)="Yes","11"," ")</f>
        <v xml:space="preserve"> </v>
      </c>
      <c r="S625" s="11" t="str">
        <f>IF(VLOOKUP(D625,'Current OBD'!$B$6:$AK$2185,36,0)="Yes","12"," ")</f>
        <v xml:space="preserve"> </v>
      </c>
      <c r="T625" s="13">
        <f>VLOOKUP(D625,Pivot!$B$4:$F$2181,2,0)</f>
        <v>175</v>
      </c>
      <c r="U625" s="13">
        <f>VLOOKUP(D625,Pivot!$B$4:$F$2181,3,0)</f>
        <v>0</v>
      </c>
      <c r="V625" s="13">
        <f>VLOOKUP(D625,Pivot!$B$4:$F$2181,4,0)</f>
        <v>298</v>
      </c>
      <c r="W625" s="46">
        <f>IFERROR(VLOOKUP(D625,Pivot!$B$4:$H$2181,5,0),"")</f>
        <v>0.58720000000000006</v>
      </c>
      <c r="X625" s="51">
        <f>IFERROR(VLOOKUP(D625,Pivot!$B$4:$H$2181,6,0),"")</f>
        <v>0</v>
      </c>
      <c r="Y625" s="46">
        <f>IFERROR(VLOOKUP(D625,Pivot!$B$4:$H$2181,7,0),"")</f>
        <v>0.58720000000000006</v>
      </c>
    </row>
    <row r="626" spans="1:25" ht="15" customHeight="1" outlineLevel="2">
      <c r="A626" s="10" t="str">
        <f>VLOOKUP(D626,'Current OBD'!$B$6:$K$2185,4,0)</f>
        <v>King</v>
      </c>
      <c r="B626" s="10" t="str">
        <f>VLOOKUP(D626,'Current OBD'!$B$6:$K$2185,3,0)</f>
        <v>17-001</v>
      </c>
      <c r="C626" s="9" t="str">
        <f>VLOOKUP(D626,'Current OBD'!$B$6:$K$2185,2,0)</f>
        <v>Seattle School District</v>
      </c>
      <c r="D626" s="24">
        <v>681120</v>
      </c>
      <c r="E626" s="9" t="str">
        <f>VLOOKUP(D626,'Current OBD'!$B$6:$K$2185,10,0)</f>
        <v>Licton Springs K-8</v>
      </c>
      <c r="F626" s="11" t="str">
        <f>IF(VLOOKUP(D626,'Current OBD'!$B$6:$AK$2185,23,0)="Yes","PK"," ")</f>
        <v xml:space="preserve"> </v>
      </c>
      <c r="G626" s="11" t="str">
        <f>IF(VLOOKUP(D626,'Current OBD'!$B$6:$AK$2185,24,0)="Yes","K"," ")</f>
        <v>K</v>
      </c>
      <c r="H626" s="11">
        <f>IF(VLOOKUP(D626,'Current OBD'!$B$6:$AK$2185,25,0)="Yes",1," ")</f>
        <v>1</v>
      </c>
      <c r="I626" s="11" t="str">
        <f>IF(VLOOKUP(D626,'Current OBD'!$B$6:$AK$2185,26,0)="Yes","2"," ")</f>
        <v>2</v>
      </c>
      <c r="J626" s="11" t="str">
        <f>IF(VLOOKUP(D626,'Current OBD'!$B$6:$AK$2185,27,0)="Yes","3"," ")</f>
        <v>3</v>
      </c>
      <c r="K626" s="11" t="str">
        <f>IF(VLOOKUP(D626,'Current OBD'!$B$6:$AK$2185,28,0)="Yes","4"," ")</f>
        <v>4</v>
      </c>
      <c r="L626" s="11" t="str">
        <f>IF(VLOOKUP(D626,'Current OBD'!$B$6:$AK$2185,29,0)="Yes","5"," ")</f>
        <v>5</v>
      </c>
      <c r="M626" s="11" t="str">
        <f>IF(VLOOKUP(D626,'Current OBD'!$B$6:$AK$2185,30,0)="Yes","6"," ")</f>
        <v>6</v>
      </c>
      <c r="N626" s="11" t="str">
        <f>IF(VLOOKUP(D626,'Current OBD'!$B$6:$AK$2185,31,0)="Yes","7"," ")</f>
        <v>7</v>
      </c>
      <c r="O626" s="11" t="str">
        <f>IF(VLOOKUP(D626,'Current OBD'!$B$6:$AK$2185,32,0)="Yes","8"," ")</f>
        <v>8</v>
      </c>
      <c r="P626" s="11" t="str">
        <f>IF(VLOOKUP(D626,'Current OBD'!$B$6:$AK$2185,33,0)="Yes","9"," ")</f>
        <v xml:space="preserve"> </v>
      </c>
      <c r="Q626" s="11" t="str">
        <f>IF(VLOOKUP(D626,'Current OBD'!$B$6:$AK$2185,34,0)="Yes","10"," ")</f>
        <v xml:space="preserve"> </v>
      </c>
      <c r="R626" s="11" t="str">
        <f>IF(VLOOKUP(D626,'Current OBD'!$B$6:$AK$2185,35,0)="Yes","11"," ")</f>
        <v xml:space="preserve"> </v>
      </c>
      <c r="S626" s="11" t="str">
        <f>IF(VLOOKUP(D626,'Current OBD'!$B$6:$AK$2185,36,0)="Yes","12"," ")</f>
        <v xml:space="preserve"> </v>
      </c>
      <c r="T626" s="13">
        <f>VLOOKUP(D626,Pivot!$B$4:$F$2181,2,0)</f>
        <v>54</v>
      </c>
      <c r="U626" s="13">
        <f>VLOOKUP(D626,Pivot!$B$4:$F$2181,3,0)</f>
        <v>0</v>
      </c>
      <c r="V626" s="13">
        <f>VLOOKUP(D626,Pivot!$B$4:$F$2181,4,0)</f>
        <v>106</v>
      </c>
      <c r="W626" s="46">
        <f>IFERROR(VLOOKUP(D626,Pivot!$B$4:$H$2181,5,0),"")</f>
        <v>0.50939999999999996</v>
      </c>
      <c r="X626" s="51">
        <f>IFERROR(VLOOKUP(D626,Pivot!$B$4:$H$2181,6,0),"")</f>
        <v>0</v>
      </c>
      <c r="Y626" s="46">
        <f>IFERROR(VLOOKUP(D626,Pivot!$B$4:$H$2181,7,0),"")</f>
        <v>0.50939999999999996</v>
      </c>
    </row>
    <row r="627" spans="1:25" ht="15" customHeight="1" outlineLevel="2">
      <c r="A627" s="10" t="str">
        <f>VLOOKUP(D627,'Current OBD'!$B$6:$K$2185,4,0)</f>
        <v>King</v>
      </c>
      <c r="B627" s="10" t="str">
        <f>VLOOKUP(D627,'Current OBD'!$B$6:$K$2185,3,0)</f>
        <v>17-001</v>
      </c>
      <c r="C627" s="9" t="str">
        <f>VLOOKUP(D627,'Current OBD'!$B$6:$K$2185,2,0)</f>
        <v>Seattle School District</v>
      </c>
      <c r="D627" s="24">
        <v>685834</v>
      </c>
      <c r="E627" s="9" t="str">
        <f>VLOOKUP(D627,'Current OBD'!$B$6:$K$2185,10,0)</f>
        <v>Lincoln High School</v>
      </c>
      <c r="F627" s="11" t="str">
        <f>IF(VLOOKUP(D627,'Current OBD'!$B$6:$AK$2185,23,0)="Yes","PK"," ")</f>
        <v xml:space="preserve"> </v>
      </c>
      <c r="G627" s="11" t="str">
        <f>IF(VLOOKUP(D627,'Current OBD'!$B$6:$AK$2185,24,0)="Yes","K"," ")</f>
        <v xml:space="preserve"> </v>
      </c>
      <c r="H627" s="11" t="str">
        <f>IF(VLOOKUP(D627,'Current OBD'!$B$6:$AK$2185,25,0)="Yes",1," ")</f>
        <v xml:space="preserve"> </v>
      </c>
      <c r="I627" s="11" t="str">
        <f>IF(VLOOKUP(D627,'Current OBD'!$B$6:$AK$2185,26,0)="Yes","2"," ")</f>
        <v xml:space="preserve"> </v>
      </c>
      <c r="J627" s="11" t="str">
        <f>IF(VLOOKUP(D627,'Current OBD'!$B$6:$AK$2185,27,0)="Yes","3"," ")</f>
        <v xml:space="preserve"> </v>
      </c>
      <c r="K627" s="11" t="str">
        <f>IF(VLOOKUP(D627,'Current OBD'!$B$6:$AK$2185,28,0)="Yes","4"," ")</f>
        <v xml:space="preserve"> </v>
      </c>
      <c r="L627" s="11" t="str">
        <f>IF(VLOOKUP(D627,'Current OBD'!$B$6:$AK$2185,29,0)="Yes","5"," ")</f>
        <v xml:space="preserve"> </v>
      </c>
      <c r="M627" s="11" t="str">
        <f>IF(VLOOKUP(D627,'Current OBD'!$B$6:$AK$2185,30,0)="Yes","6"," ")</f>
        <v xml:space="preserve"> </v>
      </c>
      <c r="N627" s="11" t="str">
        <f>IF(VLOOKUP(D627,'Current OBD'!$B$6:$AK$2185,31,0)="Yes","7"," ")</f>
        <v xml:space="preserve"> </v>
      </c>
      <c r="O627" s="11" t="str">
        <f>IF(VLOOKUP(D627,'Current OBD'!$B$6:$AK$2185,32,0)="Yes","8"," ")</f>
        <v xml:space="preserve"> </v>
      </c>
      <c r="P627" s="11" t="str">
        <f>IF(VLOOKUP(D627,'Current OBD'!$B$6:$AK$2185,33,0)="Yes","9"," ")</f>
        <v>9</v>
      </c>
      <c r="Q627" s="11" t="str">
        <f>IF(VLOOKUP(D627,'Current OBD'!$B$6:$AK$2185,34,0)="Yes","10"," ")</f>
        <v>10</v>
      </c>
      <c r="R627" s="11" t="str">
        <f>IF(VLOOKUP(D627,'Current OBD'!$B$6:$AK$2185,35,0)="Yes","11"," ")</f>
        <v>11</v>
      </c>
      <c r="S627" s="11" t="str">
        <f>IF(VLOOKUP(D627,'Current OBD'!$B$6:$AK$2185,36,0)="Yes","12"," ")</f>
        <v>12</v>
      </c>
      <c r="T627" s="13">
        <f>VLOOKUP(D627,Pivot!$B$4:$F$2181,2,0)</f>
        <v>79</v>
      </c>
      <c r="U627" s="13">
        <f>VLOOKUP(D627,Pivot!$B$4:$F$2181,3,0)</f>
        <v>12</v>
      </c>
      <c r="V627" s="13">
        <f>VLOOKUP(D627,Pivot!$B$4:$F$2181,4,0)</f>
        <v>1669</v>
      </c>
      <c r="W627" s="46">
        <f>IFERROR(VLOOKUP(D627,Pivot!$B$4:$H$2181,5,0),"")</f>
        <v>4.7300000000000002E-2</v>
      </c>
      <c r="X627" s="51">
        <f>IFERROR(VLOOKUP(D627,Pivot!$B$4:$H$2181,6,0),"")</f>
        <v>7.1999999999999998E-3</v>
      </c>
      <c r="Y627" s="46">
        <f>IFERROR(VLOOKUP(D627,Pivot!$B$4:$H$2181,7,0),"")</f>
        <v>5.45E-2</v>
      </c>
    </row>
    <row r="628" spans="1:25" ht="15" customHeight="1" outlineLevel="2">
      <c r="A628" s="10" t="str">
        <f>VLOOKUP(D628,'Current OBD'!$B$6:$K$2185,4,0)</f>
        <v>King</v>
      </c>
      <c r="B628" s="10" t="str">
        <f>VLOOKUP(D628,'Current OBD'!$B$6:$K$2185,3,0)</f>
        <v>17-001</v>
      </c>
      <c r="C628" s="9" t="str">
        <f>VLOOKUP(D628,'Current OBD'!$B$6:$K$2185,2,0)</f>
        <v>Seattle School District</v>
      </c>
      <c r="D628" s="24">
        <v>665437</v>
      </c>
      <c r="E628" s="9" t="str">
        <f>VLOOKUP(D628,'Current OBD'!$B$6:$K$2185,10,0)</f>
        <v>Louisa Boren STEM K-8</v>
      </c>
      <c r="F628" s="11" t="str">
        <f>IF(VLOOKUP(D628,'Current OBD'!$B$6:$AK$2185,23,0)="Yes","PK"," ")</f>
        <v>PK</v>
      </c>
      <c r="G628" s="11" t="str">
        <f>IF(VLOOKUP(D628,'Current OBD'!$B$6:$AK$2185,24,0)="Yes","K"," ")</f>
        <v>K</v>
      </c>
      <c r="H628" s="11">
        <f>IF(VLOOKUP(D628,'Current OBD'!$B$6:$AK$2185,25,0)="Yes",1," ")</f>
        <v>1</v>
      </c>
      <c r="I628" s="11" t="str">
        <f>IF(VLOOKUP(D628,'Current OBD'!$B$6:$AK$2185,26,0)="Yes","2"," ")</f>
        <v>2</v>
      </c>
      <c r="J628" s="11" t="str">
        <f>IF(VLOOKUP(D628,'Current OBD'!$B$6:$AK$2185,27,0)="Yes","3"," ")</f>
        <v>3</v>
      </c>
      <c r="K628" s="11" t="str">
        <f>IF(VLOOKUP(D628,'Current OBD'!$B$6:$AK$2185,28,0)="Yes","4"," ")</f>
        <v>4</v>
      </c>
      <c r="L628" s="11" t="str">
        <f>IF(VLOOKUP(D628,'Current OBD'!$B$6:$AK$2185,29,0)="Yes","5"," ")</f>
        <v>5</v>
      </c>
      <c r="M628" s="11" t="str">
        <f>IF(VLOOKUP(D628,'Current OBD'!$B$6:$AK$2185,30,0)="Yes","6"," ")</f>
        <v>6</v>
      </c>
      <c r="N628" s="11" t="str">
        <f>IF(VLOOKUP(D628,'Current OBD'!$B$6:$AK$2185,31,0)="Yes","7"," ")</f>
        <v>7</v>
      </c>
      <c r="O628" s="11" t="str">
        <f>IF(VLOOKUP(D628,'Current OBD'!$B$6:$AK$2185,32,0)="Yes","8"," ")</f>
        <v>8</v>
      </c>
      <c r="P628" s="11" t="str">
        <f>IF(VLOOKUP(D628,'Current OBD'!$B$6:$AK$2185,33,0)="Yes","9"," ")</f>
        <v xml:space="preserve"> </v>
      </c>
      <c r="Q628" s="11" t="str">
        <f>IF(VLOOKUP(D628,'Current OBD'!$B$6:$AK$2185,34,0)="Yes","10"," ")</f>
        <v xml:space="preserve"> </v>
      </c>
      <c r="R628" s="11" t="str">
        <f>IF(VLOOKUP(D628,'Current OBD'!$B$6:$AK$2185,35,0)="Yes","11"," ")</f>
        <v xml:space="preserve"> </v>
      </c>
      <c r="S628" s="11" t="str">
        <f>IF(VLOOKUP(D628,'Current OBD'!$B$6:$AK$2185,36,0)="Yes","12"," ")</f>
        <v xml:space="preserve"> </v>
      </c>
      <c r="T628" s="13">
        <f>VLOOKUP(D628,Pivot!$B$4:$F$2181,2,0)</f>
        <v>130</v>
      </c>
      <c r="U628" s="13">
        <f>VLOOKUP(D628,Pivot!$B$4:$F$2181,3,0)</f>
        <v>10</v>
      </c>
      <c r="V628" s="13">
        <f>VLOOKUP(D628,Pivot!$B$4:$F$2181,4,0)</f>
        <v>492</v>
      </c>
      <c r="W628" s="46">
        <f>IFERROR(VLOOKUP(D628,Pivot!$B$4:$H$2181,5,0),"")</f>
        <v>0.26419999999999999</v>
      </c>
      <c r="X628" s="51">
        <f>IFERROR(VLOOKUP(D628,Pivot!$B$4:$H$2181,6,0),"")</f>
        <v>2.0299999999999999E-2</v>
      </c>
      <c r="Y628" s="46">
        <f>IFERROR(VLOOKUP(D628,Pivot!$B$4:$H$2181,7,0),"")</f>
        <v>0.28460000000000002</v>
      </c>
    </row>
    <row r="629" spans="1:25" ht="15" customHeight="1" outlineLevel="2">
      <c r="A629" s="10" t="str">
        <f>VLOOKUP(D629,'Current OBD'!$B$6:$K$2185,4,0)</f>
        <v>King</v>
      </c>
      <c r="B629" s="10" t="str">
        <f>VLOOKUP(D629,'Current OBD'!$B$6:$K$2185,3,0)</f>
        <v>17-001</v>
      </c>
      <c r="C629" s="9" t="str">
        <f>VLOOKUP(D629,'Current OBD'!$B$6:$K$2185,2,0)</f>
        <v>Seattle School District</v>
      </c>
      <c r="D629" s="24">
        <v>660397</v>
      </c>
      <c r="E629" s="9" t="str">
        <f>VLOOKUP(D629,'Current OBD'!$B$6:$K$2185,10,0)</f>
        <v>Lowell Elementary</v>
      </c>
      <c r="F629" s="11" t="str">
        <f>IF(VLOOKUP(D629,'Current OBD'!$B$6:$AK$2185,23,0)="Yes","PK"," ")</f>
        <v>PK</v>
      </c>
      <c r="G629" s="11" t="str">
        <f>IF(VLOOKUP(D629,'Current OBD'!$B$6:$AK$2185,24,0)="Yes","K"," ")</f>
        <v>K</v>
      </c>
      <c r="H629" s="11">
        <f>IF(VLOOKUP(D629,'Current OBD'!$B$6:$AK$2185,25,0)="Yes",1," ")</f>
        <v>1</v>
      </c>
      <c r="I629" s="11" t="str">
        <f>IF(VLOOKUP(D629,'Current OBD'!$B$6:$AK$2185,26,0)="Yes","2"," ")</f>
        <v>2</v>
      </c>
      <c r="J629" s="11" t="str">
        <f>IF(VLOOKUP(D629,'Current OBD'!$B$6:$AK$2185,27,0)="Yes","3"," ")</f>
        <v>3</v>
      </c>
      <c r="K629" s="11" t="str">
        <f>IF(VLOOKUP(D629,'Current OBD'!$B$6:$AK$2185,28,0)="Yes","4"," ")</f>
        <v>4</v>
      </c>
      <c r="L629" s="11" t="str">
        <f>IF(VLOOKUP(D629,'Current OBD'!$B$6:$AK$2185,29,0)="Yes","5"," ")</f>
        <v>5</v>
      </c>
      <c r="M629" s="11" t="str">
        <f>IF(VLOOKUP(D629,'Current OBD'!$B$6:$AK$2185,30,0)="Yes","6"," ")</f>
        <v xml:space="preserve"> </v>
      </c>
      <c r="N629" s="11" t="str">
        <f>IF(VLOOKUP(D629,'Current OBD'!$B$6:$AK$2185,31,0)="Yes","7"," ")</f>
        <v xml:space="preserve"> </v>
      </c>
      <c r="O629" s="11" t="str">
        <f>IF(VLOOKUP(D629,'Current OBD'!$B$6:$AK$2185,32,0)="Yes","8"," ")</f>
        <v xml:space="preserve"> </v>
      </c>
      <c r="P629" s="11" t="str">
        <f>IF(VLOOKUP(D629,'Current OBD'!$B$6:$AK$2185,33,0)="Yes","9"," ")</f>
        <v xml:space="preserve"> </v>
      </c>
      <c r="Q629" s="11" t="str">
        <f>IF(VLOOKUP(D629,'Current OBD'!$B$6:$AK$2185,34,0)="Yes","10"," ")</f>
        <v xml:space="preserve"> </v>
      </c>
      <c r="R629" s="11" t="str">
        <f>IF(VLOOKUP(D629,'Current OBD'!$B$6:$AK$2185,35,0)="Yes","11"," ")</f>
        <v xml:space="preserve"> </v>
      </c>
      <c r="S629" s="11" t="str">
        <f>IF(VLOOKUP(D629,'Current OBD'!$B$6:$AK$2185,36,0)="Yes","12"," ")</f>
        <v xml:space="preserve"> </v>
      </c>
      <c r="T629" s="13">
        <f>VLOOKUP(D629,Pivot!$B$4:$F$2181,2,0)</f>
        <v>315</v>
      </c>
      <c r="U629" s="13">
        <f>VLOOKUP(D629,Pivot!$B$4:$F$2181,3,0)</f>
        <v>0</v>
      </c>
      <c r="V629" s="13">
        <f>VLOOKUP(D629,Pivot!$B$4:$F$2181,4,0)</f>
        <v>343</v>
      </c>
      <c r="W629" s="46">
        <f>IFERROR(VLOOKUP(D629,Pivot!$B$4:$H$2181,5,0),"")</f>
        <v>0.91839999999999999</v>
      </c>
      <c r="X629" s="51">
        <f>IFERROR(VLOOKUP(D629,Pivot!$B$4:$H$2181,6,0),"")</f>
        <v>0</v>
      </c>
      <c r="Y629" s="46">
        <f>IFERROR(VLOOKUP(D629,Pivot!$B$4:$H$2181,7,0),"")</f>
        <v>0.91839999999999999</v>
      </c>
    </row>
    <row r="630" spans="1:25" ht="15" customHeight="1" outlineLevel="2">
      <c r="A630" s="10" t="str">
        <f>VLOOKUP(D630,'Current OBD'!$B$6:$K$2185,4,0)</f>
        <v>King</v>
      </c>
      <c r="B630" s="10" t="str">
        <f>VLOOKUP(D630,'Current OBD'!$B$6:$K$2185,3,0)</f>
        <v>17-001</v>
      </c>
      <c r="C630" s="9" t="str">
        <f>VLOOKUP(D630,'Current OBD'!$B$6:$K$2185,2,0)</f>
        <v>Seattle School District</v>
      </c>
      <c r="D630" s="24">
        <v>660398</v>
      </c>
      <c r="E630" s="9" t="str">
        <f>VLOOKUP(D630,'Current OBD'!$B$6:$K$2185,10,0)</f>
        <v>Loyal Heights Elementary</v>
      </c>
      <c r="F630" s="11" t="str">
        <f>IF(VLOOKUP(D630,'Current OBD'!$B$6:$AK$2185,23,0)="Yes","PK"," ")</f>
        <v xml:space="preserve"> </v>
      </c>
      <c r="G630" s="11" t="str">
        <f>IF(VLOOKUP(D630,'Current OBD'!$B$6:$AK$2185,24,0)="Yes","K"," ")</f>
        <v>K</v>
      </c>
      <c r="H630" s="11">
        <f>IF(VLOOKUP(D630,'Current OBD'!$B$6:$AK$2185,25,0)="Yes",1," ")</f>
        <v>1</v>
      </c>
      <c r="I630" s="11" t="str">
        <f>IF(VLOOKUP(D630,'Current OBD'!$B$6:$AK$2185,26,0)="Yes","2"," ")</f>
        <v>2</v>
      </c>
      <c r="J630" s="11" t="str">
        <f>IF(VLOOKUP(D630,'Current OBD'!$B$6:$AK$2185,27,0)="Yes","3"," ")</f>
        <v>3</v>
      </c>
      <c r="K630" s="11" t="str">
        <f>IF(VLOOKUP(D630,'Current OBD'!$B$6:$AK$2185,28,0)="Yes","4"," ")</f>
        <v>4</v>
      </c>
      <c r="L630" s="11" t="str">
        <f>IF(VLOOKUP(D630,'Current OBD'!$B$6:$AK$2185,29,0)="Yes","5"," ")</f>
        <v>5</v>
      </c>
      <c r="M630" s="11" t="str">
        <f>IF(VLOOKUP(D630,'Current OBD'!$B$6:$AK$2185,30,0)="Yes","6"," ")</f>
        <v xml:space="preserve"> </v>
      </c>
      <c r="N630" s="11" t="str">
        <f>IF(VLOOKUP(D630,'Current OBD'!$B$6:$AK$2185,31,0)="Yes","7"," ")</f>
        <v xml:space="preserve"> </v>
      </c>
      <c r="O630" s="11" t="str">
        <f>IF(VLOOKUP(D630,'Current OBD'!$B$6:$AK$2185,32,0)="Yes","8"," ")</f>
        <v xml:space="preserve"> </v>
      </c>
      <c r="P630" s="11" t="str">
        <f>IF(VLOOKUP(D630,'Current OBD'!$B$6:$AK$2185,33,0)="Yes","9"," ")</f>
        <v xml:space="preserve"> </v>
      </c>
      <c r="Q630" s="11" t="str">
        <f>IF(VLOOKUP(D630,'Current OBD'!$B$6:$AK$2185,34,0)="Yes","10"," ")</f>
        <v xml:space="preserve"> </v>
      </c>
      <c r="R630" s="11" t="str">
        <f>IF(VLOOKUP(D630,'Current OBD'!$B$6:$AK$2185,35,0)="Yes","11"," ")</f>
        <v xml:space="preserve"> </v>
      </c>
      <c r="S630" s="11" t="str">
        <f>IF(VLOOKUP(D630,'Current OBD'!$B$6:$AK$2185,36,0)="Yes","12"," ")</f>
        <v xml:space="preserve"> </v>
      </c>
      <c r="T630" s="13">
        <f>VLOOKUP(D630,Pivot!$B$4:$F$2181,2,0)</f>
        <v>25</v>
      </c>
      <c r="U630" s="13">
        <f>VLOOKUP(D630,Pivot!$B$4:$F$2181,3,0)</f>
        <v>5</v>
      </c>
      <c r="V630" s="13">
        <f>VLOOKUP(D630,Pivot!$B$4:$F$2181,4,0)</f>
        <v>502</v>
      </c>
      <c r="W630" s="46">
        <f>IFERROR(VLOOKUP(D630,Pivot!$B$4:$H$2181,5,0),"")</f>
        <v>4.9799999999999997E-2</v>
      </c>
      <c r="X630" s="51">
        <f>IFERROR(VLOOKUP(D630,Pivot!$B$4:$H$2181,6,0),"")</f>
        <v>0.01</v>
      </c>
      <c r="Y630" s="46">
        <f>IFERROR(VLOOKUP(D630,Pivot!$B$4:$H$2181,7,0),"")</f>
        <v>5.9799999999999999E-2</v>
      </c>
    </row>
    <row r="631" spans="1:25" ht="15" customHeight="1" outlineLevel="2">
      <c r="A631" s="10" t="str">
        <f>VLOOKUP(D631,'Current OBD'!$B$6:$K$2185,4,0)</f>
        <v>King</v>
      </c>
      <c r="B631" s="10" t="str">
        <f>VLOOKUP(D631,'Current OBD'!$B$6:$K$2185,3,0)</f>
        <v>17-001</v>
      </c>
      <c r="C631" s="9" t="str">
        <f>VLOOKUP(D631,'Current OBD'!$B$6:$K$2185,2,0)</f>
        <v>Seattle School District</v>
      </c>
      <c r="D631" s="24">
        <v>660399</v>
      </c>
      <c r="E631" s="9" t="str">
        <f>VLOOKUP(D631,'Current OBD'!$B$6:$K$2185,10,0)</f>
        <v>Madison Middle School</v>
      </c>
      <c r="F631" s="11" t="str">
        <f>IF(VLOOKUP(D631,'Current OBD'!$B$6:$AK$2185,23,0)="Yes","PK"," ")</f>
        <v xml:space="preserve"> </v>
      </c>
      <c r="G631" s="11" t="str">
        <f>IF(VLOOKUP(D631,'Current OBD'!$B$6:$AK$2185,24,0)="Yes","K"," ")</f>
        <v xml:space="preserve"> </v>
      </c>
      <c r="H631" s="11" t="str">
        <f>IF(VLOOKUP(D631,'Current OBD'!$B$6:$AK$2185,25,0)="Yes",1," ")</f>
        <v xml:space="preserve"> </v>
      </c>
      <c r="I631" s="11" t="str">
        <f>IF(VLOOKUP(D631,'Current OBD'!$B$6:$AK$2185,26,0)="Yes","2"," ")</f>
        <v xml:space="preserve"> </v>
      </c>
      <c r="J631" s="11" t="str">
        <f>IF(VLOOKUP(D631,'Current OBD'!$B$6:$AK$2185,27,0)="Yes","3"," ")</f>
        <v xml:space="preserve"> </v>
      </c>
      <c r="K631" s="11" t="str">
        <f>IF(VLOOKUP(D631,'Current OBD'!$B$6:$AK$2185,28,0)="Yes","4"," ")</f>
        <v xml:space="preserve"> </v>
      </c>
      <c r="L631" s="11" t="str">
        <f>IF(VLOOKUP(D631,'Current OBD'!$B$6:$AK$2185,29,0)="Yes","5"," ")</f>
        <v xml:space="preserve"> </v>
      </c>
      <c r="M631" s="11" t="str">
        <f>IF(VLOOKUP(D631,'Current OBD'!$B$6:$AK$2185,30,0)="Yes","6"," ")</f>
        <v>6</v>
      </c>
      <c r="N631" s="11" t="str">
        <f>IF(VLOOKUP(D631,'Current OBD'!$B$6:$AK$2185,31,0)="Yes","7"," ")</f>
        <v>7</v>
      </c>
      <c r="O631" s="11" t="str">
        <f>IF(VLOOKUP(D631,'Current OBD'!$B$6:$AK$2185,32,0)="Yes","8"," ")</f>
        <v>8</v>
      </c>
      <c r="P631" s="11" t="str">
        <f>IF(VLOOKUP(D631,'Current OBD'!$B$6:$AK$2185,33,0)="Yes","9"," ")</f>
        <v xml:space="preserve"> </v>
      </c>
      <c r="Q631" s="11" t="str">
        <f>IF(VLOOKUP(D631,'Current OBD'!$B$6:$AK$2185,34,0)="Yes","10"," ")</f>
        <v xml:space="preserve"> </v>
      </c>
      <c r="R631" s="11" t="str">
        <f>IF(VLOOKUP(D631,'Current OBD'!$B$6:$AK$2185,35,0)="Yes","11"," ")</f>
        <v xml:space="preserve"> </v>
      </c>
      <c r="S631" s="11" t="str">
        <f>IF(VLOOKUP(D631,'Current OBD'!$B$6:$AK$2185,36,0)="Yes","12"," ")</f>
        <v xml:space="preserve"> </v>
      </c>
      <c r="T631" s="13">
        <f>VLOOKUP(D631,Pivot!$B$4:$F$2181,2,0)</f>
        <v>100</v>
      </c>
      <c r="U631" s="13">
        <f>VLOOKUP(D631,Pivot!$B$4:$F$2181,3,0)</f>
        <v>10</v>
      </c>
      <c r="V631" s="13">
        <f>VLOOKUP(D631,Pivot!$B$4:$F$2181,4,0)</f>
        <v>987</v>
      </c>
      <c r="W631" s="46">
        <f>IFERROR(VLOOKUP(D631,Pivot!$B$4:$H$2181,5,0),"")</f>
        <v>0.1013</v>
      </c>
      <c r="X631" s="51">
        <f>IFERROR(VLOOKUP(D631,Pivot!$B$4:$H$2181,6,0),"")</f>
        <v>1.01E-2</v>
      </c>
      <c r="Y631" s="46">
        <f>IFERROR(VLOOKUP(D631,Pivot!$B$4:$H$2181,7,0),"")</f>
        <v>0.1114</v>
      </c>
    </row>
    <row r="632" spans="1:25" ht="15" customHeight="1" outlineLevel="2">
      <c r="A632" s="10" t="str">
        <f>VLOOKUP(D632,'Current OBD'!$B$6:$K$2185,4,0)</f>
        <v>King</v>
      </c>
      <c r="B632" s="10" t="str">
        <f>VLOOKUP(D632,'Current OBD'!$B$6:$K$2185,3,0)</f>
        <v>17-001</v>
      </c>
      <c r="C632" s="9" t="str">
        <f>VLOOKUP(D632,'Current OBD'!$B$6:$K$2185,2,0)</f>
        <v>Seattle School District</v>
      </c>
      <c r="D632" s="24">
        <v>660400</v>
      </c>
      <c r="E632" s="9" t="str">
        <f>VLOOKUP(D632,'Current OBD'!$B$6:$K$2185,10,0)</f>
        <v>Madrona School</v>
      </c>
      <c r="F632" s="11" t="str">
        <f>IF(VLOOKUP(D632,'Current OBD'!$B$6:$AK$2185,23,0)="Yes","PK"," ")</f>
        <v>PK</v>
      </c>
      <c r="G632" s="11" t="str">
        <f>IF(VLOOKUP(D632,'Current OBD'!$B$6:$AK$2185,24,0)="Yes","K"," ")</f>
        <v>K</v>
      </c>
      <c r="H632" s="11">
        <f>IF(VLOOKUP(D632,'Current OBD'!$B$6:$AK$2185,25,0)="Yes",1," ")</f>
        <v>1</v>
      </c>
      <c r="I632" s="11" t="str">
        <f>IF(VLOOKUP(D632,'Current OBD'!$B$6:$AK$2185,26,0)="Yes","2"," ")</f>
        <v>2</v>
      </c>
      <c r="J632" s="11" t="str">
        <f>IF(VLOOKUP(D632,'Current OBD'!$B$6:$AK$2185,27,0)="Yes","3"," ")</f>
        <v>3</v>
      </c>
      <c r="K632" s="11" t="str">
        <f>IF(VLOOKUP(D632,'Current OBD'!$B$6:$AK$2185,28,0)="Yes","4"," ")</f>
        <v>4</v>
      </c>
      <c r="L632" s="11" t="str">
        <f>IF(VLOOKUP(D632,'Current OBD'!$B$6:$AK$2185,29,0)="Yes","5"," ")</f>
        <v>5</v>
      </c>
      <c r="M632" s="11" t="str">
        <f>IF(VLOOKUP(D632,'Current OBD'!$B$6:$AK$2185,30,0)="Yes","6"," ")</f>
        <v xml:space="preserve"> </v>
      </c>
      <c r="N632" s="11" t="str">
        <f>IF(VLOOKUP(D632,'Current OBD'!$B$6:$AK$2185,31,0)="Yes","7"," ")</f>
        <v xml:space="preserve"> </v>
      </c>
      <c r="O632" s="11" t="str">
        <f>IF(VLOOKUP(D632,'Current OBD'!$B$6:$AK$2185,32,0)="Yes","8"," ")</f>
        <v xml:space="preserve"> </v>
      </c>
      <c r="P632" s="11" t="str">
        <f>IF(VLOOKUP(D632,'Current OBD'!$B$6:$AK$2185,33,0)="Yes","9"," ")</f>
        <v xml:space="preserve"> </v>
      </c>
      <c r="Q632" s="11" t="str">
        <f>IF(VLOOKUP(D632,'Current OBD'!$B$6:$AK$2185,34,0)="Yes","10"," ")</f>
        <v xml:space="preserve"> </v>
      </c>
      <c r="R632" s="11" t="str">
        <f>IF(VLOOKUP(D632,'Current OBD'!$B$6:$AK$2185,35,0)="Yes","11"," ")</f>
        <v xml:space="preserve"> </v>
      </c>
      <c r="S632" s="11" t="str">
        <f>IF(VLOOKUP(D632,'Current OBD'!$B$6:$AK$2185,36,0)="Yes","12"," ")</f>
        <v xml:space="preserve"> </v>
      </c>
      <c r="T632" s="13">
        <f>VLOOKUP(D632,Pivot!$B$4:$F$2181,2,0)</f>
        <v>173</v>
      </c>
      <c r="U632" s="13">
        <f>VLOOKUP(D632,Pivot!$B$4:$F$2181,3,0)</f>
        <v>0</v>
      </c>
      <c r="V632" s="13">
        <f>VLOOKUP(D632,Pivot!$B$4:$F$2181,4,0)</f>
        <v>240</v>
      </c>
      <c r="W632" s="46">
        <f>IFERROR(VLOOKUP(D632,Pivot!$B$4:$H$2181,5,0),"")</f>
        <v>0.7208</v>
      </c>
      <c r="X632" s="51">
        <f>IFERROR(VLOOKUP(D632,Pivot!$B$4:$H$2181,6,0),"")</f>
        <v>0</v>
      </c>
      <c r="Y632" s="46">
        <f>IFERROR(VLOOKUP(D632,Pivot!$B$4:$H$2181,7,0),"")</f>
        <v>0.7208</v>
      </c>
    </row>
    <row r="633" spans="1:25" ht="15" customHeight="1" outlineLevel="2">
      <c r="A633" s="10" t="str">
        <f>VLOOKUP(D633,'Current OBD'!$B$6:$K$2185,4,0)</f>
        <v>King</v>
      </c>
      <c r="B633" s="10" t="str">
        <f>VLOOKUP(D633,'Current OBD'!$B$6:$K$2185,3,0)</f>
        <v>17-001</v>
      </c>
      <c r="C633" s="9" t="str">
        <f>VLOOKUP(D633,'Current OBD'!$B$6:$K$2185,2,0)</f>
        <v>Seattle School District</v>
      </c>
      <c r="D633" s="24">
        <v>685835</v>
      </c>
      <c r="E633" s="9" t="str">
        <f>VLOOKUP(D633,'Current OBD'!$B$6:$K$2185,10,0)</f>
        <v>Magnolia Elementary</v>
      </c>
      <c r="F633" s="11" t="str">
        <f>IF(VLOOKUP(D633,'Current OBD'!$B$6:$AK$2185,23,0)="Yes","PK"," ")</f>
        <v>PK</v>
      </c>
      <c r="G633" s="11" t="str">
        <f>IF(VLOOKUP(D633,'Current OBD'!$B$6:$AK$2185,24,0)="Yes","K"," ")</f>
        <v>K</v>
      </c>
      <c r="H633" s="11">
        <f>IF(VLOOKUP(D633,'Current OBD'!$B$6:$AK$2185,25,0)="Yes",1," ")</f>
        <v>1</v>
      </c>
      <c r="I633" s="11" t="str">
        <f>IF(VLOOKUP(D633,'Current OBD'!$B$6:$AK$2185,26,0)="Yes","2"," ")</f>
        <v>2</v>
      </c>
      <c r="J633" s="11" t="str">
        <f>IF(VLOOKUP(D633,'Current OBD'!$B$6:$AK$2185,27,0)="Yes","3"," ")</f>
        <v>3</v>
      </c>
      <c r="K633" s="11" t="str">
        <f>IF(VLOOKUP(D633,'Current OBD'!$B$6:$AK$2185,28,0)="Yes","4"," ")</f>
        <v>4</v>
      </c>
      <c r="L633" s="11" t="str">
        <f>IF(VLOOKUP(D633,'Current OBD'!$B$6:$AK$2185,29,0)="Yes","5"," ")</f>
        <v>5</v>
      </c>
      <c r="M633" s="11" t="str">
        <f>IF(VLOOKUP(D633,'Current OBD'!$B$6:$AK$2185,30,0)="Yes","6"," ")</f>
        <v xml:space="preserve"> </v>
      </c>
      <c r="N633" s="11" t="str">
        <f>IF(VLOOKUP(D633,'Current OBD'!$B$6:$AK$2185,31,0)="Yes","7"," ")</f>
        <v xml:space="preserve"> </v>
      </c>
      <c r="O633" s="11" t="str">
        <f>IF(VLOOKUP(D633,'Current OBD'!$B$6:$AK$2185,32,0)="Yes","8"," ")</f>
        <v xml:space="preserve"> </v>
      </c>
      <c r="P633" s="11" t="str">
        <f>IF(VLOOKUP(D633,'Current OBD'!$B$6:$AK$2185,33,0)="Yes","9"," ")</f>
        <v xml:space="preserve"> </v>
      </c>
      <c r="Q633" s="11" t="str">
        <f>IF(VLOOKUP(D633,'Current OBD'!$B$6:$AK$2185,34,0)="Yes","10"," ")</f>
        <v xml:space="preserve"> </v>
      </c>
      <c r="R633" s="11" t="str">
        <f>IF(VLOOKUP(D633,'Current OBD'!$B$6:$AK$2185,35,0)="Yes","11"," ")</f>
        <v xml:space="preserve"> </v>
      </c>
      <c r="S633" s="11" t="str">
        <f>IF(VLOOKUP(D633,'Current OBD'!$B$6:$AK$2185,36,0)="Yes","12"," ")</f>
        <v xml:space="preserve"> </v>
      </c>
      <c r="T633" s="13">
        <f>VLOOKUP(D633,Pivot!$B$4:$F$2181,2,0)</f>
        <v>22</v>
      </c>
      <c r="U633" s="13">
        <f>VLOOKUP(D633,Pivot!$B$4:$F$2181,3,0)</f>
        <v>7</v>
      </c>
      <c r="V633" s="13">
        <f>VLOOKUP(D633,Pivot!$B$4:$F$2181,4,0)</f>
        <v>355</v>
      </c>
      <c r="W633" s="46">
        <f>IFERROR(VLOOKUP(D633,Pivot!$B$4:$H$2181,5,0),"")</f>
        <v>6.2E-2</v>
      </c>
      <c r="X633" s="51">
        <f>IFERROR(VLOOKUP(D633,Pivot!$B$4:$H$2181,6,0),"")</f>
        <v>1.9699999999999999E-2</v>
      </c>
      <c r="Y633" s="46">
        <f>IFERROR(VLOOKUP(D633,Pivot!$B$4:$H$2181,7,0),"")</f>
        <v>8.1699999999999995E-2</v>
      </c>
    </row>
    <row r="634" spans="1:25" ht="15" customHeight="1" outlineLevel="2">
      <c r="A634" s="10" t="str">
        <f>VLOOKUP(D634,'Current OBD'!$B$6:$K$2185,4,0)</f>
        <v>King</v>
      </c>
      <c r="B634" s="10" t="str">
        <f>VLOOKUP(D634,'Current OBD'!$B$6:$K$2185,3,0)</f>
        <v>17-001</v>
      </c>
      <c r="C634" s="9" t="str">
        <f>VLOOKUP(D634,'Current OBD'!$B$6:$K$2185,2,0)</f>
        <v>Seattle School District</v>
      </c>
      <c r="D634" s="24">
        <v>660401</v>
      </c>
      <c r="E634" s="9" t="str">
        <f>VLOOKUP(D634,'Current OBD'!$B$6:$K$2185,10,0)</f>
        <v>Maple Elementary</v>
      </c>
      <c r="F634" s="11" t="str">
        <f>IF(VLOOKUP(D634,'Current OBD'!$B$6:$AK$2185,23,0)="Yes","PK"," ")</f>
        <v xml:space="preserve"> </v>
      </c>
      <c r="G634" s="11" t="str">
        <f>IF(VLOOKUP(D634,'Current OBD'!$B$6:$AK$2185,24,0)="Yes","K"," ")</f>
        <v>K</v>
      </c>
      <c r="H634" s="11">
        <f>IF(VLOOKUP(D634,'Current OBD'!$B$6:$AK$2185,25,0)="Yes",1," ")</f>
        <v>1</v>
      </c>
      <c r="I634" s="11" t="str">
        <f>IF(VLOOKUP(D634,'Current OBD'!$B$6:$AK$2185,26,0)="Yes","2"," ")</f>
        <v>2</v>
      </c>
      <c r="J634" s="11" t="str">
        <f>IF(VLOOKUP(D634,'Current OBD'!$B$6:$AK$2185,27,0)="Yes","3"," ")</f>
        <v>3</v>
      </c>
      <c r="K634" s="11" t="str">
        <f>IF(VLOOKUP(D634,'Current OBD'!$B$6:$AK$2185,28,0)="Yes","4"," ")</f>
        <v>4</v>
      </c>
      <c r="L634" s="11" t="str">
        <f>IF(VLOOKUP(D634,'Current OBD'!$B$6:$AK$2185,29,0)="Yes","5"," ")</f>
        <v>5</v>
      </c>
      <c r="M634" s="11" t="str">
        <f>IF(VLOOKUP(D634,'Current OBD'!$B$6:$AK$2185,30,0)="Yes","6"," ")</f>
        <v xml:space="preserve"> </v>
      </c>
      <c r="N634" s="11" t="str">
        <f>IF(VLOOKUP(D634,'Current OBD'!$B$6:$AK$2185,31,0)="Yes","7"," ")</f>
        <v xml:space="preserve"> </v>
      </c>
      <c r="O634" s="11" t="str">
        <f>IF(VLOOKUP(D634,'Current OBD'!$B$6:$AK$2185,32,0)="Yes","8"," ")</f>
        <v xml:space="preserve"> </v>
      </c>
      <c r="P634" s="11" t="str">
        <f>IF(VLOOKUP(D634,'Current OBD'!$B$6:$AK$2185,33,0)="Yes","9"," ")</f>
        <v xml:space="preserve"> </v>
      </c>
      <c r="Q634" s="11" t="str">
        <f>IF(VLOOKUP(D634,'Current OBD'!$B$6:$AK$2185,34,0)="Yes","10"," ")</f>
        <v xml:space="preserve"> </v>
      </c>
      <c r="R634" s="11" t="str">
        <f>IF(VLOOKUP(D634,'Current OBD'!$B$6:$AK$2185,35,0)="Yes","11"," ")</f>
        <v xml:space="preserve"> </v>
      </c>
      <c r="S634" s="11" t="str">
        <f>IF(VLOOKUP(D634,'Current OBD'!$B$6:$AK$2185,36,0)="Yes","12"," ")</f>
        <v xml:space="preserve"> </v>
      </c>
      <c r="T634" s="13">
        <f>VLOOKUP(D634,Pivot!$B$4:$F$2181,2,0)</f>
        <v>178</v>
      </c>
      <c r="U634" s="13">
        <f>VLOOKUP(D634,Pivot!$B$4:$F$2181,3,0)</f>
        <v>0</v>
      </c>
      <c r="V634" s="13">
        <f>VLOOKUP(D634,Pivot!$B$4:$F$2181,4,0)</f>
        <v>434</v>
      </c>
      <c r="W634" s="46">
        <f>IFERROR(VLOOKUP(D634,Pivot!$B$4:$H$2181,5,0),"")</f>
        <v>0.41010000000000002</v>
      </c>
      <c r="X634" s="51">
        <f>IFERROR(VLOOKUP(D634,Pivot!$B$4:$H$2181,6,0),"")</f>
        <v>0</v>
      </c>
      <c r="Y634" s="46">
        <f>IFERROR(VLOOKUP(D634,Pivot!$B$4:$H$2181,7,0),"")</f>
        <v>0.41010000000000002</v>
      </c>
    </row>
    <row r="635" spans="1:25" ht="15" customHeight="1" outlineLevel="2">
      <c r="A635" s="10" t="str">
        <f>VLOOKUP(D635,'Current OBD'!$B$6:$K$2185,4,0)</f>
        <v>King</v>
      </c>
      <c r="B635" s="10" t="str">
        <f>VLOOKUP(D635,'Current OBD'!$B$6:$K$2185,3,0)</f>
        <v>17-001</v>
      </c>
      <c r="C635" s="9" t="str">
        <f>VLOOKUP(D635,'Current OBD'!$B$6:$K$2185,2,0)</f>
        <v>Seattle School District</v>
      </c>
      <c r="D635" s="24">
        <v>660358</v>
      </c>
      <c r="E635" s="9" t="str">
        <f>VLOOKUP(D635,'Current OBD'!$B$6:$K$2185,10,0)</f>
        <v>Martin Luther King Jr. Elementary School</v>
      </c>
      <c r="F635" s="11" t="str">
        <f>IF(VLOOKUP(D635,'Current OBD'!$B$6:$AK$2185,23,0)="Yes","PK"," ")</f>
        <v>PK</v>
      </c>
      <c r="G635" s="11" t="str">
        <f>IF(VLOOKUP(D635,'Current OBD'!$B$6:$AK$2185,24,0)="Yes","K"," ")</f>
        <v>K</v>
      </c>
      <c r="H635" s="11">
        <f>IF(VLOOKUP(D635,'Current OBD'!$B$6:$AK$2185,25,0)="Yes",1," ")</f>
        <v>1</v>
      </c>
      <c r="I635" s="11" t="str">
        <f>IF(VLOOKUP(D635,'Current OBD'!$B$6:$AK$2185,26,0)="Yes","2"," ")</f>
        <v>2</v>
      </c>
      <c r="J635" s="11" t="str">
        <f>IF(VLOOKUP(D635,'Current OBD'!$B$6:$AK$2185,27,0)="Yes","3"," ")</f>
        <v>3</v>
      </c>
      <c r="K635" s="11" t="str">
        <f>IF(VLOOKUP(D635,'Current OBD'!$B$6:$AK$2185,28,0)="Yes","4"," ")</f>
        <v>4</v>
      </c>
      <c r="L635" s="11" t="str">
        <f>IF(VLOOKUP(D635,'Current OBD'!$B$6:$AK$2185,29,0)="Yes","5"," ")</f>
        <v>5</v>
      </c>
      <c r="M635" s="11" t="str">
        <f>IF(VLOOKUP(D635,'Current OBD'!$B$6:$AK$2185,30,0)="Yes","6"," ")</f>
        <v xml:space="preserve"> </v>
      </c>
      <c r="N635" s="11" t="str">
        <f>IF(VLOOKUP(D635,'Current OBD'!$B$6:$AK$2185,31,0)="Yes","7"," ")</f>
        <v xml:space="preserve"> </v>
      </c>
      <c r="O635" s="11" t="str">
        <f>IF(VLOOKUP(D635,'Current OBD'!$B$6:$AK$2185,32,0)="Yes","8"," ")</f>
        <v xml:space="preserve"> </v>
      </c>
      <c r="P635" s="11" t="str">
        <f>IF(VLOOKUP(D635,'Current OBD'!$B$6:$AK$2185,33,0)="Yes","9"," ")</f>
        <v xml:space="preserve"> </v>
      </c>
      <c r="Q635" s="11" t="str">
        <f>IF(VLOOKUP(D635,'Current OBD'!$B$6:$AK$2185,34,0)="Yes","10"," ")</f>
        <v xml:space="preserve"> </v>
      </c>
      <c r="R635" s="11" t="str">
        <f>IF(VLOOKUP(D635,'Current OBD'!$B$6:$AK$2185,35,0)="Yes","11"," ")</f>
        <v xml:space="preserve"> </v>
      </c>
      <c r="S635" s="11" t="str">
        <f>IF(VLOOKUP(D635,'Current OBD'!$B$6:$AK$2185,36,0)="Yes","12"," ")</f>
        <v xml:space="preserve"> </v>
      </c>
      <c r="T635" s="13">
        <f>VLOOKUP(D635,Pivot!$B$4:$F$2181,2,0)</f>
        <v>234</v>
      </c>
      <c r="U635" s="13">
        <f>VLOOKUP(D635,Pivot!$B$4:$F$2181,3,0)</f>
        <v>0</v>
      </c>
      <c r="V635" s="13">
        <f>VLOOKUP(D635,Pivot!$B$4:$F$2181,4,0)</f>
        <v>271</v>
      </c>
      <c r="W635" s="46">
        <f>IFERROR(VLOOKUP(D635,Pivot!$B$4:$H$2181,5,0),"")</f>
        <v>0.86350000000000005</v>
      </c>
      <c r="X635" s="51">
        <f>IFERROR(VLOOKUP(D635,Pivot!$B$4:$H$2181,6,0),"")</f>
        <v>0</v>
      </c>
      <c r="Y635" s="46">
        <f>IFERROR(VLOOKUP(D635,Pivot!$B$4:$H$2181,7,0),"")</f>
        <v>0.86350000000000005</v>
      </c>
    </row>
    <row r="636" spans="1:25" ht="15" customHeight="1" outlineLevel="2">
      <c r="A636" s="10" t="str">
        <f>VLOOKUP(D636,'Current OBD'!$B$6:$K$2185,4,0)</f>
        <v>King</v>
      </c>
      <c r="B636" s="10" t="str">
        <f>VLOOKUP(D636,'Current OBD'!$B$6:$K$2185,3,0)</f>
        <v>17-001</v>
      </c>
      <c r="C636" s="9" t="str">
        <f>VLOOKUP(D636,'Current OBD'!$B$6:$K$2185,2,0)</f>
        <v>Seattle School District</v>
      </c>
      <c r="D636" s="24">
        <v>660404</v>
      </c>
      <c r="E636" s="9" t="str">
        <f>VLOOKUP(D636,'Current OBD'!$B$6:$K$2185,10,0)</f>
        <v>McClure Middle School</v>
      </c>
      <c r="F636" s="11" t="str">
        <f>IF(VLOOKUP(D636,'Current OBD'!$B$6:$AK$2185,23,0)="Yes","PK"," ")</f>
        <v xml:space="preserve"> </v>
      </c>
      <c r="G636" s="11" t="str">
        <f>IF(VLOOKUP(D636,'Current OBD'!$B$6:$AK$2185,24,0)="Yes","K"," ")</f>
        <v xml:space="preserve"> </v>
      </c>
      <c r="H636" s="11" t="str">
        <f>IF(VLOOKUP(D636,'Current OBD'!$B$6:$AK$2185,25,0)="Yes",1," ")</f>
        <v xml:space="preserve"> </v>
      </c>
      <c r="I636" s="11" t="str">
        <f>IF(VLOOKUP(D636,'Current OBD'!$B$6:$AK$2185,26,0)="Yes","2"," ")</f>
        <v xml:space="preserve"> </v>
      </c>
      <c r="J636" s="11" t="str">
        <f>IF(VLOOKUP(D636,'Current OBD'!$B$6:$AK$2185,27,0)="Yes","3"," ")</f>
        <v xml:space="preserve"> </v>
      </c>
      <c r="K636" s="11" t="str">
        <f>IF(VLOOKUP(D636,'Current OBD'!$B$6:$AK$2185,28,0)="Yes","4"," ")</f>
        <v xml:space="preserve"> </v>
      </c>
      <c r="L636" s="11" t="str">
        <f>IF(VLOOKUP(D636,'Current OBD'!$B$6:$AK$2185,29,0)="Yes","5"," ")</f>
        <v xml:space="preserve"> </v>
      </c>
      <c r="M636" s="11" t="str">
        <f>IF(VLOOKUP(D636,'Current OBD'!$B$6:$AK$2185,30,0)="Yes","6"," ")</f>
        <v>6</v>
      </c>
      <c r="N636" s="11" t="str">
        <f>IF(VLOOKUP(D636,'Current OBD'!$B$6:$AK$2185,31,0)="Yes","7"," ")</f>
        <v>7</v>
      </c>
      <c r="O636" s="11" t="str">
        <f>IF(VLOOKUP(D636,'Current OBD'!$B$6:$AK$2185,32,0)="Yes","8"," ")</f>
        <v>8</v>
      </c>
      <c r="P636" s="11" t="str">
        <f>IF(VLOOKUP(D636,'Current OBD'!$B$6:$AK$2185,33,0)="Yes","9"," ")</f>
        <v xml:space="preserve"> </v>
      </c>
      <c r="Q636" s="11" t="str">
        <f>IF(VLOOKUP(D636,'Current OBD'!$B$6:$AK$2185,34,0)="Yes","10"," ")</f>
        <v xml:space="preserve"> </v>
      </c>
      <c r="R636" s="11" t="str">
        <f>IF(VLOOKUP(D636,'Current OBD'!$B$6:$AK$2185,35,0)="Yes","11"," ")</f>
        <v xml:space="preserve"> </v>
      </c>
      <c r="S636" s="11" t="str">
        <f>IF(VLOOKUP(D636,'Current OBD'!$B$6:$AK$2185,36,0)="Yes","12"," ")</f>
        <v xml:space="preserve"> </v>
      </c>
      <c r="T636" s="13">
        <f>VLOOKUP(D636,Pivot!$B$4:$F$2181,2,0)</f>
        <v>40</v>
      </c>
      <c r="U636" s="13">
        <f>VLOOKUP(D636,Pivot!$B$4:$F$2181,3,0)</f>
        <v>5</v>
      </c>
      <c r="V636" s="13">
        <f>VLOOKUP(D636,Pivot!$B$4:$F$2181,4,0)</f>
        <v>432</v>
      </c>
      <c r="W636" s="46">
        <f>IFERROR(VLOOKUP(D636,Pivot!$B$4:$H$2181,5,0),"")</f>
        <v>9.2600000000000002E-2</v>
      </c>
      <c r="X636" s="51">
        <f>IFERROR(VLOOKUP(D636,Pivot!$B$4:$H$2181,6,0),"")</f>
        <v>1.1599999999999999E-2</v>
      </c>
      <c r="Y636" s="46">
        <f>IFERROR(VLOOKUP(D636,Pivot!$B$4:$H$2181,7,0),"")</f>
        <v>0.1042</v>
      </c>
    </row>
    <row r="637" spans="1:25" ht="15" customHeight="1" outlineLevel="2">
      <c r="A637" s="10" t="str">
        <f>VLOOKUP(D637,'Current OBD'!$B$6:$K$2185,4,0)</f>
        <v>King</v>
      </c>
      <c r="B637" s="10" t="str">
        <f>VLOOKUP(D637,'Current OBD'!$B$6:$K$2185,3,0)</f>
        <v>17-001</v>
      </c>
      <c r="C637" s="9" t="str">
        <f>VLOOKUP(D637,'Current OBD'!$B$6:$K$2185,2,0)</f>
        <v>Seattle School District</v>
      </c>
      <c r="D637" s="24">
        <v>664736</v>
      </c>
      <c r="E637" s="9" t="str">
        <f>VLOOKUP(D637,'Current OBD'!$B$6:$K$2185,10,0)</f>
        <v>McDonald Elementary</v>
      </c>
      <c r="F637" s="11" t="str">
        <f>IF(VLOOKUP(D637,'Current OBD'!$B$6:$AK$2185,23,0)="Yes","PK"," ")</f>
        <v xml:space="preserve"> </v>
      </c>
      <c r="G637" s="11" t="str">
        <f>IF(VLOOKUP(D637,'Current OBD'!$B$6:$AK$2185,24,0)="Yes","K"," ")</f>
        <v>K</v>
      </c>
      <c r="H637" s="11">
        <f>IF(VLOOKUP(D637,'Current OBD'!$B$6:$AK$2185,25,0)="Yes",1," ")</f>
        <v>1</v>
      </c>
      <c r="I637" s="11" t="str">
        <f>IF(VLOOKUP(D637,'Current OBD'!$B$6:$AK$2185,26,0)="Yes","2"," ")</f>
        <v>2</v>
      </c>
      <c r="J637" s="11" t="str">
        <f>IF(VLOOKUP(D637,'Current OBD'!$B$6:$AK$2185,27,0)="Yes","3"," ")</f>
        <v>3</v>
      </c>
      <c r="K637" s="11" t="str">
        <f>IF(VLOOKUP(D637,'Current OBD'!$B$6:$AK$2185,28,0)="Yes","4"," ")</f>
        <v>4</v>
      </c>
      <c r="L637" s="11" t="str">
        <f>IF(VLOOKUP(D637,'Current OBD'!$B$6:$AK$2185,29,0)="Yes","5"," ")</f>
        <v>5</v>
      </c>
      <c r="M637" s="11" t="str">
        <f>IF(VLOOKUP(D637,'Current OBD'!$B$6:$AK$2185,30,0)="Yes","6"," ")</f>
        <v xml:space="preserve"> </v>
      </c>
      <c r="N637" s="11" t="str">
        <f>IF(VLOOKUP(D637,'Current OBD'!$B$6:$AK$2185,31,0)="Yes","7"," ")</f>
        <v xml:space="preserve"> </v>
      </c>
      <c r="O637" s="11" t="str">
        <f>IF(VLOOKUP(D637,'Current OBD'!$B$6:$AK$2185,32,0)="Yes","8"," ")</f>
        <v xml:space="preserve"> </v>
      </c>
      <c r="P637" s="11" t="str">
        <f>IF(VLOOKUP(D637,'Current OBD'!$B$6:$AK$2185,33,0)="Yes","9"," ")</f>
        <v xml:space="preserve"> </v>
      </c>
      <c r="Q637" s="11" t="str">
        <f>IF(VLOOKUP(D637,'Current OBD'!$B$6:$AK$2185,34,0)="Yes","10"," ")</f>
        <v xml:space="preserve"> </v>
      </c>
      <c r="R637" s="11" t="str">
        <f>IF(VLOOKUP(D637,'Current OBD'!$B$6:$AK$2185,35,0)="Yes","11"," ")</f>
        <v xml:space="preserve"> </v>
      </c>
      <c r="S637" s="11" t="str">
        <f>IF(VLOOKUP(D637,'Current OBD'!$B$6:$AK$2185,36,0)="Yes","12"," ")</f>
        <v xml:space="preserve"> </v>
      </c>
      <c r="T637" s="13">
        <f>VLOOKUP(D637,Pivot!$B$4:$F$2181,2,0)</f>
        <v>4</v>
      </c>
      <c r="U637" s="13">
        <f>VLOOKUP(D637,Pivot!$B$4:$F$2181,3,0)</f>
        <v>5</v>
      </c>
      <c r="V637" s="13">
        <f>VLOOKUP(D637,Pivot!$B$4:$F$2181,4,0)</f>
        <v>459</v>
      </c>
      <c r="W637" s="46">
        <f>IFERROR(VLOOKUP(D637,Pivot!$B$4:$H$2181,5,0),"")</f>
        <v>8.6999999999999994E-3</v>
      </c>
      <c r="X637" s="51">
        <f>IFERROR(VLOOKUP(D637,Pivot!$B$4:$H$2181,6,0),"")</f>
        <v>1.09E-2</v>
      </c>
      <c r="Y637" s="46">
        <f>IFERROR(VLOOKUP(D637,Pivot!$B$4:$H$2181,7,0),"")</f>
        <v>1.9599999999999999E-2</v>
      </c>
    </row>
    <row r="638" spans="1:25" ht="15" customHeight="1" outlineLevel="2">
      <c r="A638" s="10" t="str">
        <f>VLOOKUP(D638,'Current OBD'!$B$6:$K$2185,4,0)</f>
        <v>King</v>
      </c>
      <c r="B638" s="10" t="str">
        <f>VLOOKUP(D638,'Current OBD'!$B$6:$K$2185,3,0)</f>
        <v>17-001</v>
      </c>
      <c r="C638" s="9" t="str">
        <f>VLOOKUP(D638,'Current OBD'!$B$6:$K$2185,2,0)</f>
        <v>Seattle School District</v>
      </c>
      <c r="D638" s="24">
        <v>660405</v>
      </c>
      <c r="E638" s="9" t="str">
        <f>VLOOKUP(D638,'Current OBD'!$B$6:$K$2185,10,0)</f>
        <v>McGilvra Elementary</v>
      </c>
      <c r="F638" s="11" t="str">
        <f>IF(VLOOKUP(D638,'Current OBD'!$B$6:$AK$2185,23,0)="Yes","PK"," ")</f>
        <v xml:space="preserve"> </v>
      </c>
      <c r="G638" s="11" t="str">
        <f>IF(VLOOKUP(D638,'Current OBD'!$B$6:$AK$2185,24,0)="Yes","K"," ")</f>
        <v>K</v>
      </c>
      <c r="H638" s="11">
        <f>IF(VLOOKUP(D638,'Current OBD'!$B$6:$AK$2185,25,0)="Yes",1," ")</f>
        <v>1</v>
      </c>
      <c r="I638" s="11" t="str">
        <f>IF(VLOOKUP(D638,'Current OBD'!$B$6:$AK$2185,26,0)="Yes","2"," ")</f>
        <v>2</v>
      </c>
      <c r="J638" s="11" t="str">
        <f>IF(VLOOKUP(D638,'Current OBD'!$B$6:$AK$2185,27,0)="Yes","3"," ")</f>
        <v>3</v>
      </c>
      <c r="K638" s="11" t="str">
        <f>IF(VLOOKUP(D638,'Current OBD'!$B$6:$AK$2185,28,0)="Yes","4"," ")</f>
        <v>4</v>
      </c>
      <c r="L638" s="11" t="str">
        <f>IF(VLOOKUP(D638,'Current OBD'!$B$6:$AK$2185,29,0)="Yes","5"," ")</f>
        <v>5</v>
      </c>
      <c r="M638" s="11" t="str">
        <f>IF(VLOOKUP(D638,'Current OBD'!$B$6:$AK$2185,30,0)="Yes","6"," ")</f>
        <v xml:space="preserve"> </v>
      </c>
      <c r="N638" s="11" t="str">
        <f>IF(VLOOKUP(D638,'Current OBD'!$B$6:$AK$2185,31,0)="Yes","7"," ")</f>
        <v xml:space="preserve"> </v>
      </c>
      <c r="O638" s="11" t="str">
        <f>IF(VLOOKUP(D638,'Current OBD'!$B$6:$AK$2185,32,0)="Yes","8"," ")</f>
        <v xml:space="preserve"> </v>
      </c>
      <c r="P638" s="11" t="str">
        <f>IF(VLOOKUP(D638,'Current OBD'!$B$6:$AK$2185,33,0)="Yes","9"," ")</f>
        <v xml:space="preserve"> </v>
      </c>
      <c r="Q638" s="11" t="str">
        <f>IF(VLOOKUP(D638,'Current OBD'!$B$6:$AK$2185,34,0)="Yes","10"," ")</f>
        <v xml:space="preserve"> </v>
      </c>
      <c r="R638" s="11" t="str">
        <f>IF(VLOOKUP(D638,'Current OBD'!$B$6:$AK$2185,35,0)="Yes","11"," ")</f>
        <v xml:space="preserve"> </v>
      </c>
      <c r="S638" s="11" t="str">
        <f>IF(VLOOKUP(D638,'Current OBD'!$B$6:$AK$2185,36,0)="Yes","12"," ")</f>
        <v xml:space="preserve"> </v>
      </c>
      <c r="T638" s="13">
        <f>VLOOKUP(D638,Pivot!$B$4:$F$2181,2,0)</f>
        <v>17</v>
      </c>
      <c r="U638" s="13">
        <f>VLOOKUP(D638,Pivot!$B$4:$F$2181,3,0)</f>
        <v>1</v>
      </c>
      <c r="V638" s="13">
        <f>VLOOKUP(D638,Pivot!$B$4:$F$2181,4,0)</f>
        <v>226</v>
      </c>
      <c r="W638" s="46">
        <f>IFERROR(VLOOKUP(D638,Pivot!$B$4:$H$2181,5,0),"")</f>
        <v>7.5200000000000003E-2</v>
      </c>
      <c r="X638" s="51">
        <f>IFERROR(VLOOKUP(D638,Pivot!$B$4:$H$2181,6,0),"")</f>
        <v>4.4000000000000003E-3</v>
      </c>
      <c r="Y638" s="46">
        <f>IFERROR(VLOOKUP(D638,Pivot!$B$4:$H$2181,7,0),"")</f>
        <v>7.9600000000000004E-2</v>
      </c>
    </row>
    <row r="639" spans="1:25" ht="15" customHeight="1" outlineLevel="2">
      <c r="A639" s="10" t="str">
        <f>VLOOKUP(D639,'Current OBD'!$B$6:$K$2185,4,0)</f>
        <v>King</v>
      </c>
      <c r="B639" s="10" t="str">
        <f>VLOOKUP(D639,'Current OBD'!$B$6:$K$2185,3,0)</f>
        <v>17-001</v>
      </c>
      <c r="C639" s="9" t="str">
        <f>VLOOKUP(D639,'Current OBD'!$B$6:$K$2185,2,0)</f>
        <v>Seattle School District</v>
      </c>
      <c r="D639" s="24">
        <v>684885</v>
      </c>
      <c r="E639" s="9" t="str">
        <f>VLOOKUP(D639,'Current OBD'!$B$6:$K$2185,10,0)</f>
        <v>Meany Middle School</v>
      </c>
      <c r="F639" s="11" t="str">
        <f>IF(VLOOKUP(D639,'Current OBD'!$B$6:$AK$2185,23,0)="Yes","PK"," ")</f>
        <v xml:space="preserve"> </v>
      </c>
      <c r="G639" s="11" t="str">
        <f>IF(VLOOKUP(D639,'Current OBD'!$B$6:$AK$2185,24,0)="Yes","K"," ")</f>
        <v xml:space="preserve"> </v>
      </c>
      <c r="H639" s="11" t="str">
        <f>IF(VLOOKUP(D639,'Current OBD'!$B$6:$AK$2185,25,0)="Yes",1," ")</f>
        <v xml:space="preserve"> </v>
      </c>
      <c r="I639" s="11" t="str">
        <f>IF(VLOOKUP(D639,'Current OBD'!$B$6:$AK$2185,26,0)="Yes","2"," ")</f>
        <v xml:space="preserve"> </v>
      </c>
      <c r="J639" s="11" t="str">
        <f>IF(VLOOKUP(D639,'Current OBD'!$B$6:$AK$2185,27,0)="Yes","3"," ")</f>
        <v xml:space="preserve"> </v>
      </c>
      <c r="K639" s="11" t="str">
        <f>IF(VLOOKUP(D639,'Current OBD'!$B$6:$AK$2185,28,0)="Yes","4"," ")</f>
        <v xml:space="preserve"> </v>
      </c>
      <c r="L639" s="11" t="str">
        <f>IF(VLOOKUP(D639,'Current OBD'!$B$6:$AK$2185,29,0)="Yes","5"," ")</f>
        <v xml:space="preserve"> </v>
      </c>
      <c r="M639" s="11" t="str">
        <f>IF(VLOOKUP(D639,'Current OBD'!$B$6:$AK$2185,30,0)="Yes","6"," ")</f>
        <v>6</v>
      </c>
      <c r="N639" s="11" t="str">
        <f>IF(VLOOKUP(D639,'Current OBD'!$B$6:$AK$2185,31,0)="Yes","7"," ")</f>
        <v>7</v>
      </c>
      <c r="O639" s="11" t="str">
        <f>IF(VLOOKUP(D639,'Current OBD'!$B$6:$AK$2185,32,0)="Yes","8"," ")</f>
        <v>8</v>
      </c>
      <c r="P639" s="11" t="str">
        <f>IF(VLOOKUP(D639,'Current OBD'!$B$6:$AK$2185,33,0)="Yes","9"," ")</f>
        <v xml:space="preserve"> </v>
      </c>
      <c r="Q639" s="11" t="str">
        <f>IF(VLOOKUP(D639,'Current OBD'!$B$6:$AK$2185,34,0)="Yes","10"," ")</f>
        <v xml:space="preserve"> </v>
      </c>
      <c r="R639" s="11" t="str">
        <f>IF(VLOOKUP(D639,'Current OBD'!$B$6:$AK$2185,35,0)="Yes","11"," ")</f>
        <v xml:space="preserve"> </v>
      </c>
      <c r="S639" s="11" t="str">
        <f>IF(VLOOKUP(D639,'Current OBD'!$B$6:$AK$2185,36,0)="Yes","12"," ")</f>
        <v xml:space="preserve"> </v>
      </c>
      <c r="T639" s="13">
        <f>VLOOKUP(D639,Pivot!$B$4:$F$2181,2,0)</f>
        <v>316</v>
      </c>
      <c r="U639" s="13">
        <f>VLOOKUP(D639,Pivot!$B$4:$F$2181,3,0)</f>
        <v>0</v>
      </c>
      <c r="V639" s="13">
        <f>VLOOKUP(D639,Pivot!$B$4:$F$2181,4,0)</f>
        <v>509</v>
      </c>
      <c r="W639" s="46">
        <f>IFERROR(VLOOKUP(D639,Pivot!$B$4:$H$2181,5,0),"")</f>
        <v>0.62080000000000002</v>
      </c>
      <c r="X639" s="51">
        <f>IFERROR(VLOOKUP(D639,Pivot!$B$4:$H$2181,6,0),"")</f>
        <v>0</v>
      </c>
      <c r="Y639" s="46">
        <f>IFERROR(VLOOKUP(D639,Pivot!$B$4:$H$2181,7,0),"")</f>
        <v>0.62080000000000002</v>
      </c>
    </row>
    <row r="640" spans="1:25" ht="15" customHeight="1" outlineLevel="2">
      <c r="A640" s="10" t="str">
        <f>VLOOKUP(D640,'Current OBD'!$B$6:$K$2185,4,0)</f>
        <v>King</v>
      </c>
      <c r="B640" s="10" t="str">
        <f>VLOOKUP(D640,'Current OBD'!$B$6:$K$2185,3,0)</f>
        <v>17-001</v>
      </c>
      <c r="C640" s="9" t="str">
        <f>VLOOKUP(D640,'Current OBD'!$B$6:$K$2185,2,0)</f>
        <v>Seattle School District</v>
      </c>
      <c r="D640" s="24">
        <v>660407</v>
      </c>
      <c r="E640" s="9" t="str">
        <f>VLOOKUP(D640,'Current OBD'!$B$6:$K$2185,10,0)</f>
        <v>Mercer International Middle School</v>
      </c>
      <c r="F640" s="11" t="str">
        <f>IF(VLOOKUP(D640,'Current OBD'!$B$6:$AK$2185,23,0)="Yes","PK"," ")</f>
        <v xml:space="preserve"> </v>
      </c>
      <c r="G640" s="11" t="str">
        <f>IF(VLOOKUP(D640,'Current OBD'!$B$6:$AK$2185,24,0)="Yes","K"," ")</f>
        <v xml:space="preserve"> </v>
      </c>
      <c r="H640" s="11" t="str">
        <f>IF(VLOOKUP(D640,'Current OBD'!$B$6:$AK$2185,25,0)="Yes",1," ")</f>
        <v xml:space="preserve"> </v>
      </c>
      <c r="I640" s="11" t="str">
        <f>IF(VLOOKUP(D640,'Current OBD'!$B$6:$AK$2185,26,0)="Yes","2"," ")</f>
        <v xml:space="preserve"> </v>
      </c>
      <c r="J640" s="11" t="str">
        <f>IF(VLOOKUP(D640,'Current OBD'!$B$6:$AK$2185,27,0)="Yes","3"," ")</f>
        <v xml:space="preserve"> </v>
      </c>
      <c r="K640" s="11" t="str">
        <f>IF(VLOOKUP(D640,'Current OBD'!$B$6:$AK$2185,28,0)="Yes","4"," ")</f>
        <v xml:space="preserve"> </v>
      </c>
      <c r="L640" s="11" t="str">
        <f>IF(VLOOKUP(D640,'Current OBD'!$B$6:$AK$2185,29,0)="Yes","5"," ")</f>
        <v xml:space="preserve"> </v>
      </c>
      <c r="M640" s="11" t="str">
        <f>IF(VLOOKUP(D640,'Current OBD'!$B$6:$AK$2185,30,0)="Yes","6"," ")</f>
        <v>6</v>
      </c>
      <c r="N640" s="11" t="str">
        <f>IF(VLOOKUP(D640,'Current OBD'!$B$6:$AK$2185,31,0)="Yes","7"," ")</f>
        <v>7</v>
      </c>
      <c r="O640" s="11" t="str">
        <f>IF(VLOOKUP(D640,'Current OBD'!$B$6:$AK$2185,32,0)="Yes","8"," ")</f>
        <v>8</v>
      </c>
      <c r="P640" s="11" t="str">
        <f>IF(VLOOKUP(D640,'Current OBD'!$B$6:$AK$2185,33,0)="Yes","9"," ")</f>
        <v xml:space="preserve"> </v>
      </c>
      <c r="Q640" s="11" t="str">
        <f>IF(VLOOKUP(D640,'Current OBD'!$B$6:$AK$2185,34,0)="Yes","10"," ")</f>
        <v xml:space="preserve"> </v>
      </c>
      <c r="R640" s="11" t="str">
        <f>IF(VLOOKUP(D640,'Current OBD'!$B$6:$AK$2185,35,0)="Yes","11"," ")</f>
        <v xml:space="preserve"> </v>
      </c>
      <c r="S640" s="11" t="str">
        <f>IF(VLOOKUP(D640,'Current OBD'!$B$6:$AK$2185,36,0)="Yes","12"," ")</f>
        <v xml:space="preserve"> </v>
      </c>
      <c r="T640" s="13">
        <f>VLOOKUP(D640,Pivot!$B$4:$F$2181,2,0)</f>
        <v>477</v>
      </c>
      <c r="U640" s="13">
        <f>VLOOKUP(D640,Pivot!$B$4:$F$2181,3,0)</f>
        <v>0</v>
      </c>
      <c r="V640" s="13">
        <f>VLOOKUP(D640,Pivot!$B$4:$F$2181,4,0)</f>
        <v>866</v>
      </c>
      <c r="W640" s="46">
        <f>IFERROR(VLOOKUP(D640,Pivot!$B$4:$H$2181,5,0),"")</f>
        <v>0.55079999999999996</v>
      </c>
      <c r="X640" s="51">
        <f>IFERROR(VLOOKUP(D640,Pivot!$B$4:$H$2181,6,0),"")</f>
        <v>0</v>
      </c>
      <c r="Y640" s="46">
        <f>IFERROR(VLOOKUP(D640,Pivot!$B$4:$H$2181,7,0),"")</f>
        <v>0.55079999999999996</v>
      </c>
    </row>
    <row r="641" spans="1:25" ht="15" customHeight="1" outlineLevel="2">
      <c r="A641" s="10" t="str">
        <f>VLOOKUP(D641,'Current OBD'!$B$6:$K$2185,4,0)</f>
        <v>King</v>
      </c>
      <c r="B641" s="10" t="str">
        <f>VLOOKUP(D641,'Current OBD'!$B$6:$K$2185,3,0)</f>
        <v>17-001</v>
      </c>
      <c r="C641" s="9" t="str">
        <f>VLOOKUP(D641,'Current OBD'!$B$6:$K$2185,2,0)</f>
        <v>Seattle School District</v>
      </c>
      <c r="D641" s="24">
        <v>665456</v>
      </c>
      <c r="E641" s="9" t="str">
        <f>VLOOKUP(D641,'Current OBD'!$B$6:$K$2185,10,0)</f>
        <v>Middle College &amp; Seattle University</v>
      </c>
      <c r="F641" s="11" t="str">
        <f>IF(VLOOKUP(D641,'Current OBD'!$B$6:$AK$2185,23,0)="Yes","PK"," ")</f>
        <v xml:space="preserve"> </v>
      </c>
      <c r="G641" s="11" t="str">
        <f>IF(VLOOKUP(D641,'Current OBD'!$B$6:$AK$2185,24,0)="Yes","K"," ")</f>
        <v xml:space="preserve"> </v>
      </c>
      <c r="H641" s="11" t="str">
        <f>IF(VLOOKUP(D641,'Current OBD'!$B$6:$AK$2185,25,0)="Yes",1," ")</f>
        <v xml:space="preserve"> </v>
      </c>
      <c r="I641" s="11" t="str">
        <f>IF(VLOOKUP(D641,'Current OBD'!$B$6:$AK$2185,26,0)="Yes","2"," ")</f>
        <v xml:space="preserve"> </v>
      </c>
      <c r="J641" s="11" t="str">
        <f>IF(VLOOKUP(D641,'Current OBD'!$B$6:$AK$2185,27,0)="Yes","3"," ")</f>
        <v xml:space="preserve"> </v>
      </c>
      <c r="K641" s="11" t="str">
        <f>IF(VLOOKUP(D641,'Current OBD'!$B$6:$AK$2185,28,0)="Yes","4"," ")</f>
        <v xml:space="preserve"> </v>
      </c>
      <c r="L641" s="11" t="str">
        <f>IF(VLOOKUP(D641,'Current OBD'!$B$6:$AK$2185,29,0)="Yes","5"," ")</f>
        <v xml:space="preserve"> </v>
      </c>
      <c r="M641" s="11" t="str">
        <f>IF(VLOOKUP(D641,'Current OBD'!$B$6:$AK$2185,30,0)="Yes","6"," ")</f>
        <v xml:space="preserve"> </v>
      </c>
      <c r="N641" s="11" t="str">
        <f>IF(VLOOKUP(D641,'Current OBD'!$B$6:$AK$2185,31,0)="Yes","7"," ")</f>
        <v xml:space="preserve"> </v>
      </c>
      <c r="O641" s="11" t="str">
        <f>IF(VLOOKUP(D641,'Current OBD'!$B$6:$AK$2185,32,0)="Yes","8"," ")</f>
        <v xml:space="preserve"> </v>
      </c>
      <c r="P641" s="11" t="str">
        <f>IF(VLOOKUP(D641,'Current OBD'!$B$6:$AK$2185,33,0)="Yes","9"," ")</f>
        <v>9</v>
      </c>
      <c r="Q641" s="11" t="str">
        <f>IF(VLOOKUP(D641,'Current OBD'!$B$6:$AK$2185,34,0)="Yes","10"," ")</f>
        <v>10</v>
      </c>
      <c r="R641" s="11" t="str">
        <f>IF(VLOOKUP(D641,'Current OBD'!$B$6:$AK$2185,35,0)="Yes","11"," ")</f>
        <v>11</v>
      </c>
      <c r="S641" s="11" t="str">
        <f>IF(VLOOKUP(D641,'Current OBD'!$B$6:$AK$2185,36,0)="Yes","12"," ")</f>
        <v>12</v>
      </c>
      <c r="T641" s="13">
        <f>VLOOKUP(D641,Pivot!$B$4:$F$2181,2,0)</f>
        <v>38</v>
      </c>
      <c r="U641" s="13">
        <f>VLOOKUP(D641,Pivot!$B$4:$F$2181,3,0)</f>
        <v>0</v>
      </c>
      <c r="V641" s="13">
        <f>VLOOKUP(D641,Pivot!$B$4:$F$2181,4,0)</f>
        <v>58</v>
      </c>
      <c r="W641" s="46">
        <f>IFERROR(VLOOKUP(D641,Pivot!$B$4:$H$2181,5,0),"")</f>
        <v>0.6552</v>
      </c>
      <c r="X641" s="51">
        <f>IFERROR(VLOOKUP(D641,Pivot!$B$4:$H$2181,6,0),"")</f>
        <v>0</v>
      </c>
      <c r="Y641" s="46">
        <f>IFERROR(VLOOKUP(D641,Pivot!$B$4:$H$2181,7,0),"")</f>
        <v>0.6552</v>
      </c>
    </row>
    <row r="642" spans="1:25" ht="15" customHeight="1" outlineLevel="2">
      <c r="A642" s="10" t="str">
        <f>VLOOKUP(D642,'Current OBD'!$B$6:$K$2185,4,0)</f>
        <v>King</v>
      </c>
      <c r="B642" s="10" t="str">
        <f>VLOOKUP(D642,'Current OBD'!$B$6:$K$2185,3,0)</f>
        <v>17-001</v>
      </c>
      <c r="C642" s="9" t="str">
        <f>VLOOKUP(D642,'Current OBD'!$B$6:$K$2185,2,0)</f>
        <v>Seattle School District</v>
      </c>
      <c r="D642" s="24">
        <v>665455</v>
      </c>
      <c r="E642" s="9" t="str">
        <f>VLOOKUP(D642,'Current OBD'!$B$6:$K$2185,10,0)</f>
        <v>Middle College @ UW</v>
      </c>
      <c r="F642" s="11" t="str">
        <f>IF(VLOOKUP(D642,'Current OBD'!$B$6:$AK$2185,23,0)="Yes","PK"," ")</f>
        <v xml:space="preserve"> </v>
      </c>
      <c r="G642" s="11" t="str">
        <f>IF(VLOOKUP(D642,'Current OBD'!$B$6:$AK$2185,24,0)="Yes","K"," ")</f>
        <v xml:space="preserve"> </v>
      </c>
      <c r="H642" s="11" t="str">
        <f>IF(VLOOKUP(D642,'Current OBD'!$B$6:$AK$2185,25,0)="Yes",1," ")</f>
        <v xml:space="preserve"> </v>
      </c>
      <c r="I642" s="11" t="str">
        <f>IF(VLOOKUP(D642,'Current OBD'!$B$6:$AK$2185,26,0)="Yes","2"," ")</f>
        <v xml:space="preserve"> </v>
      </c>
      <c r="J642" s="11" t="str">
        <f>IF(VLOOKUP(D642,'Current OBD'!$B$6:$AK$2185,27,0)="Yes","3"," ")</f>
        <v xml:space="preserve"> </v>
      </c>
      <c r="K642" s="11" t="str">
        <f>IF(VLOOKUP(D642,'Current OBD'!$B$6:$AK$2185,28,0)="Yes","4"," ")</f>
        <v xml:space="preserve"> </v>
      </c>
      <c r="L642" s="11" t="str">
        <f>IF(VLOOKUP(D642,'Current OBD'!$B$6:$AK$2185,29,0)="Yes","5"," ")</f>
        <v xml:space="preserve"> </v>
      </c>
      <c r="M642" s="11" t="str">
        <f>IF(VLOOKUP(D642,'Current OBD'!$B$6:$AK$2185,30,0)="Yes","6"," ")</f>
        <v xml:space="preserve"> </v>
      </c>
      <c r="N642" s="11" t="str">
        <f>IF(VLOOKUP(D642,'Current OBD'!$B$6:$AK$2185,31,0)="Yes","7"," ")</f>
        <v xml:space="preserve"> </v>
      </c>
      <c r="O642" s="11" t="str">
        <f>IF(VLOOKUP(D642,'Current OBD'!$B$6:$AK$2185,32,0)="Yes","8"," ")</f>
        <v xml:space="preserve"> </v>
      </c>
      <c r="P642" s="11" t="str">
        <f>IF(VLOOKUP(D642,'Current OBD'!$B$6:$AK$2185,33,0)="Yes","9"," ")</f>
        <v>9</v>
      </c>
      <c r="Q642" s="11" t="str">
        <f>IF(VLOOKUP(D642,'Current OBD'!$B$6:$AK$2185,34,0)="Yes","10"," ")</f>
        <v>10</v>
      </c>
      <c r="R642" s="11" t="str">
        <f>IF(VLOOKUP(D642,'Current OBD'!$B$6:$AK$2185,35,0)="Yes","11"," ")</f>
        <v>11</v>
      </c>
      <c r="S642" s="11" t="str">
        <f>IF(VLOOKUP(D642,'Current OBD'!$B$6:$AK$2185,36,0)="Yes","12"," ")</f>
        <v>12</v>
      </c>
      <c r="T642" s="13">
        <f>VLOOKUP(D642,Pivot!$B$4:$F$2181,2,0)</f>
        <v>9</v>
      </c>
      <c r="U642" s="13">
        <f>VLOOKUP(D642,Pivot!$B$4:$F$2181,3,0)</f>
        <v>0</v>
      </c>
      <c r="V642" s="13">
        <f>VLOOKUP(D642,Pivot!$B$4:$F$2181,4,0)</f>
        <v>39</v>
      </c>
      <c r="W642" s="46">
        <f>IFERROR(VLOOKUP(D642,Pivot!$B$4:$H$2181,5,0),"")</f>
        <v>0.23080000000000001</v>
      </c>
      <c r="X642" s="51">
        <f>IFERROR(VLOOKUP(D642,Pivot!$B$4:$H$2181,6,0),"")</f>
        <v>0</v>
      </c>
      <c r="Y642" s="46">
        <f>IFERROR(VLOOKUP(D642,Pivot!$B$4:$H$2181,7,0),"")</f>
        <v>0.23080000000000001</v>
      </c>
    </row>
    <row r="643" spans="1:25" ht="15" customHeight="1" outlineLevel="2">
      <c r="A643" s="10" t="str">
        <f>VLOOKUP(D643,'Current OBD'!$B$6:$K$2185,4,0)</f>
        <v>King</v>
      </c>
      <c r="B643" s="10" t="str">
        <f>VLOOKUP(D643,'Current OBD'!$B$6:$K$2185,3,0)</f>
        <v>17-001</v>
      </c>
      <c r="C643" s="9" t="str">
        <f>VLOOKUP(D643,'Current OBD'!$B$6:$K$2185,2,0)</f>
        <v>Seattle School District</v>
      </c>
      <c r="D643" s="24">
        <v>660409</v>
      </c>
      <c r="E643" s="9" t="str">
        <f>VLOOKUP(D643,'Current OBD'!$B$6:$K$2185,10,0)</f>
        <v>Montlake Elementary</v>
      </c>
      <c r="F643" s="11" t="str">
        <f>IF(VLOOKUP(D643,'Current OBD'!$B$6:$AK$2185,23,0)="Yes","PK"," ")</f>
        <v xml:space="preserve"> </v>
      </c>
      <c r="G643" s="11" t="str">
        <f>IF(VLOOKUP(D643,'Current OBD'!$B$6:$AK$2185,24,0)="Yes","K"," ")</f>
        <v>K</v>
      </c>
      <c r="H643" s="11">
        <f>IF(VLOOKUP(D643,'Current OBD'!$B$6:$AK$2185,25,0)="Yes",1," ")</f>
        <v>1</v>
      </c>
      <c r="I643" s="11" t="str">
        <f>IF(VLOOKUP(D643,'Current OBD'!$B$6:$AK$2185,26,0)="Yes","2"," ")</f>
        <v>2</v>
      </c>
      <c r="J643" s="11" t="str">
        <f>IF(VLOOKUP(D643,'Current OBD'!$B$6:$AK$2185,27,0)="Yes","3"," ")</f>
        <v>3</v>
      </c>
      <c r="K643" s="11" t="str">
        <f>IF(VLOOKUP(D643,'Current OBD'!$B$6:$AK$2185,28,0)="Yes","4"," ")</f>
        <v>4</v>
      </c>
      <c r="L643" s="11" t="str">
        <f>IF(VLOOKUP(D643,'Current OBD'!$B$6:$AK$2185,29,0)="Yes","5"," ")</f>
        <v>5</v>
      </c>
      <c r="M643" s="11" t="str">
        <f>IF(VLOOKUP(D643,'Current OBD'!$B$6:$AK$2185,30,0)="Yes","6"," ")</f>
        <v xml:space="preserve"> </v>
      </c>
      <c r="N643" s="11" t="str">
        <f>IF(VLOOKUP(D643,'Current OBD'!$B$6:$AK$2185,31,0)="Yes","7"," ")</f>
        <v xml:space="preserve"> </v>
      </c>
      <c r="O643" s="11" t="str">
        <f>IF(VLOOKUP(D643,'Current OBD'!$B$6:$AK$2185,32,0)="Yes","8"," ")</f>
        <v xml:space="preserve"> </v>
      </c>
      <c r="P643" s="11" t="str">
        <f>IF(VLOOKUP(D643,'Current OBD'!$B$6:$AK$2185,33,0)="Yes","9"," ")</f>
        <v xml:space="preserve"> </v>
      </c>
      <c r="Q643" s="11" t="str">
        <f>IF(VLOOKUP(D643,'Current OBD'!$B$6:$AK$2185,34,0)="Yes","10"," ")</f>
        <v xml:space="preserve"> </v>
      </c>
      <c r="R643" s="11" t="str">
        <f>IF(VLOOKUP(D643,'Current OBD'!$B$6:$AK$2185,35,0)="Yes","11"," ")</f>
        <v xml:space="preserve"> </v>
      </c>
      <c r="S643" s="11" t="str">
        <f>IF(VLOOKUP(D643,'Current OBD'!$B$6:$AK$2185,36,0)="Yes","12"," ")</f>
        <v xml:space="preserve"> </v>
      </c>
      <c r="T643" s="13">
        <f>VLOOKUP(D643,Pivot!$B$4:$F$2181,2,0)</f>
        <v>12</v>
      </c>
      <c r="U643" s="13">
        <f>VLOOKUP(D643,Pivot!$B$4:$F$2181,3,0)</f>
        <v>1</v>
      </c>
      <c r="V643" s="13">
        <f>VLOOKUP(D643,Pivot!$B$4:$F$2181,4,0)</f>
        <v>186</v>
      </c>
      <c r="W643" s="46">
        <f>IFERROR(VLOOKUP(D643,Pivot!$B$4:$H$2181,5,0),"")</f>
        <v>6.4500000000000002E-2</v>
      </c>
      <c r="X643" s="51">
        <f>IFERROR(VLOOKUP(D643,Pivot!$B$4:$H$2181,6,0),"")</f>
        <v>5.4000000000000003E-3</v>
      </c>
      <c r="Y643" s="46">
        <f>IFERROR(VLOOKUP(D643,Pivot!$B$4:$H$2181,7,0),"")</f>
        <v>6.9900000000000004E-2</v>
      </c>
    </row>
    <row r="644" spans="1:25" ht="15" customHeight="1" outlineLevel="2">
      <c r="A644" s="10" t="str">
        <f>VLOOKUP(D644,'Current OBD'!$B$6:$K$2185,4,0)</f>
        <v>King</v>
      </c>
      <c r="B644" s="10" t="str">
        <f>VLOOKUP(D644,'Current OBD'!$B$6:$K$2185,3,0)</f>
        <v>17-001</v>
      </c>
      <c r="C644" s="9" t="str">
        <f>VLOOKUP(D644,'Current OBD'!$B$6:$K$2185,2,0)</f>
        <v>Seattle School District</v>
      </c>
      <c r="D644" s="24">
        <v>660384</v>
      </c>
      <c r="E644" s="9" t="str">
        <f>VLOOKUP(D644,'Current OBD'!$B$6:$K$2185,10,0)</f>
        <v>Nathan Hale High School</v>
      </c>
      <c r="F644" s="11" t="str">
        <f>IF(VLOOKUP(D644,'Current OBD'!$B$6:$AK$2185,23,0)="Yes","PK"," ")</f>
        <v xml:space="preserve"> </v>
      </c>
      <c r="G644" s="11" t="str">
        <f>IF(VLOOKUP(D644,'Current OBD'!$B$6:$AK$2185,24,0)="Yes","K"," ")</f>
        <v xml:space="preserve"> </v>
      </c>
      <c r="H644" s="11" t="str">
        <f>IF(VLOOKUP(D644,'Current OBD'!$B$6:$AK$2185,25,0)="Yes",1," ")</f>
        <v xml:space="preserve"> </v>
      </c>
      <c r="I644" s="11" t="str">
        <f>IF(VLOOKUP(D644,'Current OBD'!$B$6:$AK$2185,26,0)="Yes","2"," ")</f>
        <v xml:space="preserve"> </v>
      </c>
      <c r="J644" s="11" t="str">
        <f>IF(VLOOKUP(D644,'Current OBD'!$B$6:$AK$2185,27,0)="Yes","3"," ")</f>
        <v xml:space="preserve"> </v>
      </c>
      <c r="K644" s="11" t="str">
        <f>IF(VLOOKUP(D644,'Current OBD'!$B$6:$AK$2185,28,0)="Yes","4"," ")</f>
        <v xml:space="preserve"> </v>
      </c>
      <c r="L644" s="11" t="str">
        <f>IF(VLOOKUP(D644,'Current OBD'!$B$6:$AK$2185,29,0)="Yes","5"," ")</f>
        <v xml:space="preserve"> </v>
      </c>
      <c r="M644" s="11" t="str">
        <f>IF(VLOOKUP(D644,'Current OBD'!$B$6:$AK$2185,30,0)="Yes","6"," ")</f>
        <v xml:space="preserve"> </v>
      </c>
      <c r="N644" s="11" t="str">
        <f>IF(VLOOKUP(D644,'Current OBD'!$B$6:$AK$2185,31,0)="Yes","7"," ")</f>
        <v xml:space="preserve"> </v>
      </c>
      <c r="O644" s="11" t="str">
        <f>IF(VLOOKUP(D644,'Current OBD'!$B$6:$AK$2185,32,0)="Yes","8"," ")</f>
        <v xml:space="preserve"> </v>
      </c>
      <c r="P644" s="11" t="str">
        <f>IF(VLOOKUP(D644,'Current OBD'!$B$6:$AK$2185,33,0)="Yes","9"," ")</f>
        <v>9</v>
      </c>
      <c r="Q644" s="11" t="str">
        <f>IF(VLOOKUP(D644,'Current OBD'!$B$6:$AK$2185,34,0)="Yes","10"," ")</f>
        <v>10</v>
      </c>
      <c r="R644" s="11" t="str">
        <f>IF(VLOOKUP(D644,'Current OBD'!$B$6:$AK$2185,35,0)="Yes","11"," ")</f>
        <v>11</v>
      </c>
      <c r="S644" s="11" t="str">
        <f>IF(VLOOKUP(D644,'Current OBD'!$B$6:$AK$2185,36,0)="Yes","12"," ")</f>
        <v>12</v>
      </c>
      <c r="T644" s="13">
        <f>VLOOKUP(D644,Pivot!$B$4:$F$2181,2,0)</f>
        <v>248</v>
      </c>
      <c r="U644" s="13">
        <f>VLOOKUP(D644,Pivot!$B$4:$F$2181,3,0)</f>
        <v>30</v>
      </c>
      <c r="V644" s="13">
        <f>VLOOKUP(D644,Pivot!$B$4:$F$2181,4,0)</f>
        <v>1123</v>
      </c>
      <c r="W644" s="46">
        <f>IFERROR(VLOOKUP(D644,Pivot!$B$4:$H$2181,5,0),"")</f>
        <v>0.2208</v>
      </c>
      <c r="X644" s="51">
        <f>IFERROR(VLOOKUP(D644,Pivot!$B$4:$H$2181,6,0),"")</f>
        <v>2.6700000000000002E-2</v>
      </c>
      <c r="Y644" s="46">
        <f>IFERROR(VLOOKUP(D644,Pivot!$B$4:$H$2181,7,0),"")</f>
        <v>0.24759999999999999</v>
      </c>
    </row>
    <row r="645" spans="1:25" ht="15" customHeight="1" outlineLevel="2">
      <c r="A645" s="10" t="str">
        <f>VLOOKUP(D645,'Current OBD'!$B$6:$K$2185,4,0)</f>
        <v>King</v>
      </c>
      <c r="B645" s="10" t="str">
        <f>VLOOKUP(D645,'Current OBD'!$B$6:$K$2185,3,0)</f>
        <v>17-001</v>
      </c>
      <c r="C645" s="9" t="str">
        <f>VLOOKUP(D645,'Current OBD'!$B$6:$K$2185,2,0)</f>
        <v>Seattle School District</v>
      </c>
      <c r="D645" s="24">
        <v>660410</v>
      </c>
      <c r="E645" s="9" t="str">
        <f>VLOOKUP(D645,'Current OBD'!$B$6:$K$2185,10,0)</f>
        <v>North Beach Elementary</v>
      </c>
      <c r="F645" s="11" t="str">
        <f>IF(VLOOKUP(D645,'Current OBD'!$B$6:$AK$2185,23,0)="Yes","PK"," ")</f>
        <v>PK</v>
      </c>
      <c r="G645" s="11" t="str">
        <f>IF(VLOOKUP(D645,'Current OBD'!$B$6:$AK$2185,24,0)="Yes","K"," ")</f>
        <v>K</v>
      </c>
      <c r="H645" s="11">
        <f>IF(VLOOKUP(D645,'Current OBD'!$B$6:$AK$2185,25,0)="Yes",1," ")</f>
        <v>1</v>
      </c>
      <c r="I645" s="11" t="str">
        <f>IF(VLOOKUP(D645,'Current OBD'!$B$6:$AK$2185,26,0)="Yes","2"," ")</f>
        <v>2</v>
      </c>
      <c r="J645" s="11" t="str">
        <f>IF(VLOOKUP(D645,'Current OBD'!$B$6:$AK$2185,27,0)="Yes","3"," ")</f>
        <v>3</v>
      </c>
      <c r="K645" s="11" t="str">
        <f>IF(VLOOKUP(D645,'Current OBD'!$B$6:$AK$2185,28,0)="Yes","4"," ")</f>
        <v>4</v>
      </c>
      <c r="L645" s="11" t="str">
        <f>IF(VLOOKUP(D645,'Current OBD'!$B$6:$AK$2185,29,0)="Yes","5"," ")</f>
        <v>5</v>
      </c>
      <c r="M645" s="11" t="str">
        <f>IF(VLOOKUP(D645,'Current OBD'!$B$6:$AK$2185,30,0)="Yes","6"," ")</f>
        <v xml:space="preserve"> </v>
      </c>
      <c r="N645" s="11" t="str">
        <f>IF(VLOOKUP(D645,'Current OBD'!$B$6:$AK$2185,31,0)="Yes","7"," ")</f>
        <v xml:space="preserve"> </v>
      </c>
      <c r="O645" s="11" t="str">
        <f>IF(VLOOKUP(D645,'Current OBD'!$B$6:$AK$2185,32,0)="Yes","8"," ")</f>
        <v xml:space="preserve"> </v>
      </c>
      <c r="P645" s="11" t="str">
        <f>IF(VLOOKUP(D645,'Current OBD'!$B$6:$AK$2185,33,0)="Yes","9"," ")</f>
        <v xml:space="preserve"> </v>
      </c>
      <c r="Q645" s="11" t="str">
        <f>IF(VLOOKUP(D645,'Current OBD'!$B$6:$AK$2185,34,0)="Yes","10"," ")</f>
        <v xml:space="preserve"> </v>
      </c>
      <c r="R645" s="11" t="str">
        <f>IF(VLOOKUP(D645,'Current OBD'!$B$6:$AK$2185,35,0)="Yes","11"," ")</f>
        <v xml:space="preserve"> </v>
      </c>
      <c r="S645" s="11" t="str">
        <f>IF(VLOOKUP(D645,'Current OBD'!$B$6:$AK$2185,36,0)="Yes","12"," ")</f>
        <v xml:space="preserve"> </v>
      </c>
      <c r="T645" s="13">
        <f>VLOOKUP(D645,Pivot!$B$4:$F$2181,2,0)</f>
        <v>18</v>
      </c>
      <c r="U645" s="13">
        <f>VLOOKUP(D645,Pivot!$B$4:$F$2181,3,0)</f>
        <v>10</v>
      </c>
      <c r="V645" s="13">
        <f>VLOOKUP(D645,Pivot!$B$4:$F$2181,4,0)</f>
        <v>347</v>
      </c>
      <c r="W645" s="46">
        <f>IFERROR(VLOOKUP(D645,Pivot!$B$4:$H$2181,5,0),"")</f>
        <v>5.1900000000000002E-2</v>
      </c>
      <c r="X645" s="51">
        <f>IFERROR(VLOOKUP(D645,Pivot!$B$4:$H$2181,6,0),"")</f>
        <v>2.8799999999999999E-2</v>
      </c>
      <c r="Y645" s="46">
        <f>IFERROR(VLOOKUP(D645,Pivot!$B$4:$H$2181,7,0),"")</f>
        <v>8.0699999999999994E-2</v>
      </c>
    </row>
    <row r="646" spans="1:25" ht="15" customHeight="1" outlineLevel="2">
      <c r="A646" s="10" t="str">
        <f>VLOOKUP(D646,'Current OBD'!$B$6:$K$2185,4,0)</f>
        <v>King</v>
      </c>
      <c r="B646" s="10" t="str">
        <f>VLOOKUP(D646,'Current OBD'!$B$6:$K$2185,3,0)</f>
        <v>17-001</v>
      </c>
      <c r="C646" s="9" t="str">
        <f>VLOOKUP(D646,'Current OBD'!$B$6:$K$2185,2,0)</f>
        <v>Seattle School District</v>
      </c>
      <c r="D646" s="24">
        <v>660411</v>
      </c>
      <c r="E646" s="9" t="str">
        <f>VLOOKUP(D646,'Current OBD'!$B$6:$K$2185,10,0)</f>
        <v>Northgate Elementary</v>
      </c>
      <c r="F646" s="11" t="str">
        <f>IF(VLOOKUP(D646,'Current OBD'!$B$6:$AK$2185,23,0)="Yes","PK"," ")</f>
        <v>PK</v>
      </c>
      <c r="G646" s="11" t="str">
        <f>IF(VLOOKUP(D646,'Current OBD'!$B$6:$AK$2185,24,0)="Yes","K"," ")</f>
        <v>K</v>
      </c>
      <c r="H646" s="11">
        <f>IF(VLOOKUP(D646,'Current OBD'!$B$6:$AK$2185,25,0)="Yes",1," ")</f>
        <v>1</v>
      </c>
      <c r="I646" s="11" t="str">
        <f>IF(VLOOKUP(D646,'Current OBD'!$B$6:$AK$2185,26,0)="Yes","2"," ")</f>
        <v>2</v>
      </c>
      <c r="J646" s="11" t="str">
        <f>IF(VLOOKUP(D646,'Current OBD'!$B$6:$AK$2185,27,0)="Yes","3"," ")</f>
        <v>3</v>
      </c>
      <c r="K646" s="11" t="str">
        <f>IF(VLOOKUP(D646,'Current OBD'!$B$6:$AK$2185,28,0)="Yes","4"," ")</f>
        <v>4</v>
      </c>
      <c r="L646" s="11" t="str">
        <f>IF(VLOOKUP(D646,'Current OBD'!$B$6:$AK$2185,29,0)="Yes","5"," ")</f>
        <v>5</v>
      </c>
      <c r="M646" s="11" t="str">
        <f>IF(VLOOKUP(D646,'Current OBD'!$B$6:$AK$2185,30,0)="Yes","6"," ")</f>
        <v xml:space="preserve"> </v>
      </c>
      <c r="N646" s="11" t="str">
        <f>IF(VLOOKUP(D646,'Current OBD'!$B$6:$AK$2185,31,0)="Yes","7"," ")</f>
        <v xml:space="preserve"> </v>
      </c>
      <c r="O646" s="11" t="str">
        <f>IF(VLOOKUP(D646,'Current OBD'!$B$6:$AK$2185,32,0)="Yes","8"," ")</f>
        <v xml:space="preserve"> </v>
      </c>
      <c r="P646" s="11" t="str">
        <f>IF(VLOOKUP(D646,'Current OBD'!$B$6:$AK$2185,33,0)="Yes","9"," ")</f>
        <v xml:space="preserve"> </v>
      </c>
      <c r="Q646" s="11" t="str">
        <f>IF(VLOOKUP(D646,'Current OBD'!$B$6:$AK$2185,34,0)="Yes","10"," ")</f>
        <v xml:space="preserve"> </v>
      </c>
      <c r="R646" s="11" t="str">
        <f>IF(VLOOKUP(D646,'Current OBD'!$B$6:$AK$2185,35,0)="Yes","11"," ")</f>
        <v xml:space="preserve"> </v>
      </c>
      <c r="S646" s="11" t="str">
        <f>IF(VLOOKUP(D646,'Current OBD'!$B$6:$AK$2185,36,0)="Yes","12"," ")</f>
        <v xml:space="preserve"> </v>
      </c>
      <c r="T646" s="13">
        <f>VLOOKUP(D646,Pivot!$B$4:$F$2181,2,0)</f>
        <v>157</v>
      </c>
      <c r="U646" s="13">
        <f>VLOOKUP(D646,Pivot!$B$4:$F$2181,3,0)</f>
        <v>0</v>
      </c>
      <c r="V646" s="13">
        <f>VLOOKUP(D646,Pivot!$B$4:$F$2181,4,0)</f>
        <v>208</v>
      </c>
      <c r="W646" s="46">
        <f>IFERROR(VLOOKUP(D646,Pivot!$B$4:$H$2181,5,0),"")</f>
        <v>0.75480000000000003</v>
      </c>
      <c r="X646" s="51">
        <f>IFERROR(VLOOKUP(D646,Pivot!$B$4:$H$2181,6,0),"")</f>
        <v>0</v>
      </c>
      <c r="Y646" s="46">
        <f>IFERROR(VLOOKUP(D646,Pivot!$B$4:$H$2181,7,0),"")</f>
        <v>0.75480000000000003</v>
      </c>
    </row>
    <row r="647" spans="1:25" ht="15" customHeight="1" outlineLevel="2">
      <c r="A647" s="10" t="str">
        <f>VLOOKUP(D647,'Current OBD'!$B$6:$K$2185,4,0)</f>
        <v>King</v>
      </c>
      <c r="B647" s="10" t="str">
        <f>VLOOKUP(D647,'Current OBD'!$B$6:$K$2185,3,0)</f>
        <v>17-001</v>
      </c>
      <c r="C647" s="9" t="str">
        <f>VLOOKUP(D647,'Current OBD'!$B$6:$K$2185,2,0)</f>
        <v>Seattle School District</v>
      </c>
      <c r="D647" s="24">
        <v>663282</v>
      </c>
      <c r="E647" s="9" t="str">
        <f>VLOOKUP(D647,'Current OBD'!$B$6:$K$2185,10,0)</f>
        <v>Nova High School</v>
      </c>
      <c r="F647" s="11" t="str">
        <f>IF(VLOOKUP(D647,'Current OBD'!$B$6:$AK$2185,23,0)="Yes","PK"," ")</f>
        <v xml:space="preserve"> </v>
      </c>
      <c r="G647" s="11" t="str">
        <f>IF(VLOOKUP(D647,'Current OBD'!$B$6:$AK$2185,24,0)="Yes","K"," ")</f>
        <v xml:space="preserve"> </v>
      </c>
      <c r="H647" s="11" t="str">
        <f>IF(VLOOKUP(D647,'Current OBD'!$B$6:$AK$2185,25,0)="Yes",1," ")</f>
        <v xml:space="preserve"> </v>
      </c>
      <c r="I647" s="11" t="str">
        <f>IF(VLOOKUP(D647,'Current OBD'!$B$6:$AK$2185,26,0)="Yes","2"," ")</f>
        <v xml:space="preserve"> </v>
      </c>
      <c r="J647" s="11" t="str">
        <f>IF(VLOOKUP(D647,'Current OBD'!$B$6:$AK$2185,27,0)="Yes","3"," ")</f>
        <v xml:space="preserve"> </v>
      </c>
      <c r="K647" s="11" t="str">
        <f>IF(VLOOKUP(D647,'Current OBD'!$B$6:$AK$2185,28,0)="Yes","4"," ")</f>
        <v xml:space="preserve"> </v>
      </c>
      <c r="L647" s="11" t="str">
        <f>IF(VLOOKUP(D647,'Current OBD'!$B$6:$AK$2185,29,0)="Yes","5"," ")</f>
        <v xml:space="preserve"> </v>
      </c>
      <c r="M647" s="11" t="str">
        <f>IF(VLOOKUP(D647,'Current OBD'!$B$6:$AK$2185,30,0)="Yes","6"," ")</f>
        <v xml:space="preserve"> </v>
      </c>
      <c r="N647" s="11" t="str">
        <f>IF(VLOOKUP(D647,'Current OBD'!$B$6:$AK$2185,31,0)="Yes","7"," ")</f>
        <v xml:space="preserve"> </v>
      </c>
      <c r="O647" s="11" t="str">
        <f>IF(VLOOKUP(D647,'Current OBD'!$B$6:$AK$2185,32,0)="Yes","8"," ")</f>
        <v xml:space="preserve"> </v>
      </c>
      <c r="P647" s="11" t="str">
        <f>IF(VLOOKUP(D647,'Current OBD'!$B$6:$AK$2185,33,0)="Yes","9"," ")</f>
        <v>9</v>
      </c>
      <c r="Q647" s="11" t="str">
        <f>IF(VLOOKUP(D647,'Current OBD'!$B$6:$AK$2185,34,0)="Yes","10"," ")</f>
        <v>10</v>
      </c>
      <c r="R647" s="11" t="str">
        <f>IF(VLOOKUP(D647,'Current OBD'!$B$6:$AK$2185,35,0)="Yes","11"," ")</f>
        <v>11</v>
      </c>
      <c r="S647" s="11" t="str">
        <f>IF(VLOOKUP(D647,'Current OBD'!$B$6:$AK$2185,36,0)="Yes","12"," ")</f>
        <v>12</v>
      </c>
      <c r="T647" s="13">
        <f>VLOOKUP(D647,Pivot!$B$4:$F$2181,2,0)</f>
        <v>38</v>
      </c>
      <c r="U647" s="13">
        <f>VLOOKUP(D647,Pivot!$B$4:$F$2181,3,0)</f>
        <v>5</v>
      </c>
      <c r="V647" s="13">
        <f>VLOOKUP(D647,Pivot!$B$4:$F$2181,4,0)</f>
        <v>284</v>
      </c>
      <c r="W647" s="46">
        <f>IFERROR(VLOOKUP(D647,Pivot!$B$4:$H$2181,5,0),"")</f>
        <v>0.1338</v>
      </c>
      <c r="X647" s="51">
        <f>IFERROR(VLOOKUP(D647,Pivot!$B$4:$H$2181,6,0),"")</f>
        <v>1.7600000000000001E-2</v>
      </c>
      <c r="Y647" s="46">
        <f>IFERROR(VLOOKUP(D647,Pivot!$B$4:$H$2181,7,0),"")</f>
        <v>0.15140000000000001</v>
      </c>
    </row>
    <row r="648" spans="1:25" ht="15" customHeight="1" outlineLevel="2">
      <c r="A648" s="10" t="str">
        <f>VLOOKUP(D648,'Current OBD'!$B$6:$K$2185,4,0)</f>
        <v>King</v>
      </c>
      <c r="B648" s="10" t="str">
        <f>VLOOKUP(D648,'Current OBD'!$B$6:$K$2185,3,0)</f>
        <v>17-001</v>
      </c>
      <c r="C648" s="9" t="str">
        <f>VLOOKUP(D648,'Current OBD'!$B$6:$K$2185,2,0)</f>
        <v>Seattle School District</v>
      </c>
      <c r="D648" s="24">
        <v>660412</v>
      </c>
      <c r="E648" s="9" t="str">
        <f>VLOOKUP(D648,'Current OBD'!$B$6:$K$2185,10,0)</f>
        <v>Olympic Hills Elementary</v>
      </c>
      <c r="F648" s="11" t="str">
        <f>IF(VLOOKUP(D648,'Current OBD'!$B$6:$AK$2185,23,0)="Yes","PK"," ")</f>
        <v>PK</v>
      </c>
      <c r="G648" s="11" t="str">
        <f>IF(VLOOKUP(D648,'Current OBD'!$B$6:$AK$2185,24,0)="Yes","K"," ")</f>
        <v>K</v>
      </c>
      <c r="H648" s="11">
        <f>IF(VLOOKUP(D648,'Current OBD'!$B$6:$AK$2185,25,0)="Yes",1," ")</f>
        <v>1</v>
      </c>
      <c r="I648" s="11" t="str">
        <f>IF(VLOOKUP(D648,'Current OBD'!$B$6:$AK$2185,26,0)="Yes","2"," ")</f>
        <v>2</v>
      </c>
      <c r="J648" s="11" t="str">
        <f>IF(VLOOKUP(D648,'Current OBD'!$B$6:$AK$2185,27,0)="Yes","3"," ")</f>
        <v>3</v>
      </c>
      <c r="K648" s="11" t="str">
        <f>IF(VLOOKUP(D648,'Current OBD'!$B$6:$AK$2185,28,0)="Yes","4"," ")</f>
        <v>4</v>
      </c>
      <c r="L648" s="11" t="str">
        <f>IF(VLOOKUP(D648,'Current OBD'!$B$6:$AK$2185,29,0)="Yes","5"," ")</f>
        <v>5</v>
      </c>
      <c r="M648" s="11" t="str">
        <f>IF(VLOOKUP(D648,'Current OBD'!$B$6:$AK$2185,30,0)="Yes","6"," ")</f>
        <v xml:space="preserve"> </v>
      </c>
      <c r="N648" s="11" t="str">
        <f>IF(VLOOKUP(D648,'Current OBD'!$B$6:$AK$2185,31,0)="Yes","7"," ")</f>
        <v xml:space="preserve"> </v>
      </c>
      <c r="O648" s="11" t="str">
        <f>IF(VLOOKUP(D648,'Current OBD'!$B$6:$AK$2185,32,0)="Yes","8"," ")</f>
        <v xml:space="preserve"> </v>
      </c>
      <c r="P648" s="11" t="str">
        <f>IF(VLOOKUP(D648,'Current OBD'!$B$6:$AK$2185,33,0)="Yes","9"," ")</f>
        <v xml:space="preserve"> </v>
      </c>
      <c r="Q648" s="11" t="str">
        <f>IF(VLOOKUP(D648,'Current OBD'!$B$6:$AK$2185,34,0)="Yes","10"," ")</f>
        <v xml:space="preserve"> </v>
      </c>
      <c r="R648" s="11" t="str">
        <f>IF(VLOOKUP(D648,'Current OBD'!$B$6:$AK$2185,35,0)="Yes","11"," ")</f>
        <v xml:space="preserve"> </v>
      </c>
      <c r="S648" s="11" t="str">
        <f>IF(VLOOKUP(D648,'Current OBD'!$B$6:$AK$2185,36,0)="Yes","12"," ")</f>
        <v xml:space="preserve"> </v>
      </c>
      <c r="T648" s="13">
        <f>VLOOKUP(D648,Pivot!$B$4:$F$2181,2,0)</f>
        <v>319</v>
      </c>
      <c r="U648" s="13">
        <f>VLOOKUP(D648,Pivot!$B$4:$F$2181,3,0)</f>
        <v>0</v>
      </c>
      <c r="V648" s="13">
        <f>VLOOKUP(D648,Pivot!$B$4:$F$2181,4,0)</f>
        <v>504</v>
      </c>
      <c r="W648" s="46">
        <f>IFERROR(VLOOKUP(D648,Pivot!$B$4:$H$2181,5,0),"")</f>
        <v>0.63290000000000002</v>
      </c>
      <c r="X648" s="51">
        <f>IFERROR(VLOOKUP(D648,Pivot!$B$4:$H$2181,6,0),"")</f>
        <v>0</v>
      </c>
      <c r="Y648" s="46">
        <f>IFERROR(VLOOKUP(D648,Pivot!$B$4:$H$2181,7,0),"")</f>
        <v>0.63290000000000002</v>
      </c>
    </row>
    <row r="649" spans="1:25" ht="15" customHeight="1" outlineLevel="2">
      <c r="A649" s="10" t="str">
        <f>VLOOKUP(D649,'Current OBD'!$B$6:$K$2185,4,0)</f>
        <v>King</v>
      </c>
      <c r="B649" s="10" t="str">
        <f>VLOOKUP(D649,'Current OBD'!$B$6:$K$2185,3,0)</f>
        <v>17-001</v>
      </c>
      <c r="C649" s="9" t="str">
        <f>VLOOKUP(D649,'Current OBD'!$B$6:$K$2185,2,0)</f>
        <v>Seattle School District</v>
      </c>
      <c r="D649" s="24">
        <v>660413</v>
      </c>
      <c r="E649" s="9" t="str">
        <f>VLOOKUP(D649,'Current OBD'!$B$6:$K$2185,10,0)</f>
        <v>Olympic View Elementary</v>
      </c>
      <c r="F649" s="11" t="str">
        <f>IF(VLOOKUP(D649,'Current OBD'!$B$6:$AK$2185,23,0)="Yes","PK"," ")</f>
        <v xml:space="preserve"> </v>
      </c>
      <c r="G649" s="11" t="str">
        <f>IF(VLOOKUP(D649,'Current OBD'!$B$6:$AK$2185,24,0)="Yes","K"," ")</f>
        <v>K</v>
      </c>
      <c r="H649" s="11">
        <f>IF(VLOOKUP(D649,'Current OBD'!$B$6:$AK$2185,25,0)="Yes",1," ")</f>
        <v>1</v>
      </c>
      <c r="I649" s="11" t="str">
        <f>IF(VLOOKUP(D649,'Current OBD'!$B$6:$AK$2185,26,0)="Yes","2"," ")</f>
        <v>2</v>
      </c>
      <c r="J649" s="11" t="str">
        <f>IF(VLOOKUP(D649,'Current OBD'!$B$6:$AK$2185,27,0)="Yes","3"," ")</f>
        <v>3</v>
      </c>
      <c r="K649" s="11" t="str">
        <f>IF(VLOOKUP(D649,'Current OBD'!$B$6:$AK$2185,28,0)="Yes","4"," ")</f>
        <v>4</v>
      </c>
      <c r="L649" s="11" t="str">
        <f>IF(VLOOKUP(D649,'Current OBD'!$B$6:$AK$2185,29,0)="Yes","5"," ")</f>
        <v>5</v>
      </c>
      <c r="M649" s="11" t="str">
        <f>IF(VLOOKUP(D649,'Current OBD'!$B$6:$AK$2185,30,0)="Yes","6"," ")</f>
        <v xml:space="preserve"> </v>
      </c>
      <c r="N649" s="11" t="str">
        <f>IF(VLOOKUP(D649,'Current OBD'!$B$6:$AK$2185,31,0)="Yes","7"," ")</f>
        <v xml:space="preserve"> </v>
      </c>
      <c r="O649" s="11" t="str">
        <f>IF(VLOOKUP(D649,'Current OBD'!$B$6:$AK$2185,32,0)="Yes","8"," ")</f>
        <v xml:space="preserve"> </v>
      </c>
      <c r="P649" s="11" t="str">
        <f>IF(VLOOKUP(D649,'Current OBD'!$B$6:$AK$2185,33,0)="Yes","9"," ")</f>
        <v xml:space="preserve"> </v>
      </c>
      <c r="Q649" s="11" t="str">
        <f>IF(VLOOKUP(D649,'Current OBD'!$B$6:$AK$2185,34,0)="Yes","10"," ")</f>
        <v xml:space="preserve"> </v>
      </c>
      <c r="R649" s="11" t="str">
        <f>IF(VLOOKUP(D649,'Current OBD'!$B$6:$AK$2185,35,0)="Yes","11"," ")</f>
        <v xml:space="preserve"> </v>
      </c>
      <c r="S649" s="11" t="str">
        <f>IF(VLOOKUP(D649,'Current OBD'!$B$6:$AK$2185,36,0)="Yes","12"," ")</f>
        <v xml:space="preserve"> </v>
      </c>
      <c r="T649" s="13">
        <f>VLOOKUP(D649,Pivot!$B$4:$F$2181,2,0)</f>
        <v>174</v>
      </c>
      <c r="U649" s="13">
        <f>VLOOKUP(D649,Pivot!$B$4:$F$2181,3,0)</f>
        <v>0</v>
      </c>
      <c r="V649" s="13">
        <f>VLOOKUP(D649,Pivot!$B$4:$F$2181,4,0)</f>
        <v>361</v>
      </c>
      <c r="W649" s="46">
        <f>IFERROR(VLOOKUP(D649,Pivot!$B$4:$H$2181,5,0),"")</f>
        <v>0.48199999999999998</v>
      </c>
      <c r="X649" s="51">
        <f>IFERROR(VLOOKUP(D649,Pivot!$B$4:$H$2181,6,0),"")</f>
        <v>0</v>
      </c>
      <c r="Y649" s="46">
        <f>IFERROR(VLOOKUP(D649,Pivot!$B$4:$H$2181,7,0),"")</f>
        <v>0.48199999999999998</v>
      </c>
    </row>
    <row r="650" spans="1:25" ht="15" customHeight="1" outlineLevel="2">
      <c r="A650" s="10" t="str">
        <f>VLOOKUP(D650,'Current OBD'!$B$6:$K$2185,4,0)</f>
        <v>King</v>
      </c>
      <c r="B650" s="10" t="str">
        <f>VLOOKUP(D650,'Current OBD'!$B$6:$K$2185,3,0)</f>
        <v>17-001</v>
      </c>
      <c r="C650" s="9" t="str">
        <f>VLOOKUP(D650,'Current OBD'!$B$6:$K$2185,2,0)</f>
        <v>Seattle School District</v>
      </c>
      <c r="D650" s="24">
        <v>660365</v>
      </c>
      <c r="E650" s="9" t="str">
        <f>VLOOKUP(D650,'Current OBD'!$B$6:$K$2185,10,0)</f>
        <v>Orca K-8 School</v>
      </c>
      <c r="F650" s="11" t="str">
        <f>IF(VLOOKUP(D650,'Current OBD'!$B$6:$AK$2185,23,0)="Yes","PK"," ")</f>
        <v xml:space="preserve"> </v>
      </c>
      <c r="G650" s="11" t="str">
        <f>IF(VLOOKUP(D650,'Current OBD'!$B$6:$AK$2185,24,0)="Yes","K"," ")</f>
        <v>K</v>
      </c>
      <c r="H650" s="11">
        <f>IF(VLOOKUP(D650,'Current OBD'!$B$6:$AK$2185,25,0)="Yes",1," ")</f>
        <v>1</v>
      </c>
      <c r="I650" s="11" t="str">
        <f>IF(VLOOKUP(D650,'Current OBD'!$B$6:$AK$2185,26,0)="Yes","2"," ")</f>
        <v>2</v>
      </c>
      <c r="J650" s="11" t="str">
        <f>IF(VLOOKUP(D650,'Current OBD'!$B$6:$AK$2185,27,0)="Yes","3"," ")</f>
        <v>3</v>
      </c>
      <c r="K650" s="11" t="str">
        <f>IF(VLOOKUP(D650,'Current OBD'!$B$6:$AK$2185,28,0)="Yes","4"," ")</f>
        <v>4</v>
      </c>
      <c r="L650" s="11" t="str">
        <f>IF(VLOOKUP(D650,'Current OBD'!$B$6:$AK$2185,29,0)="Yes","5"," ")</f>
        <v>5</v>
      </c>
      <c r="M650" s="11" t="str">
        <f>IF(VLOOKUP(D650,'Current OBD'!$B$6:$AK$2185,30,0)="Yes","6"," ")</f>
        <v>6</v>
      </c>
      <c r="N650" s="11" t="str">
        <f>IF(VLOOKUP(D650,'Current OBD'!$B$6:$AK$2185,31,0)="Yes","7"," ")</f>
        <v>7</v>
      </c>
      <c r="O650" s="11" t="str">
        <f>IF(VLOOKUP(D650,'Current OBD'!$B$6:$AK$2185,32,0)="Yes","8"," ")</f>
        <v>8</v>
      </c>
      <c r="P650" s="11" t="str">
        <f>IF(VLOOKUP(D650,'Current OBD'!$B$6:$AK$2185,33,0)="Yes","9"," ")</f>
        <v xml:space="preserve"> </v>
      </c>
      <c r="Q650" s="11" t="str">
        <f>IF(VLOOKUP(D650,'Current OBD'!$B$6:$AK$2185,34,0)="Yes","10"," ")</f>
        <v xml:space="preserve"> </v>
      </c>
      <c r="R650" s="11" t="str">
        <f>IF(VLOOKUP(D650,'Current OBD'!$B$6:$AK$2185,35,0)="Yes","11"," ")</f>
        <v xml:space="preserve"> </v>
      </c>
      <c r="S650" s="11" t="str">
        <f>IF(VLOOKUP(D650,'Current OBD'!$B$6:$AK$2185,36,0)="Yes","12"," ")</f>
        <v xml:space="preserve"> </v>
      </c>
      <c r="T650" s="13">
        <f>VLOOKUP(D650,Pivot!$B$4:$F$2181,2,0)</f>
        <v>183</v>
      </c>
      <c r="U650" s="13">
        <f>VLOOKUP(D650,Pivot!$B$4:$F$2181,3,0)</f>
        <v>0</v>
      </c>
      <c r="V650" s="13">
        <f>VLOOKUP(D650,Pivot!$B$4:$F$2181,4,0)</f>
        <v>402</v>
      </c>
      <c r="W650" s="46">
        <f>IFERROR(VLOOKUP(D650,Pivot!$B$4:$H$2181,5,0),"")</f>
        <v>0.45519999999999999</v>
      </c>
      <c r="X650" s="51">
        <f>IFERROR(VLOOKUP(D650,Pivot!$B$4:$H$2181,6,0),"")</f>
        <v>0</v>
      </c>
      <c r="Y650" s="46">
        <f>IFERROR(VLOOKUP(D650,Pivot!$B$4:$H$2181,7,0),"")</f>
        <v>0.45519999999999999</v>
      </c>
    </row>
    <row r="651" spans="1:25" ht="15" customHeight="1" outlineLevel="2">
      <c r="A651" s="10" t="str">
        <f>VLOOKUP(D651,'Current OBD'!$B$6:$K$2185,4,0)</f>
        <v>King</v>
      </c>
      <c r="B651" s="10" t="str">
        <f>VLOOKUP(D651,'Current OBD'!$B$6:$K$2185,3,0)</f>
        <v>17-001</v>
      </c>
      <c r="C651" s="9" t="str">
        <f>VLOOKUP(D651,'Current OBD'!$B$6:$K$2185,2,0)</f>
        <v>Seattle School District</v>
      </c>
      <c r="D651" s="24">
        <v>660414</v>
      </c>
      <c r="E651" s="9" t="str">
        <f>VLOOKUP(D651,'Current OBD'!$B$6:$K$2185,10,0)</f>
        <v>Pathfinder K-8 School</v>
      </c>
      <c r="F651" s="11" t="str">
        <f>IF(VLOOKUP(D651,'Current OBD'!$B$6:$AK$2185,23,0)="Yes","PK"," ")</f>
        <v xml:space="preserve"> </v>
      </c>
      <c r="G651" s="11" t="str">
        <f>IF(VLOOKUP(D651,'Current OBD'!$B$6:$AK$2185,24,0)="Yes","K"," ")</f>
        <v>K</v>
      </c>
      <c r="H651" s="11">
        <f>IF(VLOOKUP(D651,'Current OBD'!$B$6:$AK$2185,25,0)="Yes",1," ")</f>
        <v>1</v>
      </c>
      <c r="I651" s="11" t="str">
        <f>IF(VLOOKUP(D651,'Current OBD'!$B$6:$AK$2185,26,0)="Yes","2"," ")</f>
        <v>2</v>
      </c>
      <c r="J651" s="11" t="str">
        <f>IF(VLOOKUP(D651,'Current OBD'!$B$6:$AK$2185,27,0)="Yes","3"," ")</f>
        <v>3</v>
      </c>
      <c r="K651" s="11" t="str">
        <f>IF(VLOOKUP(D651,'Current OBD'!$B$6:$AK$2185,28,0)="Yes","4"," ")</f>
        <v>4</v>
      </c>
      <c r="L651" s="11" t="str">
        <f>IF(VLOOKUP(D651,'Current OBD'!$B$6:$AK$2185,29,0)="Yes","5"," ")</f>
        <v>5</v>
      </c>
      <c r="M651" s="11" t="str">
        <f>IF(VLOOKUP(D651,'Current OBD'!$B$6:$AK$2185,30,0)="Yes","6"," ")</f>
        <v>6</v>
      </c>
      <c r="N651" s="11" t="str">
        <f>IF(VLOOKUP(D651,'Current OBD'!$B$6:$AK$2185,31,0)="Yes","7"," ")</f>
        <v>7</v>
      </c>
      <c r="O651" s="11" t="str">
        <f>IF(VLOOKUP(D651,'Current OBD'!$B$6:$AK$2185,32,0)="Yes","8"," ")</f>
        <v>8</v>
      </c>
      <c r="P651" s="11" t="str">
        <f>IF(VLOOKUP(D651,'Current OBD'!$B$6:$AK$2185,33,0)="Yes","9"," ")</f>
        <v xml:space="preserve"> </v>
      </c>
      <c r="Q651" s="11" t="str">
        <f>IF(VLOOKUP(D651,'Current OBD'!$B$6:$AK$2185,34,0)="Yes","10"," ")</f>
        <v xml:space="preserve"> </v>
      </c>
      <c r="R651" s="11" t="str">
        <f>IF(VLOOKUP(D651,'Current OBD'!$B$6:$AK$2185,35,0)="Yes","11"," ")</f>
        <v xml:space="preserve"> </v>
      </c>
      <c r="S651" s="11" t="str">
        <f>IF(VLOOKUP(D651,'Current OBD'!$B$6:$AK$2185,36,0)="Yes","12"," ")</f>
        <v xml:space="preserve"> </v>
      </c>
      <c r="T651" s="13">
        <f>VLOOKUP(D651,Pivot!$B$4:$F$2181,2,0)</f>
        <v>32</v>
      </c>
      <c r="U651" s="13">
        <f>VLOOKUP(D651,Pivot!$B$4:$F$2181,3,0)</f>
        <v>9</v>
      </c>
      <c r="V651" s="13">
        <f>VLOOKUP(D651,Pivot!$B$4:$F$2181,4,0)</f>
        <v>467</v>
      </c>
      <c r="W651" s="46">
        <f>IFERROR(VLOOKUP(D651,Pivot!$B$4:$H$2181,5,0),"")</f>
        <v>6.8500000000000005E-2</v>
      </c>
      <c r="X651" s="51">
        <f>IFERROR(VLOOKUP(D651,Pivot!$B$4:$H$2181,6,0),"")</f>
        <v>1.9300000000000001E-2</v>
      </c>
      <c r="Y651" s="46">
        <f>IFERROR(VLOOKUP(D651,Pivot!$B$4:$H$2181,7,0),"")</f>
        <v>8.7800000000000003E-2</v>
      </c>
    </row>
    <row r="652" spans="1:25" ht="15" customHeight="1" outlineLevel="2">
      <c r="A652" s="10" t="str">
        <f>VLOOKUP(D652,'Current OBD'!$B$6:$K$2185,4,0)</f>
        <v>King</v>
      </c>
      <c r="B652" s="10" t="str">
        <f>VLOOKUP(D652,'Current OBD'!$B$6:$K$2185,3,0)</f>
        <v>17-001</v>
      </c>
      <c r="C652" s="9" t="str">
        <f>VLOOKUP(D652,'Current OBD'!$B$6:$K$2185,2,0)</f>
        <v>Seattle School District</v>
      </c>
      <c r="D652" s="24">
        <v>664737</v>
      </c>
      <c r="E652" s="9" t="str">
        <f>VLOOKUP(D652,'Current OBD'!$B$6:$K$2185,10,0)</f>
        <v>Queen Anne Elementary School</v>
      </c>
      <c r="F652" s="11" t="str">
        <f>IF(VLOOKUP(D652,'Current OBD'!$B$6:$AK$2185,23,0)="Yes","PK"," ")</f>
        <v xml:space="preserve"> </v>
      </c>
      <c r="G652" s="11" t="str">
        <f>IF(VLOOKUP(D652,'Current OBD'!$B$6:$AK$2185,24,0)="Yes","K"," ")</f>
        <v>K</v>
      </c>
      <c r="H652" s="11">
        <f>IF(VLOOKUP(D652,'Current OBD'!$B$6:$AK$2185,25,0)="Yes",1," ")</f>
        <v>1</v>
      </c>
      <c r="I652" s="11" t="str">
        <f>IF(VLOOKUP(D652,'Current OBD'!$B$6:$AK$2185,26,0)="Yes","2"," ")</f>
        <v>2</v>
      </c>
      <c r="J652" s="11" t="str">
        <f>IF(VLOOKUP(D652,'Current OBD'!$B$6:$AK$2185,27,0)="Yes","3"," ")</f>
        <v>3</v>
      </c>
      <c r="K652" s="11" t="str">
        <f>IF(VLOOKUP(D652,'Current OBD'!$B$6:$AK$2185,28,0)="Yes","4"," ")</f>
        <v>4</v>
      </c>
      <c r="L652" s="11" t="str">
        <f>IF(VLOOKUP(D652,'Current OBD'!$B$6:$AK$2185,29,0)="Yes","5"," ")</f>
        <v>5</v>
      </c>
      <c r="M652" s="11" t="str">
        <f>IF(VLOOKUP(D652,'Current OBD'!$B$6:$AK$2185,30,0)="Yes","6"," ")</f>
        <v xml:space="preserve"> </v>
      </c>
      <c r="N652" s="11" t="str">
        <f>IF(VLOOKUP(D652,'Current OBD'!$B$6:$AK$2185,31,0)="Yes","7"," ")</f>
        <v xml:space="preserve"> </v>
      </c>
      <c r="O652" s="11" t="str">
        <f>IF(VLOOKUP(D652,'Current OBD'!$B$6:$AK$2185,32,0)="Yes","8"," ")</f>
        <v xml:space="preserve"> </v>
      </c>
      <c r="P652" s="11" t="str">
        <f>IF(VLOOKUP(D652,'Current OBD'!$B$6:$AK$2185,33,0)="Yes","9"," ")</f>
        <v xml:space="preserve"> </v>
      </c>
      <c r="Q652" s="11" t="str">
        <f>IF(VLOOKUP(D652,'Current OBD'!$B$6:$AK$2185,34,0)="Yes","10"," ")</f>
        <v xml:space="preserve"> </v>
      </c>
      <c r="R652" s="11" t="str">
        <f>IF(VLOOKUP(D652,'Current OBD'!$B$6:$AK$2185,35,0)="Yes","11"," ")</f>
        <v xml:space="preserve"> </v>
      </c>
      <c r="S652" s="11" t="str">
        <f>IF(VLOOKUP(D652,'Current OBD'!$B$6:$AK$2185,36,0)="Yes","12"," ")</f>
        <v xml:space="preserve"> </v>
      </c>
      <c r="T652" s="13">
        <f>VLOOKUP(D652,Pivot!$B$4:$F$2181,2,0)</f>
        <v>15</v>
      </c>
      <c r="U652" s="13">
        <f>VLOOKUP(D652,Pivot!$B$4:$F$2181,3,0)</f>
        <v>2</v>
      </c>
      <c r="V652" s="13">
        <f>VLOOKUP(D652,Pivot!$B$4:$F$2181,4,0)</f>
        <v>205</v>
      </c>
      <c r="W652" s="46">
        <f>IFERROR(VLOOKUP(D652,Pivot!$B$4:$H$2181,5,0),"")</f>
        <v>7.3200000000000001E-2</v>
      </c>
      <c r="X652" s="51">
        <f>IFERROR(VLOOKUP(D652,Pivot!$B$4:$H$2181,6,0),"")</f>
        <v>9.7999999999999997E-3</v>
      </c>
      <c r="Y652" s="46">
        <f>IFERROR(VLOOKUP(D652,Pivot!$B$4:$H$2181,7,0),"")</f>
        <v>8.2900000000000001E-2</v>
      </c>
    </row>
    <row r="653" spans="1:25" ht="15" customHeight="1" outlineLevel="2">
      <c r="A653" s="10" t="str">
        <f>VLOOKUP(D653,'Current OBD'!$B$6:$K$2185,4,0)</f>
        <v>King</v>
      </c>
      <c r="B653" s="10" t="str">
        <f>VLOOKUP(D653,'Current OBD'!$B$6:$K$2185,3,0)</f>
        <v>17-001</v>
      </c>
      <c r="C653" s="9" t="str">
        <f>VLOOKUP(D653,'Current OBD'!$B$6:$K$2185,2,0)</f>
        <v>Seattle School District</v>
      </c>
      <c r="D653" s="24">
        <v>660416</v>
      </c>
      <c r="E653" s="9" t="str">
        <f>VLOOKUP(D653,'Current OBD'!$B$6:$K$2185,10,0)</f>
        <v>Rainier Beach High School</v>
      </c>
      <c r="F653" s="11" t="str">
        <f>IF(VLOOKUP(D653,'Current OBD'!$B$6:$AK$2185,23,0)="Yes","PK"," ")</f>
        <v xml:space="preserve"> </v>
      </c>
      <c r="G653" s="11" t="str">
        <f>IF(VLOOKUP(D653,'Current OBD'!$B$6:$AK$2185,24,0)="Yes","K"," ")</f>
        <v xml:space="preserve"> </v>
      </c>
      <c r="H653" s="11" t="str">
        <f>IF(VLOOKUP(D653,'Current OBD'!$B$6:$AK$2185,25,0)="Yes",1," ")</f>
        <v xml:space="preserve"> </v>
      </c>
      <c r="I653" s="11" t="str">
        <f>IF(VLOOKUP(D653,'Current OBD'!$B$6:$AK$2185,26,0)="Yes","2"," ")</f>
        <v xml:space="preserve"> </v>
      </c>
      <c r="J653" s="11" t="str">
        <f>IF(VLOOKUP(D653,'Current OBD'!$B$6:$AK$2185,27,0)="Yes","3"," ")</f>
        <v xml:space="preserve"> </v>
      </c>
      <c r="K653" s="11" t="str">
        <f>IF(VLOOKUP(D653,'Current OBD'!$B$6:$AK$2185,28,0)="Yes","4"," ")</f>
        <v xml:space="preserve"> </v>
      </c>
      <c r="L653" s="11" t="str">
        <f>IF(VLOOKUP(D653,'Current OBD'!$B$6:$AK$2185,29,0)="Yes","5"," ")</f>
        <v xml:space="preserve"> </v>
      </c>
      <c r="M653" s="11" t="str">
        <f>IF(VLOOKUP(D653,'Current OBD'!$B$6:$AK$2185,30,0)="Yes","6"," ")</f>
        <v xml:space="preserve"> </v>
      </c>
      <c r="N653" s="11" t="str">
        <f>IF(VLOOKUP(D653,'Current OBD'!$B$6:$AK$2185,31,0)="Yes","7"," ")</f>
        <v xml:space="preserve"> </v>
      </c>
      <c r="O653" s="11" t="str">
        <f>IF(VLOOKUP(D653,'Current OBD'!$B$6:$AK$2185,32,0)="Yes","8"," ")</f>
        <v xml:space="preserve"> </v>
      </c>
      <c r="P653" s="11" t="str">
        <f>IF(VLOOKUP(D653,'Current OBD'!$B$6:$AK$2185,33,0)="Yes","9"," ")</f>
        <v>9</v>
      </c>
      <c r="Q653" s="11" t="str">
        <f>IF(VLOOKUP(D653,'Current OBD'!$B$6:$AK$2185,34,0)="Yes","10"," ")</f>
        <v>10</v>
      </c>
      <c r="R653" s="11" t="str">
        <f>IF(VLOOKUP(D653,'Current OBD'!$B$6:$AK$2185,35,0)="Yes","11"," ")</f>
        <v>11</v>
      </c>
      <c r="S653" s="11" t="str">
        <f>IF(VLOOKUP(D653,'Current OBD'!$B$6:$AK$2185,36,0)="Yes","12"," ")</f>
        <v>12</v>
      </c>
      <c r="T653" s="13">
        <f>VLOOKUP(D653,Pivot!$B$4:$F$2181,2,0)</f>
        <v>689</v>
      </c>
      <c r="U653" s="13">
        <f>VLOOKUP(D653,Pivot!$B$4:$F$2181,3,0)</f>
        <v>0</v>
      </c>
      <c r="V653" s="13">
        <f>VLOOKUP(D653,Pivot!$B$4:$F$2181,4,0)</f>
        <v>809</v>
      </c>
      <c r="W653" s="46">
        <f>IFERROR(VLOOKUP(D653,Pivot!$B$4:$H$2181,5,0),"")</f>
        <v>0.85170000000000001</v>
      </c>
      <c r="X653" s="51">
        <f>IFERROR(VLOOKUP(D653,Pivot!$B$4:$H$2181,6,0),"")</f>
        <v>0</v>
      </c>
      <c r="Y653" s="46">
        <f>IFERROR(VLOOKUP(D653,Pivot!$B$4:$H$2181,7,0),"")</f>
        <v>0.85170000000000001</v>
      </c>
    </row>
    <row r="654" spans="1:25" ht="15" customHeight="1" outlineLevel="2">
      <c r="A654" s="10" t="str">
        <f>VLOOKUP(D654,'Current OBD'!$B$6:$K$2185,4,0)</f>
        <v>King</v>
      </c>
      <c r="B654" s="10" t="str">
        <f>VLOOKUP(D654,'Current OBD'!$B$6:$K$2185,3,0)</f>
        <v>17-001</v>
      </c>
      <c r="C654" s="9" t="str">
        <f>VLOOKUP(D654,'Current OBD'!$B$6:$K$2185,2,0)</f>
        <v>Seattle School District</v>
      </c>
      <c r="D654" s="24">
        <v>660417</v>
      </c>
      <c r="E654" s="9" t="str">
        <f>VLOOKUP(D654,'Current OBD'!$B$6:$K$2185,10,0)</f>
        <v>Rainier View Elementary</v>
      </c>
      <c r="F654" s="11" t="str">
        <f>IF(VLOOKUP(D654,'Current OBD'!$B$6:$AK$2185,23,0)="Yes","PK"," ")</f>
        <v xml:space="preserve"> </v>
      </c>
      <c r="G654" s="11" t="str">
        <f>IF(VLOOKUP(D654,'Current OBD'!$B$6:$AK$2185,24,0)="Yes","K"," ")</f>
        <v>K</v>
      </c>
      <c r="H654" s="11">
        <f>IF(VLOOKUP(D654,'Current OBD'!$B$6:$AK$2185,25,0)="Yes",1," ")</f>
        <v>1</v>
      </c>
      <c r="I654" s="11" t="str">
        <f>IF(VLOOKUP(D654,'Current OBD'!$B$6:$AK$2185,26,0)="Yes","2"," ")</f>
        <v>2</v>
      </c>
      <c r="J654" s="11" t="str">
        <f>IF(VLOOKUP(D654,'Current OBD'!$B$6:$AK$2185,27,0)="Yes","3"," ")</f>
        <v>3</v>
      </c>
      <c r="K654" s="11" t="str">
        <f>IF(VLOOKUP(D654,'Current OBD'!$B$6:$AK$2185,28,0)="Yes","4"," ")</f>
        <v>4</v>
      </c>
      <c r="L654" s="11" t="str">
        <f>IF(VLOOKUP(D654,'Current OBD'!$B$6:$AK$2185,29,0)="Yes","5"," ")</f>
        <v>5</v>
      </c>
      <c r="M654" s="11" t="str">
        <f>IF(VLOOKUP(D654,'Current OBD'!$B$6:$AK$2185,30,0)="Yes","6"," ")</f>
        <v xml:space="preserve"> </v>
      </c>
      <c r="N654" s="11" t="str">
        <f>IF(VLOOKUP(D654,'Current OBD'!$B$6:$AK$2185,31,0)="Yes","7"," ")</f>
        <v xml:space="preserve"> </v>
      </c>
      <c r="O654" s="11" t="str">
        <f>IF(VLOOKUP(D654,'Current OBD'!$B$6:$AK$2185,32,0)="Yes","8"," ")</f>
        <v xml:space="preserve"> </v>
      </c>
      <c r="P654" s="11" t="str">
        <f>IF(VLOOKUP(D654,'Current OBD'!$B$6:$AK$2185,33,0)="Yes","9"," ")</f>
        <v xml:space="preserve"> </v>
      </c>
      <c r="Q654" s="11" t="str">
        <f>IF(VLOOKUP(D654,'Current OBD'!$B$6:$AK$2185,34,0)="Yes","10"," ")</f>
        <v xml:space="preserve"> </v>
      </c>
      <c r="R654" s="11" t="str">
        <f>IF(VLOOKUP(D654,'Current OBD'!$B$6:$AK$2185,35,0)="Yes","11"," ")</f>
        <v xml:space="preserve"> </v>
      </c>
      <c r="S654" s="11" t="str">
        <f>IF(VLOOKUP(D654,'Current OBD'!$B$6:$AK$2185,36,0)="Yes","12"," ")</f>
        <v xml:space="preserve"> </v>
      </c>
      <c r="T654" s="13">
        <f>VLOOKUP(D654,Pivot!$B$4:$F$2181,2,0)</f>
        <v>179</v>
      </c>
      <c r="U654" s="13">
        <f>VLOOKUP(D654,Pivot!$B$4:$F$2181,3,0)</f>
        <v>0</v>
      </c>
      <c r="V654" s="13">
        <f>VLOOKUP(D654,Pivot!$B$4:$F$2181,4,0)</f>
        <v>245</v>
      </c>
      <c r="W654" s="46">
        <f>IFERROR(VLOOKUP(D654,Pivot!$B$4:$H$2181,5,0),"")</f>
        <v>0.73060000000000003</v>
      </c>
      <c r="X654" s="51">
        <f>IFERROR(VLOOKUP(D654,Pivot!$B$4:$H$2181,6,0),"")</f>
        <v>0</v>
      </c>
      <c r="Y654" s="46">
        <f>IFERROR(VLOOKUP(D654,Pivot!$B$4:$H$2181,7,0),"")</f>
        <v>0.73060000000000003</v>
      </c>
    </row>
    <row r="655" spans="1:25" ht="15" customHeight="1" outlineLevel="2">
      <c r="A655" s="10" t="str">
        <f>VLOOKUP(D655,'Current OBD'!$B$6:$K$2185,4,0)</f>
        <v>King</v>
      </c>
      <c r="B655" s="10" t="str">
        <f>VLOOKUP(D655,'Current OBD'!$B$6:$K$2185,3,0)</f>
        <v>17-001</v>
      </c>
      <c r="C655" s="9" t="str">
        <f>VLOOKUP(D655,'Current OBD'!$B$6:$K$2185,2,0)</f>
        <v>Seattle School District</v>
      </c>
      <c r="D655" s="24">
        <v>660433</v>
      </c>
      <c r="E655" s="9" t="str">
        <f>VLOOKUP(D655,'Current OBD'!$B$6:$K$2185,10,0)</f>
        <v>Rising Star Elementary School</v>
      </c>
      <c r="F655" s="11" t="str">
        <f>IF(VLOOKUP(D655,'Current OBD'!$B$6:$AK$2185,23,0)="Yes","PK"," ")</f>
        <v>PK</v>
      </c>
      <c r="G655" s="11" t="str">
        <f>IF(VLOOKUP(D655,'Current OBD'!$B$6:$AK$2185,24,0)="Yes","K"," ")</f>
        <v>K</v>
      </c>
      <c r="H655" s="11">
        <f>IF(VLOOKUP(D655,'Current OBD'!$B$6:$AK$2185,25,0)="Yes",1," ")</f>
        <v>1</v>
      </c>
      <c r="I655" s="11" t="str">
        <f>IF(VLOOKUP(D655,'Current OBD'!$B$6:$AK$2185,26,0)="Yes","2"," ")</f>
        <v>2</v>
      </c>
      <c r="J655" s="11" t="str">
        <f>IF(VLOOKUP(D655,'Current OBD'!$B$6:$AK$2185,27,0)="Yes","3"," ")</f>
        <v>3</v>
      </c>
      <c r="K655" s="11" t="str">
        <f>IF(VLOOKUP(D655,'Current OBD'!$B$6:$AK$2185,28,0)="Yes","4"," ")</f>
        <v>4</v>
      </c>
      <c r="L655" s="11" t="str">
        <f>IF(VLOOKUP(D655,'Current OBD'!$B$6:$AK$2185,29,0)="Yes","5"," ")</f>
        <v>5</v>
      </c>
      <c r="M655" s="11" t="str">
        <f>IF(VLOOKUP(D655,'Current OBD'!$B$6:$AK$2185,30,0)="Yes","6"," ")</f>
        <v xml:space="preserve"> </v>
      </c>
      <c r="N655" s="11" t="str">
        <f>IF(VLOOKUP(D655,'Current OBD'!$B$6:$AK$2185,31,0)="Yes","7"," ")</f>
        <v xml:space="preserve"> </v>
      </c>
      <c r="O655" s="11" t="str">
        <f>IF(VLOOKUP(D655,'Current OBD'!$B$6:$AK$2185,32,0)="Yes","8"," ")</f>
        <v xml:space="preserve"> </v>
      </c>
      <c r="P655" s="11" t="str">
        <f>IF(VLOOKUP(D655,'Current OBD'!$B$6:$AK$2185,33,0)="Yes","9"," ")</f>
        <v xml:space="preserve"> </v>
      </c>
      <c r="Q655" s="11" t="str">
        <f>IF(VLOOKUP(D655,'Current OBD'!$B$6:$AK$2185,34,0)="Yes","10"," ")</f>
        <v xml:space="preserve"> </v>
      </c>
      <c r="R655" s="11" t="str">
        <f>IF(VLOOKUP(D655,'Current OBD'!$B$6:$AK$2185,35,0)="Yes","11"," ")</f>
        <v xml:space="preserve"> </v>
      </c>
      <c r="S655" s="11" t="str">
        <f>IF(VLOOKUP(D655,'Current OBD'!$B$6:$AK$2185,36,0)="Yes","12"," ")</f>
        <v xml:space="preserve"> </v>
      </c>
      <c r="T655" s="13">
        <f>VLOOKUP(D655,Pivot!$B$4:$F$2181,2,0)</f>
        <v>275</v>
      </c>
      <c r="U655" s="13">
        <f>VLOOKUP(D655,Pivot!$B$4:$F$2181,3,0)</f>
        <v>0</v>
      </c>
      <c r="V655" s="13">
        <f>VLOOKUP(D655,Pivot!$B$4:$F$2181,4,0)</f>
        <v>334</v>
      </c>
      <c r="W655" s="46">
        <f>IFERROR(VLOOKUP(D655,Pivot!$B$4:$H$2181,5,0),"")</f>
        <v>0.82340000000000002</v>
      </c>
      <c r="X655" s="51">
        <f>IFERROR(VLOOKUP(D655,Pivot!$B$4:$H$2181,6,0),"")</f>
        <v>0</v>
      </c>
      <c r="Y655" s="46">
        <f>IFERROR(VLOOKUP(D655,Pivot!$B$4:$H$2181,7,0),"")</f>
        <v>0.82340000000000002</v>
      </c>
    </row>
    <row r="656" spans="1:25" ht="15" customHeight="1" outlineLevel="2">
      <c r="A656" s="10" t="str">
        <f>VLOOKUP(D656,'Current OBD'!$B$6:$K$2185,4,0)</f>
        <v>King</v>
      </c>
      <c r="B656" s="10" t="str">
        <f>VLOOKUP(D656,'Current OBD'!$B$6:$K$2185,3,0)</f>
        <v>17-001</v>
      </c>
      <c r="C656" s="9" t="str">
        <f>VLOOKUP(D656,'Current OBD'!$B$6:$K$2185,2,0)</f>
        <v>Seattle School District</v>
      </c>
      <c r="D656" s="24">
        <v>684884</v>
      </c>
      <c r="E656" s="9" t="str">
        <f>VLOOKUP(D656,'Current OBD'!$B$6:$K$2185,10,0)</f>
        <v>Robert Eagle Staff Middle School</v>
      </c>
      <c r="F656" s="11" t="str">
        <f>IF(VLOOKUP(D656,'Current OBD'!$B$6:$AK$2185,23,0)="Yes","PK"," ")</f>
        <v xml:space="preserve"> </v>
      </c>
      <c r="G656" s="11" t="str">
        <f>IF(VLOOKUP(D656,'Current OBD'!$B$6:$AK$2185,24,0)="Yes","K"," ")</f>
        <v xml:space="preserve"> </v>
      </c>
      <c r="H656" s="11" t="str">
        <f>IF(VLOOKUP(D656,'Current OBD'!$B$6:$AK$2185,25,0)="Yes",1," ")</f>
        <v xml:space="preserve"> </v>
      </c>
      <c r="I656" s="11" t="str">
        <f>IF(VLOOKUP(D656,'Current OBD'!$B$6:$AK$2185,26,0)="Yes","2"," ")</f>
        <v xml:space="preserve"> </v>
      </c>
      <c r="J656" s="11" t="str">
        <f>IF(VLOOKUP(D656,'Current OBD'!$B$6:$AK$2185,27,0)="Yes","3"," ")</f>
        <v xml:space="preserve"> </v>
      </c>
      <c r="K656" s="11" t="str">
        <f>IF(VLOOKUP(D656,'Current OBD'!$B$6:$AK$2185,28,0)="Yes","4"," ")</f>
        <v xml:space="preserve"> </v>
      </c>
      <c r="L656" s="11" t="str">
        <f>IF(VLOOKUP(D656,'Current OBD'!$B$6:$AK$2185,29,0)="Yes","5"," ")</f>
        <v xml:space="preserve"> </v>
      </c>
      <c r="M656" s="11" t="str">
        <f>IF(VLOOKUP(D656,'Current OBD'!$B$6:$AK$2185,30,0)="Yes","6"," ")</f>
        <v>6</v>
      </c>
      <c r="N656" s="11" t="str">
        <f>IF(VLOOKUP(D656,'Current OBD'!$B$6:$AK$2185,31,0)="Yes","7"," ")</f>
        <v>7</v>
      </c>
      <c r="O656" s="11" t="str">
        <f>IF(VLOOKUP(D656,'Current OBD'!$B$6:$AK$2185,32,0)="Yes","8"," ")</f>
        <v>8</v>
      </c>
      <c r="P656" s="11" t="str">
        <f>IF(VLOOKUP(D656,'Current OBD'!$B$6:$AK$2185,33,0)="Yes","9"," ")</f>
        <v xml:space="preserve"> </v>
      </c>
      <c r="Q656" s="11" t="str">
        <f>IF(VLOOKUP(D656,'Current OBD'!$B$6:$AK$2185,34,0)="Yes","10"," ")</f>
        <v xml:space="preserve"> </v>
      </c>
      <c r="R656" s="11" t="str">
        <f>IF(VLOOKUP(D656,'Current OBD'!$B$6:$AK$2185,35,0)="Yes","11"," ")</f>
        <v xml:space="preserve"> </v>
      </c>
      <c r="S656" s="11" t="str">
        <f>IF(VLOOKUP(D656,'Current OBD'!$B$6:$AK$2185,36,0)="Yes","12"," ")</f>
        <v xml:space="preserve"> </v>
      </c>
      <c r="T656" s="13">
        <f>VLOOKUP(D656,Pivot!$B$4:$F$2181,2,0)</f>
        <v>107</v>
      </c>
      <c r="U656" s="13">
        <f>VLOOKUP(D656,Pivot!$B$4:$F$2181,3,0)</f>
        <v>26</v>
      </c>
      <c r="V656" s="13">
        <f>VLOOKUP(D656,Pivot!$B$4:$F$2181,4,0)</f>
        <v>680</v>
      </c>
      <c r="W656" s="46">
        <f>IFERROR(VLOOKUP(D656,Pivot!$B$4:$H$2181,5,0),"")</f>
        <v>0.15740000000000001</v>
      </c>
      <c r="X656" s="51">
        <f>IFERROR(VLOOKUP(D656,Pivot!$B$4:$H$2181,6,0),"")</f>
        <v>3.8199999999999998E-2</v>
      </c>
      <c r="Y656" s="46">
        <f>IFERROR(VLOOKUP(D656,Pivot!$B$4:$H$2181,7,0),"")</f>
        <v>0.1956</v>
      </c>
    </row>
    <row r="657" spans="1:25" ht="15" customHeight="1" outlineLevel="2">
      <c r="A657" s="10" t="str">
        <f>VLOOKUP(D657,'Current OBD'!$B$6:$K$2185,4,0)</f>
        <v>King</v>
      </c>
      <c r="B657" s="10" t="str">
        <f>VLOOKUP(D657,'Current OBD'!$B$6:$K$2185,3,0)</f>
        <v>17-001</v>
      </c>
      <c r="C657" s="9" t="str">
        <f>VLOOKUP(D657,'Current OBD'!$B$6:$K$2185,2,0)</f>
        <v>Seattle School District</v>
      </c>
      <c r="D657" s="24">
        <v>660419</v>
      </c>
      <c r="E657" s="9" t="str">
        <f>VLOOKUP(D657,'Current OBD'!$B$6:$K$2185,10,0)</f>
        <v>Roosevelt High School</v>
      </c>
      <c r="F657" s="11" t="str">
        <f>IF(VLOOKUP(D657,'Current OBD'!$B$6:$AK$2185,23,0)="Yes","PK"," ")</f>
        <v xml:space="preserve"> </v>
      </c>
      <c r="G657" s="11" t="str">
        <f>IF(VLOOKUP(D657,'Current OBD'!$B$6:$AK$2185,24,0)="Yes","K"," ")</f>
        <v xml:space="preserve"> </v>
      </c>
      <c r="H657" s="11" t="str">
        <f>IF(VLOOKUP(D657,'Current OBD'!$B$6:$AK$2185,25,0)="Yes",1," ")</f>
        <v xml:space="preserve"> </v>
      </c>
      <c r="I657" s="11" t="str">
        <f>IF(VLOOKUP(D657,'Current OBD'!$B$6:$AK$2185,26,0)="Yes","2"," ")</f>
        <v xml:space="preserve"> </v>
      </c>
      <c r="J657" s="11" t="str">
        <f>IF(VLOOKUP(D657,'Current OBD'!$B$6:$AK$2185,27,0)="Yes","3"," ")</f>
        <v xml:space="preserve"> </v>
      </c>
      <c r="K657" s="11" t="str">
        <f>IF(VLOOKUP(D657,'Current OBD'!$B$6:$AK$2185,28,0)="Yes","4"," ")</f>
        <v xml:space="preserve"> </v>
      </c>
      <c r="L657" s="11" t="str">
        <f>IF(VLOOKUP(D657,'Current OBD'!$B$6:$AK$2185,29,0)="Yes","5"," ")</f>
        <v xml:space="preserve"> </v>
      </c>
      <c r="M657" s="11" t="str">
        <f>IF(VLOOKUP(D657,'Current OBD'!$B$6:$AK$2185,30,0)="Yes","6"," ")</f>
        <v xml:space="preserve"> </v>
      </c>
      <c r="N657" s="11" t="str">
        <f>IF(VLOOKUP(D657,'Current OBD'!$B$6:$AK$2185,31,0)="Yes","7"," ")</f>
        <v xml:space="preserve"> </v>
      </c>
      <c r="O657" s="11" t="str">
        <f>IF(VLOOKUP(D657,'Current OBD'!$B$6:$AK$2185,32,0)="Yes","8"," ")</f>
        <v xml:space="preserve"> </v>
      </c>
      <c r="P657" s="11" t="str">
        <f>IF(VLOOKUP(D657,'Current OBD'!$B$6:$AK$2185,33,0)="Yes","9"," ")</f>
        <v>9</v>
      </c>
      <c r="Q657" s="11" t="str">
        <f>IF(VLOOKUP(D657,'Current OBD'!$B$6:$AK$2185,34,0)="Yes","10"," ")</f>
        <v>10</v>
      </c>
      <c r="R657" s="11" t="str">
        <f>IF(VLOOKUP(D657,'Current OBD'!$B$6:$AK$2185,35,0)="Yes","11"," ")</f>
        <v>11</v>
      </c>
      <c r="S657" s="11" t="str">
        <f>IF(VLOOKUP(D657,'Current OBD'!$B$6:$AK$2185,36,0)="Yes","12"," ")</f>
        <v>12</v>
      </c>
      <c r="T657" s="13">
        <f>VLOOKUP(D657,Pivot!$B$4:$F$2181,2,0)</f>
        <v>128</v>
      </c>
      <c r="U657" s="13">
        <f>VLOOKUP(D657,Pivot!$B$4:$F$2181,3,0)</f>
        <v>11</v>
      </c>
      <c r="V657" s="13">
        <f>VLOOKUP(D657,Pivot!$B$4:$F$2181,4,0)</f>
        <v>1546</v>
      </c>
      <c r="W657" s="46">
        <f>IFERROR(VLOOKUP(D657,Pivot!$B$4:$H$2181,5,0),"")</f>
        <v>8.2799999999999999E-2</v>
      </c>
      <c r="X657" s="51">
        <f>IFERROR(VLOOKUP(D657,Pivot!$B$4:$H$2181,6,0),"")</f>
        <v>7.1000000000000004E-3</v>
      </c>
      <c r="Y657" s="46">
        <f>IFERROR(VLOOKUP(D657,Pivot!$B$4:$H$2181,7,0),"")</f>
        <v>8.9899999999999994E-2</v>
      </c>
    </row>
    <row r="658" spans="1:25" ht="15" customHeight="1" outlineLevel="2">
      <c r="A658" s="10" t="str">
        <f>VLOOKUP(D658,'Current OBD'!$B$6:$K$2185,4,0)</f>
        <v>King</v>
      </c>
      <c r="B658" s="10" t="str">
        <f>VLOOKUP(D658,'Current OBD'!$B$6:$K$2185,3,0)</f>
        <v>17-001</v>
      </c>
      <c r="C658" s="9" t="str">
        <f>VLOOKUP(D658,'Current OBD'!$B$6:$K$2185,2,0)</f>
        <v>Seattle School District</v>
      </c>
      <c r="D658" s="24">
        <v>660420</v>
      </c>
      <c r="E658" s="9" t="str">
        <f>VLOOKUP(D658,'Current OBD'!$B$6:$K$2185,10,0)</f>
        <v>Roxhill Elementary</v>
      </c>
      <c r="F658" s="11" t="str">
        <f>IF(VLOOKUP(D658,'Current OBD'!$B$6:$AK$2185,23,0)="Yes","PK"," ")</f>
        <v>PK</v>
      </c>
      <c r="G658" s="11" t="str">
        <f>IF(VLOOKUP(D658,'Current OBD'!$B$6:$AK$2185,24,0)="Yes","K"," ")</f>
        <v>K</v>
      </c>
      <c r="H658" s="11">
        <f>IF(VLOOKUP(D658,'Current OBD'!$B$6:$AK$2185,25,0)="Yes",1," ")</f>
        <v>1</v>
      </c>
      <c r="I658" s="11" t="str">
        <f>IF(VLOOKUP(D658,'Current OBD'!$B$6:$AK$2185,26,0)="Yes","2"," ")</f>
        <v>2</v>
      </c>
      <c r="J658" s="11" t="str">
        <f>IF(VLOOKUP(D658,'Current OBD'!$B$6:$AK$2185,27,0)="Yes","3"," ")</f>
        <v>3</v>
      </c>
      <c r="K658" s="11" t="str">
        <f>IF(VLOOKUP(D658,'Current OBD'!$B$6:$AK$2185,28,0)="Yes","4"," ")</f>
        <v>4</v>
      </c>
      <c r="L658" s="11" t="str">
        <f>IF(VLOOKUP(D658,'Current OBD'!$B$6:$AK$2185,29,0)="Yes","5"," ")</f>
        <v>5</v>
      </c>
      <c r="M658" s="11" t="str">
        <f>IF(VLOOKUP(D658,'Current OBD'!$B$6:$AK$2185,30,0)="Yes","6"," ")</f>
        <v xml:space="preserve"> </v>
      </c>
      <c r="N658" s="11" t="str">
        <f>IF(VLOOKUP(D658,'Current OBD'!$B$6:$AK$2185,31,0)="Yes","7"," ")</f>
        <v xml:space="preserve"> </v>
      </c>
      <c r="O658" s="11" t="str">
        <f>IF(VLOOKUP(D658,'Current OBD'!$B$6:$AK$2185,32,0)="Yes","8"," ")</f>
        <v xml:space="preserve"> </v>
      </c>
      <c r="P658" s="11" t="str">
        <f>IF(VLOOKUP(D658,'Current OBD'!$B$6:$AK$2185,33,0)="Yes","9"," ")</f>
        <v xml:space="preserve"> </v>
      </c>
      <c r="Q658" s="11" t="str">
        <f>IF(VLOOKUP(D658,'Current OBD'!$B$6:$AK$2185,34,0)="Yes","10"," ")</f>
        <v xml:space="preserve"> </v>
      </c>
      <c r="R658" s="11" t="str">
        <f>IF(VLOOKUP(D658,'Current OBD'!$B$6:$AK$2185,35,0)="Yes","11"," ")</f>
        <v xml:space="preserve"> </v>
      </c>
      <c r="S658" s="11" t="str">
        <f>IF(VLOOKUP(D658,'Current OBD'!$B$6:$AK$2185,36,0)="Yes","12"," ")</f>
        <v xml:space="preserve"> </v>
      </c>
      <c r="T658" s="13">
        <f>VLOOKUP(D658,Pivot!$B$4:$F$2181,2,0)</f>
        <v>258</v>
      </c>
      <c r="U658" s="13">
        <f>VLOOKUP(D658,Pivot!$B$4:$F$2181,3,0)</f>
        <v>0</v>
      </c>
      <c r="V658" s="13">
        <f>VLOOKUP(D658,Pivot!$B$4:$F$2181,4,0)</f>
        <v>287</v>
      </c>
      <c r="W658" s="46">
        <f>IFERROR(VLOOKUP(D658,Pivot!$B$4:$H$2181,5,0),"")</f>
        <v>0.89900000000000002</v>
      </c>
      <c r="X658" s="51">
        <f>IFERROR(VLOOKUP(D658,Pivot!$B$4:$H$2181,6,0),"")</f>
        <v>0</v>
      </c>
      <c r="Y658" s="46">
        <f>IFERROR(VLOOKUP(D658,Pivot!$B$4:$H$2181,7,0),"")</f>
        <v>0.89900000000000002</v>
      </c>
    </row>
    <row r="659" spans="1:25" ht="15" customHeight="1" outlineLevel="2">
      <c r="A659" s="10" t="str">
        <f>VLOOKUP(D659,'Current OBD'!$B$6:$K$2185,4,0)</f>
        <v>King</v>
      </c>
      <c r="B659" s="10" t="str">
        <f>VLOOKUP(D659,'Current OBD'!$B$6:$K$2185,3,0)</f>
        <v>17-001</v>
      </c>
      <c r="C659" s="9" t="str">
        <f>VLOOKUP(D659,'Current OBD'!$B$6:$K$2185,2,0)</f>
        <v>Seattle School District</v>
      </c>
      <c r="D659" s="24">
        <v>660421</v>
      </c>
      <c r="E659" s="9" t="str">
        <f>VLOOKUP(D659,'Current OBD'!$B$6:$K$2185,10,0)</f>
        <v>Sacajawea Elementary</v>
      </c>
      <c r="F659" s="11" t="str">
        <f>IF(VLOOKUP(D659,'Current OBD'!$B$6:$AK$2185,23,0)="Yes","PK"," ")</f>
        <v>PK</v>
      </c>
      <c r="G659" s="11" t="str">
        <f>IF(VLOOKUP(D659,'Current OBD'!$B$6:$AK$2185,24,0)="Yes","K"," ")</f>
        <v>K</v>
      </c>
      <c r="H659" s="11">
        <f>IF(VLOOKUP(D659,'Current OBD'!$B$6:$AK$2185,25,0)="Yes",1," ")</f>
        <v>1</v>
      </c>
      <c r="I659" s="11" t="str">
        <f>IF(VLOOKUP(D659,'Current OBD'!$B$6:$AK$2185,26,0)="Yes","2"," ")</f>
        <v>2</v>
      </c>
      <c r="J659" s="11" t="str">
        <f>IF(VLOOKUP(D659,'Current OBD'!$B$6:$AK$2185,27,0)="Yes","3"," ")</f>
        <v>3</v>
      </c>
      <c r="K659" s="11" t="str">
        <f>IF(VLOOKUP(D659,'Current OBD'!$B$6:$AK$2185,28,0)="Yes","4"," ")</f>
        <v>4</v>
      </c>
      <c r="L659" s="11" t="str">
        <f>IF(VLOOKUP(D659,'Current OBD'!$B$6:$AK$2185,29,0)="Yes","5"," ")</f>
        <v>5</v>
      </c>
      <c r="M659" s="11" t="str">
        <f>IF(VLOOKUP(D659,'Current OBD'!$B$6:$AK$2185,30,0)="Yes","6"," ")</f>
        <v xml:space="preserve"> </v>
      </c>
      <c r="N659" s="11" t="str">
        <f>IF(VLOOKUP(D659,'Current OBD'!$B$6:$AK$2185,31,0)="Yes","7"," ")</f>
        <v xml:space="preserve"> </v>
      </c>
      <c r="O659" s="11" t="str">
        <f>IF(VLOOKUP(D659,'Current OBD'!$B$6:$AK$2185,32,0)="Yes","8"," ")</f>
        <v xml:space="preserve"> </v>
      </c>
      <c r="P659" s="11" t="str">
        <f>IF(VLOOKUP(D659,'Current OBD'!$B$6:$AK$2185,33,0)="Yes","9"," ")</f>
        <v xml:space="preserve"> </v>
      </c>
      <c r="Q659" s="11" t="str">
        <f>IF(VLOOKUP(D659,'Current OBD'!$B$6:$AK$2185,34,0)="Yes","10"," ")</f>
        <v xml:space="preserve"> </v>
      </c>
      <c r="R659" s="11" t="str">
        <f>IF(VLOOKUP(D659,'Current OBD'!$B$6:$AK$2185,35,0)="Yes","11"," ")</f>
        <v xml:space="preserve"> </v>
      </c>
      <c r="S659" s="11" t="str">
        <f>IF(VLOOKUP(D659,'Current OBD'!$B$6:$AK$2185,36,0)="Yes","12"," ")</f>
        <v xml:space="preserve"> </v>
      </c>
      <c r="T659" s="13">
        <f>VLOOKUP(D659,Pivot!$B$4:$F$2181,2,0)</f>
        <v>47</v>
      </c>
      <c r="U659" s="13">
        <f>VLOOKUP(D659,Pivot!$B$4:$F$2181,3,0)</f>
        <v>2</v>
      </c>
      <c r="V659" s="13">
        <f>VLOOKUP(D659,Pivot!$B$4:$F$2181,4,0)</f>
        <v>221</v>
      </c>
      <c r="W659" s="46">
        <f>IFERROR(VLOOKUP(D659,Pivot!$B$4:$H$2181,5,0),"")</f>
        <v>0.2127</v>
      </c>
      <c r="X659" s="51">
        <f>IFERROR(VLOOKUP(D659,Pivot!$B$4:$H$2181,6,0),"")</f>
        <v>8.9999999999999993E-3</v>
      </c>
      <c r="Y659" s="46">
        <f>IFERROR(VLOOKUP(D659,Pivot!$B$4:$H$2181,7,0),"")</f>
        <v>0.22170000000000001</v>
      </c>
    </row>
    <row r="660" spans="1:25" ht="15" customHeight="1" outlineLevel="2">
      <c r="A660" s="10" t="str">
        <f>VLOOKUP(D660,'Current OBD'!$B$6:$K$2185,4,0)</f>
        <v>King</v>
      </c>
      <c r="B660" s="10" t="str">
        <f>VLOOKUP(D660,'Current OBD'!$B$6:$K$2185,3,0)</f>
        <v>17-001</v>
      </c>
      <c r="C660" s="9" t="str">
        <f>VLOOKUP(D660,'Current OBD'!$B$6:$K$2185,2,0)</f>
        <v>Seattle School District</v>
      </c>
      <c r="D660" s="24">
        <v>660363</v>
      </c>
      <c r="E660" s="9" t="str">
        <f>VLOOKUP(D660,'Current OBD'!$B$6:$K$2185,10,0)</f>
        <v>Salmon Bay K-8 School</v>
      </c>
      <c r="F660" s="11" t="str">
        <f>IF(VLOOKUP(D660,'Current OBD'!$B$6:$AK$2185,23,0)="Yes","PK"," ")</f>
        <v xml:space="preserve"> </v>
      </c>
      <c r="G660" s="11" t="str">
        <f>IF(VLOOKUP(D660,'Current OBD'!$B$6:$AK$2185,24,0)="Yes","K"," ")</f>
        <v>K</v>
      </c>
      <c r="H660" s="11">
        <f>IF(VLOOKUP(D660,'Current OBD'!$B$6:$AK$2185,25,0)="Yes",1," ")</f>
        <v>1</v>
      </c>
      <c r="I660" s="11" t="str">
        <f>IF(VLOOKUP(D660,'Current OBD'!$B$6:$AK$2185,26,0)="Yes","2"," ")</f>
        <v>2</v>
      </c>
      <c r="J660" s="11" t="str">
        <f>IF(VLOOKUP(D660,'Current OBD'!$B$6:$AK$2185,27,0)="Yes","3"," ")</f>
        <v>3</v>
      </c>
      <c r="K660" s="11" t="str">
        <f>IF(VLOOKUP(D660,'Current OBD'!$B$6:$AK$2185,28,0)="Yes","4"," ")</f>
        <v>4</v>
      </c>
      <c r="L660" s="11" t="str">
        <f>IF(VLOOKUP(D660,'Current OBD'!$B$6:$AK$2185,29,0)="Yes","5"," ")</f>
        <v>5</v>
      </c>
      <c r="M660" s="11" t="str">
        <f>IF(VLOOKUP(D660,'Current OBD'!$B$6:$AK$2185,30,0)="Yes","6"," ")</f>
        <v>6</v>
      </c>
      <c r="N660" s="11" t="str">
        <f>IF(VLOOKUP(D660,'Current OBD'!$B$6:$AK$2185,31,0)="Yes","7"," ")</f>
        <v>7</v>
      </c>
      <c r="O660" s="11" t="str">
        <f>IF(VLOOKUP(D660,'Current OBD'!$B$6:$AK$2185,32,0)="Yes","8"," ")</f>
        <v>8</v>
      </c>
      <c r="P660" s="11" t="str">
        <f>IF(VLOOKUP(D660,'Current OBD'!$B$6:$AK$2185,33,0)="Yes","9"," ")</f>
        <v xml:space="preserve"> </v>
      </c>
      <c r="Q660" s="11" t="str">
        <f>IF(VLOOKUP(D660,'Current OBD'!$B$6:$AK$2185,34,0)="Yes","10"," ")</f>
        <v xml:space="preserve"> </v>
      </c>
      <c r="R660" s="11" t="str">
        <f>IF(VLOOKUP(D660,'Current OBD'!$B$6:$AK$2185,35,0)="Yes","11"," ")</f>
        <v xml:space="preserve"> </v>
      </c>
      <c r="S660" s="11" t="str">
        <f>IF(VLOOKUP(D660,'Current OBD'!$B$6:$AK$2185,36,0)="Yes","12"," ")</f>
        <v xml:space="preserve"> </v>
      </c>
      <c r="T660" s="13">
        <f>VLOOKUP(D660,Pivot!$B$4:$F$2181,2,0)</f>
        <v>25</v>
      </c>
      <c r="U660" s="13">
        <f>VLOOKUP(D660,Pivot!$B$4:$F$2181,3,0)</f>
        <v>5</v>
      </c>
      <c r="V660" s="13">
        <f>VLOOKUP(D660,Pivot!$B$4:$F$2181,4,0)</f>
        <v>661</v>
      </c>
      <c r="W660" s="46">
        <f>IFERROR(VLOOKUP(D660,Pivot!$B$4:$H$2181,5,0),"")</f>
        <v>3.78E-2</v>
      </c>
      <c r="X660" s="51">
        <f>IFERROR(VLOOKUP(D660,Pivot!$B$4:$H$2181,6,0),"")</f>
        <v>7.6E-3</v>
      </c>
      <c r="Y660" s="46">
        <f>IFERROR(VLOOKUP(D660,Pivot!$B$4:$H$2181,7,0),"")</f>
        <v>4.5400000000000003E-2</v>
      </c>
    </row>
    <row r="661" spans="1:25" ht="15" customHeight="1" outlineLevel="2">
      <c r="A661" s="10" t="str">
        <f>VLOOKUP(D661,'Current OBD'!$B$6:$K$2185,4,0)</f>
        <v>King</v>
      </c>
      <c r="B661" s="10" t="str">
        <f>VLOOKUP(D661,'Current OBD'!$B$6:$K$2185,3,0)</f>
        <v>17-001</v>
      </c>
      <c r="C661" s="9" t="str">
        <f>VLOOKUP(D661,'Current OBD'!$B$6:$K$2185,2,0)</f>
        <v>Seattle School District</v>
      </c>
      <c r="D661" s="24">
        <v>664738</v>
      </c>
      <c r="E661" s="9" t="str">
        <f>VLOOKUP(D661,'Current OBD'!$B$6:$K$2185,10,0)</f>
        <v>Sand Point Elementary School</v>
      </c>
      <c r="F661" s="11" t="str">
        <f>IF(VLOOKUP(D661,'Current OBD'!$B$6:$AK$2185,23,0)="Yes","PK"," ")</f>
        <v>PK</v>
      </c>
      <c r="G661" s="11" t="str">
        <f>IF(VLOOKUP(D661,'Current OBD'!$B$6:$AK$2185,24,0)="Yes","K"," ")</f>
        <v>K</v>
      </c>
      <c r="H661" s="11">
        <f>IF(VLOOKUP(D661,'Current OBD'!$B$6:$AK$2185,25,0)="Yes",1," ")</f>
        <v>1</v>
      </c>
      <c r="I661" s="11" t="str">
        <f>IF(VLOOKUP(D661,'Current OBD'!$B$6:$AK$2185,26,0)="Yes","2"," ")</f>
        <v>2</v>
      </c>
      <c r="J661" s="11" t="str">
        <f>IF(VLOOKUP(D661,'Current OBD'!$B$6:$AK$2185,27,0)="Yes","3"," ")</f>
        <v>3</v>
      </c>
      <c r="K661" s="11" t="str">
        <f>IF(VLOOKUP(D661,'Current OBD'!$B$6:$AK$2185,28,0)="Yes","4"," ")</f>
        <v>4</v>
      </c>
      <c r="L661" s="11" t="str">
        <f>IF(VLOOKUP(D661,'Current OBD'!$B$6:$AK$2185,29,0)="Yes","5"," ")</f>
        <v>5</v>
      </c>
      <c r="M661" s="11" t="str">
        <f>IF(VLOOKUP(D661,'Current OBD'!$B$6:$AK$2185,30,0)="Yes","6"," ")</f>
        <v xml:space="preserve"> </v>
      </c>
      <c r="N661" s="11" t="str">
        <f>IF(VLOOKUP(D661,'Current OBD'!$B$6:$AK$2185,31,0)="Yes","7"," ")</f>
        <v xml:space="preserve"> </v>
      </c>
      <c r="O661" s="11" t="str">
        <f>IF(VLOOKUP(D661,'Current OBD'!$B$6:$AK$2185,32,0)="Yes","8"," ")</f>
        <v xml:space="preserve"> </v>
      </c>
      <c r="P661" s="11" t="str">
        <f>IF(VLOOKUP(D661,'Current OBD'!$B$6:$AK$2185,33,0)="Yes","9"," ")</f>
        <v xml:space="preserve"> </v>
      </c>
      <c r="Q661" s="11" t="str">
        <f>IF(VLOOKUP(D661,'Current OBD'!$B$6:$AK$2185,34,0)="Yes","10"," ")</f>
        <v xml:space="preserve"> </v>
      </c>
      <c r="R661" s="11" t="str">
        <f>IF(VLOOKUP(D661,'Current OBD'!$B$6:$AK$2185,35,0)="Yes","11"," ")</f>
        <v xml:space="preserve"> </v>
      </c>
      <c r="S661" s="11" t="str">
        <f>IF(VLOOKUP(D661,'Current OBD'!$B$6:$AK$2185,36,0)="Yes","12"," ")</f>
        <v xml:space="preserve"> </v>
      </c>
      <c r="T661" s="13">
        <f>VLOOKUP(D661,Pivot!$B$4:$F$2181,2,0)</f>
        <v>137</v>
      </c>
      <c r="U661" s="13">
        <f>VLOOKUP(D661,Pivot!$B$4:$F$2181,3,0)</f>
        <v>0</v>
      </c>
      <c r="V661" s="13">
        <f>VLOOKUP(D661,Pivot!$B$4:$F$2181,4,0)</f>
        <v>191</v>
      </c>
      <c r="W661" s="46">
        <f>IFERROR(VLOOKUP(D661,Pivot!$B$4:$H$2181,5,0),"")</f>
        <v>0.71730000000000005</v>
      </c>
      <c r="X661" s="51">
        <f>IFERROR(VLOOKUP(D661,Pivot!$B$4:$H$2181,6,0),"")</f>
        <v>0</v>
      </c>
      <c r="Y661" s="46">
        <f>IFERROR(VLOOKUP(D661,Pivot!$B$4:$H$2181,7,0),"")</f>
        <v>0.71730000000000005</v>
      </c>
    </row>
    <row r="662" spans="1:25" ht="15" customHeight="1" outlineLevel="2">
      <c r="A662" s="10" t="str">
        <f>VLOOKUP(D662,'Current OBD'!$B$6:$K$2185,4,0)</f>
        <v>King</v>
      </c>
      <c r="B662" s="10" t="str">
        <f>VLOOKUP(D662,'Current OBD'!$B$6:$K$2185,3,0)</f>
        <v>17-001</v>
      </c>
      <c r="C662" s="9" t="str">
        <f>VLOOKUP(D662,'Current OBD'!$B$6:$K$2185,2,0)</f>
        <v>Seattle School District</v>
      </c>
      <c r="D662" s="24">
        <v>660422</v>
      </c>
      <c r="E662" s="9" t="str">
        <f>VLOOKUP(D662,'Current OBD'!$B$6:$K$2185,10,0)</f>
        <v>Sanislo Elementary</v>
      </c>
      <c r="F662" s="11" t="str">
        <f>IF(VLOOKUP(D662,'Current OBD'!$B$6:$AK$2185,23,0)="Yes","PK"," ")</f>
        <v xml:space="preserve"> </v>
      </c>
      <c r="G662" s="11" t="str">
        <f>IF(VLOOKUP(D662,'Current OBD'!$B$6:$AK$2185,24,0)="Yes","K"," ")</f>
        <v>K</v>
      </c>
      <c r="H662" s="11">
        <f>IF(VLOOKUP(D662,'Current OBD'!$B$6:$AK$2185,25,0)="Yes",1," ")</f>
        <v>1</v>
      </c>
      <c r="I662" s="11" t="str">
        <f>IF(VLOOKUP(D662,'Current OBD'!$B$6:$AK$2185,26,0)="Yes","2"," ")</f>
        <v>2</v>
      </c>
      <c r="J662" s="11" t="str">
        <f>IF(VLOOKUP(D662,'Current OBD'!$B$6:$AK$2185,27,0)="Yes","3"," ")</f>
        <v>3</v>
      </c>
      <c r="K662" s="11" t="str">
        <f>IF(VLOOKUP(D662,'Current OBD'!$B$6:$AK$2185,28,0)="Yes","4"," ")</f>
        <v>4</v>
      </c>
      <c r="L662" s="11" t="str">
        <f>IF(VLOOKUP(D662,'Current OBD'!$B$6:$AK$2185,29,0)="Yes","5"," ")</f>
        <v>5</v>
      </c>
      <c r="M662" s="11" t="str">
        <f>IF(VLOOKUP(D662,'Current OBD'!$B$6:$AK$2185,30,0)="Yes","6"," ")</f>
        <v xml:space="preserve"> </v>
      </c>
      <c r="N662" s="11" t="str">
        <f>IF(VLOOKUP(D662,'Current OBD'!$B$6:$AK$2185,31,0)="Yes","7"," ")</f>
        <v xml:space="preserve"> </v>
      </c>
      <c r="O662" s="11" t="str">
        <f>IF(VLOOKUP(D662,'Current OBD'!$B$6:$AK$2185,32,0)="Yes","8"," ")</f>
        <v xml:space="preserve"> </v>
      </c>
      <c r="P662" s="11" t="str">
        <f>IF(VLOOKUP(D662,'Current OBD'!$B$6:$AK$2185,33,0)="Yes","9"," ")</f>
        <v xml:space="preserve"> </v>
      </c>
      <c r="Q662" s="11" t="str">
        <f>IF(VLOOKUP(D662,'Current OBD'!$B$6:$AK$2185,34,0)="Yes","10"," ")</f>
        <v xml:space="preserve"> </v>
      </c>
      <c r="R662" s="11" t="str">
        <f>IF(VLOOKUP(D662,'Current OBD'!$B$6:$AK$2185,35,0)="Yes","11"," ")</f>
        <v xml:space="preserve"> </v>
      </c>
      <c r="S662" s="11" t="str">
        <f>IF(VLOOKUP(D662,'Current OBD'!$B$6:$AK$2185,36,0)="Yes","12"," ")</f>
        <v xml:space="preserve"> </v>
      </c>
      <c r="T662" s="13">
        <f>VLOOKUP(D662,Pivot!$B$4:$F$2181,2,0)</f>
        <v>140</v>
      </c>
      <c r="U662" s="13">
        <f>VLOOKUP(D662,Pivot!$B$4:$F$2181,3,0)</f>
        <v>0</v>
      </c>
      <c r="V662" s="13">
        <f>VLOOKUP(D662,Pivot!$B$4:$F$2181,4,0)</f>
        <v>182</v>
      </c>
      <c r="W662" s="46">
        <f>IFERROR(VLOOKUP(D662,Pivot!$B$4:$H$2181,5,0),"")</f>
        <v>0.76919999999999999</v>
      </c>
      <c r="X662" s="51">
        <f>IFERROR(VLOOKUP(D662,Pivot!$B$4:$H$2181,6,0),"")</f>
        <v>0</v>
      </c>
      <c r="Y662" s="46">
        <f>IFERROR(VLOOKUP(D662,Pivot!$B$4:$H$2181,7,0),"")</f>
        <v>0.76919999999999999</v>
      </c>
    </row>
    <row r="663" spans="1:25" ht="15" customHeight="1" outlineLevel="2">
      <c r="A663" s="10" t="str">
        <f>VLOOKUP(D663,'Current OBD'!$B$6:$K$2185,4,0)</f>
        <v>King</v>
      </c>
      <c r="B663" s="10" t="str">
        <f>VLOOKUP(D663,'Current OBD'!$B$6:$K$2185,3,0)</f>
        <v>17-001</v>
      </c>
      <c r="C663" s="9" t="str">
        <f>VLOOKUP(D663,'Current OBD'!$B$6:$K$2185,2,0)</f>
        <v>Seattle School District</v>
      </c>
      <c r="D663" s="24">
        <v>660356</v>
      </c>
      <c r="E663" s="9" t="str">
        <f>VLOOKUP(D663,'Current OBD'!$B$6:$K$2185,10,0)</f>
        <v>Seattle World School</v>
      </c>
      <c r="F663" s="11" t="str">
        <f>IF(VLOOKUP(D663,'Current OBD'!$B$6:$AK$2185,23,0)="Yes","PK"," ")</f>
        <v xml:space="preserve"> </v>
      </c>
      <c r="G663" s="11" t="str">
        <f>IF(VLOOKUP(D663,'Current OBD'!$B$6:$AK$2185,24,0)="Yes","K"," ")</f>
        <v xml:space="preserve"> </v>
      </c>
      <c r="H663" s="11" t="str">
        <f>IF(VLOOKUP(D663,'Current OBD'!$B$6:$AK$2185,25,0)="Yes",1," ")</f>
        <v xml:space="preserve"> </v>
      </c>
      <c r="I663" s="11" t="str">
        <f>IF(VLOOKUP(D663,'Current OBD'!$B$6:$AK$2185,26,0)="Yes","2"," ")</f>
        <v xml:space="preserve"> </v>
      </c>
      <c r="J663" s="11" t="str">
        <f>IF(VLOOKUP(D663,'Current OBD'!$B$6:$AK$2185,27,0)="Yes","3"," ")</f>
        <v xml:space="preserve"> </v>
      </c>
      <c r="K663" s="11" t="str">
        <f>IF(VLOOKUP(D663,'Current OBD'!$B$6:$AK$2185,28,0)="Yes","4"," ")</f>
        <v xml:space="preserve"> </v>
      </c>
      <c r="L663" s="11" t="str">
        <f>IF(VLOOKUP(D663,'Current OBD'!$B$6:$AK$2185,29,0)="Yes","5"," ")</f>
        <v xml:space="preserve"> </v>
      </c>
      <c r="M663" s="11" t="str">
        <f>IF(VLOOKUP(D663,'Current OBD'!$B$6:$AK$2185,30,0)="Yes","6"," ")</f>
        <v xml:space="preserve"> </v>
      </c>
      <c r="N663" s="11" t="str">
        <f>IF(VLOOKUP(D663,'Current OBD'!$B$6:$AK$2185,31,0)="Yes","7"," ")</f>
        <v xml:space="preserve"> </v>
      </c>
      <c r="O663" s="11" t="str">
        <f>IF(VLOOKUP(D663,'Current OBD'!$B$6:$AK$2185,32,0)="Yes","8"," ")</f>
        <v xml:space="preserve"> </v>
      </c>
      <c r="P663" s="11" t="str">
        <f>IF(VLOOKUP(D663,'Current OBD'!$B$6:$AK$2185,33,0)="Yes","9"," ")</f>
        <v>9</v>
      </c>
      <c r="Q663" s="11" t="str">
        <f>IF(VLOOKUP(D663,'Current OBD'!$B$6:$AK$2185,34,0)="Yes","10"," ")</f>
        <v>10</v>
      </c>
      <c r="R663" s="11" t="str">
        <f>IF(VLOOKUP(D663,'Current OBD'!$B$6:$AK$2185,35,0)="Yes","11"," ")</f>
        <v>11</v>
      </c>
      <c r="S663" s="11" t="str">
        <f>IF(VLOOKUP(D663,'Current OBD'!$B$6:$AK$2185,36,0)="Yes","12"," ")</f>
        <v>12</v>
      </c>
      <c r="T663" s="13">
        <f>VLOOKUP(D663,Pivot!$B$4:$F$2181,2,0)</f>
        <v>85</v>
      </c>
      <c r="U663" s="13">
        <f>VLOOKUP(D663,Pivot!$B$4:$F$2181,3,0)</f>
        <v>0</v>
      </c>
      <c r="V663" s="13">
        <f>VLOOKUP(D663,Pivot!$B$4:$F$2181,4,0)</f>
        <v>125</v>
      </c>
      <c r="W663" s="46">
        <f>IFERROR(VLOOKUP(D663,Pivot!$B$4:$H$2181,5,0),"")</f>
        <v>0.68</v>
      </c>
      <c r="X663" s="51">
        <f>IFERROR(VLOOKUP(D663,Pivot!$B$4:$H$2181,6,0),"")</f>
        <v>0</v>
      </c>
      <c r="Y663" s="46">
        <f>IFERROR(VLOOKUP(D663,Pivot!$B$4:$H$2181,7,0),"")</f>
        <v>0.68</v>
      </c>
    </row>
    <row r="664" spans="1:25" ht="15" customHeight="1" outlineLevel="2">
      <c r="A664" s="10" t="str">
        <f>VLOOKUP(D664,'Current OBD'!$B$6:$K$2185,4,0)</f>
        <v>King</v>
      </c>
      <c r="B664" s="10" t="str">
        <f>VLOOKUP(D664,'Current OBD'!$B$6:$K$2185,3,0)</f>
        <v>17-001</v>
      </c>
      <c r="C664" s="9" t="str">
        <f>VLOOKUP(D664,'Current OBD'!$B$6:$K$2185,2,0)</f>
        <v>Seattle School District</v>
      </c>
      <c r="D664" s="24">
        <v>662525</v>
      </c>
      <c r="E664" s="9" t="str">
        <f>VLOOKUP(D664,'Current OBD'!$B$6:$K$2185,10,0)</f>
        <v>South Shore K-8 School</v>
      </c>
      <c r="F664" s="11" t="str">
        <f>IF(VLOOKUP(D664,'Current OBD'!$B$6:$AK$2185,23,0)="Yes","PK"," ")</f>
        <v>PK</v>
      </c>
      <c r="G664" s="11" t="str">
        <f>IF(VLOOKUP(D664,'Current OBD'!$B$6:$AK$2185,24,0)="Yes","K"," ")</f>
        <v>K</v>
      </c>
      <c r="H664" s="11">
        <f>IF(VLOOKUP(D664,'Current OBD'!$B$6:$AK$2185,25,0)="Yes",1," ")</f>
        <v>1</v>
      </c>
      <c r="I664" s="11" t="str">
        <f>IF(VLOOKUP(D664,'Current OBD'!$B$6:$AK$2185,26,0)="Yes","2"," ")</f>
        <v>2</v>
      </c>
      <c r="J664" s="11" t="str">
        <f>IF(VLOOKUP(D664,'Current OBD'!$B$6:$AK$2185,27,0)="Yes","3"," ")</f>
        <v>3</v>
      </c>
      <c r="K664" s="11" t="str">
        <f>IF(VLOOKUP(D664,'Current OBD'!$B$6:$AK$2185,28,0)="Yes","4"," ")</f>
        <v>4</v>
      </c>
      <c r="L664" s="11" t="str">
        <f>IF(VLOOKUP(D664,'Current OBD'!$B$6:$AK$2185,29,0)="Yes","5"," ")</f>
        <v>5</v>
      </c>
      <c r="M664" s="11" t="str">
        <f>IF(VLOOKUP(D664,'Current OBD'!$B$6:$AK$2185,30,0)="Yes","6"," ")</f>
        <v>6</v>
      </c>
      <c r="N664" s="11" t="str">
        <f>IF(VLOOKUP(D664,'Current OBD'!$B$6:$AK$2185,31,0)="Yes","7"," ")</f>
        <v>7</v>
      </c>
      <c r="O664" s="11" t="str">
        <f>IF(VLOOKUP(D664,'Current OBD'!$B$6:$AK$2185,32,0)="Yes","8"," ")</f>
        <v>8</v>
      </c>
      <c r="P664" s="11" t="str">
        <f>IF(VLOOKUP(D664,'Current OBD'!$B$6:$AK$2185,33,0)="Yes","9"," ")</f>
        <v xml:space="preserve"> </v>
      </c>
      <c r="Q664" s="11" t="str">
        <f>IF(VLOOKUP(D664,'Current OBD'!$B$6:$AK$2185,34,0)="Yes","10"," ")</f>
        <v xml:space="preserve"> </v>
      </c>
      <c r="R664" s="11" t="str">
        <f>IF(VLOOKUP(D664,'Current OBD'!$B$6:$AK$2185,35,0)="Yes","11"," ")</f>
        <v xml:space="preserve"> </v>
      </c>
      <c r="S664" s="11" t="str">
        <f>IF(VLOOKUP(D664,'Current OBD'!$B$6:$AK$2185,36,0)="Yes","12"," ")</f>
        <v xml:space="preserve"> </v>
      </c>
      <c r="T664" s="13">
        <f>VLOOKUP(D664,Pivot!$B$4:$F$2181,2,0)</f>
        <v>488</v>
      </c>
      <c r="U664" s="13">
        <f>VLOOKUP(D664,Pivot!$B$4:$F$2181,3,0)</f>
        <v>0</v>
      </c>
      <c r="V664" s="13">
        <f>VLOOKUP(D664,Pivot!$B$4:$F$2181,4,0)</f>
        <v>610</v>
      </c>
      <c r="W664" s="46">
        <f>IFERROR(VLOOKUP(D664,Pivot!$B$4:$H$2181,5,0),"")</f>
        <v>0.8</v>
      </c>
      <c r="X664" s="51">
        <f>IFERROR(VLOOKUP(D664,Pivot!$B$4:$H$2181,6,0),"")</f>
        <v>0</v>
      </c>
      <c r="Y664" s="46">
        <f>IFERROR(VLOOKUP(D664,Pivot!$B$4:$H$2181,7,0),"")</f>
        <v>0.8</v>
      </c>
    </row>
    <row r="665" spans="1:25" ht="15" customHeight="1" outlineLevel="2">
      <c r="A665" s="10" t="str">
        <f>VLOOKUP(D665,'Current OBD'!$B$6:$K$2185,4,0)</f>
        <v>King</v>
      </c>
      <c r="B665" s="10" t="str">
        <f>VLOOKUP(D665,'Current OBD'!$B$6:$K$2185,3,0)</f>
        <v>17-001</v>
      </c>
      <c r="C665" s="9" t="str">
        <f>VLOOKUP(D665,'Current OBD'!$B$6:$K$2185,2,0)</f>
        <v>Seattle School District</v>
      </c>
      <c r="D665" s="24">
        <v>662994</v>
      </c>
      <c r="E665" s="9" t="str">
        <f>VLOOKUP(D665,'Current OBD'!$B$6:$K$2185,10,0)</f>
        <v>Southwest Education Center</v>
      </c>
      <c r="F665" s="11" t="str">
        <f>IF(VLOOKUP(D665,'Current OBD'!$B$6:$AK$2185,23,0)="Yes","PK"," ")</f>
        <v xml:space="preserve"> </v>
      </c>
      <c r="G665" s="11" t="str">
        <f>IF(VLOOKUP(D665,'Current OBD'!$B$6:$AK$2185,24,0)="Yes","K"," ")</f>
        <v xml:space="preserve"> </v>
      </c>
      <c r="H665" s="11" t="str">
        <f>IF(VLOOKUP(D665,'Current OBD'!$B$6:$AK$2185,25,0)="Yes",1," ")</f>
        <v xml:space="preserve"> </v>
      </c>
      <c r="I665" s="11" t="str">
        <f>IF(VLOOKUP(D665,'Current OBD'!$B$6:$AK$2185,26,0)="Yes","2"," ")</f>
        <v xml:space="preserve"> </v>
      </c>
      <c r="J665" s="11" t="str">
        <f>IF(VLOOKUP(D665,'Current OBD'!$B$6:$AK$2185,27,0)="Yes","3"," ")</f>
        <v xml:space="preserve"> </v>
      </c>
      <c r="K665" s="11" t="str">
        <f>IF(VLOOKUP(D665,'Current OBD'!$B$6:$AK$2185,28,0)="Yes","4"," ")</f>
        <v xml:space="preserve"> </v>
      </c>
      <c r="L665" s="11" t="str">
        <f>IF(VLOOKUP(D665,'Current OBD'!$B$6:$AK$2185,29,0)="Yes","5"," ")</f>
        <v xml:space="preserve"> </v>
      </c>
      <c r="M665" s="11" t="str">
        <f>IF(VLOOKUP(D665,'Current OBD'!$B$6:$AK$2185,30,0)="Yes","6"," ")</f>
        <v xml:space="preserve"> </v>
      </c>
      <c r="N665" s="11" t="str">
        <f>IF(VLOOKUP(D665,'Current OBD'!$B$6:$AK$2185,31,0)="Yes","7"," ")</f>
        <v xml:space="preserve"> </v>
      </c>
      <c r="O665" s="11" t="str">
        <f>IF(VLOOKUP(D665,'Current OBD'!$B$6:$AK$2185,32,0)="Yes","8"," ")</f>
        <v xml:space="preserve"> </v>
      </c>
      <c r="P665" s="11" t="str">
        <f>IF(VLOOKUP(D665,'Current OBD'!$B$6:$AK$2185,33,0)="Yes","9"," ")</f>
        <v>9</v>
      </c>
      <c r="Q665" s="11" t="str">
        <f>IF(VLOOKUP(D665,'Current OBD'!$B$6:$AK$2185,34,0)="Yes","10"," ")</f>
        <v>10</v>
      </c>
      <c r="R665" s="11" t="str">
        <f>IF(VLOOKUP(D665,'Current OBD'!$B$6:$AK$2185,35,0)="Yes","11"," ")</f>
        <v>11</v>
      </c>
      <c r="S665" s="11" t="str">
        <f>IF(VLOOKUP(D665,'Current OBD'!$B$6:$AK$2185,36,0)="Yes","12"," ")</f>
        <v>12</v>
      </c>
      <c r="T665" s="13">
        <f>VLOOKUP(D665,Pivot!$B$4:$F$2181,2,0)</f>
        <v>27</v>
      </c>
      <c r="U665" s="13">
        <f>VLOOKUP(D665,Pivot!$B$4:$F$2181,3,0)</f>
        <v>0</v>
      </c>
      <c r="V665" s="13">
        <f>VLOOKUP(D665,Pivot!$B$4:$F$2181,4,0)</f>
        <v>27</v>
      </c>
      <c r="W665" s="46">
        <f>IFERROR(VLOOKUP(D665,Pivot!$B$4:$H$2181,5,0),"")</f>
        <v>1</v>
      </c>
      <c r="X665" s="51">
        <f>IFERROR(VLOOKUP(D665,Pivot!$B$4:$H$2181,6,0),"")</f>
        <v>0</v>
      </c>
      <c r="Y665" s="46">
        <f>IFERROR(VLOOKUP(D665,Pivot!$B$4:$H$2181,7,0),"")</f>
        <v>1</v>
      </c>
    </row>
    <row r="666" spans="1:25" ht="15" customHeight="1" outlineLevel="2">
      <c r="A666" s="10" t="str">
        <f>VLOOKUP(D666,'Current OBD'!$B$6:$K$2185,4,0)</f>
        <v>King</v>
      </c>
      <c r="B666" s="10" t="str">
        <f>VLOOKUP(D666,'Current OBD'!$B$6:$K$2185,3,0)</f>
        <v>17-001</v>
      </c>
      <c r="C666" s="9" t="str">
        <f>VLOOKUP(D666,'Current OBD'!$B$6:$K$2185,2,0)</f>
        <v>Seattle School District</v>
      </c>
      <c r="D666" s="24">
        <v>660429</v>
      </c>
      <c r="E666" s="9" t="str">
        <f>VLOOKUP(D666,'Current OBD'!$B$6:$K$2185,10,0)</f>
        <v>Stevens Elementary</v>
      </c>
      <c r="F666" s="11" t="str">
        <f>IF(VLOOKUP(D666,'Current OBD'!$B$6:$AK$2185,23,0)="Yes","PK"," ")</f>
        <v xml:space="preserve"> </v>
      </c>
      <c r="G666" s="11" t="str">
        <f>IF(VLOOKUP(D666,'Current OBD'!$B$6:$AK$2185,24,0)="Yes","K"," ")</f>
        <v>K</v>
      </c>
      <c r="H666" s="11">
        <f>IF(VLOOKUP(D666,'Current OBD'!$B$6:$AK$2185,25,0)="Yes",1," ")</f>
        <v>1</v>
      </c>
      <c r="I666" s="11" t="str">
        <f>IF(VLOOKUP(D666,'Current OBD'!$B$6:$AK$2185,26,0)="Yes","2"," ")</f>
        <v>2</v>
      </c>
      <c r="J666" s="11" t="str">
        <f>IF(VLOOKUP(D666,'Current OBD'!$B$6:$AK$2185,27,0)="Yes","3"," ")</f>
        <v>3</v>
      </c>
      <c r="K666" s="11" t="str">
        <f>IF(VLOOKUP(D666,'Current OBD'!$B$6:$AK$2185,28,0)="Yes","4"," ")</f>
        <v>4</v>
      </c>
      <c r="L666" s="11" t="str">
        <f>IF(VLOOKUP(D666,'Current OBD'!$B$6:$AK$2185,29,0)="Yes","5"," ")</f>
        <v>5</v>
      </c>
      <c r="M666" s="11" t="str">
        <f>IF(VLOOKUP(D666,'Current OBD'!$B$6:$AK$2185,30,0)="Yes","6"," ")</f>
        <v xml:space="preserve"> </v>
      </c>
      <c r="N666" s="11" t="str">
        <f>IF(VLOOKUP(D666,'Current OBD'!$B$6:$AK$2185,31,0)="Yes","7"," ")</f>
        <v xml:space="preserve"> </v>
      </c>
      <c r="O666" s="11" t="str">
        <f>IF(VLOOKUP(D666,'Current OBD'!$B$6:$AK$2185,32,0)="Yes","8"," ")</f>
        <v xml:space="preserve"> </v>
      </c>
      <c r="P666" s="11" t="str">
        <f>IF(VLOOKUP(D666,'Current OBD'!$B$6:$AK$2185,33,0)="Yes","9"," ")</f>
        <v xml:space="preserve"> </v>
      </c>
      <c r="Q666" s="11" t="str">
        <f>IF(VLOOKUP(D666,'Current OBD'!$B$6:$AK$2185,34,0)="Yes","10"," ")</f>
        <v xml:space="preserve"> </v>
      </c>
      <c r="R666" s="11" t="str">
        <f>IF(VLOOKUP(D666,'Current OBD'!$B$6:$AK$2185,35,0)="Yes","11"," ")</f>
        <v xml:space="preserve"> </v>
      </c>
      <c r="S666" s="11" t="str">
        <f>IF(VLOOKUP(D666,'Current OBD'!$B$6:$AK$2185,36,0)="Yes","12"," ")</f>
        <v xml:space="preserve"> </v>
      </c>
      <c r="T666" s="13">
        <f>VLOOKUP(D666,Pivot!$B$4:$F$2181,2,0)</f>
        <v>39</v>
      </c>
      <c r="U666" s="13">
        <f>VLOOKUP(D666,Pivot!$B$4:$F$2181,3,0)</f>
        <v>6</v>
      </c>
      <c r="V666" s="13">
        <f>VLOOKUP(D666,Pivot!$B$4:$F$2181,4,0)</f>
        <v>178</v>
      </c>
      <c r="W666" s="46">
        <f>IFERROR(VLOOKUP(D666,Pivot!$B$4:$H$2181,5,0),"")</f>
        <v>0.21909999999999999</v>
      </c>
      <c r="X666" s="51">
        <f>IFERROR(VLOOKUP(D666,Pivot!$B$4:$H$2181,6,0),"")</f>
        <v>3.3700000000000001E-2</v>
      </c>
      <c r="Y666" s="46">
        <f>IFERROR(VLOOKUP(D666,Pivot!$B$4:$H$2181,7,0),"")</f>
        <v>0.25280000000000002</v>
      </c>
    </row>
    <row r="667" spans="1:25" ht="15" customHeight="1" outlineLevel="2">
      <c r="A667" s="10" t="str">
        <f>VLOOKUP(D667,'Current OBD'!$B$6:$K$2185,4,0)</f>
        <v>King</v>
      </c>
      <c r="B667" s="10" t="str">
        <f>VLOOKUP(D667,'Current OBD'!$B$6:$K$2185,3,0)</f>
        <v>17-001</v>
      </c>
      <c r="C667" s="9" t="str">
        <f>VLOOKUP(D667,'Current OBD'!$B$6:$K$2185,2,0)</f>
        <v>Seattle School District</v>
      </c>
      <c r="D667" s="24">
        <v>663461</v>
      </c>
      <c r="E667" s="9" t="str">
        <f>VLOOKUP(D667,'Current OBD'!$B$6:$K$2185,10,0)</f>
        <v>The Center School</v>
      </c>
      <c r="F667" s="11" t="str">
        <f>IF(VLOOKUP(D667,'Current OBD'!$B$6:$AK$2185,23,0)="Yes","PK"," ")</f>
        <v xml:space="preserve"> </v>
      </c>
      <c r="G667" s="11" t="str">
        <f>IF(VLOOKUP(D667,'Current OBD'!$B$6:$AK$2185,24,0)="Yes","K"," ")</f>
        <v xml:space="preserve"> </v>
      </c>
      <c r="H667" s="11" t="str">
        <f>IF(VLOOKUP(D667,'Current OBD'!$B$6:$AK$2185,25,0)="Yes",1," ")</f>
        <v xml:space="preserve"> </v>
      </c>
      <c r="I667" s="11" t="str">
        <f>IF(VLOOKUP(D667,'Current OBD'!$B$6:$AK$2185,26,0)="Yes","2"," ")</f>
        <v xml:space="preserve"> </v>
      </c>
      <c r="J667" s="11" t="str">
        <f>IF(VLOOKUP(D667,'Current OBD'!$B$6:$AK$2185,27,0)="Yes","3"," ")</f>
        <v xml:space="preserve"> </v>
      </c>
      <c r="K667" s="11" t="str">
        <f>IF(VLOOKUP(D667,'Current OBD'!$B$6:$AK$2185,28,0)="Yes","4"," ")</f>
        <v xml:space="preserve"> </v>
      </c>
      <c r="L667" s="11" t="str">
        <f>IF(VLOOKUP(D667,'Current OBD'!$B$6:$AK$2185,29,0)="Yes","5"," ")</f>
        <v xml:space="preserve"> </v>
      </c>
      <c r="M667" s="11" t="str">
        <f>IF(VLOOKUP(D667,'Current OBD'!$B$6:$AK$2185,30,0)="Yes","6"," ")</f>
        <v xml:space="preserve"> </v>
      </c>
      <c r="N667" s="11" t="str">
        <f>IF(VLOOKUP(D667,'Current OBD'!$B$6:$AK$2185,31,0)="Yes","7"," ")</f>
        <v xml:space="preserve"> </v>
      </c>
      <c r="O667" s="11" t="str">
        <f>IF(VLOOKUP(D667,'Current OBD'!$B$6:$AK$2185,32,0)="Yes","8"," ")</f>
        <v xml:space="preserve"> </v>
      </c>
      <c r="P667" s="11" t="str">
        <f>IF(VLOOKUP(D667,'Current OBD'!$B$6:$AK$2185,33,0)="Yes","9"," ")</f>
        <v>9</v>
      </c>
      <c r="Q667" s="11" t="str">
        <f>IF(VLOOKUP(D667,'Current OBD'!$B$6:$AK$2185,34,0)="Yes","10"," ")</f>
        <v>10</v>
      </c>
      <c r="R667" s="11" t="str">
        <f>IF(VLOOKUP(D667,'Current OBD'!$B$6:$AK$2185,35,0)="Yes","11"," ")</f>
        <v>11</v>
      </c>
      <c r="S667" s="11" t="str">
        <f>IF(VLOOKUP(D667,'Current OBD'!$B$6:$AK$2185,36,0)="Yes","12"," ")</f>
        <v>12</v>
      </c>
      <c r="T667" s="13">
        <f>VLOOKUP(D667,Pivot!$B$4:$F$2181,2,0)</f>
        <v>23</v>
      </c>
      <c r="U667" s="13">
        <f>VLOOKUP(D667,Pivot!$B$4:$F$2181,3,0)</f>
        <v>3</v>
      </c>
      <c r="V667" s="13">
        <f>VLOOKUP(D667,Pivot!$B$4:$F$2181,4,0)</f>
        <v>245</v>
      </c>
      <c r="W667" s="46">
        <f>IFERROR(VLOOKUP(D667,Pivot!$B$4:$H$2181,5,0),"")</f>
        <v>9.3899999999999997E-2</v>
      </c>
      <c r="X667" s="51">
        <f>IFERROR(VLOOKUP(D667,Pivot!$B$4:$H$2181,6,0),"")</f>
        <v>1.2200000000000001E-2</v>
      </c>
      <c r="Y667" s="46">
        <f>IFERROR(VLOOKUP(D667,Pivot!$B$4:$H$2181,7,0),"")</f>
        <v>0.1061</v>
      </c>
    </row>
    <row r="668" spans="1:25" ht="15" customHeight="1" outlineLevel="2">
      <c r="A668" s="10" t="str">
        <f>VLOOKUP(D668,'Current OBD'!$B$6:$K$2185,4,0)</f>
        <v>King</v>
      </c>
      <c r="B668" s="10" t="str">
        <f>VLOOKUP(D668,'Current OBD'!$B$6:$K$2185,3,0)</f>
        <v>17-001</v>
      </c>
      <c r="C668" s="9" t="str">
        <f>VLOOKUP(D668,'Current OBD'!$B$6:$K$2185,2,0)</f>
        <v>Seattle School District</v>
      </c>
      <c r="D668" s="24">
        <v>660369</v>
      </c>
      <c r="E668" s="9" t="str">
        <f>VLOOKUP(D668,'Current OBD'!$B$6:$K$2185,10,0)</f>
        <v>Thornton Creek Elementary School</v>
      </c>
      <c r="F668" s="11" t="str">
        <f>IF(VLOOKUP(D668,'Current OBD'!$B$6:$AK$2185,23,0)="Yes","PK"," ")</f>
        <v>PK</v>
      </c>
      <c r="G668" s="11" t="str">
        <f>IF(VLOOKUP(D668,'Current OBD'!$B$6:$AK$2185,24,0)="Yes","K"," ")</f>
        <v>K</v>
      </c>
      <c r="H668" s="11">
        <f>IF(VLOOKUP(D668,'Current OBD'!$B$6:$AK$2185,25,0)="Yes",1," ")</f>
        <v>1</v>
      </c>
      <c r="I668" s="11" t="str">
        <f>IF(VLOOKUP(D668,'Current OBD'!$B$6:$AK$2185,26,0)="Yes","2"," ")</f>
        <v>2</v>
      </c>
      <c r="J668" s="11" t="str">
        <f>IF(VLOOKUP(D668,'Current OBD'!$B$6:$AK$2185,27,0)="Yes","3"," ")</f>
        <v>3</v>
      </c>
      <c r="K668" s="11" t="str">
        <f>IF(VLOOKUP(D668,'Current OBD'!$B$6:$AK$2185,28,0)="Yes","4"," ")</f>
        <v>4</v>
      </c>
      <c r="L668" s="11" t="str">
        <f>IF(VLOOKUP(D668,'Current OBD'!$B$6:$AK$2185,29,0)="Yes","5"," ")</f>
        <v>5</v>
      </c>
      <c r="M668" s="11" t="str">
        <f>IF(VLOOKUP(D668,'Current OBD'!$B$6:$AK$2185,30,0)="Yes","6"," ")</f>
        <v xml:space="preserve"> </v>
      </c>
      <c r="N668" s="11" t="str">
        <f>IF(VLOOKUP(D668,'Current OBD'!$B$6:$AK$2185,31,0)="Yes","7"," ")</f>
        <v xml:space="preserve"> </v>
      </c>
      <c r="O668" s="11" t="str">
        <f>IF(VLOOKUP(D668,'Current OBD'!$B$6:$AK$2185,32,0)="Yes","8"," ")</f>
        <v xml:space="preserve"> </v>
      </c>
      <c r="P668" s="11" t="str">
        <f>IF(VLOOKUP(D668,'Current OBD'!$B$6:$AK$2185,33,0)="Yes","9"," ")</f>
        <v xml:space="preserve"> </v>
      </c>
      <c r="Q668" s="11" t="str">
        <f>IF(VLOOKUP(D668,'Current OBD'!$B$6:$AK$2185,34,0)="Yes","10"," ")</f>
        <v xml:space="preserve"> </v>
      </c>
      <c r="R668" s="11" t="str">
        <f>IF(VLOOKUP(D668,'Current OBD'!$B$6:$AK$2185,35,0)="Yes","11"," ")</f>
        <v xml:space="preserve"> </v>
      </c>
      <c r="S668" s="11" t="str">
        <f>IF(VLOOKUP(D668,'Current OBD'!$B$6:$AK$2185,36,0)="Yes","12"," ")</f>
        <v xml:space="preserve"> </v>
      </c>
      <c r="T668" s="13">
        <f>VLOOKUP(D668,Pivot!$B$4:$F$2181,2,0)</f>
        <v>35</v>
      </c>
      <c r="U668" s="13">
        <f>VLOOKUP(D668,Pivot!$B$4:$F$2181,3,0)</f>
        <v>4</v>
      </c>
      <c r="V668" s="13">
        <f>VLOOKUP(D668,Pivot!$B$4:$F$2181,4,0)</f>
        <v>455</v>
      </c>
      <c r="W668" s="46">
        <f>IFERROR(VLOOKUP(D668,Pivot!$B$4:$H$2181,5,0),"")</f>
        <v>7.6899999999999996E-2</v>
      </c>
      <c r="X668" s="51">
        <f>IFERROR(VLOOKUP(D668,Pivot!$B$4:$H$2181,6,0),"")</f>
        <v>8.8000000000000005E-3</v>
      </c>
      <c r="Y668" s="46">
        <f>IFERROR(VLOOKUP(D668,Pivot!$B$4:$H$2181,7,0),"")</f>
        <v>8.5699999999999998E-2</v>
      </c>
    </row>
    <row r="669" spans="1:25" ht="15" customHeight="1" outlineLevel="2">
      <c r="A669" s="10" t="str">
        <f>VLOOKUP(D669,'Current OBD'!$B$6:$K$2185,4,0)</f>
        <v>King</v>
      </c>
      <c r="B669" s="10" t="str">
        <f>VLOOKUP(D669,'Current OBD'!$B$6:$K$2185,3,0)</f>
        <v>17-001</v>
      </c>
      <c r="C669" s="9" t="str">
        <f>VLOOKUP(D669,'Current OBD'!$B$6:$K$2185,2,0)</f>
        <v>Seattle School District</v>
      </c>
      <c r="D669" s="24">
        <v>660402</v>
      </c>
      <c r="E669" s="9" t="str">
        <f>VLOOKUP(D669,'Current OBD'!$B$6:$K$2185,10,0)</f>
        <v>Thurgood Marshall Elementary</v>
      </c>
      <c r="F669" s="11" t="str">
        <f>IF(VLOOKUP(D669,'Current OBD'!$B$6:$AK$2185,23,0)="Yes","PK"," ")</f>
        <v>PK</v>
      </c>
      <c r="G669" s="11" t="str">
        <f>IF(VLOOKUP(D669,'Current OBD'!$B$6:$AK$2185,24,0)="Yes","K"," ")</f>
        <v>K</v>
      </c>
      <c r="H669" s="11">
        <f>IF(VLOOKUP(D669,'Current OBD'!$B$6:$AK$2185,25,0)="Yes",1," ")</f>
        <v>1</v>
      </c>
      <c r="I669" s="11" t="str">
        <f>IF(VLOOKUP(D669,'Current OBD'!$B$6:$AK$2185,26,0)="Yes","2"," ")</f>
        <v>2</v>
      </c>
      <c r="J669" s="11" t="str">
        <f>IF(VLOOKUP(D669,'Current OBD'!$B$6:$AK$2185,27,0)="Yes","3"," ")</f>
        <v>3</v>
      </c>
      <c r="K669" s="11" t="str">
        <f>IF(VLOOKUP(D669,'Current OBD'!$B$6:$AK$2185,28,0)="Yes","4"," ")</f>
        <v>4</v>
      </c>
      <c r="L669" s="11" t="str">
        <f>IF(VLOOKUP(D669,'Current OBD'!$B$6:$AK$2185,29,0)="Yes","5"," ")</f>
        <v>5</v>
      </c>
      <c r="M669" s="11" t="str">
        <f>IF(VLOOKUP(D669,'Current OBD'!$B$6:$AK$2185,30,0)="Yes","6"," ")</f>
        <v xml:space="preserve"> </v>
      </c>
      <c r="N669" s="11" t="str">
        <f>IF(VLOOKUP(D669,'Current OBD'!$B$6:$AK$2185,31,0)="Yes","7"," ")</f>
        <v xml:space="preserve"> </v>
      </c>
      <c r="O669" s="11" t="str">
        <f>IF(VLOOKUP(D669,'Current OBD'!$B$6:$AK$2185,32,0)="Yes","8"," ")</f>
        <v xml:space="preserve"> </v>
      </c>
      <c r="P669" s="11" t="str">
        <f>IF(VLOOKUP(D669,'Current OBD'!$B$6:$AK$2185,33,0)="Yes","9"," ")</f>
        <v xml:space="preserve"> </v>
      </c>
      <c r="Q669" s="11" t="str">
        <f>IF(VLOOKUP(D669,'Current OBD'!$B$6:$AK$2185,34,0)="Yes","10"," ")</f>
        <v xml:space="preserve"> </v>
      </c>
      <c r="R669" s="11" t="str">
        <f>IF(VLOOKUP(D669,'Current OBD'!$B$6:$AK$2185,35,0)="Yes","11"," ")</f>
        <v xml:space="preserve"> </v>
      </c>
      <c r="S669" s="11" t="str">
        <f>IF(VLOOKUP(D669,'Current OBD'!$B$6:$AK$2185,36,0)="Yes","12"," ")</f>
        <v xml:space="preserve"> </v>
      </c>
      <c r="T669" s="13">
        <f>VLOOKUP(D669,Pivot!$B$4:$F$2181,2,0)</f>
        <v>209</v>
      </c>
      <c r="U669" s="13">
        <f>VLOOKUP(D669,Pivot!$B$4:$F$2181,3,0)</f>
        <v>0</v>
      </c>
      <c r="V669" s="13">
        <f>VLOOKUP(D669,Pivot!$B$4:$F$2181,4,0)</f>
        <v>477</v>
      </c>
      <c r="W669" s="46">
        <f>IFERROR(VLOOKUP(D669,Pivot!$B$4:$H$2181,5,0),"")</f>
        <v>0.43819999999999998</v>
      </c>
      <c r="X669" s="51">
        <f>IFERROR(VLOOKUP(D669,Pivot!$B$4:$H$2181,6,0),"")</f>
        <v>0</v>
      </c>
      <c r="Y669" s="46">
        <f>IFERROR(VLOOKUP(D669,Pivot!$B$4:$H$2181,7,0),"")</f>
        <v>0.43819999999999998</v>
      </c>
    </row>
    <row r="670" spans="1:25" ht="15" customHeight="1" outlineLevel="2">
      <c r="A670" s="10" t="str">
        <f>VLOOKUP(D670,'Current OBD'!$B$6:$K$2185,4,0)</f>
        <v>King</v>
      </c>
      <c r="B670" s="10" t="str">
        <f>VLOOKUP(D670,'Current OBD'!$B$6:$K$2185,3,0)</f>
        <v>17-001</v>
      </c>
      <c r="C670" s="9" t="str">
        <f>VLOOKUP(D670,'Current OBD'!$B$6:$K$2185,2,0)</f>
        <v>Seattle School District</v>
      </c>
      <c r="D670" s="24">
        <v>660431</v>
      </c>
      <c r="E670" s="9" t="str">
        <f>VLOOKUP(D670,'Current OBD'!$B$6:$K$2185,10,0)</f>
        <v>TOPS K-8 School (The Option Program at Seward)</v>
      </c>
      <c r="F670" s="11" t="str">
        <f>IF(VLOOKUP(D670,'Current OBD'!$B$6:$AK$2185,23,0)="Yes","PK"," ")</f>
        <v xml:space="preserve"> </v>
      </c>
      <c r="G670" s="11" t="str">
        <f>IF(VLOOKUP(D670,'Current OBD'!$B$6:$AK$2185,24,0)="Yes","K"," ")</f>
        <v>K</v>
      </c>
      <c r="H670" s="11">
        <f>IF(VLOOKUP(D670,'Current OBD'!$B$6:$AK$2185,25,0)="Yes",1," ")</f>
        <v>1</v>
      </c>
      <c r="I670" s="11" t="str">
        <f>IF(VLOOKUP(D670,'Current OBD'!$B$6:$AK$2185,26,0)="Yes","2"," ")</f>
        <v>2</v>
      </c>
      <c r="J670" s="11" t="str">
        <f>IF(VLOOKUP(D670,'Current OBD'!$B$6:$AK$2185,27,0)="Yes","3"," ")</f>
        <v>3</v>
      </c>
      <c r="K670" s="11" t="str">
        <f>IF(VLOOKUP(D670,'Current OBD'!$B$6:$AK$2185,28,0)="Yes","4"," ")</f>
        <v>4</v>
      </c>
      <c r="L670" s="11" t="str">
        <f>IF(VLOOKUP(D670,'Current OBD'!$B$6:$AK$2185,29,0)="Yes","5"," ")</f>
        <v>5</v>
      </c>
      <c r="M670" s="11" t="str">
        <f>IF(VLOOKUP(D670,'Current OBD'!$B$6:$AK$2185,30,0)="Yes","6"," ")</f>
        <v>6</v>
      </c>
      <c r="N670" s="11" t="str">
        <f>IF(VLOOKUP(D670,'Current OBD'!$B$6:$AK$2185,31,0)="Yes","7"," ")</f>
        <v>7</v>
      </c>
      <c r="O670" s="11" t="str">
        <f>IF(VLOOKUP(D670,'Current OBD'!$B$6:$AK$2185,32,0)="Yes","8"," ")</f>
        <v>8</v>
      </c>
      <c r="P670" s="11" t="str">
        <f>IF(VLOOKUP(D670,'Current OBD'!$B$6:$AK$2185,33,0)="Yes","9"," ")</f>
        <v xml:space="preserve"> </v>
      </c>
      <c r="Q670" s="11" t="str">
        <f>IF(VLOOKUP(D670,'Current OBD'!$B$6:$AK$2185,34,0)="Yes","10"," ")</f>
        <v xml:space="preserve"> </v>
      </c>
      <c r="R670" s="11" t="str">
        <f>IF(VLOOKUP(D670,'Current OBD'!$B$6:$AK$2185,35,0)="Yes","11"," ")</f>
        <v xml:space="preserve"> </v>
      </c>
      <c r="S670" s="11" t="str">
        <f>IF(VLOOKUP(D670,'Current OBD'!$B$6:$AK$2185,36,0)="Yes","12"," ")</f>
        <v xml:space="preserve"> </v>
      </c>
      <c r="T670" s="13">
        <f>VLOOKUP(D670,Pivot!$B$4:$F$2181,2,0)</f>
        <v>91</v>
      </c>
      <c r="U670" s="13">
        <f>VLOOKUP(D670,Pivot!$B$4:$F$2181,3,0)</f>
        <v>21</v>
      </c>
      <c r="V670" s="13">
        <f>VLOOKUP(D670,Pivot!$B$4:$F$2181,4,0)</f>
        <v>480</v>
      </c>
      <c r="W670" s="46">
        <f>IFERROR(VLOOKUP(D670,Pivot!$B$4:$H$2181,5,0),"")</f>
        <v>0.18959999999999999</v>
      </c>
      <c r="X670" s="51">
        <f>IFERROR(VLOOKUP(D670,Pivot!$B$4:$H$2181,6,0),"")</f>
        <v>4.3799999999999999E-2</v>
      </c>
      <c r="Y670" s="46">
        <f>IFERROR(VLOOKUP(D670,Pivot!$B$4:$H$2181,7,0),"")</f>
        <v>0.23330000000000001</v>
      </c>
    </row>
    <row r="671" spans="1:25" ht="15" customHeight="1" outlineLevel="2">
      <c r="A671" s="10" t="str">
        <f>VLOOKUP(D671,'Current OBD'!$B$6:$K$2185,4,0)</f>
        <v>King</v>
      </c>
      <c r="B671" s="10" t="str">
        <f>VLOOKUP(D671,'Current OBD'!$B$6:$K$2185,3,0)</f>
        <v>17-001</v>
      </c>
      <c r="C671" s="9" t="str">
        <f>VLOOKUP(D671,'Current OBD'!$B$6:$K$2185,2,0)</f>
        <v>Seattle School District</v>
      </c>
      <c r="D671" s="24">
        <v>660432</v>
      </c>
      <c r="E671" s="9" t="str">
        <f>VLOOKUP(D671,'Current OBD'!$B$6:$K$2185,10,0)</f>
        <v>University District Youth Center</v>
      </c>
      <c r="F671" s="11" t="str">
        <f>IF(VLOOKUP(D671,'Current OBD'!$B$6:$AK$2185,23,0)="Yes","PK"," ")</f>
        <v xml:space="preserve"> </v>
      </c>
      <c r="G671" s="11" t="str">
        <f>IF(VLOOKUP(D671,'Current OBD'!$B$6:$AK$2185,24,0)="Yes","K"," ")</f>
        <v xml:space="preserve"> </v>
      </c>
      <c r="H671" s="11" t="str">
        <f>IF(VLOOKUP(D671,'Current OBD'!$B$6:$AK$2185,25,0)="Yes",1," ")</f>
        <v xml:space="preserve"> </v>
      </c>
      <c r="I671" s="11" t="str">
        <f>IF(VLOOKUP(D671,'Current OBD'!$B$6:$AK$2185,26,0)="Yes","2"," ")</f>
        <v xml:space="preserve"> </v>
      </c>
      <c r="J671" s="11" t="str">
        <f>IF(VLOOKUP(D671,'Current OBD'!$B$6:$AK$2185,27,0)="Yes","3"," ")</f>
        <v xml:space="preserve"> </v>
      </c>
      <c r="K671" s="11" t="str">
        <f>IF(VLOOKUP(D671,'Current OBD'!$B$6:$AK$2185,28,0)="Yes","4"," ")</f>
        <v xml:space="preserve"> </v>
      </c>
      <c r="L671" s="11" t="str">
        <f>IF(VLOOKUP(D671,'Current OBD'!$B$6:$AK$2185,29,0)="Yes","5"," ")</f>
        <v xml:space="preserve"> </v>
      </c>
      <c r="M671" s="11" t="str">
        <f>IF(VLOOKUP(D671,'Current OBD'!$B$6:$AK$2185,30,0)="Yes","6"," ")</f>
        <v xml:space="preserve"> </v>
      </c>
      <c r="N671" s="11" t="str">
        <f>IF(VLOOKUP(D671,'Current OBD'!$B$6:$AK$2185,31,0)="Yes","7"," ")</f>
        <v xml:space="preserve"> </v>
      </c>
      <c r="O671" s="11" t="str">
        <f>IF(VLOOKUP(D671,'Current OBD'!$B$6:$AK$2185,32,0)="Yes","8"," ")</f>
        <v xml:space="preserve"> </v>
      </c>
      <c r="P671" s="11" t="str">
        <f>IF(VLOOKUP(D671,'Current OBD'!$B$6:$AK$2185,33,0)="Yes","9"," ")</f>
        <v>9</v>
      </c>
      <c r="Q671" s="11" t="str">
        <f>IF(VLOOKUP(D671,'Current OBD'!$B$6:$AK$2185,34,0)="Yes","10"," ")</f>
        <v>10</v>
      </c>
      <c r="R671" s="11" t="str">
        <f>IF(VLOOKUP(D671,'Current OBD'!$B$6:$AK$2185,35,0)="Yes","11"," ")</f>
        <v>11</v>
      </c>
      <c r="S671" s="11" t="str">
        <f>IF(VLOOKUP(D671,'Current OBD'!$B$6:$AK$2185,36,0)="Yes","12"," ")</f>
        <v>12</v>
      </c>
      <c r="T671" s="13">
        <f>VLOOKUP(D671,Pivot!$B$4:$F$2181,2,0)</f>
        <v>20</v>
      </c>
      <c r="U671" s="13">
        <f>VLOOKUP(D671,Pivot!$B$4:$F$2181,3,0)</f>
        <v>0</v>
      </c>
      <c r="V671" s="13">
        <f>VLOOKUP(D671,Pivot!$B$4:$F$2181,4,0)</f>
        <v>25</v>
      </c>
      <c r="W671" s="46">
        <f>IFERROR(VLOOKUP(D671,Pivot!$B$4:$H$2181,5,0),"")</f>
        <v>0.8</v>
      </c>
      <c r="X671" s="51">
        <f>IFERROR(VLOOKUP(D671,Pivot!$B$4:$H$2181,6,0),"")</f>
        <v>0</v>
      </c>
      <c r="Y671" s="46">
        <f>IFERROR(VLOOKUP(D671,Pivot!$B$4:$H$2181,7,0),"")</f>
        <v>0.8</v>
      </c>
    </row>
    <row r="672" spans="1:25" ht="15" customHeight="1" outlineLevel="2">
      <c r="A672" s="10" t="str">
        <f>VLOOKUP(D672,'Current OBD'!$B$6:$K$2185,4,0)</f>
        <v>King</v>
      </c>
      <c r="B672" s="10" t="str">
        <f>VLOOKUP(D672,'Current OBD'!$B$6:$K$2185,3,0)</f>
        <v>17-001</v>
      </c>
      <c r="C672" s="9" t="str">
        <f>VLOOKUP(D672,'Current OBD'!$B$6:$K$2185,2,0)</f>
        <v>Seattle School District</v>
      </c>
      <c r="D672" s="24">
        <v>660434</v>
      </c>
      <c r="E672" s="9" t="str">
        <f>VLOOKUP(D672,'Current OBD'!$B$6:$K$2185,10,0)</f>
        <v>View Ridge Elementary</v>
      </c>
      <c r="F672" s="11" t="str">
        <f>IF(VLOOKUP(D672,'Current OBD'!$B$6:$AK$2185,23,0)="Yes","PK"," ")</f>
        <v xml:space="preserve"> </v>
      </c>
      <c r="G672" s="11" t="str">
        <f>IF(VLOOKUP(D672,'Current OBD'!$B$6:$AK$2185,24,0)="Yes","K"," ")</f>
        <v>K</v>
      </c>
      <c r="H672" s="11">
        <f>IF(VLOOKUP(D672,'Current OBD'!$B$6:$AK$2185,25,0)="Yes",1," ")</f>
        <v>1</v>
      </c>
      <c r="I672" s="11" t="str">
        <f>IF(VLOOKUP(D672,'Current OBD'!$B$6:$AK$2185,26,0)="Yes","2"," ")</f>
        <v>2</v>
      </c>
      <c r="J672" s="11" t="str">
        <f>IF(VLOOKUP(D672,'Current OBD'!$B$6:$AK$2185,27,0)="Yes","3"," ")</f>
        <v>3</v>
      </c>
      <c r="K672" s="11" t="str">
        <f>IF(VLOOKUP(D672,'Current OBD'!$B$6:$AK$2185,28,0)="Yes","4"," ")</f>
        <v>4</v>
      </c>
      <c r="L672" s="11" t="str">
        <f>IF(VLOOKUP(D672,'Current OBD'!$B$6:$AK$2185,29,0)="Yes","5"," ")</f>
        <v>5</v>
      </c>
      <c r="M672" s="11" t="str">
        <f>IF(VLOOKUP(D672,'Current OBD'!$B$6:$AK$2185,30,0)="Yes","6"," ")</f>
        <v xml:space="preserve"> </v>
      </c>
      <c r="N672" s="11" t="str">
        <f>IF(VLOOKUP(D672,'Current OBD'!$B$6:$AK$2185,31,0)="Yes","7"," ")</f>
        <v xml:space="preserve"> </v>
      </c>
      <c r="O672" s="11" t="str">
        <f>IF(VLOOKUP(D672,'Current OBD'!$B$6:$AK$2185,32,0)="Yes","8"," ")</f>
        <v xml:space="preserve"> </v>
      </c>
      <c r="P672" s="11" t="str">
        <f>IF(VLOOKUP(D672,'Current OBD'!$B$6:$AK$2185,33,0)="Yes","9"," ")</f>
        <v xml:space="preserve"> </v>
      </c>
      <c r="Q672" s="11" t="str">
        <f>IF(VLOOKUP(D672,'Current OBD'!$B$6:$AK$2185,34,0)="Yes","10"," ")</f>
        <v xml:space="preserve"> </v>
      </c>
      <c r="R672" s="11" t="str">
        <f>IF(VLOOKUP(D672,'Current OBD'!$B$6:$AK$2185,35,0)="Yes","11"," ")</f>
        <v xml:space="preserve"> </v>
      </c>
      <c r="S672" s="11" t="str">
        <f>IF(VLOOKUP(D672,'Current OBD'!$B$6:$AK$2185,36,0)="Yes","12"," ")</f>
        <v xml:space="preserve"> </v>
      </c>
      <c r="T672" s="13">
        <f>VLOOKUP(D672,Pivot!$B$4:$F$2181,2,0)</f>
        <v>26</v>
      </c>
      <c r="U672" s="13">
        <f>VLOOKUP(D672,Pivot!$B$4:$F$2181,3,0)</f>
        <v>4</v>
      </c>
      <c r="V672" s="13">
        <f>VLOOKUP(D672,Pivot!$B$4:$F$2181,4,0)</f>
        <v>304</v>
      </c>
      <c r="W672" s="46">
        <f>IFERROR(VLOOKUP(D672,Pivot!$B$4:$H$2181,5,0),"")</f>
        <v>8.5500000000000007E-2</v>
      </c>
      <c r="X672" s="51">
        <f>IFERROR(VLOOKUP(D672,Pivot!$B$4:$H$2181,6,0),"")</f>
        <v>1.32E-2</v>
      </c>
      <c r="Y672" s="46">
        <f>IFERROR(VLOOKUP(D672,Pivot!$B$4:$H$2181,7,0),"")</f>
        <v>9.8699999999999996E-2</v>
      </c>
    </row>
    <row r="673" spans="1:25" ht="15" customHeight="1" outlineLevel="2">
      <c r="A673" s="10" t="str">
        <f>VLOOKUP(D673,'Current OBD'!$B$6:$K$2185,4,0)</f>
        <v>King</v>
      </c>
      <c r="B673" s="10" t="str">
        <f>VLOOKUP(D673,'Current OBD'!$B$6:$K$2185,3,0)</f>
        <v>17-001</v>
      </c>
      <c r="C673" s="9" t="str">
        <f>VLOOKUP(D673,'Current OBD'!$B$6:$K$2185,2,0)</f>
        <v>Seattle School District</v>
      </c>
      <c r="D673" s="24">
        <v>660435</v>
      </c>
      <c r="E673" s="9" t="str">
        <f>VLOOKUP(D673,'Current OBD'!$B$6:$K$2185,10,0)</f>
        <v>Viewlands Elementary</v>
      </c>
      <c r="F673" s="11" t="str">
        <f>IF(VLOOKUP(D673,'Current OBD'!$B$6:$AK$2185,23,0)="Yes","PK"," ")</f>
        <v xml:space="preserve"> </v>
      </c>
      <c r="G673" s="11" t="str">
        <f>IF(VLOOKUP(D673,'Current OBD'!$B$6:$AK$2185,24,0)="Yes","K"," ")</f>
        <v>K</v>
      </c>
      <c r="H673" s="11">
        <f>IF(VLOOKUP(D673,'Current OBD'!$B$6:$AK$2185,25,0)="Yes",1," ")</f>
        <v>1</v>
      </c>
      <c r="I673" s="11" t="str">
        <f>IF(VLOOKUP(D673,'Current OBD'!$B$6:$AK$2185,26,0)="Yes","2"," ")</f>
        <v>2</v>
      </c>
      <c r="J673" s="11" t="str">
        <f>IF(VLOOKUP(D673,'Current OBD'!$B$6:$AK$2185,27,0)="Yes","3"," ")</f>
        <v>3</v>
      </c>
      <c r="K673" s="11" t="str">
        <f>IF(VLOOKUP(D673,'Current OBD'!$B$6:$AK$2185,28,0)="Yes","4"," ")</f>
        <v>4</v>
      </c>
      <c r="L673" s="11" t="str">
        <f>IF(VLOOKUP(D673,'Current OBD'!$B$6:$AK$2185,29,0)="Yes","5"," ")</f>
        <v>5</v>
      </c>
      <c r="M673" s="11" t="str">
        <f>IF(VLOOKUP(D673,'Current OBD'!$B$6:$AK$2185,30,0)="Yes","6"," ")</f>
        <v xml:space="preserve"> </v>
      </c>
      <c r="N673" s="11" t="str">
        <f>IF(VLOOKUP(D673,'Current OBD'!$B$6:$AK$2185,31,0)="Yes","7"," ")</f>
        <v xml:space="preserve"> </v>
      </c>
      <c r="O673" s="11" t="str">
        <f>IF(VLOOKUP(D673,'Current OBD'!$B$6:$AK$2185,32,0)="Yes","8"," ")</f>
        <v xml:space="preserve"> </v>
      </c>
      <c r="P673" s="11" t="str">
        <f>IF(VLOOKUP(D673,'Current OBD'!$B$6:$AK$2185,33,0)="Yes","9"," ")</f>
        <v xml:space="preserve"> </v>
      </c>
      <c r="Q673" s="11" t="str">
        <f>IF(VLOOKUP(D673,'Current OBD'!$B$6:$AK$2185,34,0)="Yes","10"," ")</f>
        <v xml:space="preserve"> </v>
      </c>
      <c r="R673" s="11" t="str">
        <f>IF(VLOOKUP(D673,'Current OBD'!$B$6:$AK$2185,35,0)="Yes","11"," ")</f>
        <v xml:space="preserve"> </v>
      </c>
      <c r="S673" s="11" t="str">
        <f>IF(VLOOKUP(D673,'Current OBD'!$B$6:$AK$2185,36,0)="Yes","12"," ")</f>
        <v xml:space="preserve"> </v>
      </c>
      <c r="T673" s="13">
        <f>VLOOKUP(D673,Pivot!$B$4:$F$2181,2,0)</f>
        <v>110</v>
      </c>
      <c r="U673" s="13">
        <f>VLOOKUP(D673,Pivot!$B$4:$F$2181,3,0)</f>
        <v>0</v>
      </c>
      <c r="V673" s="13">
        <f>VLOOKUP(D673,Pivot!$B$4:$F$2181,4,0)</f>
        <v>274</v>
      </c>
      <c r="W673" s="46">
        <f>IFERROR(VLOOKUP(D673,Pivot!$B$4:$H$2181,5,0),"")</f>
        <v>0.40150000000000002</v>
      </c>
      <c r="X673" s="51">
        <f>IFERROR(VLOOKUP(D673,Pivot!$B$4:$H$2181,6,0),"")</f>
        <v>0</v>
      </c>
      <c r="Y673" s="46">
        <f>IFERROR(VLOOKUP(D673,Pivot!$B$4:$H$2181,7,0),"")</f>
        <v>0.40150000000000002</v>
      </c>
    </row>
    <row r="674" spans="1:25" ht="15" customHeight="1" outlineLevel="2">
      <c r="A674" s="10" t="str">
        <f>VLOOKUP(D674,'Current OBD'!$B$6:$K$2185,4,0)</f>
        <v>King</v>
      </c>
      <c r="B674" s="10" t="str">
        <f>VLOOKUP(D674,'Current OBD'!$B$6:$K$2185,3,0)</f>
        <v>17-001</v>
      </c>
      <c r="C674" s="9" t="str">
        <f>VLOOKUP(D674,'Current OBD'!$B$6:$K$2185,2,0)</f>
        <v>Seattle School District</v>
      </c>
      <c r="D674" s="24">
        <v>660436</v>
      </c>
      <c r="E674" s="9" t="str">
        <f>VLOOKUP(D674,'Current OBD'!$B$6:$K$2185,10,0)</f>
        <v>Washington Middle School</v>
      </c>
      <c r="F674" s="11" t="str">
        <f>IF(VLOOKUP(D674,'Current OBD'!$B$6:$AK$2185,23,0)="Yes","PK"," ")</f>
        <v xml:space="preserve"> </v>
      </c>
      <c r="G674" s="11" t="str">
        <f>IF(VLOOKUP(D674,'Current OBD'!$B$6:$AK$2185,24,0)="Yes","K"," ")</f>
        <v xml:space="preserve"> </v>
      </c>
      <c r="H674" s="11" t="str">
        <f>IF(VLOOKUP(D674,'Current OBD'!$B$6:$AK$2185,25,0)="Yes",1," ")</f>
        <v xml:space="preserve"> </v>
      </c>
      <c r="I674" s="11" t="str">
        <f>IF(VLOOKUP(D674,'Current OBD'!$B$6:$AK$2185,26,0)="Yes","2"," ")</f>
        <v xml:space="preserve"> </v>
      </c>
      <c r="J674" s="11" t="str">
        <f>IF(VLOOKUP(D674,'Current OBD'!$B$6:$AK$2185,27,0)="Yes","3"," ")</f>
        <v xml:space="preserve"> </v>
      </c>
      <c r="K674" s="11" t="str">
        <f>IF(VLOOKUP(D674,'Current OBD'!$B$6:$AK$2185,28,0)="Yes","4"," ")</f>
        <v xml:space="preserve"> </v>
      </c>
      <c r="L674" s="11" t="str">
        <f>IF(VLOOKUP(D674,'Current OBD'!$B$6:$AK$2185,29,0)="Yes","5"," ")</f>
        <v xml:space="preserve"> </v>
      </c>
      <c r="M674" s="11" t="str">
        <f>IF(VLOOKUP(D674,'Current OBD'!$B$6:$AK$2185,30,0)="Yes","6"," ")</f>
        <v>6</v>
      </c>
      <c r="N674" s="11" t="str">
        <f>IF(VLOOKUP(D674,'Current OBD'!$B$6:$AK$2185,31,0)="Yes","7"," ")</f>
        <v>7</v>
      </c>
      <c r="O674" s="11" t="str">
        <f>IF(VLOOKUP(D674,'Current OBD'!$B$6:$AK$2185,32,0)="Yes","8"," ")</f>
        <v>8</v>
      </c>
      <c r="P674" s="11" t="str">
        <f>IF(VLOOKUP(D674,'Current OBD'!$B$6:$AK$2185,33,0)="Yes","9"," ")</f>
        <v xml:space="preserve"> </v>
      </c>
      <c r="Q674" s="11" t="str">
        <f>IF(VLOOKUP(D674,'Current OBD'!$B$6:$AK$2185,34,0)="Yes","10"," ")</f>
        <v xml:space="preserve"> </v>
      </c>
      <c r="R674" s="11" t="str">
        <f>IF(VLOOKUP(D674,'Current OBD'!$B$6:$AK$2185,35,0)="Yes","11"," ")</f>
        <v xml:space="preserve"> </v>
      </c>
      <c r="S674" s="11" t="str">
        <f>IF(VLOOKUP(D674,'Current OBD'!$B$6:$AK$2185,36,0)="Yes","12"," ")</f>
        <v xml:space="preserve"> </v>
      </c>
      <c r="T674" s="13">
        <f>VLOOKUP(D674,Pivot!$B$4:$F$2181,2,0)</f>
        <v>385</v>
      </c>
      <c r="U674" s="13">
        <f>VLOOKUP(D674,Pivot!$B$4:$F$2181,3,0)</f>
        <v>0</v>
      </c>
      <c r="V674" s="13">
        <f>VLOOKUP(D674,Pivot!$B$4:$F$2181,4,0)</f>
        <v>565</v>
      </c>
      <c r="W674" s="46">
        <f>IFERROR(VLOOKUP(D674,Pivot!$B$4:$H$2181,5,0),"")</f>
        <v>0.68140000000000001</v>
      </c>
      <c r="X674" s="51">
        <f>IFERROR(VLOOKUP(D674,Pivot!$B$4:$H$2181,6,0),"")</f>
        <v>0</v>
      </c>
      <c r="Y674" s="46">
        <f>IFERROR(VLOOKUP(D674,Pivot!$B$4:$H$2181,7,0),"")</f>
        <v>0.68140000000000001</v>
      </c>
    </row>
    <row r="675" spans="1:25" ht="15" customHeight="1" outlineLevel="2">
      <c r="A675" s="10" t="str">
        <f>VLOOKUP(D675,'Current OBD'!$B$6:$K$2185,4,0)</f>
        <v>King</v>
      </c>
      <c r="B675" s="10" t="str">
        <f>VLOOKUP(D675,'Current OBD'!$B$6:$K$2185,3,0)</f>
        <v>17-001</v>
      </c>
      <c r="C675" s="9" t="str">
        <f>VLOOKUP(D675,'Current OBD'!$B$6:$K$2185,2,0)</f>
        <v>Seattle School District</v>
      </c>
      <c r="D675" s="24">
        <v>660440</v>
      </c>
      <c r="E675" s="9" t="str">
        <f>VLOOKUP(D675,'Current OBD'!$B$6:$K$2185,10,0)</f>
        <v>Wedgwood Elementary</v>
      </c>
      <c r="F675" s="11" t="str">
        <f>IF(VLOOKUP(D675,'Current OBD'!$B$6:$AK$2185,23,0)="Yes","PK"," ")</f>
        <v xml:space="preserve"> </v>
      </c>
      <c r="G675" s="11" t="str">
        <f>IF(VLOOKUP(D675,'Current OBD'!$B$6:$AK$2185,24,0)="Yes","K"," ")</f>
        <v>K</v>
      </c>
      <c r="H675" s="11">
        <f>IF(VLOOKUP(D675,'Current OBD'!$B$6:$AK$2185,25,0)="Yes",1," ")</f>
        <v>1</v>
      </c>
      <c r="I675" s="11" t="str">
        <f>IF(VLOOKUP(D675,'Current OBD'!$B$6:$AK$2185,26,0)="Yes","2"," ")</f>
        <v>2</v>
      </c>
      <c r="J675" s="11" t="str">
        <f>IF(VLOOKUP(D675,'Current OBD'!$B$6:$AK$2185,27,0)="Yes","3"," ")</f>
        <v>3</v>
      </c>
      <c r="K675" s="11" t="str">
        <f>IF(VLOOKUP(D675,'Current OBD'!$B$6:$AK$2185,28,0)="Yes","4"," ")</f>
        <v>4</v>
      </c>
      <c r="L675" s="11" t="str">
        <f>IF(VLOOKUP(D675,'Current OBD'!$B$6:$AK$2185,29,0)="Yes","5"," ")</f>
        <v>5</v>
      </c>
      <c r="M675" s="11" t="str">
        <f>IF(VLOOKUP(D675,'Current OBD'!$B$6:$AK$2185,30,0)="Yes","6"," ")</f>
        <v xml:space="preserve"> </v>
      </c>
      <c r="N675" s="11" t="str">
        <f>IF(VLOOKUP(D675,'Current OBD'!$B$6:$AK$2185,31,0)="Yes","7"," ")</f>
        <v xml:space="preserve"> </v>
      </c>
      <c r="O675" s="11" t="str">
        <f>IF(VLOOKUP(D675,'Current OBD'!$B$6:$AK$2185,32,0)="Yes","8"," ")</f>
        <v xml:space="preserve"> </v>
      </c>
      <c r="P675" s="11" t="str">
        <f>IF(VLOOKUP(D675,'Current OBD'!$B$6:$AK$2185,33,0)="Yes","9"," ")</f>
        <v xml:space="preserve"> </v>
      </c>
      <c r="Q675" s="11" t="str">
        <f>IF(VLOOKUP(D675,'Current OBD'!$B$6:$AK$2185,34,0)="Yes","10"," ")</f>
        <v xml:space="preserve"> </v>
      </c>
      <c r="R675" s="11" t="str">
        <f>IF(VLOOKUP(D675,'Current OBD'!$B$6:$AK$2185,35,0)="Yes","11"," ")</f>
        <v xml:space="preserve"> </v>
      </c>
      <c r="S675" s="11" t="str">
        <f>IF(VLOOKUP(D675,'Current OBD'!$B$6:$AK$2185,36,0)="Yes","12"," ")</f>
        <v xml:space="preserve"> </v>
      </c>
      <c r="T675" s="13">
        <f>VLOOKUP(D675,Pivot!$B$4:$F$2181,2,0)</f>
        <v>17</v>
      </c>
      <c r="U675" s="13">
        <f>VLOOKUP(D675,Pivot!$B$4:$F$2181,3,0)</f>
        <v>2</v>
      </c>
      <c r="V675" s="13">
        <f>VLOOKUP(D675,Pivot!$B$4:$F$2181,4,0)</f>
        <v>361</v>
      </c>
      <c r="W675" s="46">
        <f>IFERROR(VLOOKUP(D675,Pivot!$B$4:$H$2181,5,0),"")</f>
        <v>4.7100000000000003E-2</v>
      </c>
      <c r="X675" s="51">
        <f>IFERROR(VLOOKUP(D675,Pivot!$B$4:$H$2181,6,0),"")</f>
        <v>5.4999999999999997E-3</v>
      </c>
      <c r="Y675" s="46">
        <f>IFERROR(VLOOKUP(D675,Pivot!$B$4:$H$2181,7,0),"")</f>
        <v>5.2600000000000001E-2</v>
      </c>
    </row>
    <row r="676" spans="1:25" ht="15" customHeight="1" outlineLevel="2">
      <c r="A676" s="10" t="str">
        <f>VLOOKUP(D676,'Current OBD'!$B$6:$K$2185,4,0)</f>
        <v>King</v>
      </c>
      <c r="B676" s="10" t="str">
        <f>VLOOKUP(D676,'Current OBD'!$B$6:$K$2185,3,0)</f>
        <v>17-001</v>
      </c>
      <c r="C676" s="9" t="str">
        <f>VLOOKUP(D676,'Current OBD'!$B$6:$K$2185,2,0)</f>
        <v>Seattle School District</v>
      </c>
      <c r="D676" s="24">
        <v>659695</v>
      </c>
      <c r="E676" s="9" t="str">
        <f>VLOOKUP(D676,'Current OBD'!$B$6:$K$2185,10,0)</f>
        <v>West Seattle Elementary School</v>
      </c>
      <c r="F676" s="11" t="str">
        <f>IF(VLOOKUP(D676,'Current OBD'!$B$6:$AK$2185,23,0)="Yes","PK"," ")</f>
        <v>PK</v>
      </c>
      <c r="G676" s="11" t="str">
        <f>IF(VLOOKUP(D676,'Current OBD'!$B$6:$AK$2185,24,0)="Yes","K"," ")</f>
        <v>K</v>
      </c>
      <c r="H676" s="11">
        <f>IF(VLOOKUP(D676,'Current OBD'!$B$6:$AK$2185,25,0)="Yes",1," ")</f>
        <v>1</v>
      </c>
      <c r="I676" s="11" t="str">
        <f>IF(VLOOKUP(D676,'Current OBD'!$B$6:$AK$2185,26,0)="Yes","2"," ")</f>
        <v>2</v>
      </c>
      <c r="J676" s="11" t="str">
        <f>IF(VLOOKUP(D676,'Current OBD'!$B$6:$AK$2185,27,0)="Yes","3"," ")</f>
        <v>3</v>
      </c>
      <c r="K676" s="11" t="str">
        <f>IF(VLOOKUP(D676,'Current OBD'!$B$6:$AK$2185,28,0)="Yes","4"," ")</f>
        <v>4</v>
      </c>
      <c r="L676" s="11" t="str">
        <f>IF(VLOOKUP(D676,'Current OBD'!$B$6:$AK$2185,29,0)="Yes","5"," ")</f>
        <v>5</v>
      </c>
      <c r="M676" s="11" t="str">
        <f>IF(VLOOKUP(D676,'Current OBD'!$B$6:$AK$2185,30,0)="Yes","6"," ")</f>
        <v xml:space="preserve"> </v>
      </c>
      <c r="N676" s="11" t="str">
        <f>IF(VLOOKUP(D676,'Current OBD'!$B$6:$AK$2185,31,0)="Yes","7"," ")</f>
        <v xml:space="preserve"> </v>
      </c>
      <c r="O676" s="11" t="str">
        <f>IF(VLOOKUP(D676,'Current OBD'!$B$6:$AK$2185,32,0)="Yes","8"," ")</f>
        <v xml:space="preserve"> </v>
      </c>
      <c r="P676" s="11" t="str">
        <f>IF(VLOOKUP(D676,'Current OBD'!$B$6:$AK$2185,33,0)="Yes","9"," ")</f>
        <v xml:space="preserve"> </v>
      </c>
      <c r="Q676" s="11" t="str">
        <f>IF(VLOOKUP(D676,'Current OBD'!$B$6:$AK$2185,34,0)="Yes","10"," ")</f>
        <v xml:space="preserve"> </v>
      </c>
      <c r="R676" s="11" t="str">
        <f>IF(VLOOKUP(D676,'Current OBD'!$B$6:$AK$2185,35,0)="Yes","11"," ")</f>
        <v xml:space="preserve"> </v>
      </c>
      <c r="S676" s="11" t="str">
        <f>IF(VLOOKUP(D676,'Current OBD'!$B$6:$AK$2185,36,0)="Yes","12"," ")</f>
        <v xml:space="preserve"> </v>
      </c>
      <c r="T676" s="13">
        <f>VLOOKUP(D676,Pivot!$B$4:$F$2181,2,0)</f>
        <v>355</v>
      </c>
      <c r="U676" s="13">
        <f>VLOOKUP(D676,Pivot!$B$4:$F$2181,3,0)</f>
        <v>0</v>
      </c>
      <c r="V676" s="13">
        <f>VLOOKUP(D676,Pivot!$B$4:$F$2181,4,0)</f>
        <v>355</v>
      </c>
      <c r="W676" s="46">
        <f>IFERROR(VLOOKUP(D676,Pivot!$B$4:$H$2181,5,0),"")</f>
        <v>1</v>
      </c>
      <c r="X676" s="51">
        <f>IFERROR(VLOOKUP(D676,Pivot!$B$4:$H$2181,6,0),"")</f>
        <v>0</v>
      </c>
      <c r="Y676" s="46">
        <f>IFERROR(VLOOKUP(D676,Pivot!$B$4:$H$2181,7,0),"")</f>
        <v>1</v>
      </c>
    </row>
    <row r="677" spans="1:25" ht="15" customHeight="1" outlineLevel="2">
      <c r="A677" s="10" t="str">
        <f>VLOOKUP(D677,'Current OBD'!$B$6:$K$2185,4,0)</f>
        <v>King</v>
      </c>
      <c r="B677" s="10" t="str">
        <f>VLOOKUP(D677,'Current OBD'!$B$6:$K$2185,3,0)</f>
        <v>17-001</v>
      </c>
      <c r="C677" s="9" t="str">
        <f>VLOOKUP(D677,'Current OBD'!$B$6:$K$2185,2,0)</f>
        <v>Seattle School District</v>
      </c>
      <c r="D677" s="24">
        <v>660441</v>
      </c>
      <c r="E677" s="9" t="str">
        <f>VLOOKUP(D677,'Current OBD'!$B$6:$K$2185,10,0)</f>
        <v>West Seattle High School</v>
      </c>
      <c r="F677" s="11" t="str">
        <f>IF(VLOOKUP(D677,'Current OBD'!$B$6:$AK$2185,23,0)="Yes","PK"," ")</f>
        <v xml:space="preserve"> </v>
      </c>
      <c r="G677" s="11" t="str">
        <f>IF(VLOOKUP(D677,'Current OBD'!$B$6:$AK$2185,24,0)="Yes","K"," ")</f>
        <v xml:space="preserve"> </v>
      </c>
      <c r="H677" s="11" t="str">
        <f>IF(VLOOKUP(D677,'Current OBD'!$B$6:$AK$2185,25,0)="Yes",1," ")</f>
        <v xml:space="preserve"> </v>
      </c>
      <c r="I677" s="11" t="str">
        <f>IF(VLOOKUP(D677,'Current OBD'!$B$6:$AK$2185,26,0)="Yes","2"," ")</f>
        <v xml:space="preserve"> </v>
      </c>
      <c r="J677" s="11" t="str">
        <f>IF(VLOOKUP(D677,'Current OBD'!$B$6:$AK$2185,27,0)="Yes","3"," ")</f>
        <v xml:space="preserve"> </v>
      </c>
      <c r="K677" s="11" t="str">
        <f>IF(VLOOKUP(D677,'Current OBD'!$B$6:$AK$2185,28,0)="Yes","4"," ")</f>
        <v xml:space="preserve"> </v>
      </c>
      <c r="L677" s="11" t="str">
        <f>IF(VLOOKUP(D677,'Current OBD'!$B$6:$AK$2185,29,0)="Yes","5"," ")</f>
        <v xml:space="preserve"> </v>
      </c>
      <c r="M677" s="11" t="str">
        <f>IF(VLOOKUP(D677,'Current OBD'!$B$6:$AK$2185,30,0)="Yes","6"," ")</f>
        <v xml:space="preserve"> </v>
      </c>
      <c r="N677" s="11" t="str">
        <f>IF(VLOOKUP(D677,'Current OBD'!$B$6:$AK$2185,31,0)="Yes","7"," ")</f>
        <v xml:space="preserve"> </v>
      </c>
      <c r="O677" s="11" t="str">
        <f>IF(VLOOKUP(D677,'Current OBD'!$B$6:$AK$2185,32,0)="Yes","8"," ")</f>
        <v xml:space="preserve"> </v>
      </c>
      <c r="P677" s="11" t="str">
        <f>IF(VLOOKUP(D677,'Current OBD'!$B$6:$AK$2185,33,0)="Yes","9"," ")</f>
        <v>9</v>
      </c>
      <c r="Q677" s="11" t="str">
        <f>IF(VLOOKUP(D677,'Current OBD'!$B$6:$AK$2185,34,0)="Yes","10"," ")</f>
        <v>10</v>
      </c>
      <c r="R677" s="11" t="str">
        <f>IF(VLOOKUP(D677,'Current OBD'!$B$6:$AK$2185,35,0)="Yes","11"," ")</f>
        <v>11</v>
      </c>
      <c r="S677" s="11" t="str">
        <f>IF(VLOOKUP(D677,'Current OBD'!$B$6:$AK$2185,36,0)="Yes","12"," ")</f>
        <v>12</v>
      </c>
      <c r="T677" s="13">
        <f>VLOOKUP(D677,Pivot!$B$4:$F$2181,2,0)</f>
        <v>109</v>
      </c>
      <c r="U677" s="13">
        <f>VLOOKUP(D677,Pivot!$B$4:$F$2181,3,0)</f>
        <v>23</v>
      </c>
      <c r="V677" s="13">
        <f>VLOOKUP(D677,Pivot!$B$4:$F$2181,4,0)</f>
        <v>1347</v>
      </c>
      <c r="W677" s="46">
        <f>IFERROR(VLOOKUP(D677,Pivot!$B$4:$H$2181,5,0),"")</f>
        <v>8.09E-2</v>
      </c>
      <c r="X677" s="51">
        <f>IFERROR(VLOOKUP(D677,Pivot!$B$4:$H$2181,6,0),"")</f>
        <v>1.7100000000000001E-2</v>
      </c>
      <c r="Y677" s="46">
        <f>IFERROR(VLOOKUP(D677,Pivot!$B$4:$H$2181,7,0),"")</f>
        <v>9.8000000000000004E-2</v>
      </c>
    </row>
    <row r="678" spans="1:25" ht="15" customHeight="1" outlineLevel="2">
      <c r="A678" s="10" t="str">
        <f>VLOOKUP(D678,'Current OBD'!$B$6:$K$2185,4,0)</f>
        <v>King</v>
      </c>
      <c r="B678" s="10" t="str">
        <f>VLOOKUP(D678,'Current OBD'!$B$6:$K$2185,3,0)</f>
        <v>17-001</v>
      </c>
      <c r="C678" s="9" t="str">
        <f>VLOOKUP(D678,'Current OBD'!$B$6:$K$2185,2,0)</f>
        <v>Seattle School District</v>
      </c>
      <c r="D678" s="24">
        <v>660442</v>
      </c>
      <c r="E678" s="9" t="str">
        <f>VLOOKUP(D678,'Current OBD'!$B$6:$K$2185,10,0)</f>
        <v>West Woodland Elementary</v>
      </c>
      <c r="F678" s="11" t="str">
        <f>IF(VLOOKUP(D678,'Current OBD'!$B$6:$AK$2185,23,0)="Yes","PK"," ")</f>
        <v xml:space="preserve"> </v>
      </c>
      <c r="G678" s="11" t="str">
        <f>IF(VLOOKUP(D678,'Current OBD'!$B$6:$AK$2185,24,0)="Yes","K"," ")</f>
        <v>K</v>
      </c>
      <c r="H678" s="11">
        <f>IF(VLOOKUP(D678,'Current OBD'!$B$6:$AK$2185,25,0)="Yes",1," ")</f>
        <v>1</v>
      </c>
      <c r="I678" s="11" t="str">
        <f>IF(VLOOKUP(D678,'Current OBD'!$B$6:$AK$2185,26,0)="Yes","2"," ")</f>
        <v>2</v>
      </c>
      <c r="J678" s="11" t="str">
        <f>IF(VLOOKUP(D678,'Current OBD'!$B$6:$AK$2185,27,0)="Yes","3"," ")</f>
        <v>3</v>
      </c>
      <c r="K678" s="11" t="str">
        <f>IF(VLOOKUP(D678,'Current OBD'!$B$6:$AK$2185,28,0)="Yes","4"," ")</f>
        <v>4</v>
      </c>
      <c r="L678" s="11" t="str">
        <f>IF(VLOOKUP(D678,'Current OBD'!$B$6:$AK$2185,29,0)="Yes","5"," ")</f>
        <v>5</v>
      </c>
      <c r="M678" s="11" t="str">
        <f>IF(VLOOKUP(D678,'Current OBD'!$B$6:$AK$2185,30,0)="Yes","6"," ")</f>
        <v xml:space="preserve"> </v>
      </c>
      <c r="N678" s="11" t="str">
        <f>IF(VLOOKUP(D678,'Current OBD'!$B$6:$AK$2185,31,0)="Yes","7"," ")</f>
        <v xml:space="preserve"> </v>
      </c>
      <c r="O678" s="11" t="str">
        <f>IF(VLOOKUP(D678,'Current OBD'!$B$6:$AK$2185,32,0)="Yes","8"," ")</f>
        <v xml:space="preserve"> </v>
      </c>
      <c r="P678" s="11" t="str">
        <f>IF(VLOOKUP(D678,'Current OBD'!$B$6:$AK$2185,33,0)="Yes","9"," ")</f>
        <v xml:space="preserve"> </v>
      </c>
      <c r="Q678" s="11" t="str">
        <f>IF(VLOOKUP(D678,'Current OBD'!$B$6:$AK$2185,34,0)="Yes","10"," ")</f>
        <v xml:space="preserve"> </v>
      </c>
      <c r="R678" s="11" t="str">
        <f>IF(VLOOKUP(D678,'Current OBD'!$B$6:$AK$2185,35,0)="Yes","11"," ")</f>
        <v xml:space="preserve"> </v>
      </c>
      <c r="S678" s="11" t="str">
        <f>IF(VLOOKUP(D678,'Current OBD'!$B$6:$AK$2185,36,0)="Yes","12"," ")</f>
        <v xml:space="preserve"> </v>
      </c>
      <c r="T678" s="13">
        <f>VLOOKUP(D678,Pivot!$B$4:$F$2181,2,0)</f>
        <v>19</v>
      </c>
      <c r="U678" s="13">
        <f>VLOOKUP(D678,Pivot!$B$4:$F$2181,3,0)</f>
        <v>4</v>
      </c>
      <c r="V678" s="13">
        <f>VLOOKUP(D678,Pivot!$B$4:$F$2181,4,0)</f>
        <v>399</v>
      </c>
      <c r="W678" s="46">
        <f>IFERROR(VLOOKUP(D678,Pivot!$B$4:$H$2181,5,0),"")</f>
        <v>4.7600000000000003E-2</v>
      </c>
      <c r="X678" s="51">
        <f>IFERROR(VLOOKUP(D678,Pivot!$B$4:$H$2181,6,0),"")</f>
        <v>0.01</v>
      </c>
      <c r="Y678" s="46">
        <f>IFERROR(VLOOKUP(D678,Pivot!$B$4:$H$2181,7,0),"")</f>
        <v>5.7599999999999998E-2</v>
      </c>
    </row>
    <row r="679" spans="1:25" ht="15" customHeight="1" outlineLevel="2">
      <c r="A679" s="10" t="str">
        <f>VLOOKUP(D679,'Current OBD'!$B$6:$K$2185,4,0)</f>
        <v>King</v>
      </c>
      <c r="B679" s="10" t="str">
        <f>VLOOKUP(D679,'Current OBD'!$B$6:$K$2185,3,0)</f>
        <v>17-001</v>
      </c>
      <c r="C679" s="9" t="str">
        <f>VLOOKUP(D679,'Current OBD'!$B$6:$K$2185,2,0)</f>
        <v>Seattle School District</v>
      </c>
      <c r="D679" s="24">
        <v>660443</v>
      </c>
      <c r="E679" s="9" t="str">
        <f>VLOOKUP(D679,'Current OBD'!$B$6:$K$2185,10,0)</f>
        <v>Whitman Middle School</v>
      </c>
      <c r="F679" s="11" t="str">
        <f>IF(VLOOKUP(D679,'Current OBD'!$B$6:$AK$2185,23,0)="Yes","PK"," ")</f>
        <v xml:space="preserve"> </v>
      </c>
      <c r="G679" s="11" t="str">
        <f>IF(VLOOKUP(D679,'Current OBD'!$B$6:$AK$2185,24,0)="Yes","K"," ")</f>
        <v xml:space="preserve"> </v>
      </c>
      <c r="H679" s="11" t="str">
        <f>IF(VLOOKUP(D679,'Current OBD'!$B$6:$AK$2185,25,0)="Yes",1," ")</f>
        <v xml:space="preserve"> </v>
      </c>
      <c r="I679" s="11" t="str">
        <f>IF(VLOOKUP(D679,'Current OBD'!$B$6:$AK$2185,26,0)="Yes","2"," ")</f>
        <v xml:space="preserve"> </v>
      </c>
      <c r="J679" s="11" t="str">
        <f>IF(VLOOKUP(D679,'Current OBD'!$B$6:$AK$2185,27,0)="Yes","3"," ")</f>
        <v xml:space="preserve"> </v>
      </c>
      <c r="K679" s="11" t="str">
        <f>IF(VLOOKUP(D679,'Current OBD'!$B$6:$AK$2185,28,0)="Yes","4"," ")</f>
        <v xml:space="preserve"> </v>
      </c>
      <c r="L679" s="11" t="str">
        <f>IF(VLOOKUP(D679,'Current OBD'!$B$6:$AK$2185,29,0)="Yes","5"," ")</f>
        <v xml:space="preserve"> </v>
      </c>
      <c r="M679" s="11" t="str">
        <f>IF(VLOOKUP(D679,'Current OBD'!$B$6:$AK$2185,30,0)="Yes","6"," ")</f>
        <v>6</v>
      </c>
      <c r="N679" s="11" t="str">
        <f>IF(VLOOKUP(D679,'Current OBD'!$B$6:$AK$2185,31,0)="Yes","7"," ")</f>
        <v>7</v>
      </c>
      <c r="O679" s="11" t="str">
        <f>IF(VLOOKUP(D679,'Current OBD'!$B$6:$AK$2185,32,0)="Yes","8"," ")</f>
        <v>8</v>
      </c>
      <c r="P679" s="11" t="str">
        <f>IF(VLOOKUP(D679,'Current OBD'!$B$6:$AK$2185,33,0)="Yes","9"," ")</f>
        <v xml:space="preserve"> </v>
      </c>
      <c r="Q679" s="11" t="str">
        <f>IF(VLOOKUP(D679,'Current OBD'!$B$6:$AK$2185,34,0)="Yes","10"," ")</f>
        <v xml:space="preserve"> </v>
      </c>
      <c r="R679" s="11" t="str">
        <f>IF(VLOOKUP(D679,'Current OBD'!$B$6:$AK$2185,35,0)="Yes","11"," ")</f>
        <v xml:space="preserve"> </v>
      </c>
      <c r="S679" s="11" t="str">
        <f>IF(VLOOKUP(D679,'Current OBD'!$B$6:$AK$2185,36,0)="Yes","12"," ")</f>
        <v xml:space="preserve"> </v>
      </c>
      <c r="T679" s="13">
        <f>VLOOKUP(D679,Pivot!$B$4:$F$2181,2,0)</f>
        <v>54</v>
      </c>
      <c r="U679" s="13">
        <f>VLOOKUP(D679,Pivot!$B$4:$F$2181,3,0)</f>
        <v>8</v>
      </c>
      <c r="V679" s="13">
        <f>VLOOKUP(D679,Pivot!$B$4:$F$2181,4,0)</f>
        <v>685</v>
      </c>
      <c r="W679" s="46">
        <f>IFERROR(VLOOKUP(D679,Pivot!$B$4:$H$2181,5,0),"")</f>
        <v>7.8799999999999995E-2</v>
      </c>
      <c r="X679" s="51">
        <f>IFERROR(VLOOKUP(D679,Pivot!$B$4:$H$2181,6,0),"")</f>
        <v>1.17E-2</v>
      </c>
      <c r="Y679" s="46">
        <f>IFERROR(VLOOKUP(D679,Pivot!$B$4:$H$2181,7,0),"")</f>
        <v>9.0499999999999997E-2</v>
      </c>
    </row>
    <row r="680" spans="1:25" ht="15" customHeight="1" outlineLevel="2">
      <c r="A680" s="10" t="str">
        <f>VLOOKUP(D680,'Current OBD'!$B$6:$K$2185,4,0)</f>
        <v>King</v>
      </c>
      <c r="B680" s="10" t="str">
        <f>VLOOKUP(D680,'Current OBD'!$B$6:$K$2185,3,0)</f>
        <v>17-001</v>
      </c>
      <c r="C680" s="9" t="str">
        <f>VLOOKUP(D680,'Current OBD'!$B$6:$K$2185,2,0)</f>
        <v>Seattle School District</v>
      </c>
      <c r="D680" s="24">
        <v>660444</v>
      </c>
      <c r="E680" s="9" t="str">
        <f>VLOOKUP(D680,'Current OBD'!$B$6:$K$2185,10,0)</f>
        <v>Whittier Elementary</v>
      </c>
      <c r="F680" s="11" t="str">
        <f>IF(VLOOKUP(D680,'Current OBD'!$B$6:$AK$2185,23,0)="Yes","PK"," ")</f>
        <v xml:space="preserve"> </v>
      </c>
      <c r="G680" s="11" t="str">
        <f>IF(VLOOKUP(D680,'Current OBD'!$B$6:$AK$2185,24,0)="Yes","K"," ")</f>
        <v>K</v>
      </c>
      <c r="H680" s="11">
        <f>IF(VLOOKUP(D680,'Current OBD'!$B$6:$AK$2185,25,0)="Yes",1," ")</f>
        <v>1</v>
      </c>
      <c r="I680" s="11" t="str">
        <f>IF(VLOOKUP(D680,'Current OBD'!$B$6:$AK$2185,26,0)="Yes","2"," ")</f>
        <v>2</v>
      </c>
      <c r="J680" s="11" t="str">
        <f>IF(VLOOKUP(D680,'Current OBD'!$B$6:$AK$2185,27,0)="Yes","3"," ")</f>
        <v>3</v>
      </c>
      <c r="K680" s="11" t="str">
        <f>IF(VLOOKUP(D680,'Current OBD'!$B$6:$AK$2185,28,0)="Yes","4"," ")</f>
        <v>4</v>
      </c>
      <c r="L680" s="11" t="str">
        <f>IF(VLOOKUP(D680,'Current OBD'!$B$6:$AK$2185,29,0)="Yes","5"," ")</f>
        <v>5</v>
      </c>
      <c r="M680" s="11" t="str">
        <f>IF(VLOOKUP(D680,'Current OBD'!$B$6:$AK$2185,30,0)="Yes","6"," ")</f>
        <v xml:space="preserve"> </v>
      </c>
      <c r="N680" s="11" t="str">
        <f>IF(VLOOKUP(D680,'Current OBD'!$B$6:$AK$2185,31,0)="Yes","7"," ")</f>
        <v xml:space="preserve"> </v>
      </c>
      <c r="O680" s="11" t="str">
        <f>IF(VLOOKUP(D680,'Current OBD'!$B$6:$AK$2185,32,0)="Yes","8"," ")</f>
        <v xml:space="preserve"> </v>
      </c>
      <c r="P680" s="11" t="str">
        <f>IF(VLOOKUP(D680,'Current OBD'!$B$6:$AK$2185,33,0)="Yes","9"," ")</f>
        <v xml:space="preserve"> </v>
      </c>
      <c r="Q680" s="11" t="str">
        <f>IF(VLOOKUP(D680,'Current OBD'!$B$6:$AK$2185,34,0)="Yes","10"," ")</f>
        <v xml:space="preserve"> </v>
      </c>
      <c r="R680" s="11" t="str">
        <f>IF(VLOOKUP(D680,'Current OBD'!$B$6:$AK$2185,35,0)="Yes","11"," ")</f>
        <v xml:space="preserve"> </v>
      </c>
      <c r="S680" s="11" t="str">
        <f>IF(VLOOKUP(D680,'Current OBD'!$B$6:$AK$2185,36,0)="Yes","12"," ")</f>
        <v xml:space="preserve"> </v>
      </c>
      <c r="T680" s="13">
        <f>VLOOKUP(D680,Pivot!$B$4:$F$2181,2,0)</f>
        <v>15</v>
      </c>
      <c r="U680" s="13">
        <f>VLOOKUP(D680,Pivot!$B$4:$F$2181,3,0)</f>
        <v>4</v>
      </c>
      <c r="V680" s="13">
        <f>VLOOKUP(D680,Pivot!$B$4:$F$2181,4,0)</f>
        <v>365</v>
      </c>
      <c r="W680" s="46">
        <f>IFERROR(VLOOKUP(D680,Pivot!$B$4:$H$2181,5,0),"")</f>
        <v>4.1099999999999998E-2</v>
      </c>
      <c r="X680" s="51">
        <f>IFERROR(VLOOKUP(D680,Pivot!$B$4:$H$2181,6,0),"")</f>
        <v>1.0999999999999999E-2</v>
      </c>
      <c r="Y680" s="46">
        <f>IFERROR(VLOOKUP(D680,Pivot!$B$4:$H$2181,7,0),"")</f>
        <v>5.21E-2</v>
      </c>
    </row>
    <row r="681" spans="1:25" ht="15" customHeight="1" outlineLevel="2">
      <c r="A681" s="10" t="str">
        <f>VLOOKUP(D681,'Current OBD'!$B$6:$K$2185,4,0)</f>
        <v>King</v>
      </c>
      <c r="B681" s="10" t="str">
        <f>VLOOKUP(D681,'Current OBD'!$B$6:$K$2185,3,0)</f>
        <v>17-001</v>
      </c>
      <c r="C681" s="9" t="str">
        <f>VLOOKUP(D681,'Current OBD'!$B$6:$K$2185,2,0)</f>
        <v>Seattle School District</v>
      </c>
      <c r="D681" s="24">
        <v>660447</v>
      </c>
      <c r="E681" s="9" t="str">
        <f>VLOOKUP(D681,'Current OBD'!$B$6:$K$2185,10,0)</f>
        <v>Wing Luke Elementary</v>
      </c>
      <c r="F681" s="11" t="str">
        <f>IF(VLOOKUP(D681,'Current OBD'!$B$6:$AK$2185,23,0)="Yes","PK"," ")</f>
        <v>PK</v>
      </c>
      <c r="G681" s="11" t="str">
        <f>IF(VLOOKUP(D681,'Current OBD'!$B$6:$AK$2185,24,0)="Yes","K"," ")</f>
        <v>K</v>
      </c>
      <c r="H681" s="11">
        <f>IF(VLOOKUP(D681,'Current OBD'!$B$6:$AK$2185,25,0)="Yes",1," ")</f>
        <v>1</v>
      </c>
      <c r="I681" s="11" t="str">
        <f>IF(VLOOKUP(D681,'Current OBD'!$B$6:$AK$2185,26,0)="Yes","2"," ")</f>
        <v>2</v>
      </c>
      <c r="J681" s="11" t="str">
        <f>IF(VLOOKUP(D681,'Current OBD'!$B$6:$AK$2185,27,0)="Yes","3"," ")</f>
        <v>3</v>
      </c>
      <c r="K681" s="11" t="str">
        <f>IF(VLOOKUP(D681,'Current OBD'!$B$6:$AK$2185,28,0)="Yes","4"," ")</f>
        <v>4</v>
      </c>
      <c r="L681" s="11" t="str">
        <f>IF(VLOOKUP(D681,'Current OBD'!$B$6:$AK$2185,29,0)="Yes","5"," ")</f>
        <v>5</v>
      </c>
      <c r="M681" s="11" t="str">
        <f>IF(VLOOKUP(D681,'Current OBD'!$B$6:$AK$2185,30,0)="Yes","6"," ")</f>
        <v xml:space="preserve"> </v>
      </c>
      <c r="N681" s="11" t="str">
        <f>IF(VLOOKUP(D681,'Current OBD'!$B$6:$AK$2185,31,0)="Yes","7"," ")</f>
        <v xml:space="preserve"> </v>
      </c>
      <c r="O681" s="11" t="str">
        <f>IF(VLOOKUP(D681,'Current OBD'!$B$6:$AK$2185,32,0)="Yes","8"," ")</f>
        <v xml:space="preserve"> </v>
      </c>
      <c r="P681" s="11" t="str">
        <f>IF(VLOOKUP(D681,'Current OBD'!$B$6:$AK$2185,33,0)="Yes","9"," ")</f>
        <v xml:space="preserve"> </v>
      </c>
      <c r="Q681" s="11" t="str">
        <f>IF(VLOOKUP(D681,'Current OBD'!$B$6:$AK$2185,34,0)="Yes","10"," ")</f>
        <v xml:space="preserve"> </v>
      </c>
      <c r="R681" s="11" t="str">
        <f>IF(VLOOKUP(D681,'Current OBD'!$B$6:$AK$2185,35,0)="Yes","11"," ")</f>
        <v xml:space="preserve"> </v>
      </c>
      <c r="S681" s="11" t="str">
        <f>IF(VLOOKUP(D681,'Current OBD'!$B$6:$AK$2185,36,0)="Yes","12"," ")</f>
        <v xml:space="preserve"> </v>
      </c>
      <c r="T681" s="13">
        <f>VLOOKUP(D681,Pivot!$B$4:$F$2181,2,0)</f>
        <v>278</v>
      </c>
      <c r="U681" s="13">
        <f>VLOOKUP(D681,Pivot!$B$4:$F$2181,3,0)</f>
        <v>0</v>
      </c>
      <c r="V681" s="13">
        <f>VLOOKUP(D681,Pivot!$B$4:$F$2181,4,0)</f>
        <v>317</v>
      </c>
      <c r="W681" s="46">
        <f>IFERROR(VLOOKUP(D681,Pivot!$B$4:$H$2181,5,0),"")</f>
        <v>0.877</v>
      </c>
      <c r="X681" s="51">
        <f>IFERROR(VLOOKUP(D681,Pivot!$B$4:$H$2181,6,0),"")</f>
        <v>0</v>
      </c>
      <c r="Y681" s="46">
        <f>IFERROR(VLOOKUP(D681,Pivot!$B$4:$H$2181,7,0),"")</f>
        <v>0.877</v>
      </c>
    </row>
    <row r="682" spans="1:25" ht="15" customHeight="1" outlineLevel="1">
      <c r="A682" s="27"/>
      <c r="B682" s="27"/>
      <c r="C682" s="30" t="s">
        <v>5709</v>
      </c>
      <c r="D682" s="27"/>
      <c r="E682" s="26"/>
      <c r="F682" s="29"/>
      <c r="G682" s="29"/>
      <c r="H682" s="29"/>
      <c r="I682" s="29"/>
      <c r="J682" s="29"/>
      <c r="K682" s="29"/>
      <c r="L682" s="29"/>
      <c r="M682" s="29"/>
      <c r="N682" s="29"/>
      <c r="O682" s="29"/>
      <c r="P682" s="29"/>
      <c r="Q682" s="29"/>
      <c r="R682" s="29"/>
      <c r="S682" s="29"/>
      <c r="T682" s="43">
        <f>SUBTOTAL(9,T572:T681)</f>
        <v>16416</v>
      </c>
      <c r="U682" s="43">
        <f>SUBTOTAL(9,U572:U681)</f>
        <v>538</v>
      </c>
      <c r="V682" s="43">
        <f>SUBTOTAL(9,V572:V681)</f>
        <v>51590</v>
      </c>
      <c r="W682" s="47"/>
      <c r="X682" s="52"/>
      <c r="Y682" s="56">
        <f>(T682+U682)/V682</f>
        <v>0.32862957937584802</v>
      </c>
    </row>
    <row r="683" spans="1:25" ht="15" customHeight="1" outlineLevel="2">
      <c r="A683" s="10" t="str">
        <f>VLOOKUP(D683,'Current OBD'!$B$6:$K$2185,4,0)</f>
        <v>King</v>
      </c>
      <c r="B683" s="10" t="str">
        <f>VLOOKUP(D683,'Current OBD'!$B$6:$K$2185,3,0)</f>
        <v>17-210</v>
      </c>
      <c r="C683" s="9" t="str">
        <f>VLOOKUP(D683,'Current OBD'!$B$6:$K$2185,2,0)</f>
        <v>Federal Way School District</v>
      </c>
      <c r="D683" s="24">
        <v>682258</v>
      </c>
      <c r="E683" s="9" t="str">
        <f>VLOOKUP(D683,'Current OBD'!$B$6:$K$2185,10,0)</f>
        <v>Acceleration Academy (aka Open Doors School)</v>
      </c>
      <c r="F683" s="11" t="str">
        <f>IF(VLOOKUP(D683,'Current OBD'!$B$6:$AK$2185,23,0)="Yes","PK"," ")</f>
        <v xml:space="preserve"> </v>
      </c>
      <c r="G683" s="11" t="str">
        <f>IF(VLOOKUP(D683,'Current OBD'!$B$6:$AK$2185,24,0)="Yes","K"," ")</f>
        <v xml:space="preserve"> </v>
      </c>
      <c r="H683" s="11" t="str">
        <f>IF(VLOOKUP(D683,'Current OBD'!$B$6:$AK$2185,25,0)="Yes",1," ")</f>
        <v xml:space="preserve"> </v>
      </c>
      <c r="I683" s="11" t="str">
        <f>IF(VLOOKUP(D683,'Current OBD'!$B$6:$AK$2185,26,0)="Yes","2"," ")</f>
        <v xml:space="preserve"> </v>
      </c>
      <c r="J683" s="11" t="str">
        <f>IF(VLOOKUP(D683,'Current OBD'!$B$6:$AK$2185,27,0)="Yes","3"," ")</f>
        <v xml:space="preserve"> </v>
      </c>
      <c r="K683" s="11" t="str">
        <f>IF(VLOOKUP(D683,'Current OBD'!$B$6:$AK$2185,28,0)="Yes","4"," ")</f>
        <v xml:space="preserve"> </v>
      </c>
      <c r="L683" s="11" t="str">
        <f>IF(VLOOKUP(D683,'Current OBD'!$B$6:$AK$2185,29,0)="Yes","5"," ")</f>
        <v xml:space="preserve"> </v>
      </c>
      <c r="M683" s="11" t="str">
        <f>IF(VLOOKUP(D683,'Current OBD'!$B$6:$AK$2185,30,0)="Yes","6"," ")</f>
        <v xml:space="preserve"> </v>
      </c>
      <c r="N683" s="11" t="str">
        <f>IF(VLOOKUP(D683,'Current OBD'!$B$6:$AK$2185,31,0)="Yes","7"," ")</f>
        <v xml:space="preserve"> </v>
      </c>
      <c r="O683" s="11" t="str">
        <f>IF(VLOOKUP(D683,'Current OBD'!$B$6:$AK$2185,32,0)="Yes","8"," ")</f>
        <v xml:space="preserve"> </v>
      </c>
      <c r="P683" s="11" t="str">
        <f>IF(VLOOKUP(D683,'Current OBD'!$B$6:$AK$2185,33,0)="Yes","9"," ")</f>
        <v>9</v>
      </c>
      <c r="Q683" s="11" t="str">
        <f>IF(VLOOKUP(D683,'Current OBD'!$B$6:$AK$2185,34,0)="Yes","10"," ")</f>
        <v>10</v>
      </c>
      <c r="R683" s="11" t="str">
        <f>IF(VLOOKUP(D683,'Current OBD'!$B$6:$AK$2185,35,0)="Yes","11"," ")</f>
        <v>11</v>
      </c>
      <c r="S683" s="11" t="str">
        <f>IF(VLOOKUP(D683,'Current OBD'!$B$6:$AK$2185,36,0)="Yes","12"," ")</f>
        <v>12</v>
      </c>
      <c r="T683" s="13">
        <f>VLOOKUP(D683,Pivot!$B$4:$F$2181,2,0)</f>
        <v>168</v>
      </c>
      <c r="U683" s="13">
        <f>VLOOKUP(D683,Pivot!$B$4:$F$2181,3,0)</f>
        <v>0</v>
      </c>
      <c r="V683" s="13">
        <f>VLOOKUP(D683,Pivot!$B$4:$F$2181,4,0)</f>
        <v>168</v>
      </c>
      <c r="W683" s="46">
        <f>IFERROR(VLOOKUP(D683,Pivot!$B$4:$H$2181,5,0),"")</f>
        <v>1</v>
      </c>
      <c r="X683" s="51">
        <f>IFERROR(VLOOKUP(D683,Pivot!$B$4:$H$2181,6,0),"")</f>
        <v>0</v>
      </c>
      <c r="Y683" s="46">
        <f>IFERROR(VLOOKUP(D683,Pivot!$B$4:$H$2181,7,0),"")</f>
        <v>1</v>
      </c>
    </row>
    <row r="684" spans="1:25" ht="15" customHeight="1" outlineLevel="2">
      <c r="A684" s="10" t="str">
        <f>VLOOKUP(D684,'Current OBD'!$B$6:$K$2185,4,0)</f>
        <v>King</v>
      </c>
      <c r="B684" s="10" t="str">
        <f>VLOOKUP(D684,'Current OBD'!$B$6:$K$2185,3,0)</f>
        <v>17-210</v>
      </c>
      <c r="C684" s="9" t="str">
        <f>VLOOKUP(D684,'Current OBD'!$B$6:$K$2185,2,0)</f>
        <v>Federal Way School District</v>
      </c>
      <c r="D684" s="24">
        <v>663394</v>
      </c>
      <c r="E684" s="9" t="str">
        <f>VLOOKUP(D684,'Current OBD'!$B$6:$K$2185,10,0)</f>
        <v>Adelaide Elementary School</v>
      </c>
      <c r="F684" s="11" t="str">
        <f>IF(VLOOKUP(D684,'Current OBD'!$B$6:$AK$2185,23,0)="Yes","PK"," ")</f>
        <v>PK</v>
      </c>
      <c r="G684" s="11" t="str">
        <f>IF(VLOOKUP(D684,'Current OBD'!$B$6:$AK$2185,24,0)="Yes","K"," ")</f>
        <v>K</v>
      </c>
      <c r="H684" s="11">
        <f>IF(VLOOKUP(D684,'Current OBD'!$B$6:$AK$2185,25,0)="Yes",1," ")</f>
        <v>1</v>
      </c>
      <c r="I684" s="11" t="str">
        <f>IF(VLOOKUP(D684,'Current OBD'!$B$6:$AK$2185,26,0)="Yes","2"," ")</f>
        <v>2</v>
      </c>
      <c r="J684" s="11" t="str">
        <f>IF(VLOOKUP(D684,'Current OBD'!$B$6:$AK$2185,27,0)="Yes","3"," ")</f>
        <v>3</v>
      </c>
      <c r="K684" s="11" t="str">
        <f>IF(VLOOKUP(D684,'Current OBD'!$B$6:$AK$2185,28,0)="Yes","4"," ")</f>
        <v>4</v>
      </c>
      <c r="L684" s="11" t="str">
        <f>IF(VLOOKUP(D684,'Current OBD'!$B$6:$AK$2185,29,0)="Yes","5"," ")</f>
        <v>5</v>
      </c>
      <c r="M684" s="11" t="str">
        <f>IF(VLOOKUP(D684,'Current OBD'!$B$6:$AK$2185,30,0)="Yes","6"," ")</f>
        <v xml:space="preserve"> </v>
      </c>
      <c r="N684" s="11" t="str">
        <f>IF(VLOOKUP(D684,'Current OBD'!$B$6:$AK$2185,31,0)="Yes","7"," ")</f>
        <v xml:space="preserve"> </v>
      </c>
      <c r="O684" s="11" t="str">
        <f>IF(VLOOKUP(D684,'Current OBD'!$B$6:$AK$2185,32,0)="Yes","8"," ")</f>
        <v xml:space="preserve"> </v>
      </c>
      <c r="P684" s="11" t="str">
        <f>IF(VLOOKUP(D684,'Current OBD'!$B$6:$AK$2185,33,0)="Yes","9"," ")</f>
        <v xml:space="preserve"> </v>
      </c>
      <c r="Q684" s="11" t="str">
        <f>IF(VLOOKUP(D684,'Current OBD'!$B$6:$AK$2185,34,0)="Yes","10"," ")</f>
        <v xml:space="preserve"> </v>
      </c>
      <c r="R684" s="11" t="str">
        <f>IF(VLOOKUP(D684,'Current OBD'!$B$6:$AK$2185,35,0)="Yes","11"," ")</f>
        <v xml:space="preserve"> </v>
      </c>
      <c r="S684" s="11" t="str">
        <f>IF(VLOOKUP(D684,'Current OBD'!$B$6:$AK$2185,36,0)="Yes","12"," ")</f>
        <v xml:space="preserve"> </v>
      </c>
      <c r="T684" s="13">
        <f>VLOOKUP(D684,Pivot!$B$4:$F$2181,2,0)</f>
        <v>223</v>
      </c>
      <c r="U684" s="13">
        <f>VLOOKUP(D684,Pivot!$B$4:$F$2181,3,0)</f>
        <v>0</v>
      </c>
      <c r="V684" s="13">
        <f>VLOOKUP(D684,Pivot!$B$4:$F$2181,4,0)</f>
        <v>311</v>
      </c>
      <c r="W684" s="46">
        <f>IFERROR(VLOOKUP(D684,Pivot!$B$4:$H$2181,5,0),"")</f>
        <v>0.71699999999999997</v>
      </c>
      <c r="X684" s="51">
        <f>IFERROR(VLOOKUP(D684,Pivot!$B$4:$H$2181,6,0),"")</f>
        <v>0</v>
      </c>
      <c r="Y684" s="46">
        <f>IFERROR(VLOOKUP(D684,Pivot!$B$4:$H$2181,7,0),"")</f>
        <v>0.71699999999999997</v>
      </c>
    </row>
    <row r="685" spans="1:25" ht="15" customHeight="1" outlineLevel="2">
      <c r="A685" s="10" t="str">
        <f>VLOOKUP(D685,'Current OBD'!$B$6:$K$2185,4,0)</f>
        <v>King</v>
      </c>
      <c r="B685" s="10" t="str">
        <f>VLOOKUP(D685,'Current OBD'!$B$6:$K$2185,3,0)</f>
        <v>17-210</v>
      </c>
      <c r="C685" s="9" t="str">
        <f>VLOOKUP(D685,'Current OBD'!$B$6:$K$2185,2,0)</f>
        <v>Federal Way School District</v>
      </c>
      <c r="D685" s="24">
        <v>661378</v>
      </c>
      <c r="E685" s="9" t="str">
        <f>VLOOKUP(D685,'Current OBD'!$B$6:$K$2185,10,0)</f>
        <v>Brigadoon Elementary School</v>
      </c>
      <c r="F685" s="11" t="str">
        <f>IF(VLOOKUP(D685,'Current OBD'!$B$6:$AK$2185,23,0)="Yes","PK"," ")</f>
        <v>PK</v>
      </c>
      <c r="G685" s="11" t="str">
        <f>IF(VLOOKUP(D685,'Current OBD'!$B$6:$AK$2185,24,0)="Yes","K"," ")</f>
        <v>K</v>
      </c>
      <c r="H685" s="11">
        <f>IF(VLOOKUP(D685,'Current OBD'!$B$6:$AK$2185,25,0)="Yes",1," ")</f>
        <v>1</v>
      </c>
      <c r="I685" s="11" t="str">
        <f>IF(VLOOKUP(D685,'Current OBD'!$B$6:$AK$2185,26,0)="Yes","2"," ")</f>
        <v>2</v>
      </c>
      <c r="J685" s="11" t="str">
        <f>IF(VLOOKUP(D685,'Current OBD'!$B$6:$AK$2185,27,0)="Yes","3"," ")</f>
        <v>3</v>
      </c>
      <c r="K685" s="11" t="str">
        <f>IF(VLOOKUP(D685,'Current OBD'!$B$6:$AK$2185,28,0)="Yes","4"," ")</f>
        <v>4</v>
      </c>
      <c r="L685" s="11" t="str">
        <f>IF(VLOOKUP(D685,'Current OBD'!$B$6:$AK$2185,29,0)="Yes","5"," ")</f>
        <v>5</v>
      </c>
      <c r="M685" s="11" t="str">
        <f>IF(VLOOKUP(D685,'Current OBD'!$B$6:$AK$2185,30,0)="Yes","6"," ")</f>
        <v xml:space="preserve"> </v>
      </c>
      <c r="N685" s="11" t="str">
        <f>IF(VLOOKUP(D685,'Current OBD'!$B$6:$AK$2185,31,0)="Yes","7"," ")</f>
        <v xml:space="preserve"> </v>
      </c>
      <c r="O685" s="11" t="str">
        <f>IF(VLOOKUP(D685,'Current OBD'!$B$6:$AK$2185,32,0)="Yes","8"," ")</f>
        <v xml:space="preserve"> </v>
      </c>
      <c r="P685" s="11" t="str">
        <f>IF(VLOOKUP(D685,'Current OBD'!$B$6:$AK$2185,33,0)="Yes","9"," ")</f>
        <v xml:space="preserve"> </v>
      </c>
      <c r="Q685" s="11" t="str">
        <f>IF(VLOOKUP(D685,'Current OBD'!$B$6:$AK$2185,34,0)="Yes","10"," ")</f>
        <v xml:space="preserve"> </v>
      </c>
      <c r="R685" s="11" t="str">
        <f>IF(VLOOKUP(D685,'Current OBD'!$B$6:$AK$2185,35,0)="Yes","11"," ")</f>
        <v xml:space="preserve"> </v>
      </c>
      <c r="S685" s="11" t="str">
        <f>IF(VLOOKUP(D685,'Current OBD'!$B$6:$AK$2185,36,0)="Yes","12"," ")</f>
        <v xml:space="preserve"> </v>
      </c>
      <c r="T685" s="13">
        <f>VLOOKUP(D685,Pivot!$B$4:$F$2181,2,0)</f>
        <v>247</v>
      </c>
      <c r="U685" s="13">
        <f>VLOOKUP(D685,Pivot!$B$4:$F$2181,3,0)</f>
        <v>0</v>
      </c>
      <c r="V685" s="13">
        <f>VLOOKUP(D685,Pivot!$B$4:$F$2181,4,0)</f>
        <v>360</v>
      </c>
      <c r="W685" s="46">
        <f>IFERROR(VLOOKUP(D685,Pivot!$B$4:$H$2181,5,0),"")</f>
        <v>0.68610000000000004</v>
      </c>
      <c r="X685" s="51">
        <f>IFERROR(VLOOKUP(D685,Pivot!$B$4:$H$2181,6,0),"")</f>
        <v>0</v>
      </c>
      <c r="Y685" s="46">
        <f>IFERROR(VLOOKUP(D685,Pivot!$B$4:$H$2181,7,0),"")</f>
        <v>0.68610000000000004</v>
      </c>
    </row>
    <row r="686" spans="1:25" ht="15" customHeight="1" outlineLevel="2">
      <c r="A686" s="10" t="str">
        <f>VLOOKUP(D686,'Current OBD'!$B$6:$K$2185,4,0)</f>
        <v>King</v>
      </c>
      <c r="B686" s="10" t="str">
        <f>VLOOKUP(D686,'Current OBD'!$B$6:$K$2185,3,0)</f>
        <v>17-210</v>
      </c>
      <c r="C686" s="9" t="str">
        <f>VLOOKUP(D686,'Current OBD'!$B$6:$K$2185,2,0)</f>
        <v>Federal Way School District</v>
      </c>
      <c r="D686" s="24">
        <v>663395</v>
      </c>
      <c r="E686" s="9" t="str">
        <f>VLOOKUP(D686,'Current OBD'!$B$6:$K$2185,10,0)</f>
        <v>Camelot Elementary School</v>
      </c>
      <c r="F686" s="11" t="str">
        <f>IF(VLOOKUP(D686,'Current OBD'!$B$6:$AK$2185,23,0)="Yes","PK"," ")</f>
        <v>PK</v>
      </c>
      <c r="G686" s="11" t="str">
        <f>IF(VLOOKUP(D686,'Current OBD'!$B$6:$AK$2185,24,0)="Yes","K"," ")</f>
        <v>K</v>
      </c>
      <c r="H686" s="11">
        <f>IF(VLOOKUP(D686,'Current OBD'!$B$6:$AK$2185,25,0)="Yes",1," ")</f>
        <v>1</v>
      </c>
      <c r="I686" s="11" t="str">
        <f>IF(VLOOKUP(D686,'Current OBD'!$B$6:$AK$2185,26,0)="Yes","2"," ")</f>
        <v>2</v>
      </c>
      <c r="J686" s="11" t="str">
        <f>IF(VLOOKUP(D686,'Current OBD'!$B$6:$AK$2185,27,0)="Yes","3"," ")</f>
        <v>3</v>
      </c>
      <c r="K686" s="11" t="str">
        <f>IF(VLOOKUP(D686,'Current OBD'!$B$6:$AK$2185,28,0)="Yes","4"," ")</f>
        <v>4</v>
      </c>
      <c r="L686" s="11" t="str">
        <f>IF(VLOOKUP(D686,'Current OBD'!$B$6:$AK$2185,29,0)="Yes","5"," ")</f>
        <v>5</v>
      </c>
      <c r="M686" s="11" t="str">
        <f>IF(VLOOKUP(D686,'Current OBD'!$B$6:$AK$2185,30,0)="Yes","6"," ")</f>
        <v xml:space="preserve"> </v>
      </c>
      <c r="N686" s="11" t="str">
        <f>IF(VLOOKUP(D686,'Current OBD'!$B$6:$AK$2185,31,0)="Yes","7"," ")</f>
        <v xml:space="preserve"> </v>
      </c>
      <c r="O686" s="11" t="str">
        <f>IF(VLOOKUP(D686,'Current OBD'!$B$6:$AK$2185,32,0)="Yes","8"," ")</f>
        <v xml:space="preserve"> </v>
      </c>
      <c r="P686" s="11" t="str">
        <f>IF(VLOOKUP(D686,'Current OBD'!$B$6:$AK$2185,33,0)="Yes","9"," ")</f>
        <v xml:space="preserve"> </v>
      </c>
      <c r="Q686" s="11" t="str">
        <f>IF(VLOOKUP(D686,'Current OBD'!$B$6:$AK$2185,34,0)="Yes","10"," ")</f>
        <v xml:space="preserve"> </v>
      </c>
      <c r="R686" s="11" t="str">
        <f>IF(VLOOKUP(D686,'Current OBD'!$B$6:$AK$2185,35,0)="Yes","11"," ")</f>
        <v xml:space="preserve"> </v>
      </c>
      <c r="S686" s="11" t="str">
        <f>IF(VLOOKUP(D686,'Current OBD'!$B$6:$AK$2185,36,0)="Yes","12"," ")</f>
        <v xml:space="preserve"> </v>
      </c>
      <c r="T686" s="13">
        <f>VLOOKUP(D686,Pivot!$B$4:$F$2181,2,0)</f>
        <v>197</v>
      </c>
      <c r="U686" s="13">
        <f>VLOOKUP(D686,Pivot!$B$4:$F$2181,3,0)</f>
        <v>0</v>
      </c>
      <c r="V686" s="13">
        <f>VLOOKUP(D686,Pivot!$B$4:$F$2181,4,0)</f>
        <v>327</v>
      </c>
      <c r="W686" s="46">
        <f>IFERROR(VLOOKUP(D686,Pivot!$B$4:$H$2181,5,0),"")</f>
        <v>0.60240000000000005</v>
      </c>
      <c r="X686" s="51">
        <f>IFERROR(VLOOKUP(D686,Pivot!$B$4:$H$2181,6,0),"")</f>
        <v>0</v>
      </c>
      <c r="Y686" s="46">
        <f>IFERROR(VLOOKUP(D686,Pivot!$B$4:$H$2181,7,0),"")</f>
        <v>0.60240000000000005</v>
      </c>
    </row>
    <row r="687" spans="1:25" ht="15" customHeight="1" outlineLevel="2">
      <c r="A687" s="10" t="str">
        <f>VLOOKUP(D687,'Current OBD'!$B$6:$K$2185,4,0)</f>
        <v>King</v>
      </c>
      <c r="B687" s="10" t="str">
        <f>VLOOKUP(D687,'Current OBD'!$B$6:$K$2185,3,0)</f>
        <v>17-210</v>
      </c>
      <c r="C687" s="9" t="str">
        <f>VLOOKUP(D687,'Current OBD'!$B$6:$K$2185,2,0)</f>
        <v>Federal Way School District</v>
      </c>
      <c r="D687" s="24">
        <v>664040</v>
      </c>
      <c r="E687" s="9" t="str">
        <f>VLOOKUP(D687,'Current OBD'!$B$6:$K$2185,10,0)</f>
        <v>Decatur High School</v>
      </c>
      <c r="F687" s="11" t="str">
        <f>IF(VLOOKUP(D687,'Current OBD'!$B$6:$AK$2185,23,0)="Yes","PK"," ")</f>
        <v xml:space="preserve"> </v>
      </c>
      <c r="G687" s="11" t="str">
        <f>IF(VLOOKUP(D687,'Current OBD'!$B$6:$AK$2185,24,0)="Yes","K"," ")</f>
        <v xml:space="preserve"> </v>
      </c>
      <c r="H687" s="11" t="str">
        <f>IF(VLOOKUP(D687,'Current OBD'!$B$6:$AK$2185,25,0)="Yes",1," ")</f>
        <v xml:space="preserve"> </v>
      </c>
      <c r="I687" s="11" t="str">
        <f>IF(VLOOKUP(D687,'Current OBD'!$B$6:$AK$2185,26,0)="Yes","2"," ")</f>
        <v xml:space="preserve"> </v>
      </c>
      <c r="J687" s="11" t="str">
        <f>IF(VLOOKUP(D687,'Current OBD'!$B$6:$AK$2185,27,0)="Yes","3"," ")</f>
        <v xml:space="preserve"> </v>
      </c>
      <c r="K687" s="11" t="str">
        <f>IF(VLOOKUP(D687,'Current OBD'!$B$6:$AK$2185,28,0)="Yes","4"," ")</f>
        <v xml:space="preserve"> </v>
      </c>
      <c r="L687" s="11" t="str">
        <f>IF(VLOOKUP(D687,'Current OBD'!$B$6:$AK$2185,29,0)="Yes","5"," ")</f>
        <v xml:space="preserve"> </v>
      </c>
      <c r="M687" s="11" t="str">
        <f>IF(VLOOKUP(D687,'Current OBD'!$B$6:$AK$2185,30,0)="Yes","6"," ")</f>
        <v xml:space="preserve"> </v>
      </c>
      <c r="N687" s="11" t="str">
        <f>IF(VLOOKUP(D687,'Current OBD'!$B$6:$AK$2185,31,0)="Yes","7"," ")</f>
        <v xml:space="preserve"> </v>
      </c>
      <c r="O687" s="11" t="str">
        <f>IF(VLOOKUP(D687,'Current OBD'!$B$6:$AK$2185,32,0)="Yes","8"," ")</f>
        <v xml:space="preserve"> </v>
      </c>
      <c r="P687" s="11" t="str">
        <f>IF(VLOOKUP(D687,'Current OBD'!$B$6:$AK$2185,33,0)="Yes","9"," ")</f>
        <v>9</v>
      </c>
      <c r="Q687" s="11" t="str">
        <f>IF(VLOOKUP(D687,'Current OBD'!$B$6:$AK$2185,34,0)="Yes","10"," ")</f>
        <v>10</v>
      </c>
      <c r="R687" s="11" t="str">
        <f>IF(VLOOKUP(D687,'Current OBD'!$B$6:$AK$2185,35,0)="Yes","11"," ")</f>
        <v>11</v>
      </c>
      <c r="S687" s="11" t="str">
        <f>IF(VLOOKUP(D687,'Current OBD'!$B$6:$AK$2185,36,0)="Yes","12"," ")</f>
        <v>12</v>
      </c>
      <c r="T687" s="13">
        <f>VLOOKUP(D687,Pivot!$B$4:$F$2181,2,0)</f>
        <v>826</v>
      </c>
      <c r="U687" s="13">
        <f>VLOOKUP(D687,Pivot!$B$4:$F$2181,3,0)</f>
        <v>0</v>
      </c>
      <c r="V687" s="13">
        <f>VLOOKUP(D687,Pivot!$B$4:$F$2181,4,0)</f>
        <v>1332</v>
      </c>
      <c r="W687" s="46">
        <f>IFERROR(VLOOKUP(D687,Pivot!$B$4:$H$2181,5,0),"")</f>
        <v>0.62009999999999998</v>
      </c>
      <c r="X687" s="51">
        <f>IFERROR(VLOOKUP(D687,Pivot!$B$4:$H$2181,6,0),"")</f>
        <v>0</v>
      </c>
      <c r="Y687" s="46">
        <f>IFERROR(VLOOKUP(D687,Pivot!$B$4:$H$2181,7,0),"")</f>
        <v>0.62009999999999998</v>
      </c>
    </row>
    <row r="688" spans="1:25" ht="15" customHeight="1" outlineLevel="2">
      <c r="A688" s="10" t="str">
        <f>VLOOKUP(D688,'Current OBD'!$B$6:$K$2185,4,0)</f>
        <v>King</v>
      </c>
      <c r="B688" s="10" t="str">
        <f>VLOOKUP(D688,'Current OBD'!$B$6:$K$2185,3,0)</f>
        <v>17-210</v>
      </c>
      <c r="C688" s="9" t="str">
        <f>VLOOKUP(D688,'Current OBD'!$B$6:$K$2185,2,0)</f>
        <v>Federal Way School District</v>
      </c>
      <c r="D688" s="24">
        <v>663728</v>
      </c>
      <c r="E688" s="9" t="str">
        <f>VLOOKUP(D688,'Current OBD'!$B$6:$K$2185,10,0)</f>
        <v>Enterprise Elementary School</v>
      </c>
      <c r="F688" s="11" t="str">
        <f>IF(VLOOKUP(D688,'Current OBD'!$B$6:$AK$2185,23,0)="Yes","PK"," ")</f>
        <v>PK</v>
      </c>
      <c r="G688" s="11" t="str">
        <f>IF(VLOOKUP(D688,'Current OBD'!$B$6:$AK$2185,24,0)="Yes","K"," ")</f>
        <v>K</v>
      </c>
      <c r="H688" s="11">
        <f>IF(VLOOKUP(D688,'Current OBD'!$B$6:$AK$2185,25,0)="Yes",1," ")</f>
        <v>1</v>
      </c>
      <c r="I688" s="11" t="str">
        <f>IF(VLOOKUP(D688,'Current OBD'!$B$6:$AK$2185,26,0)="Yes","2"," ")</f>
        <v>2</v>
      </c>
      <c r="J688" s="11" t="str">
        <f>IF(VLOOKUP(D688,'Current OBD'!$B$6:$AK$2185,27,0)="Yes","3"," ")</f>
        <v>3</v>
      </c>
      <c r="K688" s="11" t="str">
        <f>IF(VLOOKUP(D688,'Current OBD'!$B$6:$AK$2185,28,0)="Yes","4"," ")</f>
        <v>4</v>
      </c>
      <c r="L688" s="11" t="str">
        <f>IF(VLOOKUP(D688,'Current OBD'!$B$6:$AK$2185,29,0)="Yes","5"," ")</f>
        <v>5</v>
      </c>
      <c r="M688" s="11" t="str">
        <f>IF(VLOOKUP(D688,'Current OBD'!$B$6:$AK$2185,30,0)="Yes","6"," ")</f>
        <v xml:space="preserve"> </v>
      </c>
      <c r="N688" s="11" t="str">
        <f>IF(VLOOKUP(D688,'Current OBD'!$B$6:$AK$2185,31,0)="Yes","7"," ")</f>
        <v xml:space="preserve"> </v>
      </c>
      <c r="O688" s="11" t="str">
        <f>IF(VLOOKUP(D688,'Current OBD'!$B$6:$AK$2185,32,0)="Yes","8"," ")</f>
        <v xml:space="preserve"> </v>
      </c>
      <c r="P688" s="11" t="str">
        <f>IF(VLOOKUP(D688,'Current OBD'!$B$6:$AK$2185,33,0)="Yes","9"," ")</f>
        <v xml:space="preserve"> </v>
      </c>
      <c r="Q688" s="11" t="str">
        <f>IF(VLOOKUP(D688,'Current OBD'!$B$6:$AK$2185,34,0)="Yes","10"," ")</f>
        <v xml:space="preserve"> </v>
      </c>
      <c r="R688" s="11" t="str">
        <f>IF(VLOOKUP(D688,'Current OBD'!$B$6:$AK$2185,35,0)="Yes","11"," ")</f>
        <v xml:space="preserve"> </v>
      </c>
      <c r="S688" s="11" t="str">
        <f>IF(VLOOKUP(D688,'Current OBD'!$B$6:$AK$2185,36,0)="Yes","12"," ")</f>
        <v xml:space="preserve"> </v>
      </c>
      <c r="T688" s="13">
        <f>VLOOKUP(D688,Pivot!$B$4:$F$2181,2,0)</f>
        <v>317</v>
      </c>
      <c r="U688" s="13">
        <f>VLOOKUP(D688,Pivot!$B$4:$F$2181,3,0)</f>
        <v>0</v>
      </c>
      <c r="V688" s="13">
        <f>VLOOKUP(D688,Pivot!$B$4:$F$2181,4,0)</f>
        <v>452</v>
      </c>
      <c r="W688" s="46">
        <f>IFERROR(VLOOKUP(D688,Pivot!$B$4:$H$2181,5,0),"")</f>
        <v>0.70130000000000003</v>
      </c>
      <c r="X688" s="51">
        <f>IFERROR(VLOOKUP(D688,Pivot!$B$4:$H$2181,6,0),"")</f>
        <v>0</v>
      </c>
      <c r="Y688" s="46">
        <f>IFERROR(VLOOKUP(D688,Pivot!$B$4:$H$2181,7,0),"")</f>
        <v>0.70130000000000003</v>
      </c>
    </row>
    <row r="689" spans="1:25" ht="15" customHeight="1" outlineLevel="2">
      <c r="A689" s="10" t="str">
        <f>VLOOKUP(D689,'Current OBD'!$B$6:$K$2185,4,0)</f>
        <v>King</v>
      </c>
      <c r="B689" s="10" t="str">
        <f>VLOOKUP(D689,'Current OBD'!$B$6:$K$2185,3,0)</f>
        <v>17-210</v>
      </c>
      <c r="C689" s="9" t="str">
        <f>VLOOKUP(D689,'Current OBD'!$B$6:$K$2185,2,0)</f>
        <v>Federal Way School District</v>
      </c>
      <c r="D689" s="24">
        <v>663390</v>
      </c>
      <c r="E689" s="9" t="str">
        <f>VLOOKUP(D689,'Current OBD'!$B$6:$K$2185,10,0)</f>
        <v>Evergreen Middle School</v>
      </c>
      <c r="F689" s="11" t="str">
        <f>IF(VLOOKUP(D689,'Current OBD'!$B$6:$AK$2185,23,0)="Yes","PK"," ")</f>
        <v xml:space="preserve"> </v>
      </c>
      <c r="G689" s="11" t="str">
        <f>IF(VLOOKUP(D689,'Current OBD'!$B$6:$AK$2185,24,0)="Yes","K"," ")</f>
        <v xml:space="preserve"> </v>
      </c>
      <c r="H689" s="11" t="str">
        <f>IF(VLOOKUP(D689,'Current OBD'!$B$6:$AK$2185,25,0)="Yes",1," ")</f>
        <v xml:space="preserve"> </v>
      </c>
      <c r="I689" s="11" t="str">
        <f>IF(VLOOKUP(D689,'Current OBD'!$B$6:$AK$2185,26,0)="Yes","2"," ")</f>
        <v xml:space="preserve"> </v>
      </c>
      <c r="J689" s="11" t="str">
        <f>IF(VLOOKUP(D689,'Current OBD'!$B$6:$AK$2185,27,0)="Yes","3"," ")</f>
        <v xml:space="preserve"> </v>
      </c>
      <c r="K689" s="11" t="str">
        <f>IF(VLOOKUP(D689,'Current OBD'!$B$6:$AK$2185,28,0)="Yes","4"," ")</f>
        <v xml:space="preserve"> </v>
      </c>
      <c r="L689" s="11" t="str">
        <f>IF(VLOOKUP(D689,'Current OBD'!$B$6:$AK$2185,29,0)="Yes","5"," ")</f>
        <v xml:space="preserve"> </v>
      </c>
      <c r="M689" s="11" t="str">
        <f>IF(VLOOKUP(D689,'Current OBD'!$B$6:$AK$2185,30,0)="Yes","6"," ")</f>
        <v>6</v>
      </c>
      <c r="N689" s="11" t="str">
        <f>IF(VLOOKUP(D689,'Current OBD'!$B$6:$AK$2185,31,0)="Yes","7"," ")</f>
        <v>7</v>
      </c>
      <c r="O689" s="11" t="str">
        <f>IF(VLOOKUP(D689,'Current OBD'!$B$6:$AK$2185,32,0)="Yes","8"," ")</f>
        <v>8</v>
      </c>
      <c r="P689" s="11" t="str">
        <f>IF(VLOOKUP(D689,'Current OBD'!$B$6:$AK$2185,33,0)="Yes","9"," ")</f>
        <v xml:space="preserve"> </v>
      </c>
      <c r="Q689" s="11" t="str">
        <f>IF(VLOOKUP(D689,'Current OBD'!$B$6:$AK$2185,34,0)="Yes","10"," ")</f>
        <v xml:space="preserve"> </v>
      </c>
      <c r="R689" s="11" t="str">
        <f>IF(VLOOKUP(D689,'Current OBD'!$B$6:$AK$2185,35,0)="Yes","11"," ")</f>
        <v xml:space="preserve"> </v>
      </c>
      <c r="S689" s="11" t="str">
        <f>IF(VLOOKUP(D689,'Current OBD'!$B$6:$AK$2185,36,0)="Yes","12"," ")</f>
        <v xml:space="preserve"> </v>
      </c>
      <c r="T689" s="13">
        <f>VLOOKUP(D689,Pivot!$B$4:$F$2181,2,0)</f>
        <v>620</v>
      </c>
      <c r="U689" s="13">
        <f>VLOOKUP(D689,Pivot!$B$4:$F$2181,3,0)</f>
        <v>0</v>
      </c>
      <c r="V689" s="13">
        <f>VLOOKUP(D689,Pivot!$B$4:$F$2181,4,0)</f>
        <v>719</v>
      </c>
      <c r="W689" s="46">
        <f>IFERROR(VLOOKUP(D689,Pivot!$B$4:$H$2181,5,0),"")</f>
        <v>0.86229999999999996</v>
      </c>
      <c r="X689" s="51">
        <f>IFERROR(VLOOKUP(D689,Pivot!$B$4:$H$2181,6,0),"")</f>
        <v>0</v>
      </c>
      <c r="Y689" s="46">
        <f>IFERROR(VLOOKUP(D689,Pivot!$B$4:$H$2181,7,0),"")</f>
        <v>0.86229999999999996</v>
      </c>
    </row>
    <row r="690" spans="1:25" ht="15" customHeight="1" outlineLevel="2">
      <c r="A690" s="10" t="str">
        <f>VLOOKUP(D690,'Current OBD'!$B$6:$K$2185,4,0)</f>
        <v>King</v>
      </c>
      <c r="B690" s="10" t="str">
        <f>VLOOKUP(D690,'Current OBD'!$B$6:$K$2185,3,0)</f>
        <v>17-210</v>
      </c>
      <c r="C690" s="9" t="str">
        <f>VLOOKUP(D690,'Current OBD'!$B$6:$K$2185,2,0)</f>
        <v>Federal Way School District</v>
      </c>
      <c r="D690" s="24">
        <v>663393</v>
      </c>
      <c r="E690" s="9" t="str">
        <f>VLOOKUP(D690,'Current OBD'!$B$6:$K$2185,10,0)</f>
        <v>Federal Way High School</v>
      </c>
      <c r="F690" s="11" t="str">
        <f>IF(VLOOKUP(D690,'Current OBD'!$B$6:$AK$2185,23,0)="Yes","PK"," ")</f>
        <v xml:space="preserve"> </v>
      </c>
      <c r="G690" s="11" t="str">
        <f>IF(VLOOKUP(D690,'Current OBD'!$B$6:$AK$2185,24,0)="Yes","K"," ")</f>
        <v xml:space="preserve"> </v>
      </c>
      <c r="H690" s="11" t="str">
        <f>IF(VLOOKUP(D690,'Current OBD'!$B$6:$AK$2185,25,0)="Yes",1," ")</f>
        <v xml:space="preserve"> </v>
      </c>
      <c r="I690" s="11" t="str">
        <f>IF(VLOOKUP(D690,'Current OBD'!$B$6:$AK$2185,26,0)="Yes","2"," ")</f>
        <v xml:space="preserve"> </v>
      </c>
      <c r="J690" s="11" t="str">
        <f>IF(VLOOKUP(D690,'Current OBD'!$B$6:$AK$2185,27,0)="Yes","3"," ")</f>
        <v xml:space="preserve"> </v>
      </c>
      <c r="K690" s="11" t="str">
        <f>IF(VLOOKUP(D690,'Current OBD'!$B$6:$AK$2185,28,0)="Yes","4"," ")</f>
        <v xml:space="preserve"> </v>
      </c>
      <c r="L690" s="11" t="str">
        <f>IF(VLOOKUP(D690,'Current OBD'!$B$6:$AK$2185,29,0)="Yes","5"," ")</f>
        <v xml:space="preserve"> </v>
      </c>
      <c r="M690" s="11" t="str">
        <f>IF(VLOOKUP(D690,'Current OBD'!$B$6:$AK$2185,30,0)="Yes","6"," ")</f>
        <v xml:space="preserve"> </v>
      </c>
      <c r="N690" s="11" t="str">
        <f>IF(VLOOKUP(D690,'Current OBD'!$B$6:$AK$2185,31,0)="Yes","7"," ")</f>
        <v xml:space="preserve"> </v>
      </c>
      <c r="O690" s="11" t="str">
        <f>IF(VLOOKUP(D690,'Current OBD'!$B$6:$AK$2185,32,0)="Yes","8"," ")</f>
        <v xml:space="preserve"> </v>
      </c>
      <c r="P690" s="11" t="str">
        <f>IF(VLOOKUP(D690,'Current OBD'!$B$6:$AK$2185,33,0)="Yes","9"," ")</f>
        <v>9</v>
      </c>
      <c r="Q690" s="11" t="str">
        <f>IF(VLOOKUP(D690,'Current OBD'!$B$6:$AK$2185,34,0)="Yes","10"," ")</f>
        <v>10</v>
      </c>
      <c r="R690" s="11" t="str">
        <f>IF(VLOOKUP(D690,'Current OBD'!$B$6:$AK$2185,35,0)="Yes","11"," ")</f>
        <v>11</v>
      </c>
      <c r="S690" s="11" t="str">
        <f>IF(VLOOKUP(D690,'Current OBD'!$B$6:$AK$2185,36,0)="Yes","12"," ")</f>
        <v>12</v>
      </c>
      <c r="T690" s="13">
        <f>VLOOKUP(D690,Pivot!$B$4:$F$2181,2,0)</f>
        <v>1191</v>
      </c>
      <c r="U690" s="13">
        <f>VLOOKUP(D690,Pivot!$B$4:$F$2181,3,0)</f>
        <v>0</v>
      </c>
      <c r="V690" s="13">
        <f>VLOOKUP(D690,Pivot!$B$4:$F$2181,4,0)</f>
        <v>1630</v>
      </c>
      <c r="W690" s="46">
        <f>IFERROR(VLOOKUP(D690,Pivot!$B$4:$H$2181,5,0),"")</f>
        <v>0.73070000000000002</v>
      </c>
      <c r="X690" s="51">
        <f>IFERROR(VLOOKUP(D690,Pivot!$B$4:$H$2181,6,0),"")</f>
        <v>0</v>
      </c>
      <c r="Y690" s="46">
        <f>IFERROR(VLOOKUP(D690,Pivot!$B$4:$H$2181,7,0),"")</f>
        <v>0.73070000000000002</v>
      </c>
    </row>
    <row r="691" spans="1:25" ht="15" customHeight="1" outlineLevel="2">
      <c r="A691" s="10" t="str">
        <f>VLOOKUP(D691,'Current OBD'!$B$6:$K$2185,4,0)</f>
        <v>King</v>
      </c>
      <c r="B691" s="10" t="str">
        <f>VLOOKUP(D691,'Current OBD'!$B$6:$K$2185,3,0)</f>
        <v>17-210</v>
      </c>
      <c r="C691" s="9" t="str">
        <f>VLOOKUP(D691,'Current OBD'!$B$6:$K$2185,2,0)</f>
        <v>Federal Way School District</v>
      </c>
      <c r="D691" s="24">
        <v>664048</v>
      </c>
      <c r="E691" s="9" t="str">
        <f>VLOOKUP(D691,'Current OBD'!$B$6:$K$2185,10,0)</f>
        <v>Federal Way Public Academy</v>
      </c>
      <c r="F691" s="11" t="str">
        <f>IF(VLOOKUP(D691,'Current OBD'!$B$6:$AK$2185,23,0)="Yes","PK"," ")</f>
        <v xml:space="preserve"> </v>
      </c>
      <c r="G691" s="11" t="str">
        <f>IF(VLOOKUP(D691,'Current OBD'!$B$6:$AK$2185,24,0)="Yes","K"," ")</f>
        <v xml:space="preserve"> </v>
      </c>
      <c r="H691" s="11" t="str">
        <f>IF(VLOOKUP(D691,'Current OBD'!$B$6:$AK$2185,25,0)="Yes",1," ")</f>
        <v xml:space="preserve"> </v>
      </c>
      <c r="I691" s="11" t="str">
        <f>IF(VLOOKUP(D691,'Current OBD'!$B$6:$AK$2185,26,0)="Yes","2"," ")</f>
        <v xml:space="preserve"> </v>
      </c>
      <c r="J691" s="11" t="str">
        <f>IF(VLOOKUP(D691,'Current OBD'!$B$6:$AK$2185,27,0)="Yes","3"," ")</f>
        <v xml:space="preserve"> </v>
      </c>
      <c r="K691" s="11" t="str">
        <f>IF(VLOOKUP(D691,'Current OBD'!$B$6:$AK$2185,28,0)="Yes","4"," ")</f>
        <v xml:space="preserve"> </v>
      </c>
      <c r="L691" s="11" t="str">
        <f>IF(VLOOKUP(D691,'Current OBD'!$B$6:$AK$2185,29,0)="Yes","5"," ")</f>
        <v xml:space="preserve"> </v>
      </c>
      <c r="M691" s="11" t="str">
        <f>IF(VLOOKUP(D691,'Current OBD'!$B$6:$AK$2185,30,0)="Yes","6"," ")</f>
        <v>6</v>
      </c>
      <c r="N691" s="11" t="str">
        <f>IF(VLOOKUP(D691,'Current OBD'!$B$6:$AK$2185,31,0)="Yes","7"," ")</f>
        <v>7</v>
      </c>
      <c r="O691" s="11" t="str">
        <f>IF(VLOOKUP(D691,'Current OBD'!$B$6:$AK$2185,32,0)="Yes","8"," ")</f>
        <v>8</v>
      </c>
      <c r="P691" s="11" t="str">
        <f>IF(VLOOKUP(D691,'Current OBD'!$B$6:$AK$2185,33,0)="Yes","9"," ")</f>
        <v>9</v>
      </c>
      <c r="Q691" s="11" t="str">
        <f>IF(VLOOKUP(D691,'Current OBD'!$B$6:$AK$2185,34,0)="Yes","10"," ")</f>
        <v>10</v>
      </c>
      <c r="R691" s="11" t="str">
        <f>IF(VLOOKUP(D691,'Current OBD'!$B$6:$AK$2185,35,0)="Yes","11"," ")</f>
        <v xml:space="preserve"> </v>
      </c>
      <c r="S691" s="11" t="str">
        <f>IF(VLOOKUP(D691,'Current OBD'!$B$6:$AK$2185,36,0)="Yes","12"," ")</f>
        <v xml:space="preserve"> </v>
      </c>
      <c r="T691" s="13">
        <f>VLOOKUP(D691,Pivot!$B$4:$F$2181,2,0)</f>
        <v>98</v>
      </c>
      <c r="U691" s="13">
        <f>VLOOKUP(D691,Pivot!$B$4:$F$2181,3,0)</f>
        <v>0</v>
      </c>
      <c r="V691" s="13">
        <f>VLOOKUP(D691,Pivot!$B$4:$F$2181,4,0)</f>
        <v>299</v>
      </c>
      <c r="W691" s="46">
        <f>IFERROR(VLOOKUP(D691,Pivot!$B$4:$H$2181,5,0),"")</f>
        <v>0.32779999999999998</v>
      </c>
      <c r="X691" s="51">
        <f>IFERROR(VLOOKUP(D691,Pivot!$B$4:$H$2181,6,0),"")</f>
        <v>0</v>
      </c>
      <c r="Y691" s="46">
        <f>IFERROR(VLOOKUP(D691,Pivot!$B$4:$H$2181,7,0),"")</f>
        <v>0.32779999999999998</v>
      </c>
    </row>
    <row r="692" spans="1:25" ht="15" customHeight="1" outlineLevel="2">
      <c r="A692" s="10" t="str">
        <f>VLOOKUP(D692,'Current OBD'!$B$6:$K$2185,4,0)</f>
        <v>King</v>
      </c>
      <c r="B692" s="10" t="str">
        <f>VLOOKUP(D692,'Current OBD'!$B$6:$K$2185,3,0)</f>
        <v>17-210</v>
      </c>
      <c r="C692" s="9" t="str">
        <f>VLOOKUP(D692,'Current OBD'!$B$6:$K$2185,2,0)</f>
        <v>Federal Way School District</v>
      </c>
      <c r="D692" s="24">
        <v>679081</v>
      </c>
      <c r="E692" s="9" t="str">
        <f>VLOOKUP(D692,'Current OBD'!$B$6:$K$2185,10,0)</f>
        <v>Green Gables</v>
      </c>
      <c r="F692" s="11" t="str">
        <f>IF(VLOOKUP(D692,'Current OBD'!$B$6:$AK$2185,23,0)="Yes","PK"," ")</f>
        <v xml:space="preserve"> </v>
      </c>
      <c r="G692" s="11" t="str">
        <f>IF(VLOOKUP(D692,'Current OBD'!$B$6:$AK$2185,24,0)="Yes","K"," ")</f>
        <v>K</v>
      </c>
      <c r="H692" s="11">
        <f>IF(VLOOKUP(D692,'Current OBD'!$B$6:$AK$2185,25,0)="Yes",1," ")</f>
        <v>1</v>
      </c>
      <c r="I692" s="11" t="str">
        <f>IF(VLOOKUP(D692,'Current OBD'!$B$6:$AK$2185,26,0)="Yes","2"," ")</f>
        <v>2</v>
      </c>
      <c r="J692" s="11" t="str">
        <f>IF(VLOOKUP(D692,'Current OBD'!$B$6:$AK$2185,27,0)="Yes","3"," ")</f>
        <v>3</v>
      </c>
      <c r="K692" s="11" t="str">
        <f>IF(VLOOKUP(D692,'Current OBD'!$B$6:$AK$2185,28,0)="Yes","4"," ")</f>
        <v>4</v>
      </c>
      <c r="L692" s="11" t="str">
        <f>IF(VLOOKUP(D692,'Current OBD'!$B$6:$AK$2185,29,0)="Yes","5"," ")</f>
        <v>5</v>
      </c>
      <c r="M692" s="11" t="str">
        <f>IF(VLOOKUP(D692,'Current OBD'!$B$6:$AK$2185,30,0)="Yes","6"," ")</f>
        <v xml:space="preserve"> </v>
      </c>
      <c r="N692" s="11" t="str">
        <f>IF(VLOOKUP(D692,'Current OBD'!$B$6:$AK$2185,31,0)="Yes","7"," ")</f>
        <v xml:space="preserve"> </v>
      </c>
      <c r="O692" s="11" t="str">
        <f>IF(VLOOKUP(D692,'Current OBD'!$B$6:$AK$2185,32,0)="Yes","8"," ")</f>
        <v xml:space="preserve"> </v>
      </c>
      <c r="P692" s="11" t="str">
        <f>IF(VLOOKUP(D692,'Current OBD'!$B$6:$AK$2185,33,0)="Yes","9"," ")</f>
        <v xml:space="preserve"> </v>
      </c>
      <c r="Q692" s="11" t="str">
        <f>IF(VLOOKUP(D692,'Current OBD'!$B$6:$AK$2185,34,0)="Yes","10"," ")</f>
        <v xml:space="preserve"> </v>
      </c>
      <c r="R692" s="11" t="str">
        <f>IF(VLOOKUP(D692,'Current OBD'!$B$6:$AK$2185,35,0)="Yes","11"," ")</f>
        <v xml:space="preserve"> </v>
      </c>
      <c r="S692" s="11" t="str">
        <f>IF(VLOOKUP(D692,'Current OBD'!$B$6:$AK$2185,36,0)="Yes","12"," ")</f>
        <v xml:space="preserve"> </v>
      </c>
      <c r="T692" s="13">
        <f>VLOOKUP(D692,Pivot!$B$4:$F$2181,2,0)</f>
        <v>208</v>
      </c>
      <c r="U692" s="13">
        <f>VLOOKUP(D692,Pivot!$B$4:$F$2181,3,0)</f>
        <v>0</v>
      </c>
      <c r="V692" s="13">
        <f>VLOOKUP(D692,Pivot!$B$4:$F$2181,4,0)</f>
        <v>338</v>
      </c>
      <c r="W692" s="46">
        <f>IFERROR(VLOOKUP(D692,Pivot!$B$4:$H$2181,5,0),"")</f>
        <v>0.61539999999999995</v>
      </c>
      <c r="X692" s="51">
        <f>IFERROR(VLOOKUP(D692,Pivot!$B$4:$H$2181,6,0),"")</f>
        <v>0</v>
      </c>
      <c r="Y692" s="46">
        <f>IFERROR(VLOOKUP(D692,Pivot!$B$4:$H$2181,7,0),"")</f>
        <v>0.61539999999999995</v>
      </c>
    </row>
    <row r="693" spans="1:25" ht="15" customHeight="1" outlineLevel="2">
      <c r="A693" s="10" t="str">
        <f>VLOOKUP(D693,'Current OBD'!$B$6:$K$2185,4,0)</f>
        <v>King</v>
      </c>
      <c r="B693" s="10" t="str">
        <f>VLOOKUP(D693,'Current OBD'!$B$6:$K$2185,3,0)</f>
        <v>17-210</v>
      </c>
      <c r="C693" s="9" t="str">
        <f>VLOOKUP(D693,'Current OBD'!$B$6:$K$2185,2,0)</f>
        <v>Federal Way School District</v>
      </c>
      <c r="D693" s="24">
        <v>661400</v>
      </c>
      <c r="E693" s="9" t="str">
        <f>VLOOKUP(D693,'Current OBD'!$B$6:$K$2185,10,0)</f>
        <v>Ilahee Jr High</v>
      </c>
      <c r="F693" s="11" t="str">
        <f>IF(VLOOKUP(D693,'Current OBD'!$B$6:$AK$2185,23,0)="Yes","PK"," ")</f>
        <v xml:space="preserve"> </v>
      </c>
      <c r="G693" s="11" t="str">
        <f>IF(VLOOKUP(D693,'Current OBD'!$B$6:$AK$2185,24,0)="Yes","K"," ")</f>
        <v xml:space="preserve"> </v>
      </c>
      <c r="H693" s="11" t="str">
        <f>IF(VLOOKUP(D693,'Current OBD'!$B$6:$AK$2185,25,0)="Yes",1," ")</f>
        <v xml:space="preserve"> </v>
      </c>
      <c r="I693" s="11" t="str">
        <f>IF(VLOOKUP(D693,'Current OBD'!$B$6:$AK$2185,26,0)="Yes","2"," ")</f>
        <v xml:space="preserve"> </v>
      </c>
      <c r="J693" s="11" t="str">
        <f>IF(VLOOKUP(D693,'Current OBD'!$B$6:$AK$2185,27,0)="Yes","3"," ")</f>
        <v xml:space="preserve"> </v>
      </c>
      <c r="K693" s="11" t="str">
        <f>IF(VLOOKUP(D693,'Current OBD'!$B$6:$AK$2185,28,0)="Yes","4"," ")</f>
        <v xml:space="preserve"> </v>
      </c>
      <c r="L693" s="11" t="str">
        <f>IF(VLOOKUP(D693,'Current OBD'!$B$6:$AK$2185,29,0)="Yes","5"," ")</f>
        <v>5</v>
      </c>
      <c r="M693" s="11" t="str">
        <f>IF(VLOOKUP(D693,'Current OBD'!$B$6:$AK$2185,30,0)="Yes","6"," ")</f>
        <v>6</v>
      </c>
      <c r="N693" s="11" t="str">
        <f>IF(VLOOKUP(D693,'Current OBD'!$B$6:$AK$2185,31,0)="Yes","7"," ")</f>
        <v>7</v>
      </c>
      <c r="O693" s="11" t="str">
        <f>IF(VLOOKUP(D693,'Current OBD'!$B$6:$AK$2185,32,0)="Yes","8"," ")</f>
        <v>8</v>
      </c>
      <c r="P693" s="11" t="str">
        <f>IF(VLOOKUP(D693,'Current OBD'!$B$6:$AK$2185,33,0)="Yes","9"," ")</f>
        <v xml:space="preserve"> </v>
      </c>
      <c r="Q693" s="11" t="str">
        <f>IF(VLOOKUP(D693,'Current OBD'!$B$6:$AK$2185,34,0)="Yes","10"," ")</f>
        <v xml:space="preserve"> </v>
      </c>
      <c r="R693" s="11" t="str">
        <f>IF(VLOOKUP(D693,'Current OBD'!$B$6:$AK$2185,35,0)="Yes","11"," ")</f>
        <v xml:space="preserve"> </v>
      </c>
      <c r="S693" s="11" t="str">
        <f>IF(VLOOKUP(D693,'Current OBD'!$B$6:$AK$2185,36,0)="Yes","12"," ")</f>
        <v xml:space="preserve"> </v>
      </c>
      <c r="T693" s="13">
        <f>VLOOKUP(D693,Pivot!$B$4:$F$2181,2,0)</f>
        <v>572</v>
      </c>
      <c r="U693" s="13">
        <f>VLOOKUP(D693,Pivot!$B$4:$F$2181,3,0)</f>
        <v>0</v>
      </c>
      <c r="V693" s="13">
        <f>VLOOKUP(D693,Pivot!$B$4:$F$2181,4,0)</f>
        <v>678</v>
      </c>
      <c r="W693" s="46">
        <f>IFERROR(VLOOKUP(D693,Pivot!$B$4:$H$2181,5,0),"")</f>
        <v>0.84370000000000001</v>
      </c>
      <c r="X693" s="51">
        <f>IFERROR(VLOOKUP(D693,Pivot!$B$4:$H$2181,6,0),"")</f>
        <v>0</v>
      </c>
      <c r="Y693" s="46">
        <f>IFERROR(VLOOKUP(D693,Pivot!$B$4:$H$2181,7,0),"")</f>
        <v>0.84370000000000001</v>
      </c>
    </row>
    <row r="694" spans="1:25" ht="15" customHeight="1" outlineLevel="2">
      <c r="A694" s="10" t="str">
        <f>VLOOKUP(D694,'Current OBD'!$B$6:$K$2185,4,0)</f>
        <v>King</v>
      </c>
      <c r="B694" s="10" t="str">
        <f>VLOOKUP(D694,'Current OBD'!$B$6:$K$2185,3,0)</f>
        <v>17-210</v>
      </c>
      <c r="C694" s="9" t="str">
        <f>VLOOKUP(D694,'Current OBD'!$B$6:$K$2185,2,0)</f>
        <v>Federal Way School District</v>
      </c>
      <c r="D694" s="24">
        <v>661401</v>
      </c>
      <c r="E694" s="9" t="str">
        <f>VLOOKUP(D694,'Current OBD'!$B$6:$K$2185,10,0)</f>
        <v>Kilo Junior High</v>
      </c>
      <c r="F694" s="11" t="str">
        <f>IF(VLOOKUP(D694,'Current OBD'!$B$6:$AK$2185,23,0)="Yes","PK"," ")</f>
        <v xml:space="preserve"> </v>
      </c>
      <c r="G694" s="11" t="str">
        <f>IF(VLOOKUP(D694,'Current OBD'!$B$6:$AK$2185,24,0)="Yes","K"," ")</f>
        <v xml:space="preserve"> </v>
      </c>
      <c r="H694" s="11" t="str">
        <f>IF(VLOOKUP(D694,'Current OBD'!$B$6:$AK$2185,25,0)="Yes",1," ")</f>
        <v xml:space="preserve"> </v>
      </c>
      <c r="I694" s="11" t="str">
        <f>IF(VLOOKUP(D694,'Current OBD'!$B$6:$AK$2185,26,0)="Yes","2"," ")</f>
        <v xml:space="preserve"> </v>
      </c>
      <c r="J694" s="11" t="str">
        <f>IF(VLOOKUP(D694,'Current OBD'!$B$6:$AK$2185,27,0)="Yes","3"," ")</f>
        <v xml:space="preserve"> </v>
      </c>
      <c r="K694" s="11" t="str">
        <f>IF(VLOOKUP(D694,'Current OBD'!$B$6:$AK$2185,28,0)="Yes","4"," ")</f>
        <v xml:space="preserve"> </v>
      </c>
      <c r="L694" s="11" t="str">
        <f>IF(VLOOKUP(D694,'Current OBD'!$B$6:$AK$2185,29,0)="Yes","5"," ")</f>
        <v xml:space="preserve"> </v>
      </c>
      <c r="M694" s="11" t="str">
        <f>IF(VLOOKUP(D694,'Current OBD'!$B$6:$AK$2185,30,0)="Yes","6"," ")</f>
        <v>6</v>
      </c>
      <c r="N694" s="11" t="str">
        <f>IF(VLOOKUP(D694,'Current OBD'!$B$6:$AK$2185,31,0)="Yes","7"," ")</f>
        <v>7</v>
      </c>
      <c r="O694" s="11" t="str">
        <f>IF(VLOOKUP(D694,'Current OBD'!$B$6:$AK$2185,32,0)="Yes","8"," ")</f>
        <v>8</v>
      </c>
      <c r="P694" s="11" t="str">
        <f>IF(VLOOKUP(D694,'Current OBD'!$B$6:$AK$2185,33,0)="Yes","9"," ")</f>
        <v xml:space="preserve"> </v>
      </c>
      <c r="Q694" s="11" t="str">
        <f>IF(VLOOKUP(D694,'Current OBD'!$B$6:$AK$2185,34,0)="Yes","10"," ")</f>
        <v xml:space="preserve"> </v>
      </c>
      <c r="R694" s="11" t="str">
        <f>IF(VLOOKUP(D694,'Current OBD'!$B$6:$AK$2185,35,0)="Yes","11"," ")</f>
        <v xml:space="preserve"> </v>
      </c>
      <c r="S694" s="11" t="str">
        <f>IF(VLOOKUP(D694,'Current OBD'!$B$6:$AK$2185,36,0)="Yes","12"," ")</f>
        <v xml:space="preserve"> </v>
      </c>
      <c r="T694" s="13">
        <f>VLOOKUP(D694,Pivot!$B$4:$F$2181,2,0)</f>
        <v>411</v>
      </c>
      <c r="U694" s="13">
        <f>VLOOKUP(D694,Pivot!$B$4:$F$2181,3,0)</f>
        <v>0</v>
      </c>
      <c r="V694" s="13">
        <f>VLOOKUP(D694,Pivot!$B$4:$F$2181,4,0)</f>
        <v>620</v>
      </c>
      <c r="W694" s="46">
        <f>IFERROR(VLOOKUP(D694,Pivot!$B$4:$H$2181,5,0),"")</f>
        <v>0.66290000000000004</v>
      </c>
      <c r="X694" s="51">
        <f>IFERROR(VLOOKUP(D694,Pivot!$B$4:$H$2181,6,0),"")</f>
        <v>0</v>
      </c>
      <c r="Y694" s="46">
        <f>IFERROR(VLOOKUP(D694,Pivot!$B$4:$H$2181,7,0),"")</f>
        <v>0.66290000000000004</v>
      </c>
    </row>
    <row r="695" spans="1:25" ht="15" customHeight="1" outlineLevel="2">
      <c r="A695" s="10" t="str">
        <f>VLOOKUP(D695,'Current OBD'!$B$6:$K$2185,4,0)</f>
        <v>King</v>
      </c>
      <c r="B695" s="10" t="str">
        <f>VLOOKUP(D695,'Current OBD'!$B$6:$K$2185,3,0)</f>
        <v>17-210</v>
      </c>
      <c r="C695" s="9" t="str">
        <f>VLOOKUP(D695,'Current OBD'!$B$6:$K$2185,2,0)</f>
        <v>Federal Way School District</v>
      </c>
      <c r="D695" s="24">
        <v>679077</v>
      </c>
      <c r="E695" s="9" t="str">
        <f>VLOOKUP(D695,'Current OBD'!$B$6:$K$2185,10,0)</f>
        <v>Lake Dollof Elementary School</v>
      </c>
      <c r="F695" s="11" t="str">
        <f>IF(VLOOKUP(D695,'Current OBD'!$B$6:$AK$2185,23,0)="Yes","PK"," ")</f>
        <v xml:space="preserve"> </v>
      </c>
      <c r="G695" s="11" t="str">
        <f>IF(VLOOKUP(D695,'Current OBD'!$B$6:$AK$2185,24,0)="Yes","K"," ")</f>
        <v>K</v>
      </c>
      <c r="H695" s="11">
        <f>IF(VLOOKUP(D695,'Current OBD'!$B$6:$AK$2185,25,0)="Yes",1," ")</f>
        <v>1</v>
      </c>
      <c r="I695" s="11" t="str">
        <f>IF(VLOOKUP(D695,'Current OBD'!$B$6:$AK$2185,26,0)="Yes","2"," ")</f>
        <v>2</v>
      </c>
      <c r="J695" s="11" t="str">
        <f>IF(VLOOKUP(D695,'Current OBD'!$B$6:$AK$2185,27,0)="Yes","3"," ")</f>
        <v>3</v>
      </c>
      <c r="K695" s="11" t="str">
        <f>IF(VLOOKUP(D695,'Current OBD'!$B$6:$AK$2185,28,0)="Yes","4"," ")</f>
        <v>4</v>
      </c>
      <c r="L695" s="11" t="str">
        <f>IF(VLOOKUP(D695,'Current OBD'!$B$6:$AK$2185,29,0)="Yes","5"," ")</f>
        <v>5</v>
      </c>
      <c r="M695" s="11" t="str">
        <f>IF(VLOOKUP(D695,'Current OBD'!$B$6:$AK$2185,30,0)="Yes","6"," ")</f>
        <v xml:space="preserve"> </v>
      </c>
      <c r="N695" s="11" t="str">
        <f>IF(VLOOKUP(D695,'Current OBD'!$B$6:$AK$2185,31,0)="Yes","7"," ")</f>
        <v xml:space="preserve"> </v>
      </c>
      <c r="O695" s="11" t="str">
        <f>IF(VLOOKUP(D695,'Current OBD'!$B$6:$AK$2185,32,0)="Yes","8"," ")</f>
        <v xml:space="preserve"> </v>
      </c>
      <c r="P695" s="11" t="str">
        <f>IF(VLOOKUP(D695,'Current OBD'!$B$6:$AK$2185,33,0)="Yes","9"," ")</f>
        <v xml:space="preserve"> </v>
      </c>
      <c r="Q695" s="11" t="str">
        <f>IF(VLOOKUP(D695,'Current OBD'!$B$6:$AK$2185,34,0)="Yes","10"," ")</f>
        <v xml:space="preserve"> </v>
      </c>
      <c r="R695" s="11" t="str">
        <f>IF(VLOOKUP(D695,'Current OBD'!$B$6:$AK$2185,35,0)="Yes","11"," ")</f>
        <v xml:space="preserve"> </v>
      </c>
      <c r="S695" s="11" t="str">
        <f>IF(VLOOKUP(D695,'Current OBD'!$B$6:$AK$2185,36,0)="Yes","12"," ")</f>
        <v xml:space="preserve"> </v>
      </c>
      <c r="T695" s="13">
        <f>VLOOKUP(D695,Pivot!$B$4:$F$2181,2,0)</f>
        <v>459</v>
      </c>
      <c r="U695" s="13">
        <f>VLOOKUP(D695,Pivot!$B$4:$F$2181,3,0)</f>
        <v>0</v>
      </c>
      <c r="V695" s="13">
        <f>VLOOKUP(D695,Pivot!$B$4:$F$2181,4,0)</f>
        <v>467</v>
      </c>
      <c r="W695" s="46">
        <f>IFERROR(VLOOKUP(D695,Pivot!$B$4:$H$2181,5,0),"")</f>
        <v>0.9829</v>
      </c>
      <c r="X695" s="51">
        <f>IFERROR(VLOOKUP(D695,Pivot!$B$4:$H$2181,6,0),"")</f>
        <v>0</v>
      </c>
      <c r="Y695" s="46">
        <f>IFERROR(VLOOKUP(D695,Pivot!$B$4:$H$2181,7,0),"")</f>
        <v>0.9829</v>
      </c>
    </row>
    <row r="696" spans="1:25" ht="15" customHeight="1" outlineLevel="2">
      <c r="A696" s="10" t="str">
        <f>VLOOKUP(D696,'Current OBD'!$B$6:$K$2185,4,0)</f>
        <v>King</v>
      </c>
      <c r="B696" s="10" t="str">
        <f>VLOOKUP(D696,'Current OBD'!$B$6:$K$2185,3,0)</f>
        <v>17-210</v>
      </c>
      <c r="C696" s="9" t="str">
        <f>VLOOKUP(D696,'Current OBD'!$B$6:$K$2185,2,0)</f>
        <v>Federal Way School District</v>
      </c>
      <c r="D696" s="24">
        <v>663396</v>
      </c>
      <c r="E696" s="9" t="str">
        <f>VLOOKUP(D696,'Current OBD'!$B$6:$K$2185,10,0)</f>
        <v>Lake Grove Elementary</v>
      </c>
      <c r="F696" s="11" t="str">
        <f>IF(VLOOKUP(D696,'Current OBD'!$B$6:$AK$2185,23,0)="Yes","PK"," ")</f>
        <v xml:space="preserve"> </v>
      </c>
      <c r="G696" s="11" t="str">
        <f>IF(VLOOKUP(D696,'Current OBD'!$B$6:$AK$2185,24,0)="Yes","K"," ")</f>
        <v>K</v>
      </c>
      <c r="H696" s="11">
        <f>IF(VLOOKUP(D696,'Current OBD'!$B$6:$AK$2185,25,0)="Yes",1," ")</f>
        <v>1</v>
      </c>
      <c r="I696" s="11" t="str">
        <f>IF(VLOOKUP(D696,'Current OBD'!$B$6:$AK$2185,26,0)="Yes","2"," ")</f>
        <v>2</v>
      </c>
      <c r="J696" s="11" t="str">
        <f>IF(VLOOKUP(D696,'Current OBD'!$B$6:$AK$2185,27,0)="Yes","3"," ")</f>
        <v>3</v>
      </c>
      <c r="K696" s="11" t="str">
        <f>IF(VLOOKUP(D696,'Current OBD'!$B$6:$AK$2185,28,0)="Yes","4"," ")</f>
        <v>4</v>
      </c>
      <c r="L696" s="11" t="str">
        <f>IF(VLOOKUP(D696,'Current OBD'!$B$6:$AK$2185,29,0)="Yes","5"," ")</f>
        <v>5</v>
      </c>
      <c r="M696" s="11" t="str">
        <f>IF(VLOOKUP(D696,'Current OBD'!$B$6:$AK$2185,30,0)="Yes","6"," ")</f>
        <v xml:space="preserve"> </v>
      </c>
      <c r="N696" s="11" t="str">
        <f>IF(VLOOKUP(D696,'Current OBD'!$B$6:$AK$2185,31,0)="Yes","7"," ")</f>
        <v xml:space="preserve"> </v>
      </c>
      <c r="O696" s="11" t="str">
        <f>IF(VLOOKUP(D696,'Current OBD'!$B$6:$AK$2185,32,0)="Yes","8"," ")</f>
        <v xml:space="preserve"> </v>
      </c>
      <c r="P696" s="11" t="str">
        <f>IF(VLOOKUP(D696,'Current OBD'!$B$6:$AK$2185,33,0)="Yes","9"," ")</f>
        <v xml:space="preserve"> </v>
      </c>
      <c r="Q696" s="11" t="str">
        <f>IF(VLOOKUP(D696,'Current OBD'!$B$6:$AK$2185,34,0)="Yes","10"," ")</f>
        <v xml:space="preserve"> </v>
      </c>
      <c r="R696" s="11" t="str">
        <f>IF(VLOOKUP(D696,'Current OBD'!$B$6:$AK$2185,35,0)="Yes","11"," ")</f>
        <v xml:space="preserve"> </v>
      </c>
      <c r="S696" s="11" t="str">
        <f>IF(VLOOKUP(D696,'Current OBD'!$B$6:$AK$2185,36,0)="Yes","12"," ")</f>
        <v xml:space="preserve"> </v>
      </c>
      <c r="T696" s="13">
        <f>VLOOKUP(D696,Pivot!$B$4:$F$2181,2,0)</f>
        <v>299</v>
      </c>
      <c r="U696" s="13">
        <f>VLOOKUP(D696,Pivot!$B$4:$F$2181,3,0)</f>
        <v>0</v>
      </c>
      <c r="V696" s="13">
        <f>VLOOKUP(D696,Pivot!$B$4:$F$2181,4,0)</f>
        <v>368</v>
      </c>
      <c r="W696" s="46">
        <f>IFERROR(VLOOKUP(D696,Pivot!$B$4:$H$2181,5,0),"")</f>
        <v>0.8125</v>
      </c>
      <c r="X696" s="51">
        <f>IFERROR(VLOOKUP(D696,Pivot!$B$4:$H$2181,6,0),"")</f>
        <v>0</v>
      </c>
      <c r="Y696" s="46">
        <f>IFERROR(VLOOKUP(D696,Pivot!$B$4:$H$2181,7,0),"")</f>
        <v>0.8125</v>
      </c>
    </row>
    <row r="697" spans="1:25" ht="15" customHeight="1" outlineLevel="2">
      <c r="A697" s="10" t="str">
        <f>VLOOKUP(D697,'Current OBD'!$B$6:$K$2185,4,0)</f>
        <v>King</v>
      </c>
      <c r="B697" s="10" t="str">
        <f>VLOOKUP(D697,'Current OBD'!$B$6:$K$2185,3,0)</f>
        <v>17-210</v>
      </c>
      <c r="C697" s="9" t="str">
        <f>VLOOKUP(D697,'Current OBD'!$B$6:$K$2185,2,0)</f>
        <v>Federal Way School District</v>
      </c>
      <c r="D697" s="24">
        <v>661384</v>
      </c>
      <c r="E697" s="9" t="str">
        <f>VLOOKUP(D697,'Current OBD'!$B$6:$K$2185,10,0)</f>
        <v>Lakeland Elementary</v>
      </c>
      <c r="F697" s="11" t="str">
        <f>IF(VLOOKUP(D697,'Current OBD'!$B$6:$AK$2185,23,0)="Yes","PK"," ")</f>
        <v xml:space="preserve"> </v>
      </c>
      <c r="G697" s="11" t="str">
        <f>IF(VLOOKUP(D697,'Current OBD'!$B$6:$AK$2185,24,0)="Yes","K"," ")</f>
        <v>K</v>
      </c>
      <c r="H697" s="11">
        <f>IF(VLOOKUP(D697,'Current OBD'!$B$6:$AK$2185,25,0)="Yes",1," ")</f>
        <v>1</v>
      </c>
      <c r="I697" s="11" t="str">
        <f>IF(VLOOKUP(D697,'Current OBD'!$B$6:$AK$2185,26,0)="Yes","2"," ")</f>
        <v>2</v>
      </c>
      <c r="J697" s="11" t="str">
        <f>IF(VLOOKUP(D697,'Current OBD'!$B$6:$AK$2185,27,0)="Yes","3"," ")</f>
        <v>3</v>
      </c>
      <c r="K697" s="11" t="str">
        <f>IF(VLOOKUP(D697,'Current OBD'!$B$6:$AK$2185,28,0)="Yes","4"," ")</f>
        <v>4</v>
      </c>
      <c r="L697" s="11" t="str">
        <f>IF(VLOOKUP(D697,'Current OBD'!$B$6:$AK$2185,29,0)="Yes","5"," ")</f>
        <v>5</v>
      </c>
      <c r="M697" s="11" t="str">
        <f>IF(VLOOKUP(D697,'Current OBD'!$B$6:$AK$2185,30,0)="Yes","6"," ")</f>
        <v xml:space="preserve"> </v>
      </c>
      <c r="N697" s="11" t="str">
        <f>IF(VLOOKUP(D697,'Current OBD'!$B$6:$AK$2185,31,0)="Yes","7"," ")</f>
        <v xml:space="preserve"> </v>
      </c>
      <c r="O697" s="11" t="str">
        <f>IF(VLOOKUP(D697,'Current OBD'!$B$6:$AK$2185,32,0)="Yes","8"," ")</f>
        <v xml:space="preserve"> </v>
      </c>
      <c r="P697" s="11" t="str">
        <f>IF(VLOOKUP(D697,'Current OBD'!$B$6:$AK$2185,33,0)="Yes","9"," ")</f>
        <v xml:space="preserve"> </v>
      </c>
      <c r="Q697" s="11" t="str">
        <f>IF(VLOOKUP(D697,'Current OBD'!$B$6:$AK$2185,34,0)="Yes","10"," ")</f>
        <v xml:space="preserve"> </v>
      </c>
      <c r="R697" s="11" t="str">
        <f>IF(VLOOKUP(D697,'Current OBD'!$B$6:$AK$2185,35,0)="Yes","11"," ")</f>
        <v xml:space="preserve"> </v>
      </c>
      <c r="S697" s="11" t="str">
        <f>IF(VLOOKUP(D697,'Current OBD'!$B$6:$AK$2185,36,0)="Yes","12"," ")</f>
        <v xml:space="preserve"> </v>
      </c>
      <c r="T697" s="13">
        <f>VLOOKUP(D697,Pivot!$B$4:$F$2181,2,0)</f>
        <v>272</v>
      </c>
      <c r="U697" s="13">
        <f>VLOOKUP(D697,Pivot!$B$4:$F$2181,3,0)</f>
        <v>0</v>
      </c>
      <c r="V697" s="13">
        <f>VLOOKUP(D697,Pivot!$B$4:$F$2181,4,0)</f>
        <v>408</v>
      </c>
      <c r="W697" s="46">
        <f>IFERROR(VLOOKUP(D697,Pivot!$B$4:$H$2181,5,0),"")</f>
        <v>0.66669999999999996</v>
      </c>
      <c r="X697" s="51">
        <f>IFERROR(VLOOKUP(D697,Pivot!$B$4:$H$2181,6,0),"")</f>
        <v>0</v>
      </c>
      <c r="Y697" s="46">
        <f>IFERROR(VLOOKUP(D697,Pivot!$B$4:$H$2181,7,0),"")</f>
        <v>0.66669999999999996</v>
      </c>
    </row>
    <row r="698" spans="1:25" ht="15" customHeight="1" outlineLevel="2">
      <c r="A698" s="10" t="str">
        <f>VLOOKUP(D698,'Current OBD'!$B$6:$K$2185,4,0)</f>
        <v>King</v>
      </c>
      <c r="B698" s="10" t="str">
        <f>VLOOKUP(D698,'Current OBD'!$B$6:$K$2185,3,0)</f>
        <v>17-210</v>
      </c>
      <c r="C698" s="9" t="str">
        <f>VLOOKUP(D698,'Current OBD'!$B$6:$K$2185,2,0)</f>
        <v>Federal Way School District</v>
      </c>
      <c r="D698" s="24">
        <v>661402</v>
      </c>
      <c r="E698" s="9" t="str">
        <f>VLOOKUP(D698,'Current OBD'!$B$6:$K$2185,10,0)</f>
        <v>Lakota Junior High</v>
      </c>
      <c r="F698" s="11" t="str">
        <f>IF(VLOOKUP(D698,'Current OBD'!$B$6:$AK$2185,23,0)="Yes","PK"," ")</f>
        <v xml:space="preserve"> </v>
      </c>
      <c r="G698" s="11" t="str">
        <f>IF(VLOOKUP(D698,'Current OBD'!$B$6:$AK$2185,24,0)="Yes","K"," ")</f>
        <v xml:space="preserve"> </v>
      </c>
      <c r="H698" s="11" t="str">
        <f>IF(VLOOKUP(D698,'Current OBD'!$B$6:$AK$2185,25,0)="Yes",1," ")</f>
        <v xml:space="preserve"> </v>
      </c>
      <c r="I698" s="11" t="str">
        <f>IF(VLOOKUP(D698,'Current OBD'!$B$6:$AK$2185,26,0)="Yes","2"," ")</f>
        <v xml:space="preserve"> </v>
      </c>
      <c r="J698" s="11" t="str">
        <f>IF(VLOOKUP(D698,'Current OBD'!$B$6:$AK$2185,27,0)="Yes","3"," ")</f>
        <v xml:space="preserve"> </v>
      </c>
      <c r="K698" s="11" t="str">
        <f>IF(VLOOKUP(D698,'Current OBD'!$B$6:$AK$2185,28,0)="Yes","4"," ")</f>
        <v xml:space="preserve"> </v>
      </c>
      <c r="L698" s="11" t="str">
        <f>IF(VLOOKUP(D698,'Current OBD'!$B$6:$AK$2185,29,0)="Yes","5"," ")</f>
        <v xml:space="preserve"> </v>
      </c>
      <c r="M698" s="11" t="str">
        <f>IF(VLOOKUP(D698,'Current OBD'!$B$6:$AK$2185,30,0)="Yes","6"," ")</f>
        <v>6</v>
      </c>
      <c r="N698" s="11" t="str">
        <f>IF(VLOOKUP(D698,'Current OBD'!$B$6:$AK$2185,31,0)="Yes","7"," ")</f>
        <v>7</v>
      </c>
      <c r="O698" s="11" t="str">
        <f>IF(VLOOKUP(D698,'Current OBD'!$B$6:$AK$2185,32,0)="Yes","8"," ")</f>
        <v>8</v>
      </c>
      <c r="P698" s="11" t="str">
        <f>IF(VLOOKUP(D698,'Current OBD'!$B$6:$AK$2185,33,0)="Yes","9"," ")</f>
        <v xml:space="preserve"> </v>
      </c>
      <c r="Q698" s="11" t="str">
        <f>IF(VLOOKUP(D698,'Current OBD'!$B$6:$AK$2185,34,0)="Yes","10"," ")</f>
        <v xml:space="preserve"> </v>
      </c>
      <c r="R698" s="11" t="str">
        <f>IF(VLOOKUP(D698,'Current OBD'!$B$6:$AK$2185,35,0)="Yes","11"," ")</f>
        <v xml:space="preserve"> </v>
      </c>
      <c r="S698" s="11" t="str">
        <f>IF(VLOOKUP(D698,'Current OBD'!$B$6:$AK$2185,36,0)="Yes","12"," ")</f>
        <v xml:space="preserve"> </v>
      </c>
      <c r="T698" s="13">
        <f>VLOOKUP(D698,Pivot!$B$4:$F$2181,2,0)</f>
        <v>425</v>
      </c>
      <c r="U698" s="13">
        <f>VLOOKUP(D698,Pivot!$B$4:$F$2181,3,0)</f>
        <v>0</v>
      </c>
      <c r="V698" s="13">
        <f>VLOOKUP(D698,Pivot!$B$4:$F$2181,4,0)</f>
        <v>635</v>
      </c>
      <c r="W698" s="46">
        <f>IFERROR(VLOOKUP(D698,Pivot!$B$4:$H$2181,5,0),"")</f>
        <v>0.66930000000000001</v>
      </c>
      <c r="X698" s="51">
        <f>IFERROR(VLOOKUP(D698,Pivot!$B$4:$H$2181,6,0),"")</f>
        <v>0</v>
      </c>
      <c r="Y698" s="46">
        <f>IFERROR(VLOOKUP(D698,Pivot!$B$4:$H$2181,7,0),"")</f>
        <v>0.66930000000000001</v>
      </c>
    </row>
    <row r="699" spans="1:25" ht="15" customHeight="1" outlineLevel="2">
      <c r="A699" s="10" t="str">
        <f>VLOOKUP(D699,'Current OBD'!$B$6:$K$2185,4,0)</f>
        <v>King</v>
      </c>
      <c r="B699" s="10" t="str">
        <f>VLOOKUP(D699,'Current OBD'!$B$6:$K$2185,3,0)</f>
        <v>17-210</v>
      </c>
      <c r="C699" s="9" t="str">
        <f>VLOOKUP(D699,'Current OBD'!$B$6:$K$2185,2,0)</f>
        <v>Federal Way School District</v>
      </c>
      <c r="D699" s="24">
        <v>663397</v>
      </c>
      <c r="E699" s="9" t="str">
        <f>VLOOKUP(D699,'Current OBD'!$B$6:$K$2185,10,0)</f>
        <v>Mark Twain Elementary</v>
      </c>
      <c r="F699" s="11" t="str">
        <f>IF(VLOOKUP(D699,'Current OBD'!$B$6:$AK$2185,23,0)="Yes","PK"," ")</f>
        <v xml:space="preserve"> </v>
      </c>
      <c r="G699" s="11" t="str">
        <f>IF(VLOOKUP(D699,'Current OBD'!$B$6:$AK$2185,24,0)="Yes","K"," ")</f>
        <v>K</v>
      </c>
      <c r="H699" s="11">
        <f>IF(VLOOKUP(D699,'Current OBD'!$B$6:$AK$2185,25,0)="Yes",1," ")</f>
        <v>1</v>
      </c>
      <c r="I699" s="11" t="str">
        <f>IF(VLOOKUP(D699,'Current OBD'!$B$6:$AK$2185,26,0)="Yes","2"," ")</f>
        <v>2</v>
      </c>
      <c r="J699" s="11" t="str">
        <f>IF(VLOOKUP(D699,'Current OBD'!$B$6:$AK$2185,27,0)="Yes","3"," ")</f>
        <v>3</v>
      </c>
      <c r="K699" s="11" t="str">
        <f>IF(VLOOKUP(D699,'Current OBD'!$B$6:$AK$2185,28,0)="Yes","4"," ")</f>
        <v>4</v>
      </c>
      <c r="L699" s="11" t="str">
        <f>IF(VLOOKUP(D699,'Current OBD'!$B$6:$AK$2185,29,0)="Yes","5"," ")</f>
        <v>5</v>
      </c>
      <c r="M699" s="11" t="str">
        <f>IF(VLOOKUP(D699,'Current OBD'!$B$6:$AK$2185,30,0)="Yes","6"," ")</f>
        <v xml:space="preserve"> </v>
      </c>
      <c r="N699" s="11" t="str">
        <f>IF(VLOOKUP(D699,'Current OBD'!$B$6:$AK$2185,31,0)="Yes","7"," ")</f>
        <v xml:space="preserve"> </v>
      </c>
      <c r="O699" s="11" t="str">
        <f>IF(VLOOKUP(D699,'Current OBD'!$B$6:$AK$2185,32,0)="Yes","8"," ")</f>
        <v xml:space="preserve"> </v>
      </c>
      <c r="P699" s="11" t="str">
        <f>IF(VLOOKUP(D699,'Current OBD'!$B$6:$AK$2185,33,0)="Yes","9"," ")</f>
        <v xml:space="preserve"> </v>
      </c>
      <c r="Q699" s="11" t="str">
        <f>IF(VLOOKUP(D699,'Current OBD'!$B$6:$AK$2185,34,0)="Yes","10"," ")</f>
        <v xml:space="preserve"> </v>
      </c>
      <c r="R699" s="11" t="str">
        <f>IF(VLOOKUP(D699,'Current OBD'!$B$6:$AK$2185,35,0)="Yes","11"," ")</f>
        <v xml:space="preserve"> </v>
      </c>
      <c r="S699" s="11" t="str">
        <f>IF(VLOOKUP(D699,'Current OBD'!$B$6:$AK$2185,36,0)="Yes","12"," ")</f>
        <v xml:space="preserve"> </v>
      </c>
      <c r="T699" s="13">
        <f>VLOOKUP(D699,Pivot!$B$4:$F$2181,2,0)</f>
        <v>493</v>
      </c>
      <c r="U699" s="13">
        <f>VLOOKUP(D699,Pivot!$B$4:$F$2181,3,0)</f>
        <v>0</v>
      </c>
      <c r="V699" s="13">
        <f>VLOOKUP(D699,Pivot!$B$4:$F$2181,4,0)</f>
        <v>493</v>
      </c>
      <c r="W699" s="46">
        <f>IFERROR(VLOOKUP(D699,Pivot!$B$4:$H$2181,5,0),"")</f>
        <v>1</v>
      </c>
      <c r="X699" s="51">
        <f>IFERROR(VLOOKUP(D699,Pivot!$B$4:$H$2181,6,0),"")</f>
        <v>0</v>
      </c>
      <c r="Y699" s="46">
        <f>IFERROR(VLOOKUP(D699,Pivot!$B$4:$H$2181,7,0),"")</f>
        <v>1</v>
      </c>
    </row>
    <row r="700" spans="1:25" ht="15" customHeight="1" outlineLevel="2">
      <c r="A700" s="10" t="str">
        <f>VLOOKUP(D700,'Current OBD'!$B$6:$K$2185,4,0)</f>
        <v>King</v>
      </c>
      <c r="B700" s="10" t="str">
        <f>VLOOKUP(D700,'Current OBD'!$B$6:$K$2185,3,0)</f>
        <v>17-210</v>
      </c>
      <c r="C700" s="9" t="str">
        <f>VLOOKUP(D700,'Current OBD'!$B$6:$K$2185,2,0)</f>
        <v>Federal Way School District</v>
      </c>
      <c r="D700" s="24">
        <v>664043</v>
      </c>
      <c r="E700" s="9" t="str">
        <f>VLOOKUP(D700,'Current OBD'!$B$6:$K$2185,10,0)</f>
        <v>Meredith Hill Elementary</v>
      </c>
      <c r="F700" s="11" t="str">
        <f>IF(VLOOKUP(D700,'Current OBD'!$B$6:$AK$2185,23,0)="Yes","PK"," ")</f>
        <v>PK</v>
      </c>
      <c r="G700" s="11" t="str">
        <f>IF(VLOOKUP(D700,'Current OBD'!$B$6:$AK$2185,24,0)="Yes","K"," ")</f>
        <v>K</v>
      </c>
      <c r="H700" s="11">
        <f>IF(VLOOKUP(D700,'Current OBD'!$B$6:$AK$2185,25,0)="Yes",1," ")</f>
        <v>1</v>
      </c>
      <c r="I700" s="11" t="str">
        <f>IF(VLOOKUP(D700,'Current OBD'!$B$6:$AK$2185,26,0)="Yes","2"," ")</f>
        <v>2</v>
      </c>
      <c r="J700" s="11" t="str">
        <f>IF(VLOOKUP(D700,'Current OBD'!$B$6:$AK$2185,27,0)="Yes","3"," ")</f>
        <v>3</v>
      </c>
      <c r="K700" s="11" t="str">
        <f>IF(VLOOKUP(D700,'Current OBD'!$B$6:$AK$2185,28,0)="Yes","4"," ")</f>
        <v>4</v>
      </c>
      <c r="L700" s="11" t="str">
        <f>IF(VLOOKUP(D700,'Current OBD'!$B$6:$AK$2185,29,0)="Yes","5"," ")</f>
        <v>5</v>
      </c>
      <c r="M700" s="11" t="str">
        <f>IF(VLOOKUP(D700,'Current OBD'!$B$6:$AK$2185,30,0)="Yes","6"," ")</f>
        <v xml:space="preserve"> </v>
      </c>
      <c r="N700" s="11" t="str">
        <f>IF(VLOOKUP(D700,'Current OBD'!$B$6:$AK$2185,31,0)="Yes","7"," ")</f>
        <v xml:space="preserve"> </v>
      </c>
      <c r="O700" s="11" t="str">
        <f>IF(VLOOKUP(D700,'Current OBD'!$B$6:$AK$2185,32,0)="Yes","8"," ")</f>
        <v xml:space="preserve"> </v>
      </c>
      <c r="P700" s="11" t="str">
        <f>IF(VLOOKUP(D700,'Current OBD'!$B$6:$AK$2185,33,0)="Yes","9"," ")</f>
        <v xml:space="preserve"> </v>
      </c>
      <c r="Q700" s="11" t="str">
        <f>IF(VLOOKUP(D700,'Current OBD'!$B$6:$AK$2185,34,0)="Yes","10"," ")</f>
        <v xml:space="preserve"> </v>
      </c>
      <c r="R700" s="11" t="str">
        <f>IF(VLOOKUP(D700,'Current OBD'!$B$6:$AK$2185,35,0)="Yes","11"," ")</f>
        <v xml:space="preserve"> </v>
      </c>
      <c r="S700" s="11" t="str">
        <f>IF(VLOOKUP(D700,'Current OBD'!$B$6:$AK$2185,36,0)="Yes","12"," ")</f>
        <v xml:space="preserve"> </v>
      </c>
      <c r="T700" s="13">
        <f>VLOOKUP(D700,Pivot!$B$4:$F$2181,2,0)</f>
        <v>205</v>
      </c>
      <c r="U700" s="13">
        <f>VLOOKUP(D700,Pivot!$B$4:$F$2181,3,0)</f>
        <v>0</v>
      </c>
      <c r="V700" s="13">
        <f>VLOOKUP(D700,Pivot!$B$4:$F$2181,4,0)</f>
        <v>428</v>
      </c>
      <c r="W700" s="46">
        <f>IFERROR(VLOOKUP(D700,Pivot!$B$4:$H$2181,5,0),"")</f>
        <v>0.47899999999999998</v>
      </c>
      <c r="X700" s="51">
        <f>IFERROR(VLOOKUP(D700,Pivot!$B$4:$H$2181,6,0),"")</f>
        <v>0</v>
      </c>
      <c r="Y700" s="46">
        <f>IFERROR(VLOOKUP(D700,Pivot!$B$4:$H$2181,7,0),"")</f>
        <v>0.47899999999999998</v>
      </c>
    </row>
    <row r="701" spans="1:25" ht="15" customHeight="1" outlineLevel="2">
      <c r="A701" s="10" t="str">
        <f>VLOOKUP(D701,'Current OBD'!$B$6:$K$2185,4,0)</f>
        <v>King</v>
      </c>
      <c r="B701" s="10" t="str">
        <f>VLOOKUP(D701,'Current OBD'!$B$6:$K$2185,3,0)</f>
        <v>17-210</v>
      </c>
      <c r="C701" s="9" t="str">
        <f>VLOOKUP(D701,'Current OBD'!$B$6:$K$2185,2,0)</f>
        <v>Federal Way School District</v>
      </c>
      <c r="D701" s="24">
        <v>663398</v>
      </c>
      <c r="E701" s="9" t="str">
        <f>VLOOKUP(D701,'Current OBD'!$B$6:$K$2185,10,0)</f>
        <v>Mirror Lake Elementary School</v>
      </c>
      <c r="F701" s="11" t="str">
        <f>IF(VLOOKUP(D701,'Current OBD'!$B$6:$AK$2185,23,0)="Yes","PK"," ")</f>
        <v xml:space="preserve"> </v>
      </c>
      <c r="G701" s="11" t="str">
        <f>IF(VLOOKUP(D701,'Current OBD'!$B$6:$AK$2185,24,0)="Yes","K"," ")</f>
        <v>K</v>
      </c>
      <c r="H701" s="11">
        <f>IF(VLOOKUP(D701,'Current OBD'!$B$6:$AK$2185,25,0)="Yes",1," ")</f>
        <v>1</v>
      </c>
      <c r="I701" s="11" t="str">
        <f>IF(VLOOKUP(D701,'Current OBD'!$B$6:$AK$2185,26,0)="Yes","2"," ")</f>
        <v>2</v>
      </c>
      <c r="J701" s="11" t="str">
        <f>IF(VLOOKUP(D701,'Current OBD'!$B$6:$AK$2185,27,0)="Yes","3"," ")</f>
        <v>3</v>
      </c>
      <c r="K701" s="11" t="str">
        <f>IF(VLOOKUP(D701,'Current OBD'!$B$6:$AK$2185,28,0)="Yes","4"," ")</f>
        <v>4</v>
      </c>
      <c r="L701" s="11" t="str">
        <f>IF(VLOOKUP(D701,'Current OBD'!$B$6:$AK$2185,29,0)="Yes","5"," ")</f>
        <v>5</v>
      </c>
      <c r="M701" s="11" t="str">
        <f>IF(VLOOKUP(D701,'Current OBD'!$B$6:$AK$2185,30,0)="Yes","6"," ")</f>
        <v xml:space="preserve"> </v>
      </c>
      <c r="N701" s="11" t="str">
        <f>IF(VLOOKUP(D701,'Current OBD'!$B$6:$AK$2185,31,0)="Yes","7"," ")</f>
        <v xml:space="preserve"> </v>
      </c>
      <c r="O701" s="11" t="str">
        <f>IF(VLOOKUP(D701,'Current OBD'!$B$6:$AK$2185,32,0)="Yes","8"," ")</f>
        <v xml:space="preserve"> </v>
      </c>
      <c r="P701" s="11" t="str">
        <f>IF(VLOOKUP(D701,'Current OBD'!$B$6:$AK$2185,33,0)="Yes","9"," ")</f>
        <v xml:space="preserve"> </v>
      </c>
      <c r="Q701" s="11" t="str">
        <f>IF(VLOOKUP(D701,'Current OBD'!$B$6:$AK$2185,34,0)="Yes","10"," ")</f>
        <v xml:space="preserve"> </v>
      </c>
      <c r="R701" s="11" t="str">
        <f>IF(VLOOKUP(D701,'Current OBD'!$B$6:$AK$2185,35,0)="Yes","11"," ")</f>
        <v xml:space="preserve"> </v>
      </c>
      <c r="S701" s="11" t="str">
        <f>IF(VLOOKUP(D701,'Current OBD'!$B$6:$AK$2185,36,0)="Yes","12"," ")</f>
        <v xml:space="preserve"> </v>
      </c>
      <c r="T701" s="13">
        <f>VLOOKUP(D701,Pivot!$B$4:$F$2181,2,0)</f>
        <v>401</v>
      </c>
      <c r="U701" s="13">
        <f>VLOOKUP(D701,Pivot!$B$4:$F$2181,3,0)</f>
        <v>0</v>
      </c>
      <c r="V701" s="13">
        <f>VLOOKUP(D701,Pivot!$B$4:$F$2181,4,0)</f>
        <v>454</v>
      </c>
      <c r="W701" s="46">
        <f>IFERROR(VLOOKUP(D701,Pivot!$B$4:$H$2181,5,0),"")</f>
        <v>0.88329999999999997</v>
      </c>
      <c r="X701" s="51">
        <f>IFERROR(VLOOKUP(D701,Pivot!$B$4:$H$2181,6,0),"")</f>
        <v>0</v>
      </c>
      <c r="Y701" s="46">
        <f>IFERROR(VLOOKUP(D701,Pivot!$B$4:$H$2181,7,0),"")</f>
        <v>0.88329999999999997</v>
      </c>
    </row>
    <row r="702" spans="1:25" ht="15" customHeight="1" outlineLevel="2">
      <c r="A702" s="10" t="str">
        <f>VLOOKUP(D702,'Current OBD'!$B$6:$K$2185,4,0)</f>
        <v>King</v>
      </c>
      <c r="B702" s="10" t="str">
        <f>VLOOKUP(D702,'Current OBD'!$B$6:$K$2185,3,0)</f>
        <v>17-210</v>
      </c>
      <c r="C702" s="9" t="str">
        <f>VLOOKUP(D702,'Current OBD'!$B$6:$K$2185,2,0)</f>
        <v>Federal Way School District</v>
      </c>
      <c r="D702" s="24">
        <v>661388</v>
      </c>
      <c r="E702" s="9" t="str">
        <f>VLOOKUP(D702,'Current OBD'!$B$6:$K$2185,10,0)</f>
        <v>Nautilus Elementary</v>
      </c>
      <c r="F702" s="11" t="str">
        <f>IF(VLOOKUP(D702,'Current OBD'!$B$6:$AK$2185,23,0)="Yes","PK"," ")</f>
        <v xml:space="preserve"> </v>
      </c>
      <c r="G702" s="11" t="str">
        <f>IF(VLOOKUP(D702,'Current OBD'!$B$6:$AK$2185,24,0)="Yes","K"," ")</f>
        <v>K</v>
      </c>
      <c r="H702" s="11">
        <f>IF(VLOOKUP(D702,'Current OBD'!$B$6:$AK$2185,25,0)="Yes",1," ")</f>
        <v>1</v>
      </c>
      <c r="I702" s="11" t="str">
        <f>IF(VLOOKUP(D702,'Current OBD'!$B$6:$AK$2185,26,0)="Yes","2"," ")</f>
        <v>2</v>
      </c>
      <c r="J702" s="11" t="str">
        <f>IF(VLOOKUP(D702,'Current OBD'!$B$6:$AK$2185,27,0)="Yes","3"," ")</f>
        <v>3</v>
      </c>
      <c r="K702" s="11" t="str">
        <f>IF(VLOOKUP(D702,'Current OBD'!$B$6:$AK$2185,28,0)="Yes","4"," ")</f>
        <v>4</v>
      </c>
      <c r="L702" s="11" t="str">
        <f>IF(VLOOKUP(D702,'Current OBD'!$B$6:$AK$2185,29,0)="Yes","5"," ")</f>
        <v>5</v>
      </c>
      <c r="M702" s="11" t="str">
        <f>IF(VLOOKUP(D702,'Current OBD'!$B$6:$AK$2185,30,0)="Yes","6"," ")</f>
        <v>6</v>
      </c>
      <c r="N702" s="11" t="str">
        <f>IF(VLOOKUP(D702,'Current OBD'!$B$6:$AK$2185,31,0)="Yes","7"," ")</f>
        <v>7</v>
      </c>
      <c r="O702" s="11" t="str">
        <f>IF(VLOOKUP(D702,'Current OBD'!$B$6:$AK$2185,32,0)="Yes","8"," ")</f>
        <v>8</v>
      </c>
      <c r="P702" s="11" t="str">
        <f>IF(VLOOKUP(D702,'Current OBD'!$B$6:$AK$2185,33,0)="Yes","9"," ")</f>
        <v xml:space="preserve"> </v>
      </c>
      <c r="Q702" s="11" t="str">
        <f>IF(VLOOKUP(D702,'Current OBD'!$B$6:$AK$2185,34,0)="Yes","10"," ")</f>
        <v xml:space="preserve"> </v>
      </c>
      <c r="R702" s="11" t="str">
        <f>IF(VLOOKUP(D702,'Current OBD'!$B$6:$AK$2185,35,0)="Yes","11"," ")</f>
        <v xml:space="preserve"> </v>
      </c>
      <c r="S702" s="11" t="str">
        <f>IF(VLOOKUP(D702,'Current OBD'!$B$6:$AK$2185,36,0)="Yes","12"," ")</f>
        <v xml:space="preserve"> </v>
      </c>
      <c r="T702" s="13">
        <f>VLOOKUP(D702,Pivot!$B$4:$F$2181,2,0)</f>
        <v>308</v>
      </c>
      <c r="U702" s="13">
        <f>VLOOKUP(D702,Pivot!$B$4:$F$2181,3,0)</f>
        <v>0</v>
      </c>
      <c r="V702" s="13">
        <f>VLOOKUP(D702,Pivot!$B$4:$F$2181,4,0)</f>
        <v>439</v>
      </c>
      <c r="W702" s="46">
        <f>IFERROR(VLOOKUP(D702,Pivot!$B$4:$H$2181,5,0),"")</f>
        <v>0.7016</v>
      </c>
      <c r="X702" s="51">
        <f>IFERROR(VLOOKUP(D702,Pivot!$B$4:$H$2181,6,0),"")</f>
        <v>0</v>
      </c>
      <c r="Y702" s="46">
        <f>IFERROR(VLOOKUP(D702,Pivot!$B$4:$H$2181,7,0),"")</f>
        <v>0.7016</v>
      </c>
    </row>
    <row r="703" spans="1:25" ht="15" customHeight="1" outlineLevel="2">
      <c r="A703" s="10" t="str">
        <f>VLOOKUP(D703,'Current OBD'!$B$6:$K$2185,4,0)</f>
        <v>King</v>
      </c>
      <c r="B703" s="10" t="str">
        <f>VLOOKUP(D703,'Current OBD'!$B$6:$K$2185,3,0)</f>
        <v>17-210</v>
      </c>
      <c r="C703" s="9" t="str">
        <f>VLOOKUP(D703,'Current OBD'!$B$6:$K$2185,2,0)</f>
        <v>Federal Way School District</v>
      </c>
      <c r="D703" s="24">
        <v>664776</v>
      </c>
      <c r="E703" s="9" t="str">
        <f>VLOOKUP(D703,'Current OBD'!$B$6:$K$2185,10,0)</f>
        <v>Norman Center</v>
      </c>
      <c r="F703" s="11" t="str">
        <f>IF(VLOOKUP(D703,'Current OBD'!$B$6:$AK$2185,23,0)="Yes","PK"," ")</f>
        <v xml:space="preserve"> </v>
      </c>
      <c r="G703" s="11" t="str">
        <f>IF(VLOOKUP(D703,'Current OBD'!$B$6:$AK$2185,24,0)="Yes","K"," ")</f>
        <v xml:space="preserve"> </v>
      </c>
      <c r="H703" s="11" t="str">
        <f>IF(VLOOKUP(D703,'Current OBD'!$B$6:$AK$2185,25,0)="Yes",1," ")</f>
        <v xml:space="preserve"> </v>
      </c>
      <c r="I703" s="11" t="str">
        <f>IF(VLOOKUP(D703,'Current OBD'!$B$6:$AK$2185,26,0)="Yes","2"," ")</f>
        <v xml:space="preserve"> </v>
      </c>
      <c r="J703" s="11" t="str">
        <f>IF(VLOOKUP(D703,'Current OBD'!$B$6:$AK$2185,27,0)="Yes","3"," ")</f>
        <v xml:space="preserve"> </v>
      </c>
      <c r="K703" s="11" t="str">
        <f>IF(VLOOKUP(D703,'Current OBD'!$B$6:$AK$2185,28,0)="Yes","4"," ")</f>
        <v xml:space="preserve"> </v>
      </c>
      <c r="L703" s="11" t="str">
        <f>IF(VLOOKUP(D703,'Current OBD'!$B$6:$AK$2185,29,0)="Yes","5"," ")</f>
        <v xml:space="preserve"> </v>
      </c>
      <c r="M703" s="11" t="str">
        <f>IF(VLOOKUP(D703,'Current OBD'!$B$6:$AK$2185,30,0)="Yes","6"," ")</f>
        <v xml:space="preserve"> </v>
      </c>
      <c r="N703" s="11" t="str">
        <f>IF(VLOOKUP(D703,'Current OBD'!$B$6:$AK$2185,31,0)="Yes","7"," ")</f>
        <v xml:space="preserve"> </v>
      </c>
      <c r="O703" s="11" t="str">
        <f>IF(VLOOKUP(D703,'Current OBD'!$B$6:$AK$2185,32,0)="Yes","8"," ")</f>
        <v xml:space="preserve"> </v>
      </c>
      <c r="P703" s="11" t="str">
        <f>IF(VLOOKUP(D703,'Current OBD'!$B$6:$AK$2185,33,0)="Yes","9"," ")</f>
        <v xml:space="preserve"> </v>
      </c>
      <c r="Q703" s="11" t="str">
        <f>IF(VLOOKUP(D703,'Current OBD'!$B$6:$AK$2185,34,0)="Yes","10"," ")</f>
        <v xml:space="preserve"> </v>
      </c>
      <c r="R703" s="11" t="str">
        <f>IF(VLOOKUP(D703,'Current OBD'!$B$6:$AK$2185,35,0)="Yes","11"," ")</f>
        <v xml:space="preserve"> </v>
      </c>
      <c r="S703" s="11" t="str">
        <f>IF(VLOOKUP(D703,'Current OBD'!$B$6:$AK$2185,36,0)="Yes","12"," ")</f>
        <v>12</v>
      </c>
      <c r="T703" s="13">
        <f>VLOOKUP(D703,Pivot!$B$4:$F$2181,2,0)</f>
        <v>31</v>
      </c>
      <c r="U703" s="13">
        <f>VLOOKUP(D703,Pivot!$B$4:$F$2181,3,0)</f>
        <v>0</v>
      </c>
      <c r="V703" s="13">
        <f>VLOOKUP(D703,Pivot!$B$4:$F$2181,4,0)</f>
        <v>52</v>
      </c>
      <c r="W703" s="46">
        <f>IFERROR(VLOOKUP(D703,Pivot!$B$4:$H$2181,5,0),"")</f>
        <v>0.59619999999999995</v>
      </c>
      <c r="X703" s="51">
        <f>IFERROR(VLOOKUP(D703,Pivot!$B$4:$H$2181,6,0),"")</f>
        <v>0</v>
      </c>
      <c r="Y703" s="46">
        <f>IFERROR(VLOOKUP(D703,Pivot!$B$4:$H$2181,7,0),"")</f>
        <v>0.59619999999999995</v>
      </c>
    </row>
    <row r="704" spans="1:25" ht="15" customHeight="1" outlineLevel="2">
      <c r="A704" s="10" t="str">
        <f>VLOOKUP(D704,'Current OBD'!$B$6:$K$2185,4,0)</f>
        <v>King</v>
      </c>
      <c r="B704" s="10" t="str">
        <f>VLOOKUP(D704,'Current OBD'!$B$6:$K$2185,3,0)</f>
        <v>17-210</v>
      </c>
      <c r="C704" s="9" t="str">
        <f>VLOOKUP(D704,'Current OBD'!$B$6:$K$2185,2,0)</f>
        <v>Federal Way School District</v>
      </c>
      <c r="D704" s="24">
        <v>663399</v>
      </c>
      <c r="E704" s="9" t="str">
        <f>VLOOKUP(D704,'Current OBD'!$B$6:$K$2185,10,0)</f>
        <v>Olympic View Elementary School</v>
      </c>
      <c r="F704" s="11" t="str">
        <f>IF(VLOOKUP(D704,'Current OBD'!$B$6:$AK$2185,23,0)="Yes","PK"," ")</f>
        <v xml:space="preserve"> </v>
      </c>
      <c r="G704" s="11" t="str">
        <f>IF(VLOOKUP(D704,'Current OBD'!$B$6:$AK$2185,24,0)="Yes","K"," ")</f>
        <v>K</v>
      </c>
      <c r="H704" s="11">
        <f>IF(VLOOKUP(D704,'Current OBD'!$B$6:$AK$2185,25,0)="Yes",1," ")</f>
        <v>1</v>
      </c>
      <c r="I704" s="11" t="str">
        <f>IF(VLOOKUP(D704,'Current OBD'!$B$6:$AK$2185,26,0)="Yes","2"," ")</f>
        <v>2</v>
      </c>
      <c r="J704" s="11" t="str">
        <f>IF(VLOOKUP(D704,'Current OBD'!$B$6:$AK$2185,27,0)="Yes","3"," ")</f>
        <v>3</v>
      </c>
      <c r="K704" s="11" t="str">
        <f>IF(VLOOKUP(D704,'Current OBD'!$B$6:$AK$2185,28,0)="Yes","4"," ")</f>
        <v>4</v>
      </c>
      <c r="L704" s="11" t="str">
        <f>IF(VLOOKUP(D704,'Current OBD'!$B$6:$AK$2185,29,0)="Yes","5"," ")</f>
        <v>5</v>
      </c>
      <c r="M704" s="11" t="str">
        <f>IF(VLOOKUP(D704,'Current OBD'!$B$6:$AK$2185,30,0)="Yes","6"," ")</f>
        <v xml:space="preserve"> </v>
      </c>
      <c r="N704" s="11" t="str">
        <f>IF(VLOOKUP(D704,'Current OBD'!$B$6:$AK$2185,31,0)="Yes","7"," ")</f>
        <v xml:space="preserve"> </v>
      </c>
      <c r="O704" s="11" t="str">
        <f>IF(VLOOKUP(D704,'Current OBD'!$B$6:$AK$2185,32,0)="Yes","8"," ")</f>
        <v xml:space="preserve"> </v>
      </c>
      <c r="P704" s="11" t="str">
        <f>IF(VLOOKUP(D704,'Current OBD'!$B$6:$AK$2185,33,0)="Yes","9"," ")</f>
        <v xml:space="preserve"> </v>
      </c>
      <c r="Q704" s="11" t="str">
        <f>IF(VLOOKUP(D704,'Current OBD'!$B$6:$AK$2185,34,0)="Yes","10"," ")</f>
        <v xml:space="preserve"> </v>
      </c>
      <c r="R704" s="11" t="str">
        <f>IF(VLOOKUP(D704,'Current OBD'!$B$6:$AK$2185,35,0)="Yes","11"," ")</f>
        <v xml:space="preserve"> </v>
      </c>
      <c r="S704" s="11" t="str">
        <f>IF(VLOOKUP(D704,'Current OBD'!$B$6:$AK$2185,36,0)="Yes","12"," ")</f>
        <v xml:space="preserve"> </v>
      </c>
      <c r="T704" s="13">
        <f>VLOOKUP(D704,Pivot!$B$4:$F$2181,2,0)</f>
        <v>383</v>
      </c>
      <c r="U704" s="13">
        <f>VLOOKUP(D704,Pivot!$B$4:$F$2181,3,0)</f>
        <v>0</v>
      </c>
      <c r="V704" s="13">
        <f>VLOOKUP(D704,Pivot!$B$4:$F$2181,4,0)</f>
        <v>428</v>
      </c>
      <c r="W704" s="46">
        <f>IFERROR(VLOOKUP(D704,Pivot!$B$4:$H$2181,5,0),"")</f>
        <v>0.89490000000000003</v>
      </c>
      <c r="X704" s="51">
        <f>IFERROR(VLOOKUP(D704,Pivot!$B$4:$H$2181,6,0),"")</f>
        <v>0</v>
      </c>
      <c r="Y704" s="46">
        <f>IFERROR(VLOOKUP(D704,Pivot!$B$4:$H$2181,7,0),"")</f>
        <v>0.89490000000000003</v>
      </c>
    </row>
    <row r="705" spans="1:25" ht="15" customHeight="1" outlineLevel="2">
      <c r="A705" s="10" t="str">
        <f>VLOOKUP(D705,'Current OBD'!$B$6:$K$2185,4,0)</f>
        <v>King</v>
      </c>
      <c r="B705" s="10" t="str">
        <f>VLOOKUP(D705,'Current OBD'!$B$6:$K$2185,3,0)</f>
        <v>17-210</v>
      </c>
      <c r="C705" s="9" t="str">
        <f>VLOOKUP(D705,'Current OBD'!$B$6:$K$2185,2,0)</f>
        <v>Federal Way School District</v>
      </c>
      <c r="D705" s="24">
        <v>665318</v>
      </c>
      <c r="E705" s="9" t="str">
        <f>VLOOKUP(D705,'Current OBD'!$B$6:$K$2185,10,0)</f>
        <v>Panther Lake Elementary</v>
      </c>
      <c r="F705" s="11" t="str">
        <f>IF(VLOOKUP(D705,'Current OBD'!$B$6:$AK$2185,23,0)="Yes","PK"," ")</f>
        <v xml:space="preserve"> </v>
      </c>
      <c r="G705" s="11" t="str">
        <f>IF(VLOOKUP(D705,'Current OBD'!$B$6:$AK$2185,24,0)="Yes","K"," ")</f>
        <v>K</v>
      </c>
      <c r="H705" s="11">
        <f>IF(VLOOKUP(D705,'Current OBD'!$B$6:$AK$2185,25,0)="Yes",1," ")</f>
        <v>1</v>
      </c>
      <c r="I705" s="11" t="str">
        <f>IF(VLOOKUP(D705,'Current OBD'!$B$6:$AK$2185,26,0)="Yes","2"," ")</f>
        <v>2</v>
      </c>
      <c r="J705" s="11" t="str">
        <f>IF(VLOOKUP(D705,'Current OBD'!$B$6:$AK$2185,27,0)="Yes","3"," ")</f>
        <v>3</v>
      </c>
      <c r="K705" s="11" t="str">
        <f>IF(VLOOKUP(D705,'Current OBD'!$B$6:$AK$2185,28,0)="Yes","4"," ")</f>
        <v>4</v>
      </c>
      <c r="L705" s="11" t="str">
        <f>IF(VLOOKUP(D705,'Current OBD'!$B$6:$AK$2185,29,0)="Yes","5"," ")</f>
        <v>5</v>
      </c>
      <c r="M705" s="11" t="str">
        <f>IF(VLOOKUP(D705,'Current OBD'!$B$6:$AK$2185,30,0)="Yes","6"," ")</f>
        <v xml:space="preserve"> </v>
      </c>
      <c r="N705" s="11" t="str">
        <f>IF(VLOOKUP(D705,'Current OBD'!$B$6:$AK$2185,31,0)="Yes","7"," ")</f>
        <v xml:space="preserve"> </v>
      </c>
      <c r="O705" s="11" t="str">
        <f>IF(VLOOKUP(D705,'Current OBD'!$B$6:$AK$2185,32,0)="Yes","8"," ")</f>
        <v xml:space="preserve"> </v>
      </c>
      <c r="P705" s="11" t="str">
        <f>IF(VLOOKUP(D705,'Current OBD'!$B$6:$AK$2185,33,0)="Yes","9"," ")</f>
        <v xml:space="preserve"> </v>
      </c>
      <c r="Q705" s="11" t="str">
        <f>IF(VLOOKUP(D705,'Current OBD'!$B$6:$AK$2185,34,0)="Yes","10"," ")</f>
        <v xml:space="preserve"> </v>
      </c>
      <c r="R705" s="11" t="str">
        <f>IF(VLOOKUP(D705,'Current OBD'!$B$6:$AK$2185,35,0)="Yes","11"," ")</f>
        <v xml:space="preserve"> </v>
      </c>
      <c r="S705" s="11" t="str">
        <f>IF(VLOOKUP(D705,'Current OBD'!$B$6:$AK$2185,36,0)="Yes","12"," ")</f>
        <v xml:space="preserve"> </v>
      </c>
      <c r="T705" s="13">
        <f>VLOOKUP(D705,Pivot!$B$4:$F$2181,2,0)</f>
        <v>424</v>
      </c>
      <c r="U705" s="13">
        <f>VLOOKUP(D705,Pivot!$B$4:$F$2181,3,0)</f>
        <v>0</v>
      </c>
      <c r="V705" s="13">
        <f>VLOOKUP(D705,Pivot!$B$4:$F$2181,4,0)</f>
        <v>424</v>
      </c>
      <c r="W705" s="46">
        <f>IFERROR(VLOOKUP(D705,Pivot!$B$4:$H$2181,5,0),"")</f>
        <v>1</v>
      </c>
      <c r="X705" s="51">
        <f>IFERROR(VLOOKUP(D705,Pivot!$B$4:$H$2181,6,0),"")</f>
        <v>0</v>
      </c>
      <c r="Y705" s="46">
        <f>IFERROR(VLOOKUP(D705,Pivot!$B$4:$H$2181,7,0),"")</f>
        <v>1</v>
      </c>
    </row>
    <row r="706" spans="1:25" ht="15" customHeight="1" outlineLevel="2">
      <c r="A706" s="10" t="str">
        <f>VLOOKUP(D706,'Current OBD'!$B$6:$K$2185,4,0)</f>
        <v>King</v>
      </c>
      <c r="B706" s="10" t="str">
        <f>VLOOKUP(D706,'Current OBD'!$B$6:$K$2185,3,0)</f>
        <v>17-210</v>
      </c>
      <c r="C706" s="9" t="str">
        <f>VLOOKUP(D706,'Current OBD'!$B$6:$K$2185,2,0)</f>
        <v>Federal Way School District</v>
      </c>
      <c r="D706" s="24">
        <v>665319</v>
      </c>
      <c r="E706" s="9" t="str">
        <f>VLOOKUP(D706,'Current OBD'!$B$6:$K$2185,10,0)</f>
        <v>Rainier View</v>
      </c>
      <c r="F706" s="11" t="str">
        <f>IF(VLOOKUP(D706,'Current OBD'!$B$6:$AK$2185,23,0)="Yes","PK"," ")</f>
        <v>PK</v>
      </c>
      <c r="G706" s="11" t="str">
        <f>IF(VLOOKUP(D706,'Current OBD'!$B$6:$AK$2185,24,0)="Yes","K"," ")</f>
        <v>K</v>
      </c>
      <c r="H706" s="11">
        <f>IF(VLOOKUP(D706,'Current OBD'!$B$6:$AK$2185,25,0)="Yes",1," ")</f>
        <v>1</v>
      </c>
      <c r="I706" s="11" t="str">
        <f>IF(VLOOKUP(D706,'Current OBD'!$B$6:$AK$2185,26,0)="Yes","2"," ")</f>
        <v>2</v>
      </c>
      <c r="J706" s="11" t="str">
        <f>IF(VLOOKUP(D706,'Current OBD'!$B$6:$AK$2185,27,0)="Yes","3"," ")</f>
        <v>3</v>
      </c>
      <c r="K706" s="11" t="str">
        <f>IF(VLOOKUP(D706,'Current OBD'!$B$6:$AK$2185,28,0)="Yes","4"," ")</f>
        <v>4</v>
      </c>
      <c r="L706" s="11" t="str">
        <f>IF(VLOOKUP(D706,'Current OBD'!$B$6:$AK$2185,29,0)="Yes","5"," ")</f>
        <v>5</v>
      </c>
      <c r="M706" s="11" t="str">
        <f>IF(VLOOKUP(D706,'Current OBD'!$B$6:$AK$2185,30,0)="Yes","6"," ")</f>
        <v xml:space="preserve"> </v>
      </c>
      <c r="N706" s="11" t="str">
        <f>IF(VLOOKUP(D706,'Current OBD'!$B$6:$AK$2185,31,0)="Yes","7"," ")</f>
        <v xml:space="preserve"> </v>
      </c>
      <c r="O706" s="11" t="str">
        <f>IF(VLOOKUP(D706,'Current OBD'!$B$6:$AK$2185,32,0)="Yes","8"," ")</f>
        <v xml:space="preserve"> </v>
      </c>
      <c r="P706" s="11" t="str">
        <f>IF(VLOOKUP(D706,'Current OBD'!$B$6:$AK$2185,33,0)="Yes","9"," ")</f>
        <v xml:space="preserve"> </v>
      </c>
      <c r="Q706" s="11" t="str">
        <f>IF(VLOOKUP(D706,'Current OBD'!$B$6:$AK$2185,34,0)="Yes","10"," ")</f>
        <v xml:space="preserve"> </v>
      </c>
      <c r="R706" s="11" t="str">
        <f>IF(VLOOKUP(D706,'Current OBD'!$B$6:$AK$2185,35,0)="Yes","11"," ")</f>
        <v xml:space="preserve"> </v>
      </c>
      <c r="S706" s="11" t="str">
        <f>IF(VLOOKUP(D706,'Current OBD'!$B$6:$AK$2185,36,0)="Yes","12"," ")</f>
        <v xml:space="preserve"> </v>
      </c>
      <c r="T706" s="13">
        <f>VLOOKUP(D706,Pivot!$B$4:$F$2181,2,0)</f>
        <v>504</v>
      </c>
      <c r="U706" s="13">
        <f>VLOOKUP(D706,Pivot!$B$4:$F$2181,3,0)</f>
        <v>0</v>
      </c>
      <c r="V706" s="13">
        <f>VLOOKUP(D706,Pivot!$B$4:$F$2181,4,0)</f>
        <v>509</v>
      </c>
      <c r="W706" s="46">
        <f>IFERROR(VLOOKUP(D706,Pivot!$B$4:$H$2181,5,0),"")</f>
        <v>0.99019999999999997</v>
      </c>
      <c r="X706" s="51">
        <f>IFERROR(VLOOKUP(D706,Pivot!$B$4:$H$2181,6,0),"")</f>
        <v>0</v>
      </c>
      <c r="Y706" s="46">
        <f>IFERROR(VLOOKUP(D706,Pivot!$B$4:$H$2181,7,0),"")</f>
        <v>0.99019999999999997</v>
      </c>
    </row>
    <row r="707" spans="1:25" ht="15" customHeight="1" outlineLevel="2">
      <c r="A707" s="10" t="str">
        <f>VLOOKUP(D707,'Current OBD'!$B$6:$K$2185,4,0)</f>
        <v>King</v>
      </c>
      <c r="B707" s="10" t="str">
        <f>VLOOKUP(D707,'Current OBD'!$B$6:$K$2185,3,0)</f>
        <v>17-210</v>
      </c>
      <c r="C707" s="9" t="str">
        <f>VLOOKUP(D707,'Current OBD'!$B$6:$K$2185,2,0)</f>
        <v>Federal Way School District</v>
      </c>
      <c r="D707" s="24">
        <v>663391</v>
      </c>
      <c r="E707" s="9" t="str">
        <f>VLOOKUP(D707,'Current OBD'!$B$6:$K$2185,10,0)</f>
        <v>Sacajewea Middle School</v>
      </c>
      <c r="F707" s="11" t="str">
        <f>IF(VLOOKUP(D707,'Current OBD'!$B$6:$AK$2185,23,0)="Yes","PK"," ")</f>
        <v xml:space="preserve"> </v>
      </c>
      <c r="G707" s="11" t="str">
        <f>IF(VLOOKUP(D707,'Current OBD'!$B$6:$AK$2185,24,0)="Yes","K"," ")</f>
        <v xml:space="preserve"> </v>
      </c>
      <c r="H707" s="11" t="str">
        <f>IF(VLOOKUP(D707,'Current OBD'!$B$6:$AK$2185,25,0)="Yes",1," ")</f>
        <v xml:space="preserve"> </v>
      </c>
      <c r="I707" s="11" t="str">
        <f>IF(VLOOKUP(D707,'Current OBD'!$B$6:$AK$2185,26,0)="Yes","2"," ")</f>
        <v xml:space="preserve"> </v>
      </c>
      <c r="J707" s="11" t="str">
        <f>IF(VLOOKUP(D707,'Current OBD'!$B$6:$AK$2185,27,0)="Yes","3"," ")</f>
        <v xml:space="preserve"> </v>
      </c>
      <c r="K707" s="11" t="str">
        <f>IF(VLOOKUP(D707,'Current OBD'!$B$6:$AK$2185,28,0)="Yes","4"," ")</f>
        <v xml:space="preserve"> </v>
      </c>
      <c r="L707" s="11" t="str">
        <f>IF(VLOOKUP(D707,'Current OBD'!$B$6:$AK$2185,29,0)="Yes","5"," ")</f>
        <v xml:space="preserve"> </v>
      </c>
      <c r="M707" s="11" t="str">
        <f>IF(VLOOKUP(D707,'Current OBD'!$B$6:$AK$2185,30,0)="Yes","6"," ")</f>
        <v>6</v>
      </c>
      <c r="N707" s="11" t="str">
        <f>IF(VLOOKUP(D707,'Current OBD'!$B$6:$AK$2185,31,0)="Yes","7"," ")</f>
        <v>7</v>
      </c>
      <c r="O707" s="11" t="str">
        <f>IF(VLOOKUP(D707,'Current OBD'!$B$6:$AK$2185,32,0)="Yes","8"," ")</f>
        <v>8</v>
      </c>
      <c r="P707" s="11" t="str">
        <f>IF(VLOOKUP(D707,'Current OBD'!$B$6:$AK$2185,33,0)="Yes","9"," ")</f>
        <v xml:space="preserve"> </v>
      </c>
      <c r="Q707" s="11" t="str">
        <f>IF(VLOOKUP(D707,'Current OBD'!$B$6:$AK$2185,34,0)="Yes","10"," ")</f>
        <v xml:space="preserve"> </v>
      </c>
      <c r="R707" s="11" t="str">
        <f>IF(VLOOKUP(D707,'Current OBD'!$B$6:$AK$2185,35,0)="Yes","11"," ")</f>
        <v xml:space="preserve"> </v>
      </c>
      <c r="S707" s="11" t="str">
        <f>IF(VLOOKUP(D707,'Current OBD'!$B$6:$AK$2185,36,0)="Yes","12"," ")</f>
        <v xml:space="preserve"> </v>
      </c>
      <c r="T707" s="13">
        <f>VLOOKUP(D707,Pivot!$B$4:$F$2181,2,0)</f>
        <v>575</v>
      </c>
      <c r="U707" s="13">
        <f>VLOOKUP(D707,Pivot!$B$4:$F$2181,3,0)</f>
        <v>0</v>
      </c>
      <c r="V707" s="13">
        <f>VLOOKUP(D707,Pivot!$B$4:$F$2181,4,0)</f>
        <v>687</v>
      </c>
      <c r="W707" s="46">
        <f>IFERROR(VLOOKUP(D707,Pivot!$B$4:$H$2181,5,0),"")</f>
        <v>0.83699999999999997</v>
      </c>
      <c r="X707" s="51">
        <f>IFERROR(VLOOKUP(D707,Pivot!$B$4:$H$2181,6,0),"")</f>
        <v>0</v>
      </c>
      <c r="Y707" s="46">
        <f>IFERROR(VLOOKUP(D707,Pivot!$B$4:$H$2181,7,0),"")</f>
        <v>0.83699999999999997</v>
      </c>
    </row>
    <row r="708" spans="1:25" ht="15" customHeight="1" outlineLevel="2">
      <c r="A708" s="10" t="str">
        <f>VLOOKUP(D708,'Current OBD'!$B$6:$K$2185,4,0)</f>
        <v>King</v>
      </c>
      <c r="B708" s="10" t="str">
        <f>VLOOKUP(D708,'Current OBD'!$B$6:$K$2185,3,0)</f>
        <v>17-210</v>
      </c>
      <c r="C708" s="9" t="str">
        <f>VLOOKUP(D708,'Current OBD'!$B$6:$K$2185,2,0)</f>
        <v>Federal Way School District</v>
      </c>
      <c r="D708" s="24">
        <v>663392</v>
      </c>
      <c r="E708" s="9" t="str">
        <f>VLOOKUP(D708,'Current OBD'!$B$6:$K$2185,10,0)</f>
        <v>Saghalie Middle School</v>
      </c>
      <c r="F708" s="11" t="str">
        <f>IF(VLOOKUP(D708,'Current OBD'!$B$6:$AK$2185,23,0)="Yes","PK"," ")</f>
        <v xml:space="preserve"> </v>
      </c>
      <c r="G708" s="11" t="str">
        <f>IF(VLOOKUP(D708,'Current OBD'!$B$6:$AK$2185,24,0)="Yes","K"," ")</f>
        <v xml:space="preserve"> </v>
      </c>
      <c r="H708" s="11" t="str">
        <f>IF(VLOOKUP(D708,'Current OBD'!$B$6:$AK$2185,25,0)="Yes",1," ")</f>
        <v xml:space="preserve"> </v>
      </c>
      <c r="I708" s="11" t="str">
        <f>IF(VLOOKUP(D708,'Current OBD'!$B$6:$AK$2185,26,0)="Yes","2"," ")</f>
        <v xml:space="preserve"> </v>
      </c>
      <c r="J708" s="11" t="str">
        <f>IF(VLOOKUP(D708,'Current OBD'!$B$6:$AK$2185,27,0)="Yes","3"," ")</f>
        <v xml:space="preserve"> </v>
      </c>
      <c r="K708" s="11" t="str">
        <f>IF(VLOOKUP(D708,'Current OBD'!$B$6:$AK$2185,28,0)="Yes","4"," ")</f>
        <v xml:space="preserve"> </v>
      </c>
      <c r="L708" s="11" t="str">
        <f>IF(VLOOKUP(D708,'Current OBD'!$B$6:$AK$2185,29,0)="Yes","5"," ")</f>
        <v xml:space="preserve"> </v>
      </c>
      <c r="M708" s="11" t="str">
        <f>IF(VLOOKUP(D708,'Current OBD'!$B$6:$AK$2185,30,0)="Yes","6"," ")</f>
        <v>6</v>
      </c>
      <c r="N708" s="11" t="str">
        <f>IF(VLOOKUP(D708,'Current OBD'!$B$6:$AK$2185,31,0)="Yes","7"," ")</f>
        <v>7</v>
      </c>
      <c r="O708" s="11" t="str">
        <f>IF(VLOOKUP(D708,'Current OBD'!$B$6:$AK$2185,32,0)="Yes","8"," ")</f>
        <v>8</v>
      </c>
      <c r="P708" s="11" t="str">
        <f>IF(VLOOKUP(D708,'Current OBD'!$B$6:$AK$2185,33,0)="Yes","9"," ")</f>
        <v>9</v>
      </c>
      <c r="Q708" s="11" t="str">
        <f>IF(VLOOKUP(D708,'Current OBD'!$B$6:$AK$2185,34,0)="Yes","10"," ")</f>
        <v>10</v>
      </c>
      <c r="R708" s="11" t="str">
        <f>IF(VLOOKUP(D708,'Current OBD'!$B$6:$AK$2185,35,0)="Yes","11"," ")</f>
        <v>11</v>
      </c>
      <c r="S708" s="11" t="str">
        <f>IF(VLOOKUP(D708,'Current OBD'!$B$6:$AK$2185,36,0)="Yes","12"," ")</f>
        <v>12</v>
      </c>
      <c r="T708" s="13">
        <f>VLOOKUP(D708,Pivot!$B$4:$F$2181,2,0)</f>
        <v>366</v>
      </c>
      <c r="U708" s="13">
        <f>VLOOKUP(D708,Pivot!$B$4:$F$2181,3,0)</f>
        <v>0</v>
      </c>
      <c r="V708" s="13">
        <f>VLOOKUP(D708,Pivot!$B$4:$F$2181,4,0)</f>
        <v>539</v>
      </c>
      <c r="W708" s="46">
        <f>IFERROR(VLOOKUP(D708,Pivot!$B$4:$H$2181,5,0),"")</f>
        <v>0.67900000000000005</v>
      </c>
      <c r="X708" s="51">
        <f>IFERROR(VLOOKUP(D708,Pivot!$B$4:$H$2181,6,0),"")</f>
        <v>0</v>
      </c>
      <c r="Y708" s="46">
        <f>IFERROR(VLOOKUP(D708,Pivot!$B$4:$H$2181,7,0),"")</f>
        <v>0.67900000000000005</v>
      </c>
    </row>
    <row r="709" spans="1:25" ht="15" customHeight="1" outlineLevel="2">
      <c r="A709" s="10" t="str">
        <f>VLOOKUP(D709,'Current OBD'!$B$6:$K$2185,4,0)</f>
        <v>King</v>
      </c>
      <c r="B709" s="10" t="str">
        <f>VLOOKUP(D709,'Current OBD'!$B$6:$K$2185,3,0)</f>
        <v>17-210</v>
      </c>
      <c r="C709" s="9" t="str">
        <f>VLOOKUP(D709,'Current OBD'!$B$6:$K$2185,2,0)</f>
        <v>Federal Way School District</v>
      </c>
      <c r="D709" s="24">
        <v>663738</v>
      </c>
      <c r="E709" s="9" t="str">
        <f>VLOOKUP(D709,'Current OBD'!$B$6:$K$2185,10,0)</f>
        <v>Sequoyah Middle School</v>
      </c>
      <c r="F709" s="11" t="str">
        <f>IF(VLOOKUP(D709,'Current OBD'!$B$6:$AK$2185,23,0)="Yes","PK"," ")</f>
        <v xml:space="preserve"> </v>
      </c>
      <c r="G709" s="11" t="str">
        <f>IF(VLOOKUP(D709,'Current OBD'!$B$6:$AK$2185,24,0)="Yes","K"," ")</f>
        <v xml:space="preserve"> </v>
      </c>
      <c r="H709" s="11" t="str">
        <f>IF(VLOOKUP(D709,'Current OBD'!$B$6:$AK$2185,25,0)="Yes",1," ")</f>
        <v xml:space="preserve"> </v>
      </c>
      <c r="I709" s="11" t="str">
        <f>IF(VLOOKUP(D709,'Current OBD'!$B$6:$AK$2185,26,0)="Yes","2"," ")</f>
        <v xml:space="preserve"> </v>
      </c>
      <c r="J709" s="11" t="str">
        <f>IF(VLOOKUP(D709,'Current OBD'!$B$6:$AK$2185,27,0)="Yes","3"," ")</f>
        <v xml:space="preserve"> </v>
      </c>
      <c r="K709" s="11" t="str">
        <f>IF(VLOOKUP(D709,'Current OBD'!$B$6:$AK$2185,28,0)="Yes","4"," ")</f>
        <v xml:space="preserve"> </v>
      </c>
      <c r="L709" s="11" t="str">
        <f>IF(VLOOKUP(D709,'Current OBD'!$B$6:$AK$2185,29,0)="Yes","5"," ")</f>
        <v xml:space="preserve"> </v>
      </c>
      <c r="M709" s="11" t="str">
        <f>IF(VLOOKUP(D709,'Current OBD'!$B$6:$AK$2185,30,0)="Yes","6"," ")</f>
        <v>6</v>
      </c>
      <c r="N709" s="11" t="str">
        <f>IF(VLOOKUP(D709,'Current OBD'!$B$6:$AK$2185,31,0)="Yes","7"," ")</f>
        <v>7</v>
      </c>
      <c r="O709" s="11" t="str">
        <f>IF(VLOOKUP(D709,'Current OBD'!$B$6:$AK$2185,32,0)="Yes","8"," ")</f>
        <v>8</v>
      </c>
      <c r="P709" s="11" t="str">
        <f>IF(VLOOKUP(D709,'Current OBD'!$B$6:$AK$2185,33,0)="Yes","9"," ")</f>
        <v xml:space="preserve"> </v>
      </c>
      <c r="Q709" s="11" t="str">
        <f>IF(VLOOKUP(D709,'Current OBD'!$B$6:$AK$2185,34,0)="Yes","10"," ")</f>
        <v xml:space="preserve"> </v>
      </c>
      <c r="R709" s="11" t="str">
        <f>IF(VLOOKUP(D709,'Current OBD'!$B$6:$AK$2185,35,0)="Yes","11"," ")</f>
        <v xml:space="preserve"> </v>
      </c>
      <c r="S709" s="11" t="str">
        <f>IF(VLOOKUP(D709,'Current OBD'!$B$6:$AK$2185,36,0)="Yes","12"," ")</f>
        <v xml:space="preserve"> </v>
      </c>
      <c r="T709" s="13">
        <f>VLOOKUP(D709,Pivot!$B$4:$F$2181,2,0)</f>
        <v>459</v>
      </c>
      <c r="U709" s="13">
        <f>VLOOKUP(D709,Pivot!$B$4:$F$2181,3,0)</f>
        <v>0</v>
      </c>
      <c r="V709" s="13">
        <f>VLOOKUP(D709,Pivot!$B$4:$F$2181,4,0)</f>
        <v>538</v>
      </c>
      <c r="W709" s="46">
        <f>IFERROR(VLOOKUP(D709,Pivot!$B$4:$H$2181,5,0),"")</f>
        <v>0.85319999999999996</v>
      </c>
      <c r="X709" s="51">
        <f>IFERROR(VLOOKUP(D709,Pivot!$B$4:$H$2181,6,0),"")</f>
        <v>0</v>
      </c>
      <c r="Y709" s="46">
        <f>IFERROR(VLOOKUP(D709,Pivot!$B$4:$H$2181,7,0),"")</f>
        <v>0.85319999999999996</v>
      </c>
    </row>
    <row r="710" spans="1:25" ht="15" customHeight="1" outlineLevel="2">
      <c r="A710" s="10" t="str">
        <f>VLOOKUP(D710,'Current OBD'!$B$6:$K$2185,4,0)</f>
        <v>King</v>
      </c>
      <c r="B710" s="10" t="str">
        <f>VLOOKUP(D710,'Current OBD'!$B$6:$K$2185,3,0)</f>
        <v>17-210</v>
      </c>
      <c r="C710" s="9" t="str">
        <f>VLOOKUP(D710,'Current OBD'!$B$6:$K$2185,2,0)</f>
        <v>Federal Way School District</v>
      </c>
      <c r="D710" s="24">
        <v>661392</v>
      </c>
      <c r="E710" s="9" t="str">
        <f>VLOOKUP(D710,'Current OBD'!$B$6:$K$2185,10,0)</f>
        <v>Sherwood Forest Elementary</v>
      </c>
      <c r="F710" s="11" t="str">
        <f>IF(VLOOKUP(D710,'Current OBD'!$B$6:$AK$2185,23,0)="Yes","PK"," ")</f>
        <v xml:space="preserve"> </v>
      </c>
      <c r="G710" s="11" t="str">
        <f>IF(VLOOKUP(D710,'Current OBD'!$B$6:$AK$2185,24,0)="Yes","K"," ")</f>
        <v>K</v>
      </c>
      <c r="H710" s="11">
        <f>IF(VLOOKUP(D710,'Current OBD'!$B$6:$AK$2185,25,0)="Yes",1," ")</f>
        <v>1</v>
      </c>
      <c r="I710" s="11" t="str">
        <f>IF(VLOOKUP(D710,'Current OBD'!$B$6:$AK$2185,26,0)="Yes","2"," ")</f>
        <v>2</v>
      </c>
      <c r="J710" s="11" t="str">
        <f>IF(VLOOKUP(D710,'Current OBD'!$B$6:$AK$2185,27,0)="Yes","3"," ")</f>
        <v>3</v>
      </c>
      <c r="K710" s="11" t="str">
        <f>IF(VLOOKUP(D710,'Current OBD'!$B$6:$AK$2185,28,0)="Yes","4"," ")</f>
        <v>4</v>
      </c>
      <c r="L710" s="11" t="str">
        <f>IF(VLOOKUP(D710,'Current OBD'!$B$6:$AK$2185,29,0)="Yes","5"," ")</f>
        <v>5</v>
      </c>
      <c r="M710" s="11" t="str">
        <f>IF(VLOOKUP(D710,'Current OBD'!$B$6:$AK$2185,30,0)="Yes","6"," ")</f>
        <v xml:space="preserve"> </v>
      </c>
      <c r="N710" s="11" t="str">
        <f>IF(VLOOKUP(D710,'Current OBD'!$B$6:$AK$2185,31,0)="Yes","7"," ")</f>
        <v xml:space="preserve"> </v>
      </c>
      <c r="O710" s="11" t="str">
        <f>IF(VLOOKUP(D710,'Current OBD'!$B$6:$AK$2185,32,0)="Yes","8"," ")</f>
        <v xml:space="preserve"> </v>
      </c>
      <c r="P710" s="11" t="str">
        <f>IF(VLOOKUP(D710,'Current OBD'!$B$6:$AK$2185,33,0)="Yes","9"," ")</f>
        <v xml:space="preserve"> </v>
      </c>
      <c r="Q710" s="11" t="str">
        <f>IF(VLOOKUP(D710,'Current OBD'!$B$6:$AK$2185,34,0)="Yes","10"," ")</f>
        <v xml:space="preserve"> </v>
      </c>
      <c r="R710" s="11" t="str">
        <f>IF(VLOOKUP(D710,'Current OBD'!$B$6:$AK$2185,35,0)="Yes","11"," ")</f>
        <v xml:space="preserve"> </v>
      </c>
      <c r="S710" s="11" t="str">
        <f>IF(VLOOKUP(D710,'Current OBD'!$B$6:$AK$2185,36,0)="Yes","12"," ")</f>
        <v xml:space="preserve"> </v>
      </c>
      <c r="T710" s="13">
        <f>VLOOKUP(D710,Pivot!$B$4:$F$2181,2,0)</f>
        <v>211</v>
      </c>
      <c r="U710" s="13">
        <f>VLOOKUP(D710,Pivot!$B$4:$F$2181,3,0)</f>
        <v>0</v>
      </c>
      <c r="V710" s="13">
        <f>VLOOKUP(D710,Pivot!$B$4:$F$2181,4,0)</f>
        <v>348</v>
      </c>
      <c r="W710" s="46">
        <f>IFERROR(VLOOKUP(D710,Pivot!$B$4:$H$2181,5,0),"")</f>
        <v>0.60629999999999995</v>
      </c>
      <c r="X710" s="51">
        <f>IFERROR(VLOOKUP(D710,Pivot!$B$4:$H$2181,6,0),"")</f>
        <v>0</v>
      </c>
      <c r="Y710" s="46">
        <f>IFERROR(VLOOKUP(D710,Pivot!$B$4:$H$2181,7,0),"")</f>
        <v>0.60629999999999995</v>
      </c>
    </row>
    <row r="711" spans="1:25" ht="15" customHeight="1" outlineLevel="2">
      <c r="A711" s="10" t="str">
        <f>VLOOKUP(D711,'Current OBD'!$B$6:$K$2185,4,0)</f>
        <v>King</v>
      </c>
      <c r="B711" s="10" t="str">
        <f>VLOOKUP(D711,'Current OBD'!$B$6:$K$2185,3,0)</f>
        <v>17-210</v>
      </c>
      <c r="C711" s="9" t="str">
        <f>VLOOKUP(D711,'Current OBD'!$B$6:$K$2185,2,0)</f>
        <v>Federal Way School District</v>
      </c>
      <c r="D711" s="24">
        <v>664044</v>
      </c>
      <c r="E711" s="9" t="str">
        <f>VLOOKUP(D711,'Current OBD'!$B$6:$K$2185,10,0)</f>
        <v>Silver Lake</v>
      </c>
      <c r="F711" s="11" t="str">
        <f>IF(VLOOKUP(D711,'Current OBD'!$B$6:$AK$2185,23,0)="Yes","PK"," ")</f>
        <v xml:space="preserve"> </v>
      </c>
      <c r="G711" s="11" t="str">
        <f>IF(VLOOKUP(D711,'Current OBD'!$B$6:$AK$2185,24,0)="Yes","K"," ")</f>
        <v>K</v>
      </c>
      <c r="H711" s="11">
        <f>IF(VLOOKUP(D711,'Current OBD'!$B$6:$AK$2185,25,0)="Yes",1," ")</f>
        <v>1</v>
      </c>
      <c r="I711" s="11" t="str">
        <f>IF(VLOOKUP(D711,'Current OBD'!$B$6:$AK$2185,26,0)="Yes","2"," ")</f>
        <v>2</v>
      </c>
      <c r="J711" s="11" t="str">
        <f>IF(VLOOKUP(D711,'Current OBD'!$B$6:$AK$2185,27,0)="Yes","3"," ")</f>
        <v>3</v>
      </c>
      <c r="K711" s="11" t="str">
        <f>IF(VLOOKUP(D711,'Current OBD'!$B$6:$AK$2185,28,0)="Yes","4"," ")</f>
        <v>4</v>
      </c>
      <c r="L711" s="11" t="str">
        <f>IF(VLOOKUP(D711,'Current OBD'!$B$6:$AK$2185,29,0)="Yes","5"," ")</f>
        <v>5</v>
      </c>
      <c r="M711" s="11" t="str">
        <f>IF(VLOOKUP(D711,'Current OBD'!$B$6:$AK$2185,30,0)="Yes","6"," ")</f>
        <v xml:space="preserve"> </v>
      </c>
      <c r="N711" s="11" t="str">
        <f>IF(VLOOKUP(D711,'Current OBD'!$B$6:$AK$2185,31,0)="Yes","7"," ")</f>
        <v xml:space="preserve"> </v>
      </c>
      <c r="O711" s="11" t="str">
        <f>IF(VLOOKUP(D711,'Current OBD'!$B$6:$AK$2185,32,0)="Yes","8"," ")</f>
        <v xml:space="preserve"> </v>
      </c>
      <c r="P711" s="11" t="str">
        <f>IF(VLOOKUP(D711,'Current OBD'!$B$6:$AK$2185,33,0)="Yes","9"," ")</f>
        <v xml:space="preserve"> </v>
      </c>
      <c r="Q711" s="11" t="str">
        <f>IF(VLOOKUP(D711,'Current OBD'!$B$6:$AK$2185,34,0)="Yes","10"," ")</f>
        <v xml:space="preserve"> </v>
      </c>
      <c r="R711" s="11" t="str">
        <f>IF(VLOOKUP(D711,'Current OBD'!$B$6:$AK$2185,35,0)="Yes","11"," ")</f>
        <v xml:space="preserve"> </v>
      </c>
      <c r="S711" s="11" t="str">
        <f>IF(VLOOKUP(D711,'Current OBD'!$B$6:$AK$2185,36,0)="Yes","12"," ")</f>
        <v xml:space="preserve"> </v>
      </c>
      <c r="T711" s="13">
        <f>VLOOKUP(D711,Pivot!$B$4:$F$2181,2,0)</f>
        <v>343</v>
      </c>
      <c r="U711" s="13">
        <f>VLOOKUP(D711,Pivot!$B$4:$F$2181,3,0)</f>
        <v>0</v>
      </c>
      <c r="V711" s="13">
        <f>VLOOKUP(D711,Pivot!$B$4:$F$2181,4,0)</f>
        <v>370</v>
      </c>
      <c r="W711" s="46">
        <f>IFERROR(VLOOKUP(D711,Pivot!$B$4:$H$2181,5,0),"")</f>
        <v>0.92700000000000005</v>
      </c>
      <c r="X711" s="51">
        <f>IFERROR(VLOOKUP(D711,Pivot!$B$4:$H$2181,6,0),"")</f>
        <v>0</v>
      </c>
      <c r="Y711" s="46">
        <f>IFERROR(VLOOKUP(D711,Pivot!$B$4:$H$2181,7,0),"")</f>
        <v>0.92700000000000005</v>
      </c>
    </row>
    <row r="712" spans="1:25" ht="15" customHeight="1" outlineLevel="2">
      <c r="A712" s="10" t="str">
        <f>VLOOKUP(D712,'Current OBD'!$B$6:$K$2185,4,0)</f>
        <v>King</v>
      </c>
      <c r="B712" s="10" t="str">
        <f>VLOOKUP(D712,'Current OBD'!$B$6:$K$2185,3,0)</f>
        <v>17-210</v>
      </c>
      <c r="C712" s="9" t="str">
        <f>VLOOKUP(D712,'Current OBD'!$B$6:$K$2185,2,0)</f>
        <v>Federal Way School District</v>
      </c>
      <c r="D712" s="24">
        <v>661394</v>
      </c>
      <c r="E712" s="9" t="str">
        <f>VLOOKUP(D712,'Current OBD'!$B$6:$K$2185,10,0)</f>
        <v>Star Lake Elementary</v>
      </c>
      <c r="F712" s="11" t="str">
        <f>IF(VLOOKUP(D712,'Current OBD'!$B$6:$AK$2185,23,0)="Yes","PK"," ")</f>
        <v xml:space="preserve"> </v>
      </c>
      <c r="G712" s="11" t="str">
        <f>IF(VLOOKUP(D712,'Current OBD'!$B$6:$AK$2185,24,0)="Yes","K"," ")</f>
        <v>K</v>
      </c>
      <c r="H712" s="11">
        <f>IF(VLOOKUP(D712,'Current OBD'!$B$6:$AK$2185,25,0)="Yes",1," ")</f>
        <v>1</v>
      </c>
      <c r="I712" s="11" t="str">
        <f>IF(VLOOKUP(D712,'Current OBD'!$B$6:$AK$2185,26,0)="Yes","2"," ")</f>
        <v>2</v>
      </c>
      <c r="J712" s="11" t="str">
        <f>IF(VLOOKUP(D712,'Current OBD'!$B$6:$AK$2185,27,0)="Yes","3"," ")</f>
        <v>3</v>
      </c>
      <c r="K712" s="11" t="str">
        <f>IF(VLOOKUP(D712,'Current OBD'!$B$6:$AK$2185,28,0)="Yes","4"," ")</f>
        <v>4</v>
      </c>
      <c r="L712" s="11" t="str">
        <f>IF(VLOOKUP(D712,'Current OBD'!$B$6:$AK$2185,29,0)="Yes","5"," ")</f>
        <v>5</v>
      </c>
      <c r="M712" s="11" t="str">
        <f>IF(VLOOKUP(D712,'Current OBD'!$B$6:$AK$2185,30,0)="Yes","6"," ")</f>
        <v xml:space="preserve"> </v>
      </c>
      <c r="N712" s="11" t="str">
        <f>IF(VLOOKUP(D712,'Current OBD'!$B$6:$AK$2185,31,0)="Yes","7"," ")</f>
        <v xml:space="preserve"> </v>
      </c>
      <c r="O712" s="11" t="str">
        <f>IF(VLOOKUP(D712,'Current OBD'!$B$6:$AK$2185,32,0)="Yes","8"," ")</f>
        <v xml:space="preserve"> </v>
      </c>
      <c r="P712" s="11" t="str">
        <f>IF(VLOOKUP(D712,'Current OBD'!$B$6:$AK$2185,33,0)="Yes","9"," ")</f>
        <v xml:space="preserve"> </v>
      </c>
      <c r="Q712" s="11" t="str">
        <f>IF(VLOOKUP(D712,'Current OBD'!$B$6:$AK$2185,34,0)="Yes","10"," ")</f>
        <v xml:space="preserve"> </v>
      </c>
      <c r="R712" s="11" t="str">
        <f>IF(VLOOKUP(D712,'Current OBD'!$B$6:$AK$2185,35,0)="Yes","11"," ")</f>
        <v xml:space="preserve"> </v>
      </c>
      <c r="S712" s="11" t="str">
        <f>IF(VLOOKUP(D712,'Current OBD'!$B$6:$AK$2185,36,0)="Yes","12"," ")</f>
        <v xml:space="preserve"> </v>
      </c>
      <c r="T712" s="13">
        <f>VLOOKUP(D712,Pivot!$B$4:$F$2181,2,0)</f>
        <v>286</v>
      </c>
      <c r="U712" s="13">
        <f>VLOOKUP(D712,Pivot!$B$4:$F$2181,3,0)</f>
        <v>0</v>
      </c>
      <c r="V712" s="13">
        <f>VLOOKUP(D712,Pivot!$B$4:$F$2181,4,0)</f>
        <v>359</v>
      </c>
      <c r="W712" s="46">
        <f>IFERROR(VLOOKUP(D712,Pivot!$B$4:$H$2181,5,0),"")</f>
        <v>0.79669999999999996</v>
      </c>
      <c r="X712" s="51">
        <f>IFERROR(VLOOKUP(D712,Pivot!$B$4:$H$2181,6,0),"")</f>
        <v>0</v>
      </c>
      <c r="Y712" s="46">
        <f>IFERROR(VLOOKUP(D712,Pivot!$B$4:$H$2181,7,0),"")</f>
        <v>0.79669999999999996</v>
      </c>
    </row>
    <row r="713" spans="1:25" ht="15" customHeight="1" outlineLevel="2">
      <c r="A713" s="10" t="str">
        <f>VLOOKUP(D713,'Current OBD'!$B$6:$K$2185,4,0)</f>
        <v>King</v>
      </c>
      <c r="B713" s="10" t="str">
        <f>VLOOKUP(D713,'Current OBD'!$B$6:$K$2185,3,0)</f>
        <v>17-210</v>
      </c>
      <c r="C713" s="9" t="str">
        <f>VLOOKUP(D713,'Current OBD'!$B$6:$K$2185,2,0)</f>
        <v>Federal Way School District</v>
      </c>
      <c r="D713" s="24">
        <v>663400</v>
      </c>
      <c r="E713" s="9" t="str">
        <f>VLOOKUP(D713,'Current OBD'!$B$6:$K$2185,10,0)</f>
        <v>Sunnycrest Elementary</v>
      </c>
      <c r="F713" s="11" t="str">
        <f>IF(VLOOKUP(D713,'Current OBD'!$B$6:$AK$2185,23,0)="Yes","PK"," ")</f>
        <v xml:space="preserve"> </v>
      </c>
      <c r="G713" s="11" t="str">
        <f>IF(VLOOKUP(D713,'Current OBD'!$B$6:$AK$2185,24,0)="Yes","K"," ")</f>
        <v>K</v>
      </c>
      <c r="H713" s="11">
        <f>IF(VLOOKUP(D713,'Current OBD'!$B$6:$AK$2185,25,0)="Yes",1," ")</f>
        <v>1</v>
      </c>
      <c r="I713" s="11" t="str">
        <f>IF(VLOOKUP(D713,'Current OBD'!$B$6:$AK$2185,26,0)="Yes","2"," ")</f>
        <v>2</v>
      </c>
      <c r="J713" s="11" t="str">
        <f>IF(VLOOKUP(D713,'Current OBD'!$B$6:$AK$2185,27,0)="Yes","3"," ")</f>
        <v>3</v>
      </c>
      <c r="K713" s="11" t="str">
        <f>IF(VLOOKUP(D713,'Current OBD'!$B$6:$AK$2185,28,0)="Yes","4"," ")</f>
        <v>4</v>
      </c>
      <c r="L713" s="11" t="str">
        <f>IF(VLOOKUP(D713,'Current OBD'!$B$6:$AK$2185,29,0)="Yes","5"," ")</f>
        <v>5</v>
      </c>
      <c r="M713" s="11" t="str">
        <f>IF(VLOOKUP(D713,'Current OBD'!$B$6:$AK$2185,30,0)="Yes","6"," ")</f>
        <v xml:space="preserve"> </v>
      </c>
      <c r="N713" s="11" t="str">
        <f>IF(VLOOKUP(D713,'Current OBD'!$B$6:$AK$2185,31,0)="Yes","7"," ")</f>
        <v xml:space="preserve"> </v>
      </c>
      <c r="O713" s="11" t="str">
        <f>IF(VLOOKUP(D713,'Current OBD'!$B$6:$AK$2185,32,0)="Yes","8"," ")</f>
        <v xml:space="preserve"> </v>
      </c>
      <c r="P713" s="11" t="str">
        <f>IF(VLOOKUP(D713,'Current OBD'!$B$6:$AK$2185,33,0)="Yes","9"," ")</f>
        <v xml:space="preserve"> </v>
      </c>
      <c r="Q713" s="11" t="str">
        <f>IF(VLOOKUP(D713,'Current OBD'!$B$6:$AK$2185,34,0)="Yes","10"," ")</f>
        <v xml:space="preserve"> </v>
      </c>
      <c r="R713" s="11" t="str">
        <f>IF(VLOOKUP(D713,'Current OBD'!$B$6:$AK$2185,35,0)="Yes","11"," ")</f>
        <v xml:space="preserve"> </v>
      </c>
      <c r="S713" s="11" t="str">
        <f>IF(VLOOKUP(D713,'Current OBD'!$B$6:$AK$2185,36,0)="Yes","12"," ")</f>
        <v xml:space="preserve"> </v>
      </c>
      <c r="T713" s="13">
        <f>VLOOKUP(D713,Pivot!$B$4:$F$2181,2,0)</f>
        <v>525</v>
      </c>
      <c r="U713" s="13">
        <f>VLOOKUP(D713,Pivot!$B$4:$F$2181,3,0)</f>
        <v>0</v>
      </c>
      <c r="V713" s="13">
        <f>VLOOKUP(D713,Pivot!$B$4:$F$2181,4,0)</f>
        <v>525</v>
      </c>
      <c r="W713" s="46">
        <f>IFERROR(VLOOKUP(D713,Pivot!$B$4:$H$2181,5,0),"")</f>
        <v>1</v>
      </c>
      <c r="X713" s="51">
        <f>IFERROR(VLOOKUP(D713,Pivot!$B$4:$H$2181,6,0),"")</f>
        <v>0</v>
      </c>
      <c r="Y713" s="46">
        <f>IFERROR(VLOOKUP(D713,Pivot!$B$4:$H$2181,7,0),"")</f>
        <v>1</v>
      </c>
    </row>
    <row r="714" spans="1:25" ht="15" customHeight="1" outlineLevel="2">
      <c r="A714" s="10" t="str">
        <f>VLOOKUP(D714,'Current OBD'!$B$6:$K$2185,4,0)</f>
        <v>King</v>
      </c>
      <c r="B714" s="10" t="str">
        <f>VLOOKUP(D714,'Current OBD'!$B$6:$K$2185,3,0)</f>
        <v>17-210</v>
      </c>
      <c r="C714" s="9" t="str">
        <f>VLOOKUP(D714,'Current OBD'!$B$6:$K$2185,2,0)</f>
        <v>Federal Way School District</v>
      </c>
      <c r="D714" s="24">
        <v>664045</v>
      </c>
      <c r="E714" s="9" t="str">
        <f>VLOOKUP(D714,'Current OBD'!$B$6:$K$2185,10,0)</f>
        <v>Thomas Jefferson High</v>
      </c>
      <c r="F714" s="11" t="str">
        <f>IF(VLOOKUP(D714,'Current OBD'!$B$6:$AK$2185,23,0)="Yes","PK"," ")</f>
        <v xml:space="preserve"> </v>
      </c>
      <c r="G714" s="11" t="str">
        <f>IF(VLOOKUP(D714,'Current OBD'!$B$6:$AK$2185,24,0)="Yes","K"," ")</f>
        <v xml:space="preserve"> </v>
      </c>
      <c r="H714" s="11" t="str">
        <f>IF(VLOOKUP(D714,'Current OBD'!$B$6:$AK$2185,25,0)="Yes",1," ")</f>
        <v xml:space="preserve"> </v>
      </c>
      <c r="I714" s="11" t="str">
        <f>IF(VLOOKUP(D714,'Current OBD'!$B$6:$AK$2185,26,0)="Yes","2"," ")</f>
        <v xml:space="preserve"> </v>
      </c>
      <c r="J714" s="11" t="str">
        <f>IF(VLOOKUP(D714,'Current OBD'!$B$6:$AK$2185,27,0)="Yes","3"," ")</f>
        <v xml:space="preserve"> </v>
      </c>
      <c r="K714" s="11" t="str">
        <f>IF(VLOOKUP(D714,'Current OBD'!$B$6:$AK$2185,28,0)="Yes","4"," ")</f>
        <v xml:space="preserve"> </v>
      </c>
      <c r="L714" s="11" t="str">
        <f>IF(VLOOKUP(D714,'Current OBD'!$B$6:$AK$2185,29,0)="Yes","5"," ")</f>
        <v xml:space="preserve"> </v>
      </c>
      <c r="M714" s="11" t="str">
        <f>IF(VLOOKUP(D714,'Current OBD'!$B$6:$AK$2185,30,0)="Yes","6"," ")</f>
        <v xml:space="preserve"> </v>
      </c>
      <c r="N714" s="11" t="str">
        <f>IF(VLOOKUP(D714,'Current OBD'!$B$6:$AK$2185,31,0)="Yes","7"," ")</f>
        <v xml:space="preserve"> </v>
      </c>
      <c r="O714" s="11" t="str">
        <f>IF(VLOOKUP(D714,'Current OBD'!$B$6:$AK$2185,32,0)="Yes","8"," ")</f>
        <v xml:space="preserve"> </v>
      </c>
      <c r="P714" s="11" t="str">
        <f>IF(VLOOKUP(D714,'Current OBD'!$B$6:$AK$2185,33,0)="Yes","9"," ")</f>
        <v>9</v>
      </c>
      <c r="Q714" s="11" t="str">
        <f>IF(VLOOKUP(D714,'Current OBD'!$B$6:$AK$2185,34,0)="Yes","10"," ")</f>
        <v>10</v>
      </c>
      <c r="R714" s="11" t="str">
        <f>IF(VLOOKUP(D714,'Current OBD'!$B$6:$AK$2185,35,0)="Yes","11"," ")</f>
        <v>11</v>
      </c>
      <c r="S714" s="11" t="str">
        <f>IF(VLOOKUP(D714,'Current OBD'!$B$6:$AK$2185,36,0)="Yes","12"," ")</f>
        <v>12</v>
      </c>
      <c r="T714" s="13">
        <f>VLOOKUP(D714,Pivot!$B$4:$F$2181,2,0)</f>
        <v>1146</v>
      </c>
      <c r="U714" s="13">
        <f>VLOOKUP(D714,Pivot!$B$4:$F$2181,3,0)</f>
        <v>0</v>
      </c>
      <c r="V714" s="13">
        <f>VLOOKUP(D714,Pivot!$B$4:$F$2181,4,0)</f>
        <v>1807</v>
      </c>
      <c r="W714" s="46">
        <f>IFERROR(VLOOKUP(D714,Pivot!$B$4:$H$2181,5,0),"")</f>
        <v>0.63419999999999999</v>
      </c>
      <c r="X714" s="51">
        <f>IFERROR(VLOOKUP(D714,Pivot!$B$4:$H$2181,6,0),"")</f>
        <v>0</v>
      </c>
      <c r="Y714" s="46">
        <f>IFERROR(VLOOKUP(D714,Pivot!$B$4:$H$2181,7,0),"")</f>
        <v>0.63419999999999999</v>
      </c>
    </row>
    <row r="715" spans="1:25" ht="15" customHeight="1" outlineLevel="2">
      <c r="A715" s="10" t="str">
        <f>VLOOKUP(D715,'Current OBD'!$B$6:$K$2185,4,0)</f>
        <v>King</v>
      </c>
      <c r="B715" s="10" t="str">
        <f>VLOOKUP(D715,'Current OBD'!$B$6:$K$2185,3,0)</f>
        <v>17-210</v>
      </c>
      <c r="C715" s="9" t="str">
        <f>VLOOKUP(D715,'Current OBD'!$B$6:$K$2185,2,0)</f>
        <v>Federal Way School District</v>
      </c>
      <c r="D715" s="24">
        <v>662721</v>
      </c>
      <c r="E715" s="9" t="str">
        <f>VLOOKUP(D715,'Current OBD'!$B$6:$K$2185,10,0)</f>
        <v>Todd Beamer High School</v>
      </c>
      <c r="F715" s="11" t="str">
        <f>IF(VLOOKUP(D715,'Current OBD'!$B$6:$AK$2185,23,0)="Yes","PK"," ")</f>
        <v xml:space="preserve"> </v>
      </c>
      <c r="G715" s="11" t="str">
        <f>IF(VLOOKUP(D715,'Current OBD'!$B$6:$AK$2185,24,0)="Yes","K"," ")</f>
        <v xml:space="preserve"> </v>
      </c>
      <c r="H715" s="11" t="str">
        <f>IF(VLOOKUP(D715,'Current OBD'!$B$6:$AK$2185,25,0)="Yes",1," ")</f>
        <v xml:space="preserve"> </v>
      </c>
      <c r="I715" s="11" t="str">
        <f>IF(VLOOKUP(D715,'Current OBD'!$B$6:$AK$2185,26,0)="Yes","2"," ")</f>
        <v xml:space="preserve"> </v>
      </c>
      <c r="J715" s="11" t="str">
        <f>IF(VLOOKUP(D715,'Current OBD'!$B$6:$AK$2185,27,0)="Yes","3"," ")</f>
        <v xml:space="preserve"> </v>
      </c>
      <c r="K715" s="11" t="str">
        <f>IF(VLOOKUP(D715,'Current OBD'!$B$6:$AK$2185,28,0)="Yes","4"," ")</f>
        <v xml:space="preserve"> </v>
      </c>
      <c r="L715" s="11" t="str">
        <f>IF(VLOOKUP(D715,'Current OBD'!$B$6:$AK$2185,29,0)="Yes","5"," ")</f>
        <v xml:space="preserve"> </v>
      </c>
      <c r="M715" s="11" t="str">
        <f>IF(VLOOKUP(D715,'Current OBD'!$B$6:$AK$2185,30,0)="Yes","6"," ")</f>
        <v xml:space="preserve"> </v>
      </c>
      <c r="N715" s="11" t="str">
        <f>IF(VLOOKUP(D715,'Current OBD'!$B$6:$AK$2185,31,0)="Yes","7"," ")</f>
        <v xml:space="preserve"> </v>
      </c>
      <c r="O715" s="11" t="str">
        <f>IF(VLOOKUP(D715,'Current OBD'!$B$6:$AK$2185,32,0)="Yes","8"," ")</f>
        <v xml:space="preserve"> </v>
      </c>
      <c r="P715" s="11" t="str">
        <f>IF(VLOOKUP(D715,'Current OBD'!$B$6:$AK$2185,33,0)="Yes","9"," ")</f>
        <v>9</v>
      </c>
      <c r="Q715" s="11" t="str">
        <f>IF(VLOOKUP(D715,'Current OBD'!$B$6:$AK$2185,34,0)="Yes","10"," ")</f>
        <v>10</v>
      </c>
      <c r="R715" s="11" t="str">
        <f>IF(VLOOKUP(D715,'Current OBD'!$B$6:$AK$2185,35,0)="Yes","11"," ")</f>
        <v>11</v>
      </c>
      <c r="S715" s="11" t="str">
        <f>IF(VLOOKUP(D715,'Current OBD'!$B$6:$AK$2185,36,0)="Yes","12"," ")</f>
        <v>12</v>
      </c>
      <c r="T715" s="13">
        <f>VLOOKUP(D715,Pivot!$B$4:$F$2181,2,0)</f>
        <v>877</v>
      </c>
      <c r="U715" s="13">
        <f>VLOOKUP(D715,Pivot!$B$4:$F$2181,3,0)</f>
        <v>0</v>
      </c>
      <c r="V715" s="13">
        <f>VLOOKUP(D715,Pivot!$B$4:$F$2181,4,0)</f>
        <v>1219</v>
      </c>
      <c r="W715" s="46">
        <f>IFERROR(VLOOKUP(D715,Pivot!$B$4:$H$2181,5,0),"")</f>
        <v>0.71940000000000004</v>
      </c>
      <c r="X715" s="51">
        <f>IFERROR(VLOOKUP(D715,Pivot!$B$4:$H$2181,6,0),"")</f>
        <v>0</v>
      </c>
      <c r="Y715" s="46">
        <f>IFERROR(VLOOKUP(D715,Pivot!$B$4:$H$2181,7,0),"")</f>
        <v>0.71940000000000004</v>
      </c>
    </row>
    <row r="716" spans="1:25" ht="15" customHeight="1" outlineLevel="2">
      <c r="A716" s="10" t="str">
        <f>VLOOKUP(D716,'Current OBD'!$B$6:$K$2185,4,0)</f>
        <v>King</v>
      </c>
      <c r="B716" s="10" t="str">
        <f>VLOOKUP(D716,'Current OBD'!$B$6:$K$2185,3,0)</f>
        <v>17-210</v>
      </c>
      <c r="C716" s="9" t="str">
        <f>VLOOKUP(D716,'Current OBD'!$B$6:$K$2185,2,0)</f>
        <v>Federal Way School District</v>
      </c>
      <c r="D716" s="24">
        <v>664601</v>
      </c>
      <c r="E716" s="9" t="str">
        <f>VLOOKUP(D716,'Current OBD'!$B$6:$K$2185,10,0)</f>
        <v>Truman High School</v>
      </c>
      <c r="F716" s="11" t="str">
        <f>IF(VLOOKUP(D716,'Current OBD'!$B$6:$AK$2185,23,0)="Yes","PK"," ")</f>
        <v xml:space="preserve"> </v>
      </c>
      <c r="G716" s="11" t="str">
        <f>IF(VLOOKUP(D716,'Current OBD'!$B$6:$AK$2185,24,0)="Yes","K"," ")</f>
        <v xml:space="preserve"> </v>
      </c>
      <c r="H716" s="11" t="str">
        <f>IF(VLOOKUP(D716,'Current OBD'!$B$6:$AK$2185,25,0)="Yes",1," ")</f>
        <v xml:space="preserve"> </v>
      </c>
      <c r="I716" s="11" t="str">
        <f>IF(VLOOKUP(D716,'Current OBD'!$B$6:$AK$2185,26,0)="Yes","2"," ")</f>
        <v xml:space="preserve"> </v>
      </c>
      <c r="J716" s="11" t="str">
        <f>IF(VLOOKUP(D716,'Current OBD'!$B$6:$AK$2185,27,0)="Yes","3"," ")</f>
        <v xml:space="preserve"> </v>
      </c>
      <c r="K716" s="11" t="str">
        <f>IF(VLOOKUP(D716,'Current OBD'!$B$6:$AK$2185,28,0)="Yes","4"," ")</f>
        <v xml:space="preserve"> </v>
      </c>
      <c r="L716" s="11" t="str">
        <f>IF(VLOOKUP(D716,'Current OBD'!$B$6:$AK$2185,29,0)="Yes","5"," ")</f>
        <v xml:space="preserve"> </v>
      </c>
      <c r="M716" s="11" t="str">
        <f>IF(VLOOKUP(D716,'Current OBD'!$B$6:$AK$2185,30,0)="Yes","6"," ")</f>
        <v xml:space="preserve"> </v>
      </c>
      <c r="N716" s="11" t="str">
        <f>IF(VLOOKUP(D716,'Current OBD'!$B$6:$AK$2185,31,0)="Yes","7"," ")</f>
        <v xml:space="preserve"> </v>
      </c>
      <c r="O716" s="11" t="str">
        <f>IF(VLOOKUP(D716,'Current OBD'!$B$6:$AK$2185,32,0)="Yes","8"," ")</f>
        <v xml:space="preserve"> </v>
      </c>
      <c r="P716" s="11" t="str">
        <f>IF(VLOOKUP(D716,'Current OBD'!$B$6:$AK$2185,33,0)="Yes","9"," ")</f>
        <v>9</v>
      </c>
      <c r="Q716" s="11" t="str">
        <f>IF(VLOOKUP(D716,'Current OBD'!$B$6:$AK$2185,34,0)="Yes","10"," ")</f>
        <v>10</v>
      </c>
      <c r="R716" s="11" t="str">
        <f>IF(VLOOKUP(D716,'Current OBD'!$B$6:$AK$2185,35,0)="Yes","11"," ")</f>
        <v>11</v>
      </c>
      <c r="S716" s="11" t="str">
        <f>IF(VLOOKUP(D716,'Current OBD'!$B$6:$AK$2185,36,0)="Yes","12"," ")</f>
        <v>12</v>
      </c>
      <c r="T716" s="13">
        <f>VLOOKUP(D716,Pivot!$B$4:$F$2181,2,0)</f>
        <v>71</v>
      </c>
      <c r="U716" s="13">
        <f>VLOOKUP(D716,Pivot!$B$4:$F$2181,3,0)</f>
        <v>0</v>
      </c>
      <c r="V716" s="13">
        <f>VLOOKUP(D716,Pivot!$B$4:$F$2181,4,0)</f>
        <v>71</v>
      </c>
      <c r="W716" s="46">
        <f>IFERROR(VLOOKUP(D716,Pivot!$B$4:$H$2181,5,0),"")</f>
        <v>1</v>
      </c>
      <c r="X716" s="51">
        <f>IFERROR(VLOOKUP(D716,Pivot!$B$4:$H$2181,6,0),"")</f>
        <v>0</v>
      </c>
      <c r="Y716" s="46">
        <f>IFERROR(VLOOKUP(D716,Pivot!$B$4:$H$2181,7,0),"")</f>
        <v>1</v>
      </c>
    </row>
    <row r="717" spans="1:25" ht="15" customHeight="1" outlineLevel="2">
      <c r="A717" s="10" t="str">
        <f>VLOOKUP(D717,'Current OBD'!$B$6:$K$2185,4,0)</f>
        <v>King</v>
      </c>
      <c r="B717" s="10" t="str">
        <f>VLOOKUP(D717,'Current OBD'!$B$6:$K$2185,3,0)</f>
        <v>17-210</v>
      </c>
      <c r="C717" s="9" t="str">
        <f>VLOOKUP(D717,'Current OBD'!$B$6:$K$2185,2,0)</f>
        <v>Federal Way School District</v>
      </c>
      <c r="D717" s="24">
        <v>664922</v>
      </c>
      <c r="E717" s="9" t="str">
        <f>VLOOKUP(D717,'Current OBD'!$B$6:$K$2185,10,0)</f>
        <v>Twin Lakes Elementary</v>
      </c>
      <c r="F717" s="11" t="str">
        <f>IF(VLOOKUP(D717,'Current OBD'!$B$6:$AK$2185,23,0)="Yes","PK"," ")</f>
        <v>PK</v>
      </c>
      <c r="G717" s="11" t="str">
        <f>IF(VLOOKUP(D717,'Current OBD'!$B$6:$AK$2185,24,0)="Yes","K"," ")</f>
        <v>K</v>
      </c>
      <c r="H717" s="11">
        <f>IF(VLOOKUP(D717,'Current OBD'!$B$6:$AK$2185,25,0)="Yes",1," ")</f>
        <v>1</v>
      </c>
      <c r="I717" s="11" t="str">
        <f>IF(VLOOKUP(D717,'Current OBD'!$B$6:$AK$2185,26,0)="Yes","2"," ")</f>
        <v>2</v>
      </c>
      <c r="J717" s="11" t="str">
        <f>IF(VLOOKUP(D717,'Current OBD'!$B$6:$AK$2185,27,0)="Yes","3"," ")</f>
        <v>3</v>
      </c>
      <c r="K717" s="11" t="str">
        <f>IF(VLOOKUP(D717,'Current OBD'!$B$6:$AK$2185,28,0)="Yes","4"," ")</f>
        <v>4</v>
      </c>
      <c r="L717" s="11" t="str">
        <f>IF(VLOOKUP(D717,'Current OBD'!$B$6:$AK$2185,29,0)="Yes","5"," ")</f>
        <v>5</v>
      </c>
      <c r="M717" s="11" t="str">
        <f>IF(VLOOKUP(D717,'Current OBD'!$B$6:$AK$2185,30,0)="Yes","6"," ")</f>
        <v xml:space="preserve"> </v>
      </c>
      <c r="N717" s="11" t="str">
        <f>IF(VLOOKUP(D717,'Current OBD'!$B$6:$AK$2185,31,0)="Yes","7"," ")</f>
        <v xml:space="preserve"> </v>
      </c>
      <c r="O717" s="11" t="str">
        <f>IF(VLOOKUP(D717,'Current OBD'!$B$6:$AK$2185,32,0)="Yes","8"," ")</f>
        <v xml:space="preserve"> </v>
      </c>
      <c r="P717" s="11" t="str">
        <f>IF(VLOOKUP(D717,'Current OBD'!$B$6:$AK$2185,33,0)="Yes","9"," ")</f>
        <v xml:space="preserve"> </v>
      </c>
      <c r="Q717" s="11" t="str">
        <f>IF(VLOOKUP(D717,'Current OBD'!$B$6:$AK$2185,34,0)="Yes","10"," ")</f>
        <v xml:space="preserve"> </v>
      </c>
      <c r="R717" s="11" t="str">
        <f>IF(VLOOKUP(D717,'Current OBD'!$B$6:$AK$2185,35,0)="Yes","11"," ")</f>
        <v xml:space="preserve"> </v>
      </c>
      <c r="S717" s="11" t="str">
        <f>IF(VLOOKUP(D717,'Current OBD'!$B$6:$AK$2185,36,0)="Yes","12"," ")</f>
        <v xml:space="preserve"> </v>
      </c>
      <c r="T717" s="13">
        <f>VLOOKUP(D717,Pivot!$B$4:$F$2181,2,0)</f>
        <v>325</v>
      </c>
      <c r="U717" s="13">
        <f>VLOOKUP(D717,Pivot!$B$4:$F$2181,3,0)</f>
        <v>0</v>
      </c>
      <c r="V717" s="13">
        <f>VLOOKUP(D717,Pivot!$B$4:$F$2181,4,0)</f>
        <v>398</v>
      </c>
      <c r="W717" s="46">
        <f>IFERROR(VLOOKUP(D717,Pivot!$B$4:$H$2181,5,0),"")</f>
        <v>0.81659999999999999</v>
      </c>
      <c r="X717" s="51">
        <f>IFERROR(VLOOKUP(D717,Pivot!$B$4:$H$2181,6,0),"")</f>
        <v>0</v>
      </c>
      <c r="Y717" s="46">
        <f>IFERROR(VLOOKUP(D717,Pivot!$B$4:$H$2181,7,0),"")</f>
        <v>0.81659999999999999</v>
      </c>
    </row>
    <row r="718" spans="1:25" ht="15" customHeight="1" outlineLevel="2">
      <c r="A718" s="10" t="str">
        <f>VLOOKUP(D718,'Current OBD'!$B$6:$K$2185,4,0)</f>
        <v>King</v>
      </c>
      <c r="B718" s="10" t="str">
        <f>VLOOKUP(D718,'Current OBD'!$B$6:$K$2185,3,0)</f>
        <v>17-210</v>
      </c>
      <c r="C718" s="9" t="str">
        <f>VLOOKUP(D718,'Current OBD'!$B$6:$K$2185,2,0)</f>
        <v>Federal Way School District</v>
      </c>
      <c r="D718" s="24">
        <v>663401</v>
      </c>
      <c r="E718" s="9" t="str">
        <f>VLOOKUP(D718,'Current OBD'!$B$6:$K$2185,10,0)</f>
        <v>Valhalla Elementary School</v>
      </c>
      <c r="F718" s="11" t="str">
        <f>IF(VLOOKUP(D718,'Current OBD'!$B$6:$AK$2185,23,0)="Yes","PK"," ")</f>
        <v xml:space="preserve"> </v>
      </c>
      <c r="G718" s="11" t="str">
        <f>IF(VLOOKUP(D718,'Current OBD'!$B$6:$AK$2185,24,0)="Yes","K"," ")</f>
        <v>K</v>
      </c>
      <c r="H718" s="11">
        <f>IF(VLOOKUP(D718,'Current OBD'!$B$6:$AK$2185,25,0)="Yes",1," ")</f>
        <v>1</v>
      </c>
      <c r="I718" s="11" t="str">
        <f>IF(VLOOKUP(D718,'Current OBD'!$B$6:$AK$2185,26,0)="Yes","2"," ")</f>
        <v>2</v>
      </c>
      <c r="J718" s="11" t="str">
        <f>IF(VLOOKUP(D718,'Current OBD'!$B$6:$AK$2185,27,0)="Yes","3"," ")</f>
        <v>3</v>
      </c>
      <c r="K718" s="11" t="str">
        <f>IF(VLOOKUP(D718,'Current OBD'!$B$6:$AK$2185,28,0)="Yes","4"," ")</f>
        <v>4</v>
      </c>
      <c r="L718" s="11" t="str">
        <f>IF(VLOOKUP(D718,'Current OBD'!$B$6:$AK$2185,29,0)="Yes","5"," ")</f>
        <v>5</v>
      </c>
      <c r="M718" s="11" t="str">
        <f>IF(VLOOKUP(D718,'Current OBD'!$B$6:$AK$2185,30,0)="Yes","6"," ")</f>
        <v xml:space="preserve"> </v>
      </c>
      <c r="N718" s="11" t="str">
        <f>IF(VLOOKUP(D718,'Current OBD'!$B$6:$AK$2185,31,0)="Yes","7"," ")</f>
        <v xml:space="preserve"> </v>
      </c>
      <c r="O718" s="11" t="str">
        <f>IF(VLOOKUP(D718,'Current OBD'!$B$6:$AK$2185,32,0)="Yes","8"," ")</f>
        <v xml:space="preserve"> </v>
      </c>
      <c r="P718" s="11" t="str">
        <f>IF(VLOOKUP(D718,'Current OBD'!$B$6:$AK$2185,33,0)="Yes","9"," ")</f>
        <v xml:space="preserve"> </v>
      </c>
      <c r="Q718" s="11" t="str">
        <f>IF(VLOOKUP(D718,'Current OBD'!$B$6:$AK$2185,34,0)="Yes","10"," ")</f>
        <v xml:space="preserve"> </v>
      </c>
      <c r="R718" s="11" t="str">
        <f>IF(VLOOKUP(D718,'Current OBD'!$B$6:$AK$2185,35,0)="Yes","11"," ")</f>
        <v xml:space="preserve"> </v>
      </c>
      <c r="S718" s="11" t="str">
        <f>IF(VLOOKUP(D718,'Current OBD'!$B$6:$AK$2185,36,0)="Yes","12"," ")</f>
        <v xml:space="preserve"> </v>
      </c>
      <c r="T718" s="13">
        <f>VLOOKUP(D718,Pivot!$B$4:$F$2181,2,0)</f>
        <v>393</v>
      </c>
      <c r="U718" s="13">
        <f>VLOOKUP(D718,Pivot!$B$4:$F$2181,3,0)</f>
        <v>0</v>
      </c>
      <c r="V718" s="13">
        <f>VLOOKUP(D718,Pivot!$B$4:$F$2181,4,0)</f>
        <v>523</v>
      </c>
      <c r="W718" s="46">
        <f>IFERROR(VLOOKUP(D718,Pivot!$B$4:$H$2181,5,0),"")</f>
        <v>0.75139999999999996</v>
      </c>
      <c r="X718" s="51">
        <f>IFERROR(VLOOKUP(D718,Pivot!$B$4:$H$2181,6,0),"")</f>
        <v>0</v>
      </c>
      <c r="Y718" s="46">
        <f>IFERROR(VLOOKUP(D718,Pivot!$B$4:$H$2181,7,0),"")</f>
        <v>0.75139999999999996</v>
      </c>
    </row>
    <row r="719" spans="1:25" ht="15" customHeight="1" outlineLevel="2">
      <c r="A719" s="10" t="str">
        <f>VLOOKUP(D719,'Current OBD'!$B$6:$K$2185,4,0)</f>
        <v>King</v>
      </c>
      <c r="B719" s="10" t="str">
        <f>VLOOKUP(D719,'Current OBD'!$B$6:$K$2185,3,0)</f>
        <v>17-210</v>
      </c>
      <c r="C719" s="9" t="str">
        <f>VLOOKUP(D719,'Current OBD'!$B$6:$K$2185,2,0)</f>
        <v>Federal Way School District</v>
      </c>
      <c r="D719" s="24">
        <v>663402</v>
      </c>
      <c r="E719" s="9" t="str">
        <f>VLOOKUP(D719,'Current OBD'!$B$6:$K$2185,10,0)</f>
        <v>Wildwood Elementary School</v>
      </c>
      <c r="F719" s="11" t="str">
        <f>IF(VLOOKUP(D719,'Current OBD'!$B$6:$AK$2185,23,0)="Yes","PK"," ")</f>
        <v>PK</v>
      </c>
      <c r="G719" s="11" t="str">
        <f>IF(VLOOKUP(D719,'Current OBD'!$B$6:$AK$2185,24,0)="Yes","K"," ")</f>
        <v>K</v>
      </c>
      <c r="H719" s="11">
        <f>IF(VLOOKUP(D719,'Current OBD'!$B$6:$AK$2185,25,0)="Yes",1," ")</f>
        <v>1</v>
      </c>
      <c r="I719" s="11" t="str">
        <f>IF(VLOOKUP(D719,'Current OBD'!$B$6:$AK$2185,26,0)="Yes","2"," ")</f>
        <v>2</v>
      </c>
      <c r="J719" s="11" t="str">
        <f>IF(VLOOKUP(D719,'Current OBD'!$B$6:$AK$2185,27,0)="Yes","3"," ")</f>
        <v>3</v>
      </c>
      <c r="K719" s="11" t="str">
        <f>IF(VLOOKUP(D719,'Current OBD'!$B$6:$AK$2185,28,0)="Yes","4"," ")</f>
        <v>4</v>
      </c>
      <c r="L719" s="11" t="str">
        <f>IF(VLOOKUP(D719,'Current OBD'!$B$6:$AK$2185,29,0)="Yes","5"," ")</f>
        <v>5</v>
      </c>
      <c r="M719" s="11" t="str">
        <f>IF(VLOOKUP(D719,'Current OBD'!$B$6:$AK$2185,30,0)="Yes","6"," ")</f>
        <v xml:space="preserve"> </v>
      </c>
      <c r="N719" s="11" t="str">
        <f>IF(VLOOKUP(D719,'Current OBD'!$B$6:$AK$2185,31,0)="Yes","7"," ")</f>
        <v xml:space="preserve"> </v>
      </c>
      <c r="O719" s="11" t="str">
        <f>IF(VLOOKUP(D719,'Current OBD'!$B$6:$AK$2185,32,0)="Yes","8"," ")</f>
        <v xml:space="preserve"> </v>
      </c>
      <c r="P719" s="11" t="str">
        <f>IF(VLOOKUP(D719,'Current OBD'!$B$6:$AK$2185,33,0)="Yes","9"," ")</f>
        <v xml:space="preserve"> </v>
      </c>
      <c r="Q719" s="11" t="str">
        <f>IF(VLOOKUP(D719,'Current OBD'!$B$6:$AK$2185,34,0)="Yes","10"," ")</f>
        <v xml:space="preserve"> </v>
      </c>
      <c r="R719" s="11" t="str">
        <f>IF(VLOOKUP(D719,'Current OBD'!$B$6:$AK$2185,35,0)="Yes","11"," ")</f>
        <v xml:space="preserve"> </v>
      </c>
      <c r="S719" s="11" t="str">
        <f>IF(VLOOKUP(D719,'Current OBD'!$B$6:$AK$2185,36,0)="Yes","12"," ")</f>
        <v xml:space="preserve"> </v>
      </c>
      <c r="T719" s="13">
        <f>VLOOKUP(D719,Pivot!$B$4:$F$2181,2,0)</f>
        <v>533</v>
      </c>
      <c r="U719" s="13">
        <f>VLOOKUP(D719,Pivot!$B$4:$F$2181,3,0)</f>
        <v>0</v>
      </c>
      <c r="V719" s="13">
        <f>VLOOKUP(D719,Pivot!$B$4:$F$2181,4,0)</f>
        <v>581</v>
      </c>
      <c r="W719" s="46">
        <f>IFERROR(VLOOKUP(D719,Pivot!$B$4:$H$2181,5,0),"")</f>
        <v>0.91739999999999999</v>
      </c>
      <c r="X719" s="51">
        <f>IFERROR(VLOOKUP(D719,Pivot!$B$4:$H$2181,6,0),"")</f>
        <v>0</v>
      </c>
      <c r="Y719" s="46">
        <f>IFERROR(VLOOKUP(D719,Pivot!$B$4:$H$2181,7,0),"")</f>
        <v>0.91739999999999999</v>
      </c>
    </row>
    <row r="720" spans="1:25" ht="15" customHeight="1" outlineLevel="2">
      <c r="A720" s="10" t="str">
        <f>VLOOKUP(D720,'Current OBD'!$B$6:$K$2185,4,0)</f>
        <v>King</v>
      </c>
      <c r="B720" s="10" t="str">
        <f>VLOOKUP(D720,'Current OBD'!$B$6:$K$2185,3,0)</f>
        <v>17-210</v>
      </c>
      <c r="C720" s="9" t="str">
        <f>VLOOKUP(D720,'Current OBD'!$B$6:$K$2185,2,0)</f>
        <v>Federal Way School District</v>
      </c>
      <c r="D720" s="24">
        <v>664684</v>
      </c>
      <c r="E720" s="9" t="str">
        <f>VLOOKUP(D720,'Current OBD'!$B$6:$K$2185,10,0)</f>
        <v>Woodmont Elementary</v>
      </c>
      <c r="F720" s="11" t="str">
        <f>IF(VLOOKUP(D720,'Current OBD'!$B$6:$AK$2185,23,0)="Yes","PK"," ")</f>
        <v xml:space="preserve"> </v>
      </c>
      <c r="G720" s="11" t="str">
        <f>IF(VLOOKUP(D720,'Current OBD'!$B$6:$AK$2185,24,0)="Yes","K"," ")</f>
        <v>K</v>
      </c>
      <c r="H720" s="11">
        <f>IF(VLOOKUP(D720,'Current OBD'!$B$6:$AK$2185,25,0)="Yes",1," ")</f>
        <v>1</v>
      </c>
      <c r="I720" s="11" t="str">
        <f>IF(VLOOKUP(D720,'Current OBD'!$B$6:$AK$2185,26,0)="Yes","2"," ")</f>
        <v>2</v>
      </c>
      <c r="J720" s="11" t="str">
        <f>IF(VLOOKUP(D720,'Current OBD'!$B$6:$AK$2185,27,0)="Yes","3"," ")</f>
        <v>3</v>
      </c>
      <c r="K720" s="11" t="str">
        <f>IF(VLOOKUP(D720,'Current OBD'!$B$6:$AK$2185,28,0)="Yes","4"," ")</f>
        <v>4</v>
      </c>
      <c r="L720" s="11" t="str">
        <f>IF(VLOOKUP(D720,'Current OBD'!$B$6:$AK$2185,29,0)="Yes","5"," ")</f>
        <v>5</v>
      </c>
      <c r="M720" s="11" t="str">
        <f>IF(VLOOKUP(D720,'Current OBD'!$B$6:$AK$2185,30,0)="Yes","6"," ")</f>
        <v>6</v>
      </c>
      <c r="N720" s="11" t="str">
        <f>IF(VLOOKUP(D720,'Current OBD'!$B$6:$AK$2185,31,0)="Yes","7"," ")</f>
        <v>7</v>
      </c>
      <c r="O720" s="11" t="str">
        <f>IF(VLOOKUP(D720,'Current OBD'!$B$6:$AK$2185,32,0)="Yes","8"," ")</f>
        <v>8</v>
      </c>
      <c r="P720" s="11" t="str">
        <f>IF(VLOOKUP(D720,'Current OBD'!$B$6:$AK$2185,33,0)="Yes","9"," ")</f>
        <v xml:space="preserve"> </v>
      </c>
      <c r="Q720" s="11" t="str">
        <f>IF(VLOOKUP(D720,'Current OBD'!$B$6:$AK$2185,34,0)="Yes","10"," ")</f>
        <v xml:space="preserve"> </v>
      </c>
      <c r="R720" s="11" t="str">
        <f>IF(VLOOKUP(D720,'Current OBD'!$B$6:$AK$2185,35,0)="Yes","11"," ")</f>
        <v xml:space="preserve"> </v>
      </c>
      <c r="S720" s="11" t="str">
        <f>IF(VLOOKUP(D720,'Current OBD'!$B$6:$AK$2185,36,0)="Yes","12"," ")</f>
        <v xml:space="preserve"> </v>
      </c>
      <c r="T720" s="13">
        <f>VLOOKUP(D720,Pivot!$B$4:$F$2181,2,0)</f>
        <v>282</v>
      </c>
      <c r="U720" s="13">
        <f>VLOOKUP(D720,Pivot!$B$4:$F$2181,3,0)</f>
        <v>0</v>
      </c>
      <c r="V720" s="13">
        <f>VLOOKUP(D720,Pivot!$B$4:$F$2181,4,0)</f>
        <v>438</v>
      </c>
      <c r="W720" s="46">
        <f>IFERROR(VLOOKUP(D720,Pivot!$B$4:$H$2181,5,0),"")</f>
        <v>0.64380000000000004</v>
      </c>
      <c r="X720" s="51">
        <f>IFERROR(VLOOKUP(D720,Pivot!$B$4:$H$2181,6,0),"")</f>
        <v>0</v>
      </c>
      <c r="Y720" s="46">
        <f>IFERROR(VLOOKUP(D720,Pivot!$B$4:$H$2181,7,0),"")</f>
        <v>0.64380000000000004</v>
      </c>
    </row>
    <row r="721" spans="1:25" ht="15" customHeight="1" outlineLevel="1">
      <c r="A721" s="27"/>
      <c r="B721" s="27"/>
      <c r="C721" s="30" t="s">
        <v>5710</v>
      </c>
      <c r="D721" s="27"/>
      <c r="E721" s="26"/>
      <c r="F721" s="29"/>
      <c r="G721" s="29"/>
      <c r="H721" s="29"/>
      <c r="I721" s="29"/>
      <c r="J721" s="29"/>
      <c r="K721" s="29"/>
      <c r="L721" s="29"/>
      <c r="M721" s="29"/>
      <c r="N721" s="29"/>
      <c r="O721" s="29"/>
      <c r="P721" s="29"/>
      <c r="Q721" s="29"/>
      <c r="R721" s="29"/>
      <c r="S721" s="29"/>
      <c r="T721" s="43">
        <f>SUBTOTAL(9,T683:T720)</f>
        <v>15674</v>
      </c>
      <c r="U721" s="43">
        <f>SUBTOTAL(9,U683:U720)</f>
        <v>0</v>
      </c>
      <c r="V721" s="43">
        <f>SUBTOTAL(9,V683:V720)</f>
        <v>20742</v>
      </c>
      <c r="W721" s="47"/>
      <c r="X721" s="52"/>
      <c r="Y721" s="56">
        <f>(T721+U721)/V721</f>
        <v>0.75566483463503997</v>
      </c>
    </row>
    <row r="722" spans="1:25" ht="15" customHeight="1" outlineLevel="2">
      <c r="A722" s="10" t="str">
        <f>VLOOKUP(D722,'Current OBD'!$B$6:$K$2185,4,0)</f>
        <v>King</v>
      </c>
      <c r="B722" s="10" t="str">
        <f>VLOOKUP(D722,'Current OBD'!$B$6:$K$2185,3,0)</f>
        <v>17-216</v>
      </c>
      <c r="C722" s="9" t="str">
        <f>VLOOKUP(D722,'Current OBD'!$B$6:$K$2185,2,0)</f>
        <v>Enumclaw School District</v>
      </c>
      <c r="D722" s="24">
        <v>660829</v>
      </c>
      <c r="E722" s="9" t="str">
        <f>VLOOKUP(D722,'Current OBD'!$B$6:$K$2185,10,0)</f>
        <v>Black Diamond Elementary</v>
      </c>
      <c r="F722" s="11" t="str">
        <f>IF(VLOOKUP(D722,'Current OBD'!$B$6:$AK$2185,23,0)="Yes","PK"," ")</f>
        <v xml:space="preserve"> </v>
      </c>
      <c r="G722" s="11" t="str">
        <f>IF(VLOOKUP(D722,'Current OBD'!$B$6:$AK$2185,24,0)="Yes","K"," ")</f>
        <v>K</v>
      </c>
      <c r="H722" s="11">
        <f>IF(VLOOKUP(D722,'Current OBD'!$B$6:$AK$2185,25,0)="Yes",1," ")</f>
        <v>1</v>
      </c>
      <c r="I722" s="11" t="str">
        <f>IF(VLOOKUP(D722,'Current OBD'!$B$6:$AK$2185,26,0)="Yes","2"," ")</f>
        <v>2</v>
      </c>
      <c r="J722" s="11" t="str">
        <f>IF(VLOOKUP(D722,'Current OBD'!$B$6:$AK$2185,27,0)="Yes","3"," ")</f>
        <v>3</v>
      </c>
      <c r="K722" s="11" t="str">
        <f>IF(VLOOKUP(D722,'Current OBD'!$B$6:$AK$2185,28,0)="Yes","4"," ")</f>
        <v>4</v>
      </c>
      <c r="L722" s="11" t="str">
        <f>IF(VLOOKUP(D722,'Current OBD'!$B$6:$AK$2185,29,0)="Yes","5"," ")</f>
        <v>5</v>
      </c>
      <c r="M722" s="11" t="str">
        <f>IF(VLOOKUP(D722,'Current OBD'!$B$6:$AK$2185,30,0)="Yes","6"," ")</f>
        <v xml:space="preserve"> </v>
      </c>
      <c r="N722" s="11" t="str">
        <f>IF(VLOOKUP(D722,'Current OBD'!$B$6:$AK$2185,31,0)="Yes","7"," ")</f>
        <v xml:space="preserve"> </v>
      </c>
      <c r="O722" s="11" t="str">
        <f>IF(VLOOKUP(D722,'Current OBD'!$B$6:$AK$2185,32,0)="Yes","8"," ")</f>
        <v xml:space="preserve"> </v>
      </c>
      <c r="P722" s="11" t="str">
        <f>IF(VLOOKUP(D722,'Current OBD'!$B$6:$AK$2185,33,0)="Yes","9"," ")</f>
        <v xml:space="preserve"> </v>
      </c>
      <c r="Q722" s="11" t="str">
        <f>IF(VLOOKUP(D722,'Current OBD'!$B$6:$AK$2185,34,0)="Yes","10"," ")</f>
        <v xml:space="preserve"> </v>
      </c>
      <c r="R722" s="11" t="str">
        <f>IF(VLOOKUP(D722,'Current OBD'!$B$6:$AK$2185,35,0)="Yes","11"," ")</f>
        <v xml:space="preserve"> </v>
      </c>
      <c r="S722" s="11" t="str">
        <f>IF(VLOOKUP(D722,'Current OBD'!$B$6:$AK$2185,36,0)="Yes","12"," ")</f>
        <v xml:space="preserve"> </v>
      </c>
      <c r="T722" s="13">
        <f>VLOOKUP(D722,Pivot!$B$4:$F$2181,2,0)</f>
        <v>57</v>
      </c>
      <c r="U722" s="13">
        <f>VLOOKUP(D722,Pivot!$B$4:$F$2181,3,0)</f>
        <v>27</v>
      </c>
      <c r="V722" s="13">
        <f>VLOOKUP(D722,Pivot!$B$4:$F$2181,4,0)</f>
        <v>432</v>
      </c>
      <c r="W722" s="46">
        <f>IFERROR(VLOOKUP(D722,Pivot!$B$4:$H$2181,5,0),"")</f>
        <v>0.13189999999999999</v>
      </c>
      <c r="X722" s="51">
        <f>IFERROR(VLOOKUP(D722,Pivot!$B$4:$H$2181,6,0),"")</f>
        <v>6.25E-2</v>
      </c>
      <c r="Y722" s="46">
        <f>IFERROR(VLOOKUP(D722,Pivot!$B$4:$H$2181,7,0),"")</f>
        <v>0.19439999999999999</v>
      </c>
    </row>
    <row r="723" spans="1:25" ht="15" customHeight="1" outlineLevel="2">
      <c r="A723" s="10" t="str">
        <f>VLOOKUP(D723,'Current OBD'!$B$6:$K$2185,4,0)</f>
        <v>King</v>
      </c>
      <c r="B723" s="10" t="str">
        <f>VLOOKUP(D723,'Current OBD'!$B$6:$K$2185,3,0)</f>
        <v>17-216</v>
      </c>
      <c r="C723" s="9" t="str">
        <f>VLOOKUP(D723,'Current OBD'!$B$6:$K$2185,2,0)</f>
        <v>Enumclaw School District</v>
      </c>
      <c r="D723" s="24">
        <v>660825</v>
      </c>
      <c r="E723" s="9" t="str">
        <f>VLOOKUP(D723,'Current OBD'!$B$6:$K$2185,10,0)</f>
        <v>Byron Kibler Elementary</v>
      </c>
      <c r="F723" s="11" t="str">
        <f>IF(VLOOKUP(D723,'Current OBD'!$B$6:$AK$2185,23,0)="Yes","PK"," ")</f>
        <v xml:space="preserve"> </v>
      </c>
      <c r="G723" s="11" t="str">
        <f>IF(VLOOKUP(D723,'Current OBD'!$B$6:$AK$2185,24,0)="Yes","K"," ")</f>
        <v>K</v>
      </c>
      <c r="H723" s="11">
        <f>IF(VLOOKUP(D723,'Current OBD'!$B$6:$AK$2185,25,0)="Yes",1," ")</f>
        <v>1</v>
      </c>
      <c r="I723" s="11" t="str">
        <f>IF(VLOOKUP(D723,'Current OBD'!$B$6:$AK$2185,26,0)="Yes","2"," ")</f>
        <v>2</v>
      </c>
      <c r="J723" s="11" t="str">
        <f>IF(VLOOKUP(D723,'Current OBD'!$B$6:$AK$2185,27,0)="Yes","3"," ")</f>
        <v>3</v>
      </c>
      <c r="K723" s="11" t="str">
        <f>IF(VLOOKUP(D723,'Current OBD'!$B$6:$AK$2185,28,0)="Yes","4"," ")</f>
        <v>4</v>
      </c>
      <c r="L723" s="11" t="str">
        <f>IF(VLOOKUP(D723,'Current OBD'!$B$6:$AK$2185,29,0)="Yes","5"," ")</f>
        <v>5</v>
      </c>
      <c r="M723" s="11" t="str">
        <f>IF(VLOOKUP(D723,'Current OBD'!$B$6:$AK$2185,30,0)="Yes","6"," ")</f>
        <v xml:space="preserve"> </v>
      </c>
      <c r="N723" s="11" t="str">
        <f>IF(VLOOKUP(D723,'Current OBD'!$B$6:$AK$2185,31,0)="Yes","7"," ")</f>
        <v xml:space="preserve"> </v>
      </c>
      <c r="O723" s="11" t="str">
        <f>IF(VLOOKUP(D723,'Current OBD'!$B$6:$AK$2185,32,0)="Yes","8"," ")</f>
        <v xml:space="preserve"> </v>
      </c>
      <c r="P723" s="11" t="str">
        <f>IF(VLOOKUP(D723,'Current OBD'!$B$6:$AK$2185,33,0)="Yes","9"," ")</f>
        <v xml:space="preserve"> </v>
      </c>
      <c r="Q723" s="11" t="str">
        <f>IF(VLOOKUP(D723,'Current OBD'!$B$6:$AK$2185,34,0)="Yes","10"," ")</f>
        <v xml:space="preserve"> </v>
      </c>
      <c r="R723" s="11" t="str">
        <f>IF(VLOOKUP(D723,'Current OBD'!$B$6:$AK$2185,35,0)="Yes","11"," ")</f>
        <v xml:space="preserve"> </v>
      </c>
      <c r="S723" s="11" t="str">
        <f>IF(VLOOKUP(D723,'Current OBD'!$B$6:$AK$2185,36,0)="Yes","12"," ")</f>
        <v xml:space="preserve"> </v>
      </c>
      <c r="T723" s="13">
        <f>VLOOKUP(D723,Pivot!$B$4:$F$2181,2,0)</f>
        <v>104</v>
      </c>
      <c r="U723" s="13">
        <f>VLOOKUP(D723,Pivot!$B$4:$F$2181,3,0)</f>
        <v>45</v>
      </c>
      <c r="V723" s="13">
        <f>VLOOKUP(D723,Pivot!$B$4:$F$2181,4,0)</f>
        <v>410</v>
      </c>
      <c r="W723" s="46">
        <f>IFERROR(VLOOKUP(D723,Pivot!$B$4:$H$2181,5,0),"")</f>
        <v>0.25369999999999998</v>
      </c>
      <c r="X723" s="51">
        <f>IFERROR(VLOOKUP(D723,Pivot!$B$4:$H$2181,6,0),"")</f>
        <v>0.10979999999999999</v>
      </c>
      <c r="Y723" s="46">
        <f>IFERROR(VLOOKUP(D723,Pivot!$B$4:$H$2181,7,0),"")</f>
        <v>0.3634</v>
      </c>
    </row>
    <row r="724" spans="1:25" ht="15" customHeight="1" outlineLevel="2">
      <c r="A724" s="10" t="str">
        <f>VLOOKUP(D724,'Current OBD'!$B$6:$K$2185,4,0)</f>
        <v>King</v>
      </c>
      <c r="B724" s="10" t="str">
        <f>VLOOKUP(D724,'Current OBD'!$B$6:$K$2185,3,0)</f>
        <v>17-216</v>
      </c>
      <c r="C724" s="9" t="str">
        <f>VLOOKUP(D724,'Current OBD'!$B$6:$K$2185,2,0)</f>
        <v>Enumclaw School District</v>
      </c>
      <c r="D724" s="24">
        <v>660830</v>
      </c>
      <c r="E724" s="9" t="str">
        <f>VLOOKUP(D724,'Current OBD'!$B$6:$K$2185,10,0)</f>
        <v>Enumclaw Middle School</v>
      </c>
      <c r="F724" s="11" t="str">
        <f>IF(VLOOKUP(D724,'Current OBD'!$B$6:$AK$2185,23,0)="Yes","PK"," ")</f>
        <v xml:space="preserve"> </v>
      </c>
      <c r="G724" s="11" t="str">
        <f>IF(VLOOKUP(D724,'Current OBD'!$B$6:$AK$2185,24,0)="Yes","K"," ")</f>
        <v xml:space="preserve"> </v>
      </c>
      <c r="H724" s="11" t="str">
        <f>IF(VLOOKUP(D724,'Current OBD'!$B$6:$AK$2185,25,0)="Yes",1," ")</f>
        <v xml:space="preserve"> </v>
      </c>
      <c r="I724" s="11" t="str">
        <f>IF(VLOOKUP(D724,'Current OBD'!$B$6:$AK$2185,26,0)="Yes","2"," ")</f>
        <v xml:space="preserve"> </v>
      </c>
      <c r="J724" s="11" t="str">
        <f>IF(VLOOKUP(D724,'Current OBD'!$B$6:$AK$2185,27,0)="Yes","3"," ")</f>
        <v xml:space="preserve"> </v>
      </c>
      <c r="K724" s="11" t="str">
        <f>IF(VLOOKUP(D724,'Current OBD'!$B$6:$AK$2185,28,0)="Yes","4"," ")</f>
        <v xml:space="preserve"> </v>
      </c>
      <c r="L724" s="11" t="str">
        <f>IF(VLOOKUP(D724,'Current OBD'!$B$6:$AK$2185,29,0)="Yes","5"," ")</f>
        <v xml:space="preserve"> </v>
      </c>
      <c r="M724" s="11" t="str">
        <f>IF(VLOOKUP(D724,'Current OBD'!$B$6:$AK$2185,30,0)="Yes","6"," ")</f>
        <v>6</v>
      </c>
      <c r="N724" s="11" t="str">
        <f>IF(VLOOKUP(D724,'Current OBD'!$B$6:$AK$2185,31,0)="Yes","7"," ")</f>
        <v>7</v>
      </c>
      <c r="O724" s="11" t="str">
        <f>IF(VLOOKUP(D724,'Current OBD'!$B$6:$AK$2185,32,0)="Yes","8"," ")</f>
        <v>8</v>
      </c>
      <c r="P724" s="11" t="str">
        <f>IF(VLOOKUP(D724,'Current OBD'!$B$6:$AK$2185,33,0)="Yes","9"," ")</f>
        <v xml:space="preserve"> </v>
      </c>
      <c r="Q724" s="11" t="str">
        <f>IF(VLOOKUP(D724,'Current OBD'!$B$6:$AK$2185,34,0)="Yes","10"," ")</f>
        <v xml:space="preserve"> </v>
      </c>
      <c r="R724" s="11" t="str">
        <f>IF(VLOOKUP(D724,'Current OBD'!$B$6:$AK$2185,35,0)="Yes","11"," ")</f>
        <v xml:space="preserve"> </v>
      </c>
      <c r="S724" s="11" t="str">
        <f>IF(VLOOKUP(D724,'Current OBD'!$B$6:$AK$2185,36,0)="Yes","12"," ")</f>
        <v xml:space="preserve"> </v>
      </c>
      <c r="T724" s="13">
        <f>VLOOKUP(D724,Pivot!$B$4:$F$2181,2,0)</f>
        <v>105</v>
      </c>
      <c r="U724" s="13">
        <f>VLOOKUP(D724,Pivot!$B$4:$F$2181,3,0)</f>
        <v>49</v>
      </c>
      <c r="V724" s="13">
        <f>VLOOKUP(D724,Pivot!$B$4:$F$2181,4,0)</f>
        <v>513</v>
      </c>
      <c r="W724" s="46">
        <f>IFERROR(VLOOKUP(D724,Pivot!$B$4:$H$2181,5,0),"")</f>
        <v>0.20469999999999999</v>
      </c>
      <c r="X724" s="51">
        <f>IFERROR(VLOOKUP(D724,Pivot!$B$4:$H$2181,6,0),"")</f>
        <v>9.5500000000000002E-2</v>
      </c>
      <c r="Y724" s="46">
        <f>IFERROR(VLOOKUP(D724,Pivot!$B$4:$H$2181,7,0),"")</f>
        <v>0.30020000000000002</v>
      </c>
    </row>
    <row r="725" spans="1:25" ht="15" customHeight="1" outlineLevel="2">
      <c r="A725" s="10" t="str">
        <f>VLOOKUP(D725,'Current OBD'!$B$6:$K$2185,4,0)</f>
        <v>King</v>
      </c>
      <c r="B725" s="10" t="str">
        <f>VLOOKUP(D725,'Current OBD'!$B$6:$K$2185,3,0)</f>
        <v>17-216</v>
      </c>
      <c r="C725" s="9" t="str">
        <f>VLOOKUP(D725,'Current OBD'!$B$6:$K$2185,2,0)</f>
        <v>Enumclaw School District</v>
      </c>
      <c r="D725" s="24">
        <v>660832</v>
      </c>
      <c r="E725" s="9" t="str">
        <f>VLOOKUP(D725,'Current OBD'!$B$6:$K$2185,10,0)</f>
        <v>Enumclaw Sr High School</v>
      </c>
      <c r="F725" s="11" t="str">
        <f>IF(VLOOKUP(D725,'Current OBD'!$B$6:$AK$2185,23,0)="Yes","PK"," ")</f>
        <v xml:space="preserve"> </v>
      </c>
      <c r="G725" s="11" t="str">
        <f>IF(VLOOKUP(D725,'Current OBD'!$B$6:$AK$2185,24,0)="Yes","K"," ")</f>
        <v xml:space="preserve"> </v>
      </c>
      <c r="H725" s="11" t="str">
        <f>IF(VLOOKUP(D725,'Current OBD'!$B$6:$AK$2185,25,0)="Yes",1," ")</f>
        <v xml:space="preserve"> </v>
      </c>
      <c r="I725" s="11" t="str">
        <f>IF(VLOOKUP(D725,'Current OBD'!$B$6:$AK$2185,26,0)="Yes","2"," ")</f>
        <v xml:space="preserve"> </v>
      </c>
      <c r="J725" s="11" t="str">
        <f>IF(VLOOKUP(D725,'Current OBD'!$B$6:$AK$2185,27,0)="Yes","3"," ")</f>
        <v xml:space="preserve"> </v>
      </c>
      <c r="K725" s="11" t="str">
        <f>IF(VLOOKUP(D725,'Current OBD'!$B$6:$AK$2185,28,0)="Yes","4"," ")</f>
        <v xml:space="preserve"> </v>
      </c>
      <c r="L725" s="11" t="str">
        <f>IF(VLOOKUP(D725,'Current OBD'!$B$6:$AK$2185,29,0)="Yes","5"," ")</f>
        <v xml:space="preserve"> </v>
      </c>
      <c r="M725" s="11" t="str">
        <f>IF(VLOOKUP(D725,'Current OBD'!$B$6:$AK$2185,30,0)="Yes","6"," ")</f>
        <v xml:space="preserve"> </v>
      </c>
      <c r="N725" s="11" t="str">
        <f>IF(VLOOKUP(D725,'Current OBD'!$B$6:$AK$2185,31,0)="Yes","7"," ")</f>
        <v xml:space="preserve"> </v>
      </c>
      <c r="O725" s="11" t="str">
        <f>IF(VLOOKUP(D725,'Current OBD'!$B$6:$AK$2185,32,0)="Yes","8"," ")</f>
        <v xml:space="preserve"> </v>
      </c>
      <c r="P725" s="11" t="str">
        <f>IF(VLOOKUP(D725,'Current OBD'!$B$6:$AK$2185,33,0)="Yes","9"," ")</f>
        <v>9</v>
      </c>
      <c r="Q725" s="11" t="str">
        <f>IF(VLOOKUP(D725,'Current OBD'!$B$6:$AK$2185,34,0)="Yes","10"," ")</f>
        <v>10</v>
      </c>
      <c r="R725" s="11" t="str">
        <f>IF(VLOOKUP(D725,'Current OBD'!$B$6:$AK$2185,35,0)="Yes","11"," ")</f>
        <v>11</v>
      </c>
      <c r="S725" s="11" t="str">
        <f>IF(VLOOKUP(D725,'Current OBD'!$B$6:$AK$2185,36,0)="Yes","12"," ")</f>
        <v>12</v>
      </c>
      <c r="T725" s="13">
        <f>VLOOKUP(D725,Pivot!$B$4:$F$2181,2,0)</f>
        <v>220</v>
      </c>
      <c r="U725" s="13">
        <f>VLOOKUP(D725,Pivot!$B$4:$F$2181,3,0)</f>
        <v>112</v>
      </c>
      <c r="V725" s="13">
        <f>VLOOKUP(D725,Pivot!$B$4:$F$2181,4,0)</f>
        <v>1325</v>
      </c>
      <c r="W725" s="46">
        <f>IFERROR(VLOOKUP(D725,Pivot!$B$4:$H$2181,5,0),"")</f>
        <v>0.16600000000000001</v>
      </c>
      <c r="X725" s="51">
        <f>IFERROR(VLOOKUP(D725,Pivot!$B$4:$H$2181,6,0),"")</f>
        <v>8.4500000000000006E-2</v>
      </c>
      <c r="Y725" s="46">
        <f>IFERROR(VLOOKUP(D725,Pivot!$B$4:$H$2181,7,0),"")</f>
        <v>0.25059999999999999</v>
      </c>
    </row>
    <row r="726" spans="1:25" ht="15" customHeight="1" outlineLevel="2">
      <c r="A726" s="10" t="str">
        <f>VLOOKUP(D726,'Current OBD'!$B$6:$K$2185,4,0)</f>
        <v>King</v>
      </c>
      <c r="B726" s="10" t="str">
        <f>VLOOKUP(D726,'Current OBD'!$B$6:$K$2185,3,0)</f>
        <v>17-216</v>
      </c>
      <c r="C726" s="9" t="str">
        <f>VLOOKUP(D726,'Current OBD'!$B$6:$K$2185,2,0)</f>
        <v>Enumclaw School District</v>
      </c>
      <c r="D726" s="24">
        <v>684890</v>
      </c>
      <c r="E726" s="9" t="str">
        <f>VLOOKUP(D726,'Current OBD'!$B$6:$K$2185,10,0)</f>
        <v>JJ Smith Elementary</v>
      </c>
      <c r="F726" s="11" t="str">
        <f>IF(VLOOKUP(D726,'Current OBD'!$B$6:$AK$2185,23,0)="Yes","PK"," ")</f>
        <v>PK</v>
      </c>
      <c r="G726" s="11" t="str">
        <f>IF(VLOOKUP(D726,'Current OBD'!$B$6:$AK$2185,24,0)="Yes","K"," ")</f>
        <v>K</v>
      </c>
      <c r="H726" s="11" t="str">
        <f>IF(VLOOKUP(D726,'Current OBD'!$B$6:$AK$2185,25,0)="Yes",1," ")</f>
        <v xml:space="preserve"> </v>
      </c>
      <c r="I726" s="11" t="str">
        <f>IF(VLOOKUP(D726,'Current OBD'!$B$6:$AK$2185,26,0)="Yes","2"," ")</f>
        <v xml:space="preserve"> </v>
      </c>
      <c r="J726" s="11" t="str">
        <f>IF(VLOOKUP(D726,'Current OBD'!$B$6:$AK$2185,27,0)="Yes","3"," ")</f>
        <v xml:space="preserve"> </v>
      </c>
      <c r="K726" s="11" t="str">
        <f>IF(VLOOKUP(D726,'Current OBD'!$B$6:$AK$2185,28,0)="Yes","4"," ")</f>
        <v xml:space="preserve"> </v>
      </c>
      <c r="L726" s="11" t="str">
        <f>IF(VLOOKUP(D726,'Current OBD'!$B$6:$AK$2185,29,0)="Yes","5"," ")</f>
        <v xml:space="preserve"> </v>
      </c>
      <c r="M726" s="11" t="str">
        <f>IF(VLOOKUP(D726,'Current OBD'!$B$6:$AK$2185,30,0)="Yes","6"," ")</f>
        <v xml:space="preserve"> </v>
      </c>
      <c r="N726" s="11" t="str">
        <f>IF(VLOOKUP(D726,'Current OBD'!$B$6:$AK$2185,31,0)="Yes","7"," ")</f>
        <v xml:space="preserve"> </v>
      </c>
      <c r="O726" s="11" t="str">
        <f>IF(VLOOKUP(D726,'Current OBD'!$B$6:$AK$2185,32,0)="Yes","8"," ")</f>
        <v xml:space="preserve"> </v>
      </c>
      <c r="P726" s="11" t="str">
        <f>IF(VLOOKUP(D726,'Current OBD'!$B$6:$AK$2185,33,0)="Yes","9"," ")</f>
        <v xml:space="preserve"> </v>
      </c>
      <c r="Q726" s="11" t="str">
        <f>IF(VLOOKUP(D726,'Current OBD'!$B$6:$AK$2185,34,0)="Yes","10"," ")</f>
        <v xml:space="preserve"> </v>
      </c>
      <c r="R726" s="11" t="str">
        <f>IF(VLOOKUP(D726,'Current OBD'!$B$6:$AK$2185,35,0)="Yes","11"," ")</f>
        <v xml:space="preserve"> </v>
      </c>
      <c r="S726" s="11" t="str">
        <f>IF(VLOOKUP(D726,'Current OBD'!$B$6:$AK$2185,36,0)="Yes","12"," ")</f>
        <v xml:space="preserve"> </v>
      </c>
      <c r="T726" s="13">
        <f>VLOOKUP(D726,Pivot!$B$4:$F$2181,2,0)</f>
        <v>166</v>
      </c>
      <c r="U726" s="13">
        <f>VLOOKUP(D726,Pivot!$B$4:$F$2181,3,0)</f>
        <v>0</v>
      </c>
      <c r="V726" s="13">
        <f>VLOOKUP(D726,Pivot!$B$4:$F$2181,4,0)</f>
        <v>166</v>
      </c>
      <c r="W726" s="46">
        <f>IFERROR(VLOOKUP(D726,Pivot!$B$4:$H$2181,5,0),"")</f>
        <v>1</v>
      </c>
      <c r="X726" s="51">
        <f>IFERROR(VLOOKUP(D726,Pivot!$B$4:$H$2181,6,0),"")</f>
        <v>0</v>
      </c>
      <c r="Y726" s="46">
        <f>IFERROR(VLOOKUP(D726,Pivot!$B$4:$H$2181,7,0),"")</f>
        <v>1</v>
      </c>
    </row>
    <row r="727" spans="1:25" ht="15" customHeight="1" outlineLevel="2">
      <c r="A727" s="10" t="str">
        <f>VLOOKUP(D727,'Current OBD'!$B$6:$K$2185,4,0)</f>
        <v>King</v>
      </c>
      <c r="B727" s="10" t="str">
        <f>VLOOKUP(D727,'Current OBD'!$B$6:$K$2185,3,0)</f>
        <v>17-216</v>
      </c>
      <c r="C727" s="9" t="str">
        <f>VLOOKUP(D727,'Current OBD'!$B$6:$K$2185,2,0)</f>
        <v>Enumclaw School District</v>
      </c>
      <c r="D727" s="24">
        <v>660828</v>
      </c>
      <c r="E727" s="9" t="str">
        <f>VLOOKUP(D727,'Current OBD'!$B$6:$K$2185,10,0)</f>
        <v>Southwood Elementary</v>
      </c>
      <c r="F727" s="11" t="str">
        <f>IF(VLOOKUP(D727,'Current OBD'!$B$6:$AK$2185,23,0)="Yes","PK"," ")</f>
        <v xml:space="preserve"> </v>
      </c>
      <c r="G727" s="11" t="str">
        <f>IF(VLOOKUP(D727,'Current OBD'!$B$6:$AK$2185,24,0)="Yes","K"," ")</f>
        <v>K</v>
      </c>
      <c r="H727" s="11">
        <f>IF(VLOOKUP(D727,'Current OBD'!$B$6:$AK$2185,25,0)="Yes",1," ")</f>
        <v>1</v>
      </c>
      <c r="I727" s="11" t="str">
        <f>IF(VLOOKUP(D727,'Current OBD'!$B$6:$AK$2185,26,0)="Yes","2"," ")</f>
        <v>2</v>
      </c>
      <c r="J727" s="11" t="str">
        <f>IF(VLOOKUP(D727,'Current OBD'!$B$6:$AK$2185,27,0)="Yes","3"," ")</f>
        <v>3</v>
      </c>
      <c r="K727" s="11" t="str">
        <f>IF(VLOOKUP(D727,'Current OBD'!$B$6:$AK$2185,28,0)="Yes","4"," ")</f>
        <v>4</v>
      </c>
      <c r="L727" s="11" t="str">
        <f>IF(VLOOKUP(D727,'Current OBD'!$B$6:$AK$2185,29,0)="Yes","5"," ")</f>
        <v>5</v>
      </c>
      <c r="M727" s="11" t="str">
        <f>IF(VLOOKUP(D727,'Current OBD'!$B$6:$AK$2185,30,0)="Yes","6"," ")</f>
        <v xml:space="preserve"> </v>
      </c>
      <c r="N727" s="11" t="str">
        <f>IF(VLOOKUP(D727,'Current OBD'!$B$6:$AK$2185,31,0)="Yes","7"," ")</f>
        <v xml:space="preserve"> </v>
      </c>
      <c r="O727" s="11" t="str">
        <f>IF(VLOOKUP(D727,'Current OBD'!$B$6:$AK$2185,32,0)="Yes","8"," ")</f>
        <v xml:space="preserve"> </v>
      </c>
      <c r="P727" s="11" t="str">
        <f>IF(VLOOKUP(D727,'Current OBD'!$B$6:$AK$2185,33,0)="Yes","9"," ")</f>
        <v xml:space="preserve"> </v>
      </c>
      <c r="Q727" s="11" t="str">
        <f>IF(VLOOKUP(D727,'Current OBD'!$B$6:$AK$2185,34,0)="Yes","10"," ")</f>
        <v xml:space="preserve"> </v>
      </c>
      <c r="R727" s="11" t="str">
        <f>IF(VLOOKUP(D727,'Current OBD'!$B$6:$AK$2185,35,0)="Yes","11"," ")</f>
        <v xml:space="preserve"> </v>
      </c>
      <c r="S727" s="11" t="str">
        <f>IF(VLOOKUP(D727,'Current OBD'!$B$6:$AK$2185,36,0)="Yes","12"," ")</f>
        <v xml:space="preserve"> </v>
      </c>
      <c r="T727" s="13">
        <f>VLOOKUP(D727,Pivot!$B$4:$F$2181,2,0)</f>
        <v>72</v>
      </c>
      <c r="U727" s="13">
        <f>VLOOKUP(D727,Pivot!$B$4:$F$2181,3,0)</f>
        <v>32</v>
      </c>
      <c r="V727" s="13">
        <f>VLOOKUP(D727,Pivot!$B$4:$F$2181,4,0)</f>
        <v>325</v>
      </c>
      <c r="W727" s="46">
        <f>IFERROR(VLOOKUP(D727,Pivot!$B$4:$H$2181,5,0),"")</f>
        <v>0.2215</v>
      </c>
      <c r="X727" s="51">
        <f>IFERROR(VLOOKUP(D727,Pivot!$B$4:$H$2181,6,0),"")</f>
        <v>9.8500000000000004E-2</v>
      </c>
      <c r="Y727" s="46">
        <f>IFERROR(VLOOKUP(D727,Pivot!$B$4:$H$2181,7,0),"")</f>
        <v>0.32</v>
      </c>
    </row>
    <row r="728" spans="1:25" ht="15" customHeight="1" outlineLevel="2">
      <c r="A728" s="10" t="str">
        <f>VLOOKUP(D728,'Current OBD'!$B$6:$K$2185,4,0)</f>
        <v>King</v>
      </c>
      <c r="B728" s="10" t="str">
        <f>VLOOKUP(D728,'Current OBD'!$B$6:$K$2185,3,0)</f>
        <v>17-216</v>
      </c>
      <c r="C728" s="9" t="str">
        <f>VLOOKUP(D728,'Current OBD'!$B$6:$K$2185,2,0)</f>
        <v>Enumclaw School District</v>
      </c>
      <c r="D728" s="24">
        <v>661412</v>
      </c>
      <c r="E728" s="9" t="str">
        <f>VLOOKUP(D728,'Current OBD'!$B$6:$K$2185,10,0)</f>
        <v>Sunrise Elementary</v>
      </c>
      <c r="F728" s="11" t="str">
        <f>IF(VLOOKUP(D728,'Current OBD'!$B$6:$AK$2185,23,0)="Yes","PK"," ")</f>
        <v xml:space="preserve"> </v>
      </c>
      <c r="G728" s="11" t="str">
        <f>IF(VLOOKUP(D728,'Current OBD'!$B$6:$AK$2185,24,0)="Yes","K"," ")</f>
        <v>K</v>
      </c>
      <c r="H728" s="11">
        <f>IF(VLOOKUP(D728,'Current OBD'!$B$6:$AK$2185,25,0)="Yes",1," ")</f>
        <v>1</v>
      </c>
      <c r="I728" s="11" t="str">
        <f>IF(VLOOKUP(D728,'Current OBD'!$B$6:$AK$2185,26,0)="Yes","2"," ")</f>
        <v>2</v>
      </c>
      <c r="J728" s="11" t="str">
        <f>IF(VLOOKUP(D728,'Current OBD'!$B$6:$AK$2185,27,0)="Yes","3"," ")</f>
        <v>3</v>
      </c>
      <c r="K728" s="11" t="str">
        <f>IF(VLOOKUP(D728,'Current OBD'!$B$6:$AK$2185,28,0)="Yes","4"," ")</f>
        <v>4</v>
      </c>
      <c r="L728" s="11" t="str">
        <f>IF(VLOOKUP(D728,'Current OBD'!$B$6:$AK$2185,29,0)="Yes","5"," ")</f>
        <v>5</v>
      </c>
      <c r="M728" s="11" t="str">
        <f>IF(VLOOKUP(D728,'Current OBD'!$B$6:$AK$2185,30,0)="Yes","6"," ")</f>
        <v xml:space="preserve"> </v>
      </c>
      <c r="N728" s="11" t="str">
        <f>IF(VLOOKUP(D728,'Current OBD'!$B$6:$AK$2185,31,0)="Yes","7"," ")</f>
        <v xml:space="preserve"> </v>
      </c>
      <c r="O728" s="11" t="str">
        <f>IF(VLOOKUP(D728,'Current OBD'!$B$6:$AK$2185,32,0)="Yes","8"," ")</f>
        <v xml:space="preserve"> </v>
      </c>
      <c r="P728" s="11" t="str">
        <f>IF(VLOOKUP(D728,'Current OBD'!$B$6:$AK$2185,33,0)="Yes","9"," ")</f>
        <v xml:space="preserve"> </v>
      </c>
      <c r="Q728" s="11" t="str">
        <f>IF(VLOOKUP(D728,'Current OBD'!$B$6:$AK$2185,34,0)="Yes","10"," ")</f>
        <v xml:space="preserve"> </v>
      </c>
      <c r="R728" s="11" t="str">
        <f>IF(VLOOKUP(D728,'Current OBD'!$B$6:$AK$2185,35,0)="Yes","11"," ")</f>
        <v xml:space="preserve"> </v>
      </c>
      <c r="S728" s="11" t="str">
        <f>IF(VLOOKUP(D728,'Current OBD'!$B$6:$AK$2185,36,0)="Yes","12"," ")</f>
        <v xml:space="preserve"> </v>
      </c>
      <c r="T728" s="13">
        <f>VLOOKUP(D728,Pivot!$B$4:$F$2181,2,0)</f>
        <v>83</v>
      </c>
      <c r="U728" s="13">
        <f>VLOOKUP(D728,Pivot!$B$4:$F$2181,3,0)</f>
        <v>43</v>
      </c>
      <c r="V728" s="13">
        <f>VLOOKUP(D728,Pivot!$B$4:$F$2181,4,0)</f>
        <v>382</v>
      </c>
      <c r="W728" s="46">
        <f>IFERROR(VLOOKUP(D728,Pivot!$B$4:$H$2181,5,0),"")</f>
        <v>0.21729999999999999</v>
      </c>
      <c r="X728" s="51">
        <f>IFERROR(VLOOKUP(D728,Pivot!$B$4:$H$2181,6,0),"")</f>
        <v>0.11260000000000001</v>
      </c>
      <c r="Y728" s="46">
        <f>IFERROR(VLOOKUP(D728,Pivot!$B$4:$H$2181,7,0),"")</f>
        <v>0.32979999999999998</v>
      </c>
    </row>
    <row r="729" spans="1:25" ht="15" customHeight="1" outlineLevel="2">
      <c r="A729" s="10" t="str">
        <f>VLOOKUP(D729,'Current OBD'!$B$6:$K$2185,4,0)</f>
        <v>King</v>
      </c>
      <c r="B729" s="10" t="str">
        <f>VLOOKUP(D729,'Current OBD'!$B$6:$K$2185,3,0)</f>
        <v>17-216</v>
      </c>
      <c r="C729" s="9" t="str">
        <f>VLOOKUP(D729,'Current OBD'!$B$6:$K$2185,2,0)</f>
        <v>Enumclaw School District</v>
      </c>
      <c r="D729" s="24">
        <v>660831</v>
      </c>
      <c r="E729" s="9" t="str">
        <f>VLOOKUP(D729,'Current OBD'!$B$6:$K$2185,10,0)</f>
        <v>Thunder Mt Middle School</v>
      </c>
      <c r="F729" s="11" t="str">
        <f>IF(VLOOKUP(D729,'Current OBD'!$B$6:$AK$2185,23,0)="Yes","PK"," ")</f>
        <v xml:space="preserve"> </v>
      </c>
      <c r="G729" s="11" t="str">
        <f>IF(VLOOKUP(D729,'Current OBD'!$B$6:$AK$2185,24,0)="Yes","K"," ")</f>
        <v xml:space="preserve"> </v>
      </c>
      <c r="H729" s="11" t="str">
        <f>IF(VLOOKUP(D729,'Current OBD'!$B$6:$AK$2185,25,0)="Yes",1," ")</f>
        <v xml:space="preserve"> </v>
      </c>
      <c r="I729" s="11" t="str">
        <f>IF(VLOOKUP(D729,'Current OBD'!$B$6:$AK$2185,26,0)="Yes","2"," ")</f>
        <v xml:space="preserve"> </v>
      </c>
      <c r="J729" s="11" t="str">
        <f>IF(VLOOKUP(D729,'Current OBD'!$B$6:$AK$2185,27,0)="Yes","3"," ")</f>
        <v xml:space="preserve"> </v>
      </c>
      <c r="K729" s="11" t="str">
        <f>IF(VLOOKUP(D729,'Current OBD'!$B$6:$AK$2185,28,0)="Yes","4"," ")</f>
        <v xml:space="preserve"> </v>
      </c>
      <c r="L729" s="11" t="str">
        <f>IF(VLOOKUP(D729,'Current OBD'!$B$6:$AK$2185,29,0)="Yes","5"," ")</f>
        <v xml:space="preserve"> </v>
      </c>
      <c r="M729" s="11" t="str">
        <f>IF(VLOOKUP(D729,'Current OBD'!$B$6:$AK$2185,30,0)="Yes","6"," ")</f>
        <v>6</v>
      </c>
      <c r="N729" s="11" t="str">
        <f>IF(VLOOKUP(D729,'Current OBD'!$B$6:$AK$2185,31,0)="Yes","7"," ")</f>
        <v>7</v>
      </c>
      <c r="O729" s="11" t="str">
        <f>IF(VLOOKUP(D729,'Current OBD'!$B$6:$AK$2185,32,0)="Yes","8"," ")</f>
        <v>8</v>
      </c>
      <c r="P729" s="11" t="str">
        <f>IF(VLOOKUP(D729,'Current OBD'!$B$6:$AK$2185,33,0)="Yes","9"," ")</f>
        <v xml:space="preserve"> </v>
      </c>
      <c r="Q729" s="11" t="str">
        <f>IF(VLOOKUP(D729,'Current OBD'!$B$6:$AK$2185,34,0)="Yes","10"," ")</f>
        <v xml:space="preserve"> </v>
      </c>
      <c r="R729" s="11" t="str">
        <f>IF(VLOOKUP(D729,'Current OBD'!$B$6:$AK$2185,35,0)="Yes","11"," ")</f>
        <v xml:space="preserve"> </v>
      </c>
      <c r="S729" s="11" t="str">
        <f>IF(VLOOKUP(D729,'Current OBD'!$B$6:$AK$2185,36,0)="Yes","12"," ")</f>
        <v xml:space="preserve"> </v>
      </c>
      <c r="T729" s="13">
        <f>VLOOKUP(D729,Pivot!$B$4:$F$2181,2,0)</f>
        <v>83</v>
      </c>
      <c r="U729" s="13">
        <f>VLOOKUP(D729,Pivot!$B$4:$F$2181,3,0)</f>
        <v>37</v>
      </c>
      <c r="V729" s="13">
        <f>VLOOKUP(D729,Pivot!$B$4:$F$2181,4,0)</f>
        <v>447</v>
      </c>
      <c r="W729" s="46">
        <f>IFERROR(VLOOKUP(D729,Pivot!$B$4:$H$2181,5,0),"")</f>
        <v>0.1857</v>
      </c>
      <c r="X729" s="51">
        <f>IFERROR(VLOOKUP(D729,Pivot!$B$4:$H$2181,6,0),"")</f>
        <v>8.2799999999999999E-2</v>
      </c>
      <c r="Y729" s="46">
        <f>IFERROR(VLOOKUP(D729,Pivot!$B$4:$H$2181,7,0),"")</f>
        <v>0.26850000000000002</v>
      </c>
    </row>
    <row r="730" spans="1:25" ht="15" customHeight="1" outlineLevel="2">
      <c r="A730" s="10" t="str">
        <f>VLOOKUP(D730,'Current OBD'!$B$6:$K$2185,4,0)</f>
        <v>King</v>
      </c>
      <c r="B730" s="10" t="str">
        <f>VLOOKUP(D730,'Current OBD'!$B$6:$K$2185,3,0)</f>
        <v>17-216</v>
      </c>
      <c r="C730" s="9" t="str">
        <f>VLOOKUP(D730,'Current OBD'!$B$6:$K$2185,2,0)</f>
        <v>Enumclaw School District</v>
      </c>
      <c r="D730" s="24">
        <v>660827</v>
      </c>
      <c r="E730" s="9" t="str">
        <f>VLOOKUP(D730,'Current OBD'!$B$6:$K$2185,10,0)</f>
        <v>Westwood Elementary</v>
      </c>
      <c r="F730" s="11" t="str">
        <f>IF(VLOOKUP(D730,'Current OBD'!$B$6:$AK$2185,23,0)="Yes","PK"," ")</f>
        <v xml:space="preserve"> </v>
      </c>
      <c r="G730" s="11" t="str">
        <f>IF(VLOOKUP(D730,'Current OBD'!$B$6:$AK$2185,24,0)="Yes","K"," ")</f>
        <v>K</v>
      </c>
      <c r="H730" s="11">
        <f>IF(VLOOKUP(D730,'Current OBD'!$B$6:$AK$2185,25,0)="Yes",1," ")</f>
        <v>1</v>
      </c>
      <c r="I730" s="11" t="str">
        <f>IF(VLOOKUP(D730,'Current OBD'!$B$6:$AK$2185,26,0)="Yes","2"," ")</f>
        <v>2</v>
      </c>
      <c r="J730" s="11" t="str">
        <f>IF(VLOOKUP(D730,'Current OBD'!$B$6:$AK$2185,27,0)="Yes","3"," ")</f>
        <v>3</v>
      </c>
      <c r="K730" s="11" t="str">
        <f>IF(VLOOKUP(D730,'Current OBD'!$B$6:$AK$2185,28,0)="Yes","4"," ")</f>
        <v>4</v>
      </c>
      <c r="L730" s="11" t="str">
        <f>IF(VLOOKUP(D730,'Current OBD'!$B$6:$AK$2185,29,0)="Yes","5"," ")</f>
        <v>5</v>
      </c>
      <c r="M730" s="11" t="str">
        <f>IF(VLOOKUP(D730,'Current OBD'!$B$6:$AK$2185,30,0)="Yes","6"," ")</f>
        <v xml:space="preserve"> </v>
      </c>
      <c r="N730" s="11" t="str">
        <f>IF(VLOOKUP(D730,'Current OBD'!$B$6:$AK$2185,31,0)="Yes","7"," ")</f>
        <v xml:space="preserve"> </v>
      </c>
      <c r="O730" s="11" t="str">
        <f>IF(VLOOKUP(D730,'Current OBD'!$B$6:$AK$2185,32,0)="Yes","8"," ")</f>
        <v xml:space="preserve"> </v>
      </c>
      <c r="P730" s="11" t="str">
        <f>IF(VLOOKUP(D730,'Current OBD'!$B$6:$AK$2185,33,0)="Yes","9"," ")</f>
        <v xml:space="preserve"> </v>
      </c>
      <c r="Q730" s="11" t="str">
        <f>IF(VLOOKUP(D730,'Current OBD'!$B$6:$AK$2185,34,0)="Yes","10"," ")</f>
        <v xml:space="preserve"> </v>
      </c>
      <c r="R730" s="11" t="str">
        <f>IF(VLOOKUP(D730,'Current OBD'!$B$6:$AK$2185,35,0)="Yes","11"," ")</f>
        <v xml:space="preserve"> </v>
      </c>
      <c r="S730" s="11" t="str">
        <f>IF(VLOOKUP(D730,'Current OBD'!$B$6:$AK$2185,36,0)="Yes","12"," ")</f>
        <v xml:space="preserve"> </v>
      </c>
      <c r="T730" s="13">
        <f>VLOOKUP(D730,Pivot!$B$4:$F$2181,2,0)</f>
        <v>67</v>
      </c>
      <c r="U730" s="13">
        <f>VLOOKUP(D730,Pivot!$B$4:$F$2181,3,0)</f>
        <v>16</v>
      </c>
      <c r="V730" s="13">
        <f>VLOOKUP(D730,Pivot!$B$4:$F$2181,4,0)</f>
        <v>345</v>
      </c>
      <c r="W730" s="46">
        <f>IFERROR(VLOOKUP(D730,Pivot!$B$4:$H$2181,5,0),"")</f>
        <v>0.19420000000000001</v>
      </c>
      <c r="X730" s="51">
        <f>IFERROR(VLOOKUP(D730,Pivot!$B$4:$H$2181,6,0),"")</f>
        <v>4.6399999999999997E-2</v>
      </c>
      <c r="Y730" s="46">
        <f>IFERROR(VLOOKUP(D730,Pivot!$B$4:$H$2181,7,0),"")</f>
        <v>0.24060000000000001</v>
      </c>
    </row>
    <row r="731" spans="1:25" ht="15" customHeight="1" outlineLevel="1">
      <c r="A731" s="27"/>
      <c r="B731" s="27"/>
      <c r="C731" s="30" t="s">
        <v>5711</v>
      </c>
      <c r="D731" s="27"/>
      <c r="E731" s="26"/>
      <c r="F731" s="29"/>
      <c r="G731" s="29"/>
      <c r="H731" s="29"/>
      <c r="I731" s="29"/>
      <c r="J731" s="29"/>
      <c r="K731" s="29"/>
      <c r="L731" s="29"/>
      <c r="M731" s="29"/>
      <c r="N731" s="29"/>
      <c r="O731" s="29"/>
      <c r="P731" s="29"/>
      <c r="Q731" s="29"/>
      <c r="R731" s="29"/>
      <c r="S731" s="29"/>
      <c r="T731" s="43">
        <f>SUBTOTAL(9,T722:T730)</f>
        <v>957</v>
      </c>
      <c r="U731" s="43">
        <f>SUBTOTAL(9,U722:U730)</f>
        <v>361</v>
      </c>
      <c r="V731" s="43">
        <f>SUBTOTAL(9,V722:V730)</f>
        <v>4345</v>
      </c>
      <c r="W731" s="47"/>
      <c r="X731" s="52"/>
      <c r="Y731" s="56">
        <f>(T731+U731)/V731</f>
        <v>0.30333716915995396</v>
      </c>
    </row>
    <row r="732" spans="1:25" ht="15" customHeight="1" outlineLevel="2">
      <c r="A732" s="10" t="str">
        <f>VLOOKUP(D732,'Current OBD'!$B$6:$K$2185,4,0)</f>
        <v>King</v>
      </c>
      <c r="B732" s="10" t="str">
        <f>VLOOKUP(D732,'Current OBD'!$B$6:$K$2185,3,0)</f>
        <v>17-400</v>
      </c>
      <c r="C732" s="9" t="str">
        <f>VLOOKUP(D732,'Current OBD'!$B$6:$K$2185,2,0)</f>
        <v>Mercer Island School District</v>
      </c>
      <c r="D732" s="24">
        <v>660833</v>
      </c>
      <c r="E732" s="9" t="str">
        <f>VLOOKUP(D732,'Current OBD'!$B$6:$K$2185,10,0)</f>
        <v>Island Park Elementary</v>
      </c>
      <c r="F732" s="11" t="str">
        <f>IF(VLOOKUP(D732,'Current OBD'!$B$6:$AK$2185,23,0)="Yes","PK"," ")</f>
        <v xml:space="preserve"> </v>
      </c>
      <c r="G732" s="11" t="str">
        <f>IF(VLOOKUP(D732,'Current OBD'!$B$6:$AK$2185,24,0)="Yes","K"," ")</f>
        <v>K</v>
      </c>
      <c r="H732" s="11">
        <f>IF(VLOOKUP(D732,'Current OBD'!$B$6:$AK$2185,25,0)="Yes",1," ")</f>
        <v>1</v>
      </c>
      <c r="I732" s="11" t="str">
        <f>IF(VLOOKUP(D732,'Current OBD'!$B$6:$AK$2185,26,0)="Yes","2"," ")</f>
        <v>2</v>
      </c>
      <c r="J732" s="11" t="str">
        <f>IF(VLOOKUP(D732,'Current OBD'!$B$6:$AK$2185,27,0)="Yes","3"," ")</f>
        <v>3</v>
      </c>
      <c r="K732" s="11" t="str">
        <f>IF(VLOOKUP(D732,'Current OBD'!$B$6:$AK$2185,28,0)="Yes","4"," ")</f>
        <v>4</v>
      </c>
      <c r="L732" s="11" t="str">
        <f>IF(VLOOKUP(D732,'Current OBD'!$B$6:$AK$2185,29,0)="Yes","5"," ")</f>
        <v>5</v>
      </c>
      <c r="M732" s="11" t="str">
        <f>IF(VLOOKUP(D732,'Current OBD'!$B$6:$AK$2185,30,0)="Yes","6"," ")</f>
        <v xml:space="preserve"> </v>
      </c>
      <c r="N732" s="11" t="str">
        <f>IF(VLOOKUP(D732,'Current OBD'!$B$6:$AK$2185,31,0)="Yes","7"," ")</f>
        <v xml:space="preserve"> </v>
      </c>
      <c r="O732" s="11" t="str">
        <f>IF(VLOOKUP(D732,'Current OBD'!$B$6:$AK$2185,32,0)="Yes","8"," ")</f>
        <v xml:space="preserve"> </v>
      </c>
      <c r="P732" s="11" t="str">
        <f>IF(VLOOKUP(D732,'Current OBD'!$B$6:$AK$2185,33,0)="Yes","9"," ")</f>
        <v xml:space="preserve"> </v>
      </c>
      <c r="Q732" s="11" t="str">
        <f>IF(VLOOKUP(D732,'Current OBD'!$B$6:$AK$2185,34,0)="Yes","10"," ")</f>
        <v xml:space="preserve"> </v>
      </c>
      <c r="R732" s="11" t="str">
        <f>IF(VLOOKUP(D732,'Current OBD'!$B$6:$AK$2185,35,0)="Yes","11"," ")</f>
        <v xml:space="preserve"> </v>
      </c>
      <c r="S732" s="11" t="str">
        <f>IF(VLOOKUP(D732,'Current OBD'!$B$6:$AK$2185,36,0)="Yes","12"," ")</f>
        <v xml:space="preserve"> </v>
      </c>
      <c r="T732" s="13">
        <f>VLOOKUP(D732,Pivot!$B$4:$F$2181,2,0)</f>
        <v>3</v>
      </c>
      <c r="U732" s="13">
        <f>VLOOKUP(D732,Pivot!$B$4:$F$2181,3,0)</f>
        <v>1</v>
      </c>
      <c r="V732" s="13">
        <f>VLOOKUP(D732,Pivot!$B$4:$F$2181,4,0)</f>
        <v>382</v>
      </c>
      <c r="W732" s="46">
        <f>IFERROR(VLOOKUP(D732,Pivot!$B$4:$H$2181,5,0),"")</f>
        <v>7.9000000000000008E-3</v>
      </c>
      <c r="X732" s="51">
        <f>IFERROR(VLOOKUP(D732,Pivot!$B$4:$H$2181,6,0),"")</f>
        <v>2.5999999999999999E-3</v>
      </c>
      <c r="Y732" s="46">
        <f>IFERROR(VLOOKUP(D732,Pivot!$B$4:$H$2181,7,0),"")</f>
        <v>1.0500000000000001E-2</v>
      </c>
    </row>
    <row r="733" spans="1:25" ht="15" customHeight="1" outlineLevel="2">
      <c r="A733" s="10" t="str">
        <f>VLOOKUP(D733,'Current OBD'!$B$6:$K$2185,4,0)</f>
        <v>King</v>
      </c>
      <c r="B733" s="10" t="str">
        <f>VLOOKUP(D733,'Current OBD'!$B$6:$K$2185,3,0)</f>
        <v>17-400</v>
      </c>
      <c r="C733" s="9" t="str">
        <f>VLOOKUP(D733,'Current OBD'!$B$6:$K$2185,2,0)</f>
        <v>Mercer Island School District</v>
      </c>
      <c r="D733" s="24">
        <v>660836</v>
      </c>
      <c r="E733" s="9" t="str">
        <f>VLOOKUP(D733,'Current OBD'!$B$6:$K$2185,10,0)</f>
        <v>Islander Middle School</v>
      </c>
      <c r="F733" s="11" t="str">
        <f>IF(VLOOKUP(D733,'Current OBD'!$B$6:$AK$2185,23,0)="Yes","PK"," ")</f>
        <v xml:space="preserve"> </v>
      </c>
      <c r="G733" s="11" t="str">
        <f>IF(VLOOKUP(D733,'Current OBD'!$B$6:$AK$2185,24,0)="Yes","K"," ")</f>
        <v xml:space="preserve"> </v>
      </c>
      <c r="H733" s="11" t="str">
        <f>IF(VLOOKUP(D733,'Current OBD'!$B$6:$AK$2185,25,0)="Yes",1," ")</f>
        <v xml:space="preserve"> </v>
      </c>
      <c r="I733" s="11" t="str">
        <f>IF(VLOOKUP(D733,'Current OBD'!$B$6:$AK$2185,26,0)="Yes","2"," ")</f>
        <v xml:space="preserve"> </v>
      </c>
      <c r="J733" s="11" t="str">
        <f>IF(VLOOKUP(D733,'Current OBD'!$B$6:$AK$2185,27,0)="Yes","3"," ")</f>
        <v xml:space="preserve"> </v>
      </c>
      <c r="K733" s="11" t="str">
        <f>IF(VLOOKUP(D733,'Current OBD'!$B$6:$AK$2185,28,0)="Yes","4"," ")</f>
        <v xml:space="preserve"> </v>
      </c>
      <c r="L733" s="11" t="str">
        <f>IF(VLOOKUP(D733,'Current OBD'!$B$6:$AK$2185,29,0)="Yes","5"," ")</f>
        <v xml:space="preserve"> </v>
      </c>
      <c r="M733" s="11" t="str">
        <f>IF(VLOOKUP(D733,'Current OBD'!$B$6:$AK$2185,30,0)="Yes","6"," ")</f>
        <v>6</v>
      </c>
      <c r="N733" s="11" t="str">
        <f>IF(VLOOKUP(D733,'Current OBD'!$B$6:$AK$2185,31,0)="Yes","7"," ")</f>
        <v>7</v>
      </c>
      <c r="O733" s="11" t="str">
        <f>IF(VLOOKUP(D733,'Current OBD'!$B$6:$AK$2185,32,0)="Yes","8"," ")</f>
        <v>8</v>
      </c>
      <c r="P733" s="11" t="str">
        <f>IF(VLOOKUP(D733,'Current OBD'!$B$6:$AK$2185,33,0)="Yes","9"," ")</f>
        <v xml:space="preserve"> </v>
      </c>
      <c r="Q733" s="11" t="str">
        <f>IF(VLOOKUP(D733,'Current OBD'!$B$6:$AK$2185,34,0)="Yes","10"," ")</f>
        <v xml:space="preserve"> </v>
      </c>
      <c r="R733" s="11" t="str">
        <f>IF(VLOOKUP(D733,'Current OBD'!$B$6:$AK$2185,35,0)="Yes","11"," ")</f>
        <v xml:space="preserve"> </v>
      </c>
      <c r="S733" s="11" t="str">
        <f>IF(VLOOKUP(D733,'Current OBD'!$B$6:$AK$2185,36,0)="Yes","12"," ")</f>
        <v xml:space="preserve"> </v>
      </c>
      <c r="T733" s="13">
        <f>VLOOKUP(D733,Pivot!$B$4:$F$2181,2,0)</f>
        <v>29</v>
      </c>
      <c r="U733" s="13">
        <f>VLOOKUP(D733,Pivot!$B$4:$F$2181,3,0)</f>
        <v>13</v>
      </c>
      <c r="V733" s="13">
        <f>VLOOKUP(D733,Pivot!$B$4:$F$2181,4,0)</f>
        <v>934</v>
      </c>
      <c r="W733" s="46">
        <f>IFERROR(VLOOKUP(D733,Pivot!$B$4:$H$2181,5,0),"")</f>
        <v>3.1E-2</v>
      </c>
      <c r="X733" s="51">
        <f>IFERROR(VLOOKUP(D733,Pivot!$B$4:$H$2181,6,0),"")</f>
        <v>1.3899999999999999E-2</v>
      </c>
      <c r="Y733" s="46">
        <f>IFERROR(VLOOKUP(D733,Pivot!$B$4:$H$2181,7,0),"")</f>
        <v>4.4999999999999998E-2</v>
      </c>
    </row>
    <row r="734" spans="1:25" ht="15" customHeight="1" outlineLevel="2">
      <c r="A734" s="10" t="str">
        <f>VLOOKUP(D734,'Current OBD'!$B$6:$K$2185,4,0)</f>
        <v>King</v>
      </c>
      <c r="B734" s="10" t="str">
        <f>VLOOKUP(D734,'Current OBD'!$B$6:$K$2185,3,0)</f>
        <v>17-400</v>
      </c>
      <c r="C734" s="9" t="str">
        <f>VLOOKUP(D734,'Current OBD'!$B$6:$K$2185,2,0)</f>
        <v>Mercer Island School District</v>
      </c>
      <c r="D734" s="24">
        <v>660834</v>
      </c>
      <c r="E734" s="9" t="str">
        <f>VLOOKUP(D734,'Current OBD'!$B$6:$K$2185,10,0)</f>
        <v>Lake Ridge Elementary</v>
      </c>
      <c r="F734" s="11" t="str">
        <f>IF(VLOOKUP(D734,'Current OBD'!$B$6:$AK$2185,23,0)="Yes","PK"," ")</f>
        <v xml:space="preserve"> </v>
      </c>
      <c r="G734" s="11" t="str">
        <f>IF(VLOOKUP(D734,'Current OBD'!$B$6:$AK$2185,24,0)="Yes","K"," ")</f>
        <v>K</v>
      </c>
      <c r="H734" s="11">
        <f>IF(VLOOKUP(D734,'Current OBD'!$B$6:$AK$2185,25,0)="Yes",1," ")</f>
        <v>1</v>
      </c>
      <c r="I734" s="11" t="str">
        <f>IF(VLOOKUP(D734,'Current OBD'!$B$6:$AK$2185,26,0)="Yes","2"," ")</f>
        <v>2</v>
      </c>
      <c r="J734" s="11" t="str">
        <f>IF(VLOOKUP(D734,'Current OBD'!$B$6:$AK$2185,27,0)="Yes","3"," ")</f>
        <v>3</v>
      </c>
      <c r="K734" s="11" t="str">
        <f>IF(VLOOKUP(D734,'Current OBD'!$B$6:$AK$2185,28,0)="Yes","4"," ")</f>
        <v>4</v>
      </c>
      <c r="L734" s="11" t="str">
        <f>IF(VLOOKUP(D734,'Current OBD'!$B$6:$AK$2185,29,0)="Yes","5"," ")</f>
        <v>5</v>
      </c>
      <c r="M734" s="11" t="str">
        <f>IF(VLOOKUP(D734,'Current OBD'!$B$6:$AK$2185,30,0)="Yes","6"," ")</f>
        <v xml:space="preserve"> </v>
      </c>
      <c r="N734" s="11" t="str">
        <f>IF(VLOOKUP(D734,'Current OBD'!$B$6:$AK$2185,31,0)="Yes","7"," ")</f>
        <v xml:space="preserve"> </v>
      </c>
      <c r="O734" s="11" t="str">
        <f>IF(VLOOKUP(D734,'Current OBD'!$B$6:$AK$2185,32,0)="Yes","8"," ")</f>
        <v xml:space="preserve"> </v>
      </c>
      <c r="P734" s="11" t="str">
        <f>IF(VLOOKUP(D734,'Current OBD'!$B$6:$AK$2185,33,0)="Yes","9"," ")</f>
        <v xml:space="preserve"> </v>
      </c>
      <c r="Q734" s="11" t="str">
        <f>IF(VLOOKUP(D734,'Current OBD'!$B$6:$AK$2185,34,0)="Yes","10"," ")</f>
        <v xml:space="preserve"> </v>
      </c>
      <c r="R734" s="11" t="str">
        <f>IF(VLOOKUP(D734,'Current OBD'!$B$6:$AK$2185,35,0)="Yes","11"," ")</f>
        <v xml:space="preserve"> </v>
      </c>
      <c r="S734" s="11" t="str">
        <f>IF(VLOOKUP(D734,'Current OBD'!$B$6:$AK$2185,36,0)="Yes","12"," ")</f>
        <v xml:space="preserve"> </v>
      </c>
      <c r="T734" s="13">
        <f>VLOOKUP(D734,Pivot!$B$4:$F$2181,2,0)</f>
        <v>7</v>
      </c>
      <c r="U734" s="13">
        <f>VLOOKUP(D734,Pivot!$B$4:$F$2181,3,0)</f>
        <v>2</v>
      </c>
      <c r="V734" s="13">
        <f>VLOOKUP(D734,Pivot!$B$4:$F$2181,4,0)</f>
        <v>396</v>
      </c>
      <c r="W734" s="46">
        <f>IFERROR(VLOOKUP(D734,Pivot!$B$4:$H$2181,5,0),"")</f>
        <v>1.77E-2</v>
      </c>
      <c r="X734" s="51">
        <f>IFERROR(VLOOKUP(D734,Pivot!$B$4:$H$2181,6,0),"")</f>
        <v>5.1000000000000004E-3</v>
      </c>
      <c r="Y734" s="46">
        <f>IFERROR(VLOOKUP(D734,Pivot!$B$4:$H$2181,7,0),"")</f>
        <v>2.2700000000000001E-2</v>
      </c>
    </row>
    <row r="735" spans="1:25" ht="15" customHeight="1" outlineLevel="2">
      <c r="A735" s="10" t="str">
        <f>VLOOKUP(D735,'Current OBD'!$B$6:$K$2185,4,0)</f>
        <v>King</v>
      </c>
      <c r="B735" s="10" t="str">
        <f>VLOOKUP(D735,'Current OBD'!$B$6:$K$2185,3,0)</f>
        <v>17-400</v>
      </c>
      <c r="C735" s="9" t="str">
        <f>VLOOKUP(D735,'Current OBD'!$B$6:$K$2185,2,0)</f>
        <v>Mercer Island School District</v>
      </c>
      <c r="D735" s="24">
        <v>684470</v>
      </c>
      <c r="E735" s="9" t="str">
        <f>VLOOKUP(D735,'Current OBD'!$B$6:$K$2185,10,0)</f>
        <v>Northwood Elementary</v>
      </c>
      <c r="F735" s="11" t="str">
        <f>IF(VLOOKUP(D735,'Current OBD'!$B$6:$AK$2185,23,0)="Yes","PK"," ")</f>
        <v xml:space="preserve"> </v>
      </c>
      <c r="G735" s="11" t="str">
        <f>IF(VLOOKUP(D735,'Current OBD'!$B$6:$AK$2185,24,0)="Yes","K"," ")</f>
        <v>K</v>
      </c>
      <c r="H735" s="11">
        <f>IF(VLOOKUP(D735,'Current OBD'!$B$6:$AK$2185,25,0)="Yes",1," ")</f>
        <v>1</v>
      </c>
      <c r="I735" s="11" t="str">
        <f>IF(VLOOKUP(D735,'Current OBD'!$B$6:$AK$2185,26,0)="Yes","2"," ")</f>
        <v>2</v>
      </c>
      <c r="J735" s="11" t="str">
        <f>IF(VLOOKUP(D735,'Current OBD'!$B$6:$AK$2185,27,0)="Yes","3"," ")</f>
        <v>3</v>
      </c>
      <c r="K735" s="11" t="str">
        <f>IF(VLOOKUP(D735,'Current OBD'!$B$6:$AK$2185,28,0)="Yes","4"," ")</f>
        <v>4</v>
      </c>
      <c r="L735" s="11" t="str">
        <f>IF(VLOOKUP(D735,'Current OBD'!$B$6:$AK$2185,29,0)="Yes","5"," ")</f>
        <v>5</v>
      </c>
      <c r="M735" s="11" t="str">
        <f>IF(VLOOKUP(D735,'Current OBD'!$B$6:$AK$2185,30,0)="Yes","6"," ")</f>
        <v xml:space="preserve"> </v>
      </c>
      <c r="N735" s="11" t="str">
        <f>IF(VLOOKUP(D735,'Current OBD'!$B$6:$AK$2185,31,0)="Yes","7"," ")</f>
        <v xml:space="preserve"> </v>
      </c>
      <c r="O735" s="11" t="str">
        <f>IF(VLOOKUP(D735,'Current OBD'!$B$6:$AK$2185,32,0)="Yes","8"," ")</f>
        <v xml:space="preserve"> </v>
      </c>
      <c r="P735" s="11" t="str">
        <f>IF(VLOOKUP(D735,'Current OBD'!$B$6:$AK$2185,33,0)="Yes","9"," ")</f>
        <v xml:space="preserve"> </v>
      </c>
      <c r="Q735" s="11" t="str">
        <f>IF(VLOOKUP(D735,'Current OBD'!$B$6:$AK$2185,34,0)="Yes","10"," ")</f>
        <v xml:space="preserve"> </v>
      </c>
      <c r="R735" s="11" t="str">
        <f>IF(VLOOKUP(D735,'Current OBD'!$B$6:$AK$2185,35,0)="Yes","11"," ")</f>
        <v xml:space="preserve"> </v>
      </c>
      <c r="S735" s="11" t="str">
        <f>IF(VLOOKUP(D735,'Current OBD'!$B$6:$AK$2185,36,0)="Yes","12"," ")</f>
        <v xml:space="preserve"> </v>
      </c>
      <c r="T735" s="13">
        <f>VLOOKUP(D735,Pivot!$B$4:$F$2181,2,0)</f>
        <v>15</v>
      </c>
      <c r="U735" s="13">
        <f>VLOOKUP(D735,Pivot!$B$4:$F$2181,3,0)</f>
        <v>8</v>
      </c>
      <c r="V735" s="13">
        <f>VLOOKUP(D735,Pivot!$B$4:$F$2181,4,0)</f>
        <v>381</v>
      </c>
      <c r="W735" s="46">
        <f>IFERROR(VLOOKUP(D735,Pivot!$B$4:$H$2181,5,0),"")</f>
        <v>3.9399999999999998E-2</v>
      </c>
      <c r="X735" s="51">
        <f>IFERROR(VLOOKUP(D735,Pivot!$B$4:$H$2181,6,0),"")</f>
        <v>2.1000000000000001E-2</v>
      </c>
      <c r="Y735" s="46">
        <f>IFERROR(VLOOKUP(D735,Pivot!$B$4:$H$2181,7,0),"")</f>
        <v>6.0400000000000002E-2</v>
      </c>
    </row>
    <row r="736" spans="1:25" ht="15" customHeight="1" outlineLevel="2">
      <c r="A736" s="10" t="str">
        <f>VLOOKUP(D736,'Current OBD'!$B$6:$K$2185,4,0)</f>
        <v>King</v>
      </c>
      <c r="B736" s="10" t="str">
        <f>VLOOKUP(D736,'Current OBD'!$B$6:$K$2185,3,0)</f>
        <v>17-400</v>
      </c>
      <c r="C736" s="9" t="str">
        <f>VLOOKUP(D736,'Current OBD'!$B$6:$K$2185,2,0)</f>
        <v>Mercer Island School District</v>
      </c>
      <c r="D736" s="24">
        <v>660835</v>
      </c>
      <c r="E736" s="9" t="str">
        <f>VLOOKUP(D736,'Current OBD'!$B$6:$K$2185,10,0)</f>
        <v>West Mercer Elementary</v>
      </c>
      <c r="F736" s="11" t="str">
        <f>IF(VLOOKUP(D736,'Current OBD'!$B$6:$AK$2185,23,0)="Yes","PK"," ")</f>
        <v xml:space="preserve"> </v>
      </c>
      <c r="G736" s="11" t="str">
        <f>IF(VLOOKUP(D736,'Current OBD'!$B$6:$AK$2185,24,0)="Yes","K"," ")</f>
        <v>K</v>
      </c>
      <c r="H736" s="11">
        <f>IF(VLOOKUP(D736,'Current OBD'!$B$6:$AK$2185,25,0)="Yes",1," ")</f>
        <v>1</v>
      </c>
      <c r="I736" s="11" t="str">
        <f>IF(VLOOKUP(D736,'Current OBD'!$B$6:$AK$2185,26,0)="Yes","2"," ")</f>
        <v>2</v>
      </c>
      <c r="J736" s="11" t="str">
        <f>IF(VLOOKUP(D736,'Current OBD'!$B$6:$AK$2185,27,0)="Yes","3"," ")</f>
        <v>3</v>
      </c>
      <c r="K736" s="11" t="str">
        <f>IF(VLOOKUP(D736,'Current OBD'!$B$6:$AK$2185,28,0)="Yes","4"," ")</f>
        <v>4</v>
      </c>
      <c r="L736" s="11" t="str">
        <f>IF(VLOOKUP(D736,'Current OBD'!$B$6:$AK$2185,29,0)="Yes","5"," ")</f>
        <v>5</v>
      </c>
      <c r="M736" s="11" t="str">
        <f>IF(VLOOKUP(D736,'Current OBD'!$B$6:$AK$2185,30,0)="Yes","6"," ")</f>
        <v xml:space="preserve"> </v>
      </c>
      <c r="N736" s="11" t="str">
        <f>IF(VLOOKUP(D736,'Current OBD'!$B$6:$AK$2185,31,0)="Yes","7"," ")</f>
        <v xml:space="preserve"> </v>
      </c>
      <c r="O736" s="11" t="str">
        <f>IF(VLOOKUP(D736,'Current OBD'!$B$6:$AK$2185,32,0)="Yes","8"," ")</f>
        <v xml:space="preserve"> </v>
      </c>
      <c r="P736" s="11" t="str">
        <f>IF(VLOOKUP(D736,'Current OBD'!$B$6:$AK$2185,33,0)="Yes","9"," ")</f>
        <v xml:space="preserve"> </v>
      </c>
      <c r="Q736" s="11" t="str">
        <f>IF(VLOOKUP(D736,'Current OBD'!$B$6:$AK$2185,34,0)="Yes","10"," ")</f>
        <v xml:space="preserve"> </v>
      </c>
      <c r="R736" s="11" t="str">
        <f>IF(VLOOKUP(D736,'Current OBD'!$B$6:$AK$2185,35,0)="Yes","11"," ")</f>
        <v xml:space="preserve"> </v>
      </c>
      <c r="S736" s="11" t="str">
        <f>IF(VLOOKUP(D736,'Current OBD'!$B$6:$AK$2185,36,0)="Yes","12"," ")</f>
        <v xml:space="preserve"> </v>
      </c>
      <c r="T736" s="13">
        <f>VLOOKUP(D736,Pivot!$B$4:$F$2181,2,0)</f>
        <v>19</v>
      </c>
      <c r="U736" s="13">
        <f>VLOOKUP(D736,Pivot!$B$4:$F$2181,3,0)</f>
        <v>5</v>
      </c>
      <c r="V736" s="13">
        <f>VLOOKUP(D736,Pivot!$B$4:$F$2181,4,0)</f>
        <v>423</v>
      </c>
      <c r="W736" s="46">
        <f>IFERROR(VLOOKUP(D736,Pivot!$B$4:$H$2181,5,0),"")</f>
        <v>4.4900000000000002E-2</v>
      </c>
      <c r="X736" s="51">
        <f>IFERROR(VLOOKUP(D736,Pivot!$B$4:$H$2181,6,0),"")</f>
        <v>1.18E-2</v>
      </c>
      <c r="Y736" s="46">
        <f>IFERROR(VLOOKUP(D736,Pivot!$B$4:$H$2181,7,0),"")</f>
        <v>5.67E-2</v>
      </c>
    </row>
    <row r="737" spans="1:25" ht="15" customHeight="1" outlineLevel="1">
      <c r="A737" s="27"/>
      <c r="B737" s="27"/>
      <c r="C737" s="30" t="s">
        <v>5712</v>
      </c>
      <c r="D737" s="27"/>
      <c r="E737" s="26"/>
      <c r="F737" s="29"/>
      <c r="G737" s="29"/>
      <c r="H737" s="29"/>
      <c r="I737" s="29"/>
      <c r="J737" s="29"/>
      <c r="K737" s="29"/>
      <c r="L737" s="29"/>
      <c r="M737" s="29"/>
      <c r="N737" s="29"/>
      <c r="O737" s="29"/>
      <c r="P737" s="29"/>
      <c r="Q737" s="29"/>
      <c r="R737" s="29"/>
      <c r="S737" s="29"/>
      <c r="T737" s="43">
        <f>SUBTOTAL(9,T732:T736)</f>
        <v>73</v>
      </c>
      <c r="U737" s="43">
        <f>SUBTOTAL(9,U732:U736)</f>
        <v>29</v>
      </c>
      <c r="V737" s="43">
        <f>SUBTOTAL(9,V732:V736)</f>
        <v>2516</v>
      </c>
      <c r="W737" s="47"/>
      <c r="X737" s="52"/>
      <c r="Y737" s="56">
        <f>(T737+U737)/V737</f>
        <v>4.0540540540540543E-2</v>
      </c>
    </row>
    <row r="738" spans="1:25" ht="15" customHeight="1" outlineLevel="2">
      <c r="A738" s="10" t="str">
        <f>VLOOKUP(D738,'Current OBD'!$B$6:$K$2185,4,0)</f>
        <v>King</v>
      </c>
      <c r="B738" s="10" t="str">
        <f>VLOOKUP(D738,'Current OBD'!$B$6:$K$2185,3,0)</f>
        <v>17-401</v>
      </c>
      <c r="C738" s="9" t="str">
        <f>VLOOKUP(D738,'Current OBD'!$B$6:$K$2185,2,0)</f>
        <v>Highline School District</v>
      </c>
      <c r="D738" s="24">
        <v>665506</v>
      </c>
      <c r="E738" s="9" t="str">
        <f>VLOOKUP(D738,'Current OBD'!$B$6:$K$2185,10,0)</f>
        <v>Beverly Park Elementary</v>
      </c>
      <c r="F738" s="11" t="str">
        <f>IF(VLOOKUP(D738,'Current OBD'!$B$6:$AK$2185,23,0)="Yes","PK"," ")</f>
        <v>PK</v>
      </c>
      <c r="G738" s="11" t="str">
        <f>IF(VLOOKUP(D738,'Current OBD'!$B$6:$AK$2185,24,0)="Yes","K"," ")</f>
        <v>K</v>
      </c>
      <c r="H738" s="11">
        <f>IF(VLOOKUP(D738,'Current OBD'!$B$6:$AK$2185,25,0)="Yes",1," ")</f>
        <v>1</v>
      </c>
      <c r="I738" s="11" t="str">
        <f>IF(VLOOKUP(D738,'Current OBD'!$B$6:$AK$2185,26,0)="Yes","2"," ")</f>
        <v>2</v>
      </c>
      <c r="J738" s="11" t="str">
        <f>IF(VLOOKUP(D738,'Current OBD'!$B$6:$AK$2185,27,0)="Yes","3"," ")</f>
        <v>3</v>
      </c>
      <c r="K738" s="11" t="str">
        <f>IF(VLOOKUP(D738,'Current OBD'!$B$6:$AK$2185,28,0)="Yes","4"," ")</f>
        <v>4</v>
      </c>
      <c r="L738" s="11" t="str">
        <f>IF(VLOOKUP(D738,'Current OBD'!$B$6:$AK$2185,29,0)="Yes","5"," ")</f>
        <v>5</v>
      </c>
      <c r="M738" s="11" t="str">
        <f>IF(VLOOKUP(D738,'Current OBD'!$B$6:$AK$2185,30,0)="Yes","6"," ")</f>
        <v xml:space="preserve"> </v>
      </c>
      <c r="N738" s="11" t="str">
        <f>IF(VLOOKUP(D738,'Current OBD'!$B$6:$AK$2185,31,0)="Yes","7"," ")</f>
        <v xml:space="preserve"> </v>
      </c>
      <c r="O738" s="11" t="str">
        <f>IF(VLOOKUP(D738,'Current OBD'!$B$6:$AK$2185,32,0)="Yes","8"," ")</f>
        <v xml:space="preserve"> </v>
      </c>
      <c r="P738" s="11" t="str">
        <f>IF(VLOOKUP(D738,'Current OBD'!$B$6:$AK$2185,33,0)="Yes","9"," ")</f>
        <v xml:space="preserve"> </v>
      </c>
      <c r="Q738" s="11" t="str">
        <f>IF(VLOOKUP(D738,'Current OBD'!$B$6:$AK$2185,34,0)="Yes","10"," ")</f>
        <v xml:space="preserve"> </v>
      </c>
      <c r="R738" s="11" t="str">
        <f>IF(VLOOKUP(D738,'Current OBD'!$B$6:$AK$2185,35,0)="Yes","11"," ")</f>
        <v xml:space="preserve"> </v>
      </c>
      <c r="S738" s="11" t="str">
        <f>IF(VLOOKUP(D738,'Current OBD'!$B$6:$AK$2185,36,0)="Yes","12"," ")</f>
        <v xml:space="preserve"> </v>
      </c>
      <c r="T738" s="13">
        <f>VLOOKUP(D738,Pivot!$B$4:$F$2181,2,0)</f>
        <v>437</v>
      </c>
      <c r="U738" s="13">
        <f>VLOOKUP(D738,Pivot!$B$4:$F$2181,3,0)</f>
        <v>0</v>
      </c>
      <c r="V738" s="13">
        <f>VLOOKUP(D738,Pivot!$B$4:$F$2181,4,0)</f>
        <v>437</v>
      </c>
      <c r="W738" s="46">
        <f>IFERROR(VLOOKUP(D738,Pivot!$B$4:$H$2181,5,0),"")</f>
        <v>1</v>
      </c>
      <c r="X738" s="51">
        <f>IFERROR(VLOOKUP(D738,Pivot!$B$4:$H$2181,6,0),"")</f>
        <v>0</v>
      </c>
      <c r="Y738" s="46">
        <f>IFERROR(VLOOKUP(D738,Pivot!$B$4:$H$2181,7,0),"")</f>
        <v>1</v>
      </c>
    </row>
    <row r="739" spans="1:25" ht="15" customHeight="1" outlineLevel="2">
      <c r="A739" s="10" t="str">
        <f>VLOOKUP(D739,'Current OBD'!$B$6:$K$2185,4,0)</f>
        <v>King</v>
      </c>
      <c r="B739" s="10" t="str">
        <f>VLOOKUP(D739,'Current OBD'!$B$6:$K$2185,3,0)</f>
        <v>17-401</v>
      </c>
      <c r="C739" s="9" t="str">
        <f>VLOOKUP(D739,'Current OBD'!$B$6:$K$2185,2,0)</f>
        <v>Highline School District</v>
      </c>
      <c r="D739" s="24">
        <v>664621</v>
      </c>
      <c r="E739" s="9" t="str">
        <f>VLOOKUP(D739,'Current OBD'!$B$6:$K$2185,10,0)</f>
        <v>Big Picture School</v>
      </c>
      <c r="F739" s="11" t="str">
        <f>IF(VLOOKUP(D739,'Current OBD'!$B$6:$AK$2185,23,0)="Yes","PK"," ")</f>
        <v xml:space="preserve"> </v>
      </c>
      <c r="G739" s="11" t="str">
        <f>IF(VLOOKUP(D739,'Current OBD'!$B$6:$AK$2185,24,0)="Yes","K"," ")</f>
        <v xml:space="preserve"> </v>
      </c>
      <c r="H739" s="11" t="str">
        <f>IF(VLOOKUP(D739,'Current OBD'!$B$6:$AK$2185,25,0)="Yes",1," ")</f>
        <v xml:space="preserve"> </v>
      </c>
      <c r="I739" s="11" t="str">
        <f>IF(VLOOKUP(D739,'Current OBD'!$B$6:$AK$2185,26,0)="Yes","2"," ")</f>
        <v xml:space="preserve"> </v>
      </c>
      <c r="J739" s="11" t="str">
        <f>IF(VLOOKUP(D739,'Current OBD'!$B$6:$AK$2185,27,0)="Yes","3"," ")</f>
        <v xml:space="preserve"> </v>
      </c>
      <c r="K739" s="11" t="str">
        <f>IF(VLOOKUP(D739,'Current OBD'!$B$6:$AK$2185,28,0)="Yes","4"," ")</f>
        <v xml:space="preserve"> </v>
      </c>
      <c r="L739" s="11" t="str">
        <f>IF(VLOOKUP(D739,'Current OBD'!$B$6:$AK$2185,29,0)="Yes","5"," ")</f>
        <v xml:space="preserve"> </v>
      </c>
      <c r="M739" s="11" t="str">
        <f>IF(VLOOKUP(D739,'Current OBD'!$B$6:$AK$2185,30,0)="Yes","6"," ")</f>
        <v>6</v>
      </c>
      <c r="N739" s="11" t="str">
        <f>IF(VLOOKUP(D739,'Current OBD'!$B$6:$AK$2185,31,0)="Yes","7"," ")</f>
        <v>7</v>
      </c>
      <c r="O739" s="11" t="str">
        <f>IF(VLOOKUP(D739,'Current OBD'!$B$6:$AK$2185,32,0)="Yes","8"," ")</f>
        <v>8</v>
      </c>
      <c r="P739" s="11" t="str">
        <f>IF(VLOOKUP(D739,'Current OBD'!$B$6:$AK$2185,33,0)="Yes","9"," ")</f>
        <v>9</v>
      </c>
      <c r="Q739" s="11" t="str">
        <f>IF(VLOOKUP(D739,'Current OBD'!$B$6:$AK$2185,34,0)="Yes","10"," ")</f>
        <v>10</v>
      </c>
      <c r="R739" s="11" t="str">
        <f>IF(VLOOKUP(D739,'Current OBD'!$B$6:$AK$2185,35,0)="Yes","11"," ")</f>
        <v>11</v>
      </c>
      <c r="S739" s="11" t="str">
        <f>IF(VLOOKUP(D739,'Current OBD'!$B$6:$AK$2185,36,0)="Yes","12"," ")</f>
        <v>12</v>
      </c>
      <c r="T739" s="13">
        <f>VLOOKUP(D739,Pivot!$B$4:$F$2181,2,0)</f>
        <v>248</v>
      </c>
      <c r="U739" s="13">
        <f>VLOOKUP(D739,Pivot!$B$4:$F$2181,3,0)</f>
        <v>0</v>
      </c>
      <c r="V739" s="13">
        <f>VLOOKUP(D739,Pivot!$B$4:$F$2181,4,0)</f>
        <v>411</v>
      </c>
      <c r="W739" s="46">
        <f>IFERROR(VLOOKUP(D739,Pivot!$B$4:$H$2181,5,0),"")</f>
        <v>0.60340000000000005</v>
      </c>
      <c r="X739" s="51">
        <f>IFERROR(VLOOKUP(D739,Pivot!$B$4:$H$2181,6,0),"")</f>
        <v>0</v>
      </c>
      <c r="Y739" s="46">
        <f>IFERROR(VLOOKUP(D739,Pivot!$B$4:$H$2181,7,0),"")</f>
        <v>0.60340000000000005</v>
      </c>
    </row>
    <row r="740" spans="1:25" ht="15" customHeight="1" outlineLevel="2">
      <c r="A740" s="10" t="str">
        <f>VLOOKUP(D740,'Current OBD'!$B$6:$K$2185,4,0)</f>
        <v>King</v>
      </c>
      <c r="B740" s="10" t="str">
        <f>VLOOKUP(D740,'Current OBD'!$B$6:$K$2185,3,0)</f>
        <v>17-401</v>
      </c>
      <c r="C740" s="9" t="str">
        <f>VLOOKUP(D740,'Current OBD'!$B$6:$K$2185,2,0)</f>
        <v>Highline School District</v>
      </c>
      <c r="D740" s="24">
        <v>665493</v>
      </c>
      <c r="E740" s="9" t="str">
        <f>VLOOKUP(D740,'Current OBD'!$B$6:$K$2185,10,0)</f>
        <v>Bow Lake Elementary</v>
      </c>
      <c r="F740" s="11" t="str">
        <f>IF(VLOOKUP(D740,'Current OBD'!$B$6:$AK$2185,23,0)="Yes","PK"," ")</f>
        <v>PK</v>
      </c>
      <c r="G740" s="11" t="str">
        <f>IF(VLOOKUP(D740,'Current OBD'!$B$6:$AK$2185,24,0)="Yes","K"," ")</f>
        <v>K</v>
      </c>
      <c r="H740" s="11">
        <f>IF(VLOOKUP(D740,'Current OBD'!$B$6:$AK$2185,25,0)="Yes",1," ")</f>
        <v>1</v>
      </c>
      <c r="I740" s="11" t="str">
        <f>IF(VLOOKUP(D740,'Current OBD'!$B$6:$AK$2185,26,0)="Yes","2"," ")</f>
        <v>2</v>
      </c>
      <c r="J740" s="11" t="str">
        <f>IF(VLOOKUP(D740,'Current OBD'!$B$6:$AK$2185,27,0)="Yes","3"," ")</f>
        <v>3</v>
      </c>
      <c r="K740" s="11" t="str">
        <f>IF(VLOOKUP(D740,'Current OBD'!$B$6:$AK$2185,28,0)="Yes","4"," ")</f>
        <v>4</v>
      </c>
      <c r="L740" s="11" t="str">
        <f>IF(VLOOKUP(D740,'Current OBD'!$B$6:$AK$2185,29,0)="Yes","5"," ")</f>
        <v>5</v>
      </c>
      <c r="M740" s="11" t="str">
        <f>IF(VLOOKUP(D740,'Current OBD'!$B$6:$AK$2185,30,0)="Yes","6"," ")</f>
        <v xml:space="preserve"> </v>
      </c>
      <c r="N740" s="11" t="str">
        <f>IF(VLOOKUP(D740,'Current OBD'!$B$6:$AK$2185,31,0)="Yes","7"," ")</f>
        <v xml:space="preserve"> </v>
      </c>
      <c r="O740" s="11" t="str">
        <f>IF(VLOOKUP(D740,'Current OBD'!$B$6:$AK$2185,32,0)="Yes","8"," ")</f>
        <v xml:space="preserve"> </v>
      </c>
      <c r="P740" s="11" t="str">
        <f>IF(VLOOKUP(D740,'Current OBD'!$B$6:$AK$2185,33,0)="Yes","9"," ")</f>
        <v xml:space="preserve"> </v>
      </c>
      <c r="Q740" s="11" t="str">
        <f>IF(VLOOKUP(D740,'Current OBD'!$B$6:$AK$2185,34,0)="Yes","10"," ")</f>
        <v xml:space="preserve"> </v>
      </c>
      <c r="R740" s="11" t="str">
        <f>IF(VLOOKUP(D740,'Current OBD'!$B$6:$AK$2185,35,0)="Yes","11"," ")</f>
        <v xml:space="preserve"> </v>
      </c>
      <c r="S740" s="11" t="str">
        <f>IF(VLOOKUP(D740,'Current OBD'!$B$6:$AK$2185,36,0)="Yes","12"," ")</f>
        <v xml:space="preserve"> </v>
      </c>
      <c r="T740" s="13">
        <f>VLOOKUP(D740,Pivot!$B$4:$F$2181,2,0)</f>
        <v>515</v>
      </c>
      <c r="U740" s="13">
        <f>VLOOKUP(D740,Pivot!$B$4:$F$2181,3,0)</f>
        <v>0</v>
      </c>
      <c r="V740" s="13">
        <f>VLOOKUP(D740,Pivot!$B$4:$F$2181,4,0)</f>
        <v>515</v>
      </c>
      <c r="W740" s="46">
        <f>IFERROR(VLOOKUP(D740,Pivot!$B$4:$H$2181,5,0),"")</f>
        <v>1</v>
      </c>
      <c r="X740" s="51">
        <f>IFERROR(VLOOKUP(D740,Pivot!$B$4:$H$2181,6,0),"")</f>
        <v>0</v>
      </c>
      <c r="Y740" s="46">
        <f>IFERROR(VLOOKUP(D740,Pivot!$B$4:$H$2181,7,0),"")</f>
        <v>1</v>
      </c>
    </row>
    <row r="741" spans="1:25" ht="15" customHeight="1" outlineLevel="2">
      <c r="A741" s="10" t="str">
        <f>VLOOKUP(D741,'Current OBD'!$B$6:$K$2185,4,0)</f>
        <v>King</v>
      </c>
      <c r="B741" s="10" t="str">
        <f>VLOOKUP(D741,'Current OBD'!$B$6:$K$2185,3,0)</f>
        <v>17-401</v>
      </c>
      <c r="C741" s="9" t="str">
        <f>VLOOKUP(D741,'Current OBD'!$B$6:$K$2185,2,0)</f>
        <v>Highline School District</v>
      </c>
      <c r="D741" s="24">
        <v>665892</v>
      </c>
      <c r="E741" s="9" t="str">
        <f>VLOOKUP(D741,'Current OBD'!$B$6:$K$2185,10,0)</f>
        <v>Cascade Middle School</v>
      </c>
      <c r="F741" s="11" t="str">
        <f>IF(VLOOKUP(D741,'Current OBD'!$B$6:$AK$2185,23,0)="Yes","PK"," ")</f>
        <v xml:space="preserve"> </v>
      </c>
      <c r="G741" s="11" t="str">
        <f>IF(VLOOKUP(D741,'Current OBD'!$B$6:$AK$2185,24,0)="Yes","K"," ")</f>
        <v xml:space="preserve"> </v>
      </c>
      <c r="H741" s="11" t="str">
        <f>IF(VLOOKUP(D741,'Current OBD'!$B$6:$AK$2185,25,0)="Yes",1," ")</f>
        <v xml:space="preserve"> </v>
      </c>
      <c r="I741" s="11" t="str">
        <f>IF(VLOOKUP(D741,'Current OBD'!$B$6:$AK$2185,26,0)="Yes","2"," ")</f>
        <v xml:space="preserve"> </v>
      </c>
      <c r="J741" s="11" t="str">
        <f>IF(VLOOKUP(D741,'Current OBD'!$B$6:$AK$2185,27,0)="Yes","3"," ")</f>
        <v xml:space="preserve"> </v>
      </c>
      <c r="K741" s="11" t="str">
        <f>IF(VLOOKUP(D741,'Current OBD'!$B$6:$AK$2185,28,0)="Yes","4"," ")</f>
        <v xml:space="preserve"> </v>
      </c>
      <c r="L741" s="11" t="str">
        <f>IF(VLOOKUP(D741,'Current OBD'!$B$6:$AK$2185,29,0)="Yes","5"," ")</f>
        <v xml:space="preserve"> </v>
      </c>
      <c r="M741" s="11" t="str">
        <f>IF(VLOOKUP(D741,'Current OBD'!$B$6:$AK$2185,30,0)="Yes","6"," ")</f>
        <v>6</v>
      </c>
      <c r="N741" s="11" t="str">
        <f>IF(VLOOKUP(D741,'Current OBD'!$B$6:$AK$2185,31,0)="Yes","7"," ")</f>
        <v>7</v>
      </c>
      <c r="O741" s="11" t="str">
        <f>IF(VLOOKUP(D741,'Current OBD'!$B$6:$AK$2185,32,0)="Yes","8"," ")</f>
        <v>8</v>
      </c>
      <c r="P741" s="11" t="str">
        <f>IF(VLOOKUP(D741,'Current OBD'!$B$6:$AK$2185,33,0)="Yes","9"," ")</f>
        <v xml:space="preserve"> </v>
      </c>
      <c r="Q741" s="11" t="str">
        <f>IF(VLOOKUP(D741,'Current OBD'!$B$6:$AK$2185,34,0)="Yes","10"," ")</f>
        <v xml:space="preserve"> </v>
      </c>
      <c r="R741" s="11" t="str">
        <f>IF(VLOOKUP(D741,'Current OBD'!$B$6:$AK$2185,35,0)="Yes","11"," ")</f>
        <v xml:space="preserve"> </v>
      </c>
      <c r="S741" s="11" t="str">
        <f>IF(VLOOKUP(D741,'Current OBD'!$B$6:$AK$2185,36,0)="Yes","12"," ")</f>
        <v xml:space="preserve"> </v>
      </c>
      <c r="T741" s="13">
        <f>VLOOKUP(D741,Pivot!$B$4:$F$2181,2,0)</f>
        <v>656</v>
      </c>
      <c r="U741" s="13">
        <f>VLOOKUP(D741,Pivot!$B$4:$F$2181,3,0)</f>
        <v>0</v>
      </c>
      <c r="V741" s="13">
        <f>VLOOKUP(D741,Pivot!$B$4:$F$2181,4,0)</f>
        <v>695</v>
      </c>
      <c r="W741" s="46">
        <f>IFERROR(VLOOKUP(D741,Pivot!$B$4:$H$2181,5,0),"")</f>
        <v>0.94389999999999996</v>
      </c>
      <c r="X741" s="51">
        <f>IFERROR(VLOOKUP(D741,Pivot!$B$4:$H$2181,6,0),"")</f>
        <v>0</v>
      </c>
      <c r="Y741" s="46">
        <f>IFERROR(VLOOKUP(D741,Pivot!$B$4:$H$2181,7,0),"")</f>
        <v>0.94389999999999996</v>
      </c>
    </row>
    <row r="742" spans="1:25" ht="15" customHeight="1" outlineLevel="2">
      <c r="A742" s="10" t="str">
        <f>VLOOKUP(D742,'Current OBD'!$B$6:$K$2185,4,0)</f>
        <v>King</v>
      </c>
      <c r="B742" s="10" t="str">
        <f>VLOOKUP(D742,'Current OBD'!$B$6:$K$2185,3,0)</f>
        <v>17-401</v>
      </c>
      <c r="C742" s="9" t="str">
        <f>VLOOKUP(D742,'Current OBD'!$B$6:$K$2185,2,0)</f>
        <v>Highline School District</v>
      </c>
      <c r="D742" s="24">
        <v>660839</v>
      </c>
      <c r="E742" s="9" t="str">
        <f>VLOOKUP(D742,'Current OBD'!$B$6:$K$2185,10,0)</f>
        <v>Cedarhurst Elementary</v>
      </c>
      <c r="F742" s="11" t="str">
        <f>IF(VLOOKUP(D742,'Current OBD'!$B$6:$AK$2185,23,0)="Yes","PK"," ")</f>
        <v>PK</v>
      </c>
      <c r="G742" s="11" t="str">
        <f>IF(VLOOKUP(D742,'Current OBD'!$B$6:$AK$2185,24,0)="Yes","K"," ")</f>
        <v>K</v>
      </c>
      <c r="H742" s="11">
        <f>IF(VLOOKUP(D742,'Current OBD'!$B$6:$AK$2185,25,0)="Yes",1," ")</f>
        <v>1</v>
      </c>
      <c r="I742" s="11" t="str">
        <f>IF(VLOOKUP(D742,'Current OBD'!$B$6:$AK$2185,26,0)="Yes","2"," ")</f>
        <v>2</v>
      </c>
      <c r="J742" s="11" t="str">
        <f>IF(VLOOKUP(D742,'Current OBD'!$B$6:$AK$2185,27,0)="Yes","3"," ")</f>
        <v>3</v>
      </c>
      <c r="K742" s="11" t="str">
        <f>IF(VLOOKUP(D742,'Current OBD'!$B$6:$AK$2185,28,0)="Yes","4"," ")</f>
        <v>4</v>
      </c>
      <c r="L742" s="11" t="str">
        <f>IF(VLOOKUP(D742,'Current OBD'!$B$6:$AK$2185,29,0)="Yes","5"," ")</f>
        <v>5</v>
      </c>
      <c r="M742" s="11" t="str">
        <f>IF(VLOOKUP(D742,'Current OBD'!$B$6:$AK$2185,30,0)="Yes","6"," ")</f>
        <v xml:space="preserve"> </v>
      </c>
      <c r="N742" s="11" t="str">
        <f>IF(VLOOKUP(D742,'Current OBD'!$B$6:$AK$2185,31,0)="Yes","7"," ")</f>
        <v xml:space="preserve"> </v>
      </c>
      <c r="O742" s="11" t="str">
        <f>IF(VLOOKUP(D742,'Current OBD'!$B$6:$AK$2185,32,0)="Yes","8"," ")</f>
        <v xml:space="preserve"> </v>
      </c>
      <c r="P742" s="11" t="str">
        <f>IF(VLOOKUP(D742,'Current OBD'!$B$6:$AK$2185,33,0)="Yes","9"," ")</f>
        <v xml:space="preserve"> </v>
      </c>
      <c r="Q742" s="11" t="str">
        <f>IF(VLOOKUP(D742,'Current OBD'!$B$6:$AK$2185,34,0)="Yes","10"," ")</f>
        <v xml:space="preserve"> </v>
      </c>
      <c r="R742" s="11" t="str">
        <f>IF(VLOOKUP(D742,'Current OBD'!$B$6:$AK$2185,35,0)="Yes","11"," ")</f>
        <v xml:space="preserve"> </v>
      </c>
      <c r="S742" s="11" t="str">
        <f>IF(VLOOKUP(D742,'Current OBD'!$B$6:$AK$2185,36,0)="Yes","12"," ")</f>
        <v xml:space="preserve"> </v>
      </c>
      <c r="T742" s="13">
        <f>VLOOKUP(D742,Pivot!$B$4:$F$2181,2,0)</f>
        <v>360</v>
      </c>
      <c r="U742" s="13">
        <f>VLOOKUP(D742,Pivot!$B$4:$F$2181,3,0)</f>
        <v>0</v>
      </c>
      <c r="V742" s="13">
        <f>VLOOKUP(D742,Pivot!$B$4:$F$2181,4,0)</f>
        <v>416</v>
      </c>
      <c r="W742" s="46">
        <f>IFERROR(VLOOKUP(D742,Pivot!$B$4:$H$2181,5,0),"")</f>
        <v>0.86539999999999995</v>
      </c>
      <c r="X742" s="51">
        <f>IFERROR(VLOOKUP(D742,Pivot!$B$4:$H$2181,6,0),"")</f>
        <v>0</v>
      </c>
      <c r="Y742" s="46">
        <f>IFERROR(VLOOKUP(D742,Pivot!$B$4:$H$2181,7,0),"")</f>
        <v>0.86539999999999995</v>
      </c>
    </row>
    <row r="743" spans="1:25" ht="15" customHeight="1" outlineLevel="2">
      <c r="A743" s="10" t="str">
        <f>VLOOKUP(D743,'Current OBD'!$B$6:$K$2185,4,0)</f>
        <v>King</v>
      </c>
      <c r="B743" s="10" t="str">
        <f>VLOOKUP(D743,'Current OBD'!$B$6:$K$2185,3,0)</f>
        <v>17-401</v>
      </c>
      <c r="C743" s="9" t="str">
        <f>VLOOKUP(D743,'Current OBD'!$B$6:$K$2185,2,0)</f>
        <v>Highline School District</v>
      </c>
      <c r="D743" s="24">
        <v>665495</v>
      </c>
      <c r="E743" s="9" t="str">
        <f>VLOOKUP(D743,'Current OBD'!$B$6:$K$2185,10,0)</f>
        <v>Chinook Middle School</v>
      </c>
      <c r="F743" s="11" t="str">
        <f>IF(VLOOKUP(D743,'Current OBD'!$B$6:$AK$2185,23,0)="Yes","PK"," ")</f>
        <v xml:space="preserve"> </v>
      </c>
      <c r="G743" s="11" t="str">
        <f>IF(VLOOKUP(D743,'Current OBD'!$B$6:$AK$2185,24,0)="Yes","K"," ")</f>
        <v xml:space="preserve"> </v>
      </c>
      <c r="H743" s="11" t="str">
        <f>IF(VLOOKUP(D743,'Current OBD'!$B$6:$AK$2185,25,0)="Yes",1," ")</f>
        <v xml:space="preserve"> </v>
      </c>
      <c r="I743" s="11" t="str">
        <f>IF(VLOOKUP(D743,'Current OBD'!$B$6:$AK$2185,26,0)="Yes","2"," ")</f>
        <v xml:space="preserve"> </v>
      </c>
      <c r="J743" s="11" t="str">
        <f>IF(VLOOKUP(D743,'Current OBD'!$B$6:$AK$2185,27,0)="Yes","3"," ")</f>
        <v xml:space="preserve"> </v>
      </c>
      <c r="K743" s="11" t="str">
        <f>IF(VLOOKUP(D743,'Current OBD'!$B$6:$AK$2185,28,0)="Yes","4"," ")</f>
        <v xml:space="preserve"> </v>
      </c>
      <c r="L743" s="11" t="str">
        <f>IF(VLOOKUP(D743,'Current OBD'!$B$6:$AK$2185,29,0)="Yes","5"," ")</f>
        <v xml:space="preserve"> </v>
      </c>
      <c r="M743" s="11" t="str">
        <f>IF(VLOOKUP(D743,'Current OBD'!$B$6:$AK$2185,30,0)="Yes","6"," ")</f>
        <v>6</v>
      </c>
      <c r="N743" s="11" t="str">
        <f>IF(VLOOKUP(D743,'Current OBD'!$B$6:$AK$2185,31,0)="Yes","7"," ")</f>
        <v>7</v>
      </c>
      <c r="O743" s="11" t="str">
        <f>IF(VLOOKUP(D743,'Current OBD'!$B$6:$AK$2185,32,0)="Yes","8"," ")</f>
        <v>8</v>
      </c>
      <c r="P743" s="11" t="str">
        <f>IF(VLOOKUP(D743,'Current OBD'!$B$6:$AK$2185,33,0)="Yes","9"," ")</f>
        <v xml:space="preserve"> </v>
      </c>
      <c r="Q743" s="11" t="str">
        <f>IF(VLOOKUP(D743,'Current OBD'!$B$6:$AK$2185,34,0)="Yes","10"," ")</f>
        <v xml:space="preserve"> </v>
      </c>
      <c r="R743" s="11" t="str">
        <f>IF(VLOOKUP(D743,'Current OBD'!$B$6:$AK$2185,35,0)="Yes","11"," ")</f>
        <v xml:space="preserve"> </v>
      </c>
      <c r="S743" s="11" t="str">
        <f>IF(VLOOKUP(D743,'Current OBD'!$B$6:$AK$2185,36,0)="Yes","12"," ")</f>
        <v xml:space="preserve"> </v>
      </c>
      <c r="T743" s="13">
        <f>VLOOKUP(D743,Pivot!$B$4:$F$2181,2,0)</f>
        <v>591</v>
      </c>
      <c r="U743" s="13">
        <f>VLOOKUP(D743,Pivot!$B$4:$F$2181,3,0)</f>
        <v>0</v>
      </c>
      <c r="V743" s="13">
        <f>VLOOKUP(D743,Pivot!$B$4:$F$2181,4,0)</f>
        <v>602</v>
      </c>
      <c r="W743" s="46">
        <f>IFERROR(VLOOKUP(D743,Pivot!$B$4:$H$2181,5,0),"")</f>
        <v>0.98170000000000002</v>
      </c>
      <c r="X743" s="51">
        <f>IFERROR(VLOOKUP(D743,Pivot!$B$4:$H$2181,6,0),"")</f>
        <v>0</v>
      </c>
      <c r="Y743" s="46">
        <f>IFERROR(VLOOKUP(D743,Pivot!$B$4:$H$2181,7,0),"")</f>
        <v>0.98170000000000002</v>
      </c>
    </row>
    <row r="744" spans="1:25" ht="15" customHeight="1" outlineLevel="2">
      <c r="A744" s="10" t="str">
        <f>VLOOKUP(D744,'Current OBD'!$B$6:$K$2185,4,0)</f>
        <v>King</v>
      </c>
      <c r="B744" s="10" t="str">
        <f>VLOOKUP(D744,'Current OBD'!$B$6:$K$2185,3,0)</f>
        <v>17-401</v>
      </c>
      <c r="C744" s="9" t="str">
        <f>VLOOKUP(D744,'Current OBD'!$B$6:$K$2185,2,0)</f>
        <v>Highline School District</v>
      </c>
      <c r="D744" s="24">
        <v>662637</v>
      </c>
      <c r="E744" s="9" t="str">
        <f>VLOOKUP(D744,'Current OBD'!$B$6:$K$2185,10,0)</f>
        <v>Des Moines Elementary</v>
      </c>
      <c r="F744" s="11" t="str">
        <f>IF(VLOOKUP(D744,'Current OBD'!$B$6:$AK$2185,23,0)="Yes","PK"," ")</f>
        <v xml:space="preserve"> </v>
      </c>
      <c r="G744" s="11" t="str">
        <f>IF(VLOOKUP(D744,'Current OBD'!$B$6:$AK$2185,24,0)="Yes","K"," ")</f>
        <v>K</v>
      </c>
      <c r="H744" s="11">
        <f>IF(VLOOKUP(D744,'Current OBD'!$B$6:$AK$2185,25,0)="Yes",1," ")</f>
        <v>1</v>
      </c>
      <c r="I744" s="11" t="str">
        <f>IF(VLOOKUP(D744,'Current OBD'!$B$6:$AK$2185,26,0)="Yes","2"," ")</f>
        <v>2</v>
      </c>
      <c r="J744" s="11" t="str">
        <f>IF(VLOOKUP(D744,'Current OBD'!$B$6:$AK$2185,27,0)="Yes","3"," ")</f>
        <v>3</v>
      </c>
      <c r="K744" s="11" t="str">
        <f>IF(VLOOKUP(D744,'Current OBD'!$B$6:$AK$2185,28,0)="Yes","4"," ")</f>
        <v>4</v>
      </c>
      <c r="L744" s="11" t="str">
        <f>IF(VLOOKUP(D744,'Current OBD'!$B$6:$AK$2185,29,0)="Yes","5"," ")</f>
        <v>5</v>
      </c>
      <c r="M744" s="11" t="str">
        <f>IF(VLOOKUP(D744,'Current OBD'!$B$6:$AK$2185,30,0)="Yes","6"," ")</f>
        <v xml:space="preserve"> </v>
      </c>
      <c r="N744" s="11" t="str">
        <f>IF(VLOOKUP(D744,'Current OBD'!$B$6:$AK$2185,31,0)="Yes","7"," ")</f>
        <v xml:space="preserve"> </v>
      </c>
      <c r="O744" s="11" t="str">
        <f>IF(VLOOKUP(D744,'Current OBD'!$B$6:$AK$2185,32,0)="Yes","8"," ")</f>
        <v xml:space="preserve"> </v>
      </c>
      <c r="P744" s="11" t="str">
        <f>IF(VLOOKUP(D744,'Current OBD'!$B$6:$AK$2185,33,0)="Yes","9"," ")</f>
        <v xml:space="preserve"> </v>
      </c>
      <c r="Q744" s="11" t="str">
        <f>IF(VLOOKUP(D744,'Current OBD'!$B$6:$AK$2185,34,0)="Yes","10"," ")</f>
        <v xml:space="preserve"> </v>
      </c>
      <c r="R744" s="11" t="str">
        <f>IF(VLOOKUP(D744,'Current OBD'!$B$6:$AK$2185,35,0)="Yes","11"," ")</f>
        <v xml:space="preserve"> </v>
      </c>
      <c r="S744" s="11" t="str">
        <f>IF(VLOOKUP(D744,'Current OBD'!$B$6:$AK$2185,36,0)="Yes","12"," ")</f>
        <v xml:space="preserve"> </v>
      </c>
      <c r="T744" s="13">
        <f>VLOOKUP(D744,Pivot!$B$4:$F$2181,2,0)</f>
        <v>390</v>
      </c>
      <c r="U744" s="13">
        <f>VLOOKUP(D744,Pivot!$B$4:$F$2181,3,0)</f>
        <v>0</v>
      </c>
      <c r="V744" s="13">
        <f>VLOOKUP(D744,Pivot!$B$4:$F$2181,4,0)</f>
        <v>526</v>
      </c>
      <c r="W744" s="46">
        <f>IFERROR(VLOOKUP(D744,Pivot!$B$4:$H$2181,5,0),"")</f>
        <v>0.74139999999999995</v>
      </c>
      <c r="X744" s="51">
        <f>IFERROR(VLOOKUP(D744,Pivot!$B$4:$H$2181,6,0),"")</f>
        <v>0</v>
      </c>
      <c r="Y744" s="46">
        <f>IFERROR(VLOOKUP(D744,Pivot!$B$4:$H$2181,7,0),"")</f>
        <v>0.74139999999999995</v>
      </c>
    </row>
    <row r="745" spans="1:25" ht="15" customHeight="1" outlineLevel="2">
      <c r="A745" s="10" t="str">
        <f>VLOOKUP(D745,'Current OBD'!$B$6:$K$2185,4,0)</f>
        <v>King</v>
      </c>
      <c r="B745" s="10" t="str">
        <f>VLOOKUP(D745,'Current OBD'!$B$6:$K$2185,3,0)</f>
        <v>17-401</v>
      </c>
      <c r="C745" s="9" t="str">
        <f>VLOOKUP(D745,'Current OBD'!$B$6:$K$2185,2,0)</f>
        <v>Highline School District</v>
      </c>
      <c r="D745" s="24">
        <v>662715</v>
      </c>
      <c r="E745" s="9" t="str">
        <f>VLOOKUP(D745,'Current OBD'!$B$6:$K$2185,10,0)</f>
        <v>Evergreen High School</v>
      </c>
      <c r="F745" s="11" t="str">
        <f>IF(VLOOKUP(D745,'Current OBD'!$B$6:$AK$2185,23,0)="Yes","PK"," ")</f>
        <v xml:space="preserve"> </v>
      </c>
      <c r="G745" s="11" t="str">
        <f>IF(VLOOKUP(D745,'Current OBD'!$B$6:$AK$2185,24,0)="Yes","K"," ")</f>
        <v xml:space="preserve"> </v>
      </c>
      <c r="H745" s="11" t="str">
        <f>IF(VLOOKUP(D745,'Current OBD'!$B$6:$AK$2185,25,0)="Yes",1," ")</f>
        <v xml:space="preserve"> </v>
      </c>
      <c r="I745" s="11" t="str">
        <f>IF(VLOOKUP(D745,'Current OBD'!$B$6:$AK$2185,26,0)="Yes","2"," ")</f>
        <v xml:space="preserve"> </v>
      </c>
      <c r="J745" s="11" t="str">
        <f>IF(VLOOKUP(D745,'Current OBD'!$B$6:$AK$2185,27,0)="Yes","3"," ")</f>
        <v xml:space="preserve"> </v>
      </c>
      <c r="K745" s="11" t="str">
        <f>IF(VLOOKUP(D745,'Current OBD'!$B$6:$AK$2185,28,0)="Yes","4"," ")</f>
        <v xml:space="preserve"> </v>
      </c>
      <c r="L745" s="11" t="str">
        <f>IF(VLOOKUP(D745,'Current OBD'!$B$6:$AK$2185,29,0)="Yes","5"," ")</f>
        <v xml:space="preserve"> </v>
      </c>
      <c r="M745" s="11" t="str">
        <f>IF(VLOOKUP(D745,'Current OBD'!$B$6:$AK$2185,30,0)="Yes","6"," ")</f>
        <v xml:space="preserve"> </v>
      </c>
      <c r="N745" s="11" t="str">
        <f>IF(VLOOKUP(D745,'Current OBD'!$B$6:$AK$2185,31,0)="Yes","7"," ")</f>
        <v xml:space="preserve"> </v>
      </c>
      <c r="O745" s="11" t="str">
        <f>IF(VLOOKUP(D745,'Current OBD'!$B$6:$AK$2185,32,0)="Yes","8"," ")</f>
        <v xml:space="preserve"> </v>
      </c>
      <c r="P745" s="11" t="str">
        <f>IF(VLOOKUP(D745,'Current OBD'!$B$6:$AK$2185,33,0)="Yes","9"," ")</f>
        <v>9</v>
      </c>
      <c r="Q745" s="11" t="str">
        <f>IF(VLOOKUP(D745,'Current OBD'!$B$6:$AK$2185,34,0)="Yes","10"," ")</f>
        <v>10</v>
      </c>
      <c r="R745" s="11" t="str">
        <f>IF(VLOOKUP(D745,'Current OBD'!$B$6:$AK$2185,35,0)="Yes","11"," ")</f>
        <v>11</v>
      </c>
      <c r="S745" s="11" t="str">
        <f>IF(VLOOKUP(D745,'Current OBD'!$B$6:$AK$2185,36,0)="Yes","12"," ")</f>
        <v>12</v>
      </c>
      <c r="T745" s="13">
        <f>VLOOKUP(D745,Pivot!$B$4:$F$2181,2,0)</f>
        <v>978</v>
      </c>
      <c r="U745" s="13">
        <f>VLOOKUP(D745,Pivot!$B$4:$F$2181,3,0)</f>
        <v>0</v>
      </c>
      <c r="V745" s="13">
        <f>VLOOKUP(D745,Pivot!$B$4:$F$2181,4,0)</f>
        <v>1045</v>
      </c>
      <c r="W745" s="46">
        <f>IFERROR(VLOOKUP(D745,Pivot!$B$4:$H$2181,5,0),"")</f>
        <v>0.93589999999999995</v>
      </c>
      <c r="X745" s="51">
        <f>IFERROR(VLOOKUP(D745,Pivot!$B$4:$H$2181,6,0),"")</f>
        <v>0</v>
      </c>
      <c r="Y745" s="46">
        <f>IFERROR(VLOOKUP(D745,Pivot!$B$4:$H$2181,7,0),"")</f>
        <v>0.93589999999999995</v>
      </c>
    </row>
    <row r="746" spans="1:25" ht="15" customHeight="1" outlineLevel="2">
      <c r="A746" s="10" t="str">
        <f>VLOOKUP(D746,'Current OBD'!$B$6:$K$2185,4,0)</f>
        <v>King</v>
      </c>
      <c r="B746" s="10" t="str">
        <f>VLOOKUP(D746,'Current OBD'!$B$6:$K$2185,3,0)</f>
        <v>17-401</v>
      </c>
      <c r="C746" s="9" t="str">
        <f>VLOOKUP(D746,'Current OBD'!$B$6:$K$2185,2,0)</f>
        <v>Highline School District</v>
      </c>
      <c r="D746" s="24">
        <v>685712</v>
      </c>
      <c r="E746" s="9" t="str">
        <f>VLOOKUP(D746,'Current OBD'!$B$6:$K$2185,10,0)</f>
        <v>Glacier Middle School</v>
      </c>
      <c r="F746" s="11" t="str">
        <f>IF(VLOOKUP(D746,'Current OBD'!$B$6:$AK$2185,23,0)="Yes","PK"," ")</f>
        <v xml:space="preserve"> </v>
      </c>
      <c r="G746" s="11" t="str">
        <f>IF(VLOOKUP(D746,'Current OBD'!$B$6:$AK$2185,24,0)="Yes","K"," ")</f>
        <v xml:space="preserve"> </v>
      </c>
      <c r="H746" s="11" t="str">
        <f>IF(VLOOKUP(D746,'Current OBD'!$B$6:$AK$2185,25,0)="Yes",1," ")</f>
        <v xml:space="preserve"> </v>
      </c>
      <c r="I746" s="11" t="str">
        <f>IF(VLOOKUP(D746,'Current OBD'!$B$6:$AK$2185,26,0)="Yes","2"," ")</f>
        <v xml:space="preserve"> </v>
      </c>
      <c r="J746" s="11" t="str">
        <f>IF(VLOOKUP(D746,'Current OBD'!$B$6:$AK$2185,27,0)="Yes","3"," ")</f>
        <v xml:space="preserve"> </v>
      </c>
      <c r="K746" s="11" t="str">
        <f>IF(VLOOKUP(D746,'Current OBD'!$B$6:$AK$2185,28,0)="Yes","4"," ")</f>
        <v xml:space="preserve"> </v>
      </c>
      <c r="L746" s="11" t="str">
        <f>IF(VLOOKUP(D746,'Current OBD'!$B$6:$AK$2185,29,0)="Yes","5"," ")</f>
        <v xml:space="preserve"> </v>
      </c>
      <c r="M746" s="11" t="str">
        <f>IF(VLOOKUP(D746,'Current OBD'!$B$6:$AK$2185,30,0)="Yes","6"," ")</f>
        <v>6</v>
      </c>
      <c r="N746" s="11" t="str">
        <f>IF(VLOOKUP(D746,'Current OBD'!$B$6:$AK$2185,31,0)="Yes","7"," ")</f>
        <v>7</v>
      </c>
      <c r="O746" s="11" t="str">
        <f>IF(VLOOKUP(D746,'Current OBD'!$B$6:$AK$2185,32,0)="Yes","8"," ")</f>
        <v>8</v>
      </c>
      <c r="P746" s="11" t="str">
        <f>IF(VLOOKUP(D746,'Current OBD'!$B$6:$AK$2185,33,0)="Yes","9"," ")</f>
        <v xml:space="preserve"> </v>
      </c>
      <c r="Q746" s="11" t="str">
        <f>IF(VLOOKUP(D746,'Current OBD'!$B$6:$AK$2185,34,0)="Yes","10"," ")</f>
        <v xml:space="preserve"> </v>
      </c>
      <c r="R746" s="11" t="str">
        <f>IF(VLOOKUP(D746,'Current OBD'!$B$6:$AK$2185,35,0)="Yes","11"," ")</f>
        <v xml:space="preserve"> </v>
      </c>
      <c r="S746" s="11" t="str">
        <f>IF(VLOOKUP(D746,'Current OBD'!$B$6:$AK$2185,36,0)="Yes","12"," ")</f>
        <v xml:space="preserve"> </v>
      </c>
      <c r="T746" s="13">
        <f>VLOOKUP(D746,Pivot!$B$4:$F$2181,2,0)</f>
        <v>771</v>
      </c>
      <c r="U746" s="13">
        <f>VLOOKUP(D746,Pivot!$B$4:$F$2181,3,0)</f>
        <v>0</v>
      </c>
      <c r="V746" s="13">
        <f>VLOOKUP(D746,Pivot!$B$4:$F$2181,4,0)</f>
        <v>848</v>
      </c>
      <c r="W746" s="46">
        <f>IFERROR(VLOOKUP(D746,Pivot!$B$4:$H$2181,5,0),"")</f>
        <v>0.90920000000000001</v>
      </c>
      <c r="X746" s="51">
        <f>IFERROR(VLOOKUP(D746,Pivot!$B$4:$H$2181,6,0),"")</f>
        <v>0</v>
      </c>
      <c r="Y746" s="46">
        <f>IFERROR(VLOOKUP(D746,Pivot!$B$4:$H$2181,7,0),"")</f>
        <v>0.90920000000000001</v>
      </c>
    </row>
    <row r="747" spans="1:25" ht="15" customHeight="1" outlineLevel="2">
      <c r="A747" s="10" t="str">
        <f>VLOOKUP(D747,'Current OBD'!$B$6:$K$2185,4,0)</f>
        <v>King</v>
      </c>
      <c r="B747" s="10" t="str">
        <f>VLOOKUP(D747,'Current OBD'!$B$6:$K$2185,3,0)</f>
        <v>17-401</v>
      </c>
      <c r="C747" s="9" t="str">
        <f>VLOOKUP(D747,'Current OBD'!$B$6:$K$2185,2,0)</f>
        <v>Highline School District</v>
      </c>
      <c r="D747" s="24">
        <v>660842</v>
      </c>
      <c r="E747" s="9" t="str">
        <f>VLOOKUP(D747,'Current OBD'!$B$6:$K$2185,10,0)</f>
        <v>Gregory Heights Elementary</v>
      </c>
      <c r="F747" s="11" t="str">
        <f>IF(VLOOKUP(D747,'Current OBD'!$B$6:$AK$2185,23,0)="Yes","PK"," ")</f>
        <v>PK</v>
      </c>
      <c r="G747" s="11" t="str">
        <f>IF(VLOOKUP(D747,'Current OBD'!$B$6:$AK$2185,24,0)="Yes","K"," ")</f>
        <v>K</v>
      </c>
      <c r="H747" s="11">
        <f>IF(VLOOKUP(D747,'Current OBD'!$B$6:$AK$2185,25,0)="Yes",1," ")</f>
        <v>1</v>
      </c>
      <c r="I747" s="11" t="str">
        <f>IF(VLOOKUP(D747,'Current OBD'!$B$6:$AK$2185,26,0)="Yes","2"," ")</f>
        <v>2</v>
      </c>
      <c r="J747" s="11" t="str">
        <f>IF(VLOOKUP(D747,'Current OBD'!$B$6:$AK$2185,27,0)="Yes","3"," ")</f>
        <v>3</v>
      </c>
      <c r="K747" s="11" t="str">
        <f>IF(VLOOKUP(D747,'Current OBD'!$B$6:$AK$2185,28,0)="Yes","4"," ")</f>
        <v>4</v>
      </c>
      <c r="L747" s="11" t="str">
        <f>IF(VLOOKUP(D747,'Current OBD'!$B$6:$AK$2185,29,0)="Yes","5"," ")</f>
        <v>5</v>
      </c>
      <c r="M747" s="11" t="str">
        <f>IF(VLOOKUP(D747,'Current OBD'!$B$6:$AK$2185,30,0)="Yes","6"," ")</f>
        <v xml:space="preserve"> </v>
      </c>
      <c r="N747" s="11" t="str">
        <f>IF(VLOOKUP(D747,'Current OBD'!$B$6:$AK$2185,31,0)="Yes","7"," ")</f>
        <v xml:space="preserve"> </v>
      </c>
      <c r="O747" s="11" t="str">
        <f>IF(VLOOKUP(D747,'Current OBD'!$B$6:$AK$2185,32,0)="Yes","8"," ")</f>
        <v xml:space="preserve"> </v>
      </c>
      <c r="P747" s="11" t="str">
        <f>IF(VLOOKUP(D747,'Current OBD'!$B$6:$AK$2185,33,0)="Yes","9"," ")</f>
        <v xml:space="preserve"> </v>
      </c>
      <c r="Q747" s="11" t="str">
        <f>IF(VLOOKUP(D747,'Current OBD'!$B$6:$AK$2185,34,0)="Yes","10"," ")</f>
        <v xml:space="preserve"> </v>
      </c>
      <c r="R747" s="11" t="str">
        <f>IF(VLOOKUP(D747,'Current OBD'!$B$6:$AK$2185,35,0)="Yes","11"," ")</f>
        <v xml:space="preserve"> </v>
      </c>
      <c r="S747" s="11" t="str">
        <f>IF(VLOOKUP(D747,'Current OBD'!$B$6:$AK$2185,36,0)="Yes","12"," ")</f>
        <v xml:space="preserve"> </v>
      </c>
      <c r="T747" s="13">
        <f>VLOOKUP(D747,Pivot!$B$4:$F$2181,2,0)</f>
        <v>279</v>
      </c>
      <c r="U747" s="13">
        <f>VLOOKUP(D747,Pivot!$B$4:$F$2181,3,0)</f>
        <v>0</v>
      </c>
      <c r="V747" s="13">
        <f>VLOOKUP(D747,Pivot!$B$4:$F$2181,4,0)</f>
        <v>452</v>
      </c>
      <c r="W747" s="46">
        <f>IFERROR(VLOOKUP(D747,Pivot!$B$4:$H$2181,5,0),"")</f>
        <v>0.61729999999999996</v>
      </c>
      <c r="X747" s="51">
        <f>IFERROR(VLOOKUP(D747,Pivot!$B$4:$H$2181,6,0),"")</f>
        <v>0</v>
      </c>
      <c r="Y747" s="46">
        <f>IFERROR(VLOOKUP(D747,Pivot!$B$4:$H$2181,7,0),"")</f>
        <v>0.61729999999999996</v>
      </c>
    </row>
    <row r="748" spans="1:25" ht="15" customHeight="1" outlineLevel="2">
      <c r="A748" s="10" t="str">
        <f>VLOOKUP(D748,'Current OBD'!$B$6:$K$2185,4,0)</f>
        <v>King</v>
      </c>
      <c r="B748" s="10" t="str">
        <f>VLOOKUP(D748,'Current OBD'!$B$6:$K$2185,3,0)</f>
        <v>17-401</v>
      </c>
      <c r="C748" s="9" t="str">
        <f>VLOOKUP(D748,'Current OBD'!$B$6:$K$2185,2,0)</f>
        <v>Highline School District</v>
      </c>
      <c r="D748" s="24">
        <v>665912</v>
      </c>
      <c r="E748" s="9" t="str">
        <f>VLOOKUP(D748,'Current OBD'!$B$6:$K$2185,10,0)</f>
        <v>Hazel Valley Elementary</v>
      </c>
      <c r="F748" s="11" t="str">
        <f>IF(VLOOKUP(D748,'Current OBD'!$B$6:$AK$2185,23,0)="Yes","PK"," ")</f>
        <v>PK</v>
      </c>
      <c r="G748" s="11" t="str">
        <f>IF(VLOOKUP(D748,'Current OBD'!$B$6:$AK$2185,24,0)="Yes","K"," ")</f>
        <v>K</v>
      </c>
      <c r="H748" s="11">
        <f>IF(VLOOKUP(D748,'Current OBD'!$B$6:$AK$2185,25,0)="Yes",1," ")</f>
        <v>1</v>
      </c>
      <c r="I748" s="11" t="str">
        <f>IF(VLOOKUP(D748,'Current OBD'!$B$6:$AK$2185,26,0)="Yes","2"," ")</f>
        <v>2</v>
      </c>
      <c r="J748" s="11" t="str">
        <f>IF(VLOOKUP(D748,'Current OBD'!$B$6:$AK$2185,27,0)="Yes","3"," ")</f>
        <v>3</v>
      </c>
      <c r="K748" s="11" t="str">
        <f>IF(VLOOKUP(D748,'Current OBD'!$B$6:$AK$2185,28,0)="Yes","4"," ")</f>
        <v>4</v>
      </c>
      <c r="L748" s="11" t="str">
        <f>IF(VLOOKUP(D748,'Current OBD'!$B$6:$AK$2185,29,0)="Yes","5"," ")</f>
        <v>5</v>
      </c>
      <c r="M748" s="11" t="str">
        <f>IF(VLOOKUP(D748,'Current OBD'!$B$6:$AK$2185,30,0)="Yes","6"," ")</f>
        <v xml:space="preserve"> </v>
      </c>
      <c r="N748" s="11" t="str">
        <f>IF(VLOOKUP(D748,'Current OBD'!$B$6:$AK$2185,31,0)="Yes","7"," ")</f>
        <v xml:space="preserve"> </v>
      </c>
      <c r="O748" s="11" t="str">
        <f>IF(VLOOKUP(D748,'Current OBD'!$B$6:$AK$2185,32,0)="Yes","8"," ")</f>
        <v xml:space="preserve"> </v>
      </c>
      <c r="P748" s="11" t="str">
        <f>IF(VLOOKUP(D748,'Current OBD'!$B$6:$AK$2185,33,0)="Yes","9"," ")</f>
        <v xml:space="preserve"> </v>
      </c>
      <c r="Q748" s="11" t="str">
        <f>IF(VLOOKUP(D748,'Current OBD'!$B$6:$AK$2185,34,0)="Yes","10"," ")</f>
        <v xml:space="preserve"> </v>
      </c>
      <c r="R748" s="11" t="str">
        <f>IF(VLOOKUP(D748,'Current OBD'!$B$6:$AK$2185,35,0)="Yes","11"," ")</f>
        <v xml:space="preserve"> </v>
      </c>
      <c r="S748" s="11" t="str">
        <f>IF(VLOOKUP(D748,'Current OBD'!$B$6:$AK$2185,36,0)="Yes","12"," ")</f>
        <v xml:space="preserve"> </v>
      </c>
      <c r="T748" s="13">
        <f>VLOOKUP(D748,Pivot!$B$4:$F$2181,2,0)</f>
        <v>422</v>
      </c>
      <c r="U748" s="13">
        <f>VLOOKUP(D748,Pivot!$B$4:$F$2181,3,0)</f>
        <v>0</v>
      </c>
      <c r="V748" s="13">
        <f>VLOOKUP(D748,Pivot!$B$4:$F$2181,4,0)</f>
        <v>472</v>
      </c>
      <c r="W748" s="46">
        <f>IFERROR(VLOOKUP(D748,Pivot!$B$4:$H$2181,5,0),"")</f>
        <v>0.89410000000000001</v>
      </c>
      <c r="X748" s="51">
        <f>IFERROR(VLOOKUP(D748,Pivot!$B$4:$H$2181,6,0),"")</f>
        <v>0</v>
      </c>
      <c r="Y748" s="46">
        <f>IFERROR(VLOOKUP(D748,Pivot!$B$4:$H$2181,7,0),"")</f>
        <v>0.89410000000000001</v>
      </c>
    </row>
    <row r="749" spans="1:25" ht="15" customHeight="1" outlineLevel="2">
      <c r="A749" s="10" t="str">
        <f>VLOOKUP(D749,'Current OBD'!$B$6:$K$2185,4,0)</f>
        <v>King</v>
      </c>
      <c r="B749" s="10" t="str">
        <f>VLOOKUP(D749,'Current OBD'!$B$6:$K$2185,3,0)</f>
        <v>17-401</v>
      </c>
      <c r="C749" s="9" t="str">
        <f>VLOOKUP(D749,'Current OBD'!$B$6:$K$2185,2,0)</f>
        <v>Highline School District</v>
      </c>
      <c r="D749" s="24">
        <v>659113</v>
      </c>
      <c r="E749" s="9" t="str">
        <f>VLOOKUP(D749,'Current OBD'!$B$6:$K$2185,10,0)</f>
        <v>Highline High School</v>
      </c>
      <c r="F749" s="11" t="str">
        <f>IF(VLOOKUP(D749,'Current OBD'!$B$6:$AK$2185,23,0)="Yes","PK"," ")</f>
        <v xml:space="preserve"> </v>
      </c>
      <c r="G749" s="11" t="str">
        <f>IF(VLOOKUP(D749,'Current OBD'!$B$6:$AK$2185,24,0)="Yes","K"," ")</f>
        <v xml:space="preserve"> </v>
      </c>
      <c r="H749" s="11" t="str">
        <f>IF(VLOOKUP(D749,'Current OBD'!$B$6:$AK$2185,25,0)="Yes",1," ")</f>
        <v xml:space="preserve"> </v>
      </c>
      <c r="I749" s="11" t="str">
        <f>IF(VLOOKUP(D749,'Current OBD'!$B$6:$AK$2185,26,0)="Yes","2"," ")</f>
        <v xml:space="preserve"> </v>
      </c>
      <c r="J749" s="11" t="str">
        <f>IF(VLOOKUP(D749,'Current OBD'!$B$6:$AK$2185,27,0)="Yes","3"," ")</f>
        <v xml:space="preserve"> </v>
      </c>
      <c r="K749" s="11" t="str">
        <f>IF(VLOOKUP(D749,'Current OBD'!$B$6:$AK$2185,28,0)="Yes","4"," ")</f>
        <v xml:space="preserve"> </v>
      </c>
      <c r="L749" s="11" t="str">
        <f>IF(VLOOKUP(D749,'Current OBD'!$B$6:$AK$2185,29,0)="Yes","5"," ")</f>
        <v xml:space="preserve"> </v>
      </c>
      <c r="M749" s="11" t="str">
        <f>IF(VLOOKUP(D749,'Current OBD'!$B$6:$AK$2185,30,0)="Yes","6"," ")</f>
        <v xml:space="preserve"> </v>
      </c>
      <c r="N749" s="11" t="str">
        <f>IF(VLOOKUP(D749,'Current OBD'!$B$6:$AK$2185,31,0)="Yes","7"," ")</f>
        <v xml:space="preserve"> </v>
      </c>
      <c r="O749" s="11" t="str">
        <f>IF(VLOOKUP(D749,'Current OBD'!$B$6:$AK$2185,32,0)="Yes","8"," ")</f>
        <v xml:space="preserve"> </v>
      </c>
      <c r="P749" s="11" t="str">
        <f>IF(VLOOKUP(D749,'Current OBD'!$B$6:$AK$2185,33,0)="Yes","9"," ")</f>
        <v>9</v>
      </c>
      <c r="Q749" s="11" t="str">
        <f>IF(VLOOKUP(D749,'Current OBD'!$B$6:$AK$2185,34,0)="Yes","10"," ")</f>
        <v>10</v>
      </c>
      <c r="R749" s="11" t="str">
        <f>IF(VLOOKUP(D749,'Current OBD'!$B$6:$AK$2185,35,0)="Yes","11"," ")</f>
        <v>11</v>
      </c>
      <c r="S749" s="11" t="str">
        <f>IF(VLOOKUP(D749,'Current OBD'!$B$6:$AK$2185,36,0)="Yes","12"," ")</f>
        <v>12</v>
      </c>
      <c r="T749" s="13">
        <f>VLOOKUP(D749,Pivot!$B$4:$F$2181,2,0)</f>
        <v>1060</v>
      </c>
      <c r="U749" s="13">
        <f>VLOOKUP(D749,Pivot!$B$4:$F$2181,3,0)</f>
        <v>0</v>
      </c>
      <c r="V749" s="13">
        <f>VLOOKUP(D749,Pivot!$B$4:$F$2181,4,0)</f>
        <v>1324</v>
      </c>
      <c r="W749" s="46">
        <f>IFERROR(VLOOKUP(D749,Pivot!$B$4:$H$2181,5,0),"")</f>
        <v>0.80059999999999998</v>
      </c>
      <c r="X749" s="51">
        <f>IFERROR(VLOOKUP(D749,Pivot!$B$4:$H$2181,6,0),"")</f>
        <v>0</v>
      </c>
      <c r="Y749" s="46">
        <f>IFERROR(VLOOKUP(D749,Pivot!$B$4:$H$2181,7,0),"")</f>
        <v>0.80059999999999998</v>
      </c>
    </row>
    <row r="750" spans="1:25" ht="15" customHeight="1" outlineLevel="2">
      <c r="A750" s="10" t="str">
        <f>VLOOKUP(D750,'Current OBD'!$B$6:$K$2185,4,0)</f>
        <v>King</v>
      </c>
      <c r="B750" s="10" t="str">
        <f>VLOOKUP(D750,'Current OBD'!$B$6:$K$2185,3,0)</f>
        <v>17-401</v>
      </c>
      <c r="C750" s="9" t="str">
        <f>VLOOKUP(D750,'Current OBD'!$B$6:$K$2185,2,0)</f>
        <v>Highline School District</v>
      </c>
      <c r="D750" s="24">
        <v>661413</v>
      </c>
      <c r="E750" s="9" t="str">
        <f>VLOOKUP(D750,'Current OBD'!$B$6:$K$2185,10,0)</f>
        <v>Hilltop Elementary</v>
      </c>
      <c r="F750" s="11" t="str">
        <f>IF(VLOOKUP(D750,'Current OBD'!$B$6:$AK$2185,23,0)="Yes","PK"," ")</f>
        <v>PK</v>
      </c>
      <c r="G750" s="11" t="str">
        <f>IF(VLOOKUP(D750,'Current OBD'!$B$6:$AK$2185,24,0)="Yes","K"," ")</f>
        <v>K</v>
      </c>
      <c r="H750" s="11">
        <f>IF(VLOOKUP(D750,'Current OBD'!$B$6:$AK$2185,25,0)="Yes",1," ")</f>
        <v>1</v>
      </c>
      <c r="I750" s="11" t="str">
        <f>IF(VLOOKUP(D750,'Current OBD'!$B$6:$AK$2185,26,0)="Yes","2"," ")</f>
        <v>2</v>
      </c>
      <c r="J750" s="11" t="str">
        <f>IF(VLOOKUP(D750,'Current OBD'!$B$6:$AK$2185,27,0)="Yes","3"," ")</f>
        <v>3</v>
      </c>
      <c r="K750" s="11" t="str">
        <f>IF(VLOOKUP(D750,'Current OBD'!$B$6:$AK$2185,28,0)="Yes","4"," ")</f>
        <v>4</v>
      </c>
      <c r="L750" s="11" t="str">
        <f>IF(VLOOKUP(D750,'Current OBD'!$B$6:$AK$2185,29,0)="Yes","5"," ")</f>
        <v>5</v>
      </c>
      <c r="M750" s="11" t="str">
        <f>IF(VLOOKUP(D750,'Current OBD'!$B$6:$AK$2185,30,0)="Yes","6"," ")</f>
        <v xml:space="preserve"> </v>
      </c>
      <c r="N750" s="11" t="str">
        <f>IF(VLOOKUP(D750,'Current OBD'!$B$6:$AK$2185,31,0)="Yes","7"," ")</f>
        <v xml:space="preserve"> </v>
      </c>
      <c r="O750" s="11" t="str">
        <f>IF(VLOOKUP(D750,'Current OBD'!$B$6:$AK$2185,32,0)="Yes","8"," ")</f>
        <v xml:space="preserve"> </v>
      </c>
      <c r="P750" s="11" t="str">
        <f>IF(VLOOKUP(D750,'Current OBD'!$B$6:$AK$2185,33,0)="Yes","9"," ")</f>
        <v xml:space="preserve"> </v>
      </c>
      <c r="Q750" s="11" t="str">
        <f>IF(VLOOKUP(D750,'Current OBD'!$B$6:$AK$2185,34,0)="Yes","10"," ")</f>
        <v xml:space="preserve"> </v>
      </c>
      <c r="R750" s="11" t="str">
        <f>IF(VLOOKUP(D750,'Current OBD'!$B$6:$AK$2185,35,0)="Yes","11"," ")</f>
        <v xml:space="preserve"> </v>
      </c>
      <c r="S750" s="11" t="str">
        <f>IF(VLOOKUP(D750,'Current OBD'!$B$6:$AK$2185,36,0)="Yes","12"," ")</f>
        <v xml:space="preserve"> </v>
      </c>
      <c r="T750" s="13">
        <f>VLOOKUP(D750,Pivot!$B$4:$F$2181,2,0)</f>
        <v>435</v>
      </c>
      <c r="U750" s="13">
        <f>VLOOKUP(D750,Pivot!$B$4:$F$2181,3,0)</f>
        <v>0</v>
      </c>
      <c r="V750" s="13">
        <f>VLOOKUP(D750,Pivot!$B$4:$F$2181,4,0)</f>
        <v>487</v>
      </c>
      <c r="W750" s="46">
        <f>IFERROR(VLOOKUP(D750,Pivot!$B$4:$H$2181,5,0),"")</f>
        <v>0.89319999999999999</v>
      </c>
      <c r="X750" s="51">
        <f>IFERROR(VLOOKUP(D750,Pivot!$B$4:$H$2181,6,0),"")</f>
        <v>0</v>
      </c>
      <c r="Y750" s="46">
        <f>IFERROR(VLOOKUP(D750,Pivot!$B$4:$H$2181,7,0),"")</f>
        <v>0.89319999999999999</v>
      </c>
    </row>
    <row r="751" spans="1:25" ht="15" customHeight="1" outlineLevel="2">
      <c r="A751" s="10" t="str">
        <f>VLOOKUP(D751,'Current OBD'!$B$6:$K$2185,4,0)</f>
        <v>King</v>
      </c>
      <c r="B751" s="10" t="str">
        <f>VLOOKUP(D751,'Current OBD'!$B$6:$K$2185,3,0)</f>
        <v>17-401</v>
      </c>
      <c r="C751" s="9" t="str">
        <f>VLOOKUP(D751,'Current OBD'!$B$6:$K$2185,2,0)</f>
        <v>Highline School District</v>
      </c>
      <c r="D751" s="24">
        <v>665201</v>
      </c>
      <c r="E751" s="9" t="str">
        <f>VLOOKUP(D751,'Current OBD'!$B$6:$K$2185,10,0)</f>
        <v>Madrona Elementary</v>
      </c>
      <c r="F751" s="11" t="str">
        <f>IF(VLOOKUP(D751,'Current OBD'!$B$6:$AK$2185,23,0)="Yes","PK"," ")</f>
        <v xml:space="preserve"> </v>
      </c>
      <c r="G751" s="11" t="str">
        <f>IF(VLOOKUP(D751,'Current OBD'!$B$6:$AK$2185,24,0)="Yes","K"," ")</f>
        <v>K</v>
      </c>
      <c r="H751" s="11">
        <f>IF(VLOOKUP(D751,'Current OBD'!$B$6:$AK$2185,25,0)="Yes",1," ")</f>
        <v>1</v>
      </c>
      <c r="I751" s="11" t="str">
        <f>IF(VLOOKUP(D751,'Current OBD'!$B$6:$AK$2185,26,0)="Yes","2"," ")</f>
        <v>2</v>
      </c>
      <c r="J751" s="11" t="str">
        <f>IF(VLOOKUP(D751,'Current OBD'!$B$6:$AK$2185,27,0)="Yes","3"," ")</f>
        <v>3</v>
      </c>
      <c r="K751" s="11" t="str">
        <f>IF(VLOOKUP(D751,'Current OBD'!$B$6:$AK$2185,28,0)="Yes","4"," ")</f>
        <v>4</v>
      </c>
      <c r="L751" s="11" t="str">
        <f>IF(VLOOKUP(D751,'Current OBD'!$B$6:$AK$2185,29,0)="Yes","5"," ")</f>
        <v>5</v>
      </c>
      <c r="M751" s="11" t="str">
        <f>IF(VLOOKUP(D751,'Current OBD'!$B$6:$AK$2185,30,0)="Yes","6"," ")</f>
        <v xml:space="preserve"> </v>
      </c>
      <c r="N751" s="11" t="str">
        <f>IF(VLOOKUP(D751,'Current OBD'!$B$6:$AK$2185,31,0)="Yes","7"," ")</f>
        <v xml:space="preserve"> </v>
      </c>
      <c r="O751" s="11" t="str">
        <f>IF(VLOOKUP(D751,'Current OBD'!$B$6:$AK$2185,32,0)="Yes","8"," ")</f>
        <v xml:space="preserve"> </v>
      </c>
      <c r="P751" s="11" t="str">
        <f>IF(VLOOKUP(D751,'Current OBD'!$B$6:$AK$2185,33,0)="Yes","9"," ")</f>
        <v xml:space="preserve"> </v>
      </c>
      <c r="Q751" s="11" t="str">
        <f>IF(VLOOKUP(D751,'Current OBD'!$B$6:$AK$2185,34,0)="Yes","10"," ")</f>
        <v xml:space="preserve"> </v>
      </c>
      <c r="R751" s="11" t="str">
        <f>IF(VLOOKUP(D751,'Current OBD'!$B$6:$AK$2185,35,0)="Yes","11"," ")</f>
        <v xml:space="preserve"> </v>
      </c>
      <c r="S751" s="11" t="str">
        <f>IF(VLOOKUP(D751,'Current OBD'!$B$6:$AK$2185,36,0)="Yes","12"," ")</f>
        <v xml:space="preserve"> </v>
      </c>
      <c r="T751" s="13">
        <f>VLOOKUP(D751,Pivot!$B$4:$F$2181,2,0)</f>
        <v>385</v>
      </c>
      <c r="U751" s="13">
        <f>VLOOKUP(D751,Pivot!$B$4:$F$2181,3,0)</f>
        <v>0</v>
      </c>
      <c r="V751" s="13">
        <f>VLOOKUP(D751,Pivot!$B$4:$F$2181,4,0)</f>
        <v>385</v>
      </c>
      <c r="W751" s="46">
        <f>IFERROR(VLOOKUP(D751,Pivot!$B$4:$H$2181,5,0),"")</f>
        <v>1</v>
      </c>
      <c r="X751" s="51">
        <f>IFERROR(VLOOKUP(D751,Pivot!$B$4:$H$2181,6,0),"")</f>
        <v>0</v>
      </c>
      <c r="Y751" s="46">
        <f>IFERROR(VLOOKUP(D751,Pivot!$B$4:$H$2181,7,0),"")</f>
        <v>1</v>
      </c>
    </row>
    <row r="752" spans="1:25" ht="15" customHeight="1" outlineLevel="2">
      <c r="A752" s="10" t="str">
        <f>VLOOKUP(D752,'Current OBD'!$B$6:$K$2185,4,0)</f>
        <v>King</v>
      </c>
      <c r="B752" s="10" t="str">
        <f>VLOOKUP(D752,'Current OBD'!$B$6:$K$2185,3,0)</f>
        <v>17-401</v>
      </c>
      <c r="C752" s="9" t="str">
        <f>VLOOKUP(D752,'Current OBD'!$B$6:$K$2185,2,0)</f>
        <v>Highline School District</v>
      </c>
      <c r="D752" s="24">
        <v>686896</v>
      </c>
      <c r="E752" s="9" t="str">
        <f>VLOOKUP(D752,'Current OBD'!$B$6:$K$2185,10,0)</f>
        <v>Maritime High School</v>
      </c>
      <c r="F752" s="11" t="str">
        <f>IF(VLOOKUP(D752,'Current OBD'!$B$6:$AK$2185,23,0)="Yes","PK"," ")</f>
        <v xml:space="preserve"> </v>
      </c>
      <c r="G752" s="11" t="str">
        <f>IF(VLOOKUP(D752,'Current OBD'!$B$6:$AK$2185,24,0)="Yes","K"," ")</f>
        <v xml:space="preserve"> </v>
      </c>
      <c r="H752" s="11" t="str">
        <f>IF(VLOOKUP(D752,'Current OBD'!$B$6:$AK$2185,25,0)="Yes",1," ")</f>
        <v xml:space="preserve"> </v>
      </c>
      <c r="I752" s="11" t="str">
        <f>IF(VLOOKUP(D752,'Current OBD'!$B$6:$AK$2185,26,0)="Yes","2"," ")</f>
        <v xml:space="preserve"> </v>
      </c>
      <c r="J752" s="11" t="str">
        <f>IF(VLOOKUP(D752,'Current OBD'!$B$6:$AK$2185,27,0)="Yes","3"," ")</f>
        <v xml:space="preserve"> </v>
      </c>
      <c r="K752" s="11" t="str">
        <f>IF(VLOOKUP(D752,'Current OBD'!$B$6:$AK$2185,28,0)="Yes","4"," ")</f>
        <v xml:space="preserve"> </v>
      </c>
      <c r="L752" s="11" t="str">
        <f>IF(VLOOKUP(D752,'Current OBD'!$B$6:$AK$2185,29,0)="Yes","5"," ")</f>
        <v xml:space="preserve"> </v>
      </c>
      <c r="M752" s="11" t="str">
        <f>IF(VLOOKUP(D752,'Current OBD'!$B$6:$AK$2185,30,0)="Yes","6"," ")</f>
        <v xml:space="preserve"> </v>
      </c>
      <c r="N752" s="11" t="str">
        <f>IF(VLOOKUP(D752,'Current OBD'!$B$6:$AK$2185,31,0)="Yes","7"," ")</f>
        <v xml:space="preserve"> </v>
      </c>
      <c r="O752" s="11" t="str">
        <f>IF(VLOOKUP(D752,'Current OBD'!$B$6:$AK$2185,32,0)="Yes","8"," ")</f>
        <v xml:space="preserve"> </v>
      </c>
      <c r="P752" s="11" t="str">
        <f>IF(VLOOKUP(D752,'Current OBD'!$B$6:$AK$2185,33,0)="Yes","9"," ")</f>
        <v>9</v>
      </c>
      <c r="Q752" s="11" t="str">
        <f>IF(VLOOKUP(D752,'Current OBD'!$B$6:$AK$2185,34,0)="Yes","10"," ")</f>
        <v>10</v>
      </c>
      <c r="R752" s="11" t="str">
        <f>IF(VLOOKUP(D752,'Current OBD'!$B$6:$AK$2185,35,0)="Yes","11"," ")</f>
        <v>11</v>
      </c>
      <c r="S752" s="11" t="str">
        <f>IF(VLOOKUP(D752,'Current OBD'!$B$6:$AK$2185,36,0)="Yes","12"," ")</f>
        <v>12</v>
      </c>
      <c r="T752" s="13">
        <f>VLOOKUP(D752,Pivot!$B$4:$F$2181,2,0)</f>
        <v>30</v>
      </c>
      <c r="U752" s="13">
        <f>VLOOKUP(D752,Pivot!$B$4:$F$2181,3,0)</f>
        <v>0</v>
      </c>
      <c r="V752" s="13">
        <f>VLOOKUP(D752,Pivot!$B$4:$F$2181,4,0)</f>
        <v>82</v>
      </c>
      <c r="W752" s="46">
        <f>IFERROR(VLOOKUP(D752,Pivot!$B$4:$H$2181,5,0),"")</f>
        <v>0.3659</v>
      </c>
      <c r="X752" s="51">
        <f>IFERROR(VLOOKUP(D752,Pivot!$B$4:$H$2181,6,0),"")</f>
        <v>0</v>
      </c>
      <c r="Y752" s="46">
        <f>IFERROR(VLOOKUP(D752,Pivot!$B$4:$H$2181,7,0),"")</f>
        <v>0.3659</v>
      </c>
    </row>
    <row r="753" spans="1:25" ht="15" customHeight="1" outlineLevel="2">
      <c r="A753" s="10" t="str">
        <f>VLOOKUP(D753,'Current OBD'!$B$6:$K$2185,4,0)</f>
        <v>King</v>
      </c>
      <c r="B753" s="10" t="str">
        <f>VLOOKUP(D753,'Current OBD'!$B$6:$K$2185,3,0)</f>
        <v>17-401</v>
      </c>
      <c r="C753" s="9" t="str">
        <f>VLOOKUP(D753,'Current OBD'!$B$6:$K$2185,2,0)</f>
        <v>Highline School District</v>
      </c>
      <c r="D753" s="24">
        <v>662894</v>
      </c>
      <c r="E753" s="9" t="str">
        <f>VLOOKUP(D753,'Current OBD'!$B$6:$K$2185,10,0)</f>
        <v>Marvista Elementary</v>
      </c>
      <c r="F753" s="11" t="str">
        <f>IF(VLOOKUP(D753,'Current OBD'!$B$6:$AK$2185,23,0)="Yes","PK"," ")</f>
        <v xml:space="preserve"> </v>
      </c>
      <c r="G753" s="11" t="str">
        <f>IF(VLOOKUP(D753,'Current OBD'!$B$6:$AK$2185,24,0)="Yes","K"," ")</f>
        <v>K</v>
      </c>
      <c r="H753" s="11">
        <f>IF(VLOOKUP(D753,'Current OBD'!$B$6:$AK$2185,25,0)="Yes",1," ")</f>
        <v>1</v>
      </c>
      <c r="I753" s="11" t="str">
        <f>IF(VLOOKUP(D753,'Current OBD'!$B$6:$AK$2185,26,0)="Yes","2"," ")</f>
        <v>2</v>
      </c>
      <c r="J753" s="11" t="str">
        <f>IF(VLOOKUP(D753,'Current OBD'!$B$6:$AK$2185,27,0)="Yes","3"," ")</f>
        <v>3</v>
      </c>
      <c r="K753" s="11" t="str">
        <f>IF(VLOOKUP(D753,'Current OBD'!$B$6:$AK$2185,28,0)="Yes","4"," ")</f>
        <v>4</v>
      </c>
      <c r="L753" s="11" t="str">
        <f>IF(VLOOKUP(D753,'Current OBD'!$B$6:$AK$2185,29,0)="Yes","5"," ")</f>
        <v>5</v>
      </c>
      <c r="M753" s="11" t="str">
        <f>IF(VLOOKUP(D753,'Current OBD'!$B$6:$AK$2185,30,0)="Yes","6"," ")</f>
        <v xml:space="preserve"> </v>
      </c>
      <c r="N753" s="11" t="str">
        <f>IF(VLOOKUP(D753,'Current OBD'!$B$6:$AK$2185,31,0)="Yes","7"," ")</f>
        <v xml:space="preserve"> </v>
      </c>
      <c r="O753" s="11" t="str">
        <f>IF(VLOOKUP(D753,'Current OBD'!$B$6:$AK$2185,32,0)="Yes","8"," ")</f>
        <v xml:space="preserve"> </v>
      </c>
      <c r="P753" s="11" t="str">
        <f>IF(VLOOKUP(D753,'Current OBD'!$B$6:$AK$2185,33,0)="Yes","9"," ")</f>
        <v xml:space="preserve"> </v>
      </c>
      <c r="Q753" s="11" t="str">
        <f>IF(VLOOKUP(D753,'Current OBD'!$B$6:$AK$2185,34,0)="Yes","10"," ")</f>
        <v xml:space="preserve"> </v>
      </c>
      <c r="R753" s="11" t="str">
        <f>IF(VLOOKUP(D753,'Current OBD'!$B$6:$AK$2185,35,0)="Yes","11"," ")</f>
        <v xml:space="preserve"> </v>
      </c>
      <c r="S753" s="11" t="str">
        <f>IF(VLOOKUP(D753,'Current OBD'!$B$6:$AK$2185,36,0)="Yes","12"," ")</f>
        <v xml:space="preserve"> </v>
      </c>
      <c r="T753" s="13">
        <f>VLOOKUP(D753,Pivot!$B$4:$F$2181,2,0)</f>
        <v>233</v>
      </c>
      <c r="U753" s="13">
        <f>VLOOKUP(D753,Pivot!$B$4:$F$2181,3,0)</f>
        <v>0</v>
      </c>
      <c r="V753" s="13">
        <f>VLOOKUP(D753,Pivot!$B$4:$F$2181,4,0)</f>
        <v>539</v>
      </c>
      <c r="W753" s="46">
        <f>IFERROR(VLOOKUP(D753,Pivot!$B$4:$H$2181,5,0),"")</f>
        <v>0.43230000000000002</v>
      </c>
      <c r="X753" s="51">
        <f>IFERROR(VLOOKUP(D753,Pivot!$B$4:$H$2181,6,0),"")</f>
        <v>0</v>
      </c>
      <c r="Y753" s="46">
        <f>IFERROR(VLOOKUP(D753,Pivot!$B$4:$H$2181,7,0),"")</f>
        <v>0.43230000000000002</v>
      </c>
    </row>
    <row r="754" spans="1:25" ht="15" customHeight="1" outlineLevel="2">
      <c r="A754" s="10" t="str">
        <f>VLOOKUP(D754,'Current OBD'!$B$6:$K$2185,4,0)</f>
        <v>King</v>
      </c>
      <c r="B754" s="10" t="str">
        <f>VLOOKUP(D754,'Current OBD'!$B$6:$K$2185,3,0)</f>
        <v>17-401</v>
      </c>
      <c r="C754" s="9" t="str">
        <f>VLOOKUP(D754,'Current OBD'!$B$6:$K$2185,2,0)</f>
        <v>Highline School District</v>
      </c>
      <c r="D754" s="24">
        <v>660846</v>
      </c>
      <c r="E754" s="9" t="str">
        <f>VLOOKUP(D754,'Current OBD'!$B$6:$K$2185,10,0)</f>
        <v>McMicken Heights Elementary</v>
      </c>
      <c r="F754" s="11" t="str">
        <f>IF(VLOOKUP(D754,'Current OBD'!$B$6:$AK$2185,23,0)="Yes","PK"," ")</f>
        <v xml:space="preserve"> </v>
      </c>
      <c r="G754" s="11" t="str">
        <f>IF(VLOOKUP(D754,'Current OBD'!$B$6:$AK$2185,24,0)="Yes","K"," ")</f>
        <v>K</v>
      </c>
      <c r="H754" s="11">
        <f>IF(VLOOKUP(D754,'Current OBD'!$B$6:$AK$2185,25,0)="Yes",1," ")</f>
        <v>1</v>
      </c>
      <c r="I754" s="11" t="str">
        <f>IF(VLOOKUP(D754,'Current OBD'!$B$6:$AK$2185,26,0)="Yes","2"," ")</f>
        <v>2</v>
      </c>
      <c r="J754" s="11" t="str">
        <f>IF(VLOOKUP(D754,'Current OBD'!$B$6:$AK$2185,27,0)="Yes","3"," ")</f>
        <v>3</v>
      </c>
      <c r="K754" s="11" t="str">
        <f>IF(VLOOKUP(D754,'Current OBD'!$B$6:$AK$2185,28,0)="Yes","4"," ")</f>
        <v>4</v>
      </c>
      <c r="L754" s="11" t="str">
        <f>IF(VLOOKUP(D754,'Current OBD'!$B$6:$AK$2185,29,0)="Yes","5"," ")</f>
        <v>5</v>
      </c>
      <c r="M754" s="11" t="str">
        <f>IF(VLOOKUP(D754,'Current OBD'!$B$6:$AK$2185,30,0)="Yes","6"," ")</f>
        <v xml:space="preserve"> </v>
      </c>
      <c r="N754" s="11" t="str">
        <f>IF(VLOOKUP(D754,'Current OBD'!$B$6:$AK$2185,31,0)="Yes","7"," ")</f>
        <v xml:space="preserve"> </v>
      </c>
      <c r="O754" s="11" t="str">
        <f>IF(VLOOKUP(D754,'Current OBD'!$B$6:$AK$2185,32,0)="Yes","8"," ")</f>
        <v xml:space="preserve"> </v>
      </c>
      <c r="P754" s="11" t="str">
        <f>IF(VLOOKUP(D754,'Current OBD'!$B$6:$AK$2185,33,0)="Yes","9"," ")</f>
        <v xml:space="preserve"> </v>
      </c>
      <c r="Q754" s="11" t="str">
        <f>IF(VLOOKUP(D754,'Current OBD'!$B$6:$AK$2185,34,0)="Yes","10"," ")</f>
        <v xml:space="preserve"> </v>
      </c>
      <c r="R754" s="11" t="str">
        <f>IF(VLOOKUP(D754,'Current OBD'!$B$6:$AK$2185,35,0)="Yes","11"," ")</f>
        <v xml:space="preserve"> </v>
      </c>
      <c r="S754" s="11" t="str">
        <f>IF(VLOOKUP(D754,'Current OBD'!$B$6:$AK$2185,36,0)="Yes","12"," ")</f>
        <v xml:space="preserve"> </v>
      </c>
      <c r="T754" s="13">
        <f>VLOOKUP(D754,Pivot!$B$4:$F$2181,2,0)</f>
        <v>514</v>
      </c>
      <c r="U754" s="13">
        <f>VLOOKUP(D754,Pivot!$B$4:$F$2181,3,0)</f>
        <v>0</v>
      </c>
      <c r="V754" s="13">
        <f>VLOOKUP(D754,Pivot!$B$4:$F$2181,4,0)</f>
        <v>514</v>
      </c>
      <c r="W754" s="46">
        <f>IFERROR(VLOOKUP(D754,Pivot!$B$4:$H$2181,5,0),"")</f>
        <v>1</v>
      </c>
      <c r="X754" s="51">
        <f>IFERROR(VLOOKUP(D754,Pivot!$B$4:$H$2181,6,0),"")</f>
        <v>0</v>
      </c>
      <c r="Y754" s="46">
        <f>IFERROR(VLOOKUP(D754,Pivot!$B$4:$H$2181,7,0),"")</f>
        <v>1</v>
      </c>
    </row>
    <row r="755" spans="1:25" ht="15" customHeight="1" outlineLevel="2">
      <c r="A755" s="10" t="str">
        <f>VLOOKUP(D755,'Current OBD'!$B$6:$K$2185,4,0)</f>
        <v>King</v>
      </c>
      <c r="B755" s="10" t="str">
        <f>VLOOKUP(D755,'Current OBD'!$B$6:$K$2185,3,0)</f>
        <v>17-401</v>
      </c>
      <c r="C755" s="9" t="str">
        <f>VLOOKUP(D755,'Current OBD'!$B$6:$K$2185,2,0)</f>
        <v>Highline School District</v>
      </c>
      <c r="D755" s="24">
        <v>660505</v>
      </c>
      <c r="E755" s="9" t="str">
        <f>VLOOKUP(D755,'Current OBD'!$B$6:$K$2185,10,0)</f>
        <v>Midway Elementary</v>
      </c>
      <c r="F755" s="11" t="str">
        <f>IF(VLOOKUP(D755,'Current OBD'!$B$6:$AK$2185,23,0)="Yes","PK"," ")</f>
        <v>PK</v>
      </c>
      <c r="G755" s="11" t="str">
        <f>IF(VLOOKUP(D755,'Current OBD'!$B$6:$AK$2185,24,0)="Yes","K"," ")</f>
        <v>K</v>
      </c>
      <c r="H755" s="11">
        <f>IF(VLOOKUP(D755,'Current OBD'!$B$6:$AK$2185,25,0)="Yes",1," ")</f>
        <v>1</v>
      </c>
      <c r="I755" s="11" t="str">
        <f>IF(VLOOKUP(D755,'Current OBD'!$B$6:$AK$2185,26,0)="Yes","2"," ")</f>
        <v>2</v>
      </c>
      <c r="J755" s="11" t="str">
        <f>IF(VLOOKUP(D755,'Current OBD'!$B$6:$AK$2185,27,0)="Yes","3"," ")</f>
        <v>3</v>
      </c>
      <c r="K755" s="11" t="str">
        <f>IF(VLOOKUP(D755,'Current OBD'!$B$6:$AK$2185,28,0)="Yes","4"," ")</f>
        <v>4</v>
      </c>
      <c r="L755" s="11" t="str">
        <f>IF(VLOOKUP(D755,'Current OBD'!$B$6:$AK$2185,29,0)="Yes","5"," ")</f>
        <v>5</v>
      </c>
      <c r="M755" s="11" t="str">
        <f>IF(VLOOKUP(D755,'Current OBD'!$B$6:$AK$2185,30,0)="Yes","6"," ")</f>
        <v xml:space="preserve"> </v>
      </c>
      <c r="N755" s="11" t="str">
        <f>IF(VLOOKUP(D755,'Current OBD'!$B$6:$AK$2185,31,0)="Yes","7"," ")</f>
        <v xml:space="preserve"> </v>
      </c>
      <c r="O755" s="11" t="str">
        <f>IF(VLOOKUP(D755,'Current OBD'!$B$6:$AK$2185,32,0)="Yes","8"," ")</f>
        <v xml:space="preserve"> </v>
      </c>
      <c r="P755" s="11" t="str">
        <f>IF(VLOOKUP(D755,'Current OBD'!$B$6:$AK$2185,33,0)="Yes","9"," ")</f>
        <v xml:space="preserve"> </v>
      </c>
      <c r="Q755" s="11" t="str">
        <f>IF(VLOOKUP(D755,'Current OBD'!$B$6:$AK$2185,34,0)="Yes","10"," ")</f>
        <v xml:space="preserve"> </v>
      </c>
      <c r="R755" s="11" t="str">
        <f>IF(VLOOKUP(D755,'Current OBD'!$B$6:$AK$2185,35,0)="Yes","11"," ")</f>
        <v xml:space="preserve"> </v>
      </c>
      <c r="S755" s="11" t="str">
        <f>IF(VLOOKUP(D755,'Current OBD'!$B$6:$AK$2185,36,0)="Yes","12"," ")</f>
        <v xml:space="preserve"> </v>
      </c>
      <c r="T755" s="13">
        <f>VLOOKUP(D755,Pivot!$B$4:$F$2181,2,0)</f>
        <v>540</v>
      </c>
      <c r="U755" s="13">
        <f>VLOOKUP(D755,Pivot!$B$4:$F$2181,3,0)</f>
        <v>0</v>
      </c>
      <c r="V755" s="13">
        <f>VLOOKUP(D755,Pivot!$B$4:$F$2181,4,0)</f>
        <v>540</v>
      </c>
      <c r="W755" s="46">
        <f>IFERROR(VLOOKUP(D755,Pivot!$B$4:$H$2181,5,0),"")</f>
        <v>1</v>
      </c>
      <c r="X755" s="51">
        <f>IFERROR(VLOOKUP(D755,Pivot!$B$4:$H$2181,6,0),"")</f>
        <v>0</v>
      </c>
      <c r="Y755" s="46">
        <f>IFERROR(VLOOKUP(D755,Pivot!$B$4:$H$2181,7,0),"")</f>
        <v>1</v>
      </c>
    </row>
    <row r="756" spans="1:25" ht="15" customHeight="1" outlineLevel="2">
      <c r="A756" s="10" t="str">
        <f>VLOOKUP(D756,'Current OBD'!$B$6:$K$2185,4,0)</f>
        <v>King</v>
      </c>
      <c r="B756" s="10" t="str">
        <f>VLOOKUP(D756,'Current OBD'!$B$6:$K$2185,3,0)</f>
        <v>17-401</v>
      </c>
      <c r="C756" s="9" t="str">
        <f>VLOOKUP(D756,'Current OBD'!$B$6:$K$2185,2,0)</f>
        <v>Highline School District</v>
      </c>
      <c r="D756" s="24">
        <v>660864</v>
      </c>
      <c r="E756" s="9" t="str">
        <f>VLOOKUP(D756,'Current OBD'!$B$6:$K$2185,10,0)</f>
        <v>Mount Rainier High School</v>
      </c>
      <c r="F756" s="11" t="str">
        <f>IF(VLOOKUP(D756,'Current OBD'!$B$6:$AK$2185,23,0)="Yes","PK"," ")</f>
        <v>PK</v>
      </c>
      <c r="G756" s="11" t="str">
        <f>IF(VLOOKUP(D756,'Current OBD'!$B$6:$AK$2185,24,0)="Yes","K"," ")</f>
        <v xml:space="preserve"> </v>
      </c>
      <c r="H756" s="11" t="str">
        <f>IF(VLOOKUP(D756,'Current OBD'!$B$6:$AK$2185,25,0)="Yes",1," ")</f>
        <v xml:space="preserve"> </v>
      </c>
      <c r="I756" s="11" t="str">
        <f>IF(VLOOKUP(D756,'Current OBD'!$B$6:$AK$2185,26,0)="Yes","2"," ")</f>
        <v xml:space="preserve"> </v>
      </c>
      <c r="J756" s="11" t="str">
        <f>IF(VLOOKUP(D756,'Current OBD'!$B$6:$AK$2185,27,0)="Yes","3"," ")</f>
        <v xml:space="preserve"> </v>
      </c>
      <c r="K756" s="11" t="str">
        <f>IF(VLOOKUP(D756,'Current OBD'!$B$6:$AK$2185,28,0)="Yes","4"," ")</f>
        <v xml:space="preserve"> </v>
      </c>
      <c r="L756" s="11" t="str">
        <f>IF(VLOOKUP(D756,'Current OBD'!$B$6:$AK$2185,29,0)="Yes","5"," ")</f>
        <v xml:space="preserve"> </v>
      </c>
      <c r="M756" s="11" t="str">
        <f>IF(VLOOKUP(D756,'Current OBD'!$B$6:$AK$2185,30,0)="Yes","6"," ")</f>
        <v xml:space="preserve"> </v>
      </c>
      <c r="N756" s="11" t="str">
        <f>IF(VLOOKUP(D756,'Current OBD'!$B$6:$AK$2185,31,0)="Yes","7"," ")</f>
        <v xml:space="preserve"> </v>
      </c>
      <c r="O756" s="11" t="str">
        <f>IF(VLOOKUP(D756,'Current OBD'!$B$6:$AK$2185,32,0)="Yes","8"," ")</f>
        <v xml:space="preserve"> </v>
      </c>
      <c r="P756" s="11" t="str">
        <f>IF(VLOOKUP(D756,'Current OBD'!$B$6:$AK$2185,33,0)="Yes","9"," ")</f>
        <v>9</v>
      </c>
      <c r="Q756" s="11" t="str">
        <f>IF(VLOOKUP(D756,'Current OBD'!$B$6:$AK$2185,34,0)="Yes","10"," ")</f>
        <v>10</v>
      </c>
      <c r="R756" s="11" t="str">
        <f>IF(VLOOKUP(D756,'Current OBD'!$B$6:$AK$2185,35,0)="Yes","11"," ")</f>
        <v>11</v>
      </c>
      <c r="S756" s="11" t="str">
        <f>IF(VLOOKUP(D756,'Current OBD'!$B$6:$AK$2185,36,0)="Yes","12"," ")</f>
        <v>12</v>
      </c>
      <c r="T756" s="13">
        <f>VLOOKUP(D756,Pivot!$B$4:$F$2181,2,0)</f>
        <v>1243</v>
      </c>
      <c r="U756" s="13">
        <f>VLOOKUP(D756,Pivot!$B$4:$F$2181,3,0)</f>
        <v>0</v>
      </c>
      <c r="V756" s="13">
        <f>VLOOKUP(D756,Pivot!$B$4:$F$2181,4,0)</f>
        <v>1907</v>
      </c>
      <c r="W756" s="46">
        <f>IFERROR(VLOOKUP(D756,Pivot!$B$4:$H$2181,5,0),"")</f>
        <v>0.65180000000000005</v>
      </c>
      <c r="X756" s="51">
        <f>IFERROR(VLOOKUP(D756,Pivot!$B$4:$H$2181,6,0),"")</f>
        <v>0</v>
      </c>
      <c r="Y756" s="46">
        <f>IFERROR(VLOOKUP(D756,Pivot!$B$4:$H$2181,7,0),"")</f>
        <v>0.65180000000000005</v>
      </c>
    </row>
    <row r="757" spans="1:25" ht="15" customHeight="1" outlineLevel="2">
      <c r="A757" s="10" t="str">
        <f>VLOOKUP(D757,'Current OBD'!$B$6:$K$2185,4,0)</f>
        <v>King</v>
      </c>
      <c r="B757" s="10" t="str">
        <f>VLOOKUP(D757,'Current OBD'!$B$6:$K$2185,3,0)</f>
        <v>17-401</v>
      </c>
      <c r="C757" s="9" t="str">
        <f>VLOOKUP(D757,'Current OBD'!$B$6:$K$2185,2,0)</f>
        <v>Highline School District</v>
      </c>
      <c r="D757" s="24">
        <v>665505</v>
      </c>
      <c r="E757" s="9" t="str">
        <f>VLOOKUP(D757,'Current OBD'!$B$6:$K$2185,10,0)</f>
        <v>Mount View Elementary</v>
      </c>
      <c r="F757" s="11" t="str">
        <f>IF(VLOOKUP(D757,'Current OBD'!$B$6:$AK$2185,23,0)="Yes","PK"," ")</f>
        <v>PK</v>
      </c>
      <c r="G757" s="11" t="str">
        <f>IF(VLOOKUP(D757,'Current OBD'!$B$6:$AK$2185,24,0)="Yes","K"," ")</f>
        <v>K</v>
      </c>
      <c r="H757" s="11">
        <f>IF(VLOOKUP(D757,'Current OBD'!$B$6:$AK$2185,25,0)="Yes",1," ")</f>
        <v>1</v>
      </c>
      <c r="I757" s="11" t="str">
        <f>IF(VLOOKUP(D757,'Current OBD'!$B$6:$AK$2185,26,0)="Yes","2"," ")</f>
        <v>2</v>
      </c>
      <c r="J757" s="11" t="str">
        <f>IF(VLOOKUP(D757,'Current OBD'!$B$6:$AK$2185,27,0)="Yes","3"," ")</f>
        <v>3</v>
      </c>
      <c r="K757" s="11" t="str">
        <f>IF(VLOOKUP(D757,'Current OBD'!$B$6:$AK$2185,28,0)="Yes","4"," ")</f>
        <v>4</v>
      </c>
      <c r="L757" s="11" t="str">
        <f>IF(VLOOKUP(D757,'Current OBD'!$B$6:$AK$2185,29,0)="Yes","5"," ")</f>
        <v>5</v>
      </c>
      <c r="M757" s="11" t="str">
        <f>IF(VLOOKUP(D757,'Current OBD'!$B$6:$AK$2185,30,0)="Yes","6"," ")</f>
        <v xml:space="preserve"> </v>
      </c>
      <c r="N757" s="11" t="str">
        <f>IF(VLOOKUP(D757,'Current OBD'!$B$6:$AK$2185,31,0)="Yes","7"," ")</f>
        <v xml:space="preserve"> </v>
      </c>
      <c r="O757" s="11" t="str">
        <f>IF(VLOOKUP(D757,'Current OBD'!$B$6:$AK$2185,32,0)="Yes","8"," ")</f>
        <v xml:space="preserve"> </v>
      </c>
      <c r="P757" s="11" t="str">
        <f>IF(VLOOKUP(D757,'Current OBD'!$B$6:$AK$2185,33,0)="Yes","9"," ")</f>
        <v xml:space="preserve"> </v>
      </c>
      <c r="Q757" s="11" t="str">
        <f>IF(VLOOKUP(D757,'Current OBD'!$B$6:$AK$2185,34,0)="Yes","10"," ")</f>
        <v xml:space="preserve"> </v>
      </c>
      <c r="R757" s="11" t="str">
        <f>IF(VLOOKUP(D757,'Current OBD'!$B$6:$AK$2185,35,0)="Yes","11"," ")</f>
        <v xml:space="preserve"> </v>
      </c>
      <c r="S757" s="11" t="str">
        <f>IF(VLOOKUP(D757,'Current OBD'!$B$6:$AK$2185,36,0)="Yes","12"," ")</f>
        <v xml:space="preserve"> </v>
      </c>
      <c r="T757" s="13">
        <f>VLOOKUP(D757,Pivot!$B$4:$F$2181,2,0)</f>
        <v>346</v>
      </c>
      <c r="U757" s="13">
        <f>VLOOKUP(D757,Pivot!$B$4:$F$2181,3,0)</f>
        <v>0</v>
      </c>
      <c r="V757" s="13">
        <f>VLOOKUP(D757,Pivot!$B$4:$F$2181,4,0)</f>
        <v>427</v>
      </c>
      <c r="W757" s="46">
        <f>IFERROR(VLOOKUP(D757,Pivot!$B$4:$H$2181,5,0),"")</f>
        <v>0.81030000000000002</v>
      </c>
      <c r="X757" s="51">
        <f>IFERROR(VLOOKUP(D757,Pivot!$B$4:$H$2181,6,0),"")</f>
        <v>0</v>
      </c>
      <c r="Y757" s="46">
        <f>IFERROR(VLOOKUP(D757,Pivot!$B$4:$H$2181,7,0),"")</f>
        <v>0.81030000000000002</v>
      </c>
    </row>
    <row r="758" spans="1:25" ht="15" customHeight="1" outlineLevel="2">
      <c r="A758" s="10" t="str">
        <f>VLOOKUP(D758,'Current OBD'!$B$6:$K$2185,4,0)</f>
        <v>King</v>
      </c>
      <c r="B758" s="10" t="str">
        <f>VLOOKUP(D758,'Current OBD'!$B$6:$K$2185,3,0)</f>
        <v>17-401</v>
      </c>
      <c r="C758" s="9" t="str">
        <f>VLOOKUP(D758,'Current OBD'!$B$6:$K$2185,2,0)</f>
        <v>Highline School District</v>
      </c>
      <c r="D758" s="24">
        <v>664459</v>
      </c>
      <c r="E758" s="9" t="str">
        <f>VLOOKUP(D758,'Current OBD'!$B$6:$K$2185,10,0)</f>
        <v>New Start</v>
      </c>
      <c r="F758" s="11" t="str">
        <f>IF(VLOOKUP(D758,'Current OBD'!$B$6:$AK$2185,23,0)="Yes","PK"," ")</f>
        <v xml:space="preserve"> </v>
      </c>
      <c r="G758" s="11" t="str">
        <f>IF(VLOOKUP(D758,'Current OBD'!$B$6:$AK$2185,24,0)="Yes","K"," ")</f>
        <v xml:space="preserve"> </v>
      </c>
      <c r="H758" s="11" t="str">
        <f>IF(VLOOKUP(D758,'Current OBD'!$B$6:$AK$2185,25,0)="Yes",1," ")</f>
        <v xml:space="preserve"> </v>
      </c>
      <c r="I758" s="11" t="str">
        <f>IF(VLOOKUP(D758,'Current OBD'!$B$6:$AK$2185,26,0)="Yes","2"," ")</f>
        <v xml:space="preserve"> </v>
      </c>
      <c r="J758" s="11" t="str">
        <f>IF(VLOOKUP(D758,'Current OBD'!$B$6:$AK$2185,27,0)="Yes","3"," ")</f>
        <v xml:space="preserve"> </v>
      </c>
      <c r="K758" s="11" t="str">
        <f>IF(VLOOKUP(D758,'Current OBD'!$B$6:$AK$2185,28,0)="Yes","4"," ")</f>
        <v xml:space="preserve"> </v>
      </c>
      <c r="L758" s="11" t="str">
        <f>IF(VLOOKUP(D758,'Current OBD'!$B$6:$AK$2185,29,0)="Yes","5"," ")</f>
        <v xml:space="preserve"> </v>
      </c>
      <c r="M758" s="11" t="str">
        <f>IF(VLOOKUP(D758,'Current OBD'!$B$6:$AK$2185,30,0)="Yes","6"," ")</f>
        <v xml:space="preserve"> </v>
      </c>
      <c r="N758" s="11" t="str">
        <f>IF(VLOOKUP(D758,'Current OBD'!$B$6:$AK$2185,31,0)="Yes","7"," ")</f>
        <v xml:space="preserve"> </v>
      </c>
      <c r="O758" s="11" t="str">
        <f>IF(VLOOKUP(D758,'Current OBD'!$B$6:$AK$2185,32,0)="Yes","8"," ")</f>
        <v xml:space="preserve"> </v>
      </c>
      <c r="P758" s="11" t="str">
        <f>IF(VLOOKUP(D758,'Current OBD'!$B$6:$AK$2185,33,0)="Yes","9"," ")</f>
        <v>9</v>
      </c>
      <c r="Q758" s="11" t="str">
        <f>IF(VLOOKUP(D758,'Current OBD'!$B$6:$AK$2185,34,0)="Yes","10"," ")</f>
        <v>10</v>
      </c>
      <c r="R758" s="11" t="str">
        <f>IF(VLOOKUP(D758,'Current OBD'!$B$6:$AK$2185,35,0)="Yes","11"," ")</f>
        <v>11</v>
      </c>
      <c r="S758" s="11" t="str">
        <f>IF(VLOOKUP(D758,'Current OBD'!$B$6:$AK$2185,36,0)="Yes","12"," ")</f>
        <v>12</v>
      </c>
      <c r="T758" s="13">
        <f>VLOOKUP(D758,Pivot!$B$4:$F$2181,2,0)</f>
        <v>102</v>
      </c>
      <c r="U758" s="13">
        <f>VLOOKUP(D758,Pivot!$B$4:$F$2181,3,0)</f>
        <v>0</v>
      </c>
      <c r="V758" s="13">
        <f>VLOOKUP(D758,Pivot!$B$4:$F$2181,4,0)</f>
        <v>102</v>
      </c>
      <c r="W758" s="46">
        <f>IFERROR(VLOOKUP(D758,Pivot!$B$4:$H$2181,5,0),"")</f>
        <v>1</v>
      </c>
      <c r="X758" s="51">
        <f>IFERROR(VLOOKUP(D758,Pivot!$B$4:$H$2181,6,0),"")</f>
        <v>0</v>
      </c>
      <c r="Y758" s="46">
        <f>IFERROR(VLOOKUP(D758,Pivot!$B$4:$H$2181,7,0),"")</f>
        <v>1</v>
      </c>
    </row>
    <row r="759" spans="1:25" ht="15" customHeight="1" outlineLevel="2">
      <c r="A759" s="10" t="str">
        <f>VLOOKUP(D759,'Current OBD'!$B$6:$K$2185,4,0)</f>
        <v>King</v>
      </c>
      <c r="B759" s="10" t="str">
        <f>VLOOKUP(D759,'Current OBD'!$B$6:$K$2185,3,0)</f>
        <v>17-401</v>
      </c>
      <c r="C759" s="9" t="str">
        <f>VLOOKUP(D759,'Current OBD'!$B$6:$K$2185,2,0)</f>
        <v>Highline School District</v>
      </c>
      <c r="D759" s="24">
        <v>663515</v>
      </c>
      <c r="E759" s="9" t="str">
        <f>VLOOKUP(D759,'Current OBD'!$B$6:$K$2185,10,0)</f>
        <v>North Hill Elementary</v>
      </c>
      <c r="F759" s="11" t="str">
        <f>IF(VLOOKUP(D759,'Current OBD'!$B$6:$AK$2185,23,0)="Yes","PK"," ")</f>
        <v xml:space="preserve"> </v>
      </c>
      <c r="G759" s="11" t="str">
        <f>IF(VLOOKUP(D759,'Current OBD'!$B$6:$AK$2185,24,0)="Yes","K"," ")</f>
        <v>K</v>
      </c>
      <c r="H759" s="11">
        <f>IF(VLOOKUP(D759,'Current OBD'!$B$6:$AK$2185,25,0)="Yes",1," ")</f>
        <v>1</v>
      </c>
      <c r="I759" s="11" t="str">
        <f>IF(VLOOKUP(D759,'Current OBD'!$B$6:$AK$2185,26,0)="Yes","2"," ")</f>
        <v>2</v>
      </c>
      <c r="J759" s="11" t="str">
        <f>IF(VLOOKUP(D759,'Current OBD'!$B$6:$AK$2185,27,0)="Yes","3"," ")</f>
        <v>3</v>
      </c>
      <c r="K759" s="11" t="str">
        <f>IF(VLOOKUP(D759,'Current OBD'!$B$6:$AK$2185,28,0)="Yes","4"," ")</f>
        <v>4</v>
      </c>
      <c r="L759" s="11" t="str">
        <f>IF(VLOOKUP(D759,'Current OBD'!$B$6:$AK$2185,29,0)="Yes","5"," ")</f>
        <v>5</v>
      </c>
      <c r="M759" s="11" t="str">
        <f>IF(VLOOKUP(D759,'Current OBD'!$B$6:$AK$2185,30,0)="Yes","6"," ")</f>
        <v xml:space="preserve"> </v>
      </c>
      <c r="N759" s="11" t="str">
        <f>IF(VLOOKUP(D759,'Current OBD'!$B$6:$AK$2185,31,0)="Yes","7"," ")</f>
        <v xml:space="preserve"> </v>
      </c>
      <c r="O759" s="11" t="str">
        <f>IF(VLOOKUP(D759,'Current OBD'!$B$6:$AK$2185,32,0)="Yes","8"," ")</f>
        <v xml:space="preserve"> </v>
      </c>
      <c r="P759" s="11" t="str">
        <f>IF(VLOOKUP(D759,'Current OBD'!$B$6:$AK$2185,33,0)="Yes","9"," ")</f>
        <v xml:space="preserve"> </v>
      </c>
      <c r="Q759" s="11" t="str">
        <f>IF(VLOOKUP(D759,'Current OBD'!$B$6:$AK$2185,34,0)="Yes","10"," ")</f>
        <v xml:space="preserve"> </v>
      </c>
      <c r="R759" s="11" t="str">
        <f>IF(VLOOKUP(D759,'Current OBD'!$B$6:$AK$2185,35,0)="Yes","11"," ")</f>
        <v xml:space="preserve"> </v>
      </c>
      <c r="S759" s="11" t="str">
        <f>IF(VLOOKUP(D759,'Current OBD'!$B$6:$AK$2185,36,0)="Yes","12"," ")</f>
        <v xml:space="preserve"> </v>
      </c>
      <c r="T759" s="13">
        <f>VLOOKUP(D759,Pivot!$B$4:$F$2181,2,0)</f>
        <v>194</v>
      </c>
      <c r="U759" s="13">
        <f>VLOOKUP(D759,Pivot!$B$4:$F$2181,3,0)</f>
        <v>0</v>
      </c>
      <c r="V759" s="13">
        <f>VLOOKUP(D759,Pivot!$B$4:$F$2181,4,0)</f>
        <v>490</v>
      </c>
      <c r="W759" s="46">
        <f>IFERROR(VLOOKUP(D759,Pivot!$B$4:$H$2181,5,0),"")</f>
        <v>0.39589999999999997</v>
      </c>
      <c r="X759" s="51">
        <f>IFERROR(VLOOKUP(D759,Pivot!$B$4:$H$2181,6,0),"")</f>
        <v>0</v>
      </c>
      <c r="Y759" s="46">
        <f>IFERROR(VLOOKUP(D759,Pivot!$B$4:$H$2181,7,0),"")</f>
        <v>0.39589999999999997</v>
      </c>
    </row>
    <row r="760" spans="1:25" ht="15" customHeight="1" outlineLevel="2">
      <c r="A760" s="10" t="str">
        <f>VLOOKUP(D760,'Current OBD'!$B$6:$K$2185,4,0)</f>
        <v>King</v>
      </c>
      <c r="B760" s="10" t="str">
        <f>VLOOKUP(D760,'Current OBD'!$B$6:$K$2185,3,0)</f>
        <v>17-401</v>
      </c>
      <c r="C760" s="9" t="str">
        <f>VLOOKUP(D760,'Current OBD'!$B$6:$K$2185,2,0)</f>
        <v>Highline School District</v>
      </c>
      <c r="D760" s="24">
        <v>661414</v>
      </c>
      <c r="E760" s="9" t="str">
        <f>VLOOKUP(D760,'Current OBD'!$B$6:$K$2185,10,0)</f>
        <v>Pacific Middle School</v>
      </c>
      <c r="F760" s="11" t="str">
        <f>IF(VLOOKUP(D760,'Current OBD'!$B$6:$AK$2185,23,0)="Yes","PK"," ")</f>
        <v xml:space="preserve"> </v>
      </c>
      <c r="G760" s="11" t="str">
        <f>IF(VLOOKUP(D760,'Current OBD'!$B$6:$AK$2185,24,0)="Yes","K"," ")</f>
        <v xml:space="preserve"> </v>
      </c>
      <c r="H760" s="11" t="str">
        <f>IF(VLOOKUP(D760,'Current OBD'!$B$6:$AK$2185,25,0)="Yes",1," ")</f>
        <v xml:space="preserve"> </v>
      </c>
      <c r="I760" s="11" t="str">
        <f>IF(VLOOKUP(D760,'Current OBD'!$B$6:$AK$2185,26,0)="Yes","2"," ")</f>
        <v xml:space="preserve"> </v>
      </c>
      <c r="J760" s="11" t="str">
        <f>IF(VLOOKUP(D760,'Current OBD'!$B$6:$AK$2185,27,0)="Yes","3"," ")</f>
        <v xml:space="preserve"> </v>
      </c>
      <c r="K760" s="11" t="str">
        <f>IF(VLOOKUP(D760,'Current OBD'!$B$6:$AK$2185,28,0)="Yes","4"," ")</f>
        <v xml:space="preserve"> </v>
      </c>
      <c r="L760" s="11" t="str">
        <f>IF(VLOOKUP(D760,'Current OBD'!$B$6:$AK$2185,29,0)="Yes","5"," ")</f>
        <v xml:space="preserve"> </v>
      </c>
      <c r="M760" s="11" t="str">
        <f>IF(VLOOKUP(D760,'Current OBD'!$B$6:$AK$2185,30,0)="Yes","6"," ")</f>
        <v>6</v>
      </c>
      <c r="N760" s="11" t="str">
        <f>IF(VLOOKUP(D760,'Current OBD'!$B$6:$AK$2185,31,0)="Yes","7"," ")</f>
        <v>7</v>
      </c>
      <c r="O760" s="11" t="str">
        <f>IF(VLOOKUP(D760,'Current OBD'!$B$6:$AK$2185,32,0)="Yes","8"," ")</f>
        <v>8</v>
      </c>
      <c r="P760" s="11" t="str">
        <f>IF(VLOOKUP(D760,'Current OBD'!$B$6:$AK$2185,33,0)="Yes","9"," ")</f>
        <v xml:space="preserve"> </v>
      </c>
      <c r="Q760" s="11" t="str">
        <f>IF(VLOOKUP(D760,'Current OBD'!$B$6:$AK$2185,34,0)="Yes","10"," ")</f>
        <v xml:space="preserve"> </v>
      </c>
      <c r="R760" s="11" t="str">
        <f>IF(VLOOKUP(D760,'Current OBD'!$B$6:$AK$2185,35,0)="Yes","11"," ")</f>
        <v xml:space="preserve"> </v>
      </c>
      <c r="S760" s="11" t="str">
        <f>IF(VLOOKUP(D760,'Current OBD'!$B$6:$AK$2185,36,0)="Yes","12"," ")</f>
        <v xml:space="preserve"> </v>
      </c>
      <c r="T760" s="13">
        <f>VLOOKUP(D760,Pivot!$B$4:$F$2181,2,0)</f>
        <v>588</v>
      </c>
      <c r="U760" s="13">
        <f>VLOOKUP(D760,Pivot!$B$4:$F$2181,3,0)</f>
        <v>0</v>
      </c>
      <c r="V760" s="13">
        <f>VLOOKUP(D760,Pivot!$B$4:$F$2181,4,0)</f>
        <v>652</v>
      </c>
      <c r="W760" s="46">
        <f>IFERROR(VLOOKUP(D760,Pivot!$B$4:$H$2181,5,0),"")</f>
        <v>0.90180000000000005</v>
      </c>
      <c r="X760" s="51">
        <f>IFERROR(VLOOKUP(D760,Pivot!$B$4:$H$2181,6,0),"")</f>
        <v>0</v>
      </c>
      <c r="Y760" s="46">
        <f>IFERROR(VLOOKUP(D760,Pivot!$B$4:$H$2181,7,0),"")</f>
        <v>0.90180000000000005</v>
      </c>
    </row>
    <row r="761" spans="1:25" ht="15" customHeight="1" outlineLevel="2">
      <c r="A761" s="10" t="str">
        <f>VLOOKUP(D761,'Current OBD'!$B$6:$K$2185,4,0)</f>
        <v>King</v>
      </c>
      <c r="B761" s="10" t="str">
        <f>VLOOKUP(D761,'Current OBD'!$B$6:$K$2185,3,0)</f>
        <v>17-401</v>
      </c>
      <c r="C761" s="9" t="str">
        <f>VLOOKUP(D761,'Current OBD'!$B$6:$K$2185,2,0)</f>
        <v>Highline School District</v>
      </c>
      <c r="D761" s="24">
        <v>660851</v>
      </c>
      <c r="E761" s="9" t="str">
        <f>VLOOKUP(D761,'Current OBD'!$B$6:$K$2185,10,0)</f>
        <v>Parkside Elementary</v>
      </c>
      <c r="F761" s="11" t="str">
        <f>IF(VLOOKUP(D761,'Current OBD'!$B$6:$AK$2185,23,0)="Yes","PK"," ")</f>
        <v xml:space="preserve"> </v>
      </c>
      <c r="G761" s="11" t="str">
        <f>IF(VLOOKUP(D761,'Current OBD'!$B$6:$AK$2185,24,0)="Yes","K"," ")</f>
        <v>K</v>
      </c>
      <c r="H761" s="11">
        <f>IF(VLOOKUP(D761,'Current OBD'!$B$6:$AK$2185,25,0)="Yes",1," ")</f>
        <v>1</v>
      </c>
      <c r="I761" s="11" t="str">
        <f>IF(VLOOKUP(D761,'Current OBD'!$B$6:$AK$2185,26,0)="Yes","2"," ")</f>
        <v>2</v>
      </c>
      <c r="J761" s="11" t="str">
        <f>IF(VLOOKUP(D761,'Current OBD'!$B$6:$AK$2185,27,0)="Yes","3"," ")</f>
        <v>3</v>
      </c>
      <c r="K761" s="11" t="str">
        <f>IF(VLOOKUP(D761,'Current OBD'!$B$6:$AK$2185,28,0)="Yes","4"," ")</f>
        <v>4</v>
      </c>
      <c r="L761" s="11" t="str">
        <f>IF(VLOOKUP(D761,'Current OBD'!$B$6:$AK$2185,29,0)="Yes","5"," ")</f>
        <v>5</v>
      </c>
      <c r="M761" s="11" t="str">
        <f>IF(VLOOKUP(D761,'Current OBD'!$B$6:$AK$2185,30,0)="Yes","6"," ")</f>
        <v xml:space="preserve"> </v>
      </c>
      <c r="N761" s="11" t="str">
        <f>IF(VLOOKUP(D761,'Current OBD'!$B$6:$AK$2185,31,0)="Yes","7"," ")</f>
        <v xml:space="preserve"> </v>
      </c>
      <c r="O761" s="11" t="str">
        <f>IF(VLOOKUP(D761,'Current OBD'!$B$6:$AK$2185,32,0)="Yes","8"," ")</f>
        <v xml:space="preserve"> </v>
      </c>
      <c r="P761" s="11" t="str">
        <f>IF(VLOOKUP(D761,'Current OBD'!$B$6:$AK$2185,33,0)="Yes","9"," ")</f>
        <v xml:space="preserve"> </v>
      </c>
      <c r="Q761" s="11" t="str">
        <f>IF(VLOOKUP(D761,'Current OBD'!$B$6:$AK$2185,34,0)="Yes","10"," ")</f>
        <v xml:space="preserve"> </v>
      </c>
      <c r="R761" s="11" t="str">
        <f>IF(VLOOKUP(D761,'Current OBD'!$B$6:$AK$2185,35,0)="Yes","11"," ")</f>
        <v xml:space="preserve"> </v>
      </c>
      <c r="S761" s="11" t="str">
        <f>IF(VLOOKUP(D761,'Current OBD'!$B$6:$AK$2185,36,0)="Yes","12"," ")</f>
        <v xml:space="preserve"> </v>
      </c>
      <c r="T761" s="13">
        <f>VLOOKUP(D761,Pivot!$B$4:$F$2181,2,0)</f>
        <v>454</v>
      </c>
      <c r="U761" s="13">
        <f>VLOOKUP(D761,Pivot!$B$4:$F$2181,3,0)</f>
        <v>0</v>
      </c>
      <c r="V761" s="13">
        <f>VLOOKUP(D761,Pivot!$B$4:$F$2181,4,0)</f>
        <v>454</v>
      </c>
      <c r="W761" s="46">
        <f>IFERROR(VLOOKUP(D761,Pivot!$B$4:$H$2181,5,0),"")</f>
        <v>1</v>
      </c>
      <c r="X761" s="51">
        <f>IFERROR(VLOOKUP(D761,Pivot!$B$4:$H$2181,6,0),"")</f>
        <v>0</v>
      </c>
      <c r="Y761" s="46">
        <f>IFERROR(VLOOKUP(D761,Pivot!$B$4:$H$2181,7,0),"")</f>
        <v>1</v>
      </c>
    </row>
    <row r="762" spans="1:25" ht="15" customHeight="1" outlineLevel="2">
      <c r="A762" s="10" t="str">
        <f>VLOOKUP(D762,'Current OBD'!$B$6:$K$2185,4,0)</f>
        <v>King</v>
      </c>
      <c r="B762" s="10" t="str">
        <f>VLOOKUP(D762,'Current OBD'!$B$6:$K$2185,3,0)</f>
        <v>17-401</v>
      </c>
      <c r="C762" s="9" t="str">
        <f>VLOOKUP(D762,'Current OBD'!$B$6:$K$2185,2,0)</f>
        <v>Highline School District</v>
      </c>
      <c r="D762" s="24">
        <v>663658</v>
      </c>
      <c r="E762" s="9" t="str">
        <f>VLOOKUP(D762,'Current OBD'!$B$6:$K$2185,10,0)</f>
        <v>Puget Sound Skills Center</v>
      </c>
      <c r="F762" s="11" t="str">
        <f>IF(VLOOKUP(D762,'Current OBD'!$B$6:$AK$2185,23,0)="Yes","PK"," ")</f>
        <v xml:space="preserve"> </v>
      </c>
      <c r="G762" s="11" t="str">
        <f>IF(VLOOKUP(D762,'Current OBD'!$B$6:$AK$2185,24,0)="Yes","K"," ")</f>
        <v xml:space="preserve"> </v>
      </c>
      <c r="H762" s="11" t="str">
        <f>IF(VLOOKUP(D762,'Current OBD'!$B$6:$AK$2185,25,0)="Yes",1," ")</f>
        <v xml:space="preserve"> </v>
      </c>
      <c r="I762" s="11" t="str">
        <f>IF(VLOOKUP(D762,'Current OBD'!$B$6:$AK$2185,26,0)="Yes","2"," ")</f>
        <v xml:space="preserve"> </v>
      </c>
      <c r="J762" s="11" t="str">
        <f>IF(VLOOKUP(D762,'Current OBD'!$B$6:$AK$2185,27,0)="Yes","3"," ")</f>
        <v xml:space="preserve"> </v>
      </c>
      <c r="K762" s="11" t="str">
        <f>IF(VLOOKUP(D762,'Current OBD'!$B$6:$AK$2185,28,0)="Yes","4"," ")</f>
        <v xml:space="preserve"> </v>
      </c>
      <c r="L762" s="11" t="str">
        <f>IF(VLOOKUP(D762,'Current OBD'!$B$6:$AK$2185,29,0)="Yes","5"," ")</f>
        <v xml:space="preserve"> </v>
      </c>
      <c r="M762" s="11" t="str">
        <f>IF(VLOOKUP(D762,'Current OBD'!$B$6:$AK$2185,30,0)="Yes","6"," ")</f>
        <v xml:space="preserve"> </v>
      </c>
      <c r="N762" s="11" t="str">
        <f>IF(VLOOKUP(D762,'Current OBD'!$B$6:$AK$2185,31,0)="Yes","7"," ")</f>
        <v xml:space="preserve"> </v>
      </c>
      <c r="O762" s="11" t="str">
        <f>IF(VLOOKUP(D762,'Current OBD'!$B$6:$AK$2185,32,0)="Yes","8"," ")</f>
        <v xml:space="preserve"> </v>
      </c>
      <c r="P762" s="11" t="str">
        <f>IF(VLOOKUP(D762,'Current OBD'!$B$6:$AK$2185,33,0)="Yes","9"," ")</f>
        <v>9</v>
      </c>
      <c r="Q762" s="11" t="str">
        <f>IF(VLOOKUP(D762,'Current OBD'!$B$6:$AK$2185,34,0)="Yes","10"," ")</f>
        <v>10</v>
      </c>
      <c r="R762" s="11" t="str">
        <f>IF(VLOOKUP(D762,'Current OBD'!$B$6:$AK$2185,35,0)="Yes","11"," ")</f>
        <v>11</v>
      </c>
      <c r="S762" s="11" t="str">
        <f>IF(VLOOKUP(D762,'Current OBD'!$B$6:$AK$2185,36,0)="Yes","12"," ")</f>
        <v>12</v>
      </c>
      <c r="T762" s="13">
        <f>VLOOKUP(D762,Pivot!$B$4:$F$2181,2,0)</f>
        <v>152</v>
      </c>
      <c r="U762" s="13">
        <f>VLOOKUP(D762,Pivot!$B$4:$F$2181,3,0)</f>
        <v>0</v>
      </c>
      <c r="V762" s="13">
        <f>VLOOKUP(D762,Pivot!$B$4:$F$2181,4,0)</f>
        <v>291</v>
      </c>
      <c r="W762" s="46">
        <f>IFERROR(VLOOKUP(D762,Pivot!$B$4:$H$2181,5,0),"")</f>
        <v>0.52229999999999999</v>
      </c>
      <c r="X762" s="51">
        <f>IFERROR(VLOOKUP(D762,Pivot!$B$4:$H$2181,6,0),"")</f>
        <v>0</v>
      </c>
      <c r="Y762" s="46">
        <f>IFERROR(VLOOKUP(D762,Pivot!$B$4:$H$2181,7,0),"")</f>
        <v>0.52229999999999999</v>
      </c>
    </row>
    <row r="763" spans="1:25" ht="15" customHeight="1" outlineLevel="2">
      <c r="A763" s="10" t="str">
        <f>VLOOKUP(D763,'Current OBD'!$B$6:$K$2185,4,0)</f>
        <v>King</v>
      </c>
      <c r="B763" s="10" t="str">
        <f>VLOOKUP(D763,'Current OBD'!$B$6:$K$2185,3,0)</f>
        <v>17-401</v>
      </c>
      <c r="C763" s="9" t="str">
        <f>VLOOKUP(D763,'Current OBD'!$B$6:$K$2185,2,0)</f>
        <v>Highline School District</v>
      </c>
      <c r="D763" s="24">
        <v>662943</v>
      </c>
      <c r="E763" s="9" t="str">
        <f>VLOOKUP(D763,'Current OBD'!$B$6:$K$2185,10,0)</f>
        <v>Raisbeck Aviation High School</v>
      </c>
      <c r="F763" s="11" t="str">
        <f>IF(VLOOKUP(D763,'Current OBD'!$B$6:$AK$2185,23,0)="Yes","PK"," ")</f>
        <v xml:space="preserve"> </v>
      </c>
      <c r="G763" s="11" t="str">
        <f>IF(VLOOKUP(D763,'Current OBD'!$B$6:$AK$2185,24,0)="Yes","K"," ")</f>
        <v xml:space="preserve"> </v>
      </c>
      <c r="H763" s="11" t="str">
        <f>IF(VLOOKUP(D763,'Current OBD'!$B$6:$AK$2185,25,0)="Yes",1," ")</f>
        <v xml:space="preserve"> </v>
      </c>
      <c r="I763" s="11" t="str">
        <f>IF(VLOOKUP(D763,'Current OBD'!$B$6:$AK$2185,26,0)="Yes","2"," ")</f>
        <v xml:space="preserve"> </v>
      </c>
      <c r="J763" s="11" t="str">
        <f>IF(VLOOKUP(D763,'Current OBD'!$B$6:$AK$2185,27,0)="Yes","3"," ")</f>
        <v xml:space="preserve"> </v>
      </c>
      <c r="K763" s="11" t="str">
        <f>IF(VLOOKUP(D763,'Current OBD'!$B$6:$AK$2185,28,0)="Yes","4"," ")</f>
        <v xml:space="preserve"> </v>
      </c>
      <c r="L763" s="11" t="str">
        <f>IF(VLOOKUP(D763,'Current OBD'!$B$6:$AK$2185,29,0)="Yes","5"," ")</f>
        <v xml:space="preserve"> </v>
      </c>
      <c r="M763" s="11" t="str">
        <f>IF(VLOOKUP(D763,'Current OBD'!$B$6:$AK$2185,30,0)="Yes","6"," ")</f>
        <v xml:space="preserve"> </v>
      </c>
      <c r="N763" s="11" t="str">
        <f>IF(VLOOKUP(D763,'Current OBD'!$B$6:$AK$2185,31,0)="Yes","7"," ")</f>
        <v xml:space="preserve"> </v>
      </c>
      <c r="O763" s="11" t="str">
        <f>IF(VLOOKUP(D763,'Current OBD'!$B$6:$AK$2185,32,0)="Yes","8"," ")</f>
        <v xml:space="preserve"> </v>
      </c>
      <c r="P763" s="11" t="str">
        <f>IF(VLOOKUP(D763,'Current OBD'!$B$6:$AK$2185,33,0)="Yes","9"," ")</f>
        <v>9</v>
      </c>
      <c r="Q763" s="11" t="str">
        <f>IF(VLOOKUP(D763,'Current OBD'!$B$6:$AK$2185,34,0)="Yes","10"," ")</f>
        <v>10</v>
      </c>
      <c r="R763" s="11" t="str">
        <f>IF(VLOOKUP(D763,'Current OBD'!$B$6:$AK$2185,35,0)="Yes","11"," ")</f>
        <v>11</v>
      </c>
      <c r="S763" s="11" t="str">
        <f>IF(VLOOKUP(D763,'Current OBD'!$B$6:$AK$2185,36,0)="Yes","12"," ")</f>
        <v>12</v>
      </c>
      <c r="T763" s="13">
        <f>VLOOKUP(D763,Pivot!$B$4:$F$2181,2,0)</f>
        <v>122</v>
      </c>
      <c r="U763" s="13">
        <f>VLOOKUP(D763,Pivot!$B$4:$F$2181,3,0)</f>
        <v>0</v>
      </c>
      <c r="V763" s="13">
        <f>VLOOKUP(D763,Pivot!$B$4:$F$2181,4,0)</f>
        <v>405</v>
      </c>
      <c r="W763" s="46">
        <f>IFERROR(VLOOKUP(D763,Pivot!$B$4:$H$2181,5,0),"")</f>
        <v>0.30120000000000002</v>
      </c>
      <c r="X763" s="51">
        <f>IFERROR(VLOOKUP(D763,Pivot!$B$4:$H$2181,6,0),"")</f>
        <v>0</v>
      </c>
      <c r="Y763" s="46">
        <f>IFERROR(VLOOKUP(D763,Pivot!$B$4:$H$2181,7,0),"")</f>
        <v>0.30120000000000002</v>
      </c>
    </row>
    <row r="764" spans="1:25" ht="15" customHeight="1" outlineLevel="2">
      <c r="A764" s="10" t="str">
        <f>VLOOKUP(D764,'Current OBD'!$B$6:$K$2185,4,0)</f>
        <v>King</v>
      </c>
      <c r="B764" s="10" t="str">
        <f>VLOOKUP(D764,'Current OBD'!$B$6:$K$2185,3,0)</f>
        <v>17-401</v>
      </c>
      <c r="C764" s="9" t="str">
        <f>VLOOKUP(D764,'Current OBD'!$B$6:$K$2185,2,0)</f>
        <v>Highline School District</v>
      </c>
      <c r="D764" s="24">
        <v>660853</v>
      </c>
      <c r="E764" s="9" t="str">
        <f>VLOOKUP(D764,'Current OBD'!$B$6:$K$2185,10,0)</f>
        <v>Seahurst Elementary</v>
      </c>
      <c r="F764" s="11" t="str">
        <f>IF(VLOOKUP(D764,'Current OBD'!$B$6:$AK$2185,23,0)="Yes","PK"," ")</f>
        <v>PK</v>
      </c>
      <c r="G764" s="11" t="str">
        <f>IF(VLOOKUP(D764,'Current OBD'!$B$6:$AK$2185,24,0)="Yes","K"," ")</f>
        <v>K</v>
      </c>
      <c r="H764" s="11">
        <f>IF(VLOOKUP(D764,'Current OBD'!$B$6:$AK$2185,25,0)="Yes",1," ")</f>
        <v>1</v>
      </c>
      <c r="I764" s="11" t="str">
        <f>IF(VLOOKUP(D764,'Current OBD'!$B$6:$AK$2185,26,0)="Yes","2"," ")</f>
        <v>2</v>
      </c>
      <c r="J764" s="11" t="str">
        <f>IF(VLOOKUP(D764,'Current OBD'!$B$6:$AK$2185,27,0)="Yes","3"," ")</f>
        <v>3</v>
      </c>
      <c r="K764" s="11" t="str">
        <f>IF(VLOOKUP(D764,'Current OBD'!$B$6:$AK$2185,28,0)="Yes","4"," ")</f>
        <v>4</v>
      </c>
      <c r="L764" s="11" t="str">
        <f>IF(VLOOKUP(D764,'Current OBD'!$B$6:$AK$2185,29,0)="Yes","5"," ")</f>
        <v>5</v>
      </c>
      <c r="M764" s="11" t="str">
        <f>IF(VLOOKUP(D764,'Current OBD'!$B$6:$AK$2185,30,0)="Yes","6"," ")</f>
        <v xml:space="preserve"> </v>
      </c>
      <c r="N764" s="11" t="str">
        <f>IF(VLOOKUP(D764,'Current OBD'!$B$6:$AK$2185,31,0)="Yes","7"," ")</f>
        <v xml:space="preserve"> </v>
      </c>
      <c r="O764" s="11" t="str">
        <f>IF(VLOOKUP(D764,'Current OBD'!$B$6:$AK$2185,32,0)="Yes","8"," ")</f>
        <v xml:space="preserve"> </v>
      </c>
      <c r="P764" s="11" t="str">
        <f>IF(VLOOKUP(D764,'Current OBD'!$B$6:$AK$2185,33,0)="Yes","9"," ")</f>
        <v xml:space="preserve"> </v>
      </c>
      <c r="Q764" s="11" t="str">
        <f>IF(VLOOKUP(D764,'Current OBD'!$B$6:$AK$2185,34,0)="Yes","10"," ")</f>
        <v xml:space="preserve"> </v>
      </c>
      <c r="R764" s="11" t="str">
        <f>IF(VLOOKUP(D764,'Current OBD'!$B$6:$AK$2185,35,0)="Yes","11"," ")</f>
        <v xml:space="preserve"> </v>
      </c>
      <c r="S764" s="11" t="str">
        <f>IF(VLOOKUP(D764,'Current OBD'!$B$6:$AK$2185,36,0)="Yes","12"," ")</f>
        <v xml:space="preserve"> </v>
      </c>
      <c r="T764" s="13">
        <f>VLOOKUP(D764,Pivot!$B$4:$F$2181,2,0)</f>
        <v>332</v>
      </c>
      <c r="U764" s="13">
        <f>VLOOKUP(D764,Pivot!$B$4:$F$2181,3,0)</f>
        <v>0</v>
      </c>
      <c r="V764" s="13">
        <f>VLOOKUP(D764,Pivot!$B$4:$F$2181,4,0)</f>
        <v>332</v>
      </c>
      <c r="W764" s="46">
        <f>IFERROR(VLOOKUP(D764,Pivot!$B$4:$H$2181,5,0),"")</f>
        <v>1</v>
      </c>
      <c r="X764" s="51">
        <f>IFERROR(VLOOKUP(D764,Pivot!$B$4:$H$2181,6,0),"")</f>
        <v>0</v>
      </c>
      <c r="Y764" s="46">
        <f>IFERROR(VLOOKUP(D764,Pivot!$B$4:$H$2181,7,0),"")</f>
        <v>1</v>
      </c>
    </row>
    <row r="765" spans="1:25" ht="15" customHeight="1" outlineLevel="2">
      <c r="A765" s="10" t="str">
        <f>VLOOKUP(D765,'Current OBD'!$B$6:$K$2185,4,0)</f>
        <v>King</v>
      </c>
      <c r="B765" s="10" t="str">
        <f>VLOOKUP(D765,'Current OBD'!$B$6:$K$2185,3,0)</f>
        <v>17-401</v>
      </c>
      <c r="C765" s="9" t="str">
        <f>VLOOKUP(D765,'Current OBD'!$B$6:$K$2185,2,0)</f>
        <v>Highline School District</v>
      </c>
      <c r="D765" s="24">
        <v>660854</v>
      </c>
      <c r="E765" s="9" t="str">
        <f>VLOOKUP(D765,'Current OBD'!$B$6:$K$2185,10,0)</f>
        <v>Shorewood Elementary</v>
      </c>
      <c r="F765" s="11" t="str">
        <f>IF(VLOOKUP(D765,'Current OBD'!$B$6:$AK$2185,23,0)="Yes","PK"," ")</f>
        <v xml:space="preserve"> </v>
      </c>
      <c r="G765" s="11" t="str">
        <f>IF(VLOOKUP(D765,'Current OBD'!$B$6:$AK$2185,24,0)="Yes","K"," ")</f>
        <v>K</v>
      </c>
      <c r="H765" s="11">
        <f>IF(VLOOKUP(D765,'Current OBD'!$B$6:$AK$2185,25,0)="Yes",1," ")</f>
        <v>1</v>
      </c>
      <c r="I765" s="11" t="str">
        <f>IF(VLOOKUP(D765,'Current OBD'!$B$6:$AK$2185,26,0)="Yes","2"," ")</f>
        <v>2</v>
      </c>
      <c r="J765" s="11" t="str">
        <f>IF(VLOOKUP(D765,'Current OBD'!$B$6:$AK$2185,27,0)="Yes","3"," ")</f>
        <v>3</v>
      </c>
      <c r="K765" s="11" t="str">
        <f>IF(VLOOKUP(D765,'Current OBD'!$B$6:$AK$2185,28,0)="Yes","4"," ")</f>
        <v>4</v>
      </c>
      <c r="L765" s="11" t="str">
        <f>IF(VLOOKUP(D765,'Current OBD'!$B$6:$AK$2185,29,0)="Yes","5"," ")</f>
        <v>5</v>
      </c>
      <c r="M765" s="11" t="str">
        <f>IF(VLOOKUP(D765,'Current OBD'!$B$6:$AK$2185,30,0)="Yes","6"," ")</f>
        <v xml:space="preserve"> </v>
      </c>
      <c r="N765" s="11" t="str">
        <f>IF(VLOOKUP(D765,'Current OBD'!$B$6:$AK$2185,31,0)="Yes","7"," ")</f>
        <v xml:space="preserve"> </v>
      </c>
      <c r="O765" s="11" t="str">
        <f>IF(VLOOKUP(D765,'Current OBD'!$B$6:$AK$2185,32,0)="Yes","8"," ")</f>
        <v xml:space="preserve"> </v>
      </c>
      <c r="P765" s="11" t="str">
        <f>IF(VLOOKUP(D765,'Current OBD'!$B$6:$AK$2185,33,0)="Yes","9"," ")</f>
        <v xml:space="preserve"> </v>
      </c>
      <c r="Q765" s="11" t="str">
        <f>IF(VLOOKUP(D765,'Current OBD'!$B$6:$AK$2185,34,0)="Yes","10"," ")</f>
        <v xml:space="preserve"> </v>
      </c>
      <c r="R765" s="11" t="str">
        <f>IF(VLOOKUP(D765,'Current OBD'!$B$6:$AK$2185,35,0)="Yes","11"," ")</f>
        <v xml:space="preserve"> </v>
      </c>
      <c r="S765" s="11" t="str">
        <f>IF(VLOOKUP(D765,'Current OBD'!$B$6:$AK$2185,36,0)="Yes","12"," ")</f>
        <v xml:space="preserve"> </v>
      </c>
      <c r="T765" s="13">
        <f>VLOOKUP(D765,Pivot!$B$4:$F$2181,2,0)</f>
        <v>341</v>
      </c>
      <c r="U765" s="13">
        <f>VLOOKUP(D765,Pivot!$B$4:$F$2181,3,0)</f>
        <v>0</v>
      </c>
      <c r="V765" s="13">
        <f>VLOOKUP(D765,Pivot!$B$4:$F$2181,4,0)</f>
        <v>462</v>
      </c>
      <c r="W765" s="46">
        <f>IFERROR(VLOOKUP(D765,Pivot!$B$4:$H$2181,5,0),"")</f>
        <v>0.73809999999999998</v>
      </c>
      <c r="X765" s="51">
        <f>IFERROR(VLOOKUP(D765,Pivot!$B$4:$H$2181,6,0),"")</f>
        <v>0</v>
      </c>
      <c r="Y765" s="46">
        <f>IFERROR(VLOOKUP(D765,Pivot!$B$4:$H$2181,7,0),"")</f>
        <v>0.73809999999999998</v>
      </c>
    </row>
    <row r="766" spans="1:25" ht="15" customHeight="1" outlineLevel="2">
      <c r="A766" s="10" t="str">
        <f>VLOOKUP(D766,'Current OBD'!$B$6:$K$2185,4,0)</f>
        <v>King</v>
      </c>
      <c r="B766" s="10" t="str">
        <f>VLOOKUP(D766,'Current OBD'!$B$6:$K$2185,3,0)</f>
        <v>17-401</v>
      </c>
      <c r="C766" s="9" t="str">
        <f>VLOOKUP(D766,'Current OBD'!$B$6:$K$2185,2,0)</f>
        <v>Highline School District</v>
      </c>
      <c r="D766" s="24">
        <v>660861</v>
      </c>
      <c r="E766" s="9" t="str">
        <f>VLOOKUP(D766,'Current OBD'!$B$6:$K$2185,10,0)</f>
        <v>Sylvester Middle School</v>
      </c>
      <c r="F766" s="11" t="str">
        <f>IF(VLOOKUP(D766,'Current OBD'!$B$6:$AK$2185,23,0)="Yes","PK"," ")</f>
        <v xml:space="preserve"> </v>
      </c>
      <c r="G766" s="11" t="str">
        <f>IF(VLOOKUP(D766,'Current OBD'!$B$6:$AK$2185,24,0)="Yes","K"," ")</f>
        <v xml:space="preserve"> </v>
      </c>
      <c r="H766" s="11" t="str">
        <f>IF(VLOOKUP(D766,'Current OBD'!$B$6:$AK$2185,25,0)="Yes",1," ")</f>
        <v xml:space="preserve"> </v>
      </c>
      <c r="I766" s="11" t="str">
        <f>IF(VLOOKUP(D766,'Current OBD'!$B$6:$AK$2185,26,0)="Yes","2"," ")</f>
        <v xml:space="preserve"> </v>
      </c>
      <c r="J766" s="11" t="str">
        <f>IF(VLOOKUP(D766,'Current OBD'!$B$6:$AK$2185,27,0)="Yes","3"," ")</f>
        <v xml:space="preserve"> </v>
      </c>
      <c r="K766" s="11" t="str">
        <f>IF(VLOOKUP(D766,'Current OBD'!$B$6:$AK$2185,28,0)="Yes","4"," ")</f>
        <v xml:space="preserve"> </v>
      </c>
      <c r="L766" s="11" t="str">
        <f>IF(VLOOKUP(D766,'Current OBD'!$B$6:$AK$2185,29,0)="Yes","5"," ")</f>
        <v xml:space="preserve"> </v>
      </c>
      <c r="M766" s="11" t="str">
        <f>IF(VLOOKUP(D766,'Current OBD'!$B$6:$AK$2185,30,0)="Yes","6"," ")</f>
        <v>6</v>
      </c>
      <c r="N766" s="11" t="str">
        <f>IF(VLOOKUP(D766,'Current OBD'!$B$6:$AK$2185,31,0)="Yes","7"," ")</f>
        <v>7</v>
      </c>
      <c r="O766" s="11" t="str">
        <f>IF(VLOOKUP(D766,'Current OBD'!$B$6:$AK$2185,32,0)="Yes","8"," ")</f>
        <v>8</v>
      </c>
      <c r="P766" s="11" t="str">
        <f>IF(VLOOKUP(D766,'Current OBD'!$B$6:$AK$2185,33,0)="Yes","9"," ")</f>
        <v xml:space="preserve"> </v>
      </c>
      <c r="Q766" s="11" t="str">
        <f>IF(VLOOKUP(D766,'Current OBD'!$B$6:$AK$2185,34,0)="Yes","10"," ")</f>
        <v xml:space="preserve"> </v>
      </c>
      <c r="R766" s="11" t="str">
        <f>IF(VLOOKUP(D766,'Current OBD'!$B$6:$AK$2185,35,0)="Yes","11"," ")</f>
        <v xml:space="preserve"> </v>
      </c>
      <c r="S766" s="11" t="str">
        <f>IF(VLOOKUP(D766,'Current OBD'!$B$6:$AK$2185,36,0)="Yes","12"," ")</f>
        <v xml:space="preserve"> </v>
      </c>
      <c r="T766" s="13">
        <f>VLOOKUP(D766,Pivot!$B$4:$F$2181,2,0)</f>
        <v>357</v>
      </c>
      <c r="U766" s="13">
        <f>VLOOKUP(D766,Pivot!$B$4:$F$2181,3,0)</f>
        <v>0</v>
      </c>
      <c r="V766" s="13">
        <f>VLOOKUP(D766,Pivot!$B$4:$F$2181,4,0)</f>
        <v>618</v>
      </c>
      <c r="W766" s="46">
        <f>IFERROR(VLOOKUP(D766,Pivot!$B$4:$H$2181,5,0),"")</f>
        <v>0.57769999999999999</v>
      </c>
      <c r="X766" s="51">
        <f>IFERROR(VLOOKUP(D766,Pivot!$B$4:$H$2181,6,0),"")</f>
        <v>0</v>
      </c>
      <c r="Y766" s="46">
        <f>IFERROR(VLOOKUP(D766,Pivot!$B$4:$H$2181,7,0),"")</f>
        <v>0.57769999999999999</v>
      </c>
    </row>
    <row r="767" spans="1:25" ht="15" customHeight="1" outlineLevel="2">
      <c r="A767" s="10" t="str">
        <f>VLOOKUP(D767,'Current OBD'!$B$6:$K$2185,4,0)</f>
        <v>King</v>
      </c>
      <c r="B767" s="10" t="str">
        <f>VLOOKUP(D767,'Current OBD'!$B$6:$K$2185,3,0)</f>
        <v>17-401</v>
      </c>
      <c r="C767" s="9" t="str">
        <f>VLOOKUP(D767,'Current OBD'!$B$6:$K$2185,2,0)</f>
        <v>Highline School District</v>
      </c>
      <c r="D767" s="24">
        <v>662639</v>
      </c>
      <c r="E767" s="9" t="str">
        <f>VLOOKUP(D767,'Current OBD'!$B$6:$K$2185,10,0)</f>
        <v>Tyee High School</v>
      </c>
      <c r="F767" s="11" t="str">
        <f>IF(VLOOKUP(D767,'Current OBD'!$B$6:$AK$2185,23,0)="Yes","PK"," ")</f>
        <v xml:space="preserve"> </v>
      </c>
      <c r="G767" s="11" t="str">
        <f>IF(VLOOKUP(D767,'Current OBD'!$B$6:$AK$2185,24,0)="Yes","K"," ")</f>
        <v xml:space="preserve"> </v>
      </c>
      <c r="H767" s="11" t="str">
        <f>IF(VLOOKUP(D767,'Current OBD'!$B$6:$AK$2185,25,0)="Yes",1," ")</f>
        <v xml:space="preserve"> </v>
      </c>
      <c r="I767" s="11" t="str">
        <f>IF(VLOOKUP(D767,'Current OBD'!$B$6:$AK$2185,26,0)="Yes","2"," ")</f>
        <v xml:space="preserve"> </v>
      </c>
      <c r="J767" s="11" t="str">
        <f>IF(VLOOKUP(D767,'Current OBD'!$B$6:$AK$2185,27,0)="Yes","3"," ")</f>
        <v xml:space="preserve"> </v>
      </c>
      <c r="K767" s="11" t="str">
        <f>IF(VLOOKUP(D767,'Current OBD'!$B$6:$AK$2185,28,0)="Yes","4"," ")</f>
        <v xml:space="preserve"> </v>
      </c>
      <c r="L767" s="11" t="str">
        <f>IF(VLOOKUP(D767,'Current OBD'!$B$6:$AK$2185,29,0)="Yes","5"," ")</f>
        <v xml:space="preserve"> </v>
      </c>
      <c r="M767" s="11" t="str">
        <f>IF(VLOOKUP(D767,'Current OBD'!$B$6:$AK$2185,30,0)="Yes","6"," ")</f>
        <v xml:space="preserve"> </v>
      </c>
      <c r="N767" s="11" t="str">
        <f>IF(VLOOKUP(D767,'Current OBD'!$B$6:$AK$2185,31,0)="Yes","7"," ")</f>
        <v xml:space="preserve"> </v>
      </c>
      <c r="O767" s="11" t="str">
        <f>IF(VLOOKUP(D767,'Current OBD'!$B$6:$AK$2185,32,0)="Yes","8"," ")</f>
        <v xml:space="preserve"> </v>
      </c>
      <c r="P767" s="11" t="str">
        <f>IF(VLOOKUP(D767,'Current OBD'!$B$6:$AK$2185,33,0)="Yes","9"," ")</f>
        <v>9</v>
      </c>
      <c r="Q767" s="11" t="str">
        <f>IF(VLOOKUP(D767,'Current OBD'!$B$6:$AK$2185,34,0)="Yes","10"," ")</f>
        <v>10</v>
      </c>
      <c r="R767" s="11" t="str">
        <f>IF(VLOOKUP(D767,'Current OBD'!$B$6:$AK$2185,35,0)="Yes","11"," ")</f>
        <v>11</v>
      </c>
      <c r="S767" s="11" t="str">
        <f>IF(VLOOKUP(D767,'Current OBD'!$B$6:$AK$2185,36,0)="Yes","12"," ")</f>
        <v>12</v>
      </c>
      <c r="T767" s="13">
        <f>VLOOKUP(D767,Pivot!$B$4:$F$2181,2,0)</f>
        <v>637</v>
      </c>
      <c r="U767" s="13">
        <f>VLOOKUP(D767,Pivot!$B$4:$F$2181,3,0)</f>
        <v>0</v>
      </c>
      <c r="V767" s="13">
        <f>VLOOKUP(D767,Pivot!$B$4:$F$2181,4,0)</f>
        <v>671</v>
      </c>
      <c r="W767" s="46">
        <f>IFERROR(VLOOKUP(D767,Pivot!$B$4:$H$2181,5,0),"")</f>
        <v>0.94930000000000003</v>
      </c>
      <c r="X767" s="51">
        <f>IFERROR(VLOOKUP(D767,Pivot!$B$4:$H$2181,6,0),"")</f>
        <v>0</v>
      </c>
      <c r="Y767" s="46">
        <f>IFERROR(VLOOKUP(D767,Pivot!$B$4:$H$2181,7,0),"")</f>
        <v>0.94930000000000003</v>
      </c>
    </row>
    <row r="768" spans="1:25" ht="15" customHeight="1" outlineLevel="2">
      <c r="A768" s="10" t="str">
        <f>VLOOKUP(D768,'Current OBD'!$B$6:$K$2185,4,0)</f>
        <v>King</v>
      </c>
      <c r="B768" s="10" t="str">
        <f>VLOOKUP(D768,'Current OBD'!$B$6:$K$2185,3,0)</f>
        <v>17-401</v>
      </c>
      <c r="C768" s="9" t="str">
        <f>VLOOKUP(D768,'Current OBD'!$B$6:$K$2185,2,0)</f>
        <v>Highline School District</v>
      </c>
      <c r="D768" s="24">
        <v>660857</v>
      </c>
      <c r="E768" s="9" t="str">
        <f>VLOOKUP(D768,'Current OBD'!$B$6:$K$2185,10,0)</f>
        <v>Valley View Elementary</v>
      </c>
      <c r="F768" s="11" t="str">
        <f>IF(VLOOKUP(D768,'Current OBD'!$B$6:$AK$2185,23,0)="Yes","PK"," ")</f>
        <v>PK</v>
      </c>
      <c r="G768" s="11" t="str">
        <f>IF(VLOOKUP(D768,'Current OBD'!$B$6:$AK$2185,24,0)="Yes","K"," ")</f>
        <v xml:space="preserve"> </v>
      </c>
      <c r="H768" s="11" t="str">
        <f>IF(VLOOKUP(D768,'Current OBD'!$B$6:$AK$2185,25,0)="Yes",1," ")</f>
        <v xml:space="preserve"> </v>
      </c>
      <c r="I768" s="11" t="str">
        <f>IF(VLOOKUP(D768,'Current OBD'!$B$6:$AK$2185,26,0)="Yes","2"," ")</f>
        <v xml:space="preserve"> </v>
      </c>
      <c r="J768" s="11" t="str">
        <f>IF(VLOOKUP(D768,'Current OBD'!$B$6:$AK$2185,27,0)="Yes","3"," ")</f>
        <v xml:space="preserve"> </v>
      </c>
      <c r="K768" s="11" t="str">
        <f>IF(VLOOKUP(D768,'Current OBD'!$B$6:$AK$2185,28,0)="Yes","4"," ")</f>
        <v xml:space="preserve"> </v>
      </c>
      <c r="L768" s="11" t="str">
        <f>IF(VLOOKUP(D768,'Current OBD'!$B$6:$AK$2185,29,0)="Yes","5"," ")</f>
        <v xml:space="preserve"> </v>
      </c>
      <c r="M768" s="11" t="str">
        <f>IF(VLOOKUP(D768,'Current OBD'!$B$6:$AK$2185,30,0)="Yes","6"," ")</f>
        <v xml:space="preserve"> </v>
      </c>
      <c r="N768" s="11" t="str">
        <f>IF(VLOOKUP(D768,'Current OBD'!$B$6:$AK$2185,31,0)="Yes","7"," ")</f>
        <v xml:space="preserve"> </v>
      </c>
      <c r="O768" s="11" t="str">
        <f>IF(VLOOKUP(D768,'Current OBD'!$B$6:$AK$2185,32,0)="Yes","8"," ")</f>
        <v xml:space="preserve"> </v>
      </c>
      <c r="P768" s="11" t="str">
        <f>IF(VLOOKUP(D768,'Current OBD'!$B$6:$AK$2185,33,0)="Yes","9"," ")</f>
        <v xml:space="preserve"> </v>
      </c>
      <c r="Q768" s="11" t="str">
        <f>IF(VLOOKUP(D768,'Current OBD'!$B$6:$AK$2185,34,0)="Yes","10"," ")</f>
        <v xml:space="preserve"> </v>
      </c>
      <c r="R768" s="11" t="str">
        <f>IF(VLOOKUP(D768,'Current OBD'!$B$6:$AK$2185,35,0)="Yes","11"," ")</f>
        <v xml:space="preserve"> </v>
      </c>
      <c r="S768" s="11" t="str">
        <f>IF(VLOOKUP(D768,'Current OBD'!$B$6:$AK$2185,36,0)="Yes","12"," ")</f>
        <v xml:space="preserve"> </v>
      </c>
      <c r="T768" s="13">
        <f>VLOOKUP(D768,Pivot!$B$4:$F$2181,2,0)</f>
        <v>237</v>
      </c>
      <c r="U768" s="13">
        <f>VLOOKUP(D768,Pivot!$B$4:$F$2181,3,0)</f>
        <v>0</v>
      </c>
      <c r="V768" s="13">
        <f>VLOOKUP(D768,Pivot!$B$4:$F$2181,4,0)</f>
        <v>237</v>
      </c>
      <c r="W768" s="46">
        <f>IFERROR(VLOOKUP(D768,Pivot!$B$4:$H$2181,5,0),"")</f>
        <v>1</v>
      </c>
      <c r="X768" s="51">
        <f>IFERROR(VLOOKUP(D768,Pivot!$B$4:$H$2181,6,0),"")</f>
        <v>0</v>
      </c>
      <c r="Y768" s="46">
        <f>IFERROR(VLOOKUP(D768,Pivot!$B$4:$H$2181,7,0),"")</f>
        <v>1</v>
      </c>
    </row>
    <row r="769" spans="1:25" ht="15" customHeight="1" outlineLevel="2">
      <c r="A769" s="10" t="str">
        <f>VLOOKUP(D769,'Current OBD'!$B$6:$K$2185,4,0)</f>
        <v>King</v>
      </c>
      <c r="B769" s="10" t="str">
        <f>VLOOKUP(D769,'Current OBD'!$B$6:$K$2185,3,0)</f>
        <v>17-401</v>
      </c>
      <c r="C769" s="9" t="str">
        <f>VLOOKUP(D769,'Current OBD'!$B$6:$K$2185,2,0)</f>
        <v>Highline School District</v>
      </c>
      <c r="D769" s="24">
        <v>665494</v>
      </c>
      <c r="E769" s="9" t="str">
        <f>VLOOKUP(D769,'Current OBD'!$B$6:$K$2185,10,0)</f>
        <v>White Center Heights Elementary</v>
      </c>
      <c r="F769" s="11" t="str">
        <f>IF(VLOOKUP(D769,'Current OBD'!$B$6:$AK$2185,23,0)="Yes","PK"," ")</f>
        <v xml:space="preserve"> </v>
      </c>
      <c r="G769" s="11" t="str">
        <f>IF(VLOOKUP(D769,'Current OBD'!$B$6:$AK$2185,24,0)="Yes","K"," ")</f>
        <v>K</v>
      </c>
      <c r="H769" s="11">
        <f>IF(VLOOKUP(D769,'Current OBD'!$B$6:$AK$2185,25,0)="Yes",1," ")</f>
        <v>1</v>
      </c>
      <c r="I769" s="11" t="str">
        <f>IF(VLOOKUP(D769,'Current OBD'!$B$6:$AK$2185,26,0)="Yes","2"," ")</f>
        <v>2</v>
      </c>
      <c r="J769" s="11" t="str">
        <f>IF(VLOOKUP(D769,'Current OBD'!$B$6:$AK$2185,27,0)="Yes","3"," ")</f>
        <v>3</v>
      </c>
      <c r="K769" s="11" t="str">
        <f>IF(VLOOKUP(D769,'Current OBD'!$B$6:$AK$2185,28,0)="Yes","4"," ")</f>
        <v>4</v>
      </c>
      <c r="L769" s="11" t="str">
        <f>IF(VLOOKUP(D769,'Current OBD'!$B$6:$AK$2185,29,0)="Yes","5"," ")</f>
        <v>5</v>
      </c>
      <c r="M769" s="11" t="str">
        <f>IF(VLOOKUP(D769,'Current OBD'!$B$6:$AK$2185,30,0)="Yes","6"," ")</f>
        <v xml:space="preserve"> </v>
      </c>
      <c r="N769" s="11" t="str">
        <f>IF(VLOOKUP(D769,'Current OBD'!$B$6:$AK$2185,31,0)="Yes","7"," ")</f>
        <v xml:space="preserve"> </v>
      </c>
      <c r="O769" s="11" t="str">
        <f>IF(VLOOKUP(D769,'Current OBD'!$B$6:$AK$2185,32,0)="Yes","8"," ")</f>
        <v xml:space="preserve"> </v>
      </c>
      <c r="P769" s="11" t="str">
        <f>IF(VLOOKUP(D769,'Current OBD'!$B$6:$AK$2185,33,0)="Yes","9"," ")</f>
        <v xml:space="preserve"> </v>
      </c>
      <c r="Q769" s="11" t="str">
        <f>IF(VLOOKUP(D769,'Current OBD'!$B$6:$AK$2185,34,0)="Yes","10"," ")</f>
        <v xml:space="preserve"> </v>
      </c>
      <c r="R769" s="11" t="str">
        <f>IF(VLOOKUP(D769,'Current OBD'!$B$6:$AK$2185,35,0)="Yes","11"," ")</f>
        <v xml:space="preserve"> </v>
      </c>
      <c r="S769" s="11" t="str">
        <f>IF(VLOOKUP(D769,'Current OBD'!$B$6:$AK$2185,36,0)="Yes","12"," ")</f>
        <v xml:space="preserve"> </v>
      </c>
      <c r="T769" s="13">
        <f>VLOOKUP(D769,Pivot!$B$4:$F$2181,2,0)</f>
        <v>536</v>
      </c>
      <c r="U769" s="13">
        <f>VLOOKUP(D769,Pivot!$B$4:$F$2181,3,0)</f>
        <v>0</v>
      </c>
      <c r="V769" s="13">
        <f>VLOOKUP(D769,Pivot!$B$4:$F$2181,4,0)</f>
        <v>536</v>
      </c>
      <c r="W769" s="46">
        <f>IFERROR(VLOOKUP(D769,Pivot!$B$4:$H$2181,5,0),"")</f>
        <v>1</v>
      </c>
      <c r="X769" s="51">
        <f>IFERROR(VLOOKUP(D769,Pivot!$B$4:$H$2181,6,0),"")</f>
        <v>0</v>
      </c>
      <c r="Y769" s="46">
        <f>IFERROR(VLOOKUP(D769,Pivot!$B$4:$H$2181,7,0),"")</f>
        <v>1</v>
      </c>
    </row>
    <row r="770" spans="1:25" ht="15" customHeight="1" outlineLevel="1">
      <c r="A770" s="27"/>
      <c r="B770" s="27"/>
      <c r="C770" s="30" t="s">
        <v>5713</v>
      </c>
      <c r="D770" s="27"/>
      <c r="E770" s="26"/>
      <c r="F770" s="29"/>
      <c r="G770" s="29"/>
      <c r="H770" s="29"/>
      <c r="I770" s="29"/>
      <c r="J770" s="29"/>
      <c r="K770" s="29"/>
      <c r="L770" s="29"/>
      <c r="M770" s="29"/>
      <c r="N770" s="29"/>
      <c r="O770" s="29"/>
      <c r="P770" s="29"/>
      <c r="Q770" s="29"/>
      <c r="R770" s="29"/>
      <c r="S770" s="29"/>
      <c r="T770" s="43">
        <f>SUBTOTAL(9,T738:T769)</f>
        <v>14485</v>
      </c>
      <c r="U770" s="43">
        <f>SUBTOTAL(9,U738:U769)</f>
        <v>0</v>
      </c>
      <c r="V770" s="43">
        <f>SUBTOTAL(9,V738:V769)</f>
        <v>17874</v>
      </c>
      <c r="W770" s="47"/>
      <c r="X770" s="52"/>
      <c r="Y770" s="56">
        <f>(T770+U770)/V770</f>
        <v>0.8103949871321473</v>
      </c>
    </row>
    <row r="771" spans="1:25" ht="15" customHeight="1" outlineLevel="2">
      <c r="A771" s="10" t="str">
        <f>VLOOKUP(D771,'Current OBD'!$B$6:$K$2185,4,0)</f>
        <v>King</v>
      </c>
      <c r="B771" s="10" t="str">
        <f>VLOOKUP(D771,'Current OBD'!$B$6:$K$2185,3,0)</f>
        <v>17-402</v>
      </c>
      <c r="C771" s="9" t="str">
        <f>VLOOKUP(D771,'Current OBD'!$B$6:$K$2185,2,0)</f>
        <v>Vashon Island School District</v>
      </c>
      <c r="D771" s="24">
        <v>660866</v>
      </c>
      <c r="E771" s="9" t="str">
        <f>VLOOKUP(D771,'Current OBD'!$B$6:$K$2185,10,0)</f>
        <v>Chautauqua  Elementary</v>
      </c>
      <c r="F771" s="11" t="str">
        <f>IF(VLOOKUP(D771,'Current OBD'!$B$6:$AK$2185,23,0)="Yes","PK"," ")</f>
        <v>PK</v>
      </c>
      <c r="G771" s="11" t="str">
        <f>IF(VLOOKUP(D771,'Current OBD'!$B$6:$AK$2185,24,0)="Yes","K"," ")</f>
        <v>K</v>
      </c>
      <c r="H771" s="11">
        <f>IF(VLOOKUP(D771,'Current OBD'!$B$6:$AK$2185,25,0)="Yes",1," ")</f>
        <v>1</v>
      </c>
      <c r="I771" s="11" t="str">
        <f>IF(VLOOKUP(D771,'Current OBD'!$B$6:$AK$2185,26,0)="Yes","2"," ")</f>
        <v>2</v>
      </c>
      <c r="J771" s="11" t="str">
        <f>IF(VLOOKUP(D771,'Current OBD'!$B$6:$AK$2185,27,0)="Yes","3"," ")</f>
        <v>3</v>
      </c>
      <c r="K771" s="11" t="str">
        <f>IF(VLOOKUP(D771,'Current OBD'!$B$6:$AK$2185,28,0)="Yes","4"," ")</f>
        <v>4</v>
      </c>
      <c r="L771" s="11" t="str">
        <f>IF(VLOOKUP(D771,'Current OBD'!$B$6:$AK$2185,29,0)="Yes","5"," ")</f>
        <v>5</v>
      </c>
      <c r="M771" s="11" t="str">
        <f>IF(VLOOKUP(D771,'Current OBD'!$B$6:$AK$2185,30,0)="Yes","6"," ")</f>
        <v xml:space="preserve"> </v>
      </c>
      <c r="N771" s="11" t="str">
        <f>IF(VLOOKUP(D771,'Current OBD'!$B$6:$AK$2185,31,0)="Yes","7"," ")</f>
        <v xml:space="preserve"> </v>
      </c>
      <c r="O771" s="11" t="str">
        <f>IF(VLOOKUP(D771,'Current OBD'!$B$6:$AK$2185,32,0)="Yes","8"," ")</f>
        <v xml:space="preserve"> </v>
      </c>
      <c r="P771" s="11" t="str">
        <f>IF(VLOOKUP(D771,'Current OBD'!$B$6:$AK$2185,33,0)="Yes","9"," ")</f>
        <v xml:space="preserve"> </v>
      </c>
      <c r="Q771" s="11" t="str">
        <f>IF(VLOOKUP(D771,'Current OBD'!$B$6:$AK$2185,34,0)="Yes","10"," ")</f>
        <v xml:space="preserve"> </v>
      </c>
      <c r="R771" s="11" t="str">
        <f>IF(VLOOKUP(D771,'Current OBD'!$B$6:$AK$2185,35,0)="Yes","11"," ")</f>
        <v xml:space="preserve"> </v>
      </c>
      <c r="S771" s="11" t="str">
        <f>IF(VLOOKUP(D771,'Current OBD'!$B$6:$AK$2185,36,0)="Yes","12"," ")</f>
        <v xml:space="preserve"> </v>
      </c>
      <c r="T771" s="13">
        <f>VLOOKUP(D771,Pivot!$B$4:$F$2181,2,0)</f>
        <v>112</v>
      </c>
      <c r="U771" s="13">
        <f>VLOOKUP(D771,Pivot!$B$4:$F$2181,3,0)</f>
        <v>30</v>
      </c>
      <c r="V771" s="13">
        <f>VLOOKUP(D771,Pivot!$B$4:$F$2181,4,0)</f>
        <v>525</v>
      </c>
      <c r="W771" s="46">
        <f>IFERROR(VLOOKUP(D771,Pivot!$B$4:$H$2181,5,0),"")</f>
        <v>0.21329999999999999</v>
      </c>
      <c r="X771" s="51">
        <f>IFERROR(VLOOKUP(D771,Pivot!$B$4:$H$2181,6,0),"")</f>
        <v>5.7099999999999998E-2</v>
      </c>
      <c r="Y771" s="46">
        <f>IFERROR(VLOOKUP(D771,Pivot!$B$4:$H$2181,7,0),"")</f>
        <v>0.27050000000000002</v>
      </c>
    </row>
    <row r="772" spans="1:25" ht="15" customHeight="1" outlineLevel="2">
      <c r="A772" s="10" t="str">
        <f>VLOOKUP(D772,'Current OBD'!$B$6:$K$2185,4,0)</f>
        <v>King</v>
      </c>
      <c r="B772" s="10" t="str">
        <f>VLOOKUP(D772,'Current OBD'!$B$6:$K$2185,3,0)</f>
        <v>17-402</v>
      </c>
      <c r="C772" s="9" t="str">
        <f>VLOOKUP(D772,'Current OBD'!$B$6:$K$2185,2,0)</f>
        <v>Vashon Island School District</v>
      </c>
      <c r="D772" s="24">
        <v>660867</v>
      </c>
      <c r="E772" s="9" t="str">
        <f>VLOOKUP(D772,'Current OBD'!$B$6:$K$2185,10,0)</f>
        <v>McMurray Middle</v>
      </c>
      <c r="F772" s="11" t="str">
        <f>IF(VLOOKUP(D772,'Current OBD'!$B$6:$AK$2185,23,0)="Yes","PK"," ")</f>
        <v xml:space="preserve"> </v>
      </c>
      <c r="G772" s="11" t="str">
        <f>IF(VLOOKUP(D772,'Current OBD'!$B$6:$AK$2185,24,0)="Yes","K"," ")</f>
        <v xml:space="preserve"> </v>
      </c>
      <c r="H772" s="11" t="str">
        <f>IF(VLOOKUP(D772,'Current OBD'!$B$6:$AK$2185,25,0)="Yes",1," ")</f>
        <v xml:space="preserve"> </v>
      </c>
      <c r="I772" s="11" t="str">
        <f>IF(VLOOKUP(D772,'Current OBD'!$B$6:$AK$2185,26,0)="Yes","2"," ")</f>
        <v xml:space="preserve"> </v>
      </c>
      <c r="J772" s="11" t="str">
        <f>IF(VLOOKUP(D772,'Current OBD'!$B$6:$AK$2185,27,0)="Yes","3"," ")</f>
        <v xml:space="preserve"> </v>
      </c>
      <c r="K772" s="11" t="str">
        <f>IF(VLOOKUP(D772,'Current OBD'!$B$6:$AK$2185,28,0)="Yes","4"," ")</f>
        <v xml:space="preserve"> </v>
      </c>
      <c r="L772" s="11" t="str">
        <f>IF(VLOOKUP(D772,'Current OBD'!$B$6:$AK$2185,29,0)="Yes","5"," ")</f>
        <v xml:space="preserve"> </v>
      </c>
      <c r="M772" s="11" t="str">
        <f>IF(VLOOKUP(D772,'Current OBD'!$B$6:$AK$2185,30,0)="Yes","6"," ")</f>
        <v>6</v>
      </c>
      <c r="N772" s="11" t="str">
        <f>IF(VLOOKUP(D772,'Current OBD'!$B$6:$AK$2185,31,0)="Yes","7"," ")</f>
        <v>7</v>
      </c>
      <c r="O772" s="11" t="str">
        <f>IF(VLOOKUP(D772,'Current OBD'!$B$6:$AK$2185,32,0)="Yes","8"," ")</f>
        <v>8</v>
      </c>
      <c r="P772" s="11" t="str">
        <f>IF(VLOOKUP(D772,'Current OBD'!$B$6:$AK$2185,33,0)="Yes","9"," ")</f>
        <v xml:space="preserve"> </v>
      </c>
      <c r="Q772" s="11" t="str">
        <f>IF(VLOOKUP(D772,'Current OBD'!$B$6:$AK$2185,34,0)="Yes","10"," ")</f>
        <v xml:space="preserve"> </v>
      </c>
      <c r="R772" s="11" t="str">
        <f>IF(VLOOKUP(D772,'Current OBD'!$B$6:$AK$2185,35,0)="Yes","11"," ")</f>
        <v xml:space="preserve"> </v>
      </c>
      <c r="S772" s="11" t="str">
        <f>IF(VLOOKUP(D772,'Current OBD'!$B$6:$AK$2185,36,0)="Yes","12"," ")</f>
        <v xml:space="preserve"> </v>
      </c>
      <c r="T772" s="13">
        <f>VLOOKUP(D772,Pivot!$B$4:$F$2181,2,0)</f>
        <v>58</v>
      </c>
      <c r="U772" s="13">
        <f>VLOOKUP(D772,Pivot!$B$4:$F$2181,3,0)</f>
        <v>23</v>
      </c>
      <c r="V772" s="13">
        <f>VLOOKUP(D772,Pivot!$B$4:$F$2181,4,0)</f>
        <v>354</v>
      </c>
      <c r="W772" s="46">
        <f>IFERROR(VLOOKUP(D772,Pivot!$B$4:$H$2181,5,0),"")</f>
        <v>0.1638</v>
      </c>
      <c r="X772" s="51">
        <f>IFERROR(VLOOKUP(D772,Pivot!$B$4:$H$2181,6,0),"")</f>
        <v>6.5000000000000002E-2</v>
      </c>
      <c r="Y772" s="46">
        <f>IFERROR(VLOOKUP(D772,Pivot!$B$4:$H$2181,7,0),"")</f>
        <v>0.2288</v>
      </c>
    </row>
    <row r="773" spans="1:25" ht="15" customHeight="1" outlineLevel="2">
      <c r="A773" s="10" t="str">
        <f>VLOOKUP(D773,'Current OBD'!$B$6:$K$2185,4,0)</f>
        <v>King</v>
      </c>
      <c r="B773" s="10" t="str">
        <f>VLOOKUP(D773,'Current OBD'!$B$6:$K$2185,3,0)</f>
        <v>17-402</v>
      </c>
      <c r="C773" s="9" t="str">
        <f>VLOOKUP(D773,'Current OBD'!$B$6:$K$2185,2,0)</f>
        <v>Vashon Island School District</v>
      </c>
      <c r="D773" s="24">
        <v>660868</v>
      </c>
      <c r="E773" s="9" t="str">
        <f>VLOOKUP(D773,'Current OBD'!$B$6:$K$2185,10,0)</f>
        <v>Vashon Island High</v>
      </c>
      <c r="F773" s="11" t="str">
        <f>IF(VLOOKUP(D773,'Current OBD'!$B$6:$AK$2185,23,0)="Yes","PK"," ")</f>
        <v xml:space="preserve"> </v>
      </c>
      <c r="G773" s="11" t="str">
        <f>IF(VLOOKUP(D773,'Current OBD'!$B$6:$AK$2185,24,0)="Yes","K"," ")</f>
        <v xml:space="preserve"> </v>
      </c>
      <c r="H773" s="11" t="str">
        <f>IF(VLOOKUP(D773,'Current OBD'!$B$6:$AK$2185,25,0)="Yes",1," ")</f>
        <v xml:space="preserve"> </v>
      </c>
      <c r="I773" s="11" t="str">
        <f>IF(VLOOKUP(D773,'Current OBD'!$B$6:$AK$2185,26,0)="Yes","2"," ")</f>
        <v xml:space="preserve"> </v>
      </c>
      <c r="J773" s="11" t="str">
        <f>IF(VLOOKUP(D773,'Current OBD'!$B$6:$AK$2185,27,0)="Yes","3"," ")</f>
        <v xml:space="preserve"> </v>
      </c>
      <c r="K773" s="11" t="str">
        <f>IF(VLOOKUP(D773,'Current OBD'!$B$6:$AK$2185,28,0)="Yes","4"," ")</f>
        <v xml:space="preserve"> </v>
      </c>
      <c r="L773" s="11" t="str">
        <f>IF(VLOOKUP(D773,'Current OBD'!$B$6:$AK$2185,29,0)="Yes","5"," ")</f>
        <v xml:space="preserve"> </v>
      </c>
      <c r="M773" s="11" t="str">
        <f>IF(VLOOKUP(D773,'Current OBD'!$B$6:$AK$2185,30,0)="Yes","6"," ")</f>
        <v xml:space="preserve"> </v>
      </c>
      <c r="N773" s="11" t="str">
        <f>IF(VLOOKUP(D773,'Current OBD'!$B$6:$AK$2185,31,0)="Yes","7"," ")</f>
        <v xml:space="preserve"> </v>
      </c>
      <c r="O773" s="11" t="str">
        <f>IF(VLOOKUP(D773,'Current OBD'!$B$6:$AK$2185,32,0)="Yes","8"," ")</f>
        <v xml:space="preserve"> </v>
      </c>
      <c r="P773" s="11" t="str">
        <f>IF(VLOOKUP(D773,'Current OBD'!$B$6:$AK$2185,33,0)="Yes","9"," ")</f>
        <v>9</v>
      </c>
      <c r="Q773" s="11" t="str">
        <f>IF(VLOOKUP(D773,'Current OBD'!$B$6:$AK$2185,34,0)="Yes","10"," ")</f>
        <v>10</v>
      </c>
      <c r="R773" s="11" t="str">
        <f>IF(VLOOKUP(D773,'Current OBD'!$B$6:$AK$2185,35,0)="Yes","11"," ")</f>
        <v>11</v>
      </c>
      <c r="S773" s="11" t="str">
        <f>IF(VLOOKUP(D773,'Current OBD'!$B$6:$AK$2185,36,0)="Yes","12"," ")</f>
        <v>12</v>
      </c>
      <c r="T773" s="13">
        <f>VLOOKUP(D773,Pivot!$B$4:$F$2181,2,0)</f>
        <v>110</v>
      </c>
      <c r="U773" s="13">
        <f>VLOOKUP(D773,Pivot!$B$4:$F$2181,3,0)</f>
        <v>35</v>
      </c>
      <c r="V773" s="13">
        <f>VLOOKUP(D773,Pivot!$B$4:$F$2181,4,0)</f>
        <v>654</v>
      </c>
      <c r="W773" s="46">
        <f>IFERROR(VLOOKUP(D773,Pivot!$B$4:$H$2181,5,0),"")</f>
        <v>0.16819999999999999</v>
      </c>
      <c r="X773" s="51">
        <f>IFERROR(VLOOKUP(D773,Pivot!$B$4:$H$2181,6,0),"")</f>
        <v>5.3499999999999999E-2</v>
      </c>
      <c r="Y773" s="46">
        <f>IFERROR(VLOOKUP(D773,Pivot!$B$4:$H$2181,7,0),"")</f>
        <v>0.22170000000000001</v>
      </c>
    </row>
    <row r="774" spans="1:25" ht="15" customHeight="1" outlineLevel="1">
      <c r="A774" s="27"/>
      <c r="B774" s="27"/>
      <c r="C774" s="30" t="s">
        <v>5714</v>
      </c>
      <c r="D774" s="27"/>
      <c r="E774" s="26"/>
      <c r="F774" s="29"/>
      <c r="G774" s="29"/>
      <c r="H774" s="29"/>
      <c r="I774" s="29"/>
      <c r="J774" s="29"/>
      <c r="K774" s="29"/>
      <c r="L774" s="29"/>
      <c r="M774" s="29"/>
      <c r="N774" s="29"/>
      <c r="O774" s="29"/>
      <c r="P774" s="29"/>
      <c r="Q774" s="29"/>
      <c r="R774" s="29"/>
      <c r="S774" s="29"/>
      <c r="T774" s="43">
        <f>SUBTOTAL(9,T771:T773)</f>
        <v>280</v>
      </c>
      <c r="U774" s="43">
        <f>SUBTOTAL(9,U771:U773)</f>
        <v>88</v>
      </c>
      <c r="V774" s="43">
        <f>SUBTOTAL(9,V771:V773)</f>
        <v>1533</v>
      </c>
      <c r="W774" s="47"/>
      <c r="X774" s="52"/>
      <c r="Y774" s="56">
        <f>(T774+U774)/V774</f>
        <v>0.2400521852576647</v>
      </c>
    </row>
    <row r="775" spans="1:25" ht="15" customHeight="1" outlineLevel="2">
      <c r="A775" s="10" t="str">
        <f>VLOOKUP(D775,'Current OBD'!$B$6:$K$2185,4,0)</f>
        <v>King</v>
      </c>
      <c r="B775" s="10" t="str">
        <f>VLOOKUP(D775,'Current OBD'!$B$6:$K$2185,3,0)</f>
        <v>17-403</v>
      </c>
      <c r="C775" s="9" t="str">
        <f>VLOOKUP(D775,'Current OBD'!$B$6:$K$2185,2,0)</f>
        <v>Renton School District</v>
      </c>
      <c r="D775" s="24">
        <v>665835</v>
      </c>
      <c r="E775" s="9" t="str">
        <f>VLOOKUP(D775,'Current OBD'!$B$6:$K$2185,10,0)</f>
        <v>Albert Talley Sr. High School (formerly Secondary Learning Center)</v>
      </c>
      <c r="F775" s="11" t="str">
        <f>IF(VLOOKUP(D775,'Current OBD'!$B$6:$AK$2185,23,0)="Yes","PK"," ")</f>
        <v xml:space="preserve"> </v>
      </c>
      <c r="G775" s="11" t="str">
        <f>IF(VLOOKUP(D775,'Current OBD'!$B$6:$AK$2185,24,0)="Yes","K"," ")</f>
        <v xml:space="preserve"> </v>
      </c>
      <c r="H775" s="11" t="str">
        <f>IF(VLOOKUP(D775,'Current OBD'!$B$6:$AK$2185,25,0)="Yes",1," ")</f>
        <v xml:space="preserve"> </v>
      </c>
      <c r="I775" s="11" t="str">
        <f>IF(VLOOKUP(D775,'Current OBD'!$B$6:$AK$2185,26,0)="Yes","2"," ")</f>
        <v xml:space="preserve"> </v>
      </c>
      <c r="J775" s="11" t="str">
        <f>IF(VLOOKUP(D775,'Current OBD'!$B$6:$AK$2185,27,0)="Yes","3"," ")</f>
        <v xml:space="preserve"> </v>
      </c>
      <c r="K775" s="11" t="str">
        <f>IF(VLOOKUP(D775,'Current OBD'!$B$6:$AK$2185,28,0)="Yes","4"," ")</f>
        <v xml:space="preserve"> </v>
      </c>
      <c r="L775" s="11" t="str">
        <f>IF(VLOOKUP(D775,'Current OBD'!$B$6:$AK$2185,29,0)="Yes","5"," ")</f>
        <v xml:space="preserve"> </v>
      </c>
      <c r="M775" s="11" t="str">
        <f>IF(VLOOKUP(D775,'Current OBD'!$B$6:$AK$2185,30,0)="Yes","6"," ")</f>
        <v xml:space="preserve"> </v>
      </c>
      <c r="N775" s="11" t="str">
        <f>IF(VLOOKUP(D775,'Current OBD'!$B$6:$AK$2185,31,0)="Yes","7"," ")</f>
        <v xml:space="preserve"> </v>
      </c>
      <c r="O775" s="11" t="str">
        <f>IF(VLOOKUP(D775,'Current OBD'!$B$6:$AK$2185,32,0)="Yes","8"," ")</f>
        <v xml:space="preserve"> </v>
      </c>
      <c r="P775" s="11" t="str">
        <f>IF(VLOOKUP(D775,'Current OBD'!$B$6:$AK$2185,33,0)="Yes","9"," ")</f>
        <v>9</v>
      </c>
      <c r="Q775" s="11" t="str">
        <f>IF(VLOOKUP(D775,'Current OBD'!$B$6:$AK$2185,34,0)="Yes","10"," ")</f>
        <v>10</v>
      </c>
      <c r="R775" s="11" t="str">
        <f>IF(VLOOKUP(D775,'Current OBD'!$B$6:$AK$2185,35,0)="Yes","11"," ")</f>
        <v>11</v>
      </c>
      <c r="S775" s="11" t="str">
        <f>IF(VLOOKUP(D775,'Current OBD'!$B$6:$AK$2185,36,0)="Yes","12"," ")</f>
        <v>12</v>
      </c>
      <c r="T775" s="13">
        <f>VLOOKUP(D775,Pivot!$B$4:$F$2181,2,0)</f>
        <v>261</v>
      </c>
      <c r="U775" s="13">
        <f>VLOOKUP(D775,Pivot!$B$4:$F$2181,3,0)</f>
        <v>0</v>
      </c>
      <c r="V775" s="13">
        <f>VLOOKUP(D775,Pivot!$B$4:$F$2181,4,0)</f>
        <v>261</v>
      </c>
      <c r="W775" s="46">
        <f>IFERROR(VLOOKUP(D775,Pivot!$B$4:$H$2181,5,0),"")</f>
        <v>1</v>
      </c>
      <c r="X775" s="51">
        <f>IFERROR(VLOOKUP(D775,Pivot!$B$4:$H$2181,6,0),"")</f>
        <v>0</v>
      </c>
      <c r="Y775" s="46">
        <f>IFERROR(VLOOKUP(D775,Pivot!$B$4:$H$2181,7,0),"")</f>
        <v>1</v>
      </c>
    </row>
    <row r="776" spans="1:25" ht="15" customHeight="1" outlineLevel="2">
      <c r="A776" s="10" t="str">
        <f>VLOOKUP(D776,'Current OBD'!$B$6:$K$2185,4,0)</f>
        <v>King</v>
      </c>
      <c r="B776" s="10" t="str">
        <f>VLOOKUP(D776,'Current OBD'!$B$6:$K$2185,3,0)</f>
        <v>17-403</v>
      </c>
      <c r="C776" s="9" t="str">
        <f>VLOOKUP(D776,'Current OBD'!$B$6:$K$2185,2,0)</f>
        <v>Renton School District</v>
      </c>
      <c r="D776" s="24">
        <v>660869</v>
      </c>
      <c r="E776" s="9" t="str">
        <f>VLOOKUP(D776,'Current OBD'!$B$6:$K$2185,10,0)</f>
        <v>Benson Hill Elementary</v>
      </c>
      <c r="F776" s="11" t="str">
        <f>IF(VLOOKUP(D776,'Current OBD'!$B$6:$AK$2185,23,0)="Yes","PK"," ")</f>
        <v xml:space="preserve"> </v>
      </c>
      <c r="G776" s="11" t="str">
        <f>IF(VLOOKUP(D776,'Current OBD'!$B$6:$AK$2185,24,0)="Yes","K"," ")</f>
        <v>K</v>
      </c>
      <c r="H776" s="11">
        <f>IF(VLOOKUP(D776,'Current OBD'!$B$6:$AK$2185,25,0)="Yes",1," ")</f>
        <v>1</v>
      </c>
      <c r="I776" s="11" t="str">
        <f>IF(VLOOKUP(D776,'Current OBD'!$B$6:$AK$2185,26,0)="Yes","2"," ")</f>
        <v>2</v>
      </c>
      <c r="J776" s="11" t="str">
        <f>IF(VLOOKUP(D776,'Current OBD'!$B$6:$AK$2185,27,0)="Yes","3"," ")</f>
        <v>3</v>
      </c>
      <c r="K776" s="11" t="str">
        <f>IF(VLOOKUP(D776,'Current OBD'!$B$6:$AK$2185,28,0)="Yes","4"," ")</f>
        <v>4</v>
      </c>
      <c r="L776" s="11" t="str">
        <f>IF(VLOOKUP(D776,'Current OBD'!$B$6:$AK$2185,29,0)="Yes","5"," ")</f>
        <v>5</v>
      </c>
      <c r="M776" s="11" t="str">
        <f>IF(VLOOKUP(D776,'Current OBD'!$B$6:$AK$2185,30,0)="Yes","6"," ")</f>
        <v xml:space="preserve"> </v>
      </c>
      <c r="N776" s="11" t="str">
        <f>IF(VLOOKUP(D776,'Current OBD'!$B$6:$AK$2185,31,0)="Yes","7"," ")</f>
        <v xml:space="preserve"> </v>
      </c>
      <c r="O776" s="11" t="str">
        <f>IF(VLOOKUP(D776,'Current OBD'!$B$6:$AK$2185,32,0)="Yes","8"," ")</f>
        <v xml:space="preserve"> </v>
      </c>
      <c r="P776" s="11" t="str">
        <f>IF(VLOOKUP(D776,'Current OBD'!$B$6:$AK$2185,33,0)="Yes","9"," ")</f>
        <v xml:space="preserve"> </v>
      </c>
      <c r="Q776" s="11" t="str">
        <f>IF(VLOOKUP(D776,'Current OBD'!$B$6:$AK$2185,34,0)="Yes","10"," ")</f>
        <v xml:space="preserve"> </v>
      </c>
      <c r="R776" s="11" t="str">
        <f>IF(VLOOKUP(D776,'Current OBD'!$B$6:$AK$2185,35,0)="Yes","11"," ")</f>
        <v xml:space="preserve"> </v>
      </c>
      <c r="S776" s="11" t="str">
        <f>IF(VLOOKUP(D776,'Current OBD'!$B$6:$AK$2185,36,0)="Yes","12"," ")</f>
        <v xml:space="preserve"> </v>
      </c>
      <c r="T776" s="13">
        <f>VLOOKUP(D776,Pivot!$B$4:$F$2181,2,0)</f>
        <v>304</v>
      </c>
      <c r="U776" s="13">
        <f>VLOOKUP(D776,Pivot!$B$4:$F$2181,3,0)</f>
        <v>0</v>
      </c>
      <c r="V776" s="13">
        <f>VLOOKUP(D776,Pivot!$B$4:$F$2181,4,0)</f>
        <v>490</v>
      </c>
      <c r="W776" s="46">
        <f>IFERROR(VLOOKUP(D776,Pivot!$B$4:$H$2181,5,0),"")</f>
        <v>0.62039999999999995</v>
      </c>
      <c r="X776" s="51">
        <f>IFERROR(VLOOKUP(D776,Pivot!$B$4:$H$2181,6,0),"")</f>
        <v>0</v>
      </c>
      <c r="Y776" s="46">
        <f>IFERROR(VLOOKUP(D776,Pivot!$B$4:$H$2181,7,0),"")</f>
        <v>0.62039999999999995</v>
      </c>
    </row>
    <row r="777" spans="1:25" ht="15" customHeight="1" outlineLevel="2">
      <c r="A777" s="10" t="str">
        <f>VLOOKUP(D777,'Current OBD'!$B$6:$K$2185,4,0)</f>
        <v>King</v>
      </c>
      <c r="B777" s="10" t="str">
        <f>VLOOKUP(D777,'Current OBD'!$B$6:$K$2185,3,0)</f>
        <v>17-403</v>
      </c>
      <c r="C777" s="9" t="str">
        <f>VLOOKUP(D777,'Current OBD'!$B$6:$K$2185,2,0)</f>
        <v>Renton School District</v>
      </c>
      <c r="D777" s="24">
        <v>660870</v>
      </c>
      <c r="E777" s="9" t="str">
        <f>VLOOKUP(D777,'Current OBD'!$B$6:$K$2185,10,0)</f>
        <v>Bryn Mawr Elementary</v>
      </c>
      <c r="F777" s="11" t="str">
        <f>IF(VLOOKUP(D777,'Current OBD'!$B$6:$AK$2185,23,0)="Yes","PK"," ")</f>
        <v xml:space="preserve"> </v>
      </c>
      <c r="G777" s="11" t="str">
        <f>IF(VLOOKUP(D777,'Current OBD'!$B$6:$AK$2185,24,0)="Yes","K"," ")</f>
        <v>K</v>
      </c>
      <c r="H777" s="11">
        <f>IF(VLOOKUP(D777,'Current OBD'!$B$6:$AK$2185,25,0)="Yes",1," ")</f>
        <v>1</v>
      </c>
      <c r="I777" s="11" t="str">
        <f>IF(VLOOKUP(D777,'Current OBD'!$B$6:$AK$2185,26,0)="Yes","2"," ")</f>
        <v>2</v>
      </c>
      <c r="J777" s="11" t="str">
        <f>IF(VLOOKUP(D777,'Current OBD'!$B$6:$AK$2185,27,0)="Yes","3"," ")</f>
        <v>3</v>
      </c>
      <c r="K777" s="11" t="str">
        <f>IF(VLOOKUP(D777,'Current OBD'!$B$6:$AK$2185,28,0)="Yes","4"," ")</f>
        <v>4</v>
      </c>
      <c r="L777" s="11" t="str">
        <f>IF(VLOOKUP(D777,'Current OBD'!$B$6:$AK$2185,29,0)="Yes","5"," ")</f>
        <v>5</v>
      </c>
      <c r="M777" s="11" t="str">
        <f>IF(VLOOKUP(D777,'Current OBD'!$B$6:$AK$2185,30,0)="Yes","6"," ")</f>
        <v xml:space="preserve"> </v>
      </c>
      <c r="N777" s="11" t="str">
        <f>IF(VLOOKUP(D777,'Current OBD'!$B$6:$AK$2185,31,0)="Yes","7"," ")</f>
        <v xml:space="preserve"> </v>
      </c>
      <c r="O777" s="11" t="str">
        <f>IF(VLOOKUP(D777,'Current OBD'!$B$6:$AK$2185,32,0)="Yes","8"," ")</f>
        <v xml:space="preserve"> </v>
      </c>
      <c r="P777" s="11" t="str">
        <f>IF(VLOOKUP(D777,'Current OBD'!$B$6:$AK$2185,33,0)="Yes","9"," ")</f>
        <v xml:space="preserve"> </v>
      </c>
      <c r="Q777" s="11" t="str">
        <f>IF(VLOOKUP(D777,'Current OBD'!$B$6:$AK$2185,34,0)="Yes","10"," ")</f>
        <v xml:space="preserve"> </v>
      </c>
      <c r="R777" s="11" t="str">
        <f>IF(VLOOKUP(D777,'Current OBD'!$B$6:$AK$2185,35,0)="Yes","11"," ")</f>
        <v xml:space="preserve"> </v>
      </c>
      <c r="S777" s="11" t="str">
        <f>IF(VLOOKUP(D777,'Current OBD'!$B$6:$AK$2185,36,0)="Yes","12"," ")</f>
        <v xml:space="preserve"> </v>
      </c>
      <c r="T777" s="13">
        <f>VLOOKUP(D777,Pivot!$B$4:$F$2181,2,0)</f>
        <v>307</v>
      </c>
      <c r="U777" s="13">
        <f>VLOOKUP(D777,Pivot!$B$4:$F$2181,3,0)</f>
        <v>0</v>
      </c>
      <c r="V777" s="13">
        <f>VLOOKUP(D777,Pivot!$B$4:$F$2181,4,0)</f>
        <v>396</v>
      </c>
      <c r="W777" s="46">
        <f>IFERROR(VLOOKUP(D777,Pivot!$B$4:$H$2181,5,0),"")</f>
        <v>0.77529999999999999</v>
      </c>
      <c r="X777" s="51">
        <f>IFERROR(VLOOKUP(D777,Pivot!$B$4:$H$2181,6,0),"")</f>
        <v>0</v>
      </c>
      <c r="Y777" s="46">
        <f>IFERROR(VLOOKUP(D777,Pivot!$B$4:$H$2181,7,0),"")</f>
        <v>0.77529999999999999</v>
      </c>
    </row>
    <row r="778" spans="1:25" ht="15" customHeight="1" outlineLevel="2">
      <c r="A778" s="10" t="str">
        <f>VLOOKUP(D778,'Current OBD'!$B$6:$K$2185,4,0)</f>
        <v>King</v>
      </c>
      <c r="B778" s="10" t="str">
        <f>VLOOKUP(D778,'Current OBD'!$B$6:$K$2185,3,0)</f>
        <v>17-403</v>
      </c>
      <c r="C778" s="9" t="str">
        <f>VLOOKUP(D778,'Current OBD'!$B$6:$K$2185,2,0)</f>
        <v>Renton School District</v>
      </c>
      <c r="D778" s="24">
        <v>664067</v>
      </c>
      <c r="E778" s="9" t="str">
        <f>VLOOKUP(D778,'Current OBD'!$B$6:$K$2185,10,0)</f>
        <v>Campbell Hill Elementary</v>
      </c>
      <c r="F778" s="11" t="str">
        <f>IF(VLOOKUP(D778,'Current OBD'!$B$6:$AK$2185,23,0)="Yes","PK"," ")</f>
        <v>PK</v>
      </c>
      <c r="G778" s="11" t="str">
        <f>IF(VLOOKUP(D778,'Current OBD'!$B$6:$AK$2185,24,0)="Yes","K"," ")</f>
        <v>K</v>
      </c>
      <c r="H778" s="11">
        <f>IF(VLOOKUP(D778,'Current OBD'!$B$6:$AK$2185,25,0)="Yes",1," ")</f>
        <v>1</v>
      </c>
      <c r="I778" s="11" t="str">
        <f>IF(VLOOKUP(D778,'Current OBD'!$B$6:$AK$2185,26,0)="Yes","2"," ")</f>
        <v>2</v>
      </c>
      <c r="J778" s="11" t="str">
        <f>IF(VLOOKUP(D778,'Current OBD'!$B$6:$AK$2185,27,0)="Yes","3"," ")</f>
        <v>3</v>
      </c>
      <c r="K778" s="11" t="str">
        <f>IF(VLOOKUP(D778,'Current OBD'!$B$6:$AK$2185,28,0)="Yes","4"," ")</f>
        <v>4</v>
      </c>
      <c r="L778" s="11" t="str">
        <f>IF(VLOOKUP(D778,'Current OBD'!$B$6:$AK$2185,29,0)="Yes","5"," ")</f>
        <v>5</v>
      </c>
      <c r="M778" s="11" t="str">
        <f>IF(VLOOKUP(D778,'Current OBD'!$B$6:$AK$2185,30,0)="Yes","6"," ")</f>
        <v xml:space="preserve"> </v>
      </c>
      <c r="N778" s="11" t="str">
        <f>IF(VLOOKUP(D778,'Current OBD'!$B$6:$AK$2185,31,0)="Yes","7"," ")</f>
        <v xml:space="preserve"> </v>
      </c>
      <c r="O778" s="11" t="str">
        <f>IF(VLOOKUP(D778,'Current OBD'!$B$6:$AK$2185,32,0)="Yes","8"," ")</f>
        <v xml:space="preserve"> </v>
      </c>
      <c r="P778" s="11" t="str">
        <f>IF(VLOOKUP(D778,'Current OBD'!$B$6:$AK$2185,33,0)="Yes","9"," ")</f>
        <v xml:space="preserve"> </v>
      </c>
      <c r="Q778" s="11" t="str">
        <f>IF(VLOOKUP(D778,'Current OBD'!$B$6:$AK$2185,34,0)="Yes","10"," ")</f>
        <v xml:space="preserve"> </v>
      </c>
      <c r="R778" s="11" t="str">
        <f>IF(VLOOKUP(D778,'Current OBD'!$B$6:$AK$2185,35,0)="Yes","11"," ")</f>
        <v xml:space="preserve"> </v>
      </c>
      <c r="S778" s="11" t="str">
        <f>IF(VLOOKUP(D778,'Current OBD'!$B$6:$AK$2185,36,0)="Yes","12"," ")</f>
        <v xml:space="preserve"> </v>
      </c>
      <c r="T778" s="13">
        <f>VLOOKUP(D778,Pivot!$B$4:$F$2181,2,0)</f>
        <v>343</v>
      </c>
      <c r="U778" s="13">
        <f>VLOOKUP(D778,Pivot!$B$4:$F$2181,3,0)</f>
        <v>0</v>
      </c>
      <c r="V778" s="13">
        <f>VLOOKUP(D778,Pivot!$B$4:$F$2181,4,0)</f>
        <v>375</v>
      </c>
      <c r="W778" s="46">
        <f>IFERROR(VLOOKUP(D778,Pivot!$B$4:$H$2181,5,0),"")</f>
        <v>0.91469999999999996</v>
      </c>
      <c r="X778" s="51">
        <f>IFERROR(VLOOKUP(D778,Pivot!$B$4:$H$2181,6,0),"")</f>
        <v>0</v>
      </c>
      <c r="Y778" s="46">
        <f>IFERROR(VLOOKUP(D778,Pivot!$B$4:$H$2181,7,0),"")</f>
        <v>0.91469999999999996</v>
      </c>
    </row>
    <row r="779" spans="1:25" ht="15" customHeight="1" outlineLevel="2">
      <c r="A779" s="10" t="str">
        <f>VLOOKUP(D779,'Current OBD'!$B$6:$K$2185,4,0)</f>
        <v>King</v>
      </c>
      <c r="B779" s="10" t="str">
        <f>VLOOKUP(D779,'Current OBD'!$B$6:$K$2185,3,0)</f>
        <v>17-403</v>
      </c>
      <c r="C779" s="9" t="str">
        <f>VLOOKUP(D779,'Current OBD'!$B$6:$K$2185,2,0)</f>
        <v>Renton School District</v>
      </c>
      <c r="D779" s="24">
        <v>664382</v>
      </c>
      <c r="E779" s="9" t="str">
        <f>VLOOKUP(D779,'Current OBD'!$B$6:$K$2185,10,0)</f>
        <v>Cascade Elementary</v>
      </c>
      <c r="F779" s="11" t="str">
        <f>IF(VLOOKUP(D779,'Current OBD'!$B$6:$AK$2185,23,0)="Yes","PK"," ")</f>
        <v xml:space="preserve"> </v>
      </c>
      <c r="G779" s="11" t="str">
        <f>IF(VLOOKUP(D779,'Current OBD'!$B$6:$AK$2185,24,0)="Yes","K"," ")</f>
        <v>K</v>
      </c>
      <c r="H779" s="11">
        <f>IF(VLOOKUP(D779,'Current OBD'!$B$6:$AK$2185,25,0)="Yes",1," ")</f>
        <v>1</v>
      </c>
      <c r="I779" s="11" t="str">
        <f>IF(VLOOKUP(D779,'Current OBD'!$B$6:$AK$2185,26,0)="Yes","2"," ")</f>
        <v>2</v>
      </c>
      <c r="J779" s="11" t="str">
        <f>IF(VLOOKUP(D779,'Current OBD'!$B$6:$AK$2185,27,0)="Yes","3"," ")</f>
        <v>3</v>
      </c>
      <c r="K779" s="11" t="str">
        <f>IF(VLOOKUP(D779,'Current OBD'!$B$6:$AK$2185,28,0)="Yes","4"," ")</f>
        <v>4</v>
      </c>
      <c r="L779" s="11" t="str">
        <f>IF(VLOOKUP(D779,'Current OBD'!$B$6:$AK$2185,29,0)="Yes","5"," ")</f>
        <v>5</v>
      </c>
      <c r="M779" s="11" t="str">
        <f>IF(VLOOKUP(D779,'Current OBD'!$B$6:$AK$2185,30,0)="Yes","6"," ")</f>
        <v xml:space="preserve"> </v>
      </c>
      <c r="N779" s="11" t="str">
        <f>IF(VLOOKUP(D779,'Current OBD'!$B$6:$AK$2185,31,0)="Yes","7"," ")</f>
        <v xml:space="preserve"> </v>
      </c>
      <c r="O779" s="11" t="str">
        <f>IF(VLOOKUP(D779,'Current OBD'!$B$6:$AK$2185,32,0)="Yes","8"," ")</f>
        <v xml:space="preserve"> </v>
      </c>
      <c r="P779" s="11" t="str">
        <f>IF(VLOOKUP(D779,'Current OBD'!$B$6:$AK$2185,33,0)="Yes","9"," ")</f>
        <v xml:space="preserve"> </v>
      </c>
      <c r="Q779" s="11" t="str">
        <f>IF(VLOOKUP(D779,'Current OBD'!$B$6:$AK$2185,34,0)="Yes","10"," ")</f>
        <v xml:space="preserve"> </v>
      </c>
      <c r="R779" s="11" t="str">
        <f>IF(VLOOKUP(D779,'Current OBD'!$B$6:$AK$2185,35,0)="Yes","11"," ")</f>
        <v xml:space="preserve"> </v>
      </c>
      <c r="S779" s="11" t="str">
        <f>IF(VLOOKUP(D779,'Current OBD'!$B$6:$AK$2185,36,0)="Yes","12"," ")</f>
        <v xml:space="preserve"> </v>
      </c>
      <c r="T779" s="13">
        <f>VLOOKUP(D779,Pivot!$B$4:$F$2181,2,0)</f>
        <v>312</v>
      </c>
      <c r="U779" s="13">
        <f>VLOOKUP(D779,Pivot!$B$4:$F$2181,3,0)</f>
        <v>0</v>
      </c>
      <c r="V779" s="13">
        <f>VLOOKUP(D779,Pivot!$B$4:$F$2181,4,0)</f>
        <v>433</v>
      </c>
      <c r="W779" s="46">
        <f>IFERROR(VLOOKUP(D779,Pivot!$B$4:$H$2181,5,0),"")</f>
        <v>0.72060000000000002</v>
      </c>
      <c r="X779" s="51">
        <f>IFERROR(VLOOKUP(D779,Pivot!$B$4:$H$2181,6,0),"")</f>
        <v>0</v>
      </c>
      <c r="Y779" s="46">
        <f>IFERROR(VLOOKUP(D779,Pivot!$B$4:$H$2181,7,0),"")</f>
        <v>0.72060000000000002</v>
      </c>
    </row>
    <row r="780" spans="1:25" ht="15" customHeight="1" outlineLevel="2">
      <c r="A780" s="10" t="str">
        <f>VLOOKUP(D780,'Current OBD'!$B$6:$K$2185,4,0)</f>
        <v>King</v>
      </c>
      <c r="B780" s="10" t="str">
        <f>VLOOKUP(D780,'Current OBD'!$B$6:$K$2185,3,0)</f>
        <v>17-403</v>
      </c>
      <c r="C780" s="9" t="str">
        <f>VLOOKUP(D780,'Current OBD'!$B$6:$K$2185,2,0)</f>
        <v>Renton School District</v>
      </c>
      <c r="D780" s="24">
        <v>664096</v>
      </c>
      <c r="E780" s="9" t="str">
        <f>VLOOKUP(D780,'Current OBD'!$B$6:$K$2185,10,0)</f>
        <v>Dimmitt Middle School</v>
      </c>
      <c r="F780" s="11" t="str">
        <f>IF(VLOOKUP(D780,'Current OBD'!$B$6:$AK$2185,23,0)="Yes","PK"," ")</f>
        <v xml:space="preserve"> </v>
      </c>
      <c r="G780" s="11" t="str">
        <f>IF(VLOOKUP(D780,'Current OBD'!$B$6:$AK$2185,24,0)="Yes","K"," ")</f>
        <v xml:space="preserve"> </v>
      </c>
      <c r="H780" s="11" t="str">
        <f>IF(VLOOKUP(D780,'Current OBD'!$B$6:$AK$2185,25,0)="Yes",1," ")</f>
        <v xml:space="preserve"> </v>
      </c>
      <c r="I780" s="11" t="str">
        <f>IF(VLOOKUP(D780,'Current OBD'!$B$6:$AK$2185,26,0)="Yes","2"," ")</f>
        <v xml:space="preserve"> </v>
      </c>
      <c r="J780" s="11" t="str">
        <f>IF(VLOOKUP(D780,'Current OBD'!$B$6:$AK$2185,27,0)="Yes","3"," ")</f>
        <v xml:space="preserve"> </v>
      </c>
      <c r="K780" s="11" t="str">
        <f>IF(VLOOKUP(D780,'Current OBD'!$B$6:$AK$2185,28,0)="Yes","4"," ")</f>
        <v xml:space="preserve"> </v>
      </c>
      <c r="L780" s="11" t="str">
        <f>IF(VLOOKUP(D780,'Current OBD'!$B$6:$AK$2185,29,0)="Yes","5"," ")</f>
        <v xml:space="preserve"> </v>
      </c>
      <c r="M780" s="11" t="str">
        <f>IF(VLOOKUP(D780,'Current OBD'!$B$6:$AK$2185,30,0)="Yes","6"," ")</f>
        <v>6</v>
      </c>
      <c r="N780" s="11" t="str">
        <f>IF(VLOOKUP(D780,'Current OBD'!$B$6:$AK$2185,31,0)="Yes","7"," ")</f>
        <v>7</v>
      </c>
      <c r="O780" s="11" t="str">
        <f>IF(VLOOKUP(D780,'Current OBD'!$B$6:$AK$2185,32,0)="Yes","8"," ")</f>
        <v>8</v>
      </c>
      <c r="P780" s="11" t="str">
        <f>IF(VLOOKUP(D780,'Current OBD'!$B$6:$AK$2185,33,0)="Yes","9"," ")</f>
        <v xml:space="preserve"> </v>
      </c>
      <c r="Q780" s="11" t="str">
        <f>IF(VLOOKUP(D780,'Current OBD'!$B$6:$AK$2185,34,0)="Yes","10"," ")</f>
        <v xml:space="preserve"> </v>
      </c>
      <c r="R780" s="11" t="str">
        <f>IF(VLOOKUP(D780,'Current OBD'!$B$6:$AK$2185,35,0)="Yes","11"," ")</f>
        <v xml:space="preserve"> </v>
      </c>
      <c r="S780" s="11" t="str">
        <f>IF(VLOOKUP(D780,'Current OBD'!$B$6:$AK$2185,36,0)="Yes","12"," ")</f>
        <v xml:space="preserve"> </v>
      </c>
      <c r="T780" s="13">
        <f>VLOOKUP(D780,Pivot!$B$4:$F$2181,2,0)</f>
        <v>555</v>
      </c>
      <c r="U780" s="13">
        <f>VLOOKUP(D780,Pivot!$B$4:$F$2181,3,0)</f>
        <v>0</v>
      </c>
      <c r="V780" s="13">
        <f>VLOOKUP(D780,Pivot!$B$4:$F$2181,4,0)</f>
        <v>665</v>
      </c>
      <c r="W780" s="46">
        <f>IFERROR(VLOOKUP(D780,Pivot!$B$4:$H$2181,5,0),"")</f>
        <v>0.83460000000000001</v>
      </c>
      <c r="X780" s="51">
        <f>IFERROR(VLOOKUP(D780,Pivot!$B$4:$H$2181,6,0),"")</f>
        <v>0</v>
      </c>
      <c r="Y780" s="46">
        <f>IFERROR(VLOOKUP(D780,Pivot!$B$4:$H$2181,7,0),"")</f>
        <v>0.83460000000000001</v>
      </c>
    </row>
    <row r="781" spans="1:25" ht="15" customHeight="1" outlineLevel="2">
      <c r="A781" s="10" t="str">
        <f>VLOOKUP(D781,'Current OBD'!$B$6:$K$2185,4,0)</f>
        <v>King</v>
      </c>
      <c r="B781" s="10" t="str">
        <f>VLOOKUP(D781,'Current OBD'!$B$6:$K$2185,3,0)</f>
        <v>17-403</v>
      </c>
      <c r="C781" s="9" t="str">
        <f>VLOOKUP(D781,'Current OBD'!$B$6:$K$2185,2,0)</f>
        <v>Renton School District</v>
      </c>
      <c r="D781" s="24">
        <v>683769</v>
      </c>
      <c r="E781" s="9" t="str">
        <f>VLOOKUP(D781,'Current OBD'!$B$6:$K$2185,10,0)</f>
        <v>H.O.M.E. Program</v>
      </c>
      <c r="F781" s="11" t="str">
        <f>IF(VLOOKUP(D781,'Current OBD'!$B$6:$AK$2185,23,0)="Yes","PK"," ")</f>
        <v xml:space="preserve"> </v>
      </c>
      <c r="G781" s="11" t="str">
        <f>IF(VLOOKUP(D781,'Current OBD'!$B$6:$AK$2185,24,0)="Yes","K"," ")</f>
        <v>K</v>
      </c>
      <c r="H781" s="11">
        <f>IF(VLOOKUP(D781,'Current OBD'!$B$6:$AK$2185,25,0)="Yes",1," ")</f>
        <v>1</v>
      </c>
      <c r="I781" s="11" t="str">
        <f>IF(VLOOKUP(D781,'Current OBD'!$B$6:$AK$2185,26,0)="Yes","2"," ")</f>
        <v>2</v>
      </c>
      <c r="J781" s="11" t="str">
        <f>IF(VLOOKUP(D781,'Current OBD'!$B$6:$AK$2185,27,0)="Yes","3"," ")</f>
        <v>3</v>
      </c>
      <c r="K781" s="11" t="str">
        <f>IF(VLOOKUP(D781,'Current OBD'!$B$6:$AK$2185,28,0)="Yes","4"," ")</f>
        <v>4</v>
      </c>
      <c r="L781" s="11" t="str">
        <f>IF(VLOOKUP(D781,'Current OBD'!$B$6:$AK$2185,29,0)="Yes","5"," ")</f>
        <v>5</v>
      </c>
      <c r="M781" s="11" t="str">
        <f>IF(VLOOKUP(D781,'Current OBD'!$B$6:$AK$2185,30,0)="Yes","6"," ")</f>
        <v>6</v>
      </c>
      <c r="N781" s="11" t="str">
        <f>IF(VLOOKUP(D781,'Current OBD'!$B$6:$AK$2185,31,0)="Yes","7"," ")</f>
        <v>7</v>
      </c>
      <c r="O781" s="11" t="str">
        <f>IF(VLOOKUP(D781,'Current OBD'!$B$6:$AK$2185,32,0)="Yes","8"," ")</f>
        <v>8</v>
      </c>
      <c r="P781" s="11" t="str">
        <f>IF(VLOOKUP(D781,'Current OBD'!$B$6:$AK$2185,33,0)="Yes","9"," ")</f>
        <v>9</v>
      </c>
      <c r="Q781" s="11" t="str">
        <f>IF(VLOOKUP(D781,'Current OBD'!$B$6:$AK$2185,34,0)="Yes","10"," ")</f>
        <v>10</v>
      </c>
      <c r="R781" s="11" t="str">
        <f>IF(VLOOKUP(D781,'Current OBD'!$B$6:$AK$2185,35,0)="Yes","11"," ")</f>
        <v>11</v>
      </c>
      <c r="S781" s="11" t="str">
        <f>IF(VLOOKUP(D781,'Current OBD'!$B$6:$AK$2185,36,0)="Yes","12"," ")</f>
        <v>12</v>
      </c>
      <c r="T781" s="13">
        <f>VLOOKUP(D781,Pivot!$B$4:$F$2181,2,0)</f>
        <v>17</v>
      </c>
      <c r="U781" s="13">
        <f>VLOOKUP(D781,Pivot!$B$4:$F$2181,3,0)</f>
        <v>5</v>
      </c>
      <c r="V781" s="13">
        <f>VLOOKUP(D781,Pivot!$B$4:$F$2181,4,0)</f>
        <v>136</v>
      </c>
      <c r="W781" s="46">
        <f>IFERROR(VLOOKUP(D781,Pivot!$B$4:$H$2181,5,0),"")</f>
        <v>0.125</v>
      </c>
      <c r="X781" s="51">
        <f>IFERROR(VLOOKUP(D781,Pivot!$B$4:$H$2181,6,0),"")</f>
        <v>3.6799999999999999E-2</v>
      </c>
      <c r="Y781" s="46">
        <f>IFERROR(VLOOKUP(D781,Pivot!$B$4:$H$2181,7,0),"")</f>
        <v>0.1618</v>
      </c>
    </row>
    <row r="782" spans="1:25" ht="15" customHeight="1" outlineLevel="2">
      <c r="A782" s="10" t="str">
        <f>VLOOKUP(D782,'Current OBD'!$B$6:$K$2185,4,0)</f>
        <v>King</v>
      </c>
      <c r="B782" s="10" t="str">
        <f>VLOOKUP(D782,'Current OBD'!$B$6:$K$2185,3,0)</f>
        <v>17-403</v>
      </c>
      <c r="C782" s="9" t="str">
        <f>VLOOKUP(D782,'Current OBD'!$B$6:$K$2185,2,0)</f>
        <v>Renton School District</v>
      </c>
      <c r="D782" s="24">
        <v>660873</v>
      </c>
      <c r="E782" s="9" t="str">
        <f>VLOOKUP(D782,'Current OBD'!$B$6:$K$2185,10,0)</f>
        <v>Hazelwood Elementary</v>
      </c>
      <c r="F782" s="11" t="str">
        <f>IF(VLOOKUP(D782,'Current OBD'!$B$6:$AK$2185,23,0)="Yes","PK"," ")</f>
        <v xml:space="preserve"> </v>
      </c>
      <c r="G782" s="11" t="str">
        <f>IF(VLOOKUP(D782,'Current OBD'!$B$6:$AK$2185,24,0)="Yes","K"," ")</f>
        <v>K</v>
      </c>
      <c r="H782" s="11">
        <f>IF(VLOOKUP(D782,'Current OBD'!$B$6:$AK$2185,25,0)="Yes",1," ")</f>
        <v>1</v>
      </c>
      <c r="I782" s="11" t="str">
        <f>IF(VLOOKUP(D782,'Current OBD'!$B$6:$AK$2185,26,0)="Yes","2"," ")</f>
        <v>2</v>
      </c>
      <c r="J782" s="11" t="str">
        <f>IF(VLOOKUP(D782,'Current OBD'!$B$6:$AK$2185,27,0)="Yes","3"," ")</f>
        <v>3</v>
      </c>
      <c r="K782" s="11" t="str">
        <f>IF(VLOOKUP(D782,'Current OBD'!$B$6:$AK$2185,28,0)="Yes","4"," ")</f>
        <v>4</v>
      </c>
      <c r="L782" s="11" t="str">
        <f>IF(VLOOKUP(D782,'Current OBD'!$B$6:$AK$2185,29,0)="Yes","5"," ")</f>
        <v>5</v>
      </c>
      <c r="M782" s="11" t="str">
        <f>IF(VLOOKUP(D782,'Current OBD'!$B$6:$AK$2185,30,0)="Yes","6"," ")</f>
        <v xml:space="preserve"> </v>
      </c>
      <c r="N782" s="11" t="str">
        <f>IF(VLOOKUP(D782,'Current OBD'!$B$6:$AK$2185,31,0)="Yes","7"," ")</f>
        <v xml:space="preserve"> </v>
      </c>
      <c r="O782" s="11" t="str">
        <f>IF(VLOOKUP(D782,'Current OBD'!$B$6:$AK$2185,32,0)="Yes","8"," ")</f>
        <v xml:space="preserve"> </v>
      </c>
      <c r="P782" s="11" t="str">
        <f>IF(VLOOKUP(D782,'Current OBD'!$B$6:$AK$2185,33,0)="Yes","9"," ")</f>
        <v xml:space="preserve"> </v>
      </c>
      <c r="Q782" s="11" t="str">
        <f>IF(VLOOKUP(D782,'Current OBD'!$B$6:$AK$2185,34,0)="Yes","10"," ")</f>
        <v xml:space="preserve"> </v>
      </c>
      <c r="R782" s="11" t="str">
        <f>IF(VLOOKUP(D782,'Current OBD'!$B$6:$AK$2185,35,0)="Yes","11"," ")</f>
        <v xml:space="preserve"> </v>
      </c>
      <c r="S782" s="11" t="str">
        <f>IF(VLOOKUP(D782,'Current OBD'!$B$6:$AK$2185,36,0)="Yes","12"," ")</f>
        <v xml:space="preserve"> </v>
      </c>
      <c r="T782" s="13">
        <f>VLOOKUP(D782,Pivot!$B$4:$F$2181,2,0)</f>
        <v>143</v>
      </c>
      <c r="U782" s="13">
        <f>VLOOKUP(D782,Pivot!$B$4:$F$2181,3,0)</f>
        <v>0</v>
      </c>
      <c r="V782" s="13">
        <f>VLOOKUP(D782,Pivot!$B$4:$F$2181,4,0)</f>
        <v>556</v>
      </c>
      <c r="W782" s="46">
        <f>IFERROR(VLOOKUP(D782,Pivot!$B$4:$H$2181,5,0),"")</f>
        <v>0.25719999999999998</v>
      </c>
      <c r="X782" s="51">
        <f>IFERROR(VLOOKUP(D782,Pivot!$B$4:$H$2181,6,0),"")</f>
        <v>0</v>
      </c>
      <c r="Y782" s="46">
        <f>IFERROR(VLOOKUP(D782,Pivot!$B$4:$H$2181,7,0),"")</f>
        <v>0.25719999999999998</v>
      </c>
    </row>
    <row r="783" spans="1:25" ht="15" customHeight="1" outlineLevel="2">
      <c r="A783" s="10" t="str">
        <f>VLOOKUP(D783,'Current OBD'!$B$6:$K$2185,4,0)</f>
        <v>King</v>
      </c>
      <c r="B783" s="10" t="str">
        <f>VLOOKUP(D783,'Current OBD'!$B$6:$K$2185,3,0)</f>
        <v>17-403</v>
      </c>
      <c r="C783" s="9" t="str">
        <f>VLOOKUP(D783,'Current OBD'!$B$6:$K$2185,2,0)</f>
        <v>Renton School District</v>
      </c>
      <c r="D783" s="24">
        <v>664720</v>
      </c>
      <c r="E783" s="9" t="str">
        <f>VLOOKUP(D783,'Current OBD'!$B$6:$K$2185,10,0)</f>
        <v>Hazen High School</v>
      </c>
      <c r="F783" s="11" t="str">
        <f>IF(VLOOKUP(D783,'Current OBD'!$B$6:$AK$2185,23,0)="Yes","PK"," ")</f>
        <v xml:space="preserve"> </v>
      </c>
      <c r="G783" s="11" t="str">
        <f>IF(VLOOKUP(D783,'Current OBD'!$B$6:$AK$2185,24,0)="Yes","K"," ")</f>
        <v xml:space="preserve"> </v>
      </c>
      <c r="H783" s="11" t="str">
        <f>IF(VLOOKUP(D783,'Current OBD'!$B$6:$AK$2185,25,0)="Yes",1," ")</f>
        <v xml:space="preserve"> </v>
      </c>
      <c r="I783" s="11" t="str">
        <f>IF(VLOOKUP(D783,'Current OBD'!$B$6:$AK$2185,26,0)="Yes","2"," ")</f>
        <v xml:space="preserve"> </v>
      </c>
      <c r="J783" s="11" t="str">
        <f>IF(VLOOKUP(D783,'Current OBD'!$B$6:$AK$2185,27,0)="Yes","3"," ")</f>
        <v xml:space="preserve"> </v>
      </c>
      <c r="K783" s="11" t="str">
        <f>IF(VLOOKUP(D783,'Current OBD'!$B$6:$AK$2185,28,0)="Yes","4"," ")</f>
        <v xml:space="preserve"> </v>
      </c>
      <c r="L783" s="11" t="str">
        <f>IF(VLOOKUP(D783,'Current OBD'!$B$6:$AK$2185,29,0)="Yes","5"," ")</f>
        <v xml:space="preserve"> </v>
      </c>
      <c r="M783" s="11" t="str">
        <f>IF(VLOOKUP(D783,'Current OBD'!$B$6:$AK$2185,30,0)="Yes","6"," ")</f>
        <v xml:space="preserve"> </v>
      </c>
      <c r="N783" s="11" t="str">
        <f>IF(VLOOKUP(D783,'Current OBD'!$B$6:$AK$2185,31,0)="Yes","7"," ")</f>
        <v xml:space="preserve"> </v>
      </c>
      <c r="O783" s="11" t="str">
        <f>IF(VLOOKUP(D783,'Current OBD'!$B$6:$AK$2185,32,0)="Yes","8"," ")</f>
        <v xml:space="preserve"> </v>
      </c>
      <c r="P783" s="11" t="str">
        <f>IF(VLOOKUP(D783,'Current OBD'!$B$6:$AK$2185,33,0)="Yes","9"," ")</f>
        <v>9</v>
      </c>
      <c r="Q783" s="11" t="str">
        <f>IF(VLOOKUP(D783,'Current OBD'!$B$6:$AK$2185,34,0)="Yes","10"," ")</f>
        <v>10</v>
      </c>
      <c r="R783" s="11" t="str">
        <f>IF(VLOOKUP(D783,'Current OBD'!$B$6:$AK$2185,35,0)="Yes","11"," ")</f>
        <v>11</v>
      </c>
      <c r="S783" s="11" t="str">
        <f>IF(VLOOKUP(D783,'Current OBD'!$B$6:$AK$2185,36,0)="Yes","12"," ")</f>
        <v>12</v>
      </c>
      <c r="T783" s="13">
        <f>VLOOKUP(D783,Pivot!$B$4:$F$2181,2,0)</f>
        <v>438</v>
      </c>
      <c r="U783" s="13">
        <f>VLOOKUP(D783,Pivot!$B$4:$F$2181,3,0)</f>
        <v>145</v>
      </c>
      <c r="V783" s="13">
        <f>VLOOKUP(D783,Pivot!$B$4:$F$2181,4,0)</f>
        <v>1874</v>
      </c>
      <c r="W783" s="46">
        <f>IFERROR(VLOOKUP(D783,Pivot!$B$4:$H$2181,5,0),"")</f>
        <v>0.23369999999999999</v>
      </c>
      <c r="X783" s="51">
        <f>IFERROR(VLOOKUP(D783,Pivot!$B$4:$H$2181,6,0),"")</f>
        <v>7.7399999999999997E-2</v>
      </c>
      <c r="Y783" s="46">
        <f>IFERROR(VLOOKUP(D783,Pivot!$B$4:$H$2181,7,0),"")</f>
        <v>0.31109999999999999</v>
      </c>
    </row>
    <row r="784" spans="1:25" ht="15" customHeight="1" outlineLevel="2">
      <c r="A784" s="10" t="str">
        <f>VLOOKUP(D784,'Current OBD'!$B$6:$K$2185,4,0)</f>
        <v>King</v>
      </c>
      <c r="B784" s="10" t="str">
        <f>VLOOKUP(D784,'Current OBD'!$B$6:$K$2185,3,0)</f>
        <v>17-403</v>
      </c>
      <c r="C784" s="9" t="str">
        <f>VLOOKUP(D784,'Current OBD'!$B$6:$K$2185,2,0)</f>
        <v>Renton School District</v>
      </c>
      <c r="D784" s="24">
        <v>664647</v>
      </c>
      <c r="E784" s="9" t="str">
        <f>VLOOKUP(D784,'Current OBD'!$B$6:$K$2185,10,0)</f>
        <v>Highlands Elementary</v>
      </c>
      <c r="F784" s="11" t="str">
        <f>IF(VLOOKUP(D784,'Current OBD'!$B$6:$AK$2185,23,0)="Yes","PK"," ")</f>
        <v xml:space="preserve"> </v>
      </c>
      <c r="G784" s="11" t="str">
        <f>IF(VLOOKUP(D784,'Current OBD'!$B$6:$AK$2185,24,0)="Yes","K"," ")</f>
        <v>K</v>
      </c>
      <c r="H784" s="11">
        <f>IF(VLOOKUP(D784,'Current OBD'!$B$6:$AK$2185,25,0)="Yes",1," ")</f>
        <v>1</v>
      </c>
      <c r="I784" s="11" t="str">
        <f>IF(VLOOKUP(D784,'Current OBD'!$B$6:$AK$2185,26,0)="Yes","2"," ")</f>
        <v>2</v>
      </c>
      <c r="J784" s="11" t="str">
        <f>IF(VLOOKUP(D784,'Current OBD'!$B$6:$AK$2185,27,0)="Yes","3"," ")</f>
        <v>3</v>
      </c>
      <c r="K784" s="11" t="str">
        <f>IF(VLOOKUP(D784,'Current OBD'!$B$6:$AK$2185,28,0)="Yes","4"," ")</f>
        <v>4</v>
      </c>
      <c r="L784" s="11" t="str">
        <f>IF(VLOOKUP(D784,'Current OBD'!$B$6:$AK$2185,29,0)="Yes","5"," ")</f>
        <v>5</v>
      </c>
      <c r="M784" s="11" t="str">
        <f>IF(VLOOKUP(D784,'Current OBD'!$B$6:$AK$2185,30,0)="Yes","6"," ")</f>
        <v xml:space="preserve"> </v>
      </c>
      <c r="N784" s="11" t="str">
        <f>IF(VLOOKUP(D784,'Current OBD'!$B$6:$AK$2185,31,0)="Yes","7"," ")</f>
        <v xml:space="preserve"> </v>
      </c>
      <c r="O784" s="11" t="str">
        <f>IF(VLOOKUP(D784,'Current OBD'!$B$6:$AK$2185,32,0)="Yes","8"," ")</f>
        <v xml:space="preserve"> </v>
      </c>
      <c r="P784" s="11" t="str">
        <f>IF(VLOOKUP(D784,'Current OBD'!$B$6:$AK$2185,33,0)="Yes","9"," ")</f>
        <v xml:space="preserve"> </v>
      </c>
      <c r="Q784" s="11" t="str">
        <f>IF(VLOOKUP(D784,'Current OBD'!$B$6:$AK$2185,34,0)="Yes","10"," ")</f>
        <v xml:space="preserve"> </v>
      </c>
      <c r="R784" s="11" t="str">
        <f>IF(VLOOKUP(D784,'Current OBD'!$B$6:$AK$2185,35,0)="Yes","11"," ")</f>
        <v xml:space="preserve"> </v>
      </c>
      <c r="S784" s="11" t="str">
        <f>IF(VLOOKUP(D784,'Current OBD'!$B$6:$AK$2185,36,0)="Yes","12"," ")</f>
        <v xml:space="preserve"> </v>
      </c>
      <c r="T784" s="13">
        <f>VLOOKUP(D784,Pivot!$B$4:$F$2181,2,0)</f>
        <v>421</v>
      </c>
      <c r="U784" s="13">
        <f>VLOOKUP(D784,Pivot!$B$4:$F$2181,3,0)</f>
        <v>0</v>
      </c>
      <c r="V784" s="13">
        <f>VLOOKUP(D784,Pivot!$B$4:$F$2181,4,0)</f>
        <v>471</v>
      </c>
      <c r="W784" s="46">
        <f>IFERROR(VLOOKUP(D784,Pivot!$B$4:$H$2181,5,0),"")</f>
        <v>0.89380000000000004</v>
      </c>
      <c r="X784" s="51">
        <f>IFERROR(VLOOKUP(D784,Pivot!$B$4:$H$2181,6,0),"")</f>
        <v>0</v>
      </c>
      <c r="Y784" s="46">
        <f>IFERROR(VLOOKUP(D784,Pivot!$B$4:$H$2181,7,0),"")</f>
        <v>0.89380000000000004</v>
      </c>
    </row>
    <row r="785" spans="1:25" ht="15" customHeight="1" outlineLevel="2">
      <c r="A785" s="10" t="str">
        <f>VLOOKUP(D785,'Current OBD'!$B$6:$K$2185,4,0)</f>
        <v>King</v>
      </c>
      <c r="B785" s="10" t="str">
        <f>VLOOKUP(D785,'Current OBD'!$B$6:$K$2185,3,0)</f>
        <v>17-403</v>
      </c>
      <c r="C785" s="9" t="str">
        <f>VLOOKUP(D785,'Current OBD'!$B$6:$K$2185,2,0)</f>
        <v>Renton School District</v>
      </c>
      <c r="D785" s="24">
        <v>665137</v>
      </c>
      <c r="E785" s="9" t="str">
        <f>VLOOKUP(D785,'Current OBD'!$B$6:$K$2185,10,0)</f>
        <v>Honeydew Elementary</v>
      </c>
      <c r="F785" s="11" t="str">
        <f>IF(VLOOKUP(D785,'Current OBD'!$B$6:$AK$2185,23,0)="Yes","PK"," ")</f>
        <v xml:space="preserve"> </v>
      </c>
      <c r="G785" s="11" t="str">
        <f>IF(VLOOKUP(D785,'Current OBD'!$B$6:$AK$2185,24,0)="Yes","K"," ")</f>
        <v>K</v>
      </c>
      <c r="H785" s="11">
        <f>IF(VLOOKUP(D785,'Current OBD'!$B$6:$AK$2185,25,0)="Yes",1," ")</f>
        <v>1</v>
      </c>
      <c r="I785" s="11" t="str">
        <f>IF(VLOOKUP(D785,'Current OBD'!$B$6:$AK$2185,26,0)="Yes","2"," ")</f>
        <v>2</v>
      </c>
      <c r="J785" s="11" t="str">
        <f>IF(VLOOKUP(D785,'Current OBD'!$B$6:$AK$2185,27,0)="Yes","3"," ")</f>
        <v>3</v>
      </c>
      <c r="K785" s="11" t="str">
        <f>IF(VLOOKUP(D785,'Current OBD'!$B$6:$AK$2185,28,0)="Yes","4"," ")</f>
        <v>4</v>
      </c>
      <c r="L785" s="11" t="str">
        <f>IF(VLOOKUP(D785,'Current OBD'!$B$6:$AK$2185,29,0)="Yes","5"," ")</f>
        <v>5</v>
      </c>
      <c r="M785" s="11" t="str">
        <f>IF(VLOOKUP(D785,'Current OBD'!$B$6:$AK$2185,30,0)="Yes","6"," ")</f>
        <v xml:space="preserve"> </v>
      </c>
      <c r="N785" s="11" t="str">
        <f>IF(VLOOKUP(D785,'Current OBD'!$B$6:$AK$2185,31,0)="Yes","7"," ")</f>
        <v xml:space="preserve"> </v>
      </c>
      <c r="O785" s="11" t="str">
        <f>IF(VLOOKUP(D785,'Current OBD'!$B$6:$AK$2185,32,0)="Yes","8"," ")</f>
        <v xml:space="preserve"> </v>
      </c>
      <c r="P785" s="11" t="str">
        <f>IF(VLOOKUP(D785,'Current OBD'!$B$6:$AK$2185,33,0)="Yes","9"," ")</f>
        <v xml:space="preserve"> </v>
      </c>
      <c r="Q785" s="11" t="str">
        <f>IF(VLOOKUP(D785,'Current OBD'!$B$6:$AK$2185,34,0)="Yes","10"," ")</f>
        <v xml:space="preserve"> </v>
      </c>
      <c r="R785" s="11" t="str">
        <f>IF(VLOOKUP(D785,'Current OBD'!$B$6:$AK$2185,35,0)="Yes","11"," ")</f>
        <v xml:space="preserve"> </v>
      </c>
      <c r="S785" s="11" t="str">
        <f>IF(VLOOKUP(D785,'Current OBD'!$B$6:$AK$2185,36,0)="Yes","12"," ")</f>
        <v xml:space="preserve"> </v>
      </c>
      <c r="T785" s="13">
        <f>VLOOKUP(D785,Pivot!$B$4:$F$2181,2,0)</f>
        <v>235</v>
      </c>
      <c r="U785" s="13">
        <f>VLOOKUP(D785,Pivot!$B$4:$F$2181,3,0)</f>
        <v>0</v>
      </c>
      <c r="V785" s="13">
        <f>VLOOKUP(D785,Pivot!$B$4:$F$2181,4,0)</f>
        <v>358</v>
      </c>
      <c r="W785" s="46">
        <f>IFERROR(VLOOKUP(D785,Pivot!$B$4:$H$2181,5,0),"")</f>
        <v>0.65639999999999998</v>
      </c>
      <c r="X785" s="51">
        <f>IFERROR(VLOOKUP(D785,Pivot!$B$4:$H$2181,6,0),"")</f>
        <v>0</v>
      </c>
      <c r="Y785" s="46">
        <f>IFERROR(VLOOKUP(D785,Pivot!$B$4:$H$2181,7,0),"")</f>
        <v>0.65639999999999998</v>
      </c>
    </row>
    <row r="786" spans="1:25" ht="15" customHeight="1" outlineLevel="2">
      <c r="A786" s="10" t="str">
        <f>VLOOKUP(D786,'Current OBD'!$B$6:$K$2185,4,0)</f>
        <v>King</v>
      </c>
      <c r="B786" s="10" t="str">
        <f>VLOOKUP(D786,'Current OBD'!$B$6:$K$2185,3,0)</f>
        <v>17-403</v>
      </c>
      <c r="C786" s="9" t="str">
        <f>VLOOKUP(D786,'Current OBD'!$B$6:$K$2185,2,0)</f>
        <v>Renton School District</v>
      </c>
      <c r="D786" s="24">
        <v>660875</v>
      </c>
      <c r="E786" s="9" t="str">
        <f>VLOOKUP(D786,'Current OBD'!$B$6:$K$2185,10,0)</f>
        <v>Kennydale Elementary</v>
      </c>
      <c r="F786" s="11" t="str">
        <f>IF(VLOOKUP(D786,'Current OBD'!$B$6:$AK$2185,23,0)="Yes","PK"," ")</f>
        <v xml:space="preserve"> </v>
      </c>
      <c r="G786" s="11" t="str">
        <f>IF(VLOOKUP(D786,'Current OBD'!$B$6:$AK$2185,24,0)="Yes","K"," ")</f>
        <v>K</v>
      </c>
      <c r="H786" s="11">
        <f>IF(VLOOKUP(D786,'Current OBD'!$B$6:$AK$2185,25,0)="Yes",1," ")</f>
        <v>1</v>
      </c>
      <c r="I786" s="11" t="str">
        <f>IF(VLOOKUP(D786,'Current OBD'!$B$6:$AK$2185,26,0)="Yes","2"," ")</f>
        <v>2</v>
      </c>
      <c r="J786" s="11" t="str">
        <f>IF(VLOOKUP(D786,'Current OBD'!$B$6:$AK$2185,27,0)="Yes","3"," ")</f>
        <v>3</v>
      </c>
      <c r="K786" s="11" t="str">
        <f>IF(VLOOKUP(D786,'Current OBD'!$B$6:$AK$2185,28,0)="Yes","4"," ")</f>
        <v>4</v>
      </c>
      <c r="L786" s="11" t="str">
        <f>IF(VLOOKUP(D786,'Current OBD'!$B$6:$AK$2185,29,0)="Yes","5"," ")</f>
        <v>5</v>
      </c>
      <c r="M786" s="11" t="str">
        <f>IF(VLOOKUP(D786,'Current OBD'!$B$6:$AK$2185,30,0)="Yes","6"," ")</f>
        <v xml:space="preserve"> </v>
      </c>
      <c r="N786" s="11" t="str">
        <f>IF(VLOOKUP(D786,'Current OBD'!$B$6:$AK$2185,31,0)="Yes","7"," ")</f>
        <v xml:space="preserve"> </v>
      </c>
      <c r="O786" s="11" t="str">
        <f>IF(VLOOKUP(D786,'Current OBD'!$B$6:$AK$2185,32,0)="Yes","8"," ")</f>
        <v xml:space="preserve"> </v>
      </c>
      <c r="P786" s="11" t="str">
        <f>IF(VLOOKUP(D786,'Current OBD'!$B$6:$AK$2185,33,0)="Yes","9"," ")</f>
        <v xml:space="preserve"> </v>
      </c>
      <c r="Q786" s="11" t="str">
        <f>IF(VLOOKUP(D786,'Current OBD'!$B$6:$AK$2185,34,0)="Yes","10"," ")</f>
        <v xml:space="preserve"> </v>
      </c>
      <c r="R786" s="11" t="str">
        <f>IF(VLOOKUP(D786,'Current OBD'!$B$6:$AK$2185,35,0)="Yes","11"," ")</f>
        <v xml:space="preserve"> </v>
      </c>
      <c r="S786" s="11" t="str">
        <f>IF(VLOOKUP(D786,'Current OBD'!$B$6:$AK$2185,36,0)="Yes","12"," ")</f>
        <v xml:space="preserve"> </v>
      </c>
      <c r="T786" s="13">
        <f>VLOOKUP(D786,Pivot!$B$4:$F$2181,2,0)</f>
        <v>230</v>
      </c>
      <c r="U786" s="13">
        <f>VLOOKUP(D786,Pivot!$B$4:$F$2181,3,0)</f>
        <v>0</v>
      </c>
      <c r="V786" s="13">
        <f>VLOOKUP(D786,Pivot!$B$4:$F$2181,4,0)</f>
        <v>567</v>
      </c>
      <c r="W786" s="46">
        <f>IFERROR(VLOOKUP(D786,Pivot!$B$4:$H$2181,5,0),"")</f>
        <v>0.40560000000000002</v>
      </c>
      <c r="X786" s="51">
        <f>IFERROR(VLOOKUP(D786,Pivot!$B$4:$H$2181,6,0),"")</f>
        <v>0</v>
      </c>
      <c r="Y786" s="46">
        <f>IFERROR(VLOOKUP(D786,Pivot!$B$4:$H$2181,7,0),"")</f>
        <v>0.40560000000000002</v>
      </c>
    </row>
    <row r="787" spans="1:25" ht="15" customHeight="1" outlineLevel="2">
      <c r="A787" s="10" t="str">
        <f>VLOOKUP(D787,'Current OBD'!$B$6:$K$2185,4,0)</f>
        <v>King</v>
      </c>
      <c r="B787" s="10" t="str">
        <f>VLOOKUP(D787,'Current OBD'!$B$6:$K$2185,3,0)</f>
        <v>17-403</v>
      </c>
      <c r="C787" s="9" t="str">
        <f>VLOOKUP(D787,'Current OBD'!$B$6:$K$2185,2,0)</f>
        <v>Renton School District</v>
      </c>
      <c r="D787" s="24">
        <v>664403</v>
      </c>
      <c r="E787" s="9" t="str">
        <f>VLOOKUP(D787,'Current OBD'!$B$6:$K$2185,10,0)</f>
        <v>Lakeridge Elementary</v>
      </c>
      <c r="F787" s="11" t="str">
        <f>IF(VLOOKUP(D787,'Current OBD'!$B$6:$AK$2185,23,0)="Yes","PK"," ")</f>
        <v xml:space="preserve"> </v>
      </c>
      <c r="G787" s="11" t="str">
        <f>IF(VLOOKUP(D787,'Current OBD'!$B$6:$AK$2185,24,0)="Yes","K"," ")</f>
        <v>K</v>
      </c>
      <c r="H787" s="11">
        <f>IF(VLOOKUP(D787,'Current OBD'!$B$6:$AK$2185,25,0)="Yes",1," ")</f>
        <v>1</v>
      </c>
      <c r="I787" s="11" t="str">
        <f>IF(VLOOKUP(D787,'Current OBD'!$B$6:$AK$2185,26,0)="Yes","2"," ")</f>
        <v>2</v>
      </c>
      <c r="J787" s="11" t="str">
        <f>IF(VLOOKUP(D787,'Current OBD'!$B$6:$AK$2185,27,0)="Yes","3"," ")</f>
        <v>3</v>
      </c>
      <c r="K787" s="11" t="str">
        <f>IF(VLOOKUP(D787,'Current OBD'!$B$6:$AK$2185,28,0)="Yes","4"," ")</f>
        <v>4</v>
      </c>
      <c r="L787" s="11" t="str">
        <f>IF(VLOOKUP(D787,'Current OBD'!$B$6:$AK$2185,29,0)="Yes","5"," ")</f>
        <v>5</v>
      </c>
      <c r="M787" s="11" t="str">
        <f>IF(VLOOKUP(D787,'Current OBD'!$B$6:$AK$2185,30,0)="Yes","6"," ")</f>
        <v xml:space="preserve"> </v>
      </c>
      <c r="N787" s="11" t="str">
        <f>IF(VLOOKUP(D787,'Current OBD'!$B$6:$AK$2185,31,0)="Yes","7"," ")</f>
        <v xml:space="preserve"> </v>
      </c>
      <c r="O787" s="11" t="str">
        <f>IF(VLOOKUP(D787,'Current OBD'!$B$6:$AK$2185,32,0)="Yes","8"," ")</f>
        <v xml:space="preserve"> </v>
      </c>
      <c r="P787" s="11" t="str">
        <f>IF(VLOOKUP(D787,'Current OBD'!$B$6:$AK$2185,33,0)="Yes","9"," ")</f>
        <v xml:space="preserve"> </v>
      </c>
      <c r="Q787" s="11" t="str">
        <f>IF(VLOOKUP(D787,'Current OBD'!$B$6:$AK$2185,34,0)="Yes","10"," ")</f>
        <v xml:space="preserve"> </v>
      </c>
      <c r="R787" s="11" t="str">
        <f>IF(VLOOKUP(D787,'Current OBD'!$B$6:$AK$2185,35,0)="Yes","11"," ")</f>
        <v xml:space="preserve"> </v>
      </c>
      <c r="S787" s="11" t="str">
        <f>IF(VLOOKUP(D787,'Current OBD'!$B$6:$AK$2185,36,0)="Yes","12"," ")</f>
        <v xml:space="preserve"> </v>
      </c>
      <c r="T787" s="13">
        <f>VLOOKUP(D787,Pivot!$B$4:$F$2181,2,0)</f>
        <v>352</v>
      </c>
      <c r="U787" s="13">
        <f>VLOOKUP(D787,Pivot!$B$4:$F$2181,3,0)</f>
        <v>0</v>
      </c>
      <c r="V787" s="13">
        <f>VLOOKUP(D787,Pivot!$B$4:$F$2181,4,0)</f>
        <v>352</v>
      </c>
      <c r="W787" s="46">
        <f>IFERROR(VLOOKUP(D787,Pivot!$B$4:$H$2181,5,0),"")</f>
        <v>1</v>
      </c>
      <c r="X787" s="51">
        <f>IFERROR(VLOOKUP(D787,Pivot!$B$4:$H$2181,6,0),"")</f>
        <v>0</v>
      </c>
      <c r="Y787" s="46">
        <f>IFERROR(VLOOKUP(D787,Pivot!$B$4:$H$2181,7,0),"")</f>
        <v>1</v>
      </c>
    </row>
    <row r="788" spans="1:25" ht="15" customHeight="1" outlineLevel="2">
      <c r="A788" s="10" t="str">
        <f>VLOOKUP(D788,'Current OBD'!$B$6:$K$2185,4,0)</f>
        <v>King</v>
      </c>
      <c r="B788" s="10" t="str">
        <f>VLOOKUP(D788,'Current OBD'!$B$6:$K$2185,3,0)</f>
        <v>17-403</v>
      </c>
      <c r="C788" s="9" t="str">
        <f>VLOOKUP(D788,'Current OBD'!$B$6:$K$2185,2,0)</f>
        <v>Renton School District</v>
      </c>
      <c r="D788" s="24">
        <v>664721</v>
      </c>
      <c r="E788" s="9" t="str">
        <f>VLOOKUP(D788,'Current OBD'!$B$6:$K$2185,10,0)</f>
        <v>Lindbergh High School</v>
      </c>
      <c r="F788" s="11" t="str">
        <f>IF(VLOOKUP(D788,'Current OBD'!$B$6:$AK$2185,23,0)="Yes","PK"," ")</f>
        <v xml:space="preserve"> </v>
      </c>
      <c r="G788" s="11" t="str">
        <f>IF(VLOOKUP(D788,'Current OBD'!$B$6:$AK$2185,24,0)="Yes","K"," ")</f>
        <v xml:space="preserve"> </v>
      </c>
      <c r="H788" s="11" t="str">
        <f>IF(VLOOKUP(D788,'Current OBD'!$B$6:$AK$2185,25,0)="Yes",1," ")</f>
        <v xml:space="preserve"> </v>
      </c>
      <c r="I788" s="11" t="str">
        <f>IF(VLOOKUP(D788,'Current OBD'!$B$6:$AK$2185,26,0)="Yes","2"," ")</f>
        <v xml:space="preserve"> </v>
      </c>
      <c r="J788" s="11" t="str">
        <f>IF(VLOOKUP(D788,'Current OBD'!$B$6:$AK$2185,27,0)="Yes","3"," ")</f>
        <v xml:space="preserve"> </v>
      </c>
      <c r="K788" s="11" t="str">
        <f>IF(VLOOKUP(D788,'Current OBD'!$B$6:$AK$2185,28,0)="Yes","4"," ")</f>
        <v xml:space="preserve"> </v>
      </c>
      <c r="L788" s="11" t="str">
        <f>IF(VLOOKUP(D788,'Current OBD'!$B$6:$AK$2185,29,0)="Yes","5"," ")</f>
        <v xml:space="preserve"> </v>
      </c>
      <c r="M788" s="11" t="str">
        <f>IF(VLOOKUP(D788,'Current OBD'!$B$6:$AK$2185,30,0)="Yes","6"," ")</f>
        <v xml:space="preserve"> </v>
      </c>
      <c r="N788" s="11" t="str">
        <f>IF(VLOOKUP(D788,'Current OBD'!$B$6:$AK$2185,31,0)="Yes","7"," ")</f>
        <v xml:space="preserve"> </v>
      </c>
      <c r="O788" s="11" t="str">
        <f>IF(VLOOKUP(D788,'Current OBD'!$B$6:$AK$2185,32,0)="Yes","8"," ")</f>
        <v xml:space="preserve"> </v>
      </c>
      <c r="P788" s="11" t="str">
        <f>IF(VLOOKUP(D788,'Current OBD'!$B$6:$AK$2185,33,0)="Yes","9"," ")</f>
        <v>9</v>
      </c>
      <c r="Q788" s="11" t="str">
        <f>IF(VLOOKUP(D788,'Current OBD'!$B$6:$AK$2185,34,0)="Yes","10"," ")</f>
        <v>10</v>
      </c>
      <c r="R788" s="11" t="str">
        <f>IF(VLOOKUP(D788,'Current OBD'!$B$6:$AK$2185,35,0)="Yes","11"," ")</f>
        <v>11</v>
      </c>
      <c r="S788" s="11" t="str">
        <f>IF(VLOOKUP(D788,'Current OBD'!$B$6:$AK$2185,36,0)="Yes","12"," ")</f>
        <v>12</v>
      </c>
      <c r="T788" s="13">
        <f>VLOOKUP(D788,Pivot!$B$4:$F$2181,2,0)</f>
        <v>777</v>
      </c>
      <c r="U788" s="13">
        <f>VLOOKUP(D788,Pivot!$B$4:$F$2181,3,0)</f>
        <v>0</v>
      </c>
      <c r="V788" s="13">
        <f>VLOOKUP(D788,Pivot!$B$4:$F$2181,4,0)</f>
        <v>1284</v>
      </c>
      <c r="W788" s="46">
        <f>IFERROR(VLOOKUP(D788,Pivot!$B$4:$H$2181,5,0),"")</f>
        <v>0.60509999999999997</v>
      </c>
      <c r="X788" s="51">
        <f>IFERROR(VLOOKUP(D788,Pivot!$B$4:$H$2181,6,0),"")</f>
        <v>0</v>
      </c>
      <c r="Y788" s="46">
        <f>IFERROR(VLOOKUP(D788,Pivot!$B$4:$H$2181,7,0),"")</f>
        <v>0.60509999999999997</v>
      </c>
    </row>
    <row r="789" spans="1:25" ht="15" customHeight="1" outlineLevel="2">
      <c r="A789" s="10" t="str">
        <f>VLOOKUP(D789,'Current OBD'!$B$6:$K$2185,4,0)</f>
        <v>King</v>
      </c>
      <c r="B789" s="10" t="str">
        <f>VLOOKUP(D789,'Current OBD'!$B$6:$K$2185,3,0)</f>
        <v>17-403</v>
      </c>
      <c r="C789" s="9" t="str">
        <f>VLOOKUP(D789,'Current OBD'!$B$6:$K$2185,2,0)</f>
        <v>Renton School District</v>
      </c>
      <c r="D789" s="24">
        <v>664068</v>
      </c>
      <c r="E789" s="9" t="str">
        <f>VLOOKUP(D789,'Current OBD'!$B$6:$K$2185,10,0)</f>
        <v>Maplewood Heights Elementary</v>
      </c>
      <c r="F789" s="11" t="str">
        <f>IF(VLOOKUP(D789,'Current OBD'!$B$6:$AK$2185,23,0)="Yes","PK"," ")</f>
        <v xml:space="preserve"> </v>
      </c>
      <c r="G789" s="11" t="str">
        <f>IF(VLOOKUP(D789,'Current OBD'!$B$6:$AK$2185,24,0)="Yes","K"," ")</f>
        <v>K</v>
      </c>
      <c r="H789" s="11">
        <f>IF(VLOOKUP(D789,'Current OBD'!$B$6:$AK$2185,25,0)="Yes",1," ")</f>
        <v>1</v>
      </c>
      <c r="I789" s="11" t="str">
        <f>IF(VLOOKUP(D789,'Current OBD'!$B$6:$AK$2185,26,0)="Yes","2"," ")</f>
        <v>2</v>
      </c>
      <c r="J789" s="11" t="str">
        <f>IF(VLOOKUP(D789,'Current OBD'!$B$6:$AK$2185,27,0)="Yes","3"," ")</f>
        <v>3</v>
      </c>
      <c r="K789" s="11" t="str">
        <f>IF(VLOOKUP(D789,'Current OBD'!$B$6:$AK$2185,28,0)="Yes","4"," ")</f>
        <v>4</v>
      </c>
      <c r="L789" s="11" t="str">
        <f>IF(VLOOKUP(D789,'Current OBD'!$B$6:$AK$2185,29,0)="Yes","5"," ")</f>
        <v>5</v>
      </c>
      <c r="M789" s="11" t="str">
        <f>IF(VLOOKUP(D789,'Current OBD'!$B$6:$AK$2185,30,0)="Yes","6"," ")</f>
        <v xml:space="preserve"> </v>
      </c>
      <c r="N789" s="11" t="str">
        <f>IF(VLOOKUP(D789,'Current OBD'!$B$6:$AK$2185,31,0)="Yes","7"," ")</f>
        <v xml:space="preserve"> </v>
      </c>
      <c r="O789" s="11" t="str">
        <f>IF(VLOOKUP(D789,'Current OBD'!$B$6:$AK$2185,32,0)="Yes","8"," ")</f>
        <v xml:space="preserve"> </v>
      </c>
      <c r="P789" s="11" t="str">
        <f>IF(VLOOKUP(D789,'Current OBD'!$B$6:$AK$2185,33,0)="Yes","9"," ")</f>
        <v xml:space="preserve"> </v>
      </c>
      <c r="Q789" s="11" t="str">
        <f>IF(VLOOKUP(D789,'Current OBD'!$B$6:$AK$2185,34,0)="Yes","10"," ")</f>
        <v xml:space="preserve"> </v>
      </c>
      <c r="R789" s="11" t="str">
        <f>IF(VLOOKUP(D789,'Current OBD'!$B$6:$AK$2185,35,0)="Yes","11"," ")</f>
        <v xml:space="preserve"> </v>
      </c>
      <c r="S789" s="11" t="str">
        <f>IF(VLOOKUP(D789,'Current OBD'!$B$6:$AK$2185,36,0)="Yes","12"," ")</f>
        <v xml:space="preserve"> </v>
      </c>
      <c r="T789" s="13">
        <f>VLOOKUP(D789,Pivot!$B$4:$F$2181,2,0)</f>
        <v>145</v>
      </c>
      <c r="U789" s="13">
        <f>VLOOKUP(D789,Pivot!$B$4:$F$2181,3,0)</f>
        <v>0</v>
      </c>
      <c r="V789" s="13">
        <f>VLOOKUP(D789,Pivot!$B$4:$F$2181,4,0)</f>
        <v>616</v>
      </c>
      <c r="W789" s="46">
        <f>IFERROR(VLOOKUP(D789,Pivot!$B$4:$H$2181,5,0),"")</f>
        <v>0.2354</v>
      </c>
      <c r="X789" s="51">
        <f>IFERROR(VLOOKUP(D789,Pivot!$B$4:$H$2181,6,0),"")</f>
        <v>0</v>
      </c>
      <c r="Y789" s="46">
        <f>IFERROR(VLOOKUP(D789,Pivot!$B$4:$H$2181,7,0),"")</f>
        <v>0.2354</v>
      </c>
    </row>
    <row r="790" spans="1:25" ht="15" customHeight="1" outlineLevel="2">
      <c r="A790" s="10" t="str">
        <f>VLOOKUP(D790,'Current OBD'!$B$6:$K$2185,4,0)</f>
        <v>King</v>
      </c>
      <c r="B790" s="10" t="str">
        <f>VLOOKUP(D790,'Current OBD'!$B$6:$K$2185,3,0)</f>
        <v>17-403</v>
      </c>
      <c r="C790" s="9" t="str">
        <f>VLOOKUP(D790,'Current OBD'!$B$6:$K$2185,2,0)</f>
        <v>Renton School District</v>
      </c>
      <c r="D790" s="24">
        <v>660883</v>
      </c>
      <c r="E790" s="9" t="str">
        <f>VLOOKUP(D790,'Current OBD'!$B$6:$K$2185,10,0)</f>
        <v>McKnight Middle</v>
      </c>
      <c r="F790" s="11" t="str">
        <f>IF(VLOOKUP(D790,'Current OBD'!$B$6:$AK$2185,23,0)="Yes","PK"," ")</f>
        <v xml:space="preserve"> </v>
      </c>
      <c r="G790" s="11" t="str">
        <f>IF(VLOOKUP(D790,'Current OBD'!$B$6:$AK$2185,24,0)="Yes","K"," ")</f>
        <v xml:space="preserve"> </v>
      </c>
      <c r="H790" s="11" t="str">
        <f>IF(VLOOKUP(D790,'Current OBD'!$B$6:$AK$2185,25,0)="Yes",1," ")</f>
        <v xml:space="preserve"> </v>
      </c>
      <c r="I790" s="11" t="str">
        <f>IF(VLOOKUP(D790,'Current OBD'!$B$6:$AK$2185,26,0)="Yes","2"," ")</f>
        <v xml:space="preserve"> </v>
      </c>
      <c r="J790" s="11" t="str">
        <f>IF(VLOOKUP(D790,'Current OBD'!$B$6:$AK$2185,27,0)="Yes","3"," ")</f>
        <v xml:space="preserve"> </v>
      </c>
      <c r="K790" s="11" t="str">
        <f>IF(VLOOKUP(D790,'Current OBD'!$B$6:$AK$2185,28,0)="Yes","4"," ")</f>
        <v xml:space="preserve"> </v>
      </c>
      <c r="L790" s="11" t="str">
        <f>IF(VLOOKUP(D790,'Current OBD'!$B$6:$AK$2185,29,0)="Yes","5"," ")</f>
        <v xml:space="preserve"> </v>
      </c>
      <c r="M790" s="11" t="str">
        <f>IF(VLOOKUP(D790,'Current OBD'!$B$6:$AK$2185,30,0)="Yes","6"," ")</f>
        <v>6</v>
      </c>
      <c r="N790" s="11" t="str">
        <f>IF(VLOOKUP(D790,'Current OBD'!$B$6:$AK$2185,31,0)="Yes","7"," ")</f>
        <v>7</v>
      </c>
      <c r="O790" s="11" t="str">
        <f>IF(VLOOKUP(D790,'Current OBD'!$B$6:$AK$2185,32,0)="Yes","8"," ")</f>
        <v>8</v>
      </c>
      <c r="P790" s="11" t="str">
        <f>IF(VLOOKUP(D790,'Current OBD'!$B$6:$AK$2185,33,0)="Yes","9"," ")</f>
        <v xml:space="preserve"> </v>
      </c>
      <c r="Q790" s="11" t="str">
        <f>IF(VLOOKUP(D790,'Current OBD'!$B$6:$AK$2185,34,0)="Yes","10"," ")</f>
        <v xml:space="preserve"> </v>
      </c>
      <c r="R790" s="11" t="str">
        <f>IF(VLOOKUP(D790,'Current OBD'!$B$6:$AK$2185,35,0)="Yes","11"," ")</f>
        <v xml:space="preserve"> </v>
      </c>
      <c r="S790" s="11" t="str">
        <f>IF(VLOOKUP(D790,'Current OBD'!$B$6:$AK$2185,36,0)="Yes","12"," ")</f>
        <v xml:space="preserve"> </v>
      </c>
      <c r="T790" s="13">
        <f>VLOOKUP(D790,Pivot!$B$4:$F$2181,2,0)</f>
        <v>451</v>
      </c>
      <c r="U790" s="13">
        <f>VLOOKUP(D790,Pivot!$B$4:$F$2181,3,0)</f>
        <v>0</v>
      </c>
      <c r="V790" s="13">
        <f>VLOOKUP(D790,Pivot!$B$4:$F$2181,4,0)</f>
        <v>863</v>
      </c>
      <c r="W790" s="46">
        <f>IFERROR(VLOOKUP(D790,Pivot!$B$4:$H$2181,5,0),"")</f>
        <v>0.52259999999999995</v>
      </c>
      <c r="X790" s="51">
        <f>IFERROR(VLOOKUP(D790,Pivot!$B$4:$H$2181,6,0),"")</f>
        <v>0</v>
      </c>
      <c r="Y790" s="46">
        <f>IFERROR(VLOOKUP(D790,Pivot!$B$4:$H$2181,7,0),"")</f>
        <v>0.52259999999999995</v>
      </c>
    </row>
    <row r="791" spans="1:25" ht="15" customHeight="1" outlineLevel="2">
      <c r="A791" s="10" t="str">
        <f>VLOOKUP(D791,'Current OBD'!$B$6:$K$2185,4,0)</f>
        <v>King</v>
      </c>
      <c r="B791" s="10" t="str">
        <f>VLOOKUP(D791,'Current OBD'!$B$6:$K$2185,3,0)</f>
        <v>17-403</v>
      </c>
      <c r="C791" s="9" t="str">
        <f>VLOOKUP(D791,'Current OBD'!$B$6:$K$2185,2,0)</f>
        <v>Renton School District</v>
      </c>
      <c r="D791" s="24">
        <v>660890</v>
      </c>
      <c r="E791" s="9" t="str">
        <f>VLOOKUP(D791,'Current OBD'!$B$6:$K$2185,10,0)</f>
        <v>Meadow Crest Early Childhood Education Center</v>
      </c>
      <c r="F791" s="11" t="str">
        <f>IF(VLOOKUP(D791,'Current OBD'!$B$6:$AK$2185,23,0)="Yes","PK"," ")</f>
        <v>PK</v>
      </c>
      <c r="G791" s="11" t="str">
        <f>IF(VLOOKUP(D791,'Current OBD'!$B$6:$AK$2185,24,0)="Yes","K"," ")</f>
        <v xml:space="preserve"> </v>
      </c>
      <c r="H791" s="11" t="str">
        <f>IF(VLOOKUP(D791,'Current OBD'!$B$6:$AK$2185,25,0)="Yes",1," ")</f>
        <v xml:space="preserve"> </v>
      </c>
      <c r="I791" s="11" t="str">
        <f>IF(VLOOKUP(D791,'Current OBD'!$B$6:$AK$2185,26,0)="Yes","2"," ")</f>
        <v xml:space="preserve"> </v>
      </c>
      <c r="J791" s="11" t="str">
        <f>IF(VLOOKUP(D791,'Current OBD'!$B$6:$AK$2185,27,0)="Yes","3"," ")</f>
        <v xml:space="preserve"> </v>
      </c>
      <c r="K791" s="11" t="str">
        <f>IF(VLOOKUP(D791,'Current OBD'!$B$6:$AK$2185,28,0)="Yes","4"," ")</f>
        <v xml:space="preserve"> </v>
      </c>
      <c r="L791" s="11" t="str">
        <f>IF(VLOOKUP(D791,'Current OBD'!$B$6:$AK$2185,29,0)="Yes","5"," ")</f>
        <v xml:space="preserve"> </v>
      </c>
      <c r="M791" s="11" t="str">
        <f>IF(VLOOKUP(D791,'Current OBD'!$B$6:$AK$2185,30,0)="Yes","6"," ")</f>
        <v xml:space="preserve"> </v>
      </c>
      <c r="N791" s="11" t="str">
        <f>IF(VLOOKUP(D791,'Current OBD'!$B$6:$AK$2185,31,0)="Yes","7"," ")</f>
        <v xml:space="preserve"> </v>
      </c>
      <c r="O791" s="11" t="str">
        <f>IF(VLOOKUP(D791,'Current OBD'!$B$6:$AK$2185,32,0)="Yes","8"," ")</f>
        <v xml:space="preserve"> </v>
      </c>
      <c r="P791" s="11" t="str">
        <f>IF(VLOOKUP(D791,'Current OBD'!$B$6:$AK$2185,33,0)="Yes","9"," ")</f>
        <v xml:space="preserve"> </v>
      </c>
      <c r="Q791" s="11" t="str">
        <f>IF(VLOOKUP(D791,'Current OBD'!$B$6:$AK$2185,34,0)="Yes","10"," ")</f>
        <v xml:space="preserve"> </v>
      </c>
      <c r="R791" s="11" t="str">
        <f>IF(VLOOKUP(D791,'Current OBD'!$B$6:$AK$2185,35,0)="Yes","11"," ")</f>
        <v xml:space="preserve"> </v>
      </c>
      <c r="S791" s="11" t="str">
        <f>IF(VLOOKUP(D791,'Current OBD'!$B$6:$AK$2185,36,0)="Yes","12"," ")</f>
        <v xml:space="preserve"> </v>
      </c>
      <c r="T791" s="13">
        <f>VLOOKUP(D791,Pivot!$B$4:$F$2181,2,0)</f>
        <v>398</v>
      </c>
      <c r="U791" s="13">
        <f>VLOOKUP(D791,Pivot!$B$4:$F$2181,3,0)</f>
        <v>0</v>
      </c>
      <c r="V791" s="13">
        <f>VLOOKUP(D791,Pivot!$B$4:$F$2181,4,0)</f>
        <v>533</v>
      </c>
      <c r="W791" s="46">
        <f>IFERROR(VLOOKUP(D791,Pivot!$B$4:$H$2181,5,0),"")</f>
        <v>0.74670000000000003</v>
      </c>
      <c r="X791" s="51">
        <f>IFERROR(VLOOKUP(D791,Pivot!$B$4:$H$2181,6,0),"")</f>
        <v>0</v>
      </c>
      <c r="Y791" s="46">
        <f>IFERROR(VLOOKUP(D791,Pivot!$B$4:$H$2181,7,0),"")</f>
        <v>0.74670000000000003</v>
      </c>
    </row>
    <row r="792" spans="1:25" ht="15" customHeight="1" outlineLevel="2">
      <c r="A792" s="10" t="str">
        <f>VLOOKUP(D792,'Current OBD'!$B$6:$K$2185,4,0)</f>
        <v>King</v>
      </c>
      <c r="B792" s="10" t="str">
        <f>VLOOKUP(D792,'Current OBD'!$B$6:$K$2185,3,0)</f>
        <v>17-403</v>
      </c>
      <c r="C792" s="9" t="str">
        <f>VLOOKUP(D792,'Current OBD'!$B$6:$K$2185,2,0)</f>
        <v>Renton School District</v>
      </c>
      <c r="D792" s="24">
        <v>660884</v>
      </c>
      <c r="E792" s="9" t="str">
        <f>VLOOKUP(D792,'Current OBD'!$B$6:$K$2185,10,0)</f>
        <v>Nelsen Middle</v>
      </c>
      <c r="F792" s="11" t="str">
        <f>IF(VLOOKUP(D792,'Current OBD'!$B$6:$AK$2185,23,0)="Yes","PK"," ")</f>
        <v xml:space="preserve"> </v>
      </c>
      <c r="G792" s="11" t="str">
        <f>IF(VLOOKUP(D792,'Current OBD'!$B$6:$AK$2185,24,0)="Yes","K"," ")</f>
        <v xml:space="preserve"> </v>
      </c>
      <c r="H792" s="11" t="str">
        <f>IF(VLOOKUP(D792,'Current OBD'!$B$6:$AK$2185,25,0)="Yes",1," ")</f>
        <v xml:space="preserve"> </v>
      </c>
      <c r="I792" s="11" t="str">
        <f>IF(VLOOKUP(D792,'Current OBD'!$B$6:$AK$2185,26,0)="Yes","2"," ")</f>
        <v xml:space="preserve"> </v>
      </c>
      <c r="J792" s="11" t="str">
        <f>IF(VLOOKUP(D792,'Current OBD'!$B$6:$AK$2185,27,0)="Yes","3"," ")</f>
        <v xml:space="preserve"> </v>
      </c>
      <c r="K792" s="11" t="str">
        <f>IF(VLOOKUP(D792,'Current OBD'!$B$6:$AK$2185,28,0)="Yes","4"," ")</f>
        <v xml:space="preserve"> </v>
      </c>
      <c r="L792" s="11" t="str">
        <f>IF(VLOOKUP(D792,'Current OBD'!$B$6:$AK$2185,29,0)="Yes","5"," ")</f>
        <v xml:space="preserve"> </v>
      </c>
      <c r="M792" s="11" t="str">
        <f>IF(VLOOKUP(D792,'Current OBD'!$B$6:$AK$2185,30,0)="Yes","6"," ")</f>
        <v>6</v>
      </c>
      <c r="N792" s="11" t="str">
        <f>IF(VLOOKUP(D792,'Current OBD'!$B$6:$AK$2185,31,0)="Yes","7"," ")</f>
        <v>7</v>
      </c>
      <c r="O792" s="11" t="str">
        <f>IF(VLOOKUP(D792,'Current OBD'!$B$6:$AK$2185,32,0)="Yes","8"," ")</f>
        <v>8</v>
      </c>
      <c r="P792" s="11" t="str">
        <f>IF(VLOOKUP(D792,'Current OBD'!$B$6:$AK$2185,33,0)="Yes","9"," ")</f>
        <v xml:space="preserve"> </v>
      </c>
      <c r="Q792" s="11" t="str">
        <f>IF(VLOOKUP(D792,'Current OBD'!$B$6:$AK$2185,34,0)="Yes","10"," ")</f>
        <v xml:space="preserve"> </v>
      </c>
      <c r="R792" s="11" t="str">
        <f>IF(VLOOKUP(D792,'Current OBD'!$B$6:$AK$2185,35,0)="Yes","11"," ")</f>
        <v xml:space="preserve"> </v>
      </c>
      <c r="S792" s="11" t="str">
        <f>IF(VLOOKUP(D792,'Current OBD'!$B$6:$AK$2185,36,0)="Yes","12"," ")</f>
        <v xml:space="preserve"> </v>
      </c>
      <c r="T792" s="13">
        <f>VLOOKUP(D792,Pivot!$B$4:$F$2181,2,0)</f>
        <v>616</v>
      </c>
      <c r="U792" s="13">
        <f>VLOOKUP(D792,Pivot!$B$4:$F$2181,3,0)</f>
        <v>0</v>
      </c>
      <c r="V792" s="13">
        <f>VLOOKUP(D792,Pivot!$B$4:$F$2181,4,0)</f>
        <v>908</v>
      </c>
      <c r="W792" s="46">
        <f>IFERROR(VLOOKUP(D792,Pivot!$B$4:$H$2181,5,0),"")</f>
        <v>0.6784</v>
      </c>
      <c r="X792" s="51">
        <f>IFERROR(VLOOKUP(D792,Pivot!$B$4:$H$2181,6,0),"")</f>
        <v>0</v>
      </c>
      <c r="Y792" s="46">
        <f>IFERROR(VLOOKUP(D792,Pivot!$B$4:$H$2181,7,0),"")</f>
        <v>0.6784</v>
      </c>
    </row>
    <row r="793" spans="1:25" ht="15" customHeight="1" outlineLevel="2">
      <c r="A793" s="10" t="str">
        <f>VLOOKUP(D793,'Current OBD'!$B$6:$K$2185,4,0)</f>
        <v>King</v>
      </c>
      <c r="B793" s="10" t="str">
        <f>VLOOKUP(D793,'Current OBD'!$B$6:$K$2185,3,0)</f>
        <v>17-403</v>
      </c>
      <c r="C793" s="9" t="str">
        <f>VLOOKUP(D793,'Current OBD'!$B$6:$K$2185,2,0)</f>
        <v>Renton School District</v>
      </c>
      <c r="D793" s="24">
        <v>664097</v>
      </c>
      <c r="E793" s="9" t="str">
        <f>VLOOKUP(D793,'Current OBD'!$B$6:$K$2185,10,0)</f>
        <v>Renton Academy</v>
      </c>
      <c r="F793" s="11" t="str">
        <f>IF(VLOOKUP(D793,'Current OBD'!$B$6:$AK$2185,23,0)="Yes","PK"," ")</f>
        <v xml:space="preserve"> </v>
      </c>
      <c r="G793" s="11" t="str">
        <f>IF(VLOOKUP(D793,'Current OBD'!$B$6:$AK$2185,24,0)="Yes","K"," ")</f>
        <v>K</v>
      </c>
      <c r="H793" s="11">
        <f>IF(VLOOKUP(D793,'Current OBD'!$B$6:$AK$2185,25,0)="Yes",1," ")</f>
        <v>1</v>
      </c>
      <c r="I793" s="11" t="str">
        <f>IF(VLOOKUP(D793,'Current OBD'!$B$6:$AK$2185,26,0)="Yes","2"," ")</f>
        <v>2</v>
      </c>
      <c r="J793" s="11" t="str">
        <f>IF(VLOOKUP(D793,'Current OBD'!$B$6:$AK$2185,27,0)="Yes","3"," ")</f>
        <v>3</v>
      </c>
      <c r="K793" s="11" t="str">
        <f>IF(VLOOKUP(D793,'Current OBD'!$B$6:$AK$2185,28,0)="Yes","4"," ")</f>
        <v>4</v>
      </c>
      <c r="L793" s="11" t="str">
        <f>IF(VLOOKUP(D793,'Current OBD'!$B$6:$AK$2185,29,0)="Yes","5"," ")</f>
        <v>5</v>
      </c>
      <c r="M793" s="11" t="str">
        <f>IF(VLOOKUP(D793,'Current OBD'!$B$6:$AK$2185,30,0)="Yes","6"," ")</f>
        <v>6</v>
      </c>
      <c r="N793" s="11" t="str">
        <f>IF(VLOOKUP(D793,'Current OBD'!$B$6:$AK$2185,31,0)="Yes","7"," ")</f>
        <v>7</v>
      </c>
      <c r="O793" s="11" t="str">
        <f>IF(VLOOKUP(D793,'Current OBD'!$B$6:$AK$2185,32,0)="Yes","8"," ")</f>
        <v>8</v>
      </c>
      <c r="P793" s="11" t="str">
        <f>IF(VLOOKUP(D793,'Current OBD'!$B$6:$AK$2185,33,0)="Yes","9"," ")</f>
        <v>9</v>
      </c>
      <c r="Q793" s="11" t="str">
        <f>IF(VLOOKUP(D793,'Current OBD'!$B$6:$AK$2185,34,0)="Yes","10"," ")</f>
        <v>10</v>
      </c>
      <c r="R793" s="11" t="str">
        <f>IF(VLOOKUP(D793,'Current OBD'!$B$6:$AK$2185,35,0)="Yes","11"," ")</f>
        <v>11</v>
      </c>
      <c r="S793" s="11" t="str">
        <f>IF(VLOOKUP(D793,'Current OBD'!$B$6:$AK$2185,36,0)="Yes","12"," ")</f>
        <v>12</v>
      </c>
      <c r="T793" s="13">
        <f>VLOOKUP(D793,Pivot!$B$4:$F$2181,2,0)</f>
        <v>28</v>
      </c>
      <c r="U793" s="13">
        <f>VLOOKUP(D793,Pivot!$B$4:$F$2181,3,0)</f>
        <v>0</v>
      </c>
      <c r="V793" s="13">
        <f>VLOOKUP(D793,Pivot!$B$4:$F$2181,4,0)</f>
        <v>30</v>
      </c>
      <c r="W793" s="46">
        <f>IFERROR(VLOOKUP(D793,Pivot!$B$4:$H$2181,5,0),"")</f>
        <v>0.93330000000000002</v>
      </c>
      <c r="X793" s="51">
        <f>IFERROR(VLOOKUP(D793,Pivot!$B$4:$H$2181,6,0),"")</f>
        <v>0</v>
      </c>
      <c r="Y793" s="46">
        <f>IFERROR(VLOOKUP(D793,Pivot!$B$4:$H$2181,7,0),"")</f>
        <v>0.93330000000000002</v>
      </c>
    </row>
    <row r="794" spans="1:25" ht="15" customHeight="1" outlineLevel="2">
      <c r="A794" s="10" t="str">
        <f>VLOOKUP(D794,'Current OBD'!$B$6:$K$2185,4,0)</f>
        <v>King</v>
      </c>
      <c r="B794" s="10" t="str">
        <f>VLOOKUP(D794,'Current OBD'!$B$6:$K$2185,3,0)</f>
        <v>17-403</v>
      </c>
      <c r="C794" s="9" t="str">
        <f>VLOOKUP(D794,'Current OBD'!$B$6:$K$2185,2,0)</f>
        <v>Renton School District</v>
      </c>
      <c r="D794" s="24">
        <v>664098</v>
      </c>
      <c r="E794" s="9" t="str">
        <f>VLOOKUP(D794,'Current OBD'!$B$6:$K$2185,10,0)</f>
        <v>Renton High School</v>
      </c>
      <c r="F794" s="11" t="str">
        <f>IF(VLOOKUP(D794,'Current OBD'!$B$6:$AK$2185,23,0)="Yes","PK"," ")</f>
        <v xml:space="preserve"> </v>
      </c>
      <c r="G794" s="11" t="str">
        <f>IF(VLOOKUP(D794,'Current OBD'!$B$6:$AK$2185,24,0)="Yes","K"," ")</f>
        <v xml:space="preserve"> </v>
      </c>
      <c r="H794" s="11" t="str">
        <f>IF(VLOOKUP(D794,'Current OBD'!$B$6:$AK$2185,25,0)="Yes",1," ")</f>
        <v xml:space="preserve"> </v>
      </c>
      <c r="I794" s="11" t="str">
        <f>IF(VLOOKUP(D794,'Current OBD'!$B$6:$AK$2185,26,0)="Yes","2"," ")</f>
        <v xml:space="preserve"> </v>
      </c>
      <c r="J794" s="11" t="str">
        <f>IF(VLOOKUP(D794,'Current OBD'!$B$6:$AK$2185,27,0)="Yes","3"," ")</f>
        <v xml:space="preserve"> </v>
      </c>
      <c r="K794" s="11" t="str">
        <f>IF(VLOOKUP(D794,'Current OBD'!$B$6:$AK$2185,28,0)="Yes","4"," ")</f>
        <v xml:space="preserve"> </v>
      </c>
      <c r="L794" s="11" t="str">
        <f>IF(VLOOKUP(D794,'Current OBD'!$B$6:$AK$2185,29,0)="Yes","5"," ")</f>
        <v xml:space="preserve"> </v>
      </c>
      <c r="M794" s="11" t="str">
        <f>IF(VLOOKUP(D794,'Current OBD'!$B$6:$AK$2185,30,0)="Yes","6"," ")</f>
        <v xml:space="preserve"> </v>
      </c>
      <c r="N794" s="11" t="str">
        <f>IF(VLOOKUP(D794,'Current OBD'!$B$6:$AK$2185,31,0)="Yes","7"," ")</f>
        <v xml:space="preserve"> </v>
      </c>
      <c r="O794" s="11" t="str">
        <f>IF(VLOOKUP(D794,'Current OBD'!$B$6:$AK$2185,32,0)="Yes","8"," ")</f>
        <v xml:space="preserve"> </v>
      </c>
      <c r="P794" s="11" t="str">
        <f>IF(VLOOKUP(D794,'Current OBD'!$B$6:$AK$2185,33,0)="Yes","9"," ")</f>
        <v>9</v>
      </c>
      <c r="Q794" s="11" t="str">
        <f>IF(VLOOKUP(D794,'Current OBD'!$B$6:$AK$2185,34,0)="Yes","10"," ")</f>
        <v>10</v>
      </c>
      <c r="R794" s="11" t="str">
        <f>IF(VLOOKUP(D794,'Current OBD'!$B$6:$AK$2185,35,0)="Yes","11"," ")</f>
        <v>11</v>
      </c>
      <c r="S794" s="11" t="str">
        <f>IF(VLOOKUP(D794,'Current OBD'!$B$6:$AK$2185,36,0)="Yes","12"," ")</f>
        <v>12</v>
      </c>
      <c r="T794" s="13">
        <f>VLOOKUP(D794,Pivot!$B$4:$F$2181,2,0)</f>
        <v>946</v>
      </c>
      <c r="U794" s="13">
        <f>VLOOKUP(D794,Pivot!$B$4:$F$2181,3,0)</f>
        <v>0</v>
      </c>
      <c r="V794" s="13">
        <f>VLOOKUP(D794,Pivot!$B$4:$F$2181,4,0)</f>
        <v>1244</v>
      </c>
      <c r="W794" s="46">
        <f>IFERROR(VLOOKUP(D794,Pivot!$B$4:$H$2181,5,0),"")</f>
        <v>0.76049999999999995</v>
      </c>
      <c r="X794" s="51">
        <f>IFERROR(VLOOKUP(D794,Pivot!$B$4:$H$2181,6,0),"")</f>
        <v>0</v>
      </c>
      <c r="Y794" s="46">
        <f>IFERROR(VLOOKUP(D794,Pivot!$B$4:$H$2181,7,0),"")</f>
        <v>0.76049999999999995</v>
      </c>
    </row>
    <row r="795" spans="1:25" ht="15" customHeight="1" outlineLevel="2">
      <c r="A795" s="10" t="str">
        <f>VLOOKUP(D795,'Current OBD'!$B$6:$K$2185,4,0)</f>
        <v>King</v>
      </c>
      <c r="B795" s="10" t="str">
        <f>VLOOKUP(D795,'Current OBD'!$B$6:$K$2185,3,0)</f>
        <v>17-403</v>
      </c>
      <c r="C795" s="9" t="str">
        <f>VLOOKUP(D795,'Current OBD'!$B$6:$K$2185,2,0)</f>
        <v>Renton School District</v>
      </c>
      <c r="D795" s="24">
        <v>664066</v>
      </c>
      <c r="E795" s="9" t="str">
        <f>VLOOKUP(D795,'Current OBD'!$B$6:$K$2185,10,0)</f>
        <v>Renton Park Elementary</v>
      </c>
      <c r="F795" s="11" t="str">
        <f>IF(VLOOKUP(D795,'Current OBD'!$B$6:$AK$2185,23,0)="Yes","PK"," ")</f>
        <v xml:space="preserve"> </v>
      </c>
      <c r="G795" s="11" t="str">
        <f>IF(VLOOKUP(D795,'Current OBD'!$B$6:$AK$2185,24,0)="Yes","K"," ")</f>
        <v>K</v>
      </c>
      <c r="H795" s="11">
        <f>IF(VLOOKUP(D795,'Current OBD'!$B$6:$AK$2185,25,0)="Yes",1," ")</f>
        <v>1</v>
      </c>
      <c r="I795" s="11" t="str">
        <f>IF(VLOOKUP(D795,'Current OBD'!$B$6:$AK$2185,26,0)="Yes","2"," ")</f>
        <v>2</v>
      </c>
      <c r="J795" s="11" t="str">
        <f>IF(VLOOKUP(D795,'Current OBD'!$B$6:$AK$2185,27,0)="Yes","3"," ")</f>
        <v>3</v>
      </c>
      <c r="K795" s="11" t="str">
        <f>IF(VLOOKUP(D795,'Current OBD'!$B$6:$AK$2185,28,0)="Yes","4"," ")</f>
        <v>4</v>
      </c>
      <c r="L795" s="11" t="str">
        <f>IF(VLOOKUP(D795,'Current OBD'!$B$6:$AK$2185,29,0)="Yes","5"," ")</f>
        <v>5</v>
      </c>
      <c r="M795" s="11" t="str">
        <f>IF(VLOOKUP(D795,'Current OBD'!$B$6:$AK$2185,30,0)="Yes","6"," ")</f>
        <v xml:space="preserve"> </v>
      </c>
      <c r="N795" s="11" t="str">
        <f>IF(VLOOKUP(D795,'Current OBD'!$B$6:$AK$2185,31,0)="Yes","7"," ")</f>
        <v xml:space="preserve"> </v>
      </c>
      <c r="O795" s="11" t="str">
        <f>IF(VLOOKUP(D795,'Current OBD'!$B$6:$AK$2185,32,0)="Yes","8"," ")</f>
        <v xml:space="preserve"> </v>
      </c>
      <c r="P795" s="11" t="str">
        <f>IF(VLOOKUP(D795,'Current OBD'!$B$6:$AK$2185,33,0)="Yes","9"," ")</f>
        <v xml:space="preserve"> </v>
      </c>
      <c r="Q795" s="11" t="str">
        <f>IF(VLOOKUP(D795,'Current OBD'!$B$6:$AK$2185,34,0)="Yes","10"," ")</f>
        <v xml:space="preserve"> </v>
      </c>
      <c r="R795" s="11" t="str">
        <f>IF(VLOOKUP(D795,'Current OBD'!$B$6:$AK$2185,35,0)="Yes","11"," ")</f>
        <v xml:space="preserve"> </v>
      </c>
      <c r="S795" s="11" t="str">
        <f>IF(VLOOKUP(D795,'Current OBD'!$B$6:$AK$2185,36,0)="Yes","12"," ")</f>
        <v xml:space="preserve"> </v>
      </c>
      <c r="T795" s="13">
        <f>VLOOKUP(D795,Pivot!$B$4:$F$2181,2,0)</f>
        <v>300</v>
      </c>
      <c r="U795" s="13">
        <f>VLOOKUP(D795,Pivot!$B$4:$F$2181,3,0)</f>
        <v>0</v>
      </c>
      <c r="V795" s="13">
        <f>VLOOKUP(D795,Pivot!$B$4:$F$2181,4,0)</f>
        <v>376</v>
      </c>
      <c r="W795" s="46">
        <f>IFERROR(VLOOKUP(D795,Pivot!$B$4:$H$2181,5,0),"")</f>
        <v>0.79790000000000005</v>
      </c>
      <c r="X795" s="51">
        <f>IFERROR(VLOOKUP(D795,Pivot!$B$4:$H$2181,6,0),"")</f>
        <v>0</v>
      </c>
      <c r="Y795" s="46">
        <f>IFERROR(VLOOKUP(D795,Pivot!$B$4:$H$2181,7,0),"")</f>
        <v>0.79790000000000005</v>
      </c>
    </row>
    <row r="796" spans="1:25" ht="15" customHeight="1" outlineLevel="2">
      <c r="A796" s="10" t="str">
        <f>VLOOKUP(D796,'Current OBD'!$B$6:$K$2185,4,0)</f>
        <v>King</v>
      </c>
      <c r="B796" s="10" t="str">
        <f>VLOOKUP(D796,'Current OBD'!$B$6:$K$2185,3,0)</f>
        <v>17-403</v>
      </c>
      <c r="C796" s="9" t="str">
        <f>VLOOKUP(D796,'Current OBD'!$B$6:$K$2185,2,0)</f>
        <v>Renton School District</v>
      </c>
      <c r="D796" s="24">
        <v>684897</v>
      </c>
      <c r="E796" s="9" t="str">
        <f>VLOOKUP(D796,'Current OBD'!$B$6:$K$2185,10,0)</f>
        <v>Risdon Middle School</v>
      </c>
      <c r="F796" s="11" t="str">
        <f>IF(VLOOKUP(D796,'Current OBD'!$B$6:$AK$2185,23,0)="Yes","PK"," ")</f>
        <v xml:space="preserve"> </v>
      </c>
      <c r="G796" s="11" t="str">
        <f>IF(VLOOKUP(D796,'Current OBD'!$B$6:$AK$2185,24,0)="Yes","K"," ")</f>
        <v xml:space="preserve"> </v>
      </c>
      <c r="H796" s="11" t="str">
        <f>IF(VLOOKUP(D796,'Current OBD'!$B$6:$AK$2185,25,0)="Yes",1," ")</f>
        <v xml:space="preserve"> </v>
      </c>
      <c r="I796" s="11" t="str">
        <f>IF(VLOOKUP(D796,'Current OBD'!$B$6:$AK$2185,26,0)="Yes","2"," ")</f>
        <v xml:space="preserve"> </v>
      </c>
      <c r="J796" s="11" t="str">
        <f>IF(VLOOKUP(D796,'Current OBD'!$B$6:$AK$2185,27,0)="Yes","3"," ")</f>
        <v xml:space="preserve"> </v>
      </c>
      <c r="K796" s="11" t="str">
        <f>IF(VLOOKUP(D796,'Current OBD'!$B$6:$AK$2185,28,0)="Yes","4"," ")</f>
        <v xml:space="preserve"> </v>
      </c>
      <c r="L796" s="11" t="str">
        <f>IF(VLOOKUP(D796,'Current OBD'!$B$6:$AK$2185,29,0)="Yes","5"," ")</f>
        <v xml:space="preserve"> </v>
      </c>
      <c r="M796" s="11" t="str">
        <f>IF(VLOOKUP(D796,'Current OBD'!$B$6:$AK$2185,30,0)="Yes","6"," ")</f>
        <v>6</v>
      </c>
      <c r="N796" s="11" t="str">
        <f>IF(VLOOKUP(D796,'Current OBD'!$B$6:$AK$2185,31,0)="Yes","7"," ")</f>
        <v>7</v>
      </c>
      <c r="O796" s="11" t="str">
        <f>IF(VLOOKUP(D796,'Current OBD'!$B$6:$AK$2185,32,0)="Yes","8"," ")</f>
        <v>8</v>
      </c>
      <c r="P796" s="11" t="str">
        <f>IF(VLOOKUP(D796,'Current OBD'!$B$6:$AK$2185,33,0)="Yes","9"," ")</f>
        <v xml:space="preserve"> </v>
      </c>
      <c r="Q796" s="11" t="str">
        <f>IF(VLOOKUP(D796,'Current OBD'!$B$6:$AK$2185,34,0)="Yes","10"," ")</f>
        <v xml:space="preserve"> </v>
      </c>
      <c r="R796" s="11" t="str">
        <f>IF(VLOOKUP(D796,'Current OBD'!$B$6:$AK$2185,35,0)="Yes","11"," ")</f>
        <v xml:space="preserve"> </v>
      </c>
      <c r="S796" s="11" t="str">
        <f>IF(VLOOKUP(D796,'Current OBD'!$B$6:$AK$2185,36,0)="Yes","12"," ")</f>
        <v xml:space="preserve"> </v>
      </c>
      <c r="T796" s="13">
        <f>VLOOKUP(D796,Pivot!$B$4:$F$2181,2,0)</f>
        <v>215</v>
      </c>
      <c r="U796" s="13">
        <f>VLOOKUP(D796,Pivot!$B$4:$F$2181,3,0)</f>
        <v>72</v>
      </c>
      <c r="V796" s="13">
        <f>VLOOKUP(D796,Pivot!$B$4:$F$2181,4,0)</f>
        <v>785</v>
      </c>
      <c r="W796" s="46">
        <f>IFERROR(VLOOKUP(D796,Pivot!$B$4:$H$2181,5,0),"")</f>
        <v>0.27389999999999998</v>
      </c>
      <c r="X796" s="51">
        <f>IFERROR(VLOOKUP(D796,Pivot!$B$4:$H$2181,6,0),"")</f>
        <v>9.1700000000000004E-2</v>
      </c>
      <c r="Y796" s="46">
        <f>IFERROR(VLOOKUP(D796,Pivot!$B$4:$H$2181,7,0),"")</f>
        <v>0.36559999999999998</v>
      </c>
    </row>
    <row r="797" spans="1:25" ht="15" customHeight="1" outlineLevel="2">
      <c r="A797" s="10" t="str">
        <f>VLOOKUP(D797,'Current OBD'!$B$6:$K$2185,4,0)</f>
        <v>King</v>
      </c>
      <c r="B797" s="10" t="str">
        <f>VLOOKUP(D797,'Current OBD'!$B$6:$K$2185,3,0)</f>
        <v>17-403</v>
      </c>
      <c r="C797" s="9" t="str">
        <f>VLOOKUP(D797,'Current OBD'!$B$6:$K$2185,2,0)</f>
        <v>Renton School District</v>
      </c>
      <c r="D797" s="24">
        <v>685370</v>
      </c>
      <c r="E797" s="9" t="str">
        <f>VLOOKUP(D797,'Current OBD'!$B$6:$K$2185,10,0)</f>
        <v>Sartori Elementary</v>
      </c>
      <c r="F797" s="11" t="str">
        <f>IF(VLOOKUP(D797,'Current OBD'!$B$6:$AK$2185,23,0)="Yes","PK"," ")</f>
        <v xml:space="preserve"> </v>
      </c>
      <c r="G797" s="11" t="str">
        <f>IF(VLOOKUP(D797,'Current OBD'!$B$6:$AK$2185,24,0)="Yes","K"," ")</f>
        <v>K</v>
      </c>
      <c r="H797" s="11">
        <f>IF(VLOOKUP(D797,'Current OBD'!$B$6:$AK$2185,25,0)="Yes",1," ")</f>
        <v>1</v>
      </c>
      <c r="I797" s="11" t="str">
        <f>IF(VLOOKUP(D797,'Current OBD'!$B$6:$AK$2185,26,0)="Yes","2"," ")</f>
        <v>2</v>
      </c>
      <c r="J797" s="11" t="str">
        <f>IF(VLOOKUP(D797,'Current OBD'!$B$6:$AK$2185,27,0)="Yes","3"," ")</f>
        <v>3</v>
      </c>
      <c r="K797" s="11" t="str">
        <f>IF(VLOOKUP(D797,'Current OBD'!$B$6:$AK$2185,28,0)="Yes","4"," ")</f>
        <v>4</v>
      </c>
      <c r="L797" s="11" t="str">
        <f>IF(VLOOKUP(D797,'Current OBD'!$B$6:$AK$2185,29,0)="Yes","5"," ")</f>
        <v>5</v>
      </c>
      <c r="M797" s="11" t="str">
        <f>IF(VLOOKUP(D797,'Current OBD'!$B$6:$AK$2185,30,0)="Yes","6"," ")</f>
        <v xml:space="preserve"> </v>
      </c>
      <c r="N797" s="11" t="str">
        <f>IF(VLOOKUP(D797,'Current OBD'!$B$6:$AK$2185,31,0)="Yes","7"," ")</f>
        <v xml:space="preserve"> </v>
      </c>
      <c r="O797" s="11" t="str">
        <f>IF(VLOOKUP(D797,'Current OBD'!$B$6:$AK$2185,32,0)="Yes","8"," ")</f>
        <v xml:space="preserve"> </v>
      </c>
      <c r="P797" s="11" t="str">
        <f>IF(VLOOKUP(D797,'Current OBD'!$B$6:$AK$2185,33,0)="Yes","9"," ")</f>
        <v xml:space="preserve"> </v>
      </c>
      <c r="Q797" s="11" t="str">
        <f>IF(VLOOKUP(D797,'Current OBD'!$B$6:$AK$2185,34,0)="Yes","10"," ")</f>
        <v xml:space="preserve"> </v>
      </c>
      <c r="R797" s="11" t="str">
        <f>IF(VLOOKUP(D797,'Current OBD'!$B$6:$AK$2185,35,0)="Yes","11"," ")</f>
        <v xml:space="preserve"> </v>
      </c>
      <c r="S797" s="11" t="str">
        <f>IF(VLOOKUP(D797,'Current OBD'!$B$6:$AK$2185,36,0)="Yes","12"," ")</f>
        <v xml:space="preserve"> </v>
      </c>
      <c r="T797" s="13">
        <f>VLOOKUP(D797,Pivot!$B$4:$F$2181,2,0)</f>
        <v>208</v>
      </c>
      <c r="U797" s="13">
        <f>VLOOKUP(D797,Pivot!$B$4:$F$2181,3,0)</f>
        <v>0</v>
      </c>
      <c r="V797" s="13">
        <f>VLOOKUP(D797,Pivot!$B$4:$F$2181,4,0)</f>
        <v>524</v>
      </c>
      <c r="W797" s="46">
        <f>IFERROR(VLOOKUP(D797,Pivot!$B$4:$H$2181,5,0),"")</f>
        <v>0.39689999999999998</v>
      </c>
      <c r="X797" s="51">
        <f>IFERROR(VLOOKUP(D797,Pivot!$B$4:$H$2181,6,0),"")</f>
        <v>0</v>
      </c>
      <c r="Y797" s="46">
        <f>IFERROR(VLOOKUP(D797,Pivot!$B$4:$H$2181,7,0),"")</f>
        <v>0.39689999999999998</v>
      </c>
    </row>
    <row r="798" spans="1:25" ht="15" customHeight="1" outlineLevel="2">
      <c r="A798" s="10" t="str">
        <f>VLOOKUP(D798,'Current OBD'!$B$6:$K$2185,4,0)</f>
        <v>King</v>
      </c>
      <c r="B798" s="10" t="str">
        <f>VLOOKUP(D798,'Current OBD'!$B$6:$K$2185,3,0)</f>
        <v>17-403</v>
      </c>
      <c r="C798" s="9" t="str">
        <f>VLOOKUP(D798,'Current OBD'!$B$6:$K$2185,2,0)</f>
        <v>Renton School District</v>
      </c>
      <c r="D798" s="24">
        <v>664383</v>
      </c>
      <c r="E798" s="9" t="str">
        <f>VLOOKUP(D798,'Current OBD'!$B$6:$K$2185,10,0)</f>
        <v>Sierra Heights Elementary</v>
      </c>
      <c r="F798" s="11" t="str">
        <f>IF(VLOOKUP(D798,'Current OBD'!$B$6:$AK$2185,23,0)="Yes","PK"," ")</f>
        <v xml:space="preserve"> </v>
      </c>
      <c r="G798" s="11" t="str">
        <f>IF(VLOOKUP(D798,'Current OBD'!$B$6:$AK$2185,24,0)="Yes","K"," ")</f>
        <v>K</v>
      </c>
      <c r="H798" s="11">
        <f>IF(VLOOKUP(D798,'Current OBD'!$B$6:$AK$2185,25,0)="Yes",1," ")</f>
        <v>1</v>
      </c>
      <c r="I798" s="11" t="str">
        <f>IF(VLOOKUP(D798,'Current OBD'!$B$6:$AK$2185,26,0)="Yes","2"," ")</f>
        <v>2</v>
      </c>
      <c r="J798" s="11" t="str">
        <f>IF(VLOOKUP(D798,'Current OBD'!$B$6:$AK$2185,27,0)="Yes","3"," ")</f>
        <v>3</v>
      </c>
      <c r="K798" s="11" t="str">
        <f>IF(VLOOKUP(D798,'Current OBD'!$B$6:$AK$2185,28,0)="Yes","4"," ")</f>
        <v>4</v>
      </c>
      <c r="L798" s="11" t="str">
        <f>IF(VLOOKUP(D798,'Current OBD'!$B$6:$AK$2185,29,0)="Yes","5"," ")</f>
        <v>5</v>
      </c>
      <c r="M798" s="11" t="str">
        <f>IF(VLOOKUP(D798,'Current OBD'!$B$6:$AK$2185,30,0)="Yes","6"," ")</f>
        <v xml:space="preserve"> </v>
      </c>
      <c r="N798" s="11" t="str">
        <f>IF(VLOOKUP(D798,'Current OBD'!$B$6:$AK$2185,31,0)="Yes","7"," ")</f>
        <v xml:space="preserve"> </v>
      </c>
      <c r="O798" s="11" t="str">
        <f>IF(VLOOKUP(D798,'Current OBD'!$B$6:$AK$2185,32,0)="Yes","8"," ")</f>
        <v xml:space="preserve"> </v>
      </c>
      <c r="P798" s="11" t="str">
        <f>IF(VLOOKUP(D798,'Current OBD'!$B$6:$AK$2185,33,0)="Yes","9"," ")</f>
        <v xml:space="preserve"> </v>
      </c>
      <c r="Q798" s="11" t="str">
        <f>IF(VLOOKUP(D798,'Current OBD'!$B$6:$AK$2185,34,0)="Yes","10"," ")</f>
        <v xml:space="preserve"> </v>
      </c>
      <c r="R798" s="11" t="str">
        <f>IF(VLOOKUP(D798,'Current OBD'!$B$6:$AK$2185,35,0)="Yes","11"," ")</f>
        <v xml:space="preserve"> </v>
      </c>
      <c r="S798" s="11" t="str">
        <f>IF(VLOOKUP(D798,'Current OBD'!$B$6:$AK$2185,36,0)="Yes","12"," ")</f>
        <v xml:space="preserve"> </v>
      </c>
      <c r="T798" s="13">
        <f>VLOOKUP(D798,Pivot!$B$4:$F$2181,2,0)</f>
        <v>256</v>
      </c>
      <c r="U798" s="13">
        <f>VLOOKUP(D798,Pivot!$B$4:$F$2181,3,0)</f>
        <v>0</v>
      </c>
      <c r="V798" s="13">
        <f>VLOOKUP(D798,Pivot!$B$4:$F$2181,4,0)</f>
        <v>438</v>
      </c>
      <c r="W798" s="46">
        <f>IFERROR(VLOOKUP(D798,Pivot!$B$4:$H$2181,5,0),"")</f>
        <v>0.58450000000000002</v>
      </c>
      <c r="X798" s="51">
        <f>IFERROR(VLOOKUP(D798,Pivot!$B$4:$H$2181,6,0),"")</f>
        <v>0</v>
      </c>
      <c r="Y798" s="46">
        <f>IFERROR(VLOOKUP(D798,Pivot!$B$4:$H$2181,7,0),"")</f>
        <v>0.58450000000000002</v>
      </c>
    </row>
    <row r="799" spans="1:25" ht="15" customHeight="1" outlineLevel="2">
      <c r="A799" s="10" t="str">
        <f>VLOOKUP(D799,'Current OBD'!$B$6:$K$2185,4,0)</f>
        <v>King</v>
      </c>
      <c r="B799" s="10" t="str">
        <f>VLOOKUP(D799,'Current OBD'!$B$6:$K$2185,3,0)</f>
        <v>17-403</v>
      </c>
      <c r="C799" s="9" t="str">
        <f>VLOOKUP(D799,'Current OBD'!$B$6:$K$2185,2,0)</f>
        <v>Renton School District</v>
      </c>
      <c r="D799" s="24">
        <v>660881</v>
      </c>
      <c r="E799" s="9" t="str">
        <f>VLOOKUP(D799,'Current OBD'!$B$6:$K$2185,10,0)</f>
        <v>Talbot Hill Elementary</v>
      </c>
      <c r="F799" s="11" t="str">
        <f>IF(VLOOKUP(D799,'Current OBD'!$B$6:$AK$2185,23,0)="Yes","PK"," ")</f>
        <v xml:space="preserve"> </v>
      </c>
      <c r="G799" s="11" t="str">
        <f>IF(VLOOKUP(D799,'Current OBD'!$B$6:$AK$2185,24,0)="Yes","K"," ")</f>
        <v>K</v>
      </c>
      <c r="H799" s="11">
        <f>IF(VLOOKUP(D799,'Current OBD'!$B$6:$AK$2185,25,0)="Yes",1," ")</f>
        <v>1</v>
      </c>
      <c r="I799" s="11" t="str">
        <f>IF(VLOOKUP(D799,'Current OBD'!$B$6:$AK$2185,26,0)="Yes","2"," ")</f>
        <v>2</v>
      </c>
      <c r="J799" s="11" t="str">
        <f>IF(VLOOKUP(D799,'Current OBD'!$B$6:$AK$2185,27,0)="Yes","3"," ")</f>
        <v>3</v>
      </c>
      <c r="K799" s="11" t="str">
        <f>IF(VLOOKUP(D799,'Current OBD'!$B$6:$AK$2185,28,0)="Yes","4"," ")</f>
        <v>4</v>
      </c>
      <c r="L799" s="11" t="str">
        <f>IF(VLOOKUP(D799,'Current OBD'!$B$6:$AK$2185,29,0)="Yes","5"," ")</f>
        <v>5</v>
      </c>
      <c r="M799" s="11" t="str">
        <f>IF(VLOOKUP(D799,'Current OBD'!$B$6:$AK$2185,30,0)="Yes","6"," ")</f>
        <v xml:space="preserve"> </v>
      </c>
      <c r="N799" s="11" t="str">
        <f>IF(VLOOKUP(D799,'Current OBD'!$B$6:$AK$2185,31,0)="Yes","7"," ")</f>
        <v xml:space="preserve"> </v>
      </c>
      <c r="O799" s="11" t="str">
        <f>IF(VLOOKUP(D799,'Current OBD'!$B$6:$AK$2185,32,0)="Yes","8"," ")</f>
        <v xml:space="preserve"> </v>
      </c>
      <c r="P799" s="11" t="str">
        <f>IF(VLOOKUP(D799,'Current OBD'!$B$6:$AK$2185,33,0)="Yes","9"," ")</f>
        <v xml:space="preserve"> </v>
      </c>
      <c r="Q799" s="11" t="str">
        <f>IF(VLOOKUP(D799,'Current OBD'!$B$6:$AK$2185,34,0)="Yes","10"," ")</f>
        <v xml:space="preserve"> </v>
      </c>
      <c r="R799" s="11" t="str">
        <f>IF(VLOOKUP(D799,'Current OBD'!$B$6:$AK$2185,35,0)="Yes","11"," ")</f>
        <v xml:space="preserve"> </v>
      </c>
      <c r="S799" s="11" t="str">
        <f>IF(VLOOKUP(D799,'Current OBD'!$B$6:$AK$2185,36,0)="Yes","12"," ")</f>
        <v xml:space="preserve"> </v>
      </c>
      <c r="T799" s="13">
        <f>VLOOKUP(D799,Pivot!$B$4:$F$2181,2,0)</f>
        <v>233</v>
      </c>
      <c r="U799" s="13">
        <f>VLOOKUP(D799,Pivot!$B$4:$F$2181,3,0)</f>
        <v>0</v>
      </c>
      <c r="V799" s="13">
        <f>VLOOKUP(D799,Pivot!$B$4:$F$2181,4,0)</f>
        <v>400</v>
      </c>
      <c r="W799" s="46">
        <f>IFERROR(VLOOKUP(D799,Pivot!$B$4:$H$2181,5,0),"")</f>
        <v>0.58250000000000002</v>
      </c>
      <c r="X799" s="51">
        <f>IFERROR(VLOOKUP(D799,Pivot!$B$4:$H$2181,6,0),"")</f>
        <v>0</v>
      </c>
      <c r="Y799" s="46">
        <f>IFERROR(VLOOKUP(D799,Pivot!$B$4:$H$2181,7,0),"")</f>
        <v>0.58250000000000002</v>
      </c>
    </row>
    <row r="800" spans="1:25" ht="15" customHeight="1" outlineLevel="2">
      <c r="A800" s="10" t="str">
        <f>VLOOKUP(D800,'Current OBD'!$B$6:$K$2185,4,0)</f>
        <v>King</v>
      </c>
      <c r="B800" s="10" t="str">
        <f>VLOOKUP(D800,'Current OBD'!$B$6:$K$2185,3,0)</f>
        <v>17-403</v>
      </c>
      <c r="C800" s="9" t="str">
        <f>VLOOKUP(D800,'Current OBD'!$B$6:$K$2185,2,0)</f>
        <v>Renton School District</v>
      </c>
      <c r="D800" s="24">
        <v>664076</v>
      </c>
      <c r="E800" s="9" t="str">
        <f>VLOOKUP(D800,'Current OBD'!$B$6:$K$2185,10,0)</f>
        <v>Tiffany Park Elementary</v>
      </c>
      <c r="F800" s="11" t="str">
        <f>IF(VLOOKUP(D800,'Current OBD'!$B$6:$AK$2185,23,0)="Yes","PK"," ")</f>
        <v xml:space="preserve"> </v>
      </c>
      <c r="G800" s="11" t="str">
        <f>IF(VLOOKUP(D800,'Current OBD'!$B$6:$AK$2185,24,0)="Yes","K"," ")</f>
        <v>K</v>
      </c>
      <c r="H800" s="11">
        <f>IF(VLOOKUP(D800,'Current OBD'!$B$6:$AK$2185,25,0)="Yes",1," ")</f>
        <v>1</v>
      </c>
      <c r="I800" s="11" t="str">
        <f>IF(VLOOKUP(D800,'Current OBD'!$B$6:$AK$2185,26,0)="Yes","2"," ")</f>
        <v>2</v>
      </c>
      <c r="J800" s="11" t="str">
        <f>IF(VLOOKUP(D800,'Current OBD'!$B$6:$AK$2185,27,0)="Yes","3"," ")</f>
        <v>3</v>
      </c>
      <c r="K800" s="11" t="str">
        <f>IF(VLOOKUP(D800,'Current OBD'!$B$6:$AK$2185,28,0)="Yes","4"," ")</f>
        <v>4</v>
      </c>
      <c r="L800" s="11" t="str">
        <f>IF(VLOOKUP(D800,'Current OBD'!$B$6:$AK$2185,29,0)="Yes","5"," ")</f>
        <v>5</v>
      </c>
      <c r="M800" s="11" t="str">
        <f>IF(VLOOKUP(D800,'Current OBD'!$B$6:$AK$2185,30,0)="Yes","6"," ")</f>
        <v xml:space="preserve"> </v>
      </c>
      <c r="N800" s="11" t="str">
        <f>IF(VLOOKUP(D800,'Current OBD'!$B$6:$AK$2185,31,0)="Yes","7"," ")</f>
        <v xml:space="preserve"> </v>
      </c>
      <c r="O800" s="11" t="str">
        <f>IF(VLOOKUP(D800,'Current OBD'!$B$6:$AK$2185,32,0)="Yes","8"," ")</f>
        <v xml:space="preserve"> </v>
      </c>
      <c r="P800" s="11" t="str">
        <f>IF(VLOOKUP(D800,'Current OBD'!$B$6:$AK$2185,33,0)="Yes","9"," ")</f>
        <v xml:space="preserve"> </v>
      </c>
      <c r="Q800" s="11" t="str">
        <f>IF(VLOOKUP(D800,'Current OBD'!$B$6:$AK$2185,34,0)="Yes","10"," ")</f>
        <v xml:space="preserve"> </v>
      </c>
      <c r="R800" s="11" t="str">
        <f>IF(VLOOKUP(D800,'Current OBD'!$B$6:$AK$2185,35,0)="Yes","11"," ")</f>
        <v xml:space="preserve"> </v>
      </c>
      <c r="S800" s="11" t="str">
        <f>IF(VLOOKUP(D800,'Current OBD'!$B$6:$AK$2185,36,0)="Yes","12"," ")</f>
        <v xml:space="preserve"> </v>
      </c>
      <c r="T800" s="13">
        <f>VLOOKUP(D800,Pivot!$B$4:$F$2181,2,0)</f>
        <v>280</v>
      </c>
      <c r="U800" s="13">
        <f>VLOOKUP(D800,Pivot!$B$4:$F$2181,3,0)</f>
        <v>0</v>
      </c>
      <c r="V800" s="13">
        <f>VLOOKUP(D800,Pivot!$B$4:$F$2181,4,0)</f>
        <v>392</v>
      </c>
      <c r="W800" s="46">
        <f>IFERROR(VLOOKUP(D800,Pivot!$B$4:$H$2181,5,0),"")</f>
        <v>0.71430000000000005</v>
      </c>
      <c r="X800" s="51">
        <f>IFERROR(VLOOKUP(D800,Pivot!$B$4:$H$2181,6,0),"")</f>
        <v>0</v>
      </c>
      <c r="Y800" s="46">
        <f>IFERROR(VLOOKUP(D800,Pivot!$B$4:$H$2181,7,0),"")</f>
        <v>0.71430000000000005</v>
      </c>
    </row>
    <row r="801" spans="1:25" ht="15" customHeight="1" outlineLevel="1">
      <c r="A801" s="27"/>
      <c r="B801" s="27"/>
      <c r="C801" s="30" t="s">
        <v>5715</v>
      </c>
      <c r="D801" s="27"/>
      <c r="E801" s="26"/>
      <c r="F801" s="29"/>
      <c r="G801" s="29"/>
      <c r="H801" s="29"/>
      <c r="I801" s="29"/>
      <c r="J801" s="29"/>
      <c r="K801" s="29"/>
      <c r="L801" s="29"/>
      <c r="M801" s="29"/>
      <c r="N801" s="29"/>
      <c r="O801" s="29"/>
      <c r="P801" s="29"/>
      <c r="Q801" s="29"/>
      <c r="R801" s="29"/>
      <c r="S801" s="29"/>
      <c r="T801" s="43">
        <f>SUBTOTAL(9,T775:T800)</f>
        <v>8771</v>
      </c>
      <c r="U801" s="43">
        <f>SUBTOTAL(9,U775:U800)</f>
        <v>222</v>
      </c>
      <c r="V801" s="43">
        <f>SUBTOTAL(9,V775:V800)</f>
        <v>15327</v>
      </c>
      <c r="W801" s="47"/>
      <c r="X801" s="52"/>
      <c r="Y801" s="56">
        <f>(T801+U801)/V801</f>
        <v>0.58674235010112874</v>
      </c>
    </row>
    <row r="802" spans="1:25" ht="15" customHeight="1" outlineLevel="2">
      <c r="A802" s="10" t="str">
        <f>VLOOKUP(D802,'Current OBD'!$B$6:$K$2185,4,0)</f>
        <v>King</v>
      </c>
      <c r="B802" s="10" t="str">
        <f>VLOOKUP(D802,'Current OBD'!$B$6:$K$2185,3,0)</f>
        <v>17-404</v>
      </c>
      <c r="C802" s="9" t="str">
        <f>VLOOKUP(D802,'Current OBD'!$B$6:$K$2185,2,0)</f>
        <v>Skykomish School District</v>
      </c>
      <c r="D802" s="24">
        <v>663445</v>
      </c>
      <c r="E802" s="9" t="str">
        <f>VLOOKUP(D802,'Current OBD'!$B$6:$K$2185,10,0)</f>
        <v>Skykomish School</v>
      </c>
      <c r="F802" s="11" t="str">
        <f>IF(VLOOKUP(D802,'Current OBD'!$B$6:$AK$2185,23,0)="Yes","PK"," ")</f>
        <v>PK</v>
      </c>
      <c r="G802" s="11" t="str">
        <f>IF(VLOOKUP(D802,'Current OBD'!$B$6:$AK$2185,24,0)="Yes","K"," ")</f>
        <v>K</v>
      </c>
      <c r="H802" s="11">
        <f>IF(VLOOKUP(D802,'Current OBD'!$B$6:$AK$2185,25,0)="Yes",1," ")</f>
        <v>1</v>
      </c>
      <c r="I802" s="11" t="str">
        <f>IF(VLOOKUP(D802,'Current OBD'!$B$6:$AK$2185,26,0)="Yes","2"," ")</f>
        <v>2</v>
      </c>
      <c r="J802" s="11" t="str">
        <f>IF(VLOOKUP(D802,'Current OBD'!$B$6:$AK$2185,27,0)="Yes","3"," ")</f>
        <v>3</v>
      </c>
      <c r="K802" s="11" t="str">
        <f>IF(VLOOKUP(D802,'Current OBD'!$B$6:$AK$2185,28,0)="Yes","4"," ")</f>
        <v>4</v>
      </c>
      <c r="L802" s="11" t="str">
        <f>IF(VLOOKUP(D802,'Current OBD'!$B$6:$AK$2185,29,0)="Yes","5"," ")</f>
        <v>5</v>
      </c>
      <c r="M802" s="11" t="str">
        <f>IF(VLOOKUP(D802,'Current OBD'!$B$6:$AK$2185,30,0)="Yes","6"," ")</f>
        <v>6</v>
      </c>
      <c r="N802" s="11" t="str">
        <f>IF(VLOOKUP(D802,'Current OBD'!$B$6:$AK$2185,31,0)="Yes","7"," ")</f>
        <v>7</v>
      </c>
      <c r="O802" s="11" t="str">
        <f>IF(VLOOKUP(D802,'Current OBD'!$B$6:$AK$2185,32,0)="Yes","8"," ")</f>
        <v>8</v>
      </c>
      <c r="P802" s="11" t="str">
        <f>IF(VLOOKUP(D802,'Current OBD'!$B$6:$AK$2185,33,0)="Yes","9"," ")</f>
        <v>9</v>
      </c>
      <c r="Q802" s="11" t="str">
        <f>IF(VLOOKUP(D802,'Current OBD'!$B$6:$AK$2185,34,0)="Yes","10"," ")</f>
        <v>10</v>
      </c>
      <c r="R802" s="11" t="str">
        <f>IF(VLOOKUP(D802,'Current OBD'!$B$6:$AK$2185,35,0)="Yes","11"," ")</f>
        <v>11</v>
      </c>
      <c r="S802" s="11" t="str">
        <f>IF(VLOOKUP(D802,'Current OBD'!$B$6:$AK$2185,36,0)="Yes","12"," ")</f>
        <v>12</v>
      </c>
      <c r="T802" s="13">
        <f>VLOOKUP(D802,Pivot!$B$4:$F$2181,2,0)</f>
        <v>23</v>
      </c>
      <c r="U802" s="13">
        <f>VLOOKUP(D802,Pivot!$B$4:$F$2181,3,0)</f>
        <v>0</v>
      </c>
      <c r="V802" s="13">
        <f>VLOOKUP(D802,Pivot!$B$4:$F$2181,4,0)</f>
        <v>38</v>
      </c>
      <c r="W802" s="46">
        <f>IFERROR(VLOOKUP(D802,Pivot!$B$4:$H$2181,5,0),"")</f>
        <v>0.60529999999999995</v>
      </c>
      <c r="X802" s="51">
        <f>IFERROR(VLOOKUP(D802,Pivot!$B$4:$H$2181,6,0),"")</f>
        <v>0</v>
      </c>
      <c r="Y802" s="46">
        <f>IFERROR(VLOOKUP(D802,Pivot!$B$4:$H$2181,7,0),"")</f>
        <v>0.60529999999999995</v>
      </c>
    </row>
    <row r="803" spans="1:25" ht="15" customHeight="1" outlineLevel="1">
      <c r="A803" s="27"/>
      <c r="B803" s="27"/>
      <c r="C803" s="30" t="s">
        <v>5716</v>
      </c>
      <c r="D803" s="27"/>
      <c r="E803" s="26"/>
      <c r="F803" s="29"/>
      <c r="G803" s="29"/>
      <c r="H803" s="29"/>
      <c r="I803" s="29"/>
      <c r="J803" s="29"/>
      <c r="K803" s="29"/>
      <c r="L803" s="29"/>
      <c r="M803" s="29"/>
      <c r="N803" s="29"/>
      <c r="O803" s="29"/>
      <c r="P803" s="29"/>
      <c r="Q803" s="29"/>
      <c r="R803" s="29"/>
      <c r="S803" s="29"/>
      <c r="T803" s="43">
        <f>SUBTOTAL(9,T802:T802)</f>
        <v>23</v>
      </c>
      <c r="U803" s="43">
        <f>SUBTOTAL(9,U802:U802)</f>
        <v>0</v>
      </c>
      <c r="V803" s="43">
        <f>SUBTOTAL(9,V802:V802)</f>
        <v>38</v>
      </c>
      <c r="W803" s="47"/>
      <c r="X803" s="52"/>
      <c r="Y803" s="56">
        <f>(T803+U803)/V803</f>
        <v>0.60526315789473684</v>
      </c>
    </row>
    <row r="804" spans="1:25" ht="15" customHeight="1" outlineLevel="2">
      <c r="A804" s="10" t="str">
        <f>VLOOKUP(D804,'Current OBD'!$B$6:$K$2185,4,0)</f>
        <v>King</v>
      </c>
      <c r="B804" s="10" t="str">
        <f>VLOOKUP(D804,'Current OBD'!$B$6:$K$2185,3,0)</f>
        <v>17-405</v>
      </c>
      <c r="C804" s="9" t="str">
        <f>VLOOKUP(D804,'Current OBD'!$B$6:$K$2185,2,0)</f>
        <v>Bellevue School District</v>
      </c>
      <c r="D804" s="24">
        <v>660901</v>
      </c>
      <c r="E804" s="9" t="str">
        <f>VLOOKUP(D804,'Current OBD'!$B$6:$K$2185,10,0)</f>
        <v>Ardmore Elementary</v>
      </c>
      <c r="F804" s="11" t="str">
        <f>IF(VLOOKUP(D804,'Current OBD'!$B$6:$AK$2185,23,0)="Yes","PK"," ")</f>
        <v>PK</v>
      </c>
      <c r="G804" s="11" t="str">
        <f>IF(VLOOKUP(D804,'Current OBD'!$B$6:$AK$2185,24,0)="Yes","K"," ")</f>
        <v>K</v>
      </c>
      <c r="H804" s="11">
        <f>IF(VLOOKUP(D804,'Current OBD'!$B$6:$AK$2185,25,0)="Yes",1," ")</f>
        <v>1</v>
      </c>
      <c r="I804" s="11" t="str">
        <f>IF(VLOOKUP(D804,'Current OBD'!$B$6:$AK$2185,26,0)="Yes","2"," ")</f>
        <v>2</v>
      </c>
      <c r="J804" s="11" t="str">
        <f>IF(VLOOKUP(D804,'Current OBD'!$B$6:$AK$2185,27,0)="Yes","3"," ")</f>
        <v>3</v>
      </c>
      <c r="K804" s="11" t="str">
        <f>IF(VLOOKUP(D804,'Current OBD'!$B$6:$AK$2185,28,0)="Yes","4"," ")</f>
        <v>4</v>
      </c>
      <c r="L804" s="11" t="str">
        <f>IF(VLOOKUP(D804,'Current OBD'!$B$6:$AK$2185,29,0)="Yes","5"," ")</f>
        <v>5</v>
      </c>
      <c r="M804" s="11" t="str">
        <f>IF(VLOOKUP(D804,'Current OBD'!$B$6:$AK$2185,30,0)="Yes","6"," ")</f>
        <v xml:space="preserve"> </v>
      </c>
      <c r="N804" s="11" t="str">
        <f>IF(VLOOKUP(D804,'Current OBD'!$B$6:$AK$2185,31,0)="Yes","7"," ")</f>
        <v xml:space="preserve"> </v>
      </c>
      <c r="O804" s="11" t="str">
        <f>IF(VLOOKUP(D804,'Current OBD'!$B$6:$AK$2185,32,0)="Yes","8"," ")</f>
        <v xml:space="preserve"> </v>
      </c>
      <c r="P804" s="11" t="str">
        <f>IF(VLOOKUP(D804,'Current OBD'!$B$6:$AK$2185,33,0)="Yes","9"," ")</f>
        <v xml:space="preserve"> </v>
      </c>
      <c r="Q804" s="11" t="str">
        <f>IF(VLOOKUP(D804,'Current OBD'!$B$6:$AK$2185,34,0)="Yes","10"," ")</f>
        <v xml:space="preserve"> </v>
      </c>
      <c r="R804" s="11" t="str">
        <f>IF(VLOOKUP(D804,'Current OBD'!$B$6:$AK$2185,35,0)="Yes","11"," ")</f>
        <v xml:space="preserve"> </v>
      </c>
      <c r="S804" s="11" t="str">
        <f>IF(VLOOKUP(D804,'Current OBD'!$B$6:$AK$2185,36,0)="Yes","12"," ")</f>
        <v xml:space="preserve"> </v>
      </c>
      <c r="T804" s="13">
        <f>VLOOKUP(D804,Pivot!$B$4:$F$2181,2,0)</f>
        <v>129</v>
      </c>
      <c r="U804" s="13">
        <f>VLOOKUP(D804,Pivot!$B$4:$F$2181,3,0)</f>
        <v>29</v>
      </c>
      <c r="V804" s="13">
        <f>VLOOKUP(D804,Pivot!$B$4:$F$2181,4,0)</f>
        <v>407</v>
      </c>
      <c r="W804" s="46">
        <f>IFERROR(VLOOKUP(D804,Pivot!$B$4:$H$2181,5,0),"")</f>
        <v>0.317</v>
      </c>
      <c r="X804" s="51">
        <f>IFERROR(VLOOKUP(D804,Pivot!$B$4:$H$2181,6,0),"")</f>
        <v>7.1300000000000002E-2</v>
      </c>
      <c r="Y804" s="46">
        <f>IFERROR(VLOOKUP(D804,Pivot!$B$4:$H$2181,7,0),"")</f>
        <v>0.38819999999999999</v>
      </c>
    </row>
    <row r="805" spans="1:25" ht="15" customHeight="1" outlineLevel="2">
      <c r="A805" s="10" t="str">
        <f>VLOOKUP(D805,'Current OBD'!$B$6:$K$2185,4,0)</f>
        <v>King</v>
      </c>
      <c r="B805" s="10" t="str">
        <f>VLOOKUP(D805,'Current OBD'!$B$6:$K$2185,3,0)</f>
        <v>17-405</v>
      </c>
      <c r="C805" s="9" t="str">
        <f>VLOOKUP(D805,'Current OBD'!$B$6:$K$2185,2,0)</f>
        <v>Bellevue School District</v>
      </c>
      <c r="D805" s="24">
        <v>660891</v>
      </c>
      <c r="E805" s="9" t="str">
        <f>VLOOKUP(D805,'Current OBD'!$B$6:$K$2185,10,0)</f>
        <v>Bellevue High</v>
      </c>
      <c r="F805" s="11" t="str">
        <f>IF(VLOOKUP(D805,'Current OBD'!$B$6:$AK$2185,23,0)="Yes","PK"," ")</f>
        <v xml:space="preserve"> </v>
      </c>
      <c r="G805" s="11" t="str">
        <f>IF(VLOOKUP(D805,'Current OBD'!$B$6:$AK$2185,24,0)="Yes","K"," ")</f>
        <v xml:space="preserve"> </v>
      </c>
      <c r="H805" s="11" t="str">
        <f>IF(VLOOKUP(D805,'Current OBD'!$B$6:$AK$2185,25,0)="Yes",1," ")</f>
        <v xml:space="preserve"> </v>
      </c>
      <c r="I805" s="11" t="str">
        <f>IF(VLOOKUP(D805,'Current OBD'!$B$6:$AK$2185,26,0)="Yes","2"," ")</f>
        <v xml:space="preserve"> </v>
      </c>
      <c r="J805" s="11" t="str">
        <f>IF(VLOOKUP(D805,'Current OBD'!$B$6:$AK$2185,27,0)="Yes","3"," ")</f>
        <v xml:space="preserve"> </v>
      </c>
      <c r="K805" s="11" t="str">
        <f>IF(VLOOKUP(D805,'Current OBD'!$B$6:$AK$2185,28,0)="Yes","4"," ")</f>
        <v xml:space="preserve"> </v>
      </c>
      <c r="L805" s="11" t="str">
        <f>IF(VLOOKUP(D805,'Current OBD'!$B$6:$AK$2185,29,0)="Yes","5"," ")</f>
        <v xml:space="preserve"> </v>
      </c>
      <c r="M805" s="11" t="str">
        <f>IF(VLOOKUP(D805,'Current OBD'!$B$6:$AK$2185,30,0)="Yes","6"," ")</f>
        <v xml:space="preserve"> </v>
      </c>
      <c r="N805" s="11" t="str">
        <f>IF(VLOOKUP(D805,'Current OBD'!$B$6:$AK$2185,31,0)="Yes","7"," ")</f>
        <v xml:space="preserve"> </v>
      </c>
      <c r="O805" s="11" t="str">
        <f>IF(VLOOKUP(D805,'Current OBD'!$B$6:$AK$2185,32,0)="Yes","8"," ")</f>
        <v xml:space="preserve"> </v>
      </c>
      <c r="P805" s="11" t="str">
        <f>IF(VLOOKUP(D805,'Current OBD'!$B$6:$AK$2185,33,0)="Yes","9"," ")</f>
        <v>9</v>
      </c>
      <c r="Q805" s="11" t="str">
        <f>IF(VLOOKUP(D805,'Current OBD'!$B$6:$AK$2185,34,0)="Yes","10"," ")</f>
        <v>10</v>
      </c>
      <c r="R805" s="11" t="str">
        <f>IF(VLOOKUP(D805,'Current OBD'!$B$6:$AK$2185,35,0)="Yes","11"," ")</f>
        <v>11</v>
      </c>
      <c r="S805" s="11" t="str">
        <f>IF(VLOOKUP(D805,'Current OBD'!$B$6:$AK$2185,36,0)="Yes","12"," ")</f>
        <v>12</v>
      </c>
      <c r="T805" s="13">
        <f>VLOOKUP(D805,Pivot!$B$4:$F$2181,2,0)</f>
        <v>134</v>
      </c>
      <c r="U805" s="13">
        <f>VLOOKUP(D805,Pivot!$B$4:$F$2181,3,0)</f>
        <v>31</v>
      </c>
      <c r="V805" s="13">
        <f>VLOOKUP(D805,Pivot!$B$4:$F$2181,4,0)</f>
        <v>1585</v>
      </c>
      <c r="W805" s="46">
        <f>IFERROR(VLOOKUP(D805,Pivot!$B$4:$H$2181,5,0),"")</f>
        <v>8.4500000000000006E-2</v>
      </c>
      <c r="X805" s="51">
        <f>IFERROR(VLOOKUP(D805,Pivot!$B$4:$H$2181,6,0),"")</f>
        <v>1.9599999999999999E-2</v>
      </c>
      <c r="Y805" s="46">
        <f>IFERROR(VLOOKUP(D805,Pivot!$B$4:$H$2181,7,0),"")</f>
        <v>0.1041</v>
      </c>
    </row>
    <row r="806" spans="1:25" ht="15" customHeight="1" outlineLevel="2">
      <c r="A806" s="10" t="str">
        <f>VLOOKUP(D806,'Current OBD'!$B$6:$K$2185,4,0)</f>
        <v>King</v>
      </c>
      <c r="B806" s="10" t="str">
        <f>VLOOKUP(D806,'Current OBD'!$B$6:$K$2185,3,0)</f>
        <v>17-405</v>
      </c>
      <c r="C806" s="9" t="str">
        <f>VLOOKUP(D806,'Current OBD'!$B$6:$K$2185,2,0)</f>
        <v>Bellevue School District</v>
      </c>
      <c r="D806" s="24">
        <v>660902</v>
      </c>
      <c r="E806" s="9" t="str">
        <f>VLOOKUP(D806,'Current OBD'!$B$6:$K$2185,10,0)</f>
        <v>Bennett Elementary</v>
      </c>
      <c r="F806" s="11" t="str">
        <f>IF(VLOOKUP(D806,'Current OBD'!$B$6:$AK$2185,23,0)="Yes","PK"," ")</f>
        <v xml:space="preserve"> </v>
      </c>
      <c r="G806" s="11" t="str">
        <f>IF(VLOOKUP(D806,'Current OBD'!$B$6:$AK$2185,24,0)="Yes","K"," ")</f>
        <v>K</v>
      </c>
      <c r="H806" s="11">
        <f>IF(VLOOKUP(D806,'Current OBD'!$B$6:$AK$2185,25,0)="Yes",1," ")</f>
        <v>1</v>
      </c>
      <c r="I806" s="11" t="str">
        <f>IF(VLOOKUP(D806,'Current OBD'!$B$6:$AK$2185,26,0)="Yes","2"," ")</f>
        <v>2</v>
      </c>
      <c r="J806" s="11" t="str">
        <f>IF(VLOOKUP(D806,'Current OBD'!$B$6:$AK$2185,27,0)="Yes","3"," ")</f>
        <v>3</v>
      </c>
      <c r="K806" s="11" t="str">
        <f>IF(VLOOKUP(D806,'Current OBD'!$B$6:$AK$2185,28,0)="Yes","4"," ")</f>
        <v>4</v>
      </c>
      <c r="L806" s="11" t="str">
        <f>IF(VLOOKUP(D806,'Current OBD'!$B$6:$AK$2185,29,0)="Yes","5"," ")</f>
        <v>5</v>
      </c>
      <c r="M806" s="11" t="str">
        <f>IF(VLOOKUP(D806,'Current OBD'!$B$6:$AK$2185,30,0)="Yes","6"," ")</f>
        <v xml:space="preserve"> </v>
      </c>
      <c r="N806" s="11" t="str">
        <f>IF(VLOOKUP(D806,'Current OBD'!$B$6:$AK$2185,31,0)="Yes","7"," ")</f>
        <v xml:space="preserve"> </v>
      </c>
      <c r="O806" s="11" t="str">
        <f>IF(VLOOKUP(D806,'Current OBD'!$B$6:$AK$2185,32,0)="Yes","8"," ")</f>
        <v xml:space="preserve"> </v>
      </c>
      <c r="P806" s="11" t="str">
        <f>IF(VLOOKUP(D806,'Current OBD'!$B$6:$AK$2185,33,0)="Yes","9"," ")</f>
        <v xml:space="preserve"> </v>
      </c>
      <c r="Q806" s="11" t="str">
        <f>IF(VLOOKUP(D806,'Current OBD'!$B$6:$AK$2185,34,0)="Yes","10"," ")</f>
        <v xml:space="preserve"> </v>
      </c>
      <c r="R806" s="11" t="str">
        <f>IF(VLOOKUP(D806,'Current OBD'!$B$6:$AK$2185,35,0)="Yes","11"," ")</f>
        <v xml:space="preserve"> </v>
      </c>
      <c r="S806" s="11" t="str">
        <f>IF(VLOOKUP(D806,'Current OBD'!$B$6:$AK$2185,36,0)="Yes","12"," ")</f>
        <v xml:space="preserve"> </v>
      </c>
      <c r="T806" s="13">
        <f>VLOOKUP(D806,Pivot!$B$4:$F$2181,2,0)</f>
        <v>23</v>
      </c>
      <c r="U806" s="13">
        <f>VLOOKUP(D806,Pivot!$B$4:$F$2181,3,0)</f>
        <v>6</v>
      </c>
      <c r="V806" s="13">
        <f>VLOOKUP(D806,Pivot!$B$4:$F$2181,4,0)</f>
        <v>469</v>
      </c>
      <c r="W806" s="46">
        <f>IFERROR(VLOOKUP(D806,Pivot!$B$4:$H$2181,5,0),"")</f>
        <v>4.9000000000000002E-2</v>
      </c>
      <c r="X806" s="51">
        <f>IFERROR(VLOOKUP(D806,Pivot!$B$4:$H$2181,6,0),"")</f>
        <v>1.2800000000000001E-2</v>
      </c>
      <c r="Y806" s="46">
        <f>IFERROR(VLOOKUP(D806,Pivot!$B$4:$H$2181,7,0),"")</f>
        <v>6.1800000000000001E-2</v>
      </c>
    </row>
    <row r="807" spans="1:25" ht="15" customHeight="1" outlineLevel="2">
      <c r="A807" s="10" t="str">
        <f>VLOOKUP(D807,'Current OBD'!$B$6:$K$2185,4,0)</f>
        <v>King</v>
      </c>
      <c r="B807" s="10" t="str">
        <f>VLOOKUP(D807,'Current OBD'!$B$6:$K$2185,3,0)</f>
        <v>17-405</v>
      </c>
      <c r="C807" s="9" t="str">
        <f>VLOOKUP(D807,'Current OBD'!$B$6:$K$2185,2,0)</f>
        <v>Bellevue School District</v>
      </c>
      <c r="D807" s="24">
        <v>660903</v>
      </c>
      <c r="E807" s="9" t="str">
        <f>VLOOKUP(D807,'Current OBD'!$B$6:$K$2185,10,0)</f>
        <v>Cherry Crest Elementary</v>
      </c>
      <c r="F807" s="11" t="str">
        <f>IF(VLOOKUP(D807,'Current OBD'!$B$6:$AK$2185,23,0)="Yes","PK"," ")</f>
        <v xml:space="preserve"> </v>
      </c>
      <c r="G807" s="11" t="str">
        <f>IF(VLOOKUP(D807,'Current OBD'!$B$6:$AK$2185,24,0)="Yes","K"," ")</f>
        <v>K</v>
      </c>
      <c r="H807" s="11">
        <f>IF(VLOOKUP(D807,'Current OBD'!$B$6:$AK$2185,25,0)="Yes",1," ")</f>
        <v>1</v>
      </c>
      <c r="I807" s="11" t="str">
        <f>IF(VLOOKUP(D807,'Current OBD'!$B$6:$AK$2185,26,0)="Yes","2"," ")</f>
        <v>2</v>
      </c>
      <c r="J807" s="11" t="str">
        <f>IF(VLOOKUP(D807,'Current OBD'!$B$6:$AK$2185,27,0)="Yes","3"," ")</f>
        <v>3</v>
      </c>
      <c r="K807" s="11" t="str">
        <f>IF(VLOOKUP(D807,'Current OBD'!$B$6:$AK$2185,28,0)="Yes","4"," ")</f>
        <v>4</v>
      </c>
      <c r="L807" s="11" t="str">
        <f>IF(VLOOKUP(D807,'Current OBD'!$B$6:$AK$2185,29,0)="Yes","5"," ")</f>
        <v>5</v>
      </c>
      <c r="M807" s="11" t="str">
        <f>IF(VLOOKUP(D807,'Current OBD'!$B$6:$AK$2185,30,0)="Yes","6"," ")</f>
        <v xml:space="preserve"> </v>
      </c>
      <c r="N807" s="11" t="str">
        <f>IF(VLOOKUP(D807,'Current OBD'!$B$6:$AK$2185,31,0)="Yes","7"," ")</f>
        <v xml:space="preserve"> </v>
      </c>
      <c r="O807" s="11" t="str">
        <f>IF(VLOOKUP(D807,'Current OBD'!$B$6:$AK$2185,32,0)="Yes","8"," ")</f>
        <v xml:space="preserve"> </v>
      </c>
      <c r="P807" s="11" t="str">
        <f>IF(VLOOKUP(D807,'Current OBD'!$B$6:$AK$2185,33,0)="Yes","9"," ")</f>
        <v xml:space="preserve"> </v>
      </c>
      <c r="Q807" s="11" t="str">
        <f>IF(VLOOKUP(D807,'Current OBD'!$B$6:$AK$2185,34,0)="Yes","10"," ")</f>
        <v xml:space="preserve"> </v>
      </c>
      <c r="R807" s="11" t="str">
        <f>IF(VLOOKUP(D807,'Current OBD'!$B$6:$AK$2185,35,0)="Yes","11"," ")</f>
        <v xml:space="preserve"> </v>
      </c>
      <c r="S807" s="11" t="str">
        <f>IF(VLOOKUP(D807,'Current OBD'!$B$6:$AK$2185,36,0)="Yes","12"," ")</f>
        <v xml:space="preserve"> </v>
      </c>
      <c r="T807" s="13">
        <f>VLOOKUP(D807,Pivot!$B$4:$F$2181,2,0)</f>
        <v>13</v>
      </c>
      <c r="U807" s="13">
        <f>VLOOKUP(D807,Pivot!$B$4:$F$2181,3,0)</f>
        <v>0</v>
      </c>
      <c r="V807" s="13">
        <f>VLOOKUP(D807,Pivot!$B$4:$F$2181,4,0)</f>
        <v>546</v>
      </c>
      <c r="W807" s="46">
        <f>IFERROR(VLOOKUP(D807,Pivot!$B$4:$H$2181,5,0),"")</f>
        <v>2.3800000000000002E-2</v>
      </c>
      <c r="X807" s="51">
        <f>IFERROR(VLOOKUP(D807,Pivot!$B$4:$H$2181,6,0),"")</f>
        <v>0</v>
      </c>
      <c r="Y807" s="46">
        <f>IFERROR(VLOOKUP(D807,Pivot!$B$4:$H$2181,7,0),"")</f>
        <v>2.3800000000000002E-2</v>
      </c>
    </row>
    <row r="808" spans="1:25" ht="15" customHeight="1" outlineLevel="2">
      <c r="A808" s="10" t="str">
        <f>VLOOKUP(D808,'Current OBD'!$B$6:$K$2185,4,0)</f>
        <v>King</v>
      </c>
      <c r="B808" s="10" t="str">
        <f>VLOOKUP(D808,'Current OBD'!$B$6:$K$2185,3,0)</f>
        <v>17-405</v>
      </c>
      <c r="C808" s="9" t="str">
        <f>VLOOKUP(D808,'Current OBD'!$B$6:$K$2185,2,0)</f>
        <v>Bellevue School District</v>
      </c>
      <c r="D808" s="24">
        <v>660895</v>
      </c>
      <c r="E808" s="9" t="str">
        <f>VLOOKUP(D808,'Current OBD'!$B$6:$K$2185,10,0)</f>
        <v>Chinook Middle</v>
      </c>
      <c r="F808" s="11" t="str">
        <f>IF(VLOOKUP(D808,'Current OBD'!$B$6:$AK$2185,23,0)="Yes","PK"," ")</f>
        <v xml:space="preserve"> </v>
      </c>
      <c r="G808" s="11" t="str">
        <f>IF(VLOOKUP(D808,'Current OBD'!$B$6:$AK$2185,24,0)="Yes","K"," ")</f>
        <v xml:space="preserve"> </v>
      </c>
      <c r="H808" s="11" t="str">
        <f>IF(VLOOKUP(D808,'Current OBD'!$B$6:$AK$2185,25,0)="Yes",1," ")</f>
        <v xml:space="preserve"> </v>
      </c>
      <c r="I808" s="11" t="str">
        <f>IF(VLOOKUP(D808,'Current OBD'!$B$6:$AK$2185,26,0)="Yes","2"," ")</f>
        <v xml:space="preserve"> </v>
      </c>
      <c r="J808" s="11" t="str">
        <f>IF(VLOOKUP(D808,'Current OBD'!$B$6:$AK$2185,27,0)="Yes","3"," ")</f>
        <v xml:space="preserve"> </v>
      </c>
      <c r="K808" s="11" t="str">
        <f>IF(VLOOKUP(D808,'Current OBD'!$B$6:$AK$2185,28,0)="Yes","4"," ")</f>
        <v xml:space="preserve"> </v>
      </c>
      <c r="L808" s="11" t="str">
        <f>IF(VLOOKUP(D808,'Current OBD'!$B$6:$AK$2185,29,0)="Yes","5"," ")</f>
        <v xml:space="preserve"> </v>
      </c>
      <c r="M808" s="11" t="str">
        <f>IF(VLOOKUP(D808,'Current OBD'!$B$6:$AK$2185,30,0)="Yes","6"," ")</f>
        <v>6</v>
      </c>
      <c r="N808" s="11" t="str">
        <f>IF(VLOOKUP(D808,'Current OBD'!$B$6:$AK$2185,31,0)="Yes","7"," ")</f>
        <v>7</v>
      </c>
      <c r="O808" s="11" t="str">
        <f>IF(VLOOKUP(D808,'Current OBD'!$B$6:$AK$2185,32,0)="Yes","8"," ")</f>
        <v>8</v>
      </c>
      <c r="P808" s="11" t="str">
        <f>IF(VLOOKUP(D808,'Current OBD'!$B$6:$AK$2185,33,0)="Yes","9"," ")</f>
        <v xml:space="preserve"> </v>
      </c>
      <c r="Q808" s="11" t="str">
        <f>IF(VLOOKUP(D808,'Current OBD'!$B$6:$AK$2185,34,0)="Yes","10"," ")</f>
        <v xml:space="preserve"> </v>
      </c>
      <c r="R808" s="11" t="str">
        <f>IF(VLOOKUP(D808,'Current OBD'!$B$6:$AK$2185,35,0)="Yes","11"," ")</f>
        <v xml:space="preserve"> </v>
      </c>
      <c r="S808" s="11" t="str">
        <f>IF(VLOOKUP(D808,'Current OBD'!$B$6:$AK$2185,36,0)="Yes","12"," ")</f>
        <v xml:space="preserve"> </v>
      </c>
      <c r="T808" s="13">
        <f>VLOOKUP(D808,Pivot!$B$4:$F$2181,2,0)</f>
        <v>103</v>
      </c>
      <c r="U808" s="13">
        <f>VLOOKUP(D808,Pivot!$B$4:$F$2181,3,0)</f>
        <v>35</v>
      </c>
      <c r="V808" s="13">
        <f>VLOOKUP(D808,Pivot!$B$4:$F$2181,4,0)</f>
        <v>868</v>
      </c>
      <c r="W808" s="46">
        <f>IFERROR(VLOOKUP(D808,Pivot!$B$4:$H$2181,5,0),"")</f>
        <v>0.1187</v>
      </c>
      <c r="X808" s="51">
        <f>IFERROR(VLOOKUP(D808,Pivot!$B$4:$H$2181,6,0),"")</f>
        <v>4.0300000000000002E-2</v>
      </c>
      <c r="Y808" s="46">
        <f>IFERROR(VLOOKUP(D808,Pivot!$B$4:$H$2181,7,0),"")</f>
        <v>0.159</v>
      </c>
    </row>
    <row r="809" spans="1:25" ht="15" customHeight="1" outlineLevel="2">
      <c r="A809" s="10" t="str">
        <f>VLOOKUP(D809,'Current OBD'!$B$6:$K$2185,4,0)</f>
        <v>King</v>
      </c>
      <c r="B809" s="10" t="str">
        <f>VLOOKUP(D809,'Current OBD'!$B$6:$K$2185,3,0)</f>
        <v>17-405</v>
      </c>
      <c r="C809" s="9" t="str">
        <f>VLOOKUP(D809,'Current OBD'!$B$6:$K$2185,2,0)</f>
        <v>Bellevue School District</v>
      </c>
      <c r="D809" s="24">
        <v>660904</v>
      </c>
      <c r="E809" s="9" t="str">
        <f>VLOOKUP(D809,'Current OBD'!$B$6:$K$2185,10,0)</f>
        <v>Clyde Hill Elementary</v>
      </c>
      <c r="F809" s="11" t="str">
        <f>IF(VLOOKUP(D809,'Current OBD'!$B$6:$AK$2185,23,0)="Yes","PK"," ")</f>
        <v>PK</v>
      </c>
      <c r="G809" s="11" t="str">
        <f>IF(VLOOKUP(D809,'Current OBD'!$B$6:$AK$2185,24,0)="Yes","K"," ")</f>
        <v>K</v>
      </c>
      <c r="H809" s="11">
        <f>IF(VLOOKUP(D809,'Current OBD'!$B$6:$AK$2185,25,0)="Yes",1," ")</f>
        <v>1</v>
      </c>
      <c r="I809" s="11" t="str">
        <f>IF(VLOOKUP(D809,'Current OBD'!$B$6:$AK$2185,26,0)="Yes","2"," ")</f>
        <v>2</v>
      </c>
      <c r="J809" s="11" t="str">
        <f>IF(VLOOKUP(D809,'Current OBD'!$B$6:$AK$2185,27,0)="Yes","3"," ")</f>
        <v>3</v>
      </c>
      <c r="K809" s="11" t="str">
        <f>IF(VLOOKUP(D809,'Current OBD'!$B$6:$AK$2185,28,0)="Yes","4"," ")</f>
        <v>4</v>
      </c>
      <c r="L809" s="11" t="str">
        <f>IF(VLOOKUP(D809,'Current OBD'!$B$6:$AK$2185,29,0)="Yes","5"," ")</f>
        <v>5</v>
      </c>
      <c r="M809" s="11" t="str">
        <f>IF(VLOOKUP(D809,'Current OBD'!$B$6:$AK$2185,30,0)="Yes","6"," ")</f>
        <v xml:space="preserve"> </v>
      </c>
      <c r="N809" s="11" t="str">
        <f>IF(VLOOKUP(D809,'Current OBD'!$B$6:$AK$2185,31,0)="Yes","7"," ")</f>
        <v xml:space="preserve"> </v>
      </c>
      <c r="O809" s="11" t="str">
        <f>IF(VLOOKUP(D809,'Current OBD'!$B$6:$AK$2185,32,0)="Yes","8"," ")</f>
        <v xml:space="preserve"> </v>
      </c>
      <c r="P809" s="11" t="str">
        <f>IF(VLOOKUP(D809,'Current OBD'!$B$6:$AK$2185,33,0)="Yes","9"," ")</f>
        <v xml:space="preserve"> </v>
      </c>
      <c r="Q809" s="11" t="str">
        <f>IF(VLOOKUP(D809,'Current OBD'!$B$6:$AK$2185,34,0)="Yes","10"," ")</f>
        <v xml:space="preserve"> </v>
      </c>
      <c r="R809" s="11" t="str">
        <f>IF(VLOOKUP(D809,'Current OBD'!$B$6:$AK$2185,35,0)="Yes","11"," ")</f>
        <v xml:space="preserve"> </v>
      </c>
      <c r="S809" s="11" t="str">
        <f>IF(VLOOKUP(D809,'Current OBD'!$B$6:$AK$2185,36,0)="Yes","12"," ")</f>
        <v xml:space="preserve"> </v>
      </c>
      <c r="T809" s="13">
        <f>VLOOKUP(D809,Pivot!$B$4:$F$2181,2,0)</f>
        <v>30</v>
      </c>
      <c r="U809" s="13">
        <f>VLOOKUP(D809,Pivot!$B$4:$F$2181,3,0)</f>
        <v>18</v>
      </c>
      <c r="V809" s="13">
        <f>VLOOKUP(D809,Pivot!$B$4:$F$2181,4,0)</f>
        <v>493</v>
      </c>
      <c r="W809" s="46">
        <f>IFERROR(VLOOKUP(D809,Pivot!$B$4:$H$2181,5,0),"")</f>
        <v>6.0900000000000003E-2</v>
      </c>
      <c r="X809" s="51">
        <f>IFERROR(VLOOKUP(D809,Pivot!$B$4:$H$2181,6,0),"")</f>
        <v>3.6499999999999998E-2</v>
      </c>
      <c r="Y809" s="46">
        <f>IFERROR(VLOOKUP(D809,Pivot!$B$4:$H$2181,7,0),"")</f>
        <v>9.74E-2</v>
      </c>
    </row>
    <row r="810" spans="1:25" ht="15" customHeight="1" outlineLevel="2">
      <c r="A810" s="10" t="str">
        <f>VLOOKUP(D810,'Current OBD'!$B$6:$K$2185,4,0)</f>
        <v>King</v>
      </c>
      <c r="B810" s="10" t="str">
        <f>VLOOKUP(D810,'Current OBD'!$B$6:$K$2185,3,0)</f>
        <v>17-405</v>
      </c>
      <c r="C810" s="9" t="str">
        <f>VLOOKUP(D810,'Current OBD'!$B$6:$K$2185,2,0)</f>
        <v>Bellevue School District</v>
      </c>
      <c r="D810" s="24">
        <v>660905</v>
      </c>
      <c r="E810" s="9" t="str">
        <f>VLOOKUP(D810,'Current OBD'!$B$6:$K$2185,10,0)</f>
        <v>Eastgate Elementary</v>
      </c>
      <c r="F810" s="11" t="str">
        <f>IF(VLOOKUP(D810,'Current OBD'!$B$6:$AK$2185,23,0)="Yes","PK"," ")</f>
        <v>PK</v>
      </c>
      <c r="G810" s="11" t="str">
        <f>IF(VLOOKUP(D810,'Current OBD'!$B$6:$AK$2185,24,0)="Yes","K"," ")</f>
        <v>K</v>
      </c>
      <c r="H810" s="11">
        <f>IF(VLOOKUP(D810,'Current OBD'!$B$6:$AK$2185,25,0)="Yes",1," ")</f>
        <v>1</v>
      </c>
      <c r="I810" s="11" t="str">
        <f>IF(VLOOKUP(D810,'Current OBD'!$B$6:$AK$2185,26,0)="Yes","2"," ")</f>
        <v>2</v>
      </c>
      <c r="J810" s="11" t="str">
        <f>IF(VLOOKUP(D810,'Current OBD'!$B$6:$AK$2185,27,0)="Yes","3"," ")</f>
        <v>3</v>
      </c>
      <c r="K810" s="11" t="str">
        <f>IF(VLOOKUP(D810,'Current OBD'!$B$6:$AK$2185,28,0)="Yes","4"," ")</f>
        <v>4</v>
      </c>
      <c r="L810" s="11" t="str">
        <f>IF(VLOOKUP(D810,'Current OBD'!$B$6:$AK$2185,29,0)="Yes","5"," ")</f>
        <v>5</v>
      </c>
      <c r="M810" s="11" t="str">
        <f>IF(VLOOKUP(D810,'Current OBD'!$B$6:$AK$2185,30,0)="Yes","6"," ")</f>
        <v xml:space="preserve"> </v>
      </c>
      <c r="N810" s="11" t="str">
        <f>IF(VLOOKUP(D810,'Current OBD'!$B$6:$AK$2185,31,0)="Yes","7"," ")</f>
        <v xml:space="preserve"> </v>
      </c>
      <c r="O810" s="11" t="str">
        <f>IF(VLOOKUP(D810,'Current OBD'!$B$6:$AK$2185,32,0)="Yes","8"," ")</f>
        <v xml:space="preserve"> </v>
      </c>
      <c r="P810" s="11" t="str">
        <f>IF(VLOOKUP(D810,'Current OBD'!$B$6:$AK$2185,33,0)="Yes","9"," ")</f>
        <v xml:space="preserve"> </v>
      </c>
      <c r="Q810" s="11" t="str">
        <f>IF(VLOOKUP(D810,'Current OBD'!$B$6:$AK$2185,34,0)="Yes","10"," ")</f>
        <v xml:space="preserve"> </v>
      </c>
      <c r="R810" s="11" t="str">
        <f>IF(VLOOKUP(D810,'Current OBD'!$B$6:$AK$2185,35,0)="Yes","11"," ")</f>
        <v xml:space="preserve"> </v>
      </c>
      <c r="S810" s="11" t="str">
        <f>IF(VLOOKUP(D810,'Current OBD'!$B$6:$AK$2185,36,0)="Yes","12"," ")</f>
        <v xml:space="preserve"> </v>
      </c>
      <c r="T810" s="13">
        <f>VLOOKUP(D810,Pivot!$B$4:$F$2181,2,0)</f>
        <v>50</v>
      </c>
      <c r="U810" s="13">
        <f>VLOOKUP(D810,Pivot!$B$4:$F$2181,3,0)</f>
        <v>2</v>
      </c>
      <c r="V810" s="13">
        <f>VLOOKUP(D810,Pivot!$B$4:$F$2181,4,0)</f>
        <v>350</v>
      </c>
      <c r="W810" s="46">
        <f>IFERROR(VLOOKUP(D810,Pivot!$B$4:$H$2181,5,0),"")</f>
        <v>0.1429</v>
      </c>
      <c r="X810" s="51">
        <f>IFERROR(VLOOKUP(D810,Pivot!$B$4:$H$2181,6,0),"")</f>
        <v>5.7000000000000002E-3</v>
      </c>
      <c r="Y810" s="46">
        <f>IFERROR(VLOOKUP(D810,Pivot!$B$4:$H$2181,7,0),"")</f>
        <v>0.14860000000000001</v>
      </c>
    </row>
    <row r="811" spans="1:25" ht="15" customHeight="1" outlineLevel="2">
      <c r="A811" s="10" t="str">
        <f>VLOOKUP(D811,'Current OBD'!$B$6:$K$2185,4,0)</f>
        <v>King</v>
      </c>
      <c r="B811" s="10" t="str">
        <f>VLOOKUP(D811,'Current OBD'!$B$6:$K$2185,3,0)</f>
        <v>17-405</v>
      </c>
      <c r="C811" s="9" t="str">
        <f>VLOOKUP(D811,'Current OBD'!$B$6:$K$2185,2,0)</f>
        <v>Bellevue School District</v>
      </c>
      <c r="D811" s="24">
        <v>660906</v>
      </c>
      <c r="E811" s="9" t="str">
        <f>VLOOKUP(D811,'Current OBD'!$B$6:$K$2185,10,0)</f>
        <v>Enatai Elementary</v>
      </c>
      <c r="F811" s="11" t="str">
        <f>IF(VLOOKUP(D811,'Current OBD'!$B$6:$AK$2185,23,0)="Yes","PK"," ")</f>
        <v>PK</v>
      </c>
      <c r="G811" s="11" t="str">
        <f>IF(VLOOKUP(D811,'Current OBD'!$B$6:$AK$2185,24,0)="Yes","K"," ")</f>
        <v>K</v>
      </c>
      <c r="H811" s="11">
        <f>IF(VLOOKUP(D811,'Current OBD'!$B$6:$AK$2185,25,0)="Yes",1," ")</f>
        <v>1</v>
      </c>
      <c r="I811" s="11" t="str">
        <f>IF(VLOOKUP(D811,'Current OBD'!$B$6:$AK$2185,26,0)="Yes","2"," ")</f>
        <v>2</v>
      </c>
      <c r="J811" s="11" t="str">
        <f>IF(VLOOKUP(D811,'Current OBD'!$B$6:$AK$2185,27,0)="Yes","3"," ")</f>
        <v>3</v>
      </c>
      <c r="K811" s="11" t="str">
        <f>IF(VLOOKUP(D811,'Current OBD'!$B$6:$AK$2185,28,0)="Yes","4"," ")</f>
        <v>4</v>
      </c>
      <c r="L811" s="11" t="str">
        <f>IF(VLOOKUP(D811,'Current OBD'!$B$6:$AK$2185,29,0)="Yes","5"," ")</f>
        <v>5</v>
      </c>
      <c r="M811" s="11" t="str">
        <f>IF(VLOOKUP(D811,'Current OBD'!$B$6:$AK$2185,30,0)="Yes","6"," ")</f>
        <v xml:space="preserve"> </v>
      </c>
      <c r="N811" s="11" t="str">
        <f>IF(VLOOKUP(D811,'Current OBD'!$B$6:$AK$2185,31,0)="Yes","7"," ")</f>
        <v xml:space="preserve"> </v>
      </c>
      <c r="O811" s="11" t="str">
        <f>IF(VLOOKUP(D811,'Current OBD'!$B$6:$AK$2185,32,0)="Yes","8"," ")</f>
        <v xml:space="preserve"> </v>
      </c>
      <c r="P811" s="11" t="str">
        <f>IF(VLOOKUP(D811,'Current OBD'!$B$6:$AK$2185,33,0)="Yes","9"," ")</f>
        <v xml:space="preserve"> </v>
      </c>
      <c r="Q811" s="11" t="str">
        <f>IF(VLOOKUP(D811,'Current OBD'!$B$6:$AK$2185,34,0)="Yes","10"," ")</f>
        <v xml:space="preserve"> </v>
      </c>
      <c r="R811" s="11" t="str">
        <f>IF(VLOOKUP(D811,'Current OBD'!$B$6:$AK$2185,35,0)="Yes","11"," ")</f>
        <v xml:space="preserve"> </v>
      </c>
      <c r="S811" s="11" t="str">
        <f>IF(VLOOKUP(D811,'Current OBD'!$B$6:$AK$2185,36,0)="Yes","12"," ")</f>
        <v xml:space="preserve"> </v>
      </c>
      <c r="T811" s="13">
        <f>VLOOKUP(D811,Pivot!$B$4:$F$2181,2,0)</f>
        <v>66</v>
      </c>
      <c r="U811" s="13">
        <f>VLOOKUP(D811,Pivot!$B$4:$F$2181,3,0)</f>
        <v>13</v>
      </c>
      <c r="V811" s="13">
        <f>VLOOKUP(D811,Pivot!$B$4:$F$2181,4,0)</f>
        <v>475</v>
      </c>
      <c r="W811" s="46">
        <f>IFERROR(VLOOKUP(D811,Pivot!$B$4:$H$2181,5,0),"")</f>
        <v>0.1389</v>
      </c>
      <c r="X811" s="51">
        <f>IFERROR(VLOOKUP(D811,Pivot!$B$4:$H$2181,6,0),"")</f>
        <v>2.7400000000000001E-2</v>
      </c>
      <c r="Y811" s="46">
        <f>IFERROR(VLOOKUP(D811,Pivot!$B$4:$H$2181,7,0),"")</f>
        <v>0.1663</v>
      </c>
    </row>
    <row r="812" spans="1:25" ht="15" customHeight="1" outlineLevel="2">
      <c r="A812" s="10" t="str">
        <f>VLOOKUP(D812,'Current OBD'!$B$6:$K$2185,4,0)</f>
        <v>King</v>
      </c>
      <c r="B812" s="10" t="str">
        <f>VLOOKUP(D812,'Current OBD'!$B$6:$K$2185,3,0)</f>
        <v>17-405</v>
      </c>
      <c r="C812" s="9" t="str">
        <f>VLOOKUP(D812,'Current OBD'!$B$6:$K$2185,2,0)</f>
        <v>Bellevue School District</v>
      </c>
      <c r="D812" s="24">
        <v>660896</v>
      </c>
      <c r="E812" s="9" t="str">
        <f>VLOOKUP(D812,'Current OBD'!$B$6:$K$2185,10,0)</f>
        <v>Highland Middle</v>
      </c>
      <c r="F812" s="11" t="str">
        <f>IF(VLOOKUP(D812,'Current OBD'!$B$6:$AK$2185,23,0)="Yes","PK"," ")</f>
        <v xml:space="preserve"> </v>
      </c>
      <c r="G812" s="11" t="str">
        <f>IF(VLOOKUP(D812,'Current OBD'!$B$6:$AK$2185,24,0)="Yes","K"," ")</f>
        <v xml:space="preserve"> </v>
      </c>
      <c r="H812" s="11" t="str">
        <f>IF(VLOOKUP(D812,'Current OBD'!$B$6:$AK$2185,25,0)="Yes",1," ")</f>
        <v xml:space="preserve"> </v>
      </c>
      <c r="I812" s="11" t="str">
        <f>IF(VLOOKUP(D812,'Current OBD'!$B$6:$AK$2185,26,0)="Yes","2"," ")</f>
        <v xml:space="preserve"> </v>
      </c>
      <c r="J812" s="11" t="str">
        <f>IF(VLOOKUP(D812,'Current OBD'!$B$6:$AK$2185,27,0)="Yes","3"," ")</f>
        <v xml:space="preserve"> </v>
      </c>
      <c r="K812" s="11" t="str">
        <f>IF(VLOOKUP(D812,'Current OBD'!$B$6:$AK$2185,28,0)="Yes","4"," ")</f>
        <v xml:space="preserve"> </v>
      </c>
      <c r="L812" s="11" t="str">
        <f>IF(VLOOKUP(D812,'Current OBD'!$B$6:$AK$2185,29,0)="Yes","5"," ")</f>
        <v xml:space="preserve"> </v>
      </c>
      <c r="M812" s="11" t="str">
        <f>IF(VLOOKUP(D812,'Current OBD'!$B$6:$AK$2185,30,0)="Yes","6"," ")</f>
        <v>6</v>
      </c>
      <c r="N812" s="11" t="str">
        <f>IF(VLOOKUP(D812,'Current OBD'!$B$6:$AK$2185,31,0)="Yes","7"," ")</f>
        <v>7</v>
      </c>
      <c r="O812" s="11" t="str">
        <f>IF(VLOOKUP(D812,'Current OBD'!$B$6:$AK$2185,32,0)="Yes","8"," ")</f>
        <v>8</v>
      </c>
      <c r="P812" s="11" t="str">
        <f>IF(VLOOKUP(D812,'Current OBD'!$B$6:$AK$2185,33,0)="Yes","9"," ")</f>
        <v xml:space="preserve"> </v>
      </c>
      <c r="Q812" s="11" t="str">
        <f>IF(VLOOKUP(D812,'Current OBD'!$B$6:$AK$2185,34,0)="Yes","10"," ")</f>
        <v xml:space="preserve"> </v>
      </c>
      <c r="R812" s="11" t="str">
        <f>IF(VLOOKUP(D812,'Current OBD'!$B$6:$AK$2185,35,0)="Yes","11"," ")</f>
        <v xml:space="preserve"> </v>
      </c>
      <c r="S812" s="11" t="str">
        <f>IF(VLOOKUP(D812,'Current OBD'!$B$6:$AK$2185,36,0)="Yes","12"," ")</f>
        <v xml:space="preserve"> </v>
      </c>
      <c r="T812" s="13">
        <f>VLOOKUP(D812,Pivot!$B$4:$F$2181,2,0)</f>
        <v>269</v>
      </c>
      <c r="U812" s="13">
        <f>VLOOKUP(D812,Pivot!$B$4:$F$2181,3,0)</f>
        <v>67</v>
      </c>
      <c r="V812" s="13">
        <f>VLOOKUP(D812,Pivot!$B$4:$F$2181,4,0)</f>
        <v>674</v>
      </c>
      <c r="W812" s="46">
        <f>IFERROR(VLOOKUP(D812,Pivot!$B$4:$H$2181,5,0),"")</f>
        <v>0.39910000000000001</v>
      </c>
      <c r="X812" s="51">
        <f>IFERROR(VLOOKUP(D812,Pivot!$B$4:$H$2181,6,0),"")</f>
        <v>9.9400000000000002E-2</v>
      </c>
      <c r="Y812" s="46">
        <f>IFERROR(VLOOKUP(D812,Pivot!$B$4:$H$2181,7,0),"")</f>
        <v>0.4985</v>
      </c>
    </row>
    <row r="813" spans="1:25" ht="15" customHeight="1" outlineLevel="2">
      <c r="A813" s="10" t="str">
        <f>VLOOKUP(D813,'Current OBD'!$B$6:$K$2185,4,0)</f>
        <v>King</v>
      </c>
      <c r="B813" s="10" t="str">
        <f>VLOOKUP(D813,'Current OBD'!$B$6:$K$2185,3,0)</f>
        <v>17-405</v>
      </c>
      <c r="C813" s="9" t="str">
        <f>VLOOKUP(D813,'Current OBD'!$B$6:$K$2185,2,0)</f>
        <v>Bellevue School District</v>
      </c>
      <c r="D813" s="24">
        <v>660892</v>
      </c>
      <c r="E813" s="9" t="str">
        <f>VLOOKUP(D813,'Current OBD'!$B$6:$K$2185,10,0)</f>
        <v>Interlake High</v>
      </c>
      <c r="F813" s="11" t="str">
        <f>IF(VLOOKUP(D813,'Current OBD'!$B$6:$AK$2185,23,0)="Yes","PK"," ")</f>
        <v xml:space="preserve"> </v>
      </c>
      <c r="G813" s="11" t="str">
        <f>IF(VLOOKUP(D813,'Current OBD'!$B$6:$AK$2185,24,0)="Yes","K"," ")</f>
        <v xml:space="preserve"> </v>
      </c>
      <c r="H813" s="11" t="str">
        <f>IF(VLOOKUP(D813,'Current OBD'!$B$6:$AK$2185,25,0)="Yes",1," ")</f>
        <v xml:space="preserve"> </v>
      </c>
      <c r="I813" s="11" t="str">
        <f>IF(VLOOKUP(D813,'Current OBD'!$B$6:$AK$2185,26,0)="Yes","2"," ")</f>
        <v xml:space="preserve"> </v>
      </c>
      <c r="J813" s="11" t="str">
        <f>IF(VLOOKUP(D813,'Current OBD'!$B$6:$AK$2185,27,0)="Yes","3"," ")</f>
        <v xml:space="preserve"> </v>
      </c>
      <c r="K813" s="11" t="str">
        <f>IF(VLOOKUP(D813,'Current OBD'!$B$6:$AK$2185,28,0)="Yes","4"," ")</f>
        <v xml:space="preserve"> </v>
      </c>
      <c r="L813" s="11" t="str">
        <f>IF(VLOOKUP(D813,'Current OBD'!$B$6:$AK$2185,29,0)="Yes","5"," ")</f>
        <v xml:space="preserve"> </v>
      </c>
      <c r="M813" s="11" t="str">
        <f>IF(VLOOKUP(D813,'Current OBD'!$B$6:$AK$2185,30,0)="Yes","6"," ")</f>
        <v xml:space="preserve"> </v>
      </c>
      <c r="N813" s="11" t="str">
        <f>IF(VLOOKUP(D813,'Current OBD'!$B$6:$AK$2185,31,0)="Yes","7"," ")</f>
        <v xml:space="preserve"> </v>
      </c>
      <c r="O813" s="11" t="str">
        <f>IF(VLOOKUP(D813,'Current OBD'!$B$6:$AK$2185,32,0)="Yes","8"," ")</f>
        <v xml:space="preserve"> </v>
      </c>
      <c r="P813" s="11" t="str">
        <f>IF(VLOOKUP(D813,'Current OBD'!$B$6:$AK$2185,33,0)="Yes","9"," ")</f>
        <v>9</v>
      </c>
      <c r="Q813" s="11" t="str">
        <f>IF(VLOOKUP(D813,'Current OBD'!$B$6:$AK$2185,34,0)="Yes","10"," ")</f>
        <v>10</v>
      </c>
      <c r="R813" s="11" t="str">
        <f>IF(VLOOKUP(D813,'Current OBD'!$B$6:$AK$2185,35,0)="Yes","11"," ")</f>
        <v>11</v>
      </c>
      <c r="S813" s="11" t="str">
        <f>IF(VLOOKUP(D813,'Current OBD'!$B$6:$AK$2185,36,0)="Yes","12"," ")</f>
        <v>12</v>
      </c>
      <c r="T813" s="13">
        <f>VLOOKUP(D813,Pivot!$B$4:$F$2181,2,0)</f>
        <v>275</v>
      </c>
      <c r="U813" s="13">
        <f>VLOOKUP(D813,Pivot!$B$4:$F$2181,3,0)</f>
        <v>71</v>
      </c>
      <c r="V813" s="13">
        <f>VLOOKUP(D813,Pivot!$B$4:$F$2181,4,0)</f>
        <v>1690</v>
      </c>
      <c r="W813" s="46">
        <f>IFERROR(VLOOKUP(D813,Pivot!$B$4:$H$2181,5,0),"")</f>
        <v>0.16270000000000001</v>
      </c>
      <c r="X813" s="51">
        <f>IFERROR(VLOOKUP(D813,Pivot!$B$4:$H$2181,6,0),"")</f>
        <v>4.2000000000000003E-2</v>
      </c>
      <c r="Y813" s="46">
        <f>IFERROR(VLOOKUP(D813,Pivot!$B$4:$H$2181,7,0),"")</f>
        <v>0.20469999999999999</v>
      </c>
    </row>
    <row r="814" spans="1:25" ht="15" customHeight="1" outlineLevel="2">
      <c r="A814" s="10" t="str">
        <f>VLOOKUP(D814,'Current OBD'!$B$6:$K$2185,4,0)</f>
        <v>King</v>
      </c>
      <c r="B814" s="10" t="str">
        <f>VLOOKUP(D814,'Current OBD'!$B$6:$K$2185,3,0)</f>
        <v>17-405</v>
      </c>
      <c r="C814" s="9" t="str">
        <f>VLOOKUP(D814,'Current OBD'!$B$6:$K$2185,2,0)</f>
        <v>Bellevue School District</v>
      </c>
      <c r="D814" s="24">
        <v>660900</v>
      </c>
      <c r="E814" s="9" t="str">
        <f>VLOOKUP(D814,'Current OBD'!$B$6:$K$2185,10,0)</f>
        <v>International School</v>
      </c>
      <c r="F814" s="11" t="str">
        <f>IF(VLOOKUP(D814,'Current OBD'!$B$6:$AK$2185,23,0)="Yes","PK"," ")</f>
        <v xml:space="preserve"> </v>
      </c>
      <c r="G814" s="11" t="str">
        <f>IF(VLOOKUP(D814,'Current OBD'!$B$6:$AK$2185,24,0)="Yes","K"," ")</f>
        <v xml:space="preserve"> </v>
      </c>
      <c r="H814" s="11" t="str">
        <f>IF(VLOOKUP(D814,'Current OBD'!$B$6:$AK$2185,25,0)="Yes",1," ")</f>
        <v xml:space="preserve"> </v>
      </c>
      <c r="I814" s="11" t="str">
        <f>IF(VLOOKUP(D814,'Current OBD'!$B$6:$AK$2185,26,0)="Yes","2"," ")</f>
        <v xml:space="preserve"> </v>
      </c>
      <c r="J814" s="11" t="str">
        <f>IF(VLOOKUP(D814,'Current OBD'!$B$6:$AK$2185,27,0)="Yes","3"," ")</f>
        <v xml:space="preserve"> </v>
      </c>
      <c r="K814" s="11" t="str">
        <f>IF(VLOOKUP(D814,'Current OBD'!$B$6:$AK$2185,28,0)="Yes","4"," ")</f>
        <v xml:space="preserve"> </v>
      </c>
      <c r="L814" s="11" t="str">
        <f>IF(VLOOKUP(D814,'Current OBD'!$B$6:$AK$2185,29,0)="Yes","5"," ")</f>
        <v xml:space="preserve"> </v>
      </c>
      <c r="M814" s="11" t="str">
        <f>IF(VLOOKUP(D814,'Current OBD'!$B$6:$AK$2185,30,0)="Yes","6"," ")</f>
        <v>6</v>
      </c>
      <c r="N814" s="11" t="str">
        <f>IF(VLOOKUP(D814,'Current OBD'!$B$6:$AK$2185,31,0)="Yes","7"," ")</f>
        <v>7</v>
      </c>
      <c r="O814" s="11" t="str">
        <f>IF(VLOOKUP(D814,'Current OBD'!$B$6:$AK$2185,32,0)="Yes","8"," ")</f>
        <v>8</v>
      </c>
      <c r="P814" s="11" t="str">
        <f>IF(VLOOKUP(D814,'Current OBD'!$B$6:$AK$2185,33,0)="Yes","9"," ")</f>
        <v>9</v>
      </c>
      <c r="Q814" s="11" t="str">
        <f>IF(VLOOKUP(D814,'Current OBD'!$B$6:$AK$2185,34,0)="Yes","10"," ")</f>
        <v>10</v>
      </c>
      <c r="R814" s="11" t="str">
        <f>IF(VLOOKUP(D814,'Current OBD'!$B$6:$AK$2185,35,0)="Yes","11"," ")</f>
        <v>11</v>
      </c>
      <c r="S814" s="11" t="str">
        <f>IF(VLOOKUP(D814,'Current OBD'!$B$6:$AK$2185,36,0)="Yes","12"," ")</f>
        <v>12</v>
      </c>
      <c r="T814" s="13">
        <f>VLOOKUP(D814,Pivot!$B$4:$F$2181,2,0)</f>
        <v>22</v>
      </c>
      <c r="U814" s="13">
        <f>VLOOKUP(D814,Pivot!$B$4:$F$2181,3,0)</f>
        <v>11</v>
      </c>
      <c r="V814" s="13">
        <f>VLOOKUP(D814,Pivot!$B$4:$F$2181,4,0)</f>
        <v>621</v>
      </c>
      <c r="W814" s="46">
        <f>IFERROR(VLOOKUP(D814,Pivot!$B$4:$H$2181,5,0),"")</f>
        <v>3.5400000000000001E-2</v>
      </c>
      <c r="X814" s="51">
        <f>IFERROR(VLOOKUP(D814,Pivot!$B$4:$H$2181,6,0),"")</f>
        <v>1.77E-2</v>
      </c>
      <c r="Y814" s="46">
        <f>IFERROR(VLOOKUP(D814,Pivot!$B$4:$H$2181,7,0),"")</f>
        <v>5.3100000000000001E-2</v>
      </c>
    </row>
    <row r="815" spans="1:25" ht="15" customHeight="1" outlineLevel="2">
      <c r="A815" s="10" t="str">
        <f>VLOOKUP(D815,'Current OBD'!$B$6:$K$2185,4,0)</f>
        <v>King</v>
      </c>
      <c r="B815" s="10" t="str">
        <f>VLOOKUP(D815,'Current OBD'!$B$6:$K$2185,3,0)</f>
        <v>17-405</v>
      </c>
      <c r="C815" s="9" t="str">
        <f>VLOOKUP(D815,'Current OBD'!$B$6:$K$2185,2,0)</f>
        <v>Bellevue School District</v>
      </c>
      <c r="D815" s="24">
        <v>665830</v>
      </c>
      <c r="E815" s="9" t="str">
        <f>VLOOKUP(D815,'Current OBD'!$B$6:$K$2185,10,0)</f>
        <v>Jing Mei</v>
      </c>
      <c r="F815" s="11" t="str">
        <f>IF(VLOOKUP(D815,'Current OBD'!$B$6:$AK$2185,23,0)="Yes","PK"," ")</f>
        <v>PK</v>
      </c>
      <c r="G815" s="11" t="str">
        <f>IF(VLOOKUP(D815,'Current OBD'!$B$6:$AK$2185,24,0)="Yes","K"," ")</f>
        <v>K</v>
      </c>
      <c r="H815" s="11">
        <f>IF(VLOOKUP(D815,'Current OBD'!$B$6:$AK$2185,25,0)="Yes",1," ")</f>
        <v>1</v>
      </c>
      <c r="I815" s="11" t="str">
        <f>IF(VLOOKUP(D815,'Current OBD'!$B$6:$AK$2185,26,0)="Yes","2"," ")</f>
        <v>2</v>
      </c>
      <c r="J815" s="11" t="str">
        <f>IF(VLOOKUP(D815,'Current OBD'!$B$6:$AK$2185,27,0)="Yes","3"," ")</f>
        <v>3</v>
      </c>
      <c r="K815" s="11" t="str">
        <f>IF(VLOOKUP(D815,'Current OBD'!$B$6:$AK$2185,28,0)="Yes","4"," ")</f>
        <v>4</v>
      </c>
      <c r="L815" s="11" t="str">
        <f>IF(VLOOKUP(D815,'Current OBD'!$B$6:$AK$2185,29,0)="Yes","5"," ")</f>
        <v>5</v>
      </c>
      <c r="M815" s="11" t="str">
        <f>IF(VLOOKUP(D815,'Current OBD'!$B$6:$AK$2185,30,0)="Yes","6"," ")</f>
        <v xml:space="preserve"> </v>
      </c>
      <c r="N815" s="11" t="str">
        <f>IF(VLOOKUP(D815,'Current OBD'!$B$6:$AK$2185,31,0)="Yes","7"," ")</f>
        <v xml:space="preserve"> </v>
      </c>
      <c r="O815" s="11" t="str">
        <f>IF(VLOOKUP(D815,'Current OBD'!$B$6:$AK$2185,32,0)="Yes","8"," ")</f>
        <v xml:space="preserve"> </v>
      </c>
      <c r="P815" s="11" t="str">
        <f>IF(VLOOKUP(D815,'Current OBD'!$B$6:$AK$2185,33,0)="Yes","9"," ")</f>
        <v xml:space="preserve"> </v>
      </c>
      <c r="Q815" s="11" t="str">
        <f>IF(VLOOKUP(D815,'Current OBD'!$B$6:$AK$2185,34,0)="Yes","10"," ")</f>
        <v xml:space="preserve"> </v>
      </c>
      <c r="R815" s="11" t="str">
        <f>IF(VLOOKUP(D815,'Current OBD'!$B$6:$AK$2185,35,0)="Yes","11"," ")</f>
        <v xml:space="preserve"> </v>
      </c>
      <c r="S815" s="11" t="str">
        <f>IF(VLOOKUP(D815,'Current OBD'!$B$6:$AK$2185,36,0)="Yes","12"," ")</f>
        <v xml:space="preserve"> </v>
      </c>
      <c r="T815" s="13">
        <f>VLOOKUP(D815,Pivot!$B$4:$F$2181,2,0)</f>
        <v>10</v>
      </c>
      <c r="U815" s="13">
        <f>VLOOKUP(D815,Pivot!$B$4:$F$2181,3,0)</f>
        <v>17</v>
      </c>
      <c r="V815" s="13">
        <f>VLOOKUP(D815,Pivot!$B$4:$F$2181,4,0)</f>
        <v>527</v>
      </c>
      <c r="W815" s="46">
        <f>IFERROR(VLOOKUP(D815,Pivot!$B$4:$H$2181,5,0),"")</f>
        <v>1.9E-2</v>
      </c>
      <c r="X815" s="51">
        <f>IFERROR(VLOOKUP(D815,Pivot!$B$4:$H$2181,6,0),"")</f>
        <v>3.2300000000000002E-2</v>
      </c>
      <c r="Y815" s="46">
        <f>IFERROR(VLOOKUP(D815,Pivot!$B$4:$H$2181,7,0),"")</f>
        <v>5.1200000000000002E-2</v>
      </c>
    </row>
    <row r="816" spans="1:25" ht="15" customHeight="1" outlineLevel="2">
      <c r="A816" s="10" t="str">
        <f>VLOOKUP(D816,'Current OBD'!$B$6:$K$2185,4,0)</f>
        <v>King</v>
      </c>
      <c r="B816" s="10" t="str">
        <f>VLOOKUP(D816,'Current OBD'!$B$6:$K$2185,3,0)</f>
        <v>17-405</v>
      </c>
      <c r="C816" s="9" t="str">
        <f>VLOOKUP(D816,'Current OBD'!$B$6:$K$2185,2,0)</f>
        <v>Bellevue School District</v>
      </c>
      <c r="D816" s="24">
        <v>665202</v>
      </c>
      <c r="E816" s="9" t="str">
        <f>VLOOKUP(D816,'Current OBD'!$B$6:$K$2185,10,0)</f>
        <v>Lake Hills Elementary</v>
      </c>
      <c r="F816" s="11" t="str">
        <f>IF(VLOOKUP(D816,'Current OBD'!$B$6:$AK$2185,23,0)="Yes","PK"," ")</f>
        <v>PK</v>
      </c>
      <c r="G816" s="11" t="str">
        <f>IF(VLOOKUP(D816,'Current OBD'!$B$6:$AK$2185,24,0)="Yes","K"," ")</f>
        <v>K</v>
      </c>
      <c r="H816" s="11">
        <f>IF(VLOOKUP(D816,'Current OBD'!$B$6:$AK$2185,25,0)="Yes",1," ")</f>
        <v>1</v>
      </c>
      <c r="I816" s="11" t="str">
        <f>IF(VLOOKUP(D816,'Current OBD'!$B$6:$AK$2185,26,0)="Yes","2"," ")</f>
        <v>2</v>
      </c>
      <c r="J816" s="11" t="str">
        <f>IF(VLOOKUP(D816,'Current OBD'!$B$6:$AK$2185,27,0)="Yes","3"," ")</f>
        <v>3</v>
      </c>
      <c r="K816" s="11" t="str">
        <f>IF(VLOOKUP(D816,'Current OBD'!$B$6:$AK$2185,28,0)="Yes","4"," ")</f>
        <v>4</v>
      </c>
      <c r="L816" s="11" t="str">
        <f>IF(VLOOKUP(D816,'Current OBD'!$B$6:$AK$2185,29,0)="Yes","5"," ")</f>
        <v>5</v>
      </c>
      <c r="M816" s="11" t="str">
        <f>IF(VLOOKUP(D816,'Current OBD'!$B$6:$AK$2185,30,0)="Yes","6"," ")</f>
        <v xml:space="preserve"> </v>
      </c>
      <c r="N816" s="11" t="str">
        <f>IF(VLOOKUP(D816,'Current OBD'!$B$6:$AK$2185,31,0)="Yes","7"," ")</f>
        <v xml:space="preserve"> </v>
      </c>
      <c r="O816" s="11" t="str">
        <f>IF(VLOOKUP(D816,'Current OBD'!$B$6:$AK$2185,32,0)="Yes","8"," ")</f>
        <v xml:space="preserve"> </v>
      </c>
      <c r="P816" s="11" t="str">
        <f>IF(VLOOKUP(D816,'Current OBD'!$B$6:$AK$2185,33,0)="Yes","9"," ")</f>
        <v xml:space="preserve"> </v>
      </c>
      <c r="Q816" s="11" t="str">
        <f>IF(VLOOKUP(D816,'Current OBD'!$B$6:$AK$2185,34,0)="Yes","10"," ")</f>
        <v xml:space="preserve"> </v>
      </c>
      <c r="R816" s="11" t="str">
        <f>IF(VLOOKUP(D816,'Current OBD'!$B$6:$AK$2185,35,0)="Yes","11"," ")</f>
        <v xml:space="preserve"> </v>
      </c>
      <c r="S816" s="11" t="str">
        <f>IF(VLOOKUP(D816,'Current OBD'!$B$6:$AK$2185,36,0)="Yes","12"," ")</f>
        <v xml:space="preserve"> </v>
      </c>
      <c r="T816" s="13">
        <f>VLOOKUP(D816,Pivot!$B$4:$F$2181,2,0)</f>
        <v>226</v>
      </c>
      <c r="U816" s="13">
        <f>VLOOKUP(D816,Pivot!$B$4:$F$2181,3,0)</f>
        <v>39</v>
      </c>
      <c r="V816" s="13">
        <f>VLOOKUP(D816,Pivot!$B$4:$F$2181,4,0)</f>
        <v>480</v>
      </c>
      <c r="W816" s="46">
        <f>IFERROR(VLOOKUP(D816,Pivot!$B$4:$H$2181,5,0),"")</f>
        <v>0.4708</v>
      </c>
      <c r="X816" s="51">
        <f>IFERROR(VLOOKUP(D816,Pivot!$B$4:$H$2181,6,0),"")</f>
        <v>8.1299999999999997E-2</v>
      </c>
      <c r="Y816" s="46">
        <f>IFERROR(VLOOKUP(D816,Pivot!$B$4:$H$2181,7,0),"")</f>
        <v>0.55210000000000004</v>
      </c>
    </row>
    <row r="817" spans="1:25" ht="15" customHeight="1" outlineLevel="2">
      <c r="A817" s="10" t="str">
        <f>VLOOKUP(D817,'Current OBD'!$B$6:$K$2185,4,0)</f>
        <v>King</v>
      </c>
      <c r="B817" s="10" t="str">
        <f>VLOOKUP(D817,'Current OBD'!$B$6:$K$2185,3,0)</f>
        <v>17-405</v>
      </c>
      <c r="C817" s="9" t="str">
        <f>VLOOKUP(D817,'Current OBD'!$B$6:$K$2185,2,0)</f>
        <v>Bellevue School District</v>
      </c>
      <c r="D817" s="24">
        <v>660908</v>
      </c>
      <c r="E817" s="9" t="str">
        <f>VLOOKUP(D817,'Current OBD'!$B$6:$K$2185,10,0)</f>
        <v>Medina Elementary</v>
      </c>
      <c r="F817" s="11" t="str">
        <f>IF(VLOOKUP(D817,'Current OBD'!$B$6:$AK$2185,23,0)="Yes","PK"," ")</f>
        <v xml:space="preserve"> </v>
      </c>
      <c r="G817" s="11" t="str">
        <f>IF(VLOOKUP(D817,'Current OBD'!$B$6:$AK$2185,24,0)="Yes","K"," ")</f>
        <v>K</v>
      </c>
      <c r="H817" s="11">
        <f>IF(VLOOKUP(D817,'Current OBD'!$B$6:$AK$2185,25,0)="Yes",1," ")</f>
        <v>1</v>
      </c>
      <c r="I817" s="11" t="str">
        <f>IF(VLOOKUP(D817,'Current OBD'!$B$6:$AK$2185,26,0)="Yes","2"," ")</f>
        <v>2</v>
      </c>
      <c r="J817" s="11" t="str">
        <f>IF(VLOOKUP(D817,'Current OBD'!$B$6:$AK$2185,27,0)="Yes","3"," ")</f>
        <v>3</v>
      </c>
      <c r="K817" s="11" t="str">
        <f>IF(VLOOKUP(D817,'Current OBD'!$B$6:$AK$2185,28,0)="Yes","4"," ")</f>
        <v>4</v>
      </c>
      <c r="L817" s="11" t="str">
        <f>IF(VLOOKUP(D817,'Current OBD'!$B$6:$AK$2185,29,0)="Yes","5"," ")</f>
        <v>5</v>
      </c>
      <c r="M817" s="11" t="str">
        <f>IF(VLOOKUP(D817,'Current OBD'!$B$6:$AK$2185,30,0)="Yes","6"," ")</f>
        <v xml:space="preserve"> </v>
      </c>
      <c r="N817" s="11" t="str">
        <f>IF(VLOOKUP(D817,'Current OBD'!$B$6:$AK$2185,31,0)="Yes","7"," ")</f>
        <v xml:space="preserve"> </v>
      </c>
      <c r="O817" s="11" t="str">
        <f>IF(VLOOKUP(D817,'Current OBD'!$B$6:$AK$2185,32,0)="Yes","8"," ")</f>
        <v xml:space="preserve"> </v>
      </c>
      <c r="P817" s="11" t="str">
        <f>IF(VLOOKUP(D817,'Current OBD'!$B$6:$AK$2185,33,0)="Yes","9"," ")</f>
        <v xml:space="preserve"> </v>
      </c>
      <c r="Q817" s="11" t="str">
        <f>IF(VLOOKUP(D817,'Current OBD'!$B$6:$AK$2185,34,0)="Yes","10"," ")</f>
        <v xml:space="preserve"> </v>
      </c>
      <c r="R817" s="11" t="str">
        <f>IF(VLOOKUP(D817,'Current OBD'!$B$6:$AK$2185,35,0)="Yes","11"," ")</f>
        <v xml:space="preserve"> </v>
      </c>
      <c r="S817" s="11" t="str">
        <f>IF(VLOOKUP(D817,'Current OBD'!$B$6:$AK$2185,36,0)="Yes","12"," ")</f>
        <v xml:space="preserve"> </v>
      </c>
      <c r="T817" s="13">
        <f>VLOOKUP(D817,Pivot!$B$4:$F$2181,2,0)</f>
        <v>8</v>
      </c>
      <c r="U817" s="13">
        <f>VLOOKUP(D817,Pivot!$B$4:$F$2181,3,0)</f>
        <v>4</v>
      </c>
      <c r="V817" s="13">
        <f>VLOOKUP(D817,Pivot!$B$4:$F$2181,4,0)</f>
        <v>485</v>
      </c>
      <c r="W817" s="46">
        <f>IFERROR(VLOOKUP(D817,Pivot!$B$4:$H$2181,5,0),"")</f>
        <v>1.6500000000000001E-2</v>
      </c>
      <c r="X817" s="51">
        <f>IFERROR(VLOOKUP(D817,Pivot!$B$4:$H$2181,6,0),"")</f>
        <v>8.2000000000000007E-3</v>
      </c>
      <c r="Y817" s="46">
        <f>IFERROR(VLOOKUP(D817,Pivot!$B$4:$H$2181,7,0),"")</f>
        <v>2.47E-2</v>
      </c>
    </row>
    <row r="818" spans="1:25" ht="15" customHeight="1" outlineLevel="2">
      <c r="A818" s="10" t="str">
        <f>VLOOKUP(D818,'Current OBD'!$B$6:$K$2185,4,0)</f>
        <v>King</v>
      </c>
      <c r="B818" s="10" t="str">
        <f>VLOOKUP(D818,'Current OBD'!$B$6:$K$2185,3,0)</f>
        <v>17-405</v>
      </c>
      <c r="C818" s="9" t="str">
        <f>VLOOKUP(D818,'Current OBD'!$B$6:$K$2185,2,0)</f>
        <v>Bellevue School District</v>
      </c>
      <c r="D818" s="24">
        <v>660909</v>
      </c>
      <c r="E818" s="9" t="str">
        <f>VLOOKUP(D818,'Current OBD'!$B$6:$K$2185,10,0)</f>
        <v>Newport Heights Elementary</v>
      </c>
      <c r="F818" s="11" t="str">
        <f>IF(VLOOKUP(D818,'Current OBD'!$B$6:$AK$2185,23,0)="Yes","PK"," ")</f>
        <v>PK</v>
      </c>
      <c r="G818" s="11" t="str">
        <f>IF(VLOOKUP(D818,'Current OBD'!$B$6:$AK$2185,24,0)="Yes","K"," ")</f>
        <v>K</v>
      </c>
      <c r="H818" s="11">
        <f>IF(VLOOKUP(D818,'Current OBD'!$B$6:$AK$2185,25,0)="Yes",1," ")</f>
        <v>1</v>
      </c>
      <c r="I818" s="11" t="str">
        <f>IF(VLOOKUP(D818,'Current OBD'!$B$6:$AK$2185,26,0)="Yes","2"," ")</f>
        <v>2</v>
      </c>
      <c r="J818" s="11" t="str">
        <f>IF(VLOOKUP(D818,'Current OBD'!$B$6:$AK$2185,27,0)="Yes","3"," ")</f>
        <v>3</v>
      </c>
      <c r="K818" s="11" t="str">
        <f>IF(VLOOKUP(D818,'Current OBD'!$B$6:$AK$2185,28,0)="Yes","4"," ")</f>
        <v>4</v>
      </c>
      <c r="L818" s="11" t="str">
        <f>IF(VLOOKUP(D818,'Current OBD'!$B$6:$AK$2185,29,0)="Yes","5"," ")</f>
        <v>5</v>
      </c>
      <c r="M818" s="11" t="str">
        <f>IF(VLOOKUP(D818,'Current OBD'!$B$6:$AK$2185,30,0)="Yes","6"," ")</f>
        <v xml:space="preserve"> </v>
      </c>
      <c r="N818" s="11" t="str">
        <f>IF(VLOOKUP(D818,'Current OBD'!$B$6:$AK$2185,31,0)="Yes","7"," ")</f>
        <v xml:space="preserve"> </v>
      </c>
      <c r="O818" s="11" t="str">
        <f>IF(VLOOKUP(D818,'Current OBD'!$B$6:$AK$2185,32,0)="Yes","8"," ")</f>
        <v xml:space="preserve"> </v>
      </c>
      <c r="P818" s="11" t="str">
        <f>IF(VLOOKUP(D818,'Current OBD'!$B$6:$AK$2185,33,0)="Yes","9"," ")</f>
        <v xml:space="preserve"> </v>
      </c>
      <c r="Q818" s="11" t="str">
        <f>IF(VLOOKUP(D818,'Current OBD'!$B$6:$AK$2185,34,0)="Yes","10"," ")</f>
        <v xml:space="preserve"> </v>
      </c>
      <c r="R818" s="11" t="str">
        <f>IF(VLOOKUP(D818,'Current OBD'!$B$6:$AK$2185,35,0)="Yes","11"," ")</f>
        <v xml:space="preserve"> </v>
      </c>
      <c r="S818" s="11" t="str">
        <f>IF(VLOOKUP(D818,'Current OBD'!$B$6:$AK$2185,36,0)="Yes","12"," ")</f>
        <v xml:space="preserve"> </v>
      </c>
      <c r="T818" s="13">
        <f>VLOOKUP(D818,Pivot!$B$4:$F$2181,2,0)</f>
        <v>66</v>
      </c>
      <c r="U818" s="13">
        <f>VLOOKUP(D818,Pivot!$B$4:$F$2181,3,0)</f>
        <v>17</v>
      </c>
      <c r="V818" s="13">
        <f>VLOOKUP(D818,Pivot!$B$4:$F$2181,4,0)</f>
        <v>447</v>
      </c>
      <c r="W818" s="46">
        <f>IFERROR(VLOOKUP(D818,Pivot!$B$4:$H$2181,5,0),"")</f>
        <v>0.1477</v>
      </c>
      <c r="X818" s="51">
        <f>IFERROR(VLOOKUP(D818,Pivot!$B$4:$H$2181,6,0),"")</f>
        <v>3.7999999999999999E-2</v>
      </c>
      <c r="Y818" s="46">
        <f>IFERROR(VLOOKUP(D818,Pivot!$B$4:$H$2181,7,0),"")</f>
        <v>0.1857</v>
      </c>
    </row>
    <row r="819" spans="1:25" ht="15" customHeight="1" outlineLevel="2">
      <c r="A819" s="10" t="str">
        <f>VLOOKUP(D819,'Current OBD'!$B$6:$K$2185,4,0)</f>
        <v>King</v>
      </c>
      <c r="B819" s="10" t="str">
        <f>VLOOKUP(D819,'Current OBD'!$B$6:$K$2185,3,0)</f>
        <v>17-405</v>
      </c>
      <c r="C819" s="9" t="str">
        <f>VLOOKUP(D819,'Current OBD'!$B$6:$K$2185,2,0)</f>
        <v>Bellevue School District</v>
      </c>
      <c r="D819" s="24">
        <v>660893</v>
      </c>
      <c r="E819" s="9" t="str">
        <f>VLOOKUP(D819,'Current OBD'!$B$6:$K$2185,10,0)</f>
        <v>Newport High</v>
      </c>
      <c r="F819" s="11" t="str">
        <f>IF(VLOOKUP(D819,'Current OBD'!$B$6:$AK$2185,23,0)="Yes","PK"," ")</f>
        <v xml:space="preserve"> </v>
      </c>
      <c r="G819" s="11" t="str">
        <f>IF(VLOOKUP(D819,'Current OBD'!$B$6:$AK$2185,24,0)="Yes","K"," ")</f>
        <v xml:space="preserve"> </v>
      </c>
      <c r="H819" s="11" t="str">
        <f>IF(VLOOKUP(D819,'Current OBD'!$B$6:$AK$2185,25,0)="Yes",1," ")</f>
        <v xml:space="preserve"> </v>
      </c>
      <c r="I819" s="11" t="str">
        <f>IF(VLOOKUP(D819,'Current OBD'!$B$6:$AK$2185,26,0)="Yes","2"," ")</f>
        <v xml:space="preserve"> </v>
      </c>
      <c r="J819" s="11" t="str">
        <f>IF(VLOOKUP(D819,'Current OBD'!$B$6:$AK$2185,27,0)="Yes","3"," ")</f>
        <v xml:space="preserve"> </v>
      </c>
      <c r="K819" s="11" t="str">
        <f>IF(VLOOKUP(D819,'Current OBD'!$B$6:$AK$2185,28,0)="Yes","4"," ")</f>
        <v xml:space="preserve"> </v>
      </c>
      <c r="L819" s="11" t="str">
        <f>IF(VLOOKUP(D819,'Current OBD'!$B$6:$AK$2185,29,0)="Yes","5"," ")</f>
        <v xml:space="preserve"> </v>
      </c>
      <c r="M819" s="11" t="str">
        <f>IF(VLOOKUP(D819,'Current OBD'!$B$6:$AK$2185,30,0)="Yes","6"," ")</f>
        <v xml:space="preserve"> </v>
      </c>
      <c r="N819" s="11" t="str">
        <f>IF(VLOOKUP(D819,'Current OBD'!$B$6:$AK$2185,31,0)="Yes","7"," ")</f>
        <v xml:space="preserve"> </v>
      </c>
      <c r="O819" s="11" t="str">
        <f>IF(VLOOKUP(D819,'Current OBD'!$B$6:$AK$2185,32,0)="Yes","8"," ")</f>
        <v xml:space="preserve"> </v>
      </c>
      <c r="P819" s="11" t="str">
        <f>IF(VLOOKUP(D819,'Current OBD'!$B$6:$AK$2185,33,0)="Yes","9"," ")</f>
        <v>9</v>
      </c>
      <c r="Q819" s="11" t="str">
        <f>IF(VLOOKUP(D819,'Current OBD'!$B$6:$AK$2185,34,0)="Yes","10"," ")</f>
        <v>10</v>
      </c>
      <c r="R819" s="11" t="str">
        <f>IF(VLOOKUP(D819,'Current OBD'!$B$6:$AK$2185,35,0)="Yes","11"," ")</f>
        <v>11</v>
      </c>
      <c r="S819" s="11" t="str">
        <f>IF(VLOOKUP(D819,'Current OBD'!$B$6:$AK$2185,36,0)="Yes","12"," ")</f>
        <v>12</v>
      </c>
      <c r="T819" s="13">
        <f>VLOOKUP(D819,Pivot!$B$4:$F$2181,2,0)</f>
        <v>134</v>
      </c>
      <c r="U819" s="13">
        <f>VLOOKUP(D819,Pivot!$B$4:$F$2181,3,0)</f>
        <v>42</v>
      </c>
      <c r="V819" s="13">
        <f>VLOOKUP(D819,Pivot!$B$4:$F$2181,4,0)</f>
        <v>1865</v>
      </c>
      <c r="W819" s="46">
        <f>IFERROR(VLOOKUP(D819,Pivot!$B$4:$H$2181,5,0),"")</f>
        <v>7.1800000000000003E-2</v>
      </c>
      <c r="X819" s="51">
        <f>IFERROR(VLOOKUP(D819,Pivot!$B$4:$H$2181,6,0),"")</f>
        <v>2.2499999999999999E-2</v>
      </c>
      <c r="Y819" s="46">
        <f>IFERROR(VLOOKUP(D819,Pivot!$B$4:$H$2181,7,0),"")</f>
        <v>9.4399999999999998E-2</v>
      </c>
    </row>
    <row r="820" spans="1:25" ht="15" customHeight="1" outlineLevel="2">
      <c r="A820" s="10" t="str">
        <f>VLOOKUP(D820,'Current OBD'!$B$6:$K$2185,4,0)</f>
        <v>King</v>
      </c>
      <c r="B820" s="10" t="str">
        <f>VLOOKUP(D820,'Current OBD'!$B$6:$K$2185,3,0)</f>
        <v>17-405</v>
      </c>
      <c r="C820" s="9" t="str">
        <f>VLOOKUP(D820,'Current OBD'!$B$6:$K$2185,2,0)</f>
        <v>Bellevue School District</v>
      </c>
      <c r="D820" s="24">
        <v>660897</v>
      </c>
      <c r="E820" s="9" t="str">
        <f>VLOOKUP(D820,'Current OBD'!$B$6:$K$2185,10,0)</f>
        <v>Odle Middle</v>
      </c>
      <c r="F820" s="11" t="str">
        <f>IF(VLOOKUP(D820,'Current OBD'!$B$6:$AK$2185,23,0)="Yes","PK"," ")</f>
        <v xml:space="preserve"> </v>
      </c>
      <c r="G820" s="11" t="str">
        <f>IF(VLOOKUP(D820,'Current OBD'!$B$6:$AK$2185,24,0)="Yes","K"," ")</f>
        <v xml:space="preserve"> </v>
      </c>
      <c r="H820" s="11" t="str">
        <f>IF(VLOOKUP(D820,'Current OBD'!$B$6:$AK$2185,25,0)="Yes",1," ")</f>
        <v xml:space="preserve"> </v>
      </c>
      <c r="I820" s="11" t="str">
        <f>IF(VLOOKUP(D820,'Current OBD'!$B$6:$AK$2185,26,0)="Yes","2"," ")</f>
        <v xml:space="preserve"> </v>
      </c>
      <c r="J820" s="11" t="str">
        <f>IF(VLOOKUP(D820,'Current OBD'!$B$6:$AK$2185,27,0)="Yes","3"," ")</f>
        <v xml:space="preserve"> </v>
      </c>
      <c r="K820" s="11" t="str">
        <f>IF(VLOOKUP(D820,'Current OBD'!$B$6:$AK$2185,28,0)="Yes","4"," ")</f>
        <v xml:space="preserve"> </v>
      </c>
      <c r="L820" s="11" t="str">
        <f>IF(VLOOKUP(D820,'Current OBD'!$B$6:$AK$2185,29,0)="Yes","5"," ")</f>
        <v xml:space="preserve"> </v>
      </c>
      <c r="M820" s="11" t="str">
        <f>IF(VLOOKUP(D820,'Current OBD'!$B$6:$AK$2185,30,0)="Yes","6"," ")</f>
        <v>6</v>
      </c>
      <c r="N820" s="11" t="str">
        <f>IF(VLOOKUP(D820,'Current OBD'!$B$6:$AK$2185,31,0)="Yes","7"," ")</f>
        <v>7</v>
      </c>
      <c r="O820" s="11" t="str">
        <f>IF(VLOOKUP(D820,'Current OBD'!$B$6:$AK$2185,32,0)="Yes","8"," ")</f>
        <v>8</v>
      </c>
      <c r="P820" s="11" t="str">
        <f>IF(VLOOKUP(D820,'Current OBD'!$B$6:$AK$2185,33,0)="Yes","9"," ")</f>
        <v xml:space="preserve"> </v>
      </c>
      <c r="Q820" s="11" t="str">
        <f>IF(VLOOKUP(D820,'Current OBD'!$B$6:$AK$2185,34,0)="Yes","10"," ")</f>
        <v xml:space="preserve"> </v>
      </c>
      <c r="R820" s="11" t="str">
        <f>IF(VLOOKUP(D820,'Current OBD'!$B$6:$AK$2185,35,0)="Yes","11"," ")</f>
        <v xml:space="preserve"> </v>
      </c>
      <c r="S820" s="11" t="str">
        <f>IF(VLOOKUP(D820,'Current OBD'!$B$6:$AK$2185,36,0)="Yes","12"," ")</f>
        <v xml:space="preserve"> </v>
      </c>
      <c r="T820" s="13">
        <f>VLOOKUP(D820,Pivot!$B$4:$F$2181,2,0)</f>
        <v>118</v>
      </c>
      <c r="U820" s="13">
        <f>VLOOKUP(D820,Pivot!$B$4:$F$2181,3,0)</f>
        <v>34</v>
      </c>
      <c r="V820" s="13">
        <f>VLOOKUP(D820,Pivot!$B$4:$F$2181,4,0)</f>
        <v>921</v>
      </c>
      <c r="W820" s="46">
        <f>IFERROR(VLOOKUP(D820,Pivot!$B$4:$H$2181,5,0),"")</f>
        <v>0.12809999999999999</v>
      </c>
      <c r="X820" s="51">
        <f>IFERROR(VLOOKUP(D820,Pivot!$B$4:$H$2181,6,0),"")</f>
        <v>3.6900000000000002E-2</v>
      </c>
      <c r="Y820" s="46">
        <f>IFERROR(VLOOKUP(D820,Pivot!$B$4:$H$2181,7,0),"")</f>
        <v>0.16500000000000001</v>
      </c>
    </row>
    <row r="821" spans="1:25" ht="15" customHeight="1" outlineLevel="2">
      <c r="A821" s="10" t="str">
        <f>VLOOKUP(D821,'Current OBD'!$B$6:$K$2185,4,0)</f>
        <v>King</v>
      </c>
      <c r="B821" s="10" t="str">
        <f>VLOOKUP(D821,'Current OBD'!$B$6:$K$2185,3,0)</f>
        <v>17-405</v>
      </c>
      <c r="C821" s="9" t="str">
        <f>VLOOKUP(D821,'Current OBD'!$B$6:$K$2185,2,0)</f>
        <v>Bellevue School District</v>
      </c>
      <c r="D821" s="24">
        <v>660910</v>
      </c>
      <c r="E821" s="9" t="str">
        <f>VLOOKUP(D821,'Current OBD'!$B$6:$K$2185,10,0)</f>
        <v>Phantom Lake Elementary</v>
      </c>
      <c r="F821" s="11" t="str">
        <f>IF(VLOOKUP(D821,'Current OBD'!$B$6:$AK$2185,23,0)="Yes","PK"," ")</f>
        <v>PK</v>
      </c>
      <c r="G821" s="11" t="str">
        <f>IF(VLOOKUP(D821,'Current OBD'!$B$6:$AK$2185,24,0)="Yes","K"," ")</f>
        <v>K</v>
      </c>
      <c r="H821" s="11">
        <f>IF(VLOOKUP(D821,'Current OBD'!$B$6:$AK$2185,25,0)="Yes",1," ")</f>
        <v>1</v>
      </c>
      <c r="I821" s="11" t="str">
        <f>IF(VLOOKUP(D821,'Current OBD'!$B$6:$AK$2185,26,0)="Yes","2"," ")</f>
        <v>2</v>
      </c>
      <c r="J821" s="11" t="str">
        <f>IF(VLOOKUP(D821,'Current OBD'!$B$6:$AK$2185,27,0)="Yes","3"," ")</f>
        <v>3</v>
      </c>
      <c r="K821" s="11" t="str">
        <f>IF(VLOOKUP(D821,'Current OBD'!$B$6:$AK$2185,28,0)="Yes","4"," ")</f>
        <v>4</v>
      </c>
      <c r="L821" s="11" t="str">
        <f>IF(VLOOKUP(D821,'Current OBD'!$B$6:$AK$2185,29,0)="Yes","5"," ")</f>
        <v>5</v>
      </c>
      <c r="M821" s="11" t="str">
        <f>IF(VLOOKUP(D821,'Current OBD'!$B$6:$AK$2185,30,0)="Yes","6"," ")</f>
        <v xml:space="preserve"> </v>
      </c>
      <c r="N821" s="11" t="str">
        <f>IF(VLOOKUP(D821,'Current OBD'!$B$6:$AK$2185,31,0)="Yes","7"," ")</f>
        <v xml:space="preserve"> </v>
      </c>
      <c r="O821" s="11" t="str">
        <f>IF(VLOOKUP(D821,'Current OBD'!$B$6:$AK$2185,32,0)="Yes","8"," ")</f>
        <v xml:space="preserve"> </v>
      </c>
      <c r="P821" s="11" t="str">
        <f>IF(VLOOKUP(D821,'Current OBD'!$B$6:$AK$2185,33,0)="Yes","9"," ")</f>
        <v xml:space="preserve"> </v>
      </c>
      <c r="Q821" s="11" t="str">
        <f>IF(VLOOKUP(D821,'Current OBD'!$B$6:$AK$2185,34,0)="Yes","10"," ")</f>
        <v xml:space="preserve"> </v>
      </c>
      <c r="R821" s="11" t="str">
        <f>IF(VLOOKUP(D821,'Current OBD'!$B$6:$AK$2185,35,0)="Yes","11"," ")</f>
        <v xml:space="preserve"> </v>
      </c>
      <c r="S821" s="11" t="str">
        <f>IF(VLOOKUP(D821,'Current OBD'!$B$6:$AK$2185,36,0)="Yes","12"," ")</f>
        <v xml:space="preserve"> </v>
      </c>
      <c r="T821" s="13">
        <f>VLOOKUP(D821,Pivot!$B$4:$F$2181,2,0)</f>
        <v>115</v>
      </c>
      <c r="U821" s="13">
        <f>VLOOKUP(D821,Pivot!$B$4:$F$2181,3,0)</f>
        <v>17</v>
      </c>
      <c r="V821" s="13">
        <f>VLOOKUP(D821,Pivot!$B$4:$F$2181,4,0)</f>
        <v>516</v>
      </c>
      <c r="W821" s="46">
        <f>IFERROR(VLOOKUP(D821,Pivot!$B$4:$H$2181,5,0),"")</f>
        <v>0.22289999999999999</v>
      </c>
      <c r="X821" s="51">
        <f>IFERROR(VLOOKUP(D821,Pivot!$B$4:$H$2181,6,0),"")</f>
        <v>3.2899999999999999E-2</v>
      </c>
      <c r="Y821" s="46">
        <f>IFERROR(VLOOKUP(D821,Pivot!$B$4:$H$2181,7,0),"")</f>
        <v>0.25580000000000003</v>
      </c>
    </row>
    <row r="822" spans="1:25" ht="15" customHeight="1" outlineLevel="2">
      <c r="A822" s="10" t="str">
        <f>VLOOKUP(D822,'Current OBD'!$B$6:$K$2185,4,0)</f>
        <v>King</v>
      </c>
      <c r="B822" s="10" t="str">
        <f>VLOOKUP(D822,'Current OBD'!$B$6:$K$2185,3,0)</f>
        <v>17-405</v>
      </c>
      <c r="C822" s="9" t="str">
        <f>VLOOKUP(D822,'Current OBD'!$B$6:$K$2185,2,0)</f>
        <v>Bellevue School District</v>
      </c>
      <c r="D822" s="24">
        <v>660915</v>
      </c>
      <c r="E822" s="9" t="str">
        <f>VLOOKUP(D822,'Current OBD'!$B$6:$K$2185,10,0)</f>
        <v>Puesta Del Sol (Formerly Sunset Elementary)</v>
      </c>
      <c r="F822" s="11" t="str">
        <f>IF(VLOOKUP(D822,'Current OBD'!$B$6:$AK$2185,23,0)="Yes","PK"," ")</f>
        <v xml:space="preserve"> </v>
      </c>
      <c r="G822" s="11" t="str">
        <f>IF(VLOOKUP(D822,'Current OBD'!$B$6:$AK$2185,24,0)="Yes","K"," ")</f>
        <v>K</v>
      </c>
      <c r="H822" s="11">
        <f>IF(VLOOKUP(D822,'Current OBD'!$B$6:$AK$2185,25,0)="Yes",1," ")</f>
        <v>1</v>
      </c>
      <c r="I822" s="11" t="str">
        <f>IF(VLOOKUP(D822,'Current OBD'!$B$6:$AK$2185,26,0)="Yes","2"," ")</f>
        <v>2</v>
      </c>
      <c r="J822" s="11" t="str">
        <f>IF(VLOOKUP(D822,'Current OBD'!$B$6:$AK$2185,27,0)="Yes","3"," ")</f>
        <v>3</v>
      </c>
      <c r="K822" s="11" t="str">
        <f>IF(VLOOKUP(D822,'Current OBD'!$B$6:$AK$2185,28,0)="Yes","4"," ")</f>
        <v>4</v>
      </c>
      <c r="L822" s="11" t="str">
        <f>IF(VLOOKUP(D822,'Current OBD'!$B$6:$AK$2185,29,0)="Yes","5"," ")</f>
        <v>5</v>
      </c>
      <c r="M822" s="11" t="str">
        <f>IF(VLOOKUP(D822,'Current OBD'!$B$6:$AK$2185,30,0)="Yes","6"," ")</f>
        <v xml:space="preserve"> </v>
      </c>
      <c r="N822" s="11" t="str">
        <f>IF(VLOOKUP(D822,'Current OBD'!$B$6:$AK$2185,31,0)="Yes","7"," ")</f>
        <v xml:space="preserve"> </v>
      </c>
      <c r="O822" s="11" t="str">
        <f>IF(VLOOKUP(D822,'Current OBD'!$B$6:$AK$2185,32,0)="Yes","8"," ")</f>
        <v xml:space="preserve"> </v>
      </c>
      <c r="P822" s="11" t="str">
        <f>IF(VLOOKUP(D822,'Current OBD'!$B$6:$AK$2185,33,0)="Yes","9"," ")</f>
        <v xml:space="preserve"> </v>
      </c>
      <c r="Q822" s="11" t="str">
        <f>IF(VLOOKUP(D822,'Current OBD'!$B$6:$AK$2185,34,0)="Yes","10"," ")</f>
        <v xml:space="preserve"> </v>
      </c>
      <c r="R822" s="11" t="str">
        <f>IF(VLOOKUP(D822,'Current OBD'!$B$6:$AK$2185,35,0)="Yes","11"," ")</f>
        <v xml:space="preserve"> </v>
      </c>
      <c r="S822" s="11" t="str">
        <f>IF(VLOOKUP(D822,'Current OBD'!$B$6:$AK$2185,36,0)="Yes","12"," ")</f>
        <v xml:space="preserve"> </v>
      </c>
      <c r="T822" s="13">
        <f>VLOOKUP(D822,Pivot!$B$4:$F$2181,2,0)</f>
        <v>46</v>
      </c>
      <c r="U822" s="13">
        <f>VLOOKUP(D822,Pivot!$B$4:$F$2181,3,0)</f>
        <v>10</v>
      </c>
      <c r="V822" s="13">
        <f>VLOOKUP(D822,Pivot!$B$4:$F$2181,4,0)</f>
        <v>486</v>
      </c>
      <c r="W822" s="46">
        <f>IFERROR(VLOOKUP(D822,Pivot!$B$4:$H$2181,5,0),"")</f>
        <v>9.4700000000000006E-2</v>
      </c>
      <c r="X822" s="51">
        <f>IFERROR(VLOOKUP(D822,Pivot!$B$4:$H$2181,6,0),"")</f>
        <v>2.06E-2</v>
      </c>
      <c r="Y822" s="46">
        <f>IFERROR(VLOOKUP(D822,Pivot!$B$4:$H$2181,7,0),"")</f>
        <v>0.1152</v>
      </c>
    </row>
    <row r="823" spans="1:25" ht="15" customHeight="1" outlineLevel="2">
      <c r="A823" s="10" t="str">
        <f>VLOOKUP(D823,'Current OBD'!$B$6:$K$2185,4,0)</f>
        <v>King</v>
      </c>
      <c r="B823" s="10" t="str">
        <f>VLOOKUP(D823,'Current OBD'!$B$6:$K$2185,3,0)</f>
        <v>17-405</v>
      </c>
      <c r="C823" s="9" t="str">
        <f>VLOOKUP(D823,'Current OBD'!$B$6:$K$2185,2,0)</f>
        <v>Bellevue School District</v>
      </c>
      <c r="D823" s="24">
        <v>660894</v>
      </c>
      <c r="E823" s="9" t="str">
        <f>VLOOKUP(D823,'Current OBD'!$B$6:$K$2185,10,0)</f>
        <v>Sammamish High</v>
      </c>
      <c r="F823" s="11" t="str">
        <f>IF(VLOOKUP(D823,'Current OBD'!$B$6:$AK$2185,23,0)="Yes","PK"," ")</f>
        <v xml:space="preserve"> </v>
      </c>
      <c r="G823" s="11" t="str">
        <f>IF(VLOOKUP(D823,'Current OBD'!$B$6:$AK$2185,24,0)="Yes","K"," ")</f>
        <v xml:space="preserve"> </v>
      </c>
      <c r="H823" s="11" t="str">
        <f>IF(VLOOKUP(D823,'Current OBD'!$B$6:$AK$2185,25,0)="Yes",1," ")</f>
        <v xml:space="preserve"> </v>
      </c>
      <c r="I823" s="11" t="str">
        <f>IF(VLOOKUP(D823,'Current OBD'!$B$6:$AK$2185,26,0)="Yes","2"," ")</f>
        <v xml:space="preserve"> </v>
      </c>
      <c r="J823" s="11" t="str">
        <f>IF(VLOOKUP(D823,'Current OBD'!$B$6:$AK$2185,27,0)="Yes","3"," ")</f>
        <v xml:space="preserve"> </v>
      </c>
      <c r="K823" s="11" t="str">
        <f>IF(VLOOKUP(D823,'Current OBD'!$B$6:$AK$2185,28,0)="Yes","4"," ")</f>
        <v xml:space="preserve"> </v>
      </c>
      <c r="L823" s="11" t="str">
        <f>IF(VLOOKUP(D823,'Current OBD'!$B$6:$AK$2185,29,0)="Yes","5"," ")</f>
        <v xml:space="preserve"> </v>
      </c>
      <c r="M823" s="11" t="str">
        <f>IF(VLOOKUP(D823,'Current OBD'!$B$6:$AK$2185,30,0)="Yes","6"," ")</f>
        <v xml:space="preserve"> </v>
      </c>
      <c r="N823" s="11" t="str">
        <f>IF(VLOOKUP(D823,'Current OBD'!$B$6:$AK$2185,31,0)="Yes","7"," ")</f>
        <v xml:space="preserve"> </v>
      </c>
      <c r="O823" s="11" t="str">
        <f>IF(VLOOKUP(D823,'Current OBD'!$B$6:$AK$2185,32,0)="Yes","8"," ")</f>
        <v xml:space="preserve"> </v>
      </c>
      <c r="P823" s="11" t="str">
        <f>IF(VLOOKUP(D823,'Current OBD'!$B$6:$AK$2185,33,0)="Yes","9"," ")</f>
        <v>9</v>
      </c>
      <c r="Q823" s="11" t="str">
        <f>IF(VLOOKUP(D823,'Current OBD'!$B$6:$AK$2185,34,0)="Yes","10"," ")</f>
        <v>10</v>
      </c>
      <c r="R823" s="11" t="str">
        <f>IF(VLOOKUP(D823,'Current OBD'!$B$6:$AK$2185,35,0)="Yes","11"," ")</f>
        <v>11</v>
      </c>
      <c r="S823" s="11" t="str">
        <f>IF(VLOOKUP(D823,'Current OBD'!$B$6:$AK$2185,36,0)="Yes","12"," ")</f>
        <v>12</v>
      </c>
      <c r="T823" s="13">
        <f>VLOOKUP(D823,Pivot!$B$4:$F$2181,2,0)</f>
        <v>345</v>
      </c>
      <c r="U823" s="13">
        <f>VLOOKUP(D823,Pivot!$B$4:$F$2181,3,0)</f>
        <v>75</v>
      </c>
      <c r="V823" s="13">
        <f>VLOOKUP(D823,Pivot!$B$4:$F$2181,4,0)</f>
        <v>1351</v>
      </c>
      <c r="W823" s="46">
        <f>IFERROR(VLOOKUP(D823,Pivot!$B$4:$H$2181,5,0),"")</f>
        <v>0.25540000000000002</v>
      </c>
      <c r="X823" s="51">
        <f>IFERROR(VLOOKUP(D823,Pivot!$B$4:$H$2181,6,0),"")</f>
        <v>5.5500000000000001E-2</v>
      </c>
      <c r="Y823" s="46">
        <f>IFERROR(VLOOKUP(D823,Pivot!$B$4:$H$2181,7,0),"")</f>
        <v>0.31090000000000001</v>
      </c>
    </row>
    <row r="824" spans="1:25" ht="15" customHeight="1" outlineLevel="2">
      <c r="A824" s="10" t="str">
        <f>VLOOKUP(D824,'Current OBD'!$B$6:$K$2185,4,0)</f>
        <v>King</v>
      </c>
      <c r="B824" s="10" t="str">
        <f>VLOOKUP(D824,'Current OBD'!$B$6:$K$2185,3,0)</f>
        <v>17-405</v>
      </c>
      <c r="C824" s="9" t="str">
        <f>VLOOKUP(D824,'Current OBD'!$B$6:$K$2185,2,0)</f>
        <v>Bellevue School District</v>
      </c>
      <c r="D824" s="24">
        <v>663406</v>
      </c>
      <c r="E824" s="9" t="str">
        <f>VLOOKUP(D824,'Current OBD'!$B$6:$K$2185,10,0)</f>
        <v>Sherwood Forest Elementary</v>
      </c>
      <c r="F824" s="11" t="str">
        <f>IF(VLOOKUP(D824,'Current OBD'!$B$6:$AK$2185,23,0)="Yes","PK"," ")</f>
        <v>PK</v>
      </c>
      <c r="G824" s="11" t="str">
        <f>IF(VLOOKUP(D824,'Current OBD'!$B$6:$AK$2185,24,0)="Yes","K"," ")</f>
        <v>K</v>
      </c>
      <c r="H824" s="11">
        <f>IF(VLOOKUP(D824,'Current OBD'!$B$6:$AK$2185,25,0)="Yes",1," ")</f>
        <v>1</v>
      </c>
      <c r="I824" s="11" t="str">
        <f>IF(VLOOKUP(D824,'Current OBD'!$B$6:$AK$2185,26,0)="Yes","2"," ")</f>
        <v>2</v>
      </c>
      <c r="J824" s="11" t="str">
        <f>IF(VLOOKUP(D824,'Current OBD'!$B$6:$AK$2185,27,0)="Yes","3"," ")</f>
        <v>3</v>
      </c>
      <c r="K824" s="11" t="str">
        <f>IF(VLOOKUP(D824,'Current OBD'!$B$6:$AK$2185,28,0)="Yes","4"," ")</f>
        <v>4</v>
      </c>
      <c r="L824" s="11" t="str">
        <f>IF(VLOOKUP(D824,'Current OBD'!$B$6:$AK$2185,29,0)="Yes","5"," ")</f>
        <v>5</v>
      </c>
      <c r="M824" s="11" t="str">
        <f>IF(VLOOKUP(D824,'Current OBD'!$B$6:$AK$2185,30,0)="Yes","6"," ")</f>
        <v xml:space="preserve"> </v>
      </c>
      <c r="N824" s="11" t="str">
        <f>IF(VLOOKUP(D824,'Current OBD'!$B$6:$AK$2185,31,0)="Yes","7"," ")</f>
        <v xml:space="preserve"> </v>
      </c>
      <c r="O824" s="11" t="str">
        <f>IF(VLOOKUP(D824,'Current OBD'!$B$6:$AK$2185,32,0)="Yes","8"," ")</f>
        <v xml:space="preserve"> </v>
      </c>
      <c r="P824" s="11" t="str">
        <f>IF(VLOOKUP(D824,'Current OBD'!$B$6:$AK$2185,33,0)="Yes","9"," ")</f>
        <v xml:space="preserve"> </v>
      </c>
      <c r="Q824" s="11" t="str">
        <f>IF(VLOOKUP(D824,'Current OBD'!$B$6:$AK$2185,34,0)="Yes","10"," ")</f>
        <v xml:space="preserve"> </v>
      </c>
      <c r="R824" s="11" t="str">
        <f>IF(VLOOKUP(D824,'Current OBD'!$B$6:$AK$2185,35,0)="Yes","11"," ")</f>
        <v xml:space="preserve"> </v>
      </c>
      <c r="S824" s="11" t="str">
        <f>IF(VLOOKUP(D824,'Current OBD'!$B$6:$AK$2185,36,0)="Yes","12"," ")</f>
        <v xml:space="preserve"> </v>
      </c>
      <c r="T824" s="13">
        <f>VLOOKUP(D824,Pivot!$B$4:$F$2181,2,0)</f>
        <v>170</v>
      </c>
      <c r="U824" s="13">
        <f>VLOOKUP(D824,Pivot!$B$4:$F$2181,3,0)</f>
        <v>36</v>
      </c>
      <c r="V824" s="13">
        <f>VLOOKUP(D824,Pivot!$B$4:$F$2181,4,0)</f>
        <v>440</v>
      </c>
      <c r="W824" s="46">
        <f>IFERROR(VLOOKUP(D824,Pivot!$B$4:$H$2181,5,0),"")</f>
        <v>0.38640000000000002</v>
      </c>
      <c r="X824" s="51">
        <f>IFERROR(VLOOKUP(D824,Pivot!$B$4:$H$2181,6,0),"")</f>
        <v>8.1799999999999998E-2</v>
      </c>
      <c r="Y824" s="46">
        <f>IFERROR(VLOOKUP(D824,Pivot!$B$4:$H$2181,7,0),"")</f>
        <v>0.46820000000000001</v>
      </c>
    </row>
    <row r="825" spans="1:25" ht="15" customHeight="1" outlineLevel="2">
      <c r="A825" s="10" t="str">
        <f>VLOOKUP(D825,'Current OBD'!$B$6:$K$2185,4,0)</f>
        <v>King</v>
      </c>
      <c r="B825" s="10" t="str">
        <f>VLOOKUP(D825,'Current OBD'!$B$6:$K$2185,3,0)</f>
        <v>17-405</v>
      </c>
      <c r="C825" s="9" t="str">
        <f>VLOOKUP(D825,'Current OBD'!$B$6:$K$2185,2,0)</f>
        <v>Bellevue School District</v>
      </c>
      <c r="D825" s="24">
        <v>660912</v>
      </c>
      <c r="E825" s="9" t="str">
        <f>VLOOKUP(D825,'Current OBD'!$B$6:$K$2185,10,0)</f>
        <v>Somerset Elementary</v>
      </c>
      <c r="F825" s="11" t="str">
        <f>IF(VLOOKUP(D825,'Current OBD'!$B$6:$AK$2185,23,0)="Yes","PK"," ")</f>
        <v xml:space="preserve"> </v>
      </c>
      <c r="G825" s="11" t="str">
        <f>IF(VLOOKUP(D825,'Current OBD'!$B$6:$AK$2185,24,0)="Yes","K"," ")</f>
        <v>K</v>
      </c>
      <c r="H825" s="11">
        <f>IF(VLOOKUP(D825,'Current OBD'!$B$6:$AK$2185,25,0)="Yes",1," ")</f>
        <v>1</v>
      </c>
      <c r="I825" s="11" t="str">
        <f>IF(VLOOKUP(D825,'Current OBD'!$B$6:$AK$2185,26,0)="Yes","2"," ")</f>
        <v>2</v>
      </c>
      <c r="J825" s="11" t="str">
        <f>IF(VLOOKUP(D825,'Current OBD'!$B$6:$AK$2185,27,0)="Yes","3"," ")</f>
        <v>3</v>
      </c>
      <c r="K825" s="11" t="str">
        <f>IF(VLOOKUP(D825,'Current OBD'!$B$6:$AK$2185,28,0)="Yes","4"," ")</f>
        <v>4</v>
      </c>
      <c r="L825" s="11" t="str">
        <f>IF(VLOOKUP(D825,'Current OBD'!$B$6:$AK$2185,29,0)="Yes","5"," ")</f>
        <v>5</v>
      </c>
      <c r="M825" s="11" t="str">
        <f>IF(VLOOKUP(D825,'Current OBD'!$B$6:$AK$2185,30,0)="Yes","6"," ")</f>
        <v xml:space="preserve"> </v>
      </c>
      <c r="N825" s="11" t="str">
        <f>IF(VLOOKUP(D825,'Current OBD'!$B$6:$AK$2185,31,0)="Yes","7"," ")</f>
        <v xml:space="preserve"> </v>
      </c>
      <c r="O825" s="11" t="str">
        <f>IF(VLOOKUP(D825,'Current OBD'!$B$6:$AK$2185,32,0)="Yes","8"," ")</f>
        <v xml:space="preserve"> </v>
      </c>
      <c r="P825" s="11" t="str">
        <f>IF(VLOOKUP(D825,'Current OBD'!$B$6:$AK$2185,33,0)="Yes","9"," ")</f>
        <v xml:space="preserve"> </v>
      </c>
      <c r="Q825" s="11" t="str">
        <f>IF(VLOOKUP(D825,'Current OBD'!$B$6:$AK$2185,34,0)="Yes","10"," ")</f>
        <v xml:space="preserve"> </v>
      </c>
      <c r="R825" s="11" t="str">
        <f>IF(VLOOKUP(D825,'Current OBD'!$B$6:$AK$2185,35,0)="Yes","11"," ")</f>
        <v xml:space="preserve"> </v>
      </c>
      <c r="S825" s="11" t="str">
        <f>IF(VLOOKUP(D825,'Current OBD'!$B$6:$AK$2185,36,0)="Yes","12"," ")</f>
        <v xml:space="preserve"> </v>
      </c>
      <c r="T825" s="13">
        <f>VLOOKUP(D825,Pivot!$B$4:$F$2181,2,0)</f>
        <v>25</v>
      </c>
      <c r="U825" s="13">
        <f>VLOOKUP(D825,Pivot!$B$4:$F$2181,3,0)</f>
        <v>10</v>
      </c>
      <c r="V825" s="13">
        <f>VLOOKUP(D825,Pivot!$B$4:$F$2181,4,0)</f>
        <v>649</v>
      </c>
      <c r="W825" s="46">
        <f>IFERROR(VLOOKUP(D825,Pivot!$B$4:$H$2181,5,0),"")</f>
        <v>3.85E-2</v>
      </c>
      <c r="X825" s="51">
        <f>IFERROR(VLOOKUP(D825,Pivot!$B$4:$H$2181,6,0),"")</f>
        <v>1.54E-2</v>
      </c>
      <c r="Y825" s="46">
        <f>IFERROR(VLOOKUP(D825,Pivot!$B$4:$H$2181,7,0),"")</f>
        <v>5.3900000000000003E-2</v>
      </c>
    </row>
    <row r="826" spans="1:25" ht="15" customHeight="1" outlineLevel="2">
      <c r="A826" s="10" t="str">
        <f>VLOOKUP(D826,'Current OBD'!$B$6:$K$2185,4,0)</f>
        <v>King</v>
      </c>
      <c r="B826" s="10" t="str">
        <f>VLOOKUP(D826,'Current OBD'!$B$6:$K$2185,3,0)</f>
        <v>17-405</v>
      </c>
      <c r="C826" s="9" t="str">
        <f>VLOOKUP(D826,'Current OBD'!$B$6:$K$2185,2,0)</f>
        <v>Bellevue School District</v>
      </c>
      <c r="D826" s="24">
        <v>660913</v>
      </c>
      <c r="E826" s="9" t="str">
        <f>VLOOKUP(D826,'Current OBD'!$B$6:$K$2185,10,0)</f>
        <v>Spiritridge Elementary</v>
      </c>
      <c r="F826" s="11" t="str">
        <f>IF(VLOOKUP(D826,'Current OBD'!$B$6:$AK$2185,23,0)="Yes","PK"," ")</f>
        <v xml:space="preserve"> </v>
      </c>
      <c r="G826" s="11" t="str">
        <f>IF(VLOOKUP(D826,'Current OBD'!$B$6:$AK$2185,24,0)="Yes","K"," ")</f>
        <v>K</v>
      </c>
      <c r="H826" s="11">
        <f>IF(VLOOKUP(D826,'Current OBD'!$B$6:$AK$2185,25,0)="Yes",1," ")</f>
        <v>1</v>
      </c>
      <c r="I826" s="11" t="str">
        <f>IF(VLOOKUP(D826,'Current OBD'!$B$6:$AK$2185,26,0)="Yes","2"," ")</f>
        <v>2</v>
      </c>
      <c r="J826" s="11" t="str">
        <f>IF(VLOOKUP(D826,'Current OBD'!$B$6:$AK$2185,27,0)="Yes","3"," ")</f>
        <v>3</v>
      </c>
      <c r="K826" s="11" t="str">
        <f>IF(VLOOKUP(D826,'Current OBD'!$B$6:$AK$2185,28,0)="Yes","4"," ")</f>
        <v>4</v>
      </c>
      <c r="L826" s="11" t="str">
        <f>IF(VLOOKUP(D826,'Current OBD'!$B$6:$AK$2185,29,0)="Yes","5"," ")</f>
        <v>5</v>
      </c>
      <c r="M826" s="11" t="str">
        <f>IF(VLOOKUP(D826,'Current OBD'!$B$6:$AK$2185,30,0)="Yes","6"," ")</f>
        <v xml:space="preserve"> </v>
      </c>
      <c r="N826" s="11" t="str">
        <f>IF(VLOOKUP(D826,'Current OBD'!$B$6:$AK$2185,31,0)="Yes","7"," ")</f>
        <v xml:space="preserve"> </v>
      </c>
      <c r="O826" s="11" t="str">
        <f>IF(VLOOKUP(D826,'Current OBD'!$B$6:$AK$2185,32,0)="Yes","8"," ")</f>
        <v xml:space="preserve"> </v>
      </c>
      <c r="P826" s="11" t="str">
        <f>IF(VLOOKUP(D826,'Current OBD'!$B$6:$AK$2185,33,0)="Yes","9"," ")</f>
        <v xml:space="preserve"> </v>
      </c>
      <c r="Q826" s="11" t="str">
        <f>IF(VLOOKUP(D826,'Current OBD'!$B$6:$AK$2185,34,0)="Yes","10"," ")</f>
        <v xml:space="preserve"> </v>
      </c>
      <c r="R826" s="11" t="str">
        <f>IF(VLOOKUP(D826,'Current OBD'!$B$6:$AK$2185,35,0)="Yes","11"," ")</f>
        <v xml:space="preserve"> </v>
      </c>
      <c r="S826" s="11" t="str">
        <f>IF(VLOOKUP(D826,'Current OBD'!$B$6:$AK$2185,36,0)="Yes","12"," ")</f>
        <v xml:space="preserve"> </v>
      </c>
      <c r="T826" s="13">
        <f>VLOOKUP(D826,Pivot!$B$4:$F$2181,2,0)</f>
        <v>57</v>
      </c>
      <c r="U826" s="13">
        <f>VLOOKUP(D826,Pivot!$B$4:$F$2181,3,0)</f>
        <v>5</v>
      </c>
      <c r="V826" s="13">
        <f>VLOOKUP(D826,Pivot!$B$4:$F$2181,4,0)</f>
        <v>615</v>
      </c>
      <c r="W826" s="46">
        <f>IFERROR(VLOOKUP(D826,Pivot!$B$4:$H$2181,5,0),"")</f>
        <v>9.2700000000000005E-2</v>
      </c>
      <c r="X826" s="51">
        <f>IFERROR(VLOOKUP(D826,Pivot!$B$4:$H$2181,6,0),"")</f>
        <v>8.0999999999999996E-3</v>
      </c>
      <c r="Y826" s="46">
        <f>IFERROR(VLOOKUP(D826,Pivot!$B$4:$H$2181,7,0),"")</f>
        <v>0.1008</v>
      </c>
    </row>
    <row r="827" spans="1:25" ht="15" customHeight="1" outlineLevel="2">
      <c r="A827" s="10" t="str">
        <f>VLOOKUP(D827,'Current OBD'!$B$6:$K$2185,4,0)</f>
        <v>King</v>
      </c>
      <c r="B827" s="10" t="str">
        <f>VLOOKUP(D827,'Current OBD'!$B$6:$K$2185,3,0)</f>
        <v>17-405</v>
      </c>
      <c r="C827" s="9" t="str">
        <f>VLOOKUP(D827,'Current OBD'!$B$6:$K$2185,2,0)</f>
        <v>Bellevue School District</v>
      </c>
      <c r="D827" s="24">
        <v>663553</v>
      </c>
      <c r="E827" s="9" t="str">
        <f>VLOOKUP(D827,'Current OBD'!$B$6:$K$2185,10,0)</f>
        <v>Stevenson Elementary</v>
      </c>
      <c r="F827" s="11" t="str">
        <f>IF(VLOOKUP(D827,'Current OBD'!$B$6:$AK$2185,23,0)="Yes","PK"," ")</f>
        <v>PK</v>
      </c>
      <c r="G827" s="11" t="str">
        <f>IF(VLOOKUP(D827,'Current OBD'!$B$6:$AK$2185,24,0)="Yes","K"," ")</f>
        <v>K</v>
      </c>
      <c r="H827" s="11">
        <f>IF(VLOOKUP(D827,'Current OBD'!$B$6:$AK$2185,25,0)="Yes",1," ")</f>
        <v>1</v>
      </c>
      <c r="I827" s="11" t="str">
        <f>IF(VLOOKUP(D827,'Current OBD'!$B$6:$AK$2185,26,0)="Yes","2"," ")</f>
        <v>2</v>
      </c>
      <c r="J827" s="11" t="str">
        <f>IF(VLOOKUP(D827,'Current OBD'!$B$6:$AK$2185,27,0)="Yes","3"," ")</f>
        <v>3</v>
      </c>
      <c r="K827" s="11" t="str">
        <f>IF(VLOOKUP(D827,'Current OBD'!$B$6:$AK$2185,28,0)="Yes","4"," ")</f>
        <v>4</v>
      </c>
      <c r="L827" s="11" t="str">
        <f>IF(VLOOKUP(D827,'Current OBD'!$B$6:$AK$2185,29,0)="Yes","5"," ")</f>
        <v>5</v>
      </c>
      <c r="M827" s="11" t="str">
        <f>IF(VLOOKUP(D827,'Current OBD'!$B$6:$AK$2185,30,0)="Yes","6"," ")</f>
        <v xml:space="preserve"> </v>
      </c>
      <c r="N827" s="11" t="str">
        <f>IF(VLOOKUP(D827,'Current OBD'!$B$6:$AK$2185,31,0)="Yes","7"," ")</f>
        <v xml:space="preserve"> </v>
      </c>
      <c r="O827" s="11" t="str">
        <f>IF(VLOOKUP(D827,'Current OBD'!$B$6:$AK$2185,32,0)="Yes","8"," ")</f>
        <v xml:space="preserve"> </v>
      </c>
      <c r="P827" s="11" t="str">
        <f>IF(VLOOKUP(D827,'Current OBD'!$B$6:$AK$2185,33,0)="Yes","9"," ")</f>
        <v xml:space="preserve"> </v>
      </c>
      <c r="Q827" s="11" t="str">
        <f>IF(VLOOKUP(D827,'Current OBD'!$B$6:$AK$2185,34,0)="Yes","10"," ")</f>
        <v xml:space="preserve"> </v>
      </c>
      <c r="R827" s="11" t="str">
        <f>IF(VLOOKUP(D827,'Current OBD'!$B$6:$AK$2185,35,0)="Yes","11"," ")</f>
        <v xml:space="preserve"> </v>
      </c>
      <c r="S827" s="11" t="str">
        <f>IF(VLOOKUP(D827,'Current OBD'!$B$6:$AK$2185,36,0)="Yes","12"," ")</f>
        <v xml:space="preserve"> </v>
      </c>
      <c r="T827" s="13">
        <f>VLOOKUP(D827,Pivot!$B$4:$F$2181,2,0)</f>
        <v>215</v>
      </c>
      <c r="U827" s="13">
        <f>VLOOKUP(D827,Pivot!$B$4:$F$2181,3,0)</f>
        <v>43</v>
      </c>
      <c r="V827" s="13">
        <f>VLOOKUP(D827,Pivot!$B$4:$F$2181,4,0)</f>
        <v>596</v>
      </c>
      <c r="W827" s="46">
        <f>IFERROR(VLOOKUP(D827,Pivot!$B$4:$H$2181,5,0),"")</f>
        <v>0.36070000000000002</v>
      </c>
      <c r="X827" s="51">
        <f>IFERROR(VLOOKUP(D827,Pivot!$B$4:$H$2181,6,0),"")</f>
        <v>7.2099999999999997E-2</v>
      </c>
      <c r="Y827" s="46">
        <f>IFERROR(VLOOKUP(D827,Pivot!$B$4:$H$2181,7,0),"")</f>
        <v>0.43290000000000001</v>
      </c>
    </row>
    <row r="828" spans="1:25" ht="15" customHeight="1" outlineLevel="2">
      <c r="A828" s="10" t="str">
        <f>VLOOKUP(D828,'Current OBD'!$B$6:$K$2185,4,0)</f>
        <v>King</v>
      </c>
      <c r="B828" s="10" t="str">
        <f>VLOOKUP(D828,'Current OBD'!$B$6:$K$2185,3,0)</f>
        <v>17-405</v>
      </c>
      <c r="C828" s="9" t="str">
        <f>VLOOKUP(D828,'Current OBD'!$B$6:$K$2185,2,0)</f>
        <v>Bellevue School District</v>
      </c>
      <c r="D828" s="24">
        <v>664889</v>
      </c>
      <c r="E828" s="9" t="str">
        <f>VLOOKUP(D828,'Current OBD'!$B$6:$K$2185,10,0)</f>
        <v>The Big Picture School</v>
      </c>
      <c r="F828" s="11" t="str">
        <f>IF(VLOOKUP(D828,'Current OBD'!$B$6:$AK$2185,23,0)="Yes","PK"," ")</f>
        <v xml:space="preserve"> </v>
      </c>
      <c r="G828" s="11" t="str">
        <f>IF(VLOOKUP(D828,'Current OBD'!$B$6:$AK$2185,24,0)="Yes","K"," ")</f>
        <v xml:space="preserve"> </v>
      </c>
      <c r="H828" s="11" t="str">
        <f>IF(VLOOKUP(D828,'Current OBD'!$B$6:$AK$2185,25,0)="Yes",1," ")</f>
        <v xml:space="preserve"> </v>
      </c>
      <c r="I828" s="11" t="str">
        <f>IF(VLOOKUP(D828,'Current OBD'!$B$6:$AK$2185,26,0)="Yes","2"," ")</f>
        <v xml:space="preserve"> </v>
      </c>
      <c r="J828" s="11" t="str">
        <f>IF(VLOOKUP(D828,'Current OBD'!$B$6:$AK$2185,27,0)="Yes","3"," ")</f>
        <v xml:space="preserve"> </v>
      </c>
      <c r="K828" s="11" t="str">
        <f>IF(VLOOKUP(D828,'Current OBD'!$B$6:$AK$2185,28,0)="Yes","4"," ")</f>
        <v xml:space="preserve"> </v>
      </c>
      <c r="L828" s="11" t="str">
        <f>IF(VLOOKUP(D828,'Current OBD'!$B$6:$AK$2185,29,0)="Yes","5"," ")</f>
        <v xml:space="preserve"> </v>
      </c>
      <c r="M828" s="11" t="str">
        <f>IF(VLOOKUP(D828,'Current OBD'!$B$6:$AK$2185,30,0)="Yes","6"," ")</f>
        <v>6</v>
      </c>
      <c r="N828" s="11" t="str">
        <f>IF(VLOOKUP(D828,'Current OBD'!$B$6:$AK$2185,31,0)="Yes","7"," ")</f>
        <v>7</v>
      </c>
      <c r="O828" s="11" t="str">
        <f>IF(VLOOKUP(D828,'Current OBD'!$B$6:$AK$2185,32,0)="Yes","8"," ")</f>
        <v>8</v>
      </c>
      <c r="P828" s="11" t="str">
        <f>IF(VLOOKUP(D828,'Current OBD'!$B$6:$AK$2185,33,0)="Yes","9"," ")</f>
        <v>9</v>
      </c>
      <c r="Q828" s="11" t="str">
        <f>IF(VLOOKUP(D828,'Current OBD'!$B$6:$AK$2185,34,0)="Yes","10"," ")</f>
        <v>10</v>
      </c>
      <c r="R828" s="11" t="str">
        <f>IF(VLOOKUP(D828,'Current OBD'!$B$6:$AK$2185,35,0)="Yes","11"," ")</f>
        <v>11</v>
      </c>
      <c r="S828" s="11" t="str">
        <f>IF(VLOOKUP(D828,'Current OBD'!$B$6:$AK$2185,36,0)="Yes","12"," ")</f>
        <v>12</v>
      </c>
      <c r="T828" s="13">
        <f>VLOOKUP(D828,Pivot!$B$4:$F$2181,2,0)</f>
        <v>46</v>
      </c>
      <c r="U828" s="13">
        <f>VLOOKUP(D828,Pivot!$B$4:$F$2181,3,0)</f>
        <v>7</v>
      </c>
      <c r="V828" s="13">
        <f>VLOOKUP(D828,Pivot!$B$4:$F$2181,4,0)</f>
        <v>402</v>
      </c>
      <c r="W828" s="46">
        <f>IFERROR(VLOOKUP(D828,Pivot!$B$4:$H$2181,5,0),"")</f>
        <v>0.1144</v>
      </c>
      <c r="X828" s="51">
        <f>IFERROR(VLOOKUP(D828,Pivot!$B$4:$H$2181,6,0),"")</f>
        <v>1.7399999999999999E-2</v>
      </c>
      <c r="Y828" s="46">
        <f>IFERROR(VLOOKUP(D828,Pivot!$B$4:$H$2181,7,0),"")</f>
        <v>0.1318</v>
      </c>
    </row>
    <row r="829" spans="1:25" ht="15" customHeight="1" outlineLevel="2">
      <c r="A829" s="10" t="str">
        <f>VLOOKUP(D829,'Current OBD'!$B$6:$K$2185,4,0)</f>
        <v>King</v>
      </c>
      <c r="B829" s="10" t="str">
        <f>VLOOKUP(D829,'Current OBD'!$B$6:$K$2185,3,0)</f>
        <v>17-405</v>
      </c>
      <c r="C829" s="9" t="str">
        <f>VLOOKUP(D829,'Current OBD'!$B$6:$K$2185,2,0)</f>
        <v>Bellevue School District</v>
      </c>
      <c r="D829" s="24">
        <v>660898</v>
      </c>
      <c r="E829" s="9" t="str">
        <f>VLOOKUP(D829,'Current OBD'!$B$6:$K$2185,10,0)</f>
        <v>Tillicum Middle</v>
      </c>
      <c r="F829" s="11" t="str">
        <f>IF(VLOOKUP(D829,'Current OBD'!$B$6:$AK$2185,23,0)="Yes","PK"," ")</f>
        <v xml:space="preserve"> </v>
      </c>
      <c r="G829" s="11" t="str">
        <f>IF(VLOOKUP(D829,'Current OBD'!$B$6:$AK$2185,24,0)="Yes","K"," ")</f>
        <v xml:space="preserve"> </v>
      </c>
      <c r="H829" s="11" t="str">
        <f>IF(VLOOKUP(D829,'Current OBD'!$B$6:$AK$2185,25,0)="Yes",1," ")</f>
        <v xml:space="preserve"> </v>
      </c>
      <c r="I829" s="11" t="str">
        <f>IF(VLOOKUP(D829,'Current OBD'!$B$6:$AK$2185,26,0)="Yes","2"," ")</f>
        <v xml:space="preserve"> </v>
      </c>
      <c r="J829" s="11" t="str">
        <f>IF(VLOOKUP(D829,'Current OBD'!$B$6:$AK$2185,27,0)="Yes","3"," ")</f>
        <v xml:space="preserve"> </v>
      </c>
      <c r="K829" s="11" t="str">
        <f>IF(VLOOKUP(D829,'Current OBD'!$B$6:$AK$2185,28,0)="Yes","4"," ")</f>
        <v xml:space="preserve"> </v>
      </c>
      <c r="L829" s="11" t="str">
        <f>IF(VLOOKUP(D829,'Current OBD'!$B$6:$AK$2185,29,0)="Yes","5"," ")</f>
        <v xml:space="preserve"> </v>
      </c>
      <c r="M829" s="11" t="str">
        <f>IF(VLOOKUP(D829,'Current OBD'!$B$6:$AK$2185,30,0)="Yes","6"," ")</f>
        <v>6</v>
      </c>
      <c r="N829" s="11" t="str">
        <f>IF(VLOOKUP(D829,'Current OBD'!$B$6:$AK$2185,31,0)="Yes","7"," ")</f>
        <v>7</v>
      </c>
      <c r="O829" s="11" t="str">
        <f>IF(VLOOKUP(D829,'Current OBD'!$B$6:$AK$2185,32,0)="Yes","8"," ")</f>
        <v>8</v>
      </c>
      <c r="P829" s="11" t="str">
        <f>IF(VLOOKUP(D829,'Current OBD'!$B$6:$AK$2185,33,0)="Yes","9"," ")</f>
        <v xml:space="preserve"> </v>
      </c>
      <c r="Q829" s="11" t="str">
        <f>IF(VLOOKUP(D829,'Current OBD'!$B$6:$AK$2185,34,0)="Yes","10"," ")</f>
        <v xml:space="preserve"> </v>
      </c>
      <c r="R829" s="11" t="str">
        <f>IF(VLOOKUP(D829,'Current OBD'!$B$6:$AK$2185,35,0)="Yes","11"," ")</f>
        <v xml:space="preserve"> </v>
      </c>
      <c r="S829" s="11" t="str">
        <f>IF(VLOOKUP(D829,'Current OBD'!$B$6:$AK$2185,36,0)="Yes","12"," ")</f>
        <v xml:space="preserve"> </v>
      </c>
      <c r="T829" s="13">
        <f>VLOOKUP(D829,Pivot!$B$4:$F$2181,2,0)</f>
        <v>80</v>
      </c>
      <c r="U829" s="13">
        <f>VLOOKUP(D829,Pivot!$B$4:$F$2181,3,0)</f>
        <v>21</v>
      </c>
      <c r="V829" s="13">
        <f>VLOOKUP(D829,Pivot!$B$4:$F$2181,4,0)</f>
        <v>739</v>
      </c>
      <c r="W829" s="46">
        <f>IFERROR(VLOOKUP(D829,Pivot!$B$4:$H$2181,5,0),"")</f>
        <v>0.10829999999999999</v>
      </c>
      <c r="X829" s="51">
        <f>IFERROR(VLOOKUP(D829,Pivot!$B$4:$H$2181,6,0),"")</f>
        <v>2.8400000000000002E-2</v>
      </c>
      <c r="Y829" s="46">
        <f>IFERROR(VLOOKUP(D829,Pivot!$B$4:$H$2181,7,0),"")</f>
        <v>0.13669999999999999</v>
      </c>
    </row>
    <row r="830" spans="1:25" ht="15" customHeight="1" outlineLevel="2">
      <c r="A830" s="10" t="str">
        <f>VLOOKUP(D830,'Current OBD'!$B$6:$K$2185,4,0)</f>
        <v>King</v>
      </c>
      <c r="B830" s="10" t="str">
        <f>VLOOKUP(D830,'Current OBD'!$B$6:$K$2185,3,0)</f>
        <v>17-405</v>
      </c>
      <c r="C830" s="9" t="str">
        <f>VLOOKUP(D830,'Current OBD'!$B$6:$K$2185,2,0)</f>
        <v>Bellevue School District</v>
      </c>
      <c r="D830" s="24">
        <v>660899</v>
      </c>
      <c r="E830" s="9" t="str">
        <f>VLOOKUP(D830,'Current OBD'!$B$6:$K$2185,10,0)</f>
        <v>Tyee Middle</v>
      </c>
      <c r="F830" s="11" t="str">
        <f>IF(VLOOKUP(D830,'Current OBD'!$B$6:$AK$2185,23,0)="Yes","PK"," ")</f>
        <v xml:space="preserve"> </v>
      </c>
      <c r="G830" s="11" t="str">
        <f>IF(VLOOKUP(D830,'Current OBD'!$B$6:$AK$2185,24,0)="Yes","K"," ")</f>
        <v xml:space="preserve"> </v>
      </c>
      <c r="H830" s="11" t="str">
        <f>IF(VLOOKUP(D830,'Current OBD'!$B$6:$AK$2185,25,0)="Yes",1," ")</f>
        <v xml:space="preserve"> </v>
      </c>
      <c r="I830" s="11" t="str">
        <f>IF(VLOOKUP(D830,'Current OBD'!$B$6:$AK$2185,26,0)="Yes","2"," ")</f>
        <v xml:space="preserve"> </v>
      </c>
      <c r="J830" s="11" t="str">
        <f>IF(VLOOKUP(D830,'Current OBD'!$B$6:$AK$2185,27,0)="Yes","3"," ")</f>
        <v xml:space="preserve"> </v>
      </c>
      <c r="K830" s="11" t="str">
        <f>IF(VLOOKUP(D830,'Current OBD'!$B$6:$AK$2185,28,0)="Yes","4"," ")</f>
        <v xml:space="preserve"> </v>
      </c>
      <c r="L830" s="11" t="str">
        <f>IF(VLOOKUP(D830,'Current OBD'!$B$6:$AK$2185,29,0)="Yes","5"," ")</f>
        <v xml:space="preserve"> </v>
      </c>
      <c r="M830" s="11" t="str">
        <f>IF(VLOOKUP(D830,'Current OBD'!$B$6:$AK$2185,30,0)="Yes","6"," ")</f>
        <v>6</v>
      </c>
      <c r="N830" s="11" t="str">
        <f>IF(VLOOKUP(D830,'Current OBD'!$B$6:$AK$2185,31,0)="Yes","7"," ")</f>
        <v>7</v>
      </c>
      <c r="O830" s="11" t="str">
        <f>IF(VLOOKUP(D830,'Current OBD'!$B$6:$AK$2185,32,0)="Yes","8"," ")</f>
        <v>8</v>
      </c>
      <c r="P830" s="11" t="str">
        <f>IF(VLOOKUP(D830,'Current OBD'!$B$6:$AK$2185,33,0)="Yes","9"," ")</f>
        <v xml:space="preserve"> </v>
      </c>
      <c r="Q830" s="11" t="str">
        <f>IF(VLOOKUP(D830,'Current OBD'!$B$6:$AK$2185,34,0)="Yes","10"," ")</f>
        <v xml:space="preserve"> </v>
      </c>
      <c r="R830" s="11" t="str">
        <f>IF(VLOOKUP(D830,'Current OBD'!$B$6:$AK$2185,35,0)="Yes","11"," ")</f>
        <v xml:space="preserve"> </v>
      </c>
      <c r="S830" s="11" t="str">
        <f>IF(VLOOKUP(D830,'Current OBD'!$B$6:$AK$2185,36,0)="Yes","12"," ")</f>
        <v xml:space="preserve"> </v>
      </c>
      <c r="T830" s="13">
        <f>VLOOKUP(D830,Pivot!$B$4:$F$2181,2,0)</f>
        <v>83</v>
      </c>
      <c r="U830" s="13">
        <f>VLOOKUP(D830,Pivot!$B$4:$F$2181,3,0)</f>
        <v>26</v>
      </c>
      <c r="V830" s="13">
        <f>VLOOKUP(D830,Pivot!$B$4:$F$2181,4,0)</f>
        <v>944</v>
      </c>
      <c r="W830" s="46">
        <f>IFERROR(VLOOKUP(D830,Pivot!$B$4:$H$2181,5,0),"")</f>
        <v>8.7900000000000006E-2</v>
      </c>
      <c r="X830" s="51">
        <f>IFERROR(VLOOKUP(D830,Pivot!$B$4:$H$2181,6,0),"")</f>
        <v>2.75E-2</v>
      </c>
      <c r="Y830" s="46">
        <f>IFERROR(VLOOKUP(D830,Pivot!$B$4:$H$2181,7,0),"")</f>
        <v>0.11550000000000001</v>
      </c>
    </row>
    <row r="831" spans="1:25" ht="15" customHeight="1" outlineLevel="2">
      <c r="A831" s="10" t="str">
        <f>VLOOKUP(D831,'Current OBD'!$B$6:$K$2185,4,0)</f>
        <v>King</v>
      </c>
      <c r="B831" s="10" t="str">
        <f>VLOOKUP(D831,'Current OBD'!$B$6:$K$2185,3,0)</f>
        <v>17-405</v>
      </c>
      <c r="C831" s="9" t="str">
        <f>VLOOKUP(D831,'Current OBD'!$B$6:$K$2185,2,0)</f>
        <v>Bellevue School District</v>
      </c>
      <c r="D831" s="24">
        <v>685375</v>
      </c>
      <c r="E831" s="9" t="str">
        <f>VLOOKUP(D831,'Current OBD'!$B$6:$K$2185,10,0)</f>
        <v>Wilburton Elementary</v>
      </c>
      <c r="F831" s="11" t="str">
        <f>IF(VLOOKUP(D831,'Current OBD'!$B$6:$AK$2185,23,0)="Yes","PK"," ")</f>
        <v>PK</v>
      </c>
      <c r="G831" s="11" t="str">
        <f>IF(VLOOKUP(D831,'Current OBD'!$B$6:$AK$2185,24,0)="Yes","K"," ")</f>
        <v>K</v>
      </c>
      <c r="H831" s="11">
        <f>IF(VLOOKUP(D831,'Current OBD'!$B$6:$AK$2185,25,0)="Yes",1," ")</f>
        <v>1</v>
      </c>
      <c r="I831" s="11" t="str">
        <f>IF(VLOOKUP(D831,'Current OBD'!$B$6:$AK$2185,26,0)="Yes","2"," ")</f>
        <v>2</v>
      </c>
      <c r="J831" s="11" t="str">
        <f>IF(VLOOKUP(D831,'Current OBD'!$B$6:$AK$2185,27,0)="Yes","3"," ")</f>
        <v>3</v>
      </c>
      <c r="K831" s="11" t="str">
        <f>IF(VLOOKUP(D831,'Current OBD'!$B$6:$AK$2185,28,0)="Yes","4"," ")</f>
        <v>4</v>
      </c>
      <c r="L831" s="11" t="str">
        <f>IF(VLOOKUP(D831,'Current OBD'!$B$6:$AK$2185,29,0)="Yes","5"," ")</f>
        <v>5</v>
      </c>
      <c r="M831" s="11" t="str">
        <f>IF(VLOOKUP(D831,'Current OBD'!$B$6:$AK$2185,30,0)="Yes","6"," ")</f>
        <v xml:space="preserve"> </v>
      </c>
      <c r="N831" s="11" t="str">
        <f>IF(VLOOKUP(D831,'Current OBD'!$B$6:$AK$2185,31,0)="Yes","7"," ")</f>
        <v xml:space="preserve"> </v>
      </c>
      <c r="O831" s="11" t="str">
        <f>IF(VLOOKUP(D831,'Current OBD'!$B$6:$AK$2185,32,0)="Yes","8"," ")</f>
        <v xml:space="preserve"> </v>
      </c>
      <c r="P831" s="11" t="str">
        <f>IF(VLOOKUP(D831,'Current OBD'!$B$6:$AK$2185,33,0)="Yes","9"," ")</f>
        <v xml:space="preserve"> </v>
      </c>
      <c r="Q831" s="11" t="str">
        <f>IF(VLOOKUP(D831,'Current OBD'!$B$6:$AK$2185,34,0)="Yes","10"," ")</f>
        <v xml:space="preserve"> </v>
      </c>
      <c r="R831" s="11" t="str">
        <f>IF(VLOOKUP(D831,'Current OBD'!$B$6:$AK$2185,35,0)="Yes","11"," ")</f>
        <v xml:space="preserve"> </v>
      </c>
      <c r="S831" s="11" t="str">
        <f>IF(VLOOKUP(D831,'Current OBD'!$B$6:$AK$2185,36,0)="Yes","12"," ")</f>
        <v xml:space="preserve"> </v>
      </c>
      <c r="T831" s="13">
        <f>VLOOKUP(D831,Pivot!$B$4:$F$2181,2,0)</f>
        <v>75</v>
      </c>
      <c r="U831" s="13">
        <f>VLOOKUP(D831,Pivot!$B$4:$F$2181,3,0)</f>
        <v>17</v>
      </c>
      <c r="V831" s="13">
        <f>VLOOKUP(D831,Pivot!$B$4:$F$2181,4,0)</f>
        <v>447</v>
      </c>
      <c r="W831" s="46">
        <f>IFERROR(VLOOKUP(D831,Pivot!$B$4:$H$2181,5,0),"")</f>
        <v>0.1678</v>
      </c>
      <c r="X831" s="51">
        <f>IFERROR(VLOOKUP(D831,Pivot!$B$4:$H$2181,6,0),"")</f>
        <v>3.7999999999999999E-2</v>
      </c>
      <c r="Y831" s="46">
        <f>IFERROR(VLOOKUP(D831,Pivot!$B$4:$H$2181,7,0),"")</f>
        <v>0.20580000000000001</v>
      </c>
    </row>
    <row r="832" spans="1:25" ht="15" customHeight="1" outlineLevel="2">
      <c r="A832" s="10" t="str">
        <f>VLOOKUP(D832,'Current OBD'!$B$6:$K$2185,4,0)</f>
        <v>King</v>
      </c>
      <c r="B832" s="10" t="str">
        <f>VLOOKUP(D832,'Current OBD'!$B$6:$K$2185,3,0)</f>
        <v>17-405</v>
      </c>
      <c r="C832" s="9" t="str">
        <f>VLOOKUP(D832,'Current OBD'!$B$6:$K$2185,2,0)</f>
        <v>Bellevue School District</v>
      </c>
      <c r="D832" s="24">
        <v>660916</v>
      </c>
      <c r="E832" s="9" t="str">
        <f>VLOOKUP(D832,'Current OBD'!$B$6:$K$2185,10,0)</f>
        <v>Woodridge Elementary</v>
      </c>
      <c r="F832" s="11" t="str">
        <f>IF(VLOOKUP(D832,'Current OBD'!$B$6:$AK$2185,23,0)="Yes","PK"," ")</f>
        <v>PK</v>
      </c>
      <c r="G832" s="11" t="str">
        <f>IF(VLOOKUP(D832,'Current OBD'!$B$6:$AK$2185,24,0)="Yes","K"," ")</f>
        <v>K</v>
      </c>
      <c r="H832" s="11">
        <f>IF(VLOOKUP(D832,'Current OBD'!$B$6:$AK$2185,25,0)="Yes",1," ")</f>
        <v>1</v>
      </c>
      <c r="I832" s="11" t="str">
        <f>IF(VLOOKUP(D832,'Current OBD'!$B$6:$AK$2185,26,0)="Yes","2"," ")</f>
        <v>2</v>
      </c>
      <c r="J832" s="11" t="str">
        <f>IF(VLOOKUP(D832,'Current OBD'!$B$6:$AK$2185,27,0)="Yes","3"," ")</f>
        <v>3</v>
      </c>
      <c r="K832" s="11" t="str">
        <f>IF(VLOOKUP(D832,'Current OBD'!$B$6:$AK$2185,28,0)="Yes","4"," ")</f>
        <v>4</v>
      </c>
      <c r="L832" s="11" t="str">
        <f>IF(VLOOKUP(D832,'Current OBD'!$B$6:$AK$2185,29,0)="Yes","5"," ")</f>
        <v>5</v>
      </c>
      <c r="M832" s="11" t="str">
        <f>IF(VLOOKUP(D832,'Current OBD'!$B$6:$AK$2185,30,0)="Yes","6"," ")</f>
        <v xml:space="preserve"> </v>
      </c>
      <c r="N832" s="11" t="str">
        <f>IF(VLOOKUP(D832,'Current OBD'!$B$6:$AK$2185,31,0)="Yes","7"," ")</f>
        <v xml:space="preserve"> </v>
      </c>
      <c r="O832" s="11" t="str">
        <f>IF(VLOOKUP(D832,'Current OBD'!$B$6:$AK$2185,32,0)="Yes","8"," ")</f>
        <v xml:space="preserve"> </v>
      </c>
      <c r="P832" s="11" t="str">
        <f>IF(VLOOKUP(D832,'Current OBD'!$B$6:$AK$2185,33,0)="Yes","9"," ")</f>
        <v xml:space="preserve"> </v>
      </c>
      <c r="Q832" s="11" t="str">
        <f>IF(VLOOKUP(D832,'Current OBD'!$B$6:$AK$2185,34,0)="Yes","10"," ")</f>
        <v xml:space="preserve"> </v>
      </c>
      <c r="R832" s="11" t="str">
        <f>IF(VLOOKUP(D832,'Current OBD'!$B$6:$AK$2185,35,0)="Yes","11"," ")</f>
        <v xml:space="preserve"> </v>
      </c>
      <c r="S832" s="11" t="str">
        <f>IF(VLOOKUP(D832,'Current OBD'!$B$6:$AK$2185,36,0)="Yes","12"," ")</f>
        <v xml:space="preserve"> </v>
      </c>
      <c r="T832" s="13">
        <f>VLOOKUP(D832,Pivot!$B$4:$F$2181,2,0)</f>
        <v>51</v>
      </c>
      <c r="U832" s="13">
        <f>VLOOKUP(D832,Pivot!$B$4:$F$2181,3,0)</f>
        <v>13</v>
      </c>
      <c r="V832" s="13">
        <f>VLOOKUP(D832,Pivot!$B$4:$F$2181,4,0)</f>
        <v>360</v>
      </c>
      <c r="W832" s="46">
        <f>IFERROR(VLOOKUP(D832,Pivot!$B$4:$H$2181,5,0),"")</f>
        <v>0.14169999999999999</v>
      </c>
      <c r="X832" s="51">
        <f>IFERROR(VLOOKUP(D832,Pivot!$B$4:$H$2181,6,0),"")</f>
        <v>3.61E-2</v>
      </c>
      <c r="Y832" s="46">
        <f>IFERROR(VLOOKUP(D832,Pivot!$B$4:$H$2181,7,0),"")</f>
        <v>0.17780000000000001</v>
      </c>
    </row>
    <row r="833" spans="1:25" ht="15" customHeight="1" outlineLevel="1">
      <c r="A833" s="27"/>
      <c r="B833" s="27"/>
      <c r="C833" s="30" t="s">
        <v>5717</v>
      </c>
      <c r="D833" s="27"/>
      <c r="E833" s="26"/>
      <c r="F833" s="29"/>
      <c r="G833" s="29"/>
      <c r="H833" s="29"/>
      <c r="I833" s="29"/>
      <c r="J833" s="29"/>
      <c r="K833" s="29"/>
      <c r="L833" s="29"/>
      <c r="M833" s="29"/>
      <c r="N833" s="29"/>
      <c r="O833" s="29"/>
      <c r="P833" s="29"/>
      <c r="Q833" s="29"/>
      <c r="R833" s="29"/>
      <c r="S833" s="29"/>
      <c r="T833" s="43">
        <f>SUBTOTAL(9,T804:T832)</f>
        <v>2984</v>
      </c>
      <c r="U833" s="43">
        <f>SUBTOTAL(9,U804:U832)</f>
        <v>716</v>
      </c>
      <c r="V833" s="43">
        <f>SUBTOTAL(9,V804:V832)</f>
        <v>20448</v>
      </c>
      <c r="W833" s="47"/>
      <c r="X833" s="52"/>
      <c r="Y833" s="56">
        <f>(T833+U833)/V833</f>
        <v>0.18094679186228482</v>
      </c>
    </row>
    <row r="834" spans="1:25" ht="15" customHeight="1" outlineLevel="2">
      <c r="A834" s="10" t="str">
        <f>VLOOKUP(D834,'Current OBD'!$B$6:$K$2185,4,0)</f>
        <v>King</v>
      </c>
      <c r="B834" s="10" t="str">
        <f>VLOOKUP(D834,'Current OBD'!$B$6:$K$2185,3,0)</f>
        <v>17-406</v>
      </c>
      <c r="C834" s="9" t="str">
        <f>VLOOKUP(D834,'Current OBD'!$B$6:$K$2185,2,0)</f>
        <v>Tukwila School District</v>
      </c>
      <c r="D834" s="24">
        <v>661415</v>
      </c>
      <c r="E834" s="9" t="str">
        <f>VLOOKUP(D834,'Current OBD'!$B$6:$K$2185,10,0)</f>
        <v>Cascade Elementary School</v>
      </c>
      <c r="F834" s="11" t="str">
        <f>IF(VLOOKUP(D834,'Current OBD'!$B$6:$AK$2185,23,0)="Yes","PK"," ")</f>
        <v>PK</v>
      </c>
      <c r="G834" s="11" t="str">
        <f>IF(VLOOKUP(D834,'Current OBD'!$B$6:$AK$2185,24,0)="Yes","K"," ")</f>
        <v>K</v>
      </c>
      <c r="H834" s="11">
        <f>IF(VLOOKUP(D834,'Current OBD'!$B$6:$AK$2185,25,0)="Yes",1," ")</f>
        <v>1</v>
      </c>
      <c r="I834" s="11" t="str">
        <f>IF(VLOOKUP(D834,'Current OBD'!$B$6:$AK$2185,26,0)="Yes","2"," ")</f>
        <v>2</v>
      </c>
      <c r="J834" s="11" t="str">
        <f>IF(VLOOKUP(D834,'Current OBD'!$B$6:$AK$2185,27,0)="Yes","3"," ")</f>
        <v>3</v>
      </c>
      <c r="K834" s="11" t="str">
        <f>IF(VLOOKUP(D834,'Current OBD'!$B$6:$AK$2185,28,0)="Yes","4"," ")</f>
        <v>4</v>
      </c>
      <c r="L834" s="11" t="str">
        <f>IF(VLOOKUP(D834,'Current OBD'!$B$6:$AK$2185,29,0)="Yes","5"," ")</f>
        <v>5</v>
      </c>
      <c r="M834" s="11" t="str">
        <f>IF(VLOOKUP(D834,'Current OBD'!$B$6:$AK$2185,30,0)="Yes","6"," ")</f>
        <v xml:space="preserve"> </v>
      </c>
      <c r="N834" s="11" t="str">
        <f>IF(VLOOKUP(D834,'Current OBD'!$B$6:$AK$2185,31,0)="Yes","7"," ")</f>
        <v xml:space="preserve"> </v>
      </c>
      <c r="O834" s="11" t="str">
        <f>IF(VLOOKUP(D834,'Current OBD'!$B$6:$AK$2185,32,0)="Yes","8"," ")</f>
        <v xml:space="preserve"> </v>
      </c>
      <c r="P834" s="11" t="str">
        <f>IF(VLOOKUP(D834,'Current OBD'!$B$6:$AK$2185,33,0)="Yes","9"," ")</f>
        <v xml:space="preserve"> </v>
      </c>
      <c r="Q834" s="11" t="str">
        <f>IF(VLOOKUP(D834,'Current OBD'!$B$6:$AK$2185,34,0)="Yes","10"," ")</f>
        <v xml:space="preserve"> </v>
      </c>
      <c r="R834" s="11" t="str">
        <f>IF(VLOOKUP(D834,'Current OBD'!$B$6:$AK$2185,35,0)="Yes","11"," ")</f>
        <v xml:space="preserve"> </v>
      </c>
      <c r="S834" s="11" t="str">
        <f>IF(VLOOKUP(D834,'Current OBD'!$B$6:$AK$2185,36,0)="Yes","12"," ")</f>
        <v xml:space="preserve"> </v>
      </c>
      <c r="T834" s="13">
        <f>VLOOKUP(D834,Pivot!$B$4:$F$2181,2,0)</f>
        <v>378</v>
      </c>
      <c r="U834" s="13">
        <f>VLOOKUP(D834,Pivot!$B$4:$F$2181,3,0)</f>
        <v>0</v>
      </c>
      <c r="V834" s="13">
        <f>VLOOKUP(D834,Pivot!$B$4:$F$2181,4,0)</f>
        <v>378</v>
      </c>
      <c r="W834" s="46">
        <f>IFERROR(VLOOKUP(D834,Pivot!$B$4:$H$2181,5,0),"")</f>
        <v>1</v>
      </c>
      <c r="X834" s="51">
        <f>IFERROR(VLOOKUP(D834,Pivot!$B$4:$H$2181,6,0),"")</f>
        <v>0</v>
      </c>
      <c r="Y834" s="46">
        <f>IFERROR(VLOOKUP(D834,Pivot!$B$4:$H$2181,7,0),"")</f>
        <v>1</v>
      </c>
    </row>
    <row r="835" spans="1:25" ht="15" customHeight="1" outlineLevel="2">
      <c r="A835" s="10" t="str">
        <f>VLOOKUP(D835,'Current OBD'!$B$6:$K$2185,4,0)</f>
        <v>King</v>
      </c>
      <c r="B835" s="10" t="str">
        <f>VLOOKUP(D835,'Current OBD'!$B$6:$K$2185,3,0)</f>
        <v>17-406</v>
      </c>
      <c r="C835" s="9" t="str">
        <f>VLOOKUP(D835,'Current OBD'!$B$6:$K$2185,2,0)</f>
        <v>Tukwila School District</v>
      </c>
      <c r="D835" s="24">
        <v>661419</v>
      </c>
      <c r="E835" s="9" t="str">
        <f>VLOOKUP(D835,'Current OBD'!$B$6:$K$2185,10,0)</f>
        <v>Foster High</v>
      </c>
      <c r="F835" s="11" t="str">
        <f>IF(VLOOKUP(D835,'Current OBD'!$B$6:$AK$2185,23,0)="Yes","PK"," ")</f>
        <v xml:space="preserve"> </v>
      </c>
      <c r="G835" s="11" t="str">
        <f>IF(VLOOKUP(D835,'Current OBD'!$B$6:$AK$2185,24,0)="Yes","K"," ")</f>
        <v xml:space="preserve"> </v>
      </c>
      <c r="H835" s="11" t="str">
        <f>IF(VLOOKUP(D835,'Current OBD'!$B$6:$AK$2185,25,0)="Yes",1," ")</f>
        <v xml:space="preserve"> </v>
      </c>
      <c r="I835" s="11" t="str">
        <f>IF(VLOOKUP(D835,'Current OBD'!$B$6:$AK$2185,26,0)="Yes","2"," ")</f>
        <v xml:space="preserve"> </v>
      </c>
      <c r="J835" s="11" t="str">
        <f>IF(VLOOKUP(D835,'Current OBD'!$B$6:$AK$2185,27,0)="Yes","3"," ")</f>
        <v xml:space="preserve"> </v>
      </c>
      <c r="K835" s="11" t="str">
        <f>IF(VLOOKUP(D835,'Current OBD'!$B$6:$AK$2185,28,0)="Yes","4"," ")</f>
        <v xml:space="preserve"> </v>
      </c>
      <c r="L835" s="11" t="str">
        <f>IF(VLOOKUP(D835,'Current OBD'!$B$6:$AK$2185,29,0)="Yes","5"," ")</f>
        <v xml:space="preserve"> </v>
      </c>
      <c r="M835" s="11" t="str">
        <f>IF(VLOOKUP(D835,'Current OBD'!$B$6:$AK$2185,30,0)="Yes","6"," ")</f>
        <v xml:space="preserve"> </v>
      </c>
      <c r="N835" s="11" t="str">
        <f>IF(VLOOKUP(D835,'Current OBD'!$B$6:$AK$2185,31,0)="Yes","7"," ")</f>
        <v xml:space="preserve"> </v>
      </c>
      <c r="O835" s="11" t="str">
        <f>IF(VLOOKUP(D835,'Current OBD'!$B$6:$AK$2185,32,0)="Yes","8"," ")</f>
        <v xml:space="preserve"> </v>
      </c>
      <c r="P835" s="11" t="str">
        <f>IF(VLOOKUP(D835,'Current OBD'!$B$6:$AK$2185,33,0)="Yes","9"," ")</f>
        <v>9</v>
      </c>
      <c r="Q835" s="11" t="str">
        <f>IF(VLOOKUP(D835,'Current OBD'!$B$6:$AK$2185,34,0)="Yes","10"," ")</f>
        <v>10</v>
      </c>
      <c r="R835" s="11" t="str">
        <f>IF(VLOOKUP(D835,'Current OBD'!$B$6:$AK$2185,35,0)="Yes","11"," ")</f>
        <v>11</v>
      </c>
      <c r="S835" s="11" t="str">
        <f>IF(VLOOKUP(D835,'Current OBD'!$B$6:$AK$2185,36,0)="Yes","12"," ")</f>
        <v>12</v>
      </c>
      <c r="T835" s="13">
        <f>VLOOKUP(D835,Pivot!$B$4:$F$2181,2,0)</f>
        <v>822</v>
      </c>
      <c r="U835" s="13">
        <f>VLOOKUP(D835,Pivot!$B$4:$F$2181,3,0)</f>
        <v>0</v>
      </c>
      <c r="V835" s="13">
        <f>VLOOKUP(D835,Pivot!$B$4:$F$2181,4,0)</f>
        <v>822</v>
      </c>
      <c r="W835" s="46">
        <f>IFERROR(VLOOKUP(D835,Pivot!$B$4:$H$2181,5,0),"")</f>
        <v>1</v>
      </c>
      <c r="X835" s="51">
        <f>IFERROR(VLOOKUP(D835,Pivot!$B$4:$H$2181,6,0),"")</f>
        <v>0</v>
      </c>
      <c r="Y835" s="46">
        <f>IFERROR(VLOOKUP(D835,Pivot!$B$4:$H$2181,7,0),"")</f>
        <v>1</v>
      </c>
    </row>
    <row r="836" spans="1:25" ht="15" customHeight="1" outlineLevel="2">
      <c r="A836" s="10" t="str">
        <f>VLOOKUP(D836,'Current OBD'!$B$6:$K$2185,4,0)</f>
        <v>King</v>
      </c>
      <c r="B836" s="10" t="str">
        <f>VLOOKUP(D836,'Current OBD'!$B$6:$K$2185,3,0)</f>
        <v>17-406</v>
      </c>
      <c r="C836" s="9" t="str">
        <f>VLOOKUP(D836,'Current OBD'!$B$6:$K$2185,2,0)</f>
        <v>Tukwila School District</v>
      </c>
      <c r="D836" s="24">
        <v>661418</v>
      </c>
      <c r="E836" s="9" t="str">
        <f>VLOOKUP(D836,'Current OBD'!$B$6:$K$2185,10,0)</f>
        <v>Showalter Middle</v>
      </c>
      <c r="F836" s="11" t="str">
        <f>IF(VLOOKUP(D836,'Current OBD'!$B$6:$AK$2185,23,0)="Yes","PK"," ")</f>
        <v xml:space="preserve"> </v>
      </c>
      <c r="G836" s="11" t="str">
        <f>IF(VLOOKUP(D836,'Current OBD'!$B$6:$AK$2185,24,0)="Yes","K"," ")</f>
        <v xml:space="preserve"> </v>
      </c>
      <c r="H836" s="11" t="str">
        <f>IF(VLOOKUP(D836,'Current OBD'!$B$6:$AK$2185,25,0)="Yes",1," ")</f>
        <v xml:space="preserve"> </v>
      </c>
      <c r="I836" s="11" t="str">
        <f>IF(VLOOKUP(D836,'Current OBD'!$B$6:$AK$2185,26,0)="Yes","2"," ")</f>
        <v xml:space="preserve"> </v>
      </c>
      <c r="J836" s="11" t="str">
        <f>IF(VLOOKUP(D836,'Current OBD'!$B$6:$AK$2185,27,0)="Yes","3"," ")</f>
        <v xml:space="preserve"> </v>
      </c>
      <c r="K836" s="11" t="str">
        <f>IF(VLOOKUP(D836,'Current OBD'!$B$6:$AK$2185,28,0)="Yes","4"," ")</f>
        <v xml:space="preserve"> </v>
      </c>
      <c r="L836" s="11" t="str">
        <f>IF(VLOOKUP(D836,'Current OBD'!$B$6:$AK$2185,29,0)="Yes","5"," ")</f>
        <v xml:space="preserve"> </v>
      </c>
      <c r="M836" s="11" t="str">
        <f>IF(VLOOKUP(D836,'Current OBD'!$B$6:$AK$2185,30,0)="Yes","6"," ")</f>
        <v>6</v>
      </c>
      <c r="N836" s="11" t="str">
        <f>IF(VLOOKUP(D836,'Current OBD'!$B$6:$AK$2185,31,0)="Yes","7"," ")</f>
        <v>7</v>
      </c>
      <c r="O836" s="11" t="str">
        <f>IF(VLOOKUP(D836,'Current OBD'!$B$6:$AK$2185,32,0)="Yes","8"," ")</f>
        <v>8</v>
      </c>
      <c r="P836" s="11" t="str">
        <f>IF(VLOOKUP(D836,'Current OBD'!$B$6:$AK$2185,33,0)="Yes","9"," ")</f>
        <v xml:space="preserve"> </v>
      </c>
      <c r="Q836" s="11" t="str">
        <f>IF(VLOOKUP(D836,'Current OBD'!$B$6:$AK$2185,34,0)="Yes","10"," ")</f>
        <v xml:space="preserve"> </v>
      </c>
      <c r="R836" s="11" t="str">
        <f>IF(VLOOKUP(D836,'Current OBD'!$B$6:$AK$2185,35,0)="Yes","11"," ")</f>
        <v xml:space="preserve"> </v>
      </c>
      <c r="S836" s="11" t="str">
        <f>IF(VLOOKUP(D836,'Current OBD'!$B$6:$AK$2185,36,0)="Yes","12"," ")</f>
        <v xml:space="preserve"> </v>
      </c>
      <c r="T836" s="13">
        <f>VLOOKUP(D836,Pivot!$B$4:$F$2181,2,0)</f>
        <v>573</v>
      </c>
      <c r="U836" s="13">
        <f>VLOOKUP(D836,Pivot!$B$4:$F$2181,3,0)</f>
        <v>0</v>
      </c>
      <c r="V836" s="13">
        <f>VLOOKUP(D836,Pivot!$B$4:$F$2181,4,0)</f>
        <v>573</v>
      </c>
      <c r="W836" s="46">
        <f>IFERROR(VLOOKUP(D836,Pivot!$B$4:$H$2181,5,0),"")</f>
        <v>1</v>
      </c>
      <c r="X836" s="51">
        <f>IFERROR(VLOOKUP(D836,Pivot!$B$4:$H$2181,6,0),"")</f>
        <v>0</v>
      </c>
      <c r="Y836" s="46">
        <f>IFERROR(VLOOKUP(D836,Pivot!$B$4:$H$2181,7,0),"")</f>
        <v>1</v>
      </c>
    </row>
    <row r="837" spans="1:25" ht="15" customHeight="1" outlineLevel="2">
      <c r="A837" s="10" t="str">
        <f>VLOOKUP(D837,'Current OBD'!$B$6:$K$2185,4,0)</f>
        <v>King</v>
      </c>
      <c r="B837" s="10" t="str">
        <f>VLOOKUP(D837,'Current OBD'!$B$6:$K$2185,3,0)</f>
        <v>17-406</v>
      </c>
      <c r="C837" s="9" t="str">
        <f>VLOOKUP(D837,'Current OBD'!$B$6:$K$2185,2,0)</f>
        <v>Tukwila School District</v>
      </c>
      <c r="D837" s="24">
        <v>661416</v>
      </c>
      <c r="E837" s="9" t="str">
        <f>VLOOKUP(D837,'Current OBD'!$B$6:$K$2185,10,0)</f>
        <v>Thorndyke Elementary</v>
      </c>
      <c r="F837" s="11" t="str">
        <f>IF(VLOOKUP(D837,'Current OBD'!$B$6:$AK$2185,23,0)="Yes","PK"," ")</f>
        <v>PK</v>
      </c>
      <c r="G837" s="11" t="str">
        <f>IF(VLOOKUP(D837,'Current OBD'!$B$6:$AK$2185,24,0)="Yes","K"," ")</f>
        <v>K</v>
      </c>
      <c r="H837" s="11">
        <f>IF(VLOOKUP(D837,'Current OBD'!$B$6:$AK$2185,25,0)="Yes",1," ")</f>
        <v>1</v>
      </c>
      <c r="I837" s="11" t="str">
        <f>IF(VLOOKUP(D837,'Current OBD'!$B$6:$AK$2185,26,0)="Yes","2"," ")</f>
        <v>2</v>
      </c>
      <c r="J837" s="11" t="str">
        <f>IF(VLOOKUP(D837,'Current OBD'!$B$6:$AK$2185,27,0)="Yes","3"," ")</f>
        <v>3</v>
      </c>
      <c r="K837" s="11" t="str">
        <f>IF(VLOOKUP(D837,'Current OBD'!$B$6:$AK$2185,28,0)="Yes","4"," ")</f>
        <v>4</v>
      </c>
      <c r="L837" s="11" t="str">
        <f>IF(VLOOKUP(D837,'Current OBD'!$B$6:$AK$2185,29,0)="Yes","5"," ")</f>
        <v>5</v>
      </c>
      <c r="M837" s="11" t="str">
        <f>IF(VLOOKUP(D837,'Current OBD'!$B$6:$AK$2185,30,0)="Yes","6"," ")</f>
        <v xml:space="preserve"> </v>
      </c>
      <c r="N837" s="11" t="str">
        <f>IF(VLOOKUP(D837,'Current OBD'!$B$6:$AK$2185,31,0)="Yes","7"," ")</f>
        <v xml:space="preserve"> </v>
      </c>
      <c r="O837" s="11" t="str">
        <f>IF(VLOOKUP(D837,'Current OBD'!$B$6:$AK$2185,32,0)="Yes","8"," ")</f>
        <v xml:space="preserve"> </v>
      </c>
      <c r="P837" s="11" t="str">
        <f>IF(VLOOKUP(D837,'Current OBD'!$B$6:$AK$2185,33,0)="Yes","9"," ")</f>
        <v xml:space="preserve"> </v>
      </c>
      <c r="Q837" s="11" t="str">
        <f>IF(VLOOKUP(D837,'Current OBD'!$B$6:$AK$2185,34,0)="Yes","10"," ")</f>
        <v xml:space="preserve"> </v>
      </c>
      <c r="R837" s="11" t="str">
        <f>IF(VLOOKUP(D837,'Current OBD'!$B$6:$AK$2185,35,0)="Yes","11"," ")</f>
        <v xml:space="preserve"> </v>
      </c>
      <c r="S837" s="11" t="str">
        <f>IF(VLOOKUP(D837,'Current OBD'!$B$6:$AK$2185,36,0)="Yes","12"," ")</f>
        <v xml:space="preserve"> </v>
      </c>
      <c r="T837" s="13">
        <f>VLOOKUP(D837,Pivot!$B$4:$F$2181,2,0)</f>
        <v>321</v>
      </c>
      <c r="U837" s="13">
        <f>VLOOKUP(D837,Pivot!$B$4:$F$2181,3,0)</f>
        <v>0</v>
      </c>
      <c r="V837" s="13">
        <f>VLOOKUP(D837,Pivot!$B$4:$F$2181,4,0)</f>
        <v>321</v>
      </c>
      <c r="W837" s="46">
        <f>IFERROR(VLOOKUP(D837,Pivot!$B$4:$H$2181,5,0),"")</f>
        <v>1</v>
      </c>
      <c r="X837" s="51">
        <f>IFERROR(VLOOKUP(D837,Pivot!$B$4:$H$2181,6,0),"")</f>
        <v>0</v>
      </c>
      <c r="Y837" s="46">
        <f>IFERROR(VLOOKUP(D837,Pivot!$B$4:$H$2181,7,0),"")</f>
        <v>1</v>
      </c>
    </row>
    <row r="838" spans="1:25" ht="15" customHeight="1" outlineLevel="2">
      <c r="A838" s="10" t="str">
        <f>VLOOKUP(D838,'Current OBD'!$B$6:$K$2185,4,0)</f>
        <v>King</v>
      </c>
      <c r="B838" s="10" t="str">
        <f>VLOOKUP(D838,'Current OBD'!$B$6:$K$2185,3,0)</f>
        <v>17-406</v>
      </c>
      <c r="C838" s="9" t="str">
        <f>VLOOKUP(D838,'Current OBD'!$B$6:$K$2185,2,0)</f>
        <v>Tukwila School District</v>
      </c>
      <c r="D838" s="24">
        <v>661417</v>
      </c>
      <c r="E838" s="9" t="str">
        <f>VLOOKUP(D838,'Current OBD'!$B$6:$K$2185,10,0)</f>
        <v>Tukwila Elementary</v>
      </c>
      <c r="F838" s="11" t="str">
        <f>IF(VLOOKUP(D838,'Current OBD'!$B$6:$AK$2185,23,0)="Yes","PK"," ")</f>
        <v xml:space="preserve"> </v>
      </c>
      <c r="G838" s="11" t="str">
        <f>IF(VLOOKUP(D838,'Current OBD'!$B$6:$AK$2185,24,0)="Yes","K"," ")</f>
        <v>K</v>
      </c>
      <c r="H838" s="11">
        <f>IF(VLOOKUP(D838,'Current OBD'!$B$6:$AK$2185,25,0)="Yes",1," ")</f>
        <v>1</v>
      </c>
      <c r="I838" s="11" t="str">
        <f>IF(VLOOKUP(D838,'Current OBD'!$B$6:$AK$2185,26,0)="Yes","2"," ")</f>
        <v>2</v>
      </c>
      <c r="J838" s="11" t="str">
        <f>IF(VLOOKUP(D838,'Current OBD'!$B$6:$AK$2185,27,0)="Yes","3"," ")</f>
        <v>3</v>
      </c>
      <c r="K838" s="11" t="str">
        <f>IF(VLOOKUP(D838,'Current OBD'!$B$6:$AK$2185,28,0)="Yes","4"," ")</f>
        <v>4</v>
      </c>
      <c r="L838" s="11" t="str">
        <f>IF(VLOOKUP(D838,'Current OBD'!$B$6:$AK$2185,29,0)="Yes","5"," ")</f>
        <v>5</v>
      </c>
      <c r="M838" s="11" t="str">
        <f>IF(VLOOKUP(D838,'Current OBD'!$B$6:$AK$2185,30,0)="Yes","6"," ")</f>
        <v xml:space="preserve"> </v>
      </c>
      <c r="N838" s="11" t="str">
        <f>IF(VLOOKUP(D838,'Current OBD'!$B$6:$AK$2185,31,0)="Yes","7"," ")</f>
        <v xml:space="preserve"> </v>
      </c>
      <c r="O838" s="11" t="str">
        <f>IF(VLOOKUP(D838,'Current OBD'!$B$6:$AK$2185,32,0)="Yes","8"," ")</f>
        <v xml:space="preserve"> </v>
      </c>
      <c r="P838" s="11" t="str">
        <f>IF(VLOOKUP(D838,'Current OBD'!$B$6:$AK$2185,33,0)="Yes","9"," ")</f>
        <v xml:space="preserve"> </v>
      </c>
      <c r="Q838" s="11" t="str">
        <f>IF(VLOOKUP(D838,'Current OBD'!$B$6:$AK$2185,34,0)="Yes","10"," ")</f>
        <v xml:space="preserve"> </v>
      </c>
      <c r="R838" s="11" t="str">
        <f>IF(VLOOKUP(D838,'Current OBD'!$B$6:$AK$2185,35,0)="Yes","11"," ")</f>
        <v xml:space="preserve"> </v>
      </c>
      <c r="S838" s="11" t="str">
        <f>IF(VLOOKUP(D838,'Current OBD'!$B$6:$AK$2185,36,0)="Yes","12"," ")</f>
        <v xml:space="preserve"> </v>
      </c>
      <c r="T838" s="13">
        <f>VLOOKUP(D838,Pivot!$B$4:$F$2181,2,0)</f>
        <v>409</v>
      </c>
      <c r="U838" s="13">
        <f>VLOOKUP(D838,Pivot!$B$4:$F$2181,3,0)</f>
        <v>0</v>
      </c>
      <c r="V838" s="13">
        <f>VLOOKUP(D838,Pivot!$B$4:$F$2181,4,0)</f>
        <v>412</v>
      </c>
      <c r="W838" s="46">
        <f>IFERROR(VLOOKUP(D838,Pivot!$B$4:$H$2181,5,0),"")</f>
        <v>0.99270000000000003</v>
      </c>
      <c r="X838" s="51">
        <f>IFERROR(VLOOKUP(D838,Pivot!$B$4:$H$2181,6,0),"")</f>
        <v>0</v>
      </c>
      <c r="Y838" s="46">
        <f>IFERROR(VLOOKUP(D838,Pivot!$B$4:$H$2181,7,0),"")</f>
        <v>0.99270000000000003</v>
      </c>
    </row>
    <row r="839" spans="1:25" ht="15" customHeight="1" outlineLevel="1">
      <c r="A839" s="27"/>
      <c r="B839" s="27"/>
      <c r="C839" s="30" t="s">
        <v>5718</v>
      </c>
      <c r="D839" s="27"/>
      <c r="E839" s="26"/>
      <c r="F839" s="29"/>
      <c r="G839" s="29"/>
      <c r="H839" s="29"/>
      <c r="I839" s="29"/>
      <c r="J839" s="29"/>
      <c r="K839" s="29"/>
      <c r="L839" s="29"/>
      <c r="M839" s="29"/>
      <c r="N839" s="29"/>
      <c r="O839" s="29"/>
      <c r="P839" s="29"/>
      <c r="Q839" s="29"/>
      <c r="R839" s="29"/>
      <c r="S839" s="29"/>
      <c r="T839" s="43">
        <f>SUBTOTAL(9,T834:T838)</f>
        <v>2503</v>
      </c>
      <c r="U839" s="43">
        <f>SUBTOTAL(9,U834:U838)</f>
        <v>0</v>
      </c>
      <c r="V839" s="43">
        <f>SUBTOTAL(9,V834:V838)</f>
        <v>2506</v>
      </c>
      <c r="W839" s="47"/>
      <c r="X839" s="52"/>
      <c r="Y839" s="56">
        <f>(T839+U839)/V839</f>
        <v>0.99880287310454907</v>
      </c>
    </row>
    <row r="840" spans="1:25" ht="15" customHeight="1" outlineLevel="2">
      <c r="A840" s="10" t="str">
        <f>VLOOKUP(D840,'Current OBD'!$B$6:$K$2185,4,0)</f>
        <v>King</v>
      </c>
      <c r="B840" s="10" t="str">
        <f>VLOOKUP(D840,'Current OBD'!$B$6:$K$2185,3,0)</f>
        <v>17-407</v>
      </c>
      <c r="C840" s="9" t="str">
        <f>VLOOKUP(D840,'Current OBD'!$B$6:$K$2185,2,0)</f>
        <v>Riverview School District</v>
      </c>
      <c r="D840" s="24">
        <v>660918</v>
      </c>
      <c r="E840" s="9" t="str">
        <f>VLOOKUP(D840,'Current OBD'!$B$6:$K$2185,10,0)</f>
        <v>Carnation Elementary</v>
      </c>
      <c r="F840" s="11" t="str">
        <f>IF(VLOOKUP(D840,'Current OBD'!$B$6:$AK$2185,23,0)="Yes","PK"," ")</f>
        <v xml:space="preserve"> </v>
      </c>
      <c r="G840" s="11" t="str">
        <f>IF(VLOOKUP(D840,'Current OBD'!$B$6:$AK$2185,24,0)="Yes","K"," ")</f>
        <v>K</v>
      </c>
      <c r="H840" s="11">
        <f>IF(VLOOKUP(D840,'Current OBD'!$B$6:$AK$2185,25,0)="Yes",1," ")</f>
        <v>1</v>
      </c>
      <c r="I840" s="11" t="str">
        <f>IF(VLOOKUP(D840,'Current OBD'!$B$6:$AK$2185,26,0)="Yes","2"," ")</f>
        <v>2</v>
      </c>
      <c r="J840" s="11" t="str">
        <f>IF(VLOOKUP(D840,'Current OBD'!$B$6:$AK$2185,27,0)="Yes","3"," ")</f>
        <v>3</v>
      </c>
      <c r="K840" s="11" t="str">
        <f>IF(VLOOKUP(D840,'Current OBD'!$B$6:$AK$2185,28,0)="Yes","4"," ")</f>
        <v>4</v>
      </c>
      <c r="L840" s="11" t="str">
        <f>IF(VLOOKUP(D840,'Current OBD'!$B$6:$AK$2185,29,0)="Yes","5"," ")</f>
        <v>5</v>
      </c>
      <c r="M840" s="11" t="str">
        <f>IF(VLOOKUP(D840,'Current OBD'!$B$6:$AK$2185,30,0)="Yes","6"," ")</f>
        <v xml:space="preserve"> </v>
      </c>
      <c r="N840" s="11" t="str">
        <f>IF(VLOOKUP(D840,'Current OBD'!$B$6:$AK$2185,31,0)="Yes","7"," ")</f>
        <v xml:space="preserve"> </v>
      </c>
      <c r="O840" s="11" t="str">
        <f>IF(VLOOKUP(D840,'Current OBD'!$B$6:$AK$2185,32,0)="Yes","8"," ")</f>
        <v xml:space="preserve"> </v>
      </c>
      <c r="P840" s="11" t="str">
        <f>IF(VLOOKUP(D840,'Current OBD'!$B$6:$AK$2185,33,0)="Yes","9"," ")</f>
        <v xml:space="preserve"> </v>
      </c>
      <c r="Q840" s="11" t="str">
        <f>IF(VLOOKUP(D840,'Current OBD'!$B$6:$AK$2185,34,0)="Yes","10"," ")</f>
        <v xml:space="preserve"> </v>
      </c>
      <c r="R840" s="11" t="str">
        <f>IF(VLOOKUP(D840,'Current OBD'!$B$6:$AK$2185,35,0)="Yes","11"," ")</f>
        <v xml:space="preserve"> </v>
      </c>
      <c r="S840" s="11" t="str">
        <f>IF(VLOOKUP(D840,'Current OBD'!$B$6:$AK$2185,36,0)="Yes","12"," ")</f>
        <v xml:space="preserve"> </v>
      </c>
      <c r="T840" s="13">
        <f>VLOOKUP(D840,Pivot!$B$4:$F$2181,2,0)</f>
        <v>63</v>
      </c>
      <c r="U840" s="13">
        <f>VLOOKUP(D840,Pivot!$B$4:$F$2181,3,0)</f>
        <v>17</v>
      </c>
      <c r="V840" s="13">
        <f>VLOOKUP(D840,Pivot!$B$4:$F$2181,4,0)</f>
        <v>380</v>
      </c>
      <c r="W840" s="46">
        <f>IFERROR(VLOOKUP(D840,Pivot!$B$4:$H$2181,5,0),"")</f>
        <v>0.1658</v>
      </c>
      <c r="X840" s="51">
        <f>IFERROR(VLOOKUP(D840,Pivot!$B$4:$H$2181,6,0),"")</f>
        <v>4.4699999999999997E-2</v>
      </c>
      <c r="Y840" s="46">
        <f>IFERROR(VLOOKUP(D840,Pivot!$B$4:$H$2181,7,0),"")</f>
        <v>0.21049999999999999</v>
      </c>
    </row>
    <row r="841" spans="1:25" ht="15" customHeight="1" outlineLevel="2">
      <c r="A841" s="10" t="str">
        <f>VLOOKUP(D841,'Current OBD'!$B$6:$K$2185,4,0)</f>
        <v>King</v>
      </c>
      <c r="B841" s="10" t="str">
        <f>VLOOKUP(D841,'Current OBD'!$B$6:$K$2185,3,0)</f>
        <v>17-407</v>
      </c>
      <c r="C841" s="9" t="str">
        <f>VLOOKUP(D841,'Current OBD'!$B$6:$K$2185,2,0)</f>
        <v>Riverview School District</v>
      </c>
      <c r="D841" s="24">
        <v>660923</v>
      </c>
      <c r="E841" s="9" t="str">
        <f>VLOOKUP(D841,'Current OBD'!$B$6:$K$2185,10,0)</f>
        <v>Cedarcrest High</v>
      </c>
      <c r="F841" s="11" t="str">
        <f>IF(VLOOKUP(D841,'Current OBD'!$B$6:$AK$2185,23,0)="Yes","PK"," ")</f>
        <v xml:space="preserve"> </v>
      </c>
      <c r="G841" s="11" t="str">
        <f>IF(VLOOKUP(D841,'Current OBD'!$B$6:$AK$2185,24,0)="Yes","K"," ")</f>
        <v xml:space="preserve"> </v>
      </c>
      <c r="H841" s="11" t="str">
        <f>IF(VLOOKUP(D841,'Current OBD'!$B$6:$AK$2185,25,0)="Yes",1," ")</f>
        <v xml:space="preserve"> </v>
      </c>
      <c r="I841" s="11" t="str">
        <f>IF(VLOOKUP(D841,'Current OBD'!$B$6:$AK$2185,26,0)="Yes","2"," ")</f>
        <v xml:space="preserve"> </v>
      </c>
      <c r="J841" s="11" t="str">
        <f>IF(VLOOKUP(D841,'Current OBD'!$B$6:$AK$2185,27,0)="Yes","3"," ")</f>
        <v xml:space="preserve"> </v>
      </c>
      <c r="K841" s="11" t="str">
        <f>IF(VLOOKUP(D841,'Current OBD'!$B$6:$AK$2185,28,0)="Yes","4"," ")</f>
        <v xml:space="preserve"> </v>
      </c>
      <c r="L841" s="11" t="str">
        <f>IF(VLOOKUP(D841,'Current OBD'!$B$6:$AK$2185,29,0)="Yes","5"," ")</f>
        <v xml:space="preserve"> </v>
      </c>
      <c r="M841" s="11" t="str">
        <f>IF(VLOOKUP(D841,'Current OBD'!$B$6:$AK$2185,30,0)="Yes","6"," ")</f>
        <v xml:space="preserve"> </v>
      </c>
      <c r="N841" s="11" t="str">
        <f>IF(VLOOKUP(D841,'Current OBD'!$B$6:$AK$2185,31,0)="Yes","7"," ")</f>
        <v xml:space="preserve"> </v>
      </c>
      <c r="O841" s="11" t="str">
        <f>IF(VLOOKUP(D841,'Current OBD'!$B$6:$AK$2185,32,0)="Yes","8"," ")</f>
        <v xml:space="preserve"> </v>
      </c>
      <c r="P841" s="11" t="str">
        <f>IF(VLOOKUP(D841,'Current OBD'!$B$6:$AK$2185,33,0)="Yes","9"," ")</f>
        <v>9</v>
      </c>
      <c r="Q841" s="11" t="str">
        <f>IF(VLOOKUP(D841,'Current OBD'!$B$6:$AK$2185,34,0)="Yes","10"," ")</f>
        <v>10</v>
      </c>
      <c r="R841" s="11" t="str">
        <f>IF(VLOOKUP(D841,'Current OBD'!$B$6:$AK$2185,35,0)="Yes","11"," ")</f>
        <v>11</v>
      </c>
      <c r="S841" s="11" t="str">
        <f>IF(VLOOKUP(D841,'Current OBD'!$B$6:$AK$2185,36,0)="Yes","12"," ")</f>
        <v>12</v>
      </c>
      <c r="T841" s="13">
        <f>VLOOKUP(D841,Pivot!$B$4:$F$2181,2,0)</f>
        <v>82</v>
      </c>
      <c r="U841" s="13">
        <f>VLOOKUP(D841,Pivot!$B$4:$F$2181,3,0)</f>
        <v>46</v>
      </c>
      <c r="V841" s="13">
        <f>VLOOKUP(D841,Pivot!$B$4:$F$2181,4,0)</f>
        <v>990</v>
      </c>
      <c r="W841" s="46">
        <f>IFERROR(VLOOKUP(D841,Pivot!$B$4:$H$2181,5,0),"")</f>
        <v>8.2799999999999999E-2</v>
      </c>
      <c r="X841" s="51">
        <f>IFERROR(VLOOKUP(D841,Pivot!$B$4:$H$2181,6,0),"")</f>
        <v>4.65E-2</v>
      </c>
      <c r="Y841" s="46">
        <f>IFERROR(VLOOKUP(D841,Pivot!$B$4:$H$2181,7,0),"")</f>
        <v>0.1293</v>
      </c>
    </row>
    <row r="842" spans="1:25" ht="15" customHeight="1" outlineLevel="2">
      <c r="A842" s="10" t="str">
        <f>VLOOKUP(D842,'Current OBD'!$B$6:$K$2185,4,0)</f>
        <v>King</v>
      </c>
      <c r="B842" s="10" t="str">
        <f>VLOOKUP(D842,'Current OBD'!$B$6:$K$2185,3,0)</f>
        <v>17-407</v>
      </c>
      <c r="C842" s="9" t="str">
        <f>VLOOKUP(D842,'Current OBD'!$B$6:$K$2185,2,0)</f>
        <v>Riverview School District</v>
      </c>
      <c r="D842" s="24">
        <v>660919</v>
      </c>
      <c r="E842" s="9" t="str">
        <f>VLOOKUP(D842,'Current OBD'!$B$6:$K$2185,10,0)</f>
        <v>Cherry Valley Elementary</v>
      </c>
      <c r="F842" s="11" t="str">
        <f>IF(VLOOKUP(D842,'Current OBD'!$B$6:$AK$2185,23,0)="Yes","PK"," ")</f>
        <v xml:space="preserve"> </v>
      </c>
      <c r="G842" s="11" t="str">
        <f>IF(VLOOKUP(D842,'Current OBD'!$B$6:$AK$2185,24,0)="Yes","K"," ")</f>
        <v>K</v>
      </c>
      <c r="H842" s="11">
        <f>IF(VLOOKUP(D842,'Current OBD'!$B$6:$AK$2185,25,0)="Yes",1," ")</f>
        <v>1</v>
      </c>
      <c r="I842" s="11" t="str">
        <f>IF(VLOOKUP(D842,'Current OBD'!$B$6:$AK$2185,26,0)="Yes","2"," ")</f>
        <v>2</v>
      </c>
      <c r="J842" s="11" t="str">
        <f>IF(VLOOKUP(D842,'Current OBD'!$B$6:$AK$2185,27,0)="Yes","3"," ")</f>
        <v>3</v>
      </c>
      <c r="K842" s="11" t="str">
        <f>IF(VLOOKUP(D842,'Current OBD'!$B$6:$AK$2185,28,0)="Yes","4"," ")</f>
        <v>4</v>
      </c>
      <c r="L842" s="11" t="str">
        <f>IF(VLOOKUP(D842,'Current OBD'!$B$6:$AK$2185,29,0)="Yes","5"," ")</f>
        <v>5</v>
      </c>
      <c r="M842" s="11" t="str">
        <f>IF(VLOOKUP(D842,'Current OBD'!$B$6:$AK$2185,30,0)="Yes","6"," ")</f>
        <v xml:space="preserve"> </v>
      </c>
      <c r="N842" s="11" t="str">
        <f>IF(VLOOKUP(D842,'Current OBD'!$B$6:$AK$2185,31,0)="Yes","7"," ")</f>
        <v xml:space="preserve"> </v>
      </c>
      <c r="O842" s="11" t="str">
        <f>IF(VLOOKUP(D842,'Current OBD'!$B$6:$AK$2185,32,0)="Yes","8"," ")</f>
        <v xml:space="preserve"> </v>
      </c>
      <c r="P842" s="11" t="str">
        <f>IF(VLOOKUP(D842,'Current OBD'!$B$6:$AK$2185,33,0)="Yes","9"," ")</f>
        <v xml:space="preserve"> </v>
      </c>
      <c r="Q842" s="11" t="str">
        <f>IF(VLOOKUP(D842,'Current OBD'!$B$6:$AK$2185,34,0)="Yes","10"," ")</f>
        <v xml:space="preserve"> </v>
      </c>
      <c r="R842" s="11" t="str">
        <f>IF(VLOOKUP(D842,'Current OBD'!$B$6:$AK$2185,35,0)="Yes","11"," ")</f>
        <v xml:space="preserve"> </v>
      </c>
      <c r="S842" s="11" t="str">
        <f>IF(VLOOKUP(D842,'Current OBD'!$B$6:$AK$2185,36,0)="Yes","12"," ")</f>
        <v xml:space="preserve"> </v>
      </c>
      <c r="T842" s="13">
        <f>VLOOKUP(D842,Pivot!$B$4:$F$2181,2,0)</f>
        <v>50</v>
      </c>
      <c r="U842" s="13">
        <f>VLOOKUP(D842,Pivot!$B$4:$F$2181,3,0)</f>
        <v>20</v>
      </c>
      <c r="V842" s="13">
        <f>VLOOKUP(D842,Pivot!$B$4:$F$2181,4,0)</f>
        <v>457</v>
      </c>
      <c r="W842" s="46">
        <f>IFERROR(VLOOKUP(D842,Pivot!$B$4:$H$2181,5,0),"")</f>
        <v>0.1094</v>
      </c>
      <c r="X842" s="51">
        <f>IFERROR(VLOOKUP(D842,Pivot!$B$4:$H$2181,6,0),"")</f>
        <v>4.3799999999999999E-2</v>
      </c>
      <c r="Y842" s="46">
        <f>IFERROR(VLOOKUP(D842,Pivot!$B$4:$H$2181,7,0),"")</f>
        <v>0.1532</v>
      </c>
    </row>
    <row r="843" spans="1:25" ht="15" customHeight="1" outlineLevel="2">
      <c r="A843" s="10" t="str">
        <f>VLOOKUP(D843,'Current OBD'!$B$6:$K$2185,4,0)</f>
        <v>King</v>
      </c>
      <c r="B843" s="10" t="str">
        <f>VLOOKUP(D843,'Current OBD'!$B$6:$K$2185,3,0)</f>
        <v>17-407</v>
      </c>
      <c r="C843" s="9" t="str">
        <f>VLOOKUP(D843,'Current OBD'!$B$6:$K$2185,2,0)</f>
        <v>Riverview School District</v>
      </c>
      <c r="D843" s="24">
        <v>660921</v>
      </c>
      <c r="E843" s="9" t="str">
        <f>VLOOKUP(D843,'Current OBD'!$B$6:$K$2185,10,0)</f>
        <v>Eagle Rock Multi Age Elementary</v>
      </c>
      <c r="F843" s="11" t="str">
        <f>IF(VLOOKUP(D843,'Current OBD'!$B$6:$AK$2185,23,0)="Yes","PK"," ")</f>
        <v xml:space="preserve"> </v>
      </c>
      <c r="G843" s="11" t="str">
        <f>IF(VLOOKUP(D843,'Current OBD'!$B$6:$AK$2185,24,0)="Yes","K"," ")</f>
        <v>K</v>
      </c>
      <c r="H843" s="11">
        <f>IF(VLOOKUP(D843,'Current OBD'!$B$6:$AK$2185,25,0)="Yes",1," ")</f>
        <v>1</v>
      </c>
      <c r="I843" s="11" t="str">
        <f>IF(VLOOKUP(D843,'Current OBD'!$B$6:$AK$2185,26,0)="Yes","2"," ")</f>
        <v>2</v>
      </c>
      <c r="J843" s="11" t="str">
        <f>IF(VLOOKUP(D843,'Current OBD'!$B$6:$AK$2185,27,0)="Yes","3"," ")</f>
        <v>3</v>
      </c>
      <c r="K843" s="11" t="str">
        <f>IF(VLOOKUP(D843,'Current OBD'!$B$6:$AK$2185,28,0)="Yes","4"," ")</f>
        <v>4</v>
      </c>
      <c r="L843" s="11" t="str">
        <f>IF(VLOOKUP(D843,'Current OBD'!$B$6:$AK$2185,29,0)="Yes","5"," ")</f>
        <v>5</v>
      </c>
      <c r="M843" s="11" t="str">
        <f>IF(VLOOKUP(D843,'Current OBD'!$B$6:$AK$2185,30,0)="Yes","6"," ")</f>
        <v xml:space="preserve"> </v>
      </c>
      <c r="N843" s="11" t="str">
        <f>IF(VLOOKUP(D843,'Current OBD'!$B$6:$AK$2185,31,0)="Yes","7"," ")</f>
        <v xml:space="preserve"> </v>
      </c>
      <c r="O843" s="11" t="str">
        <f>IF(VLOOKUP(D843,'Current OBD'!$B$6:$AK$2185,32,0)="Yes","8"," ")</f>
        <v xml:space="preserve"> </v>
      </c>
      <c r="P843" s="11" t="str">
        <f>IF(VLOOKUP(D843,'Current OBD'!$B$6:$AK$2185,33,0)="Yes","9"," ")</f>
        <v xml:space="preserve"> </v>
      </c>
      <c r="Q843" s="11" t="str">
        <f>IF(VLOOKUP(D843,'Current OBD'!$B$6:$AK$2185,34,0)="Yes","10"," ")</f>
        <v xml:space="preserve"> </v>
      </c>
      <c r="R843" s="11" t="str">
        <f>IF(VLOOKUP(D843,'Current OBD'!$B$6:$AK$2185,35,0)="Yes","11"," ")</f>
        <v xml:space="preserve"> </v>
      </c>
      <c r="S843" s="11" t="str">
        <f>IF(VLOOKUP(D843,'Current OBD'!$B$6:$AK$2185,36,0)="Yes","12"," ")</f>
        <v xml:space="preserve"> </v>
      </c>
      <c r="T843" s="13">
        <f>VLOOKUP(D843,Pivot!$B$4:$F$2181,2,0)</f>
        <v>5</v>
      </c>
      <c r="U843" s="13">
        <f>VLOOKUP(D843,Pivot!$B$4:$F$2181,3,0)</f>
        <v>0</v>
      </c>
      <c r="V843" s="13">
        <f>VLOOKUP(D843,Pivot!$B$4:$F$2181,4,0)</f>
        <v>58</v>
      </c>
      <c r="W843" s="46">
        <f>IFERROR(VLOOKUP(D843,Pivot!$B$4:$H$2181,5,0),"")</f>
        <v>8.6199999999999999E-2</v>
      </c>
      <c r="X843" s="51">
        <f>IFERROR(VLOOKUP(D843,Pivot!$B$4:$H$2181,6,0),"")</f>
        <v>0</v>
      </c>
      <c r="Y843" s="46">
        <f>IFERROR(VLOOKUP(D843,Pivot!$B$4:$H$2181,7,0),"")</f>
        <v>8.6199999999999999E-2</v>
      </c>
    </row>
    <row r="844" spans="1:25" ht="15" customHeight="1" outlineLevel="2">
      <c r="A844" s="10" t="str">
        <f>VLOOKUP(D844,'Current OBD'!$B$6:$K$2185,4,0)</f>
        <v>King</v>
      </c>
      <c r="B844" s="10" t="str">
        <f>VLOOKUP(D844,'Current OBD'!$B$6:$K$2185,3,0)</f>
        <v>17-407</v>
      </c>
      <c r="C844" s="9" t="str">
        <f>VLOOKUP(D844,'Current OBD'!$B$6:$K$2185,2,0)</f>
        <v>Riverview School District</v>
      </c>
      <c r="D844" s="24">
        <v>665089</v>
      </c>
      <c r="E844" s="9" t="str">
        <f>VLOOKUP(D844,'Current OBD'!$B$6:$K$2185,10,0)</f>
        <v>Riverview Learning Center</v>
      </c>
      <c r="F844" s="11" t="str">
        <f>IF(VLOOKUP(D844,'Current OBD'!$B$6:$AK$2185,23,0)="Yes","PK"," ")</f>
        <v xml:space="preserve"> </v>
      </c>
      <c r="G844" s="11" t="str">
        <f>IF(VLOOKUP(D844,'Current OBD'!$B$6:$AK$2185,24,0)="Yes","K"," ")</f>
        <v>K</v>
      </c>
      <c r="H844" s="11">
        <f>IF(VLOOKUP(D844,'Current OBD'!$B$6:$AK$2185,25,0)="Yes",1," ")</f>
        <v>1</v>
      </c>
      <c r="I844" s="11" t="str">
        <f>IF(VLOOKUP(D844,'Current OBD'!$B$6:$AK$2185,26,0)="Yes","2"," ")</f>
        <v>2</v>
      </c>
      <c r="J844" s="11" t="str">
        <f>IF(VLOOKUP(D844,'Current OBD'!$B$6:$AK$2185,27,0)="Yes","3"," ")</f>
        <v>3</v>
      </c>
      <c r="K844" s="11" t="str">
        <f>IF(VLOOKUP(D844,'Current OBD'!$B$6:$AK$2185,28,0)="Yes","4"," ")</f>
        <v>4</v>
      </c>
      <c r="L844" s="11" t="str">
        <f>IF(VLOOKUP(D844,'Current OBD'!$B$6:$AK$2185,29,0)="Yes","5"," ")</f>
        <v>5</v>
      </c>
      <c r="M844" s="11" t="str">
        <f>IF(VLOOKUP(D844,'Current OBD'!$B$6:$AK$2185,30,0)="Yes","6"," ")</f>
        <v>6</v>
      </c>
      <c r="N844" s="11" t="str">
        <f>IF(VLOOKUP(D844,'Current OBD'!$B$6:$AK$2185,31,0)="Yes","7"," ")</f>
        <v>7</v>
      </c>
      <c r="O844" s="11" t="str">
        <f>IF(VLOOKUP(D844,'Current OBD'!$B$6:$AK$2185,32,0)="Yes","8"," ")</f>
        <v>8</v>
      </c>
      <c r="P844" s="11" t="str">
        <f>IF(VLOOKUP(D844,'Current OBD'!$B$6:$AK$2185,33,0)="Yes","9"," ")</f>
        <v>9</v>
      </c>
      <c r="Q844" s="11" t="str">
        <f>IF(VLOOKUP(D844,'Current OBD'!$B$6:$AK$2185,34,0)="Yes","10"," ")</f>
        <v>10</v>
      </c>
      <c r="R844" s="11" t="str">
        <f>IF(VLOOKUP(D844,'Current OBD'!$B$6:$AK$2185,35,0)="Yes","11"," ")</f>
        <v>11</v>
      </c>
      <c r="S844" s="11" t="str">
        <f>IF(VLOOKUP(D844,'Current OBD'!$B$6:$AK$2185,36,0)="Yes","12"," ")</f>
        <v>12</v>
      </c>
      <c r="T844" s="13">
        <f>VLOOKUP(D844,Pivot!$B$4:$F$2181,2,0)</f>
        <v>17</v>
      </c>
      <c r="U844" s="13">
        <f>VLOOKUP(D844,Pivot!$B$4:$F$2181,3,0)</f>
        <v>8</v>
      </c>
      <c r="V844" s="13">
        <f>VLOOKUP(D844,Pivot!$B$4:$F$2181,4,0)</f>
        <v>189</v>
      </c>
      <c r="W844" s="46">
        <f>IFERROR(VLOOKUP(D844,Pivot!$B$4:$H$2181,5,0),"")</f>
        <v>8.9899999999999994E-2</v>
      </c>
      <c r="X844" s="51">
        <f>IFERROR(VLOOKUP(D844,Pivot!$B$4:$H$2181,6,0),"")</f>
        <v>4.2299999999999997E-2</v>
      </c>
      <c r="Y844" s="46">
        <f>IFERROR(VLOOKUP(D844,Pivot!$B$4:$H$2181,7,0),"")</f>
        <v>0.1323</v>
      </c>
    </row>
    <row r="845" spans="1:25" ht="15" customHeight="1" outlineLevel="2">
      <c r="A845" s="10" t="str">
        <f>VLOOKUP(D845,'Current OBD'!$B$6:$K$2185,4,0)</f>
        <v>King</v>
      </c>
      <c r="B845" s="10" t="str">
        <f>VLOOKUP(D845,'Current OBD'!$B$6:$K$2185,3,0)</f>
        <v>17-407</v>
      </c>
      <c r="C845" s="9" t="str">
        <f>VLOOKUP(D845,'Current OBD'!$B$6:$K$2185,2,0)</f>
        <v>Riverview School District</v>
      </c>
      <c r="D845" s="24">
        <v>660920</v>
      </c>
      <c r="E845" s="9" t="str">
        <f>VLOOKUP(D845,'Current OBD'!$B$6:$K$2185,10,0)</f>
        <v>Stillwater Elementary</v>
      </c>
      <c r="F845" s="11" t="str">
        <f>IF(VLOOKUP(D845,'Current OBD'!$B$6:$AK$2185,23,0)="Yes","PK"," ")</f>
        <v xml:space="preserve"> </v>
      </c>
      <c r="G845" s="11" t="str">
        <f>IF(VLOOKUP(D845,'Current OBD'!$B$6:$AK$2185,24,0)="Yes","K"," ")</f>
        <v>K</v>
      </c>
      <c r="H845" s="11">
        <f>IF(VLOOKUP(D845,'Current OBD'!$B$6:$AK$2185,25,0)="Yes",1," ")</f>
        <v>1</v>
      </c>
      <c r="I845" s="11" t="str">
        <f>IF(VLOOKUP(D845,'Current OBD'!$B$6:$AK$2185,26,0)="Yes","2"," ")</f>
        <v>2</v>
      </c>
      <c r="J845" s="11" t="str">
        <f>IF(VLOOKUP(D845,'Current OBD'!$B$6:$AK$2185,27,0)="Yes","3"," ")</f>
        <v>3</v>
      </c>
      <c r="K845" s="11" t="str">
        <f>IF(VLOOKUP(D845,'Current OBD'!$B$6:$AK$2185,28,0)="Yes","4"," ")</f>
        <v>4</v>
      </c>
      <c r="L845" s="11" t="str">
        <f>IF(VLOOKUP(D845,'Current OBD'!$B$6:$AK$2185,29,0)="Yes","5"," ")</f>
        <v>5</v>
      </c>
      <c r="M845" s="11" t="str">
        <f>IF(VLOOKUP(D845,'Current OBD'!$B$6:$AK$2185,30,0)="Yes","6"," ")</f>
        <v xml:space="preserve"> </v>
      </c>
      <c r="N845" s="11" t="str">
        <f>IF(VLOOKUP(D845,'Current OBD'!$B$6:$AK$2185,31,0)="Yes","7"," ")</f>
        <v xml:space="preserve"> </v>
      </c>
      <c r="O845" s="11" t="str">
        <f>IF(VLOOKUP(D845,'Current OBD'!$B$6:$AK$2185,32,0)="Yes","8"," ")</f>
        <v xml:space="preserve"> </v>
      </c>
      <c r="P845" s="11" t="str">
        <f>IF(VLOOKUP(D845,'Current OBD'!$B$6:$AK$2185,33,0)="Yes","9"," ")</f>
        <v xml:space="preserve"> </v>
      </c>
      <c r="Q845" s="11" t="str">
        <f>IF(VLOOKUP(D845,'Current OBD'!$B$6:$AK$2185,34,0)="Yes","10"," ")</f>
        <v xml:space="preserve"> </v>
      </c>
      <c r="R845" s="11" t="str">
        <f>IF(VLOOKUP(D845,'Current OBD'!$B$6:$AK$2185,35,0)="Yes","11"," ")</f>
        <v xml:space="preserve"> </v>
      </c>
      <c r="S845" s="11" t="str">
        <f>IF(VLOOKUP(D845,'Current OBD'!$B$6:$AK$2185,36,0)="Yes","12"," ")</f>
        <v xml:space="preserve"> </v>
      </c>
      <c r="T845" s="13">
        <f>VLOOKUP(D845,Pivot!$B$4:$F$2181,2,0)</f>
        <v>64</v>
      </c>
      <c r="U845" s="13">
        <f>VLOOKUP(D845,Pivot!$B$4:$F$2181,3,0)</f>
        <v>24</v>
      </c>
      <c r="V845" s="13">
        <f>VLOOKUP(D845,Pivot!$B$4:$F$2181,4,0)</f>
        <v>498</v>
      </c>
      <c r="W845" s="46">
        <f>IFERROR(VLOOKUP(D845,Pivot!$B$4:$H$2181,5,0),"")</f>
        <v>0.1285</v>
      </c>
      <c r="X845" s="51">
        <f>IFERROR(VLOOKUP(D845,Pivot!$B$4:$H$2181,6,0),"")</f>
        <v>4.82E-2</v>
      </c>
      <c r="Y845" s="46">
        <f>IFERROR(VLOOKUP(D845,Pivot!$B$4:$H$2181,7,0),"")</f>
        <v>0.1767</v>
      </c>
    </row>
    <row r="846" spans="1:25" ht="15" customHeight="1" outlineLevel="2">
      <c r="A846" s="10" t="str">
        <f>VLOOKUP(D846,'Current OBD'!$B$6:$K$2185,4,0)</f>
        <v>King</v>
      </c>
      <c r="B846" s="10" t="str">
        <f>VLOOKUP(D846,'Current OBD'!$B$6:$K$2185,3,0)</f>
        <v>17-407</v>
      </c>
      <c r="C846" s="9" t="str">
        <f>VLOOKUP(D846,'Current OBD'!$B$6:$K$2185,2,0)</f>
        <v>Riverview School District</v>
      </c>
      <c r="D846" s="24">
        <v>660922</v>
      </c>
      <c r="E846" s="9" t="str">
        <f>VLOOKUP(D846,'Current OBD'!$B$6:$K$2185,10,0)</f>
        <v>Tolt Middle</v>
      </c>
      <c r="F846" s="11" t="str">
        <f>IF(VLOOKUP(D846,'Current OBD'!$B$6:$AK$2185,23,0)="Yes","PK"," ")</f>
        <v xml:space="preserve"> </v>
      </c>
      <c r="G846" s="11" t="str">
        <f>IF(VLOOKUP(D846,'Current OBD'!$B$6:$AK$2185,24,0)="Yes","K"," ")</f>
        <v xml:space="preserve"> </v>
      </c>
      <c r="H846" s="11" t="str">
        <f>IF(VLOOKUP(D846,'Current OBD'!$B$6:$AK$2185,25,0)="Yes",1," ")</f>
        <v xml:space="preserve"> </v>
      </c>
      <c r="I846" s="11" t="str">
        <f>IF(VLOOKUP(D846,'Current OBD'!$B$6:$AK$2185,26,0)="Yes","2"," ")</f>
        <v xml:space="preserve"> </v>
      </c>
      <c r="J846" s="11" t="str">
        <f>IF(VLOOKUP(D846,'Current OBD'!$B$6:$AK$2185,27,0)="Yes","3"," ")</f>
        <v xml:space="preserve"> </v>
      </c>
      <c r="K846" s="11" t="str">
        <f>IF(VLOOKUP(D846,'Current OBD'!$B$6:$AK$2185,28,0)="Yes","4"," ")</f>
        <v xml:space="preserve"> </v>
      </c>
      <c r="L846" s="11" t="str">
        <f>IF(VLOOKUP(D846,'Current OBD'!$B$6:$AK$2185,29,0)="Yes","5"," ")</f>
        <v xml:space="preserve"> </v>
      </c>
      <c r="M846" s="11" t="str">
        <f>IF(VLOOKUP(D846,'Current OBD'!$B$6:$AK$2185,30,0)="Yes","6"," ")</f>
        <v>6</v>
      </c>
      <c r="N846" s="11" t="str">
        <f>IF(VLOOKUP(D846,'Current OBD'!$B$6:$AK$2185,31,0)="Yes","7"," ")</f>
        <v>7</v>
      </c>
      <c r="O846" s="11" t="str">
        <f>IF(VLOOKUP(D846,'Current OBD'!$B$6:$AK$2185,32,0)="Yes","8"," ")</f>
        <v>8</v>
      </c>
      <c r="P846" s="11" t="str">
        <f>IF(VLOOKUP(D846,'Current OBD'!$B$6:$AK$2185,33,0)="Yes","9"," ")</f>
        <v xml:space="preserve"> </v>
      </c>
      <c r="Q846" s="11" t="str">
        <f>IF(VLOOKUP(D846,'Current OBD'!$B$6:$AK$2185,34,0)="Yes","10"," ")</f>
        <v xml:space="preserve"> </v>
      </c>
      <c r="R846" s="11" t="str">
        <f>IF(VLOOKUP(D846,'Current OBD'!$B$6:$AK$2185,35,0)="Yes","11"," ")</f>
        <v xml:space="preserve"> </v>
      </c>
      <c r="S846" s="11" t="str">
        <f>IF(VLOOKUP(D846,'Current OBD'!$B$6:$AK$2185,36,0)="Yes","12"," ")</f>
        <v xml:space="preserve"> </v>
      </c>
      <c r="T846" s="13">
        <f>VLOOKUP(D846,Pivot!$B$4:$F$2181,2,0)</f>
        <v>102</v>
      </c>
      <c r="U846" s="13">
        <f>VLOOKUP(D846,Pivot!$B$4:$F$2181,3,0)</f>
        <v>32</v>
      </c>
      <c r="V846" s="13">
        <f>VLOOKUP(D846,Pivot!$B$4:$F$2181,4,0)</f>
        <v>690</v>
      </c>
      <c r="W846" s="46">
        <f>IFERROR(VLOOKUP(D846,Pivot!$B$4:$H$2181,5,0),"")</f>
        <v>0.14779999999999999</v>
      </c>
      <c r="X846" s="51">
        <f>IFERROR(VLOOKUP(D846,Pivot!$B$4:$H$2181,6,0),"")</f>
        <v>4.6399999999999997E-2</v>
      </c>
      <c r="Y846" s="46">
        <f>IFERROR(VLOOKUP(D846,Pivot!$B$4:$H$2181,7,0),"")</f>
        <v>0.19420000000000001</v>
      </c>
    </row>
    <row r="847" spans="1:25" ht="15" customHeight="1" outlineLevel="1">
      <c r="A847" s="27"/>
      <c r="B847" s="27"/>
      <c r="C847" s="30" t="s">
        <v>5719</v>
      </c>
      <c r="D847" s="27"/>
      <c r="E847" s="26"/>
      <c r="F847" s="29"/>
      <c r="G847" s="29"/>
      <c r="H847" s="29"/>
      <c r="I847" s="29"/>
      <c r="J847" s="29"/>
      <c r="K847" s="29"/>
      <c r="L847" s="29"/>
      <c r="M847" s="29"/>
      <c r="N847" s="29"/>
      <c r="O847" s="29"/>
      <c r="P847" s="29"/>
      <c r="Q847" s="29"/>
      <c r="R847" s="29"/>
      <c r="S847" s="29"/>
      <c r="T847" s="43">
        <f>SUBTOTAL(9,T840:T846)</f>
        <v>383</v>
      </c>
      <c r="U847" s="43">
        <f>SUBTOTAL(9,U840:U846)</f>
        <v>147</v>
      </c>
      <c r="V847" s="43">
        <f>SUBTOTAL(9,V840:V846)</f>
        <v>3262</v>
      </c>
      <c r="W847" s="47"/>
      <c r="X847" s="52"/>
      <c r="Y847" s="56">
        <f>(T847+U847)/V847</f>
        <v>0.16247700797057021</v>
      </c>
    </row>
    <row r="848" spans="1:25" ht="15" customHeight="1" outlineLevel="2">
      <c r="A848" s="10" t="str">
        <f>VLOOKUP(D848,'Current OBD'!$B$6:$K$2185,4,0)</f>
        <v>King</v>
      </c>
      <c r="B848" s="10" t="str">
        <f>VLOOKUP(D848,'Current OBD'!$B$6:$K$2185,3,0)</f>
        <v>17-408</v>
      </c>
      <c r="C848" s="9" t="str">
        <f>VLOOKUP(D848,'Current OBD'!$B$6:$K$2185,2,0)</f>
        <v>Auburn School District</v>
      </c>
      <c r="D848" s="24">
        <v>663202</v>
      </c>
      <c r="E848" s="9" t="str">
        <f>VLOOKUP(D848,'Current OBD'!$B$6:$K$2185,10,0)</f>
        <v>ALPAC Elementary School</v>
      </c>
      <c r="F848" s="11" t="str">
        <f>IF(VLOOKUP(D848,'Current OBD'!$B$6:$AK$2185,23,0)="Yes","PK"," ")</f>
        <v>PK</v>
      </c>
      <c r="G848" s="11" t="str">
        <f>IF(VLOOKUP(D848,'Current OBD'!$B$6:$AK$2185,24,0)="Yes","K"," ")</f>
        <v>K</v>
      </c>
      <c r="H848" s="11">
        <f>IF(VLOOKUP(D848,'Current OBD'!$B$6:$AK$2185,25,0)="Yes",1," ")</f>
        <v>1</v>
      </c>
      <c r="I848" s="11" t="str">
        <f>IF(VLOOKUP(D848,'Current OBD'!$B$6:$AK$2185,26,0)="Yes","2"," ")</f>
        <v>2</v>
      </c>
      <c r="J848" s="11" t="str">
        <f>IF(VLOOKUP(D848,'Current OBD'!$B$6:$AK$2185,27,0)="Yes","3"," ")</f>
        <v>3</v>
      </c>
      <c r="K848" s="11" t="str">
        <f>IF(VLOOKUP(D848,'Current OBD'!$B$6:$AK$2185,28,0)="Yes","4"," ")</f>
        <v>4</v>
      </c>
      <c r="L848" s="11" t="str">
        <f>IF(VLOOKUP(D848,'Current OBD'!$B$6:$AK$2185,29,0)="Yes","5"," ")</f>
        <v>5</v>
      </c>
      <c r="M848" s="11" t="str">
        <f>IF(VLOOKUP(D848,'Current OBD'!$B$6:$AK$2185,30,0)="Yes","6"," ")</f>
        <v xml:space="preserve"> </v>
      </c>
      <c r="N848" s="11" t="str">
        <f>IF(VLOOKUP(D848,'Current OBD'!$B$6:$AK$2185,31,0)="Yes","7"," ")</f>
        <v xml:space="preserve"> </v>
      </c>
      <c r="O848" s="11" t="str">
        <f>IF(VLOOKUP(D848,'Current OBD'!$B$6:$AK$2185,32,0)="Yes","8"," ")</f>
        <v xml:space="preserve"> </v>
      </c>
      <c r="P848" s="11" t="str">
        <f>IF(VLOOKUP(D848,'Current OBD'!$B$6:$AK$2185,33,0)="Yes","9"," ")</f>
        <v xml:space="preserve"> </v>
      </c>
      <c r="Q848" s="11" t="str">
        <f>IF(VLOOKUP(D848,'Current OBD'!$B$6:$AK$2185,34,0)="Yes","10"," ")</f>
        <v xml:space="preserve"> </v>
      </c>
      <c r="R848" s="11" t="str">
        <f>IF(VLOOKUP(D848,'Current OBD'!$B$6:$AK$2185,35,0)="Yes","11"," ")</f>
        <v xml:space="preserve"> </v>
      </c>
      <c r="S848" s="11" t="str">
        <f>IF(VLOOKUP(D848,'Current OBD'!$B$6:$AK$2185,36,0)="Yes","12"," ")</f>
        <v xml:space="preserve"> </v>
      </c>
      <c r="T848" s="13">
        <f>VLOOKUP(D848,Pivot!$B$4:$F$2181,2,0)</f>
        <v>504</v>
      </c>
      <c r="U848" s="13">
        <f>VLOOKUP(D848,Pivot!$B$4:$F$2181,3,0)</f>
        <v>0</v>
      </c>
      <c r="V848" s="13">
        <f>VLOOKUP(D848,Pivot!$B$4:$F$2181,4,0)</f>
        <v>647</v>
      </c>
      <c r="W848" s="46">
        <f>IFERROR(VLOOKUP(D848,Pivot!$B$4:$H$2181,5,0),"")</f>
        <v>0.77900000000000003</v>
      </c>
      <c r="X848" s="51">
        <f>IFERROR(VLOOKUP(D848,Pivot!$B$4:$H$2181,6,0),"")</f>
        <v>0</v>
      </c>
      <c r="Y848" s="46">
        <f>IFERROR(VLOOKUP(D848,Pivot!$B$4:$H$2181,7,0),"")</f>
        <v>0.77900000000000003</v>
      </c>
    </row>
    <row r="849" spans="1:25" ht="15" customHeight="1" outlineLevel="2">
      <c r="A849" s="10" t="str">
        <f>VLOOKUP(D849,'Current OBD'!$B$6:$K$2185,4,0)</f>
        <v>King</v>
      </c>
      <c r="B849" s="10" t="str">
        <f>VLOOKUP(D849,'Current OBD'!$B$6:$K$2185,3,0)</f>
        <v>17-408</v>
      </c>
      <c r="C849" s="9" t="str">
        <f>VLOOKUP(D849,'Current OBD'!$B$6:$K$2185,2,0)</f>
        <v>Auburn School District</v>
      </c>
      <c r="D849" s="24">
        <v>664080</v>
      </c>
      <c r="E849" s="9" t="str">
        <f>VLOOKUP(D849,'Current OBD'!$B$6:$K$2185,10,0)</f>
        <v>Arthur Jacobsen Elementary School</v>
      </c>
      <c r="F849" s="11" t="str">
        <f>IF(VLOOKUP(D849,'Current OBD'!$B$6:$AK$2185,23,0)="Yes","PK"," ")</f>
        <v xml:space="preserve"> </v>
      </c>
      <c r="G849" s="11" t="str">
        <f>IF(VLOOKUP(D849,'Current OBD'!$B$6:$AK$2185,24,0)="Yes","K"," ")</f>
        <v>K</v>
      </c>
      <c r="H849" s="11">
        <f>IF(VLOOKUP(D849,'Current OBD'!$B$6:$AK$2185,25,0)="Yes",1," ")</f>
        <v>1</v>
      </c>
      <c r="I849" s="11" t="str">
        <f>IF(VLOOKUP(D849,'Current OBD'!$B$6:$AK$2185,26,0)="Yes","2"," ")</f>
        <v>2</v>
      </c>
      <c r="J849" s="11" t="str">
        <f>IF(VLOOKUP(D849,'Current OBD'!$B$6:$AK$2185,27,0)="Yes","3"," ")</f>
        <v>3</v>
      </c>
      <c r="K849" s="11" t="str">
        <f>IF(VLOOKUP(D849,'Current OBD'!$B$6:$AK$2185,28,0)="Yes","4"," ")</f>
        <v>4</v>
      </c>
      <c r="L849" s="11" t="str">
        <f>IF(VLOOKUP(D849,'Current OBD'!$B$6:$AK$2185,29,0)="Yes","5"," ")</f>
        <v>5</v>
      </c>
      <c r="M849" s="11" t="str">
        <f>IF(VLOOKUP(D849,'Current OBD'!$B$6:$AK$2185,30,0)="Yes","6"," ")</f>
        <v xml:space="preserve"> </v>
      </c>
      <c r="N849" s="11" t="str">
        <f>IF(VLOOKUP(D849,'Current OBD'!$B$6:$AK$2185,31,0)="Yes","7"," ")</f>
        <v xml:space="preserve"> </v>
      </c>
      <c r="O849" s="11" t="str">
        <f>IF(VLOOKUP(D849,'Current OBD'!$B$6:$AK$2185,32,0)="Yes","8"," ")</f>
        <v xml:space="preserve"> </v>
      </c>
      <c r="P849" s="11" t="str">
        <f>IF(VLOOKUP(D849,'Current OBD'!$B$6:$AK$2185,33,0)="Yes","9"," ")</f>
        <v xml:space="preserve"> </v>
      </c>
      <c r="Q849" s="11" t="str">
        <f>IF(VLOOKUP(D849,'Current OBD'!$B$6:$AK$2185,34,0)="Yes","10"," ")</f>
        <v xml:space="preserve"> </v>
      </c>
      <c r="R849" s="11" t="str">
        <f>IF(VLOOKUP(D849,'Current OBD'!$B$6:$AK$2185,35,0)="Yes","11"," ")</f>
        <v xml:space="preserve"> </v>
      </c>
      <c r="S849" s="11" t="str">
        <f>IF(VLOOKUP(D849,'Current OBD'!$B$6:$AK$2185,36,0)="Yes","12"," ")</f>
        <v xml:space="preserve"> </v>
      </c>
      <c r="T849" s="13">
        <f>VLOOKUP(D849,Pivot!$B$4:$F$2181,2,0)</f>
        <v>247</v>
      </c>
      <c r="U849" s="13">
        <f>VLOOKUP(D849,Pivot!$B$4:$F$2181,3,0)</f>
        <v>0</v>
      </c>
      <c r="V849" s="13">
        <f>VLOOKUP(D849,Pivot!$B$4:$F$2181,4,0)</f>
        <v>349</v>
      </c>
      <c r="W849" s="46">
        <f>IFERROR(VLOOKUP(D849,Pivot!$B$4:$H$2181,5,0),"")</f>
        <v>0.7077</v>
      </c>
      <c r="X849" s="51">
        <f>IFERROR(VLOOKUP(D849,Pivot!$B$4:$H$2181,6,0),"")</f>
        <v>0</v>
      </c>
      <c r="Y849" s="46">
        <f>IFERROR(VLOOKUP(D849,Pivot!$B$4:$H$2181,7,0),"")</f>
        <v>0.7077</v>
      </c>
    </row>
    <row r="850" spans="1:25" ht="15" customHeight="1" outlineLevel="2">
      <c r="A850" s="10" t="str">
        <f>VLOOKUP(D850,'Current OBD'!$B$6:$K$2185,4,0)</f>
        <v>King</v>
      </c>
      <c r="B850" s="10" t="str">
        <f>VLOOKUP(D850,'Current OBD'!$B$6:$K$2185,3,0)</f>
        <v>17-408</v>
      </c>
      <c r="C850" s="9" t="str">
        <f>VLOOKUP(D850,'Current OBD'!$B$6:$K$2185,2,0)</f>
        <v>Auburn School District</v>
      </c>
      <c r="D850" s="24">
        <v>663145</v>
      </c>
      <c r="E850" s="9" t="str">
        <f>VLOOKUP(D850,'Current OBD'!$B$6:$K$2185,10,0)</f>
        <v>Auburn High School</v>
      </c>
      <c r="F850" s="11" t="str">
        <f>IF(VLOOKUP(D850,'Current OBD'!$B$6:$AK$2185,23,0)="Yes","PK"," ")</f>
        <v xml:space="preserve"> </v>
      </c>
      <c r="G850" s="11" t="str">
        <f>IF(VLOOKUP(D850,'Current OBD'!$B$6:$AK$2185,24,0)="Yes","K"," ")</f>
        <v xml:space="preserve"> </v>
      </c>
      <c r="H850" s="11" t="str">
        <f>IF(VLOOKUP(D850,'Current OBD'!$B$6:$AK$2185,25,0)="Yes",1," ")</f>
        <v xml:space="preserve"> </v>
      </c>
      <c r="I850" s="11" t="str">
        <f>IF(VLOOKUP(D850,'Current OBD'!$B$6:$AK$2185,26,0)="Yes","2"," ")</f>
        <v xml:space="preserve"> </v>
      </c>
      <c r="J850" s="11" t="str">
        <f>IF(VLOOKUP(D850,'Current OBD'!$B$6:$AK$2185,27,0)="Yes","3"," ")</f>
        <v xml:space="preserve"> </v>
      </c>
      <c r="K850" s="11" t="str">
        <f>IF(VLOOKUP(D850,'Current OBD'!$B$6:$AK$2185,28,0)="Yes","4"," ")</f>
        <v xml:space="preserve"> </v>
      </c>
      <c r="L850" s="11" t="str">
        <f>IF(VLOOKUP(D850,'Current OBD'!$B$6:$AK$2185,29,0)="Yes","5"," ")</f>
        <v xml:space="preserve"> </v>
      </c>
      <c r="M850" s="11" t="str">
        <f>IF(VLOOKUP(D850,'Current OBD'!$B$6:$AK$2185,30,0)="Yes","6"," ")</f>
        <v xml:space="preserve"> </v>
      </c>
      <c r="N850" s="11" t="str">
        <f>IF(VLOOKUP(D850,'Current OBD'!$B$6:$AK$2185,31,0)="Yes","7"," ")</f>
        <v xml:space="preserve"> </v>
      </c>
      <c r="O850" s="11" t="str">
        <f>IF(VLOOKUP(D850,'Current OBD'!$B$6:$AK$2185,32,0)="Yes","8"," ")</f>
        <v xml:space="preserve"> </v>
      </c>
      <c r="P850" s="11" t="str">
        <f>IF(VLOOKUP(D850,'Current OBD'!$B$6:$AK$2185,33,0)="Yes","9"," ")</f>
        <v>9</v>
      </c>
      <c r="Q850" s="11" t="str">
        <f>IF(VLOOKUP(D850,'Current OBD'!$B$6:$AK$2185,34,0)="Yes","10"," ")</f>
        <v>10</v>
      </c>
      <c r="R850" s="11" t="str">
        <f>IF(VLOOKUP(D850,'Current OBD'!$B$6:$AK$2185,35,0)="Yes","11"," ")</f>
        <v>11</v>
      </c>
      <c r="S850" s="11" t="str">
        <f>IF(VLOOKUP(D850,'Current OBD'!$B$6:$AK$2185,36,0)="Yes","12"," ")</f>
        <v>12</v>
      </c>
      <c r="T850" s="13">
        <f>VLOOKUP(D850,Pivot!$B$4:$F$2181,2,0)</f>
        <v>1316</v>
      </c>
      <c r="U850" s="13">
        <f>VLOOKUP(D850,Pivot!$B$4:$F$2181,3,0)</f>
        <v>0</v>
      </c>
      <c r="V850" s="13">
        <f>VLOOKUP(D850,Pivot!$B$4:$F$2181,4,0)</f>
        <v>1718</v>
      </c>
      <c r="W850" s="46">
        <f>IFERROR(VLOOKUP(D850,Pivot!$B$4:$H$2181,5,0),"")</f>
        <v>0.76600000000000001</v>
      </c>
      <c r="X850" s="51">
        <f>IFERROR(VLOOKUP(D850,Pivot!$B$4:$H$2181,6,0),"")</f>
        <v>0</v>
      </c>
      <c r="Y850" s="46">
        <f>IFERROR(VLOOKUP(D850,Pivot!$B$4:$H$2181,7,0),"")</f>
        <v>0.76600000000000001</v>
      </c>
    </row>
    <row r="851" spans="1:25" ht="15" customHeight="1" outlineLevel="2">
      <c r="A851" s="10" t="str">
        <f>VLOOKUP(D851,'Current OBD'!$B$6:$K$2185,4,0)</f>
        <v>King</v>
      </c>
      <c r="B851" s="10" t="str">
        <f>VLOOKUP(D851,'Current OBD'!$B$6:$K$2185,3,0)</f>
        <v>17-408</v>
      </c>
      <c r="C851" s="9" t="str">
        <f>VLOOKUP(D851,'Current OBD'!$B$6:$K$2185,2,0)</f>
        <v>Auburn School District</v>
      </c>
      <c r="D851" s="24">
        <v>664728</v>
      </c>
      <c r="E851" s="9" t="str">
        <f>VLOOKUP(D851,'Current OBD'!$B$6:$K$2185,10,0)</f>
        <v>Auburn Mountainview High School</v>
      </c>
      <c r="F851" s="11" t="str">
        <f>IF(VLOOKUP(D851,'Current OBD'!$B$6:$AK$2185,23,0)="Yes","PK"," ")</f>
        <v xml:space="preserve"> </v>
      </c>
      <c r="G851" s="11" t="str">
        <f>IF(VLOOKUP(D851,'Current OBD'!$B$6:$AK$2185,24,0)="Yes","K"," ")</f>
        <v xml:space="preserve"> </v>
      </c>
      <c r="H851" s="11" t="str">
        <f>IF(VLOOKUP(D851,'Current OBD'!$B$6:$AK$2185,25,0)="Yes",1," ")</f>
        <v xml:space="preserve"> </v>
      </c>
      <c r="I851" s="11" t="str">
        <f>IF(VLOOKUP(D851,'Current OBD'!$B$6:$AK$2185,26,0)="Yes","2"," ")</f>
        <v xml:space="preserve"> </v>
      </c>
      <c r="J851" s="11" t="str">
        <f>IF(VLOOKUP(D851,'Current OBD'!$B$6:$AK$2185,27,0)="Yes","3"," ")</f>
        <v xml:space="preserve"> </v>
      </c>
      <c r="K851" s="11" t="str">
        <f>IF(VLOOKUP(D851,'Current OBD'!$B$6:$AK$2185,28,0)="Yes","4"," ")</f>
        <v xml:space="preserve"> </v>
      </c>
      <c r="L851" s="11" t="str">
        <f>IF(VLOOKUP(D851,'Current OBD'!$B$6:$AK$2185,29,0)="Yes","5"," ")</f>
        <v xml:space="preserve"> </v>
      </c>
      <c r="M851" s="11" t="str">
        <f>IF(VLOOKUP(D851,'Current OBD'!$B$6:$AK$2185,30,0)="Yes","6"," ")</f>
        <v xml:space="preserve"> </v>
      </c>
      <c r="N851" s="11" t="str">
        <f>IF(VLOOKUP(D851,'Current OBD'!$B$6:$AK$2185,31,0)="Yes","7"," ")</f>
        <v xml:space="preserve"> </v>
      </c>
      <c r="O851" s="11" t="str">
        <f>IF(VLOOKUP(D851,'Current OBD'!$B$6:$AK$2185,32,0)="Yes","8"," ")</f>
        <v xml:space="preserve"> </v>
      </c>
      <c r="P851" s="11" t="str">
        <f>IF(VLOOKUP(D851,'Current OBD'!$B$6:$AK$2185,33,0)="Yes","9"," ")</f>
        <v>9</v>
      </c>
      <c r="Q851" s="11" t="str">
        <f>IF(VLOOKUP(D851,'Current OBD'!$B$6:$AK$2185,34,0)="Yes","10"," ")</f>
        <v>10</v>
      </c>
      <c r="R851" s="11" t="str">
        <f>IF(VLOOKUP(D851,'Current OBD'!$B$6:$AK$2185,35,0)="Yes","11"," ")</f>
        <v>11</v>
      </c>
      <c r="S851" s="11" t="str">
        <f>IF(VLOOKUP(D851,'Current OBD'!$B$6:$AK$2185,36,0)="Yes","12"," ")</f>
        <v>12</v>
      </c>
      <c r="T851" s="13">
        <f>VLOOKUP(D851,Pivot!$B$4:$F$2181,2,0)</f>
        <v>972</v>
      </c>
      <c r="U851" s="13">
        <f>VLOOKUP(D851,Pivot!$B$4:$F$2181,3,0)</f>
        <v>0</v>
      </c>
      <c r="V851" s="13">
        <f>VLOOKUP(D851,Pivot!$B$4:$F$2181,4,0)</f>
        <v>1379</v>
      </c>
      <c r="W851" s="46">
        <f>IFERROR(VLOOKUP(D851,Pivot!$B$4:$H$2181,5,0),"")</f>
        <v>0.70489999999999997</v>
      </c>
      <c r="X851" s="51">
        <f>IFERROR(VLOOKUP(D851,Pivot!$B$4:$H$2181,6,0),"")</f>
        <v>0</v>
      </c>
      <c r="Y851" s="46">
        <f>IFERROR(VLOOKUP(D851,Pivot!$B$4:$H$2181,7,0),"")</f>
        <v>0.70489999999999997</v>
      </c>
    </row>
    <row r="852" spans="1:25" ht="15" customHeight="1" outlineLevel="2">
      <c r="A852" s="10" t="str">
        <f>VLOOKUP(D852,'Current OBD'!$B$6:$K$2185,4,0)</f>
        <v>King</v>
      </c>
      <c r="B852" s="10" t="str">
        <f>VLOOKUP(D852,'Current OBD'!$B$6:$K$2185,3,0)</f>
        <v>17-408</v>
      </c>
      <c r="C852" s="9" t="str">
        <f>VLOOKUP(D852,'Current OBD'!$B$6:$K$2185,2,0)</f>
        <v>Auburn School District</v>
      </c>
      <c r="D852" s="24">
        <v>663747</v>
      </c>
      <c r="E852" s="9" t="str">
        <f>VLOOKUP(D852,'Current OBD'!$B$6:$K$2185,10,0)</f>
        <v>Auburn Riverside High School</v>
      </c>
      <c r="F852" s="11" t="str">
        <f>IF(VLOOKUP(D852,'Current OBD'!$B$6:$AK$2185,23,0)="Yes","PK"," ")</f>
        <v xml:space="preserve"> </v>
      </c>
      <c r="G852" s="11" t="str">
        <f>IF(VLOOKUP(D852,'Current OBD'!$B$6:$AK$2185,24,0)="Yes","K"," ")</f>
        <v xml:space="preserve"> </v>
      </c>
      <c r="H852" s="11" t="str">
        <f>IF(VLOOKUP(D852,'Current OBD'!$B$6:$AK$2185,25,0)="Yes",1," ")</f>
        <v xml:space="preserve"> </v>
      </c>
      <c r="I852" s="11" t="str">
        <f>IF(VLOOKUP(D852,'Current OBD'!$B$6:$AK$2185,26,0)="Yes","2"," ")</f>
        <v xml:space="preserve"> </v>
      </c>
      <c r="J852" s="11" t="str">
        <f>IF(VLOOKUP(D852,'Current OBD'!$B$6:$AK$2185,27,0)="Yes","3"," ")</f>
        <v xml:space="preserve"> </v>
      </c>
      <c r="K852" s="11" t="str">
        <f>IF(VLOOKUP(D852,'Current OBD'!$B$6:$AK$2185,28,0)="Yes","4"," ")</f>
        <v xml:space="preserve"> </v>
      </c>
      <c r="L852" s="11" t="str">
        <f>IF(VLOOKUP(D852,'Current OBD'!$B$6:$AK$2185,29,0)="Yes","5"," ")</f>
        <v xml:space="preserve"> </v>
      </c>
      <c r="M852" s="11" t="str">
        <f>IF(VLOOKUP(D852,'Current OBD'!$B$6:$AK$2185,30,0)="Yes","6"," ")</f>
        <v xml:space="preserve"> </v>
      </c>
      <c r="N852" s="11" t="str">
        <f>IF(VLOOKUP(D852,'Current OBD'!$B$6:$AK$2185,31,0)="Yes","7"," ")</f>
        <v xml:space="preserve"> </v>
      </c>
      <c r="O852" s="11" t="str">
        <f>IF(VLOOKUP(D852,'Current OBD'!$B$6:$AK$2185,32,0)="Yes","8"," ")</f>
        <v xml:space="preserve"> </v>
      </c>
      <c r="P852" s="11" t="str">
        <f>IF(VLOOKUP(D852,'Current OBD'!$B$6:$AK$2185,33,0)="Yes","9"," ")</f>
        <v>9</v>
      </c>
      <c r="Q852" s="11" t="str">
        <f>IF(VLOOKUP(D852,'Current OBD'!$B$6:$AK$2185,34,0)="Yes","10"," ")</f>
        <v>10</v>
      </c>
      <c r="R852" s="11" t="str">
        <f>IF(VLOOKUP(D852,'Current OBD'!$B$6:$AK$2185,35,0)="Yes","11"," ")</f>
        <v>11</v>
      </c>
      <c r="S852" s="11" t="str">
        <f>IF(VLOOKUP(D852,'Current OBD'!$B$6:$AK$2185,36,0)="Yes","12"," ")</f>
        <v>12</v>
      </c>
      <c r="T852" s="13">
        <f>VLOOKUP(D852,Pivot!$B$4:$F$2181,2,0)</f>
        <v>862</v>
      </c>
      <c r="U852" s="13">
        <f>VLOOKUP(D852,Pivot!$B$4:$F$2181,3,0)</f>
        <v>0</v>
      </c>
      <c r="V852" s="13">
        <f>VLOOKUP(D852,Pivot!$B$4:$F$2181,4,0)</f>
        <v>1735</v>
      </c>
      <c r="W852" s="46">
        <f>IFERROR(VLOOKUP(D852,Pivot!$B$4:$H$2181,5,0),"")</f>
        <v>0.49680000000000002</v>
      </c>
      <c r="X852" s="51">
        <f>IFERROR(VLOOKUP(D852,Pivot!$B$4:$H$2181,6,0),"")</f>
        <v>0</v>
      </c>
      <c r="Y852" s="46">
        <f>IFERROR(VLOOKUP(D852,Pivot!$B$4:$H$2181,7,0),"")</f>
        <v>0.49680000000000002</v>
      </c>
    </row>
    <row r="853" spans="1:25" ht="15" customHeight="1" outlineLevel="2">
      <c r="A853" s="10" t="str">
        <f>VLOOKUP(D853,'Current OBD'!$B$6:$K$2185,4,0)</f>
        <v>King</v>
      </c>
      <c r="B853" s="10" t="str">
        <f>VLOOKUP(D853,'Current OBD'!$B$6:$K$2185,3,0)</f>
        <v>17-408</v>
      </c>
      <c r="C853" s="9" t="str">
        <f>VLOOKUP(D853,'Current OBD'!$B$6:$K$2185,2,0)</f>
        <v>Auburn School District</v>
      </c>
      <c r="D853" s="24">
        <v>686428</v>
      </c>
      <c r="E853" s="9" t="str">
        <f>VLOOKUP(D853,'Current OBD'!$B$6:$K$2185,10,0)</f>
        <v>Bowman Creek Elementary</v>
      </c>
      <c r="F853" s="11" t="str">
        <f>IF(VLOOKUP(D853,'Current OBD'!$B$6:$AK$2185,23,0)="Yes","PK"," ")</f>
        <v>PK</v>
      </c>
      <c r="G853" s="11" t="str">
        <f>IF(VLOOKUP(D853,'Current OBD'!$B$6:$AK$2185,24,0)="Yes","K"," ")</f>
        <v>K</v>
      </c>
      <c r="H853" s="11">
        <f>IF(VLOOKUP(D853,'Current OBD'!$B$6:$AK$2185,25,0)="Yes",1," ")</f>
        <v>1</v>
      </c>
      <c r="I853" s="11" t="str">
        <f>IF(VLOOKUP(D853,'Current OBD'!$B$6:$AK$2185,26,0)="Yes","2"," ")</f>
        <v>2</v>
      </c>
      <c r="J853" s="11" t="str">
        <f>IF(VLOOKUP(D853,'Current OBD'!$B$6:$AK$2185,27,0)="Yes","3"," ")</f>
        <v>3</v>
      </c>
      <c r="K853" s="11" t="str">
        <f>IF(VLOOKUP(D853,'Current OBD'!$B$6:$AK$2185,28,0)="Yes","4"," ")</f>
        <v>4</v>
      </c>
      <c r="L853" s="11" t="str">
        <f>IF(VLOOKUP(D853,'Current OBD'!$B$6:$AK$2185,29,0)="Yes","5"," ")</f>
        <v>5</v>
      </c>
      <c r="M853" s="11" t="str">
        <f>IF(VLOOKUP(D853,'Current OBD'!$B$6:$AK$2185,30,0)="Yes","6"," ")</f>
        <v xml:space="preserve"> </v>
      </c>
      <c r="N853" s="11" t="str">
        <f>IF(VLOOKUP(D853,'Current OBD'!$B$6:$AK$2185,31,0)="Yes","7"," ")</f>
        <v xml:space="preserve"> </v>
      </c>
      <c r="O853" s="11" t="str">
        <f>IF(VLOOKUP(D853,'Current OBD'!$B$6:$AK$2185,32,0)="Yes","8"," ")</f>
        <v xml:space="preserve"> </v>
      </c>
      <c r="P853" s="11" t="str">
        <f>IF(VLOOKUP(D853,'Current OBD'!$B$6:$AK$2185,33,0)="Yes","9"," ")</f>
        <v xml:space="preserve"> </v>
      </c>
      <c r="Q853" s="11" t="str">
        <f>IF(VLOOKUP(D853,'Current OBD'!$B$6:$AK$2185,34,0)="Yes","10"," ")</f>
        <v xml:space="preserve"> </v>
      </c>
      <c r="R853" s="11" t="str">
        <f>IF(VLOOKUP(D853,'Current OBD'!$B$6:$AK$2185,35,0)="Yes","11"," ")</f>
        <v xml:space="preserve"> </v>
      </c>
      <c r="S853" s="11" t="str">
        <f>IF(VLOOKUP(D853,'Current OBD'!$B$6:$AK$2185,36,0)="Yes","12"," ")</f>
        <v xml:space="preserve"> </v>
      </c>
      <c r="T853" s="13">
        <f>VLOOKUP(D853,Pivot!$B$4:$F$2181,2,0)</f>
        <v>180</v>
      </c>
      <c r="U853" s="13">
        <f>VLOOKUP(D853,Pivot!$B$4:$F$2181,3,0)</f>
        <v>0</v>
      </c>
      <c r="V853" s="13">
        <f>VLOOKUP(D853,Pivot!$B$4:$F$2181,4,0)</f>
        <v>439</v>
      </c>
      <c r="W853" s="46">
        <f>IFERROR(VLOOKUP(D853,Pivot!$B$4:$H$2181,5,0),"")</f>
        <v>0.41</v>
      </c>
      <c r="X853" s="51">
        <f>IFERROR(VLOOKUP(D853,Pivot!$B$4:$H$2181,6,0),"")</f>
        <v>0</v>
      </c>
      <c r="Y853" s="46">
        <f>IFERROR(VLOOKUP(D853,Pivot!$B$4:$H$2181,7,0),"")</f>
        <v>0.41</v>
      </c>
    </row>
    <row r="854" spans="1:25" ht="15" customHeight="1" outlineLevel="2">
      <c r="A854" s="10" t="str">
        <f>VLOOKUP(D854,'Current OBD'!$B$6:$K$2185,4,0)</f>
        <v>King</v>
      </c>
      <c r="B854" s="10" t="str">
        <f>VLOOKUP(D854,'Current OBD'!$B$6:$K$2185,3,0)</f>
        <v>17-408</v>
      </c>
      <c r="C854" s="9" t="str">
        <f>VLOOKUP(D854,'Current OBD'!$B$6:$K$2185,2,0)</f>
        <v>Auburn School District</v>
      </c>
      <c r="D854" s="24">
        <v>663212</v>
      </c>
      <c r="E854" s="9" t="str">
        <f>VLOOKUP(D854,'Current OBD'!$B$6:$K$2185,10,0)</f>
        <v>Cascade Middle School</v>
      </c>
      <c r="F854" s="11" t="str">
        <f>IF(VLOOKUP(D854,'Current OBD'!$B$6:$AK$2185,23,0)="Yes","PK"," ")</f>
        <v xml:space="preserve"> </v>
      </c>
      <c r="G854" s="11" t="str">
        <f>IF(VLOOKUP(D854,'Current OBD'!$B$6:$AK$2185,24,0)="Yes","K"," ")</f>
        <v xml:space="preserve"> </v>
      </c>
      <c r="H854" s="11" t="str">
        <f>IF(VLOOKUP(D854,'Current OBD'!$B$6:$AK$2185,25,0)="Yes",1," ")</f>
        <v xml:space="preserve"> </v>
      </c>
      <c r="I854" s="11" t="str">
        <f>IF(VLOOKUP(D854,'Current OBD'!$B$6:$AK$2185,26,0)="Yes","2"," ")</f>
        <v xml:space="preserve"> </v>
      </c>
      <c r="J854" s="11" t="str">
        <f>IF(VLOOKUP(D854,'Current OBD'!$B$6:$AK$2185,27,0)="Yes","3"," ")</f>
        <v xml:space="preserve"> </v>
      </c>
      <c r="K854" s="11" t="str">
        <f>IF(VLOOKUP(D854,'Current OBD'!$B$6:$AK$2185,28,0)="Yes","4"," ")</f>
        <v xml:space="preserve"> </v>
      </c>
      <c r="L854" s="11" t="str">
        <f>IF(VLOOKUP(D854,'Current OBD'!$B$6:$AK$2185,29,0)="Yes","5"," ")</f>
        <v xml:space="preserve"> </v>
      </c>
      <c r="M854" s="11" t="str">
        <f>IF(VLOOKUP(D854,'Current OBD'!$B$6:$AK$2185,30,0)="Yes","6"," ")</f>
        <v>6</v>
      </c>
      <c r="N854" s="11" t="str">
        <f>IF(VLOOKUP(D854,'Current OBD'!$B$6:$AK$2185,31,0)="Yes","7"," ")</f>
        <v>7</v>
      </c>
      <c r="O854" s="11" t="str">
        <f>IF(VLOOKUP(D854,'Current OBD'!$B$6:$AK$2185,32,0)="Yes","8"," ")</f>
        <v>8</v>
      </c>
      <c r="P854" s="11" t="str">
        <f>IF(VLOOKUP(D854,'Current OBD'!$B$6:$AK$2185,33,0)="Yes","9"," ")</f>
        <v xml:space="preserve"> </v>
      </c>
      <c r="Q854" s="11" t="str">
        <f>IF(VLOOKUP(D854,'Current OBD'!$B$6:$AK$2185,34,0)="Yes","10"," ")</f>
        <v xml:space="preserve"> </v>
      </c>
      <c r="R854" s="11" t="str">
        <f>IF(VLOOKUP(D854,'Current OBD'!$B$6:$AK$2185,35,0)="Yes","11"," ")</f>
        <v xml:space="preserve"> </v>
      </c>
      <c r="S854" s="11" t="str">
        <f>IF(VLOOKUP(D854,'Current OBD'!$B$6:$AK$2185,36,0)="Yes","12"," ")</f>
        <v xml:space="preserve"> </v>
      </c>
      <c r="T854" s="13">
        <f>VLOOKUP(D854,Pivot!$B$4:$F$2181,2,0)</f>
        <v>709</v>
      </c>
      <c r="U854" s="13">
        <f>VLOOKUP(D854,Pivot!$B$4:$F$2181,3,0)</f>
        <v>0</v>
      </c>
      <c r="V854" s="13">
        <f>VLOOKUP(D854,Pivot!$B$4:$F$2181,4,0)</f>
        <v>909</v>
      </c>
      <c r="W854" s="46">
        <f>IFERROR(VLOOKUP(D854,Pivot!$B$4:$H$2181,5,0),"")</f>
        <v>0.78</v>
      </c>
      <c r="X854" s="51">
        <f>IFERROR(VLOOKUP(D854,Pivot!$B$4:$H$2181,6,0),"")</f>
        <v>0</v>
      </c>
      <c r="Y854" s="46">
        <f>IFERROR(VLOOKUP(D854,Pivot!$B$4:$H$2181,7,0),"")</f>
        <v>0.78</v>
      </c>
    </row>
    <row r="855" spans="1:25" ht="15" customHeight="1" outlineLevel="2">
      <c r="A855" s="10" t="str">
        <f>VLOOKUP(D855,'Current OBD'!$B$6:$K$2185,4,0)</f>
        <v>King</v>
      </c>
      <c r="B855" s="10" t="str">
        <f>VLOOKUP(D855,'Current OBD'!$B$6:$K$2185,3,0)</f>
        <v>17-408</v>
      </c>
      <c r="C855" s="9" t="str">
        <f>VLOOKUP(D855,'Current OBD'!$B$6:$K$2185,2,0)</f>
        <v>Auburn School District</v>
      </c>
      <c r="D855" s="24">
        <v>663148</v>
      </c>
      <c r="E855" s="9" t="str">
        <f>VLOOKUP(D855,'Current OBD'!$B$6:$K$2185,10,0)</f>
        <v>Chinook Elementary</v>
      </c>
      <c r="F855" s="11" t="str">
        <f>IF(VLOOKUP(D855,'Current OBD'!$B$6:$AK$2185,23,0)="Yes","PK"," ")</f>
        <v>PK</v>
      </c>
      <c r="G855" s="11" t="str">
        <f>IF(VLOOKUP(D855,'Current OBD'!$B$6:$AK$2185,24,0)="Yes","K"," ")</f>
        <v>K</v>
      </c>
      <c r="H855" s="11">
        <f>IF(VLOOKUP(D855,'Current OBD'!$B$6:$AK$2185,25,0)="Yes",1," ")</f>
        <v>1</v>
      </c>
      <c r="I855" s="11" t="str">
        <f>IF(VLOOKUP(D855,'Current OBD'!$B$6:$AK$2185,26,0)="Yes","2"," ")</f>
        <v>2</v>
      </c>
      <c r="J855" s="11" t="str">
        <f>IF(VLOOKUP(D855,'Current OBD'!$B$6:$AK$2185,27,0)="Yes","3"," ")</f>
        <v>3</v>
      </c>
      <c r="K855" s="11" t="str">
        <f>IF(VLOOKUP(D855,'Current OBD'!$B$6:$AK$2185,28,0)="Yes","4"," ")</f>
        <v>4</v>
      </c>
      <c r="L855" s="11" t="str">
        <f>IF(VLOOKUP(D855,'Current OBD'!$B$6:$AK$2185,29,0)="Yes","5"," ")</f>
        <v>5</v>
      </c>
      <c r="M855" s="11" t="str">
        <f>IF(VLOOKUP(D855,'Current OBD'!$B$6:$AK$2185,30,0)="Yes","6"," ")</f>
        <v xml:space="preserve"> </v>
      </c>
      <c r="N855" s="11" t="str">
        <f>IF(VLOOKUP(D855,'Current OBD'!$B$6:$AK$2185,31,0)="Yes","7"," ")</f>
        <v xml:space="preserve"> </v>
      </c>
      <c r="O855" s="11" t="str">
        <f>IF(VLOOKUP(D855,'Current OBD'!$B$6:$AK$2185,32,0)="Yes","8"," ")</f>
        <v xml:space="preserve"> </v>
      </c>
      <c r="P855" s="11" t="str">
        <f>IF(VLOOKUP(D855,'Current OBD'!$B$6:$AK$2185,33,0)="Yes","9"," ")</f>
        <v xml:space="preserve"> </v>
      </c>
      <c r="Q855" s="11" t="str">
        <f>IF(VLOOKUP(D855,'Current OBD'!$B$6:$AK$2185,34,0)="Yes","10"," ")</f>
        <v xml:space="preserve"> </v>
      </c>
      <c r="R855" s="11" t="str">
        <f>IF(VLOOKUP(D855,'Current OBD'!$B$6:$AK$2185,35,0)="Yes","11"," ")</f>
        <v xml:space="preserve"> </v>
      </c>
      <c r="S855" s="11" t="str">
        <f>IF(VLOOKUP(D855,'Current OBD'!$B$6:$AK$2185,36,0)="Yes","12"," ")</f>
        <v xml:space="preserve"> </v>
      </c>
      <c r="T855" s="13">
        <f>VLOOKUP(D855,Pivot!$B$4:$F$2181,2,0)</f>
        <v>479</v>
      </c>
      <c r="U855" s="13">
        <f>VLOOKUP(D855,Pivot!$B$4:$F$2181,3,0)</f>
        <v>0</v>
      </c>
      <c r="V855" s="13">
        <f>VLOOKUP(D855,Pivot!$B$4:$F$2181,4,0)</f>
        <v>595</v>
      </c>
      <c r="W855" s="46">
        <f>IFERROR(VLOOKUP(D855,Pivot!$B$4:$H$2181,5,0),"")</f>
        <v>0.80500000000000005</v>
      </c>
      <c r="X855" s="51">
        <f>IFERROR(VLOOKUP(D855,Pivot!$B$4:$H$2181,6,0),"")</f>
        <v>0</v>
      </c>
      <c r="Y855" s="46">
        <f>IFERROR(VLOOKUP(D855,Pivot!$B$4:$H$2181,7,0),"")</f>
        <v>0.80500000000000005</v>
      </c>
    </row>
    <row r="856" spans="1:25" ht="15" customHeight="1" outlineLevel="2">
      <c r="A856" s="10" t="str">
        <f>VLOOKUP(D856,'Current OBD'!$B$6:$K$2185,4,0)</f>
        <v>King</v>
      </c>
      <c r="B856" s="10" t="str">
        <f>VLOOKUP(D856,'Current OBD'!$B$6:$K$2185,3,0)</f>
        <v>17-408</v>
      </c>
      <c r="C856" s="9" t="str">
        <f>VLOOKUP(D856,'Current OBD'!$B$6:$K$2185,2,0)</f>
        <v>Auburn School District</v>
      </c>
      <c r="D856" s="24">
        <v>663131</v>
      </c>
      <c r="E856" s="9" t="str">
        <f>VLOOKUP(D856,'Current OBD'!$B$6:$K$2185,10,0)</f>
        <v>Dick Scobee Elementary</v>
      </c>
      <c r="F856" s="11" t="str">
        <f>IF(VLOOKUP(D856,'Current OBD'!$B$6:$AK$2185,23,0)="Yes","PK"," ")</f>
        <v>PK</v>
      </c>
      <c r="G856" s="11" t="str">
        <f>IF(VLOOKUP(D856,'Current OBD'!$B$6:$AK$2185,24,0)="Yes","K"," ")</f>
        <v>K</v>
      </c>
      <c r="H856" s="11">
        <f>IF(VLOOKUP(D856,'Current OBD'!$B$6:$AK$2185,25,0)="Yes",1," ")</f>
        <v>1</v>
      </c>
      <c r="I856" s="11" t="str">
        <f>IF(VLOOKUP(D856,'Current OBD'!$B$6:$AK$2185,26,0)="Yes","2"," ")</f>
        <v>2</v>
      </c>
      <c r="J856" s="11" t="str">
        <f>IF(VLOOKUP(D856,'Current OBD'!$B$6:$AK$2185,27,0)="Yes","3"," ")</f>
        <v>3</v>
      </c>
      <c r="K856" s="11" t="str">
        <f>IF(VLOOKUP(D856,'Current OBD'!$B$6:$AK$2185,28,0)="Yes","4"," ")</f>
        <v>4</v>
      </c>
      <c r="L856" s="11" t="str">
        <f>IF(VLOOKUP(D856,'Current OBD'!$B$6:$AK$2185,29,0)="Yes","5"," ")</f>
        <v>5</v>
      </c>
      <c r="M856" s="11" t="str">
        <f>IF(VLOOKUP(D856,'Current OBD'!$B$6:$AK$2185,30,0)="Yes","6"," ")</f>
        <v xml:space="preserve"> </v>
      </c>
      <c r="N856" s="11" t="str">
        <f>IF(VLOOKUP(D856,'Current OBD'!$B$6:$AK$2185,31,0)="Yes","7"," ")</f>
        <v xml:space="preserve"> </v>
      </c>
      <c r="O856" s="11" t="str">
        <f>IF(VLOOKUP(D856,'Current OBD'!$B$6:$AK$2185,32,0)="Yes","8"," ")</f>
        <v xml:space="preserve"> </v>
      </c>
      <c r="P856" s="11" t="str">
        <f>IF(VLOOKUP(D856,'Current OBD'!$B$6:$AK$2185,33,0)="Yes","9"," ")</f>
        <v xml:space="preserve"> </v>
      </c>
      <c r="Q856" s="11" t="str">
        <f>IF(VLOOKUP(D856,'Current OBD'!$B$6:$AK$2185,34,0)="Yes","10"," ")</f>
        <v xml:space="preserve"> </v>
      </c>
      <c r="R856" s="11" t="str">
        <f>IF(VLOOKUP(D856,'Current OBD'!$B$6:$AK$2185,35,0)="Yes","11"," ")</f>
        <v xml:space="preserve"> </v>
      </c>
      <c r="S856" s="11" t="str">
        <f>IF(VLOOKUP(D856,'Current OBD'!$B$6:$AK$2185,36,0)="Yes","12"," ")</f>
        <v xml:space="preserve"> </v>
      </c>
      <c r="T856" s="13">
        <f>VLOOKUP(D856,Pivot!$B$4:$F$2181,2,0)</f>
        <v>833</v>
      </c>
      <c r="U856" s="13">
        <f>VLOOKUP(D856,Pivot!$B$4:$F$2181,3,0)</f>
        <v>0</v>
      </c>
      <c r="V856" s="13">
        <f>VLOOKUP(D856,Pivot!$B$4:$F$2181,4,0)</f>
        <v>833</v>
      </c>
      <c r="W856" s="46">
        <f>IFERROR(VLOOKUP(D856,Pivot!$B$4:$H$2181,5,0),"")</f>
        <v>1</v>
      </c>
      <c r="X856" s="51">
        <f>IFERROR(VLOOKUP(D856,Pivot!$B$4:$H$2181,6,0),"")</f>
        <v>0</v>
      </c>
      <c r="Y856" s="46">
        <f>IFERROR(VLOOKUP(D856,Pivot!$B$4:$H$2181,7,0),"")</f>
        <v>1</v>
      </c>
    </row>
    <row r="857" spans="1:25" ht="15" customHeight="1" outlineLevel="2">
      <c r="A857" s="10" t="str">
        <f>VLOOKUP(D857,'Current OBD'!$B$6:$K$2185,4,0)</f>
        <v>King</v>
      </c>
      <c r="B857" s="10" t="str">
        <f>VLOOKUP(D857,'Current OBD'!$B$6:$K$2185,3,0)</f>
        <v>17-408</v>
      </c>
      <c r="C857" s="9" t="str">
        <f>VLOOKUP(D857,'Current OBD'!$B$6:$K$2185,2,0)</f>
        <v>Auburn School District</v>
      </c>
      <c r="D857" s="24">
        <v>664702</v>
      </c>
      <c r="E857" s="9" t="str">
        <f>VLOOKUP(D857,'Current OBD'!$B$6:$K$2185,10,0)</f>
        <v>Evergreen Heights Elementary</v>
      </c>
      <c r="F857" s="11" t="str">
        <f>IF(VLOOKUP(D857,'Current OBD'!$B$6:$AK$2185,23,0)="Yes","PK"," ")</f>
        <v xml:space="preserve"> </v>
      </c>
      <c r="G857" s="11" t="str">
        <f>IF(VLOOKUP(D857,'Current OBD'!$B$6:$AK$2185,24,0)="Yes","K"," ")</f>
        <v>K</v>
      </c>
      <c r="H857" s="11">
        <f>IF(VLOOKUP(D857,'Current OBD'!$B$6:$AK$2185,25,0)="Yes",1," ")</f>
        <v>1</v>
      </c>
      <c r="I857" s="11" t="str">
        <f>IF(VLOOKUP(D857,'Current OBD'!$B$6:$AK$2185,26,0)="Yes","2"," ")</f>
        <v>2</v>
      </c>
      <c r="J857" s="11" t="str">
        <f>IF(VLOOKUP(D857,'Current OBD'!$B$6:$AK$2185,27,0)="Yes","3"," ")</f>
        <v>3</v>
      </c>
      <c r="K857" s="11" t="str">
        <f>IF(VLOOKUP(D857,'Current OBD'!$B$6:$AK$2185,28,0)="Yes","4"," ")</f>
        <v>4</v>
      </c>
      <c r="L857" s="11" t="str">
        <f>IF(VLOOKUP(D857,'Current OBD'!$B$6:$AK$2185,29,0)="Yes","5"," ")</f>
        <v>5</v>
      </c>
      <c r="M857" s="11" t="str">
        <f>IF(VLOOKUP(D857,'Current OBD'!$B$6:$AK$2185,30,0)="Yes","6"," ")</f>
        <v xml:space="preserve"> </v>
      </c>
      <c r="N857" s="11" t="str">
        <f>IF(VLOOKUP(D857,'Current OBD'!$B$6:$AK$2185,31,0)="Yes","7"," ")</f>
        <v xml:space="preserve"> </v>
      </c>
      <c r="O857" s="11" t="str">
        <f>IF(VLOOKUP(D857,'Current OBD'!$B$6:$AK$2185,32,0)="Yes","8"," ")</f>
        <v xml:space="preserve"> </v>
      </c>
      <c r="P857" s="11" t="str">
        <f>IF(VLOOKUP(D857,'Current OBD'!$B$6:$AK$2185,33,0)="Yes","9"," ")</f>
        <v xml:space="preserve"> </v>
      </c>
      <c r="Q857" s="11" t="str">
        <f>IF(VLOOKUP(D857,'Current OBD'!$B$6:$AK$2185,34,0)="Yes","10"," ")</f>
        <v xml:space="preserve"> </v>
      </c>
      <c r="R857" s="11" t="str">
        <f>IF(VLOOKUP(D857,'Current OBD'!$B$6:$AK$2185,35,0)="Yes","11"," ")</f>
        <v xml:space="preserve"> </v>
      </c>
      <c r="S857" s="11" t="str">
        <f>IF(VLOOKUP(D857,'Current OBD'!$B$6:$AK$2185,36,0)="Yes","12"," ")</f>
        <v xml:space="preserve"> </v>
      </c>
      <c r="T857" s="13">
        <f>VLOOKUP(D857,Pivot!$B$4:$F$2181,2,0)</f>
        <v>261</v>
      </c>
      <c r="U857" s="13">
        <f>VLOOKUP(D857,Pivot!$B$4:$F$2181,3,0)</f>
        <v>0</v>
      </c>
      <c r="V857" s="13">
        <f>VLOOKUP(D857,Pivot!$B$4:$F$2181,4,0)</f>
        <v>452</v>
      </c>
      <c r="W857" s="46">
        <f>IFERROR(VLOOKUP(D857,Pivot!$B$4:$H$2181,5,0),"")</f>
        <v>0.57740000000000002</v>
      </c>
      <c r="X857" s="51">
        <f>IFERROR(VLOOKUP(D857,Pivot!$B$4:$H$2181,6,0),"")</f>
        <v>0</v>
      </c>
      <c r="Y857" s="46">
        <f>IFERROR(VLOOKUP(D857,Pivot!$B$4:$H$2181,7,0),"")</f>
        <v>0.57740000000000002</v>
      </c>
    </row>
    <row r="858" spans="1:25" ht="15" customHeight="1" outlineLevel="2">
      <c r="A858" s="10" t="str">
        <f>VLOOKUP(D858,'Current OBD'!$B$6:$K$2185,4,0)</f>
        <v>King</v>
      </c>
      <c r="B858" s="10" t="str">
        <f>VLOOKUP(D858,'Current OBD'!$B$6:$K$2185,3,0)</f>
        <v>17-408</v>
      </c>
      <c r="C858" s="9" t="str">
        <f>VLOOKUP(D858,'Current OBD'!$B$6:$K$2185,2,0)</f>
        <v>Auburn School District</v>
      </c>
      <c r="D858" s="24">
        <v>663742</v>
      </c>
      <c r="E858" s="9" t="str">
        <f>VLOOKUP(D858,'Current OBD'!$B$6:$K$2185,10,0)</f>
        <v>Gildo Rey Elementary</v>
      </c>
      <c r="F858" s="11" t="str">
        <f>IF(VLOOKUP(D858,'Current OBD'!$B$6:$AK$2185,23,0)="Yes","PK"," ")</f>
        <v>PK</v>
      </c>
      <c r="G858" s="11" t="str">
        <f>IF(VLOOKUP(D858,'Current OBD'!$B$6:$AK$2185,24,0)="Yes","K"," ")</f>
        <v>K</v>
      </c>
      <c r="H858" s="11">
        <f>IF(VLOOKUP(D858,'Current OBD'!$B$6:$AK$2185,25,0)="Yes",1," ")</f>
        <v>1</v>
      </c>
      <c r="I858" s="11" t="str">
        <f>IF(VLOOKUP(D858,'Current OBD'!$B$6:$AK$2185,26,0)="Yes","2"," ")</f>
        <v>2</v>
      </c>
      <c r="J858" s="11" t="str">
        <f>IF(VLOOKUP(D858,'Current OBD'!$B$6:$AK$2185,27,0)="Yes","3"," ")</f>
        <v>3</v>
      </c>
      <c r="K858" s="11" t="str">
        <f>IF(VLOOKUP(D858,'Current OBD'!$B$6:$AK$2185,28,0)="Yes","4"," ")</f>
        <v>4</v>
      </c>
      <c r="L858" s="11" t="str">
        <f>IF(VLOOKUP(D858,'Current OBD'!$B$6:$AK$2185,29,0)="Yes","5"," ")</f>
        <v>5</v>
      </c>
      <c r="M858" s="11" t="str">
        <f>IF(VLOOKUP(D858,'Current OBD'!$B$6:$AK$2185,30,0)="Yes","6"," ")</f>
        <v xml:space="preserve"> </v>
      </c>
      <c r="N858" s="11" t="str">
        <f>IF(VLOOKUP(D858,'Current OBD'!$B$6:$AK$2185,31,0)="Yes","7"," ")</f>
        <v xml:space="preserve"> </v>
      </c>
      <c r="O858" s="11" t="str">
        <f>IF(VLOOKUP(D858,'Current OBD'!$B$6:$AK$2185,32,0)="Yes","8"," ")</f>
        <v xml:space="preserve"> </v>
      </c>
      <c r="P858" s="11" t="str">
        <f>IF(VLOOKUP(D858,'Current OBD'!$B$6:$AK$2185,33,0)="Yes","9"," ")</f>
        <v xml:space="preserve"> </v>
      </c>
      <c r="Q858" s="11" t="str">
        <f>IF(VLOOKUP(D858,'Current OBD'!$B$6:$AK$2185,34,0)="Yes","10"," ")</f>
        <v xml:space="preserve"> </v>
      </c>
      <c r="R858" s="11" t="str">
        <f>IF(VLOOKUP(D858,'Current OBD'!$B$6:$AK$2185,35,0)="Yes","11"," ")</f>
        <v xml:space="preserve"> </v>
      </c>
      <c r="S858" s="11" t="str">
        <f>IF(VLOOKUP(D858,'Current OBD'!$B$6:$AK$2185,36,0)="Yes","12"," ")</f>
        <v xml:space="preserve"> </v>
      </c>
      <c r="T858" s="13">
        <f>VLOOKUP(D858,Pivot!$B$4:$F$2181,2,0)</f>
        <v>369</v>
      </c>
      <c r="U858" s="13">
        <f>VLOOKUP(D858,Pivot!$B$4:$F$2181,3,0)</f>
        <v>0</v>
      </c>
      <c r="V858" s="13">
        <f>VLOOKUP(D858,Pivot!$B$4:$F$2181,4,0)</f>
        <v>420</v>
      </c>
      <c r="W858" s="46">
        <f>IFERROR(VLOOKUP(D858,Pivot!$B$4:$H$2181,5,0),"")</f>
        <v>0.87860000000000005</v>
      </c>
      <c r="X858" s="51">
        <f>IFERROR(VLOOKUP(D858,Pivot!$B$4:$H$2181,6,0),"")</f>
        <v>0</v>
      </c>
      <c r="Y858" s="46">
        <f>IFERROR(VLOOKUP(D858,Pivot!$B$4:$H$2181,7,0),"")</f>
        <v>0.87860000000000005</v>
      </c>
    </row>
    <row r="859" spans="1:25" ht="15" customHeight="1" outlineLevel="2">
      <c r="A859" s="10" t="str">
        <f>VLOOKUP(D859,'Current OBD'!$B$6:$K$2185,4,0)</f>
        <v>King</v>
      </c>
      <c r="B859" s="10" t="str">
        <f>VLOOKUP(D859,'Current OBD'!$B$6:$K$2185,3,0)</f>
        <v>17-408</v>
      </c>
      <c r="C859" s="9" t="str">
        <f>VLOOKUP(D859,'Current OBD'!$B$6:$K$2185,2,0)</f>
        <v>Auburn School District</v>
      </c>
      <c r="D859" s="24">
        <v>663861</v>
      </c>
      <c r="E859" s="9" t="str">
        <f>VLOOKUP(D859,'Current OBD'!$B$6:$K$2185,10,0)</f>
        <v>Hazelwood Elementary School</v>
      </c>
      <c r="F859" s="11" t="str">
        <f>IF(VLOOKUP(D859,'Current OBD'!$B$6:$AK$2185,23,0)="Yes","PK"," ")</f>
        <v xml:space="preserve"> </v>
      </c>
      <c r="G859" s="11" t="str">
        <f>IF(VLOOKUP(D859,'Current OBD'!$B$6:$AK$2185,24,0)="Yes","K"," ")</f>
        <v>K</v>
      </c>
      <c r="H859" s="11">
        <f>IF(VLOOKUP(D859,'Current OBD'!$B$6:$AK$2185,25,0)="Yes",1," ")</f>
        <v>1</v>
      </c>
      <c r="I859" s="11" t="str">
        <f>IF(VLOOKUP(D859,'Current OBD'!$B$6:$AK$2185,26,0)="Yes","2"," ")</f>
        <v>2</v>
      </c>
      <c r="J859" s="11" t="str">
        <f>IF(VLOOKUP(D859,'Current OBD'!$B$6:$AK$2185,27,0)="Yes","3"," ")</f>
        <v>3</v>
      </c>
      <c r="K859" s="11" t="str">
        <f>IF(VLOOKUP(D859,'Current OBD'!$B$6:$AK$2185,28,0)="Yes","4"," ")</f>
        <v>4</v>
      </c>
      <c r="L859" s="11" t="str">
        <f>IF(VLOOKUP(D859,'Current OBD'!$B$6:$AK$2185,29,0)="Yes","5"," ")</f>
        <v>5</v>
      </c>
      <c r="M859" s="11" t="str">
        <f>IF(VLOOKUP(D859,'Current OBD'!$B$6:$AK$2185,30,0)="Yes","6"," ")</f>
        <v xml:space="preserve"> </v>
      </c>
      <c r="N859" s="11" t="str">
        <f>IF(VLOOKUP(D859,'Current OBD'!$B$6:$AK$2185,31,0)="Yes","7"," ")</f>
        <v xml:space="preserve"> </v>
      </c>
      <c r="O859" s="11" t="str">
        <f>IF(VLOOKUP(D859,'Current OBD'!$B$6:$AK$2185,32,0)="Yes","8"," ")</f>
        <v xml:space="preserve"> </v>
      </c>
      <c r="P859" s="11" t="str">
        <f>IF(VLOOKUP(D859,'Current OBD'!$B$6:$AK$2185,33,0)="Yes","9"," ")</f>
        <v xml:space="preserve"> </v>
      </c>
      <c r="Q859" s="11" t="str">
        <f>IF(VLOOKUP(D859,'Current OBD'!$B$6:$AK$2185,34,0)="Yes","10"," ")</f>
        <v xml:space="preserve"> </v>
      </c>
      <c r="R859" s="11" t="str">
        <f>IF(VLOOKUP(D859,'Current OBD'!$B$6:$AK$2185,35,0)="Yes","11"," ")</f>
        <v xml:space="preserve"> </v>
      </c>
      <c r="S859" s="11" t="str">
        <f>IF(VLOOKUP(D859,'Current OBD'!$B$6:$AK$2185,36,0)="Yes","12"," ")</f>
        <v xml:space="preserve"> </v>
      </c>
      <c r="T859" s="13">
        <f>VLOOKUP(D859,Pivot!$B$4:$F$2181,2,0)</f>
        <v>264</v>
      </c>
      <c r="U859" s="13">
        <f>VLOOKUP(D859,Pivot!$B$4:$F$2181,3,0)</f>
        <v>0</v>
      </c>
      <c r="V859" s="13">
        <f>VLOOKUP(D859,Pivot!$B$4:$F$2181,4,0)</f>
        <v>531</v>
      </c>
      <c r="W859" s="46">
        <f>IFERROR(VLOOKUP(D859,Pivot!$B$4:$H$2181,5,0),"")</f>
        <v>0.49719999999999998</v>
      </c>
      <c r="X859" s="51">
        <f>IFERROR(VLOOKUP(D859,Pivot!$B$4:$H$2181,6,0),"")</f>
        <v>0</v>
      </c>
      <c r="Y859" s="46">
        <f>IFERROR(VLOOKUP(D859,Pivot!$B$4:$H$2181,7,0),"")</f>
        <v>0.49719999999999998</v>
      </c>
    </row>
    <row r="860" spans="1:25" ht="15" customHeight="1" outlineLevel="2">
      <c r="A860" s="10" t="str">
        <f>VLOOKUP(D860,'Current OBD'!$B$6:$K$2185,4,0)</f>
        <v>King</v>
      </c>
      <c r="B860" s="10" t="str">
        <f>VLOOKUP(D860,'Current OBD'!$B$6:$K$2185,3,0)</f>
        <v>17-408</v>
      </c>
      <c r="C860" s="9" t="str">
        <f>VLOOKUP(D860,'Current OBD'!$B$6:$K$2185,2,0)</f>
        <v>Auburn School District</v>
      </c>
      <c r="D860" s="24">
        <v>664082</v>
      </c>
      <c r="E860" s="9" t="str">
        <f>VLOOKUP(D860,'Current OBD'!$B$6:$K$2185,10,0)</f>
        <v>Ilalko Elementary School</v>
      </c>
      <c r="F860" s="11" t="str">
        <f>IF(VLOOKUP(D860,'Current OBD'!$B$6:$AK$2185,23,0)="Yes","PK"," ")</f>
        <v xml:space="preserve"> </v>
      </c>
      <c r="G860" s="11" t="str">
        <f>IF(VLOOKUP(D860,'Current OBD'!$B$6:$AK$2185,24,0)="Yes","K"," ")</f>
        <v>K</v>
      </c>
      <c r="H860" s="11">
        <f>IF(VLOOKUP(D860,'Current OBD'!$B$6:$AK$2185,25,0)="Yes",1," ")</f>
        <v>1</v>
      </c>
      <c r="I860" s="11" t="str">
        <f>IF(VLOOKUP(D860,'Current OBD'!$B$6:$AK$2185,26,0)="Yes","2"," ")</f>
        <v>2</v>
      </c>
      <c r="J860" s="11" t="str">
        <f>IF(VLOOKUP(D860,'Current OBD'!$B$6:$AK$2185,27,0)="Yes","3"," ")</f>
        <v>3</v>
      </c>
      <c r="K860" s="11" t="str">
        <f>IF(VLOOKUP(D860,'Current OBD'!$B$6:$AK$2185,28,0)="Yes","4"," ")</f>
        <v>4</v>
      </c>
      <c r="L860" s="11" t="str">
        <f>IF(VLOOKUP(D860,'Current OBD'!$B$6:$AK$2185,29,0)="Yes","5"," ")</f>
        <v>5</v>
      </c>
      <c r="M860" s="11" t="str">
        <f>IF(VLOOKUP(D860,'Current OBD'!$B$6:$AK$2185,30,0)="Yes","6"," ")</f>
        <v xml:space="preserve"> </v>
      </c>
      <c r="N860" s="11" t="str">
        <f>IF(VLOOKUP(D860,'Current OBD'!$B$6:$AK$2185,31,0)="Yes","7"," ")</f>
        <v xml:space="preserve"> </v>
      </c>
      <c r="O860" s="11" t="str">
        <f>IF(VLOOKUP(D860,'Current OBD'!$B$6:$AK$2185,32,0)="Yes","8"," ")</f>
        <v xml:space="preserve"> </v>
      </c>
      <c r="P860" s="11" t="str">
        <f>IF(VLOOKUP(D860,'Current OBD'!$B$6:$AK$2185,33,0)="Yes","9"," ")</f>
        <v xml:space="preserve"> </v>
      </c>
      <c r="Q860" s="11" t="str">
        <f>IF(VLOOKUP(D860,'Current OBD'!$B$6:$AK$2185,34,0)="Yes","10"," ")</f>
        <v xml:space="preserve"> </v>
      </c>
      <c r="R860" s="11" t="str">
        <f>IF(VLOOKUP(D860,'Current OBD'!$B$6:$AK$2185,35,0)="Yes","11"," ")</f>
        <v xml:space="preserve"> </v>
      </c>
      <c r="S860" s="11" t="str">
        <f>IF(VLOOKUP(D860,'Current OBD'!$B$6:$AK$2185,36,0)="Yes","12"," ")</f>
        <v xml:space="preserve"> </v>
      </c>
      <c r="T860" s="13">
        <f>VLOOKUP(D860,Pivot!$B$4:$F$2181,2,0)</f>
        <v>377</v>
      </c>
      <c r="U860" s="13">
        <f>VLOOKUP(D860,Pivot!$B$4:$F$2181,3,0)</f>
        <v>0</v>
      </c>
      <c r="V860" s="13">
        <f>VLOOKUP(D860,Pivot!$B$4:$F$2181,4,0)</f>
        <v>499</v>
      </c>
      <c r="W860" s="46">
        <f>IFERROR(VLOOKUP(D860,Pivot!$B$4:$H$2181,5,0),"")</f>
        <v>0.75549999999999995</v>
      </c>
      <c r="X860" s="51">
        <f>IFERROR(VLOOKUP(D860,Pivot!$B$4:$H$2181,6,0),"")</f>
        <v>0</v>
      </c>
      <c r="Y860" s="46">
        <f>IFERROR(VLOOKUP(D860,Pivot!$B$4:$H$2181,7,0),"")</f>
        <v>0.75549999999999995</v>
      </c>
    </row>
    <row r="861" spans="1:25" ht="15" customHeight="1" outlineLevel="2">
      <c r="A861" s="10" t="str">
        <f>VLOOKUP(D861,'Current OBD'!$B$6:$K$2185,4,0)</f>
        <v>King</v>
      </c>
      <c r="B861" s="10" t="str">
        <f>VLOOKUP(D861,'Current OBD'!$B$6:$K$2185,3,0)</f>
        <v>17-408</v>
      </c>
      <c r="C861" s="9" t="str">
        <f>VLOOKUP(D861,'Current OBD'!$B$6:$K$2185,2,0)</f>
        <v>Auburn School District</v>
      </c>
      <c r="D861" s="24">
        <v>664081</v>
      </c>
      <c r="E861" s="9" t="str">
        <f>VLOOKUP(D861,'Current OBD'!$B$6:$K$2185,10,0)</f>
        <v>Lakeland Hills Elementary School</v>
      </c>
      <c r="F861" s="11" t="str">
        <f>IF(VLOOKUP(D861,'Current OBD'!$B$6:$AK$2185,23,0)="Yes","PK"," ")</f>
        <v>PK</v>
      </c>
      <c r="G861" s="11" t="str">
        <f>IF(VLOOKUP(D861,'Current OBD'!$B$6:$AK$2185,24,0)="Yes","K"," ")</f>
        <v>K</v>
      </c>
      <c r="H861" s="11">
        <f>IF(VLOOKUP(D861,'Current OBD'!$B$6:$AK$2185,25,0)="Yes",1," ")</f>
        <v>1</v>
      </c>
      <c r="I861" s="11" t="str">
        <f>IF(VLOOKUP(D861,'Current OBD'!$B$6:$AK$2185,26,0)="Yes","2"," ")</f>
        <v>2</v>
      </c>
      <c r="J861" s="11" t="str">
        <f>IF(VLOOKUP(D861,'Current OBD'!$B$6:$AK$2185,27,0)="Yes","3"," ")</f>
        <v>3</v>
      </c>
      <c r="K861" s="11" t="str">
        <f>IF(VLOOKUP(D861,'Current OBD'!$B$6:$AK$2185,28,0)="Yes","4"," ")</f>
        <v>4</v>
      </c>
      <c r="L861" s="11" t="str">
        <f>IF(VLOOKUP(D861,'Current OBD'!$B$6:$AK$2185,29,0)="Yes","5"," ")</f>
        <v>5</v>
      </c>
      <c r="M861" s="11" t="str">
        <f>IF(VLOOKUP(D861,'Current OBD'!$B$6:$AK$2185,30,0)="Yes","6"," ")</f>
        <v xml:space="preserve"> </v>
      </c>
      <c r="N861" s="11" t="str">
        <f>IF(VLOOKUP(D861,'Current OBD'!$B$6:$AK$2185,31,0)="Yes","7"," ")</f>
        <v xml:space="preserve"> </v>
      </c>
      <c r="O861" s="11" t="str">
        <f>IF(VLOOKUP(D861,'Current OBD'!$B$6:$AK$2185,32,0)="Yes","8"," ")</f>
        <v xml:space="preserve"> </v>
      </c>
      <c r="P861" s="11" t="str">
        <f>IF(VLOOKUP(D861,'Current OBD'!$B$6:$AK$2185,33,0)="Yes","9"," ")</f>
        <v xml:space="preserve"> </v>
      </c>
      <c r="Q861" s="11" t="str">
        <f>IF(VLOOKUP(D861,'Current OBD'!$B$6:$AK$2185,34,0)="Yes","10"," ")</f>
        <v xml:space="preserve"> </v>
      </c>
      <c r="R861" s="11" t="str">
        <f>IF(VLOOKUP(D861,'Current OBD'!$B$6:$AK$2185,35,0)="Yes","11"," ")</f>
        <v xml:space="preserve"> </v>
      </c>
      <c r="S861" s="11" t="str">
        <f>IF(VLOOKUP(D861,'Current OBD'!$B$6:$AK$2185,36,0)="Yes","12"," ")</f>
        <v xml:space="preserve"> </v>
      </c>
      <c r="T861" s="13">
        <f>VLOOKUP(D861,Pivot!$B$4:$F$2181,2,0)</f>
        <v>209</v>
      </c>
      <c r="U861" s="13">
        <f>VLOOKUP(D861,Pivot!$B$4:$F$2181,3,0)</f>
        <v>0</v>
      </c>
      <c r="V861" s="13">
        <f>VLOOKUP(D861,Pivot!$B$4:$F$2181,4,0)</f>
        <v>543</v>
      </c>
      <c r="W861" s="46">
        <f>IFERROR(VLOOKUP(D861,Pivot!$B$4:$H$2181,5,0),"")</f>
        <v>0.38490000000000002</v>
      </c>
      <c r="X861" s="51">
        <f>IFERROR(VLOOKUP(D861,Pivot!$B$4:$H$2181,6,0),"")</f>
        <v>0</v>
      </c>
      <c r="Y861" s="46">
        <f>IFERROR(VLOOKUP(D861,Pivot!$B$4:$H$2181,7,0),"")</f>
        <v>0.38490000000000002</v>
      </c>
    </row>
    <row r="862" spans="1:25" ht="15" customHeight="1" outlineLevel="2">
      <c r="A862" s="10" t="str">
        <f>VLOOKUP(D862,'Current OBD'!$B$6:$K$2185,4,0)</f>
        <v>King</v>
      </c>
      <c r="B862" s="10" t="str">
        <f>VLOOKUP(D862,'Current OBD'!$B$6:$K$2185,3,0)</f>
        <v>17-408</v>
      </c>
      <c r="C862" s="9" t="str">
        <f>VLOOKUP(D862,'Current OBD'!$B$6:$K$2185,2,0)</f>
        <v>Auburn School District</v>
      </c>
      <c r="D862" s="24">
        <v>660938</v>
      </c>
      <c r="E862" s="9" t="str">
        <f>VLOOKUP(D862,'Current OBD'!$B$6:$K$2185,10,0)</f>
        <v>Lakeview Elementary</v>
      </c>
      <c r="F862" s="11" t="str">
        <f>IF(VLOOKUP(D862,'Current OBD'!$B$6:$AK$2185,23,0)="Yes","PK"," ")</f>
        <v>PK</v>
      </c>
      <c r="G862" s="11" t="str">
        <f>IF(VLOOKUP(D862,'Current OBD'!$B$6:$AK$2185,24,0)="Yes","K"," ")</f>
        <v>K</v>
      </c>
      <c r="H862" s="11">
        <f>IF(VLOOKUP(D862,'Current OBD'!$B$6:$AK$2185,25,0)="Yes",1," ")</f>
        <v>1</v>
      </c>
      <c r="I862" s="11" t="str">
        <f>IF(VLOOKUP(D862,'Current OBD'!$B$6:$AK$2185,26,0)="Yes","2"," ")</f>
        <v>2</v>
      </c>
      <c r="J862" s="11" t="str">
        <f>IF(VLOOKUP(D862,'Current OBD'!$B$6:$AK$2185,27,0)="Yes","3"," ")</f>
        <v>3</v>
      </c>
      <c r="K862" s="11" t="str">
        <f>IF(VLOOKUP(D862,'Current OBD'!$B$6:$AK$2185,28,0)="Yes","4"," ")</f>
        <v>4</v>
      </c>
      <c r="L862" s="11" t="str">
        <f>IF(VLOOKUP(D862,'Current OBD'!$B$6:$AK$2185,29,0)="Yes","5"," ")</f>
        <v>5</v>
      </c>
      <c r="M862" s="11" t="str">
        <f>IF(VLOOKUP(D862,'Current OBD'!$B$6:$AK$2185,30,0)="Yes","6"," ")</f>
        <v xml:space="preserve"> </v>
      </c>
      <c r="N862" s="11" t="str">
        <f>IF(VLOOKUP(D862,'Current OBD'!$B$6:$AK$2185,31,0)="Yes","7"," ")</f>
        <v xml:space="preserve"> </v>
      </c>
      <c r="O862" s="11" t="str">
        <f>IF(VLOOKUP(D862,'Current OBD'!$B$6:$AK$2185,32,0)="Yes","8"," ")</f>
        <v xml:space="preserve"> </v>
      </c>
      <c r="P862" s="11" t="str">
        <f>IF(VLOOKUP(D862,'Current OBD'!$B$6:$AK$2185,33,0)="Yes","9"," ")</f>
        <v xml:space="preserve"> </v>
      </c>
      <c r="Q862" s="11" t="str">
        <f>IF(VLOOKUP(D862,'Current OBD'!$B$6:$AK$2185,34,0)="Yes","10"," ")</f>
        <v xml:space="preserve"> </v>
      </c>
      <c r="R862" s="11" t="str">
        <f>IF(VLOOKUP(D862,'Current OBD'!$B$6:$AK$2185,35,0)="Yes","11"," ")</f>
        <v xml:space="preserve"> </v>
      </c>
      <c r="S862" s="11" t="str">
        <f>IF(VLOOKUP(D862,'Current OBD'!$B$6:$AK$2185,36,0)="Yes","12"," ")</f>
        <v xml:space="preserve"> </v>
      </c>
      <c r="T862" s="13">
        <f>VLOOKUP(D862,Pivot!$B$4:$F$2181,2,0)</f>
        <v>219</v>
      </c>
      <c r="U862" s="13">
        <f>VLOOKUP(D862,Pivot!$B$4:$F$2181,3,0)</f>
        <v>0</v>
      </c>
      <c r="V862" s="13">
        <f>VLOOKUP(D862,Pivot!$B$4:$F$2181,4,0)</f>
        <v>413</v>
      </c>
      <c r="W862" s="46">
        <f>IFERROR(VLOOKUP(D862,Pivot!$B$4:$H$2181,5,0),"")</f>
        <v>0.53029999999999999</v>
      </c>
      <c r="X862" s="51">
        <f>IFERROR(VLOOKUP(D862,Pivot!$B$4:$H$2181,6,0),"")</f>
        <v>0</v>
      </c>
      <c r="Y862" s="46">
        <f>IFERROR(VLOOKUP(D862,Pivot!$B$4:$H$2181,7,0),"")</f>
        <v>0.53029999999999999</v>
      </c>
    </row>
    <row r="863" spans="1:25" ht="15" customHeight="1" outlineLevel="2">
      <c r="A863" s="10" t="str">
        <f>VLOOKUP(D863,'Current OBD'!$B$6:$K$2185,4,0)</f>
        <v>King</v>
      </c>
      <c r="B863" s="10" t="str">
        <f>VLOOKUP(D863,'Current OBD'!$B$6:$K$2185,3,0)</f>
        <v>17-408</v>
      </c>
      <c r="C863" s="9" t="str">
        <f>VLOOKUP(D863,'Current OBD'!$B$6:$K$2185,2,0)</f>
        <v>Auburn School District</v>
      </c>
      <c r="D863" s="24">
        <v>663194</v>
      </c>
      <c r="E863" s="9" t="str">
        <f>VLOOKUP(D863,'Current OBD'!$B$6:$K$2185,10,0)</f>
        <v>Lea Hill Elementary</v>
      </c>
      <c r="F863" s="11" t="str">
        <f>IF(VLOOKUP(D863,'Current OBD'!$B$6:$AK$2185,23,0)="Yes","PK"," ")</f>
        <v>PK</v>
      </c>
      <c r="G863" s="11" t="str">
        <f>IF(VLOOKUP(D863,'Current OBD'!$B$6:$AK$2185,24,0)="Yes","K"," ")</f>
        <v>K</v>
      </c>
      <c r="H863" s="11">
        <f>IF(VLOOKUP(D863,'Current OBD'!$B$6:$AK$2185,25,0)="Yes",1," ")</f>
        <v>1</v>
      </c>
      <c r="I863" s="11" t="str">
        <f>IF(VLOOKUP(D863,'Current OBD'!$B$6:$AK$2185,26,0)="Yes","2"," ")</f>
        <v>2</v>
      </c>
      <c r="J863" s="11" t="str">
        <f>IF(VLOOKUP(D863,'Current OBD'!$B$6:$AK$2185,27,0)="Yes","3"," ")</f>
        <v>3</v>
      </c>
      <c r="K863" s="11" t="str">
        <f>IF(VLOOKUP(D863,'Current OBD'!$B$6:$AK$2185,28,0)="Yes","4"," ")</f>
        <v>4</v>
      </c>
      <c r="L863" s="11" t="str">
        <f>IF(VLOOKUP(D863,'Current OBD'!$B$6:$AK$2185,29,0)="Yes","5"," ")</f>
        <v>5</v>
      </c>
      <c r="M863" s="11" t="str">
        <f>IF(VLOOKUP(D863,'Current OBD'!$B$6:$AK$2185,30,0)="Yes","6"," ")</f>
        <v xml:space="preserve"> </v>
      </c>
      <c r="N863" s="11" t="str">
        <f>IF(VLOOKUP(D863,'Current OBD'!$B$6:$AK$2185,31,0)="Yes","7"," ")</f>
        <v xml:space="preserve"> </v>
      </c>
      <c r="O863" s="11" t="str">
        <f>IF(VLOOKUP(D863,'Current OBD'!$B$6:$AK$2185,32,0)="Yes","8"," ")</f>
        <v xml:space="preserve"> </v>
      </c>
      <c r="P863" s="11" t="str">
        <f>IF(VLOOKUP(D863,'Current OBD'!$B$6:$AK$2185,33,0)="Yes","9"," ")</f>
        <v xml:space="preserve"> </v>
      </c>
      <c r="Q863" s="11" t="str">
        <f>IF(VLOOKUP(D863,'Current OBD'!$B$6:$AK$2185,34,0)="Yes","10"," ")</f>
        <v xml:space="preserve"> </v>
      </c>
      <c r="R863" s="11" t="str">
        <f>IF(VLOOKUP(D863,'Current OBD'!$B$6:$AK$2185,35,0)="Yes","11"," ")</f>
        <v xml:space="preserve"> </v>
      </c>
      <c r="S863" s="11" t="str">
        <f>IF(VLOOKUP(D863,'Current OBD'!$B$6:$AK$2185,36,0)="Yes","12"," ")</f>
        <v xml:space="preserve"> </v>
      </c>
      <c r="T863" s="13">
        <f>VLOOKUP(D863,Pivot!$B$4:$F$2181,2,0)</f>
        <v>542</v>
      </c>
      <c r="U863" s="13">
        <f>VLOOKUP(D863,Pivot!$B$4:$F$2181,3,0)</f>
        <v>0</v>
      </c>
      <c r="V863" s="13">
        <f>VLOOKUP(D863,Pivot!$B$4:$F$2181,4,0)</f>
        <v>603</v>
      </c>
      <c r="W863" s="46">
        <f>IFERROR(VLOOKUP(D863,Pivot!$B$4:$H$2181,5,0),"")</f>
        <v>0.89880000000000004</v>
      </c>
      <c r="X863" s="51">
        <f>IFERROR(VLOOKUP(D863,Pivot!$B$4:$H$2181,6,0),"")</f>
        <v>0</v>
      </c>
      <c r="Y863" s="46">
        <f>IFERROR(VLOOKUP(D863,Pivot!$B$4:$H$2181,7,0),"")</f>
        <v>0.89880000000000004</v>
      </c>
    </row>
    <row r="864" spans="1:25" ht="15" customHeight="1" outlineLevel="2">
      <c r="A864" s="10" t="str">
        <f>VLOOKUP(D864,'Current OBD'!$B$6:$K$2185,4,0)</f>
        <v>King</v>
      </c>
      <c r="B864" s="10" t="str">
        <f>VLOOKUP(D864,'Current OBD'!$B$6:$K$2185,3,0)</f>
        <v>17-408</v>
      </c>
      <c r="C864" s="9" t="str">
        <f>VLOOKUP(D864,'Current OBD'!$B$6:$K$2185,2,0)</f>
        <v>Auburn School District</v>
      </c>
      <c r="D864" s="24">
        <v>663821</v>
      </c>
      <c r="E864" s="9" t="str">
        <f>VLOOKUP(D864,'Current OBD'!$B$6:$K$2185,10,0)</f>
        <v>Mt Baker Middle School</v>
      </c>
      <c r="F864" s="11" t="str">
        <f>IF(VLOOKUP(D864,'Current OBD'!$B$6:$AK$2185,23,0)="Yes","PK"," ")</f>
        <v xml:space="preserve"> </v>
      </c>
      <c r="G864" s="11" t="str">
        <f>IF(VLOOKUP(D864,'Current OBD'!$B$6:$AK$2185,24,0)="Yes","K"," ")</f>
        <v xml:space="preserve"> </v>
      </c>
      <c r="H864" s="11" t="str">
        <f>IF(VLOOKUP(D864,'Current OBD'!$B$6:$AK$2185,25,0)="Yes",1," ")</f>
        <v xml:space="preserve"> </v>
      </c>
      <c r="I864" s="11" t="str">
        <f>IF(VLOOKUP(D864,'Current OBD'!$B$6:$AK$2185,26,0)="Yes","2"," ")</f>
        <v xml:space="preserve"> </v>
      </c>
      <c r="J864" s="11" t="str">
        <f>IF(VLOOKUP(D864,'Current OBD'!$B$6:$AK$2185,27,0)="Yes","3"," ")</f>
        <v xml:space="preserve"> </v>
      </c>
      <c r="K864" s="11" t="str">
        <f>IF(VLOOKUP(D864,'Current OBD'!$B$6:$AK$2185,28,0)="Yes","4"," ")</f>
        <v xml:space="preserve"> </v>
      </c>
      <c r="L864" s="11" t="str">
        <f>IF(VLOOKUP(D864,'Current OBD'!$B$6:$AK$2185,29,0)="Yes","5"," ")</f>
        <v xml:space="preserve"> </v>
      </c>
      <c r="M864" s="11" t="str">
        <f>IF(VLOOKUP(D864,'Current OBD'!$B$6:$AK$2185,30,0)="Yes","6"," ")</f>
        <v>6</v>
      </c>
      <c r="N864" s="11" t="str">
        <f>IF(VLOOKUP(D864,'Current OBD'!$B$6:$AK$2185,31,0)="Yes","7"," ")</f>
        <v>7</v>
      </c>
      <c r="O864" s="11" t="str">
        <f>IF(VLOOKUP(D864,'Current OBD'!$B$6:$AK$2185,32,0)="Yes","8"," ")</f>
        <v>8</v>
      </c>
      <c r="P864" s="11" t="str">
        <f>IF(VLOOKUP(D864,'Current OBD'!$B$6:$AK$2185,33,0)="Yes","9"," ")</f>
        <v xml:space="preserve"> </v>
      </c>
      <c r="Q864" s="11" t="str">
        <f>IF(VLOOKUP(D864,'Current OBD'!$B$6:$AK$2185,34,0)="Yes","10"," ")</f>
        <v xml:space="preserve"> </v>
      </c>
      <c r="R864" s="11" t="str">
        <f>IF(VLOOKUP(D864,'Current OBD'!$B$6:$AK$2185,35,0)="Yes","11"," ")</f>
        <v xml:space="preserve"> </v>
      </c>
      <c r="S864" s="11" t="str">
        <f>IF(VLOOKUP(D864,'Current OBD'!$B$6:$AK$2185,36,0)="Yes","12"," ")</f>
        <v xml:space="preserve"> </v>
      </c>
      <c r="T864" s="13">
        <f>VLOOKUP(D864,Pivot!$B$4:$F$2181,2,0)</f>
        <v>550</v>
      </c>
      <c r="U864" s="13">
        <f>VLOOKUP(D864,Pivot!$B$4:$F$2181,3,0)</f>
        <v>0</v>
      </c>
      <c r="V864" s="13">
        <f>VLOOKUP(D864,Pivot!$B$4:$F$2181,4,0)</f>
        <v>979</v>
      </c>
      <c r="W864" s="46">
        <f>IFERROR(VLOOKUP(D864,Pivot!$B$4:$H$2181,5,0),"")</f>
        <v>0.56179999999999997</v>
      </c>
      <c r="X864" s="51">
        <f>IFERROR(VLOOKUP(D864,Pivot!$B$4:$H$2181,6,0),"")</f>
        <v>0</v>
      </c>
      <c r="Y864" s="46">
        <f>IFERROR(VLOOKUP(D864,Pivot!$B$4:$H$2181,7,0),"")</f>
        <v>0.56179999999999997</v>
      </c>
    </row>
    <row r="865" spans="1:25" ht="15" customHeight="1" outlineLevel="2">
      <c r="A865" s="10" t="str">
        <f>VLOOKUP(D865,'Current OBD'!$B$6:$K$2185,4,0)</f>
        <v>King</v>
      </c>
      <c r="B865" s="10" t="str">
        <f>VLOOKUP(D865,'Current OBD'!$B$6:$K$2185,3,0)</f>
        <v>17-408</v>
      </c>
      <c r="C865" s="9" t="str">
        <f>VLOOKUP(D865,'Current OBD'!$B$6:$K$2185,2,0)</f>
        <v>Auburn School District</v>
      </c>
      <c r="D865" s="24">
        <v>663146</v>
      </c>
      <c r="E865" s="9" t="str">
        <f>VLOOKUP(D865,'Current OBD'!$B$6:$K$2185,10,0)</f>
        <v>Olympic Middle School</v>
      </c>
      <c r="F865" s="11" t="str">
        <f>IF(VLOOKUP(D865,'Current OBD'!$B$6:$AK$2185,23,0)="Yes","PK"," ")</f>
        <v xml:space="preserve"> </v>
      </c>
      <c r="G865" s="11" t="str">
        <f>IF(VLOOKUP(D865,'Current OBD'!$B$6:$AK$2185,24,0)="Yes","K"," ")</f>
        <v xml:space="preserve"> </v>
      </c>
      <c r="H865" s="11" t="str">
        <f>IF(VLOOKUP(D865,'Current OBD'!$B$6:$AK$2185,25,0)="Yes",1," ")</f>
        <v xml:space="preserve"> </v>
      </c>
      <c r="I865" s="11" t="str">
        <f>IF(VLOOKUP(D865,'Current OBD'!$B$6:$AK$2185,26,0)="Yes","2"," ")</f>
        <v xml:space="preserve"> </v>
      </c>
      <c r="J865" s="11" t="str">
        <f>IF(VLOOKUP(D865,'Current OBD'!$B$6:$AK$2185,27,0)="Yes","3"," ")</f>
        <v xml:space="preserve"> </v>
      </c>
      <c r="K865" s="11" t="str">
        <f>IF(VLOOKUP(D865,'Current OBD'!$B$6:$AK$2185,28,0)="Yes","4"," ")</f>
        <v xml:space="preserve"> </v>
      </c>
      <c r="L865" s="11" t="str">
        <f>IF(VLOOKUP(D865,'Current OBD'!$B$6:$AK$2185,29,0)="Yes","5"," ")</f>
        <v xml:space="preserve"> </v>
      </c>
      <c r="M865" s="11" t="str">
        <f>IF(VLOOKUP(D865,'Current OBD'!$B$6:$AK$2185,30,0)="Yes","6"," ")</f>
        <v>6</v>
      </c>
      <c r="N865" s="11" t="str">
        <f>IF(VLOOKUP(D865,'Current OBD'!$B$6:$AK$2185,31,0)="Yes","7"," ")</f>
        <v>7</v>
      </c>
      <c r="O865" s="11" t="str">
        <f>IF(VLOOKUP(D865,'Current OBD'!$B$6:$AK$2185,32,0)="Yes","8"," ")</f>
        <v>8</v>
      </c>
      <c r="P865" s="11" t="str">
        <f>IF(VLOOKUP(D865,'Current OBD'!$B$6:$AK$2185,33,0)="Yes","9"," ")</f>
        <v xml:space="preserve"> </v>
      </c>
      <c r="Q865" s="11" t="str">
        <f>IF(VLOOKUP(D865,'Current OBD'!$B$6:$AK$2185,34,0)="Yes","10"," ")</f>
        <v xml:space="preserve"> </v>
      </c>
      <c r="R865" s="11" t="str">
        <f>IF(VLOOKUP(D865,'Current OBD'!$B$6:$AK$2185,35,0)="Yes","11"," ")</f>
        <v xml:space="preserve"> </v>
      </c>
      <c r="S865" s="11" t="str">
        <f>IF(VLOOKUP(D865,'Current OBD'!$B$6:$AK$2185,36,0)="Yes","12"," ")</f>
        <v xml:space="preserve"> </v>
      </c>
      <c r="T865" s="13">
        <f>VLOOKUP(D865,Pivot!$B$4:$F$2181,2,0)</f>
        <v>743</v>
      </c>
      <c r="U865" s="13">
        <f>VLOOKUP(D865,Pivot!$B$4:$F$2181,3,0)</f>
        <v>0</v>
      </c>
      <c r="V865" s="13">
        <f>VLOOKUP(D865,Pivot!$B$4:$F$2181,4,0)</f>
        <v>912</v>
      </c>
      <c r="W865" s="46">
        <f>IFERROR(VLOOKUP(D865,Pivot!$B$4:$H$2181,5,0),"")</f>
        <v>0.81469999999999998</v>
      </c>
      <c r="X865" s="51">
        <f>IFERROR(VLOOKUP(D865,Pivot!$B$4:$H$2181,6,0),"")</f>
        <v>0</v>
      </c>
      <c r="Y865" s="46">
        <f>IFERROR(VLOOKUP(D865,Pivot!$B$4:$H$2181,7,0),"")</f>
        <v>0.81469999999999998</v>
      </c>
    </row>
    <row r="866" spans="1:25" ht="15" customHeight="1" outlineLevel="2">
      <c r="A866" s="10" t="str">
        <f>VLOOKUP(D866,'Current OBD'!$B$6:$K$2185,4,0)</f>
        <v>King</v>
      </c>
      <c r="B866" s="10" t="str">
        <f>VLOOKUP(D866,'Current OBD'!$B$6:$K$2185,3,0)</f>
        <v>17-408</v>
      </c>
      <c r="C866" s="9" t="str">
        <f>VLOOKUP(D866,'Current OBD'!$B$6:$K$2185,2,0)</f>
        <v>Auburn School District</v>
      </c>
      <c r="D866" s="24">
        <v>663147</v>
      </c>
      <c r="E866" s="9" t="str">
        <f>VLOOKUP(D866,'Current OBD'!$B$6:$K$2185,10,0)</f>
        <v>Pioneer Elementary</v>
      </c>
      <c r="F866" s="11" t="str">
        <f>IF(VLOOKUP(D866,'Current OBD'!$B$6:$AK$2185,23,0)="Yes","PK"," ")</f>
        <v>PK</v>
      </c>
      <c r="G866" s="11" t="str">
        <f>IF(VLOOKUP(D866,'Current OBD'!$B$6:$AK$2185,24,0)="Yes","K"," ")</f>
        <v>K</v>
      </c>
      <c r="H866" s="11">
        <f>IF(VLOOKUP(D866,'Current OBD'!$B$6:$AK$2185,25,0)="Yes",1," ")</f>
        <v>1</v>
      </c>
      <c r="I866" s="11" t="str">
        <f>IF(VLOOKUP(D866,'Current OBD'!$B$6:$AK$2185,26,0)="Yes","2"," ")</f>
        <v>2</v>
      </c>
      <c r="J866" s="11" t="str">
        <f>IF(VLOOKUP(D866,'Current OBD'!$B$6:$AK$2185,27,0)="Yes","3"," ")</f>
        <v>3</v>
      </c>
      <c r="K866" s="11" t="str">
        <f>IF(VLOOKUP(D866,'Current OBD'!$B$6:$AK$2185,28,0)="Yes","4"," ")</f>
        <v>4</v>
      </c>
      <c r="L866" s="11" t="str">
        <f>IF(VLOOKUP(D866,'Current OBD'!$B$6:$AK$2185,29,0)="Yes","5"," ")</f>
        <v>5</v>
      </c>
      <c r="M866" s="11" t="str">
        <f>IF(VLOOKUP(D866,'Current OBD'!$B$6:$AK$2185,30,0)="Yes","6"," ")</f>
        <v xml:space="preserve"> </v>
      </c>
      <c r="N866" s="11" t="str">
        <f>IF(VLOOKUP(D866,'Current OBD'!$B$6:$AK$2185,31,0)="Yes","7"," ")</f>
        <v xml:space="preserve"> </v>
      </c>
      <c r="O866" s="11" t="str">
        <f>IF(VLOOKUP(D866,'Current OBD'!$B$6:$AK$2185,32,0)="Yes","8"," ")</f>
        <v xml:space="preserve"> </v>
      </c>
      <c r="P866" s="11" t="str">
        <f>IF(VLOOKUP(D866,'Current OBD'!$B$6:$AK$2185,33,0)="Yes","9"," ")</f>
        <v xml:space="preserve"> </v>
      </c>
      <c r="Q866" s="11" t="str">
        <f>IF(VLOOKUP(D866,'Current OBD'!$B$6:$AK$2185,34,0)="Yes","10"," ")</f>
        <v xml:space="preserve"> </v>
      </c>
      <c r="R866" s="11" t="str">
        <f>IF(VLOOKUP(D866,'Current OBD'!$B$6:$AK$2185,35,0)="Yes","11"," ")</f>
        <v xml:space="preserve"> </v>
      </c>
      <c r="S866" s="11" t="str">
        <f>IF(VLOOKUP(D866,'Current OBD'!$B$6:$AK$2185,36,0)="Yes","12"," ")</f>
        <v xml:space="preserve"> </v>
      </c>
      <c r="T866" s="13">
        <f>VLOOKUP(D866,Pivot!$B$4:$F$2181,2,0)</f>
        <v>602</v>
      </c>
      <c r="U866" s="13">
        <f>VLOOKUP(D866,Pivot!$B$4:$F$2181,3,0)</f>
        <v>0</v>
      </c>
      <c r="V866" s="13">
        <f>VLOOKUP(D866,Pivot!$B$4:$F$2181,4,0)</f>
        <v>659</v>
      </c>
      <c r="W866" s="46">
        <f>IFERROR(VLOOKUP(D866,Pivot!$B$4:$H$2181,5,0),"")</f>
        <v>0.91349999999999998</v>
      </c>
      <c r="X866" s="51">
        <f>IFERROR(VLOOKUP(D866,Pivot!$B$4:$H$2181,6,0),"")</f>
        <v>0</v>
      </c>
      <c r="Y866" s="46">
        <f>IFERROR(VLOOKUP(D866,Pivot!$B$4:$H$2181,7,0),"")</f>
        <v>0.91349999999999998</v>
      </c>
    </row>
    <row r="867" spans="1:25" ht="15" customHeight="1" outlineLevel="2">
      <c r="A867" s="10" t="str">
        <f>VLOOKUP(D867,'Current OBD'!$B$6:$K$2185,4,0)</f>
        <v>King</v>
      </c>
      <c r="B867" s="10" t="str">
        <f>VLOOKUP(D867,'Current OBD'!$B$6:$K$2185,3,0)</f>
        <v>17-408</v>
      </c>
      <c r="C867" s="9" t="str">
        <f>VLOOKUP(D867,'Current OBD'!$B$6:$K$2185,2,0)</f>
        <v>Auburn School District</v>
      </c>
      <c r="D867" s="24">
        <v>663173</v>
      </c>
      <c r="E867" s="9" t="str">
        <f>VLOOKUP(D867,'Current OBD'!$B$6:$K$2185,10,0)</f>
        <v>Rainier Middle School</v>
      </c>
      <c r="F867" s="11" t="str">
        <f>IF(VLOOKUP(D867,'Current OBD'!$B$6:$AK$2185,23,0)="Yes","PK"," ")</f>
        <v xml:space="preserve"> </v>
      </c>
      <c r="G867" s="11" t="str">
        <f>IF(VLOOKUP(D867,'Current OBD'!$B$6:$AK$2185,24,0)="Yes","K"," ")</f>
        <v xml:space="preserve"> </v>
      </c>
      <c r="H867" s="11" t="str">
        <f>IF(VLOOKUP(D867,'Current OBD'!$B$6:$AK$2185,25,0)="Yes",1," ")</f>
        <v xml:space="preserve"> </v>
      </c>
      <c r="I867" s="11" t="str">
        <f>IF(VLOOKUP(D867,'Current OBD'!$B$6:$AK$2185,26,0)="Yes","2"," ")</f>
        <v xml:space="preserve"> </v>
      </c>
      <c r="J867" s="11" t="str">
        <f>IF(VLOOKUP(D867,'Current OBD'!$B$6:$AK$2185,27,0)="Yes","3"," ")</f>
        <v xml:space="preserve"> </v>
      </c>
      <c r="K867" s="11" t="str">
        <f>IF(VLOOKUP(D867,'Current OBD'!$B$6:$AK$2185,28,0)="Yes","4"," ")</f>
        <v xml:space="preserve"> </v>
      </c>
      <c r="L867" s="11" t="str">
        <f>IF(VLOOKUP(D867,'Current OBD'!$B$6:$AK$2185,29,0)="Yes","5"," ")</f>
        <v xml:space="preserve"> </v>
      </c>
      <c r="M867" s="11" t="str">
        <f>IF(VLOOKUP(D867,'Current OBD'!$B$6:$AK$2185,30,0)="Yes","6"," ")</f>
        <v>6</v>
      </c>
      <c r="N867" s="11" t="str">
        <f>IF(VLOOKUP(D867,'Current OBD'!$B$6:$AK$2185,31,0)="Yes","7"," ")</f>
        <v>7</v>
      </c>
      <c r="O867" s="11" t="str">
        <f>IF(VLOOKUP(D867,'Current OBD'!$B$6:$AK$2185,32,0)="Yes","8"," ")</f>
        <v>8</v>
      </c>
      <c r="P867" s="11" t="str">
        <f>IF(VLOOKUP(D867,'Current OBD'!$B$6:$AK$2185,33,0)="Yes","9"," ")</f>
        <v xml:space="preserve"> </v>
      </c>
      <c r="Q867" s="11" t="str">
        <f>IF(VLOOKUP(D867,'Current OBD'!$B$6:$AK$2185,34,0)="Yes","10"," ")</f>
        <v xml:space="preserve"> </v>
      </c>
      <c r="R867" s="11" t="str">
        <f>IF(VLOOKUP(D867,'Current OBD'!$B$6:$AK$2185,35,0)="Yes","11"," ")</f>
        <v xml:space="preserve"> </v>
      </c>
      <c r="S867" s="11" t="str">
        <f>IF(VLOOKUP(D867,'Current OBD'!$B$6:$AK$2185,36,0)="Yes","12"," ")</f>
        <v xml:space="preserve"> </v>
      </c>
      <c r="T867" s="13">
        <f>VLOOKUP(D867,Pivot!$B$4:$F$2181,2,0)</f>
        <v>710</v>
      </c>
      <c r="U867" s="13">
        <f>VLOOKUP(D867,Pivot!$B$4:$F$2181,3,0)</f>
        <v>0</v>
      </c>
      <c r="V867" s="13">
        <f>VLOOKUP(D867,Pivot!$B$4:$F$2181,4,0)</f>
        <v>958</v>
      </c>
      <c r="W867" s="46">
        <f>IFERROR(VLOOKUP(D867,Pivot!$B$4:$H$2181,5,0),"")</f>
        <v>0.74109999999999998</v>
      </c>
      <c r="X867" s="51">
        <f>IFERROR(VLOOKUP(D867,Pivot!$B$4:$H$2181,6,0),"")</f>
        <v>0</v>
      </c>
      <c r="Y867" s="46">
        <f>IFERROR(VLOOKUP(D867,Pivot!$B$4:$H$2181,7,0),"")</f>
        <v>0.74109999999999998</v>
      </c>
    </row>
    <row r="868" spans="1:25" ht="15" customHeight="1" outlineLevel="2">
      <c r="A868" s="10" t="str">
        <f>VLOOKUP(D868,'Current OBD'!$B$6:$K$2185,4,0)</f>
        <v>King</v>
      </c>
      <c r="B868" s="10" t="str">
        <f>VLOOKUP(D868,'Current OBD'!$B$6:$K$2185,3,0)</f>
        <v>17-408</v>
      </c>
      <c r="C868" s="9" t="str">
        <f>VLOOKUP(D868,'Current OBD'!$B$6:$K$2185,2,0)</f>
        <v>Auburn School District</v>
      </c>
      <c r="D868" s="24">
        <v>663172</v>
      </c>
      <c r="E868" s="9" t="str">
        <f>VLOOKUP(D868,'Current OBD'!$B$6:$K$2185,10,0)</f>
        <v>Terminal Park Elementary</v>
      </c>
      <c r="F868" s="11" t="str">
        <f>IF(VLOOKUP(D868,'Current OBD'!$B$6:$AK$2185,23,0)="Yes","PK"," ")</f>
        <v>PK</v>
      </c>
      <c r="G868" s="11" t="str">
        <f>IF(VLOOKUP(D868,'Current OBD'!$B$6:$AK$2185,24,0)="Yes","K"," ")</f>
        <v>K</v>
      </c>
      <c r="H868" s="11">
        <f>IF(VLOOKUP(D868,'Current OBD'!$B$6:$AK$2185,25,0)="Yes",1," ")</f>
        <v>1</v>
      </c>
      <c r="I868" s="11" t="str">
        <f>IF(VLOOKUP(D868,'Current OBD'!$B$6:$AK$2185,26,0)="Yes","2"," ")</f>
        <v>2</v>
      </c>
      <c r="J868" s="11" t="str">
        <f>IF(VLOOKUP(D868,'Current OBD'!$B$6:$AK$2185,27,0)="Yes","3"," ")</f>
        <v>3</v>
      </c>
      <c r="K868" s="11" t="str">
        <f>IF(VLOOKUP(D868,'Current OBD'!$B$6:$AK$2185,28,0)="Yes","4"," ")</f>
        <v>4</v>
      </c>
      <c r="L868" s="11" t="str">
        <f>IF(VLOOKUP(D868,'Current OBD'!$B$6:$AK$2185,29,0)="Yes","5"," ")</f>
        <v>5</v>
      </c>
      <c r="M868" s="11" t="str">
        <f>IF(VLOOKUP(D868,'Current OBD'!$B$6:$AK$2185,30,0)="Yes","6"," ")</f>
        <v xml:space="preserve"> </v>
      </c>
      <c r="N868" s="11" t="str">
        <f>IF(VLOOKUP(D868,'Current OBD'!$B$6:$AK$2185,31,0)="Yes","7"," ")</f>
        <v xml:space="preserve"> </v>
      </c>
      <c r="O868" s="11" t="str">
        <f>IF(VLOOKUP(D868,'Current OBD'!$B$6:$AK$2185,32,0)="Yes","8"," ")</f>
        <v xml:space="preserve"> </v>
      </c>
      <c r="P868" s="11" t="str">
        <f>IF(VLOOKUP(D868,'Current OBD'!$B$6:$AK$2185,33,0)="Yes","9"," ")</f>
        <v xml:space="preserve"> </v>
      </c>
      <c r="Q868" s="11" t="str">
        <f>IF(VLOOKUP(D868,'Current OBD'!$B$6:$AK$2185,34,0)="Yes","10"," ")</f>
        <v xml:space="preserve"> </v>
      </c>
      <c r="R868" s="11" t="str">
        <f>IF(VLOOKUP(D868,'Current OBD'!$B$6:$AK$2185,35,0)="Yes","11"," ")</f>
        <v xml:space="preserve"> </v>
      </c>
      <c r="S868" s="11" t="str">
        <f>IF(VLOOKUP(D868,'Current OBD'!$B$6:$AK$2185,36,0)="Yes","12"," ")</f>
        <v xml:space="preserve"> </v>
      </c>
      <c r="T868" s="13">
        <f>VLOOKUP(D868,Pivot!$B$4:$F$2181,2,0)</f>
        <v>347</v>
      </c>
      <c r="U868" s="13">
        <f>VLOOKUP(D868,Pivot!$B$4:$F$2181,3,0)</f>
        <v>0</v>
      </c>
      <c r="V868" s="13">
        <f>VLOOKUP(D868,Pivot!$B$4:$F$2181,4,0)</f>
        <v>355</v>
      </c>
      <c r="W868" s="46">
        <f>IFERROR(VLOOKUP(D868,Pivot!$B$4:$H$2181,5,0),"")</f>
        <v>0.97750000000000004</v>
      </c>
      <c r="X868" s="51">
        <f>IFERROR(VLOOKUP(D868,Pivot!$B$4:$H$2181,6,0),"")</f>
        <v>0</v>
      </c>
      <c r="Y868" s="46">
        <f>IFERROR(VLOOKUP(D868,Pivot!$B$4:$H$2181,7,0),"")</f>
        <v>0.97750000000000004</v>
      </c>
    </row>
    <row r="869" spans="1:25" ht="15" customHeight="1" outlineLevel="2">
      <c r="A869" s="10" t="str">
        <f>VLOOKUP(D869,'Current OBD'!$B$6:$K$2185,4,0)</f>
        <v>King</v>
      </c>
      <c r="B869" s="10" t="str">
        <f>VLOOKUP(D869,'Current OBD'!$B$6:$K$2185,3,0)</f>
        <v>17-408</v>
      </c>
      <c r="C869" s="9" t="str">
        <f>VLOOKUP(D869,'Current OBD'!$B$6:$K$2185,2,0)</f>
        <v>Auburn School District</v>
      </c>
      <c r="D869" s="24">
        <v>663580</v>
      </c>
      <c r="E869" s="9" t="str">
        <f>VLOOKUP(D869,'Current OBD'!$B$6:$K$2185,10,0)</f>
        <v>Washington Elementary</v>
      </c>
      <c r="F869" s="11" t="str">
        <f>IF(VLOOKUP(D869,'Current OBD'!$B$6:$AK$2185,23,0)="Yes","PK"," ")</f>
        <v>PK</v>
      </c>
      <c r="G869" s="11" t="str">
        <f>IF(VLOOKUP(D869,'Current OBD'!$B$6:$AK$2185,24,0)="Yes","K"," ")</f>
        <v>K</v>
      </c>
      <c r="H869" s="11">
        <f>IF(VLOOKUP(D869,'Current OBD'!$B$6:$AK$2185,25,0)="Yes",1," ")</f>
        <v>1</v>
      </c>
      <c r="I869" s="11" t="str">
        <f>IF(VLOOKUP(D869,'Current OBD'!$B$6:$AK$2185,26,0)="Yes","2"," ")</f>
        <v>2</v>
      </c>
      <c r="J869" s="11" t="str">
        <f>IF(VLOOKUP(D869,'Current OBD'!$B$6:$AK$2185,27,0)="Yes","3"," ")</f>
        <v>3</v>
      </c>
      <c r="K869" s="11" t="str">
        <f>IF(VLOOKUP(D869,'Current OBD'!$B$6:$AK$2185,28,0)="Yes","4"," ")</f>
        <v>4</v>
      </c>
      <c r="L869" s="11" t="str">
        <f>IF(VLOOKUP(D869,'Current OBD'!$B$6:$AK$2185,29,0)="Yes","5"," ")</f>
        <v>5</v>
      </c>
      <c r="M869" s="11" t="str">
        <f>IF(VLOOKUP(D869,'Current OBD'!$B$6:$AK$2185,30,0)="Yes","6"," ")</f>
        <v xml:space="preserve"> </v>
      </c>
      <c r="N869" s="11" t="str">
        <f>IF(VLOOKUP(D869,'Current OBD'!$B$6:$AK$2185,31,0)="Yes","7"," ")</f>
        <v xml:space="preserve"> </v>
      </c>
      <c r="O869" s="11" t="str">
        <f>IF(VLOOKUP(D869,'Current OBD'!$B$6:$AK$2185,32,0)="Yes","8"," ")</f>
        <v xml:space="preserve"> </v>
      </c>
      <c r="P869" s="11" t="str">
        <f>IF(VLOOKUP(D869,'Current OBD'!$B$6:$AK$2185,33,0)="Yes","9"," ")</f>
        <v xml:space="preserve"> </v>
      </c>
      <c r="Q869" s="11" t="str">
        <f>IF(VLOOKUP(D869,'Current OBD'!$B$6:$AK$2185,34,0)="Yes","10"," ")</f>
        <v xml:space="preserve"> </v>
      </c>
      <c r="R869" s="11" t="str">
        <f>IF(VLOOKUP(D869,'Current OBD'!$B$6:$AK$2185,35,0)="Yes","11"," ")</f>
        <v xml:space="preserve"> </v>
      </c>
      <c r="S869" s="11" t="str">
        <f>IF(VLOOKUP(D869,'Current OBD'!$B$6:$AK$2185,36,0)="Yes","12"," ")</f>
        <v xml:space="preserve"> </v>
      </c>
      <c r="T869" s="13">
        <f>VLOOKUP(D869,Pivot!$B$4:$F$2181,2,0)</f>
        <v>466</v>
      </c>
      <c r="U869" s="13">
        <f>VLOOKUP(D869,Pivot!$B$4:$F$2181,3,0)</f>
        <v>0</v>
      </c>
      <c r="V869" s="13">
        <f>VLOOKUP(D869,Pivot!$B$4:$F$2181,4,0)</f>
        <v>490</v>
      </c>
      <c r="W869" s="46">
        <f>IFERROR(VLOOKUP(D869,Pivot!$B$4:$H$2181,5,0),"")</f>
        <v>0.95099999999999996</v>
      </c>
      <c r="X869" s="51">
        <f>IFERROR(VLOOKUP(D869,Pivot!$B$4:$H$2181,6,0),"")</f>
        <v>0</v>
      </c>
      <c r="Y869" s="46">
        <f>IFERROR(VLOOKUP(D869,Pivot!$B$4:$H$2181,7,0),"")</f>
        <v>0.95099999999999996</v>
      </c>
    </row>
    <row r="870" spans="1:25" ht="15" customHeight="1" outlineLevel="2">
      <c r="A870" s="10" t="str">
        <f>VLOOKUP(D870,'Current OBD'!$B$6:$K$2185,4,0)</f>
        <v>King</v>
      </c>
      <c r="B870" s="10" t="str">
        <f>VLOOKUP(D870,'Current OBD'!$B$6:$K$2185,3,0)</f>
        <v>17-408</v>
      </c>
      <c r="C870" s="9" t="str">
        <f>VLOOKUP(D870,'Current OBD'!$B$6:$K$2185,2,0)</f>
        <v>Auburn School District</v>
      </c>
      <c r="D870" s="24">
        <v>663560</v>
      </c>
      <c r="E870" s="9" t="str">
        <f>VLOOKUP(D870,'Current OBD'!$B$6:$K$2185,10,0)</f>
        <v>West Auburn High School</v>
      </c>
      <c r="F870" s="11" t="str">
        <f>IF(VLOOKUP(D870,'Current OBD'!$B$6:$AK$2185,23,0)="Yes","PK"," ")</f>
        <v xml:space="preserve"> </v>
      </c>
      <c r="G870" s="11" t="str">
        <f>IF(VLOOKUP(D870,'Current OBD'!$B$6:$AK$2185,24,0)="Yes","K"," ")</f>
        <v xml:space="preserve"> </v>
      </c>
      <c r="H870" s="11" t="str">
        <f>IF(VLOOKUP(D870,'Current OBD'!$B$6:$AK$2185,25,0)="Yes",1," ")</f>
        <v xml:space="preserve"> </v>
      </c>
      <c r="I870" s="11" t="str">
        <f>IF(VLOOKUP(D870,'Current OBD'!$B$6:$AK$2185,26,0)="Yes","2"," ")</f>
        <v xml:space="preserve"> </v>
      </c>
      <c r="J870" s="11" t="str">
        <f>IF(VLOOKUP(D870,'Current OBD'!$B$6:$AK$2185,27,0)="Yes","3"," ")</f>
        <v xml:space="preserve"> </v>
      </c>
      <c r="K870" s="11" t="str">
        <f>IF(VLOOKUP(D870,'Current OBD'!$B$6:$AK$2185,28,0)="Yes","4"," ")</f>
        <v xml:space="preserve"> </v>
      </c>
      <c r="L870" s="11" t="str">
        <f>IF(VLOOKUP(D870,'Current OBD'!$B$6:$AK$2185,29,0)="Yes","5"," ")</f>
        <v xml:space="preserve"> </v>
      </c>
      <c r="M870" s="11" t="str">
        <f>IF(VLOOKUP(D870,'Current OBD'!$B$6:$AK$2185,30,0)="Yes","6"," ")</f>
        <v xml:space="preserve"> </v>
      </c>
      <c r="N870" s="11" t="str">
        <f>IF(VLOOKUP(D870,'Current OBD'!$B$6:$AK$2185,31,0)="Yes","7"," ")</f>
        <v xml:space="preserve"> </v>
      </c>
      <c r="O870" s="11" t="str">
        <f>IF(VLOOKUP(D870,'Current OBD'!$B$6:$AK$2185,32,0)="Yes","8"," ")</f>
        <v xml:space="preserve"> </v>
      </c>
      <c r="P870" s="11" t="str">
        <f>IF(VLOOKUP(D870,'Current OBD'!$B$6:$AK$2185,33,0)="Yes","9"," ")</f>
        <v>9</v>
      </c>
      <c r="Q870" s="11" t="str">
        <f>IF(VLOOKUP(D870,'Current OBD'!$B$6:$AK$2185,34,0)="Yes","10"," ")</f>
        <v>10</v>
      </c>
      <c r="R870" s="11" t="str">
        <f>IF(VLOOKUP(D870,'Current OBD'!$B$6:$AK$2185,35,0)="Yes","11"," ")</f>
        <v>11</v>
      </c>
      <c r="S870" s="11" t="str">
        <f>IF(VLOOKUP(D870,'Current OBD'!$B$6:$AK$2185,36,0)="Yes","12"," ")</f>
        <v>12</v>
      </c>
      <c r="T870" s="13">
        <f>VLOOKUP(D870,Pivot!$B$4:$F$2181,2,0)</f>
        <v>140</v>
      </c>
      <c r="U870" s="13">
        <f>VLOOKUP(D870,Pivot!$B$4:$F$2181,3,0)</f>
        <v>0</v>
      </c>
      <c r="V870" s="13">
        <f>VLOOKUP(D870,Pivot!$B$4:$F$2181,4,0)</f>
        <v>175</v>
      </c>
      <c r="W870" s="46">
        <f>IFERROR(VLOOKUP(D870,Pivot!$B$4:$H$2181,5,0),"")</f>
        <v>0.8</v>
      </c>
      <c r="X870" s="51">
        <f>IFERROR(VLOOKUP(D870,Pivot!$B$4:$H$2181,6,0),"")</f>
        <v>0</v>
      </c>
      <c r="Y870" s="46">
        <f>IFERROR(VLOOKUP(D870,Pivot!$B$4:$H$2181,7,0),"")</f>
        <v>0.8</v>
      </c>
    </row>
    <row r="871" spans="1:25" ht="15" customHeight="1" outlineLevel="2">
      <c r="A871" s="10" t="str">
        <f>VLOOKUP(D871,'Current OBD'!$B$6:$K$2185,4,0)</f>
        <v>King</v>
      </c>
      <c r="B871" s="10" t="str">
        <f>VLOOKUP(D871,'Current OBD'!$B$6:$K$2185,3,0)</f>
        <v>17-408</v>
      </c>
      <c r="C871" s="9" t="str">
        <f>VLOOKUP(D871,'Current OBD'!$B$6:$K$2185,2,0)</f>
        <v>Auburn School District</v>
      </c>
      <c r="D871" s="24">
        <v>687088</v>
      </c>
      <c r="E871" s="9" t="str">
        <f>VLOOKUP(D871,'Current OBD'!$B$6:$K$2185,10,0)</f>
        <v>Willow Crest Elementary School</v>
      </c>
      <c r="F871" s="11" t="str">
        <f>IF(VLOOKUP(D871,'Current OBD'!$B$6:$AK$2185,23,0)="Yes","PK"," ")</f>
        <v>PK</v>
      </c>
      <c r="G871" s="11" t="str">
        <f>IF(VLOOKUP(D871,'Current OBD'!$B$6:$AK$2185,24,0)="Yes","K"," ")</f>
        <v>K</v>
      </c>
      <c r="H871" s="11">
        <f>IF(VLOOKUP(D871,'Current OBD'!$B$6:$AK$2185,25,0)="Yes",1," ")</f>
        <v>1</v>
      </c>
      <c r="I871" s="11" t="str">
        <f>IF(VLOOKUP(D871,'Current OBD'!$B$6:$AK$2185,26,0)="Yes","2"," ")</f>
        <v>2</v>
      </c>
      <c r="J871" s="11" t="str">
        <f>IF(VLOOKUP(D871,'Current OBD'!$B$6:$AK$2185,27,0)="Yes","3"," ")</f>
        <v>3</v>
      </c>
      <c r="K871" s="11" t="str">
        <f>IF(VLOOKUP(D871,'Current OBD'!$B$6:$AK$2185,28,0)="Yes","4"," ")</f>
        <v>4</v>
      </c>
      <c r="L871" s="11" t="str">
        <f>IF(VLOOKUP(D871,'Current OBD'!$B$6:$AK$2185,29,0)="Yes","5"," ")</f>
        <v>5</v>
      </c>
      <c r="M871" s="11" t="str">
        <f>IF(VLOOKUP(D871,'Current OBD'!$B$6:$AK$2185,30,0)="Yes","6"," ")</f>
        <v xml:space="preserve"> </v>
      </c>
      <c r="N871" s="11" t="str">
        <f>IF(VLOOKUP(D871,'Current OBD'!$B$6:$AK$2185,31,0)="Yes","7"," ")</f>
        <v xml:space="preserve"> </v>
      </c>
      <c r="O871" s="11" t="str">
        <f>IF(VLOOKUP(D871,'Current OBD'!$B$6:$AK$2185,32,0)="Yes","8"," ")</f>
        <v xml:space="preserve"> </v>
      </c>
      <c r="P871" s="11" t="str">
        <f>IF(VLOOKUP(D871,'Current OBD'!$B$6:$AK$2185,33,0)="Yes","9"," ")</f>
        <v xml:space="preserve"> </v>
      </c>
      <c r="Q871" s="11" t="str">
        <f>IF(VLOOKUP(D871,'Current OBD'!$B$6:$AK$2185,34,0)="Yes","10"," ")</f>
        <v xml:space="preserve"> </v>
      </c>
      <c r="R871" s="11" t="str">
        <f>IF(VLOOKUP(D871,'Current OBD'!$B$6:$AK$2185,35,0)="Yes","11"," ")</f>
        <v xml:space="preserve"> </v>
      </c>
      <c r="S871" s="11" t="str">
        <f>IF(VLOOKUP(D871,'Current OBD'!$B$6:$AK$2185,36,0)="Yes","12"," ")</f>
        <v xml:space="preserve"> </v>
      </c>
      <c r="T871" s="13">
        <f>VLOOKUP(D871,Pivot!$B$4:$F$2181,2,0)</f>
        <v>411</v>
      </c>
      <c r="U871" s="13">
        <f>VLOOKUP(D871,Pivot!$B$4:$F$2181,3,0)</f>
        <v>0</v>
      </c>
      <c r="V871" s="13">
        <f>VLOOKUP(D871,Pivot!$B$4:$F$2181,4,0)</f>
        <v>572</v>
      </c>
      <c r="W871" s="46">
        <f>IFERROR(VLOOKUP(D871,Pivot!$B$4:$H$2181,5,0),"")</f>
        <v>0.71850000000000003</v>
      </c>
      <c r="X871" s="51">
        <f>IFERROR(VLOOKUP(D871,Pivot!$B$4:$H$2181,6,0),"")</f>
        <v>0</v>
      </c>
      <c r="Y871" s="46">
        <f>IFERROR(VLOOKUP(D871,Pivot!$B$4:$H$2181,7,0),"")</f>
        <v>0.71850000000000003</v>
      </c>
    </row>
    <row r="872" spans="1:25" ht="15" customHeight="1" outlineLevel="1">
      <c r="A872" s="27"/>
      <c r="B872" s="27"/>
      <c r="C872" s="30" t="s">
        <v>5720</v>
      </c>
      <c r="D872" s="27"/>
      <c r="E872" s="26"/>
      <c r="F872" s="29"/>
      <c r="G872" s="29"/>
      <c r="H872" s="29"/>
      <c r="I872" s="29"/>
      <c r="J872" s="29"/>
      <c r="K872" s="29"/>
      <c r="L872" s="29"/>
      <c r="M872" s="29"/>
      <c r="N872" s="29"/>
      <c r="O872" s="29"/>
      <c r="P872" s="29"/>
      <c r="Q872" s="29"/>
      <c r="R872" s="29"/>
      <c r="S872" s="29"/>
      <c r="T872" s="43">
        <f>SUBTOTAL(9,T848:T871)</f>
        <v>12312</v>
      </c>
      <c r="U872" s="43">
        <f>SUBTOTAL(9,U848:U871)</f>
        <v>0</v>
      </c>
      <c r="V872" s="43">
        <f>SUBTOTAL(9,V848:V871)</f>
        <v>17165</v>
      </c>
      <c r="W872" s="47"/>
      <c r="X872" s="52"/>
      <c r="Y872" s="56">
        <f>(T872+U872)/V872</f>
        <v>0.71727352170113601</v>
      </c>
    </row>
    <row r="873" spans="1:25" ht="15" customHeight="1" outlineLevel="2">
      <c r="A873" s="10" t="str">
        <f>VLOOKUP(D873,'Current OBD'!$B$6:$K$2185,4,0)</f>
        <v>King</v>
      </c>
      <c r="B873" s="10" t="str">
        <f>VLOOKUP(D873,'Current OBD'!$B$6:$K$2185,3,0)</f>
        <v>17-409</v>
      </c>
      <c r="C873" s="9" t="str">
        <f>VLOOKUP(D873,'Current OBD'!$B$6:$K$2185,2,0)</f>
        <v>Tahoma School District</v>
      </c>
      <c r="D873" s="24">
        <v>684963</v>
      </c>
      <c r="E873" s="9" t="str">
        <f>VLOOKUP(D873,'Current OBD'!$B$6:$K$2185,10,0)</f>
        <v>Cedar River Elementary School</v>
      </c>
      <c r="F873" s="11" t="str">
        <f>IF(VLOOKUP(D873,'Current OBD'!$B$6:$AK$2185,23,0)="Yes","PK"," ")</f>
        <v xml:space="preserve"> </v>
      </c>
      <c r="G873" s="11" t="str">
        <f>IF(VLOOKUP(D873,'Current OBD'!$B$6:$AK$2185,24,0)="Yes","K"," ")</f>
        <v>K</v>
      </c>
      <c r="H873" s="11">
        <f>IF(VLOOKUP(D873,'Current OBD'!$B$6:$AK$2185,25,0)="Yes",1," ")</f>
        <v>1</v>
      </c>
      <c r="I873" s="11" t="str">
        <f>IF(VLOOKUP(D873,'Current OBD'!$B$6:$AK$2185,26,0)="Yes","2"," ")</f>
        <v>2</v>
      </c>
      <c r="J873" s="11" t="str">
        <f>IF(VLOOKUP(D873,'Current OBD'!$B$6:$AK$2185,27,0)="Yes","3"," ")</f>
        <v>3</v>
      </c>
      <c r="K873" s="11" t="str">
        <f>IF(VLOOKUP(D873,'Current OBD'!$B$6:$AK$2185,28,0)="Yes","4"," ")</f>
        <v>4</v>
      </c>
      <c r="L873" s="11" t="str">
        <f>IF(VLOOKUP(D873,'Current OBD'!$B$6:$AK$2185,29,0)="Yes","5"," ")</f>
        <v>5</v>
      </c>
      <c r="M873" s="11" t="str">
        <f>IF(VLOOKUP(D873,'Current OBD'!$B$6:$AK$2185,30,0)="Yes","6"," ")</f>
        <v xml:space="preserve"> </v>
      </c>
      <c r="N873" s="11" t="str">
        <f>IF(VLOOKUP(D873,'Current OBD'!$B$6:$AK$2185,31,0)="Yes","7"," ")</f>
        <v xml:space="preserve"> </v>
      </c>
      <c r="O873" s="11" t="str">
        <f>IF(VLOOKUP(D873,'Current OBD'!$B$6:$AK$2185,32,0)="Yes","8"," ")</f>
        <v xml:space="preserve"> </v>
      </c>
      <c r="P873" s="11" t="str">
        <f>IF(VLOOKUP(D873,'Current OBD'!$B$6:$AK$2185,33,0)="Yes","9"," ")</f>
        <v xml:space="preserve"> </v>
      </c>
      <c r="Q873" s="11" t="str">
        <f>IF(VLOOKUP(D873,'Current OBD'!$B$6:$AK$2185,34,0)="Yes","10"," ")</f>
        <v xml:space="preserve"> </v>
      </c>
      <c r="R873" s="11" t="str">
        <f>IF(VLOOKUP(D873,'Current OBD'!$B$6:$AK$2185,35,0)="Yes","11"," ")</f>
        <v xml:space="preserve"> </v>
      </c>
      <c r="S873" s="11" t="str">
        <f>IF(VLOOKUP(D873,'Current OBD'!$B$6:$AK$2185,36,0)="Yes","12"," ")</f>
        <v xml:space="preserve"> </v>
      </c>
      <c r="T873" s="13">
        <f>VLOOKUP(D873,Pivot!$B$4:$F$2181,2,0)</f>
        <v>52</v>
      </c>
      <c r="U873" s="13">
        <f>VLOOKUP(D873,Pivot!$B$4:$F$2181,3,0)</f>
        <v>8</v>
      </c>
      <c r="V873" s="13">
        <f>VLOOKUP(D873,Pivot!$B$4:$F$2181,4,0)</f>
        <v>606</v>
      </c>
      <c r="W873" s="46">
        <f>IFERROR(VLOOKUP(D873,Pivot!$B$4:$H$2181,5,0),"")</f>
        <v>8.5800000000000001E-2</v>
      </c>
      <c r="X873" s="51">
        <f>IFERROR(VLOOKUP(D873,Pivot!$B$4:$H$2181,6,0),"")</f>
        <v>1.32E-2</v>
      </c>
      <c r="Y873" s="46">
        <f>IFERROR(VLOOKUP(D873,Pivot!$B$4:$H$2181,7,0),"")</f>
        <v>9.9000000000000005E-2</v>
      </c>
    </row>
    <row r="874" spans="1:25" ht="15" customHeight="1" outlineLevel="2">
      <c r="A874" s="10" t="str">
        <f>VLOOKUP(D874,'Current OBD'!$B$6:$K$2185,4,0)</f>
        <v>King</v>
      </c>
      <c r="B874" s="10" t="str">
        <f>VLOOKUP(D874,'Current OBD'!$B$6:$K$2185,3,0)</f>
        <v>17-409</v>
      </c>
      <c r="C874" s="9" t="str">
        <f>VLOOKUP(D874,'Current OBD'!$B$6:$K$2185,2,0)</f>
        <v>Tahoma School District</v>
      </c>
      <c r="D874" s="24">
        <v>660947</v>
      </c>
      <c r="E874" s="9" t="str">
        <f>VLOOKUP(D874,'Current OBD'!$B$6:$K$2185,10,0)</f>
        <v>Glacier Park Elementary</v>
      </c>
      <c r="F874" s="11" t="str">
        <f>IF(VLOOKUP(D874,'Current OBD'!$B$6:$AK$2185,23,0)="Yes","PK"," ")</f>
        <v xml:space="preserve"> </v>
      </c>
      <c r="G874" s="11" t="str">
        <f>IF(VLOOKUP(D874,'Current OBD'!$B$6:$AK$2185,24,0)="Yes","K"," ")</f>
        <v>K</v>
      </c>
      <c r="H874" s="11">
        <f>IF(VLOOKUP(D874,'Current OBD'!$B$6:$AK$2185,25,0)="Yes",1," ")</f>
        <v>1</v>
      </c>
      <c r="I874" s="11" t="str">
        <f>IF(VLOOKUP(D874,'Current OBD'!$B$6:$AK$2185,26,0)="Yes","2"," ")</f>
        <v>2</v>
      </c>
      <c r="J874" s="11" t="str">
        <f>IF(VLOOKUP(D874,'Current OBD'!$B$6:$AK$2185,27,0)="Yes","3"," ")</f>
        <v>3</v>
      </c>
      <c r="K874" s="11" t="str">
        <f>IF(VLOOKUP(D874,'Current OBD'!$B$6:$AK$2185,28,0)="Yes","4"," ")</f>
        <v>4</v>
      </c>
      <c r="L874" s="11" t="str">
        <f>IF(VLOOKUP(D874,'Current OBD'!$B$6:$AK$2185,29,0)="Yes","5"," ")</f>
        <v>5</v>
      </c>
      <c r="M874" s="11" t="str">
        <f>IF(VLOOKUP(D874,'Current OBD'!$B$6:$AK$2185,30,0)="Yes","6"," ")</f>
        <v xml:space="preserve"> </v>
      </c>
      <c r="N874" s="11" t="str">
        <f>IF(VLOOKUP(D874,'Current OBD'!$B$6:$AK$2185,31,0)="Yes","7"," ")</f>
        <v xml:space="preserve"> </v>
      </c>
      <c r="O874" s="11" t="str">
        <f>IF(VLOOKUP(D874,'Current OBD'!$B$6:$AK$2185,32,0)="Yes","8"," ")</f>
        <v xml:space="preserve"> </v>
      </c>
      <c r="P874" s="11" t="str">
        <f>IF(VLOOKUP(D874,'Current OBD'!$B$6:$AK$2185,33,0)="Yes","9"," ")</f>
        <v xml:space="preserve"> </v>
      </c>
      <c r="Q874" s="11" t="str">
        <f>IF(VLOOKUP(D874,'Current OBD'!$B$6:$AK$2185,34,0)="Yes","10"," ")</f>
        <v xml:space="preserve"> </v>
      </c>
      <c r="R874" s="11" t="str">
        <f>IF(VLOOKUP(D874,'Current OBD'!$B$6:$AK$2185,35,0)="Yes","11"," ")</f>
        <v xml:space="preserve"> </v>
      </c>
      <c r="S874" s="11" t="str">
        <f>IF(VLOOKUP(D874,'Current OBD'!$B$6:$AK$2185,36,0)="Yes","12"," ")</f>
        <v xml:space="preserve"> </v>
      </c>
      <c r="T874" s="13">
        <f>VLOOKUP(D874,Pivot!$B$4:$F$2181,2,0)</f>
        <v>78</v>
      </c>
      <c r="U874" s="13">
        <f>VLOOKUP(D874,Pivot!$B$4:$F$2181,3,0)</f>
        <v>31</v>
      </c>
      <c r="V874" s="13">
        <f>VLOOKUP(D874,Pivot!$B$4:$F$2181,4,0)</f>
        <v>775</v>
      </c>
      <c r="W874" s="46">
        <f>IFERROR(VLOOKUP(D874,Pivot!$B$4:$H$2181,5,0),"")</f>
        <v>0.10059999999999999</v>
      </c>
      <c r="X874" s="51">
        <f>IFERROR(VLOOKUP(D874,Pivot!$B$4:$H$2181,6,0),"")</f>
        <v>0.04</v>
      </c>
      <c r="Y874" s="46">
        <f>IFERROR(VLOOKUP(D874,Pivot!$B$4:$H$2181,7,0),"")</f>
        <v>0.1406</v>
      </c>
    </row>
    <row r="875" spans="1:25" ht="15" customHeight="1" outlineLevel="2">
      <c r="A875" s="10" t="str">
        <f>VLOOKUP(D875,'Current OBD'!$B$6:$K$2185,4,0)</f>
        <v>King</v>
      </c>
      <c r="B875" s="10" t="str">
        <f>VLOOKUP(D875,'Current OBD'!$B$6:$K$2185,3,0)</f>
        <v>17-409</v>
      </c>
      <c r="C875" s="9" t="str">
        <f>VLOOKUP(D875,'Current OBD'!$B$6:$K$2185,2,0)</f>
        <v>Tahoma School District</v>
      </c>
      <c r="D875" s="24">
        <v>662484</v>
      </c>
      <c r="E875" s="9" t="str">
        <f>VLOOKUP(D875,'Current OBD'!$B$6:$K$2185,10,0)</f>
        <v>Lake Wilderness Elementary</v>
      </c>
      <c r="F875" s="11" t="str">
        <f>IF(VLOOKUP(D875,'Current OBD'!$B$6:$AK$2185,23,0)="Yes","PK"," ")</f>
        <v>PK</v>
      </c>
      <c r="G875" s="11" t="str">
        <f>IF(VLOOKUP(D875,'Current OBD'!$B$6:$AK$2185,24,0)="Yes","K"," ")</f>
        <v>K</v>
      </c>
      <c r="H875" s="11">
        <f>IF(VLOOKUP(D875,'Current OBD'!$B$6:$AK$2185,25,0)="Yes",1," ")</f>
        <v>1</v>
      </c>
      <c r="I875" s="11" t="str">
        <f>IF(VLOOKUP(D875,'Current OBD'!$B$6:$AK$2185,26,0)="Yes","2"," ")</f>
        <v>2</v>
      </c>
      <c r="J875" s="11" t="str">
        <f>IF(VLOOKUP(D875,'Current OBD'!$B$6:$AK$2185,27,0)="Yes","3"," ")</f>
        <v>3</v>
      </c>
      <c r="K875" s="11" t="str">
        <f>IF(VLOOKUP(D875,'Current OBD'!$B$6:$AK$2185,28,0)="Yes","4"," ")</f>
        <v>4</v>
      </c>
      <c r="L875" s="11" t="str">
        <f>IF(VLOOKUP(D875,'Current OBD'!$B$6:$AK$2185,29,0)="Yes","5"," ")</f>
        <v>5</v>
      </c>
      <c r="M875" s="11" t="str">
        <f>IF(VLOOKUP(D875,'Current OBD'!$B$6:$AK$2185,30,0)="Yes","6"," ")</f>
        <v xml:space="preserve"> </v>
      </c>
      <c r="N875" s="11" t="str">
        <f>IF(VLOOKUP(D875,'Current OBD'!$B$6:$AK$2185,31,0)="Yes","7"," ")</f>
        <v xml:space="preserve"> </v>
      </c>
      <c r="O875" s="11" t="str">
        <f>IF(VLOOKUP(D875,'Current OBD'!$B$6:$AK$2185,32,0)="Yes","8"," ")</f>
        <v xml:space="preserve"> </v>
      </c>
      <c r="P875" s="11" t="str">
        <f>IF(VLOOKUP(D875,'Current OBD'!$B$6:$AK$2185,33,0)="Yes","9"," ")</f>
        <v xml:space="preserve"> </v>
      </c>
      <c r="Q875" s="11" t="str">
        <f>IF(VLOOKUP(D875,'Current OBD'!$B$6:$AK$2185,34,0)="Yes","10"," ")</f>
        <v xml:space="preserve"> </v>
      </c>
      <c r="R875" s="11" t="str">
        <f>IF(VLOOKUP(D875,'Current OBD'!$B$6:$AK$2185,35,0)="Yes","11"," ")</f>
        <v xml:space="preserve"> </v>
      </c>
      <c r="S875" s="11" t="str">
        <f>IF(VLOOKUP(D875,'Current OBD'!$B$6:$AK$2185,36,0)="Yes","12"," ")</f>
        <v xml:space="preserve"> </v>
      </c>
      <c r="T875" s="13">
        <f>VLOOKUP(D875,Pivot!$B$4:$F$2181,2,0)</f>
        <v>126</v>
      </c>
      <c r="U875" s="13">
        <f>VLOOKUP(D875,Pivot!$B$4:$F$2181,3,0)</f>
        <v>26</v>
      </c>
      <c r="V875" s="13">
        <f>VLOOKUP(D875,Pivot!$B$4:$F$2181,4,0)</f>
        <v>885</v>
      </c>
      <c r="W875" s="46">
        <f>IFERROR(VLOOKUP(D875,Pivot!$B$4:$H$2181,5,0),"")</f>
        <v>0.1424</v>
      </c>
      <c r="X875" s="51">
        <f>IFERROR(VLOOKUP(D875,Pivot!$B$4:$H$2181,6,0),"")</f>
        <v>2.9399999999999999E-2</v>
      </c>
      <c r="Y875" s="46">
        <f>IFERROR(VLOOKUP(D875,Pivot!$B$4:$H$2181,7,0),"")</f>
        <v>0.17180000000000001</v>
      </c>
    </row>
    <row r="876" spans="1:25" ht="15" customHeight="1" outlineLevel="2">
      <c r="A876" s="10" t="str">
        <f>VLOOKUP(D876,'Current OBD'!$B$6:$K$2185,4,0)</f>
        <v>King</v>
      </c>
      <c r="B876" s="10" t="str">
        <f>VLOOKUP(D876,'Current OBD'!$B$6:$K$2185,3,0)</f>
        <v>17-409</v>
      </c>
      <c r="C876" s="9" t="str">
        <f>VLOOKUP(D876,'Current OBD'!$B$6:$K$2185,2,0)</f>
        <v>Tahoma School District</v>
      </c>
      <c r="D876" s="24">
        <v>684961</v>
      </c>
      <c r="E876" s="9" t="str">
        <f>VLOOKUP(D876,'Current OBD'!$B$6:$K$2185,10,0)</f>
        <v>Maple View Middle School</v>
      </c>
      <c r="F876" s="11" t="str">
        <f>IF(VLOOKUP(D876,'Current OBD'!$B$6:$AK$2185,23,0)="Yes","PK"," ")</f>
        <v xml:space="preserve"> </v>
      </c>
      <c r="G876" s="11" t="str">
        <f>IF(VLOOKUP(D876,'Current OBD'!$B$6:$AK$2185,24,0)="Yes","K"," ")</f>
        <v xml:space="preserve"> </v>
      </c>
      <c r="H876" s="11" t="str">
        <f>IF(VLOOKUP(D876,'Current OBD'!$B$6:$AK$2185,25,0)="Yes",1," ")</f>
        <v xml:space="preserve"> </v>
      </c>
      <c r="I876" s="11" t="str">
        <f>IF(VLOOKUP(D876,'Current OBD'!$B$6:$AK$2185,26,0)="Yes","2"," ")</f>
        <v xml:space="preserve"> </v>
      </c>
      <c r="J876" s="11" t="str">
        <f>IF(VLOOKUP(D876,'Current OBD'!$B$6:$AK$2185,27,0)="Yes","3"," ")</f>
        <v xml:space="preserve"> </v>
      </c>
      <c r="K876" s="11" t="str">
        <f>IF(VLOOKUP(D876,'Current OBD'!$B$6:$AK$2185,28,0)="Yes","4"," ")</f>
        <v xml:space="preserve"> </v>
      </c>
      <c r="L876" s="11" t="str">
        <f>IF(VLOOKUP(D876,'Current OBD'!$B$6:$AK$2185,29,0)="Yes","5"," ")</f>
        <v xml:space="preserve"> </v>
      </c>
      <c r="M876" s="11" t="str">
        <f>IF(VLOOKUP(D876,'Current OBD'!$B$6:$AK$2185,30,0)="Yes","6"," ")</f>
        <v>6</v>
      </c>
      <c r="N876" s="11" t="str">
        <f>IF(VLOOKUP(D876,'Current OBD'!$B$6:$AK$2185,31,0)="Yes","7"," ")</f>
        <v>7</v>
      </c>
      <c r="O876" s="11" t="str">
        <f>IF(VLOOKUP(D876,'Current OBD'!$B$6:$AK$2185,32,0)="Yes","8"," ")</f>
        <v>8</v>
      </c>
      <c r="P876" s="11" t="str">
        <f>IF(VLOOKUP(D876,'Current OBD'!$B$6:$AK$2185,33,0)="Yes","9"," ")</f>
        <v xml:space="preserve"> </v>
      </c>
      <c r="Q876" s="11" t="str">
        <f>IF(VLOOKUP(D876,'Current OBD'!$B$6:$AK$2185,34,0)="Yes","10"," ")</f>
        <v xml:space="preserve"> </v>
      </c>
      <c r="R876" s="11" t="str">
        <f>IF(VLOOKUP(D876,'Current OBD'!$B$6:$AK$2185,35,0)="Yes","11"," ")</f>
        <v xml:space="preserve"> </v>
      </c>
      <c r="S876" s="11" t="str">
        <f>IF(VLOOKUP(D876,'Current OBD'!$B$6:$AK$2185,36,0)="Yes","12"," ")</f>
        <v xml:space="preserve"> </v>
      </c>
      <c r="T876" s="13">
        <f>VLOOKUP(D876,Pivot!$B$4:$F$2181,2,0)</f>
        <v>152</v>
      </c>
      <c r="U876" s="13">
        <f>VLOOKUP(D876,Pivot!$B$4:$F$2181,3,0)</f>
        <v>43</v>
      </c>
      <c r="V876" s="13">
        <f>VLOOKUP(D876,Pivot!$B$4:$F$2181,4,0)</f>
        <v>1013</v>
      </c>
      <c r="W876" s="46">
        <f>IFERROR(VLOOKUP(D876,Pivot!$B$4:$H$2181,5,0),"")</f>
        <v>0.15</v>
      </c>
      <c r="X876" s="51">
        <f>IFERROR(VLOOKUP(D876,Pivot!$B$4:$H$2181,6,0),"")</f>
        <v>4.24E-2</v>
      </c>
      <c r="Y876" s="46">
        <f>IFERROR(VLOOKUP(D876,Pivot!$B$4:$H$2181,7,0),"")</f>
        <v>0.1925</v>
      </c>
    </row>
    <row r="877" spans="1:25" ht="15" customHeight="1" outlineLevel="2">
      <c r="A877" s="10" t="str">
        <f>VLOOKUP(D877,'Current OBD'!$B$6:$K$2185,4,0)</f>
        <v>King</v>
      </c>
      <c r="B877" s="10" t="str">
        <f>VLOOKUP(D877,'Current OBD'!$B$6:$K$2185,3,0)</f>
        <v>17-409</v>
      </c>
      <c r="C877" s="9" t="str">
        <f>VLOOKUP(D877,'Current OBD'!$B$6:$K$2185,2,0)</f>
        <v>Tahoma School District</v>
      </c>
      <c r="D877" s="24">
        <v>660945</v>
      </c>
      <c r="E877" s="9" t="str">
        <f>VLOOKUP(D877,'Current OBD'!$B$6:$K$2185,10,0)</f>
        <v>Rock Creek Elementary</v>
      </c>
      <c r="F877" s="11" t="str">
        <f>IF(VLOOKUP(D877,'Current OBD'!$B$6:$AK$2185,23,0)="Yes","PK"," ")</f>
        <v xml:space="preserve"> </v>
      </c>
      <c r="G877" s="11" t="str">
        <f>IF(VLOOKUP(D877,'Current OBD'!$B$6:$AK$2185,24,0)="Yes","K"," ")</f>
        <v>K</v>
      </c>
      <c r="H877" s="11">
        <f>IF(VLOOKUP(D877,'Current OBD'!$B$6:$AK$2185,25,0)="Yes",1," ")</f>
        <v>1</v>
      </c>
      <c r="I877" s="11" t="str">
        <f>IF(VLOOKUP(D877,'Current OBD'!$B$6:$AK$2185,26,0)="Yes","2"," ")</f>
        <v>2</v>
      </c>
      <c r="J877" s="11" t="str">
        <f>IF(VLOOKUP(D877,'Current OBD'!$B$6:$AK$2185,27,0)="Yes","3"," ")</f>
        <v>3</v>
      </c>
      <c r="K877" s="11" t="str">
        <f>IF(VLOOKUP(D877,'Current OBD'!$B$6:$AK$2185,28,0)="Yes","4"," ")</f>
        <v>4</v>
      </c>
      <c r="L877" s="11" t="str">
        <f>IF(VLOOKUP(D877,'Current OBD'!$B$6:$AK$2185,29,0)="Yes","5"," ")</f>
        <v>5</v>
      </c>
      <c r="M877" s="11" t="str">
        <f>IF(VLOOKUP(D877,'Current OBD'!$B$6:$AK$2185,30,0)="Yes","6"," ")</f>
        <v xml:space="preserve"> </v>
      </c>
      <c r="N877" s="11" t="str">
        <f>IF(VLOOKUP(D877,'Current OBD'!$B$6:$AK$2185,31,0)="Yes","7"," ")</f>
        <v xml:space="preserve"> </v>
      </c>
      <c r="O877" s="11" t="str">
        <f>IF(VLOOKUP(D877,'Current OBD'!$B$6:$AK$2185,32,0)="Yes","8"," ")</f>
        <v xml:space="preserve"> </v>
      </c>
      <c r="P877" s="11" t="str">
        <f>IF(VLOOKUP(D877,'Current OBD'!$B$6:$AK$2185,33,0)="Yes","9"," ")</f>
        <v xml:space="preserve"> </v>
      </c>
      <c r="Q877" s="11" t="str">
        <f>IF(VLOOKUP(D877,'Current OBD'!$B$6:$AK$2185,34,0)="Yes","10"," ")</f>
        <v xml:space="preserve"> </v>
      </c>
      <c r="R877" s="11" t="str">
        <f>IF(VLOOKUP(D877,'Current OBD'!$B$6:$AK$2185,35,0)="Yes","11"," ")</f>
        <v xml:space="preserve"> </v>
      </c>
      <c r="S877" s="11" t="str">
        <f>IF(VLOOKUP(D877,'Current OBD'!$B$6:$AK$2185,36,0)="Yes","12"," ")</f>
        <v xml:space="preserve"> </v>
      </c>
      <c r="T877" s="13">
        <f>VLOOKUP(D877,Pivot!$B$4:$F$2181,2,0)</f>
        <v>67</v>
      </c>
      <c r="U877" s="13">
        <f>VLOOKUP(D877,Pivot!$B$4:$F$2181,3,0)</f>
        <v>33</v>
      </c>
      <c r="V877" s="13">
        <f>VLOOKUP(D877,Pivot!$B$4:$F$2181,4,0)</f>
        <v>730</v>
      </c>
      <c r="W877" s="46">
        <f>IFERROR(VLOOKUP(D877,Pivot!$B$4:$H$2181,5,0),"")</f>
        <v>9.1800000000000007E-2</v>
      </c>
      <c r="X877" s="51">
        <f>IFERROR(VLOOKUP(D877,Pivot!$B$4:$H$2181,6,0),"")</f>
        <v>4.5199999999999997E-2</v>
      </c>
      <c r="Y877" s="46">
        <f>IFERROR(VLOOKUP(D877,Pivot!$B$4:$H$2181,7,0),"")</f>
        <v>0.13700000000000001</v>
      </c>
    </row>
    <row r="878" spans="1:25" ht="15" customHeight="1" outlineLevel="2">
      <c r="A878" s="10" t="str">
        <f>VLOOKUP(D878,'Current OBD'!$B$6:$K$2185,4,0)</f>
        <v>King</v>
      </c>
      <c r="B878" s="10" t="str">
        <f>VLOOKUP(D878,'Current OBD'!$B$6:$K$2185,3,0)</f>
        <v>17-409</v>
      </c>
      <c r="C878" s="9" t="str">
        <f>VLOOKUP(D878,'Current OBD'!$B$6:$K$2185,2,0)</f>
        <v>Tahoma School District</v>
      </c>
      <c r="D878" s="24">
        <v>660943</v>
      </c>
      <c r="E878" s="9" t="str">
        <f>VLOOKUP(D878,'Current OBD'!$B$6:$K$2185,10,0)</f>
        <v>Shadow Lake Elementary</v>
      </c>
      <c r="F878" s="11" t="str">
        <f>IF(VLOOKUP(D878,'Current OBD'!$B$6:$AK$2185,23,0)="Yes","PK"," ")</f>
        <v xml:space="preserve"> </v>
      </c>
      <c r="G878" s="11" t="str">
        <f>IF(VLOOKUP(D878,'Current OBD'!$B$6:$AK$2185,24,0)="Yes","K"," ")</f>
        <v>K</v>
      </c>
      <c r="H878" s="11">
        <f>IF(VLOOKUP(D878,'Current OBD'!$B$6:$AK$2185,25,0)="Yes",1," ")</f>
        <v>1</v>
      </c>
      <c r="I878" s="11" t="str">
        <f>IF(VLOOKUP(D878,'Current OBD'!$B$6:$AK$2185,26,0)="Yes","2"," ")</f>
        <v>2</v>
      </c>
      <c r="J878" s="11" t="str">
        <f>IF(VLOOKUP(D878,'Current OBD'!$B$6:$AK$2185,27,0)="Yes","3"," ")</f>
        <v>3</v>
      </c>
      <c r="K878" s="11" t="str">
        <f>IF(VLOOKUP(D878,'Current OBD'!$B$6:$AK$2185,28,0)="Yes","4"," ")</f>
        <v>4</v>
      </c>
      <c r="L878" s="11" t="str">
        <f>IF(VLOOKUP(D878,'Current OBD'!$B$6:$AK$2185,29,0)="Yes","5"," ")</f>
        <v>5</v>
      </c>
      <c r="M878" s="11" t="str">
        <f>IF(VLOOKUP(D878,'Current OBD'!$B$6:$AK$2185,30,0)="Yes","6"," ")</f>
        <v xml:space="preserve"> </v>
      </c>
      <c r="N878" s="11" t="str">
        <f>IF(VLOOKUP(D878,'Current OBD'!$B$6:$AK$2185,31,0)="Yes","7"," ")</f>
        <v xml:space="preserve"> </v>
      </c>
      <c r="O878" s="11" t="str">
        <f>IF(VLOOKUP(D878,'Current OBD'!$B$6:$AK$2185,32,0)="Yes","8"," ")</f>
        <v xml:space="preserve"> </v>
      </c>
      <c r="P878" s="11" t="str">
        <f>IF(VLOOKUP(D878,'Current OBD'!$B$6:$AK$2185,33,0)="Yes","9"," ")</f>
        <v xml:space="preserve"> </v>
      </c>
      <c r="Q878" s="11" t="str">
        <f>IF(VLOOKUP(D878,'Current OBD'!$B$6:$AK$2185,34,0)="Yes","10"," ")</f>
        <v xml:space="preserve"> </v>
      </c>
      <c r="R878" s="11" t="str">
        <f>IF(VLOOKUP(D878,'Current OBD'!$B$6:$AK$2185,35,0)="Yes","11"," ")</f>
        <v xml:space="preserve"> </v>
      </c>
      <c r="S878" s="11" t="str">
        <f>IF(VLOOKUP(D878,'Current OBD'!$B$6:$AK$2185,36,0)="Yes","12"," ")</f>
        <v xml:space="preserve"> </v>
      </c>
      <c r="T878" s="13">
        <f>VLOOKUP(D878,Pivot!$B$4:$F$2181,2,0)</f>
        <v>94</v>
      </c>
      <c r="U878" s="13">
        <f>VLOOKUP(D878,Pivot!$B$4:$F$2181,3,0)</f>
        <v>41</v>
      </c>
      <c r="V878" s="13">
        <f>VLOOKUP(D878,Pivot!$B$4:$F$2181,4,0)</f>
        <v>495</v>
      </c>
      <c r="W878" s="46">
        <f>IFERROR(VLOOKUP(D878,Pivot!$B$4:$H$2181,5,0),"")</f>
        <v>0.18990000000000001</v>
      </c>
      <c r="X878" s="51">
        <f>IFERROR(VLOOKUP(D878,Pivot!$B$4:$H$2181,6,0),"")</f>
        <v>8.2799999999999999E-2</v>
      </c>
      <c r="Y878" s="46">
        <f>IFERROR(VLOOKUP(D878,Pivot!$B$4:$H$2181,7,0),"")</f>
        <v>0.2727</v>
      </c>
    </row>
    <row r="879" spans="1:25" ht="15" customHeight="1" outlineLevel="2">
      <c r="A879" s="10" t="str">
        <f>VLOOKUP(D879,'Current OBD'!$B$6:$K$2185,4,0)</f>
        <v>King</v>
      </c>
      <c r="B879" s="10" t="str">
        <f>VLOOKUP(D879,'Current OBD'!$B$6:$K$2185,3,0)</f>
        <v>17-409</v>
      </c>
      <c r="C879" s="9" t="str">
        <f>VLOOKUP(D879,'Current OBD'!$B$6:$K$2185,2,0)</f>
        <v>Tahoma School District</v>
      </c>
      <c r="D879" s="24">
        <v>684962</v>
      </c>
      <c r="E879" s="9" t="str">
        <f>VLOOKUP(D879,'Current OBD'!$B$6:$K$2185,10,0)</f>
        <v>Summit Trail Middle School</v>
      </c>
      <c r="F879" s="11" t="str">
        <f>IF(VLOOKUP(D879,'Current OBD'!$B$6:$AK$2185,23,0)="Yes","PK"," ")</f>
        <v xml:space="preserve"> </v>
      </c>
      <c r="G879" s="11" t="str">
        <f>IF(VLOOKUP(D879,'Current OBD'!$B$6:$AK$2185,24,0)="Yes","K"," ")</f>
        <v xml:space="preserve"> </v>
      </c>
      <c r="H879" s="11" t="str">
        <f>IF(VLOOKUP(D879,'Current OBD'!$B$6:$AK$2185,25,0)="Yes",1," ")</f>
        <v xml:space="preserve"> </v>
      </c>
      <c r="I879" s="11" t="str">
        <f>IF(VLOOKUP(D879,'Current OBD'!$B$6:$AK$2185,26,0)="Yes","2"," ")</f>
        <v xml:space="preserve"> </v>
      </c>
      <c r="J879" s="11" t="str">
        <f>IF(VLOOKUP(D879,'Current OBD'!$B$6:$AK$2185,27,0)="Yes","3"," ")</f>
        <v xml:space="preserve"> </v>
      </c>
      <c r="K879" s="11" t="str">
        <f>IF(VLOOKUP(D879,'Current OBD'!$B$6:$AK$2185,28,0)="Yes","4"," ")</f>
        <v xml:space="preserve"> </v>
      </c>
      <c r="L879" s="11" t="str">
        <f>IF(VLOOKUP(D879,'Current OBD'!$B$6:$AK$2185,29,0)="Yes","5"," ")</f>
        <v xml:space="preserve"> </v>
      </c>
      <c r="M879" s="11" t="str">
        <f>IF(VLOOKUP(D879,'Current OBD'!$B$6:$AK$2185,30,0)="Yes","6"," ")</f>
        <v>6</v>
      </c>
      <c r="N879" s="11" t="str">
        <f>IF(VLOOKUP(D879,'Current OBD'!$B$6:$AK$2185,31,0)="Yes","7"," ")</f>
        <v>7</v>
      </c>
      <c r="O879" s="11" t="str">
        <f>IF(VLOOKUP(D879,'Current OBD'!$B$6:$AK$2185,32,0)="Yes","8"," ")</f>
        <v>8</v>
      </c>
      <c r="P879" s="11" t="str">
        <f>IF(VLOOKUP(D879,'Current OBD'!$B$6:$AK$2185,33,0)="Yes","9"," ")</f>
        <v xml:space="preserve"> </v>
      </c>
      <c r="Q879" s="11" t="str">
        <f>IF(VLOOKUP(D879,'Current OBD'!$B$6:$AK$2185,34,0)="Yes","10"," ")</f>
        <v xml:space="preserve"> </v>
      </c>
      <c r="R879" s="11" t="str">
        <f>IF(VLOOKUP(D879,'Current OBD'!$B$6:$AK$2185,35,0)="Yes","11"," ")</f>
        <v xml:space="preserve"> </v>
      </c>
      <c r="S879" s="11" t="str">
        <f>IF(VLOOKUP(D879,'Current OBD'!$B$6:$AK$2185,36,0)="Yes","12"," ")</f>
        <v xml:space="preserve"> </v>
      </c>
      <c r="T879" s="13">
        <f>VLOOKUP(D879,Pivot!$B$4:$F$2181,2,0)</f>
        <v>98</v>
      </c>
      <c r="U879" s="13">
        <f>VLOOKUP(D879,Pivot!$B$4:$F$2181,3,0)</f>
        <v>33</v>
      </c>
      <c r="V879" s="13">
        <f>VLOOKUP(D879,Pivot!$B$4:$F$2181,4,0)</f>
        <v>1102</v>
      </c>
      <c r="W879" s="46">
        <f>IFERROR(VLOOKUP(D879,Pivot!$B$4:$H$2181,5,0),"")</f>
        <v>8.8900000000000007E-2</v>
      </c>
      <c r="X879" s="51">
        <f>IFERROR(VLOOKUP(D879,Pivot!$B$4:$H$2181,6,0),"")</f>
        <v>2.9899999999999999E-2</v>
      </c>
      <c r="Y879" s="46">
        <f>IFERROR(VLOOKUP(D879,Pivot!$B$4:$H$2181,7,0),"")</f>
        <v>0.11890000000000001</v>
      </c>
    </row>
    <row r="880" spans="1:25" ht="15" customHeight="1" outlineLevel="2">
      <c r="A880" s="10" t="str">
        <f>VLOOKUP(D880,'Current OBD'!$B$6:$K$2185,4,0)</f>
        <v>King</v>
      </c>
      <c r="B880" s="10" t="str">
        <f>VLOOKUP(D880,'Current OBD'!$B$6:$K$2185,3,0)</f>
        <v>17-409</v>
      </c>
      <c r="C880" s="9" t="str">
        <f>VLOOKUP(D880,'Current OBD'!$B$6:$K$2185,2,0)</f>
        <v>Tahoma School District</v>
      </c>
      <c r="D880" s="24">
        <v>684964</v>
      </c>
      <c r="E880" s="9" t="str">
        <f>VLOOKUP(D880,'Current OBD'!$B$6:$K$2185,10,0)</f>
        <v>Tahoma Elementary School</v>
      </c>
      <c r="F880" s="11" t="str">
        <f>IF(VLOOKUP(D880,'Current OBD'!$B$6:$AK$2185,23,0)="Yes","PK"," ")</f>
        <v xml:space="preserve"> </v>
      </c>
      <c r="G880" s="11" t="str">
        <f>IF(VLOOKUP(D880,'Current OBD'!$B$6:$AK$2185,24,0)="Yes","K"," ")</f>
        <v>K</v>
      </c>
      <c r="H880" s="11">
        <f>IF(VLOOKUP(D880,'Current OBD'!$B$6:$AK$2185,25,0)="Yes",1," ")</f>
        <v>1</v>
      </c>
      <c r="I880" s="11" t="str">
        <f>IF(VLOOKUP(D880,'Current OBD'!$B$6:$AK$2185,26,0)="Yes","2"," ")</f>
        <v>2</v>
      </c>
      <c r="J880" s="11" t="str">
        <f>IF(VLOOKUP(D880,'Current OBD'!$B$6:$AK$2185,27,0)="Yes","3"," ")</f>
        <v>3</v>
      </c>
      <c r="K880" s="11" t="str">
        <f>IF(VLOOKUP(D880,'Current OBD'!$B$6:$AK$2185,28,0)="Yes","4"," ")</f>
        <v>4</v>
      </c>
      <c r="L880" s="11" t="str">
        <f>IF(VLOOKUP(D880,'Current OBD'!$B$6:$AK$2185,29,0)="Yes","5"," ")</f>
        <v>5</v>
      </c>
      <c r="M880" s="11" t="str">
        <f>IF(VLOOKUP(D880,'Current OBD'!$B$6:$AK$2185,30,0)="Yes","6"," ")</f>
        <v xml:space="preserve"> </v>
      </c>
      <c r="N880" s="11" t="str">
        <f>IF(VLOOKUP(D880,'Current OBD'!$B$6:$AK$2185,31,0)="Yes","7"," ")</f>
        <v xml:space="preserve"> </v>
      </c>
      <c r="O880" s="11" t="str">
        <f>IF(VLOOKUP(D880,'Current OBD'!$B$6:$AK$2185,32,0)="Yes","8"," ")</f>
        <v xml:space="preserve"> </v>
      </c>
      <c r="P880" s="11" t="str">
        <f>IF(VLOOKUP(D880,'Current OBD'!$B$6:$AK$2185,33,0)="Yes","9"," ")</f>
        <v xml:space="preserve"> </v>
      </c>
      <c r="Q880" s="11" t="str">
        <f>IF(VLOOKUP(D880,'Current OBD'!$B$6:$AK$2185,34,0)="Yes","10"," ")</f>
        <v xml:space="preserve"> </v>
      </c>
      <c r="R880" s="11" t="str">
        <f>IF(VLOOKUP(D880,'Current OBD'!$B$6:$AK$2185,35,0)="Yes","11"," ")</f>
        <v xml:space="preserve"> </v>
      </c>
      <c r="S880" s="11" t="str">
        <f>IF(VLOOKUP(D880,'Current OBD'!$B$6:$AK$2185,36,0)="Yes","12"," ")</f>
        <v xml:space="preserve"> </v>
      </c>
      <c r="T880" s="13">
        <f>VLOOKUP(D880,Pivot!$B$4:$F$2181,2,0)</f>
        <v>74</v>
      </c>
      <c r="U880" s="13">
        <f>VLOOKUP(D880,Pivot!$B$4:$F$2181,3,0)</f>
        <v>22</v>
      </c>
      <c r="V880" s="13">
        <f>VLOOKUP(D880,Pivot!$B$4:$F$2181,4,0)</f>
        <v>700</v>
      </c>
      <c r="W880" s="46">
        <f>IFERROR(VLOOKUP(D880,Pivot!$B$4:$H$2181,5,0),"")</f>
        <v>0.1057</v>
      </c>
      <c r="X880" s="51">
        <f>IFERROR(VLOOKUP(D880,Pivot!$B$4:$H$2181,6,0),"")</f>
        <v>3.1399999999999997E-2</v>
      </c>
      <c r="Y880" s="46">
        <f>IFERROR(VLOOKUP(D880,Pivot!$B$4:$H$2181,7,0),"")</f>
        <v>0.1371</v>
      </c>
    </row>
    <row r="881" spans="1:25" ht="15" customHeight="1" outlineLevel="2">
      <c r="A881" s="10" t="str">
        <f>VLOOKUP(D881,'Current OBD'!$B$6:$K$2185,4,0)</f>
        <v>King</v>
      </c>
      <c r="B881" s="10" t="str">
        <f>VLOOKUP(D881,'Current OBD'!$B$6:$K$2185,3,0)</f>
        <v>17-409</v>
      </c>
      <c r="C881" s="9" t="str">
        <f>VLOOKUP(D881,'Current OBD'!$B$6:$K$2185,2,0)</f>
        <v>Tahoma School District</v>
      </c>
      <c r="D881" s="24">
        <v>660949</v>
      </c>
      <c r="E881" s="9" t="str">
        <f>VLOOKUP(D881,'Current OBD'!$B$6:$K$2185,10,0)</f>
        <v>Tahoma Sr High</v>
      </c>
      <c r="F881" s="11" t="str">
        <f>IF(VLOOKUP(D881,'Current OBD'!$B$6:$AK$2185,23,0)="Yes","PK"," ")</f>
        <v xml:space="preserve"> </v>
      </c>
      <c r="G881" s="11" t="str">
        <f>IF(VLOOKUP(D881,'Current OBD'!$B$6:$AK$2185,24,0)="Yes","K"," ")</f>
        <v xml:space="preserve"> </v>
      </c>
      <c r="H881" s="11" t="str">
        <f>IF(VLOOKUP(D881,'Current OBD'!$B$6:$AK$2185,25,0)="Yes",1," ")</f>
        <v xml:space="preserve"> </v>
      </c>
      <c r="I881" s="11" t="str">
        <f>IF(VLOOKUP(D881,'Current OBD'!$B$6:$AK$2185,26,0)="Yes","2"," ")</f>
        <v xml:space="preserve"> </v>
      </c>
      <c r="J881" s="11" t="str">
        <f>IF(VLOOKUP(D881,'Current OBD'!$B$6:$AK$2185,27,0)="Yes","3"," ")</f>
        <v xml:space="preserve"> </v>
      </c>
      <c r="K881" s="11" t="str">
        <f>IF(VLOOKUP(D881,'Current OBD'!$B$6:$AK$2185,28,0)="Yes","4"," ")</f>
        <v xml:space="preserve"> </v>
      </c>
      <c r="L881" s="11" t="str">
        <f>IF(VLOOKUP(D881,'Current OBD'!$B$6:$AK$2185,29,0)="Yes","5"," ")</f>
        <v xml:space="preserve"> </v>
      </c>
      <c r="M881" s="11" t="str">
        <f>IF(VLOOKUP(D881,'Current OBD'!$B$6:$AK$2185,30,0)="Yes","6"," ")</f>
        <v xml:space="preserve"> </v>
      </c>
      <c r="N881" s="11" t="str">
        <f>IF(VLOOKUP(D881,'Current OBD'!$B$6:$AK$2185,31,0)="Yes","7"," ")</f>
        <v xml:space="preserve"> </v>
      </c>
      <c r="O881" s="11" t="str">
        <f>IF(VLOOKUP(D881,'Current OBD'!$B$6:$AK$2185,32,0)="Yes","8"," ")</f>
        <v xml:space="preserve"> </v>
      </c>
      <c r="P881" s="11" t="str">
        <f>IF(VLOOKUP(D881,'Current OBD'!$B$6:$AK$2185,33,0)="Yes","9"," ")</f>
        <v>9</v>
      </c>
      <c r="Q881" s="11" t="str">
        <f>IF(VLOOKUP(D881,'Current OBD'!$B$6:$AK$2185,34,0)="Yes","10"," ")</f>
        <v>10</v>
      </c>
      <c r="R881" s="11" t="str">
        <f>IF(VLOOKUP(D881,'Current OBD'!$B$6:$AK$2185,35,0)="Yes","11"," ")</f>
        <v>11</v>
      </c>
      <c r="S881" s="11" t="str">
        <f>IF(VLOOKUP(D881,'Current OBD'!$B$6:$AK$2185,36,0)="Yes","12"," ")</f>
        <v>12</v>
      </c>
      <c r="T881" s="13">
        <f>VLOOKUP(D881,Pivot!$B$4:$F$2181,2,0)</f>
        <v>281</v>
      </c>
      <c r="U881" s="13">
        <f>VLOOKUP(D881,Pivot!$B$4:$F$2181,3,0)</f>
        <v>128</v>
      </c>
      <c r="V881" s="13">
        <f>VLOOKUP(D881,Pivot!$B$4:$F$2181,4,0)</f>
        <v>2807</v>
      </c>
      <c r="W881" s="46">
        <f>IFERROR(VLOOKUP(D881,Pivot!$B$4:$H$2181,5,0),"")</f>
        <v>0.10009999999999999</v>
      </c>
      <c r="X881" s="51">
        <f>IFERROR(VLOOKUP(D881,Pivot!$B$4:$H$2181,6,0),"")</f>
        <v>4.5600000000000002E-2</v>
      </c>
      <c r="Y881" s="46">
        <f>IFERROR(VLOOKUP(D881,Pivot!$B$4:$H$2181,7,0),"")</f>
        <v>0.1457</v>
      </c>
    </row>
    <row r="882" spans="1:25" ht="15" customHeight="1" outlineLevel="1">
      <c r="A882" s="27"/>
      <c r="B882" s="27"/>
      <c r="C882" s="30" t="s">
        <v>5721</v>
      </c>
      <c r="D882" s="27"/>
      <c r="E882" s="26"/>
      <c r="F882" s="29"/>
      <c r="G882" s="29"/>
      <c r="H882" s="29"/>
      <c r="I882" s="29"/>
      <c r="J882" s="29"/>
      <c r="K882" s="29"/>
      <c r="L882" s="29"/>
      <c r="M882" s="29"/>
      <c r="N882" s="29"/>
      <c r="O882" s="29"/>
      <c r="P882" s="29"/>
      <c r="Q882" s="29"/>
      <c r="R882" s="29"/>
      <c r="S882" s="29"/>
      <c r="T882" s="43">
        <f>SUBTOTAL(9,T873:T881)</f>
        <v>1022</v>
      </c>
      <c r="U882" s="43">
        <f>SUBTOTAL(9,U873:U881)</f>
        <v>365</v>
      </c>
      <c r="V882" s="43">
        <f>SUBTOTAL(9,V873:V881)</f>
        <v>9113</v>
      </c>
      <c r="W882" s="47"/>
      <c r="X882" s="52"/>
      <c r="Y882" s="56">
        <f>(T882+U882)/V882</f>
        <v>0.15220015362668715</v>
      </c>
    </row>
    <row r="883" spans="1:25" ht="15" customHeight="1" outlineLevel="2">
      <c r="A883" s="10" t="str">
        <f>VLOOKUP(D883,'Current OBD'!$B$6:$K$2185,4,0)</f>
        <v>King</v>
      </c>
      <c r="B883" s="10" t="str">
        <f>VLOOKUP(D883,'Current OBD'!$B$6:$K$2185,3,0)</f>
        <v>17-410</v>
      </c>
      <c r="C883" s="9" t="str">
        <f>VLOOKUP(D883,'Current OBD'!$B$6:$K$2185,2,0)</f>
        <v>Snoqualmie Valley School District</v>
      </c>
      <c r="D883" s="24">
        <v>663180</v>
      </c>
      <c r="E883" s="9" t="str">
        <f>VLOOKUP(D883,'Current OBD'!$B$6:$K$2185,10,0)</f>
        <v>Cascade View Elementary School</v>
      </c>
      <c r="F883" s="11" t="str">
        <f>IF(VLOOKUP(D883,'Current OBD'!$B$6:$AK$2185,23,0)="Yes","PK"," ")</f>
        <v xml:space="preserve"> </v>
      </c>
      <c r="G883" s="11" t="str">
        <f>IF(VLOOKUP(D883,'Current OBD'!$B$6:$AK$2185,24,0)="Yes","K"," ")</f>
        <v>K</v>
      </c>
      <c r="H883" s="11">
        <f>IF(VLOOKUP(D883,'Current OBD'!$B$6:$AK$2185,25,0)="Yes",1," ")</f>
        <v>1</v>
      </c>
      <c r="I883" s="11" t="str">
        <f>IF(VLOOKUP(D883,'Current OBD'!$B$6:$AK$2185,26,0)="Yes","2"," ")</f>
        <v>2</v>
      </c>
      <c r="J883" s="11" t="str">
        <f>IF(VLOOKUP(D883,'Current OBD'!$B$6:$AK$2185,27,0)="Yes","3"," ")</f>
        <v>3</v>
      </c>
      <c r="K883" s="11" t="str">
        <f>IF(VLOOKUP(D883,'Current OBD'!$B$6:$AK$2185,28,0)="Yes","4"," ")</f>
        <v>4</v>
      </c>
      <c r="L883" s="11" t="str">
        <f>IF(VLOOKUP(D883,'Current OBD'!$B$6:$AK$2185,29,0)="Yes","5"," ")</f>
        <v>5</v>
      </c>
      <c r="M883" s="11" t="str">
        <f>IF(VLOOKUP(D883,'Current OBD'!$B$6:$AK$2185,30,0)="Yes","6"," ")</f>
        <v xml:space="preserve"> </v>
      </c>
      <c r="N883" s="11" t="str">
        <f>IF(VLOOKUP(D883,'Current OBD'!$B$6:$AK$2185,31,0)="Yes","7"," ")</f>
        <v xml:space="preserve"> </v>
      </c>
      <c r="O883" s="11" t="str">
        <f>IF(VLOOKUP(D883,'Current OBD'!$B$6:$AK$2185,32,0)="Yes","8"," ")</f>
        <v xml:space="preserve"> </v>
      </c>
      <c r="P883" s="11" t="str">
        <f>IF(VLOOKUP(D883,'Current OBD'!$B$6:$AK$2185,33,0)="Yes","9"," ")</f>
        <v xml:space="preserve"> </v>
      </c>
      <c r="Q883" s="11" t="str">
        <f>IF(VLOOKUP(D883,'Current OBD'!$B$6:$AK$2185,34,0)="Yes","10"," ")</f>
        <v xml:space="preserve"> </v>
      </c>
      <c r="R883" s="11" t="str">
        <f>IF(VLOOKUP(D883,'Current OBD'!$B$6:$AK$2185,35,0)="Yes","11"," ")</f>
        <v xml:space="preserve"> </v>
      </c>
      <c r="S883" s="11" t="str">
        <f>IF(VLOOKUP(D883,'Current OBD'!$B$6:$AK$2185,36,0)="Yes","12"," ")</f>
        <v xml:space="preserve"> </v>
      </c>
      <c r="T883" s="13">
        <f>VLOOKUP(D883,Pivot!$B$4:$F$2181,2,0)</f>
        <v>18</v>
      </c>
      <c r="U883" s="13">
        <f>VLOOKUP(D883,Pivot!$B$4:$F$2181,3,0)</f>
        <v>2</v>
      </c>
      <c r="V883" s="13">
        <f>VLOOKUP(D883,Pivot!$B$4:$F$2181,4,0)</f>
        <v>547</v>
      </c>
      <c r="W883" s="46">
        <f>IFERROR(VLOOKUP(D883,Pivot!$B$4:$H$2181,5,0),"")</f>
        <v>3.2899999999999999E-2</v>
      </c>
      <c r="X883" s="51">
        <f>IFERROR(VLOOKUP(D883,Pivot!$B$4:$H$2181,6,0),"")</f>
        <v>3.7000000000000002E-3</v>
      </c>
      <c r="Y883" s="46">
        <f>IFERROR(VLOOKUP(D883,Pivot!$B$4:$H$2181,7,0),"")</f>
        <v>3.6600000000000001E-2</v>
      </c>
    </row>
    <row r="884" spans="1:25" ht="15" customHeight="1" outlineLevel="2">
      <c r="A884" s="10" t="str">
        <f>VLOOKUP(D884,'Current OBD'!$B$6:$K$2185,4,0)</f>
        <v>King</v>
      </c>
      <c r="B884" s="10" t="str">
        <f>VLOOKUP(D884,'Current OBD'!$B$6:$K$2185,3,0)</f>
        <v>17-410</v>
      </c>
      <c r="C884" s="9" t="str">
        <f>VLOOKUP(D884,'Current OBD'!$B$6:$K$2185,2,0)</f>
        <v>Snoqualmie Valley School District</v>
      </c>
      <c r="D884" s="24">
        <v>660956</v>
      </c>
      <c r="E884" s="9" t="str">
        <f>VLOOKUP(D884,'Current OBD'!$B$6:$K$2185,10,0)</f>
        <v>Chief Kanim Middle</v>
      </c>
      <c r="F884" s="11" t="str">
        <f>IF(VLOOKUP(D884,'Current OBD'!$B$6:$AK$2185,23,0)="Yes","PK"," ")</f>
        <v xml:space="preserve"> </v>
      </c>
      <c r="G884" s="11" t="str">
        <f>IF(VLOOKUP(D884,'Current OBD'!$B$6:$AK$2185,24,0)="Yes","K"," ")</f>
        <v xml:space="preserve"> </v>
      </c>
      <c r="H884" s="11" t="str">
        <f>IF(VLOOKUP(D884,'Current OBD'!$B$6:$AK$2185,25,0)="Yes",1," ")</f>
        <v xml:space="preserve"> </v>
      </c>
      <c r="I884" s="11" t="str">
        <f>IF(VLOOKUP(D884,'Current OBD'!$B$6:$AK$2185,26,0)="Yes","2"," ")</f>
        <v xml:space="preserve"> </v>
      </c>
      <c r="J884" s="11" t="str">
        <f>IF(VLOOKUP(D884,'Current OBD'!$B$6:$AK$2185,27,0)="Yes","3"," ")</f>
        <v xml:space="preserve"> </v>
      </c>
      <c r="K884" s="11" t="str">
        <f>IF(VLOOKUP(D884,'Current OBD'!$B$6:$AK$2185,28,0)="Yes","4"," ")</f>
        <v xml:space="preserve"> </v>
      </c>
      <c r="L884" s="11" t="str">
        <f>IF(VLOOKUP(D884,'Current OBD'!$B$6:$AK$2185,29,0)="Yes","5"," ")</f>
        <v xml:space="preserve"> </v>
      </c>
      <c r="M884" s="11" t="str">
        <f>IF(VLOOKUP(D884,'Current OBD'!$B$6:$AK$2185,30,0)="Yes","6"," ")</f>
        <v>6</v>
      </c>
      <c r="N884" s="11" t="str">
        <f>IF(VLOOKUP(D884,'Current OBD'!$B$6:$AK$2185,31,0)="Yes","7"," ")</f>
        <v>7</v>
      </c>
      <c r="O884" s="11" t="str">
        <f>IF(VLOOKUP(D884,'Current OBD'!$B$6:$AK$2185,32,0)="Yes","8"," ")</f>
        <v>8</v>
      </c>
      <c r="P884" s="11" t="str">
        <f>IF(VLOOKUP(D884,'Current OBD'!$B$6:$AK$2185,33,0)="Yes","9"," ")</f>
        <v xml:space="preserve"> </v>
      </c>
      <c r="Q884" s="11" t="str">
        <f>IF(VLOOKUP(D884,'Current OBD'!$B$6:$AK$2185,34,0)="Yes","10"," ")</f>
        <v xml:space="preserve"> </v>
      </c>
      <c r="R884" s="11" t="str">
        <f>IF(VLOOKUP(D884,'Current OBD'!$B$6:$AK$2185,35,0)="Yes","11"," ")</f>
        <v xml:space="preserve"> </v>
      </c>
      <c r="S884" s="11" t="str">
        <f>IF(VLOOKUP(D884,'Current OBD'!$B$6:$AK$2185,36,0)="Yes","12"," ")</f>
        <v xml:space="preserve"> </v>
      </c>
      <c r="T884" s="13">
        <f>VLOOKUP(D884,Pivot!$B$4:$F$2181,2,0)</f>
        <v>53</v>
      </c>
      <c r="U884" s="13">
        <f>VLOOKUP(D884,Pivot!$B$4:$F$2181,3,0)</f>
        <v>19</v>
      </c>
      <c r="V884" s="13">
        <f>VLOOKUP(D884,Pivot!$B$4:$F$2181,4,0)</f>
        <v>580</v>
      </c>
      <c r="W884" s="46">
        <f>IFERROR(VLOOKUP(D884,Pivot!$B$4:$H$2181,5,0),"")</f>
        <v>9.1399999999999995E-2</v>
      </c>
      <c r="X884" s="51">
        <f>IFERROR(VLOOKUP(D884,Pivot!$B$4:$H$2181,6,0),"")</f>
        <v>3.2800000000000003E-2</v>
      </c>
      <c r="Y884" s="46">
        <f>IFERROR(VLOOKUP(D884,Pivot!$B$4:$H$2181,7,0),"")</f>
        <v>0.1241</v>
      </c>
    </row>
    <row r="885" spans="1:25" ht="15" customHeight="1" outlineLevel="2">
      <c r="A885" s="10" t="str">
        <f>VLOOKUP(D885,'Current OBD'!$B$6:$K$2185,4,0)</f>
        <v>King</v>
      </c>
      <c r="B885" s="10" t="str">
        <f>VLOOKUP(D885,'Current OBD'!$B$6:$K$2185,3,0)</f>
        <v>17-410</v>
      </c>
      <c r="C885" s="9" t="str">
        <f>VLOOKUP(D885,'Current OBD'!$B$6:$K$2185,2,0)</f>
        <v>Snoqualmie Valley School District</v>
      </c>
      <c r="D885" s="24">
        <v>660952</v>
      </c>
      <c r="E885" s="9" t="str">
        <f>VLOOKUP(D885,'Current OBD'!$B$6:$K$2185,10,0)</f>
        <v>Fall City Elementary</v>
      </c>
      <c r="F885" s="11" t="str">
        <f>IF(VLOOKUP(D885,'Current OBD'!$B$6:$AK$2185,23,0)="Yes","PK"," ")</f>
        <v xml:space="preserve"> </v>
      </c>
      <c r="G885" s="11" t="str">
        <f>IF(VLOOKUP(D885,'Current OBD'!$B$6:$AK$2185,24,0)="Yes","K"," ")</f>
        <v>K</v>
      </c>
      <c r="H885" s="11">
        <f>IF(VLOOKUP(D885,'Current OBD'!$B$6:$AK$2185,25,0)="Yes",1," ")</f>
        <v>1</v>
      </c>
      <c r="I885" s="11" t="str">
        <f>IF(VLOOKUP(D885,'Current OBD'!$B$6:$AK$2185,26,0)="Yes","2"," ")</f>
        <v>2</v>
      </c>
      <c r="J885" s="11" t="str">
        <f>IF(VLOOKUP(D885,'Current OBD'!$B$6:$AK$2185,27,0)="Yes","3"," ")</f>
        <v>3</v>
      </c>
      <c r="K885" s="11" t="str">
        <f>IF(VLOOKUP(D885,'Current OBD'!$B$6:$AK$2185,28,0)="Yes","4"," ")</f>
        <v>4</v>
      </c>
      <c r="L885" s="11" t="str">
        <f>IF(VLOOKUP(D885,'Current OBD'!$B$6:$AK$2185,29,0)="Yes","5"," ")</f>
        <v>5</v>
      </c>
      <c r="M885" s="11" t="str">
        <f>IF(VLOOKUP(D885,'Current OBD'!$B$6:$AK$2185,30,0)="Yes","6"," ")</f>
        <v xml:space="preserve"> </v>
      </c>
      <c r="N885" s="11" t="str">
        <f>IF(VLOOKUP(D885,'Current OBD'!$B$6:$AK$2185,31,0)="Yes","7"," ")</f>
        <v xml:space="preserve"> </v>
      </c>
      <c r="O885" s="11" t="str">
        <f>IF(VLOOKUP(D885,'Current OBD'!$B$6:$AK$2185,32,0)="Yes","8"," ")</f>
        <v xml:space="preserve"> </v>
      </c>
      <c r="P885" s="11" t="str">
        <f>IF(VLOOKUP(D885,'Current OBD'!$B$6:$AK$2185,33,0)="Yes","9"," ")</f>
        <v xml:space="preserve"> </v>
      </c>
      <c r="Q885" s="11" t="str">
        <f>IF(VLOOKUP(D885,'Current OBD'!$B$6:$AK$2185,34,0)="Yes","10"," ")</f>
        <v xml:space="preserve"> </v>
      </c>
      <c r="R885" s="11" t="str">
        <f>IF(VLOOKUP(D885,'Current OBD'!$B$6:$AK$2185,35,0)="Yes","11"," ")</f>
        <v xml:space="preserve"> </v>
      </c>
      <c r="S885" s="11" t="str">
        <f>IF(VLOOKUP(D885,'Current OBD'!$B$6:$AK$2185,36,0)="Yes","12"," ")</f>
        <v xml:space="preserve"> </v>
      </c>
      <c r="T885" s="13">
        <f>VLOOKUP(D885,Pivot!$B$4:$F$2181,2,0)</f>
        <v>41</v>
      </c>
      <c r="U885" s="13">
        <f>VLOOKUP(D885,Pivot!$B$4:$F$2181,3,0)</f>
        <v>19</v>
      </c>
      <c r="V885" s="13">
        <f>VLOOKUP(D885,Pivot!$B$4:$F$2181,4,0)</f>
        <v>461</v>
      </c>
      <c r="W885" s="46">
        <f>IFERROR(VLOOKUP(D885,Pivot!$B$4:$H$2181,5,0),"")</f>
        <v>8.8900000000000007E-2</v>
      </c>
      <c r="X885" s="51">
        <f>IFERROR(VLOOKUP(D885,Pivot!$B$4:$H$2181,6,0),"")</f>
        <v>4.1200000000000001E-2</v>
      </c>
      <c r="Y885" s="46">
        <f>IFERROR(VLOOKUP(D885,Pivot!$B$4:$H$2181,7,0),"")</f>
        <v>0.13020000000000001</v>
      </c>
    </row>
    <row r="886" spans="1:25" ht="15" customHeight="1" outlineLevel="2">
      <c r="A886" s="10" t="str">
        <f>VLOOKUP(D886,'Current OBD'!$B$6:$K$2185,4,0)</f>
        <v>King</v>
      </c>
      <c r="B886" s="10" t="str">
        <f>VLOOKUP(D886,'Current OBD'!$B$6:$K$2185,3,0)</f>
        <v>17-410</v>
      </c>
      <c r="C886" s="9" t="str">
        <f>VLOOKUP(D886,'Current OBD'!$B$6:$K$2185,2,0)</f>
        <v>Snoqualmie Valley School District</v>
      </c>
      <c r="D886" s="24">
        <v>660958</v>
      </c>
      <c r="E886" s="9" t="str">
        <f>VLOOKUP(D886,'Current OBD'!$B$6:$K$2185,10,0)</f>
        <v>Mount Si High</v>
      </c>
      <c r="F886" s="11" t="str">
        <f>IF(VLOOKUP(D886,'Current OBD'!$B$6:$AK$2185,23,0)="Yes","PK"," ")</f>
        <v xml:space="preserve"> </v>
      </c>
      <c r="G886" s="11" t="str">
        <f>IF(VLOOKUP(D886,'Current OBD'!$B$6:$AK$2185,24,0)="Yes","K"," ")</f>
        <v xml:space="preserve"> </v>
      </c>
      <c r="H886" s="11" t="str">
        <f>IF(VLOOKUP(D886,'Current OBD'!$B$6:$AK$2185,25,0)="Yes",1," ")</f>
        <v xml:space="preserve"> </v>
      </c>
      <c r="I886" s="11" t="str">
        <f>IF(VLOOKUP(D886,'Current OBD'!$B$6:$AK$2185,26,0)="Yes","2"," ")</f>
        <v xml:space="preserve"> </v>
      </c>
      <c r="J886" s="11" t="str">
        <f>IF(VLOOKUP(D886,'Current OBD'!$B$6:$AK$2185,27,0)="Yes","3"," ")</f>
        <v xml:space="preserve"> </v>
      </c>
      <c r="K886" s="11" t="str">
        <f>IF(VLOOKUP(D886,'Current OBD'!$B$6:$AK$2185,28,0)="Yes","4"," ")</f>
        <v xml:space="preserve"> </v>
      </c>
      <c r="L886" s="11" t="str">
        <f>IF(VLOOKUP(D886,'Current OBD'!$B$6:$AK$2185,29,0)="Yes","5"," ")</f>
        <v xml:space="preserve"> </v>
      </c>
      <c r="M886" s="11" t="str">
        <f>IF(VLOOKUP(D886,'Current OBD'!$B$6:$AK$2185,30,0)="Yes","6"," ")</f>
        <v xml:space="preserve"> </v>
      </c>
      <c r="N886" s="11" t="str">
        <f>IF(VLOOKUP(D886,'Current OBD'!$B$6:$AK$2185,31,0)="Yes","7"," ")</f>
        <v xml:space="preserve"> </v>
      </c>
      <c r="O886" s="11" t="str">
        <f>IF(VLOOKUP(D886,'Current OBD'!$B$6:$AK$2185,32,0)="Yes","8"," ")</f>
        <v xml:space="preserve"> </v>
      </c>
      <c r="P886" s="11" t="str">
        <f>IF(VLOOKUP(D886,'Current OBD'!$B$6:$AK$2185,33,0)="Yes","9"," ")</f>
        <v>9</v>
      </c>
      <c r="Q886" s="11" t="str">
        <f>IF(VLOOKUP(D886,'Current OBD'!$B$6:$AK$2185,34,0)="Yes","10"," ")</f>
        <v>10</v>
      </c>
      <c r="R886" s="11" t="str">
        <f>IF(VLOOKUP(D886,'Current OBD'!$B$6:$AK$2185,35,0)="Yes","11"," ")</f>
        <v>11</v>
      </c>
      <c r="S886" s="11" t="str">
        <f>IF(VLOOKUP(D886,'Current OBD'!$B$6:$AK$2185,36,0)="Yes","12"," ")</f>
        <v>12</v>
      </c>
      <c r="T886" s="13">
        <f>VLOOKUP(D886,Pivot!$B$4:$F$2181,2,0)</f>
        <v>204</v>
      </c>
      <c r="U886" s="13">
        <f>VLOOKUP(D886,Pivot!$B$4:$F$2181,3,0)</f>
        <v>90</v>
      </c>
      <c r="V886" s="13">
        <f>VLOOKUP(D886,Pivot!$B$4:$F$2181,4,0)</f>
        <v>1969</v>
      </c>
      <c r="W886" s="46">
        <f>IFERROR(VLOOKUP(D886,Pivot!$B$4:$H$2181,5,0),"")</f>
        <v>0.1036</v>
      </c>
      <c r="X886" s="51">
        <f>IFERROR(VLOOKUP(D886,Pivot!$B$4:$H$2181,6,0),"")</f>
        <v>4.5699999999999998E-2</v>
      </c>
      <c r="Y886" s="46">
        <f>IFERROR(VLOOKUP(D886,Pivot!$B$4:$H$2181,7,0),"")</f>
        <v>0.14929999999999999</v>
      </c>
    </row>
    <row r="887" spans="1:25" ht="15" customHeight="1" outlineLevel="2">
      <c r="A887" s="10" t="str">
        <f>VLOOKUP(D887,'Current OBD'!$B$6:$K$2185,4,0)</f>
        <v>King</v>
      </c>
      <c r="B887" s="10" t="str">
        <f>VLOOKUP(D887,'Current OBD'!$B$6:$K$2185,3,0)</f>
        <v>17-410</v>
      </c>
      <c r="C887" s="9" t="str">
        <f>VLOOKUP(D887,'Current OBD'!$B$6:$K$2185,2,0)</f>
        <v>Snoqualmie Valley School District</v>
      </c>
      <c r="D887" s="24">
        <v>660953</v>
      </c>
      <c r="E887" s="9" t="str">
        <f>VLOOKUP(D887,'Current OBD'!$B$6:$K$2185,10,0)</f>
        <v>North Bend Elementary</v>
      </c>
      <c r="F887" s="11" t="str">
        <f>IF(VLOOKUP(D887,'Current OBD'!$B$6:$AK$2185,23,0)="Yes","PK"," ")</f>
        <v xml:space="preserve"> </v>
      </c>
      <c r="G887" s="11" t="str">
        <f>IF(VLOOKUP(D887,'Current OBD'!$B$6:$AK$2185,24,0)="Yes","K"," ")</f>
        <v>K</v>
      </c>
      <c r="H887" s="11">
        <f>IF(VLOOKUP(D887,'Current OBD'!$B$6:$AK$2185,25,0)="Yes",1," ")</f>
        <v>1</v>
      </c>
      <c r="I887" s="11" t="str">
        <f>IF(VLOOKUP(D887,'Current OBD'!$B$6:$AK$2185,26,0)="Yes","2"," ")</f>
        <v>2</v>
      </c>
      <c r="J887" s="11" t="str">
        <f>IF(VLOOKUP(D887,'Current OBD'!$B$6:$AK$2185,27,0)="Yes","3"," ")</f>
        <v>3</v>
      </c>
      <c r="K887" s="11" t="str">
        <f>IF(VLOOKUP(D887,'Current OBD'!$B$6:$AK$2185,28,0)="Yes","4"," ")</f>
        <v>4</v>
      </c>
      <c r="L887" s="11" t="str">
        <f>IF(VLOOKUP(D887,'Current OBD'!$B$6:$AK$2185,29,0)="Yes","5"," ")</f>
        <v>5</v>
      </c>
      <c r="M887" s="11" t="str">
        <f>IF(VLOOKUP(D887,'Current OBD'!$B$6:$AK$2185,30,0)="Yes","6"," ")</f>
        <v xml:space="preserve"> </v>
      </c>
      <c r="N887" s="11" t="str">
        <f>IF(VLOOKUP(D887,'Current OBD'!$B$6:$AK$2185,31,0)="Yes","7"," ")</f>
        <v xml:space="preserve"> </v>
      </c>
      <c r="O887" s="11" t="str">
        <f>IF(VLOOKUP(D887,'Current OBD'!$B$6:$AK$2185,32,0)="Yes","8"," ")</f>
        <v xml:space="preserve"> </v>
      </c>
      <c r="P887" s="11" t="str">
        <f>IF(VLOOKUP(D887,'Current OBD'!$B$6:$AK$2185,33,0)="Yes","9"," ")</f>
        <v xml:space="preserve"> </v>
      </c>
      <c r="Q887" s="11" t="str">
        <f>IF(VLOOKUP(D887,'Current OBD'!$B$6:$AK$2185,34,0)="Yes","10"," ")</f>
        <v xml:space="preserve"> </v>
      </c>
      <c r="R887" s="11" t="str">
        <f>IF(VLOOKUP(D887,'Current OBD'!$B$6:$AK$2185,35,0)="Yes","11"," ")</f>
        <v xml:space="preserve"> </v>
      </c>
      <c r="S887" s="11" t="str">
        <f>IF(VLOOKUP(D887,'Current OBD'!$B$6:$AK$2185,36,0)="Yes","12"," ")</f>
        <v xml:space="preserve"> </v>
      </c>
      <c r="T887" s="13">
        <f>VLOOKUP(D887,Pivot!$B$4:$F$2181,2,0)</f>
        <v>63</v>
      </c>
      <c r="U887" s="13">
        <f>VLOOKUP(D887,Pivot!$B$4:$F$2181,3,0)</f>
        <v>19</v>
      </c>
      <c r="V887" s="13">
        <f>VLOOKUP(D887,Pivot!$B$4:$F$2181,4,0)</f>
        <v>457</v>
      </c>
      <c r="W887" s="46">
        <f>IFERROR(VLOOKUP(D887,Pivot!$B$4:$H$2181,5,0),"")</f>
        <v>0.13789999999999999</v>
      </c>
      <c r="X887" s="51">
        <f>IFERROR(VLOOKUP(D887,Pivot!$B$4:$H$2181,6,0),"")</f>
        <v>4.1599999999999998E-2</v>
      </c>
      <c r="Y887" s="46">
        <f>IFERROR(VLOOKUP(D887,Pivot!$B$4:$H$2181,7,0),"")</f>
        <v>0.1794</v>
      </c>
    </row>
    <row r="888" spans="1:25" ht="15" customHeight="1" outlineLevel="2">
      <c r="A888" s="10" t="str">
        <f>VLOOKUP(D888,'Current OBD'!$B$6:$K$2185,4,0)</f>
        <v>King</v>
      </c>
      <c r="B888" s="10" t="str">
        <f>VLOOKUP(D888,'Current OBD'!$B$6:$K$2185,3,0)</f>
        <v>17-410</v>
      </c>
      <c r="C888" s="9" t="str">
        <f>VLOOKUP(D888,'Current OBD'!$B$6:$K$2185,2,0)</f>
        <v>Snoqualmie Valley School District</v>
      </c>
      <c r="D888" s="24">
        <v>660954</v>
      </c>
      <c r="E888" s="9" t="str">
        <f>VLOOKUP(D888,'Current OBD'!$B$6:$K$2185,10,0)</f>
        <v>Opstad Elementary</v>
      </c>
      <c r="F888" s="11" t="str">
        <f>IF(VLOOKUP(D888,'Current OBD'!$B$6:$AK$2185,23,0)="Yes","PK"," ")</f>
        <v xml:space="preserve"> </v>
      </c>
      <c r="G888" s="11" t="str">
        <f>IF(VLOOKUP(D888,'Current OBD'!$B$6:$AK$2185,24,0)="Yes","K"," ")</f>
        <v>K</v>
      </c>
      <c r="H888" s="11">
        <f>IF(VLOOKUP(D888,'Current OBD'!$B$6:$AK$2185,25,0)="Yes",1," ")</f>
        <v>1</v>
      </c>
      <c r="I888" s="11" t="str">
        <f>IF(VLOOKUP(D888,'Current OBD'!$B$6:$AK$2185,26,0)="Yes","2"," ")</f>
        <v>2</v>
      </c>
      <c r="J888" s="11" t="str">
        <f>IF(VLOOKUP(D888,'Current OBD'!$B$6:$AK$2185,27,0)="Yes","3"," ")</f>
        <v>3</v>
      </c>
      <c r="K888" s="11" t="str">
        <f>IF(VLOOKUP(D888,'Current OBD'!$B$6:$AK$2185,28,0)="Yes","4"," ")</f>
        <v>4</v>
      </c>
      <c r="L888" s="11" t="str">
        <f>IF(VLOOKUP(D888,'Current OBD'!$B$6:$AK$2185,29,0)="Yes","5"," ")</f>
        <v>5</v>
      </c>
      <c r="M888" s="11" t="str">
        <f>IF(VLOOKUP(D888,'Current OBD'!$B$6:$AK$2185,30,0)="Yes","6"," ")</f>
        <v xml:space="preserve"> </v>
      </c>
      <c r="N888" s="11" t="str">
        <f>IF(VLOOKUP(D888,'Current OBD'!$B$6:$AK$2185,31,0)="Yes","7"," ")</f>
        <v xml:space="preserve"> </v>
      </c>
      <c r="O888" s="11" t="str">
        <f>IF(VLOOKUP(D888,'Current OBD'!$B$6:$AK$2185,32,0)="Yes","8"," ")</f>
        <v xml:space="preserve"> </v>
      </c>
      <c r="P888" s="11" t="str">
        <f>IF(VLOOKUP(D888,'Current OBD'!$B$6:$AK$2185,33,0)="Yes","9"," ")</f>
        <v xml:space="preserve"> </v>
      </c>
      <c r="Q888" s="11" t="str">
        <f>IF(VLOOKUP(D888,'Current OBD'!$B$6:$AK$2185,34,0)="Yes","10"," ")</f>
        <v xml:space="preserve"> </v>
      </c>
      <c r="R888" s="11" t="str">
        <f>IF(VLOOKUP(D888,'Current OBD'!$B$6:$AK$2185,35,0)="Yes","11"," ")</f>
        <v xml:space="preserve"> </v>
      </c>
      <c r="S888" s="11" t="str">
        <f>IF(VLOOKUP(D888,'Current OBD'!$B$6:$AK$2185,36,0)="Yes","12"," ")</f>
        <v xml:space="preserve"> </v>
      </c>
      <c r="T888" s="13">
        <f>VLOOKUP(D888,Pivot!$B$4:$F$2181,2,0)</f>
        <v>60</v>
      </c>
      <c r="U888" s="13">
        <f>VLOOKUP(D888,Pivot!$B$4:$F$2181,3,0)</f>
        <v>10</v>
      </c>
      <c r="V888" s="13">
        <f>VLOOKUP(D888,Pivot!$B$4:$F$2181,4,0)</f>
        <v>563</v>
      </c>
      <c r="W888" s="46">
        <f>IFERROR(VLOOKUP(D888,Pivot!$B$4:$H$2181,5,0),"")</f>
        <v>0.1066</v>
      </c>
      <c r="X888" s="51">
        <f>IFERROR(VLOOKUP(D888,Pivot!$B$4:$H$2181,6,0),"")</f>
        <v>1.78E-2</v>
      </c>
      <c r="Y888" s="46">
        <f>IFERROR(VLOOKUP(D888,Pivot!$B$4:$H$2181,7,0),"")</f>
        <v>0.12429999999999999</v>
      </c>
    </row>
    <row r="889" spans="1:25" ht="15" customHeight="1" outlineLevel="2">
      <c r="A889" s="10" t="str">
        <f>VLOOKUP(D889,'Current OBD'!$B$6:$K$2185,4,0)</f>
        <v>King</v>
      </c>
      <c r="B889" s="10" t="str">
        <f>VLOOKUP(D889,'Current OBD'!$B$6:$K$2185,3,0)</f>
        <v>17-410</v>
      </c>
      <c r="C889" s="9" t="str">
        <f>VLOOKUP(D889,'Current OBD'!$B$6:$K$2185,2,0)</f>
        <v>Snoqualmie Valley School District</v>
      </c>
      <c r="D889" s="24">
        <v>660955</v>
      </c>
      <c r="E889" s="9" t="str">
        <f>VLOOKUP(D889,'Current OBD'!$B$6:$K$2185,10,0)</f>
        <v>Snoqualmie Elementary</v>
      </c>
      <c r="F889" s="11" t="str">
        <f>IF(VLOOKUP(D889,'Current OBD'!$B$6:$AK$2185,23,0)="Yes","PK"," ")</f>
        <v>PK</v>
      </c>
      <c r="G889" s="11" t="str">
        <f>IF(VLOOKUP(D889,'Current OBD'!$B$6:$AK$2185,24,0)="Yes","K"," ")</f>
        <v>K</v>
      </c>
      <c r="H889" s="11">
        <f>IF(VLOOKUP(D889,'Current OBD'!$B$6:$AK$2185,25,0)="Yes",1," ")</f>
        <v>1</v>
      </c>
      <c r="I889" s="11" t="str">
        <f>IF(VLOOKUP(D889,'Current OBD'!$B$6:$AK$2185,26,0)="Yes","2"," ")</f>
        <v>2</v>
      </c>
      <c r="J889" s="11" t="str">
        <f>IF(VLOOKUP(D889,'Current OBD'!$B$6:$AK$2185,27,0)="Yes","3"," ")</f>
        <v>3</v>
      </c>
      <c r="K889" s="11" t="str">
        <f>IF(VLOOKUP(D889,'Current OBD'!$B$6:$AK$2185,28,0)="Yes","4"," ")</f>
        <v>4</v>
      </c>
      <c r="L889" s="11" t="str">
        <f>IF(VLOOKUP(D889,'Current OBD'!$B$6:$AK$2185,29,0)="Yes","5"," ")</f>
        <v>5</v>
      </c>
      <c r="M889" s="11" t="str">
        <f>IF(VLOOKUP(D889,'Current OBD'!$B$6:$AK$2185,30,0)="Yes","6"," ")</f>
        <v xml:space="preserve"> </v>
      </c>
      <c r="N889" s="11" t="str">
        <f>IF(VLOOKUP(D889,'Current OBD'!$B$6:$AK$2185,31,0)="Yes","7"," ")</f>
        <v xml:space="preserve"> </v>
      </c>
      <c r="O889" s="11" t="str">
        <f>IF(VLOOKUP(D889,'Current OBD'!$B$6:$AK$2185,32,0)="Yes","8"," ")</f>
        <v xml:space="preserve"> </v>
      </c>
      <c r="P889" s="11" t="str">
        <f>IF(VLOOKUP(D889,'Current OBD'!$B$6:$AK$2185,33,0)="Yes","9"," ")</f>
        <v xml:space="preserve"> </v>
      </c>
      <c r="Q889" s="11" t="str">
        <f>IF(VLOOKUP(D889,'Current OBD'!$B$6:$AK$2185,34,0)="Yes","10"," ")</f>
        <v xml:space="preserve"> </v>
      </c>
      <c r="R889" s="11" t="str">
        <f>IF(VLOOKUP(D889,'Current OBD'!$B$6:$AK$2185,35,0)="Yes","11"," ")</f>
        <v xml:space="preserve"> </v>
      </c>
      <c r="S889" s="11" t="str">
        <f>IF(VLOOKUP(D889,'Current OBD'!$B$6:$AK$2185,36,0)="Yes","12"," ")</f>
        <v xml:space="preserve"> </v>
      </c>
      <c r="T889" s="13">
        <f>VLOOKUP(D889,Pivot!$B$4:$F$2181,2,0)</f>
        <v>60</v>
      </c>
      <c r="U889" s="13">
        <f>VLOOKUP(D889,Pivot!$B$4:$F$2181,3,0)</f>
        <v>12</v>
      </c>
      <c r="V889" s="13">
        <f>VLOOKUP(D889,Pivot!$B$4:$F$2181,4,0)</f>
        <v>422</v>
      </c>
      <c r="W889" s="46">
        <f>IFERROR(VLOOKUP(D889,Pivot!$B$4:$H$2181,5,0),"")</f>
        <v>0.14219999999999999</v>
      </c>
      <c r="X889" s="51">
        <f>IFERROR(VLOOKUP(D889,Pivot!$B$4:$H$2181,6,0),"")</f>
        <v>2.8400000000000002E-2</v>
      </c>
      <c r="Y889" s="46">
        <f>IFERROR(VLOOKUP(D889,Pivot!$B$4:$H$2181,7,0),"")</f>
        <v>0.1706</v>
      </c>
    </row>
    <row r="890" spans="1:25" ht="15" customHeight="1" outlineLevel="2">
      <c r="A890" s="10" t="str">
        <f>VLOOKUP(D890,'Current OBD'!$B$6:$K$2185,4,0)</f>
        <v>King</v>
      </c>
      <c r="B890" s="10" t="str">
        <f>VLOOKUP(D890,'Current OBD'!$B$6:$K$2185,3,0)</f>
        <v>17-410</v>
      </c>
      <c r="C890" s="9" t="str">
        <f>VLOOKUP(D890,'Current OBD'!$B$6:$K$2185,2,0)</f>
        <v>Snoqualmie Valley School District</v>
      </c>
      <c r="D890" s="24">
        <v>660957</v>
      </c>
      <c r="E890" s="9" t="str">
        <f>VLOOKUP(D890,'Current OBD'!$B$6:$K$2185,10,0)</f>
        <v>Snoqualmie Middle</v>
      </c>
      <c r="F890" s="11" t="str">
        <f>IF(VLOOKUP(D890,'Current OBD'!$B$6:$AK$2185,23,0)="Yes","PK"," ")</f>
        <v xml:space="preserve"> </v>
      </c>
      <c r="G890" s="11" t="str">
        <f>IF(VLOOKUP(D890,'Current OBD'!$B$6:$AK$2185,24,0)="Yes","K"," ")</f>
        <v xml:space="preserve"> </v>
      </c>
      <c r="H890" s="11" t="str">
        <f>IF(VLOOKUP(D890,'Current OBD'!$B$6:$AK$2185,25,0)="Yes",1," ")</f>
        <v xml:space="preserve"> </v>
      </c>
      <c r="I890" s="11" t="str">
        <f>IF(VLOOKUP(D890,'Current OBD'!$B$6:$AK$2185,26,0)="Yes","2"," ")</f>
        <v xml:space="preserve"> </v>
      </c>
      <c r="J890" s="11" t="str">
        <f>IF(VLOOKUP(D890,'Current OBD'!$B$6:$AK$2185,27,0)="Yes","3"," ")</f>
        <v xml:space="preserve"> </v>
      </c>
      <c r="K890" s="11" t="str">
        <f>IF(VLOOKUP(D890,'Current OBD'!$B$6:$AK$2185,28,0)="Yes","4"," ")</f>
        <v xml:space="preserve"> </v>
      </c>
      <c r="L890" s="11" t="str">
        <f>IF(VLOOKUP(D890,'Current OBD'!$B$6:$AK$2185,29,0)="Yes","5"," ")</f>
        <v xml:space="preserve"> </v>
      </c>
      <c r="M890" s="11" t="str">
        <f>IF(VLOOKUP(D890,'Current OBD'!$B$6:$AK$2185,30,0)="Yes","6"," ")</f>
        <v>6</v>
      </c>
      <c r="N890" s="11" t="str">
        <f>IF(VLOOKUP(D890,'Current OBD'!$B$6:$AK$2185,31,0)="Yes","7"," ")</f>
        <v>7</v>
      </c>
      <c r="O890" s="11" t="str">
        <f>IF(VLOOKUP(D890,'Current OBD'!$B$6:$AK$2185,32,0)="Yes","8"," ")</f>
        <v>8</v>
      </c>
      <c r="P890" s="11" t="str">
        <f>IF(VLOOKUP(D890,'Current OBD'!$B$6:$AK$2185,33,0)="Yes","9"," ")</f>
        <v xml:space="preserve"> </v>
      </c>
      <c r="Q890" s="11" t="str">
        <f>IF(VLOOKUP(D890,'Current OBD'!$B$6:$AK$2185,34,0)="Yes","10"," ")</f>
        <v xml:space="preserve"> </v>
      </c>
      <c r="R890" s="11" t="str">
        <f>IF(VLOOKUP(D890,'Current OBD'!$B$6:$AK$2185,35,0)="Yes","11"," ")</f>
        <v xml:space="preserve"> </v>
      </c>
      <c r="S890" s="11" t="str">
        <f>IF(VLOOKUP(D890,'Current OBD'!$B$6:$AK$2185,36,0)="Yes","12"," ")</f>
        <v xml:space="preserve"> </v>
      </c>
      <c r="T890" s="13">
        <f>VLOOKUP(D890,Pivot!$B$4:$F$2181,2,0)</f>
        <v>44</v>
      </c>
      <c r="U890" s="13">
        <f>VLOOKUP(D890,Pivot!$B$4:$F$2181,3,0)</f>
        <v>10</v>
      </c>
      <c r="V890" s="13">
        <f>VLOOKUP(D890,Pivot!$B$4:$F$2181,4,0)</f>
        <v>503</v>
      </c>
      <c r="W890" s="46">
        <f>IFERROR(VLOOKUP(D890,Pivot!$B$4:$H$2181,5,0),"")</f>
        <v>8.7499999999999994E-2</v>
      </c>
      <c r="X890" s="51">
        <f>IFERROR(VLOOKUP(D890,Pivot!$B$4:$H$2181,6,0),"")</f>
        <v>1.9900000000000001E-2</v>
      </c>
      <c r="Y890" s="46">
        <f>IFERROR(VLOOKUP(D890,Pivot!$B$4:$H$2181,7,0),"")</f>
        <v>0.1074</v>
      </c>
    </row>
    <row r="891" spans="1:25" ht="15" customHeight="1" outlineLevel="2">
      <c r="A891" s="10" t="str">
        <f>VLOOKUP(D891,'Current OBD'!$B$6:$K$2185,4,0)</f>
        <v>King</v>
      </c>
      <c r="B891" s="10" t="str">
        <f>VLOOKUP(D891,'Current OBD'!$B$6:$K$2185,3,0)</f>
        <v>17-410</v>
      </c>
      <c r="C891" s="9" t="str">
        <f>VLOOKUP(D891,'Current OBD'!$B$6:$K$2185,2,0)</f>
        <v>Snoqualmie Valley School District</v>
      </c>
      <c r="D891" s="24">
        <v>684459</v>
      </c>
      <c r="E891" s="9" t="str">
        <f>VLOOKUP(D891,'Current OBD'!$B$6:$K$2185,10,0)</f>
        <v>Timber Ridge Elementary</v>
      </c>
      <c r="F891" s="11" t="str">
        <f>IF(VLOOKUP(D891,'Current OBD'!$B$6:$AK$2185,23,0)="Yes","PK"," ")</f>
        <v xml:space="preserve"> </v>
      </c>
      <c r="G891" s="11" t="str">
        <f>IF(VLOOKUP(D891,'Current OBD'!$B$6:$AK$2185,24,0)="Yes","K"," ")</f>
        <v>K</v>
      </c>
      <c r="H891" s="11">
        <f>IF(VLOOKUP(D891,'Current OBD'!$B$6:$AK$2185,25,0)="Yes",1," ")</f>
        <v>1</v>
      </c>
      <c r="I891" s="11" t="str">
        <f>IF(VLOOKUP(D891,'Current OBD'!$B$6:$AK$2185,26,0)="Yes","2"," ")</f>
        <v>2</v>
      </c>
      <c r="J891" s="11" t="str">
        <f>IF(VLOOKUP(D891,'Current OBD'!$B$6:$AK$2185,27,0)="Yes","3"," ")</f>
        <v>3</v>
      </c>
      <c r="K891" s="11" t="str">
        <f>IF(VLOOKUP(D891,'Current OBD'!$B$6:$AK$2185,28,0)="Yes","4"," ")</f>
        <v>4</v>
      </c>
      <c r="L891" s="11" t="str">
        <f>IF(VLOOKUP(D891,'Current OBD'!$B$6:$AK$2185,29,0)="Yes","5"," ")</f>
        <v>5</v>
      </c>
      <c r="M891" s="11" t="str">
        <f>IF(VLOOKUP(D891,'Current OBD'!$B$6:$AK$2185,30,0)="Yes","6"," ")</f>
        <v xml:space="preserve"> </v>
      </c>
      <c r="N891" s="11" t="str">
        <f>IF(VLOOKUP(D891,'Current OBD'!$B$6:$AK$2185,31,0)="Yes","7"," ")</f>
        <v xml:space="preserve"> </v>
      </c>
      <c r="O891" s="11" t="str">
        <f>IF(VLOOKUP(D891,'Current OBD'!$B$6:$AK$2185,32,0)="Yes","8"," ")</f>
        <v xml:space="preserve"> </v>
      </c>
      <c r="P891" s="11" t="str">
        <f>IF(VLOOKUP(D891,'Current OBD'!$B$6:$AK$2185,33,0)="Yes","9"," ")</f>
        <v xml:space="preserve"> </v>
      </c>
      <c r="Q891" s="11" t="str">
        <f>IF(VLOOKUP(D891,'Current OBD'!$B$6:$AK$2185,34,0)="Yes","10"," ")</f>
        <v xml:space="preserve"> </v>
      </c>
      <c r="R891" s="11" t="str">
        <f>IF(VLOOKUP(D891,'Current OBD'!$B$6:$AK$2185,35,0)="Yes","11"," ")</f>
        <v xml:space="preserve"> </v>
      </c>
      <c r="S891" s="11" t="str">
        <f>IF(VLOOKUP(D891,'Current OBD'!$B$6:$AK$2185,36,0)="Yes","12"," ")</f>
        <v xml:space="preserve"> </v>
      </c>
      <c r="T891" s="13">
        <f>VLOOKUP(D891,Pivot!$B$4:$F$2181,2,0)</f>
        <v>71</v>
      </c>
      <c r="U891" s="13">
        <f>VLOOKUP(D891,Pivot!$B$4:$F$2181,3,0)</f>
        <v>20</v>
      </c>
      <c r="V891" s="13">
        <f>VLOOKUP(D891,Pivot!$B$4:$F$2181,4,0)</f>
        <v>630</v>
      </c>
      <c r="W891" s="46">
        <f>IFERROR(VLOOKUP(D891,Pivot!$B$4:$H$2181,5,0),"")</f>
        <v>0.11269999999999999</v>
      </c>
      <c r="X891" s="51">
        <f>IFERROR(VLOOKUP(D891,Pivot!$B$4:$H$2181,6,0),"")</f>
        <v>3.1699999999999999E-2</v>
      </c>
      <c r="Y891" s="46">
        <f>IFERROR(VLOOKUP(D891,Pivot!$B$4:$H$2181,7,0),"")</f>
        <v>0.1444</v>
      </c>
    </row>
    <row r="892" spans="1:25" ht="15" customHeight="1" outlineLevel="2">
      <c r="A892" s="10" t="str">
        <f>VLOOKUP(D892,'Current OBD'!$B$6:$K$2185,4,0)</f>
        <v>King</v>
      </c>
      <c r="B892" s="10" t="str">
        <f>VLOOKUP(D892,'Current OBD'!$B$6:$K$2185,3,0)</f>
        <v>17-410</v>
      </c>
      <c r="C892" s="9" t="str">
        <f>VLOOKUP(D892,'Current OBD'!$B$6:$K$2185,2,0)</f>
        <v>Snoqualmie Valley School District</v>
      </c>
      <c r="D892" s="24">
        <v>664219</v>
      </c>
      <c r="E892" s="9" t="str">
        <f>VLOOKUP(D892,'Current OBD'!$B$6:$K$2185,10,0)</f>
        <v>Twin Falls Middle School</v>
      </c>
      <c r="F892" s="11" t="str">
        <f>IF(VLOOKUP(D892,'Current OBD'!$B$6:$AK$2185,23,0)="Yes","PK"," ")</f>
        <v xml:space="preserve"> </v>
      </c>
      <c r="G892" s="11" t="str">
        <f>IF(VLOOKUP(D892,'Current OBD'!$B$6:$AK$2185,24,0)="Yes","K"," ")</f>
        <v xml:space="preserve"> </v>
      </c>
      <c r="H892" s="11" t="str">
        <f>IF(VLOOKUP(D892,'Current OBD'!$B$6:$AK$2185,25,0)="Yes",1," ")</f>
        <v xml:space="preserve"> </v>
      </c>
      <c r="I892" s="11" t="str">
        <f>IF(VLOOKUP(D892,'Current OBD'!$B$6:$AK$2185,26,0)="Yes","2"," ")</f>
        <v xml:space="preserve"> </v>
      </c>
      <c r="J892" s="11" t="str">
        <f>IF(VLOOKUP(D892,'Current OBD'!$B$6:$AK$2185,27,0)="Yes","3"," ")</f>
        <v xml:space="preserve"> </v>
      </c>
      <c r="K892" s="11" t="str">
        <f>IF(VLOOKUP(D892,'Current OBD'!$B$6:$AK$2185,28,0)="Yes","4"," ")</f>
        <v xml:space="preserve"> </v>
      </c>
      <c r="L892" s="11" t="str">
        <f>IF(VLOOKUP(D892,'Current OBD'!$B$6:$AK$2185,29,0)="Yes","5"," ")</f>
        <v xml:space="preserve"> </v>
      </c>
      <c r="M892" s="11" t="str">
        <f>IF(VLOOKUP(D892,'Current OBD'!$B$6:$AK$2185,30,0)="Yes","6"," ")</f>
        <v>6</v>
      </c>
      <c r="N892" s="11" t="str">
        <f>IF(VLOOKUP(D892,'Current OBD'!$B$6:$AK$2185,31,0)="Yes","7"," ")</f>
        <v>7</v>
      </c>
      <c r="O892" s="11" t="str">
        <f>IF(VLOOKUP(D892,'Current OBD'!$B$6:$AK$2185,32,0)="Yes","8"," ")</f>
        <v>8</v>
      </c>
      <c r="P892" s="11" t="str">
        <f>IF(VLOOKUP(D892,'Current OBD'!$B$6:$AK$2185,33,0)="Yes","9"," ")</f>
        <v xml:space="preserve"> </v>
      </c>
      <c r="Q892" s="11" t="str">
        <f>IF(VLOOKUP(D892,'Current OBD'!$B$6:$AK$2185,34,0)="Yes","10"," ")</f>
        <v xml:space="preserve"> </v>
      </c>
      <c r="R892" s="11" t="str">
        <f>IF(VLOOKUP(D892,'Current OBD'!$B$6:$AK$2185,35,0)="Yes","11"," ")</f>
        <v xml:space="preserve"> </v>
      </c>
      <c r="S892" s="11" t="str">
        <f>IF(VLOOKUP(D892,'Current OBD'!$B$6:$AK$2185,36,0)="Yes","12"," ")</f>
        <v xml:space="preserve"> </v>
      </c>
      <c r="T892" s="13">
        <f>VLOOKUP(D892,Pivot!$B$4:$F$2181,2,0)</f>
        <v>76</v>
      </c>
      <c r="U892" s="13">
        <f>VLOOKUP(D892,Pivot!$B$4:$F$2181,3,0)</f>
        <v>30</v>
      </c>
      <c r="V892" s="13">
        <f>VLOOKUP(D892,Pivot!$B$4:$F$2181,4,0)</f>
        <v>546</v>
      </c>
      <c r="W892" s="46">
        <f>IFERROR(VLOOKUP(D892,Pivot!$B$4:$H$2181,5,0),"")</f>
        <v>0.13919999999999999</v>
      </c>
      <c r="X892" s="51">
        <f>IFERROR(VLOOKUP(D892,Pivot!$B$4:$H$2181,6,0),"")</f>
        <v>5.4899999999999997E-2</v>
      </c>
      <c r="Y892" s="46">
        <f>IFERROR(VLOOKUP(D892,Pivot!$B$4:$H$2181,7,0),"")</f>
        <v>0.19409999999999999</v>
      </c>
    </row>
    <row r="893" spans="1:25" ht="15" customHeight="1" outlineLevel="2">
      <c r="A893" s="10" t="str">
        <f>VLOOKUP(D893,'Current OBD'!$B$6:$K$2185,4,0)</f>
        <v>King</v>
      </c>
      <c r="B893" s="10" t="str">
        <f>VLOOKUP(D893,'Current OBD'!$B$6:$K$2185,3,0)</f>
        <v>17-410</v>
      </c>
      <c r="C893" s="9" t="str">
        <f>VLOOKUP(D893,'Current OBD'!$B$6:$K$2185,2,0)</f>
        <v>Snoqualmie Valley School District</v>
      </c>
      <c r="D893" s="24">
        <v>660959</v>
      </c>
      <c r="E893" s="9" t="str">
        <f>VLOOKUP(D893,'Current OBD'!$B$6:$K$2185,10,0)</f>
        <v>Two Rivers Alt School</v>
      </c>
      <c r="F893" s="11" t="str">
        <f>IF(VLOOKUP(D893,'Current OBD'!$B$6:$AK$2185,23,0)="Yes","PK"," ")</f>
        <v xml:space="preserve"> </v>
      </c>
      <c r="G893" s="11" t="str">
        <f>IF(VLOOKUP(D893,'Current OBD'!$B$6:$AK$2185,24,0)="Yes","K"," ")</f>
        <v xml:space="preserve"> </v>
      </c>
      <c r="H893" s="11" t="str">
        <f>IF(VLOOKUP(D893,'Current OBD'!$B$6:$AK$2185,25,0)="Yes",1," ")</f>
        <v xml:space="preserve"> </v>
      </c>
      <c r="I893" s="11" t="str">
        <f>IF(VLOOKUP(D893,'Current OBD'!$B$6:$AK$2185,26,0)="Yes","2"," ")</f>
        <v xml:space="preserve"> </v>
      </c>
      <c r="J893" s="11" t="str">
        <f>IF(VLOOKUP(D893,'Current OBD'!$B$6:$AK$2185,27,0)="Yes","3"," ")</f>
        <v xml:space="preserve"> </v>
      </c>
      <c r="K893" s="11" t="str">
        <f>IF(VLOOKUP(D893,'Current OBD'!$B$6:$AK$2185,28,0)="Yes","4"," ")</f>
        <v xml:space="preserve"> </v>
      </c>
      <c r="L893" s="11" t="str">
        <f>IF(VLOOKUP(D893,'Current OBD'!$B$6:$AK$2185,29,0)="Yes","5"," ")</f>
        <v xml:space="preserve"> </v>
      </c>
      <c r="M893" s="11" t="str">
        <f>IF(VLOOKUP(D893,'Current OBD'!$B$6:$AK$2185,30,0)="Yes","6"," ")</f>
        <v xml:space="preserve"> </v>
      </c>
      <c r="N893" s="11" t="str">
        <f>IF(VLOOKUP(D893,'Current OBD'!$B$6:$AK$2185,31,0)="Yes","7"," ")</f>
        <v xml:space="preserve"> </v>
      </c>
      <c r="O893" s="11" t="str">
        <f>IF(VLOOKUP(D893,'Current OBD'!$B$6:$AK$2185,32,0)="Yes","8"," ")</f>
        <v xml:space="preserve"> </v>
      </c>
      <c r="P893" s="11" t="str">
        <f>IF(VLOOKUP(D893,'Current OBD'!$B$6:$AK$2185,33,0)="Yes","9"," ")</f>
        <v>9</v>
      </c>
      <c r="Q893" s="11" t="str">
        <f>IF(VLOOKUP(D893,'Current OBD'!$B$6:$AK$2185,34,0)="Yes","10"," ")</f>
        <v>10</v>
      </c>
      <c r="R893" s="11" t="str">
        <f>IF(VLOOKUP(D893,'Current OBD'!$B$6:$AK$2185,35,0)="Yes","11"," ")</f>
        <v>11</v>
      </c>
      <c r="S893" s="11" t="str">
        <f>IF(VLOOKUP(D893,'Current OBD'!$B$6:$AK$2185,36,0)="Yes","12"," ")</f>
        <v>12</v>
      </c>
      <c r="T893" s="13">
        <f>VLOOKUP(D893,Pivot!$B$4:$F$2181,2,0)</f>
        <v>13</v>
      </c>
      <c r="U893" s="13">
        <f>VLOOKUP(D893,Pivot!$B$4:$F$2181,3,0)</f>
        <v>5</v>
      </c>
      <c r="V893" s="13">
        <f>VLOOKUP(D893,Pivot!$B$4:$F$2181,4,0)</f>
        <v>60</v>
      </c>
      <c r="W893" s="46">
        <f>IFERROR(VLOOKUP(D893,Pivot!$B$4:$H$2181,5,0),"")</f>
        <v>0.2167</v>
      </c>
      <c r="X893" s="51">
        <f>IFERROR(VLOOKUP(D893,Pivot!$B$4:$H$2181,6,0),"")</f>
        <v>8.3299999999999999E-2</v>
      </c>
      <c r="Y893" s="46">
        <f>IFERROR(VLOOKUP(D893,Pivot!$B$4:$H$2181,7,0),"")</f>
        <v>0.3</v>
      </c>
    </row>
    <row r="894" spans="1:25" ht="15" customHeight="1" outlineLevel="1">
      <c r="A894" s="27"/>
      <c r="B894" s="27"/>
      <c r="C894" s="30" t="s">
        <v>5722</v>
      </c>
      <c r="D894" s="27"/>
      <c r="E894" s="26"/>
      <c r="F894" s="29"/>
      <c r="G894" s="29"/>
      <c r="H894" s="29"/>
      <c r="I894" s="29"/>
      <c r="J894" s="29"/>
      <c r="K894" s="29"/>
      <c r="L894" s="29"/>
      <c r="M894" s="29"/>
      <c r="N894" s="29"/>
      <c r="O894" s="29"/>
      <c r="P894" s="29"/>
      <c r="Q894" s="29"/>
      <c r="R894" s="29"/>
      <c r="S894" s="29"/>
      <c r="T894" s="43">
        <f>SUBTOTAL(9,T883:T893)</f>
        <v>703</v>
      </c>
      <c r="U894" s="43">
        <f>SUBTOTAL(9,U883:U893)</f>
        <v>236</v>
      </c>
      <c r="V894" s="43">
        <f>SUBTOTAL(9,V883:V893)</f>
        <v>6738</v>
      </c>
      <c r="W894" s="47"/>
      <c r="X894" s="52"/>
      <c r="Y894" s="56">
        <f>(T894+U894)/V894</f>
        <v>0.13935886019590382</v>
      </c>
    </row>
    <row r="895" spans="1:25" ht="15" customHeight="1" outlineLevel="2">
      <c r="A895" s="10" t="str">
        <f>VLOOKUP(D895,'Current OBD'!$B$6:$K$2185,4,0)</f>
        <v>King</v>
      </c>
      <c r="B895" s="10" t="str">
        <f>VLOOKUP(D895,'Current OBD'!$B$6:$K$2185,3,0)</f>
        <v>17-411</v>
      </c>
      <c r="C895" s="9" t="str">
        <f>VLOOKUP(D895,'Current OBD'!$B$6:$K$2185,2,0)</f>
        <v>Issaquah School District</v>
      </c>
      <c r="D895" s="24">
        <v>660960</v>
      </c>
      <c r="E895" s="9" t="str">
        <f>VLOOKUP(D895,'Current OBD'!$B$6:$K$2185,10,0)</f>
        <v>Apollo Elementary</v>
      </c>
      <c r="F895" s="11" t="str">
        <f>IF(VLOOKUP(D895,'Current OBD'!$B$6:$AK$2185,23,0)="Yes","PK"," ")</f>
        <v xml:space="preserve"> </v>
      </c>
      <c r="G895" s="11" t="str">
        <f>IF(VLOOKUP(D895,'Current OBD'!$B$6:$AK$2185,24,0)="Yes","K"," ")</f>
        <v>K</v>
      </c>
      <c r="H895" s="11">
        <f>IF(VLOOKUP(D895,'Current OBD'!$B$6:$AK$2185,25,0)="Yes",1," ")</f>
        <v>1</v>
      </c>
      <c r="I895" s="11" t="str">
        <f>IF(VLOOKUP(D895,'Current OBD'!$B$6:$AK$2185,26,0)="Yes","2"," ")</f>
        <v>2</v>
      </c>
      <c r="J895" s="11" t="str">
        <f>IF(VLOOKUP(D895,'Current OBD'!$B$6:$AK$2185,27,0)="Yes","3"," ")</f>
        <v>3</v>
      </c>
      <c r="K895" s="11" t="str">
        <f>IF(VLOOKUP(D895,'Current OBD'!$B$6:$AK$2185,28,0)="Yes","4"," ")</f>
        <v>4</v>
      </c>
      <c r="L895" s="11" t="str">
        <f>IF(VLOOKUP(D895,'Current OBD'!$B$6:$AK$2185,29,0)="Yes","5"," ")</f>
        <v>5</v>
      </c>
      <c r="M895" s="11" t="str">
        <f>IF(VLOOKUP(D895,'Current OBD'!$B$6:$AK$2185,30,0)="Yes","6"," ")</f>
        <v xml:space="preserve"> </v>
      </c>
      <c r="N895" s="11" t="str">
        <f>IF(VLOOKUP(D895,'Current OBD'!$B$6:$AK$2185,31,0)="Yes","7"," ")</f>
        <v xml:space="preserve"> </v>
      </c>
      <c r="O895" s="11" t="str">
        <f>IF(VLOOKUP(D895,'Current OBD'!$B$6:$AK$2185,32,0)="Yes","8"," ")</f>
        <v xml:space="preserve"> </v>
      </c>
      <c r="P895" s="11" t="str">
        <f>IF(VLOOKUP(D895,'Current OBD'!$B$6:$AK$2185,33,0)="Yes","9"," ")</f>
        <v xml:space="preserve"> </v>
      </c>
      <c r="Q895" s="11" t="str">
        <f>IF(VLOOKUP(D895,'Current OBD'!$B$6:$AK$2185,34,0)="Yes","10"," ")</f>
        <v xml:space="preserve"> </v>
      </c>
      <c r="R895" s="11" t="str">
        <f>IF(VLOOKUP(D895,'Current OBD'!$B$6:$AK$2185,35,0)="Yes","11"," ")</f>
        <v xml:space="preserve"> </v>
      </c>
      <c r="S895" s="11" t="str">
        <f>IF(VLOOKUP(D895,'Current OBD'!$B$6:$AK$2185,36,0)="Yes","12"," ")</f>
        <v xml:space="preserve"> </v>
      </c>
      <c r="T895" s="13">
        <f>VLOOKUP(D895,Pivot!$B$4:$F$2181,2,0)</f>
        <v>53</v>
      </c>
      <c r="U895" s="13">
        <f>VLOOKUP(D895,Pivot!$B$4:$F$2181,3,0)</f>
        <v>31</v>
      </c>
      <c r="V895" s="13">
        <f>VLOOKUP(D895,Pivot!$B$4:$F$2181,4,0)</f>
        <v>516</v>
      </c>
      <c r="W895" s="46">
        <f>IFERROR(VLOOKUP(D895,Pivot!$B$4:$H$2181,5,0),"")</f>
        <v>0.1027</v>
      </c>
      <c r="X895" s="51">
        <f>IFERROR(VLOOKUP(D895,Pivot!$B$4:$H$2181,6,0),"")</f>
        <v>6.0100000000000001E-2</v>
      </c>
      <c r="Y895" s="46">
        <f>IFERROR(VLOOKUP(D895,Pivot!$B$4:$H$2181,7,0),"")</f>
        <v>0.1628</v>
      </c>
    </row>
    <row r="896" spans="1:25" ht="15" customHeight="1" outlineLevel="2">
      <c r="A896" s="10" t="str">
        <f>VLOOKUP(D896,'Current OBD'!$B$6:$K$2185,4,0)</f>
        <v>King</v>
      </c>
      <c r="B896" s="10" t="str">
        <f>VLOOKUP(D896,'Current OBD'!$B$6:$K$2185,3,0)</f>
        <v>17-411</v>
      </c>
      <c r="C896" s="9" t="str">
        <f>VLOOKUP(D896,'Current OBD'!$B$6:$K$2185,2,0)</f>
        <v>Issaquah School District</v>
      </c>
      <c r="D896" s="24">
        <v>660972</v>
      </c>
      <c r="E896" s="9" t="str">
        <f>VLOOKUP(D896,'Current OBD'!$B$6:$K$2185,10,0)</f>
        <v>Beaver Lake Middle</v>
      </c>
      <c r="F896" s="11" t="str">
        <f>IF(VLOOKUP(D896,'Current OBD'!$B$6:$AK$2185,23,0)="Yes","PK"," ")</f>
        <v xml:space="preserve"> </v>
      </c>
      <c r="G896" s="11" t="str">
        <f>IF(VLOOKUP(D896,'Current OBD'!$B$6:$AK$2185,24,0)="Yes","K"," ")</f>
        <v xml:space="preserve"> </v>
      </c>
      <c r="H896" s="11" t="str">
        <f>IF(VLOOKUP(D896,'Current OBD'!$B$6:$AK$2185,25,0)="Yes",1," ")</f>
        <v xml:space="preserve"> </v>
      </c>
      <c r="I896" s="11" t="str">
        <f>IF(VLOOKUP(D896,'Current OBD'!$B$6:$AK$2185,26,0)="Yes","2"," ")</f>
        <v xml:space="preserve"> </v>
      </c>
      <c r="J896" s="11" t="str">
        <f>IF(VLOOKUP(D896,'Current OBD'!$B$6:$AK$2185,27,0)="Yes","3"," ")</f>
        <v xml:space="preserve"> </v>
      </c>
      <c r="K896" s="11" t="str">
        <f>IF(VLOOKUP(D896,'Current OBD'!$B$6:$AK$2185,28,0)="Yes","4"," ")</f>
        <v xml:space="preserve"> </v>
      </c>
      <c r="L896" s="11" t="str">
        <f>IF(VLOOKUP(D896,'Current OBD'!$B$6:$AK$2185,29,0)="Yes","5"," ")</f>
        <v xml:space="preserve"> </v>
      </c>
      <c r="M896" s="11" t="str">
        <f>IF(VLOOKUP(D896,'Current OBD'!$B$6:$AK$2185,30,0)="Yes","6"," ")</f>
        <v>6</v>
      </c>
      <c r="N896" s="11" t="str">
        <f>IF(VLOOKUP(D896,'Current OBD'!$B$6:$AK$2185,31,0)="Yes","7"," ")</f>
        <v>7</v>
      </c>
      <c r="O896" s="11" t="str">
        <f>IF(VLOOKUP(D896,'Current OBD'!$B$6:$AK$2185,32,0)="Yes","8"," ")</f>
        <v>8</v>
      </c>
      <c r="P896" s="11" t="str">
        <f>IF(VLOOKUP(D896,'Current OBD'!$B$6:$AK$2185,33,0)="Yes","9"," ")</f>
        <v xml:space="preserve"> </v>
      </c>
      <c r="Q896" s="11" t="str">
        <f>IF(VLOOKUP(D896,'Current OBD'!$B$6:$AK$2185,34,0)="Yes","10"," ")</f>
        <v xml:space="preserve"> </v>
      </c>
      <c r="R896" s="11" t="str">
        <f>IF(VLOOKUP(D896,'Current OBD'!$B$6:$AK$2185,35,0)="Yes","11"," ")</f>
        <v xml:space="preserve"> </v>
      </c>
      <c r="S896" s="11" t="str">
        <f>IF(VLOOKUP(D896,'Current OBD'!$B$6:$AK$2185,36,0)="Yes","12"," ")</f>
        <v xml:space="preserve"> </v>
      </c>
      <c r="T896" s="13">
        <f>VLOOKUP(D896,Pivot!$B$4:$F$2181,2,0)</f>
        <v>43</v>
      </c>
      <c r="U896" s="13">
        <f>VLOOKUP(D896,Pivot!$B$4:$F$2181,3,0)</f>
        <v>17</v>
      </c>
      <c r="V896" s="13">
        <f>VLOOKUP(D896,Pivot!$B$4:$F$2181,4,0)</f>
        <v>818</v>
      </c>
      <c r="W896" s="46">
        <f>IFERROR(VLOOKUP(D896,Pivot!$B$4:$H$2181,5,0),"")</f>
        <v>5.2600000000000001E-2</v>
      </c>
      <c r="X896" s="51">
        <f>IFERROR(VLOOKUP(D896,Pivot!$B$4:$H$2181,6,0),"")</f>
        <v>2.0799999999999999E-2</v>
      </c>
      <c r="Y896" s="46">
        <f>IFERROR(VLOOKUP(D896,Pivot!$B$4:$H$2181,7,0),"")</f>
        <v>7.3300000000000004E-2</v>
      </c>
    </row>
    <row r="897" spans="1:25" ht="15" customHeight="1" outlineLevel="2">
      <c r="A897" s="10" t="str">
        <f>VLOOKUP(D897,'Current OBD'!$B$6:$K$2185,4,0)</f>
        <v>King</v>
      </c>
      <c r="B897" s="10" t="str">
        <f>VLOOKUP(D897,'Current OBD'!$B$6:$K$2185,3,0)</f>
        <v>17-411</v>
      </c>
      <c r="C897" s="9" t="str">
        <f>VLOOKUP(D897,'Current OBD'!$B$6:$K$2185,2,0)</f>
        <v>Issaquah School District</v>
      </c>
      <c r="D897" s="24">
        <v>660961</v>
      </c>
      <c r="E897" s="9" t="str">
        <f>VLOOKUP(D897,'Current OBD'!$B$6:$K$2185,10,0)</f>
        <v>Briarwood Elementary</v>
      </c>
      <c r="F897" s="11" t="str">
        <f>IF(VLOOKUP(D897,'Current OBD'!$B$6:$AK$2185,23,0)="Yes","PK"," ")</f>
        <v>PK</v>
      </c>
      <c r="G897" s="11" t="str">
        <f>IF(VLOOKUP(D897,'Current OBD'!$B$6:$AK$2185,24,0)="Yes","K"," ")</f>
        <v>K</v>
      </c>
      <c r="H897" s="11">
        <f>IF(VLOOKUP(D897,'Current OBD'!$B$6:$AK$2185,25,0)="Yes",1," ")</f>
        <v>1</v>
      </c>
      <c r="I897" s="11" t="str">
        <f>IF(VLOOKUP(D897,'Current OBD'!$B$6:$AK$2185,26,0)="Yes","2"," ")</f>
        <v>2</v>
      </c>
      <c r="J897" s="11" t="str">
        <f>IF(VLOOKUP(D897,'Current OBD'!$B$6:$AK$2185,27,0)="Yes","3"," ")</f>
        <v>3</v>
      </c>
      <c r="K897" s="11" t="str">
        <f>IF(VLOOKUP(D897,'Current OBD'!$B$6:$AK$2185,28,0)="Yes","4"," ")</f>
        <v>4</v>
      </c>
      <c r="L897" s="11" t="str">
        <f>IF(VLOOKUP(D897,'Current OBD'!$B$6:$AK$2185,29,0)="Yes","5"," ")</f>
        <v>5</v>
      </c>
      <c r="M897" s="11" t="str">
        <f>IF(VLOOKUP(D897,'Current OBD'!$B$6:$AK$2185,30,0)="Yes","6"," ")</f>
        <v xml:space="preserve"> </v>
      </c>
      <c r="N897" s="11" t="str">
        <f>IF(VLOOKUP(D897,'Current OBD'!$B$6:$AK$2185,31,0)="Yes","7"," ")</f>
        <v xml:space="preserve"> </v>
      </c>
      <c r="O897" s="11" t="str">
        <f>IF(VLOOKUP(D897,'Current OBD'!$B$6:$AK$2185,32,0)="Yes","8"," ")</f>
        <v xml:space="preserve"> </v>
      </c>
      <c r="P897" s="11" t="str">
        <f>IF(VLOOKUP(D897,'Current OBD'!$B$6:$AK$2185,33,0)="Yes","9"," ")</f>
        <v xml:space="preserve"> </v>
      </c>
      <c r="Q897" s="11" t="str">
        <f>IF(VLOOKUP(D897,'Current OBD'!$B$6:$AK$2185,34,0)="Yes","10"," ")</f>
        <v xml:space="preserve"> </v>
      </c>
      <c r="R897" s="11" t="str">
        <f>IF(VLOOKUP(D897,'Current OBD'!$B$6:$AK$2185,35,0)="Yes","11"," ")</f>
        <v xml:space="preserve"> </v>
      </c>
      <c r="S897" s="11" t="str">
        <f>IF(VLOOKUP(D897,'Current OBD'!$B$6:$AK$2185,36,0)="Yes","12"," ")</f>
        <v xml:space="preserve"> </v>
      </c>
      <c r="T897" s="13">
        <f>VLOOKUP(D897,Pivot!$B$4:$F$2181,2,0)</f>
        <v>64</v>
      </c>
      <c r="U897" s="13">
        <f>VLOOKUP(D897,Pivot!$B$4:$F$2181,3,0)</f>
        <v>27</v>
      </c>
      <c r="V897" s="13">
        <f>VLOOKUP(D897,Pivot!$B$4:$F$2181,4,0)</f>
        <v>663</v>
      </c>
      <c r="W897" s="46">
        <f>IFERROR(VLOOKUP(D897,Pivot!$B$4:$H$2181,5,0),"")</f>
        <v>9.6500000000000002E-2</v>
      </c>
      <c r="X897" s="51">
        <f>IFERROR(VLOOKUP(D897,Pivot!$B$4:$H$2181,6,0),"")</f>
        <v>4.07E-2</v>
      </c>
      <c r="Y897" s="46">
        <f>IFERROR(VLOOKUP(D897,Pivot!$B$4:$H$2181,7,0),"")</f>
        <v>0.13730000000000001</v>
      </c>
    </row>
    <row r="898" spans="1:25" ht="15" customHeight="1" outlineLevel="2">
      <c r="A898" s="10" t="str">
        <f>VLOOKUP(D898,'Current OBD'!$B$6:$K$2185,4,0)</f>
        <v>King</v>
      </c>
      <c r="B898" s="10" t="str">
        <f>VLOOKUP(D898,'Current OBD'!$B$6:$K$2185,3,0)</f>
        <v>17-411</v>
      </c>
      <c r="C898" s="9" t="str">
        <f>VLOOKUP(D898,'Current OBD'!$B$6:$K$2185,2,0)</f>
        <v>Issaquah School District</v>
      </c>
      <c r="D898" s="24">
        <v>660964</v>
      </c>
      <c r="E898" s="9" t="str">
        <f>VLOOKUP(D898,'Current OBD'!$B$6:$K$2185,10,0)</f>
        <v>Cascade Ridge Elementary</v>
      </c>
      <c r="F898" s="11" t="str">
        <f>IF(VLOOKUP(D898,'Current OBD'!$B$6:$AK$2185,23,0)="Yes","PK"," ")</f>
        <v xml:space="preserve"> </v>
      </c>
      <c r="G898" s="11" t="str">
        <f>IF(VLOOKUP(D898,'Current OBD'!$B$6:$AK$2185,24,0)="Yes","K"," ")</f>
        <v>K</v>
      </c>
      <c r="H898" s="11">
        <f>IF(VLOOKUP(D898,'Current OBD'!$B$6:$AK$2185,25,0)="Yes",1," ")</f>
        <v>1</v>
      </c>
      <c r="I898" s="11" t="str">
        <f>IF(VLOOKUP(D898,'Current OBD'!$B$6:$AK$2185,26,0)="Yes","2"," ")</f>
        <v>2</v>
      </c>
      <c r="J898" s="11" t="str">
        <f>IF(VLOOKUP(D898,'Current OBD'!$B$6:$AK$2185,27,0)="Yes","3"," ")</f>
        <v>3</v>
      </c>
      <c r="K898" s="11" t="str">
        <f>IF(VLOOKUP(D898,'Current OBD'!$B$6:$AK$2185,28,0)="Yes","4"," ")</f>
        <v>4</v>
      </c>
      <c r="L898" s="11" t="str">
        <f>IF(VLOOKUP(D898,'Current OBD'!$B$6:$AK$2185,29,0)="Yes","5"," ")</f>
        <v>5</v>
      </c>
      <c r="M898" s="11" t="str">
        <f>IF(VLOOKUP(D898,'Current OBD'!$B$6:$AK$2185,30,0)="Yes","6"," ")</f>
        <v xml:space="preserve"> </v>
      </c>
      <c r="N898" s="11" t="str">
        <f>IF(VLOOKUP(D898,'Current OBD'!$B$6:$AK$2185,31,0)="Yes","7"," ")</f>
        <v xml:space="preserve"> </v>
      </c>
      <c r="O898" s="11" t="str">
        <f>IF(VLOOKUP(D898,'Current OBD'!$B$6:$AK$2185,32,0)="Yes","8"," ")</f>
        <v xml:space="preserve"> </v>
      </c>
      <c r="P898" s="11" t="str">
        <f>IF(VLOOKUP(D898,'Current OBD'!$B$6:$AK$2185,33,0)="Yes","9"," ")</f>
        <v xml:space="preserve"> </v>
      </c>
      <c r="Q898" s="11" t="str">
        <f>IF(VLOOKUP(D898,'Current OBD'!$B$6:$AK$2185,34,0)="Yes","10"," ")</f>
        <v xml:space="preserve"> </v>
      </c>
      <c r="R898" s="11" t="str">
        <f>IF(VLOOKUP(D898,'Current OBD'!$B$6:$AK$2185,35,0)="Yes","11"," ")</f>
        <v xml:space="preserve"> </v>
      </c>
      <c r="S898" s="11" t="str">
        <f>IF(VLOOKUP(D898,'Current OBD'!$B$6:$AK$2185,36,0)="Yes","12"," ")</f>
        <v xml:space="preserve"> </v>
      </c>
      <c r="T898" s="13">
        <f>VLOOKUP(D898,Pivot!$B$4:$F$2181,2,0)</f>
        <v>7</v>
      </c>
      <c r="U898" s="13">
        <f>VLOOKUP(D898,Pivot!$B$4:$F$2181,3,0)</f>
        <v>1</v>
      </c>
      <c r="V898" s="13">
        <f>VLOOKUP(D898,Pivot!$B$4:$F$2181,4,0)</f>
        <v>409</v>
      </c>
      <c r="W898" s="46">
        <f>IFERROR(VLOOKUP(D898,Pivot!$B$4:$H$2181,5,0),"")</f>
        <v>1.7100000000000001E-2</v>
      </c>
      <c r="X898" s="51">
        <f>IFERROR(VLOOKUP(D898,Pivot!$B$4:$H$2181,6,0),"")</f>
        <v>2.3999999999999998E-3</v>
      </c>
      <c r="Y898" s="46">
        <f>IFERROR(VLOOKUP(D898,Pivot!$B$4:$H$2181,7,0),"")</f>
        <v>1.9599999999999999E-2</v>
      </c>
    </row>
    <row r="899" spans="1:25" ht="15" customHeight="1" outlineLevel="2">
      <c r="A899" s="10" t="str">
        <f>VLOOKUP(D899,'Current OBD'!$B$6:$K$2185,4,0)</f>
        <v>KIng</v>
      </c>
      <c r="B899" s="10" t="str">
        <f>VLOOKUP(D899,'Current OBD'!$B$6:$K$2185,3,0)</f>
        <v>17-411</v>
      </c>
      <c r="C899" s="9" t="str">
        <f>VLOOKUP(D899,'Current OBD'!$B$6:$K$2185,2,0)</f>
        <v>Issaquah School District</v>
      </c>
      <c r="D899" s="24">
        <v>686876</v>
      </c>
      <c r="E899" s="9" t="str">
        <f>VLOOKUP(D899,'Current OBD'!$B$6:$K$2185,10,0)</f>
        <v>Cedar Trails Elementary</v>
      </c>
      <c r="F899" s="11" t="str">
        <f>IF(VLOOKUP(D899,'Current OBD'!$B$6:$AK$2185,23,0)="Yes","PK"," ")</f>
        <v xml:space="preserve"> </v>
      </c>
      <c r="G899" s="11" t="str">
        <f>IF(VLOOKUP(D899,'Current OBD'!$B$6:$AK$2185,24,0)="Yes","K"," ")</f>
        <v>K</v>
      </c>
      <c r="H899" s="11">
        <f>IF(VLOOKUP(D899,'Current OBD'!$B$6:$AK$2185,25,0)="Yes",1," ")</f>
        <v>1</v>
      </c>
      <c r="I899" s="11" t="str">
        <f>IF(VLOOKUP(D899,'Current OBD'!$B$6:$AK$2185,26,0)="Yes","2"," ")</f>
        <v>2</v>
      </c>
      <c r="J899" s="11" t="str">
        <f>IF(VLOOKUP(D899,'Current OBD'!$B$6:$AK$2185,27,0)="Yes","3"," ")</f>
        <v>3</v>
      </c>
      <c r="K899" s="11" t="str">
        <f>IF(VLOOKUP(D899,'Current OBD'!$B$6:$AK$2185,28,0)="Yes","4"," ")</f>
        <v>4</v>
      </c>
      <c r="L899" s="11" t="str">
        <f>IF(VLOOKUP(D899,'Current OBD'!$B$6:$AK$2185,29,0)="Yes","5"," ")</f>
        <v>5</v>
      </c>
      <c r="M899" s="11" t="str">
        <f>IF(VLOOKUP(D899,'Current OBD'!$B$6:$AK$2185,30,0)="Yes","6"," ")</f>
        <v xml:space="preserve"> </v>
      </c>
      <c r="N899" s="11" t="str">
        <f>IF(VLOOKUP(D899,'Current OBD'!$B$6:$AK$2185,31,0)="Yes","7"," ")</f>
        <v xml:space="preserve"> </v>
      </c>
      <c r="O899" s="11" t="str">
        <f>IF(VLOOKUP(D899,'Current OBD'!$B$6:$AK$2185,32,0)="Yes","8"," ")</f>
        <v xml:space="preserve"> </v>
      </c>
      <c r="P899" s="11" t="str">
        <f>IF(VLOOKUP(D899,'Current OBD'!$B$6:$AK$2185,33,0)="Yes","9"," ")</f>
        <v xml:space="preserve"> </v>
      </c>
      <c r="Q899" s="11" t="str">
        <f>IF(VLOOKUP(D899,'Current OBD'!$B$6:$AK$2185,34,0)="Yes","10"," ")</f>
        <v xml:space="preserve"> </v>
      </c>
      <c r="R899" s="11" t="str">
        <f>IF(VLOOKUP(D899,'Current OBD'!$B$6:$AK$2185,35,0)="Yes","11"," ")</f>
        <v xml:space="preserve"> </v>
      </c>
      <c r="S899" s="11" t="str">
        <f>IF(VLOOKUP(D899,'Current OBD'!$B$6:$AK$2185,36,0)="Yes","12"," ")</f>
        <v xml:space="preserve"> </v>
      </c>
      <c r="T899" s="13">
        <f>VLOOKUP(D899,Pivot!$B$4:$F$2181,2,0)</f>
        <v>43</v>
      </c>
      <c r="U899" s="13">
        <f>VLOOKUP(D899,Pivot!$B$4:$F$2181,3,0)</f>
        <v>6</v>
      </c>
      <c r="V899" s="13">
        <f>VLOOKUP(D899,Pivot!$B$4:$F$2181,4,0)</f>
        <v>392</v>
      </c>
      <c r="W899" s="46">
        <f>IFERROR(VLOOKUP(D899,Pivot!$B$4:$H$2181,5,0),"")</f>
        <v>0.10970000000000001</v>
      </c>
      <c r="X899" s="51">
        <f>IFERROR(VLOOKUP(D899,Pivot!$B$4:$H$2181,6,0),"")</f>
        <v>1.5299999999999999E-2</v>
      </c>
      <c r="Y899" s="46">
        <f>IFERROR(VLOOKUP(D899,Pivot!$B$4:$H$2181,7,0),"")</f>
        <v>0.125</v>
      </c>
    </row>
    <row r="900" spans="1:25" ht="15" customHeight="1" outlineLevel="2">
      <c r="A900" s="10" t="str">
        <f>VLOOKUP(D900,'Current OBD'!$B$6:$K$2185,4,0)</f>
        <v>King</v>
      </c>
      <c r="B900" s="10" t="str">
        <f>VLOOKUP(D900,'Current OBD'!$B$6:$K$2185,3,0)</f>
        <v>17-411</v>
      </c>
      <c r="C900" s="9" t="str">
        <f>VLOOKUP(D900,'Current OBD'!$B$6:$K$2185,2,0)</f>
        <v>Issaquah School District</v>
      </c>
      <c r="D900" s="24">
        <v>660962</v>
      </c>
      <c r="E900" s="9" t="str">
        <f>VLOOKUP(D900,'Current OBD'!$B$6:$K$2185,10,0)</f>
        <v>Challenger Elementary</v>
      </c>
      <c r="F900" s="11" t="str">
        <f>IF(VLOOKUP(D900,'Current OBD'!$B$6:$AK$2185,23,0)="Yes","PK"," ")</f>
        <v xml:space="preserve"> </v>
      </c>
      <c r="G900" s="11" t="str">
        <f>IF(VLOOKUP(D900,'Current OBD'!$B$6:$AK$2185,24,0)="Yes","K"," ")</f>
        <v>K</v>
      </c>
      <c r="H900" s="11">
        <f>IF(VLOOKUP(D900,'Current OBD'!$B$6:$AK$2185,25,0)="Yes",1," ")</f>
        <v>1</v>
      </c>
      <c r="I900" s="11" t="str">
        <f>IF(VLOOKUP(D900,'Current OBD'!$B$6:$AK$2185,26,0)="Yes","2"," ")</f>
        <v>2</v>
      </c>
      <c r="J900" s="11" t="str">
        <f>IF(VLOOKUP(D900,'Current OBD'!$B$6:$AK$2185,27,0)="Yes","3"," ")</f>
        <v>3</v>
      </c>
      <c r="K900" s="11" t="str">
        <f>IF(VLOOKUP(D900,'Current OBD'!$B$6:$AK$2185,28,0)="Yes","4"," ")</f>
        <v>4</v>
      </c>
      <c r="L900" s="11" t="str">
        <f>IF(VLOOKUP(D900,'Current OBD'!$B$6:$AK$2185,29,0)="Yes","5"," ")</f>
        <v>5</v>
      </c>
      <c r="M900" s="11" t="str">
        <f>IF(VLOOKUP(D900,'Current OBD'!$B$6:$AK$2185,30,0)="Yes","6"," ")</f>
        <v xml:space="preserve"> </v>
      </c>
      <c r="N900" s="11" t="str">
        <f>IF(VLOOKUP(D900,'Current OBD'!$B$6:$AK$2185,31,0)="Yes","7"," ")</f>
        <v xml:space="preserve"> </v>
      </c>
      <c r="O900" s="11" t="str">
        <f>IF(VLOOKUP(D900,'Current OBD'!$B$6:$AK$2185,32,0)="Yes","8"," ")</f>
        <v xml:space="preserve"> </v>
      </c>
      <c r="P900" s="11" t="str">
        <f>IF(VLOOKUP(D900,'Current OBD'!$B$6:$AK$2185,33,0)="Yes","9"," ")</f>
        <v xml:space="preserve"> </v>
      </c>
      <c r="Q900" s="11" t="str">
        <f>IF(VLOOKUP(D900,'Current OBD'!$B$6:$AK$2185,34,0)="Yes","10"," ")</f>
        <v xml:space="preserve"> </v>
      </c>
      <c r="R900" s="11" t="str">
        <f>IF(VLOOKUP(D900,'Current OBD'!$B$6:$AK$2185,35,0)="Yes","11"," ")</f>
        <v xml:space="preserve"> </v>
      </c>
      <c r="S900" s="11" t="str">
        <f>IF(VLOOKUP(D900,'Current OBD'!$B$6:$AK$2185,36,0)="Yes","12"," ")</f>
        <v xml:space="preserve"> </v>
      </c>
      <c r="T900" s="13">
        <f>VLOOKUP(D900,Pivot!$B$4:$F$2181,2,0)</f>
        <v>53</v>
      </c>
      <c r="U900" s="13">
        <f>VLOOKUP(D900,Pivot!$B$4:$F$2181,3,0)</f>
        <v>13</v>
      </c>
      <c r="V900" s="13">
        <f>VLOOKUP(D900,Pivot!$B$4:$F$2181,4,0)</f>
        <v>428</v>
      </c>
      <c r="W900" s="46">
        <f>IFERROR(VLOOKUP(D900,Pivot!$B$4:$H$2181,5,0),"")</f>
        <v>0.12379999999999999</v>
      </c>
      <c r="X900" s="51">
        <f>IFERROR(VLOOKUP(D900,Pivot!$B$4:$H$2181,6,0),"")</f>
        <v>3.04E-2</v>
      </c>
      <c r="Y900" s="46">
        <f>IFERROR(VLOOKUP(D900,Pivot!$B$4:$H$2181,7,0),"")</f>
        <v>0.1542</v>
      </c>
    </row>
    <row r="901" spans="1:25" ht="15" customHeight="1" outlineLevel="2">
      <c r="A901" s="10" t="str">
        <f>VLOOKUP(D901,'Current OBD'!$B$6:$K$2185,4,0)</f>
        <v>King</v>
      </c>
      <c r="B901" s="10" t="str">
        <f>VLOOKUP(D901,'Current OBD'!$B$6:$K$2185,3,0)</f>
        <v>17-411</v>
      </c>
      <c r="C901" s="9" t="str">
        <f>VLOOKUP(D901,'Current OBD'!$B$6:$K$2185,2,0)</f>
        <v>Issaquah School District</v>
      </c>
      <c r="D901" s="24">
        <v>660963</v>
      </c>
      <c r="E901" s="9" t="str">
        <f>VLOOKUP(D901,'Current OBD'!$B$6:$K$2185,10,0)</f>
        <v>Clark Elementary</v>
      </c>
      <c r="F901" s="11" t="str">
        <f>IF(VLOOKUP(D901,'Current OBD'!$B$6:$AK$2185,23,0)="Yes","PK"," ")</f>
        <v xml:space="preserve"> </v>
      </c>
      <c r="G901" s="11" t="str">
        <f>IF(VLOOKUP(D901,'Current OBD'!$B$6:$AK$2185,24,0)="Yes","K"," ")</f>
        <v>K</v>
      </c>
      <c r="H901" s="11">
        <f>IF(VLOOKUP(D901,'Current OBD'!$B$6:$AK$2185,25,0)="Yes",1," ")</f>
        <v>1</v>
      </c>
      <c r="I901" s="11" t="str">
        <f>IF(VLOOKUP(D901,'Current OBD'!$B$6:$AK$2185,26,0)="Yes","2"," ")</f>
        <v>2</v>
      </c>
      <c r="J901" s="11" t="str">
        <f>IF(VLOOKUP(D901,'Current OBD'!$B$6:$AK$2185,27,0)="Yes","3"," ")</f>
        <v>3</v>
      </c>
      <c r="K901" s="11" t="str">
        <f>IF(VLOOKUP(D901,'Current OBD'!$B$6:$AK$2185,28,0)="Yes","4"," ")</f>
        <v>4</v>
      </c>
      <c r="L901" s="11" t="str">
        <f>IF(VLOOKUP(D901,'Current OBD'!$B$6:$AK$2185,29,0)="Yes","5"," ")</f>
        <v>5</v>
      </c>
      <c r="M901" s="11" t="str">
        <f>IF(VLOOKUP(D901,'Current OBD'!$B$6:$AK$2185,30,0)="Yes","6"," ")</f>
        <v xml:space="preserve"> </v>
      </c>
      <c r="N901" s="11" t="str">
        <f>IF(VLOOKUP(D901,'Current OBD'!$B$6:$AK$2185,31,0)="Yes","7"," ")</f>
        <v xml:space="preserve"> </v>
      </c>
      <c r="O901" s="11" t="str">
        <f>IF(VLOOKUP(D901,'Current OBD'!$B$6:$AK$2185,32,0)="Yes","8"," ")</f>
        <v xml:space="preserve"> </v>
      </c>
      <c r="P901" s="11" t="str">
        <f>IF(VLOOKUP(D901,'Current OBD'!$B$6:$AK$2185,33,0)="Yes","9"," ")</f>
        <v xml:space="preserve"> </v>
      </c>
      <c r="Q901" s="11" t="str">
        <f>IF(VLOOKUP(D901,'Current OBD'!$B$6:$AK$2185,34,0)="Yes","10"," ")</f>
        <v xml:space="preserve"> </v>
      </c>
      <c r="R901" s="11" t="str">
        <f>IF(VLOOKUP(D901,'Current OBD'!$B$6:$AK$2185,35,0)="Yes","11"," ")</f>
        <v xml:space="preserve"> </v>
      </c>
      <c r="S901" s="11" t="str">
        <f>IF(VLOOKUP(D901,'Current OBD'!$B$6:$AK$2185,36,0)="Yes","12"," ")</f>
        <v xml:space="preserve"> </v>
      </c>
      <c r="T901" s="13">
        <f>VLOOKUP(D901,Pivot!$B$4:$F$2181,2,0)</f>
        <v>111</v>
      </c>
      <c r="U901" s="13">
        <f>VLOOKUP(D901,Pivot!$B$4:$F$2181,3,0)</f>
        <v>26</v>
      </c>
      <c r="V901" s="13">
        <f>VLOOKUP(D901,Pivot!$B$4:$F$2181,4,0)</f>
        <v>577</v>
      </c>
      <c r="W901" s="46">
        <f>IFERROR(VLOOKUP(D901,Pivot!$B$4:$H$2181,5,0),"")</f>
        <v>0.19239999999999999</v>
      </c>
      <c r="X901" s="51">
        <f>IFERROR(VLOOKUP(D901,Pivot!$B$4:$H$2181,6,0),"")</f>
        <v>4.5100000000000001E-2</v>
      </c>
      <c r="Y901" s="46">
        <f>IFERROR(VLOOKUP(D901,Pivot!$B$4:$H$2181,7,0),"")</f>
        <v>0.2374</v>
      </c>
    </row>
    <row r="902" spans="1:25" ht="15" customHeight="1" outlineLevel="2">
      <c r="A902" s="10" t="str">
        <f>VLOOKUP(D902,'Current OBD'!$B$6:$K$2185,4,0)</f>
        <v>King</v>
      </c>
      <c r="B902" s="10" t="str">
        <f>VLOOKUP(D902,'Current OBD'!$B$6:$K$2185,3,0)</f>
        <v>17-411</v>
      </c>
      <c r="C902" s="9" t="str">
        <f>VLOOKUP(D902,'Current OBD'!$B$6:$K$2185,2,0)</f>
        <v>Issaquah School District</v>
      </c>
      <c r="D902" s="24">
        <v>686877</v>
      </c>
      <c r="E902" s="9" t="str">
        <f>VLOOKUP(D902,'Current OBD'!$B$6:$K$2185,10,0)</f>
        <v>Cougar Mountain MS</v>
      </c>
      <c r="F902" s="11" t="str">
        <f>IF(VLOOKUP(D902,'Current OBD'!$B$6:$AK$2185,23,0)="Yes","PK"," ")</f>
        <v xml:space="preserve"> </v>
      </c>
      <c r="G902" s="11" t="str">
        <f>IF(VLOOKUP(D902,'Current OBD'!$B$6:$AK$2185,24,0)="Yes","K"," ")</f>
        <v xml:space="preserve"> </v>
      </c>
      <c r="H902" s="11" t="str">
        <f>IF(VLOOKUP(D902,'Current OBD'!$B$6:$AK$2185,25,0)="Yes",1," ")</f>
        <v xml:space="preserve"> </v>
      </c>
      <c r="I902" s="11" t="str">
        <f>IF(VLOOKUP(D902,'Current OBD'!$B$6:$AK$2185,26,0)="Yes","2"," ")</f>
        <v xml:space="preserve"> </v>
      </c>
      <c r="J902" s="11" t="str">
        <f>IF(VLOOKUP(D902,'Current OBD'!$B$6:$AK$2185,27,0)="Yes","3"," ")</f>
        <v xml:space="preserve"> </v>
      </c>
      <c r="K902" s="11" t="str">
        <f>IF(VLOOKUP(D902,'Current OBD'!$B$6:$AK$2185,28,0)="Yes","4"," ")</f>
        <v xml:space="preserve"> </v>
      </c>
      <c r="L902" s="11" t="str">
        <f>IF(VLOOKUP(D902,'Current OBD'!$B$6:$AK$2185,29,0)="Yes","5"," ")</f>
        <v xml:space="preserve"> </v>
      </c>
      <c r="M902" s="11" t="str">
        <f>IF(VLOOKUP(D902,'Current OBD'!$B$6:$AK$2185,30,0)="Yes","6"," ")</f>
        <v>6</v>
      </c>
      <c r="N902" s="11" t="str">
        <f>IF(VLOOKUP(D902,'Current OBD'!$B$6:$AK$2185,31,0)="Yes","7"," ")</f>
        <v>7</v>
      </c>
      <c r="O902" s="11" t="str">
        <f>IF(VLOOKUP(D902,'Current OBD'!$B$6:$AK$2185,32,0)="Yes","8"," ")</f>
        <v>8</v>
      </c>
      <c r="P902" s="11" t="str">
        <f>IF(VLOOKUP(D902,'Current OBD'!$B$6:$AK$2185,33,0)="Yes","9"," ")</f>
        <v xml:space="preserve"> </v>
      </c>
      <c r="Q902" s="11" t="str">
        <f>IF(VLOOKUP(D902,'Current OBD'!$B$6:$AK$2185,34,0)="Yes","10"," ")</f>
        <v xml:space="preserve"> </v>
      </c>
      <c r="R902" s="11" t="str">
        <f>IF(VLOOKUP(D902,'Current OBD'!$B$6:$AK$2185,35,0)="Yes","11"," ")</f>
        <v xml:space="preserve"> </v>
      </c>
      <c r="S902" s="11" t="str">
        <f>IF(VLOOKUP(D902,'Current OBD'!$B$6:$AK$2185,36,0)="Yes","12"," ")</f>
        <v xml:space="preserve"> </v>
      </c>
      <c r="T902" s="13">
        <f>VLOOKUP(D902,Pivot!$B$4:$F$2181,2,0)</f>
        <v>42</v>
      </c>
      <c r="U902" s="13">
        <f>VLOOKUP(D902,Pivot!$B$4:$F$2181,3,0)</f>
        <v>17</v>
      </c>
      <c r="V902" s="13">
        <f>VLOOKUP(D902,Pivot!$B$4:$F$2181,4,0)</f>
        <v>636</v>
      </c>
      <c r="W902" s="46">
        <f>IFERROR(VLOOKUP(D902,Pivot!$B$4:$H$2181,5,0),"")</f>
        <v>6.6000000000000003E-2</v>
      </c>
      <c r="X902" s="51">
        <f>IFERROR(VLOOKUP(D902,Pivot!$B$4:$H$2181,6,0),"")</f>
        <v>2.6700000000000002E-2</v>
      </c>
      <c r="Y902" s="46">
        <f>IFERROR(VLOOKUP(D902,Pivot!$B$4:$H$2181,7,0),"")</f>
        <v>9.2799999999999994E-2</v>
      </c>
    </row>
    <row r="903" spans="1:25" ht="15" customHeight="1" outlineLevel="2">
      <c r="A903" s="10" t="str">
        <f>VLOOKUP(D903,'Current OBD'!$B$6:$K$2185,4,0)</f>
        <v>King</v>
      </c>
      <c r="B903" s="10" t="str">
        <f>VLOOKUP(D903,'Current OBD'!$B$6:$K$2185,3,0)</f>
        <v>17-411</v>
      </c>
      <c r="C903" s="9" t="str">
        <f>VLOOKUP(D903,'Current OBD'!$B$6:$K$2185,2,0)</f>
        <v>Issaquah School District</v>
      </c>
      <c r="D903" s="24">
        <v>660965</v>
      </c>
      <c r="E903" s="9" t="str">
        <f>VLOOKUP(D903,'Current OBD'!$B$6:$K$2185,10,0)</f>
        <v>Cougar Ridge Elementary</v>
      </c>
      <c r="F903" s="11" t="str">
        <f>IF(VLOOKUP(D903,'Current OBD'!$B$6:$AK$2185,23,0)="Yes","PK"," ")</f>
        <v xml:space="preserve"> </v>
      </c>
      <c r="G903" s="11" t="str">
        <f>IF(VLOOKUP(D903,'Current OBD'!$B$6:$AK$2185,24,0)="Yes","K"," ")</f>
        <v>K</v>
      </c>
      <c r="H903" s="11">
        <f>IF(VLOOKUP(D903,'Current OBD'!$B$6:$AK$2185,25,0)="Yes",1," ")</f>
        <v>1</v>
      </c>
      <c r="I903" s="11" t="str">
        <f>IF(VLOOKUP(D903,'Current OBD'!$B$6:$AK$2185,26,0)="Yes","2"," ")</f>
        <v>2</v>
      </c>
      <c r="J903" s="11" t="str">
        <f>IF(VLOOKUP(D903,'Current OBD'!$B$6:$AK$2185,27,0)="Yes","3"," ")</f>
        <v>3</v>
      </c>
      <c r="K903" s="11" t="str">
        <f>IF(VLOOKUP(D903,'Current OBD'!$B$6:$AK$2185,28,0)="Yes","4"," ")</f>
        <v>4</v>
      </c>
      <c r="L903" s="11" t="str">
        <f>IF(VLOOKUP(D903,'Current OBD'!$B$6:$AK$2185,29,0)="Yes","5"," ")</f>
        <v>5</v>
      </c>
      <c r="M903" s="11" t="str">
        <f>IF(VLOOKUP(D903,'Current OBD'!$B$6:$AK$2185,30,0)="Yes","6"," ")</f>
        <v xml:space="preserve"> </v>
      </c>
      <c r="N903" s="11" t="str">
        <f>IF(VLOOKUP(D903,'Current OBD'!$B$6:$AK$2185,31,0)="Yes","7"," ")</f>
        <v xml:space="preserve"> </v>
      </c>
      <c r="O903" s="11" t="str">
        <f>IF(VLOOKUP(D903,'Current OBD'!$B$6:$AK$2185,32,0)="Yes","8"," ")</f>
        <v xml:space="preserve"> </v>
      </c>
      <c r="P903" s="11" t="str">
        <f>IF(VLOOKUP(D903,'Current OBD'!$B$6:$AK$2185,33,0)="Yes","9"," ")</f>
        <v xml:space="preserve"> </v>
      </c>
      <c r="Q903" s="11" t="str">
        <f>IF(VLOOKUP(D903,'Current OBD'!$B$6:$AK$2185,34,0)="Yes","10"," ")</f>
        <v xml:space="preserve"> </v>
      </c>
      <c r="R903" s="11" t="str">
        <f>IF(VLOOKUP(D903,'Current OBD'!$B$6:$AK$2185,35,0)="Yes","11"," ")</f>
        <v xml:space="preserve"> </v>
      </c>
      <c r="S903" s="11" t="str">
        <f>IF(VLOOKUP(D903,'Current OBD'!$B$6:$AK$2185,36,0)="Yes","12"," ")</f>
        <v xml:space="preserve"> </v>
      </c>
      <c r="T903" s="13">
        <f>VLOOKUP(D903,Pivot!$B$4:$F$2181,2,0)</f>
        <v>37</v>
      </c>
      <c r="U903" s="13">
        <f>VLOOKUP(D903,Pivot!$B$4:$F$2181,3,0)</f>
        <v>11</v>
      </c>
      <c r="V903" s="13">
        <f>VLOOKUP(D903,Pivot!$B$4:$F$2181,4,0)</f>
        <v>484</v>
      </c>
      <c r="W903" s="46">
        <f>IFERROR(VLOOKUP(D903,Pivot!$B$4:$H$2181,5,0),"")</f>
        <v>7.6399999999999996E-2</v>
      </c>
      <c r="X903" s="51">
        <f>IFERROR(VLOOKUP(D903,Pivot!$B$4:$H$2181,6,0),"")</f>
        <v>2.2700000000000001E-2</v>
      </c>
      <c r="Y903" s="46">
        <f>IFERROR(VLOOKUP(D903,Pivot!$B$4:$H$2181,7,0),"")</f>
        <v>9.9199999999999997E-2</v>
      </c>
    </row>
    <row r="904" spans="1:25" ht="15" customHeight="1" outlineLevel="2">
      <c r="A904" s="10" t="str">
        <f>VLOOKUP(D904,'Current OBD'!$B$6:$K$2185,4,0)</f>
        <v>King</v>
      </c>
      <c r="B904" s="10" t="str">
        <f>VLOOKUP(D904,'Current OBD'!$B$6:$K$2185,3,0)</f>
        <v>17-411</v>
      </c>
      <c r="C904" s="9" t="str">
        <f>VLOOKUP(D904,'Current OBD'!$B$6:$K$2185,2,0)</f>
        <v>Issaquah School District</v>
      </c>
      <c r="D904" s="24">
        <v>664749</v>
      </c>
      <c r="E904" s="9" t="str">
        <f>VLOOKUP(D904,'Current OBD'!$B$6:$K$2185,10,0)</f>
        <v>Creekside Elementary</v>
      </c>
      <c r="F904" s="11" t="str">
        <f>IF(VLOOKUP(D904,'Current OBD'!$B$6:$AK$2185,23,0)="Yes","PK"," ")</f>
        <v xml:space="preserve"> </v>
      </c>
      <c r="G904" s="11" t="str">
        <f>IF(VLOOKUP(D904,'Current OBD'!$B$6:$AK$2185,24,0)="Yes","K"," ")</f>
        <v>K</v>
      </c>
      <c r="H904" s="11">
        <f>IF(VLOOKUP(D904,'Current OBD'!$B$6:$AK$2185,25,0)="Yes",1," ")</f>
        <v>1</v>
      </c>
      <c r="I904" s="11" t="str">
        <f>IF(VLOOKUP(D904,'Current OBD'!$B$6:$AK$2185,26,0)="Yes","2"," ")</f>
        <v>2</v>
      </c>
      <c r="J904" s="11" t="str">
        <f>IF(VLOOKUP(D904,'Current OBD'!$B$6:$AK$2185,27,0)="Yes","3"," ")</f>
        <v>3</v>
      </c>
      <c r="K904" s="11" t="str">
        <f>IF(VLOOKUP(D904,'Current OBD'!$B$6:$AK$2185,28,0)="Yes","4"," ")</f>
        <v>4</v>
      </c>
      <c r="L904" s="11" t="str">
        <f>IF(VLOOKUP(D904,'Current OBD'!$B$6:$AK$2185,29,0)="Yes","5"," ")</f>
        <v>5</v>
      </c>
      <c r="M904" s="11" t="str">
        <f>IF(VLOOKUP(D904,'Current OBD'!$B$6:$AK$2185,30,0)="Yes","6"," ")</f>
        <v xml:space="preserve"> </v>
      </c>
      <c r="N904" s="11" t="str">
        <f>IF(VLOOKUP(D904,'Current OBD'!$B$6:$AK$2185,31,0)="Yes","7"," ")</f>
        <v xml:space="preserve"> </v>
      </c>
      <c r="O904" s="11" t="str">
        <f>IF(VLOOKUP(D904,'Current OBD'!$B$6:$AK$2185,32,0)="Yes","8"," ")</f>
        <v xml:space="preserve"> </v>
      </c>
      <c r="P904" s="11" t="str">
        <f>IF(VLOOKUP(D904,'Current OBD'!$B$6:$AK$2185,33,0)="Yes","9"," ")</f>
        <v xml:space="preserve"> </v>
      </c>
      <c r="Q904" s="11" t="str">
        <f>IF(VLOOKUP(D904,'Current OBD'!$B$6:$AK$2185,34,0)="Yes","10"," ")</f>
        <v xml:space="preserve"> </v>
      </c>
      <c r="R904" s="11" t="str">
        <f>IF(VLOOKUP(D904,'Current OBD'!$B$6:$AK$2185,35,0)="Yes","11"," ")</f>
        <v xml:space="preserve"> </v>
      </c>
      <c r="S904" s="11" t="str">
        <f>IF(VLOOKUP(D904,'Current OBD'!$B$6:$AK$2185,36,0)="Yes","12"," ")</f>
        <v xml:space="preserve"> </v>
      </c>
      <c r="T904" s="13">
        <f>VLOOKUP(D904,Pivot!$B$4:$F$2181,2,0)</f>
        <v>5</v>
      </c>
      <c r="U904" s="13">
        <f>VLOOKUP(D904,Pivot!$B$4:$F$2181,3,0)</f>
        <v>7</v>
      </c>
      <c r="V904" s="13">
        <f>VLOOKUP(D904,Pivot!$B$4:$F$2181,4,0)</f>
        <v>631</v>
      </c>
      <c r="W904" s="46">
        <f>IFERROR(VLOOKUP(D904,Pivot!$B$4:$H$2181,5,0),"")</f>
        <v>7.9000000000000008E-3</v>
      </c>
      <c r="X904" s="51">
        <f>IFERROR(VLOOKUP(D904,Pivot!$B$4:$H$2181,6,0),"")</f>
        <v>1.11E-2</v>
      </c>
      <c r="Y904" s="46">
        <f>IFERROR(VLOOKUP(D904,Pivot!$B$4:$H$2181,7,0),"")</f>
        <v>1.9E-2</v>
      </c>
    </row>
    <row r="905" spans="1:25" ht="15" customHeight="1" outlineLevel="2">
      <c r="A905" s="10" t="str">
        <f>VLOOKUP(D905,'Current OBD'!$B$6:$K$2185,4,0)</f>
        <v>King</v>
      </c>
      <c r="B905" s="10" t="str">
        <f>VLOOKUP(D905,'Current OBD'!$B$6:$K$2185,3,0)</f>
        <v>17-411</v>
      </c>
      <c r="C905" s="9" t="str">
        <f>VLOOKUP(D905,'Current OBD'!$B$6:$K$2185,2,0)</f>
        <v>Issaquah School District</v>
      </c>
      <c r="D905" s="24">
        <v>660966</v>
      </c>
      <c r="E905" s="9" t="str">
        <f>VLOOKUP(D905,'Current OBD'!$B$6:$K$2185,10,0)</f>
        <v>Discovery Elementary</v>
      </c>
      <c r="F905" s="11" t="str">
        <f>IF(VLOOKUP(D905,'Current OBD'!$B$6:$AK$2185,23,0)="Yes","PK"," ")</f>
        <v xml:space="preserve"> </v>
      </c>
      <c r="G905" s="11" t="str">
        <f>IF(VLOOKUP(D905,'Current OBD'!$B$6:$AK$2185,24,0)="Yes","K"," ")</f>
        <v>K</v>
      </c>
      <c r="H905" s="11">
        <f>IF(VLOOKUP(D905,'Current OBD'!$B$6:$AK$2185,25,0)="Yes",1," ")</f>
        <v>1</v>
      </c>
      <c r="I905" s="11" t="str">
        <f>IF(VLOOKUP(D905,'Current OBD'!$B$6:$AK$2185,26,0)="Yes","2"," ")</f>
        <v>2</v>
      </c>
      <c r="J905" s="11" t="str">
        <f>IF(VLOOKUP(D905,'Current OBD'!$B$6:$AK$2185,27,0)="Yes","3"," ")</f>
        <v>3</v>
      </c>
      <c r="K905" s="11" t="str">
        <f>IF(VLOOKUP(D905,'Current OBD'!$B$6:$AK$2185,28,0)="Yes","4"," ")</f>
        <v>4</v>
      </c>
      <c r="L905" s="11" t="str">
        <f>IF(VLOOKUP(D905,'Current OBD'!$B$6:$AK$2185,29,0)="Yes","5"," ")</f>
        <v>5</v>
      </c>
      <c r="M905" s="11" t="str">
        <f>IF(VLOOKUP(D905,'Current OBD'!$B$6:$AK$2185,30,0)="Yes","6"," ")</f>
        <v xml:space="preserve"> </v>
      </c>
      <c r="N905" s="11" t="str">
        <f>IF(VLOOKUP(D905,'Current OBD'!$B$6:$AK$2185,31,0)="Yes","7"," ")</f>
        <v xml:space="preserve"> </v>
      </c>
      <c r="O905" s="11" t="str">
        <f>IF(VLOOKUP(D905,'Current OBD'!$B$6:$AK$2185,32,0)="Yes","8"," ")</f>
        <v xml:space="preserve"> </v>
      </c>
      <c r="P905" s="11" t="str">
        <f>IF(VLOOKUP(D905,'Current OBD'!$B$6:$AK$2185,33,0)="Yes","9"," ")</f>
        <v xml:space="preserve"> </v>
      </c>
      <c r="Q905" s="11" t="str">
        <f>IF(VLOOKUP(D905,'Current OBD'!$B$6:$AK$2185,34,0)="Yes","10"," ")</f>
        <v xml:space="preserve"> </v>
      </c>
      <c r="R905" s="11" t="str">
        <f>IF(VLOOKUP(D905,'Current OBD'!$B$6:$AK$2185,35,0)="Yes","11"," ")</f>
        <v xml:space="preserve"> </v>
      </c>
      <c r="S905" s="11" t="str">
        <f>IF(VLOOKUP(D905,'Current OBD'!$B$6:$AK$2185,36,0)="Yes","12"," ")</f>
        <v xml:space="preserve"> </v>
      </c>
      <c r="T905" s="13">
        <f>VLOOKUP(D905,Pivot!$B$4:$F$2181,2,0)</f>
        <v>16</v>
      </c>
      <c r="U905" s="13">
        <f>VLOOKUP(D905,Pivot!$B$4:$F$2181,3,0)</f>
        <v>6</v>
      </c>
      <c r="V905" s="13">
        <f>VLOOKUP(D905,Pivot!$B$4:$F$2181,4,0)</f>
        <v>591</v>
      </c>
      <c r="W905" s="46">
        <f>IFERROR(VLOOKUP(D905,Pivot!$B$4:$H$2181,5,0),"")</f>
        <v>2.7099999999999999E-2</v>
      </c>
      <c r="X905" s="51">
        <f>IFERROR(VLOOKUP(D905,Pivot!$B$4:$H$2181,6,0),"")</f>
        <v>1.0200000000000001E-2</v>
      </c>
      <c r="Y905" s="46">
        <f>IFERROR(VLOOKUP(D905,Pivot!$B$4:$H$2181,7,0),"")</f>
        <v>3.7199999999999997E-2</v>
      </c>
    </row>
    <row r="906" spans="1:25" ht="15" customHeight="1" outlineLevel="2">
      <c r="A906" s="10" t="str">
        <f>VLOOKUP(D906,'Current OBD'!$B$6:$K$2185,4,0)</f>
        <v>King</v>
      </c>
      <c r="B906" s="10" t="str">
        <f>VLOOKUP(D906,'Current OBD'!$B$6:$K$2185,3,0)</f>
        <v>17-411</v>
      </c>
      <c r="C906" s="9" t="str">
        <f>VLOOKUP(D906,'Current OBD'!$B$6:$K$2185,2,0)</f>
        <v>Issaquah School District</v>
      </c>
      <c r="D906" s="24">
        <v>660967</v>
      </c>
      <c r="E906" s="9" t="str">
        <f>VLOOKUP(D906,'Current OBD'!$B$6:$K$2185,10,0)</f>
        <v>Endeavour Elementary</v>
      </c>
      <c r="F906" s="11" t="str">
        <f>IF(VLOOKUP(D906,'Current OBD'!$B$6:$AK$2185,23,0)="Yes","PK"," ")</f>
        <v xml:space="preserve"> </v>
      </c>
      <c r="G906" s="11" t="str">
        <f>IF(VLOOKUP(D906,'Current OBD'!$B$6:$AK$2185,24,0)="Yes","K"," ")</f>
        <v>K</v>
      </c>
      <c r="H906" s="11">
        <f>IF(VLOOKUP(D906,'Current OBD'!$B$6:$AK$2185,25,0)="Yes",1," ")</f>
        <v>1</v>
      </c>
      <c r="I906" s="11" t="str">
        <f>IF(VLOOKUP(D906,'Current OBD'!$B$6:$AK$2185,26,0)="Yes","2"," ")</f>
        <v>2</v>
      </c>
      <c r="J906" s="11" t="str">
        <f>IF(VLOOKUP(D906,'Current OBD'!$B$6:$AK$2185,27,0)="Yes","3"," ")</f>
        <v>3</v>
      </c>
      <c r="K906" s="11" t="str">
        <f>IF(VLOOKUP(D906,'Current OBD'!$B$6:$AK$2185,28,0)="Yes","4"," ")</f>
        <v>4</v>
      </c>
      <c r="L906" s="11" t="str">
        <f>IF(VLOOKUP(D906,'Current OBD'!$B$6:$AK$2185,29,0)="Yes","5"," ")</f>
        <v>5</v>
      </c>
      <c r="M906" s="11" t="str">
        <f>IF(VLOOKUP(D906,'Current OBD'!$B$6:$AK$2185,30,0)="Yes","6"," ")</f>
        <v xml:space="preserve"> </v>
      </c>
      <c r="N906" s="11" t="str">
        <f>IF(VLOOKUP(D906,'Current OBD'!$B$6:$AK$2185,31,0)="Yes","7"," ")</f>
        <v xml:space="preserve"> </v>
      </c>
      <c r="O906" s="11" t="str">
        <f>IF(VLOOKUP(D906,'Current OBD'!$B$6:$AK$2185,32,0)="Yes","8"," ")</f>
        <v xml:space="preserve"> </v>
      </c>
      <c r="P906" s="11" t="str">
        <f>IF(VLOOKUP(D906,'Current OBD'!$B$6:$AK$2185,33,0)="Yes","9"," ")</f>
        <v xml:space="preserve"> </v>
      </c>
      <c r="Q906" s="11" t="str">
        <f>IF(VLOOKUP(D906,'Current OBD'!$B$6:$AK$2185,34,0)="Yes","10"," ")</f>
        <v xml:space="preserve"> </v>
      </c>
      <c r="R906" s="11" t="str">
        <f>IF(VLOOKUP(D906,'Current OBD'!$B$6:$AK$2185,35,0)="Yes","11"," ")</f>
        <v xml:space="preserve"> </v>
      </c>
      <c r="S906" s="11" t="str">
        <f>IF(VLOOKUP(D906,'Current OBD'!$B$6:$AK$2185,36,0)="Yes","12"," ")</f>
        <v xml:space="preserve"> </v>
      </c>
      <c r="T906" s="13">
        <f>VLOOKUP(D906,Pivot!$B$4:$F$2181,2,0)</f>
        <v>31</v>
      </c>
      <c r="U906" s="13">
        <f>VLOOKUP(D906,Pivot!$B$4:$F$2181,3,0)</f>
        <v>6</v>
      </c>
      <c r="V906" s="13">
        <f>VLOOKUP(D906,Pivot!$B$4:$F$2181,4,0)</f>
        <v>495</v>
      </c>
      <c r="W906" s="46">
        <f>IFERROR(VLOOKUP(D906,Pivot!$B$4:$H$2181,5,0),"")</f>
        <v>6.2600000000000003E-2</v>
      </c>
      <c r="X906" s="51">
        <f>IFERROR(VLOOKUP(D906,Pivot!$B$4:$H$2181,6,0),"")</f>
        <v>1.21E-2</v>
      </c>
      <c r="Y906" s="46">
        <f>IFERROR(VLOOKUP(D906,Pivot!$B$4:$H$2181,7,0),"")</f>
        <v>7.4700000000000003E-2</v>
      </c>
    </row>
    <row r="907" spans="1:25" ht="15" customHeight="1" outlineLevel="2">
      <c r="A907" s="10" t="str">
        <f>VLOOKUP(D907,'Current OBD'!$B$6:$K$2185,4,0)</f>
        <v>King</v>
      </c>
      <c r="B907" s="10" t="str">
        <f>VLOOKUP(D907,'Current OBD'!$B$6:$K$2185,3,0)</f>
        <v>17-411</v>
      </c>
      <c r="C907" s="9" t="str">
        <f>VLOOKUP(D907,'Current OBD'!$B$6:$K$2185,2,0)</f>
        <v>Issaquah School District</v>
      </c>
      <c r="D907" s="24">
        <v>684417</v>
      </c>
      <c r="E907" s="9" t="str">
        <f>VLOOKUP(D907,'Current OBD'!$B$6:$K$2185,10,0)</f>
        <v>Gibson Ek High School</v>
      </c>
      <c r="F907" s="11" t="str">
        <f>IF(VLOOKUP(D907,'Current OBD'!$B$6:$AK$2185,23,0)="Yes","PK"," ")</f>
        <v xml:space="preserve"> </v>
      </c>
      <c r="G907" s="11" t="str">
        <f>IF(VLOOKUP(D907,'Current OBD'!$B$6:$AK$2185,24,0)="Yes","K"," ")</f>
        <v xml:space="preserve"> </v>
      </c>
      <c r="H907" s="11" t="str">
        <f>IF(VLOOKUP(D907,'Current OBD'!$B$6:$AK$2185,25,0)="Yes",1," ")</f>
        <v xml:space="preserve"> </v>
      </c>
      <c r="I907" s="11" t="str">
        <f>IF(VLOOKUP(D907,'Current OBD'!$B$6:$AK$2185,26,0)="Yes","2"," ")</f>
        <v xml:space="preserve"> </v>
      </c>
      <c r="J907" s="11" t="str">
        <f>IF(VLOOKUP(D907,'Current OBD'!$B$6:$AK$2185,27,0)="Yes","3"," ")</f>
        <v xml:space="preserve"> </v>
      </c>
      <c r="K907" s="11" t="str">
        <f>IF(VLOOKUP(D907,'Current OBD'!$B$6:$AK$2185,28,0)="Yes","4"," ")</f>
        <v xml:space="preserve"> </v>
      </c>
      <c r="L907" s="11" t="str">
        <f>IF(VLOOKUP(D907,'Current OBD'!$B$6:$AK$2185,29,0)="Yes","5"," ")</f>
        <v xml:space="preserve"> </v>
      </c>
      <c r="M907" s="11" t="str">
        <f>IF(VLOOKUP(D907,'Current OBD'!$B$6:$AK$2185,30,0)="Yes","6"," ")</f>
        <v xml:space="preserve"> </v>
      </c>
      <c r="N907" s="11" t="str">
        <f>IF(VLOOKUP(D907,'Current OBD'!$B$6:$AK$2185,31,0)="Yes","7"," ")</f>
        <v xml:space="preserve"> </v>
      </c>
      <c r="O907" s="11" t="str">
        <f>IF(VLOOKUP(D907,'Current OBD'!$B$6:$AK$2185,32,0)="Yes","8"," ")</f>
        <v xml:space="preserve"> </v>
      </c>
      <c r="P907" s="11" t="str">
        <f>IF(VLOOKUP(D907,'Current OBD'!$B$6:$AK$2185,33,0)="Yes","9"," ")</f>
        <v>9</v>
      </c>
      <c r="Q907" s="11" t="str">
        <f>IF(VLOOKUP(D907,'Current OBD'!$B$6:$AK$2185,34,0)="Yes","10"," ")</f>
        <v>10</v>
      </c>
      <c r="R907" s="11" t="str">
        <f>IF(VLOOKUP(D907,'Current OBD'!$B$6:$AK$2185,35,0)="Yes","11"," ")</f>
        <v>11</v>
      </c>
      <c r="S907" s="11" t="str">
        <f>IF(VLOOKUP(D907,'Current OBD'!$B$6:$AK$2185,36,0)="Yes","12"," ")</f>
        <v>12</v>
      </c>
      <c r="T907" s="13">
        <f>VLOOKUP(D907,Pivot!$B$4:$F$2181,2,0)</f>
        <v>15</v>
      </c>
      <c r="U907" s="13">
        <f>VLOOKUP(D907,Pivot!$B$4:$F$2181,3,0)</f>
        <v>8</v>
      </c>
      <c r="V907" s="13">
        <f>VLOOKUP(D907,Pivot!$B$4:$F$2181,4,0)</f>
        <v>184</v>
      </c>
      <c r="W907" s="46">
        <f>IFERROR(VLOOKUP(D907,Pivot!$B$4:$H$2181,5,0),"")</f>
        <v>8.1500000000000003E-2</v>
      </c>
      <c r="X907" s="51">
        <f>IFERROR(VLOOKUP(D907,Pivot!$B$4:$H$2181,6,0),"")</f>
        <v>4.3499999999999997E-2</v>
      </c>
      <c r="Y907" s="46">
        <f>IFERROR(VLOOKUP(D907,Pivot!$B$4:$H$2181,7,0),"")</f>
        <v>0.125</v>
      </c>
    </row>
    <row r="908" spans="1:25" ht="15" customHeight="1" outlineLevel="2">
      <c r="A908" s="10" t="str">
        <f>VLOOKUP(D908,'Current OBD'!$B$6:$K$2185,4,0)</f>
        <v>King</v>
      </c>
      <c r="B908" s="10" t="str">
        <f>VLOOKUP(D908,'Current OBD'!$B$6:$K$2185,3,0)</f>
        <v>17-411</v>
      </c>
      <c r="C908" s="9" t="str">
        <f>VLOOKUP(D908,'Current OBD'!$B$6:$K$2185,2,0)</f>
        <v>Issaquah School District</v>
      </c>
      <c r="D908" s="24">
        <v>663637</v>
      </c>
      <c r="E908" s="9" t="str">
        <f>VLOOKUP(D908,'Current OBD'!$B$6:$K$2185,10,0)</f>
        <v>Grand Ridge Elementary</v>
      </c>
      <c r="F908" s="11" t="str">
        <f>IF(VLOOKUP(D908,'Current OBD'!$B$6:$AK$2185,23,0)="Yes","PK"," ")</f>
        <v xml:space="preserve"> </v>
      </c>
      <c r="G908" s="11" t="str">
        <f>IF(VLOOKUP(D908,'Current OBD'!$B$6:$AK$2185,24,0)="Yes","K"," ")</f>
        <v>K</v>
      </c>
      <c r="H908" s="11">
        <f>IF(VLOOKUP(D908,'Current OBD'!$B$6:$AK$2185,25,0)="Yes",1," ")</f>
        <v>1</v>
      </c>
      <c r="I908" s="11" t="str">
        <f>IF(VLOOKUP(D908,'Current OBD'!$B$6:$AK$2185,26,0)="Yes","2"," ")</f>
        <v>2</v>
      </c>
      <c r="J908" s="11" t="str">
        <f>IF(VLOOKUP(D908,'Current OBD'!$B$6:$AK$2185,27,0)="Yes","3"," ")</f>
        <v>3</v>
      </c>
      <c r="K908" s="11" t="str">
        <f>IF(VLOOKUP(D908,'Current OBD'!$B$6:$AK$2185,28,0)="Yes","4"," ")</f>
        <v>4</v>
      </c>
      <c r="L908" s="11" t="str">
        <f>IF(VLOOKUP(D908,'Current OBD'!$B$6:$AK$2185,29,0)="Yes","5"," ")</f>
        <v>5</v>
      </c>
      <c r="M908" s="11" t="str">
        <f>IF(VLOOKUP(D908,'Current OBD'!$B$6:$AK$2185,30,0)="Yes","6"," ")</f>
        <v xml:space="preserve"> </v>
      </c>
      <c r="N908" s="11" t="str">
        <f>IF(VLOOKUP(D908,'Current OBD'!$B$6:$AK$2185,31,0)="Yes","7"," ")</f>
        <v xml:space="preserve"> </v>
      </c>
      <c r="O908" s="11" t="str">
        <f>IF(VLOOKUP(D908,'Current OBD'!$B$6:$AK$2185,32,0)="Yes","8"," ")</f>
        <v xml:space="preserve"> </v>
      </c>
      <c r="P908" s="11" t="str">
        <f>IF(VLOOKUP(D908,'Current OBD'!$B$6:$AK$2185,33,0)="Yes","9"," ")</f>
        <v xml:space="preserve"> </v>
      </c>
      <c r="Q908" s="11" t="str">
        <f>IF(VLOOKUP(D908,'Current OBD'!$B$6:$AK$2185,34,0)="Yes","10"," ")</f>
        <v xml:space="preserve"> </v>
      </c>
      <c r="R908" s="11" t="str">
        <f>IF(VLOOKUP(D908,'Current OBD'!$B$6:$AK$2185,35,0)="Yes","11"," ")</f>
        <v xml:space="preserve"> </v>
      </c>
      <c r="S908" s="11" t="str">
        <f>IF(VLOOKUP(D908,'Current OBD'!$B$6:$AK$2185,36,0)="Yes","12"," ")</f>
        <v xml:space="preserve"> </v>
      </c>
      <c r="T908" s="13">
        <f>VLOOKUP(D908,Pivot!$B$4:$F$2181,2,0)</f>
        <v>28</v>
      </c>
      <c r="U908" s="13">
        <f>VLOOKUP(D908,Pivot!$B$4:$F$2181,3,0)</f>
        <v>4</v>
      </c>
      <c r="V908" s="13">
        <f>VLOOKUP(D908,Pivot!$B$4:$F$2181,4,0)</f>
        <v>564</v>
      </c>
      <c r="W908" s="46">
        <f>IFERROR(VLOOKUP(D908,Pivot!$B$4:$H$2181,5,0),"")</f>
        <v>4.9599999999999998E-2</v>
      </c>
      <c r="X908" s="51">
        <f>IFERROR(VLOOKUP(D908,Pivot!$B$4:$H$2181,6,0),"")</f>
        <v>7.1000000000000004E-3</v>
      </c>
      <c r="Y908" s="46">
        <f>IFERROR(VLOOKUP(D908,Pivot!$B$4:$H$2181,7,0),"")</f>
        <v>5.67E-2</v>
      </c>
    </row>
    <row r="909" spans="1:25" ht="15" customHeight="1" outlineLevel="2">
      <c r="A909" s="10" t="str">
        <f>VLOOKUP(D909,'Current OBD'!$B$6:$K$2185,4,0)</f>
        <v>King</v>
      </c>
      <c r="B909" s="10" t="str">
        <f>VLOOKUP(D909,'Current OBD'!$B$6:$K$2185,3,0)</f>
        <v>17-411</v>
      </c>
      <c r="C909" s="9" t="str">
        <f>VLOOKUP(D909,'Current OBD'!$B$6:$K$2185,2,0)</f>
        <v>Issaquah School District</v>
      </c>
      <c r="D909" s="24">
        <v>660976</v>
      </c>
      <c r="E909" s="9" t="str">
        <f>VLOOKUP(D909,'Current OBD'!$B$6:$K$2185,10,0)</f>
        <v>Issaquah High</v>
      </c>
      <c r="F909" s="11" t="str">
        <f>IF(VLOOKUP(D909,'Current OBD'!$B$6:$AK$2185,23,0)="Yes","PK"," ")</f>
        <v xml:space="preserve"> </v>
      </c>
      <c r="G909" s="11" t="str">
        <f>IF(VLOOKUP(D909,'Current OBD'!$B$6:$AK$2185,24,0)="Yes","K"," ")</f>
        <v xml:space="preserve"> </v>
      </c>
      <c r="H909" s="11" t="str">
        <f>IF(VLOOKUP(D909,'Current OBD'!$B$6:$AK$2185,25,0)="Yes",1," ")</f>
        <v xml:space="preserve"> </v>
      </c>
      <c r="I909" s="11" t="str">
        <f>IF(VLOOKUP(D909,'Current OBD'!$B$6:$AK$2185,26,0)="Yes","2"," ")</f>
        <v xml:space="preserve"> </v>
      </c>
      <c r="J909" s="11" t="str">
        <f>IF(VLOOKUP(D909,'Current OBD'!$B$6:$AK$2185,27,0)="Yes","3"," ")</f>
        <v xml:space="preserve"> </v>
      </c>
      <c r="K909" s="11" t="str">
        <f>IF(VLOOKUP(D909,'Current OBD'!$B$6:$AK$2185,28,0)="Yes","4"," ")</f>
        <v xml:space="preserve"> </v>
      </c>
      <c r="L909" s="11" t="str">
        <f>IF(VLOOKUP(D909,'Current OBD'!$B$6:$AK$2185,29,0)="Yes","5"," ")</f>
        <v xml:space="preserve"> </v>
      </c>
      <c r="M909" s="11" t="str">
        <f>IF(VLOOKUP(D909,'Current OBD'!$B$6:$AK$2185,30,0)="Yes","6"," ")</f>
        <v xml:space="preserve"> </v>
      </c>
      <c r="N909" s="11" t="str">
        <f>IF(VLOOKUP(D909,'Current OBD'!$B$6:$AK$2185,31,0)="Yes","7"," ")</f>
        <v xml:space="preserve"> </v>
      </c>
      <c r="O909" s="11" t="str">
        <f>IF(VLOOKUP(D909,'Current OBD'!$B$6:$AK$2185,32,0)="Yes","8"," ")</f>
        <v xml:space="preserve"> </v>
      </c>
      <c r="P909" s="11" t="str">
        <f>IF(VLOOKUP(D909,'Current OBD'!$B$6:$AK$2185,33,0)="Yes","9"," ")</f>
        <v>9</v>
      </c>
      <c r="Q909" s="11" t="str">
        <f>IF(VLOOKUP(D909,'Current OBD'!$B$6:$AK$2185,34,0)="Yes","10"," ")</f>
        <v>10</v>
      </c>
      <c r="R909" s="11" t="str">
        <f>IF(VLOOKUP(D909,'Current OBD'!$B$6:$AK$2185,35,0)="Yes","11"," ")</f>
        <v>11</v>
      </c>
      <c r="S909" s="11" t="str">
        <f>IF(VLOOKUP(D909,'Current OBD'!$B$6:$AK$2185,36,0)="Yes","12"," ")</f>
        <v>12</v>
      </c>
      <c r="T909" s="13">
        <f>VLOOKUP(D909,Pivot!$B$4:$F$2181,2,0)</f>
        <v>223</v>
      </c>
      <c r="U909" s="13">
        <f>VLOOKUP(D909,Pivot!$B$4:$F$2181,3,0)</f>
        <v>67</v>
      </c>
      <c r="V909" s="13">
        <f>VLOOKUP(D909,Pivot!$B$4:$F$2181,4,0)</f>
        <v>2469</v>
      </c>
      <c r="W909" s="46">
        <f>IFERROR(VLOOKUP(D909,Pivot!$B$4:$H$2181,5,0),"")</f>
        <v>9.0300000000000005E-2</v>
      </c>
      <c r="X909" s="51">
        <f>IFERROR(VLOOKUP(D909,Pivot!$B$4:$H$2181,6,0),"")</f>
        <v>2.7099999999999999E-2</v>
      </c>
      <c r="Y909" s="46">
        <f>IFERROR(VLOOKUP(D909,Pivot!$B$4:$H$2181,7,0),"")</f>
        <v>0.11749999999999999</v>
      </c>
    </row>
    <row r="910" spans="1:25" ht="15" customHeight="1" outlineLevel="2">
      <c r="A910" s="10" t="str">
        <f>VLOOKUP(D910,'Current OBD'!$B$6:$K$2185,4,0)</f>
        <v>King</v>
      </c>
      <c r="B910" s="10" t="str">
        <f>VLOOKUP(D910,'Current OBD'!$B$6:$K$2185,3,0)</f>
        <v>17-411</v>
      </c>
      <c r="C910" s="9" t="str">
        <f>VLOOKUP(D910,'Current OBD'!$B$6:$K$2185,2,0)</f>
        <v>Issaquah School District</v>
      </c>
      <c r="D910" s="24">
        <v>660973</v>
      </c>
      <c r="E910" s="9" t="str">
        <f>VLOOKUP(D910,'Current OBD'!$B$6:$K$2185,10,0)</f>
        <v>Issaquah Middle</v>
      </c>
      <c r="F910" s="11" t="str">
        <f>IF(VLOOKUP(D910,'Current OBD'!$B$6:$AK$2185,23,0)="Yes","PK"," ")</f>
        <v xml:space="preserve"> </v>
      </c>
      <c r="G910" s="11" t="str">
        <f>IF(VLOOKUP(D910,'Current OBD'!$B$6:$AK$2185,24,0)="Yes","K"," ")</f>
        <v xml:space="preserve"> </v>
      </c>
      <c r="H910" s="11" t="str">
        <f>IF(VLOOKUP(D910,'Current OBD'!$B$6:$AK$2185,25,0)="Yes",1," ")</f>
        <v xml:space="preserve"> </v>
      </c>
      <c r="I910" s="11" t="str">
        <f>IF(VLOOKUP(D910,'Current OBD'!$B$6:$AK$2185,26,0)="Yes","2"," ")</f>
        <v xml:space="preserve"> </v>
      </c>
      <c r="J910" s="11" t="str">
        <f>IF(VLOOKUP(D910,'Current OBD'!$B$6:$AK$2185,27,0)="Yes","3"," ")</f>
        <v xml:space="preserve"> </v>
      </c>
      <c r="K910" s="11" t="str">
        <f>IF(VLOOKUP(D910,'Current OBD'!$B$6:$AK$2185,28,0)="Yes","4"," ")</f>
        <v xml:space="preserve"> </v>
      </c>
      <c r="L910" s="11" t="str">
        <f>IF(VLOOKUP(D910,'Current OBD'!$B$6:$AK$2185,29,0)="Yes","5"," ")</f>
        <v xml:space="preserve"> </v>
      </c>
      <c r="M910" s="11" t="str">
        <f>IF(VLOOKUP(D910,'Current OBD'!$B$6:$AK$2185,30,0)="Yes","6"," ")</f>
        <v>6</v>
      </c>
      <c r="N910" s="11" t="str">
        <f>IF(VLOOKUP(D910,'Current OBD'!$B$6:$AK$2185,31,0)="Yes","7"," ")</f>
        <v>7</v>
      </c>
      <c r="O910" s="11" t="str">
        <f>IF(VLOOKUP(D910,'Current OBD'!$B$6:$AK$2185,32,0)="Yes","8"," ")</f>
        <v>8</v>
      </c>
      <c r="P910" s="11" t="str">
        <f>IF(VLOOKUP(D910,'Current OBD'!$B$6:$AK$2185,33,0)="Yes","9"," ")</f>
        <v xml:space="preserve"> </v>
      </c>
      <c r="Q910" s="11" t="str">
        <f>IF(VLOOKUP(D910,'Current OBD'!$B$6:$AK$2185,34,0)="Yes","10"," ")</f>
        <v xml:space="preserve"> </v>
      </c>
      <c r="R910" s="11" t="str">
        <f>IF(VLOOKUP(D910,'Current OBD'!$B$6:$AK$2185,35,0)="Yes","11"," ")</f>
        <v xml:space="preserve"> </v>
      </c>
      <c r="S910" s="11" t="str">
        <f>IF(VLOOKUP(D910,'Current OBD'!$B$6:$AK$2185,36,0)="Yes","12"," ")</f>
        <v xml:space="preserve"> </v>
      </c>
      <c r="T910" s="13">
        <f>VLOOKUP(D910,Pivot!$B$4:$F$2181,2,0)</f>
        <v>137</v>
      </c>
      <c r="U910" s="13">
        <f>VLOOKUP(D910,Pivot!$B$4:$F$2181,3,0)</f>
        <v>29</v>
      </c>
      <c r="V910" s="13">
        <f>VLOOKUP(D910,Pivot!$B$4:$F$2181,4,0)</f>
        <v>789</v>
      </c>
      <c r="W910" s="46">
        <f>IFERROR(VLOOKUP(D910,Pivot!$B$4:$H$2181,5,0),"")</f>
        <v>0.1736</v>
      </c>
      <c r="X910" s="51">
        <f>IFERROR(VLOOKUP(D910,Pivot!$B$4:$H$2181,6,0),"")</f>
        <v>3.6799999999999999E-2</v>
      </c>
      <c r="Y910" s="46">
        <f>IFERROR(VLOOKUP(D910,Pivot!$B$4:$H$2181,7,0),"")</f>
        <v>0.2104</v>
      </c>
    </row>
    <row r="911" spans="1:25" ht="15" customHeight="1" outlineLevel="2">
      <c r="A911" s="10" t="str">
        <f>VLOOKUP(D911,'Current OBD'!$B$6:$K$2185,4,0)</f>
        <v>King</v>
      </c>
      <c r="B911" s="10" t="str">
        <f>VLOOKUP(D911,'Current OBD'!$B$6:$K$2185,3,0)</f>
        <v>17-411</v>
      </c>
      <c r="C911" s="9" t="str">
        <f>VLOOKUP(D911,'Current OBD'!$B$6:$K$2185,2,0)</f>
        <v>Issaquah School District</v>
      </c>
      <c r="D911" s="24">
        <v>660968</v>
      </c>
      <c r="E911" s="9" t="str">
        <f>VLOOKUP(D911,'Current OBD'!$B$6:$K$2185,10,0)</f>
        <v>Issaquah Valley Elementary</v>
      </c>
      <c r="F911" s="11" t="str">
        <f>IF(VLOOKUP(D911,'Current OBD'!$B$6:$AK$2185,23,0)="Yes","PK"," ")</f>
        <v>PK</v>
      </c>
      <c r="G911" s="11" t="str">
        <f>IF(VLOOKUP(D911,'Current OBD'!$B$6:$AK$2185,24,0)="Yes","K"," ")</f>
        <v>K</v>
      </c>
      <c r="H911" s="11">
        <f>IF(VLOOKUP(D911,'Current OBD'!$B$6:$AK$2185,25,0)="Yes",1," ")</f>
        <v>1</v>
      </c>
      <c r="I911" s="11" t="str">
        <f>IF(VLOOKUP(D911,'Current OBD'!$B$6:$AK$2185,26,0)="Yes","2"," ")</f>
        <v>2</v>
      </c>
      <c r="J911" s="11" t="str">
        <f>IF(VLOOKUP(D911,'Current OBD'!$B$6:$AK$2185,27,0)="Yes","3"," ")</f>
        <v>3</v>
      </c>
      <c r="K911" s="11" t="str">
        <f>IF(VLOOKUP(D911,'Current OBD'!$B$6:$AK$2185,28,0)="Yes","4"," ")</f>
        <v>4</v>
      </c>
      <c r="L911" s="11" t="str">
        <f>IF(VLOOKUP(D911,'Current OBD'!$B$6:$AK$2185,29,0)="Yes","5"," ")</f>
        <v>5</v>
      </c>
      <c r="M911" s="11" t="str">
        <f>IF(VLOOKUP(D911,'Current OBD'!$B$6:$AK$2185,30,0)="Yes","6"," ")</f>
        <v xml:space="preserve"> </v>
      </c>
      <c r="N911" s="11" t="str">
        <f>IF(VLOOKUP(D911,'Current OBD'!$B$6:$AK$2185,31,0)="Yes","7"," ")</f>
        <v xml:space="preserve"> </v>
      </c>
      <c r="O911" s="11" t="str">
        <f>IF(VLOOKUP(D911,'Current OBD'!$B$6:$AK$2185,32,0)="Yes","8"," ")</f>
        <v xml:space="preserve"> </v>
      </c>
      <c r="P911" s="11" t="str">
        <f>IF(VLOOKUP(D911,'Current OBD'!$B$6:$AK$2185,33,0)="Yes","9"," ")</f>
        <v xml:space="preserve"> </v>
      </c>
      <c r="Q911" s="11" t="str">
        <f>IF(VLOOKUP(D911,'Current OBD'!$B$6:$AK$2185,34,0)="Yes","10"," ")</f>
        <v xml:space="preserve"> </v>
      </c>
      <c r="R911" s="11" t="str">
        <f>IF(VLOOKUP(D911,'Current OBD'!$B$6:$AK$2185,35,0)="Yes","11"," ")</f>
        <v xml:space="preserve"> </v>
      </c>
      <c r="S911" s="11" t="str">
        <f>IF(VLOOKUP(D911,'Current OBD'!$B$6:$AK$2185,36,0)="Yes","12"," ")</f>
        <v xml:space="preserve"> </v>
      </c>
      <c r="T911" s="13">
        <f>VLOOKUP(D911,Pivot!$B$4:$F$2181,2,0)</f>
        <v>161</v>
      </c>
      <c r="U911" s="13">
        <f>VLOOKUP(D911,Pivot!$B$4:$F$2181,3,0)</f>
        <v>20</v>
      </c>
      <c r="V911" s="13">
        <f>VLOOKUP(D911,Pivot!$B$4:$F$2181,4,0)</f>
        <v>635</v>
      </c>
      <c r="W911" s="46">
        <f>IFERROR(VLOOKUP(D911,Pivot!$B$4:$H$2181,5,0),"")</f>
        <v>0.2535</v>
      </c>
      <c r="X911" s="51">
        <f>IFERROR(VLOOKUP(D911,Pivot!$B$4:$H$2181,6,0),"")</f>
        <v>3.15E-2</v>
      </c>
      <c r="Y911" s="46">
        <f>IFERROR(VLOOKUP(D911,Pivot!$B$4:$H$2181,7,0),"")</f>
        <v>0.28499999999999998</v>
      </c>
    </row>
    <row r="912" spans="1:25" ht="15" customHeight="1" outlineLevel="2">
      <c r="A912" s="10" t="str">
        <f>VLOOKUP(D912,'Current OBD'!$B$6:$K$2185,4,0)</f>
        <v>King</v>
      </c>
      <c r="B912" s="10" t="str">
        <f>VLOOKUP(D912,'Current OBD'!$B$6:$K$2185,3,0)</f>
        <v>17-411</v>
      </c>
      <c r="C912" s="9" t="str">
        <f>VLOOKUP(D912,'Current OBD'!$B$6:$K$2185,2,0)</f>
        <v>Issaquah School District</v>
      </c>
      <c r="D912" s="24">
        <v>660977</v>
      </c>
      <c r="E912" s="9" t="str">
        <f>VLOOKUP(D912,'Current OBD'!$B$6:$K$2185,10,0)</f>
        <v>Liberty High</v>
      </c>
      <c r="F912" s="11" t="str">
        <f>IF(VLOOKUP(D912,'Current OBD'!$B$6:$AK$2185,23,0)="Yes","PK"," ")</f>
        <v xml:space="preserve"> </v>
      </c>
      <c r="G912" s="11" t="str">
        <f>IF(VLOOKUP(D912,'Current OBD'!$B$6:$AK$2185,24,0)="Yes","K"," ")</f>
        <v xml:space="preserve"> </v>
      </c>
      <c r="H912" s="11" t="str">
        <f>IF(VLOOKUP(D912,'Current OBD'!$B$6:$AK$2185,25,0)="Yes",1," ")</f>
        <v xml:space="preserve"> </v>
      </c>
      <c r="I912" s="11" t="str">
        <f>IF(VLOOKUP(D912,'Current OBD'!$B$6:$AK$2185,26,0)="Yes","2"," ")</f>
        <v xml:space="preserve"> </v>
      </c>
      <c r="J912" s="11" t="str">
        <f>IF(VLOOKUP(D912,'Current OBD'!$B$6:$AK$2185,27,0)="Yes","3"," ")</f>
        <v xml:space="preserve"> </v>
      </c>
      <c r="K912" s="11" t="str">
        <f>IF(VLOOKUP(D912,'Current OBD'!$B$6:$AK$2185,28,0)="Yes","4"," ")</f>
        <v xml:space="preserve"> </v>
      </c>
      <c r="L912" s="11" t="str">
        <f>IF(VLOOKUP(D912,'Current OBD'!$B$6:$AK$2185,29,0)="Yes","5"," ")</f>
        <v xml:space="preserve"> </v>
      </c>
      <c r="M912" s="11" t="str">
        <f>IF(VLOOKUP(D912,'Current OBD'!$B$6:$AK$2185,30,0)="Yes","6"," ")</f>
        <v xml:space="preserve"> </v>
      </c>
      <c r="N912" s="11" t="str">
        <f>IF(VLOOKUP(D912,'Current OBD'!$B$6:$AK$2185,31,0)="Yes","7"," ")</f>
        <v xml:space="preserve"> </v>
      </c>
      <c r="O912" s="11" t="str">
        <f>IF(VLOOKUP(D912,'Current OBD'!$B$6:$AK$2185,32,0)="Yes","8"," ")</f>
        <v xml:space="preserve"> </v>
      </c>
      <c r="P912" s="11" t="str">
        <f>IF(VLOOKUP(D912,'Current OBD'!$B$6:$AK$2185,33,0)="Yes","9"," ")</f>
        <v>9</v>
      </c>
      <c r="Q912" s="11" t="str">
        <f>IF(VLOOKUP(D912,'Current OBD'!$B$6:$AK$2185,34,0)="Yes","10"," ")</f>
        <v>10</v>
      </c>
      <c r="R912" s="11" t="str">
        <f>IF(VLOOKUP(D912,'Current OBD'!$B$6:$AK$2185,35,0)="Yes","11"," ")</f>
        <v>11</v>
      </c>
      <c r="S912" s="11" t="str">
        <f>IF(VLOOKUP(D912,'Current OBD'!$B$6:$AK$2185,36,0)="Yes","12"," ")</f>
        <v>12</v>
      </c>
      <c r="T912" s="13">
        <f>VLOOKUP(D912,Pivot!$B$4:$F$2181,2,0)</f>
        <v>139</v>
      </c>
      <c r="U912" s="13">
        <f>VLOOKUP(D912,Pivot!$B$4:$F$2181,3,0)</f>
        <v>68</v>
      </c>
      <c r="V912" s="13">
        <f>VLOOKUP(D912,Pivot!$B$4:$F$2181,4,0)</f>
        <v>1486</v>
      </c>
      <c r="W912" s="46">
        <f>IFERROR(VLOOKUP(D912,Pivot!$B$4:$H$2181,5,0),"")</f>
        <v>9.35E-2</v>
      </c>
      <c r="X912" s="51">
        <f>IFERROR(VLOOKUP(D912,Pivot!$B$4:$H$2181,6,0),"")</f>
        <v>4.58E-2</v>
      </c>
      <c r="Y912" s="46">
        <f>IFERROR(VLOOKUP(D912,Pivot!$B$4:$H$2181,7,0),"")</f>
        <v>0.13930000000000001</v>
      </c>
    </row>
    <row r="913" spans="1:25" ht="15" customHeight="1" outlineLevel="2">
      <c r="A913" s="10" t="str">
        <f>VLOOKUP(D913,'Current OBD'!$B$6:$K$2185,4,0)</f>
        <v>King</v>
      </c>
      <c r="B913" s="10" t="str">
        <f>VLOOKUP(D913,'Current OBD'!$B$6:$K$2185,3,0)</f>
        <v>17-411</v>
      </c>
      <c r="C913" s="9" t="str">
        <f>VLOOKUP(D913,'Current OBD'!$B$6:$K$2185,2,0)</f>
        <v>Issaquah School District</v>
      </c>
      <c r="D913" s="24">
        <v>660969</v>
      </c>
      <c r="E913" s="9" t="str">
        <f>VLOOKUP(D913,'Current OBD'!$B$6:$K$2185,10,0)</f>
        <v>Maple Hills Elementary</v>
      </c>
      <c r="F913" s="11" t="str">
        <f>IF(VLOOKUP(D913,'Current OBD'!$B$6:$AK$2185,23,0)="Yes","PK"," ")</f>
        <v xml:space="preserve"> </v>
      </c>
      <c r="G913" s="11" t="str">
        <f>IF(VLOOKUP(D913,'Current OBD'!$B$6:$AK$2185,24,0)="Yes","K"," ")</f>
        <v>K</v>
      </c>
      <c r="H913" s="11">
        <f>IF(VLOOKUP(D913,'Current OBD'!$B$6:$AK$2185,25,0)="Yes",1," ")</f>
        <v>1</v>
      </c>
      <c r="I913" s="11" t="str">
        <f>IF(VLOOKUP(D913,'Current OBD'!$B$6:$AK$2185,26,0)="Yes","2"," ")</f>
        <v>2</v>
      </c>
      <c r="J913" s="11" t="str">
        <f>IF(VLOOKUP(D913,'Current OBD'!$B$6:$AK$2185,27,0)="Yes","3"," ")</f>
        <v>3</v>
      </c>
      <c r="K913" s="11" t="str">
        <f>IF(VLOOKUP(D913,'Current OBD'!$B$6:$AK$2185,28,0)="Yes","4"," ")</f>
        <v>4</v>
      </c>
      <c r="L913" s="11" t="str">
        <f>IF(VLOOKUP(D913,'Current OBD'!$B$6:$AK$2185,29,0)="Yes","5"," ")</f>
        <v>5</v>
      </c>
      <c r="M913" s="11" t="str">
        <f>IF(VLOOKUP(D913,'Current OBD'!$B$6:$AK$2185,30,0)="Yes","6"," ")</f>
        <v xml:space="preserve"> </v>
      </c>
      <c r="N913" s="11" t="str">
        <f>IF(VLOOKUP(D913,'Current OBD'!$B$6:$AK$2185,31,0)="Yes","7"," ")</f>
        <v xml:space="preserve"> </v>
      </c>
      <c r="O913" s="11" t="str">
        <f>IF(VLOOKUP(D913,'Current OBD'!$B$6:$AK$2185,32,0)="Yes","8"," ")</f>
        <v xml:space="preserve"> </v>
      </c>
      <c r="P913" s="11" t="str">
        <f>IF(VLOOKUP(D913,'Current OBD'!$B$6:$AK$2185,33,0)="Yes","9"," ")</f>
        <v xml:space="preserve"> </v>
      </c>
      <c r="Q913" s="11" t="str">
        <f>IF(VLOOKUP(D913,'Current OBD'!$B$6:$AK$2185,34,0)="Yes","10"," ")</f>
        <v xml:space="preserve"> </v>
      </c>
      <c r="R913" s="11" t="str">
        <f>IF(VLOOKUP(D913,'Current OBD'!$B$6:$AK$2185,35,0)="Yes","11"," ")</f>
        <v xml:space="preserve"> </v>
      </c>
      <c r="S913" s="11" t="str">
        <f>IF(VLOOKUP(D913,'Current OBD'!$B$6:$AK$2185,36,0)="Yes","12"," ")</f>
        <v xml:space="preserve"> </v>
      </c>
      <c r="T913" s="13">
        <f>VLOOKUP(D913,Pivot!$B$4:$F$2181,2,0)</f>
        <v>34</v>
      </c>
      <c r="U913" s="13">
        <f>VLOOKUP(D913,Pivot!$B$4:$F$2181,3,0)</f>
        <v>13</v>
      </c>
      <c r="V913" s="13">
        <f>VLOOKUP(D913,Pivot!$B$4:$F$2181,4,0)</f>
        <v>438</v>
      </c>
      <c r="W913" s="46">
        <f>IFERROR(VLOOKUP(D913,Pivot!$B$4:$H$2181,5,0),"")</f>
        <v>7.7600000000000002E-2</v>
      </c>
      <c r="X913" s="51">
        <f>IFERROR(VLOOKUP(D913,Pivot!$B$4:$H$2181,6,0),"")</f>
        <v>2.9700000000000001E-2</v>
      </c>
      <c r="Y913" s="46">
        <f>IFERROR(VLOOKUP(D913,Pivot!$B$4:$H$2181,7,0),"")</f>
        <v>0.10730000000000001</v>
      </c>
    </row>
    <row r="914" spans="1:25" ht="15" customHeight="1" outlineLevel="2">
      <c r="A914" s="10" t="str">
        <f>VLOOKUP(D914,'Current OBD'!$B$6:$K$2185,4,0)</f>
        <v>King</v>
      </c>
      <c r="B914" s="10" t="str">
        <f>VLOOKUP(D914,'Current OBD'!$B$6:$K$2185,3,0)</f>
        <v>17-411</v>
      </c>
      <c r="C914" s="9" t="str">
        <f>VLOOKUP(D914,'Current OBD'!$B$6:$K$2185,2,0)</f>
        <v>Issaquah School District</v>
      </c>
      <c r="D914" s="24">
        <v>660974</v>
      </c>
      <c r="E914" s="9" t="str">
        <f>VLOOKUP(D914,'Current OBD'!$B$6:$K$2185,10,0)</f>
        <v>Maywood Middle</v>
      </c>
      <c r="F914" s="11" t="str">
        <f>IF(VLOOKUP(D914,'Current OBD'!$B$6:$AK$2185,23,0)="Yes","PK"," ")</f>
        <v xml:space="preserve"> </v>
      </c>
      <c r="G914" s="11" t="str">
        <f>IF(VLOOKUP(D914,'Current OBD'!$B$6:$AK$2185,24,0)="Yes","K"," ")</f>
        <v xml:space="preserve"> </v>
      </c>
      <c r="H914" s="11" t="str">
        <f>IF(VLOOKUP(D914,'Current OBD'!$B$6:$AK$2185,25,0)="Yes",1," ")</f>
        <v xml:space="preserve"> </v>
      </c>
      <c r="I914" s="11" t="str">
        <f>IF(VLOOKUP(D914,'Current OBD'!$B$6:$AK$2185,26,0)="Yes","2"," ")</f>
        <v xml:space="preserve"> </v>
      </c>
      <c r="J914" s="11" t="str">
        <f>IF(VLOOKUP(D914,'Current OBD'!$B$6:$AK$2185,27,0)="Yes","3"," ")</f>
        <v xml:space="preserve"> </v>
      </c>
      <c r="K914" s="11" t="str">
        <f>IF(VLOOKUP(D914,'Current OBD'!$B$6:$AK$2185,28,0)="Yes","4"," ")</f>
        <v xml:space="preserve"> </v>
      </c>
      <c r="L914" s="11" t="str">
        <f>IF(VLOOKUP(D914,'Current OBD'!$B$6:$AK$2185,29,0)="Yes","5"," ")</f>
        <v xml:space="preserve"> </v>
      </c>
      <c r="M914" s="11" t="str">
        <f>IF(VLOOKUP(D914,'Current OBD'!$B$6:$AK$2185,30,0)="Yes","6"," ")</f>
        <v>6</v>
      </c>
      <c r="N914" s="11" t="str">
        <f>IF(VLOOKUP(D914,'Current OBD'!$B$6:$AK$2185,31,0)="Yes","7"," ")</f>
        <v>7</v>
      </c>
      <c r="O914" s="11" t="str">
        <f>IF(VLOOKUP(D914,'Current OBD'!$B$6:$AK$2185,32,0)="Yes","8"," ")</f>
        <v>8</v>
      </c>
      <c r="P914" s="11" t="str">
        <f>IF(VLOOKUP(D914,'Current OBD'!$B$6:$AK$2185,33,0)="Yes","9"," ")</f>
        <v xml:space="preserve"> </v>
      </c>
      <c r="Q914" s="11" t="str">
        <f>IF(VLOOKUP(D914,'Current OBD'!$B$6:$AK$2185,34,0)="Yes","10"," ")</f>
        <v xml:space="preserve"> </v>
      </c>
      <c r="R914" s="11" t="str">
        <f>IF(VLOOKUP(D914,'Current OBD'!$B$6:$AK$2185,35,0)="Yes","11"," ")</f>
        <v xml:space="preserve"> </v>
      </c>
      <c r="S914" s="11" t="str">
        <f>IF(VLOOKUP(D914,'Current OBD'!$B$6:$AK$2185,36,0)="Yes","12"," ")</f>
        <v xml:space="preserve"> </v>
      </c>
      <c r="T914" s="13">
        <f>VLOOKUP(D914,Pivot!$B$4:$F$2181,2,0)</f>
        <v>89</v>
      </c>
      <c r="U914" s="13">
        <f>VLOOKUP(D914,Pivot!$B$4:$F$2181,3,0)</f>
        <v>32</v>
      </c>
      <c r="V914" s="13">
        <f>VLOOKUP(D914,Pivot!$B$4:$F$2181,4,0)</f>
        <v>830</v>
      </c>
      <c r="W914" s="46">
        <f>IFERROR(VLOOKUP(D914,Pivot!$B$4:$H$2181,5,0),"")</f>
        <v>0.1072</v>
      </c>
      <c r="X914" s="51">
        <f>IFERROR(VLOOKUP(D914,Pivot!$B$4:$H$2181,6,0),"")</f>
        <v>3.8600000000000002E-2</v>
      </c>
      <c r="Y914" s="46">
        <f>IFERROR(VLOOKUP(D914,Pivot!$B$4:$H$2181,7,0),"")</f>
        <v>0.14580000000000001</v>
      </c>
    </row>
    <row r="915" spans="1:25" ht="15" customHeight="1" outlineLevel="2">
      <c r="A915" s="10" t="str">
        <f>VLOOKUP(D915,'Current OBD'!$B$6:$K$2185,4,0)</f>
        <v>King</v>
      </c>
      <c r="B915" s="10" t="str">
        <f>VLOOKUP(D915,'Current OBD'!$B$6:$K$2185,3,0)</f>
        <v>17-411</v>
      </c>
      <c r="C915" s="9" t="str">
        <f>VLOOKUP(D915,'Current OBD'!$B$6:$K$2185,2,0)</f>
        <v>Issaquah School District</v>
      </c>
      <c r="D915" s="24">
        <v>663020</v>
      </c>
      <c r="E915" s="9" t="str">
        <f>VLOOKUP(D915,'Current OBD'!$B$6:$K$2185,10,0)</f>
        <v>Newcastle Elementary</v>
      </c>
      <c r="F915" s="11" t="str">
        <f>IF(VLOOKUP(D915,'Current OBD'!$B$6:$AK$2185,23,0)="Yes","PK"," ")</f>
        <v xml:space="preserve"> </v>
      </c>
      <c r="G915" s="11" t="str">
        <f>IF(VLOOKUP(D915,'Current OBD'!$B$6:$AK$2185,24,0)="Yes","K"," ")</f>
        <v>K</v>
      </c>
      <c r="H915" s="11">
        <f>IF(VLOOKUP(D915,'Current OBD'!$B$6:$AK$2185,25,0)="Yes",1," ")</f>
        <v>1</v>
      </c>
      <c r="I915" s="11" t="str">
        <f>IF(VLOOKUP(D915,'Current OBD'!$B$6:$AK$2185,26,0)="Yes","2"," ")</f>
        <v>2</v>
      </c>
      <c r="J915" s="11" t="str">
        <f>IF(VLOOKUP(D915,'Current OBD'!$B$6:$AK$2185,27,0)="Yes","3"," ")</f>
        <v>3</v>
      </c>
      <c r="K915" s="11" t="str">
        <f>IF(VLOOKUP(D915,'Current OBD'!$B$6:$AK$2185,28,0)="Yes","4"," ")</f>
        <v>4</v>
      </c>
      <c r="L915" s="11" t="str">
        <f>IF(VLOOKUP(D915,'Current OBD'!$B$6:$AK$2185,29,0)="Yes","5"," ")</f>
        <v>5</v>
      </c>
      <c r="M915" s="11" t="str">
        <f>IF(VLOOKUP(D915,'Current OBD'!$B$6:$AK$2185,30,0)="Yes","6"," ")</f>
        <v xml:space="preserve"> </v>
      </c>
      <c r="N915" s="11" t="str">
        <f>IF(VLOOKUP(D915,'Current OBD'!$B$6:$AK$2185,31,0)="Yes","7"," ")</f>
        <v xml:space="preserve"> </v>
      </c>
      <c r="O915" s="11" t="str">
        <f>IF(VLOOKUP(D915,'Current OBD'!$B$6:$AK$2185,32,0)="Yes","8"," ")</f>
        <v xml:space="preserve"> </v>
      </c>
      <c r="P915" s="11" t="str">
        <f>IF(VLOOKUP(D915,'Current OBD'!$B$6:$AK$2185,33,0)="Yes","9"," ")</f>
        <v xml:space="preserve"> </v>
      </c>
      <c r="Q915" s="11" t="str">
        <f>IF(VLOOKUP(D915,'Current OBD'!$B$6:$AK$2185,34,0)="Yes","10"," ")</f>
        <v xml:space="preserve"> </v>
      </c>
      <c r="R915" s="11" t="str">
        <f>IF(VLOOKUP(D915,'Current OBD'!$B$6:$AK$2185,35,0)="Yes","11"," ")</f>
        <v xml:space="preserve"> </v>
      </c>
      <c r="S915" s="11" t="str">
        <f>IF(VLOOKUP(D915,'Current OBD'!$B$6:$AK$2185,36,0)="Yes","12"," ")</f>
        <v xml:space="preserve"> </v>
      </c>
      <c r="T915" s="13">
        <f>VLOOKUP(D915,Pivot!$B$4:$F$2181,2,0)</f>
        <v>40</v>
      </c>
      <c r="U915" s="13">
        <f>VLOOKUP(D915,Pivot!$B$4:$F$2181,3,0)</f>
        <v>19</v>
      </c>
      <c r="V915" s="13">
        <f>VLOOKUP(D915,Pivot!$B$4:$F$2181,4,0)</f>
        <v>491</v>
      </c>
      <c r="W915" s="46">
        <f>IFERROR(VLOOKUP(D915,Pivot!$B$4:$H$2181,5,0),"")</f>
        <v>8.1500000000000003E-2</v>
      </c>
      <c r="X915" s="51">
        <f>IFERROR(VLOOKUP(D915,Pivot!$B$4:$H$2181,6,0),"")</f>
        <v>3.8699999999999998E-2</v>
      </c>
      <c r="Y915" s="46">
        <f>IFERROR(VLOOKUP(D915,Pivot!$B$4:$H$2181,7,0),"")</f>
        <v>0.1202</v>
      </c>
    </row>
    <row r="916" spans="1:25" ht="15" customHeight="1" outlineLevel="2">
      <c r="A916" s="10" t="str">
        <f>VLOOKUP(D916,'Current OBD'!$B$6:$K$2185,4,0)</f>
        <v>King</v>
      </c>
      <c r="B916" s="10" t="str">
        <f>VLOOKUP(D916,'Current OBD'!$B$6:$K$2185,3,0)</f>
        <v>17-411</v>
      </c>
      <c r="C916" s="9" t="str">
        <f>VLOOKUP(D916,'Current OBD'!$B$6:$K$2185,2,0)</f>
        <v>Issaquah School District</v>
      </c>
      <c r="D916" s="24">
        <v>663236</v>
      </c>
      <c r="E916" s="9" t="str">
        <f>VLOOKUP(D916,'Current OBD'!$B$6:$K$2185,10,0)</f>
        <v>Pacific Cascade Middle</v>
      </c>
      <c r="F916" s="11" t="str">
        <f>IF(VLOOKUP(D916,'Current OBD'!$B$6:$AK$2185,23,0)="Yes","PK"," ")</f>
        <v xml:space="preserve"> </v>
      </c>
      <c r="G916" s="11" t="str">
        <f>IF(VLOOKUP(D916,'Current OBD'!$B$6:$AK$2185,24,0)="Yes","K"," ")</f>
        <v xml:space="preserve"> </v>
      </c>
      <c r="H916" s="11" t="str">
        <f>IF(VLOOKUP(D916,'Current OBD'!$B$6:$AK$2185,25,0)="Yes",1," ")</f>
        <v xml:space="preserve"> </v>
      </c>
      <c r="I916" s="11" t="str">
        <f>IF(VLOOKUP(D916,'Current OBD'!$B$6:$AK$2185,26,0)="Yes","2"," ")</f>
        <v xml:space="preserve"> </v>
      </c>
      <c r="J916" s="11" t="str">
        <f>IF(VLOOKUP(D916,'Current OBD'!$B$6:$AK$2185,27,0)="Yes","3"," ")</f>
        <v xml:space="preserve"> </v>
      </c>
      <c r="K916" s="11" t="str">
        <f>IF(VLOOKUP(D916,'Current OBD'!$B$6:$AK$2185,28,0)="Yes","4"," ")</f>
        <v xml:space="preserve"> </v>
      </c>
      <c r="L916" s="11" t="str">
        <f>IF(VLOOKUP(D916,'Current OBD'!$B$6:$AK$2185,29,0)="Yes","5"," ")</f>
        <v xml:space="preserve"> </v>
      </c>
      <c r="M916" s="11" t="str">
        <f>IF(VLOOKUP(D916,'Current OBD'!$B$6:$AK$2185,30,0)="Yes","6"," ")</f>
        <v>6</v>
      </c>
      <c r="N916" s="11" t="str">
        <f>IF(VLOOKUP(D916,'Current OBD'!$B$6:$AK$2185,31,0)="Yes","7"," ")</f>
        <v>7</v>
      </c>
      <c r="O916" s="11" t="str">
        <f>IF(VLOOKUP(D916,'Current OBD'!$B$6:$AK$2185,32,0)="Yes","8"," ")</f>
        <v>8</v>
      </c>
      <c r="P916" s="11" t="str">
        <f>IF(VLOOKUP(D916,'Current OBD'!$B$6:$AK$2185,33,0)="Yes","9"," ")</f>
        <v xml:space="preserve"> </v>
      </c>
      <c r="Q916" s="11" t="str">
        <f>IF(VLOOKUP(D916,'Current OBD'!$B$6:$AK$2185,34,0)="Yes","10"," ")</f>
        <v xml:space="preserve"> </v>
      </c>
      <c r="R916" s="11" t="str">
        <f>IF(VLOOKUP(D916,'Current OBD'!$B$6:$AK$2185,35,0)="Yes","11"," ")</f>
        <v xml:space="preserve"> </v>
      </c>
      <c r="S916" s="11" t="str">
        <f>IF(VLOOKUP(D916,'Current OBD'!$B$6:$AK$2185,36,0)="Yes","12"," ")</f>
        <v xml:space="preserve"> </v>
      </c>
      <c r="T916" s="13">
        <f>VLOOKUP(D916,Pivot!$B$4:$F$2181,2,0)</f>
        <v>41</v>
      </c>
      <c r="U916" s="13">
        <f>VLOOKUP(D916,Pivot!$B$4:$F$2181,3,0)</f>
        <v>13</v>
      </c>
      <c r="V916" s="13">
        <f>VLOOKUP(D916,Pivot!$B$4:$F$2181,4,0)</f>
        <v>691</v>
      </c>
      <c r="W916" s="46">
        <f>IFERROR(VLOOKUP(D916,Pivot!$B$4:$H$2181,5,0),"")</f>
        <v>5.9299999999999999E-2</v>
      </c>
      <c r="X916" s="51">
        <f>IFERROR(VLOOKUP(D916,Pivot!$B$4:$H$2181,6,0),"")</f>
        <v>1.8800000000000001E-2</v>
      </c>
      <c r="Y916" s="46">
        <f>IFERROR(VLOOKUP(D916,Pivot!$B$4:$H$2181,7,0),"")</f>
        <v>7.8100000000000003E-2</v>
      </c>
    </row>
    <row r="917" spans="1:25" ht="15" customHeight="1" outlineLevel="2">
      <c r="A917" s="10" t="str">
        <f>VLOOKUP(D917,'Current OBD'!$B$6:$K$2185,4,0)</f>
        <v>King</v>
      </c>
      <c r="B917" s="10" t="str">
        <f>VLOOKUP(D917,'Current OBD'!$B$6:$K$2185,3,0)</f>
        <v>17-411</v>
      </c>
      <c r="C917" s="9" t="str">
        <f>VLOOKUP(D917,'Current OBD'!$B$6:$K$2185,2,0)</f>
        <v>Issaquah School District</v>
      </c>
      <c r="D917" s="24">
        <v>660975</v>
      </c>
      <c r="E917" s="9" t="str">
        <f>VLOOKUP(D917,'Current OBD'!$B$6:$K$2185,10,0)</f>
        <v>Pine Lake Middle</v>
      </c>
      <c r="F917" s="11" t="str">
        <f>IF(VLOOKUP(D917,'Current OBD'!$B$6:$AK$2185,23,0)="Yes","PK"," ")</f>
        <v xml:space="preserve"> </v>
      </c>
      <c r="G917" s="11" t="str">
        <f>IF(VLOOKUP(D917,'Current OBD'!$B$6:$AK$2185,24,0)="Yes","K"," ")</f>
        <v xml:space="preserve"> </v>
      </c>
      <c r="H917" s="11" t="str">
        <f>IF(VLOOKUP(D917,'Current OBD'!$B$6:$AK$2185,25,0)="Yes",1," ")</f>
        <v xml:space="preserve"> </v>
      </c>
      <c r="I917" s="11" t="str">
        <f>IF(VLOOKUP(D917,'Current OBD'!$B$6:$AK$2185,26,0)="Yes","2"," ")</f>
        <v xml:space="preserve"> </v>
      </c>
      <c r="J917" s="11" t="str">
        <f>IF(VLOOKUP(D917,'Current OBD'!$B$6:$AK$2185,27,0)="Yes","3"," ")</f>
        <v xml:space="preserve"> </v>
      </c>
      <c r="K917" s="11" t="str">
        <f>IF(VLOOKUP(D917,'Current OBD'!$B$6:$AK$2185,28,0)="Yes","4"," ")</f>
        <v xml:space="preserve"> </v>
      </c>
      <c r="L917" s="11" t="str">
        <f>IF(VLOOKUP(D917,'Current OBD'!$B$6:$AK$2185,29,0)="Yes","5"," ")</f>
        <v xml:space="preserve"> </v>
      </c>
      <c r="M917" s="11" t="str">
        <f>IF(VLOOKUP(D917,'Current OBD'!$B$6:$AK$2185,30,0)="Yes","6"," ")</f>
        <v>6</v>
      </c>
      <c r="N917" s="11" t="str">
        <f>IF(VLOOKUP(D917,'Current OBD'!$B$6:$AK$2185,31,0)="Yes","7"," ")</f>
        <v>7</v>
      </c>
      <c r="O917" s="11" t="str">
        <f>IF(VLOOKUP(D917,'Current OBD'!$B$6:$AK$2185,32,0)="Yes","8"," ")</f>
        <v>8</v>
      </c>
      <c r="P917" s="11" t="str">
        <f>IF(VLOOKUP(D917,'Current OBD'!$B$6:$AK$2185,33,0)="Yes","9"," ")</f>
        <v xml:space="preserve"> </v>
      </c>
      <c r="Q917" s="11" t="str">
        <f>IF(VLOOKUP(D917,'Current OBD'!$B$6:$AK$2185,34,0)="Yes","10"," ")</f>
        <v xml:space="preserve"> </v>
      </c>
      <c r="R917" s="11" t="str">
        <f>IF(VLOOKUP(D917,'Current OBD'!$B$6:$AK$2185,35,0)="Yes","11"," ")</f>
        <v xml:space="preserve"> </v>
      </c>
      <c r="S917" s="11" t="str">
        <f>IF(VLOOKUP(D917,'Current OBD'!$B$6:$AK$2185,36,0)="Yes","12"," ")</f>
        <v xml:space="preserve"> </v>
      </c>
      <c r="T917" s="13">
        <f>VLOOKUP(D917,Pivot!$B$4:$F$2181,2,0)</f>
        <v>17</v>
      </c>
      <c r="U917" s="13">
        <f>VLOOKUP(D917,Pivot!$B$4:$F$2181,3,0)</f>
        <v>13</v>
      </c>
      <c r="V917" s="13">
        <f>VLOOKUP(D917,Pivot!$B$4:$F$2181,4,0)</f>
        <v>908</v>
      </c>
      <c r="W917" s="46">
        <f>IFERROR(VLOOKUP(D917,Pivot!$B$4:$H$2181,5,0),"")</f>
        <v>1.8700000000000001E-2</v>
      </c>
      <c r="X917" s="51">
        <f>IFERROR(VLOOKUP(D917,Pivot!$B$4:$H$2181,6,0),"")</f>
        <v>1.43E-2</v>
      </c>
      <c r="Y917" s="46">
        <f>IFERROR(VLOOKUP(D917,Pivot!$B$4:$H$2181,7,0),"")</f>
        <v>3.3000000000000002E-2</v>
      </c>
    </row>
    <row r="918" spans="1:25" ht="15" customHeight="1" outlineLevel="2">
      <c r="A918" s="10" t="str">
        <f>VLOOKUP(D918,'Current OBD'!$B$6:$K$2185,4,0)</f>
        <v>King</v>
      </c>
      <c r="B918" s="10" t="str">
        <f>VLOOKUP(D918,'Current OBD'!$B$6:$K$2185,3,0)</f>
        <v>17-411</v>
      </c>
      <c r="C918" s="9" t="str">
        <f>VLOOKUP(D918,'Current OBD'!$B$6:$K$2185,2,0)</f>
        <v>Issaquah School District</v>
      </c>
      <c r="D918" s="24">
        <v>660979</v>
      </c>
      <c r="E918" s="9" t="str">
        <f>VLOOKUP(D918,'Current OBD'!$B$6:$K$2185,10,0)</f>
        <v>Skyline High</v>
      </c>
      <c r="F918" s="11" t="str">
        <f>IF(VLOOKUP(D918,'Current OBD'!$B$6:$AK$2185,23,0)="Yes","PK"," ")</f>
        <v xml:space="preserve"> </v>
      </c>
      <c r="G918" s="11" t="str">
        <f>IF(VLOOKUP(D918,'Current OBD'!$B$6:$AK$2185,24,0)="Yes","K"," ")</f>
        <v xml:space="preserve"> </v>
      </c>
      <c r="H918" s="11" t="str">
        <f>IF(VLOOKUP(D918,'Current OBD'!$B$6:$AK$2185,25,0)="Yes",1," ")</f>
        <v xml:space="preserve"> </v>
      </c>
      <c r="I918" s="11" t="str">
        <f>IF(VLOOKUP(D918,'Current OBD'!$B$6:$AK$2185,26,0)="Yes","2"," ")</f>
        <v xml:space="preserve"> </v>
      </c>
      <c r="J918" s="11" t="str">
        <f>IF(VLOOKUP(D918,'Current OBD'!$B$6:$AK$2185,27,0)="Yes","3"," ")</f>
        <v xml:space="preserve"> </v>
      </c>
      <c r="K918" s="11" t="str">
        <f>IF(VLOOKUP(D918,'Current OBD'!$B$6:$AK$2185,28,0)="Yes","4"," ")</f>
        <v xml:space="preserve"> </v>
      </c>
      <c r="L918" s="11" t="str">
        <f>IF(VLOOKUP(D918,'Current OBD'!$B$6:$AK$2185,29,0)="Yes","5"," ")</f>
        <v xml:space="preserve"> </v>
      </c>
      <c r="M918" s="11" t="str">
        <f>IF(VLOOKUP(D918,'Current OBD'!$B$6:$AK$2185,30,0)="Yes","6"," ")</f>
        <v xml:space="preserve"> </v>
      </c>
      <c r="N918" s="11" t="str">
        <f>IF(VLOOKUP(D918,'Current OBD'!$B$6:$AK$2185,31,0)="Yes","7"," ")</f>
        <v xml:space="preserve"> </v>
      </c>
      <c r="O918" s="11" t="str">
        <f>IF(VLOOKUP(D918,'Current OBD'!$B$6:$AK$2185,32,0)="Yes","8"," ")</f>
        <v xml:space="preserve"> </v>
      </c>
      <c r="P918" s="11" t="str">
        <f>IF(VLOOKUP(D918,'Current OBD'!$B$6:$AK$2185,33,0)="Yes","9"," ")</f>
        <v>9</v>
      </c>
      <c r="Q918" s="11" t="str">
        <f>IF(VLOOKUP(D918,'Current OBD'!$B$6:$AK$2185,34,0)="Yes","10"," ")</f>
        <v>10</v>
      </c>
      <c r="R918" s="11" t="str">
        <f>IF(VLOOKUP(D918,'Current OBD'!$B$6:$AK$2185,35,0)="Yes","11"," ")</f>
        <v>11</v>
      </c>
      <c r="S918" s="11" t="str">
        <f>IF(VLOOKUP(D918,'Current OBD'!$B$6:$AK$2185,36,0)="Yes","12"," ")</f>
        <v>12</v>
      </c>
      <c r="T918" s="13">
        <f>VLOOKUP(D918,Pivot!$B$4:$F$2181,2,0)</f>
        <v>84</v>
      </c>
      <c r="U918" s="13">
        <f>VLOOKUP(D918,Pivot!$B$4:$F$2181,3,0)</f>
        <v>38</v>
      </c>
      <c r="V918" s="13">
        <f>VLOOKUP(D918,Pivot!$B$4:$F$2181,4,0)</f>
        <v>2197</v>
      </c>
      <c r="W918" s="46">
        <f>IFERROR(VLOOKUP(D918,Pivot!$B$4:$H$2181,5,0),"")</f>
        <v>3.8199999999999998E-2</v>
      </c>
      <c r="X918" s="51">
        <f>IFERROR(VLOOKUP(D918,Pivot!$B$4:$H$2181,6,0),"")</f>
        <v>1.7299999999999999E-2</v>
      </c>
      <c r="Y918" s="46">
        <f>IFERROR(VLOOKUP(D918,Pivot!$B$4:$H$2181,7,0),"")</f>
        <v>5.5500000000000001E-2</v>
      </c>
    </row>
    <row r="919" spans="1:25" ht="15" customHeight="1" outlineLevel="2">
      <c r="A919" s="10" t="str">
        <f>VLOOKUP(D919,'Current OBD'!$B$6:$K$2185,4,0)</f>
        <v>King</v>
      </c>
      <c r="B919" s="10" t="str">
        <f>VLOOKUP(D919,'Current OBD'!$B$6:$K$2185,3,0)</f>
        <v>17-411</v>
      </c>
      <c r="C919" s="9" t="str">
        <f>VLOOKUP(D919,'Current OBD'!$B$6:$K$2185,2,0)</f>
        <v>Issaquah School District</v>
      </c>
      <c r="D919" s="24">
        <v>660970</v>
      </c>
      <c r="E919" s="9" t="str">
        <f>VLOOKUP(D919,'Current OBD'!$B$6:$K$2185,10,0)</f>
        <v>Sunny Hills Elementary</v>
      </c>
      <c r="F919" s="11" t="str">
        <f>IF(VLOOKUP(D919,'Current OBD'!$B$6:$AK$2185,23,0)="Yes","PK"," ")</f>
        <v xml:space="preserve"> </v>
      </c>
      <c r="G919" s="11" t="str">
        <f>IF(VLOOKUP(D919,'Current OBD'!$B$6:$AK$2185,24,0)="Yes","K"," ")</f>
        <v>K</v>
      </c>
      <c r="H919" s="11">
        <f>IF(VLOOKUP(D919,'Current OBD'!$B$6:$AK$2185,25,0)="Yes",1," ")</f>
        <v>1</v>
      </c>
      <c r="I919" s="11" t="str">
        <f>IF(VLOOKUP(D919,'Current OBD'!$B$6:$AK$2185,26,0)="Yes","2"," ")</f>
        <v>2</v>
      </c>
      <c r="J919" s="11" t="str">
        <f>IF(VLOOKUP(D919,'Current OBD'!$B$6:$AK$2185,27,0)="Yes","3"," ")</f>
        <v>3</v>
      </c>
      <c r="K919" s="11" t="str">
        <f>IF(VLOOKUP(D919,'Current OBD'!$B$6:$AK$2185,28,0)="Yes","4"," ")</f>
        <v>4</v>
      </c>
      <c r="L919" s="11" t="str">
        <f>IF(VLOOKUP(D919,'Current OBD'!$B$6:$AK$2185,29,0)="Yes","5"," ")</f>
        <v>5</v>
      </c>
      <c r="M919" s="11" t="str">
        <f>IF(VLOOKUP(D919,'Current OBD'!$B$6:$AK$2185,30,0)="Yes","6"," ")</f>
        <v xml:space="preserve"> </v>
      </c>
      <c r="N919" s="11" t="str">
        <f>IF(VLOOKUP(D919,'Current OBD'!$B$6:$AK$2185,31,0)="Yes","7"," ")</f>
        <v xml:space="preserve"> </v>
      </c>
      <c r="O919" s="11" t="str">
        <f>IF(VLOOKUP(D919,'Current OBD'!$B$6:$AK$2185,32,0)="Yes","8"," ")</f>
        <v xml:space="preserve"> </v>
      </c>
      <c r="P919" s="11" t="str">
        <f>IF(VLOOKUP(D919,'Current OBD'!$B$6:$AK$2185,33,0)="Yes","9"," ")</f>
        <v xml:space="preserve"> </v>
      </c>
      <c r="Q919" s="11" t="str">
        <f>IF(VLOOKUP(D919,'Current OBD'!$B$6:$AK$2185,34,0)="Yes","10"," ")</f>
        <v xml:space="preserve"> </v>
      </c>
      <c r="R919" s="11" t="str">
        <f>IF(VLOOKUP(D919,'Current OBD'!$B$6:$AK$2185,35,0)="Yes","11"," ")</f>
        <v xml:space="preserve"> </v>
      </c>
      <c r="S919" s="11" t="str">
        <f>IF(VLOOKUP(D919,'Current OBD'!$B$6:$AK$2185,36,0)="Yes","12"," ")</f>
        <v xml:space="preserve"> </v>
      </c>
      <c r="T919" s="13">
        <f>VLOOKUP(D919,Pivot!$B$4:$F$2181,2,0)</f>
        <v>39</v>
      </c>
      <c r="U919" s="13">
        <f>VLOOKUP(D919,Pivot!$B$4:$F$2181,3,0)</f>
        <v>6</v>
      </c>
      <c r="V919" s="13">
        <f>VLOOKUP(D919,Pivot!$B$4:$F$2181,4,0)</f>
        <v>565</v>
      </c>
      <c r="W919" s="46">
        <f>IFERROR(VLOOKUP(D919,Pivot!$B$4:$H$2181,5,0),"")</f>
        <v>6.9000000000000006E-2</v>
      </c>
      <c r="X919" s="51">
        <f>IFERROR(VLOOKUP(D919,Pivot!$B$4:$H$2181,6,0),"")</f>
        <v>1.06E-2</v>
      </c>
      <c r="Y919" s="46">
        <f>IFERROR(VLOOKUP(D919,Pivot!$B$4:$H$2181,7,0),"")</f>
        <v>7.9600000000000004E-2</v>
      </c>
    </row>
    <row r="920" spans="1:25" ht="15" customHeight="1" outlineLevel="2">
      <c r="A920" s="10" t="str">
        <f>VLOOKUP(D920,'Current OBD'!$B$6:$K$2185,4,0)</f>
        <v>King</v>
      </c>
      <c r="B920" s="10" t="str">
        <f>VLOOKUP(D920,'Current OBD'!$B$6:$K$2185,3,0)</f>
        <v>17-411</v>
      </c>
      <c r="C920" s="9" t="str">
        <f>VLOOKUP(D920,'Current OBD'!$B$6:$K$2185,2,0)</f>
        <v>Issaquah School District</v>
      </c>
      <c r="D920" s="24">
        <v>660971</v>
      </c>
      <c r="E920" s="9" t="str">
        <f>VLOOKUP(D920,'Current OBD'!$B$6:$K$2185,10,0)</f>
        <v>Sunset Elementary</v>
      </c>
      <c r="F920" s="11" t="str">
        <f>IF(VLOOKUP(D920,'Current OBD'!$B$6:$AK$2185,23,0)="Yes","PK"," ")</f>
        <v xml:space="preserve"> </v>
      </c>
      <c r="G920" s="11" t="str">
        <f>IF(VLOOKUP(D920,'Current OBD'!$B$6:$AK$2185,24,0)="Yes","K"," ")</f>
        <v>K</v>
      </c>
      <c r="H920" s="11">
        <f>IF(VLOOKUP(D920,'Current OBD'!$B$6:$AK$2185,25,0)="Yes",1," ")</f>
        <v>1</v>
      </c>
      <c r="I920" s="11" t="str">
        <f>IF(VLOOKUP(D920,'Current OBD'!$B$6:$AK$2185,26,0)="Yes","2"," ")</f>
        <v>2</v>
      </c>
      <c r="J920" s="11" t="str">
        <f>IF(VLOOKUP(D920,'Current OBD'!$B$6:$AK$2185,27,0)="Yes","3"," ")</f>
        <v>3</v>
      </c>
      <c r="K920" s="11" t="str">
        <f>IF(VLOOKUP(D920,'Current OBD'!$B$6:$AK$2185,28,0)="Yes","4"," ")</f>
        <v>4</v>
      </c>
      <c r="L920" s="11" t="str">
        <f>IF(VLOOKUP(D920,'Current OBD'!$B$6:$AK$2185,29,0)="Yes","5"," ")</f>
        <v>5</v>
      </c>
      <c r="M920" s="11" t="str">
        <f>IF(VLOOKUP(D920,'Current OBD'!$B$6:$AK$2185,30,0)="Yes","6"," ")</f>
        <v xml:space="preserve"> </v>
      </c>
      <c r="N920" s="11" t="str">
        <f>IF(VLOOKUP(D920,'Current OBD'!$B$6:$AK$2185,31,0)="Yes","7"," ")</f>
        <v xml:space="preserve"> </v>
      </c>
      <c r="O920" s="11" t="str">
        <f>IF(VLOOKUP(D920,'Current OBD'!$B$6:$AK$2185,32,0)="Yes","8"," ")</f>
        <v xml:space="preserve"> </v>
      </c>
      <c r="P920" s="11" t="str">
        <f>IF(VLOOKUP(D920,'Current OBD'!$B$6:$AK$2185,33,0)="Yes","9"," ")</f>
        <v xml:space="preserve"> </v>
      </c>
      <c r="Q920" s="11" t="str">
        <f>IF(VLOOKUP(D920,'Current OBD'!$B$6:$AK$2185,34,0)="Yes","10"," ")</f>
        <v xml:space="preserve"> </v>
      </c>
      <c r="R920" s="11" t="str">
        <f>IF(VLOOKUP(D920,'Current OBD'!$B$6:$AK$2185,35,0)="Yes","11"," ")</f>
        <v xml:space="preserve"> </v>
      </c>
      <c r="S920" s="11" t="str">
        <f>IF(VLOOKUP(D920,'Current OBD'!$B$6:$AK$2185,36,0)="Yes","12"," ")</f>
        <v xml:space="preserve"> </v>
      </c>
      <c r="T920" s="13">
        <f>VLOOKUP(D920,Pivot!$B$4:$F$2181,2,0)</f>
        <v>83</v>
      </c>
      <c r="U920" s="13">
        <f>VLOOKUP(D920,Pivot!$B$4:$F$2181,3,0)</f>
        <v>10</v>
      </c>
      <c r="V920" s="13">
        <f>VLOOKUP(D920,Pivot!$B$4:$F$2181,4,0)</f>
        <v>544</v>
      </c>
      <c r="W920" s="46">
        <f>IFERROR(VLOOKUP(D920,Pivot!$B$4:$H$2181,5,0),"")</f>
        <v>0.15260000000000001</v>
      </c>
      <c r="X920" s="51">
        <f>IFERROR(VLOOKUP(D920,Pivot!$B$4:$H$2181,6,0),"")</f>
        <v>1.84E-2</v>
      </c>
      <c r="Y920" s="46">
        <f>IFERROR(VLOOKUP(D920,Pivot!$B$4:$H$2181,7,0),"")</f>
        <v>0.17100000000000001</v>
      </c>
    </row>
    <row r="921" spans="1:25" ht="15" customHeight="1" outlineLevel="1">
      <c r="A921" s="27"/>
      <c r="B921" s="27"/>
      <c r="C921" s="30" t="s">
        <v>5723</v>
      </c>
      <c r="D921" s="27"/>
      <c r="E921" s="26"/>
      <c r="F921" s="29"/>
      <c r="G921" s="29"/>
      <c r="H921" s="29"/>
      <c r="I921" s="29"/>
      <c r="J921" s="29"/>
      <c r="K921" s="29"/>
      <c r="L921" s="29"/>
      <c r="M921" s="29"/>
      <c r="N921" s="29"/>
      <c r="O921" s="29"/>
      <c r="P921" s="29"/>
      <c r="Q921" s="29"/>
      <c r="R921" s="29"/>
      <c r="S921" s="29"/>
      <c r="T921" s="43">
        <f>SUBTOTAL(9,T895:T920)</f>
        <v>1635</v>
      </c>
      <c r="U921" s="43">
        <f>SUBTOTAL(9,U895:U920)</f>
        <v>508</v>
      </c>
      <c r="V921" s="43">
        <f>SUBTOTAL(9,V895:V920)</f>
        <v>19431</v>
      </c>
      <c r="W921" s="47"/>
      <c r="X921" s="52"/>
      <c r="Y921" s="56">
        <f>(T921+U921)/V921</f>
        <v>0.11028768462765684</v>
      </c>
    </row>
    <row r="922" spans="1:25" ht="15" customHeight="1" outlineLevel="2">
      <c r="A922" s="10" t="str">
        <f>VLOOKUP(D922,'Current OBD'!$B$6:$K$2185,4,0)</f>
        <v>King</v>
      </c>
      <c r="B922" s="10" t="str">
        <f>VLOOKUP(D922,'Current OBD'!$B$6:$K$2185,3,0)</f>
        <v>17-412</v>
      </c>
      <c r="C922" s="9" t="str">
        <f>VLOOKUP(D922,'Current OBD'!$B$6:$K$2185,2,0)</f>
        <v>Shoreline School District</v>
      </c>
      <c r="D922" s="24">
        <v>661431</v>
      </c>
      <c r="E922" s="9" t="str">
        <f>VLOOKUP(D922,'Current OBD'!$B$6:$K$2185,10,0)</f>
        <v>Albert Einstein Middle</v>
      </c>
      <c r="F922" s="11" t="str">
        <f>IF(VLOOKUP(D922,'Current OBD'!$B$6:$AK$2185,23,0)="Yes","PK"," ")</f>
        <v xml:space="preserve"> </v>
      </c>
      <c r="G922" s="11" t="str">
        <f>IF(VLOOKUP(D922,'Current OBD'!$B$6:$AK$2185,24,0)="Yes","K"," ")</f>
        <v xml:space="preserve"> </v>
      </c>
      <c r="H922" s="11" t="str">
        <f>IF(VLOOKUP(D922,'Current OBD'!$B$6:$AK$2185,25,0)="Yes",1," ")</f>
        <v xml:space="preserve"> </v>
      </c>
      <c r="I922" s="11" t="str">
        <f>IF(VLOOKUP(D922,'Current OBD'!$B$6:$AK$2185,26,0)="Yes","2"," ")</f>
        <v xml:space="preserve"> </v>
      </c>
      <c r="J922" s="11" t="str">
        <f>IF(VLOOKUP(D922,'Current OBD'!$B$6:$AK$2185,27,0)="Yes","3"," ")</f>
        <v xml:space="preserve"> </v>
      </c>
      <c r="K922" s="11" t="str">
        <f>IF(VLOOKUP(D922,'Current OBD'!$B$6:$AK$2185,28,0)="Yes","4"," ")</f>
        <v xml:space="preserve"> </v>
      </c>
      <c r="L922" s="11" t="str">
        <f>IF(VLOOKUP(D922,'Current OBD'!$B$6:$AK$2185,29,0)="Yes","5"," ")</f>
        <v xml:space="preserve"> </v>
      </c>
      <c r="M922" s="11" t="str">
        <f>IF(VLOOKUP(D922,'Current OBD'!$B$6:$AK$2185,30,0)="Yes","6"," ")</f>
        <v>6</v>
      </c>
      <c r="N922" s="11" t="str">
        <f>IF(VLOOKUP(D922,'Current OBD'!$B$6:$AK$2185,31,0)="Yes","7"," ")</f>
        <v>7</v>
      </c>
      <c r="O922" s="11" t="str">
        <f>IF(VLOOKUP(D922,'Current OBD'!$B$6:$AK$2185,32,0)="Yes","8"," ")</f>
        <v>8</v>
      </c>
      <c r="P922" s="11" t="str">
        <f>IF(VLOOKUP(D922,'Current OBD'!$B$6:$AK$2185,33,0)="Yes","9"," ")</f>
        <v xml:space="preserve"> </v>
      </c>
      <c r="Q922" s="11" t="str">
        <f>IF(VLOOKUP(D922,'Current OBD'!$B$6:$AK$2185,34,0)="Yes","10"," ")</f>
        <v xml:space="preserve"> </v>
      </c>
      <c r="R922" s="11" t="str">
        <f>IF(VLOOKUP(D922,'Current OBD'!$B$6:$AK$2185,35,0)="Yes","11"," ")</f>
        <v xml:space="preserve"> </v>
      </c>
      <c r="S922" s="11" t="str">
        <f>IF(VLOOKUP(D922,'Current OBD'!$B$6:$AK$2185,36,0)="Yes","12"," ")</f>
        <v xml:space="preserve"> </v>
      </c>
      <c r="T922" s="13">
        <f>VLOOKUP(D922,Pivot!$B$4:$F$2181,2,0)</f>
        <v>176</v>
      </c>
      <c r="U922" s="13">
        <f>VLOOKUP(D922,Pivot!$B$4:$F$2181,3,0)</f>
        <v>72</v>
      </c>
      <c r="V922" s="13">
        <f>VLOOKUP(D922,Pivot!$B$4:$F$2181,4,0)</f>
        <v>1014</v>
      </c>
      <c r="W922" s="46">
        <f>IFERROR(VLOOKUP(D922,Pivot!$B$4:$H$2181,5,0),"")</f>
        <v>0.1736</v>
      </c>
      <c r="X922" s="51">
        <f>IFERROR(VLOOKUP(D922,Pivot!$B$4:$H$2181,6,0),"")</f>
        <v>7.0999999999999994E-2</v>
      </c>
      <c r="Y922" s="46">
        <f>IFERROR(VLOOKUP(D922,Pivot!$B$4:$H$2181,7,0),"")</f>
        <v>0.24460000000000001</v>
      </c>
    </row>
    <row r="923" spans="1:25" ht="15" customHeight="1" outlineLevel="2">
      <c r="A923" s="10" t="str">
        <f>VLOOKUP(D923,'Current OBD'!$B$6:$K$2185,4,0)</f>
        <v>King</v>
      </c>
      <c r="B923" s="10" t="str">
        <f>VLOOKUP(D923,'Current OBD'!$B$6:$K$2185,3,0)</f>
        <v>17-412</v>
      </c>
      <c r="C923" s="9" t="str">
        <f>VLOOKUP(D923,'Current OBD'!$B$6:$K$2185,2,0)</f>
        <v>Shoreline School District</v>
      </c>
      <c r="D923" s="24">
        <v>662720</v>
      </c>
      <c r="E923" s="9" t="str">
        <f>VLOOKUP(D923,'Current OBD'!$B$6:$K$2185,10,0)</f>
        <v>Aldercrest Annex (Cascade School)</v>
      </c>
      <c r="F923" s="11" t="str">
        <f>IF(VLOOKUP(D923,'Current OBD'!$B$6:$AK$2185,23,0)="Yes","PK"," ")</f>
        <v xml:space="preserve"> </v>
      </c>
      <c r="G923" s="11" t="str">
        <f>IF(VLOOKUP(D923,'Current OBD'!$B$6:$AK$2185,24,0)="Yes","K"," ")</f>
        <v>K</v>
      </c>
      <c r="H923" s="11">
        <f>IF(VLOOKUP(D923,'Current OBD'!$B$6:$AK$2185,25,0)="Yes",1," ")</f>
        <v>1</v>
      </c>
      <c r="I923" s="11" t="str">
        <f>IF(VLOOKUP(D923,'Current OBD'!$B$6:$AK$2185,26,0)="Yes","2"," ")</f>
        <v>2</v>
      </c>
      <c r="J923" s="11" t="str">
        <f>IF(VLOOKUP(D923,'Current OBD'!$B$6:$AK$2185,27,0)="Yes","3"," ")</f>
        <v>3</v>
      </c>
      <c r="K923" s="11" t="str">
        <f>IF(VLOOKUP(D923,'Current OBD'!$B$6:$AK$2185,28,0)="Yes","4"," ")</f>
        <v>4</v>
      </c>
      <c r="L923" s="11" t="str">
        <f>IF(VLOOKUP(D923,'Current OBD'!$B$6:$AK$2185,29,0)="Yes","5"," ")</f>
        <v>5</v>
      </c>
      <c r="M923" s="11" t="str">
        <f>IF(VLOOKUP(D923,'Current OBD'!$B$6:$AK$2185,30,0)="Yes","6"," ")</f>
        <v>6</v>
      </c>
      <c r="N923" s="11" t="str">
        <f>IF(VLOOKUP(D923,'Current OBD'!$B$6:$AK$2185,31,0)="Yes","7"," ")</f>
        <v>7</v>
      </c>
      <c r="O923" s="11" t="str">
        <f>IF(VLOOKUP(D923,'Current OBD'!$B$6:$AK$2185,32,0)="Yes","8"," ")</f>
        <v>8</v>
      </c>
      <c r="P923" s="11" t="str">
        <f>IF(VLOOKUP(D923,'Current OBD'!$B$6:$AK$2185,33,0)="Yes","9"," ")</f>
        <v xml:space="preserve"> </v>
      </c>
      <c r="Q923" s="11" t="str">
        <f>IF(VLOOKUP(D923,'Current OBD'!$B$6:$AK$2185,34,0)="Yes","10"," ")</f>
        <v xml:space="preserve"> </v>
      </c>
      <c r="R923" s="11" t="str">
        <f>IF(VLOOKUP(D923,'Current OBD'!$B$6:$AK$2185,35,0)="Yes","11"," ")</f>
        <v xml:space="preserve"> </v>
      </c>
      <c r="S923" s="11" t="str">
        <f>IF(VLOOKUP(D923,'Current OBD'!$B$6:$AK$2185,36,0)="Yes","12"," ")</f>
        <v xml:space="preserve"> </v>
      </c>
      <c r="T923" s="13">
        <f>VLOOKUP(D923,Pivot!$B$4:$F$2181,2,0)</f>
        <v>19</v>
      </c>
      <c r="U923" s="13">
        <f>VLOOKUP(D923,Pivot!$B$4:$F$2181,3,0)</f>
        <v>11</v>
      </c>
      <c r="V923" s="13">
        <f>VLOOKUP(D923,Pivot!$B$4:$F$2181,4,0)</f>
        <v>209</v>
      </c>
      <c r="W923" s="46">
        <f>IFERROR(VLOOKUP(D923,Pivot!$B$4:$H$2181,5,0),"")</f>
        <v>9.0899999999999995E-2</v>
      </c>
      <c r="X923" s="51">
        <f>IFERROR(VLOOKUP(D923,Pivot!$B$4:$H$2181,6,0),"")</f>
        <v>5.2600000000000001E-2</v>
      </c>
      <c r="Y923" s="46">
        <f>IFERROR(VLOOKUP(D923,Pivot!$B$4:$H$2181,7,0),"")</f>
        <v>0.14349999999999999</v>
      </c>
    </row>
    <row r="924" spans="1:25" ht="15" customHeight="1" outlineLevel="2">
      <c r="A924" s="10" t="str">
        <f>VLOOKUP(D924,'Current OBD'!$B$6:$K$2185,4,0)</f>
        <v>King</v>
      </c>
      <c r="B924" s="10" t="str">
        <f>VLOOKUP(D924,'Current OBD'!$B$6:$K$2185,3,0)</f>
        <v>17-412</v>
      </c>
      <c r="C924" s="9" t="str">
        <f>VLOOKUP(D924,'Current OBD'!$B$6:$K$2185,2,0)</f>
        <v>Shoreline School District</v>
      </c>
      <c r="D924" s="24">
        <v>661420</v>
      </c>
      <c r="E924" s="9" t="str">
        <f>VLOOKUP(D924,'Current OBD'!$B$6:$K$2185,10,0)</f>
        <v>Briarcrest Elementary</v>
      </c>
      <c r="F924" s="11" t="str">
        <f>IF(VLOOKUP(D924,'Current OBD'!$B$6:$AK$2185,23,0)="Yes","PK"," ")</f>
        <v xml:space="preserve"> </v>
      </c>
      <c r="G924" s="11" t="str">
        <f>IF(VLOOKUP(D924,'Current OBD'!$B$6:$AK$2185,24,0)="Yes","K"," ")</f>
        <v>K</v>
      </c>
      <c r="H924" s="11">
        <f>IF(VLOOKUP(D924,'Current OBD'!$B$6:$AK$2185,25,0)="Yes",1," ")</f>
        <v>1</v>
      </c>
      <c r="I924" s="11" t="str">
        <f>IF(VLOOKUP(D924,'Current OBD'!$B$6:$AK$2185,26,0)="Yes","2"," ")</f>
        <v>2</v>
      </c>
      <c r="J924" s="11" t="str">
        <f>IF(VLOOKUP(D924,'Current OBD'!$B$6:$AK$2185,27,0)="Yes","3"," ")</f>
        <v>3</v>
      </c>
      <c r="K924" s="11" t="str">
        <f>IF(VLOOKUP(D924,'Current OBD'!$B$6:$AK$2185,28,0)="Yes","4"," ")</f>
        <v>4</v>
      </c>
      <c r="L924" s="11" t="str">
        <f>IF(VLOOKUP(D924,'Current OBD'!$B$6:$AK$2185,29,0)="Yes","5"," ")</f>
        <v>5</v>
      </c>
      <c r="M924" s="11" t="str">
        <f>IF(VLOOKUP(D924,'Current OBD'!$B$6:$AK$2185,30,0)="Yes","6"," ")</f>
        <v xml:space="preserve"> </v>
      </c>
      <c r="N924" s="11" t="str">
        <f>IF(VLOOKUP(D924,'Current OBD'!$B$6:$AK$2185,31,0)="Yes","7"," ")</f>
        <v xml:space="preserve"> </v>
      </c>
      <c r="O924" s="11" t="str">
        <f>IF(VLOOKUP(D924,'Current OBD'!$B$6:$AK$2185,32,0)="Yes","8"," ")</f>
        <v xml:space="preserve"> </v>
      </c>
      <c r="P924" s="11" t="str">
        <f>IF(VLOOKUP(D924,'Current OBD'!$B$6:$AK$2185,33,0)="Yes","9"," ")</f>
        <v xml:space="preserve"> </v>
      </c>
      <c r="Q924" s="11" t="str">
        <f>IF(VLOOKUP(D924,'Current OBD'!$B$6:$AK$2185,34,0)="Yes","10"," ")</f>
        <v xml:space="preserve"> </v>
      </c>
      <c r="R924" s="11" t="str">
        <f>IF(VLOOKUP(D924,'Current OBD'!$B$6:$AK$2185,35,0)="Yes","11"," ")</f>
        <v xml:space="preserve"> </v>
      </c>
      <c r="S924" s="11" t="str">
        <f>IF(VLOOKUP(D924,'Current OBD'!$B$6:$AK$2185,36,0)="Yes","12"," ")</f>
        <v xml:space="preserve"> </v>
      </c>
      <c r="T924" s="13">
        <f>VLOOKUP(D924,Pivot!$B$4:$F$2181,2,0)</f>
        <v>107</v>
      </c>
      <c r="U924" s="13">
        <f>VLOOKUP(D924,Pivot!$B$4:$F$2181,3,0)</f>
        <v>40</v>
      </c>
      <c r="V924" s="13">
        <f>VLOOKUP(D924,Pivot!$B$4:$F$2181,4,0)</f>
        <v>462</v>
      </c>
      <c r="W924" s="46">
        <f>IFERROR(VLOOKUP(D924,Pivot!$B$4:$H$2181,5,0),"")</f>
        <v>0.2316</v>
      </c>
      <c r="X924" s="51">
        <f>IFERROR(VLOOKUP(D924,Pivot!$B$4:$H$2181,6,0),"")</f>
        <v>8.6599999999999996E-2</v>
      </c>
      <c r="Y924" s="46">
        <f>IFERROR(VLOOKUP(D924,Pivot!$B$4:$H$2181,7,0),"")</f>
        <v>0.31819999999999998</v>
      </c>
    </row>
    <row r="925" spans="1:25" ht="15" customHeight="1" outlineLevel="2">
      <c r="A925" s="10" t="str">
        <f>VLOOKUP(D925,'Current OBD'!$B$6:$K$2185,4,0)</f>
        <v>King</v>
      </c>
      <c r="B925" s="10" t="str">
        <f>VLOOKUP(D925,'Current OBD'!$B$6:$K$2185,3,0)</f>
        <v>17-412</v>
      </c>
      <c r="C925" s="9" t="str">
        <f>VLOOKUP(D925,'Current OBD'!$B$6:$K$2185,2,0)</f>
        <v>Shoreline School District</v>
      </c>
      <c r="D925" s="24">
        <v>661421</v>
      </c>
      <c r="E925" s="9" t="str">
        <f>VLOOKUP(D925,'Current OBD'!$B$6:$K$2185,10,0)</f>
        <v>Brookside Elementary</v>
      </c>
      <c r="F925" s="11" t="str">
        <f>IF(VLOOKUP(D925,'Current OBD'!$B$6:$AK$2185,23,0)="Yes","PK"," ")</f>
        <v xml:space="preserve"> </v>
      </c>
      <c r="G925" s="11" t="str">
        <f>IF(VLOOKUP(D925,'Current OBD'!$B$6:$AK$2185,24,0)="Yes","K"," ")</f>
        <v>K</v>
      </c>
      <c r="H925" s="11">
        <f>IF(VLOOKUP(D925,'Current OBD'!$B$6:$AK$2185,25,0)="Yes",1," ")</f>
        <v>1</v>
      </c>
      <c r="I925" s="11" t="str">
        <f>IF(VLOOKUP(D925,'Current OBD'!$B$6:$AK$2185,26,0)="Yes","2"," ")</f>
        <v>2</v>
      </c>
      <c r="J925" s="11" t="str">
        <f>IF(VLOOKUP(D925,'Current OBD'!$B$6:$AK$2185,27,0)="Yes","3"," ")</f>
        <v>3</v>
      </c>
      <c r="K925" s="11" t="str">
        <f>IF(VLOOKUP(D925,'Current OBD'!$B$6:$AK$2185,28,0)="Yes","4"," ")</f>
        <v>4</v>
      </c>
      <c r="L925" s="11" t="str">
        <f>IF(VLOOKUP(D925,'Current OBD'!$B$6:$AK$2185,29,0)="Yes","5"," ")</f>
        <v>5</v>
      </c>
      <c r="M925" s="11" t="str">
        <f>IF(VLOOKUP(D925,'Current OBD'!$B$6:$AK$2185,30,0)="Yes","6"," ")</f>
        <v xml:space="preserve"> </v>
      </c>
      <c r="N925" s="11" t="str">
        <f>IF(VLOOKUP(D925,'Current OBD'!$B$6:$AK$2185,31,0)="Yes","7"," ")</f>
        <v xml:space="preserve"> </v>
      </c>
      <c r="O925" s="11" t="str">
        <f>IF(VLOOKUP(D925,'Current OBD'!$B$6:$AK$2185,32,0)="Yes","8"," ")</f>
        <v xml:space="preserve"> </v>
      </c>
      <c r="P925" s="11" t="str">
        <f>IF(VLOOKUP(D925,'Current OBD'!$B$6:$AK$2185,33,0)="Yes","9"," ")</f>
        <v xml:space="preserve"> </v>
      </c>
      <c r="Q925" s="11" t="str">
        <f>IF(VLOOKUP(D925,'Current OBD'!$B$6:$AK$2185,34,0)="Yes","10"," ")</f>
        <v xml:space="preserve"> </v>
      </c>
      <c r="R925" s="11" t="str">
        <f>IF(VLOOKUP(D925,'Current OBD'!$B$6:$AK$2185,35,0)="Yes","11"," ")</f>
        <v xml:space="preserve"> </v>
      </c>
      <c r="S925" s="11" t="str">
        <f>IF(VLOOKUP(D925,'Current OBD'!$B$6:$AK$2185,36,0)="Yes","12"," ")</f>
        <v xml:space="preserve"> </v>
      </c>
      <c r="T925" s="13">
        <f>VLOOKUP(D925,Pivot!$B$4:$F$2181,2,0)</f>
        <v>41</v>
      </c>
      <c r="U925" s="13">
        <f>VLOOKUP(D925,Pivot!$B$4:$F$2181,3,0)</f>
        <v>8</v>
      </c>
      <c r="V925" s="13">
        <f>VLOOKUP(D925,Pivot!$B$4:$F$2181,4,0)</f>
        <v>340</v>
      </c>
      <c r="W925" s="46">
        <f>IFERROR(VLOOKUP(D925,Pivot!$B$4:$H$2181,5,0),"")</f>
        <v>0.1206</v>
      </c>
      <c r="X925" s="51">
        <f>IFERROR(VLOOKUP(D925,Pivot!$B$4:$H$2181,6,0),"")</f>
        <v>2.35E-2</v>
      </c>
      <c r="Y925" s="46">
        <f>IFERROR(VLOOKUP(D925,Pivot!$B$4:$H$2181,7,0),"")</f>
        <v>0.14410000000000001</v>
      </c>
    </row>
    <row r="926" spans="1:25" ht="15" customHeight="1" outlineLevel="2">
      <c r="A926" s="10" t="str">
        <f>VLOOKUP(D926,'Current OBD'!$B$6:$K$2185,4,0)</f>
        <v>King</v>
      </c>
      <c r="B926" s="10" t="str">
        <f>VLOOKUP(D926,'Current OBD'!$B$6:$K$2185,3,0)</f>
        <v>17-412</v>
      </c>
      <c r="C926" s="9" t="str">
        <f>VLOOKUP(D926,'Current OBD'!$B$6:$K$2185,2,0)</f>
        <v>Shoreline School District</v>
      </c>
      <c r="D926" s="24">
        <v>684932</v>
      </c>
      <c r="E926" s="9" t="str">
        <f>VLOOKUP(D926,'Current OBD'!$B$6:$K$2185,10,0)</f>
        <v>Early Learning Center</v>
      </c>
      <c r="F926" s="11" t="str">
        <f>IF(VLOOKUP(D926,'Current OBD'!$B$6:$AK$2185,23,0)="Yes","PK"," ")</f>
        <v>PK</v>
      </c>
      <c r="G926" s="11" t="str">
        <f>IF(VLOOKUP(D926,'Current OBD'!$B$6:$AK$2185,24,0)="Yes","K"," ")</f>
        <v xml:space="preserve"> </v>
      </c>
      <c r="H926" s="11" t="str">
        <f>IF(VLOOKUP(D926,'Current OBD'!$B$6:$AK$2185,25,0)="Yes",1," ")</f>
        <v xml:space="preserve"> </v>
      </c>
      <c r="I926" s="11" t="str">
        <f>IF(VLOOKUP(D926,'Current OBD'!$B$6:$AK$2185,26,0)="Yes","2"," ")</f>
        <v xml:space="preserve"> </v>
      </c>
      <c r="J926" s="11" t="str">
        <f>IF(VLOOKUP(D926,'Current OBD'!$B$6:$AK$2185,27,0)="Yes","3"," ")</f>
        <v xml:space="preserve"> </v>
      </c>
      <c r="K926" s="11" t="str">
        <f>IF(VLOOKUP(D926,'Current OBD'!$B$6:$AK$2185,28,0)="Yes","4"," ")</f>
        <v xml:space="preserve"> </v>
      </c>
      <c r="L926" s="11" t="str">
        <f>IF(VLOOKUP(D926,'Current OBD'!$B$6:$AK$2185,29,0)="Yes","5"," ")</f>
        <v xml:space="preserve"> </v>
      </c>
      <c r="M926" s="11" t="str">
        <f>IF(VLOOKUP(D926,'Current OBD'!$B$6:$AK$2185,30,0)="Yes","6"," ")</f>
        <v xml:space="preserve"> </v>
      </c>
      <c r="N926" s="11" t="str">
        <f>IF(VLOOKUP(D926,'Current OBD'!$B$6:$AK$2185,31,0)="Yes","7"," ")</f>
        <v xml:space="preserve"> </v>
      </c>
      <c r="O926" s="11" t="str">
        <f>IF(VLOOKUP(D926,'Current OBD'!$B$6:$AK$2185,32,0)="Yes","8"," ")</f>
        <v xml:space="preserve"> </v>
      </c>
      <c r="P926" s="11" t="str">
        <f>IF(VLOOKUP(D926,'Current OBD'!$B$6:$AK$2185,33,0)="Yes","9"," ")</f>
        <v xml:space="preserve"> </v>
      </c>
      <c r="Q926" s="11" t="str">
        <f>IF(VLOOKUP(D926,'Current OBD'!$B$6:$AK$2185,34,0)="Yes","10"," ")</f>
        <v xml:space="preserve"> </v>
      </c>
      <c r="R926" s="11" t="str">
        <f>IF(VLOOKUP(D926,'Current OBD'!$B$6:$AK$2185,35,0)="Yes","11"," ")</f>
        <v xml:space="preserve"> </v>
      </c>
      <c r="S926" s="11" t="str">
        <f>IF(VLOOKUP(D926,'Current OBD'!$B$6:$AK$2185,36,0)="Yes","12"," ")</f>
        <v xml:space="preserve"> </v>
      </c>
      <c r="T926" s="13">
        <f>VLOOKUP(D926,Pivot!$B$4:$F$2181,2,0)</f>
        <v>139</v>
      </c>
      <c r="U926" s="13">
        <f>VLOOKUP(D926,Pivot!$B$4:$F$2181,3,0)</f>
        <v>6</v>
      </c>
      <c r="V926" s="13">
        <f>VLOOKUP(D926,Pivot!$B$4:$F$2181,4,0)</f>
        <v>338</v>
      </c>
      <c r="W926" s="46">
        <f>IFERROR(VLOOKUP(D926,Pivot!$B$4:$H$2181,5,0),"")</f>
        <v>0.41120000000000001</v>
      </c>
      <c r="X926" s="51">
        <f>IFERROR(VLOOKUP(D926,Pivot!$B$4:$H$2181,6,0),"")</f>
        <v>1.78E-2</v>
      </c>
      <c r="Y926" s="46">
        <f>IFERROR(VLOOKUP(D926,Pivot!$B$4:$H$2181,7,0),"")</f>
        <v>0.42899999999999999</v>
      </c>
    </row>
    <row r="927" spans="1:25" ht="15" customHeight="1" outlineLevel="2">
      <c r="A927" s="10" t="str">
        <f>VLOOKUP(D927,'Current OBD'!$B$6:$K$2185,4,0)</f>
        <v>King</v>
      </c>
      <c r="B927" s="10" t="str">
        <f>VLOOKUP(D927,'Current OBD'!$B$6:$K$2185,3,0)</f>
        <v>17-412</v>
      </c>
      <c r="C927" s="9" t="str">
        <f>VLOOKUP(D927,'Current OBD'!$B$6:$K$2185,2,0)</f>
        <v>Shoreline School District</v>
      </c>
      <c r="D927" s="24">
        <v>661422</v>
      </c>
      <c r="E927" s="9" t="str">
        <f>VLOOKUP(D927,'Current OBD'!$B$6:$K$2185,10,0)</f>
        <v>Echo Lake Elementary</v>
      </c>
      <c r="F927" s="11" t="str">
        <f>IF(VLOOKUP(D927,'Current OBD'!$B$6:$AK$2185,23,0)="Yes","PK"," ")</f>
        <v xml:space="preserve"> </v>
      </c>
      <c r="G927" s="11" t="str">
        <f>IF(VLOOKUP(D927,'Current OBD'!$B$6:$AK$2185,24,0)="Yes","K"," ")</f>
        <v>K</v>
      </c>
      <c r="H927" s="11">
        <f>IF(VLOOKUP(D927,'Current OBD'!$B$6:$AK$2185,25,0)="Yes",1," ")</f>
        <v>1</v>
      </c>
      <c r="I927" s="11" t="str">
        <f>IF(VLOOKUP(D927,'Current OBD'!$B$6:$AK$2185,26,0)="Yes","2"," ")</f>
        <v>2</v>
      </c>
      <c r="J927" s="11" t="str">
        <f>IF(VLOOKUP(D927,'Current OBD'!$B$6:$AK$2185,27,0)="Yes","3"," ")</f>
        <v>3</v>
      </c>
      <c r="K927" s="11" t="str">
        <f>IF(VLOOKUP(D927,'Current OBD'!$B$6:$AK$2185,28,0)="Yes","4"," ")</f>
        <v>4</v>
      </c>
      <c r="L927" s="11" t="str">
        <f>IF(VLOOKUP(D927,'Current OBD'!$B$6:$AK$2185,29,0)="Yes","5"," ")</f>
        <v>5</v>
      </c>
      <c r="M927" s="11" t="str">
        <f>IF(VLOOKUP(D927,'Current OBD'!$B$6:$AK$2185,30,0)="Yes","6"," ")</f>
        <v xml:space="preserve"> </v>
      </c>
      <c r="N927" s="11" t="str">
        <f>IF(VLOOKUP(D927,'Current OBD'!$B$6:$AK$2185,31,0)="Yes","7"," ")</f>
        <v xml:space="preserve"> </v>
      </c>
      <c r="O927" s="11" t="str">
        <f>IF(VLOOKUP(D927,'Current OBD'!$B$6:$AK$2185,32,0)="Yes","8"," ")</f>
        <v xml:space="preserve"> </v>
      </c>
      <c r="P927" s="11" t="str">
        <f>IF(VLOOKUP(D927,'Current OBD'!$B$6:$AK$2185,33,0)="Yes","9"," ")</f>
        <v xml:space="preserve"> </v>
      </c>
      <c r="Q927" s="11" t="str">
        <f>IF(VLOOKUP(D927,'Current OBD'!$B$6:$AK$2185,34,0)="Yes","10"," ")</f>
        <v xml:space="preserve"> </v>
      </c>
      <c r="R927" s="11" t="str">
        <f>IF(VLOOKUP(D927,'Current OBD'!$B$6:$AK$2185,35,0)="Yes","11"," ")</f>
        <v xml:space="preserve"> </v>
      </c>
      <c r="S927" s="11" t="str">
        <f>IF(VLOOKUP(D927,'Current OBD'!$B$6:$AK$2185,36,0)="Yes","12"," ")</f>
        <v xml:space="preserve"> </v>
      </c>
      <c r="T927" s="13">
        <f>VLOOKUP(D927,Pivot!$B$4:$F$2181,2,0)</f>
        <v>102</v>
      </c>
      <c r="U927" s="13">
        <f>VLOOKUP(D927,Pivot!$B$4:$F$2181,3,0)</f>
        <v>47</v>
      </c>
      <c r="V927" s="13">
        <f>VLOOKUP(D927,Pivot!$B$4:$F$2181,4,0)</f>
        <v>408</v>
      </c>
      <c r="W927" s="46">
        <f>IFERROR(VLOOKUP(D927,Pivot!$B$4:$H$2181,5,0),"")</f>
        <v>0.25</v>
      </c>
      <c r="X927" s="51">
        <f>IFERROR(VLOOKUP(D927,Pivot!$B$4:$H$2181,6,0),"")</f>
        <v>0.1152</v>
      </c>
      <c r="Y927" s="46">
        <f>IFERROR(VLOOKUP(D927,Pivot!$B$4:$H$2181,7,0),"")</f>
        <v>0.36520000000000002</v>
      </c>
    </row>
    <row r="928" spans="1:25" ht="15" customHeight="1" outlineLevel="2">
      <c r="A928" s="10" t="str">
        <f>VLOOKUP(D928,'Current OBD'!$B$6:$K$2185,4,0)</f>
        <v>King</v>
      </c>
      <c r="B928" s="10" t="str">
        <f>VLOOKUP(D928,'Current OBD'!$B$6:$K$2185,3,0)</f>
        <v>17-412</v>
      </c>
      <c r="C928" s="9" t="str">
        <f>VLOOKUP(D928,'Current OBD'!$B$6:$K$2185,2,0)</f>
        <v>Shoreline School District</v>
      </c>
      <c r="D928" s="24">
        <v>661423</v>
      </c>
      <c r="E928" s="9" t="str">
        <f>VLOOKUP(D928,'Current OBD'!$B$6:$K$2185,10,0)</f>
        <v>Highland Terrace Elementary</v>
      </c>
      <c r="F928" s="11" t="str">
        <f>IF(VLOOKUP(D928,'Current OBD'!$B$6:$AK$2185,23,0)="Yes","PK"," ")</f>
        <v xml:space="preserve"> </v>
      </c>
      <c r="G928" s="11" t="str">
        <f>IF(VLOOKUP(D928,'Current OBD'!$B$6:$AK$2185,24,0)="Yes","K"," ")</f>
        <v>K</v>
      </c>
      <c r="H928" s="11">
        <f>IF(VLOOKUP(D928,'Current OBD'!$B$6:$AK$2185,25,0)="Yes",1," ")</f>
        <v>1</v>
      </c>
      <c r="I928" s="11" t="str">
        <f>IF(VLOOKUP(D928,'Current OBD'!$B$6:$AK$2185,26,0)="Yes","2"," ")</f>
        <v>2</v>
      </c>
      <c r="J928" s="11" t="str">
        <f>IF(VLOOKUP(D928,'Current OBD'!$B$6:$AK$2185,27,0)="Yes","3"," ")</f>
        <v>3</v>
      </c>
      <c r="K928" s="11" t="str">
        <f>IF(VLOOKUP(D928,'Current OBD'!$B$6:$AK$2185,28,0)="Yes","4"," ")</f>
        <v>4</v>
      </c>
      <c r="L928" s="11" t="str">
        <f>IF(VLOOKUP(D928,'Current OBD'!$B$6:$AK$2185,29,0)="Yes","5"," ")</f>
        <v>5</v>
      </c>
      <c r="M928" s="11" t="str">
        <f>IF(VLOOKUP(D928,'Current OBD'!$B$6:$AK$2185,30,0)="Yes","6"," ")</f>
        <v xml:space="preserve"> </v>
      </c>
      <c r="N928" s="11" t="str">
        <f>IF(VLOOKUP(D928,'Current OBD'!$B$6:$AK$2185,31,0)="Yes","7"," ")</f>
        <v xml:space="preserve"> </v>
      </c>
      <c r="O928" s="11" t="str">
        <f>IF(VLOOKUP(D928,'Current OBD'!$B$6:$AK$2185,32,0)="Yes","8"," ")</f>
        <v xml:space="preserve"> </v>
      </c>
      <c r="P928" s="11" t="str">
        <f>IF(VLOOKUP(D928,'Current OBD'!$B$6:$AK$2185,33,0)="Yes","9"," ")</f>
        <v xml:space="preserve"> </v>
      </c>
      <c r="Q928" s="11" t="str">
        <f>IF(VLOOKUP(D928,'Current OBD'!$B$6:$AK$2185,34,0)="Yes","10"," ")</f>
        <v xml:space="preserve"> </v>
      </c>
      <c r="R928" s="11" t="str">
        <f>IF(VLOOKUP(D928,'Current OBD'!$B$6:$AK$2185,35,0)="Yes","11"," ")</f>
        <v xml:space="preserve"> </v>
      </c>
      <c r="S928" s="11" t="str">
        <f>IF(VLOOKUP(D928,'Current OBD'!$B$6:$AK$2185,36,0)="Yes","12"," ")</f>
        <v xml:space="preserve"> </v>
      </c>
      <c r="T928" s="13">
        <f>VLOOKUP(D928,Pivot!$B$4:$F$2181,2,0)</f>
        <v>35</v>
      </c>
      <c r="U928" s="13">
        <f>VLOOKUP(D928,Pivot!$B$4:$F$2181,3,0)</f>
        <v>15</v>
      </c>
      <c r="V928" s="13">
        <f>VLOOKUP(D928,Pivot!$B$4:$F$2181,4,0)</f>
        <v>350</v>
      </c>
      <c r="W928" s="46">
        <f>IFERROR(VLOOKUP(D928,Pivot!$B$4:$H$2181,5,0),"")</f>
        <v>0.1</v>
      </c>
      <c r="X928" s="51">
        <f>IFERROR(VLOOKUP(D928,Pivot!$B$4:$H$2181,6,0),"")</f>
        <v>4.2900000000000001E-2</v>
      </c>
      <c r="Y928" s="46">
        <f>IFERROR(VLOOKUP(D928,Pivot!$B$4:$H$2181,7,0),"")</f>
        <v>0.1429</v>
      </c>
    </row>
    <row r="929" spans="1:25" ht="15" customHeight="1" outlineLevel="2">
      <c r="A929" s="10" t="str">
        <f>VLOOKUP(D929,'Current OBD'!$B$6:$K$2185,4,0)</f>
        <v>King</v>
      </c>
      <c r="B929" s="10" t="str">
        <f>VLOOKUP(D929,'Current OBD'!$B$6:$K$2185,3,0)</f>
        <v>17-412</v>
      </c>
      <c r="C929" s="9" t="str">
        <f>VLOOKUP(D929,'Current OBD'!$B$6:$K$2185,2,0)</f>
        <v>Shoreline School District</v>
      </c>
      <c r="D929" s="24">
        <v>661432</v>
      </c>
      <c r="E929" s="9" t="str">
        <f>VLOOKUP(D929,'Current OBD'!$B$6:$K$2185,10,0)</f>
        <v>Kellogg Middle</v>
      </c>
      <c r="F929" s="11" t="str">
        <f>IF(VLOOKUP(D929,'Current OBD'!$B$6:$AK$2185,23,0)="Yes","PK"," ")</f>
        <v xml:space="preserve"> </v>
      </c>
      <c r="G929" s="11" t="str">
        <f>IF(VLOOKUP(D929,'Current OBD'!$B$6:$AK$2185,24,0)="Yes","K"," ")</f>
        <v xml:space="preserve"> </v>
      </c>
      <c r="H929" s="11" t="str">
        <f>IF(VLOOKUP(D929,'Current OBD'!$B$6:$AK$2185,25,0)="Yes",1," ")</f>
        <v xml:space="preserve"> </v>
      </c>
      <c r="I929" s="11" t="str">
        <f>IF(VLOOKUP(D929,'Current OBD'!$B$6:$AK$2185,26,0)="Yes","2"," ")</f>
        <v xml:space="preserve"> </v>
      </c>
      <c r="J929" s="11" t="str">
        <f>IF(VLOOKUP(D929,'Current OBD'!$B$6:$AK$2185,27,0)="Yes","3"," ")</f>
        <v xml:space="preserve"> </v>
      </c>
      <c r="K929" s="11" t="str">
        <f>IF(VLOOKUP(D929,'Current OBD'!$B$6:$AK$2185,28,0)="Yes","4"," ")</f>
        <v xml:space="preserve"> </v>
      </c>
      <c r="L929" s="11" t="str">
        <f>IF(VLOOKUP(D929,'Current OBD'!$B$6:$AK$2185,29,0)="Yes","5"," ")</f>
        <v xml:space="preserve"> </v>
      </c>
      <c r="M929" s="11" t="str">
        <f>IF(VLOOKUP(D929,'Current OBD'!$B$6:$AK$2185,30,0)="Yes","6"," ")</f>
        <v>6</v>
      </c>
      <c r="N929" s="11" t="str">
        <f>IF(VLOOKUP(D929,'Current OBD'!$B$6:$AK$2185,31,0)="Yes","7"," ")</f>
        <v>7</v>
      </c>
      <c r="O929" s="11" t="str">
        <f>IF(VLOOKUP(D929,'Current OBD'!$B$6:$AK$2185,32,0)="Yes","8"," ")</f>
        <v>8</v>
      </c>
      <c r="P929" s="11" t="str">
        <f>IF(VLOOKUP(D929,'Current OBD'!$B$6:$AK$2185,33,0)="Yes","9"," ")</f>
        <v xml:space="preserve"> </v>
      </c>
      <c r="Q929" s="11" t="str">
        <f>IF(VLOOKUP(D929,'Current OBD'!$B$6:$AK$2185,34,0)="Yes","10"," ")</f>
        <v xml:space="preserve"> </v>
      </c>
      <c r="R929" s="11" t="str">
        <f>IF(VLOOKUP(D929,'Current OBD'!$B$6:$AK$2185,35,0)="Yes","11"," ")</f>
        <v xml:space="preserve"> </v>
      </c>
      <c r="S929" s="11" t="str">
        <f>IF(VLOOKUP(D929,'Current OBD'!$B$6:$AK$2185,36,0)="Yes","12"," ")</f>
        <v xml:space="preserve"> </v>
      </c>
      <c r="T929" s="13">
        <f>VLOOKUP(D929,Pivot!$B$4:$F$2181,2,0)</f>
        <v>221</v>
      </c>
      <c r="U929" s="13">
        <f>VLOOKUP(D929,Pivot!$B$4:$F$2181,3,0)</f>
        <v>64</v>
      </c>
      <c r="V929" s="13">
        <f>VLOOKUP(D929,Pivot!$B$4:$F$2181,4,0)</f>
        <v>982</v>
      </c>
      <c r="W929" s="46">
        <f>IFERROR(VLOOKUP(D929,Pivot!$B$4:$H$2181,5,0),"")</f>
        <v>0.22509999999999999</v>
      </c>
      <c r="X929" s="51">
        <f>IFERROR(VLOOKUP(D929,Pivot!$B$4:$H$2181,6,0),"")</f>
        <v>6.5199999999999994E-2</v>
      </c>
      <c r="Y929" s="46">
        <f>IFERROR(VLOOKUP(D929,Pivot!$B$4:$H$2181,7,0),"")</f>
        <v>0.29020000000000001</v>
      </c>
    </row>
    <row r="930" spans="1:25" ht="15" customHeight="1" outlineLevel="2">
      <c r="A930" s="10" t="str">
        <f>VLOOKUP(D930,'Current OBD'!$B$6:$K$2185,4,0)</f>
        <v>King</v>
      </c>
      <c r="B930" s="10" t="str">
        <f>VLOOKUP(D930,'Current OBD'!$B$6:$K$2185,3,0)</f>
        <v>17-412</v>
      </c>
      <c r="C930" s="9" t="str">
        <f>VLOOKUP(D930,'Current OBD'!$B$6:$K$2185,2,0)</f>
        <v>Shoreline School District</v>
      </c>
      <c r="D930" s="24">
        <v>661424</v>
      </c>
      <c r="E930" s="9" t="str">
        <f>VLOOKUP(D930,'Current OBD'!$B$6:$K$2185,10,0)</f>
        <v>Lake Forest Park Elementary</v>
      </c>
      <c r="F930" s="11" t="str">
        <f>IF(VLOOKUP(D930,'Current OBD'!$B$6:$AK$2185,23,0)="Yes","PK"," ")</f>
        <v xml:space="preserve"> </v>
      </c>
      <c r="G930" s="11" t="str">
        <f>IF(VLOOKUP(D930,'Current OBD'!$B$6:$AK$2185,24,0)="Yes","K"," ")</f>
        <v>K</v>
      </c>
      <c r="H930" s="11">
        <f>IF(VLOOKUP(D930,'Current OBD'!$B$6:$AK$2185,25,0)="Yes",1," ")</f>
        <v>1</v>
      </c>
      <c r="I930" s="11" t="str">
        <f>IF(VLOOKUP(D930,'Current OBD'!$B$6:$AK$2185,26,0)="Yes","2"," ")</f>
        <v>2</v>
      </c>
      <c r="J930" s="11" t="str">
        <f>IF(VLOOKUP(D930,'Current OBD'!$B$6:$AK$2185,27,0)="Yes","3"," ")</f>
        <v>3</v>
      </c>
      <c r="K930" s="11" t="str">
        <f>IF(VLOOKUP(D930,'Current OBD'!$B$6:$AK$2185,28,0)="Yes","4"," ")</f>
        <v>4</v>
      </c>
      <c r="L930" s="11" t="str">
        <f>IF(VLOOKUP(D930,'Current OBD'!$B$6:$AK$2185,29,0)="Yes","5"," ")</f>
        <v>5</v>
      </c>
      <c r="M930" s="11" t="str">
        <f>IF(VLOOKUP(D930,'Current OBD'!$B$6:$AK$2185,30,0)="Yes","6"," ")</f>
        <v xml:space="preserve"> </v>
      </c>
      <c r="N930" s="11" t="str">
        <f>IF(VLOOKUP(D930,'Current OBD'!$B$6:$AK$2185,31,0)="Yes","7"," ")</f>
        <v xml:space="preserve"> </v>
      </c>
      <c r="O930" s="11" t="str">
        <f>IF(VLOOKUP(D930,'Current OBD'!$B$6:$AK$2185,32,0)="Yes","8"," ")</f>
        <v xml:space="preserve"> </v>
      </c>
      <c r="P930" s="11" t="str">
        <f>IF(VLOOKUP(D930,'Current OBD'!$B$6:$AK$2185,33,0)="Yes","9"," ")</f>
        <v xml:space="preserve"> </v>
      </c>
      <c r="Q930" s="11" t="str">
        <f>IF(VLOOKUP(D930,'Current OBD'!$B$6:$AK$2185,34,0)="Yes","10"," ")</f>
        <v xml:space="preserve"> </v>
      </c>
      <c r="R930" s="11" t="str">
        <f>IF(VLOOKUP(D930,'Current OBD'!$B$6:$AK$2185,35,0)="Yes","11"," ")</f>
        <v xml:space="preserve"> </v>
      </c>
      <c r="S930" s="11" t="str">
        <f>IF(VLOOKUP(D930,'Current OBD'!$B$6:$AK$2185,36,0)="Yes","12"," ")</f>
        <v xml:space="preserve"> </v>
      </c>
      <c r="T930" s="13">
        <f>VLOOKUP(D930,Pivot!$B$4:$F$2181,2,0)</f>
        <v>78</v>
      </c>
      <c r="U930" s="13">
        <f>VLOOKUP(D930,Pivot!$B$4:$F$2181,3,0)</f>
        <v>20</v>
      </c>
      <c r="V930" s="13">
        <f>VLOOKUP(D930,Pivot!$B$4:$F$2181,4,0)</f>
        <v>426</v>
      </c>
      <c r="W930" s="46">
        <f>IFERROR(VLOOKUP(D930,Pivot!$B$4:$H$2181,5,0),"")</f>
        <v>0.18310000000000001</v>
      </c>
      <c r="X930" s="51">
        <f>IFERROR(VLOOKUP(D930,Pivot!$B$4:$H$2181,6,0),"")</f>
        <v>4.6899999999999997E-2</v>
      </c>
      <c r="Y930" s="46">
        <f>IFERROR(VLOOKUP(D930,Pivot!$B$4:$H$2181,7,0),"")</f>
        <v>0.23</v>
      </c>
    </row>
    <row r="931" spans="1:25" ht="15" customHeight="1" outlineLevel="2">
      <c r="A931" s="10" t="str">
        <f>VLOOKUP(D931,'Current OBD'!$B$6:$K$2185,4,0)</f>
        <v>King</v>
      </c>
      <c r="B931" s="10" t="str">
        <f>VLOOKUP(D931,'Current OBD'!$B$6:$K$2185,3,0)</f>
        <v>17-412</v>
      </c>
      <c r="C931" s="9" t="str">
        <f>VLOOKUP(D931,'Current OBD'!$B$6:$K$2185,2,0)</f>
        <v>Shoreline School District</v>
      </c>
      <c r="D931" s="24">
        <v>661425</v>
      </c>
      <c r="E931" s="9" t="str">
        <f>VLOOKUP(D931,'Current OBD'!$B$6:$K$2185,10,0)</f>
        <v>Meridian Park Elementary</v>
      </c>
      <c r="F931" s="11" t="str">
        <f>IF(VLOOKUP(D931,'Current OBD'!$B$6:$AK$2185,23,0)="Yes","PK"," ")</f>
        <v xml:space="preserve"> </v>
      </c>
      <c r="G931" s="11" t="str">
        <f>IF(VLOOKUP(D931,'Current OBD'!$B$6:$AK$2185,24,0)="Yes","K"," ")</f>
        <v>K</v>
      </c>
      <c r="H931" s="11">
        <f>IF(VLOOKUP(D931,'Current OBD'!$B$6:$AK$2185,25,0)="Yes",1," ")</f>
        <v>1</v>
      </c>
      <c r="I931" s="11" t="str">
        <f>IF(VLOOKUP(D931,'Current OBD'!$B$6:$AK$2185,26,0)="Yes","2"," ")</f>
        <v>2</v>
      </c>
      <c r="J931" s="11" t="str">
        <f>IF(VLOOKUP(D931,'Current OBD'!$B$6:$AK$2185,27,0)="Yes","3"," ")</f>
        <v>3</v>
      </c>
      <c r="K931" s="11" t="str">
        <f>IF(VLOOKUP(D931,'Current OBD'!$B$6:$AK$2185,28,0)="Yes","4"," ")</f>
        <v>4</v>
      </c>
      <c r="L931" s="11" t="str">
        <f>IF(VLOOKUP(D931,'Current OBD'!$B$6:$AK$2185,29,0)="Yes","5"," ")</f>
        <v>5</v>
      </c>
      <c r="M931" s="11" t="str">
        <f>IF(VLOOKUP(D931,'Current OBD'!$B$6:$AK$2185,30,0)="Yes","6"," ")</f>
        <v xml:space="preserve"> </v>
      </c>
      <c r="N931" s="11" t="str">
        <f>IF(VLOOKUP(D931,'Current OBD'!$B$6:$AK$2185,31,0)="Yes","7"," ")</f>
        <v xml:space="preserve"> </v>
      </c>
      <c r="O931" s="11" t="str">
        <f>IF(VLOOKUP(D931,'Current OBD'!$B$6:$AK$2185,32,0)="Yes","8"," ")</f>
        <v xml:space="preserve"> </v>
      </c>
      <c r="P931" s="11" t="str">
        <f>IF(VLOOKUP(D931,'Current OBD'!$B$6:$AK$2185,33,0)="Yes","9"," ")</f>
        <v xml:space="preserve"> </v>
      </c>
      <c r="Q931" s="11" t="str">
        <f>IF(VLOOKUP(D931,'Current OBD'!$B$6:$AK$2185,34,0)="Yes","10"," ")</f>
        <v xml:space="preserve"> </v>
      </c>
      <c r="R931" s="11" t="str">
        <f>IF(VLOOKUP(D931,'Current OBD'!$B$6:$AK$2185,35,0)="Yes","11"," ")</f>
        <v xml:space="preserve"> </v>
      </c>
      <c r="S931" s="11" t="str">
        <f>IF(VLOOKUP(D931,'Current OBD'!$B$6:$AK$2185,36,0)="Yes","12"," ")</f>
        <v xml:space="preserve"> </v>
      </c>
      <c r="T931" s="13">
        <f>VLOOKUP(D931,Pivot!$B$4:$F$2181,2,0)</f>
        <v>121</v>
      </c>
      <c r="U931" s="13">
        <f>VLOOKUP(D931,Pivot!$B$4:$F$2181,3,0)</f>
        <v>56</v>
      </c>
      <c r="V931" s="13">
        <f>VLOOKUP(D931,Pivot!$B$4:$F$2181,4,0)</f>
        <v>528</v>
      </c>
      <c r="W931" s="46">
        <f>IFERROR(VLOOKUP(D931,Pivot!$B$4:$H$2181,5,0),"")</f>
        <v>0.22919999999999999</v>
      </c>
      <c r="X931" s="51">
        <f>IFERROR(VLOOKUP(D931,Pivot!$B$4:$H$2181,6,0),"")</f>
        <v>0.1061</v>
      </c>
      <c r="Y931" s="46">
        <f>IFERROR(VLOOKUP(D931,Pivot!$B$4:$H$2181,7,0),"")</f>
        <v>0.3352</v>
      </c>
    </row>
    <row r="932" spans="1:25" ht="15" customHeight="1" outlineLevel="2">
      <c r="A932" s="10" t="str">
        <f>VLOOKUP(D932,'Current OBD'!$B$6:$K$2185,4,0)</f>
        <v>King</v>
      </c>
      <c r="B932" s="10" t="str">
        <f>VLOOKUP(D932,'Current OBD'!$B$6:$K$2185,3,0)</f>
        <v>17-412</v>
      </c>
      <c r="C932" s="9" t="str">
        <f>VLOOKUP(D932,'Current OBD'!$B$6:$K$2185,2,0)</f>
        <v>Shoreline School District</v>
      </c>
      <c r="D932" s="24">
        <v>661427</v>
      </c>
      <c r="E932" s="9" t="str">
        <f>VLOOKUP(D932,'Current OBD'!$B$6:$K$2185,10,0)</f>
        <v>Parkwood Elementary</v>
      </c>
      <c r="F932" s="11" t="str">
        <f>IF(VLOOKUP(D932,'Current OBD'!$B$6:$AK$2185,23,0)="Yes","PK"," ")</f>
        <v xml:space="preserve"> </v>
      </c>
      <c r="G932" s="11" t="str">
        <f>IF(VLOOKUP(D932,'Current OBD'!$B$6:$AK$2185,24,0)="Yes","K"," ")</f>
        <v>K</v>
      </c>
      <c r="H932" s="11">
        <f>IF(VLOOKUP(D932,'Current OBD'!$B$6:$AK$2185,25,0)="Yes",1," ")</f>
        <v>1</v>
      </c>
      <c r="I932" s="11" t="str">
        <f>IF(VLOOKUP(D932,'Current OBD'!$B$6:$AK$2185,26,0)="Yes","2"," ")</f>
        <v>2</v>
      </c>
      <c r="J932" s="11" t="str">
        <f>IF(VLOOKUP(D932,'Current OBD'!$B$6:$AK$2185,27,0)="Yes","3"," ")</f>
        <v>3</v>
      </c>
      <c r="K932" s="11" t="str">
        <f>IF(VLOOKUP(D932,'Current OBD'!$B$6:$AK$2185,28,0)="Yes","4"," ")</f>
        <v>4</v>
      </c>
      <c r="L932" s="11" t="str">
        <f>IF(VLOOKUP(D932,'Current OBD'!$B$6:$AK$2185,29,0)="Yes","5"," ")</f>
        <v>5</v>
      </c>
      <c r="M932" s="11" t="str">
        <f>IF(VLOOKUP(D932,'Current OBD'!$B$6:$AK$2185,30,0)="Yes","6"," ")</f>
        <v xml:space="preserve"> </v>
      </c>
      <c r="N932" s="11" t="str">
        <f>IF(VLOOKUP(D932,'Current OBD'!$B$6:$AK$2185,31,0)="Yes","7"," ")</f>
        <v xml:space="preserve"> </v>
      </c>
      <c r="O932" s="11" t="str">
        <f>IF(VLOOKUP(D932,'Current OBD'!$B$6:$AK$2185,32,0)="Yes","8"," ")</f>
        <v xml:space="preserve"> </v>
      </c>
      <c r="P932" s="11" t="str">
        <f>IF(VLOOKUP(D932,'Current OBD'!$B$6:$AK$2185,33,0)="Yes","9"," ")</f>
        <v xml:space="preserve"> </v>
      </c>
      <c r="Q932" s="11" t="str">
        <f>IF(VLOOKUP(D932,'Current OBD'!$B$6:$AK$2185,34,0)="Yes","10"," ")</f>
        <v xml:space="preserve"> </v>
      </c>
      <c r="R932" s="11" t="str">
        <f>IF(VLOOKUP(D932,'Current OBD'!$B$6:$AK$2185,35,0)="Yes","11"," ")</f>
        <v xml:space="preserve"> </v>
      </c>
      <c r="S932" s="11" t="str">
        <f>IF(VLOOKUP(D932,'Current OBD'!$B$6:$AK$2185,36,0)="Yes","12"," ")</f>
        <v xml:space="preserve"> </v>
      </c>
      <c r="T932" s="13">
        <f>VLOOKUP(D932,Pivot!$B$4:$F$2181,2,0)</f>
        <v>112</v>
      </c>
      <c r="U932" s="13">
        <f>VLOOKUP(D932,Pivot!$B$4:$F$2181,3,0)</f>
        <v>31</v>
      </c>
      <c r="V932" s="13">
        <f>VLOOKUP(D932,Pivot!$B$4:$F$2181,4,0)</f>
        <v>421</v>
      </c>
      <c r="W932" s="46">
        <f>IFERROR(VLOOKUP(D932,Pivot!$B$4:$H$2181,5,0),"")</f>
        <v>0.26600000000000001</v>
      </c>
      <c r="X932" s="51">
        <f>IFERROR(VLOOKUP(D932,Pivot!$B$4:$H$2181,6,0),"")</f>
        <v>7.3599999999999999E-2</v>
      </c>
      <c r="Y932" s="46">
        <f>IFERROR(VLOOKUP(D932,Pivot!$B$4:$H$2181,7,0),"")</f>
        <v>0.3397</v>
      </c>
    </row>
    <row r="933" spans="1:25" ht="15" customHeight="1" outlineLevel="2">
      <c r="A933" s="10" t="str">
        <f>VLOOKUP(D933,'Current OBD'!$B$6:$K$2185,4,0)</f>
        <v>King</v>
      </c>
      <c r="B933" s="10" t="str">
        <f>VLOOKUP(D933,'Current OBD'!$B$6:$K$2185,3,0)</f>
        <v>17-412</v>
      </c>
      <c r="C933" s="9" t="str">
        <f>VLOOKUP(D933,'Current OBD'!$B$6:$K$2185,2,0)</f>
        <v>Shoreline School District</v>
      </c>
      <c r="D933" s="24">
        <v>661428</v>
      </c>
      <c r="E933" s="9" t="str">
        <f>VLOOKUP(D933,'Current OBD'!$B$6:$K$2185,10,0)</f>
        <v>Ridgecrest Elementary</v>
      </c>
      <c r="F933" s="11" t="str">
        <f>IF(VLOOKUP(D933,'Current OBD'!$B$6:$AK$2185,23,0)="Yes","PK"," ")</f>
        <v xml:space="preserve"> </v>
      </c>
      <c r="G933" s="11" t="str">
        <f>IF(VLOOKUP(D933,'Current OBD'!$B$6:$AK$2185,24,0)="Yes","K"," ")</f>
        <v>K</v>
      </c>
      <c r="H933" s="11">
        <f>IF(VLOOKUP(D933,'Current OBD'!$B$6:$AK$2185,25,0)="Yes",1," ")</f>
        <v>1</v>
      </c>
      <c r="I933" s="11" t="str">
        <f>IF(VLOOKUP(D933,'Current OBD'!$B$6:$AK$2185,26,0)="Yes","2"," ")</f>
        <v>2</v>
      </c>
      <c r="J933" s="11" t="str">
        <f>IF(VLOOKUP(D933,'Current OBD'!$B$6:$AK$2185,27,0)="Yes","3"," ")</f>
        <v>3</v>
      </c>
      <c r="K933" s="11" t="str">
        <f>IF(VLOOKUP(D933,'Current OBD'!$B$6:$AK$2185,28,0)="Yes","4"," ")</f>
        <v>4</v>
      </c>
      <c r="L933" s="11" t="str">
        <f>IF(VLOOKUP(D933,'Current OBD'!$B$6:$AK$2185,29,0)="Yes","5"," ")</f>
        <v>5</v>
      </c>
      <c r="M933" s="11" t="str">
        <f>IF(VLOOKUP(D933,'Current OBD'!$B$6:$AK$2185,30,0)="Yes","6"," ")</f>
        <v xml:space="preserve"> </v>
      </c>
      <c r="N933" s="11" t="str">
        <f>IF(VLOOKUP(D933,'Current OBD'!$B$6:$AK$2185,31,0)="Yes","7"," ")</f>
        <v xml:space="preserve"> </v>
      </c>
      <c r="O933" s="11" t="str">
        <f>IF(VLOOKUP(D933,'Current OBD'!$B$6:$AK$2185,32,0)="Yes","8"," ")</f>
        <v xml:space="preserve"> </v>
      </c>
      <c r="P933" s="11" t="str">
        <f>IF(VLOOKUP(D933,'Current OBD'!$B$6:$AK$2185,33,0)="Yes","9"," ")</f>
        <v xml:space="preserve"> </v>
      </c>
      <c r="Q933" s="11" t="str">
        <f>IF(VLOOKUP(D933,'Current OBD'!$B$6:$AK$2185,34,0)="Yes","10"," ")</f>
        <v xml:space="preserve"> </v>
      </c>
      <c r="R933" s="11" t="str">
        <f>IF(VLOOKUP(D933,'Current OBD'!$B$6:$AK$2185,35,0)="Yes","11"," ")</f>
        <v xml:space="preserve"> </v>
      </c>
      <c r="S933" s="11" t="str">
        <f>IF(VLOOKUP(D933,'Current OBD'!$B$6:$AK$2185,36,0)="Yes","12"," ")</f>
        <v xml:space="preserve"> </v>
      </c>
      <c r="T933" s="13">
        <f>VLOOKUP(D933,Pivot!$B$4:$F$2181,2,0)</f>
        <v>129</v>
      </c>
      <c r="U933" s="13">
        <f>VLOOKUP(D933,Pivot!$B$4:$F$2181,3,0)</f>
        <v>40</v>
      </c>
      <c r="V933" s="13">
        <f>VLOOKUP(D933,Pivot!$B$4:$F$2181,4,0)</f>
        <v>451</v>
      </c>
      <c r="W933" s="46">
        <f>IFERROR(VLOOKUP(D933,Pivot!$B$4:$H$2181,5,0),"")</f>
        <v>0.28599999999999998</v>
      </c>
      <c r="X933" s="51">
        <f>IFERROR(VLOOKUP(D933,Pivot!$B$4:$H$2181,6,0),"")</f>
        <v>8.8700000000000001E-2</v>
      </c>
      <c r="Y933" s="46">
        <f>IFERROR(VLOOKUP(D933,Pivot!$B$4:$H$2181,7,0),"")</f>
        <v>0.37469999999999998</v>
      </c>
    </row>
    <row r="934" spans="1:25" ht="15" customHeight="1" outlineLevel="2">
      <c r="A934" s="10" t="str">
        <f>VLOOKUP(D934,'Current OBD'!$B$6:$K$2185,4,0)</f>
        <v>King</v>
      </c>
      <c r="B934" s="10" t="str">
        <f>VLOOKUP(D934,'Current OBD'!$B$6:$K$2185,3,0)</f>
        <v>17-412</v>
      </c>
      <c r="C934" s="9" t="str">
        <f>VLOOKUP(D934,'Current OBD'!$B$6:$K$2185,2,0)</f>
        <v>Shoreline School District</v>
      </c>
      <c r="D934" s="24">
        <v>661433</v>
      </c>
      <c r="E934" s="9" t="str">
        <f>VLOOKUP(D934,'Current OBD'!$B$6:$K$2185,10,0)</f>
        <v>Shorecrest High</v>
      </c>
      <c r="F934" s="11" t="str">
        <f>IF(VLOOKUP(D934,'Current OBD'!$B$6:$AK$2185,23,0)="Yes","PK"," ")</f>
        <v xml:space="preserve"> </v>
      </c>
      <c r="G934" s="11" t="str">
        <f>IF(VLOOKUP(D934,'Current OBD'!$B$6:$AK$2185,24,0)="Yes","K"," ")</f>
        <v xml:space="preserve"> </v>
      </c>
      <c r="H934" s="11" t="str">
        <f>IF(VLOOKUP(D934,'Current OBD'!$B$6:$AK$2185,25,0)="Yes",1," ")</f>
        <v xml:space="preserve"> </v>
      </c>
      <c r="I934" s="11" t="str">
        <f>IF(VLOOKUP(D934,'Current OBD'!$B$6:$AK$2185,26,0)="Yes","2"," ")</f>
        <v xml:space="preserve"> </v>
      </c>
      <c r="J934" s="11" t="str">
        <f>IF(VLOOKUP(D934,'Current OBD'!$B$6:$AK$2185,27,0)="Yes","3"," ")</f>
        <v xml:space="preserve"> </v>
      </c>
      <c r="K934" s="11" t="str">
        <f>IF(VLOOKUP(D934,'Current OBD'!$B$6:$AK$2185,28,0)="Yes","4"," ")</f>
        <v xml:space="preserve"> </v>
      </c>
      <c r="L934" s="11" t="str">
        <f>IF(VLOOKUP(D934,'Current OBD'!$B$6:$AK$2185,29,0)="Yes","5"," ")</f>
        <v xml:space="preserve"> </v>
      </c>
      <c r="M934" s="11" t="str">
        <f>IF(VLOOKUP(D934,'Current OBD'!$B$6:$AK$2185,30,0)="Yes","6"," ")</f>
        <v xml:space="preserve"> </v>
      </c>
      <c r="N934" s="11" t="str">
        <f>IF(VLOOKUP(D934,'Current OBD'!$B$6:$AK$2185,31,0)="Yes","7"," ")</f>
        <v xml:space="preserve"> </v>
      </c>
      <c r="O934" s="11" t="str">
        <f>IF(VLOOKUP(D934,'Current OBD'!$B$6:$AK$2185,32,0)="Yes","8"," ")</f>
        <v xml:space="preserve"> </v>
      </c>
      <c r="P934" s="11" t="str">
        <f>IF(VLOOKUP(D934,'Current OBD'!$B$6:$AK$2185,33,0)="Yes","9"," ")</f>
        <v>9</v>
      </c>
      <c r="Q934" s="11" t="str">
        <f>IF(VLOOKUP(D934,'Current OBD'!$B$6:$AK$2185,34,0)="Yes","10"," ")</f>
        <v>10</v>
      </c>
      <c r="R934" s="11" t="str">
        <f>IF(VLOOKUP(D934,'Current OBD'!$B$6:$AK$2185,35,0)="Yes","11"," ")</f>
        <v>11</v>
      </c>
      <c r="S934" s="11" t="str">
        <f>IF(VLOOKUP(D934,'Current OBD'!$B$6:$AK$2185,36,0)="Yes","12"," ")</f>
        <v>12</v>
      </c>
      <c r="T934" s="13">
        <f>VLOOKUP(D934,Pivot!$B$4:$F$2181,2,0)</f>
        <v>301</v>
      </c>
      <c r="U934" s="13">
        <f>VLOOKUP(D934,Pivot!$B$4:$F$2181,3,0)</f>
        <v>98</v>
      </c>
      <c r="V934" s="13">
        <f>VLOOKUP(D934,Pivot!$B$4:$F$2181,4,0)</f>
        <v>1480</v>
      </c>
      <c r="W934" s="46">
        <f>IFERROR(VLOOKUP(D934,Pivot!$B$4:$H$2181,5,0),"")</f>
        <v>0.2034</v>
      </c>
      <c r="X934" s="51">
        <f>IFERROR(VLOOKUP(D934,Pivot!$B$4:$H$2181,6,0),"")</f>
        <v>6.6199999999999995E-2</v>
      </c>
      <c r="Y934" s="46">
        <f>IFERROR(VLOOKUP(D934,Pivot!$B$4:$H$2181,7,0),"")</f>
        <v>0.26960000000000001</v>
      </c>
    </row>
    <row r="935" spans="1:25" ht="15" customHeight="1" outlineLevel="2">
      <c r="A935" s="10" t="str">
        <f>VLOOKUP(D935,'Current OBD'!$B$6:$K$2185,4,0)</f>
        <v>King</v>
      </c>
      <c r="B935" s="10" t="str">
        <f>VLOOKUP(D935,'Current OBD'!$B$6:$K$2185,3,0)</f>
        <v>17-412</v>
      </c>
      <c r="C935" s="9" t="str">
        <f>VLOOKUP(D935,'Current OBD'!$B$6:$K$2185,2,0)</f>
        <v>Shoreline School District</v>
      </c>
      <c r="D935" s="24">
        <v>661434</v>
      </c>
      <c r="E935" s="9" t="str">
        <f>VLOOKUP(D935,'Current OBD'!$B$6:$K$2185,10,0)</f>
        <v>Shorewood High</v>
      </c>
      <c r="F935" s="11" t="str">
        <f>IF(VLOOKUP(D935,'Current OBD'!$B$6:$AK$2185,23,0)="Yes","PK"," ")</f>
        <v xml:space="preserve"> </v>
      </c>
      <c r="G935" s="11" t="str">
        <f>IF(VLOOKUP(D935,'Current OBD'!$B$6:$AK$2185,24,0)="Yes","K"," ")</f>
        <v xml:space="preserve"> </v>
      </c>
      <c r="H935" s="11" t="str">
        <f>IF(VLOOKUP(D935,'Current OBD'!$B$6:$AK$2185,25,0)="Yes",1," ")</f>
        <v xml:space="preserve"> </v>
      </c>
      <c r="I935" s="11" t="str">
        <f>IF(VLOOKUP(D935,'Current OBD'!$B$6:$AK$2185,26,0)="Yes","2"," ")</f>
        <v xml:space="preserve"> </v>
      </c>
      <c r="J935" s="11" t="str">
        <f>IF(VLOOKUP(D935,'Current OBD'!$B$6:$AK$2185,27,0)="Yes","3"," ")</f>
        <v xml:space="preserve"> </v>
      </c>
      <c r="K935" s="11" t="str">
        <f>IF(VLOOKUP(D935,'Current OBD'!$B$6:$AK$2185,28,0)="Yes","4"," ")</f>
        <v xml:space="preserve"> </v>
      </c>
      <c r="L935" s="11" t="str">
        <f>IF(VLOOKUP(D935,'Current OBD'!$B$6:$AK$2185,29,0)="Yes","5"," ")</f>
        <v xml:space="preserve"> </v>
      </c>
      <c r="M935" s="11" t="str">
        <f>IF(VLOOKUP(D935,'Current OBD'!$B$6:$AK$2185,30,0)="Yes","6"," ")</f>
        <v xml:space="preserve"> </v>
      </c>
      <c r="N935" s="11" t="str">
        <f>IF(VLOOKUP(D935,'Current OBD'!$B$6:$AK$2185,31,0)="Yes","7"," ")</f>
        <v xml:space="preserve"> </v>
      </c>
      <c r="O935" s="11" t="str">
        <f>IF(VLOOKUP(D935,'Current OBD'!$B$6:$AK$2185,32,0)="Yes","8"," ")</f>
        <v xml:space="preserve"> </v>
      </c>
      <c r="P935" s="11" t="str">
        <f>IF(VLOOKUP(D935,'Current OBD'!$B$6:$AK$2185,33,0)="Yes","9"," ")</f>
        <v>9</v>
      </c>
      <c r="Q935" s="11" t="str">
        <f>IF(VLOOKUP(D935,'Current OBD'!$B$6:$AK$2185,34,0)="Yes","10"," ")</f>
        <v>10</v>
      </c>
      <c r="R935" s="11" t="str">
        <f>IF(VLOOKUP(D935,'Current OBD'!$B$6:$AK$2185,35,0)="Yes","11"," ")</f>
        <v>11</v>
      </c>
      <c r="S935" s="11" t="str">
        <f>IF(VLOOKUP(D935,'Current OBD'!$B$6:$AK$2185,36,0)="Yes","12"," ")</f>
        <v>12</v>
      </c>
      <c r="T935" s="13">
        <f>VLOOKUP(D935,Pivot!$B$4:$F$2181,2,0)</f>
        <v>269</v>
      </c>
      <c r="U935" s="13">
        <f>VLOOKUP(D935,Pivot!$B$4:$F$2181,3,0)</f>
        <v>105</v>
      </c>
      <c r="V935" s="13">
        <f>VLOOKUP(D935,Pivot!$B$4:$F$2181,4,0)</f>
        <v>1505</v>
      </c>
      <c r="W935" s="46">
        <f>IFERROR(VLOOKUP(D935,Pivot!$B$4:$H$2181,5,0),"")</f>
        <v>0.1787</v>
      </c>
      <c r="X935" s="51">
        <f>IFERROR(VLOOKUP(D935,Pivot!$B$4:$H$2181,6,0),"")</f>
        <v>6.9800000000000001E-2</v>
      </c>
      <c r="Y935" s="46">
        <f>IFERROR(VLOOKUP(D935,Pivot!$B$4:$H$2181,7,0),"")</f>
        <v>0.2485</v>
      </c>
    </row>
    <row r="936" spans="1:25" ht="15" customHeight="1" outlineLevel="2">
      <c r="A936" s="10" t="str">
        <f>VLOOKUP(D936,'Current OBD'!$B$6:$K$2185,4,0)</f>
        <v>King</v>
      </c>
      <c r="B936" s="10" t="str">
        <f>VLOOKUP(D936,'Current OBD'!$B$6:$K$2185,3,0)</f>
        <v>17-412</v>
      </c>
      <c r="C936" s="9" t="str">
        <f>VLOOKUP(D936,'Current OBD'!$B$6:$K$2185,2,0)</f>
        <v>Shoreline School District</v>
      </c>
      <c r="D936" s="24">
        <v>661430</v>
      </c>
      <c r="E936" s="9" t="str">
        <f>VLOOKUP(D936,'Current OBD'!$B$6:$K$2185,10,0)</f>
        <v>Syre Elementary</v>
      </c>
      <c r="F936" s="11" t="str">
        <f>IF(VLOOKUP(D936,'Current OBD'!$B$6:$AK$2185,23,0)="Yes","PK"," ")</f>
        <v xml:space="preserve"> </v>
      </c>
      <c r="G936" s="11" t="str">
        <f>IF(VLOOKUP(D936,'Current OBD'!$B$6:$AK$2185,24,0)="Yes","K"," ")</f>
        <v>K</v>
      </c>
      <c r="H936" s="11">
        <f>IF(VLOOKUP(D936,'Current OBD'!$B$6:$AK$2185,25,0)="Yes",1," ")</f>
        <v>1</v>
      </c>
      <c r="I936" s="11" t="str">
        <f>IF(VLOOKUP(D936,'Current OBD'!$B$6:$AK$2185,26,0)="Yes","2"," ")</f>
        <v>2</v>
      </c>
      <c r="J936" s="11" t="str">
        <f>IF(VLOOKUP(D936,'Current OBD'!$B$6:$AK$2185,27,0)="Yes","3"," ")</f>
        <v>3</v>
      </c>
      <c r="K936" s="11" t="str">
        <f>IF(VLOOKUP(D936,'Current OBD'!$B$6:$AK$2185,28,0)="Yes","4"," ")</f>
        <v>4</v>
      </c>
      <c r="L936" s="11" t="str">
        <f>IF(VLOOKUP(D936,'Current OBD'!$B$6:$AK$2185,29,0)="Yes","5"," ")</f>
        <v>5</v>
      </c>
      <c r="M936" s="11" t="str">
        <f>IF(VLOOKUP(D936,'Current OBD'!$B$6:$AK$2185,30,0)="Yes","6"," ")</f>
        <v xml:space="preserve"> </v>
      </c>
      <c r="N936" s="11" t="str">
        <f>IF(VLOOKUP(D936,'Current OBD'!$B$6:$AK$2185,31,0)="Yes","7"," ")</f>
        <v xml:space="preserve"> </v>
      </c>
      <c r="O936" s="11" t="str">
        <f>IF(VLOOKUP(D936,'Current OBD'!$B$6:$AK$2185,32,0)="Yes","8"," ")</f>
        <v xml:space="preserve"> </v>
      </c>
      <c r="P936" s="11" t="str">
        <f>IF(VLOOKUP(D936,'Current OBD'!$B$6:$AK$2185,33,0)="Yes","9"," ")</f>
        <v xml:space="preserve"> </v>
      </c>
      <c r="Q936" s="11" t="str">
        <f>IF(VLOOKUP(D936,'Current OBD'!$B$6:$AK$2185,34,0)="Yes","10"," ")</f>
        <v xml:space="preserve"> </v>
      </c>
      <c r="R936" s="11" t="str">
        <f>IF(VLOOKUP(D936,'Current OBD'!$B$6:$AK$2185,35,0)="Yes","11"," ")</f>
        <v xml:space="preserve"> </v>
      </c>
      <c r="S936" s="11" t="str">
        <f>IF(VLOOKUP(D936,'Current OBD'!$B$6:$AK$2185,36,0)="Yes","12"," ")</f>
        <v xml:space="preserve"> </v>
      </c>
      <c r="T936" s="13">
        <f>VLOOKUP(D936,Pivot!$B$4:$F$2181,2,0)</f>
        <v>43</v>
      </c>
      <c r="U936" s="13">
        <f>VLOOKUP(D936,Pivot!$B$4:$F$2181,3,0)</f>
        <v>18</v>
      </c>
      <c r="V936" s="13">
        <f>VLOOKUP(D936,Pivot!$B$4:$F$2181,4,0)</f>
        <v>471</v>
      </c>
      <c r="W936" s="46">
        <f>IFERROR(VLOOKUP(D936,Pivot!$B$4:$H$2181,5,0),"")</f>
        <v>9.1300000000000006E-2</v>
      </c>
      <c r="X936" s="51">
        <f>IFERROR(VLOOKUP(D936,Pivot!$B$4:$H$2181,6,0),"")</f>
        <v>3.8199999999999998E-2</v>
      </c>
      <c r="Y936" s="46">
        <f>IFERROR(VLOOKUP(D936,Pivot!$B$4:$H$2181,7,0),"")</f>
        <v>0.1295</v>
      </c>
    </row>
    <row r="937" spans="1:25" ht="15" customHeight="1" outlineLevel="1">
      <c r="A937" s="27"/>
      <c r="B937" s="27"/>
      <c r="C937" s="30" t="s">
        <v>5724</v>
      </c>
      <c r="D937" s="27"/>
      <c r="E937" s="26"/>
      <c r="F937" s="29"/>
      <c r="G937" s="29"/>
      <c r="H937" s="29"/>
      <c r="I937" s="29"/>
      <c r="J937" s="29"/>
      <c r="K937" s="29"/>
      <c r="L937" s="29"/>
      <c r="M937" s="29"/>
      <c r="N937" s="29"/>
      <c r="O937" s="29"/>
      <c r="P937" s="29"/>
      <c r="Q937" s="29"/>
      <c r="R937" s="29"/>
      <c r="S937" s="29"/>
      <c r="T937" s="43">
        <f>SUBTOTAL(9,T922:T936)</f>
        <v>1893</v>
      </c>
      <c r="U937" s="43">
        <f>SUBTOTAL(9,U922:U936)</f>
        <v>631</v>
      </c>
      <c r="V937" s="43">
        <f>SUBTOTAL(9,V922:V936)</f>
        <v>9385</v>
      </c>
      <c r="W937" s="47"/>
      <c r="X937" s="52"/>
      <c r="Y937" s="56">
        <f>(T937+U937)/V937</f>
        <v>0.26893979754928077</v>
      </c>
    </row>
    <row r="938" spans="1:25" ht="15" customHeight="1" outlineLevel="2">
      <c r="A938" s="10" t="str">
        <f>VLOOKUP(D938,'Current OBD'!$B$6:$K$2185,4,0)</f>
        <v>King</v>
      </c>
      <c r="B938" s="10" t="str">
        <f>VLOOKUP(D938,'Current OBD'!$B$6:$K$2185,3,0)</f>
        <v>17-414</v>
      </c>
      <c r="C938" s="9" t="str">
        <f>VLOOKUP(D938,'Current OBD'!$B$6:$K$2185,2,0)</f>
        <v>Lake Washington School District</v>
      </c>
      <c r="D938" s="24">
        <v>661602</v>
      </c>
      <c r="E938" s="9" t="str">
        <f>VLOOKUP(D938,'Current OBD'!$B$6:$K$2185,10,0)</f>
        <v>Alcott Elementary</v>
      </c>
      <c r="F938" s="11" t="str">
        <f>IF(VLOOKUP(D938,'Current OBD'!$B$6:$AK$2185,23,0)="Yes","PK"," ")</f>
        <v xml:space="preserve"> </v>
      </c>
      <c r="G938" s="11" t="str">
        <f>IF(VLOOKUP(D938,'Current OBD'!$B$6:$AK$2185,24,0)="Yes","K"," ")</f>
        <v>K</v>
      </c>
      <c r="H938" s="11">
        <f>IF(VLOOKUP(D938,'Current OBD'!$B$6:$AK$2185,25,0)="Yes",1," ")</f>
        <v>1</v>
      </c>
      <c r="I938" s="11" t="str">
        <f>IF(VLOOKUP(D938,'Current OBD'!$B$6:$AK$2185,26,0)="Yes","2"," ")</f>
        <v>2</v>
      </c>
      <c r="J938" s="11" t="str">
        <f>IF(VLOOKUP(D938,'Current OBD'!$B$6:$AK$2185,27,0)="Yes","3"," ")</f>
        <v>3</v>
      </c>
      <c r="K938" s="11" t="str">
        <f>IF(VLOOKUP(D938,'Current OBD'!$B$6:$AK$2185,28,0)="Yes","4"," ")</f>
        <v>4</v>
      </c>
      <c r="L938" s="11" t="str">
        <f>IF(VLOOKUP(D938,'Current OBD'!$B$6:$AK$2185,29,0)="Yes","5"," ")</f>
        <v>5</v>
      </c>
      <c r="M938" s="11" t="str">
        <f>IF(VLOOKUP(D938,'Current OBD'!$B$6:$AK$2185,30,0)="Yes","6"," ")</f>
        <v xml:space="preserve"> </v>
      </c>
      <c r="N938" s="11" t="str">
        <f>IF(VLOOKUP(D938,'Current OBD'!$B$6:$AK$2185,31,0)="Yes","7"," ")</f>
        <v xml:space="preserve"> </v>
      </c>
      <c r="O938" s="11" t="str">
        <f>IF(VLOOKUP(D938,'Current OBD'!$B$6:$AK$2185,32,0)="Yes","8"," ")</f>
        <v xml:space="preserve"> </v>
      </c>
      <c r="P938" s="11" t="str">
        <f>IF(VLOOKUP(D938,'Current OBD'!$B$6:$AK$2185,33,0)="Yes","9"," ")</f>
        <v xml:space="preserve"> </v>
      </c>
      <c r="Q938" s="11" t="str">
        <f>IF(VLOOKUP(D938,'Current OBD'!$B$6:$AK$2185,34,0)="Yes","10"," ")</f>
        <v xml:space="preserve"> </v>
      </c>
      <c r="R938" s="11" t="str">
        <f>IF(VLOOKUP(D938,'Current OBD'!$B$6:$AK$2185,35,0)="Yes","11"," ")</f>
        <v xml:space="preserve"> </v>
      </c>
      <c r="S938" s="11" t="str">
        <f>IF(VLOOKUP(D938,'Current OBD'!$B$6:$AK$2185,36,0)="Yes","12"," ")</f>
        <v xml:space="preserve"> </v>
      </c>
      <c r="T938" s="13">
        <f>VLOOKUP(D938,Pivot!$B$4:$F$2181,2,0)</f>
        <v>15</v>
      </c>
      <c r="U938" s="13">
        <f>VLOOKUP(D938,Pivot!$B$4:$F$2181,3,0)</f>
        <v>8</v>
      </c>
      <c r="V938" s="13">
        <f>VLOOKUP(D938,Pivot!$B$4:$F$2181,4,0)</f>
        <v>631</v>
      </c>
      <c r="W938" s="46">
        <f>IFERROR(VLOOKUP(D938,Pivot!$B$4:$H$2181,5,0),"")</f>
        <v>2.3800000000000002E-2</v>
      </c>
      <c r="X938" s="51">
        <f>IFERROR(VLOOKUP(D938,Pivot!$B$4:$H$2181,6,0),"")</f>
        <v>1.2699999999999999E-2</v>
      </c>
      <c r="Y938" s="46">
        <f>IFERROR(VLOOKUP(D938,Pivot!$B$4:$H$2181,7,0),"")</f>
        <v>3.6499999999999998E-2</v>
      </c>
    </row>
    <row r="939" spans="1:25" ht="15" customHeight="1" outlineLevel="2">
      <c r="A939" s="10" t="str">
        <f>VLOOKUP(D939,'Current OBD'!$B$6:$K$2185,4,0)</f>
        <v>King</v>
      </c>
      <c r="B939" s="10" t="str">
        <f>VLOOKUP(D939,'Current OBD'!$B$6:$K$2185,3,0)</f>
        <v>17-414</v>
      </c>
      <c r="C939" s="9" t="str">
        <f>VLOOKUP(D939,'Current OBD'!$B$6:$K$2185,2,0)</f>
        <v>Lake Washington School District</v>
      </c>
      <c r="D939" s="24">
        <v>661603</v>
      </c>
      <c r="E939" s="9" t="str">
        <f>VLOOKUP(D939,'Current OBD'!$B$6:$K$2185,10,0)</f>
        <v>Audubon Elementary</v>
      </c>
      <c r="F939" s="11" t="str">
        <f>IF(VLOOKUP(D939,'Current OBD'!$B$6:$AK$2185,23,0)="Yes","PK"," ")</f>
        <v xml:space="preserve"> </v>
      </c>
      <c r="G939" s="11" t="str">
        <f>IF(VLOOKUP(D939,'Current OBD'!$B$6:$AK$2185,24,0)="Yes","K"," ")</f>
        <v>K</v>
      </c>
      <c r="H939" s="11">
        <f>IF(VLOOKUP(D939,'Current OBD'!$B$6:$AK$2185,25,0)="Yes",1," ")</f>
        <v>1</v>
      </c>
      <c r="I939" s="11" t="str">
        <f>IF(VLOOKUP(D939,'Current OBD'!$B$6:$AK$2185,26,0)="Yes","2"," ")</f>
        <v>2</v>
      </c>
      <c r="J939" s="11" t="str">
        <f>IF(VLOOKUP(D939,'Current OBD'!$B$6:$AK$2185,27,0)="Yes","3"," ")</f>
        <v>3</v>
      </c>
      <c r="K939" s="11" t="str">
        <f>IF(VLOOKUP(D939,'Current OBD'!$B$6:$AK$2185,28,0)="Yes","4"," ")</f>
        <v>4</v>
      </c>
      <c r="L939" s="11" t="str">
        <f>IF(VLOOKUP(D939,'Current OBD'!$B$6:$AK$2185,29,0)="Yes","5"," ")</f>
        <v>5</v>
      </c>
      <c r="M939" s="11" t="str">
        <f>IF(VLOOKUP(D939,'Current OBD'!$B$6:$AK$2185,30,0)="Yes","6"," ")</f>
        <v xml:space="preserve"> </v>
      </c>
      <c r="N939" s="11" t="str">
        <f>IF(VLOOKUP(D939,'Current OBD'!$B$6:$AK$2185,31,0)="Yes","7"," ")</f>
        <v xml:space="preserve"> </v>
      </c>
      <c r="O939" s="11" t="str">
        <f>IF(VLOOKUP(D939,'Current OBD'!$B$6:$AK$2185,32,0)="Yes","8"," ")</f>
        <v xml:space="preserve"> </v>
      </c>
      <c r="P939" s="11" t="str">
        <f>IF(VLOOKUP(D939,'Current OBD'!$B$6:$AK$2185,33,0)="Yes","9"," ")</f>
        <v xml:space="preserve"> </v>
      </c>
      <c r="Q939" s="11" t="str">
        <f>IF(VLOOKUP(D939,'Current OBD'!$B$6:$AK$2185,34,0)="Yes","10"," ")</f>
        <v xml:space="preserve"> </v>
      </c>
      <c r="R939" s="11" t="str">
        <f>IF(VLOOKUP(D939,'Current OBD'!$B$6:$AK$2185,35,0)="Yes","11"," ")</f>
        <v xml:space="preserve"> </v>
      </c>
      <c r="S939" s="11" t="str">
        <f>IF(VLOOKUP(D939,'Current OBD'!$B$6:$AK$2185,36,0)="Yes","12"," ")</f>
        <v xml:space="preserve"> </v>
      </c>
      <c r="T939" s="13">
        <f>VLOOKUP(D939,Pivot!$B$4:$F$2181,2,0)</f>
        <v>34</v>
      </c>
      <c r="U939" s="13">
        <f>VLOOKUP(D939,Pivot!$B$4:$F$2181,3,0)</f>
        <v>5</v>
      </c>
      <c r="V939" s="13">
        <f>VLOOKUP(D939,Pivot!$B$4:$F$2181,4,0)</f>
        <v>525</v>
      </c>
      <c r="W939" s="46">
        <f>IFERROR(VLOOKUP(D939,Pivot!$B$4:$H$2181,5,0),"")</f>
        <v>6.4799999999999996E-2</v>
      </c>
      <c r="X939" s="51">
        <f>IFERROR(VLOOKUP(D939,Pivot!$B$4:$H$2181,6,0),"")</f>
        <v>9.4999999999999998E-3</v>
      </c>
      <c r="Y939" s="46">
        <f>IFERROR(VLOOKUP(D939,Pivot!$B$4:$H$2181,7,0),"")</f>
        <v>7.4300000000000005E-2</v>
      </c>
    </row>
    <row r="940" spans="1:25" ht="15" customHeight="1" outlineLevel="2">
      <c r="A940" s="10" t="str">
        <f>VLOOKUP(D940,'Current OBD'!$B$6:$K$2185,4,0)</f>
        <v>King</v>
      </c>
      <c r="B940" s="10" t="str">
        <f>VLOOKUP(D940,'Current OBD'!$B$6:$K$2185,3,0)</f>
        <v>17-414</v>
      </c>
      <c r="C940" s="9" t="str">
        <f>VLOOKUP(D940,'Current OBD'!$B$6:$K$2185,2,0)</f>
        <v>Lake Washington School District</v>
      </c>
      <c r="D940" s="24">
        <v>661604</v>
      </c>
      <c r="E940" s="9" t="str">
        <f>VLOOKUP(D940,'Current OBD'!$B$6:$K$2185,10,0)</f>
        <v>Bell Elementary</v>
      </c>
      <c r="F940" s="11" t="str">
        <f>IF(VLOOKUP(D940,'Current OBD'!$B$6:$AK$2185,23,0)="Yes","PK"," ")</f>
        <v>PK</v>
      </c>
      <c r="G940" s="11" t="str">
        <f>IF(VLOOKUP(D940,'Current OBD'!$B$6:$AK$2185,24,0)="Yes","K"," ")</f>
        <v>K</v>
      </c>
      <c r="H940" s="11">
        <f>IF(VLOOKUP(D940,'Current OBD'!$B$6:$AK$2185,25,0)="Yes",1," ")</f>
        <v>1</v>
      </c>
      <c r="I940" s="11" t="str">
        <f>IF(VLOOKUP(D940,'Current OBD'!$B$6:$AK$2185,26,0)="Yes","2"," ")</f>
        <v>2</v>
      </c>
      <c r="J940" s="11" t="str">
        <f>IF(VLOOKUP(D940,'Current OBD'!$B$6:$AK$2185,27,0)="Yes","3"," ")</f>
        <v>3</v>
      </c>
      <c r="K940" s="11" t="str">
        <f>IF(VLOOKUP(D940,'Current OBD'!$B$6:$AK$2185,28,0)="Yes","4"," ")</f>
        <v>4</v>
      </c>
      <c r="L940" s="11" t="str">
        <f>IF(VLOOKUP(D940,'Current OBD'!$B$6:$AK$2185,29,0)="Yes","5"," ")</f>
        <v>5</v>
      </c>
      <c r="M940" s="11" t="str">
        <f>IF(VLOOKUP(D940,'Current OBD'!$B$6:$AK$2185,30,0)="Yes","6"," ")</f>
        <v xml:space="preserve"> </v>
      </c>
      <c r="N940" s="11" t="str">
        <f>IF(VLOOKUP(D940,'Current OBD'!$B$6:$AK$2185,31,0)="Yes","7"," ")</f>
        <v xml:space="preserve"> </v>
      </c>
      <c r="O940" s="11" t="str">
        <f>IF(VLOOKUP(D940,'Current OBD'!$B$6:$AK$2185,32,0)="Yes","8"," ")</f>
        <v xml:space="preserve"> </v>
      </c>
      <c r="P940" s="11" t="str">
        <f>IF(VLOOKUP(D940,'Current OBD'!$B$6:$AK$2185,33,0)="Yes","9"," ")</f>
        <v xml:space="preserve"> </v>
      </c>
      <c r="Q940" s="11" t="str">
        <f>IF(VLOOKUP(D940,'Current OBD'!$B$6:$AK$2185,34,0)="Yes","10"," ")</f>
        <v xml:space="preserve"> </v>
      </c>
      <c r="R940" s="11" t="str">
        <f>IF(VLOOKUP(D940,'Current OBD'!$B$6:$AK$2185,35,0)="Yes","11"," ")</f>
        <v xml:space="preserve"> </v>
      </c>
      <c r="S940" s="11" t="str">
        <f>IF(VLOOKUP(D940,'Current OBD'!$B$6:$AK$2185,36,0)="Yes","12"," ")</f>
        <v xml:space="preserve"> </v>
      </c>
      <c r="T940" s="13">
        <f>VLOOKUP(D940,Pivot!$B$4:$F$2181,2,0)</f>
        <v>64</v>
      </c>
      <c r="U940" s="13">
        <f>VLOOKUP(D940,Pivot!$B$4:$F$2181,3,0)</f>
        <v>24</v>
      </c>
      <c r="V940" s="13">
        <f>VLOOKUP(D940,Pivot!$B$4:$F$2181,4,0)</f>
        <v>438</v>
      </c>
      <c r="W940" s="46">
        <f>IFERROR(VLOOKUP(D940,Pivot!$B$4:$H$2181,5,0),"")</f>
        <v>0.14610000000000001</v>
      </c>
      <c r="X940" s="51">
        <f>IFERROR(VLOOKUP(D940,Pivot!$B$4:$H$2181,6,0),"")</f>
        <v>5.4800000000000001E-2</v>
      </c>
      <c r="Y940" s="46">
        <f>IFERROR(VLOOKUP(D940,Pivot!$B$4:$H$2181,7,0),"")</f>
        <v>0.2009</v>
      </c>
    </row>
    <row r="941" spans="1:25" ht="15" customHeight="1" outlineLevel="2">
      <c r="A941" s="10" t="str">
        <f>VLOOKUP(D941,'Current OBD'!$B$6:$K$2185,4,0)</f>
        <v>King</v>
      </c>
      <c r="B941" s="10" t="str">
        <f>VLOOKUP(D941,'Current OBD'!$B$6:$K$2185,3,0)</f>
        <v>17-414</v>
      </c>
      <c r="C941" s="9" t="str">
        <f>VLOOKUP(D941,'Current OBD'!$B$6:$K$2185,2,0)</f>
        <v>Lake Washington School District</v>
      </c>
      <c r="D941" s="24">
        <v>661605</v>
      </c>
      <c r="E941" s="9" t="str">
        <f>VLOOKUP(D941,'Current OBD'!$B$6:$K$2185,10,0)</f>
        <v>Blackwell Elementary</v>
      </c>
      <c r="F941" s="11" t="str">
        <f>IF(VLOOKUP(D941,'Current OBD'!$B$6:$AK$2185,23,0)="Yes","PK"," ")</f>
        <v xml:space="preserve"> </v>
      </c>
      <c r="G941" s="11" t="str">
        <f>IF(VLOOKUP(D941,'Current OBD'!$B$6:$AK$2185,24,0)="Yes","K"," ")</f>
        <v>K</v>
      </c>
      <c r="H941" s="11">
        <f>IF(VLOOKUP(D941,'Current OBD'!$B$6:$AK$2185,25,0)="Yes",1," ")</f>
        <v>1</v>
      </c>
      <c r="I941" s="11" t="str">
        <f>IF(VLOOKUP(D941,'Current OBD'!$B$6:$AK$2185,26,0)="Yes","2"," ")</f>
        <v>2</v>
      </c>
      <c r="J941" s="11" t="str">
        <f>IF(VLOOKUP(D941,'Current OBD'!$B$6:$AK$2185,27,0)="Yes","3"," ")</f>
        <v>3</v>
      </c>
      <c r="K941" s="11" t="str">
        <f>IF(VLOOKUP(D941,'Current OBD'!$B$6:$AK$2185,28,0)="Yes","4"," ")</f>
        <v>4</v>
      </c>
      <c r="L941" s="11" t="str">
        <f>IF(VLOOKUP(D941,'Current OBD'!$B$6:$AK$2185,29,0)="Yes","5"," ")</f>
        <v>5</v>
      </c>
      <c r="M941" s="11" t="str">
        <f>IF(VLOOKUP(D941,'Current OBD'!$B$6:$AK$2185,30,0)="Yes","6"," ")</f>
        <v xml:space="preserve"> </v>
      </c>
      <c r="N941" s="11" t="str">
        <f>IF(VLOOKUP(D941,'Current OBD'!$B$6:$AK$2185,31,0)="Yes","7"," ")</f>
        <v xml:space="preserve"> </v>
      </c>
      <c r="O941" s="11" t="str">
        <f>IF(VLOOKUP(D941,'Current OBD'!$B$6:$AK$2185,32,0)="Yes","8"," ")</f>
        <v xml:space="preserve"> </v>
      </c>
      <c r="P941" s="11" t="str">
        <f>IF(VLOOKUP(D941,'Current OBD'!$B$6:$AK$2185,33,0)="Yes","9"," ")</f>
        <v xml:space="preserve"> </v>
      </c>
      <c r="Q941" s="11" t="str">
        <f>IF(VLOOKUP(D941,'Current OBD'!$B$6:$AK$2185,34,0)="Yes","10"," ")</f>
        <v xml:space="preserve"> </v>
      </c>
      <c r="R941" s="11" t="str">
        <f>IF(VLOOKUP(D941,'Current OBD'!$B$6:$AK$2185,35,0)="Yes","11"," ")</f>
        <v xml:space="preserve"> </v>
      </c>
      <c r="S941" s="11" t="str">
        <f>IF(VLOOKUP(D941,'Current OBD'!$B$6:$AK$2185,36,0)="Yes","12"," ")</f>
        <v xml:space="preserve"> </v>
      </c>
      <c r="T941" s="13">
        <f>VLOOKUP(D941,Pivot!$B$4:$F$2181,2,0)</f>
        <v>7</v>
      </c>
      <c r="U941" s="13">
        <f>VLOOKUP(D941,Pivot!$B$4:$F$2181,3,0)</f>
        <v>5</v>
      </c>
      <c r="V941" s="13">
        <f>VLOOKUP(D941,Pivot!$B$4:$F$2181,4,0)</f>
        <v>513</v>
      </c>
      <c r="W941" s="46">
        <f>IFERROR(VLOOKUP(D941,Pivot!$B$4:$H$2181,5,0),"")</f>
        <v>1.3599999999999999E-2</v>
      </c>
      <c r="X941" s="51">
        <f>IFERROR(VLOOKUP(D941,Pivot!$B$4:$H$2181,6,0),"")</f>
        <v>9.7000000000000003E-3</v>
      </c>
      <c r="Y941" s="46">
        <f>IFERROR(VLOOKUP(D941,Pivot!$B$4:$H$2181,7,0),"")</f>
        <v>2.3400000000000001E-2</v>
      </c>
    </row>
    <row r="942" spans="1:25" ht="15" customHeight="1" outlineLevel="2">
      <c r="A942" s="10" t="str">
        <f>VLOOKUP(D942,'Current OBD'!$B$6:$K$2185,4,0)</f>
        <v>King</v>
      </c>
      <c r="B942" s="10" t="str">
        <f>VLOOKUP(D942,'Current OBD'!$B$6:$K$2185,3,0)</f>
        <v>17-414</v>
      </c>
      <c r="C942" s="9" t="str">
        <f>VLOOKUP(D942,'Current OBD'!$B$6:$K$2185,2,0)</f>
        <v>Lake Washington School District</v>
      </c>
      <c r="D942" s="24">
        <v>664249</v>
      </c>
      <c r="E942" s="9" t="str">
        <f>VLOOKUP(D942,'Current OBD'!$B$6:$K$2185,10,0)</f>
        <v>Carson Elementary</v>
      </c>
      <c r="F942" s="11" t="str">
        <f>IF(VLOOKUP(D942,'Current OBD'!$B$6:$AK$2185,23,0)="Yes","PK"," ")</f>
        <v>PK</v>
      </c>
      <c r="G942" s="11" t="str">
        <f>IF(VLOOKUP(D942,'Current OBD'!$B$6:$AK$2185,24,0)="Yes","K"," ")</f>
        <v>K</v>
      </c>
      <c r="H942" s="11">
        <f>IF(VLOOKUP(D942,'Current OBD'!$B$6:$AK$2185,25,0)="Yes",1," ")</f>
        <v>1</v>
      </c>
      <c r="I942" s="11" t="str">
        <f>IF(VLOOKUP(D942,'Current OBD'!$B$6:$AK$2185,26,0)="Yes","2"," ")</f>
        <v>2</v>
      </c>
      <c r="J942" s="11" t="str">
        <f>IF(VLOOKUP(D942,'Current OBD'!$B$6:$AK$2185,27,0)="Yes","3"," ")</f>
        <v>3</v>
      </c>
      <c r="K942" s="11" t="str">
        <f>IF(VLOOKUP(D942,'Current OBD'!$B$6:$AK$2185,28,0)="Yes","4"," ")</f>
        <v>4</v>
      </c>
      <c r="L942" s="11" t="str">
        <f>IF(VLOOKUP(D942,'Current OBD'!$B$6:$AK$2185,29,0)="Yes","5"," ")</f>
        <v>5</v>
      </c>
      <c r="M942" s="11" t="str">
        <f>IF(VLOOKUP(D942,'Current OBD'!$B$6:$AK$2185,30,0)="Yes","6"," ")</f>
        <v xml:space="preserve"> </v>
      </c>
      <c r="N942" s="11" t="str">
        <f>IF(VLOOKUP(D942,'Current OBD'!$B$6:$AK$2185,31,0)="Yes","7"," ")</f>
        <v xml:space="preserve"> </v>
      </c>
      <c r="O942" s="11" t="str">
        <f>IF(VLOOKUP(D942,'Current OBD'!$B$6:$AK$2185,32,0)="Yes","8"," ")</f>
        <v xml:space="preserve"> </v>
      </c>
      <c r="P942" s="11" t="str">
        <f>IF(VLOOKUP(D942,'Current OBD'!$B$6:$AK$2185,33,0)="Yes","9"," ")</f>
        <v xml:space="preserve"> </v>
      </c>
      <c r="Q942" s="11" t="str">
        <f>IF(VLOOKUP(D942,'Current OBD'!$B$6:$AK$2185,34,0)="Yes","10"," ")</f>
        <v xml:space="preserve"> </v>
      </c>
      <c r="R942" s="11" t="str">
        <f>IF(VLOOKUP(D942,'Current OBD'!$B$6:$AK$2185,35,0)="Yes","11"," ")</f>
        <v xml:space="preserve"> </v>
      </c>
      <c r="S942" s="11" t="str">
        <f>IF(VLOOKUP(D942,'Current OBD'!$B$6:$AK$2185,36,0)="Yes","12"," ")</f>
        <v xml:space="preserve"> </v>
      </c>
      <c r="T942" s="13">
        <f>VLOOKUP(D942,Pivot!$B$4:$F$2181,2,0)</f>
        <v>5</v>
      </c>
      <c r="U942" s="13">
        <f>VLOOKUP(D942,Pivot!$B$4:$F$2181,3,0)</f>
        <v>1</v>
      </c>
      <c r="V942" s="13">
        <f>VLOOKUP(D942,Pivot!$B$4:$F$2181,4,0)</f>
        <v>483</v>
      </c>
      <c r="W942" s="46">
        <f>IFERROR(VLOOKUP(D942,Pivot!$B$4:$H$2181,5,0),"")</f>
        <v>1.04E-2</v>
      </c>
      <c r="X942" s="51">
        <f>IFERROR(VLOOKUP(D942,Pivot!$B$4:$H$2181,6,0),"")</f>
        <v>2.0999999999999999E-3</v>
      </c>
      <c r="Y942" s="46">
        <f>IFERROR(VLOOKUP(D942,Pivot!$B$4:$H$2181,7,0),"")</f>
        <v>1.24E-2</v>
      </c>
    </row>
    <row r="943" spans="1:25" ht="15" customHeight="1" outlineLevel="2">
      <c r="A943" s="10" t="str">
        <f>VLOOKUP(D943,'Current OBD'!$B$6:$K$2185,4,0)</f>
        <v>King</v>
      </c>
      <c r="B943" s="10" t="str">
        <f>VLOOKUP(D943,'Current OBD'!$B$6:$K$2185,3,0)</f>
        <v>17-414</v>
      </c>
      <c r="C943" s="9" t="str">
        <f>VLOOKUP(D943,'Current OBD'!$B$6:$K$2185,2,0)</f>
        <v>Lake Washington School District</v>
      </c>
      <c r="D943" s="24">
        <v>685330</v>
      </c>
      <c r="E943" s="9" t="str">
        <f>VLOOKUP(D943,'Current OBD'!$B$6:$K$2185,10,0)</f>
        <v>Clara Barton Elementary</v>
      </c>
      <c r="F943" s="11" t="str">
        <f>IF(VLOOKUP(D943,'Current OBD'!$B$6:$AK$2185,23,0)="Yes","PK"," ")</f>
        <v xml:space="preserve"> </v>
      </c>
      <c r="G943" s="11" t="str">
        <f>IF(VLOOKUP(D943,'Current OBD'!$B$6:$AK$2185,24,0)="Yes","K"," ")</f>
        <v>K</v>
      </c>
      <c r="H943" s="11">
        <f>IF(VLOOKUP(D943,'Current OBD'!$B$6:$AK$2185,25,0)="Yes",1," ")</f>
        <v>1</v>
      </c>
      <c r="I943" s="11" t="str">
        <f>IF(VLOOKUP(D943,'Current OBD'!$B$6:$AK$2185,26,0)="Yes","2"," ")</f>
        <v>2</v>
      </c>
      <c r="J943" s="11" t="str">
        <f>IF(VLOOKUP(D943,'Current OBD'!$B$6:$AK$2185,27,0)="Yes","3"," ")</f>
        <v>3</v>
      </c>
      <c r="K943" s="11" t="str">
        <f>IF(VLOOKUP(D943,'Current OBD'!$B$6:$AK$2185,28,0)="Yes","4"," ")</f>
        <v>4</v>
      </c>
      <c r="L943" s="11" t="str">
        <f>IF(VLOOKUP(D943,'Current OBD'!$B$6:$AK$2185,29,0)="Yes","5"," ")</f>
        <v>5</v>
      </c>
      <c r="M943" s="11" t="str">
        <f>IF(VLOOKUP(D943,'Current OBD'!$B$6:$AK$2185,30,0)="Yes","6"," ")</f>
        <v xml:space="preserve"> </v>
      </c>
      <c r="N943" s="11" t="str">
        <f>IF(VLOOKUP(D943,'Current OBD'!$B$6:$AK$2185,31,0)="Yes","7"," ")</f>
        <v xml:space="preserve"> </v>
      </c>
      <c r="O943" s="11" t="str">
        <f>IF(VLOOKUP(D943,'Current OBD'!$B$6:$AK$2185,32,0)="Yes","8"," ")</f>
        <v xml:space="preserve"> </v>
      </c>
      <c r="P943" s="11" t="str">
        <f>IF(VLOOKUP(D943,'Current OBD'!$B$6:$AK$2185,33,0)="Yes","9"," ")</f>
        <v xml:space="preserve"> </v>
      </c>
      <c r="Q943" s="11" t="str">
        <f>IF(VLOOKUP(D943,'Current OBD'!$B$6:$AK$2185,34,0)="Yes","10"," ")</f>
        <v xml:space="preserve"> </v>
      </c>
      <c r="R943" s="11" t="str">
        <f>IF(VLOOKUP(D943,'Current OBD'!$B$6:$AK$2185,35,0)="Yes","11"," ")</f>
        <v xml:space="preserve"> </v>
      </c>
      <c r="S943" s="11" t="str">
        <f>IF(VLOOKUP(D943,'Current OBD'!$B$6:$AK$2185,36,0)="Yes","12"," ")</f>
        <v xml:space="preserve"> </v>
      </c>
      <c r="T943" s="13">
        <f>VLOOKUP(D943,Pivot!$B$4:$F$2181,2,0)</f>
        <v>59</v>
      </c>
      <c r="U943" s="13">
        <f>VLOOKUP(D943,Pivot!$B$4:$F$2181,3,0)</f>
        <v>12</v>
      </c>
      <c r="V943" s="13">
        <f>VLOOKUP(D943,Pivot!$B$4:$F$2181,4,0)</f>
        <v>541</v>
      </c>
      <c r="W943" s="46">
        <f>IFERROR(VLOOKUP(D943,Pivot!$B$4:$H$2181,5,0),"")</f>
        <v>0.1091</v>
      </c>
      <c r="X943" s="51">
        <f>IFERROR(VLOOKUP(D943,Pivot!$B$4:$H$2181,6,0),"")</f>
        <v>2.2200000000000001E-2</v>
      </c>
      <c r="Y943" s="46">
        <f>IFERROR(VLOOKUP(D943,Pivot!$B$4:$H$2181,7,0),"")</f>
        <v>0.13120000000000001</v>
      </c>
    </row>
    <row r="944" spans="1:25" ht="15" customHeight="1" outlineLevel="2">
      <c r="A944" s="10" t="str">
        <f>VLOOKUP(D944,'Current OBD'!$B$6:$K$2185,4,0)</f>
        <v>King</v>
      </c>
      <c r="B944" s="10" t="str">
        <f>VLOOKUP(D944,'Current OBD'!$B$6:$K$2185,3,0)</f>
        <v>17-414</v>
      </c>
      <c r="C944" s="9" t="str">
        <f>VLOOKUP(D944,'Current OBD'!$B$6:$K$2185,2,0)</f>
        <v>Lake Washington School District</v>
      </c>
      <c r="D944" s="24">
        <v>661607</v>
      </c>
      <c r="E944" s="9" t="str">
        <f>VLOOKUP(D944,'Current OBD'!$B$6:$K$2185,10,0)</f>
        <v>Dickinson Elementary</v>
      </c>
      <c r="F944" s="11" t="str">
        <f>IF(VLOOKUP(D944,'Current OBD'!$B$6:$AK$2185,23,0)="Yes","PK"," ")</f>
        <v xml:space="preserve"> </v>
      </c>
      <c r="G944" s="11" t="str">
        <f>IF(VLOOKUP(D944,'Current OBD'!$B$6:$AK$2185,24,0)="Yes","K"," ")</f>
        <v>K</v>
      </c>
      <c r="H944" s="11">
        <f>IF(VLOOKUP(D944,'Current OBD'!$B$6:$AK$2185,25,0)="Yes",1," ")</f>
        <v>1</v>
      </c>
      <c r="I944" s="11" t="str">
        <f>IF(VLOOKUP(D944,'Current OBD'!$B$6:$AK$2185,26,0)="Yes","2"," ")</f>
        <v>2</v>
      </c>
      <c r="J944" s="11" t="str">
        <f>IF(VLOOKUP(D944,'Current OBD'!$B$6:$AK$2185,27,0)="Yes","3"," ")</f>
        <v>3</v>
      </c>
      <c r="K944" s="11" t="str">
        <f>IF(VLOOKUP(D944,'Current OBD'!$B$6:$AK$2185,28,0)="Yes","4"," ")</f>
        <v>4</v>
      </c>
      <c r="L944" s="11" t="str">
        <f>IF(VLOOKUP(D944,'Current OBD'!$B$6:$AK$2185,29,0)="Yes","5"," ")</f>
        <v>5</v>
      </c>
      <c r="M944" s="11" t="str">
        <f>IF(VLOOKUP(D944,'Current OBD'!$B$6:$AK$2185,30,0)="Yes","6"," ")</f>
        <v xml:space="preserve"> </v>
      </c>
      <c r="N944" s="11" t="str">
        <f>IF(VLOOKUP(D944,'Current OBD'!$B$6:$AK$2185,31,0)="Yes","7"," ")</f>
        <v xml:space="preserve"> </v>
      </c>
      <c r="O944" s="11" t="str">
        <f>IF(VLOOKUP(D944,'Current OBD'!$B$6:$AK$2185,32,0)="Yes","8"," ")</f>
        <v xml:space="preserve"> </v>
      </c>
      <c r="P944" s="11" t="str">
        <f>IF(VLOOKUP(D944,'Current OBD'!$B$6:$AK$2185,33,0)="Yes","9"," ")</f>
        <v xml:space="preserve"> </v>
      </c>
      <c r="Q944" s="11" t="str">
        <f>IF(VLOOKUP(D944,'Current OBD'!$B$6:$AK$2185,34,0)="Yes","10"," ")</f>
        <v xml:space="preserve"> </v>
      </c>
      <c r="R944" s="11" t="str">
        <f>IF(VLOOKUP(D944,'Current OBD'!$B$6:$AK$2185,35,0)="Yes","11"," ")</f>
        <v xml:space="preserve"> </v>
      </c>
      <c r="S944" s="11" t="str">
        <f>IF(VLOOKUP(D944,'Current OBD'!$B$6:$AK$2185,36,0)="Yes","12"," ")</f>
        <v xml:space="preserve"> </v>
      </c>
      <c r="T944" s="13">
        <f>VLOOKUP(D944,Pivot!$B$4:$F$2181,2,0)</f>
        <v>19</v>
      </c>
      <c r="U944" s="13">
        <f>VLOOKUP(D944,Pivot!$B$4:$F$2181,3,0)</f>
        <v>5</v>
      </c>
      <c r="V944" s="13">
        <f>VLOOKUP(D944,Pivot!$B$4:$F$2181,4,0)</f>
        <v>382</v>
      </c>
      <c r="W944" s="46">
        <f>IFERROR(VLOOKUP(D944,Pivot!$B$4:$H$2181,5,0),"")</f>
        <v>4.9700000000000001E-2</v>
      </c>
      <c r="X944" s="51">
        <f>IFERROR(VLOOKUP(D944,Pivot!$B$4:$H$2181,6,0),"")</f>
        <v>1.3100000000000001E-2</v>
      </c>
      <c r="Y944" s="46">
        <f>IFERROR(VLOOKUP(D944,Pivot!$B$4:$H$2181,7,0),"")</f>
        <v>6.2799999999999995E-2</v>
      </c>
    </row>
    <row r="945" spans="1:25" ht="15" customHeight="1" outlineLevel="2">
      <c r="A945" s="10" t="str">
        <f>VLOOKUP(D945,'Current OBD'!$B$6:$K$2185,4,0)</f>
        <v>King</v>
      </c>
      <c r="B945" s="10" t="str">
        <f>VLOOKUP(D945,'Current OBD'!$B$6:$K$2185,3,0)</f>
        <v>17-414</v>
      </c>
      <c r="C945" s="9" t="str">
        <f>VLOOKUP(D945,'Current OBD'!$B$6:$K$2185,2,0)</f>
        <v>Lake Washington School District</v>
      </c>
      <c r="D945" s="24">
        <v>686653</v>
      </c>
      <c r="E945" s="9" t="str">
        <f>VLOOKUP(D945,'Current OBD'!$B$6:$K$2185,10,0)</f>
        <v>Eastlake High School</v>
      </c>
      <c r="F945" s="11" t="str">
        <f>IF(VLOOKUP(D945,'Current OBD'!$B$6:$AK$2185,23,0)="Yes","PK"," ")</f>
        <v xml:space="preserve"> </v>
      </c>
      <c r="G945" s="11" t="str">
        <f>IF(VLOOKUP(D945,'Current OBD'!$B$6:$AK$2185,24,0)="Yes","K"," ")</f>
        <v xml:space="preserve"> </v>
      </c>
      <c r="H945" s="11" t="str">
        <f>IF(VLOOKUP(D945,'Current OBD'!$B$6:$AK$2185,25,0)="Yes",1," ")</f>
        <v xml:space="preserve"> </v>
      </c>
      <c r="I945" s="11" t="str">
        <f>IF(VLOOKUP(D945,'Current OBD'!$B$6:$AK$2185,26,0)="Yes","2"," ")</f>
        <v xml:space="preserve"> </v>
      </c>
      <c r="J945" s="11" t="str">
        <f>IF(VLOOKUP(D945,'Current OBD'!$B$6:$AK$2185,27,0)="Yes","3"," ")</f>
        <v xml:space="preserve"> </v>
      </c>
      <c r="K945" s="11" t="str">
        <f>IF(VLOOKUP(D945,'Current OBD'!$B$6:$AK$2185,28,0)="Yes","4"," ")</f>
        <v xml:space="preserve"> </v>
      </c>
      <c r="L945" s="11" t="str">
        <f>IF(VLOOKUP(D945,'Current OBD'!$B$6:$AK$2185,29,0)="Yes","5"," ")</f>
        <v xml:space="preserve"> </v>
      </c>
      <c r="M945" s="11" t="str">
        <f>IF(VLOOKUP(D945,'Current OBD'!$B$6:$AK$2185,30,0)="Yes","6"," ")</f>
        <v xml:space="preserve"> </v>
      </c>
      <c r="N945" s="11" t="str">
        <f>IF(VLOOKUP(D945,'Current OBD'!$B$6:$AK$2185,31,0)="Yes","7"," ")</f>
        <v xml:space="preserve"> </v>
      </c>
      <c r="O945" s="11" t="str">
        <f>IF(VLOOKUP(D945,'Current OBD'!$B$6:$AK$2185,32,0)="Yes","8"," ")</f>
        <v xml:space="preserve"> </v>
      </c>
      <c r="P945" s="11" t="str">
        <f>IF(VLOOKUP(D945,'Current OBD'!$B$6:$AK$2185,33,0)="Yes","9"," ")</f>
        <v>9</v>
      </c>
      <c r="Q945" s="11" t="str">
        <f>IF(VLOOKUP(D945,'Current OBD'!$B$6:$AK$2185,34,0)="Yes","10"," ")</f>
        <v>10</v>
      </c>
      <c r="R945" s="11" t="str">
        <f>IF(VLOOKUP(D945,'Current OBD'!$B$6:$AK$2185,35,0)="Yes","11"," ")</f>
        <v>11</v>
      </c>
      <c r="S945" s="11" t="str">
        <f>IF(VLOOKUP(D945,'Current OBD'!$B$6:$AK$2185,36,0)="Yes","12"," ")</f>
        <v>12</v>
      </c>
      <c r="T945" s="13">
        <f>VLOOKUP(D945,Pivot!$B$4:$F$2181,2,0)</f>
        <v>77</v>
      </c>
      <c r="U945" s="13">
        <f>VLOOKUP(D945,Pivot!$B$4:$F$2181,3,0)</f>
        <v>28</v>
      </c>
      <c r="V945" s="13">
        <f>VLOOKUP(D945,Pivot!$B$4:$F$2181,4,0)</f>
        <v>2166</v>
      </c>
      <c r="W945" s="46">
        <f>IFERROR(VLOOKUP(D945,Pivot!$B$4:$H$2181,5,0),"")</f>
        <v>3.5499999999999997E-2</v>
      </c>
      <c r="X945" s="51">
        <f>IFERROR(VLOOKUP(D945,Pivot!$B$4:$H$2181,6,0),"")</f>
        <v>1.29E-2</v>
      </c>
      <c r="Y945" s="46">
        <f>IFERROR(VLOOKUP(D945,Pivot!$B$4:$H$2181,7,0),"")</f>
        <v>4.8500000000000001E-2</v>
      </c>
    </row>
    <row r="946" spans="1:25" ht="15" customHeight="1" outlineLevel="2">
      <c r="A946" s="10" t="str">
        <f>VLOOKUP(D946,'Current OBD'!$B$6:$K$2185,4,0)</f>
        <v>King</v>
      </c>
      <c r="B946" s="10" t="str">
        <f>VLOOKUP(D946,'Current OBD'!$B$6:$K$2185,3,0)</f>
        <v>17-414</v>
      </c>
      <c r="C946" s="9" t="str">
        <f>VLOOKUP(D946,'Current OBD'!$B$6:$K$2185,2,0)</f>
        <v>Lake Washington School District</v>
      </c>
      <c r="D946" s="24">
        <v>661608</v>
      </c>
      <c r="E946" s="9" t="str">
        <f>VLOOKUP(D946,'Current OBD'!$B$6:$K$2185,10,0)</f>
        <v>Einstein Elementary</v>
      </c>
      <c r="F946" s="11" t="str">
        <f>IF(VLOOKUP(D946,'Current OBD'!$B$6:$AK$2185,23,0)="Yes","PK"," ")</f>
        <v xml:space="preserve"> </v>
      </c>
      <c r="G946" s="11" t="str">
        <f>IF(VLOOKUP(D946,'Current OBD'!$B$6:$AK$2185,24,0)="Yes","K"," ")</f>
        <v>K</v>
      </c>
      <c r="H946" s="11">
        <f>IF(VLOOKUP(D946,'Current OBD'!$B$6:$AK$2185,25,0)="Yes",1," ")</f>
        <v>1</v>
      </c>
      <c r="I946" s="11" t="str">
        <f>IF(VLOOKUP(D946,'Current OBD'!$B$6:$AK$2185,26,0)="Yes","2"," ")</f>
        <v>2</v>
      </c>
      <c r="J946" s="11" t="str">
        <f>IF(VLOOKUP(D946,'Current OBD'!$B$6:$AK$2185,27,0)="Yes","3"," ")</f>
        <v>3</v>
      </c>
      <c r="K946" s="11" t="str">
        <f>IF(VLOOKUP(D946,'Current OBD'!$B$6:$AK$2185,28,0)="Yes","4"," ")</f>
        <v>4</v>
      </c>
      <c r="L946" s="11" t="str">
        <f>IF(VLOOKUP(D946,'Current OBD'!$B$6:$AK$2185,29,0)="Yes","5"," ")</f>
        <v>5</v>
      </c>
      <c r="M946" s="11" t="str">
        <f>IF(VLOOKUP(D946,'Current OBD'!$B$6:$AK$2185,30,0)="Yes","6"," ")</f>
        <v xml:space="preserve"> </v>
      </c>
      <c r="N946" s="11" t="str">
        <f>IF(VLOOKUP(D946,'Current OBD'!$B$6:$AK$2185,31,0)="Yes","7"," ")</f>
        <v xml:space="preserve"> </v>
      </c>
      <c r="O946" s="11" t="str">
        <f>IF(VLOOKUP(D946,'Current OBD'!$B$6:$AK$2185,32,0)="Yes","8"," ")</f>
        <v xml:space="preserve"> </v>
      </c>
      <c r="P946" s="11" t="str">
        <f>IF(VLOOKUP(D946,'Current OBD'!$B$6:$AK$2185,33,0)="Yes","9"," ")</f>
        <v xml:space="preserve"> </v>
      </c>
      <c r="Q946" s="11" t="str">
        <f>IF(VLOOKUP(D946,'Current OBD'!$B$6:$AK$2185,34,0)="Yes","10"," ")</f>
        <v xml:space="preserve"> </v>
      </c>
      <c r="R946" s="11" t="str">
        <f>IF(VLOOKUP(D946,'Current OBD'!$B$6:$AK$2185,35,0)="Yes","11"," ")</f>
        <v xml:space="preserve"> </v>
      </c>
      <c r="S946" s="11" t="str">
        <f>IF(VLOOKUP(D946,'Current OBD'!$B$6:$AK$2185,36,0)="Yes","12"," ")</f>
        <v xml:space="preserve"> </v>
      </c>
      <c r="T946" s="13">
        <f>VLOOKUP(D946,Pivot!$B$4:$F$2181,2,0)</f>
        <v>54</v>
      </c>
      <c r="U946" s="13">
        <f>VLOOKUP(D946,Pivot!$B$4:$F$2181,3,0)</f>
        <v>26</v>
      </c>
      <c r="V946" s="13">
        <f>VLOOKUP(D946,Pivot!$B$4:$F$2181,4,0)</f>
        <v>519</v>
      </c>
      <c r="W946" s="46">
        <f>IFERROR(VLOOKUP(D946,Pivot!$B$4:$H$2181,5,0),"")</f>
        <v>0.104</v>
      </c>
      <c r="X946" s="51">
        <f>IFERROR(VLOOKUP(D946,Pivot!$B$4:$H$2181,6,0),"")</f>
        <v>5.0099999999999999E-2</v>
      </c>
      <c r="Y946" s="46">
        <f>IFERROR(VLOOKUP(D946,Pivot!$B$4:$H$2181,7,0),"")</f>
        <v>0.15409999999999999</v>
      </c>
    </row>
    <row r="947" spans="1:25" ht="15" customHeight="1" outlineLevel="2">
      <c r="A947" s="10" t="str">
        <f>VLOOKUP(D947,'Current OBD'!$B$6:$K$2185,4,0)</f>
        <v>King</v>
      </c>
      <c r="B947" s="10" t="str">
        <f>VLOOKUP(D947,'Current OBD'!$B$6:$K$2185,3,0)</f>
        <v>17-414</v>
      </c>
      <c r="C947" s="9" t="str">
        <f>VLOOKUP(D947,'Current OBD'!$B$6:$K$2185,2,0)</f>
        <v>Lake Washington School District</v>
      </c>
      <c r="D947" s="24">
        <v>685331</v>
      </c>
      <c r="E947" s="9" t="str">
        <f>VLOOKUP(D947,'Current OBD'!$B$6:$K$2185,10,0)</f>
        <v>Ella Baker Elementary</v>
      </c>
      <c r="F947" s="11" t="str">
        <f>IF(VLOOKUP(D947,'Current OBD'!$B$6:$AK$2185,23,0)="Yes","PK"," ")</f>
        <v xml:space="preserve"> </v>
      </c>
      <c r="G947" s="11" t="str">
        <f>IF(VLOOKUP(D947,'Current OBD'!$B$6:$AK$2185,24,0)="Yes","K"," ")</f>
        <v>K</v>
      </c>
      <c r="H947" s="11">
        <f>IF(VLOOKUP(D947,'Current OBD'!$B$6:$AK$2185,25,0)="Yes",1," ")</f>
        <v>1</v>
      </c>
      <c r="I947" s="11" t="str">
        <f>IF(VLOOKUP(D947,'Current OBD'!$B$6:$AK$2185,26,0)="Yes","2"," ")</f>
        <v>2</v>
      </c>
      <c r="J947" s="11" t="str">
        <f>IF(VLOOKUP(D947,'Current OBD'!$B$6:$AK$2185,27,0)="Yes","3"," ")</f>
        <v>3</v>
      </c>
      <c r="K947" s="11" t="str">
        <f>IF(VLOOKUP(D947,'Current OBD'!$B$6:$AK$2185,28,0)="Yes","4"," ")</f>
        <v>4</v>
      </c>
      <c r="L947" s="11" t="str">
        <f>IF(VLOOKUP(D947,'Current OBD'!$B$6:$AK$2185,29,0)="Yes","5"," ")</f>
        <v>5</v>
      </c>
      <c r="M947" s="11" t="str">
        <f>IF(VLOOKUP(D947,'Current OBD'!$B$6:$AK$2185,30,0)="Yes","6"," ")</f>
        <v xml:space="preserve"> </v>
      </c>
      <c r="N947" s="11" t="str">
        <f>IF(VLOOKUP(D947,'Current OBD'!$B$6:$AK$2185,31,0)="Yes","7"," ")</f>
        <v xml:space="preserve"> </v>
      </c>
      <c r="O947" s="11" t="str">
        <f>IF(VLOOKUP(D947,'Current OBD'!$B$6:$AK$2185,32,0)="Yes","8"," ")</f>
        <v xml:space="preserve"> </v>
      </c>
      <c r="P947" s="11" t="str">
        <f>IF(VLOOKUP(D947,'Current OBD'!$B$6:$AK$2185,33,0)="Yes","9"," ")</f>
        <v xml:space="preserve"> </v>
      </c>
      <c r="Q947" s="11" t="str">
        <f>IF(VLOOKUP(D947,'Current OBD'!$B$6:$AK$2185,34,0)="Yes","10"," ")</f>
        <v xml:space="preserve"> </v>
      </c>
      <c r="R947" s="11" t="str">
        <f>IF(VLOOKUP(D947,'Current OBD'!$B$6:$AK$2185,35,0)="Yes","11"," ")</f>
        <v xml:space="preserve"> </v>
      </c>
      <c r="S947" s="11" t="str">
        <f>IF(VLOOKUP(D947,'Current OBD'!$B$6:$AK$2185,36,0)="Yes","12"," ")</f>
        <v xml:space="preserve"> </v>
      </c>
      <c r="T947" s="13">
        <f>VLOOKUP(D947,Pivot!$B$4:$F$2181,2,0)</f>
        <v>57</v>
      </c>
      <c r="U947" s="13">
        <f>VLOOKUP(D947,Pivot!$B$4:$F$2181,3,0)</f>
        <v>9</v>
      </c>
      <c r="V947" s="13">
        <f>VLOOKUP(D947,Pivot!$B$4:$F$2181,4,0)</f>
        <v>485</v>
      </c>
      <c r="W947" s="46">
        <f>IFERROR(VLOOKUP(D947,Pivot!$B$4:$H$2181,5,0),"")</f>
        <v>0.11749999999999999</v>
      </c>
      <c r="X947" s="51">
        <f>IFERROR(VLOOKUP(D947,Pivot!$B$4:$H$2181,6,0),"")</f>
        <v>1.8599999999999998E-2</v>
      </c>
      <c r="Y947" s="46">
        <f>IFERROR(VLOOKUP(D947,Pivot!$B$4:$H$2181,7,0),"")</f>
        <v>0.1361</v>
      </c>
    </row>
    <row r="948" spans="1:25" ht="15" customHeight="1" outlineLevel="2">
      <c r="A948" s="10" t="str">
        <f>VLOOKUP(D948,'Current OBD'!$B$6:$K$2185,4,0)</f>
        <v>King</v>
      </c>
      <c r="B948" s="10" t="str">
        <f>VLOOKUP(D948,'Current OBD'!$B$6:$K$2185,3,0)</f>
        <v>17-414</v>
      </c>
      <c r="C948" s="9" t="str">
        <f>VLOOKUP(D948,'Current OBD'!$B$6:$K$2185,2,0)</f>
        <v>Lake Washington School District</v>
      </c>
      <c r="D948" s="24">
        <v>661640</v>
      </c>
      <c r="E948" s="9" t="str">
        <f>VLOOKUP(D948,'Current OBD'!$B$6:$K$2185,10,0)</f>
        <v>Emerson High School (K-12)</v>
      </c>
      <c r="F948" s="11" t="str">
        <f>IF(VLOOKUP(D948,'Current OBD'!$B$6:$AK$2185,23,0)="Yes","PK"," ")</f>
        <v xml:space="preserve"> </v>
      </c>
      <c r="G948" s="11" t="str">
        <f>IF(VLOOKUP(D948,'Current OBD'!$B$6:$AK$2185,24,0)="Yes","K"," ")</f>
        <v>K</v>
      </c>
      <c r="H948" s="11">
        <f>IF(VLOOKUP(D948,'Current OBD'!$B$6:$AK$2185,25,0)="Yes",1," ")</f>
        <v>1</v>
      </c>
      <c r="I948" s="11" t="str">
        <f>IF(VLOOKUP(D948,'Current OBD'!$B$6:$AK$2185,26,0)="Yes","2"," ")</f>
        <v>2</v>
      </c>
      <c r="J948" s="11" t="str">
        <f>IF(VLOOKUP(D948,'Current OBD'!$B$6:$AK$2185,27,0)="Yes","3"," ")</f>
        <v>3</v>
      </c>
      <c r="K948" s="11" t="str">
        <f>IF(VLOOKUP(D948,'Current OBD'!$B$6:$AK$2185,28,0)="Yes","4"," ")</f>
        <v>4</v>
      </c>
      <c r="L948" s="11" t="str">
        <f>IF(VLOOKUP(D948,'Current OBD'!$B$6:$AK$2185,29,0)="Yes","5"," ")</f>
        <v>5</v>
      </c>
      <c r="M948" s="11" t="str">
        <f>IF(VLOOKUP(D948,'Current OBD'!$B$6:$AK$2185,30,0)="Yes","6"," ")</f>
        <v>6</v>
      </c>
      <c r="N948" s="11" t="str">
        <f>IF(VLOOKUP(D948,'Current OBD'!$B$6:$AK$2185,31,0)="Yes","7"," ")</f>
        <v>7</v>
      </c>
      <c r="O948" s="11" t="str">
        <f>IF(VLOOKUP(D948,'Current OBD'!$B$6:$AK$2185,32,0)="Yes","8"," ")</f>
        <v>8</v>
      </c>
      <c r="P948" s="11" t="str">
        <f>IF(VLOOKUP(D948,'Current OBD'!$B$6:$AK$2185,33,0)="Yes","9"," ")</f>
        <v>9</v>
      </c>
      <c r="Q948" s="11" t="str">
        <f>IF(VLOOKUP(D948,'Current OBD'!$B$6:$AK$2185,34,0)="Yes","10"," ")</f>
        <v>10</v>
      </c>
      <c r="R948" s="11" t="str">
        <f>IF(VLOOKUP(D948,'Current OBD'!$B$6:$AK$2185,35,0)="Yes","11"," ")</f>
        <v>11</v>
      </c>
      <c r="S948" s="11" t="str">
        <f>IF(VLOOKUP(D948,'Current OBD'!$B$6:$AK$2185,36,0)="Yes","12"," ")</f>
        <v>12</v>
      </c>
      <c r="T948" s="13">
        <f>VLOOKUP(D948,Pivot!$B$4:$F$2181,2,0)</f>
        <v>14</v>
      </c>
      <c r="U948" s="13">
        <f>VLOOKUP(D948,Pivot!$B$4:$F$2181,3,0)</f>
        <v>2</v>
      </c>
      <c r="V948" s="13">
        <f>VLOOKUP(D948,Pivot!$B$4:$F$2181,4,0)</f>
        <v>205</v>
      </c>
      <c r="W948" s="46">
        <f>IFERROR(VLOOKUP(D948,Pivot!$B$4:$H$2181,5,0),"")</f>
        <v>6.83E-2</v>
      </c>
      <c r="X948" s="51">
        <f>IFERROR(VLOOKUP(D948,Pivot!$B$4:$H$2181,6,0),"")</f>
        <v>9.7999999999999997E-3</v>
      </c>
      <c r="Y948" s="46">
        <f>IFERROR(VLOOKUP(D948,Pivot!$B$4:$H$2181,7,0),"")</f>
        <v>7.8E-2</v>
      </c>
    </row>
    <row r="949" spans="1:25" ht="15" customHeight="1" outlineLevel="2">
      <c r="A949" s="10" t="str">
        <f>VLOOKUP(D949,'Current OBD'!$B$6:$K$2185,4,0)</f>
        <v>King</v>
      </c>
      <c r="B949" s="10" t="str">
        <f>VLOOKUP(D949,'Current OBD'!$B$6:$K$2185,3,0)</f>
        <v>17-414</v>
      </c>
      <c r="C949" s="9" t="str">
        <f>VLOOKUP(D949,'Current OBD'!$B$6:$K$2185,2,0)</f>
        <v>Lake Washington School District</v>
      </c>
      <c r="D949" s="24">
        <v>661628</v>
      </c>
      <c r="E949" s="9" t="str">
        <f>VLOOKUP(D949,'Current OBD'!$B$6:$K$2185,10,0)</f>
        <v>Evergreen Middle School</v>
      </c>
      <c r="F949" s="11" t="str">
        <f>IF(VLOOKUP(D949,'Current OBD'!$B$6:$AK$2185,23,0)="Yes","PK"," ")</f>
        <v xml:space="preserve"> </v>
      </c>
      <c r="G949" s="11" t="str">
        <f>IF(VLOOKUP(D949,'Current OBD'!$B$6:$AK$2185,24,0)="Yes","K"," ")</f>
        <v xml:space="preserve"> </v>
      </c>
      <c r="H949" s="11" t="str">
        <f>IF(VLOOKUP(D949,'Current OBD'!$B$6:$AK$2185,25,0)="Yes",1," ")</f>
        <v xml:space="preserve"> </v>
      </c>
      <c r="I949" s="11" t="str">
        <f>IF(VLOOKUP(D949,'Current OBD'!$B$6:$AK$2185,26,0)="Yes","2"," ")</f>
        <v xml:space="preserve"> </v>
      </c>
      <c r="J949" s="11" t="str">
        <f>IF(VLOOKUP(D949,'Current OBD'!$B$6:$AK$2185,27,0)="Yes","3"," ")</f>
        <v xml:space="preserve"> </v>
      </c>
      <c r="K949" s="11" t="str">
        <f>IF(VLOOKUP(D949,'Current OBD'!$B$6:$AK$2185,28,0)="Yes","4"," ")</f>
        <v xml:space="preserve"> </v>
      </c>
      <c r="L949" s="11" t="str">
        <f>IF(VLOOKUP(D949,'Current OBD'!$B$6:$AK$2185,29,0)="Yes","5"," ")</f>
        <v xml:space="preserve"> </v>
      </c>
      <c r="M949" s="11" t="str">
        <f>IF(VLOOKUP(D949,'Current OBD'!$B$6:$AK$2185,30,0)="Yes","6"," ")</f>
        <v>6</v>
      </c>
      <c r="N949" s="11" t="str">
        <f>IF(VLOOKUP(D949,'Current OBD'!$B$6:$AK$2185,31,0)="Yes","7"," ")</f>
        <v>7</v>
      </c>
      <c r="O949" s="11" t="str">
        <f>IF(VLOOKUP(D949,'Current OBD'!$B$6:$AK$2185,32,0)="Yes","8"," ")</f>
        <v>8</v>
      </c>
      <c r="P949" s="11" t="str">
        <f>IF(VLOOKUP(D949,'Current OBD'!$B$6:$AK$2185,33,0)="Yes","9"," ")</f>
        <v xml:space="preserve"> </v>
      </c>
      <c r="Q949" s="11" t="str">
        <f>IF(VLOOKUP(D949,'Current OBD'!$B$6:$AK$2185,34,0)="Yes","10"," ")</f>
        <v xml:space="preserve"> </v>
      </c>
      <c r="R949" s="11" t="str">
        <f>IF(VLOOKUP(D949,'Current OBD'!$B$6:$AK$2185,35,0)="Yes","11"," ")</f>
        <v xml:space="preserve"> </v>
      </c>
      <c r="S949" s="11" t="str">
        <f>IF(VLOOKUP(D949,'Current OBD'!$B$6:$AK$2185,36,0)="Yes","12"," ")</f>
        <v xml:space="preserve"> </v>
      </c>
      <c r="T949" s="13">
        <f>VLOOKUP(D949,Pivot!$B$4:$F$2181,2,0)</f>
        <v>45</v>
      </c>
      <c r="U949" s="13">
        <f>VLOOKUP(D949,Pivot!$B$4:$F$2181,3,0)</f>
        <v>17</v>
      </c>
      <c r="V949" s="13">
        <f>VLOOKUP(D949,Pivot!$B$4:$F$2181,4,0)</f>
        <v>782</v>
      </c>
      <c r="W949" s="46">
        <f>IFERROR(VLOOKUP(D949,Pivot!$B$4:$H$2181,5,0),"")</f>
        <v>5.7500000000000002E-2</v>
      </c>
      <c r="X949" s="51">
        <f>IFERROR(VLOOKUP(D949,Pivot!$B$4:$H$2181,6,0),"")</f>
        <v>2.1700000000000001E-2</v>
      </c>
      <c r="Y949" s="46">
        <f>IFERROR(VLOOKUP(D949,Pivot!$B$4:$H$2181,7,0),"")</f>
        <v>7.9299999999999995E-2</v>
      </c>
    </row>
    <row r="950" spans="1:25" ht="15" customHeight="1" outlineLevel="2">
      <c r="A950" s="10" t="str">
        <f>VLOOKUP(D950,'Current OBD'!$B$6:$K$2185,4,0)</f>
        <v>King</v>
      </c>
      <c r="B950" s="10" t="str">
        <f>VLOOKUP(D950,'Current OBD'!$B$6:$K$2185,3,0)</f>
        <v>17-414</v>
      </c>
      <c r="C950" s="9" t="str">
        <f>VLOOKUP(D950,'Current OBD'!$B$6:$K$2185,2,0)</f>
        <v>Lake Washington School District</v>
      </c>
      <c r="D950" s="24">
        <v>661629</v>
      </c>
      <c r="E950" s="9" t="str">
        <f>VLOOKUP(D950,'Current OBD'!$B$6:$K$2185,10,0)</f>
        <v>Finn Hill Middle School</v>
      </c>
      <c r="F950" s="11" t="str">
        <f>IF(VLOOKUP(D950,'Current OBD'!$B$6:$AK$2185,23,0)="Yes","PK"," ")</f>
        <v xml:space="preserve"> </v>
      </c>
      <c r="G950" s="11" t="str">
        <f>IF(VLOOKUP(D950,'Current OBD'!$B$6:$AK$2185,24,0)="Yes","K"," ")</f>
        <v xml:space="preserve"> </v>
      </c>
      <c r="H950" s="11" t="str">
        <f>IF(VLOOKUP(D950,'Current OBD'!$B$6:$AK$2185,25,0)="Yes",1," ")</f>
        <v xml:space="preserve"> </v>
      </c>
      <c r="I950" s="11" t="str">
        <f>IF(VLOOKUP(D950,'Current OBD'!$B$6:$AK$2185,26,0)="Yes","2"," ")</f>
        <v xml:space="preserve"> </v>
      </c>
      <c r="J950" s="11" t="str">
        <f>IF(VLOOKUP(D950,'Current OBD'!$B$6:$AK$2185,27,0)="Yes","3"," ")</f>
        <v xml:space="preserve"> </v>
      </c>
      <c r="K950" s="11" t="str">
        <f>IF(VLOOKUP(D950,'Current OBD'!$B$6:$AK$2185,28,0)="Yes","4"," ")</f>
        <v xml:space="preserve"> </v>
      </c>
      <c r="L950" s="11" t="str">
        <f>IF(VLOOKUP(D950,'Current OBD'!$B$6:$AK$2185,29,0)="Yes","5"," ")</f>
        <v xml:space="preserve"> </v>
      </c>
      <c r="M950" s="11" t="str">
        <f>IF(VLOOKUP(D950,'Current OBD'!$B$6:$AK$2185,30,0)="Yes","6"," ")</f>
        <v>6</v>
      </c>
      <c r="N950" s="11" t="str">
        <f>IF(VLOOKUP(D950,'Current OBD'!$B$6:$AK$2185,31,0)="Yes","7"," ")</f>
        <v>7</v>
      </c>
      <c r="O950" s="11" t="str">
        <f>IF(VLOOKUP(D950,'Current OBD'!$B$6:$AK$2185,32,0)="Yes","8"," ")</f>
        <v>8</v>
      </c>
      <c r="P950" s="11" t="str">
        <f>IF(VLOOKUP(D950,'Current OBD'!$B$6:$AK$2185,33,0)="Yes","9"," ")</f>
        <v xml:space="preserve"> </v>
      </c>
      <c r="Q950" s="11" t="str">
        <f>IF(VLOOKUP(D950,'Current OBD'!$B$6:$AK$2185,34,0)="Yes","10"," ")</f>
        <v xml:space="preserve"> </v>
      </c>
      <c r="R950" s="11" t="str">
        <f>IF(VLOOKUP(D950,'Current OBD'!$B$6:$AK$2185,35,0)="Yes","11"," ")</f>
        <v xml:space="preserve"> </v>
      </c>
      <c r="S950" s="11" t="str">
        <f>IF(VLOOKUP(D950,'Current OBD'!$B$6:$AK$2185,36,0)="Yes","12"," ")</f>
        <v xml:space="preserve"> </v>
      </c>
      <c r="T950" s="13">
        <f>VLOOKUP(D950,Pivot!$B$4:$F$2181,2,0)</f>
        <v>86</v>
      </c>
      <c r="U950" s="13">
        <f>VLOOKUP(D950,Pivot!$B$4:$F$2181,3,0)</f>
        <v>42</v>
      </c>
      <c r="V950" s="13">
        <f>VLOOKUP(D950,Pivot!$B$4:$F$2181,4,0)</f>
        <v>809</v>
      </c>
      <c r="W950" s="46">
        <f>IFERROR(VLOOKUP(D950,Pivot!$B$4:$H$2181,5,0),"")</f>
        <v>0.10630000000000001</v>
      </c>
      <c r="X950" s="51">
        <f>IFERROR(VLOOKUP(D950,Pivot!$B$4:$H$2181,6,0),"")</f>
        <v>5.1900000000000002E-2</v>
      </c>
      <c r="Y950" s="46">
        <f>IFERROR(VLOOKUP(D950,Pivot!$B$4:$H$2181,7,0),"")</f>
        <v>0.15820000000000001</v>
      </c>
    </row>
    <row r="951" spans="1:25" ht="15" customHeight="1" outlineLevel="2">
      <c r="A951" s="10" t="str">
        <f>VLOOKUP(D951,'Current OBD'!$B$6:$K$2185,4,0)</f>
        <v>King</v>
      </c>
      <c r="B951" s="10" t="str">
        <f>VLOOKUP(D951,'Current OBD'!$B$6:$K$2185,3,0)</f>
        <v>17-414</v>
      </c>
      <c r="C951" s="9" t="str">
        <f>VLOOKUP(D951,'Current OBD'!$B$6:$K$2185,2,0)</f>
        <v>Lake Washington School District</v>
      </c>
      <c r="D951" s="24">
        <v>661609</v>
      </c>
      <c r="E951" s="9" t="str">
        <f>VLOOKUP(D951,'Current OBD'!$B$6:$K$2185,10,0)</f>
        <v>Franklin Elementary</v>
      </c>
      <c r="F951" s="11" t="str">
        <f>IF(VLOOKUP(D951,'Current OBD'!$B$6:$AK$2185,23,0)="Yes","PK"," ")</f>
        <v xml:space="preserve"> </v>
      </c>
      <c r="G951" s="11" t="str">
        <f>IF(VLOOKUP(D951,'Current OBD'!$B$6:$AK$2185,24,0)="Yes","K"," ")</f>
        <v>K</v>
      </c>
      <c r="H951" s="11">
        <f>IF(VLOOKUP(D951,'Current OBD'!$B$6:$AK$2185,25,0)="Yes",1," ")</f>
        <v>1</v>
      </c>
      <c r="I951" s="11" t="str">
        <f>IF(VLOOKUP(D951,'Current OBD'!$B$6:$AK$2185,26,0)="Yes","2"," ")</f>
        <v>2</v>
      </c>
      <c r="J951" s="11" t="str">
        <f>IF(VLOOKUP(D951,'Current OBD'!$B$6:$AK$2185,27,0)="Yes","3"," ")</f>
        <v>3</v>
      </c>
      <c r="K951" s="11" t="str">
        <f>IF(VLOOKUP(D951,'Current OBD'!$B$6:$AK$2185,28,0)="Yes","4"," ")</f>
        <v>4</v>
      </c>
      <c r="L951" s="11" t="str">
        <f>IF(VLOOKUP(D951,'Current OBD'!$B$6:$AK$2185,29,0)="Yes","5"," ")</f>
        <v>5</v>
      </c>
      <c r="M951" s="11" t="str">
        <f>IF(VLOOKUP(D951,'Current OBD'!$B$6:$AK$2185,30,0)="Yes","6"," ")</f>
        <v xml:space="preserve"> </v>
      </c>
      <c r="N951" s="11" t="str">
        <f>IF(VLOOKUP(D951,'Current OBD'!$B$6:$AK$2185,31,0)="Yes","7"," ")</f>
        <v xml:space="preserve"> </v>
      </c>
      <c r="O951" s="11" t="str">
        <f>IF(VLOOKUP(D951,'Current OBD'!$B$6:$AK$2185,32,0)="Yes","8"," ")</f>
        <v xml:space="preserve"> </v>
      </c>
      <c r="P951" s="11" t="str">
        <f>IF(VLOOKUP(D951,'Current OBD'!$B$6:$AK$2185,33,0)="Yes","9"," ")</f>
        <v xml:space="preserve"> </v>
      </c>
      <c r="Q951" s="11" t="str">
        <f>IF(VLOOKUP(D951,'Current OBD'!$B$6:$AK$2185,34,0)="Yes","10"," ")</f>
        <v xml:space="preserve"> </v>
      </c>
      <c r="R951" s="11" t="str">
        <f>IF(VLOOKUP(D951,'Current OBD'!$B$6:$AK$2185,35,0)="Yes","11"," ")</f>
        <v xml:space="preserve"> </v>
      </c>
      <c r="S951" s="11" t="str">
        <f>IF(VLOOKUP(D951,'Current OBD'!$B$6:$AK$2185,36,0)="Yes","12"," ")</f>
        <v xml:space="preserve"> </v>
      </c>
      <c r="T951" s="13">
        <f>VLOOKUP(D951,Pivot!$B$4:$F$2181,2,0)</f>
        <v>22</v>
      </c>
      <c r="U951" s="13">
        <f>VLOOKUP(D951,Pivot!$B$4:$F$2181,3,0)</f>
        <v>7</v>
      </c>
      <c r="V951" s="13">
        <f>VLOOKUP(D951,Pivot!$B$4:$F$2181,4,0)</f>
        <v>403</v>
      </c>
      <c r="W951" s="46">
        <f>IFERROR(VLOOKUP(D951,Pivot!$B$4:$H$2181,5,0),"")</f>
        <v>5.4600000000000003E-2</v>
      </c>
      <c r="X951" s="51">
        <f>IFERROR(VLOOKUP(D951,Pivot!$B$4:$H$2181,6,0),"")</f>
        <v>1.7399999999999999E-2</v>
      </c>
      <c r="Y951" s="46">
        <f>IFERROR(VLOOKUP(D951,Pivot!$B$4:$H$2181,7,0),"")</f>
        <v>7.1999999999999995E-2</v>
      </c>
    </row>
    <row r="952" spans="1:25" ht="15" customHeight="1" outlineLevel="2">
      <c r="A952" s="10" t="str">
        <f>VLOOKUP(D952,'Current OBD'!$B$6:$K$2185,4,0)</f>
        <v>King</v>
      </c>
      <c r="B952" s="10" t="str">
        <f>VLOOKUP(D952,'Current OBD'!$B$6:$K$2185,3,0)</f>
        <v>17-414</v>
      </c>
      <c r="C952" s="9" t="str">
        <f>VLOOKUP(D952,'Current OBD'!$B$6:$K$2185,2,0)</f>
        <v>Lake Washington School District</v>
      </c>
      <c r="D952" s="24">
        <v>661610</v>
      </c>
      <c r="E952" s="9" t="str">
        <f>VLOOKUP(D952,'Current OBD'!$B$6:$K$2185,10,0)</f>
        <v>Frost Elementary</v>
      </c>
      <c r="F952" s="11" t="str">
        <f>IF(VLOOKUP(D952,'Current OBD'!$B$6:$AK$2185,23,0)="Yes","PK"," ")</f>
        <v xml:space="preserve"> </v>
      </c>
      <c r="G952" s="11" t="str">
        <f>IF(VLOOKUP(D952,'Current OBD'!$B$6:$AK$2185,24,0)="Yes","K"," ")</f>
        <v>K</v>
      </c>
      <c r="H952" s="11">
        <f>IF(VLOOKUP(D952,'Current OBD'!$B$6:$AK$2185,25,0)="Yes",1," ")</f>
        <v>1</v>
      </c>
      <c r="I952" s="11" t="str">
        <f>IF(VLOOKUP(D952,'Current OBD'!$B$6:$AK$2185,26,0)="Yes","2"," ")</f>
        <v>2</v>
      </c>
      <c r="J952" s="11" t="str">
        <f>IF(VLOOKUP(D952,'Current OBD'!$B$6:$AK$2185,27,0)="Yes","3"," ")</f>
        <v>3</v>
      </c>
      <c r="K952" s="11" t="str">
        <f>IF(VLOOKUP(D952,'Current OBD'!$B$6:$AK$2185,28,0)="Yes","4"," ")</f>
        <v>4</v>
      </c>
      <c r="L952" s="11" t="str">
        <f>IF(VLOOKUP(D952,'Current OBD'!$B$6:$AK$2185,29,0)="Yes","5"," ")</f>
        <v>5</v>
      </c>
      <c r="M952" s="11" t="str">
        <f>IF(VLOOKUP(D952,'Current OBD'!$B$6:$AK$2185,30,0)="Yes","6"," ")</f>
        <v xml:space="preserve"> </v>
      </c>
      <c r="N952" s="11" t="str">
        <f>IF(VLOOKUP(D952,'Current OBD'!$B$6:$AK$2185,31,0)="Yes","7"," ")</f>
        <v xml:space="preserve"> </v>
      </c>
      <c r="O952" s="11" t="str">
        <f>IF(VLOOKUP(D952,'Current OBD'!$B$6:$AK$2185,32,0)="Yes","8"," ")</f>
        <v xml:space="preserve"> </v>
      </c>
      <c r="P952" s="11" t="str">
        <f>IF(VLOOKUP(D952,'Current OBD'!$B$6:$AK$2185,33,0)="Yes","9"," ")</f>
        <v xml:space="preserve"> </v>
      </c>
      <c r="Q952" s="11" t="str">
        <f>IF(VLOOKUP(D952,'Current OBD'!$B$6:$AK$2185,34,0)="Yes","10"," ")</f>
        <v xml:space="preserve"> </v>
      </c>
      <c r="R952" s="11" t="str">
        <f>IF(VLOOKUP(D952,'Current OBD'!$B$6:$AK$2185,35,0)="Yes","11"," ")</f>
        <v xml:space="preserve"> </v>
      </c>
      <c r="S952" s="11" t="str">
        <f>IF(VLOOKUP(D952,'Current OBD'!$B$6:$AK$2185,36,0)="Yes","12"," ")</f>
        <v xml:space="preserve"> </v>
      </c>
      <c r="T952" s="13">
        <f>VLOOKUP(D952,Pivot!$B$4:$F$2181,2,0)</f>
        <v>97</v>
      </c>
      <c r="U952" s="13">
        <f>VLOOKUP(D952,Pivot!$B$4:$F$2181,3,0)</f>
        <v>24</v>
      </c>
      <c r="V952" s="13">
        <f>VLOOKUP(D952,Pivot!$B$4:$F$2181,4,0)</f>
        <v>411</v>
      </c>
      <c r="W952" s="46">
        <f>IFERROR(VLOOKUP(D952,Pivot!$B$4:$H$2181,5,0),"")</f>
        <v>0.23599999999999999</v>
      </c>
      <c r="X952" s="51">
        <f>IFERROR(VLOOKUP(D952,Pivot!$B$4:$H$2181,6,0),"")</f>
        <v>5.8400000000000001E-2</v>
      </c>
      <c r="Y952" s="46">
        <f>IFERROR(VLOOKUP(D952,Pivot!$B$4:$H$2181,7,0),"")</f>
        <v>0.2944</v>
      </c>
    </row>
    <row r="953" spans="1:25" ht="15" customHeight="1" outlineLevel="2">
      <c r="A953" s="10" t="str">
        <f>VLOOKUP(D953,'Current OBD'!$B$6:$K$2185,4,0)</f>
        <v>King</v>
      </c>
      <c r="B953" s="10" t="str">
        <f>VLOOKUP(D953,'Current OBD'!$B$6:$K$2185,3,0)</f>
        <v>17-414</v>
      </c>
      <c r="C953" s="9" t="str">
        <f>VLOOKUP(D953,'Current OBD'!$B$6:$K$2185,2,0)</f>
        <v>Lake Washington School District</v>
      </c>
      <c r="D953" s="24">
        <v>661630</v>
      </c>
      <c r="E953" s="9" t="str">
        <f>VLOOKUP(D953,'Current OBD'!$B$6:$K$2185,10,0)</f>
        <v>Inglewood Middle School</v>
      </c>
      <c r="F953" s="11" t="str">
        <f>IF(VLOOKUP(D953,'Current OBD'!$B$6:$AK$2185,23,0)="Yes","PK"," ")</f>
        <v xml:space="preserve"> </v>
      </c>
      <c r="G953" s="11" t="str">
        <f>IF(VLOOKUP(D953,'Current OBD'!$B$6:$AK$2185,24,0)="Yes","K"," ")</f>
        <v xml:space="preserve"> </v>
      </c>
      <c r="H953" s="11" t="str">
        <f>IF(VLOOKUP(D953,'Current OBD'!$B$6:$AK$2185,25,0)="Yes",1," ")</f>
        <v xml:space="preserve"> </v>
      </c>
      <c r="I953" s="11" t="str">
        <f>IF(VLOOKUP(D953,'Current OBD'!$B$6:$AK$2185,26,0)="Yes","2"," ")</f>
        <v xml:space="preserve"> </v>
      </c>
      <c r="J953" s="11" t="str">
        <f>IF(VLOOKUP(D953,'Current OBD'!$B$6:$AK$2185,27,0)="Yes","3"," ")</f>
        <v xml:space="preserve"> </v>
      </c>
      <c r="K953" s="11" t="str">
        <f>IF(VLOOKUP(D953,'Current OBD'!$B$6:$AK$2185,28,0)="Yes","4"," ")</f>
        <v xml:space="preserve"> </v>
      </c>
      <c r="L953" s="11" t="str">
        <f>IF(VLOOKUP(D953,'Current OBD'!$B$6:$AK$2185,29,0)="Yes","5"," ")</f>
        <v xml:space="preserve"> </v>
      </c>
      <c r="M953" s="11" t="str">
        <f>IF(VLOOKUP(D953,'Current OBD'!$B$6:$AK$2185,30,0)="Yes","6"," ")</f>
        <v>6</v>
      </c>
      <c r="N953" s="11" t="str">
        <f>IF(VLOOKUP(D953,'Current OBD'!$B$6:$AK$2185,31,0)="Yes","7"," ")</f>
        <v>7</v>
      </c>
      <c r="O953" s="11" t="str">
        <f>IF(VLOOKUP(D953,'Current OBD'!$B$6:$AK$2185,32,0)="Yes","8"," ")</f>
        <v>8</v>
      </c>
      <c r="P953" s="11" t="str">
        <f>IF(VLOOKUP(D953,'Current OBD'!$B$6:$AK$2185,33,0)="Yes","9"," ")</f>
        <v xml:space="preserve"> </v>
      </c>
      <c r="Q953" s="11" t="str">
        <f>IF(VLOOKUP(D953,'Current OBD'!$B$6:$AK$2185,34,0)="Yes","10"," ")</f>
        <v xml:space="preserve"> </v>
      </c>
      <c r="R953" s="11" t="str">
        <f>IF(VLOOKUP(D953,'Current OBD'!$B$6:$AK$2185,35,0)="Yes","11"," ")</f>
        <v xml:space="preserve"> </v>
      </c>
      <c r="S953" s="11" t="str">
        <f>IF(VLOOKUP(D953,'Current OBD'!$B$6:$AK$2185,36,0)="Yes","12"," ")</f>
        <v xml:space="preserve"> </v>
      </c>
      <c r="T953" s="13">
        <f>VLOOKUP(D953,Pivot!$B$4:$F$2181,2,0)</f>
        <v>30</v>
      </c>
      <c r="U953" s="13">
        <f>VLOOKUP(D953,Pivot!$B$4:$F$2181,3,0)</f>
        <v>12</v>
      </c>
      <c r="V953" s="13">
        <f>VLOOKUP(D953,Pivot!$B$4:$F$2181,4,0)</f>
        <v>1221</v>
      </c>
      <c r="W953" s="46">
        <f>IFERROR(VLOOKUP(D953,Pivot!$B$4:$H$2181,5,0),"")</f>
        <v>2.46E-2</v>
      </c>
      <c r="X953" s="51">
        <f>IFERROR(VLOOKUP(D953,Pivot!$B$4:$H$2181,6,0),"")</f>
        <v>9.7999999999999997E-3</v>
      </c>
      <c r="Y953" s="46">
        <f>IFERROR(VLOOKUP(D953,Pivot!$B$4:$H$2181,7,0),"")</f>
        <v>3.44E-2</v>
      </c>
    </row>
    <row r="954" spans="1:25" ht="15" customHeight="1" outlineLevel="2">
      <c r="A954" s="10" t="str">
        <f>VLOOKUP(D954,'Current OBD'!$B$6:$K$2185,4,0)</f>
        <v>King</v>
      </c>
      <c r="B954" s="10" t="str">
        <f>VLOOKUP(D954,'Current OBD'!$B$6:$K$2185,3,0)</f>
        <v>17-414</v>
      </c>
      <c r="C954" s="9" t="str">
        <f>VLOOKUP(D954,'Current OBD'!$B$6:$K$2185,2,0)</f>
        <v>Lake Washington School District</v>
      </c>
      <c r="D954" s="24">
        <v>686636</v>
      </c>
      <c r="E954" s="9" t="str">
        <f>VLOOKUP(D954,'Current OBD'!$B$6:$K$2185,10,0)</f>
        <v>International Community School</v>
      </c>
      <c r="F954" s="11" t="str">
        <f>IF(VLOOKUP(D954,'Current OBD'!$B$6:$AK$2185,23,0)="Yes","PK"," ")</f>
        <v xml:space="preserve"> </v>
      </c>
      <c r="G954" s="11" t="str">
        <f>IF(VLOOKUP(D954,'Current OBD'!$B$6:$AK$2185,24,0)="Yes","K"," ")</f>
        <v>K</v>
      </c>
      <c r="H954" s="11">
        <f>IF(VLOOKUP(D954,'Current OBD'!$B$6:$AK$2185,25,0)="Yes",1," ")</f>
        <v>1</v>
      </c>
      <c r="I954" s="11" t="str">
        <f>IF(VLOOKUP(D954,'Current OBD'!$B$6:$AK$2185,26,0)="Yes","2"," ")</f>
        <v>2</v>
      </c>
      <c r="J954" s="11" t="str">
        <f>IF(VLOOKUP(D954,'Current OBD'!$B$6:$AK$2185,27,0)="Yes","3"," ")</f>
        <v>3</v>
      </c>
      <c r="K954" s="11" t="str">
        <f>IF(VLOOKUP(D954,'Current OBD'!$B$6:$AK$2185,28,0)="Yes","4"," ")</f>
        <v>4</v>
      </c>
      <c r="L954" s="11" t="str">
        <f>IF(VLOOKUP(D954,'Current OBD'!$B$6:$AK$2185,29,0)="Yes","5"," ")</f>
        <v>5</v>
      </c>
      <c r="M954" s="11" t="str">
        <f>IF(VLOOKUP(D954,'Current OBD'!$B$6:$AK$2185,30,0)="Yes","6"," ")</f>
        <v>6</v>
      </c>
      <c r="N954" s="11" t="str">
        <f>IF(VLOOKUP(D954,'Current OBD'!$B$6:$AK$2185,31,0)="Yes","7"," ")</f>
        <v>7</v>
      </c>
      <c r="O954" s="11" t="str">
        <f>IF(VLOOKUP(D954,'Current OBD'!$B$6:$AK$2185,32,0)="Yes","8"," ")</f>
        <v>8</v>
      </c>
      <c r="P954" s="11" t="str">
        <f>IF(VLOOKUP(D954,'Current OBD'!$B$6:$AK$2185,33,0)="Yes","9"," ")</f>
        <v>9</v>
      </c>
      <c r="Q954" s="11" t="str">
        <f>IF(VLOOKUP(D954,'Current OBD'!$B$6:$AK$2185,34,0)="Yes","10"," ")</f>
        <v>10</v>
      </c>
      <c r="R954" s="11" t="str">
        <f>IF(VLOOKUP(D954,'Current OBD'!$B$6:$AK$2185,35,0)="Yes","11"," ")</f>
        <v>11</v>
      </c>
      <c r="S954" s="11" t="str">
        <f>IF(VLOOKUP(D954,'Current OBD'!$B$6:$AK$2185,36,0)="Yes","12"," ")</f>
        <v>12</v>
      </c>
      <c r="T954" s="13">
        <f>VLOOKUP(D954,Pivot!$B$4:$F$2181,2,0)</f>
        <v>10</v>
      </c>
      <c r="U954" s="13">
        <f>VLOOKUP(D954,Pivot!$B$4:$F$2181,3,0)</f>
        <v>6</v>
      </c>
      <c r="V954" s="13">
        <f>VLOOKUP(D954,Pivot!$B$4:$F$2181,4,0)</f>
        <v>475</v>
      </c>
      <c r="W954" s="46">
        <f>IFERROR(VLOOKUP(D954,Pivot!$B$4:$H$2181,5,0),"")</f>
        <v>2.1100000000000001E-2</v>
      </c>
      <c r="X954" s="51">
        <f>IFERROR(VLOOKUP(D954,Pivot!$B$4:$H$2181,6,0),"")</f>
        <v>1.26E-2</v>
      </c>
      <c r="Y954" s="46">
        <f>IFERROR(VLOOKUP(D954,Pivot!$B$4:$H$2181,7,0),"")</f>
        <v>3.3700000000000001E-2</v>
      </c>
    </row>
    <row r="955" spans="1:25" ht="15" customHeight="1" outlineLevel="2">
      <c r="A955" s="10" t="str">
        <f>VLOOKUP(D955,'Current OBD'!$B$6:$K$2185,4,0)</f>
        <v>King</v>
      </c>
      <c r="B955" s="10" t="str">
        <f>VLOOKUP(D955,'Current OBD'!$B$6:$K$2185,3,0)</f>
        <v>17-414</v>
      </c>
      <c r="C955" s="9" t="str">
        <f>VLOOKUP(D955,'Current OBD'!$B$6:$K$2185,2,0)</f>
        <v>Lake Washington School District</v>
      </c>
      <c r="D955" s="24">
        <v>661611</v>
      </c>
      <c r="E955" s="9" t="str">
        <f>VLOOKUP(D955,'Current OBD'!$B$6:$K$2185,10,0)</f>
        <v>Juanita Elementary</v>
      </c>
      <c r="F955" s="11" t="str">
        <f>IF(VLOOKUP(D955,'Current OBD'!$B$6:$AK$2185,23,0)="Yes","PK"," ")</f>
        <v>PK</v>
      </c>
      <c r="G955" s="11" t="str">
        <f>IF(VLOOKUP(D955,'Current OBD'!$B$6:$AK$2185,24,0)="Yes","K"," ")</f>
        <v>K</v>
      </c>
      <c r="H955" s="11">
        <f>IF(VLOOKUP(D955,'Current OBD'!$B$6:$AK$2185,25,0)="Yes",1," ")</f>
        <v>1</v>
      </c>
      <c r="I955" s="11" t="str">
        <f>IF(VLOOKUP(D955,'Current OBD'!$B$6:$AK$2185,26,0)="Yes","2"," ")</f>
        <v>2</v>
      </c>
      <c r="J955" s="11" t="str">
        <f>IF(VLOOKUP(D955,'Current OBD'!$B$6:$AK$2185,27,0)="Yes","3"," ")</f>
        <v>3</v>
      </c>
      <c r="K955" s="11" t="str">
        <f>IF(VLOOKUP(D955,'Current OBD'!$B$6:$AK$2185,28,0)="Yes","4"," ")</f>
        <v>4</v>
      </c>
      <c r="L955" s="11" t="str">
        <f>IF(VLOOKUP(D955,'Current OBD'!$B$6:$AK$2185,29,0)="Yes","5"," ")</f>
        <v>5</v>
      </c>
      <c r="M955" s="11" t="str">
        <f>IF(VLOOKUP(D955,'Current OBD'!$B$6:$AK$2185,30,0)="Yes","6"," ")</f>
        <v xml:space="preserve"> </v>
      </c>
      <c r="N955" s="11" t="str">
        <f>IF(VLOOKUP(D955,'Current OBD'!$B$6:$AK$2185,31,0)="Yes","7"," ")</f>
        <v xml:space="preserve"> </v>
      </c>
      <c r="O955" s="11" t="str">
        <f>IF(VLOOKUP(D955,'Current OBD'!$B$6:$AK$2185,32,0)="Yes","8"," ")</f>
        <v xml:space="preserve"> </v>
      </c>
      <c r="P955" s="11" t="str">
        <f>IF(VLOOKUP(D955,'Current OBD'!$B$6:$AK$2185,33,0)="Yes","9"," ")</f>
        <v xml:space="preserve"> </v>
      </c>
      <c r="Q955" s="11" t="str">
        <f>IF(VLOOKUP(D955,'Current OBD'!$B$6:$AK$2185,34,0)="Yes","10"," ")</f>
        <v xml:space="preserve"> </v>
      </c>
      <c r="R955" s="11" t="str">
        <f>IF(VLOOKUP(D955,'Current OBD'!$B$6:$AK$2185,35,0)="Yes","11"," ")</f>
        <v xml:space="preserve"> </v>
      </c>
      <c r="S955" s="11" t="str">
        <f>IF(VLOOKUP(D955,'Current OBD'!$B$6:$AK$2185,36,0)="Yes","12"," ")</f>
        <v xml:space="preserve"> </v>
      </c>
      <c r="T955" s="13">
        <f>VLOOKUP(D955,Pivot!$B$4:$F$2181,2,0)</f>
        <v>48</v>
      </c>
      <c r="U955" s="13">
        <f>VLOOKUP(D955,Pivot!$B$4:$F$2181,3,0)</f>
        <v>11</v>
      </c>
      <c r="V955" s="13">
        <f>VLOOKUP(D955,Pivot!$B$4:$F$2181,4,0)</f>
        <v>299</v>
      </c>
      <c r="W955" s="46">
        <f>IFERROR(VLOOKUP(D955,Pivot!$B$4:$H$2181,5,0),"")</f>
        <v>0.1605</v>
      </c>
      <c r="X955" s="51">
        <f>IFERROR(VLOOKUP(D955,Pivot!$B$4:$H$2181,6,0),"")</f>
        <v>3.6799999999999999E-2</v>
      </c>
      <c r="Y955" s="46">
        <f>IFERROR(VLOOKUP(D955,Pivot!$B$4:$H$2181,7,0),"")</f>
        <v>0.1973</v>
      </c>
    </row>
    <row r="956" spans="1:25" ht="15" customHeight="1" outlineLevel="2">
      <c r="A956" s="10" t="str">
        <f>VLOOKUP(D956,'Current OBD'!$B$6:$K$2185,4,0)</f>
        <v>King</v>
      </c>
      <c r="B956" s="10" t="str">
        <f>VLOOKUP(D956,'Current OBD'!$B$6:$K$2185,3,0)</f>
        <v>17-414</v>
      </c>
      <c r="C956" s="9" t="str">
        <f>VLOOKUP(D956,'Current OBD'!$B$6:$K$2185,2,0)</f>
        <v>Lake Washington School District</v>
      </c>
      <c r="D956" s="24">
        <v>661637</v>
      </c>
      <c r="E956" s="9" t="str">
        <f>VLOOKUP(D956,'Current OBD'!$B$6:$K$2185,10,0)</f>
        <v>Juanita High</v>
      </c>
      <c r="F956" s="11" t="str">
        <f>IF(VLOOKUP(D956,'Current OBD'!$B$6:$AK$2185,23,0)="Yes","PK"," ")</f>
        <v xml:space="preserve"> </v>
      </c>
      <c r="G956" s="11" t="str">
        <f>IF(VLOOKUP(D956,'Current OBD'!$B$6:$AK$2185,24,0)="Yes","K"," ")</f>
        <v xml:space="preserve"> </v>
      </c>
      <c r="H956" s="11" t="str">
        <f>IF(VLOOKUP(D956,'Current OBD'!$B$6:$AK$2185,25,0)="Yes",1," ")</f>
        <v xml:space="preserve"> </v>
      </c>
      <c r="I956" s="11" t="str">
        <f>IF(VLOOKUP(D956,'Current OBD'!$B$6:$AK$2185,26,0)="Yes","2"," ")</f>
        <v xml:space="preserve"> </v>
      </c>
      <c r="J956" s="11" t="str">
        <f>IF(VLOOKUP(D956,'Current OBD'!$B$6:$AK$2185,27,0)="Yes","3"," ")</f>
        <v xml:space="preserve"> </v>
      </c>
      <c r="K956" s="11" t="str">
        <f>IF(VLOOKUP(D956,'Current OBD'!$B$6:$AK$2185,28,0)="Yes","4"," ")</f>
        <v xml:space="preserve"> </v>
      </c>
      <c r="L956" s="11" t="str">
        <f>IF(VLOOKUP(D956,'Current OBD'!$B$6:$AK$2185,29,0)="Yes","5"," ")</f>
        <v xml:space="preserve"> </v>
      </c>
      <c r="M956" s="11" t="str">
        <f>IF(VLOOKUP(D956,'Current OBD'!$B$6:$AK$2185,30,0)="Yes","6"," ")</f>
        <v xml:space="preserve"> </v>
      </c>
      <c r="N956" s="11" t="str">
        <f>IF(VLOOKUP(D956,'Current OBD'!$B$6:$AK$2185,31,0)="Yes","7"," ")</f>
        <v xml:space="preserve"> </v>
      </c>
      <c r="O956" s="11" t="str">
        <f>IF(VLOOKUP(D956,'Current OBD'!$B$6:$AK$2185,32,0)="Yes","8"," ")</f>
        <v xml:space="preserve"> </v>
      </c>
      <c r="P956" s="11" t="str">
        <f>IF(VLOOKUP(D956,'Current OBD'!$B$6:$AK$2185,33,0)="Yes","9"," ")</f>
        <v>9</v>
      </c>
      <c r="Q956" s="11" t="str">
        <f>IF(VLOOKUP(D956,'Current OBD'!$B$6:$AK$2185,34,0)="Yes","10"," ")</f>
        <v>10</v>
      </c>
      <c r="R956" s="11" t="str">
        <f>IF(VLOOKUP(D956,'Current OBD'!$B$6:$AK$2185,35,0)="Yes","11"," ")</f>
        <v>11</v>
      </c>
      <c r="S956" s="11" t="str">
        <f>IF(VLOOKUP(D956,'Current OBD'!$B$6:$AK$2185,36,0)="Yes","12"," ")</f>
        <v>12</v>
      </c>
      <c r="T956" s="13">
        <f>VLOOKUP(D956,Pivot!$B$4:$F$2181,2,0)</f>
        <v>272</v>
      </c>
      <c r="U956" s="13">
        <f>VLOOKUP(D956,Pivot!$B$4:$F$2181,3,0)</f>
        <v>78</v>
      </c>
      <c r="V956" s="13">
        <f>VLOOKUP(D956,Pivot!$B$4:$F$2181,4,0)</f>
        <v>1728</v>
      </c>
      <c r="W956" s="46">
        <f>IFERROR(VLOOKUP(D956,Pivot!$B$4:$H$2181,5,0),"")</f>
        <v>0.15740000000000001</v>
      </c>
      <c r="X956" s="51">
        <f>IFERROR(VLOOKUP(D956,Pivot!$B$4:$H$2181,6,0),"")</f>
        <v>4.5100000000000001E-2</v>
      </c>
      <c r="Y956" s="46">
        <f>IFERROR(VLOOKUP(D956,Pivot!$B$4:$H$2181,7,0),"")</f>
        <v>0.20250000000000001</v>
      </c>
    </row>
    <row r="957" spans="1:25" ht="15" customHeight="1" outlineLevel="2">
      <c r="A957" s="10" t="str">
        <f>VLOOKUP(D957,'Current OBD'!$B$6:$K$2185,4,0)</f>
        <v>King</v>
      </c>
      <c r="B957" s="10" t="str">
        <f>VLOOKUP(D957,'Current OBD'!$B$6:$K$2185,3,0)</f>
        <v>17-414</v>
      </c>
      <c r="C957" s="9" t="str">
        <f>VLOOKUP(D957,'Current OBD'!$B$6:$K$2185,2,0)</f>
        <v>Lake Washington School District</v>
      </c>
      <c r="D957" s="24">
        <v>661632</v>
      </c>
      <c r="E957" s="9" t="str">
        <f>VLOOKUP(D957,'Current OBD'!$B$6:$K$2185,10,0)</f>
        <v>Kamiakin Middle School</v>
      </c>
      <c r="F957" s="11" t="str">
        <f>IF(VLOOKUP(D957,'Current OBD'!$B$6:$AK$2185,23,0)="Yes","PK"," ")</f>
        <v xml:space="preserve"> </v>
      </c>
      <c r="G957" s="11" t="str">
        <f>IF(VLOOKUP(D957,'Current OBD'!$B$6:$AK$2185,24,0)="Yes","K"," ")</f>
        <v xml:space="preserve"> </v>
      </c>
      <c r="H957" s="11" t="str">
        <f>IF(VLOOKUP(D957,'Current OBD'!$B$6:$AK$2185,25,0)="Yes",1," ")</f>
        <v xml:space="preserve"> </v>
      </c>
      <c r="I957" s="11" t="str">
        <f>IF(VLOOKUP(D957,'Current OBD'!$B$6:$AK$2185,26,0)="Yes","2"," ")</f>
        <v xml:space="preserve"> </v>
      </c>
      <c r="J957" s="11" t="str">
        <f>IF(VLOOKUP(D957,'Current OBD'!$B$6:$AK$2185,27,0)="Yes","3"," ")</f>
        <v xml:space="preserve"> </v>
      </c>
      <c r="K957" s="11" t="str">
        <f>IF(VLOOKUP(D957,'Current OBD'!$B$6:$AK$2185,28,0)="Yes","4"," ")</f>
        <v xml:space="preserve"> </v>
      </c>
      <c r="L957" s="11" t="str">
        <f>IF(VLOOKUP(D957,'Current OBD'!$B$6:$AK$2185,29,0)="Yes","5"," ")</f>
        <v xml:space="preserve"> </v>
      </c>
      <c r="M957" s="11" t="str">
        <f>IF(VLOOKUP(D957,'Current OBD'!$B$6:$AK$2185,30,0)="Yes","6"," ")</f>
        <v>6</v>
      </c>
      <c r="N957" s="11" t="str">
        <f>IF(VLOOKUP(D957,'Current OBD'!$B$6:$AK$2185,31,0)="Yes","7"," ")</f>
        <v>7</v>
      </c>
      <c r="O957" s="11" t="str">
        <f>IF(VLOOKUP(D957,'Current OBD'!$B$6:$AK$2185,32,0)="Yes","8"," ")</f>
        <v>8</v>
      </c>
      <c r="P957" s="11" t="str">
        <f>IF(VLOOKUP(D957,'Current OBD'!$B$6:$AK$2185,33,0)="Yes","9"," ")</f>
        <v xml:space="preserve"> </v>
      </c>
      <c r="Q957" s="11" t="str">
        <f>IF(VLOOKUP(D957,'Current OBD'!$B$6:$AK$2185,34,0)="Yes","10"," ")</f>
        <v xml:space="preserve"> </v>
      </c>
      <c r="R957" s="11" t="str">
        <f>IF(VLOOKUP(D957,'Current OBD'!$B$6:$AK$2185,35,0)="Yes","11"," ")</f>
        <v xml:space="preserve"> </v>
      </c>
      <c r="S957" s="11" t="str">
        <f>IF(VLOOKUP(D957,'Current OBD'!$B$6:$AK$2185,36,0)="Yes","12"," ")</f>
        <v xml:space="preserve"> </v>
      </c>
      <c r="T957" s="13">
        <f>VLOOKUP(D957,Pivot!$B$4:$F$2181,2,0)</f>
        <v>131</v>
      </c>
      <c r="U957" s="13">
        <f>VLOOKUP(D957,Pivot!$B$4:$F$2181,3,0)</f>
        <v>32</v>
      </c>
      <c r="V957" s="13">
        <f>VLOOKUP(D957,Pivot!$B$4:$F$2181,4,0)</f>
        <v>618</v>
      </c>
      <c r="W957" s="46">
        <f>IFERROR(VLOOKUP(D957,Pivot!$B$4:$H$2181,5,0),"")</f>
        <v>0.21199999999999999</v>
      </c>
      <c r="X957" s="51">
        <f>IFERROR(VLOOKUP(D957,Pivot!$B$4:$H$2181,6,0),"")</f>
        <v>5.1799999999999999E-2</v>
      </c>
      <c r="Y957" s="46">
        <f>IFERROR(VLOOKUP(D957,Pivot!$B$4:$H$2181,7,0),"")</f>
        <v>0.26379999999999998</v>
      </c>
    </row>
    <row r="958" spans="1:25" ht="15" customHeight="1" outlineLevel="2">
      <c r="A958" s="10" t="str">
        <f>VLOOKUP(D958,'Current OBD'!$B$6:$K$2185,4,0)</f>
        <v>King</v>
      </c>
      <c r="B958" s="10" t="str">
        <f>VLOOKUP(D958,'Current OBD'!$B$6:$K$2185,3,0)</f>
        <v>17-414</v>
      </c>
      <c r="C958" s="9" t="str">
        <f>VLOOKUP(D958,'Current OBD'!$B$6:$K$2185,2,0)</f>
        <v>Lake Washington School District</v>
      </c>
      <c r="D958" s="24">
        <v>661612</v>
      </c>
      <c r="E958" s="9" t="str">
        <f>VLOOKUP(D958,'Current OBD'!$B$6:$K$2185,10,0)</f>
        <v>Keller Elementary</v>
      </c>
      <c r="F958" s="11" t="str">
        <f>IF(VLOOKUP(D958,'Current OBD'!$B$6:$AK$2185,23,0)="Yes","PK"," ")</f>
        <v xml:space="preserve"> </v>
      </c>
      <c r="G958" s="11" t="str">
        <f>IF(VLOOKUP(D958,'Current OBD'!$B$6:$AK$2185,24,0)="Yes","K"," ")</f>
        <v>K</v>
      </c>
      <c r="H958" s="11">
        <f>IF(VLOOKUP(D958,'Current OBD'!$B$6:$AK$2185,25,0)="Yes",1," ")</f>
        <v>1</v>
      </c>
      <c r="I958" s="11" t="str">
        <f>IF(VLOOKUP(D958,'Current OBD'!$B$6:$AK$2185,26,0)="Yes","2"," ")</f>
        <v>2</v>
      </c>
      <c r="J958" s="11" t="str">
        <f>IF(VLOOKUP(D958,'Current OBD'!$B$6:$AK$2185,27,0)="Yes","3"," ")</f>
        <v>3</v>
      </c>
      <c r="K958" s="11" t="str">
        <f>IF(VLOOKUP(D958,'Current OBD'!$B$6:$AK$2185,28,0)="Yes","4"," ")</f>
        <v>4</v>
      </c>
      <c r="L958" s="11" t="str">
        <f>IF(VLOOKUP(D958,'Current OBD'!$B$6:$AK$2185,29,0)="Yes","5"," ")</f>
        <v>5</v>
      </c>
      <c r="M958" s="11" t="str">
        <f>IF(VLOOKUP(D958,'Current OBD'!$B$6:$AK$2185,30,0)="Yes","6"," ")</f>
        <v xml:space="preserve"> </v>
      </c>
      <c r="N958" s="11" t="str">
        <f>IF(VLOOKUP(D958,'Current OBD'!$B$6:$AK$2185,31,0)="Yes","7"," ")</f>
        <v xml:space="preserve"> </v>
      </c>
      <c r="O958" s="11" t="str">
        <f>IF(VLOOKUP(D958,'Current OBD'!$B$6:$AK$2185,32,0)="Yes","8"," ")</f>
        <v xml:space="preserve"> </v>
      </c>
      <c r="P958" s="11" t="str">
        <f>IF(VLOOKUP(D958,'Current OBD'!$B$6:$AK$2185,33,0)="Yes","9"," ")</f>
        <v xml:space="preserve"> </v>
      </c>
      <c r="Q958" s="11" t="str">
        <f>IF(VLOOKUP(D958,'Current OBD'!$B$6:$AK$2185,34,0)="Yes","10"," ")</f>
        <v xml:space="preserve"> </v>
      </c>
      <c r="R958" s="11" t="str">
        <f>IF(VLOOKUP(D958,'Current OBD'!$B$6:$AK$2185,35,0)="Yes","11"," ")</f>
        <v xml:space="preserve"> </v>
      </c>
      <c r="S958" s="11" t="str">
        <f>IF(VLOOKUP(D958,'Current OBD'!$B$6:$AK$2185,36,0)="Yes","12"," ")</f>
        <v xml:space="preserve"> </v>
      </c>
      <c r="T958" s="13">
        <f>VLOOKUP(D958,Pivot!$B$4:$F$2181,2,0)</f>
        <v>56</v>
      </c>
      <c r="U958" s="13">
        <f>VLOOKUP(D958,Pivot!$B$4:$F$2181,3,0)</f>
        <v>14</v>
      </c>
      <c r="V958" s="13">
        <f>VLOOKUP(D958,Pivot!$B$4:$F$2181,4,0)</f>
        <v>339</v>
      </c>
      <c r="W958" s="46">
        <f>IFERROR(VLOOKUP(D958,Pivot!$B$4:$H$2181,5,0),"")</f>
        <v>0.16520000000000001</v>
      </c>
      <c r="X958" s="51">
        <f>IFERROR(VLOOKUP(D958,Pivot!$B$4:$H$2181,6,0),"")</f>
        <v>4.1300000000000003E-2</v>
      </c>
      <c r="Y958" s="46">
        <f>IFERROR(VLOOKUP(D958,Pivot!$B$4:$H$2181,7,0),"")</f>
        <v>0.20649999999999999</v>
      </c>
    </row>
    <row r="959" spans="1:25" ht="15" customHeight="1" outlineLevel="2">
      <c r="A959" s="10" t="str">
        <f>VLOOKUP(D959,'Current OBD'!$B$6:$K$2185,4,0)</f>
        <v>King</v>
      </c>
      <c r="B959" s="10" t="str">
        <f>VLOOKUP(D959,'Current OBD'!$B$6:$K$2185,3,0)</f>
        <v>17-414</v>
      </c>
      <c r="C959" s="9" t="str">
        <f>VLOOKUP(D959,'Current OBD'!$B$6:$K$2185,2,0)</f>
        <v>Lake Washington School District</v>
      </c>
      <c r="D959" s="24">
        <v>661613</v>
      </c>
      <c r="E959" s="9" t="str">
        <f>VLOOKUP(D959,'Current OBD'!$B$6:$K$2185,10,0)</f>
        <v>Kirk Elementary</v>
      </c>
      <c r="F959" s="11" t="str">
        <f>IF(VLOOKUP(D959,'Current OBD'!$B$6:$AK$2185,23,0)="Yes","PK"," ")</f>
        <v xml:space="preserve"> </v>
      </c>
      <c r="G959" s="11" t="str">
        <f>IF(VLOOKUP(D959,'Current OBD'!$B$6:$AK$2185,24,0)="Yes","K"," ")</f>
        <v>K</v>
      </c>
      <c r="H959" s="11">
        <f>IF(VLOOKUP(D959,'Current OBD'!$B$6:$AK$2185,25,0)="Yes",1," ")</f>
        <v>1</v>
      </c>
      <c r="I959" s="11" t="str">
        <f>IF(VLOOKUP(D959,'Current OBD'!$B$6:$AK$2185,26,0)="Yes","2"," ")</f>
        <v>2</v>
      </c>
      <c r="J959" s="11" t="str">
        <f>IF(VLOOKUP(D959,'Current OBD'!$B$6:$AK$2185,27,0)="Yes","3"," ")</f>
        <v>3</v>
      </c>
      <c r="K959" s="11" t="str">
        <f>IF(VLOOKUP(D959,'Current OBD'!$B$6:$AK$2185,28,0)="Yes","4"," ")</f>
        <v>4</v>
      </c>
      <c r="L959" s="11" t="str">
        <f>IF(VLOOKUP(D959,'Current OBD'!$B$6:$AK$2185,29,0)="Yes","5"," ")</f>
        <v>5</v>
      </c>
      <c r="M959" s="11" t="str">
        <f>IF(VLOOKUP(D959,'Current OBD'!$B$6:$AK$2185,30,0)="Yes","6"," ")</f>
        <v xml:space="preserve"> </v>
      </c>
      <c r="N959" s="11" t="str">
        <f>IF(VLOOKUP(D959,'Current OBD'!$B$6:$AK$2185,31,0)="Yes","7"," ")</f>
        <v xml:space="preserve"> </v>
      </c>
      <c r="O959" s="11" t="str">
        <f>IF(VLOOKUP(D959,'Current OBD'!$B$6:$AK$2185,32,0)="Yes","8"," ")</f>
        <v xml:space="preserve"> </v>
      </c>
      <c r="P959" s="11" t="str">
        <f>IF(VLOOKUP(D959,'Current OBD'!$B$6:$AK$2185,33,0)="Yes","9"," ")</f>
        <v xml:space="preserve"> </v>
      </c>
      <c r="Q959" s="11" t="str">
        <f>IF(VLOOKUP(D959,'Current OBD'!$B$6:$AK$2185,34,0)="Yes","10"," ")</f>
        <v xml:space="preserve"> </v>
      </c>
      <c r="R959" s="11" t="str">
        <f>IF(VLOOKUP(D959,'Current OBD'!$B$6:$AK$2185,35,0)="Yes","11"," ")</f>
        <v xml:space="preserve"> </v>
      </c>
      <c r="S959" s="11" t="str">
        <f>IF(VLOOKUP(D959,'Current OBD'!$B$6:$AK$2185,36,0)="Yes","12"," ")</f>
        <v xml:space="preserve"> </v>
      </c>
      <c r="T959" s="13">
        <f>VLOOKUP(D959,Pivot!$B$4:$F$2181,2,0)</f>
        <v>22</v>
      </c>
      <c r="U959" s="13">
        <f>VLOOKUP(D959,Pivot!$B$4:$F$2181,3,0)</f>
        <v>7</v>
      </c>
      <c r="V959" s="13">
        <f>VLOOKUP(D959,Pivot!$B$4:$F$2181,4,0)</f>
        <v>604</v>
      </c>
      <c r="W959" s="46">
        <f>IFERROR(VLOOKUP(D959,Pivot!$B$4:$H$2181,5,0),"")</f>
        <v>3.6400000000000002E-2</v>
      </c>
      <c r="X959" s="51">
        <f>IFERROR(VLOOKUP(D959,Pivot!$B$4:$H$2181,6,0),"")</f>
        <v>1.1599999999999999E-2</v>
      </c>
      <c r="Y959" s="46">
        <f>IFERROR(VLOOKUP(D959,Pivot!$B$4:$H$2181,7,0),"")</f>
        <v>4.8000000000000001E-2</v>
      </c>
    </row>
    <row r="960" spans="1:25" ht="15" customHeight="1" outlineLevel="2">
      <c r="A960" s="10" t="str">
        <f>VLOOKUP(D960,'Current OBD'!$B$6:$K$2185,4,0)</f>
        <v>King</v>
      </c>
      <c r="B960" s="10" t="str">
        <f>VLOOKUP(D960,'Current OBD'!$B$6:$K$2185,3,0)</f>
        <v>17-414</v>
      </c>
      <c r="C960" s="9" t="str">
        <f>VLOOKUP(D960,'Current OBD'!$B$6:$K$2185,2,0)</f>
        <v>Lake Washington School District</v>
      </c>
      <c r="D960" s="24">
        <v>661633</v>
      </c>
      <c r="E960" s="9" t="str">
        <f>VLOOKUP(D960,'Current OBD'!$B$6:$K$2185,10,0)</f>
        <v>Kirkland Middle School</v>
      </c>
      <c r="F960" s="11" t="str">
        <f>IF(VLOOKUP(D960,'Current OBD'!$B$6:$AK$2185,23,0)="Yes","PK"," ")</f>
        <v xml:space="preserve"> </v>
      </c>
      <c r="G960" s="11" t="str">
        <f>IF(VLOOKUP(D960,'Current OBD'!$B$6:$AK$2185,24,0)="Yes","K"," ")</f>
        <v xml:space="preserve"> </v>
      </c>
      <c r="H960" s="11" t="str">
        <f>IF(VLOOKUP(D960,'Current OBD'!$B$6:$AK$2185,25,0)="Yes",1," ")</f>
        <v xml:space="preserve"> </v>
      </c>
      <c r="I960" s="11" t="str">
        <f>IF(VLOOKUP(D960,'Current OBD'!$B$6:$AK$2185,26,0)="Yes","2"," ")</f>
        <v xml:space="preserve"> </v>
      </c>
      <c r="J960" s="11" t="str">
        <f>IF(VLOOKUP(D960,'Current OBD'!$B$6:$AK$2185,27,0)="Yes","3"," ")</f>
        <v xml:space="preserve"> </v>
      </c>
      <c r="K960" s="11" t="str">
        <f>IF(VLOOKUP(D960,'Current OBD'!$B$6:$AK$2185,28,0)="Yes","4"," ")</f>
        <v xml:space="preserve"> </v>
      </c>
      <c r="L960" s="11" t="str">
        <f>IF(VLOOKUP(D960,'Current OBD'!$B$6:$AK$2185,29,0)="Yes","5"," ")</f>
        <v xml:space="preserve"> </v>
      </c>
      <c r="M960" s="11" t="str">
        <f>IF(VLOOKUP(D960,'Current OBD'!$B$6:$AK$2185,30,0)="Yes","6"," ")</f>
        <v>6</v>
      </c>
      <c r="N960" s="11" t="str">
        <f>IF(VLOOKUP(D960,'Current OBD'!$B$6:$AK$2185,31,0)="Yes","7"," ")</f>
        <v>7</v>
      </c>
      <c r="O960" s="11" t="str">
        <f>IF(VLOOKUP(D960,'Current OBD'!$B$6:$AK$2185,32,0)="Yes","8"," ")</f>
        <v>8</v>
      </c>
      <c r="P960" s="11" t="str">
        <f>IF(VLOOKUP(D960,'Current OBD'!$B$6:$AK$2185,33,0)="Yes","9"," ")</f>
        <v xml:space="preserve"> </v>
      </c>
      <c r="Q960" s="11" t="str">
        <f>IF(VLOOKUP(D960,'Current OBD'!$B$6:$AK$2185,34,0)="Yes","10"," ")</f>
        <v xml:space="preserve"> </v>
      </c>
      <c r="R960" s="11" t="str">
        <f>IF(VLOOKUP(D960,'Current OBD'!$B$6:$AK$2185,35,0)="Yes","11"," ")</f>
        <v xml:space="preserve"> </v>
      </c>
      <c r="S960" s="11" t="str">
        <f>IF(VLOOKUP(D960,'Current OBD'!$B$6:$AK$2185,36,0)="Yes","12"," ")</f>
        <v xml:space="preserve"> </v>
      </c>
      <c r="T960" s="13">
        <f>VLOOKUP(D960,Pivot!$B$4:$F$2181,2,0)</f>
        <v>44</v>
      </c>
      <c r="U960" s="13">
        <f>VLOOKUP(D960,Pivot!$B$4:$F$2181,3,0)</f>
        <v>16</v>
      </c>
      <c r="V960" s="13">
        <f>VLOOKUP(D960,Pivot!$B$4:$F$2181,4,0)</f>
        <v>576</v>
      </c>
      <c r="W960" s="46">
        <f>IFERROR(VLOOKUP(D960,Pivot!$B$4:$H$2181,5,0),"")</f>
        <v>7.6399999999999996E-2</v>
      </c>
      <c r="X960" s="51">
        <f>IFERROR(VLOOKUP(D960,Pivot!$B$4:$H$2181,6,0),"")</f>
        <v>2.7799999999999998E-2</v>
      </c>
      <c r="Y960" s="46">
        <f>IFERROR(VLOOKUP(D960,Pivot!$B$4:$H$2181,7,0),"")</f>
        <v>0.1042</v>
      </c>
    </row>
    <row r="961" spans="1:25" ht="15" customHeight="1" outlineLevel="2">
      <c r="A961" s="10" t="str">
        <f>VLOOKUP(D961,'Current OBD'!$B$6:$K$2185,4,0)</f>
        <v>King</v>
      </c>
      <c r="B961" s="10" t="str">
        <f>VLOOKUP(D961,'Current OBD'!$B$6:$K$2185,3,0)</f>
        <v>17-414</v>
      </c>
      <c r="C961" s="9" t="str">
        <f>VLOOKUP(D961,'Current OBD'!$B$6:$K$2185,2,0)</f>
        <v>Lake Washington School District</v>
      </c>
      <c r="D961" s="24">
        <v>661638</v>
      </c>
      <c r="E961" s="9" t="str">
        <f>VLOOKUP(D961,'Current OBD'!$B$6:$K$2185,10,0)</f>
        <v>Lake Washington High</v>
      </c>
      <c r="F961" s="11" t="str">
        <f>IF(VLOOKUP(D961,'Current OBD'!$B$6:$AK$2185,23,0)="Yes","PK"," ")</f>
        <v xml:space="preserve"> </v>
      </c>
      <c r="G961" s="11" t="str">
        <f>IF(VLOOKUP(D961,'Current OBD'!$B$6:$AK$2185,24,0)="Yes","K"," ")</f>
        <v xml:space="preserve"> </v>
      </c>
      <c r="H961" s="11" t="str">
        <f>IF(VLOOKUP(D961,'Current OBD'!$B$6:$AK$2185,25,0)="Yes",1," ")</f>
        <v xml:space="preserve"> </v>
      </c>
      <c r="I961" s="11" t="str">
        <f>IF(VLOOKUP(D961,'Current OBD'!$B$6:$AK$2185,26,0)="Yes","2"," ")</f>
        <v xml:space="preserve"> </v>
      </c>
      <c r="J961" s="11" t="str">
        <f>IF(VLOOKUP(D961,'Current OBD'!$B$6:$AK$2185,27,0)="Yes","3"," ")</f>
        <v xml:space="preserve"> </v>
      </c>
      <c r="K961" s="11" t="str">
        <f>IF(VLOOKUP(D961,'Current OBD'!$B$6:$AK$2185,28,0)="Yes","4"," ")</f>
        <v xml:space="preserve"> </v>
      </c>
      <c r="L961" s="11" t="str">
        <f>IF(VLOOKUP(D961,'Current OBD'!$B$6:$AK$2185,29,0)="Yes","5"," ")</f>
        <v xml:space="preserve"> </v>
      </c>
      <c r="M961" s="11" t="str">
        <f>IF(VLOOKUP(D961,'Current OBD'!$B$6:$AK$2185,30,0)="Yes","6"," ")</f>
        <v xml:space="preserve"> </v>
      </c>
      <c r="N961" s="11" t="str">
        <f>IF(VLOOKUP(D961,'Current OBD'!$B$6:$AK$2185,31,0)="Yes","7"," ")</f>
        <v xml:space="preserve"> </v>
      </c>
      <c r="O961" s="11" t="str">
        <f>IF(VLOOKUP(D961,'Current OBD'!$B$6:$AK$2185,32,0)="Yes","8"," ")</f>
        <v xml:space="preserve"> </v>
      </c>
      <c r="P961" s="11" t="str">
        <f>IF(VLOOKUP(D961,'Current OBD'!$B$6:$AK$2185,33,0)="Yes","9"," ")</f>
        <v>9</v>
      </c>
      <c r="Q961" s="11" t="str">
        <f>IF(VLOOKUP(D961,'Current OBD'!$B$6:$AK$2185,34,0)="Yes","10"," ")</f>
        <v>10</v>
      </c>
      <c r="R961" s="11" t="str">
        <f>IF(VLOOKUP(D961,'Current OBD'!$B$6:$AK$2185,35,0)="Yes","11"," ")</f>
        <v>11</v>
      </c>
      <c r="S961" s="11" t="str">
        <f>IF(VLOOKUP(D961,'Current OBD'!$B$6:$AK$2185,36,0)="Yes","12"," ")</f>
        <v>12</v>
      </c>
      <c r="T961" s="13">
        <f>VLOOKUP(D961,Pivot!$B$4:$F$2181,2,0)</f>
        <v>185</v>
      </c>
      <c r="U961" s="13">
        <f>VLOOKUP(D961,Pivot!$B$4:$F$2181,3,0)</f>
        <v>68</v>
      </c>
      <c r="V961" s="13">
        <f>VLOOKUP(D961,Pivot!$B$4:$F$2181,4,0)</f>
        <v>2038</v>
      </c>
      <c r="W961" s="46">
        <f>IFERROR(VLOOKUP(D961,Pivot!$B$4:$H$2181,5,0),"")</f>
        <v>9.0800000000000006E-2</v>
      </c>
      <c r="X961" s="51">
        <f>IFERROR(VLOOKUP(D961,Pivot!$B$4:$H$2181,6,0),"")</f>
        <v>3.3399999999999999E-2</v>
      </c>
      <c r="Y961" s="46">
        <f>IFERROR(VLOOKUP(D961,Pivot!$B$4:$H$2181,7,0),"")</f>
        <v>0.1241</v>
      </c>
    </row>
    <row r="962" spans="1:25" ht="15" customHeight="1" outlineLevel="2">
      <c r="A962" s="10" t="str">
        <f>VLOOKUP(D962,'Current OBD'!$B$6:$K$2185,4,0)</f>
        <v>King</v>
      </c>
      <c r="B962" s="10" t="str">
        <f>VLOOKUP(D962,'Current OBD'!$B$6:$K$2185,3,0)</f>
        <v>17-414</v>
      </c>
      <c r="C962" s="9" t="str">
        <f>VLOOKUP(D962,'Current OBD'!$B$6:$K$2185,2,0)</f>
        <v>Lake Washington School District</v>
      </c>
      <c r="D962" s="24">
        <v>661614</v>
      </c>
      <c r="E962" s="9" t="str">
        <f>VLOOKUP(D962,'Current OBD'!$B$6:$K$2185,10,0)</f>
        <v>Lakeview Elementary</v>
      </c>
      <c r="F962" s="11" t="str">
        <f>IF(VLOOKUP(D962,'Current OBD'!$B$6:$AK$2185,23,0)="Yes","PK"," ")</f>
        <v xml:space="preserve"> </v>
      </c>
      <c r="G962" s="11" t="str">
        <f>IF(VLOOKUP(D962,'Current OBD'!$B$6:$AK$2185,24,0)="Yes","K"," ")</f>
        <v>K</v>
      </c>
      <c r="H962" s="11">
        <f>IF(VLOOKUP(D962,'Current OBD'!$B$6:$AK$2185,25,0)="Yes",1," ")</f>
        <v>1</v>
      </c>
      <c r="I962" s="11" t="str">
        <f>IF(VLOOKUP(D962,'Current OBD'!$B$6:$AK$2185,26,0)="Yes","2"," ")</f>
        <v>2</v>
      </c>
      <c r="J962" s="11" t="str">
        <f>IF(VLOOKUP(D962,'Current OBD'!$B$6:$AK$2185,27,0)="Yes","3"," ")</f>
        <v>3</v>
      </c>
      <c r="K962" s="11" t="str">
        <f>IF(VLOOKUP(D962,'Current OBD'!$B$6:$AK$2185,28,0)="Yes","4"," ")</f>
        <v>4</v>
      </c>
      <c r="L962" s="11" t="str">
        <f>IF(VLOOKUP(D962,'Current OBD'!$B$6:$AK$2185,29,0)="Yes","5"," ")</f>
        <v>5</v>
      </c>
      <c r="M962" s="11" t="str">
        <f>IF(VLOOKUP(D962,'Current OBD'!$B$6:$AK$2185,30,0)="Yes","6"," ")</f>
        <v xml:space="preserve"> </v>
      </c>
      <c r="N962" s="11" t="str">
        <f>IF(VLOOKUP(D962,'Current OBD'!$B$6:$AK$2185,31,0)="Yes","7"," ")</f>
        <v xml:space="preserve"> </v>
      </c>
      <c r="O962" s="11" t="str">
        <f>IF(VLOOKUP(D962,'Current OBD'!$B$6:$AK$2185,32,0)="Yes","8"," ")</f>
        <v xml:space="preserve"> </v>
      </c>
      <c r="P962" s="11" t="str">
        <f>IF(VLOOKUP(D962,'Current OBD'!$B$6:$AK$2185,33,0)="Yes","9"," ")</f>
        <v xml:space="preserve"> </v>
      </c>
      <c r="Q962" s="11" t="str">
        <f>IF(VLOOKUP(D962,'Current OBD'!$B$6:$AK$2185,34,0)="Yes","10"," ")</f>
        <v xml:space="preserve"> </v>
      </c>
      <c r="R962" s="11" t="str">
        <f>IF(VLOOKUP(D962,'Current OBD'!$B$6:$AK$2185,35,0)="Yes","11"," ")</f>
        <v xml:space="preserve"> </v>
      </c>
      <c r="S962" s="11" t="str">
        <f>IF(VLOOKUP(D962,'Current OBD'!$B$6:$AK$2185,36,0)="Yes","12"," ")</f>
        <v xml:space="preserve"> </v>
      </c>
      <c r="T962" s="13">
        <f>VLOOKUP(D962,Pivot!$B$4:$F$2181,2,0)</f>
        <v>50</v>
      </c>
      <c r="U962" s="13">
        <f>VLOOKUP(D962,Pivot!$B$4:$F$2181,3,0)</f>
        <v>9</v>
      </c>
      <c r="V962" s="13">
        <f>VLOOKUP(D962,Pivot!$B$4:$F$2181,4,0)</f>
        <v>440</v>
      </c>
      <c r="W962" s="46">
        <f>IFERROR(VLOOKUP(D962,Pivot!$B$4:$H$2181,5,0),"")</f>
        <v>0.11360000000000001</v>
      </c>
      <c r="X962" s="51">
        <f>IFERROR(VLOOKUP(D962,Pivot!$B$4:$H$2181,6,0),"")</f>
        <v>2.0500000000000001E-2</v>
      </c>
      <c r="Y962" s="46">
        <f>IFERROR(VLOOKUP(D962,Pivot!$B$4:$H$2181,7,0),"")</f>
        <v>0.1341</v>
      </c>
    </row>
    <row r="963" spans="1:25" ht="15" customHeight="1" outlineLevel="2">
      <c r="A963" s="10" t="str">
        <f>VLOOKUP(D963,'Current OBD'!$B$6:$K$2185,4,0)</f>
        <v>King</v>
      </c>
      <c r="B963" s="10" t="str">
        <f>VLOOKUP(D963,'Current OBD'!$B$6:$K$2185,3,0)</f>
        <v>17-414</v>
      </c>
      <c r="C963" s="9" t="str">
        <f>VLOOKUP(D963,'Current OBD'!$B$6:$K$2185,2,0)</f>
        <v>Lake Washington School District</v>
      </c>
      <c r="D963" s="24">
        <v>661615</v>
      </c>
      <c r="E963" s="9" t="str">
        <f>VLOOKUP(D963,'Current OBD'!$B$6:$K$2185,10,0)</f>
        <v>Mann Elementary</v>
      </c>
      <c r="F963" s="11" t="str">
        <f>IF(VLOOKUP(D963,'Current OBD'!$B$6:$AK$2185,23,0)="Yes","PK"," ")</f>
        <v xml:space="preserve"> </v>
      </c>
      <c r="G963" s="11" t="str">
        <f>IF(VLOOKUP(D963,'Current OBD'!$B$6:$AK$2185,24,0)="Yes","K"," ")</f>
        <v>K</v>
      </c>
      <c r="H963" s="11">
        <f>IF(VLOOKUP(D963,'Current OBD'!$B$6:$AK$2185,25,0)="Yes",1," ")</f>
        <v>1</v>
      </c>
      <c r="I963" s="11" t="str">
        <f>IF(VLOOKUP(D963,'Current OBD'!$B$6:$AK$2185,26,0)="Yes","2"," ")</f>
        <v>2</v>
      </c>
      <c r="J963" s="11" t="str">
        <f>IF(VLOOKUP(D963,'Current OBD'!$B$6:$AK$2185,27,0)="Yes","3"," ")</f>
        <v>3</v>
      </c>
      <c r="K963" s="11" t="str">
        <f>IF(VLOOKUP(D963,'Current OBD'!$B$6:$AK$2185,28,0)="Yes","4"," ")</f>
        <v>4</v>
      </c>
      <c r="L963" s="11" t="str">
        <f>IF(VLOOKUP(D963,'Current OBD'!$B$6:$AK$2185,29,0)="Yes","5"," ")</f>
        <v>5</v>
      </c>
      <c r="M963" s="11" t="str">
        <f>IF(VLOOKUP(D963,'Current OBD'!$B$6:$AK$2185,30,0)="Yes","6"," ")</f>
        <v xml:space="preserve"> </v>
      </c>
      <c r="N963" s="11" t="str">
        <f>IF(VLOOKUP(D963,'Current OBD'!$B$6:$AK$2185,31,0)="Yes","7"," ")</f>
        <v xml:space="preserve"> </v>
      </c>
      <c r="O963" s="11" t="str">
        <f>IF(VLOOKUP(D963,'Current OBD'!$B$6:$AK$2185,32,0)="Yes","8"," ")</f>
        <v xml:space="preserve"> </v>
      </c>
      <c r="P963" s="11" t="str">
        <f>IF(VLOOKUP(D963,'Current OBD'!$B$6:$AK$2185,33,0)="Yes","9"," ")</f>
        <v xml:space="preserve"> </v>
      </c>
      <c r="Q963" s="11" t="str">
        <f>IF(VLOOKUP(D963,'Current OBD'!$B$6:$AK$2185,34,0)="Yes","10"," ")</f>
        <v xml:space="preserve"> </v>
      </c>
      <c r="R963" s="11" t="str">
        <f>IF(VLOOKUP(D963,'Current OBD'!$B$6:$AK$2185,35,0)="Yes","11"," ")</f>
        <v xml:space="preserve"> </v>
      </c>
      <c r="S963" s="11" t="str">
        <f>IF(VLOOKUP(D963,'Current OBD'!$B$6:$AK$2185,36,0)="Yes","12"," ")</f>
        <v xml:space="preserve"> </v>
      </c>
      <c r="T963" s="13">
        <f>VLOOKUP(D963,Pivot!$B$4:$F$2181,2,0)</f>
        <v>14</v>
      </c>
      <c r="U963" s="13">
        <f>VLOOKUP(D963,Pivot!$B$4:$F$2181,3,0)</f>
        <v>3</v>
      </c>
      <c r="V963" s="13">
        <f>VLOOKUP(D963,Pivot!$B$4:$F$2181,4,0)</f>
        <v>307</v>
      </c>
      <c r="W963" s="46">
        <f>IFERROR(VLOOKUP(D963,Pivot!$B$4:$H$2181,5,0),"")</f>
        <v>4.5600000000000002E-2</v>
      </c>
      <c r="X963" s="51">
        <f>IFERROR(VLOOKUP(D963,Pivot!$B$4:$H$2181,6,0),"")</f>
        <v>9.7999999999999997E-3</v>
      </c>
      <c r="Y963" s="46">
        <f>IFERROR(VLOOKUP(D963,Pivot!$B$4:$H$2181,7,0),"")</f>
        <v>5.5399999999999998E-2</v>
      </c>
    </row>
    <row r="964" spans="1:25" ht="15" customHeight="1" outlineLevel="2">
      <c r="A964" s="10" t="str">
        <f>VLOOKUP(D964,'Current OBD'!$B$6:$K$2185,4,0)</f>
        <v>King</v>
      </c>
      <c r="B964" s="10" t="str">
        <f>VLOOKUP(D964,'Current OBD'!$B$6:$K$2185,3,0)</f>
        <v>17-414</v>
      </c>
      <c r="C964" s="9" t="str">
        <f>VLOOKUP(D964,'Current OBD'!$B$6:$K$2185,2,0)</f>
        <v>Lake Washington School District</v>
      </c>
      <c r="D964" s="24">
        <v>661616</v>
      </c>
      <c r="E964" s="9" t="str">
        <f>VLOOKUP(D964,'Current OBD'!$B$6:$K$2185,10,0)</f>
        <v>McAuliffe Elementary</v>
      </c>
      <c r="F964" s="11" t="str">
        <f>IF(VLOOKUP(D964,'Current OBD'!$B$6:$AK$2185,23,0)="Yes","PK"," ")</f>
        <v xml:space="preserve"> </v>
      </c>
      <c r="G964" s="11" t="str">
        <f>IF(VLOOKUP(D964,'Current OBD'!$B$6:$AK$2185,24,0)="Yes","K"," ")</f>
        <v>K</v>
      </c>
      <c r="H964" s="11">
        <f>IF(VLOOKUP(D964,'Current OBD'!$B$6:$AK$2185,25,0)="Yes",1," ")</f>
        <v>1</v>
      </c>
      <c r="I964" s="11" t="str">
        <f>IF(VLOOKUP(D964,'Current OBD'!$B$6:$AK$2185,26,0)="Yes","2"," ")</f>
        <v>2</v>
      </c>
      <c r="J964" s="11" t="str">
        <f>IF(VLOOKUP(D964,'Current OBD'!$B$6:$AK$2185,27,0)="Yes","3"," ")</f>
        <v>3</v>
      </c>
      <c r="K964" s="11" t="str">
        <f>IF(VLOOKUP(D964,'Current OBD'!$B$6:$AK$2185,28,0)="Yes","4"," ")</f>
        <v>4</v>
      </c>
      <c r="L964" s="11" t="str">
        <f>IF(VLOOKUP(D964,'Current OBD'!$B$6:$AK$2185,29,0)="Yes","5"," ")</f>
        <v>5</v>
      </c>
      <c r="M964" s="11" t="str">
        <f>IF(VLOOKUP(D964,'Current OBD'!$B$6:$AK$2185,30,0)="Yes","6"," ")</f>
        <v xml:space="preserve"> </v>
      </c>
      <c r="N964" s="11" t="str">
        <f>IF(VLOOKUP(D964,'Current OBD'!$B$6:$AK$2185,31,0)="Yes","7"," ")</f>
        <v xml:space="preserve"> </v>
      </c>
      <c r="O964" s="11" t="str">
        <f>IF(VLOOKUP(D964,'Current OBD'!$B$6:$AK$2185,32,0)="Yes","8"," ")</f>
        <v xml:space="preserve"> </v>
      </c>
      <c r="P964" s="11" t="str">
        <f>IF(VLOOKUP(D964,'Current OBD'!$B$6:$AK$2185,33,0)="Yes","9"," ")</f>
        <v xml:space="preserve"> </v>
      </c>
      <c r="Q964" s="11" t="str">
        <f>IF(VLOOKUP(D964,'Current OBD'!$B$6:$AK$2185,34,0)="Yes","10"," ")</f>
        <v xml:space="preserve"> </v>
      </c>
      <c r="R964" s="11" t="str">
        <f>IF(VLOOKUP(D964,'Current OBD'!$B$6:$AK$2185,35,0)="Yes","11"," ")</f>
        <v xml:space="preserve"> </v>
      </c>
      <c r="S964" s="11" t="str">
        <f>IF(VLOOKUP(D964,'Current OBD'!$B$6:$AK$2185,36,0)="Yes","12"," ")</f>
        <v xml:space="preserve"> </v>
      </c>
      <c r="T964" s="13">
        <f>VLOOKUP(D964,Pivot!$B$4:$F$2181,2,0)</f>
        <v>4</v>
      </c>
      <c r="U964" s="13">
        <f>VLOOKUP(D964,Pivot!$B$4:$F$2181,3,0)</f>
        <v>1</v>
      </c>
      <c r="V964" s="13">
        <f>VLOOKUP(D964,Pivot!$B$4:$F$2181,4,0)</f>
        <v>502</v>
      </c>
      <c r="W964" s="46">
        <f>IFERROR(VLOOKUP(D964,Pivot!$B$4:$H$2181,5,0),"")</f>
        <v>8.0000000000000002E-3</v>
      </c>
      <c r="X964" s="51">
        <f>IFERROR(VLOOKUP(D964,Pivot!$B$4:$H$2181,6,0),"")</f>
        <v>2E-3</v>
      </c>
      <c r="Y964" s="46">
        <f>IFERROR(VLOOKUP(D964,Pivot!$B$4:$H$2181,7,0),"")</f>
        <v>0.01</v>
      </c>
    </row>
    <row r="965" spans="1:25" ht="15" customHeight="1" outlineLevel="2">
      <c r="A965" s="10" t="str">
        <f>VLOOKUP(D965,'Current OBD'!$B$6:$K$2185,4,0)</f>
        <v>King</v>
      </c>
      <c r="B965" s="10" t="str">
        <f>VLOOKUP(D965,'Current OBD'!$B$6:$K$2185,3,0)</f>
        <v>17-414</v>
      </c>
      <c r="C965" s="9" t="str">
        <f>VLOOKUP(D965,'Current OBD'!$B$6:$K$2185,2,0)</f>
        <v>Lake Washington School District</v>
      </c>
      <c r="D965" s="24">
        <v>661617</v>
      </c>
      <c r="E965" s="9" t="str">
        <f>VLOOKUP(D965,'Current OBD'!$B$6:$K$2185,10,0)</f>
        <v>Mead Elementary</v>
      </c>
      <c r="F965" s="11" t="str">
        <f>IF(VLOOKUP(D965,'Current OBD'!$B$6:$AK$2185,23,0)="Yes","PK"," ")</f>
        <v xml:space="preserve"> </v>
      </c>
      <c r="G965" s="11" t="str">
        <f>IF(VLOOKUP(D965,'Current OBD'!$B$6:$AK$2185,24,0)="Yes","K"," ")</f>
        <v>K</v>
      </c>
      <c r="H965" s="11">
        <f>IF(VLOOKUP(D965,'Current OBD'!$B$6:$AK$2185,25,0)="Yes",1," ")</f>
        <v>1</v>
      </c>
      <c r="I965" s="11" t="str">
        <f>IF(VLOOKUP(D965,'Current OBD'!$B$6:$AK$2185,26,0)="Yes","2"," ")</f>
        <v>2</v>
      </c>
      <c r="J965" s="11" t="str">
        <f>IF(VLOOKUP(D965,'Current OBD'!$B$6:$AK$2185,27,0)="Yes","3"," ")</f>
        <v>3</v>
      </c>
      <c r="K965" s="11" t="str">
        <f>IF(VLOOKUP(D965,'Current OBD'!$B$6:$AK$2185,28,0)="Yes","4"," ")</f>
        <v>4</v>
      </c>
      <c r="L965" s="11" t="str">
        <f>IF(VLOOKUP(D965,'Current OBD'!$B$6:$AK$2185,29,0)="Yes","5"," ")</f>
        <v>5</v>
      </c>
      <c r="M965" s="11" t="str">
        <f>IF(VLOOKUP(D965,'Current OBD'!$B$6:$AK$2185,30,0)="Yes","6"," ")</f>
        <v xml:space="preserve"> </v>
      </c>
      <c r="N965" s="11" t="str">
        <f>IF(VLOOKUP(D965,'Current OBD'!$B$6:$AK$2185,31,0)="Yes","7"," ")</f>
        <v xml:space="preserve"> </v>
      </c>
      <c r="O965" s="11" t="str">
        <f>IF(VLOOKUP(D965,'Current OBD'!$B$6:$AK$2185,32,0)="Yes","8"," ")</f>
        <v xml:space="preserve"> </v>
      </c>
      <c r="P965" s="11" t="str">
        <f>IF(VLOOKUP(D965,'Current OBD'!$B$6:$AK$2185,33,0)="Yes","9"," ")</f>
        <v xml:space="preserve"> </v>
      </c>
      <c r="Q965" s="11" t="str">
        <f>IF(VLOOKUP(D965,'Current OBD'!$B$6:$AK$2185,34,0)="Yes","10"," ")</f>
        <v xml:space="preserve"> </v>
      </c>
      <c r="R965" s="11" t="str">
        <f>IF(VLOOKUP(D965,'Current OBD'!$B$6:$AK$2185,35,0)="Yes","11"," ")</f>
        <v xml:space="preserve"> </v>
      </c>
      <c r="S965" s="11" t="str">
        <f>IF(VLOOKUP(D965,'Current OBD'!$B$6:$AK$2185,36,0)="Yes","12"," ")</f>
        <v xml:space="preserve"> </v>
      </c>
      <c r="T965" s="13">
        <f>VLOOKUP(D965,Pivot!$B$4:$F$2181,2,0)</f>
        <v>11</v>
      </c>
      <c r="U965" s="13">
        <f>VLOOKUP(D965,Pivot!$B$4:$F$2181,3,0)</f>
        <v>9</v>
      </c>
      <c r="V965" s="13">
        <f>VLOOKUP(D965,Pivot!$B$4:$F$2181,4,0)</f>
        <v>611</v>
      </c>
      <c r="W965" s="46">
        <f>IFERROR(VLOOKUP(D965,Pivot!$B$4:$H$2181,5,0),"")</f>
        <v>1.7999999999999999E-2</v>
      </c>
      <c r="X965" s="51">
        <f>IFERROR(VLOOKUP(D965,Pivot!$B$4:$H$2181,6,0),"")</f>
        <v>1.47E-2</v>
      </c>
      <c r="Y965" s="46">
        <f>IFERROR(VLOOKUP(D965,Pivot!$B$4:$H$2181,7,0),"")</f>
        <v>3.27E-2</v>
      </c>
    </row>
    <row r="966" spans="1:25" ht="15" customHeight="1" outlineLevel="2">
      <c r="A966" s="10" t="str">
        <f>VLOOKUP(D966,'Current OBD'!$B$6:$K$2185,4,0)</f>
        <v>King</v>
      </c>
      <c r="B966" s="10" t="str">
        <f>VLOOKUP(D966,'Current OBD'!$B$6:$K$2185,3,0)</f>
        <v>17-414</v>
      </c>
      <c r="C966" s="9" t="str">
        <f>VLOOKUP(D966,'Current OBD'!$B$6:$K$2185,2,0)</f>
        <v>Lake Washington School District</v>
      </c>
      <c r="D966" s="24">
        <v>661618</v>
      </c>
      <c r="E966" s="9" t="str">
        <f>VLOOKUP(D966,'Current OBD'!$B$6:$K$2185,10,0)</f>
        <v>Muir Elementary</v>
      </c>
      <c r="F966" s="11" t="str">
        <f>IF(VLOOKUP(D966,'Current OBD'!$B$6:$AK$2185,23,0)="Yes","PK"," ")</f>
        <v xml:space="preserve"> </v>
      </c>
      <c r="G966" s="11" t="str">
        <f>IF(VLOOKUP(D966,'Current OBD'!$B$6:$AK$2185,24,0)="Yes","K"," ")</f>
        <v>K</v>
      </c>
      <c r="H966" s="11">
        <f>IF(VLOOKUP(D966,'Current OBD'!$B$6:$AK$2185,25,0)="Yes",1," ")</f>
        <v>1</v>
      </c>
      <c r="I966" s="11" t="str">
        <f>IF(VLOOKUP(D966,'Current OBD'!$B$6:$AK$2185,26,0)="Yes","2"," ")</f>
        <v>2</v>
      </c>
      <c r="J966" s="11" t="str">
        <f>IF(VLOOKUP(D966,'Current OBD'!$B$6:$AK$2185,27,0)="Yes","3"," ")</f>
        <v>3</v>
      </c>
      <c r="K966" s="11" t="str">
        <f>IF(VLOOKUP(D966,'Current OBD'!$B$6:$AK$2185,28,0)="Yes","4"," ")</f>
        <v>4</v>
      </c>
      <c r="L966" s="11" t="str">
        <f>IF(VLOOKUP(D966,'Current OBD'!$B$6:$AK$2185,29,0)="Yes","5"," ")</f>
        <v>5</v>
      </c>
      <c r="M966" s="11" t="str">
        <f>IF(VLOOKUP(D966,'Current OBD'!$B$6:$AK$2185,30,0)="Yes","6"," ")</f>
        <v xml:space="preserve"> </v>
      </c>
      <c r="N966" s="11" t="str">
        <f>IF(VLOOKUP(D966,'Current OBD'!$B$6:$AK$2185,31,0)="Yes","7"," ")</f>
        <v xml:space="preserve"> </v>
      </c>
      <c r="O966" s="11" t="str">
        <f>IF(VLOOKUP(D966,'Current OBD'!$B$6:$AK$2185,32,0)="Yes","8"," ")</f>
        <v xml:space="preserve"> </v>
      </c>
      <c r="P966" s="11" t="str">
        <f>IF(VLOOKUP(D966,'Current OBD'!$B$6:$AK$2185,33,0)="Yes","9"," ")</f>
        <v xml:space="preserve"> </v>
      </c>
      <c r="Q966" s="11" t="str">
        <f>IF(VLOOKUP(D966,'Current OBD'!$B$6:$AK$2185,34,0)="Yes","10"," ")</f>
        <v xml:space="preserve"> </v>
      </c>
      <c r="R966" s="11" t="str">
        <f>IF(VLOOKUP(D966,'Current OBD'!$B$6:$AK$2185,35,0)="Yes","11"," ")</f>
        <v xml:space="preserve"> </v>
      </c>
      <c r="S966" s="11" t="str">
        <f>IF(VLOOKUP(D966,'Current OBD'!$B$6:$AK$2185,36,0)="Yes","12"," ")</f>
        <v xml:space="preserve"> </v>
      </c>
      <c r="T966" s="13">
        <f>VLOOKUP(D966,Pivot!$B$4:$F$2181,2,0)</f>
        <v>72</v>
      </c>
      <c r="U966" s="13">
        <f>VLOOKUP(D966,Pivot!$B$4:$F$2181,3,0)</f>
        <v>22</v>
      </c>
      <c r="V966" s="13">
        <f>VLOOKUP(D966,Pivot!$B$4:$F$2181,4,0)</f>
        <v>394</v>
      </c>
      <c r="W966" s="46">
        <f>IFERROR(VLOOKUP(D966,Pivot!$B$4:$H$2181,5,0),"")</f>
        <v>0.1827</v>
      </c>
      <c r="X966" s="51">
        <f>IFERROR(VLOOKUP(D966,Pivot!$B$4:$H$2181,6,0),"")</f>
        <v>5.5800000000000002E-2</v>
      </c>
      <c r="Y966" s="46">
        <f>IFERROR(VLOOKUP(D966,Pivot!$B$4:$H$2181,7,0),"")</f>
        <v>0.23860000000000001</v>
      </c>
    </row>
    <row r="967" spans="1:25" ht="15" customHeight="1" outlineLevel="2">
      <c r="A967" s="10" t="str">
        <f>VLOOKUP(D967,'Current OBD'!$B$6:$K$2185,4,0)</f>
        <v>King</v>
      </c>
      <c r="B967" s="10" t="str">
        <f>VLOOKUP(D967,'Current OBD'!$B$6:$K$2185,3,0)</f>
        <v>17-414</v>
      </c>
      <c r="C967" s="9" t="str">
        <f>VLOOKUP(D967,'Current OBD'!$B$6:$K$2185,2,0)</f>
        <v>Lake Washington School District</v>
      </c>
      <c r="D967" s="24">
        <v>686527</v>
      </c>
      <c r="E967" s="9" t="str">
        <f>VLOOKUP(D967,'Current OBD'!$B$6:$K$2185,10,0)</f>
        <v>Old Redmond School House</v>
      </c>
      <c r="F967" s="11" t="str">
        <f>IF(VLOOKUP(D967,'Current OBD'!$B$6:$AK$2185,23,0)="Yes","PK"," ")</f>
        <v>PK</v>
      </c>
      <c r="G967" s="11" t="str">
        <f>IF(VLOOKUP(D967,'Current OBD'!$B$6:$AK$2185,24,0)="Yes","K"," ")</f>
        <v xml:space="preserve"> </v>
      </c>
      <c r="H967" s="11" t="str">
        <f>IF(VLOOKUP(D967,'Current OBD'!$B$6:$AK$2185,25,0)="Yes",1," ")</f>
        <v xml:space="preserve"> </v>
      </c>
      <c r="I967" s="11" t="str">
        <f>IF(VLOOKUP(D967,'Current OBD'!$B$6:$AK$2185,26,0)="Yes","2"," ")</f>
        <v xml:space="preserve"> </v>
      </c>
      <c r="J967" s="11" t="str">
        <f>IF(VLOOKUP(D967,'Current OBD'!$B$6:$AK$2185,27,0)="Yes","3"," ")</f>
        <v xml:space="preserve"> </v>
      </c>
      <c r="K967" s="11" t="str">
        <f>IF(VLOOKUP(D967,'Current OBD'!$B$6:$AK$2185,28,0)="Yes","4"," ")</f>
        <v xml:space="preserve"> </v>
      </c>
      <c r="L967" s="11" t="str">
        <f>IF(VLOOKUP(D967,'Current OBD'!$B$6:$AK$2185,29,0)="Yes","5"," ")</f>
        <v xml:space="preserve"> </v>
      </c>
      <c r="M967" s="11" t="str">
        <f>IF(VLOOKUP(D967,'Current OBD'!$B$6:$AK$2185,30,0)="Yes","6"," ")</f>
        <v xml:space="preserve"> </v>
      </c>
      <c r="N967" s="11" t="str">
        <f>IF(VLOOKUP(D967,'Current OBD'!$B$6:$AK$2185,31,0)="Yes","7"," ")</f>
        <v xml:space="preserve"> </v>
      </c>
      <c r="O967" s="11" t="str">
        <f>IF(VLOOKUP(D967,'Current OBD'!$B$6:$AK$2185,32,0)="Yes","8"," ")</f>
        <v xml:space="preserve"> </v>
      </c>
      <c r="P967" s="11" t="str">
        <f>IF(VLOOKUP(D967,'Current OBD'!$B$6:$AK$2185,33,0)="Yes","9"," ")</f>
        <v xml:space="preserve"> </v>
      </c>
      <c r="Q967" s="11" t="str">
        <f>IF(VLOOKUP(D967,'Current OBD'!$B$6:$AK$2185,34,0)="Yes","10"," ")</f>
        <v xml:space="preserve"> </v>
      </c>
      <c r="R967" s="11" t="str">
        <f>IF(VLOOKUP(D967,'Current OBD'!$B$6:$AK$2185,35,0)="Yes","11"," ")</f>
        <v xml:space="preserve"> </v>
      </c>
      <c r="S967" s="11" t="str">
        <f>IF(VLOOKUP(D967,'Current OBD'!$B$6:$AK$2185,36,0)="Yes","12"," ")</f>
        <v xml:space="preserve"> </v>
      </c>
      <c r="T967" s="13">
        <f>VLOOKUP(D967,Pivot!$B$4:$F$2181,2,0)</f>
        <v>16</v>
      </c>
      <c r="U967" s="13">
        <f>VLOOKUP(D967,Pivot!$B$4:$F$2181,3,0)</f>
        <v>0</v>
      </c>
      <c r="V967" s="13">
        <f>VLOOKUP(D967,Pivot!$B$4:$F$2181,4,0)</f>
        <v>16</v>
      </c>
      <c r="W967" s="46">
        <f>IFERROR(VLOOKUP(D967,Pivot!$B$4:$H$2181,5,0),"")</f>
        <v>1</v>
      </c>
      <c r="X967" s="51">
        <f>IFERROR(VLOOKUP(D967,Pivot!$B$4:$H$2181,6,0),"")</f>
        <v>0</v>
      </c>
      <c r="Y967" s="46">
        <f>IFERROR(VLOOKUP(D967,Pivot!$B$4:$H$2181,7,0),"")</f>
        <v>1</v>
      </c>
    </row>
    <row r="968" spans="1:25" ht="15" customHeight="1" outlineLevel="2">
      <c r="A968" s="10" t="str">
        <f>VLOOKUP(D968,'Current OBD'!$B$6:$K$2185,4,0)</f>
        <v>King</v>
      </c>
      <c r="B968" s="10" t="str">
        <f>VLOOKUP(D968,'Current OBD'!$B$6:$K$2185,3,0)</f>
        <v>17-414</v>
      </c>
      <c r="C968" s="9" t="str">
        <f>VLOOKUP(D968,'Current OBD'!$B$6:$K$2185,2,0)</f>
        <v>Lake Washington School District</v>
      </c>
      <c r="D968" s="24">
        <v>661619</v>
      </c>
      <c r="E968" s="9" t="str">
        <f>VLOOKUP(D968,'Current OBD'!$B$6:$K$2185,10,0)</f>
        <v>Redmond Elementary</v>
      </c>
      <c r="F968" s="11" t="str">
        <f>IF(VLOOKUP(D968,'Current OBD'!$B$6:$AK$2185,23,0)="Yes","PK"," ")</f>
        <v xml:space="preserve"> </v>
      </c>
      <c r="G968" s="11" t="str">
        <f>IF(VLOOKUP(D968,'Current OBD'!$B$6:$AK$2185,24,0)="Yes","K"," ")</f>
        <v>K</v>
      </c>
      <c r="H968" s="11">
        <f>IF(VLOOKUP(D968,'Current OBD'!$B$6:$AK$2185,25,0)="Yes",1," ")</f>
        <v>1</v>
      </c>
      <c r="I968" s="11" t="str">
        <f>IF(VLOOKUP(D968,'Current OBD'!$B$6:$AK$2185,26,0)="Yes","2"," ")</f>
        <v>2</v>
      </c>
      <c r="J968" s="11" t="str">
        <f>IF(VLOOKUP(D968,'Current OBD'!$B$6:$AK$2185,27,0)="Yes","3"," ")</f>
        <v>3</v>
      </c>
      <c r="K968" s="11" t="str">
        <f>IF(VLOOKUP(D968,'Current OBD'!$B$6:$AK$2185,28,0)="Yes","4"," ")</f>
        <v>4</v>
      </c>
      <c r="L968" s="11" t="str">
        <f>IF(VLOOKUP(D968,'Current OBD'!$B$6:$AK$2185,29,0)="Yes","5"," ")</f>
        <v>5</v>
      </c>
      <c r="M968" s="11" t="str">
        <f>IF(VLOOKUP(D968,'Current OBD'!$B$6:$AK$2185,30,0)="Yes","6"," ")</f>
        <v xml:space="preserve"> </v>
      </c>
      <c r="N968" s="11" t="str">
        <f>IF(VLOOKUP(D968,'Current OBD'!$B$6:$AK$2185,31,0)="Yes","7"," ")</f>
        <v xml:space="preserve"> </v>
      </c>
      <c r="O968" s="11" t="str">
        <f>IF(VLOOKUP(D968,'Current OBD'!$B$6:$AK$2185,32,0)="Yes","8"," ")</f>
        <v xml:space="preserve"> </v>
      </c>
      <c r="P968" s="11" t="str">
        <f>IF(VLOOKUP(D968,'Current OBD'!$B$6:$AK$2185,33,0)="Yes","9"," ")</f>
        <v xml:space="preserve"> </v>
      </c>
      <c r="Q968" s="11" t="str">
        <f>IF(VLOOKUP(D968,'Current OBD'!$B$6:$AK$2185,34,0)="Yes","10"," ")</f>
        <v xml:space="preserve"> </v>
      </c>
      <c r="R968" s="11" t="str">
        <f>IF(VLOOKUP(D968,'Current OBD'!$B$6:$AK$2185,35,0)="Yes","11"," ")</f>
        <v xml:space="preserve"> </v>
      </c>
      <c r="S968" s="11" t="str">
        <f>IF(VLOOKUP(D968,'Current OBD'!$B$6:$AK$2185,36,0)="Yes","12"," ")</f>
        <v xml:space="preserve"> </v>
      </c>
      <c r="T968" s="13">
        <f>VLOOKUP(D968,Pivot!$B$4:$F$2181,2,0)</f>
        <v>77</v>
      </c>
      <c r="U968" s="13">
        <f>VLOOKUP(D968,Pivot!$B$4:$F$2181,3,0)</f>
        <v>19</v>
      </c>
      <c r="V968" s="13">
        <f>VLOOKUP(D968,Pivot!$B$4:$F$2181,4,0)</f>
        <v>548</v>
      </c>
      <c r="W968" s="46">
        <f>IFERROR(VLOOKUP(D968,Pivot!$B$4:$H$2181,5,0),"")</f>
        <v>0.14050000000000001</v>
      </c>
      <c r="X968" s="51">
        <f>IFERROR(VLOOKUP(D968,Pivot!$B$4:$H$2181,6,0),"")</f>
        <v>3.4700000000000002E-2</v>
      </c>
      <c r="Y968" s="46">
        <f>IFERROR(VLOOKUP(D968,Pivot!$B$4:$H$2181,7,0),"")</f>
        <v>0.17519999999999999</v>
      </c>
    </row>
    <row r="969" spans="1:25" ht="15" customHeight="1" outlineLevel="2">
      <c r="A969" s="10" t="str">
        <f>VLOOKUP(D969,'Current OBD'!$B$6:$K$2185,4,0)</f>
        <v>King</v>
      </c>
      <c r="B969" s="10" t="str">
        <f>VLOOKUP(D969,'Current OBD'!$B$6:$K$2185,3,0)</f>
        <v>17-414</v>
      </c>
      <c r="C969" s="9" t="str">
        <f>VLOOKUP(D969,'Current OBD'!$B$6:$K$2185,2,0)</f>
        <v>Lake Washington School District</v>
      </c>
      <c r="D969" s="24">
        <v>661639</v>
      </c>
      <c r="E969" s="9" t="str">
        <f>VLOOKUP(D969,'Current OBD'!$B$6:$K$2185,10,0)</f>
        <v>Redmond High</v>
      </c>
      <c r="F969" s="11" t="str">
        <f>IF(VLOOKUP(D969,'Current OBD'!$B$6:$AK$2185,23,0)="Yes","PK"," ")</f>
        <v xml:space="preserve"> </v>
      </c>
      <c r="G969" s="11" t="str">
        <f>IF(VLOOKUP(D969,'Current OBD'!$B$6:$AK$2185,24,0)="Yes","K"," ")</f>
        <v xml:space="preserve"> </v>
      </c>
      <c r="H969" s="11" t="str">
        <f>IF(VLOOKUP(D969,'Current OBD'!$B$6:$AK$2185,25,0)="Yes",1," ")</f>
        <v xml:space="preserve"> </v>
      </c>
      <c r="I969" s="11" t="str">
        <f>IF(VLOOKUP(D969,'Current OBD'!$B$6:$AK$2185,26,0)="Yes","2"," ")</f>
        <v xml:space="preserve"> </v>
      </c>
      <c r="J969" s="11" t="str">
        <f>IF(VLOOKUP(D969,'Current OBD'!$B$6:$AK$2185,27,0)="Yes","3"," ")</f>
        <v xml:space="preserve"> </v>
      </c>
      <c r="K969" s="11" t="str">
        <f>IF(VLOOKUP(D969,'Current OBD'!$B$6:$AK$2185,28,0)="Yes","4"," ")</f>
        <v xml:space="preserve"> </v>
      </c>
      <c r="L969" s="11" t="str">
        <f>IF(VLOOKUP(D969,'Current OBD'!$B$6:$AK$2185,29,0)="Yes","5"," ")</f>
        <v xml:space="preserve"> </v>
      </c>
      <c r="M969" s="11" t="str">
        <f>IF(VLOOKUP(D969,'Current OBD'!$B$6:$AK$2185,30,0)="Yes","6"," ")</f>
        <v xml:space="preserve"> </v>
      </c>
      <c r="N969" s="11" t="str">
        <f>IF(VLOOKUP(D969,'Current OBD'!$B$6:$AK$2185,31,0)="Yes","7"," ")</f>
        <v xml:space="preserve"> </v>
      </c>
      <c r="O969" s="11" t="str">
        <f>IF(VLOOKUP(D969,'Current OBD'!$B$6:$AK$2185,32,0)="Yes","8"," ")</f>
        <v xml:space="preserve"> </v>
      </c>
      <c r="P969" s="11" t="str">
        <f>IF(VLOOKUP(D969,'Current OBD'!$B$6:$AK$2185,33,0)="Yes","9"," ")</f>
        <v>9</v>
      </c>
      <c r="Q969" s="11" t="str">
        <f>IF(VLOOKUP(D969,'Current OBD'!$B$6:$AK$2185,34,0)="Yes","10"," ")</f>
        <v>10</v>
      </c>
      <c r="R969" s="11" t="str">
        <f>IF(VLOOKUP(D969,'Current OBD'!$B$6:$AK$2185,35,0)="Yes","11"," ")</f>
        <v>11</v>
      </c>
      <c r="S969" s="11" t="str">
        <f>IF(VLOOKUP(D969,'Current OBD'!$B$6:$AK$2185,36,0)="Yes","12"," ")</f>
        <v>12</v>
      </c>
      <c r="T969" s="13">
        <f>VLOOKUP(D969,Pivot!$B$4:$F$2181,2,0)</f>
        <v>182</v>
      </c>
      <c r="U969" s="13">
        <f>VLOOKUP(D969,Pivot!$B$4:$F$2181,3,0)</f>
        <v>74</v>
      </c>
      <c r="V969" s="13">
        <f>VLOOKUP(D969,Pivot!$B$4:$F$2181,4,0)</f>
        <v>2240</v>
      </c>
      <c r="W969" s="46">
        <f>IFERROR(VLOOKUP(D969,Pivot!$B$4:$H$2181,5,0),"")</f>
        <v>8.1299999999999997E-2</v>
      </c>
      <c r="X969" s="51">
        <f>IFERROR(VLOOKUP(D969,Pivot!$B$4:$H$2181,6,0),"")</f>
        <v>3.3000000000000002E-2</v>
      </c>
      <c r="Y969" s="46">
        <f>IFERROR(VLOOKUP(D969,Pivot!$B$4:$H$2181,7,0),"")</f>
        <v>0.1143</v>
      </c>
    </row>
    <row r="970" spans="1:25" ht="15" customHeight="1" outlineLevel="2">
      <c r="A970" s="10" t="str">
        <f>VLOOKUP(D970,'Current OBD'!$B$6:$K$2185,4,0)</f>
        <v>King</v>
      </c>
      <c r="B970" s="10" t="str">
        <f>VLOOKUP(D970,'Current OBD'!$B$6:$K$2185,3,0)</f>
        <v>17-414</v>
      </c>
      <c r="C970" s="9" t="str">
        <f>VLOOKUP(D970,'Current OBD'!$B$6:$K$2185,2,0)</f>
        <v>Lake Washington School District</v>
      </c>
      <c r="D970" s="24">
        <v>661634</v>
      </c>
      <c r="E970" s="9" t="str">
        <f>VLOOKUP(D970,'Current OBD'!$B$6:$K$2185,10,0)</f>
        <v>Redmond Middle School</v>
      </c>
      <c r="F970" s="11" t="str">
        <f>IF(VLOOKUP(D970,'Current OBD'!$B$6:$AK$2185,23,0)="Yes","PK"," ")</f>
        <v xml:space="preserve"> </v>
      </c>
      <c r="G970" s="11" t="str">
        <f>IF(VLOOKUP(D970,'Current OBD'!$B$6:$AK$2185,24,0)="Yes","K"," ")</f>
        <v xml:space="preserve"> </v>
      </c>
      <c r="H970" s="11" t="str">
        <f>IF(VLOOKUP(D970,'Current OBD'!$B$6:$AK$2185,25,0)="Yes",1," ")</f>
        <v xml:space="preserve"> </v>
      </c>
      <c r="I970" s="11" t="str">
        <f>IF(VLOOKUP(D970,'Current OBD'!$B$6:$AK$2185,26,0)="Yes","2"," ")</f>
        <v xml:space="preserve"> </v>
      </c>
      <c r="J970" s="11" t="str">
        <f>IF(VLOOKUP(D970,'Current OBD'!$B$6:$AK$2185,27,0)="Yes","3"," ")</f>
        <v xml:space="preserve"> </v>
      </c>
      <c r="K970" s="11" t="str">
        <f>IF(VLOOKUP(D970,'Current OBD'!$B$6:$AK$2185,28,0)="Yes","4"," ")</f>
        <v xml:space="preserve"> </v>
      </c>
      <c r="L970" s="11" t="str">
        <f>IF(VLOOKUP(D970,'Current OBD'!$B$6:$AK$2185,29,0)="Yes","5"," ")</f>
        <v xml:space="preserve"> </v>
      </c>
      <c r="M970" s="11" t="str">
        <f>IF(VLOOKUP(D970,'Current OBD'!$B$6:$AK$2185,30,0)="Yes","6"," ")</f>
        <v>6</v>
      </c>
      <c r="N970" s="11" t="str">
        <f>IF(VLOOKUP(D970,'Current OBD'!$B$6:$AK$2185,31,0)="Yes","7"," ")</f>
        <v>7</v>
      </c>
      <c r="O970" s="11" t="str">
        <f>IF(VLOOKUP(D970,'Current OBD'!$B$6:$AK$2185,32,0)="Yes","8"," ")</f>
        <v>8</v>
      </c>
      <c r="P970" s="11" t="str">
        <f>IF(VLOOKUP(D970,'Current OBD'!$B$6:$AK$2185,33,0)="Yes","9"," ")</f>
        <v xml:space="preserve"> </v>
      </c>
      <c r="Q970" s="11" t="str">
        <f>IF(VLOOKUP(D970,'Current OBD'!$B$6:$AK$2185,34,0)="Yes","10"," ")</f>
        <v xml:space="preserve"> </v>
      </c>
      <c r="R970" s="11" t="str">
        <f>IF(VLOOKUP(D970,'Current OBD'!$B$6:$AK$2185,35,0)="Yes","11"," ")</f>
        <v xml:space="preserve"> </v>
      </c>
      <c r="S970" s="11" t="str">
        <f>IF(VLOOKUP(D970,'Current OBD'!$B$6:$AK$2185,36,0)="Yes","12"," ")</f>
        <v xml:space="preserve"> </v>
      </c>
      <c r="T970" s="13">
        <f>VLOOKUP(D970,Pivot!$B$4:$F$2181,2,0)</f>
        <v>117</v>
      </c>
      <c r="U970" s="13">
        <f>VLOOKUP(D970,Pivot!$B$4:$F$2181,3,0)</f>
        <v>16</v>
      </c>
      <c r="V970" s="13">
        <f>VLOOKUP(D970,Pivot!$B$4:$F$2181,4,0)</f>
        <v>948</v>
      </c>
      <c r="W970" s="46">
        <f>IFERROR(VLOOKUP(D970,Pivot!$B$4:$H$2181,5,0),"")</f>
        <v>0.1234</v>
      </c>
      <c r="X970" s="51">
        <f>IFERROR(VLOOKUP(D970,Pivot!$B$4:$H$2181,6,0),"")</f>
        <v>1.6899999999999998E-2</v>
      </c>
      <c r="Y970" s="46">
        <f>IFERROR(VLOOKUP(D970,Pivot!$B$4:$H$2181,7,0),"")</f>
        <v>0.14030000000000001</v>
      </c>
    </row>
    <row r="971" spans="1:25" ht="15" customHeight="1" outlineLevel="2">
      <c r="A971" s="10" t="str">
        <f>VLOOKUP(D971,'Current OBD'!$B$6:$K$2185,4,0)</f>
        <v>King</v>
      </c>
      <c r="B971" s="10" t="str">
        <f>VLOOKUP(D971,'Current OBD'!$B$6:$K$2185,3,0)</f>
        <v>17-414</v>
      </c>
      <c r="C971" s="9" t="str">
        <f>VLOOKUP(D971,'Current OBD'!$B$6:$K$2185,2,0)</f>
        <v>Lake Washington School District</v>
      </c>
      <c r="D971" s="24">
        <v>661620</v>
      </c>
      <c r="E971" s="9" t="str">
        <f>VLOOKUP(D971,'Current OBD'!$B$6:$K$2185,10,0)</f>
        <v>Rockwell Elementary</v>
      </c>
      <c r="F971" s="11" t="str">
        <f>IF(VLOOKUP(D971,'Current OBD'!$B$6:$AK$2185,23,0)="Yes","PK"," ")</f>
        <v xml:space="preserve"> </v>
      </c>
      <c r="G971" s="11" t="str">
        <f>IF(VLOOKUP(D971,'Current OBD'!$B$6:$AK$2185,24,0)="Yes","K"," ")</f>
        <v>K</v>
      </c>
      <c r="H971" s="11">
        <f>IF(VLOOKUP(D971,'Current OBD'!$B$6:$AK$2185,25,0)="Yes",1," ")</f>
        <v>1</v>
      </c>
      <c r="I971" s="11" t="str">
        <f>IF(VLOOKUP(D971,'Current OBD'!$B$6:$AK$2185,26,0)="Yes","2"," ")</f>
        <v>2</v>
      </c>
      <c r="J971" s="11" t="str">
        <f>IF(VLOOKUP(D971,'Current OBD'!$B$6:$AK$2185,27,0)="Yes","3"," ")</f>
        <v>3</v>
      </c>
      <c r="K971" s="11" t="str">
        <f>IF(VLOOKUP(D971,'Current OBD'!$B$6:$AK$2185,28,0)="Yes","4"," ")</f>
        <v>4</v>
      </c>
      <c r="L971" s="11" t="str">
        <f>IF(VLOOKUP(D971,'Current OBD'!$B$6:$AK$2185,29,0)="Yes","5"," ")</f>
        <v>5</v>
      </c>
      <c r="M971" s="11" t="str">
        <f>IF(VLOOKUP(D971,'Current OBD'!$B$6:$AK$2185,30,0)="Yes","6"," ")</f>
        <v xml:space="preserve"> </v>
      </c>
      <c r="N971" s="11" t="str">
        <f>IF(VLOOKUP(D971,'Current OBD'!$B$6:$AK$2185,31,0)="Yes","7"," ")</f>
        <v xml:space="preserve"> </v>
      </c>
      <c r="O971" s="11" t="str">
        <f>IF(VLOOKUP(D971,'Current OBD'!$B$6:$AK$2185,32,0)="Yes","8"," ")</f>
        <v xml:space="preserve"> </v>
      </c>
      <c r="P971" s="11" t="str">
        <f>IF(VLOOKUP(D971,'Current OBD'!$B$6:$AK$2185,33,0)="Yes","9"," ")</f>
        <v xml:space="preserve"> </v>
      </c>
      <c r="Q971" s="11" t="str">
        <f>IF(VLOOKUP(D971,'Current OBD'!$B$6:$AK$2185,34,0)="Yes","10"," ")</f>
        <v xml:space="preserve"> </v>
      </c>
      <c r="R971" s="11" t="str">
        <f>IF(VLOOKUP(D971,'Current OBD'!$B$6:$AK$2185,35,0)="Yes","11"," ")</f>
        <v xml:space="preserve"> </v>
      </c>
      <c r="S971" s="11" t="str">
        <f>IF(VLOOKUP(D971,'Current OBD'!$B$6:$AK$2185,36,0)="Yes","12"," ")</f>
        <v xml:space="preserve"> </v>
      </c>
      <c r="T971" s="13">
        <f>VLOOKUP(D971,Pivot!$B$4:$F$2181,2,0)</f>
        <v>17</v>
      </c>
      <c r="U971" s="13">
        <f>VLOOKUP(D971,Pivot!$B$4:$F$2181,3,0)</f>
        <v>3</v>
      </c>
      <c r="V971" s="13">
        <f>VLOOKUP(D971,Pivot!$B$4:$F$2181,4,0)</f>
        <v>443</v>
      </c>
      <c r="W971" s="46">
        <f>IFERROR(VLOOKUP(D971,Pivot!$B$4:$H$2181,5,0),"")</f>
        <v>3.8399999999999997E-2</v>
      </c>
      <c r="X971" s="51">
        <f>IFERROR(VLOOKUP(D971,Pivot!$B$4:$H$2181,6,0),"")</f>
        <v>6.7999999999999996E-3</v>
      </c>
      <c r="Y971" s="46">
        <f>IFERROR(VLOOKUP(D971,Pivot!$B$4:$H$2181,7,0),"")</f>
        <v>4.5100000000000001E-2</v>
      </c>
    </row>
    <row r="972" spans="1:25" ht="15" customHeight="1" outlineLevel="2">
      <c r="A972" s="10" t="str">
        <f>VLOOKUP(D972,'Current OBD'!$B$6:$K$2185,4,0)</f>
        <v>King</v>
      </c>
      <c r="B972" s="10" t="str">
        <f>VLOOKUP(D972,'Current OBD'!$B$6:$K$2185,3,0)</f>
        <v>17-414</v>
      </c>
      <c r="C972" s="9" t="str">
        <f>VLOOKUP(D972,'Current OBD'!$B$6:$K$2185,2,0)</f>
        <v>Lake Washington School District</v>
      </c>
      <c r="D972" s="24">
        <v>663587</v>
      </c>
      <c r="E972" s="9" t="str">
        <f>VLOOKUP(D972,'Current OBD'!$B$6:$K$2185,10,0)</f>
        <v>Rosa Parks Elementary</v>
      </c>
      <c r="F972" s="11" t="str">
        <f>IF(VLOOKUP(D972,'Current OBD'!$B$6:$AK$2185,23,0)="Yes","PK"," ")</f>
        <v xml:space="preserve"> </v>
      </c>
      <c r="G972" s="11" t="str">
        <f>IF(VLOOKUP(D972,'Current OBD'!$B$6:$AK$2185,24,0)="Yes","K"," ")</f>
        <v>K</v>
      </c>
      <c r="H972" s="11">
        <f>IF(VLOOKUP(D972,'Current OBD'!$B$6:$AK$2185,25,0)="Yes",1," ")</f>
        <v>1</v>
      </c>
      <c r="I972" s="11" t="str">
        <f>IF(VLOOKUP(D972,'Current OBD'!$B$6:$AK$2185,26,0)="Yes","2"," ")</f>
        <v>2</v>
      </c>
      <c r="J972" s="11" t="str">
        <f>IF(VLOOKUP(D972,'Current OBD'!$B$6:$AK$2185,27,0)="Yes","3"," ")</f>
        <v>3</v>
      </c>
      <c r="K972" s="11" t="str">
        <f>IF(VLOOKUP(D972,'Current OBD'!$B$6:$AK$2185,28,0)="Yes","4"," ")</f>
        <v>4</v>
      </c>
      <c r="L972" s="11" t="str">
        <f>IF(VLOOKUP(D972,'Current OBD'!$B$6:$AK$2185,29,0)="Yes","5"," ")</f>
        <v>5</v>
      </c>
      <c r="M972" s="11" t="str">
        <f>IF(VLOOKUP(D972,'Current OBD'!$B$6:$AK$2185,30,0)="Yes","6"," ")</f>
        <v xml:space="preserve"> </v>
      </c>
      <c r="N972" s="11" t="str">
        <f>IF(VLOOKUP(D972,'Current OBD'!$B$6:$AK$2185,31,0)="Yes","7"," ")</f>
        <v xml:space="preserve"> </v>
      </c>
      <c r="O972" s="11" t="str">
        <f>IF(VLOOKUP(D972,'Current OBD'!$B$6:$AK$2185,32,0)="Yes","8"," ")</f>
        <v xml:space="preserve"> </v>
      </c>
      <c r="P972" s="11" t="str">
        <f>IF(VLOOKUP(D972,'Current OBD'!$B$6:$AK$2185,33,0)="Yes","9"," ")</f>
        <v xml:space="preserve"> </v>
      </c>
      <c r="Q972" s="11" t="str">
        <f>IF(VLOOKUP(D972,'Current OBD'!$B$6:$AK$2185,34,0)="Yes","10"," ")</f>
        <v xml:space="preserve"> </v>
      </c>
      <c r="R972" s="11" t="str">
        <f>IF(VLOOKUP(D972,'Current OBD'!$B$6:$AK$2185,35,0)="Yes","11"," ")</f>
        <v xml:space="preserve"> </v>
      </c>
      <c r="S972" s="11" t="str">
        <f>IF(VLOOKUP(D972,'Current OBD'!$B$6:$AK$2185,36,0)="Yes","12"," ")</f>
        <v xml:space="preserve"> </v>
      </c>
      <c r="T972" s="13">
        <f>VLOOKUP(D972,Pivot!$B$4:$F$2181,2,0)</f>
        <v>13</v>
      </c>
      <c r="U972" s="13">
        <f>VLOOKUP(D972,Pivot!$B$4:$F$2181,3,0)</f>
        <v>5</v>
      </c>
      <c r="V972" s="13">
        <f>VLOOKUP(D972,Pivot!$B$4:$F$2181,4,0)</f>
        <v>577</v>
      </c>
      <c r="W972" s="46">
        <f>IFERROR(VLOOKUP(D972,Pivot!$B$4:$H$2181,5,0),"")</f>
        <v>2.2499999999999999E-2</v>
      </c>
      <c r="X972" s="51">
        <f>IFERROR(VLOOKUP(D972,Pivot!$B$4:$H$2181,6,0),"")</f>
        <v>8.6999999999999994E-3</v>
      </c>
      <c r="Y972" s="46">
        <f>IFERROR(VLOOKUP(D972,Pivot!$B$4:$H$2181,7,0),"")</f>
        <v>3.1199999999999999E-2</v>
      </c>
    </row>
    <row r="973" spans="1:25" ht="15" customHeight="1" outlineLevel="2">
      <c r="A973" s="10" t="str">
        <f>VLOOKUP(D973,'Current OBD'!$B$6:$K$2185,4,0)</f>
        <v>King</v>
      </c>
      <c r="B973" s="10" t="str">
        <f>VLOOKUP(D973,'Current OBD'!$B$6:$K$2185,3,0)</f>
        <v>17-414</v>
      </c>
      <c r="C973" s="9" t="str">
        <f>VLOOKUP(D973,'Current OBD'!$B$6:$K$2185,2,0)</f>
        <v>Lake Washington School District</v>
      </c>
      <c r="D973" s="24">
        <v>661621</v>
      </c>
      <c r="E973" s="9" t="str">
        <f>VLOOKUP(D973,'Current OBD'!$B$6:$K$2185,10,0)</f>
        <v>Rose Hill Elementary</v>
      </c>
      <c r="F973" s="11" t="str">
        <f>IF(VLOOKUP(D973,'Current OBD'!$B$6:$AK$2185,23,0)="Yes","PK"," ")</f>
        <v xml:space="preserve"> </v>
      </c>
      <c r="G973" s="11" t="str">
        <f>IF(VLOOKUP(D973,'Current OBD'!$B$6:$AK$2185,24,0)="Yes","K"," ")</f>
        <v>K</v>
      </c>
      <c r="H973" s="11">
        <f>IF(VLOOKUP(D973,'Current OBD'!$B$6:$AK$2185,25,0)="Yes",1," ")</f>
        <v>1</v>
      </c>
      <c r="I973" s="11" t="str">
        <f>IF(VLOOKUP(D973,'Current OBD'!$B$6:$AK$2185,26,0)="Yes","2"," ")</f>
        <v>2</v>
      </c>
      <c r="J973" s="11" t="str">
        <f>IF(VLOOKUP(D973,'Current OBD'!$B$6:$AK$2185,27,0)="Yes","3"," ")</f>
        <v>3</v>
      </c>
      <c r="K973" s="11" t="str">
        <f>IF(VLOOKUP(D973,'Current OBD'!$B$6:$AK$2185,28,0)="Yes","4"," ")</f>
        <v>4</v>
      </c>
      <c r="L973" s="11" t="str">
        <f>IF(VLOOKUP(D973,'Current OBD'!$B$6:$AK$2185,29,0)="Yes","5"," ")</f>
        <v>5</v>
      </c>
      <c r="M973" s="11" t="str">
        <f>IF(VLOOKUP(D973,'Current OBD'!$B$6:$AK$2185,30,0)="Yes","6"," ")</f>
        <v xml:space="preserve"> </v>
      </c>
      <c r="N973" s="11" t="str">
        <f>IF(VLOOKUP(D973,'Current OBD'!$B$6:$AK$2185,31,0)="Yes","7"," ")</f>
        <v xml:space="preserve"> </v>
      </c>
      <c r="O973" s="11" t="str">
        <f>IF(VLOOKUP(D973,'Current OBD'!$B$6:$AK$2185,32,0)="Yes","8"," ")</f>
        <v xml:space="preserve"> </v>
      </c>
      <c r="P973" s="11" t="str">
        <f>IF(VLOOKUP(D973,'Current OBD'!$B$6:$AK$2185,33,0)="Yes","9"," ")</f>
        <v xml:space="preserve"> </v>
      </c>
      <c r="Q973" s="11" t="str">
        <f>IF(VLOOKUP(D973,'Current OBD'!$B$6:$AK$2185,34,0)="Yes","10"," ")</f>
        <v xml:space="preserve"> </v>
      </c>
      <c r="R973" s="11" t="str">
        <f>IF(VLOOKUP(D973,'Current OBD'!$B$6:$AK$2185,35,0)="Yes","11"," ")</f>
        <v xml:space="preserve"> </v>
      </c>
      <c r="S973" s="11" t="str">
        <f>IF(VLOOKUP(D973,'Current OBD'!$B$6:$AK$2185,36,0)="Yes","12"," ")</f>
        <v xml:space="preserve"> </v>
      </c>
      <c r="T973" s="13">
        <f>VLOOKUP(D973,Pivot!$B$4:$F$2181,2,0)</f>
        <v>45</v>
      </c>
      <c r="U973" s="13">
        <f>VLOOKUP(D973,Pivot!$B$4:$F$2181,3,0)</f>
        <v>20</v>
      </c>
      <c r="V973" s="13">
        <f>VLOOKUP(D973,Pivot!$B$4:$F$2181,4,0)</f>
        <v>481</v>
      </c>
      <c r="W973" s="46">
        <f>IFERROR(VLOOKUP(D973,Pivot!$B$4:$H$2181,5,0),"")</f>
        <v>9.3600000000000003E-2</v>
      </c>
      <c r="X973" s="51">
        <f>IFERROR(VLOOKUP(D973,Pivot!$B$4:$H$2181,6,0),"")</f>
        <v>4.1599999999999998E-2</v>
      </c>
      <c r="Y973" s="46">
        <f>IFERROR(VLOOKUP(D973,Pivot!$B$4:$H$2181,7,0),"")</f>
        <v>0.1351</v>
      </c>
    </row>
    <row r="974" spans="1:25" ht="15" customHeight="1" outlineLevel="2">
      <c r="A974" s="10" t="str">
        <f>VLOOKUP(D974,'Current OBD'!$B$6:$K$2185,4,0)</f>
        <v>King</v>
      </c>
      <c r="B974" s="10" t="str">
        <f>VLOOKUP(D974,'Current OBD'!$B$6:$K$2185,3,0)</f>
        <v>17-414</v>
      </c>
      <c r="C974" s="9" t="str">
        <f>VLOOKUP(D974,'Current OBD'!$B$6:$K$2185,2,0)</f>
        <v>Lake Washington School District</v>
      </c>
      <c r="D974" s="24">
        <v>661635</v>
      </c>
      <c r="E974" s="9" t="str">
        <f>VLOOKUP(D974,'Current OBD'!$B$6:$K$2185,10,0)</f>
        <v>Rose Hill Middle School</v>
      </c>
      <c r="F974" s="11" t="str">
        <f>IF(VLOOKUP(D974,'Current OBD'!$B$6:$AK$2185,23,0)="Yes","PK"," ")</f>
        <v xml:space="preserve"> </v>
      </c>
      <c r="G974" s="11" t="str">
        <f>IF(VLOOKUP(D974,'Current OBD'!$B$6:$AK$2185,24,0)="Yes","K"," ")</f>
        <v xml:space="preserve"> </v>
      </c>
      <c r="H974" s="11" t="str">
        <f>IF(VLOOKUP(D974,'Current OBD'!$B$6:$AK$2185,25,0)="Yes",1," ")</f>
        <v xml:space="preserve"> </v>
      </c>
      <c r="I974" s="11" t="str">
        <f>IF(VLOOKUP(D974,'Current OBD'!$B$6:$AK$2185,26,0)="Yes","2"," ")</f>
        <v xml:space="preserve"> </v>
      </c>
      <c r="J974" s="11" t="str">
        <f>IF(VLOOKUP(D974,'Current OBD'!$B$6:$AK$2185,27,0)="Yes","3"," ")</f>
        <v xml:space="preserve"> </v>
      </c>
      <c r="K974" s="11" t="str">
        <f>IF(VLOOKUP(D974,'Current OBD'!$B$6:$AK$2185,28,0)="Yes","4"," ")</f>
        <v xml:space="preserve"> </v>
      </c>
      <c r="L974" s="11" t="str">
        <f>IF(VLOOKUP(D974,'Current OBD'!$B$6:$AK$2185,29,0)="Yes","5"," ")</f>
        <v xml:space="preserve"> </v>
      </c>
      <c r="M974" s="11" t="str">
        <f>IF(VLOOKUP(D974,'Current OBD'!$B$6:$AK$2185,30,0)="Yes","6"," ")</f>
        <v>6</v>
      </c>
      <c r="N974" s="11" t="str">
        <f>IF(VLOOKUP(D974,'Current OBD'!$B$6:$AK$2185,31,0)="Yes","7"," ")</f>
        <v>7</v>
      </c>
      <c r="O974" s="11" t="str">
        <f>IF(VLOOKUP(D974,'Current OBD'!$B$6:$AK$2185,32,0)="Yes","8"," ")</f>
        <v>8</v>
      </c>
      <c r="P974" s="11" t="str">
        <f>IF(VLOOKUP(D974,'Current OBD'!$B$6:$AK$2185,33,0)="Yes","9"," ")</f>
        <v xml:space="preserve"> </v>
      </c>
      <c r="Q974" s="11" t="str">
        <f>IF(VLOOKUP(D974,'Current OBD'!$B$6:$AK$2185,34,0)="Yes","10"," ")</f>
        <v xml:space="preserve"> </v>
      </c>
      <c r="R974" s="11" t="str">
        <f>IF(VLOOKUP(D974,'Current OBD'!$B$6:$AK$2185,35,0)="Yes","11"," ")</f>
        <v xml:space="preserve"> </v>
      </c>
      <c r="S974" s="11" t="str">
        <f>IF(VLOOKUP(D974,'Current OBD'!$B$6:$AK$2185,36,0)="Yes","12"," ")</f>
        <v xml:space="preserve"> </v>
      </c>
      <c r="T974" s="13">
        <f>VLOOKUP(D974,Pivot!$B$4:$F$2181,2,0)</f>
        <v>93</v>
      </c>
      <c r="U974" s="13">
        <f>VLOOKUP(D974,Pivot!$B$4:$F$2181,3,0)</f>
        <v>30</v>
      </c>
      <c r="V974" s="13">
        <f>VLOOKUP(D974,Pivot!$B$4:$F$2181,4,0)</f>
        <v>981</v>
      </c>
      <c r="W974" s="46">
        <f>IFERROR(VLOOKUP(D974,Pivot!$B$4:$H$2181,5,0),"")</f>
        <v>9.4799999999999995E-2</v>
      </c>
      <c r="X974" s="51">
        <f>IFERROR(VLOOKUP(D974,Pivot!$B$4:$H$2181,6,0),"")</f>
        <v>3.0599999999999999E-2</v>
      </c>
      <c r="Y974" s="46">
        <f>IFERROR(VLOOKUP(D974,Pivot!$B$4:$H$2181,7,0),"")</f>
        <v>0.12540000000000001</v>
      </c>
    </row>
    <row r="975" spans="1:25" ht="15" customHeight="1" outlineLevel="2">
      <c r="A975" s="10" t="str">
        <f>VLOOKUP(D975,'Current OBD'!$B$6:$K$2185,4,0)</f>
        <v>King</v>
      </c>
      <c r="B975" s="10" t="str">
        <f>VLOOKUP(D975,'Current OBD'!$B$6:$K$2185,3,0)</f>
        <v>17-414</v>
      </c>
      <c r="C975" s="9" t="str">
        <f>VLOOKUP(D975,'Current OBD'!$B$6:$K$2185,2,0)</f>
        <v>Lake Washington School District</v>
      </c>
      <c r="D975" s="24">
        <v>661622</v>
      </c>
      <c r="E975" s="9" t="str">
        <f>VLOOKUP(D975,'Current OBD'!$B$6:$K$2185,10,0)</f>
        <v>Rush Elementary</v>
      </c>
      <c r="F975" s="11" t="str">
        <f>IF(VLOOKUP(D975,'Current OBD'!$B$6:$AK$2185,23,0)="Yes","PK"," ")</f>
        <v xml:space="preserve"> </v>
      </c>
      <c r="G975" s="11" t="str">
        <f>IF(VLOOKUP(D975,'Current OBD'!$B$6:$AK$2185,24,0)="Yes","K"," ")</f>
        <v>K</v>
      </c>
      <c r="H975" s="11">
        <f>IF(VLOOKUP(D975,'Current OBD'!$B$6:$AK$2185,25,0)="Yes",1," ")</f>
        <v>1</v>
      </c>
      <c r="I975" s="11" t="str">
        <f>IF(VLOOKUP(D975,'Current OBD'!$B$6:$AK$2185,26,0)="Yes","2"," ")</f>
        <v>2</v>
      </c>
      <c r="J975" s="11" t="str">
        <f>IF(VLOOKUP(D975,'Current OBD'!$B$6:$AK$2185,27,0)="Yes","3"," ")</f>
        <v>3</v>
      </c>
      <c r="K975" s="11" t="str">
        <f>IF(VLOOKUP(D975,'Current OBD'!$B$6:$AK$2185,28,0)="Yes","4"," ")</f>
        <v>4</v>
      </c>
      <c r="L975" s="11" t="str">
        <f>IF(VLOOKUP(D975,'Current OBD'!$B$6:$AK$2185,29,0)="Yes","5"," ")</f>
        <v>5</v>
      </c>
      <c r="M975" s="11" t="str">
        <f>IF(VLOOKUP(D975,'Current OBD'!$B$6:$AK$2185,30,0)="Yes","6"," ")</f>
        <v xml:space="preserve"> </v>
      </c>
      <c r="N975" s="11" t="str">
        <f>IF(VLOOKUP(D975,'Current OBD'!$B$6:$AK$2185,31,0)="Yes","7"," ")</f>
        <v xml:space="preserve"> </v>
      </c>
      <c r="O975" s="11" t="str">
        <f>IF(VLOOKUP(D975,'Current OBD'!$B$6:$AK$2185,32,0)="Yes","8"," ")</f>
        <v xml:space="preserve"> </v>
      </c>
      <c r="P975" s="11" t="str">
        <f>IF(VLOOKUP(D975,'Current OBD'!$B$6:$AK$2185,33,0)="Yes","9"," ")</f>
        <v xml:space="preserve"> </v>
      </c>
      <c r="Q975" s="11" t="str">
        <f>IF(VLOOKUP(D975,'Current OBD'!$B$6:$AK$2185,34,0)="Yes","10"," ")</f>
        <v xml:space="preserve"> </v>
      </c>
      <c r="R975" s="11" t="str">
        <f>IF(VLOOKUP(D975,'Current OBD'!$B$6:$AK$2185,35,0)="Yes","11"," ")</f>
        <v xml:space="preserve"> </v>
      </c>
      <c r="S975" s="11" t="str">
        <f>IF(VLOOKUP(D975,'Current OBD'!$B$6:$AK$2185,36,0)="Yes","12"," ")</f>
        <v xml:space="preserve"> </v>
      </c>
      <c r="T975" s="13">
        <f>VLOOKUP(D975,Pivot!$B$4:$F$2181,2,0)</f>
        <v>26</v>
      </c>
      <c r="U975" s="13">
        <f>VLOOKUP(D975,Pivot!$B$4:$F$2181,3,0)</f>
        <v>6</v>
      </c>
      <c r="V975" s="13">
        <f>VLOOKUP(D975,Pivot!$B$4:$F$2181,4,0)</f>
        <v>632</v>
      </c>
      <c r="W975" s="46">
        <f>IFERROR(VLOOKUP(D975,Pivot!$B$4:$H$2181,5,0),"")</f>
        <v>4.1099999999999998E-2</v>
      </c>
      <c r="X975" s="51">
        <f>IFERROR(VLOOKUP(D975,Pivot!$B$4:$H$2181,6,0),"")</f>
        <v>9.4999999999999998E-3</v>
      </c>
      <c r="Y975" s="46">
        <f>IFERROR(VLOOKUP(D975,Pivot!$B$4:$H$2181,7,0),"")</f>
        <v>5.0599999999999999E-2</v>
      </c>
    </row>
    <row r="976" spans="1:25" ht="15" customHeight="1" outlineLevel="2">
      <c r="A976" s="10" t="str">
        <f>VLOOKUP(D976,'Current OBD'!$B$6:$K$2185,4,0)</f>
        <v>King</v>
      </c>
      <c r="B976" s="10" t="str">
        <f>VLOOKUP(D976,'Current OBD'!$B$6:$K$2185,3,0)</f>
        <v>17-414</v>
      </c>
      <c r="C976" s="9" t="str">
        <f>VLOOKUP(D976,'Current OBD'!$B$6:$K$2185,2,0)</f>
        <v>Lake Washington School District</v>
      </c>
      <c r="D976" s="24">
        <v>661623</v>
      </c>
      <c r="E976" s="9" t="str">
        <f>VLOOKUP(D976,'Current OBD'!$B$6:$K$2185,10,0)</f>
        <v>Sandburg Elementary</v>
      </c>
      <c r="F976" s="11" t="str">
        <f>IF(VLOOKUP(D976,'Current OBD'!$B$6:$AK$2185,23,0)="Yes","PK"," ")</f>
        <v>PK</v>
      </c>
      <c r="G976" s="11" t="str">
        <f>IF(VLOOKUP(D976,'Current OBD'!$B$6:$AK$2185,24,0)="Yes","K"," ")</f>
        <v>K</v>
      </c>
      <c r="H976" s="11">
        <f>IF(VLOOKUP(D976,'Current OBD'!$B$6:$AK$2185,25,0)="Yes",1," ")</f>
        <v>1</v>
      </c>
      <c r="I976" s="11" t="str">
        <f>IF(VLOOKUP(D976,'Current OBD'!$B$6:$AK$2185,26,0)="Yes","2"," ")</f>
        <v>2</v>
      </c>
      <c r="J976" s="11" t="str">
        <f>IF(VLOOKUP(D976,'Current OBD'!$B$6:$AK$2185,27,0)="Yes","3"," ")</f>
        <v>3</v>
      </c>
      <c r="K976" s="11" t="str">
        <f>IF(VLOOKUP(D976,'Current OBD'!$B$6:$AK$2185,28,0)="Yes","4"," ")</f>
        <v>4</v>
      </c>
      <c r="L976" s="11" t="str">
        <f>IF(VLOOKUP(D976,'Current OBD'!$B$6:$AK$2185,29,0)="Yes","5"," ")</f>
        <v>5</v>
      </c>
      <c r="M976" s="11" t="str">
        <f>IF(VLOOKUP(D976,'Current OBD'!$B$6:$AK$2185,30,0)="Yes","6"," ")</f>
        <v xml:space="preserve"> </v>
      </c>
      <c r="N976" s="11" t="str">
        <f>IF(VLOOKUP(D976,'Current OBD'!$B$6:$AK$2185,31,0)="Yes","7"," ")</f>
        <v xml:space="preserve"> </v>
      </c>
      <c r="O976" s="11" t="str">
        <f>IF(VLOOKUP(D976,'Current OBD'!$B$6:$AK$2185,32,0)="Yes","8"," ")</f>
        <v xml:space="preserve"> </v>
      </c>
      <c r="P976" s="11" t="str">
        <f>IF(VLOOKUP(D976,'Current OBD'!$B$6:$AK$2185,33,0)="Yes","9"," ")</f>
        <v xml:space="preserve"> </v>
      </c>
      <c r="Q976" s="11" t="str">
        <f>IF(VLOOKUP(D976,'Current OBD'!$B$6:$AK$2185,34,0)="Yes","10"," ")</f>
        <v xml:space="preserve"> </v>
      </c>
      <c r="R976" s="11" t="str">
        <f>IF(VLOOKUP(D976,'Current OBD'!$B$6:$AK$2185,35,0)="Yes","11"," ")</f>
        <v xml:space="preserve"> </v>
      </c>
      <c r="S976" s="11" t="str">
        <f>IF(VLOOKUP(D976,'Current OBD'!$B$6:$AK$2185,36,0)="Yes","12"," ")</f>
        <v xml:space="preserve"> </v>
      </c>
      <c r="T976" s="13">
        <f>VLOOKUP(D976,Pivot!$B$4:$F$2181,2,0)</f>
        <v>27</v>
      </c>
      <c r="U976" s="13">
        <f>VLOOKUP(D976,Pivot!$B$4:$F$2181,3,0)</f>
        <v>5</v>
      </c>
      <c r="V976" s="13">
        <f>VLOOKUP(D976,Pivot!$B$4:$F$2181,4,0)</f>
        <v>470</v>
      </c>
      <c r="W976" s="46">
        <f>IFERROR(VLOOKUP(D976,Pivot!$B$4:$H$2181,5,0),"")</f>
        <v>5.74E-2</v>
      </c>
      <c r="X976" s="51">
        <f>IFERROR(VLOOKUP(D976,Pivot!$B$4:$H$2181,6,0),"")</f>
        <v>1.06E-2</v>
      </c>
      <c r="Y976" s="46">
        <f>IFERROR(VLOOKUP(D976,Pivot!$B$4:$H$2181,7,0),"")</f>
        <v>6.8099999999999994E-2</v>
      </c>
    </row>
    <row r="977" spans="1:25" ht="15" customHeight="1" outlineLevel="2">
      <c r="A977" s="10" t="str">
        <f>VLOOKUP(D977,'Current OBD'!$B$6:$K$2185,4,0)</f>
        <v>King</v>
      </c>
      <c r="B977" s="10" t="str">
        <f>VLOOKUP(D977,'Current OBD'!$B$6:$K$2185,3,0)</f>
        <v>17-414</v>
      </c>
      <c r="C977" s="9" t="str">
        <f>VLOOKUP(D977,'Current OBD'!$B$6:$K$2185,2,0)</f>
        <v>Lake Washington School District</v>
      </c>
      <c r="D977" s="24">
        <v>661624</v>
      </c>
      <c r="E977" s="9" t="str">
        <f>VLOOKUP(D977,'Current OBD'!$B$6:$K$2185,10,0)</f>
        <v>Smith Elementary</v>
      </c>
      <c r="F977" s="11" t="str">
        <f>IF(VLOOKUP(D977,'Current OBD'!$B$6:$AK$2185,23,0)="Yes","PK"," ")</f>
        <v xml:space="preserve"> </v>
      </c>
      <c r="G977" s="11" t="str">
        <f>IF(VLOOKUP(D977,'Current OBD'!$B$6:$AK$2185,24,0)="Yes","K"," ")</f>
        <v>K</v>
      </c>
      <c r="H977" s="11">
        <f>IF(VLOOKUP(D977,'Current OBD'!$B$6:$AK$2185,25,0)="Yes",1," ")</f>
        <v>1</v>
      </c>
      <c r="I977" s="11" t="str">
        <f>IF(VLOOKUP(D977,'Current OBD'!$B$6:$AK$2185,26,0)="Yes","2"," ")</f>
        <v>2</v>
      </c>
      <c r="J977" s="11" t="str">
        <f>IF(VLOOKUP(D977,'Current OBD'!$B$6:$AK$2185,27,0)="Yes","3"," ")</f>
        <v>3</v>
      </c>
      <c r="K977" s="11" t="str">
        <f>IF(VLOOKUP(D977,'Current OBD'!$B$6:$AK$2185,28,0)="Yes","4"," ")</f>
        <v>4</v>
      </c>
      <c r="L977" s="11" t="str">
        <f>IF(VLOOKUP(D977,'Current OBD'!$B$6:$AK$2185,29,0)="Yes","5"," ")</f>
        <v>5</v>
      </c>
      <c r="M977" s="11" t="str">
        <f>IF(VLOOKUP(D977,'Current OBD'!$B$6:$AK$2185,30,0)="Yes","6"," ")</f>
        <v xml:space="preserve"> </v>
      </c>
      <c r="N977" s="11" t="str">
        <f>IF(VLOOKUP(D977,'Current OBD'!$B$6:$AK$2185,31,0)="Yes","7"," ")</f>
        <v xml:space="preserve"> </v>
      </c>
      <c r="O977" s="11" t="str">
        <f>IF(VLOOKUP(D977,'Current OBD'!$B$6:$AK$2185,32,0)="Yes","8"," ")</f>
        <v xml:space="preserve"> </v>
      </c>
      <c r="P977" s="11" t="str">
        <f>IF(VLOOKUP(D977,'Current OBD'!$B$6:$AK$2185,33,0)="Yes","9"," ")</f>
        <v xml:space="preserve"> </v>
      </c>
      <c r="Q977" s="11" t="str">
        <f>IF(VLOOKUP(D977,'Current OBD'!$B$6:$AK$2185,34,0)="Yes","10"," ")</f>
        <v xml:space="preserve"> </v>
      </c>
      <c r="R977" s="11" t="str">
        <f>IF(VLOOKUP(D977,'Current OBD'!$B$6:$AK$2185,35,0)="Yes","11"," ")</f>
        <v xml:space="preserve"> </v>
      </c>
      <c r="S977" s="11" t="str">
        <f>IF(VLOOKUP(D977,'Current OBD'!$B$6:$AK$2185,36,0)="Yes","12"," ")</f>
        <v xml:space="preserve"> </v>
      </c>
      <c r="T977" s="13">
        <f>VLOOKUP(D977,Pivot!$B$4:$F$2181,2,0)</f>
        <v>10</v>
      </c>
      <c r="U977" s="13">
        <f>VLOOKUP(D977,Pivot!$B$4:$F$2181,3,0)</f>
        <v>4</v>
      </c>
      <c r="V977" s="13">
        <f>VLOOKUP(D977,Pivot!$B$4:$F$2181,4,0)</f>
        <v>619</v>
      </c>
      <c r="W977" s="46">
        <f>IFERROR(VLOOKUP(D977,Pivot!$B$4:$H$2181,5,0),"")</f>
        <v>1.6199999999999999E-2</v>
      </c>
      <c r="X977" s="51">
        <f>IFERROR(VLOOKUP(D977,Pivot!$B$4:$H$2181,6,0),"")</f>
        <v>6.4999999999999997E-3</v>
      </c>
      <c r="Y977" s="46">
        <f>IFERROR(VLOOKUP(D977,Pivot!$B$4:$H$2181,7,0),"")</f>
        <v>2.2599999999999999E-2</v>
      </c>
    </row>
    <row r="978" spans="1:25" ht="15" customHeight="1" outlineLevel="2">
      <c r="A978" s="10" t="str">
        <f>VLOOKUP(D978,'Current OBD'!$B$6:$K$2185,4,0)</f>
        <v>King</v>
      </c>
      <c r="B978" s="10" t="str">
        <f>VLOOKUP(D978,'Current OBD'!$B$6:$K$2185,3,0)</f>
        <v>17-414</v>
      </c>
      <c r="C978" s="9" t="str">
        <f>VLOOKUP(D978,'Current OBD'!$B$6:$K$2185,2,0)</f>
        <v>Lake Washington School District</v>
      </c>
      <c r="D978" s="24">
        <v>686654</v>
      </c>
      <c r="E978" s="9" t="str">
        <f>VLOOKUP(D978,'Current OBD'!$B$6:$K$2185,10,0)</f>
        <v>Tesla STEM High School</v>
      </c>
      <c r="F978" s="11" t="str">
        <f>IF(VLOOKUP(D978,'Current OBD'!$B$6:$AK$2185,23,0)="Yes","PK"," ")</f>
        <v xml:space="preserve"> </v>
      </c>
      <c r="G978" s="11" t="str">
        <f>IF(VLOOKUP(D978,'Current OBD'!$B$6:$AK$2185,24,0)="Yes","K"," ")</f>
        <v xml:space="preserve"> </v>
      </c>
      <c r="H978" s="11" t="str">
        <f>IF(VLOOKUP(D978,'Current OBD'!$B$6:$AK$2185,25,0)="Yes",1," ")</f>
        <v xml:space="preserve"> </v>
      </c>
      <c r="I978" s="11" t="str">
        <f>IF(VLOOKUP(D978,'Current OBD'!$B$6:$AK$2185,26,0)="Yes","2"," ")</f>
        <v xml:space="preserve"> </v>
      </c>
      <c r="J978" s="11" t="str">
        <f>IF(VLOOKUP(D978,'Current OBD'!$B$6:$AK$2185,27,0)="Yes","3"," ")</f>
        <v xml:space="preserve"> </v>
      </c>
      <c r="K978" s="11" t="str">
        <f>IF(VLOOKUP(D978,'Current OBD'!$B$6:$AK$2185,28,0)="Yes","4"," ")</f>
        <v xml:space="preserve"> </v>
      </c>
      <c r="L978" s="11" t="str">
        <f>IF(VLOOKUP(D978,'Current OBD'!$B$6:$AK$2185,29,0)="Yes","5"," ")</f>
        <v xml:space="preserve"> </v>
      </c>
      <c r="M978" s="11" t="str">
        <f>IF(VLOOKUP(D978,'Current OBD'!$B$6:$AK$2185,30,0)="Yes","6"," ")</f>
        <v xml:space="preserve"> </v>
      </c>
      <c r="N978" s="11" t="str">
        <f>IF(VLOOKUP(D978,'Current OBD'!$B$6:$AK$2185,31,0)="Yes","7"," ")</f>
        <v xml:space="preserve"> </v>
      </c>
      <c r="O978" s="11" t="str">
        <f>IF(VLOOKUP(D978,'Current OBD'!$B$6:$AK$2185,32,0)="Yes","8"," ")</f>
        <v xml:space="preserve"> </v>
      </c>
      <c r="P978" s="11" t="str">
        <f>IF(VLOOKUP(D978,'Current OBD'!$B$6:$AK$2185,33,0)="Yes","9"," ")</f>
        <v>9</v>
      </c>
      <c r="Q978" s="11" t="str">
        <f>IF(VLOOKUP(D978,'Current OBD'!$B$6:$AK$2185,34,0)="Yes","10"," ")</f>
        <v>10</v>
      </c>
      <c r="R978" s="11" t="str">
        <f>IF(VLOOKUP(D978,'Current OBD'!$B$6:$AK$2185,35,0)="Yes","11"," ")</f>
        <v>11</v>
      </c>
      <c r="S978" s="11" t="str">
        <f>IF(VLOOKUP(D978,'Current OBD'!$B$6:$AK$2185,36,0)="Yes","12"," ")</f>
        <v>12</v>
      </c>
      <c r="T978" s="13">
        <f>VLOOKUP(D978,Pivot!$B$4:$F$2181,2,0)</f>
        <v>4</v>
      </c>
      <c r="U978" s="13">
        <f>VLOOKUP(D978,Pivot!$B$4:$F$2181,3,0)</f>
        <v>1</v>
      </c>
      <c r="V978" s="13">
        <f>VLOOKUP(D978,Pivot!$B$4:$F$2181,4,0)</f>
        <v>609</v>
      </c>
      <c r="W978" s="46">
        <f>IFERROR(VLOOKUP(D978,Pivot!$B$4:$H$2181,5,0),"")</f>
        <v>6.6E-3</v>
      </c>
      <c r="X978" s="51">
        <f>IFERROR(VLOOKUP(D978,Pivot!$B$4:$H$2181,6,0),"")</f>
        <v>1.6000000000000001E-3</v>
      </c>
      <c r="Y978" s="46">
        <f>IFERROR(VLOOKUP(D978,Pivot!$B$4:$H$2181,7,0),"")</f>
        <v>8.2000000000000007E-3</v>
      </c>
    </row>
    <row r="979" spans="1:25" ht="15" customHeight="1" outlineLevel="2">
      <c r="A979" s="10" t="str">
        <f>VLOOKUP(D979,'Current OBD'!$B$6:$K$2185,4,0)</f>
        <v>King</v>
      </c>
      <c r="B979" s="10" t="str">
        <f>VLOOKUP(D979,'Current OBD'!$B$6:$K$2185,3,0)</f>
        <v>17-414</v>
      </c>
      <c r="C979" s="9" t="str">
        <f>VLOOKUP(D979,'Current OBD'!$B$6:$K$2185,2,0)</f>
        <v>Lake Washington School District</v>
      </c>
      <c r="D979" s="24">
        <v>661625</v>
      </c>
      <c r="E979" s="9" t="str">
        <f>VLOOKUP(D979,'Current OBD'!$B$6:$K$2185,10,0)</f>
        <v>Thoreau Elementary</v>
      </c>
      <c r="F979" s="11" t="str">
        <f>IF(VLOOKUP(D979,'Current OBD'!$B$6:$AK$2185,23,0)="Yes","PK"," ")</f>
        <v xml:space="preserve"> </v>
      </c>
      <c r="G979" s="11" t="str">
        <f>IF(VLOOKUP(D979,'Current OBD'!$B$6:$AK$2185,24,0)="Yes","K"," ")</f>
        <v>K</v>
      </c>
      <c r="H979" s="11">
        <f>IF(VLOOKUP(D979,'Current OBD'!$B$6:$AK$2185,25,0)="Yes",1," ")</f>
        <v>1</v>
      </c>
      <c r="I979" s="11" t="str">
        <f>IF(VLOOKUP(D979,'Current OBD'!$B$6:$AK$2185,26,0)="Yes","2"," ")</f>
        <v>2</v>
      </c>
      <c r="J979" s="11" t="str">
        <f>IF(VLOOKUP(D979,'Current OBD'!$B$6:$AK$2185,27,0)="Yes","3"," ")</f>
        <v>3</v>
      </c>
      <c r="K979" s="11" t="str">
        <f>IF(VLOOKUP(D979,'Current OBD'!$B$6:$AK$2185,28,0)="Yes","4"," ")</f>
        <v>4</v>
      </c>
      <c r="L979" s="11" t="str">
        <f>IF(VLOOKUP(D979,'Current OBD'!$B$6:$AK$2185,29,0)="Yes","5"," ")</f>
        <v>5</v>
      </c>
      <c r="M979" s="11" t="str">
        <f>IF(VLOOKUP(D979,'Current OBD'!$B$6:$AK$2185,30,0)="Yes","6"," ")</f>
        <v xml:space="preserve"> </v>
      </c>
      <c r="N979" s="11" t="str">
        <f>IF(VLOOKUP(D979,'Current OBD'!$B$6:$AK$2185,31,0)="Yes","7"," ")</f>
        <v xml:space="preserve"> </v>
      </c>
      <c r="O979" s="11" t="str">
        <f>IF(VLOOKUP(D979,'Current OBD'!$B$6:$AK$2185,32,0)="Yes","8"," ")</f>
        <v xml:space="preserve"> </v>
      </c>
      <c r="P979" s="11" t="str">
        <f>IF(VLOOKUP(D979,'Current OBD'!$B$6:$AK$2185,33,0)="Yes","9"," ")</f>
        <v xml:space="preserve"> </v>
      </c>
      <c r="Q979" s="11" t="str">
        <f>IF(VLOOKUP(D979,'Current OBD'!$B$6:$AK$2185,34,0)="Yes","10"," ")</f>
        <v xml:space="preserve"> </v>
      </c>
      <c r="R979" s="11" t="str">
        <f>IF(VLOOKUP(D979,'Current OBD'!$B$6:$AK$2185,35,0)="Yes","11"," ")</f>
        <v xml:space="preserve"> </v>
      </c>
      <c r="S979" s="11" t="str">
        <f>IF(VLOOKUP(D979,'Current OBD'!$B$6:$AK$2185,36,0)="Yes","12"," ")</f>
        <v xml:space="preserve"> </v>
      </c>
      <c r="T979" s="13">
        <f>VLOOKUP(D979,Pivot!$B$4:$F$2181,2,0)</f>
        <v>24</v>
      </c>
      <c r="U979" s="13">
        <f>VLOOKUP(D979,Pivot!$B$4:$F$2181,3,0)</f>
        <v>8</v>
      </c>
      <c r="V979" s="13">
        <f>VLOOKUP(D979,Pivot!$B$4:$F$2181,4,0)</f>
        <v>410</v>
      </c>
      <c r="W979" s="46">
        <f>IFERROR(VLOOKUP(D979,Pivot!$B$4:$H$2181,5,0),"")</f>
        <v>5.8500000000000003E-2</v>
      </c>
      <c r="X979" s="51">
        <f>IFERROR(VLOOKUP(D979,Pivot!$B$4:$H$2181,6,0),"")</f>
        <v>1.95E-2</v>
      </c>
      <c r="Y979" s="46">
        <f>IFERROR(VLOOKUP(D979,Pivot!$B$4:$H$2181,7,0),"")</f>
        <v>7.8E-2</v>
      </c>
    </row>
    <row r="980" spans="1:25" ht="15" customHeight="1" outlineLevel="2">
      <c r="A980" s="10" t="str">
        <f>VLOOKUP(D980,'Current OBD'!$B$6:$K$2185,4,0)</f>
        <v>King</v>
      </c>
      <c r="B980" s="10" t="str">
        <f>VLOOKUP(D980,'Current OBD'!$B$6:$K$2185,3,0)</f>
        <v>17-414</v>
      </c>
      <c r="C980" s="9" t="str">
        <f>VLOOKUP(D980,'Current OBD'!$B$6:$K$2185,2,0)</f>
        <v>Lake Washington School District</v>
      </c>
      <c r="D980" s="24">
        <v>685782</v>
      </c>
      <c r="E980" s="9" t="str">
        <f>VLOOKUP(D980,'Current OBD'!$B$6:$K$2185,10,0)</f>
        <v>Timberline Middle School</v>
      </c>
      <c r="F980" s="11" t="str">
        <f>IF(VLOOKUP(D980,'Current OBD'!$B$6:$AK$2185,23,0)="Yes","PK"," ")</f>
        <v xml:space="preserve"> </v>
      </c>
      <c r="G980" s="11" t="str">
        <f>IF(VLOOKUP(D980,'Current OBD'!$B$6:$AK$2185,24,0)="Yes","K"," ")</f>
        <v xml:space="preserve"> </v>
      </c>
      <c r="H980" s="11" t="str">
        <f>IF(VLOOKUP(D980,'Current OBD'!$B$6:$AK$2185,25,0)="Yes",1," ")</f>
        <v xml:space="preserve"> </v>
      </c>
      <c r="I980" s="11" t="str">
        <f>IF(VLOOKUP(D980,'Current OBD'!$B$6:$AK$2185,26,0)="Yes","2"," ")</f>
        <v xml:space="preserve"> </v>
      </c>
      <c r="J980" s="11" t="str">
        <f>IF(VLOOKUP(D980,'Current OBD'!$B$6:$AK$2185,27,0)="Yes","3"," ")</f>
        <v xml:space="preserve"> </v>
      </c>
      <c r="K980" s="11" t="str">
        <f>IF(VLOOKUP(D980,'Current OBD'!$B$6:$AK$2185,28,0)="Yes","4"," ")</f>
        <v xml:space="preserve"> </v>
      </c>
      <c r="L980" s="11" t="str">
        <f>IF(VLOOKUP(D980,'Current OBD'!$B$6:$AK$2185,29,0)="Yes","5"," ")</f>
        <v xml:space="preserve"> </v>
      </c>
      <c r="M980" s="11" t="str">
        <f>IF(VLOOKUP(D980,'Current OBD'!$B$6:$AK$2185,30,0)="Yes","6"," ")</f>
        <v>6</v>
      </c>
      <c r="N980" s="11" t="str">
        <f>IF(VLOOKUP(D980,'Current OBD'!$B$6:$AK$2185,31,0)="Yes","7"," ")</f>
        <v>7</v>
      </c>
      <c r="O980" s="11" t="str">
        <f>IF(VLOOKUP(D980,'Current OBD'!$B$6:$AK$2185,32,0)="Yes","8"," ")</f>
        <v>8</v>
      </c>
      <c r="P980" s="11" t="str">
        <f>IF(VLOOKUP(D980,'Current OBD'!$B$6:$AK$2185,33,0)="Yes","9"," ")</f>
        <v xml:space="preserve"> </v>
      </c>
      <c r="Q980" s="11" t="str">
        <f>IF(VLOOKUP(D980,'Current OBD'!$B$6:$AK$2185,34,0)="Yes","10"," ")</f>
        <v xml:space="preserve"> </v>
      </c>
      <c r="R980" s="11" t="str">
        <f>IF(VLOOKUP(D980,'Current OBD'!$B$6:$AK$2185,35,0)="Yes","11"," ")</f>
        <v xml:space="preserve"> </v>
      </c>
      <c r="S980" s="11" t="str">
        <f>IF(VLOOKUP(D980,'Current OBD'!$B$6:$AK$2185,36,0)="Yes","12"," ")</f>
        <v xml:space="preserve"> </v>
      </c>
      <c r="T980" s="13">
        <f>VLOOKUP(D980,Pivot!$B$4:$F$2181,2,0)</f>
        <v>45</v>
      </c>
      <c r="U980" s="13">
        <f>VLOOKUP(D980,Pivot!$B$4:$F$2181,3,0)</f>
        <v>8</v>
      </c>
      <c r="V980" s="13">
        <f>VLOOKUP(D980,Pivot!$B$4:$F$2181,4,0)</f>
        <v>753</v>
      </c>
      <c r="W980" s="46">
        <f>IFERROR(VLOOKUP(D980,Pivot!$B$4:$H$2181,5,0),"")</f>
        <v>5.9799999999999999E-2</v>
      </c>
      <c r="X980" s="51">
        <f>IFERROR(VLOOKUP(D980,Pivot!$B$4:$H$2181,6,0),"")</f>
        <v>1.06E-2</v>
      </c>
      <c r="Y980" s="46">
        <f>IFERROR(VLOOKUP(D980,Pivot!$B$4:$H$2181,7,0),"")</f>
        <v>7.0400000000000004E-2</v>
      </c>
    </row>
    <row r="981" spans="1:25" ht="15" customHeight="1" outlineLevel="2">
      <c r="A981" s="10" t="str">
        <f>VLOOKUP(D981,'Current OBD'!$B$6:$K$2185,4,0)</f>
        <v>King</v>
      </c>
      <c r="B981" s="10" t="str">
        <f>VLOOKUP(D981,'Current OBD'!$B$6:$K$2185,3,0)</f>
        <v>17-414</v>
      </c>
      <c r="C981" s="9" t="str">
        <f>VLOOKUP(D981,'Current OBD'!$B$6:$K$2185,2,0)</f>
        <v>Lake Washington School District</v>
      </c>
      <c r="D981" s="24">
        <v>661626</v>
      </c>
      <c r="E981" s="9" t="str">
        <f>VLOOKUP(D981,'Current OBD'!$B$6:$K$2185,10,0)</f>
        <v>Twain Elementary</v>
      </c>
      <c r="F981" s="11" t="str">
        <f>IF(VLOOKUP(D981,'Current OBD'!$B$6:$AK$2185,23,0)="Yes","PK"," ")</f>
        <v xml:space="preserve"> </v>
      </c>
      <c r="G981" s="11" t="str">
        <f>IF(VLOOKUP(D981,'Current OBD'!$B$6:$AK$2185,24,0)="Yes","K"," ")</f>
        <v>K</v>
      </c>
      <c r="H981" s="11">
        <f>IF(VLOOKUP(D981,'Current OBD'!$B$6:$AK$2185,25,0)="Yes",1," ")</f>
        <v>1</v>
      </c>
      <c r="I981" s="11" t="str">
        <f>IF(VLOOKUP(D981,'Current OBD'!$B$6:$AK$2185,26,0)="Yes","2"," ")</f>
        <v>2</v>
      </c>
      <c r="J981" s="11" t="str">
        <f>IF(VLOOKUP(D981,'Current OBD'!$B$6:$AK$2185,27,0)="Yes","3"," ")</f>
        <v>3</v>
      </c>
      <c r="K981" s="11" t="str">
        <f>IF(VLOOKUP(D981,'Current OBD'!$B$6:$AK$2185,28,0)="Yes","4"," ")</f>
        <v>4</v>
      </c>
      <c r="L981" s="11" t="str">
        <f>IF(VLOOKUP(D981,'Current OBD'!$B$6:$AK$2185,29,0)="Yes","5"," ")</f>
        <v>5</v>
      </c>
      <c r="M981" s="11" t="str">
        <f>IF(VLOOKUP(D981,'Current OBD'!$B$6:$AK$2185,30,0)="Yes","6"," ")</f>
        <v xml:space="preserve"> </v>
      </c>
      <c r="N981" s="11" t="str">
        <f>IF(VLOOKUP(D981,'Current OBD'!$B$6:$AK$2185,31,0)="Yes","7"," ")</f>
        <v xml:space="preserve"> </v>
      </c>
      <c r="O981" s="11" t="str">
        <f>IF(VLOOKUP(D981,'Current OBD'!$B$6:$AK$2185,32,0)="Yes","8"," ")</f>
        <v xml:space="preserve"> </v>
      </c>
      <c r="P981" s="11" t="str">
        <f>IF(VLOOKUP(D981,'Current OBD'!$B$6:$AK$2185,33,0)="Yes","9"," ")</f>
        <v xml:space="preserve"> </v>
      </c>
      <c r="Q981" s="11" t="str">
        <f>IF(VLOOKUP(D981,'Current OBD'!$B$6:$AK$2185,34,0)="Yes","10"," ")</f>
        <v xml:space="preserve"> </v>
      </c>
      <c r="R981" s="11" t="str">
        <f>IF(VLOOKUP(D981,'Current OBD'!$B$6:$AK$2185,35,0)="Yes","11"," ")</f>
        <v xml:space="preserve"> </v>
      </c>
      <c r="S981" s="11" t="str">
        <f>IF(VLOOKUP(D981,'Current OBD'!$B$6:$AK$2185,36,0)="Yes","12"," ")</f>
        <v xml:space="preserve"> </v>
      </c>
      <c r="T981" s="13">
        <f>VLOOKUP(D981,Pivot!$B$4:$F$2181,2,0)</f>
        <v>57</v>
      </c>
      <c r="U981" s="13">
        <f>VLOOKUP(D981,Pivot!$B$4:$F$2181,3,0)</f>
        <v>23</v>
      </c>
      <c r="V981" s="13">
        <f>VLOOKUP(D981,Pivot!$B$4:$F$2181,4,0)</f>
        <v>668</v>
      </c>
      <c r="W981" s="46">
        <f>IFERROR(VLOOKUP(D981,Pivot!$B$4:$H$2181,5,0),"")</f>
        <v>8.5300000000000001E-2</v>
      </c>
      <c r="X981" s="51">
        <f>IFERROR(VLOOKUP(D981,Pivot!$B$4:$H$2181,6,0),"")</f>
        <v>3.44E-2</v>
      </c>
      <c r="Y981" s="46">
        <f>IFERROR(VLOOKUP(D981,Pivot!$B$4:$H$2181,7,0),"")</f>
        <v>0.1198</v>
      </c>
    </row>
    <row r="982" spans="1:25" ht="15" customHeight="1" outlineLevel="2">
      <c r="A982" s="10" t="str">
        <f>VLOOKUP(D982,'Current OBD'!$B$6:$K$2185,4,0)</f>
        <v>King</v>
      </c>
      <c r="B982" s="10" t="str">
        <f>VLOOKUP(D982,'Current OBD'!$B$6:$K$2185,3,0)</f>
        <v>17-414</v>
      </c>
      <c r="C982" s="9" t="str">
        <f>VLOOKUP(D982,'Current OBD'!$B$6:$K$2185,2,0)</f>
        <v>Lake Washington School District</v>
      </c>
      <c r="D982" s="24">
        <v>661627</v>
      </c>
      <c r="E982" s="9" t="str">
        <f>VLOOKUP(D982,'Current OBD'!$B$6:$K$2185,10,0)</f>
        <v>Wilder Elementary</v>
      </c>
      <c r="F982" s="11" t="str">
        <f>IF(VLOOKUP(D982,'Current OBD'!$B$6:$AK$2185,23,0)="Yes","PK"," ")</f>
        <v>PK</v>
      </c>
      <c r="G982" s="11" t="str">
        <f>IF(VLOOKUP(D982,'Current OBD'!$B$6:$AK$2185,24,0)="Yes","K"," ")</f>
        <v>K</v>
      </c>
      <c r="H982" s="11">
        <f>IF(VLOOKUP(D982,'Current OBD'!$B$6:$AK$2185,25,0)="Yes",1," ")</f>
        <v>1</v>
      </c>
      <c r="I982" s="11" t="str">
        <f>IF(VLOOKUP(D982,'Current OBD'!$B$6:$AK$2185,26,0)="Yes","2"," ")</f>
        <v>2</v>
      </c>
      <c r="J982" s="11" t="str">
        <f>IF(VLOOKUP(D982,'Current OBD'!$B$6:$AK$2185,27,0)="Yes","3"," ")</f>
        <v>3</v>
      </c>
      <c r="K982" s="11" t="str">
        <f>IF(VLOOKUP(D982,'Current OBD'!$B$6:$AK$2185,28,0)="Yes","4"," ")</f>
        <v>4</v>
      </c>
      <c r="L982" s="11" t="str">
        <f>IF(VLOOKUP(D982,'Current OBD'!$B$6:$AK$2185,29,0)="Yes","5"," ")</f>
        <v>5</v>
      </c>
      <c r="M982" s="11" t="str">
        <f>IF(VLOOKUP(D982,'Current OBD'!$B$6:$AK$2185,30,0)="Yes","6"," ")</f>
        <v xml:space="preserve"> </v>
      </c>
      <c r="N982" s="11" t="str">
        <f>IF(VLOOKUP(D982,'Current OBD'!$B$6:$AK$2185,31,0)="Yes","7"," ")</f>
        <v xml:space="preserve"> </v>
      </c>
      <c r="O982" s="11" t="str">
        <f>IF(VLOOKUP(D982,'Current OBD'!$B$6:$AK$2185,32,0)="Yes","8"," ")</f>
        <v xml:space="preserve"> </v>
      </c>
      <c r="P982" s="11" t="str">
        <f>IF(VLOOKUP(D982,'Current OBD'!$B$6:$AK$2185,33,0)="Yes","9"," ")</f>
        <v xml:space="preserve"> </v>
      </c>
      <c r="Q982" s="11" t="str">
        <f>IF(VLOOKUP(D982,'Current OBD'!$B$6:$AK$2185,34,0)="Yes","10"," ")</f>
        <v xml:space="preserve"> </v>
      </c>
      <c r="R982" s="11" t="str">
        <f>IF(VLOOKUP(D982,'Current OBD'!$B$6:$AK$2185,35,0)="Yes","11"," ")</f>
        <v xml:space="preserve"> </v>
      </c>
      <c r="S982" s="11" t="str">
        <f>IF(VLOOKUP(D982,'Current OBD'!$B$6:$AK$2185,36,0)="Yes","12"," ")</f>
        <v xml:space="preserve"> </v>
      </c>
      <c r="T982" s="13">
        <f>VLOOKUP(D982,Pivot!$B$4:$F$2181,2,0)</f>
        <v>12</v>
      </c>
      <c r="U982" s="13">
        <f>VLOOKUP(D982,Pivot!$B$4:$F$2181,3,0)</f>
        <v>4</v>
      </c>
      <c r="V982" s="13">
        <f>VLOOKUP(D982,Pivot!$B$4:$F$2181,4,0)</f>
        <v>309</v>
      </c>
      <c r="W982" s="46">
        <f>IFERROR(VLOOKUP(D982,Pivot!$B$4:$H$2181,5,0),"")</f>
        <v>3.8800000000000001E-2</v>
      </c>
      <c r="X982" s="51">
        <f>IFERROR(VLOOKUP(D982,Pivot!$B$4:$H$2181,6,0),"")</f>
        <v>1.29E-2</v>
      </c>
      <c r="Y982" s="46">
        <f>IFERROR(VLOOKUP(D982,Pivot!$B$4:$H$2181,7,0),"")</f>
        <v>5.1799999999999999E-2</v>
      </c>
    </row>
    <row r="983" spans="1:25" ht="15" customHeight="1" outlineLevel="1">
      <c r="A983" s="27"/>
      <c r="B983" s="27"/>
      <c r="C983" s="30" t="s">
        <v>5725</v>
      </c>
      <c r="D983" s="27"/>
      <c r="E983" s="26"/>
      <c r="F983" s="29"/>
      <c r="G983" s="29"/>
      <c r="H983" s="29"/>
      <c r="I983" s="29"/>
      <c r="J983" s="29"/>
      <c r="K983" s="29"/>
      <c r="L983" s="29"/>
      <c r="M983" s="29"/>
      <c r="N983" s="29"/>
      <c r="O983" s="29"/>
      <c r="P983" s="29"/>
      <c r="Q983" s="29"/>
      <c r="R983" s="29"/>
      <c r="S983" s="29"/>
      <c r="T983" s="43">
        <f>SUBTOTAL(9,T938:T982)</f>
        <v>2369</v>
      </c>
      <c r="U983" s="43">
        <f>SUBTOTAL(9,U938:U982)</f>
        <v>729</v>
      </c>
      <c r="V983" s="43">
        <f>SUBTOTAL(9,V938:V982)</f>
        <v>30149</v>
      </c>
      <c r="W983" s="47"/>
      <c r="X983" s="52"/>
      <c r="Y983" s="56">
        <f>(T983+U983)/V983</f>
        <v>0.10275631032538393</v>
      </c>
    </row>
    <row r="984" spans="1:25" ht="15" customHeight="1" outlineLevel="2">
      <c r="A984" s="10" t="str">
        <f>VLOOKUP(D984,'Current OBD'!$B$6:$K$2185,4,0)</f>
        <v>King</v>
      </c>
      <c r="B984" s="10" t="str">
        <f>VLOOKUP(D984,'Current OBD'!$B$6:$K$2185,3,0)</f>
        <v>17-415</v>
      </c>
      <c r="C984" s="9" t="str">
        <f>VLOOKUP(D984,'Current OBD'!$B$6:$K$2185,2,0)</f>
        <v>Kent School District</v>
      </c>
      <c r="D984" s="24">
        <v>663786</v>
      </c>
      <c r="E984" s="9" t="str">
        <f>VLOOKUP(D984,'Current OBD'!$B$6:$K$2185,10,0)</f>
        <v>Carriage Crest Elementary</v>
      </c>
      <c r="F984" s="11" t="str">
        <f>IF(VLOOKUP(D984,'Current OBD'!$B$6:$AK$2185,23,0)="Yes","PK"," ")</f>
        <v xml:space="preserve"> </v>
      </c>
      <c r="G984" s="11" t="str">
        <f>IF(VLOOKUP(D984,'Current OBD'!$B$6:$AK$2185,24,0)="Yes","K"," ")</f>
        <v>K</v>
      </c>
      <c r="H984" s="11">
        <f>IF(VLOOKUP(D984,'Current OBD'!$B$6:$AK$2185,25,0)="Yes",1," ")</f>
        <v>1</v>
      </c>
      <c r="I984" s="11" t="str">
        <f>IF(VLOOKUP(D984,'Current OBD'!$B$6:$AK$2185,26,0)="Yes","2"," ")</f>
        <v>2</v>
      </c>
      <c r="J984" s="11" t="str">
        <f>IF(VLOOKUP(D984,'Current OBD'!$B$6:$AK$2185,27,0)="Yes","3"," ")</f>
        <v>3</v>
      </c>
      <c r="K984" s="11" t="str">
        <f>IF(VLOOKUP(D984,'Current OBD'!$B$6:$AK$2185,28,0)="Yes","4"," ")</f>
        <v>4</v>
      </c>
      <c r="L984" s="11" t="str">
        <f>IF(VLOOKUP(D984,'Current OBD'!$B$6:$AK$2185,29,0)="Yes","5"," ")</f>
        <v>5</v>
      </c>
      <c r="M984" s="11" t="str">
        <f>IF(VLOOKUP(D984,'Current OBD'!$B$6:$AK$2185,30,0)="Yes","6"," ")</f>
        <v>6</v>
      </c>
      <c r="N984" s="11" t="str">
        <f>IF(VLOOKUP(D984,'Current OBD'!$B$6:$AK$2185,31,0)="Yes","7"," ")</f>
        <v xml:space="preserve"> </v>
      </c>
      <c r="O984" s="11" t="str">
        <f>IF(VLOOKUP(D984,'Current OBD'!$B$6:$AK$2185,32,0)="Yes","8"," ")</f>
        <v xml:space="preserve"> </v>
      </c>
      <c r="P984" s="11" t="str">
        <f>IF(VLOOKUP(D984,'Current OBD'!$B$6:$AK$2185,33,0)="Yes","9"," ")</f>
        <v xml:space="preserve"> </v>
      </c>
      <c r="Q984" s="11" t="str">
        <f>IF(VLOOKUP(D984,'Current OBD'!$B$6:$AK$2185,34,0)="Yes","10"," ")</f>
        <v xml:space="preserve"> </v>
      </c>
      <c r="R984" s="11" t="str">
        <f>IF(VLOOKUP(D984,'Current OBD'!$B$6:$AK$2185,35,0)="Yes","11"," ")</f>
        <v xml:space="preserve"> </v>
      </c>
      <c r="S984" s="11" t="str">
        <f>IF(VLOOKUP(D984,'Current OBD'!$B$6:$AK$2185,36,0)="Yes","12"," ")</f>
        <v xml:space="preserve"> </v>
      </c>
      <c r="T984" s="13">
        <f>VLOOKUP(D984,Pivot!$B$4:$F$2181,2,0)</f>
        <v>77</v>
      </c>
      <c r="U984" s="13">
        <f>VLOOKUP(D984,Pivot!$B$4:$F$2181,3,0)</f>
        <v>31</v>
      </c>
      <c r="V984" s="13">
        <f>VLOOKUP(D984,Pivot!$B$4:$F$2181,4,0)</f>
        <v>409</v>
      </c>
      <c r="W984" s="46">
        <f>IFERROR(VLOOKUP(D984,Pivot!$B$4:$H$2181,5,0),"")</f>
        <v>0.1883</v>
      </c>
      <c r="X984" s="51">
        <f>IFERROR(VLOOKUP(D984,Pivot!$B$4:$H$2181,6,0),"")</f>
        <v>7.5800000000000006E-2</v>
      </c>
      <c r="Y984" s="46">
        <f>IFERROR(VLOOKUP(D984,Pivot!$B$4:$H$2181,7,0),"")</f>
        <v>0.2641</v>
      </c>
    </row>
    <row r="985" spans="1:25" ht="15" customHeight="1" outlineLevel="2">
      <c r="A985" s="10" t="str">
        <f>VLOOKUP(D985,'Current OBD'!$B$6:$K$2185,4,0)</f>
        <v>King</v>
      </c>
      <c r="B985" s="10" t="str">
        <f>VLOOKUP(D985,'Current OBD'!$B$6:$K$2185,3,0)</f>
        <v>17-415</v>
      </c>
      <c r="C985" s="9" t="str">
        <f>VLOOKUP(D985,'Current OBD'!$B$6:$K$2185,2,0)</f>
        <v>Kent School District</v>
      </c>
      <c r="D985" s="24">
        <v>661675</v>
      </c>
      <c r="E985" s="9" t="str">
        <f>VLOOKUP(D985,'Current OBD'!$B$6:$K$2185,10,0)</f>
        <v>Cedar Heights Middle School</v>
      </c>
      <c r="F985" s="11" t="str">
        <f>IF(VLOOKUP(D985,'Current OBD'!$B$6:$AK$2185,23,0)="Yes","PK"," ")</f>
        <v xml:space="preserve"> </v>
      </c>
      <c r="G985" s="11" t="str">
        <f>IF(VLOOKUP(D985,'Current OBD'!$B$6:$AK$2185,24,0)="Yes","K"," ")</f>
        <v xml:space="preserve"> </v>
      </c>
      <c r="H985" s="11" t="str">
        <f>IF(VLOOKUP(D985,'Current OBD'!$B$6:$AK$2185,25,0)="Yes",1," ")</f>
        <v xml:space="preserve"> </v>
      </c>
      <c r="I985" s="11" t="str">
        <f>IF(VLOOKUP(D985,'Current OBD'!$B$6:$AK$2185,26,0)="Yes","2"," ")</f>
        <v xml:space="preserve"> </v>
      </c>
      <c r="J985" s="11" t="str">
        <f>IF(VLOOKUP(D985,'Current OBD'!$B$6:$AK$2185,27,0)="Yes","3"," ")</f>
        <v xml:space="preserve"> </v>
      </c>
      <c r="K985" s="11" t="str">
        <f>IF(VLOOKUP(D985,'Current OBD'!$B$6:$AK$2185,28,0)="Yes","4"," ")</f>
        <v xml:space="preserve"> </v>
      </c>
      <c r="L985" s="11" t="str">
        <f>IF(VLOOKUP(D985,'Current OBD'!$B$6:$AK$2185,29,0)="Yes","5"," ")</f>
        <v xml:space="preserve"> </v>
      </c>
      <c r="M985" s="11" t="str">
        <f>IF(VLOOKUP(D985,'Current OBD'!$B$6:$AK$2185,30,0)="Yes","6"," ")</f>
        <v xml:space="preserve"> </v>
      </c>
      <c r="N985" s="11" t="str">
        <f>IF(VLOOKUP(D985,'Current OBD'!$B$6:$AK$2185,31,0)="Yes","7"," ")</f>
        <v>7</v>
      </c>
      <c r="O985" s="11" t="str">
        <f>IF(VLOOKUP(D985,'Current OBD'!$B$6:$AK$2185,32,0)="Yes","8"," ")</f>
        <v>8</v>
      </c>
      <c r="P985" s="11" t="str">
        <f>IF(VLOOKUP(D985,'Current OBD'!$B$6:$AK$2185,33,0)="Yes","9"," ")</f>
        <v xml:space="preserve"> </v>
      </c>
      <c r="Q985" s="11" t="str">
        <f>IF(VLOOKUP(D985,'Current OBD'!$B$6:$AK$2185,34,0)="Yes","10"," ")</f>
        <v xml:space="preserve"> </v>
      </c>
      <c r="R985" s="11" t="str">
        <f>IF(VLOOKUP(D985,'Current OBD'!$B$6:$AK$2185,35,0)="Yes","11"," ")</f>
        <v xml:space="preserve"> </v>
      </c>
      <c r="S985" s="11" t="str">
        <f>IF(VLOOKUP(D985,'Current OBD'!$B$6:$AK$2185,36,0)="Yes","12"," ")</f>
        <v xml:space="preserve"> </v>
      </c>
      <c r="T985" s="13">
        <f>VLOOKUP(D985,Pivot!$B$4:$F$2181,2,0)</f>
        <v>233</v>
      </c>
      <c r="U985" s="13">
        <f>VLOOKUP(D985,Pivot!$B$4:$F$2181,3,0)</f>
        <v>36</v>
      </c>
      <c r="V985" s="13">
        <f>VLOOKUP(D985,Pivot!$B$4:$F$2181,4,0)</f>
        <v>613</v>
      </c>
      <c r="W985" s="46">
        <f>IFERROR(VLOOKUP(D985,Pivot!$B$4:$H$2181,5,0),"")</f>
        <v>0.38009999999999999</v>
      </c>
      <c r="X985" s="51">
        <f>IFERROR(VLOOKUP(D985,Pivot!$B$4:$H$2181,6,0),"")</f>
        <v>5.8700000000000002E-2</v>
      </c>
      <c r="Y985" s="46">
        <f>IFERROR(VLOOKUP(D985,Pivot!$B$4:$H$2181,7,0),"")</f>
        <v>0.43880000000000002</v>
      </c>
    </row>
    <row r="986" spans="1:25" ht="15" customHeight="1" outlineLevel="2">
      <c r="A986" s="10" t="str">
        <f>VLOOKUP(D986,'Current OBD'!$B$6:$K$2185,4,0)</f>
        <v>King</v>
      </c>
      <c r="B986" s="10" t="str">
        <f>VLOOKUP(D986,'Current OBD'!$B$6:$K$2185,3,0)</f>
        <v>17-415</v>
      </c>
      <c r="C986" s="9" t="str">
        <f>VLOOKUP(D986,'Current OBD'!$B$6:$K$2185,2,0)</f>
        <v>Kent School District</v>
      </c>
      <c r="D986" s="24">
        <v>665507</v>
      </c>
      <c r="E986" s="9" t="str">
        <f>VLOOKUP(D986,'Current OBD'!$B$6:$K$2185,10,0)</f>
        <v>Cedar Valley Elementary</v>
      </c>
      <c r="F986" s="11" t="str">
        <f>IF(VLOOKUP(D986,'Current OBD'!$B$6:$AK$2185,23,0)="Yes","PK"," ")</f>
        <v xml:space="preserve"> </v>
      </c>
      <c r="G986" s="11" t="str">
        <f>IF(VLOOKUP(D986,'Current OBD'!$B$6:$AK$2185,24,0)="Yes","K"," ")</f>
        <v>K</v>
      </c>
      <c r="H986" s="11">
        <f>IF(VLOOKUP(D986,'Current OBD'!$B$6:$AK$2185,25,0)="Yes",1," ")</f>
        <v>1</v>
      </c>
      <c r="I986" s="11" t="str">
        <f>IF(VLOOKUP(D986,'Current OBD'!$B$6:$AK$2185,26,0)="Yes","2"," ")</f>
        <v>2</v>
      </c>
      <c r="J986" s="11" t="str">
        <f>IF(VLOOKUP(D986,'Current OBD'!$B$6:$AK$2185,27,0)="Yes","3"," ")</f>
        <v>3</v>
      </c>
      <c r="K986" s="11" t="str">
        <f>IF(VLOOKUP(D986,'Current OBD'!$B$6:$AK$2185,28,0)="Yes","4"," ")</f>
        <v>4</v>
      </c>
      <c r="L986" s="11" t="str">
        <f>IF(VLOOKUP(D986,'Current OBD'!$B$6:$AK$2185,29,0)="Yes","5"," ")</f>
        <v>5</v>
      </c>
      <c r="M986" s="11" t="str">
        <f>IF(VLOOKUP(D986,'Current OBD'!$B$6:$AK$2185,30,0)="Yes","6"," ")</f>
        <v>6</v>
      </c>
      <c r="N986" s="11" t="str">
        <f>IF(VLOOKUP(D986,'Current OBD'!$B$6:$AK$2185,31,0)="Yes","7"," ")</f>
        <v xml:space="preserve"> </v>
      </c>
      <c r="O986" s="11" t="str">
        <f>IF(VLOOKUP(D986,'Current OBD'!$B$6:$AK$2185,32,0)="Yes","8"," ")</f>
        <v xml:space="preserve"> </v>
      </c>
      <c r="P986" s="11" t="str">
        <f>IF(VLOOKUP(D986,'Current OBD'!$B$6:$AK$2185,33,0)="Yes","9"," ")</f>
        <v xml:space="preserve"> </v>
      </c>
      <c r="Q986" s="11" t="str">
        <f>IF(VLOOKUP(D986,'Current OBD'!$B$6:$AK$2185,34,0)="Yes","10"," ")</f>
        <v xml:space="preserve"> </v>
      </c>
      <c r="R986" s="11" t="str">
        <f>IF(VLOOKUP(D986,'Current OBD'!$B$6:$AK$2185,35,0)="Yes","11"," ")</f>
        <v xml:space="preserve"> </v>
      </c>
      <c r="S986" s="11" t="str">
        <f>IF(VLOOKUP(D986,'Current OBD'!$B$6:$AK$2185,36,0)="Yes","12"," ")</f>
        <v xml:space="preserve"> </v>
      </c>
      <c r="T986" s="13">
        <f>VLOOKUP(D986,Pivot!$B$4:$F$2181,2,0)</f>
        <v>75</v>
      </c>
      <c r="U986" s="13">
        <f>VLOOKUP(D986,Pivot!$B$4:$F$2181,3,0)</f>
        <v>30</v>
      </c>
      <c r="V986" s="13">
        <f>VLOOKUP(D986,Pivot!$B$4:$F$2181,4,0)</f>
        <v>258</v>
      </c>
      <c r="W986" s="46">
        <f>IFERROR(VLOOKUP(D986,Pivot!$B$4:$H$2181,5,0),"")</f>
        <v>0.29070000000000001</v>
      </c>
      <c r="X986" s="51">
        <f>IFERROR(VLOOKUP(D986,Pivot!$B$4:$H$2181,6,0),"")</f>
        <v>0.1163</v>
      </c>
      <c r="Y986" s="46">
        <f>IFERROR(VLOOKUP(D986,Pivot!$B$4:$H$2181,7,0),"")</f>
        <v>0.40699999999999997</v>
      </c>
    </row>
    <row r="987" spans="1:25" ht="15" customHeight="1" outlineLevel="2">
      <c r="A987" s="10" t="str">
        <f>VLOOKUP(D987,'Current OBD'!$B$6:$K$2185,4,0)</f>
        <v>King</v>
      </c>
      <c r="B987" s="10" t="str">
        <f>VLOOKUP(D987,'Current OBD'!$B$6:$K$2185,3,0)</f>
        <v>17-415</v>
      </c>
      <c r="C987" s="9" t="str">
        <f>VLOOKUP(D987,'Current OBD'!$B$6:$K$2185,2,0)</f>
        <v>Kent School District</v>
      </c>
      <c r="D987" s="24">
        <v>663843</v>
      </c>
      <c r="E987" s="9" t="str">
        <f>VLOOKUP(D987,'Current OBD'!$B$6:$K$2185,10,0)</f>
        <v>Covington Elementary</v>
      </c>
      <c r="F987" s="11" t="str">
        <f>IF(VLOOKUP(D987,'Current OBD'!$B$6:$AK$2185,23,0)="Yes","PK"," ")</f>
        <v xml:space="preserve"> </v>
      </c>
      <c r="G987" s="11" t="str">
        <f>IF(VLOOKUP(D987,'Current OBD'!$B$6:$AK$2185,24,0)="Yes","K"," ")</f>
        <v>K</v>
      </c>
      <c r="H987" s="11">
        <f>IF(VLOOKUP(D987,'Current OBD'!$B$6:$AK$2185,25,0)="Yes",1," ")</f>
        <v>1</v>
      </c>
      <c r="I987" s="11" t="str">
        <f>IF(VLOOKUP(D987,'Current OBD'!$B$6:$AK$2185,26,0)="Yes","2"," ")</f>
        <v>2</v>
      </c>
      <c r="J987" s="11" t="str">
        <f>IF(VLOOKUP(D987,'Current OBD'!$B$6:$AK$2185,27,0)="Yes","3"," ")</f>
        <v>3</v>
      </c>
      <c r="K987" s="11" t="str">
        <f>IF(VLOOKUP(D987,'Current OBD'!$B$6:$AK$2185,28,0)="Yes","4"," ")</f>
        <v>4</v>
      </c>
      <c r="L987" s="11" t="str">
        <f>IF(VLOOKUP(D987,'Current OBD'!$B$6:$AK$2185,29,0)="Yes","5"," ")</f>
        <v>5</v>
      </c>
      <c r="M987" s="11" t="str">
        <f>IF(VLOOKUP(D987,'Current OBD'!$B$6:$AK$2185,30,0)="Yes","6"," ")</f>
        <v>6</v>
      </c>
      <c r="N987" s="11" t="str">
        <f>IF(VLOOKUP(D987,'Current OBD'!$B$6:$AK$2185,31,0)="Yes","7"," ")</f>
        <v xml:space="preserve"> </v>
      </c>
      <c r="O987" s="11" t="str">
        <f>IF(VLOOKUP(D987,'Current OBD'!$B$6:$AK$2185,32,0)="Yes","8"," ")</f>
        <v xml:space="preserve"> </v>
      </c>
      <c r="P987" s="11" t="str">
        <f>IF(VLOOKUP(D987,'Current OBD'!$B$6:$AK$2185,33,0)="Yes","9"," ")</f>
        <v xml:space="preserve"> </v>
      </c>
      <c r="Q987" s="11" t="str">
        <f>IF(VLOOKUP(D987,'Current OBD'!$B$6:$AK$2185,34,0)="Yes","10"," ")</f>
        <v xml:space="preserve"> </v>
      </c>
      <c r="R987" s="11" t="str">
        <f>IF(VLOOKUP(D987,'Current OBD'!$B$6:$AK$2185,35,0)="Yes","11"," ")</f>
        <v xml:space="preserve"> </v>
      </c>
      <c r="S987" s="11" t="str">
        <f>IF(VLOOKUP(D987,'Current OBD'!$B$6:$AK$2185,36,0)="Yes","12"," ")</f>
        <v xml:space="preserve"> </v>
      </c>
      <c r="T987" s="13">
        <f>VLOOKUP(D987,Pivot!$B$4:$F$2181,2,0)</f>
        <v>286</v>
      </c>
      <c r="U987" s="13">
        <f>VLOOKUP(D987,Pivot!$B$4:$F$2181,3,0)</f>
        <v>42</v>
      </c>
      <c r="V987" s="13">
        <f>VLOOKUP(D987,Pivot!$B$4:$F$2181,4,0)</f>
        <v>627</v>
      </c>
      <c r="W987" s="46">
        <f>IFERROR(VLOOKUP(D987,Pivot!$B$4:$H$2181,5,0),"")</f>
        <v>0.45610000000000001</v>
      </c>
      <c r="X987" s="51">
        <f>IFERROR(VLOOKUP(D987,Pivot!$B$4:$H$2181,6,0),"")</f>
        <v>6.7000000000000004E-2</v>
      </c>
      <c r="Y987" s="46">
        <f>IFERROR(VLOOKUP(D987,Pivot!$B$4:$H$2181,7,0),"")</f>
        <v>0.52310000000000001</v>
      </c>
    </row>
    <row r="988" spans="1:25" ht="15" customHeight="1" outlineLevel="2">
      <c r="A988" s="10" t="str">
        <f>VLOOKUP(D988,'Current OBD'!$B$6:$K$2185,4,0)</f>
        <v>King</v>
      </c>
      <c r="B988" s="10" t="str">
        <f>VLOOKUP(D988,'Current OBD'!$B$6:$K$2185,3,0)</f>
        <v>17-415</v>
      </c>
      <c r="C988" s="9" t="str">
        <f>VLOOKUP(D988,'Current OBD'!$B$6:$K$2185,2,0)</f>
        <v>Kent School District</v>
      </c>
      <c r="D988" s="24">
        <v>661650</v>
      </c>
      <c r="E988" s="9" t="str">
        <f>VLOOKUP(D988,'Current OBD'!$B$6:$K$2185,10,0)</f>
        <v>Crestwood Elementary</v>
      </c>
      <c r="F988" s="11" t="str">
        <f>IF(VLOOKUP(D988,'Current OBD'!$B$6:$AK$2185,23,0)="Yes","PK"," ")</f>
        <v xml:space="preserve"> </v>
      </c>
      <c r="G988" s="11" t="str">
        <f>IF(VLOOKUP(D988,'Current OBD'!$B$6:$AK$2185,24,0)="Yes","K"," ")</f>
        <v>K</v>
      </c>
      <c r="H988" s="11">
        <f>IF(VLOOKUP(D988,'Current OBD'!$B$6:$AK$2185,25,0)="Yes",1," ")</f>
        <v>1</v>
      </c>
      <c r="I988" s="11" t="str">
        <f>IF(VLOOKUP(D988,'Current OBD'!$B$6:$AK$2185,26,0)="Yes","2"," ")</f>
        <v>2</v>
      </c>
      <c r="J988" s="11" t="str">
        <f>IF(VLOOKUP(D988,'Current OBD'!$B$6:$AK$2185,27,0)="Yes","3"," ")</f>
        <v>3</v>
      </c>
      <c r="K988" s="11" t="str">
        <f>IF(VLOOKUP(D988,'Current OBD'!$B$6:$AK$2185,28,0)="Yes","4"," ")</f>
        <v>4</v>
      </c>
      <c r="L988" s="11" t="str">
        <f>IF(VLOOKUP(D988,'Current OBD'!$B$6:$AK$2185,29,0)="Yes","5"," ")</f>
        <v>5</v>
      </c>
      <c r="M988" s="11" t="str">
        <f>IF(VLOOKUP(D988,'Current OBD'!$B$6:$AK$2185,30,0)="Yes","6"," ")</f>
        <v>6</v>
      </c>
      <c r="N988" s="11" t="str">
        <f>IF(VLOOKUP(D988,'Current OBD'!$B$6:$AK$2185,31,0)="Yes","7"," ")</f>
        <v xml:space="preserve"> </v>
      </c>
      <c r="O988" s="11" t="str">
        <f>IF(VLOOKUP(D988,'Current OBD'!$B$6:$AK$2185,32,0)="Yes","8"," ")</f>
        <v xml:space="preserve"> </v>
      </c>
      <c r="P988" s="11" t="str">
        <f>IF(VLOOKUP(D988,'Current OBD'!$B$6:$AK$2185,33,0)="Yes","9"," ")</f>
        <v xml:space="preserve"> </v>
      </c>
      <c r="Q988" s="11" t="str">
        <f>IF(VLOOKUP(D988,'Current OBD'!$B$6:$AK$2185,34,0)="Yes","10"," ")</f>
        <v xml:space="preserve"> </v>
      </c>
      <c r="R988" s="11" t="str">
        <f>IF(VLOOKUP(D988,'Current OBD'!$B$6:$AK$2185,35,0)="Yes","11"," ")</f>
        <v xml:space="preserve"> </v>
      </c>
      <c r="S988" s="11" t="str">
        <f>IF(VLOOKUP(D988,'Current OBD'!$B$6:$AK$2185,36,0)="Yes","12"," ")</f>
        <v xml:space="preserve"> </v>
      </c>
      <c r="T988" s="13">
        <f>VLOOKUP(D988,Pivot!$B$4:$F$2181,2,0)</f>
        <v>156</v>
      </c>
      <c r="U988" s="13">
        <f>VLOOKUP(D988,Pivot!$B$4:$F$2181,3,0)</f>
        <v>28</v>
      </c>
      <c r="V988" s="13">
        <f>VLOOKUP(D988,Pivot!$B$4:$F$2181,4,0)</f>
        <v>493</v>
      </c>
      <c r="W988" s="46">
        <f>IFERROR(VLOOKUP(D988,Pivot!$B$4:$H$2181,5,0),"")</f>
        <v>0.31640000000000001</v>
      </c>
      <c r="X988" s="51">
        <f>IFERROR(VLOOKUP(D988,Pivot!$B$4:$H$2181,6,0),"")</f>
        <v>5.6800000000000003E-2</v>
      </c>
      <c r="Y988" s="46">
        <f>IFERROR(VLOOKUP(D988,Pivot!$B$4:$H$2181,7,0),"")</f>
        <v>0.37319999999999998</v>
      </c>
    </row>
    <row r="989" spans="1:25" ht="15" customHeight="1" outlineLevel="2">
      <c r="A989" s="10" t="str">
        <f>VLOOKUP(D989,'Current OBD'!$B$6:$K$2185,4,0)</f>
        <v>King</v>
      </c>
      <c r="B989" s="10" t="str">
        <f>VLOOKUP(D989,'Current OBD'!$B$6:$K$2185,3,0)</f>
        <v>17-415</v>
      </c>
      <c r="C989" s="9" t="str">
        <f>VLOOKUP(D989,'Current OBD'!$B$6:$K$2185,2,0)</f>
        <v>Kent School District</v>
      </c>
      <c r="D989" s="24">
        <v>661652</v>
      </c>
      <c r="E989" s="9" t="str">
        <f>VLOOKUP(D989,'Current OBD'!$B$6:$K$2185,10,0)</f>
        <v>East Hill Elemetnary</v>
      </c>
      <c r="F989" s="11" t="str">
        <f>IF(VLOOKUP(D989,'Current OBD'!$B$6:$AK$2185,23,0)="Yes","PK"," ")</f>
        <v xml:space="preserve"> </v>
      </c>
      <c r="G989" s="11" t="str">
        <f>IF(VLOOKUP(D989,'Current OBD'!$B$6:$AK$2185,24,0)="Yes","K"," ")</f>
        <v>K</v>
      </c>
      <c r="H989" s="11">
        <f>IF(VLOOKUP(D989,'Current OBD'!$B$6:$AK$2185,25,0)="Yes",1," ")</f>
        <v>1</v>
      </c>
      <c r="I989" s="11" t="str">
        <f>IF(VLOOKUP(D989,'Current OBD'!$B$6:$AK$2185,26,0)="Yes","2"," ")</f>
        <v>2</v>
      </c>
      <c r="J989" s="11" t="str">
        <f>IF(VLOOKUP(D989,'Current OBD'!$B$6:$AK$2185,27,0)="Yes","3"," ")</f>
        <v>3</v>
      </c>
      <c r="K989" s="11" t="str">
        <f>IF(VLOOKUP(D989,'Current OBD'!$B$6:$AK$2185,28,0)="Yes","4"," ")</f>
        <v>4</v>
      </c>
      <c r="L989" s="11" t="str">
        <f>IF(VLOOKUP(D989,'Current OBD'!$B$6:$AK$2185,29,0)="Yes","5"," ")</f>
        <v>5</v>
      </c>
      <c r="M989" s="11" t="str">
        <f>IF(VLOOKUP(D989,'Current OBD'!$B$6:$AK$2185,30,0)="Yes","6"," ")</f>
        <v>6</v>
      </c>
      <c r="N989" s="11" t="str">
        <f>IF(VLOOKUP(D989,'Current OBD'!$B$6:$AK$2185,31,0)="Yes","7"," ")</f>
        <v xml:space="preserve"> </v>
      </c>
      <c r="O989" s="11" t="str">
        <f>IF(VLOOKUP(D989,'Current OBD'!$B$6:$AK$2185,32,0)="Yes","8"," ")</f>
        <v xml:space="preserve"> </v>
      </c>
      <c r="P989" s="11" t="str">
        <f>IF(VLOOKUP(D989,'Current OBD'!$B$6:$AK$2185,33,0)="Yes","9"," ")</f>
        <v xml:space="preserve"> </v>
      </c>
      <c r="Q989" s="11" t="str">
        <f>IF(VLOOKUP(D989,'Current OBD'!$B$6:$AK$2185,34,0)="Yes","10"," ")</f>
        <v xml:space="preserve"> </v>
      </c>
      <c r="R989" s="11" t="str">
        <f>IF(VLOOKUP(D989,'Current OBD'!$B$6:$AK$2185,35,0)="Yes","11"," ")</f>
        <v xml:space="preserve"> </v>
      </c>
      <c r="S989" s="11" t="str">
        <f>IF(VLOOKUP(D989,'Current OBD'!$B$6:$AK$2185,36,0)="Yes","12"," ")</f>
        <v xml:space="preserve"> </v>
      </c>
      <c r="T989" s="13">
        <f>VLOOKUP(D989,Pivot!$B$4:$F$2181,2,0)</f>
        <v>354</v>
      </c>
      <c r="U989" s="13">
        <f>VLOOKUP(D989,Pivot!$B$4:$F$2181,3,0)</f>
        <v>0</v>
      </c>
      <c r="V989" s="13">
        <f>VLOOKUP(D989,Pivot!$B$4:$F$2181,4,0)</f>
        <v>476</v>
      </c>
      <c r="W989" s="46">
        <f>IFERROR(VLOOKUP(D989,Pivot!$B$4:$H$2181,5,0),"")</f>
        <v>0.74370000000000003</v>
      </c>
      <c r="X989" s="51">
        <f>IFERROR(VLOOKUP(D989,Pivot!$B$4:$H$2181,6,0),"")</f>
        <v>0</v>
      </c>
      <c r="Y989" s="46">
        <f>IFERROR(VLOOKUP(D989,Pivot!$B$4:$H$2181,7,0),"")</f>
        <v>0.74370000000000003</v>
      </c>
    </row>
    <row r="990" spans="1:25" ht="15" customHeight="1" outlineLevel="2">
      <c r="A990" s="10" t="str">
        <f>VLOOKUP(D990,'Current OBD'!$B$6:$K$2185,4,0)</f>
        <v>King</v>
      </c>
      <c r="B990" s="10" t="str">
        <f>VLOOKUP(D990,'Current OBD'!$B$6:$K$2185,3,0)</f>
        <v>17-415</v>
      </c>
      <c r="C990" s="9" t="str">
        <f>VLOOKUP(D990,'Current OBD'!$B$6:$K$2185,2,0)</f>
        <v>Kent School District</v>
      </c>
      <c r="D990" s="24">
        <v>663990</v>
      </c>
      <c r="E990" s="9" t="str">
        <f>VLOOKUP(D990,'Current OBD'!$B$6:$K$2185,10,0)</f>
        <v>Emerald Park Elementary</v>
      </c>
      <c r="F990" s="11" t="str">
        <f>IF(VLOOKUP(D990,'Current OBD'!$B$6:$AK$2185,23,0)="Yes","PK"," ")</f>
        <v xml:space="preserve"> </v>
      </c>
      <c r="G990" s="11" t="str">
        <f>IF(VLOOKUP(D990,'Current OBD'!$B$6:$AK$2185,24,0)="Yes","K"," ")</f>
        <v>K</v>
      </c>
      <c r="H990" s="11">
        <f>IF(VLOOKUP(D990,'Current OBD'!$B$6:$AK$2185,25,0)="Yes",1," ")</f>
        <v>1</v>
      </c>
      <c r="I990" s="11" t="str">
        <f>IF(VLOOKUP(D990,'Current OBD'!$B$6:$AK$2185,26,0)="Yes","2"," ")</f>
        <v>2</v>
      </c>
      <c r="J990" s="11" t="str">
        <f>IF(VLOOKUP(D990,'Current OBD'!$B$6:$AK$2185,27,0)="Yes","3"," ")</f>
        <v>3</v>
      </c>
      <c r="K990" s="11" t="str">
        <f>IF(VLOOKUP(D990,'Current OBD'!$B$6:$AK$2185,28,0)="Yes","4"," ")</f>
        <v>4</v>
      </c>
      <c r="L990" s="11" t="str">
        <f>IF(VLOOKUP(D990,'Current OBD'!$B$6:$AK$2185,29,0)="Yes","5"," ")</f>
        <v>5</v>
      </c>
      <c r="M990" s="11" t="str">
        <f>IF(VLOOKUP(D990,'Current OBD'!$B$6:$AK$2185,30,0)="Yes","6"," ")</f>
        <v>6</v>
      </c>
      <c r="N990" s="11" t="str">
        <f>IF(VLOOKUP(D990,'Current OBD'!$B$6:$AK$2185,31,0)="Yes","7"," ")</f>
        <v xml:space="preserve"> </v>
      </c>
      <c r="O990" s="11" t="str">
        <f>IF(VLOOKUP(D990,'Current OBD'!$B$6:$AK$2185,32,0)="Yes","8"," ")</f>
        <v xml:space="preserve"> </v>
      </c>
      <c r="P990" s="11" t="str">
        <f>IF(VLOOKUP(D990,'Current OBD'!$B$6:$AK$2185,33,0)="Yes","9"," ")</f>
        <v xml:space="preserve"> </v>
      </c>
      <c r="Q990" s="11" t="str">
        <f>IF(VLOOKUP(D990,'Current OBD'!$B$6:$AK$2185,34,0)="Yes","10"," ")</f>
        <v xml:space="preserve"> </v>
      </c>
      <c r="R990" s="11" t="str">
        <f>IF(VLOOKUP(D990,'Current OBD'!$B$6:$AK$2185,35,0)="Yes","11"," ")</f>
        <v xml:space="preserve"> </v>
      </c>
      <c r="S990" s="11" t="str">
        <f>IF(VLOOKUP(D990,'Current OBD'!$B$6:$AK$2185,36,0)="Yes","12"," ")</f>
        <v xml:space="preserve"> </v>
      </c>
      <c r="T990" s="13">
        <f>VLOOKUP(D990,Pivot!$B$4:$F$2181,2,0)</f>
        <v>147</v>
      </c>
      <c r="U990" s="13">
        <f>VLOOKUP(D990,Pivot!$B$4:$F$2181,3,0)</f>
        <v>45</v>
      </c>
      <c r="V990" s="13">
        <f>VLOOKUP(D990,Pivot!$B$4:$F$2181,4,0)</f>
        <v>390</v>
      </c>
      <c r="W990" s="46">
        <f>IFERROR(VLOOKUP(D990,Pivot!$B$4:$H$2181,5,0),"")</f>
        <v>0.37690000000000001</v>
      </c>
      <c r="X990" s="51">
        <f>IFERROR(VLOOKUP(D990,Pivot!$B$4:$H$2181,6,0),"")</f>
        <v>0.1154</v>
      </c>
      <c r="Y990" s="46">
        <f>IFERROR(VLOOKUP(D990,Pivot!$B$4:$H$2181,7,0),"")</f>
        <v>0.49230000000000002</v>
      </c>
    </row>
    <row r="991" spans="1:25" ht="15" customHeight="1" outlineLevel="2">
      <c r="A991" s="10" t="str">
        <f>VLOOKUP(D991,'Current OBD'!$B$6:$K$2185,4,0)</f>
        <v>King</v>
      </c>
      <c r="B991" s="10" t="str">
        <f>VLOOKUP(D991,'Current OBD'!$B$6:$K$2185,3,0)</f>
        <v>17-415</v>
      </c>
      <c r="C991" s="9" t="str">
        <f>VLOOKUP(D991,'Current OBD'!$B$6:$K$2185,2,0)</f>
        <v>Kent School District</v>
      </c>
      <c r="D991" s="24">
        <v>661654</v>
      </c>
      <c r="E991" s="9" t="str">
        <f>VLOOKUP(D991,'Current OBD'!$B$6:$K$2185,10,0)</f>
        <v>Fairwood Elementary</v>
      </c>
      <c r="F991" s="11" t="str">
        <f>IF(VLOOKUP(D991,'Current OBD'!$B$6:$AK$2185,23,0)="Yes","PK"," ")</f>
        <v xml:space="preserve"> </v>
      </c>
      <c r="G991" s="11" t="str">
        <f>IF(VLOOKUP(D991,'Current OBD'!$B$6:$AK$2185,24,0)="Yes","K"," ")</f>
        <v>K</v>
      </c>
      <c r="H991" s="11">
        <f>IF(VLOOKUP(D991,'Current OBD'!$B$6:$AK$2185,25,0)="Yes",1," ")</f>
        <v>1</v>
      </c>
      <c r="I991" s="11" t="str">
        <f>IF(VLOOKUP(D991,'Current OBD'!$B$6:$AK$2185,26,0)="Yes","2"," ")</f>
        <v>2</v>
      </c>
      <c r="J991" s="11" t="str">
        <f>IF(VLOOKUP(D991,'Current OBD'!$B$6:$AK$2185,27,0)="Yes","3"," ")</f>
        <v>3</v>
      </c>
      <c r="K991" s="11" t="str">
        <f>IF(VLOOKUP(D991,'Current OBD'!$B$6:$AK$2185,28,0)="Yes","4"," ")</f>
        <v>4</v>
      </c>
      <c r="L991" s="11" t="str">
        <f>IF(VLOOKUP(D991,'Current OBD'!$B$6:$AK$2185,29,0)="Yes","5"," ")</f>
        <v>5</v>
      </c>
      <c r="M991" s="11" t="str">
        <f>IF(VLOOKUP(D991,'Current OBD'!$B$6:$AK$2185,30,0)="Yes","6"," ")</f>
        <v>6</v>
      </c>
      <c r="N991" s="11" t="str">
        <f>IF(VLOOKUP(D991,'Current OBD'!$B$6:$AK$2185,31,0)="Yes","7"," ")</f>
        <v xml:space="preserve"> </v>
      </c>
      <c r="O991" s="11" t="str">
        <f>IF(VLOOKUP(D991,'Current OBD'!$B$6:$AK$2185,32,0)="Yes","8"," ")</f>
        <v xml:space="preserve"> </v>
      </c>
      <c r="P991" s="11" t="str">
        <f>IF(VLOOKUP(D991,'Current OBD'!$B$6:$AK$2185,33,0)="Yes","9"," ")</f>
        <v xml:space="preserve"> </v>
      </c>
      <c r="Q991" s="11" t="str">
        <f>IF(VLOOKUP(D991,'Current OBD'!$B$6:$AK$2185,34,0)="Yes","10"," ")</f>
        <v xml:space="preserve"> </v>
      </c>
      <c r="R991" s="11" t="str">
        <f>IF(VLOOKUP(D991,'Current OBD'!$B$6:$AK$2185,35,0)="Yes","11"," ")</f>
        <v xml:space="preserve"> </v>
      </c>
      <c r="S991" s="11" t="str">
        <f>IF(VLOOKUP(D991,'Current OBD'!$B$6:$AK$2185,36,0)="Yes","12"," ")</f>
        <v xml:space="preserve"> </v>
      </c>
      <c r="T991" s="13">
        <f>VLOOKUP(D991,Pivot!$B$4:$F$2181,2,0)</f>
        <v>134</v>
      </c>
      <c r="U991" s="13">
        <f>VLOOKUP(D991,Pivot!$B$4:$F$2181,3,0)</f>
        <v>27</v>
      </c>
      <c r="V991" s="13">
        <f>VLOOKUP(D991,Pivot!$B$4:$F$2181,4,0)</f>
        <v>402</v>
      </c>
      <c r="W991" s="46">
        <f>IFERROR(VLOOKUP(D991,Pivot!$B$4:$H$2181,5,0),"")</f>
        <v>0.33329999999999999</v>
      </c>
      <c r="X991" s="51">
        <f>IFERROR(VLOOKUP(D991,Pivot!$B$4:$H$2181,6,0),"")</f>
        <v>6.7199999999999996E-2</v>
      </c>
      <c r="Y991" s="46">
        <f>IFERROR(VLOOKUP(D991,Pivot!$B$4:$H$2181,7,0),"")</f>
        <v>0.40050000000000002</v>
      </c>
    </row>
    <row r="992" spans="1:25" ht="15" customHeight="1" outlineLevel="2">
      <c r="A992" s="10" t="str">
        <f>VLOOKUP(D992,'Current OBD'!$B$6:$K$2185,4,0)</f>
        <v>King</v>
      </c>
      <c r="B992" s="10" t="str">
        <f>VLOOKUP(D992,'Current OBD'!$B$6:$K$2185,3,0)</f>
        <v>17-415</v>
      </c>
      <c r="C992" s="9" t="str">
        <f>VLOOKUP(D992,'Current OBD'!$B$6:$K$2185,2,0)</f>
        <v>Kent School District</v>
      </c>
      <c r="D992" s="24">
        <v>665508</v>
      </c>
      <c r="E992" s="9" t="str">
        <f>VLOOKUP(D992,'Current OBD'!$B$6:$K$2185,10,0)</f>
        <v>George T. Daniel Elementary</v>
      </c>
      <c r="F992" s="11" t="str">
        <f>IF(VLOOKUP(D992,'Current OBD'!$B$6:$AK$2185,23,0)="Yes","PK"," ")</f>
        <v xml:space="preserve"> </v>
      </c>
      <c r="G992" s="11" t="str">
        <f>IF(VLOOKUP(D992,'Current OBD'!$B$6:$AK$2185,24,0)="Yes","K"," ")</f>
        <v>K</v>
      </c>
      <c r="H992" s="11">
        <f>IF(VLOOKUP(D992,'Current OBD'!$B$6:$AK$2185,25,0)="Yes",1," ")</f>
        <v>1</v>
      </c>
      <c r="I992" s="11" t="str">
        <f>IF(VLOOKUP(D992,'Current OBD'!$B$6:$AK$2185,26,0)="Yes","2"," ")</f>
        <v>2</v>
      </c>
      <c r="J992" s="11" t="str">
        <f>IF(VLOOKUP(D992,'Current OBD'!$B$6:$AK$2185,27,0)="Yes","3"," ")</f>
        <v>3</v>
      </c>
      <c r="K992" s="11" t="str">
        <f>IF(VLOOKUP(D992,'Current OBD'!$B$6:$AK$2185,28,0)="Yes","4"," ")</f>
        <v>4</v>
      </c>
      <c r="L992" s="11" t="str">
        <f>IF(VLOOKUP(D992,'Current OBD'!$B$6:$AK$2185,29,0)="Yes","5"," ")</f>
        <v>5</v>
      </c>
      <c r="M992" s="11" t="str">
        <f>IF(VLOOKUP(D992,'Current OBD'!$B$6:$AK$2185,30,0)="Yes","6"," ")</f>
        <v>6</v>
      </c>
      <c r="N992" s="11" t="str">
        <f>IF(VLOOKUP(D992,'Current OBD'!$B$6:$AK$2185,31,0)="Yes","7"," ")</f>
        <v xml:space="preserve"> </v>
      </c>
      <c r="O992" s="11" t="str">
        <f>IF(VLOOKUP(D992,'Current OBD'!$B$6:$AK$2185,32,0)="Yes","8"," ")</f>
        <v xml:space="preserve"> </v>
      </c>
      <c r="P992" s="11" t="str">
        <f>IF(VLOOKUP(D992,'Current OBD'!$B$6:$AK$2185,33,0)="Yes","9"," ")</f>
        <v xml:space="preserve"> </v>
      </c>
      <c r="Q992" s="11" t="str">
        <f>IF(VLOOKUP(D992,'Current OBD'!$B$6:$AK$2185,34,0)="Yes","10"," ")</f>
        <v xml:space="preserve"> </v>
      </c>
      <c r="R992" s="11" t="str">
        <f>IF(VLOOKUP(D992,'Current OBD'!$B$6:$AK$2185,35,0)="Yes","11"," ")</f>
        <v xml:space="preserve"> </v>
      </c>
      <c r="S992" s="11" t="str">
        <f>IF(VLOOKUP(D992,'Current OBD'!$B$6:$AK$2185,36,0)="Yes","12"," ")</f>
        <v xml:space="preserve"> </v>
      </c>
      <c r="T992" s="13">
        <f>VLOOKUP(D992,Pivot!$B$4:$F$2181,2,0)</f>
        <v>473</v>
      </c>
      <c r="U992" s="13">
        <f>VLOOKUP(D992,Pivot!$B$4:$F$2181,3,0)</f>
        <v>0</v>
      </c>
      <c r="V992" s="13">
        <f>VLOOKUP(D992,Pivot!$B$4:$F$2181,4,0)</f>
        <v>539</v>
      </c>
      <c r="W992" s="46">
        <f>IFERROR(VLOOKUP(D992,Pivot!$B$4:$H$2181,5,0),"")</f>
        <v>0.87760000000000005</v>
      </c>
      <c r="X992" s="51">
        <f>IFERROR(VLOOKUP(D992,Pivot!$B$4:$H$2181,6,0),"")</f>
        <v>0</v>
      </c>
      <c r="Y992" s="46">
        <f>IFERROR(VLOOKUP(D992,Pivot!$B$4:$H$2181,7,0),"")</f>
        <v>0.87760000000000005</v>
      </c>
    </row>
    <row r="993" spans="1:25" ht="15" customHeight="1" outlineLevel="2">
      <c r="A993" s="10" t="str">
        <f>VLOOKUP(D993,'Current OBD'!$B$6:$K$2185,4,0)</f>
        <v>King</v>
      </c>
      <c r="B993" s="10" t="str">
        <f>VLOOKUP(D993,'Current OBD'!$B$6:$K$2185,3,0)</f>
        <v>17-415</v>
      </c>
      <c r="C993" s="9" t="str">
        <f>VLOOKUP(D993,'Current OBD'!$B$6:$K$2185,2,0)</f>
        <v>Kent School District</v>
      </c>
      <c r="D993" s="24">
        <v>661655</v>
      </c>
      <c r="E993" s="9" t="str">
        <f>VLOOKUP(D993,'Current OBD'!$B$6:$K$2185,10,0)</f>
        <v>Glenridge</v>
      </c>
      <c r="F993" s="11" t="str">
        <f>IF(VLOOKUP(D993,'Current OBD'!$B$6:$AK$2185,23,0)="Yes","PK"," ")</f>
        <v xml:space="preserve"> </v>
      </c>
      <c r="G993" s="11" t="str">
        <f>IF(VLOOKUP(D993,'Current OBD'!$B$6:$AK$2185,24,0)="Yes","K"," ")</f>
        <v>K</v>
      </c>
      <c r="H993" s="11">
        <f>IF(VLOOKUP(D993,'Current OBD'!$B$6:$AK$2185,25,0)="Yes",1," ")</f>
        <v>1</v>
      </c>
      <c r="I993" s="11" t="str">
        <f>IF(VLOOKUP(D993,'Current OBD'!$B$6:$AK$2185,26,0)="Yes","2"," ")</f>
        <v>2</v>
      </c>
      <c r="J993" s="11" t="str">
        <f>IF(VLOOKUP(D993,'Current OBD'!$B$6:$AK$2185,27,0)="Yes","3"," ")</f>
        <v>3</v>
      </c>
      <c r="K993" s="11" t="str">
        <f>IF(VLOOKUP(D993,'Current OBD'!$B$6:$AK$2185,28,0)="Yes","4"," ")</f>
        <v>4</v>
      </c>
      <c r="L993" s="11" t="str">
        <f>IF(VLOOKUP(D993,'Current OBD'!$B$6:$AK$2185,29,0)="Yes","5"," ")</f>
        <v>5</v>
      </c>
      <c r="M993" s="11" t="str">
        <f>IF(VLOOKUP(D993,'Current OBD'!$B$6:$AK$2185,30,0)="Yes","6"," ")</f>
        <v>6</v>
      </c>
      <c r="N993" s="11" t="str">
        <f>IF(VLOOKUP(D993,'Current OBD'!$B$6:$AK$2185,31,0)="Yes","7"," ")</f>
        <v xml:space="preserve"> </v>
      </c>
      <c r="O993" s="11" t="str">
        <f>IF(VLOOKUP(D993,'Current OBD'!$B$6:$AK$2185,32,0)="Yes","8"," ")</f>
        <v xml:space="preserve"> </v>
      </c>
      <c r="P993" s="11" t="str">
        <f>IF(VLOOKUP(D993,'Current OBD'!$B$6:$AK$2185,33,0)="Yes","9"," ")</f>
        <v xml:space="preserve"> </v>
      </c>
      <c r="Q993" s="11" t="str">
        <f>IF(VLOOKUP(D993,'Current OBD'!$B$6:$AK$2185,34,0)="Yes","10"," ")</f>
        <v xml:space="preserve"> </v>
      </c>
      <c r="R993" s="11" t="str">
        <f>IF(VLOOKUP(D993,'Current OBD'!$B$6:$AK$2185,35,0)="Yes","11"," ")</f>
        <v xml:space="preserve"> </v>
      </c>
      <c r="S993" s="11" t="str">
        <f>IF(VLOOKUP(D993,'Current OBD'!$B$6:$AK$2185,36,0)="Yes","12"," ")</f>
        <v xml:space="preserve"> </v>
      </c>
      <c r="T993" s="13">
        <f>VLOOKUP(D993,Pivot!$B$4:$F$2181,2,0)</f>
        <v>183</v>
      </c>
      <c r="U993" s="13">
        <f>VLOOKUP(D993,Pivot!$B$4:$F$2181,3,0)</f>
        <v>44</v>
      </c>
      <c r="V993" s="13">
        <f>VLOOKUP(D993,Pivot!$B$4:$F$2181,4,0)</f>
        <v>450</v>
      </c>
      <c r="W993" s="46">
        <f>IFERROR(VLOOKUP(D993,Pivot!$B$4:$H$2181,5,0),"")</f>
        <v>0.40670000000000001</v>
      </c>
      <c r="X993" s="51">
        <f>IFERROR(VLOOKUP(D993,Pivot!$B$4:$H$2181,6,0),"")</f>
        <v>9.7799999999999998E-2</v>
      </c>
      <c r="Y993" s="46">
        <f>IFERROR(VLOOKUP(D993,Pivot!$B$4:$H$2181,7,0),"")</f>
        <v>0.50439999999999996</v>
      </c>
    </row>
    <row r="994" spans="1:25" ht="15" customHeight="1" outlineLevel="2">
      <c r="A994" s="10" t="str">
        <f>VLOOKUP(D994,'Current OBD'!$B$6:$K$2185,4,0)</f>
        <v>King</v>
      </c>
      <c r="B994" s="10" t="str">
        <f>VLOOKUP(D994,'Current OBD'!$B$6:$K$2185,3,0)</f>
        <v>17-415</v>
      </c>
      <c r="C994" s="9" t="str">
        <f>VLOOKUP(D994,'Current OBD'!$B$6:$K$2185,2,0)</f>
        <v>Kent School District</v>
      </c>
      <c r="D994" s="24">
        <v>661656</v>
      </c>
      <c r="E994" s="9" t="str">
        <f>VLOOKUP(D994,'Current OBD'!$B$6:$K$2185,10,0)</f>
        <v>Grass Lake Elementary</v>
      </c>
      <c r="F994" s="11" t="str">
        <f>IF(VLOOKUP(D994,'Current OBD'!$B$6:$AK$2185,23,0)="Yes","PK"," ")</f>
        <v xml:space="preserve"> </v>
      </c>
      <c r="G994" s="11" t="str">
        <f>IF(VLOOKUP(D994,'Current OBD'!$B$6:$AK$2185,24,0)="Yes","K"," ")</f>
        <v>K</v>
      </c>
      <c r="H994" s="11">
        <f>IF(VLOOKUP(D994,'Current OBD'!$B$6:$AK$2185,25,0)="Yes",1," ")</f>
        <v>1</v>
      </c>
      <c r="I994" s="11" t="str">
        <f>IF(VLOOKUP(D994,'Current OBD'!$B$6:$AK$2185,26,0)="Yes","2"," ")</f>
        <v>2</v>
      </c>
      <c r="J994" s="11" t="str">
        <f>IF(VLOOKUP(D994,'Current OBD'!$B$6:$AK$2185,27,0)="Yes","3"," ")</f>
        <v>3</v>
      </c>
      <c r="K994" s="11" t="str">
        <f>IF(VLOOKUP(D994,'Current OBD'!$B$6:$AK$2185,28,0)="Yes","4"," ")</f>
        <v>4</v>
      </c>
      <c r="L994" s="11" t="str">
        <f>IF(VLOOKUP(D994,'Current OBD'!$B$6:$AK$2185,29,0)="Yes","5"," ")</f>
        <v>5</v>
      </c>
      <c r="M994" s="11" t="str">
        <f>IF(VLOOKUP(D994,'Current OBD'!$B$6:$AK$2185,30,0)="Yes","6"," ")</f>
        <v>6</v>
      </c>
      <c r="N994" s="11" t="str">
        <f>IF(VLOOKUP(D994,'Current OBD'!$B$6:$AK$2185,31,0)="Yes","7"," ")</f>
        <v xml:space="preserve"> </v>
      </c>
      <c r="O994" s="11" t="str">
        <f>IF(VLOOKUP(D994,'Current OBD'!$B$6:$AK$2185,32,0)="Yes","8"," ")</f>
        <v xml:space="preserve"> </v>
      </c>
      <c r="P994" s="11" t="str">
        <f>IF(VLOOKUP(D994,'Current OBD'!$B$6:$AK$2185,33,0)="Yes","9"," ")</f>
        <v xml:space="preserve"> </v>
      </c>
      <c r="Q994" s="11" t="str">
        <f>IF(VLOOKUP(D994,'Current OBD'!$B$6:$AK$2185,34,0)="Yes","10"," ")</f>
        <v xml:space="preserve"> </v>
      </c>
      <c r="R994" s="11" t="str">
        <f>IF(VLOOKUP(D994,'Current OBD'!$B$6:$AK$2185,35,0)="Yes","11"," ")</f>
        <v xml:space="preserve"> </v>
      </c>
      <c r="S994" s="11" t="str">
        <f>IF(VLOOKUP(D994,'Current OBD'!$B$6:$AK$2185,36,0)="Yes","12"," ")</f>
        <v xml:space="preserve"> </v>
      </c>
      <c r="T994" s="13">
        <f>VLOOKUP(D994,Pivot!$B$4:$F$2181,2,0)</f>
        <v>75</v>
      </c>
      <c r="U994" s="13">
        <f>VLOOKUP(D994,Pivot!$B$4:$F$2181,3,0)</f>
        <v>27</v>
      </c>
      <c r="V994" s="13">
        <f>VLOOKUP(D994,Pivot!$B$4:$F$2181,4,0)</f>
        <v>393</v>
      </c>
      <c r="W994" s="46">
        <f>IFERROR(VLOOKUP(D994,Pivot!$B$4:$H$2181,5,0),"")</f>
        <v>0.1908</v>
      </c>
      <c r="X994" s="51">
        <f>IFERROR(VLOOKUP(D994,Pivot!$B$4:$H$2181,6,0),"")</f>
        <v>6.8699999999999997E-2</v>
      </c>
      <c r="Y994" s="46">
        <f>IFERROR(VLOOKUP(D994,Pivot!$B$4:$H$2181,7,0),"")</f>
        <v>0.25950000000000001</v>
      </c>
    </row>
    <row r="995" spans="1:25" ht="15" customHeight="1" outlineLevel="2">
      <c r="A995" s="10" t="str">
        <f>VLOOKUP(D995,'Current OBD'!$B$6:$K$2185,4,0)</f>
        <v>King</v>
      </c>
      <c r="B995" s="10" t="str">
        <f>VLOOKUP(D995,'Current OBD'!$B$6:$K$2185,3,0)</f>
        <v>17-415</v>
      </c>
      <c r="C995" s="9" t="str">
        <f>VLOOKUP(D995,'Current OBD'!$B$6:$K$2185,2,0)</f>
        <v>Kent School District</v>
      </c>
      <c r="D995" s="24">
        <v>661657</v>
      </c>
      <c r="E995" s="9" t="str">
        <f>VLOOKUP(D995,'Current OBD'!$B$6:$K$2185,10,0)</f>
        <v>Horizon Elementary</v>
      </c>
      <c r="F995" s="11" t="str">
        <f>IF(VLOOKUP(D995,'Current OBD'!$B$6:$AK$2185,23,0)="Yes","PK"," ")</f>
        <v xml:space="preserve"> </v>
      </c>
      <c r="G995" s="11" t="str">
        <f>IF(VLOOKUP(D995,'Current OBD'!$B$6:$AK$2185,24,0)="Yes","K"," ")</f>
        <v>K</v>
      </c>
      <c r="H995" s="11">
        <f>IF(VLOOKUP(D995,'Current OBD'!$B$6:$AK$2185,25,0)="Yes",1," ")</f>
        <v>1</v>
      </c>
      <c r="I995" s="11" t="str">
        <f>IF(VLOOKUP(D995,'Current OBD'!$B$6:$AK$2185,26,0)="Yes","2"," ")</f>
        <v>2</v>
      </c>
      <c r="J995" s="11" t="str">
        <f>IF(VLOOKUP(D995,'Current OBD'!$B$6:$AK$2185,27,0)="Yes","3"," ")</f>
        <v>3</v>
      </c>
      <c r="K995" s="11" t="str">
        <f>IF(VLOOKUP(D995,'Current OBD'!$B$6:$AK$2185,28,0)="Yes","4"," ")</f>
        <v>4</v>
      </c>
      <c r="L995" s="11" t="str">
        <f>IF(VLOOKUP(D995,'Current OBD'!$B$6:$AK$2185,29,0)="Yes","5"," ")</f>
        <v>5</v>
      </c>
      <c r="M995" s="11" t="str">
        <f>IF(VLOOKUP(D995,'Current OBD'!$B$6:$AK$2185,30,0)="Yes","6"," ")</f>
        <v>6</v>
      </c>
      <c r="N995" s="11" t="str">
        <f>IF(VLOOKUP(D995,'Current OBD'!$B$6:$AK$2185,31,0)="Yes","7"," ")</f>
        <v xml:space="preserve"> </v>
      </c>
      <c r="O995" s="11" t="str">
        <f>IF(VLOOKUP(D995,'Current OBD'!$B$6:$AK$2185,32,0)="Yes","8"," ")</f>
        <v xml:space="preserve"> </v>
      </c>
      <c r="P995" s="11" t="str">
        <f>IF(VLOOKUP(D995,'Current OBD'!$B$6:$AK$2185,33,0)="Yes","9"," ")</f>
        <v xml:space="preserve"> </v>
      </c>
      <c r="Q995" s="11" t="str">
        <f>IF(VLOOKUP(D995,'Current OBD'!$B$6:$AK$2185,34,0)="Yes","10"," ")</f>
        <v xml:space="preserve"> </v>
      </c>
      <c r="R995" s="11" t="str">
        <f>IF(VLOOKUP(D995,'Current OBD'!$B$6:$AK$2185,35,0)="Yes","11"," ")</f>
        <v xml:space="preserve"> </v>
      </c>
      <c r="S995" s="11" t="str">
        <f>IF(VLOOKUP(D995,'Current OBD'!$B$6:$AK$2185,36,0)="Yes","12"," ")</f>
        <v xml:space="preserve"> </v>
      </c>
      <c r="T995" s="13">
        <f>VLOOKUP(D995,Pivot!$B$4:$F$2181,2,0)</f>
        <v>156</v>
      </c>
      <c r="U995" s="13">
        <f>VLOOKUP(D995,Pivot!$B$4:$F$2181,3,0)</f>
        <v>41</v>
      </c>
      <c r="V995" s="13">
        <f>VLOOKUP(D995,Pivot!$B$4:$F$2181,4,0)</f>
        <v>385</v>
      </c>
      <c r="W995" s="46">
        <f>IFERROR(VLOOKUP(D995,Pivot!$B$4:$H$2181,5,0),"")</f>
        <v>0.4052</v>
      </c>
      <c r="X995" s="51">
        <f>IFERROR(VLOOKUP(D995,Pivot!$B$4:$H$2181,6,0),"")</f>
        <v>0.1065</v>
      </c>
      <c r="Y995" s="46">
        <f>IFERROR(VLOOKUP(D995,Pivot!$B$4:$H$2181,7,0),"")</f>
        <v>0.51170000000000004</v>
      </c>
    </row>
    <row r="996" spans="1:25" ht="15" customHeight="1" outlineLevel="2">
      <c r="A996" s="10" t="str">
        <f>VLOOKUP(D996,'Current OBD'!$B$6:$K$2185,4,0)</f>
        <v>King</v>
      </c>
      <c r="B996" s="10" t="str">
        <f>VLOOKUP(D996,'Current OBD'!$B$6:$K$2185,3,0)</f>
        <v>17-415</v>
      </c>
      <c r="C996" s="9" t="str">
        <f>VLOOKUP(D996,'Current OBD'!$B$6:$K$2185,2,0)</f>
        <v>Kent School District</v>
      </c>
      <c r="D996" s="24">
        <v>663855</v>
      </c>
      <c r="E996" s="9" t="str">
        <f>VLOOKUP(D996,'Current OBD'!$B$6:$K$2185,10,0)</f>
        <v>Jenkins Creek Elementary</v>
      </c>
      <c r="F996" s="11" t="str">
        <f>IF(VLOOKUP(D996,'Current OBD'!$B$6:$AK$2185,23,0)="Yes","PK"," ")</f>
        <v xml:space="preserve"> </v>
      </c>
      <c r="G996" s="11" t="str">
        <f>IF(VLOOKUP(D996,'Current OBD'!$B$6:$AK$2185,24,0)="Yes","K"," ")</f>
        <v>K</v>
      </c>
      <c r="H996" s="11">
        <f>IF(VLOOKUP(D996,'Current OBD'!$B$6:$AK$2185,25,0)="Yes",1," ")</f>
        <v>1</v>
      </c>
      <c r="I996" s="11" t="str">
        <f>IF(VLOOKUP(D996,'Current OBD'!$B$6:$AK$2185,26,0)="Yes","2"," ")</f>
        <v>2</v>
      </c>
      <c r="J996" s="11" t="str">
        <f>IF(VLOOKUP(D996,'Current OBD'!$B$6:$AK$2185,27,0)="Yes","3"," ")</f>
        <v>3</v>
      </c>
      <c r="K996" s="11" t="str">
        <f>IF(VLOOKUP(D996,'Current OBD'!$B$6:$AK$2185,28,0)="Yes","4"," ")</f>
        <v>4</v>
      </c>
      <c r="L996" s="11" t="str">
        <f>IF(VLOOKUP(D996,'Current OBD'!$B$6:$AK$2185,29,0)="Yes","5"," ")</f>
        <v>5</v>
      </c>
      <c r="M996" s="11" t="str">
        <f>IF(VLOOKUP(D996,'Current OBD'!$B$6:$AK$2185,30,0)="Yes","6"," ")</f>
        <v>6</v>
      </c>
      <c r="N996" s="11" t="str">
        <f>IF(VLOOKUP(D996,'Current OBD'!$B$6:$AK$2185,31,0)="Yes","7"," ")</f>
        <v xml:space="preserve"> </v>
      </c>
      <c r="O996" s="11" t="str">
        <f>IF(VLOOKUP(D996,'Current OBD'!$B$6:$AK$2185,32,0)="Yes","8"," ")</f>
        <v xml:space="preserve"> </v>
      </c>
      <c r="P996" s="11" t="str">
        <f>IF(VLOOKUP(D996,'Current OBD'!$B$6:$AK$2185,33,0)="Yes","9"," ")</f>
        <v xml:space="preserve"> </v>
      </c>
      <c r="Q996" s="11" t="str">
        <f>IF(VLOOKUP(D996,'Current OBD'!$B$6:$AK$2185,34,0)="Yes","10"," ")</f>
        <v xml:space="preserve"> </v>
      </c>
      <c r="R996" s="11" t="str">
        <f>IF(VLOOKUP(D996,'Current OBD'!$B$6:$AK$2185,35,0)="Yes","11"," ")</f>
        <v xml:space="preserve"> </v>
      </c>
      <c r="S996" s="11" t="str">
        <f>IF(VLOOKUP(D996,'Current OBD'!$B$6:$AK$2185,36,0)="Yes","12"," ")</f>
        <v xml:space="preserve"> </v>
      </c>
      <c r="T996" s="13">
        <f>VLOOKUP(D996,Pivot!$B$4:$F$2181,2,0)</f>
        <v>140</v>
      </c>
      <c r="U996" s="13">
        <f>VLOOKUP(D996,Pivot!$B$4:$F$2181,3,0)</f>
        <v>24</v>
      </c>
      <c r="V996" s="13">
        <f>VLOOKUP(D996,Pivot!$B$4:$F$2181,4,0)</f>
        <v>439</v>
      </c>
      <c r="W996" s="46">
        <f>IFERROR(VLOOKUP(D996,Pivot!$B$4:$H$2181,5,0),"")</f>
        <v>0.31890000000000002</v>
      </c>
      <c r="X996" s="51">
        <f>IFERROR(VLOOKUP(D996,Pivot!$B$4:$H$2181,6,0),"")</f>
        <v>5.4699999999999999E-2</v>
      </c>
      <c r="Y996" s="46">
        <f>IFERROR(VLOOKUP(D996,Pivot!$B$4:$H$2181,7,0),"")</f>
        <v>0.37359999999999999</v>
      </c>
    </row>
    <row r="997" spans="1:25" ht="15" customHeight="1" outlineLevel="2">
      <c r="A997" s="10" t="str">
        <f>VLOOKUP(D997,'Current OBD'!$B$6:$K$2185,4,0)</f>
        <v>King</v>
      </c>
      <c r="B997" s="10" t="str">
        <f>VLOOKUP(D997,'Current OBD'!$B$6:$K$2185,3,0)</f>
        <v>17-415</v>
      </c>
      <c r="C997" s="9" t="str">
        <f>VLOOKUP(D997,'Current OBD'!$B$6:$K$2185,2,0)</f>
        <v>Kent School District</v>
      </c>
      <c r="D997" s="24">
        <v>665510</v>
      </c>
      <c r="E997" s="9" t="str">
        <f>VLOOKUP(D997,'Current OBD'!$B$6:$K$2185,10,0)</f>
        <v>Kent Elementary</v>
      </c>
      <c r="F997" s="11" t="str">
        <f>IF(VLOOKUP(D997,'Current OBD'!$B$6:$AK$2185,23,0)="Yes","PK"," ")</f>
        <v xml:space="preserve"> </v>
      </c>
      <c r="G997" s="11" t="str">
        <f>IF(VLOOKUP(D997,'Current OBD'!$B$6:$AK$2185,24,0)="Yes","K"," ")</f>
        <v>K</v>
      </c>
      <c r="H997" s="11">
        <f>IF(VLOOKUP(D997,'Current OBD'!$B$6:$AK$2185,25,0)="Yes",1," ")</f>
        <v>1</v>
      </c>
      <c r="I997" s="11" t="str">
        <f>IF(VLOOKUP(D997,'Current OBD'!$B$6:$AK$2185,26,0)="Yes","2"," ")</f>
        <v>2</v>
      </c>
      <c r="J997" s="11" t="str">
        <f>IF(VLOOKUP(D997,'Current OBD'!$B$6:$AK$2185,27,0)="Yes","3"," ")</f>
        <v>3</v>
      </c>
      <c r="K997" s="11" t="str">
        <f>IF(VLOOKUP(D997,'Current OBD'!$B$6:$AK$2185,28,0)="Yes","4"," ")</f>
        <v>4</v>
      </c>
      <c r="L997" s="11" t="str">
        <f>IF(VLOOKUP(D997,'Current OBD'!$B$6:$AK$2185,29,0)="Yes","5"," ")</f>
        <v>5</v>
      </c>
      <c r="M997" s="11" t="str">
        <f>IF(VLOOKUP(D997,'Current OBD'!$B$6:$AK$2185,30,0)="Yes","6"," ")</f>
        <v>6</v>
      </c>
      <c r="N997" s="11" t="str">
        <f>IF(VLOOKUP(D997,'Current OBD'!$B$6:$AK$2185,31,0)="Yes","7"," ")</f>
        <v xml:space="preserve"> </v>
      </c>
      <c r="O997" s="11" t="str">
        <f>IF(VLOOKUP(D997,'Current OBD'!$B$6:$AK$2185,32,0)="Yes","8"," ")</f>
        <v xml:space="preserve"> </v>
      </c>
      <c r="P997" s="11" t="str">
        <f>IF(VLOOKUP(D997,'Current OBD'!$B$6:$AK$2185,33,0)="Yes","9"," ")</f>
        <v xml:space="preserve"> </v>
      </c>
      <c r="Q997" s="11" t="str">
        <f>IF(VLOOKUP(D997,'Current OBD'!$B$6:$AK$2185,34,0)="Yes","10"," ")</f>
        <v xml:space="preserve"> </v>
      </c>
      <c r="R997" s="11" t="str">
        <f>IF(VLOOKUP(D997,'Current OBD'!$B$6:$AK$2185,35,0)="Yes","11"," ")</f>
        <v xml:space="preserve"> </v>
      </c>
      <c r="S997" s="11" t="str">
        <f>IF(VLOOKUP(D997,'Current OBD'!$B$6:$AK$2185,36,0)="Yes","12"," ")</f>
        <v xml:space="preserve"> </v>
      </c>
      <c r="T997" s="13">
        <f>VLOOKUP(D997,Pivot!$B$4:$F$2181,2,0)</f>
        <v>449</v>
      </c>
      <c r="U997" s="13">
        <f>VLOOKUP(D997,Pivot!$B$4:$F$2181,3,0)</f>
        <v>0</v>
      </c>
      <c r="V997" s="13">
        <f>VLOOKUP(D997,Pivot!$B$4:$F$2181,4,0)</f>
        <v>591</v>
      </c>
      <c r="W997" s="46">
        <f>IFERROR(VLOOKUP(D997,Pivot!$B$4:$H$2181,5,0),"")</f>
        <v>0.75970000000000004</v>
      </c>
      <c r="X997" s="51">
        <f>IFERROR(VLOOKUP(D997,Pivot!$B$4:$H$2181,6,0),"")</f>
        <v>0</v>
      </c>
      <c r="Y997" s="46">
        <f>IFERROR(VLOOKUP(D997,Pivot!$B$4:$H$2181,7,0),"")</f>
        <v>0.75970000000000004</v>
      </c>
    </row>
    <row r="998" spans="1:25" ht="15" customHeight="1" outlineLevel="2">
      <c r="A998" s="10" t="str">
        <f>VLOOKUP(D998,'Current OBD'!$B$6:$K$2185,4,0)</f>
        <v>King</v>
      </c>
      <c r="B998" s="10" t="str">
        <f>VLOOKUP(D998,'Current OBD'!$B$6:$K$2185,3,0)</f>
        <v>17-415</v>
      </c>
      <c r="C998" s="9" t="str">
        <f>VLOOKUP(D998,'Current OBD'!$B$6:$K$2185,2,0)</f>
        <v>Kent School District</v>
      </c>
      <c r="D998" s="24">
        <v>686830</v>
      </c>
      <c r="E998" s="9" t="str">
        <f>VLOOKUP(D998,'Current OBD'!$B$6:$K$2185,10,0)</f>
        <v>Kent Laboratory Academy</v>
      </c>
      <c r="F998" s="11" t="str">
        <f>IF(VLOOKUP(D998,'Current OBD'!$B$6:$AK$2185,23,0)="Yes","PK"," ")</f>
        <v xml:space="preserve"> </v>
      </c>
      <c r="G998" s="11" t="str">
        <f>IF(VLOOKUP(D998,'Current OBD'!$B$6:$AK$2185,24,0)="Yes","K"," ")</f>
        <v xml:space="preserve"> </v>
      </c>
      <c r="H998" s="11" t="str">
        <f>IF(VLOOKUP(D998,'Current OBD'!$B$6:$AK$2185,25,0)="Yes",1," ")</f>
        <v xml:space="preserve"> </v>
      </c>
      <c r="I998" s="11" t="str">
        <f>IF(VLOOKUP(D998,'Current OBD'!$B$6:$AK$2185,26,0)="Yes","2"," ")</f>
        <v xml:space="preserve"> </v>
      </c>
      <c r="J998" s="11" t="str">
        <f>IF(VLOOKUP(D998,'Current OBD'!$B$6:$AK$2185,27,0)="Yes","3"," ")</f>
        <v>3</v>
      </c>
      <c r="K998" s="11" t="str">
        <f>IF(VLOOKUP(D998,'Current OBD'!$B$6:$AK$2185,28,0)="Yes","4"," ")</f>
        <v>4</v>
      </c>
      <c r="L998" s="11" t="str">
        <f>IF(VLOOKUP(D998,'Current OBD'!$B$6:$AK$2185,29,0)="Yes","5"," ")</f>
        <v>5</v>
      </c>
      <c r="M998" s="11" t="str">
        <f>IF(VLOOKUP(D998,'Current OBD'!$B$6:$AK$2185,30,0)="Yes","6"," ")</f>
        <v>6</v>
      </c>
      <c r="N998" s="11" t="str">
        <f>IF(VLOOKUP(D998,'Current OBD'!$B$6:$AK$2185,31,0)="Yes","7"," ")</f>
        <v>7</v>
      </c>
      <c r="O998" s="11" t="str">
        <f>IF(VLOOKUP(D998,'Current OBD'!$B$6:$AK$2185,32,0)="Yes","8"," ")</f>
        <v>8</v>
      </c>
      <c r="P998" s="11" t="str">
        <f>IF(VLOOKUP(D998,'Current OBD'!$B$6:$AK$2185,33,0)="Yes","9"," ")</f>
        <v>9</v>
      </c>
      <c r="Q998" s="11" t="str">
        <f>IF(VLOOKUP(D998,'Current OBD'!$B$6:$AK$2185,34,0)="Yes","10"," ")</f>
        <v>10</v>
      </c>
      <c r="R998" s="11" t="str">
        <f>IF(VLOOKUP(D998,'Current OBD'!$B$6:$AK$2185,35,0)="Yes","11"," ")</f>
        <v>11</v>
      </c>
      <c r="S998" s="11" t="str">
        <f>IF(VLOOKUP(D998,'Current OBD'!$B$6:$AK$2185,36,0)="Yes","12"," ")</f>
        <v>12</v>
      </c>
      <c r="T998" s="13">
        <f>VLOOKUP(D998,Pivot!$B$4:$F$2181,2,0)</f>
        <v>78</v>
      </c>
      <c r="U998" s="13">
        <f>VLOOKUP(D998,Pivot!$B$4:$F$2181,3,0)</f>
        <v>44</v>
      </c>
      <c r="V998" s="13">
        <f>VLOOKUP(D998,Pivot!$B$4:$F$2181,4,0)</f>
        <v>345</v>
      </c>
      <c r="W998" s="46">
        <f>IFERROR(VLOOKUP(D998,Pivot!$B$4:$H$2181,5,0),"")</f>
        <v>0.2261</v>
      </c>
      <c r="X998" s="51">
        <f>IFERROR(VLOOKUP(D998,Pivot!$B$4:$H$2181,6,0),"")</f>
        <v>0.1275</v>
      </c>
      <c r="Y998" s="46">
        <f>IFERROR(VLOOKUP(D998,Pivot!$B$4:$H$2181,7,0),"")</f>
        <v>0.35360000000000003</v>
      </c>
    </row>
    <row r="999" spans="1:25" ht="15" customHeight="1" outlineLevel="2">
      <c r="A999" s="10" t="str">
        <f>VLOOKUP(D999,'Current OBD'!$B$6:$K$2185,4,0)</f>
        <v>King</v>
      </c>
      <c r="B999" s="10" t="str">
        <f>VLOOKUP(D999,'Current OBD'!$B$6:$K$2185,3,0)</f>
        <v>17-415</v>
      </c>
      <c r="C999" s="9" t="str">
        <f>VLOOKUP(D999,'Current OBD'!$B$6:$K$2185,2,0)</f>
        <v>Kent School District</v>
      </c>
      <c r="D999" s="24">
        <v>661682</v>
      </c>
      <c r="E999" s="9" t="str">
        <f>VLOOKUP(D999,'Current OBD'!$B$6:$K$2185,10,0)</f>
        <v>Kentlake High School</v>
      </c>
      <c r="F999" s="11" t="str">
        <f>IF(VLOOKUP(D999,'Current OBD'!$B$6:$AK$2185,23,0)="Yes","PK"," ")</f>
        <v xml:space="preserve"> </v>
      </c>
      <c r="G999" s="11" t="str">
        <f>IF(VLOOKUP(D999,'Current OBD'!$B$6:$AK$2185,24,0)="Yes","K"," ")</f>
        <v xml:space="preserve"> </v>
      </c>
      <c r="H999" s="11" t="str">
        <f>IF(VLOOKUP(D999,'Current OBD'!$B$6:$AK$2185,25,0)="Yes",1," ")</f>
        <v xml:space="preserve"> </v>
      </c>
      <c r="I999" s="11" t="str">
        <f>IF(VLOOKUP(D999,'Current OBD'!$B$6:$AK$2185,26,0)="Yes","2"," ")</f>
        <v xml:space="preserve"> </v>
      </c>
      <c r="J999" s="11" t="str">
        <f>IF(VLOOKUP(D999,'Current OBD'!$B$6:$AK$2185,27,0)="Yes","3"," ")</f>
        <v xml:space="preserve"> </v>
      </c>
      <c r="K999" s="11" t="str">
        <f>IF(VLOOKUP(D999,'Current OBD'!$B$6:$AK$2185,28,0)="Yes","4"," ")</f>
        <v xml:space="preserve"> </v>
      </c>
      <c r="L999" s="11" t="str">
        <f>IF(VLOOKUP(D999,'Current OBD'!$B$6:$AK$2185,29,0)="Yes","5"," ")</f>
        <v xml:space="preserve"> </v>
      </c>
      <c r="M999" s="11" t="str">
        <f>IF(VLOOKUP(D999,'Current OBD'!$B$6:$AK$2185,30,0)="Yes","6"," ")</f>
        <v xml:space="preserve"> </v>
      </c>
      <c r="N999" s="11" t="str">
        <f>IF(VLOOKUP(D999,'Current OBD'!$B$6:$AK$2185,31,0)="Yes","7"," ")</f>
        <v xml:space="preserve"> </v>
      </c>
      <c r="O999" s="11" t="str">
        <f>IF(VLOOKUP(D999,'Current OBD'!$B$6:$AK$2185,32,0)="Yes","8"," ")</f>
        <v xml:space="preserve"> </v>
      </c>
      <c r="P999" s="11" t="str">
        <f>IF(VLOOKUP(D999,'Current OBD'!$B$6:$AK$2185,33,0)="Yes","9"," ")</f>
        <v>9</v>
      </c>
      <c r="Q999" s="11" t="str">
        <f>IF(VLOOKUP(D999,'Current OBD'!$B$6:$AK$2185,34,0)="Yes","10"," ")</f>
        <v>10</v>
      </c>
      <c r="R999" s="11" t="str">
        <f>IF(VLOOKUP(D999,'Current OBD'!$B$6:$AK$2185,35,0)="Yes","11"," ")</f>
        <v>11</v>
      </c>
      <c r="S999" s="11" t="str">
        <f>IF(VLOOKUP(D999,'Current OBD'!$B$6:$AK$2185,36,0)="Yes","12"," ")</f>
        <v>12</v>
      </c>
      <c r="T999" s="13">
        <f>VLOOKUP(D999,Pivot!$B$4:$F$2181,2,0)</f>
        <v>468</v>
      </c>
      <c r="U999" s="13">
        <f>VLOOKUP(D999,Pivot!$B$4:$F$2181,3,0)</f>
        <v>148</v>
      </c>
      <c r="V999" s="13">
        <f>VLOOKUP(D999,Pivot!$B$4:$F$2181,4,0)</f>
        <v>1444</v>
      </c>
      <c r="W999" s="46">
        <f>IFERROR(VLOOKUP(D999,Pivot!$B$4:$H$2181,5,0),"")</f>
        <v>0.3241</v>
      </c>
      <c r="X999" s="51">
        <f>IFERROR(VLOOKUP(D999,Pivot!$B$4:$H$2181,6,0),"")</f>
        <v>0.10249999999999999</v>
      </c>
      <c r="Y999" s="46">
        <f>IFERROR(VLOOKUP(D999,Pivot!$B$4:$H$2181,7,0),"")</f>
        <v>0.42659999999999998</v>
      </c>
    </row>
    <row r="1000" spans="1:25" ht="15" customHeight="1" outlineLevel="2">
      <c r="A1000" s="10" t="str">
        <f>VLOOKUP(D1000,'Current OBD'!$B$6:$K$2185,4,0)</f>
        <v>King</v>
      </c>
      <c r="B1000" s="10" t="str">
        <f>VLOOKUP(D1000,'Current OBD'!$B$6:$K$2185,3,0)</f>
        <v>17-415</v>
      </c>
      <c r="C1000" s="9" t="str">
        <f>VLOOKUP(D1000,'Current OBD'!$B$6:$K$2185,2,0)</f>
        <v>Kent School District</v>
      </c>
      <c r="D1000" s="24">
        <v>662940</v>
      </c>
      <c r="E1000" s="9" t="str">
        <f>VLOOKUP(D1000,'Current OBD'!$B$6:$K$2185,10,0)</f>
        <v>Kent-Meridian High School</v>
      </c>
      <c r="F1000" s="11" t="str">
        <f>IF(VLOOKUP(D1000,'Current OBD'!$B$6:$AK$2185,23,0)="Yes","PK"," ")</f>
        <v xml:space="preserve"> </v>
      </c>
      <c r="G1000" s="11" t="str">
        <f>IF(VLOOKUP(D1000,'Current OBD'!$B$6:$AK$2185,24,0)="Yes","K"," ")</f>
        <v xml:space="preserve"> </v>
      </c>
      <c r="H1000" s="11" t="str">
        <f>IF(VLOOKUP(D1000,'Current OBD'!$B$6:$AK$2185,25,0)="Yes",1," ")</f>
        <v xml:space="preserve"> </v>
      </c>
      <c r="I1000" s="11" t="str">
        <f>IF(VLOOKUP(D1000,'Current OBD'!$B$6:$AK$2185,26,0)="Yes","2"," ")</f>
        <v xml:space="preserve"> </v>
      </c>
      <c r="J1000" s="11" t="str">
        <f>IF(VLOOKUP(D1000,'Current OBD'!$B$6:$AK$2185,27,0)="Yes","3"," ")</f>
        <v xml:space="preserve"> </v>
      </c>
      <c r="K1000" s="11" t="str">
        <f>IF(VLOOKUP(D1000,'Current OBD'!$B$6:$AK$2185,28,0)="Yes","4"," ")</f>
        <v xml:space="preserve"> </v>
      </c>
      <c r="L1000" s="11" t="str">
        <f>IF(VLOOKUP(D1000,'Current OBD'!$B$6:$AK$2185,29,0)="Yes","5"," ")</f>
        <v xml:space="preserve"> </v>
      </c>
      <c r="M1000" s="11" t="str">
        <f>IF(VLOOKUP(D1000,'Current OBD'!$B$6:$AK$2185,30,0)="Yes","6"," ")</f>
        <v xml:space="preserve"> </v>
      </c>
      <c r="N1000" s="11" t="str">
        <f>IF(VLOOKUP(D1000,'Current OBD'!$B$6:$AK$2185,31,0)="Yes","7"," ")</f>
        <v xml:space="preserve"> </v>
      </c>
      <c r="O1000" s="11" t="str">
        <f>IF(VLOOKUP(D1000,'Current OBD'!$B$6:$AK$2185,32,0)="Yes","8"," ")</f>
        <v xml:space="preserve"> </v>
      </c>
      <c r="P1000" s="11" t="str">
        <f>IF(VLOOKUP(D1000,'Current OBD'!$B$6:$AK$2185,33,0)="Yes","9"," ")</f>
        <v>9</v>
      </c>
      <c r="Q1000" s="11" t="str">
        <f>IF(VLOOKUP(D1000,'Current OBD'!$B$6:$AK$2185,34,0)="Yes","10"," ")</f>
        <v>10</v>
      </c>
      <c r="R1000" s="11" t="str">
        <f>IF(VLOOKUP(D1000,'Current OBD'!$B$6:$AK$2185,35,0)="Yes","11"," ")</f>
        <v>11</v>
      </c>
      <c r="S1000" s="11" t="str">
        <f>IF(VLOOKUP(D1000,'Current OBD'!$B$6:$AK$2185,36,0)="Yes","12"," ")</f>
        <v>12</v>
      </c>
      <c r="T1000" s="13">
        <f>VLOOKUP(D1000,Pivot!$B$4:$F$2181,2,0)</f>
        <v>1297</v>
      </c>
      <c r="U1000" s="13">
        <f>VLOOKUP(D1000,Pivot!$B$4:$F$2181,3,0)</f>
        <v>0</v>
      </c>
      <c r="V1000" s="13">
        <f>VLOOKUP(D1000,Pivot!$B$4:$F$2181,4,0)</f>
        <v>2136</v>
      </c>
      <c r="W1000" s="46">
        <f>IFERROR(VLOOKUP(D1000,Pivot!$B$4:$H$2181,5,0),"")</f>
        <v>0.60719999999999996</v>
      </c>
      <c r="X1000" s="51">
        <f>IFERROR(VLOOKUP(D1000,Pivot!$B$4:$H$2181,6,0),"")</f>
        <v>0</v>
      </c>
      <c r="Y1000" s="46">
        <f>IFERROR(VLOOKUP(D1000,Pivot!$B$4:$H$2181,7,0),"")</f>
        <v>0.60719999999999996</v>
      </c>
    </row>
    <row r="1001" spans="1:25" ht="15" customHeight="1" outlineLevel="2">
      <c r="A1001" s="10" t="str">
        <f>VLOOKUP(D1001,'Current OBD'!$B$6:$K$2185,4,0)</f>
        <v>King</v>
      </c>
      <c r="B1001" s="10" t="str">
        <f>VLOOKUP(D1001,'Current OBD'!$B$6:$K$2185,3,0)</f>
        <v>17-415</v>
      </c>
      <c r="C1001" s="9" t="str">
        <f>VLOOKUP(D1001,'Current OBD'!$B$6:$K$2185,2,0)</f>
        <v>Kent School District</v>
      </c>
      <c r="D1001" s="24">
        <v>663593</v>
      </c>
      <c r="E1001" s="9" t="str">
        <f>VLOOKUP(D1001,'Current OBD'!$B$6:$K$2185,10,0)</f>
        <v>Kentridge High School</v>
      </c>
      <c r="F1001" s="11" t="str">
        <f>IF(VLOOKUP(D1001,'Current OBD'!$B$6:$AK$2185,23,0)="Yes","PK"," ")</f>
        <v xml:space="preserve"> </v>
      </c>
      <c r="G1001" s="11" t="str">
        <f>IF(VLOOKUP(D1001,'Current OBD'!$B$6:$AK$2185,24,0)="Yes","K"," ")</f>
        <v xml:space="preserve"> </v>
      </c>
      <c r="H1001" s="11" t="str">
        <f>IF(VLOOKUP(D1001,'Current OBD'!$B$6:$AK$2185,25,0)="Yes",1," ")</f>
        <v xml:space="preserve"> </v>
      </c>
      <c r="I1001" s="11" t="str">
        <f>IF(VLOOKUP(D1001,'Current OBD'!$B$6:$AK$2185,26,0)="Yes","2"," ")</f>
        <v xml:space="preserve"> </v>
      </c>
      <c r="J1001" s="11" t="str">
        <f>IF(VLOOKUP(D1001,'Current OBD'!$B$6:$AK$2185,27,0)="Yes","3"," ")</f>
        <v xml:space="preserve"> </v>
      </c>
      <c r="K1001" s="11" t="str">
        <f>IF(VLOOKUP(D1001,'Current OBD'!$B$6:$AK$2185,28,0)="Yes","4"," ")</f>
        <v xml:space="preserve"> </v>
      </c>
      <c r="L1001" s="11" t="str">
        <f>IF(VLOOKUP(D1001,'Current OBD'!$B$6:$AK$2185,29,0)="Yes","5"," ")</f>
        <v xml:space="preserve"> </v>
      </c>
      <c r="M1001" s="11" t="str">
        <f>IF(VLOOKUP(D1001,'Current OBD'!$B$6:$AK$2185,30,0)="Yes","6"," ")</f>
        <v xml:space="preserve"> </v>
      </c>
      <c r="N1001" s="11" t="str">
        <f>IF(VLOOKUP(D1001,'Current OBD'!$B$6:$AK$2185,31,0)="Yes","7"," ")</f>
        <v xml:space="preserve"> </v>
      </c>
      <c r="O1001" s="11" t="str">
        <f>IF(VLOOKUP(D1001,'Current OBD'!$B$6:$AK$2185,32,0)="Yes","8"," ")</f>
        <v xml:space="preserve"> </v>
      </c>
      <c r="P1001" s="11" t="str">
        <f>IF(VLOOKUP(D1001,'Current OBD'!$B$6:$AK$2185,33,0)="Yes","9"," ")</f>
        <v>9</v>
      </c>
      <c r="Q1001" s="11" t="str">
        <f>IF(VLOOKUP(D1001,'Current OBD'!$B$6:$AK$2185,34,0)="Yes","10"," ")</f>
        <v>10</v>
      </c>
      <c r="R1001" s="11" t="str">
        <f>IF(VLOOKUP(D1001,'Current OBD'!$B$6:$AK$2185,35,0)="Yes","11"," ")</f>
        <v>11</v>
      </c>
      <c r="S1001" s="11" t="str">
        <f>IF(VLOOKUP(D1001,'Current OBD'!$B$6:$AK$2185,36,0)="Yes","12"," ")</f>
        <v>12</v>
      </c>
      <c r="T1001" s="13">
        <f>VLOOKUP(D1001,Pivot!$B$4:$F$2181,2,0)</f>
        <v>489</v>
      </c>
      <c r="U1001" s="13">
        <f>VLOOKUP(D1001,Pivot!$B$4:$F$2181,3,0)</f>
        <v>172</v>
      </c>
      <c r="V1001" s="13">
        <f>VLOOKUP(D1001,Pivot!$B$4:$F$2181,4,0)</f>
        <v>2033</v>
      </c>
      <c r="W1001" s="46">
        <f>IFERROR(VLOOKUP(D1001,Pivot!$B$4:$H$2181,5,0),"")</f>
        <v>0.24049999999999999</v>
      </c>
      <c r="X1001" s="51">
        <f>IFERROR(VLOOKUP(D1001,Pivot!$B$4:$H$2181,6,0),"")</f>
        <v>8.4599999999999995E-2</v>
      </c>
      <c r="Y1001" s="46">
        <f>IFERROR(VLOOKUP(D1001,Pivot!$B$4:$H$2181,7,0),"")</f>
        <v>0.3251</v>
      </c>
    </row>
    <row r="1002" spans="1:25" ht="15" customHeight="1" outlineLevel="2">
      <c r="A1002" s="10" t="str">
        <f>VLOOKUP(D1002,'Current OBD'!$B$6:$K$2185,4,0)</f>
        <v>King</v>
      </c>
      <c r="B1002" s="10" t="str">
        <f>VLOOKUP(D1002,'Current OBD'!$B$6:$K$2185,3,0)</f>
        <v>17-415</v>
      </c>
      <c r="C1002" s="9" t="str">
        <f>VLOOKUP(D1002,'Current OBD'!$B$6:$K$2185,2,0)</f>
        <v>Kent School District</v>
      </c>
      <c r="D1002" s="24">
        <v>663991</v>
      </c>
      <c r="E1002" s="9" t="str">
        <f>VLOOKUP(D1002,'Current OBD'!$B$6:$K$2185,10,0)</f>
        <v>Kentwood High School</v>
      </c>
      <c r="F1002" s="11" t="str">
        <f>IF(VLOOKUP(D1002,'Current OBD'!$B$6:$AK$2185,23,0)="Yes","PK"," ")</f>
        <v xml:space="preserve"> </v>
      </c>
      <c r="G1002" s="11" t="str">
        <f>IF(VLOOKUP(D1002,'Current OBD'!$B$6:$AK$2185,24,0)="Yes","K"," ")</f>
        <v xml:space="preserve"> </v>
      </c>
      <c r="H1002" s="11" t="str">
        <f>IF(VLOOKUP(D1002,'Current OBD'!$B$6:$AK$2185,25,0)="Yes",1," ")</f>
        <v xml:space="preserve"> </v>
      </c>
      <c r="I1002" s="11" t="str">
        <f>IF(VLOOKUP(D1002,'Current OBD'!$B$6:$AK$2185,26,0)="Yes","2"," ")</f>
        <v xml:space="preserve"> </v>
      </c>
      <c r="J1002" s="11" t="str">
        <f>IF(VLOOKUP(D1002,'Current OBD'!$B$6:$AK$2185,27,0)="Yes","3"," ")</f>
        <v xml:space="preserve"> </v>
      </c>
      <c r="K1002" s="11" t="str">
        <f>IF(VLOOKUP(D1002,'Current OBD'!$B$6:$AK$2185,28,0)="Yes","4"," ")</f>
        <v xml:space="preserve"> </v>
      </c>
      <c r="L1002" s="11" t="str">
        <f>IF(VLOOKUP(D1002,'Current OBD'!$B$6:$AK$2185,29,0)="Yes","5"," ")</f>
        <v xml:space="preserve"> </v>
      </c>
      <c r="M1002" s="11" t="str">
        <f>IF(VLOOKUP(D1002,'Current OBD'!$B$6:$AK$2185,30,0)="Yes","6"," ")</f>
        <v xml:space="preserve"> </v>
      </c>
      <c r="N1002" s="11" t="str">
        <f>IF(VLOOKUP(D1002,'Current OBD'!$B$6:$AK$2185,31,0)="Yes","7"," ")</f>
        <v xml:space="preserve"> </v>
      </c>
      <c r="O1002" s="11" t="str">
        <f>IF(VLOOKUP(D1002,'Current OBD'!$B$6:$AK$2185,32,0)="Yes","8"," ")</f>
        <v xml:space="preserve"> </v>
      </c>
      <c r="P1002" s="11" t="str">
        <f>IF(VLOOKUP(D1002,'Current OBD'!$B$6:$AK$2185,33,0)="Yes","9"," ")</f>
        <v>9</v>
      </c>
      <c r="Q1002" s="11" t="str">
        <f>IF(VLOOKUP(D1002,'Current OBD'!$B$6:$AK$2185,34,0)="Yes","10"," ")</f>
        <v>10</v>
      </c>
      <c r="R1002" s="11" t="str">
        <f>IF(VLOOKUP(D1002,'Current OBD'!$B$6:$AK$2185,35,0)="Yes","11"," ")</f>
        <v>11</v>
      </c>
      <c r="S1002" s="11" t="str">
        <f>IF(VLOOKUP(D1002,'Current OBD'!$B$6:$AK$2185,36,0)="Yes","12"," ")</f>
        <v>12</v>
      </c>
      <c r="T1002" s="13">
        <f>VLOOKUP(D1002,Pivot!$B$4:$F$2181,2,0)</f>
        <v>550</v>
      </c>
      <c r="U1002" s="13">
        <f>VLOOKUP(D1002,Pivot!$B$4:$F$2181,3,0)</f>
        <v>176</v>
      </c>
      <c r="V1002" s="13">
        <f>VLOOKUP(D1002,Pivot!$B$4:$F$2181,4,0)</f>
        <v>1735</v>
      </c>
      <c r="W1002" s="46">
        <f>IFERROR(VLOOKUP(D1002,Pivot!$B$4:$H$2181,5,0),"")</f>
        <v>0.317</v>
      </c>
      <c r="X1002" s="51">
        <f>IFERROR(VLOOKUP(D1002,Pivot!$B$4:$H$2181,6,0),"")</f>
        <v>0.1014</v>
      </c>
      <c r="Y1002" s="46">
        <f>IFERROR(VLOOKUP(D1002,Pivot!$B$4:$H$2181,7,0),"")</f>
        <v>0.41839999999999999</v>
      </c>
    </row>
    <row r="1003" spans="1:25" ht="15" customHeight="1" outlineLevel="2">
      <c r="A1003" s="10" t="str">
        <f>VLOOKUP(D1003,'Current OBD'!$B$6:$K$2185,4,0)</f>
        <v>King</v>
      </c>
      <c r="B1003" s="10" t="str">
        <f>VLOOKUP(D1003,'Current OBD'!$B$6:$K$2185,3,0)</f>
        <v>17-415</v>
      </c>
      <c r="C1003" s="9" t="str">
        <f>VLOOKUP(D1003,'Current OBD'!$B$6:$K$2185,2,0)</f>
        <v>Kent School District</v>
      </c>
      <c r="D1003" s="24">
        <v>661660</v>
      </c>
      <c r="E1003" s="9" t="str">
        <f>VLOOKUP(D1003,'Current OBD'!$B$6:$K$2185,10,0)</f>
        <v>Lake Youngs Elementary</v>
      </c>
      <c r="F1003" s="11" t="str">
        <f>IF(VLOOKUP(D1003,'Current OBD'!$B$6:$AK$2185,23,0)="Yes","PK"," ")</f>
        <v xml:space="preserve"> </v>
      </c>
      <c r="G1003" s="11" t="str">
        <f>IF(VLOOKUP(D1003,'Current OBD'!$B$6:$AK$2185,24,0)="Yes","K"," ")</f>
        <v>K</v>
      </c>
      <c r="H1003" s="11">
        <f>IF(VLOOKUP(D1003,'Current OBD'!$B$6:$AK$2185,25,0)="Yes",1," ")</f>
        <v>1</v>
      </c>
      <c r="I1003" s="11" t="str">
        <f>IF(VLOOKUP(D1003,'Current OBD'!$B$6:$AK$2185,26,0)="Yes","2"," ")</f>
        <v>2</v>
      </c>
      <c r="J1003" s="11" t="str">
        <f>IF(VLOOKUP(D1003,'Current OBD'!$B$6:$AK$2185,27,0)="Yes","3"," ")</f>
        <v>3</v>
      </c>
      <c r="K1003" s="11" t="str">
        <f>IF(VLOOKUP(D1003,'Current OBD'!$B$6:$AK$2185,28,0)="Yes","4"," ")</f>
        <v>4</v>
      </c>
      <c r="L1003" s="11" t="str">
        <f>IF(VLOOKUP(D1003,'Current OBD'!$B$6:$AK$2185,29,0)="Yes","5"," ")</f>
        <v>5</v>
      </c>
      <c r="M1003" s="11" t="str">
        <f>IF(VLOOKUP(D1003,'Current OBD'!$B$6:$AK$2185,30,0)="Yes","6"," ")</f>
        <v>6</v>
      </c>
      <c r="N1003" s="11" t="str">
        <f>IF(VLOOKUP(D1003,'Current OBD'!$B$6:$AK$2185,31,0)="Yes","7"," ")</f>
        <v xml:space="preserve"> </v>
      </c>
      <c r="O1003" s="11" t="str">
        <f>IF(VLOOKUP(D1003,'Current OBD'!$B$6:$AK$2185,32,0)="Yes","8"," ")</f>
        <v xml:space="preserve"> </v>
      </c>
      <c r="P1003" s="11" t="str">
        <f>IF(VLOOKUP(D1003,'Current OBD'!$B$6:$AK$2185,33,0)="Yes","9"," ")</f>
        <v xml:space="preserve"> </v>
      </c>
      <c r="Q1003" s="11" t="str">
        <f>IF(VLOOKUP(D1003,'Current OBD'!$B$6:$AK$2185,34,0)="Yes","10"," ")</f>
        <v xml:space="preserve"> </v>
      </c>
      <c r="R1003" s="11" t="str">
        <f>IF(VLOOKUP(D1003,'Current OBD'!$B$6:$AK$2185,35,0)="Yes","11"," ")</f>
        <v xml:space="preserve"> </v>
      </c>
      <c r="S1003" s="11" t="str">
        <f>IF(VLOOKUP(D1003,'Current OBD'!$B$6:$AK$2185,36,0)="Yes","12"," ")</f>
        <v xml:space="preserve"> </v>
      </c>
      <c r="T1003" s="13">
        <f>VLOOKUP(D1003,Pivot!$B$4:$F$2181,2,0)</f>
        <v>111</v>
      </c>
      <c r="U1003" s="13">
        <f>VLOOKUP(D1003,Pivot!$B$4:$F$2181,3,0)</f>
        <v>36</v>
      </c>
      <c r="V1003" s="13">
        <f>VLOOKUP(D1003,Pivot!$B$4:$F$2181,4,0)</f>
        <v>503</v>
      </c>
      <c r="W1003" s="46">
        <f>IFERROR(VLOOKUP(D1003,Pivot!$B$4:$H$2181,5,0),"")</f>
        <v>0.22070000000000001</v>
      </c>
      <c r="X1003" s="51">
        <f>IFERROR(VLOOKUP(D1003,Pivot!$B$4:$H$2181,6,0),"")</f>
        <v>7.1599999999999997E-2</v>
      </c>
      <c r="Y1003" s="46">
        <f>IFERROR(VLOOKUP(D1003,Pivot!$B$4:$H$2181,7,0),"")</f>
        <v>0.29220000000000002</v>
      </c>
    </row>
    <row r="1004" spans="1:25" ht="15" customHeight="1" outlineLevel="2">
      <c r="A1004" s="10" t="str">
        <f>VLOOKUP(D1004,'Current OBD'!$B$6:$K$2185,4,0)</f>
        <v>King</v>
      </c>
      <c r="B1004" s="10" t="str">
        <f>VLOOKUP(D1004,'Current OBD'!$B$6:$K$2185,3,0)</f>
        <v>17-415</v>
      </c>
      <c r="C1004" s="9" t="str">
        <f>VLOOKUP(D1004,'Current OBD'!$B$6:$K$2185,2,0)</f>
        <v>Kent School District</v>
      </c>
      <c r="D1004" s="24">
        <v>665511</v>
      </c>
      <c r="E1004" s="9" t="str">
        <f>VLOOKUP(D1004,'Current OBD'!$B$6:$K$2185,10,0)</f>
        <v>Martin Sortun Elementary</v>
      </c>
      <c r="F1004" s="11" t="str">
        <f>IF(VLOOKUP(D1004,'Current OBD'!$B$6:$AK$2185,23,0)="Yes","PK"," ")</f>
        <v xml:space="preserve"> </v>
      </c>
      <c r="G1004" s="11" t="str">
        <f>IF(VLOOKUP(D1004,'Current OBD'!$B$6:$AK$2185,24,0)="Yes","K"," ")</f>
        <v>K</v>
      </c>
      <c r="H1004" s="11">
        <f>IF(VLOOKUP(D1004,'Current OBD'!$B$6:$AK$2185,25,0)="Yes",1," ")</f>
        <v>1</v>
      </c>
      <c r="I1004" s="11" t="str">
        <f>IF(VLOOKUP(D1004,'Current OBD'!$B$6:$AK$2185,26,0)="Yes","2"," ")</f>
        <v>2</v>
      </c>
      <c r="J1004" s="11" t="str">
        <f>IF(VLOOKUP(D1004,'Current OBD'!$B$6:$AK$2185,27,0)="Yes","3"," ")</f>
        <v>3</v>
      </c>
      <c r="K1004" s="11" t="str">
        <f>IF(VLOOKUP(D1004,'Current OBD'!$B$6:$AK$2185,28,0)="Yes","4"," ")</f>
        <v>4</v>
      </c>
      <c r="L1004" s="11" t="str">
        <f>IF(VLOOKUP(D1004,'Current OBD'!$B$6:$AK$2185,29,0)="Yes","5"," ")</f>
        <v>5</v>
      </c>
      <c r="M1004" s="11" t="str">
        <f>IF(VLOOKUP(D1004,'Current OBD'!$B$6:$AK$2185,30,0)="Yes","6"," ")</f>
        <v>6</v>
      </c>
      <c r="N1004" s="11" t="str">
        <f>IF(VLOOKUP(D1004,'Current OBD'!$B$6:$AK$2185,31,0)="Yes","7"," ")</f>
        <v xml:space="preserve"> </v>
      </c>
      <c r="O1004" s="11" t="str">
        <f>IF(VLOOKUP(D1004,'Current OBD'!$B$6:$AK$2185,32,0)="Yes","8"," ")</f>
        <v xml:space="preserve"> </v>
      </c>
      <c r="P1004" s="11" t="str">
        <f>IF(VLOOKUP(D1004,'Current OBD'!$B$6:$AK$2185,33,0)="Yes","9"," ")</f>
        <v xml:space="preserve"> </v>
      </c>
      <c r="Q1004" s="11" t="str">
        <f>IF(VLOOKUP(D1004,'Current OBD'!$B$6:$AK$2185,34,0)="Yes","10"," ")</f>
        <v xml:space="preserve"> </v>
      </c>
      <c r="R1004" s="11" t="str">
        <f>IF(VLOOKUP(D1004,'Current OBD'!$B$6:$AK$2185,35,0)="Yes","11"," ")</f>
        <v xml:space="preserve"> </v>
      </c>
      <c r="S1004" s="11" t="str">
        <f>IF(VLOOKUP(D1004,'Current OBD'!$B$6:$AK$2185,36,0)="Yes","12"," ")</f>
        <v xml:space="preserve"> </v>
      </c>
      <c r="T1004" s="13">
        <f>VLOOKUP(D1004,Pivot!$B$4:$F$2181,2,0)</f>
        <v>213</v>
      </c>
      <c r="U1004" s="13">
        <f>VLOOKUP(D1004,Pivot!$B$4:$F$2181,3,0)</f>
        <v>72</v>
      </c>
      <c r="V1004" s="13">
        <f>VLOOKUP(D1004,Pivot!$B$4:$F$2181,4,0)</f>
        <v>547</v>
      </c>
      <c r="W1004" s="46">
        <f>IFERROR(VLOOKUP(D1004,Pivot!$B$4:$H$2181,5,0),"")</f>
        <v>0.38940000000000002</v>
      </c>
      <c r="X1004" s="51">
        <f>IFERROR(VLOOKUP(D1004,Pivot!$B$4:$H$2181,6,0),"")</f>
        <v>0.13159999999999999</v>
      </c>
      <c r="Y1004" s="46">
        <f>IFERROR(VLOOKUP(D1004,Pivot!$B$4:$H$2181,7,0),"")</f>
        <v>0.52100000000000002</v>
      </c>
    </row>
    <row r="1005" spans="1:25" ht="15" customHeight="1" outlineLevel="2">
      <c r="A1005" s="10" t="str">
        <f>VLOOKUP(D1005,'Current OBD'!$B$6:$K$2185,4,0)</f>
        <v>King</v>
      </c>
      <c r="B1005" s="10" t="str">
        <f>VLOOKUP(D1005,'Current OBD'!$B$6:$K$2185,3,0)</f>
        <v>17-415</v>
      </c>
      <c r="C1005" s="9" t="str">
        <f>VLOOKUP(D1005,'Current OBD'!$B$6:$K$2185,2,0)</f>
        <v>Kent School District</v>
      </c>
      <c r="D1005" s="24">
        <v>663986</v>
      </c>
      <c r="E1005" s="9" t="str">
        <f>VLOOKUP(D1005,'Current OBD'!$B$6:$K$2185,10,0)</f>
        <v>Mattson Middle School</v>
      </c>
      <c r="F1005" s="11" t="str">
        <f>IF(VLOOKUP(D1005,'Current OBD'!$B$6:$AK$2185,23,0)="Yes","PK"," ")</f>
        <v xml:space="preserve"> </v>
      </c>
      <c r="G1005" s="11" t="str">
        <f>IF(VLOOKUP(D1005,'Current OBD'!$B$6:$AK$2185,24,0)="Yes","K"," ")</f>
        <v xml:space="preserve"> </v>
      </c>
      <c r="H1005" s="11" t="str">
        <f>IF(VLOOKUP(D1005,'Current OBD'!$B$6:$AK$2185,25,0)="Yes",1," ")</f>
        <v xml:space="preserve"> </v>
      </c>
      <c r="I1005" s="11" t="str">
        <f>IF(VLOOKUP(D1005,'Current OBD'!$B$6:$AK$2185,26,0)="Yes","2"," ")</f>
        <v xml:space="preserve"> </v>
      </c>
      <c r="J1005" s="11" t="str">
        <f>IF(VLOOKUP(D1005,'Current OBD'!$B$6:$AK$2185,27,0)="Yes","3"," ")</f>
        <v xml:space="preserve"> </v>
      </c>
      <c r="K1005" s="11" t="str">
        <f>IF(VLOOKUP(D1005,'Current OBD'!$B$6:$AK$2185,28,0)="Yes","4"," ")</f>
        <v xml:space="preserve"> </v>
      </c>
      <c r="L1005" s="11" t="str">
        <f>IF(VLOOKUP(D1005,'Current OBD'!$B$6:$AK$2185,29,0)="Yes","5"," ")</f>
        <v xml:space="preserve"> </v>
      </c>
      <c r="M1005" s="11" t="str">
        <f>IF(VLOOKUP(D1005,'Current OBD'!$B$6:$AK$2185,30,0)="Yes","6"," ")</f>
        <v xml:space="preserve"> </v>
      </c>
      <c r="N1005" s="11" t="str">
        <f>IF(VLOOKUP(D1005,'Current OBD'!$B$6:$AK$2185,31,0)="Yes","7"," ")</f>
        <v>7</v>
      </c>
      <c r="O1005" s="11" t="str">
        <f>IF(VLOOKUP(D1005,'Current OBD'!$B$6:$AK$2185,32,0)="Yes","8"," ")</f>
        <v>8</v>
      </c>
      <c r="P1005" s="11" t="str">
        <f>IF(VLOOKUP(D1005,'Current OBD'!$B$6:$AK$2185,33,0)="Yes","9"," ")</f>
        <v xml:space="preserve"> </v>
      </c>
      <c r="Q1005" s="11" t="str">
        <f>IF(VLOOKUP(D1005,'Current OBD'!$B$6:$AK$2185,34,0)="Yes","10"," ")</f>
        <v xml:space="preserve"> </v>
      </c>
      <c r="R1005" s="11" t="str">
        <f>IF(VLOOKUP(D1005,'Current OBD'!$B$6:$AK$2185,35,0)="Yes","11"," ")</f>
        <v xml:space="preserve"> </v>
      </c>
      <c r="S1005" s="11" t="str">
        <f>IF(VLOOKUP(D1005,'Current OBD'!$B$6:$AK$2185,36,0)="Yes","12"," ")</f>
        <v xml:space="preserve"> </v>
      </c>
      <c r="T1005" s="13">
        <f>VLOOKUP(D1005,Pivot!$B$4:$F$2181,2,0)</f>
        <v>205</v>
      </c>
      <c r="U1005" s="13">
        <f>VLOOKUP(D1005,Pivot!$B$4:$F$2181,3,0)</f>
        <v>49</v>
      </c>
      <c r="V1005" s="13">
        <f>VLOOKUP(D1005,Pivot!$B$4:$F$2181,4,0)</f>
        <v>620</v>
      </c>
      <c r="W1005" s="46">
        <f>IFERROR(VLOOKUP(D1005,Pivot!$B$4:$H$2181,5,0),"")</f>
        <v>0.3306</v>
      </c>
      <c r="X1005" s="51">
        <f>IFERROR(VLOOKUP(D1005,Pivot!$B$4:$H$2181,6,0),"")</f>
        <v>7.9000000000000001E-2</v>
      </c>
      <c r="Y1005" s="46">
        <f>IFERROR(VLOOKUP(D1005,Pivot!$B$4:$H$2181,7,0),"")</f>
        <v>0.40970000000000001</v>
      </c>
    </row>
    <row r="1006" spans="1:25" ht="15" customHeight="1" outlineLevel="2">
      <c r="A1006" s="10" t="str">
        <f>VLOOKUP(D1006,'Current OBD'!$B$6:$K$2185,4,0)</f>
        <v>King</v>
      </c>
      <c r="B1006" s="10" t="str">
        <f>VLOOKUP(D1006,'Current OBD'!$B$6:$K$2185,3,0)</f>
        <v>17-415</v>
      </c>
      <c r="C1006" s="9" t="str">
        <f>VLOOKUP(D1006,'Current OBD'!$B$6:$K$2185,2,0)</f>
        <v>Kent School District</v>
      </c>
      <c r="D1006" s="24">
        <v>661662</v>
      </c>
      <c r="E1006" s="9" t="str">
        <f>VLOOKUP(D1006,'Current OBD'!$B$6:$K$2185,10,0)</f>
        <v>Meadow Ridge Elementary</v>
      </c>
      <c r="F1006" s="11" t="str">
        <f>IF(VLOOKUP(D1006,'Current OBD'!$B$6:$AK$2185,23,0)="Yes","PK"," ")</f>
        <v xml:space="preserve"> </v>
      </c>
      <c r="G1006" s="11" t="str">
        <f>IF(VLOOKUP(D1006,'Current OBD'!$B$6:$AK$2185,24,0)="Yes","K"," ")</f>
        <v>K</v>
      </c>
      <c r="H1006" s="11">
        <f>IF(VLOOKUP(D1006,'Current OBD'!$B$6:$AK$2185,25,0)="Yes",1," ")</f>
        <v>1</v>
      </c>
      <c r="I1006" s="11" t="str">
        <f>IF(VLOOKUP(D1006,'Current OBD'!$B$6:$AK$2185,26,0)="Yes","2"," ")</f>
        <v>2</v>
      </c>
      <c r="J1006" s="11" t="str">
        <f>IF(VLOOKUP(D1006,'Current OBD'!$B$6:$AK$2185,27,0)="Yes","3"," ")</f>
        <v>3</v>
      </c>
      <c r="K1006" s="11" t="str">
        <f>IF(VLOOKUP(D1006,'Current OBD'!$B$6:$AK$2185,28,0)="Yes","4"," ")</f>
        <v>4</v>
      </c>
      <c r="L1006" s="11" t="str">
        <f>IF(VLOOKUP(D1006,'Current OBD'!$B$6:$AK$2185,29,0)="Yes","5"," ")</f>
        <v>5</v>
      </c>
      <c r="M1006" s="11" t="str">
        <f>IF(VLOOKUP(D1006,'Current OBD'!$B$6:$AK$2185,30,0)="Yes","6"," ")</f>
        <v>6</v>
      </c>
      <c r="N1006" s="11" t="str">
        <f>IF(VLOOKUP(D1006,'Current OBD'!$B$6:$AK$2185,31,0)="Yes","7"," ")</f>
        <v xml:space="preserve"> </v>
      </c>
      <c r="O1006" s="11" t="str">
        <f>IF(VLOOKUP(D1006,'Current OBD'!$B$6:$AK$2185,32,0)="Yes","8"," ")</f>
        <v xml:space="preserve"> </v>
      </c>
      <c r="P1006" s="11" t="str">
        <f>IF(VLOOKUP(D1006,'Current OBD'!$B$6:$AK$2185,33,0)="Yes","9"," ")</f>
        <v xml:space="preserve"> </v>
      </c>
      <c r="Q1006" s="11" t="str">
        <f>IF(VLOOKUP(D1006,'Current OBD'!$B$6:$AK$2185,34,0)="Yes","10"," ")</f>
        <v xml:space="preserve"> </v>
      </c>
      <c r="R1006" s="11" t="str">
        <f>IF(VLOOKUP(D1006,'Current OBD'!$B$6:$AK$2185,35,0)="Yes","11"," ")</f>
        <v xml:space="preserve"> </v>
      </c>
      <c r="S1006" s="11" t="str">
        <f>IF(VLOOKUP(D1006,'Current OBD'!$B$6:$AK$2185,36,0)="Yes","12"," ")</f>
        <v xml:space="preserve"> </v>
      </c>
      <c r="T1006" s="13">
        <f>VLOOKUP(D1006,Pivot!$B$4:$F$2181,2,0)</f>
        <v>237</v>
      </c>
      <c r="U1006" s="13">
        <f>VLOOKUP(D1006,Pivot!$B$4:$F$2181,3,0)</f>
        <v>0</v>
      </c>
      <c r="V1006" s="13">
        <f>VLOOKUP(D1006,Pivot!$B$4:$F$2181,4,0)</f>
        <v>360</v>
      </c>
      <c r="W1006" s="46">
        <f>IFERROR(VLOOKUP(D1006,Pivot!$B$4:$H$2181,5,0),"")</f>
        <v>0.6583</v>
      </c>
      <c r="X1006" s="51">
        <f>IFERROR(VLOOKUP(D1006,Pivot!$B$4:$H$2181,6,0),"")</f>
        <v>0</v>
      </c>
      <c r="Y1006" s="46">
        <f>IFERROR(VLOOKUP(D1006,Pivot!$B$4:$H$2181,7,0),"")</f>
        <v>0.6583</v>
      </c>
    </row>
    <row r="1007" spans="1:25" ht="15" customHeight="1" outlineLevel="2">
      <c r="A1007" s="10" t="str">
        <f>VLOOKUP(D1007,'Current OBD'!$B$6:$K$2185,4,0)</f>
        <v>King</v>
      </c>
      <c r="B1007" s="10" t="str">
        <f>VLOOKUP(D1007,'Current OBD'!$B$6:$K$2185,3,0)</f>
        <v>17-415</v>
      </c>
      <c r="C1007" s="9" t="str">
        <f>VLOOKUP(D1007,'Current OBD'!$B$6:$K$2185,2,0)</f>
        <v>Kent School District</v>
      </c>
      <c r="D1007" s="24">
        <v>663987</v>
      </c>
      <c r="E1007" s="9" t="str">
        <f>VLOOKUP(D1007,'Current OBD'!$B$6:$K$2185,10,0)</f>
        <v>Meeker Middle School</v>
      </c>
      <c r="F1007" s="11" t="str">
        <f>IF(VLOOKUP(D1007,'Current OBD'!$B$6:$AK$2185,23,0)="Yes","PK"," ")</f>
        <v xml:space="preserve"> </v>
      </c>
      <c r="G1007" s="11" t="str">
        <f>IF(VLOOKUP(D1007,'Current OBD'!$B$6:$AK$2185,24,0)="Yes","K"," ")</f>
        <v xml:space="preserve"> </v>
      </c>
      <c r="H1007" s="11" t="str">
        <f>IF(VLOOKUP(D1007,'Current OBD'!$B$6:$AK$2185,25,0)="Yes",1," ")</f>
        <v xml:space="preserve"> </v>
      </c>
      <c r="I1007" s="11" t="str">
        <f>IF(VLOOKUP(D1007,'Current OBD'!$B$6:$AK$2185,26,0)="Yes","2"," ")</f>
        <v xml:space="preserve"> </v>
      </c>
      <c r="J1007" s="11" t="str">
        <f>IF(VLOOKUP(D1007,'Current OBD'!$B$6:$AK$2185,27,0)="Yes","3"," ")</f>
        <v xml:space="preserve"> </v>
      </c>
      <c r="K1007" s="11" t="str">
        <f>IF(VLOOKUP(D1007,'Current OBD'!$B$6:$AK$2185,28,0)="Yes","4"," ")</f>
        <v xml:space="preserve"> </v>
      </c>
      <c r="L1007" s="11" t="str">
        <f>IF(VLOOKUP(D1007,'Current OBD'!$B$6:$AK$2185,29,0)="Yes","5"," ")</f>
        <v xml:space="preserve"> </v>
      </c>
      <c r="M1007" s="11" t="str">
        <f>IF(VLOOKUP(D1007,'Current OBD'!$B$6:$AK$2185,30,0)="Yes","6"," ")</f>
        <v xml:space="preserve"> </v>
      </c>
      <c r="N1007" s="11" t="str">
        <f>IF(VLOOKUP(D1007,'Current OBD'!$B$6:$AK$2185,31,0)="Yes","7"," ")</f>
        <v>7</v>
      </c>
      <c r="O1007" s="11" t="str">
        <f>IF(VLOOKUP(D1007,'Current OBD'!$B$6:$AK$2185,32,0)="Yes","8"," ")</f>
        <v>8</v>
      </c>
      <c r="P1007" s="11" t="str">
        <f>IF(VLOOKUP(D1007,'Current OBD'!$B$6:$AK$2185,33,0)="Yes","9"," ")</f>
        <v xml:space="preserve"> </v>
      </c>
      <c r="Q1007" s="11" t="str">
        <f>IF(VLOOKUP(D1007,'Current OBD'!$B$6:$AK$2185,34,0)="Yes","10"," ")</f>
        <v xml:space="preserve"> </v>
      </c>
      <c r="R1007" s="11" t="str">
        <f>IF(VLOOKUP(D1007,'Current OBD'!$B$6:$AK$2185,35,0)="Yes","11"," ")</f>
        <v xml:space="preserve"> </v>
      </c>
      <c r="S1007" s="11" t="str">
        <f>IF(VLOOKUP(D1007,'Current OBD'!$B$6:$AK$2185,36,0)="Yes","12"," ")</f>
        <v xml:space="preserve"> </v>
      </c>
      <c r="T1007" s="13">
        <f>VLOOKUP(D1007,Pivot!$B$4:$F$2181,2,0)</f>
        <v>281</v>
      </c>
      <c r="U1007" s="13">
        <f>VLOOKUP(D1007,Pivot!$B$4:$F$2181,3,0)</f>
        <v>54</v>
      </c>
      <c r="V1007" s="13">
        <f>VLOOKUP(D1007,Pivot!$B$4:$F$2181,4,0)</f>
        <v>604</v>
      </c>
      <c r="W1007" s="46">
        <f>IFERROR(VLOOKUP(D1007,Pivot!$B$4:$H$2181,5,0),"")</f>
        <v>0.4652</v>
      </c>
      <c r="X1007" s="51">
        <f>IFERROR(VLOOKUP(D1007,Pivot!$B$4:$H$2181,6,0),"")</f>
        <v>8.9399999999999993E-2</v>
      </c>
      <c r="Y1007" s="46">
        <f>IFERROR(VLOOKUP(D1007,Pivot!$B$4:$H$2181,7,0),"")</f>
        <v>0.55459999999999998</v>
      </c>
    </row>
    <row r="1008" spans="1:25" ht="15" customHeight="1" outlineLevel="2">
      <c r="A1008" s="10" t="str">
        <f>VLOOKUP(D1008,'Current OBD'!$B$6:$K$2185,4,0)</f>
        <v>King</v>
      </c>
      <c r="B1008" s="10" t="str">
        <f>VLOOKUP(D1008,'Current OBD'!$B$6:$K$2185,3,0)</f>
        <v>17-415</v>
      </c>
      <c r="C1008" s="9" t="str">
        <f>VLOOKUP(D1008,'Current OBD'!$B$6:$K$2185,2,0)</f>
        <v>Kent School District</v>
      </c>
      <c r="D1008" s="24">
        <v>661663</v>
      </c>
      <c r="E1008" s="9" t="str">
        <f>VLOOKUP(D1008,'Current OBD'!$B$6:$K$2185,10,0)</f>
        <v>Meridian Elementary</v>
      </c>
      <c r="F1008" s="11" t="str">
        <f>IF(VLOOKUP(D1008,'Current OBD'!$B$6:$AK$2185,23,0)="Yes","PK"," ")</f>
        <v>PK</v>
      </c>
      <c r="G1008" s="11" t="str">
        <f>IF(VLOOKUP(D1008,'Current OBD'!$B$6:$AK$2185,24,0)="Yes","K"," ")</f>
        <v>K</v>
      </c>
      <c r="H1008" s="11">
        <f>IF(VLOOKUP(D1008,'Current OBD'!$B$6:$AK$2185,25,0)="Yes",1," ")</f>
        <v>1</v>
      </c>
      <c r="I1008" s="11" t="str">
        <f>IF(VLOOKUP(D1008,'Current OBD'!$B$6:$AK$2185,26,0)="Yes","2"," ")</f>
        <v>2</v>
      </c>
      <c r="J1008" s="11" t="str">
        <f>IF(VLOOKUP(D1008,'Current OBD'!$B$6:$AK$2185,27,0)="Yes","3"," ")</f>
        <v>3</v>
      </c>
      <c r="K1008" s="11" t="str">
        <f>IF(VLOOKUP(D1008,'Current OBD'!$B$6:$AK$2185,28,0)="Yes","4"," ")</f>
        <v>4</v>
      </c>
      <c r="L1008" s="11" t="str">
        <f>IF(VLOOKUP(D1008,'Current OBD'!$B$6:$AK$2185,29,0)="Yes","5"," ")</f>
        <v>5</v>
      </c>
      <c r="M1008" s="11" t="str">
        <f>IF(VLOOKUP(D1008,'Current OBD'!$B$6:$AK$2185,30,0)="Yes","6"," ")</f>
        <v>6</v>
      </c>
      <c r="N1008" s="11" t="str">
        <f>IF(VLOOKUP(D1008,'Current OBD'!$B$6:$AK$2185,31,0)="Yes","7"," ")</f>
        <v xml:space="preserve"> </v>
      </c>
      <c r="O1008" s="11" t="str">
        <f>IF(VLOOKUP(D1008,'Current OBD'!$B$6:$AK$2185,32,0)="Yes","8"," ")</f>
        <v xml:space="preserve"> </v>
      </c>
      <c r="P1008" s="11" t="str">
        <f>IF(VLOOKUP(D1008,'Current OBD'!$B$6:$AK$2185,33,0)="Yes","9"," ")</f>
        <v xml:space="preserve"> </v>
      </c>
      <c r="Q1008" s="11" t="str">
        <f>IF(VLOOKUP(D1008,'Current OBD'!$B$6:$AK$2185,34,0)="Yes","10"," ")</f>
        <v xml:space="preserve"> </v>
      </c>
      <c r="R1008" s="11" t="str">
        <f>IF(VLOOKUP(D1008,'Current OBD'!$B$6:$AK$2185,35,0)="Yes","11"," ")</f>
        <v xml:space="preserve"> </v>
      </c>
      <c r="S1008" s="11" t="str">
        <f>IF(VLOOKUP(D1008,'Current OBD'!$B$6:$AK$2185,36,0)="Yes","12"," ")</f>
        <v xml:space="preserve"> </v>
      </c>
      <c r="T1008" s="13">
        <f>VLOOKUP(D1008,Pivot!$B$4:$F$2181,2,0)</f>
        <v>195</v>
      </c>
      <c r="U1008" s="13">
        <f>VLOOKUP(D1008,Pivot!$B$4:$F$2181,3,0)</f>
        <v>44</v>
      </c>
      <c r="V1008" s="13">
        <f>VLOOKUP(D1008,Pivot!$B$4:$F$2181,4,0)</f>
        <v>549</v>
      </c>
      <c r="W1008" s="46">
        <f>IFERROR(VLOOKUP(D1008,Pivot!$B$4:$H$2181,5,0),"")</f>
        <v>0.35520000000000002</v>
      </c>
      <c r="X1008" s="51">
        <f>IFERROR(VLOOKUP(D1008,Pivot!$B$4:$H$2181,6,0),"")</f>
        <v>8.0100000000000005E-2</v>
      </c>
      <c r="Y1008" s="46">
        <f>IFERROR(VLOOKUP(D1008,Pivot!$B$4:$H$2181,7,0),"")</f>
        <v>0.43530000000000002</v>
      </c>
    </row>
    <row r="1009" spans="1:25" ht="15" customHeight="1" outlineLevel="2">
      <c r="A1009" s="10" t="str">
        <f>VLOOKUP(D1009,'Current OBD'!$B$6:$K$2185,4,0)</f>
        <v>King</v>
      </c>
      <c r="B1009" s="10" t="str">
        <f>VLOOKUP(D1009,'Current OBD'!$B$6:$K$2185,3,0)</f>
        <v>17-415</v>
      </c>
      <c r="C1009" s="9" t="str">
        <f>VLOOKUP(D1009,'Current OBD'!$B$6:$K$2185,2,0)</f>
        <v>Kent School District</v>
      </c>
      <c r="D1009" s="24">
        <v>663988</v>
      </c>
      <c r="E1009" s="9" t="str">
        <f>VLOOKUP(D1009,'Current OBD'!$B$6:$K$2185,10,0)</f>
        <v>Meridian Middle School</v>
      </c>
      <c r="F1009" s="11" t="str">
        <f>IF(VLOOKUP(D1009,'Current OBD'!$B$6:$AK$2185,23,0)="Yes","PK"," ")</f>
        <v xml:space="preserve"> </v>
      </c>
      <c r="G1009" s="11" t="str">
        <f>IF(VLOOKUP(D1009,'Current OBD'!$B$6:$AK$2185,24,0)="Yes","K"," ")</f>
        <v xml:space="preserve"> </v>
      </c>
      <c r="H1009" s="11" t="str">
        <f>IF(VLOOKUP(D1009,'Current OBD'!$B$6:$AK$2185,25,0)="Yes",1," ")</f>
        <v xml:space="preserve"> </v>
      </c>
      <c r="I1009" s="11" t="str">
        <f>IF(VLOOKUP(D1009,'Current OBD'!$B$6:$AK$2185,26,0)="Yes","2"," ")</f>
        <v xml:space="preserve"> </v>
      </c>
      <c r="J1009" s="11" t="str">
        <f>IF(VLOOKUP(D1009,'Current OBD'!$B$6:$AK$2185,27,0)="Yes","3"," ")</f>
        <v xml:space="preserve"> </v>
      </c>
      <c r="K1009" s="11" t="str">
        <f>IF(VLOOKUP(D1009,'Current OBD'!$B$6:$AK$2185,28,0)="Yes","4"," ")</f>
        <v xml:space="preserve"> </v>
      </c>
      <c r="L1009" s="11" t="str">
        <f>IF(VLOOKUP(D1009,'Current OBD'!$B$6:$AK$2185,29,0)="Yes","5"," ")</f>
        <v xml:space="preserve"> </v>
      </c>
      <c r="M1009" s="11" t="str">
        <f>IF(VLOOKUP(D1009,'Current OBD'!$B$6:$AK$2185,30,0)="Yes","6"," ")</f>
        <v xml:space="preserve"> </v>
      </c>
      <c r="N1009" s="11" t="str">
        <f>IF(VLOOKUP(D1009,'Current OBD'!$B$6:$AK$2185,31,0)="Yes","7"," ")</f>
        <v>7</v>
      </c>
      <c r="O1009" s="11" t="str">
        <f>IF(VLOOKUP(D1009,'Current OBD'!$B$6:$AK$2185,32,0)="Yes","8"," ")</f>
        <v>8</v>
      </c>
      <c r="P1009" s="11" t="str">
        <f>IF(VLOOKUP(D1009,'Current OBD'!$B$6:$AK$2185,33,0)="Yes","9"," ")</f>
        <v xml:space="preserve"> </v>
      </c>
      <c r="Q1009" s="11" t="str">
        <f>IF(VLOOKUP(D1009,'Current OBD'!$B$6:$AK$2185,34,0)="Yes","10"," ")</f>
        <v xml:space="preserve"> </v>
      </c>
      <c r="R1009" s="11" t="str">
        <f>IF(VLOOKUP(D1009,'Current OBD'!$B$6:$AK$2185,35,0)="Yes","11"," ")</f>
        <v xml:space="preserve"> </v>
      </c>
      <c r="S1009" s="11" t="str">
        <f>IF(VLOOKUP(D1009,'Current OBD'!$B$6:$AK$2185,36,0)="Yes","12"," ")</f>
        <v xml:space="preserve"> </v>
      </c>
      <c r="T1009" s="13">
        <f>VLOOKUP(D1009,Pivot!$B$4:$F$2181,2,0)</f>
        <v>247</v>
      </c>
      <c r="U1009" s="13">
        <f>VLOOKUP(D1009,Pivot!$B$4:$F$2181,3,0)</f>
        <v>65</v>
      </c>
      <c r="V1009" s="13">
        <f>VLOOKUP(D1009,Pivot!$B$4:$F$2181,4,0)</f>
        <v>560</v>
      </c>
      <c r="W1009" s="46">
        <f>IFERROR(VLOOKUP(D1009,Pivot!$B$4:$H$2181,5,0),"")</f>
        <v>0.44109999999999999</v>
      </c>
      <c r="X1009" s="51">
        <f>IFERROR(VLOOKUP(D1009,Pivot!$B$4:$H$2181,6,0),"")</f>
        <v>0.11609999999999999</v>
      </c>
      <c r="Y1009" s="46">
        <f>IFERROR(VLOOKUP(D1009,Pivot!$B$4:$H$2181,7,0),"")</f>
        <v>0.55710000000000004</v>
      </c>
    </row>
    <row r="1010" spans="1:25" ht="15" customHeight="1" outlineLevel="2">
      <c r="A1010" s="10" t="str">
        <f>VLOOKUP(D1010,'Current OBD'!$B$6:$K$2185,4,0)</f>
        <v>King</v>
      </c>
      <c r="B1010" s="10" t="str">
        <f>VLOOKUP(D1010,'Current OBD'!$B$6:$K$2185,3,0)</f>
        <v>17-415</v>
      </c>
      <c r="C1010" s="9" t="str">
        <f>VLOOKUP(D1010,'Current OBD'!$B$6:$K$2185,2,0)</f>
        <v>Kent School District</v>
      </c>
      <c r="D1010" s="24">
        <v>663989</v>
      </c>
      <c r="E1010" s="9" t="str">
        <f>VLOOKUP(D1010,'Current OBD'!$B$6:$K$2185,10,0)</f>
        <v>Mill Creek Middle School</v>
      </c>
      <c r="F1010" s="11" t="str">
        <f>IF(VLOOKUP(D1010,'Current OBD'!$B$6:$AK$2185,23,0)="Yes","PK"," ")</f>
        <v xml:space="preserve"> </v>
      </c>
      <c r="G1010" s="11" t="str">
        <f>IF(VLOOKUP(D1010,'Current OBD'!$B$6:$AK$2185,24,0)="Yes","K"," ")</f>
        <v xml:space="preserve"> </v>
      </c>
      <c r="H1010" s="11" t="str">
        <f>IF(VLOOKUP(D1010,'Current OBD'!$B$6:$AK$2185,25,0)="Yes",1," ")</f>
        <v xml:space="preserve"> </v>
      </c>
      <c r="I1010" s="11" t="str">
        <f>IF(VLOOKUP(D1010,'Current OBD'!$B$6:$AK$2185,26,0)="Yes","2"," ")</f>
        <v xml:space="preserve"> </v>
      </c>
      <c r="J1010" s="11" t="str">
        <f>IF(VLOOKUP(D1010,'Current OBD'!$B$6:$AK$2185,27,0)="Yes","3"," ")</f>
        <v xml:space="preserve"> </v>
      </c>
      <c r="K1010" s="11" t="str">
        <f>IF(VLOOKUP(D1010,'Current OBD'!$B$6:$AK$2185,28,0)="Yes","4"," ")</f>
        <v xml:space="preserve"> </v>
      </c>
      <c r="L1010" s="11" t="str">
        <f>IF(VLOOKUP(D1010,'Current OBD'!$B$6:$AK$2185,29,0)="Yes","5"," ")</f>
        <v xml:space="preserve"> </v>
      </c>
      <c r="M1010" s="11" t="str">
        <f>IF(VLOOKUP(D1010,'Current OBD'!$B$6:$AK$2185,30,0)="Yes","6"," ")</f>
        <v xml:space="preserve"> </v>
      </c>
      <c r="N1010" s="11" t="str">
        <f>IF(VLOOKUP(D1010,'Current OBD'!$B$6:$AK$2185,31,0)="Yes","7"," ")</f>
        <v>7</v>
      </c>
      <c r="O1010" s="11" t="str">
        <f>IF(VLOOKUP(D1010,'Current OBD'!$B$6:$AK$2185,32,0)="Yes","8"," ")</f>
        <v>8</v>
      </c>
      <c r="P1010" s="11" t="str">
        <f>IF(VLOOKUP(D1010,'Current OBD'!$B$6:$AK$2185,33,0)="Yes","9"," ")</f>
        <v xml:space="preserve"> </v>
      </c>
      <c r="Q1010" s="11" t="str">
        <f>IF(VLOOKUP(D1010,'Current OBD'!$B$6:$AK$2185,34,0)="Yes","10"," ")</f>
        <v xml:space="preserve"> </v>
      </c>
      <c r="R1010" s="11" t="str">
        <f>IF(VLOOKUP(D1010,'Current OBD'!$B$6:$AK$2185,35,0)="Yes","11"," ")</f>
        <v xml:space="preserve"> </v>
      </c>
      <c r="S1010" s="11" t="str">
        <f>IF(VLOOKUP(D1010,'Current OBD'!$B$6:$AK$2185,36,0)="Yes","12"," ")</f>
        <v xml:space="preserve"> </v>
      </c>
      <c r="T1010" s="13">
        <f>VLOOKUP(D1010,Pivot!$B$4:$F$2181,2,0)</f>
        <v>558</v>
      </c>
      <c r="U1010" s="13">
        <f>VLOOKUP(D1010,Pivot!$B$4:$F$2181,3,0)</f>
        <v>0</v>
      </c>
      <c r="V1010" s="13">
        <f>VLOOKUP(D1010,Pivot!$B$4:$F$2181,4,0)</f>
        <v>793</v>
      </c>
      <c r="W1010" s="46">
        <f>IFERROR(VLOOKUP(D1010,Pivot!$B$4:$H$2181,5,0),"")</f>
        <v>0.70369999999999999</v>
      </c>
      <c r="X1010" s="51">
        <f>IFERROR(VLOOKUP(D1010,Pivot!$B$4:$H$2181,6,0),"")</f>
        <v>0</v>
      </c>
      <c r="Y1010" s="46">
        <f>IFERROR(VLOOKUP(D1010,Pivot!$B$4:$H$2181,7,0),"")</f>
        <v>0.70369999999999999</v>
      </c>
    </row>
    <row r="1011" spans="1:25" ht="15" customHeight="1" outlineLevel="2">
      <c r="A1011" s="10" t="str">
        <f>VLOOKUP(D1011,'Current OBD'!$B$6:$K$2185,4,0)</f>
        <v>King</v>
      </c>
      <c r="B1011" s="10" t="str">
        <f>VLOOKUP(D1011,'Current OBD'!$B$6:$K$2185,3,0)</f>
        <v>17-415</v>
      </c>
      <c r="C1011" s="9" t="str">
        <f>VLOOKUP(D1011,'Current OBD'!$B$6:$K$2185,2,0)</f>
        <v>Kent School District</v>
      </c>
      <c r="D1011" s="24">
        <v>665512</v>
      </c>
      <c r="E1011" s="9" t="str">
        <f>VLOOKUP(D1011,'Current OBD'!$B$6:$K$2185,10,0)</f>
        <v>Millennium Elementary</v>
      </c>
      <c r="F1011" s="11" t="str">
        <f>IF(VLOOKUP(D1011,'Current OBD'!$B$6:$AK$2185,23,0)="Yes","PK"," ")</f>
        <v xml:space="preserve"> </v>
      </c>
      <c r="G1011" s="11" t="str">
        <f>IF(VLOOKUP(D1011,'Current OBD'!$B$6:$AK$2185,24,0)="Yes","K"," ")</f>
        <v>K</v>
      </c>
      <c r="H1011" s="11">
        <f>IF(VLOOKUP(D1011,'Current OBD'!$B$6:$AK$2185,25,0)="Yes",1," ")</f>
        <v>1</v>
      </c>
      <c r="I1011" s="11" t="str">
        <f>IF(VLOOKUP(D1011,'Current OBD'!$B$6:$AK$2185,26,0)="Yes","2"," ")</f>
        <v>2</v>
      </c>
      <c r="J1011" s="11" t="str">
        <f>IF(VLOOKUP(D1011,'Current OBD'!$B$6:$AK$2185,27,0)="Yes","3"," ")</f>
        <v>3</v>
      </c>
      <c r="K1011" s="11" t="str">
        <f>IF(VLOOKUP(D1011,'Current OBD'!$B$6:$AK$2185,28,0)="Yes","4"," ")</f>
        <v>4</v>
      </c>
      <c r="L1011" s="11" t="str">
        <f>IF(VLOOKUP(D1011,'Current OBD'!$B$6:$AK$2185,29,0)="Yes","5"," ")</f>
        <v>5</v>
      </c>
      <c r="M1011" s="11" t="str">
        <f>IF(VLOOKUP(D1011,'Current OBD'!$B$6:$AK$2185,30,0)="Yes","6"," ")</f>
        <v>6</v>
      </c>
      <c r="N1011" s="11" t="str">
        <f>IF(VLOOKUP(D1011,'Current OBD'!$B$6:$AK$2185,31,0)="Yes","7"," ")</f>
        <v xml:space="preserve"> </v>
      </c>
      <c r="O1011" s="11" t="str">
        <f>IF(VLOOKUP(D1011,'Current OBD'!$B$6:$AK$2185,32,0)="Yes","8"," ")</f>
        <v xml:space="preserve"> </v>
      </c>
      <c r="P1011" s="11" t="str">
        <f>IF(VLOOKUP(D1011,'Current OBD'!$B$6:$AK$2185,33,0)="Yes","9"," ")</f>
        <v xml:space="preserve"> </v>
      </c>
      <c r="Q1011" s="11" t="str">
        <f>IF(VLOOKUP(D1011,'Current OBD'!$B$6:$AK$2185,34,0)="Yes","10"," ")</f>
        <v xml:space="preserve"> </v>
      </c>
      <c r="R1011" s="11" t="str">
        <f>IF(VLOOKUP(D1011,'Current OBD'!$B$6:$AK$2185,35,0)="Yes","11"," ")</f>
        <v xml:space="preserve"> </v>
      </c>
      <c r="S1011" s="11" t="str">
        <f>IF(VLOOKUP(D1011,'Current OBD'!$B$6:$AK$2185,36,0)="Yes","12"," ")</f>
        <v xml:space="preserve"> </v>
      </c>
      <c r="T1011" s="13">
        <f>VLOOKUP(D1011,Pivot!$B$4:$F$2181,2,0)</f>
        <v>337</v>
      </c>
      <c r="U1011" s="13">
        <f>VLOOKUP(D1011,Pivot!$B$4:$F$2181,3,0)</f>
        <v>0</v>
      </c>
      <c r="V1011" s="13">
        <f>VLOOKUP(D1011,Pivot!$B$4:$F$2181,4,0)</f>
        <v>492</v>
      </c>
      <c r="W1011" s="46">
        <f>IFERROR(VLOOKUP(D1011,Pivot!$B$4:$H$2181,5,0),"")</f>
        <v>0.68500000000000005</v>
      </c>
      <c r="X1011" s="51">
        <f>IFERROR(VLOOKUP(D1011,Pivot!$B$4:$H$2181,6,0),"")</f>
        <v>0</v>
      </c>
      <c r="Y1011" s="46">
        <f>IFERROR(VLOOKUP(D1011,Pivot!$B$4:$H$2181,7,0),"")</f>
        <v>0.68500000000000005</v>
      </c>
    </row>
    <row r="1012" spans="1:25" ht="15" customHeight="1" outlineLevel="2">
      <c r="A1012" s="10" t="str">
        <f>VLOOKUP(D1012,'Current OBD'!$B$6:$K$2185,4,0)</f>
        <v>King</v>
      </c>
      <c r="B1012" s="10" t="str">
        <f>VLOOKUP(D1012,'Current OBD'!$B$6:$K$2185,3,0)</f>
        <v>17-415</v>
      </c>
      <c r="C1012" s="9" t="str">
        <f>VLOOKUP(D1012,'Current OBD'!$B$6:$K$2185,2,0)</f>
        <v>Kent School District</v>
      </c>
      <c r="D1012" s="24">
        <v>661665</v>
      </c>
      <c r="E1012" s="9" t="str">
        <f>VLOOKUP(D1012,'Current OBD'!$B$6:$K$2185,10,0)</f>
        <v>Neeley-O'brien Elementary</v>
      </c>
      <c r="F1012" s="11" t="str">
        <f>IF(VLOOKUP(D1012,'Current OBD'!$B$6:$AK$2185,23,0)="Yes","PK"," ")</f>
        <v xml:space="preserve"> </v>
      </c>
      <c r="G1012" s="11" t="str">
        <f>IF(VLOOKUP(D1012,'Current OBD'!$B$6:$AK$2185,24,0)="Yes","K"," ")</f>
        <v>K</v>
      </c>
      <c r="H1012" s="11">
        <f>IF(VLOOKUP(D1012,'Current OBD'!$B$6:$AK$2185,25,0)="Yes",1," ")</f>
        <v>1</v>
      </c>
      <c r="I1012" s="11" t="str">
        <f>IF(VLOOKUP(D1012,'Current OBD'!$B$6:$AK$2185,26,0)="Yes","2"," ")</f>
        <v>2</v>
      </c>
      <c r="J1012" s="11" t="str">
        <f>IF(VLOOKUP(D1012,'Current OBD'!$B$6:$AK$2185,27,0)="Yes","3"," ")</f>
        <v>3</v>
      </c>
      <c r="K1012" s="11" t="str">
        <f>IF(VLOOKUP(D1012,'Current OBD'!$B$6:$AK$2185,28,0)="Yes","4"," ")</f>
        <v>4</v>
      </c>
      <c r="L1012" s="11" t="str">
        <f>IF(VLOOKUP(D1012,'Current OBD'!$B$6:$AK$2185,29,0)="Yes","5"," ")</f>
        <v>5</v>
      </c>
      <c r="M1012" s="11" t="str">
        <f>IF(VLOOKUP(D1012,'Current OBD'!$B$6:$AK$2185,30,0)="Yes","6"," ")</f>
        <v>6</v>
      </c>
      <c r="N1012" s="11" t="str">
        <f>IF(VLOOKUP(D1012,'Current OBD'!$B$6:$AK$2185,31,0)="Yes","7"," ")</f>
        <v xml:space="preserve"> </v>
      </c>
      <c r="O1012" s="11" t="str">
        <f>IF(VLOOKUP(D1012,'Current OBD'!$B$6:$AK$2185,32,0)="Yes","8"," ")</f>
        <v xml:space="preserve"> </v>
      </c>
      <c r="P1012" s="11" t="str">
        <f>IF(VLOOKUP(D1012,'Current OBD'!$B$6:$AK$2185,33,0)="Yes","9"," ")</f>
        <v xml:space="preserve"> </v>
      </c>
      <c r="Q1012" s="11" t="str">
        <f>IF(VLOOKUP(D1012,'Current OBD'!$B$6:$AK$2185,34,0)="Yes","10"," ")</f>
        <v xml:space="preserve"> </v>
      </c>
      <c r="R1012" s="11" t="str">
        <f>IF(VLOOKUP(D1012,'Current OBD'!$B$6:$AK$2185,35,0)="Yes","11"," ")</f>
        <v xml:space="preserve"> </v>
      </c>
      <c r="S1012" s="11" t="str">
        <f>IF(VLOOKUP(D1012,'Current OBD'!$B$6:$AK$2185,36,0)="Yes","12"," ")</f>
        <v xml:space="preserve"> </v>
      </c>
      <c r="T1012" s="13">
        <f>VLOOKUP(D1012,Pivot!$B$4:$F$2181,2,0)</f>
        <v>403</v>
      </c>
      <c r="U1012" s="13">
        <f>VLOOKUP(D1012,Pivot!$B$4:$F$2181,3,0)</f>
        <v>0</v>
      </c>
      <c r="V1012" s="13">
        <f>VLOOKUP(D1012,Pivot!$B$4:$F$2181,4,0)</f>
        <v>548</v>
      </c>
      <c r="W1012" s="46">
        <f>IFERROR(VLOOKUP(D1012,Pivot!$B$4:$H$2181,5,0),"")</f>
        <v>0.73540000000000005</v>
      </c>
      <c r="X1012" s="51">
        <f>IFERROR(VLOOKUP(D1012,Pivot!$B$4:$H$2181,6,0),"")</f>
        <v>0</v>
      </c>
      <c r="Y1012" s="46">
        <f>IFERROR(VLOOKUP(D1012,Pivot!$B$4:$H$2181,7,0),"")</f>
        <v>0.73540000000000005</v>
      </c>
    </row>
    <row r="1013" spans="1:25" ht="15" customHeight="1" outlineLevel="2">
      <c r="A1013" s="10" t="str">
        <f>VLOOKUP(D1013,'Current OBD'!$B$6:$K$2185,4,0)</f>
        <v>King</v>
      </c>
      <c r="B1013" s="10" t="str">
        <f>VLOOKUP(D1013,'Current OBD'!$B$6:$K$2185,3,0)</f>
        <v>17-415</v>
      </c>
      <c r="C1013" s="9" t="str">
        <f>VLOOKUP(D1013,'Current OBD'!$B$6:$K$2185,2,0)</f>
        <v>Kent School District</v>
      </c>
      <c r="D1013" s="24">
        <v>661680</v>
      </c>
      <c r="E1013" s="9" t="str">
        <f>VLOOKUP(D1013,'Current OBD'!$B$6:$K$2185,10,0)</f>
        <v>Northwood Middle School</v>
      </c>
      <c r="F1013" s="11" t="str">
        <f>IF(VLOOKUP(D1013,'Current OBD'!$B$6:$AK$2185,23,0)="Yes","PK"," ")</f>
        <v xml:space="preserve"> </v>
      </c>
      <c r="G1013" s="11" t="str">
        <f>IF(VLOOKUP(D1013,'Current OBD'!$B$6:$AK$2185,24,0)="Yes","K"," ")</f>
        <v xml:space="preserve"> </v>
      </c>
      <c r="H1013" s="11" t="str">
        <f>IF(VLOOKUP(D1013,'Current OBD'!$B$6:$AK$2185,25,0)="Yes",1," ")</f>
        <v xml:space="preserve"> </v>
      </c>
      <c r="I1013" s="11" t="str">
        <f>IF(VLOOKUP(D1013,'Current OBD'!$B$6:$AK$2185,26,0)="Yes","2"," ")</f>
        <v xml:space="preserve"> </v>
      </c>
      <c r="J1013" s="11" t="str">
        <f>IF(VLOOKUP(D1013,'Current OBD'!$B$6:$AK$2185,27,0)="Yes","3"," ")</f>
        <v xml:space="preserve"> </v>
      </c>
      <c r="K1013" s="11" t="str">
        <f>IF(VLOOKUP(D1013,'Current OBD'!$B$6:$AK$2185,28,0)="Yes","4"," ")</f>
        <v xml:space="preserve"> </v>
      </c>
      <c r="L1013" s="11" t="str">
        <f>IF(VLOOKUP(D1013,'Current OBD'!$B$6:$AK$2185,29,0)="Yes","5"," ")</f>
        <v xml:space="preserve"> </v>
      </c>
      <c r="M1013" s="11" t="str">
        <f>IF(VLOOKUP(D1013,'Current OBD'!$B$6:$AK$2185,30,0)="Yes","6"," ")</f>
        <v xml:space="preserve"> </v>
      </c>
      <c r="N1013" s="11" t="str">
        <f>IF(VLOOKUP(D1013,'Current OBD'!$B$6:$AK$2185,31,0)="Yes","7"," ")</f>
        <v>7</v>
      </c>
      <c r="O1013" s="11" t="str">
        <f>IF(VLOOKUP(D1013,'Current OBD'!$B$6:$AK$2185,32,0)="Yes","8"," ")</f>
        <v>8</v>
      </c>
      <c r="P1013" s="11" t="str">
        <f>IF(VLOOKUP(D1013,'Current OBD'!$B$6:$AK$2185,33,0)="Yes","9"," ")</f>
        <v xml:space="preserve"> </v>
      </c>
      <c r="Q1013" s="11" t="str">
        <f>IF(VLOOKUP(D1013,'Current OBD'!$B$6:$AK$2185,34,0)="Yes","10"," ")</f>
        <v xml:space="preserve"> </v>
      </c>
      <c r="R1013" s="11" t="str">
        <f>IF(VLOOKUP(D1013,'Current OBD'!$B$6:$AK$2185,35,0)="Yes","11"," ")</f>
        <v xml:space="preserve"> </v>
      </c>
      <c r="S1013" s="11" t="str">
        <f>IF(VLOOKUP(D1013,'Current OBD'!$B$6:$AK$2185,36,0)="Yes","12"," ")</f>
        <v xml:space="preserve"> </v>
      </c>
      <c r="T1013" s="13">
        <f>VLOOKUP(D1013,Pivot!$B$4:$F$2181,2,0)</f>
        <v>105</v>
      </c>
      <c r="U1013" s="13">
        <f>VLOOKUP(D1013,Pivot!$B$4:$F$2181,3,0)</f>
        <v>34</v>
      </c>
      <c r="V1013" s="13">
        <f>VLOOKUP(D1013,Pivot!$B$4:$F$2181,4,0)</f>
        <v>549</v>
      </c>
      <c r="W1013" s="46">
        <f>IFERROR(VLOOKUP(D1013,Pivot!$B$4:$H$2181,5,0),"")</f>
        <v>0.1913</v>
      </c>
      <c r="X1013" s="51">
        <f>IFERROR(VLOOKUP(D1013,Pivot!$B$4:$H$2181,6,0),"")</f>
        <v>6.1899999999999997E-2</v>
      </c>
      <c r="Y1013" s="46">
        <f>IFERROR(VLOOKUP(D1013,Pivot!$B$4:$H$2181,7,0),"")</f>
        <v>0.25319999999999998</v>
      </c>
    </row>
    <row r="1014" spans="1:25" ht="15" customHeight="1" outlineLevel="2">
      <c r="A1014" s="10" t="str">
        <f>VLOOKUP(D1014,'Current OBD'!$B$6:$K$2185,4,0)</f>
        <v>King</v>
      </c>
      <c r="B1014" s="10" t="str">
        <f>VLOOKUP(D1014,'Current OBD'!$B$6:$K$2185,3,0)</f>
        <v>17-415</v>
      </c>
      <c r="C1014" s="9" t="str">
        <f>VLOOKUP(D1014,'Current OBD'!$B$6:$K$2185,2,0)</f>
        <v>Kent School District</v>
      </c>
      <c r="D1014" s="24">
        <v>661666</v>
      </c>
      <c r="E1014" s="9" t="str">
        <f>VLOOKUP(D1014,'Current OBD'!$B$6:$K$2185,10,0)</f>
        <v>Panther Lake Elementary</v>
      </c>
      <c r="F1014" s="11" t="str">
        <f>IF(VLOOKUP(D1014,'Current OBD'!$B$6:$AK$2185,23,0)="Yes","PK"," ")</f>
        <v xml:space="preserve"> </v>
      </c>
      <c r="G1014" s="11" t="str">
        <f>IF(VLOOKUP(D1014,'Current OBD'!$B$6:$AK$2185,24,0)="Yes","K"," ")</f>
        <v>K</v>
      </c>
      <c r="H1014" s="11">
        <f>IF(VLOOKUP(D1014,'Current OBD'!$B$6:$AK$2185,25,0)="Yes",1," ")</f>
        <v>1</v>
      </c>
      <c r="I1014" s="11" t="str">
        <f>IF(VLOOKUP(D1014,'Current OBD'!$B$6:$AK$2185,26,0)="Yes","2"," ")</f>
        <v>2</v>
      </c>
      <c r="J1014" s="11" t="str">
        <f>IF(VLOOKUP(D1014,'Current OBD'!$B$6:$AK$2185,27,0)="Yes","3"," ")</f>
        <v>3</v>
      </c>
      <c r="K1014" s="11" t="str">
        <f>IF(VLOOKUP(D1014,'Current OBD'!$B$6:$AK$2185,28,0)="Yes","4"," ")</f>
        <v>4</v>
      </c>
      <c r="L1014" s="11" t="str">
        <f>IF(VLOOKUP(D1014,'Current OBD'!$B$6:$AK$2185,29,0)="Yes","5"," ")</f>
        <v>5</v>
      </c>
      <c r="M1014" s="11" t="str">
        <f>IF(VLOOKUP(D1014,'Current OBD'!$B$6:$AK$2185,30,0)="Yes","6"," ")</f>
        <v>6</v>
      </c>
      <c r="N1014" s="11" t="str">
        <f>IF(VLOOKUP(D1014,'Current OBD'!$B$6:$AK$2185,31,0)="Yes","7"," ")</f>
        <v xml:space="preserve"> </v>
      </c>
      <c r="O1014" s="11" t="str">
        <f>IF(VLOOKUP(D1014,'Current OBD'!$B$6:$AK$2185,32,0)="Yes","8"," ")</f>
        <v xml:space="preserve"> </v>
      </c>
      <c r="P1014" s="11" t="str">
        <f>IF(VLOOKUP(D1014,'Current OBD'!$B$6:$AK$2185,33,0)="Yes","9"," ")</f>
        <v xml:space="preserve"> </v>
      </c>
      <c r="Q1014" s="11" t="str">
        <f>IF(VLOOKUP(D1014,'Current OBD'!$B$6:$AK$2185,34,0)="Yes","10"," ")</f>
        <v xml:space="preserve"> </v>
      </c>
      <c r="R1014" s="11" t="str">
        <f>IF(VLOOKUP(D1014,'Current OBD'!$B$6:$AK$2185,35,0)="Yes","11"," ")</f>
        <v xml:space="preserve"> </v>
      </c>
      <c r="S1014" s="11" t="str">
        <f>IF(VLOOKUP(D1014,'Current OBD'!$B$6:$AK$2185,36,0)="Yes","12"," ")</f>
        <v xml:space="preserve"> </v>
      </c>
      <c r="T1014" s="13">
        <f>VLOOKUP(D1014,Pivot!$B$4:$F$2181,2,0)</f>
        <v>402</v>
      </c>
      <c r="U1014" s="13">
        <f>VLOOKUP(D1014,Pivot!$B$4:$F$2181,3,0)</f>
        <v>0</v>
      </c>
      <c r="V1014" s="13">
        <f>VLOOKUP(D1014,Pivot!$B$4:$F$2181,4,0)</f>
        <v>529</v>
      </c>
      <c r="W1014" s="46">
        <f>IFERROR(VLOOKUP(D1014,Pivot!$B$4:$H$2181,5,0),"")</f>
        <v>0.75990000000000002</v>
      </c>
      <c r="X1014" s="51">
        <f>IFERROR(VLOOKUP(D1014,Pivot!$B$4:$H$2181,6,0),"")</f>
        <v>0</v>
      </c>
      <c r="Y1014" s="46">
        <f>IFERROR(VLOOKUP(D1014,Pivot!$B$4:$H$2181,7,0),"")</f>
        <v>0.75990000000000002</v>
      </c>
    </row>
    <row r="1015" spans="1:25" ht="15" customHeight="1" outlineLevel="2">
      <c r="A1015" s="10" t="str">
        <f>VLOOKUP(D1015,'Current OBD'!$B$6:$K$2185,4,0)</f>
        <v>King</v>
      </c>
      <c r="B1015" s="10" t="str">
        <f>VLOOKUP(D1015,'Current OBD'!$B$6:$K$2185,3,0)</f>
        <v>17-415</v>
      </c>
      <c r="C1015" s="9" t="str">
        <f>VLOOKUP(D1015,'Current OBD'!$B$6:$K$2185,2,0)</f>
        <v>Kent School District</v>
      </c>
      <c r="D1015" s="24">
        <v>661667</v>
      </c>
      <c r="E1015" s="9" t="str">
        <f>VLOOKUP(D1015,'Current OBD'!$B$6:$K$2185,10,0)</f>
        <v>Park Orchard Elementary</v>
      </c>
      <c r="F1015" s="11" t="str">
        <f>IF(VLOOKUP(D1015,'Current OBD'!$B$6:$AK$2185,23,0)="Yes","PK"," ")</f>
        <v>PK</v>
      </c>
      <c r="G1015" s="11" t="str">
        <f>IF(VLOOKUP(D1015,'Current OBD'!$B$6:$AK$2185,24,0)="Yes","K"," ")</f>
        <v>K</v>
      </c>
      <c r="H1015" s="11">
        <f>IF(VLOOKUP(D1015,'Current OBD'!$B$6:$AK$2185,25,0)="Yes",1," ")</f>
        <v>1</v>
      </c>
      <c r="I1015" s="11" t="str">
        <f>IF(VLOOKUP(D1015,'Current OBD'!$B$6:$AK$2185,26,0)="Yes","2"," ")</f>
        <v>2</v>
      </c>
      <c r="J1015" s="11" t="str">
        <f>IF(VLOOKUP(D1015,'Current OBD'!$B$6:$AK$2185,27,0)="Yes","3"," ")</f>
        <v>3</v>
      </c>
      <c r="K1015" s="11" t="str">
        <f>IF(VLOOKUP(D1015,'Current OBD'!$B$6:$AK$2185,28,0)="Yes","4"," ")</f>
        <v>4</v>
      </c>
      <c r="L1015" s="11" t="str">
        <f>IF(VLOOKUP(D1015,'Current OBD'!$B$6:$AK$2185,29,0)="Yes","5"," ")</f>
        <v>5</v>
      </c>
      <c r="M1015" s="11" t="str">
        <f>IF(VLOOKUP(D1015,'Current OBD'!$B$6:$AK$2185,30,0)="Yes","6"," ")</f>
        <v>6</v>
      </c>
      <c r="N1015" s="11" t="str">
        <f>IF(VLOOKUP(D1015,'Current OBD'!$B$6:$AK$2185,31,0)="Yes","7"," ")</f>
        <v xml:space="preserve"> </v>
      </c>
      <c r="O1015" s="11" t="str">
        <f>IF(VLOOKUP(D1015,'Current OBD'!$B$6:$AK$2185,32,0)="Yes","8"," ")</f>
        <v xml:space="preserve"> </v>
      </c>
      <c r="P1015" s="11" t="str">
        <f>IF(VLOOKUP(D1015,'Current OBD'!$B$6:$AK$2185,33,0)="Yes","9"," ")</f>
        <v xml:space="preserve"> </v>
      </c>
      <c r="Q1015" s="11" t="str">
        <f>IF(VLOOKUP(D1015,'Current OBD'!$B$6:$AK$2185,34,0)="Yes","10"," ")</f>
        <v xml:space="preserve"> </v>
      </c>
      <c r="R1015" s="11" t="str">
        <f>IF(VLOOKUP(D1015,'Current OBD'!$B$6:$AK$2185,35,0)="Yes","11"," ")</f>
        <v xml:space="preserve"> </v>
      </c>
      <c r="S1015" s="11" t="str">
        <f>IF(VLOOKUP(D1015,'Current OBD'!$B$6:$AK$2185,36,0)="Yes","12"," ")</f>
        <v xml:space="preserve"> </v>
      </c>
      <c r="T1015" s="13">
        <f>VLOOKUP(D1015,Pivot!$B$4:$F$2181,2,0)</f>
        <v>265</v>
      </c>
      <c r="U1015" s="13">
        <f>VLOOKUP(D1015,Pivot!$B$4:$F$2181,3,0)</f>
        <v>0</v>
      </c>
      <c r="V1015" s="13">
        <f>VLOOKUP(D1015,Pivot!$B$4:$F$2181,4,0)</f>
        <v>419</v>
      </c>
      <c r="W1015" s="46">
        <f>IFERROR(VLOOKUP(D1015,Pivot!$B$4:$H$2181,5,0),"")</f>
        <v>0.63249999999999995</v>
      </c>
      <c r="X1015" s="51">
        <f>IFERROR(VLOOKUP(D1015,Pivot!$B$4:$H$2181,6,0),"")</f>
        <v>0</v>
      </c>
      <c r="Y1015" s="46">
        <f>IFERROR(VLOOKUP(D1015,Pivot!$B$4:$H$2181,7,0),"")</f>
        <v>0.63249999999999995</v>
      </c>
    </row>
    <row r="1016" spans="1:25" ht="15" customHeight="1" outlineLevel="2">
      <c r="A1016" s="10" t="str">
        <f>VLOOKUP(D1016,'Current OBD'!$B$6:$K$2185,4,0)</f>
        <v>King</v>
      </c>
      <c r="B1016" s="10" t="str">
        <f>VLOOKUP(D1016,'Current OBD'!$B$6:$K$2185,3,0)</f>
        <v>17-415</v>
      </c>
      <c r="C1016" s="9" t="str">
        <f>VLOOKUP(D1016,'Current OBD'!$B$6:$K$2185,2,0)</f>
        <v>Kent School District</v>
      </c>
      <c r="D1016" s="24">
        <v>663787</v>
      </c>
      <c r="E1016" s="9" t="str">
        <f>VLOOKUP(D1016,'Current OBD'!$B$6:$K$2185,10,0)</f>
        <v>Pine Tree Elementary</v>
      </c>
      <c r="F1016" s="11" t="str">
        <f>IF(VLOOKUP(D1016,'Current OBD'!$B$6:$AK$2185,23,0)="Yes","PK"," ")</f>
        <v xml:space="preserve"> </v>
      </c>
      <c r="G1016" s="11" t="str">
        <f>IF(VLOOKUP(D1016,'Current OBD'!$B$6:$AK$2185,24,0)="Yes","K"," ")</f>
        <v>K</v>
      </c>
      <c r="H1016" s="11">
        <f>IF(VLOOKUP(D1016,'Current OBD'!$B$6:$AK$2185,25,0)="Yes",1," ")</f>
        <v>1</v>
      </c>
      <c r="I1016" s="11" t="str">
        <f>IF(VLOOKUP(D1016,'Current OBD'!$B$6:$AK$2185,26,0)="Yes","2"," ")</f>
        <v>2</v>
      </c>
      <c r="J1016" s="11" t="str">
        <f>IF(VLOOKUP(D1016,'Current OBD'!$B$6:$AK$2185,27,0)="Yes","3"," ")</f>
        <v>3</v>
      </c>
      <c r="K1016" s="11" t="str">
        <f>IF(VLOOKUP(D1016,'Current OBD'!$B$6:$AK$2185,28,0)="Yes","4"," ")</f>
        <v>4</v>
      </c>
      <c r="L1016" s="11" t="str">
        <f>IF(VLOOKUP(D1016,'Current OBD'!$B$6:$AK$2185,29,0)="Yes","5"," ")</f>
        <v>5</v>
      </c>
      <c r="M1016" s="11" t="str">
        <f>IF(VLOOKUP(D1016,'Current OBD'!$B$6:$AK$2185,30,0)="Yes","6"," ")</f>
        <v>6</v>
      </c>
      <c r="N1016" s="11" t="str">
        <f>IF(VLOOKUP(D1016,'Current OBD'!$B$6:$AK$2185,31,0)="Yes","7"," ")</f>
        <v xml:space="preserve"> </v>
      </c>
      <c r="O1016" s="11" t="str">
        <f>IF(VLOOKUP(D1016,'Current OBD'!$B$6:$AK$2185,32,0)="Yes","8"," ")</f>
        <v xml:space="preserve"> </v>
      </c>
      <c r="P1016" s="11" t="str">
        <f>IF(VLOOKUP(D1016,'Current OBD'!$B$6:$AK$2185,33,0)="Yes","9"," ")</f>
        <v xml:space="preserve"> </v>
      </c>
      <c r="Q1016" s="11" t="str">
        <f>IF(VLOOKUP(D1016,'Current OBD'!$B$6:$AK$2185,34,0)="Yes","10"," ")</f>
        <v xml:space="preserve"> </v>
      </c>
      <c r="R1016" s="11" t="str">
        <f>IF(VLOOKUP(D1016,'Current OBD'!$B$6:$AK$2185,35,0)="Yes","11"," ")</f>
        <v xml:space="preserve"> </v>
      </c>
      <c r="S1016" s="11" t="str">
        <f>IF(VLOOKUP(D1016,'Current OBD'!$B$6:$AK$2185,36,0)="Yes","12"," ")</f>
        <v xml:space="preserve"> </v>
      </c>
      <c r="T1016" s="13">
        <f>VLOOKUP(D1016,Pivot!$B$4:$F$2181,2,0)</f>
        <v>344</v>
      </c>
      <c r="U1016" s="13">
        <f>VLOOKUP(D1016,Pivot!$B$4:$F$2181,3,0)</f>
        <v>0</v>
      </c>
      <c r="V1016" s="13">
        <f>VLOOKUP(D1016,Pivot!$B$4:$F$2181,4,0)</f>
        <v>411</v>
      </c>
      <c r="W1016" s="46">
        <f>IFERROR(VLOOKUP(D1016,Pivot!$B$4:$H$2181,5,0),"")</f>
        <v>0.83699999999999997</v>
      </c>
      <c r="X1016" s="51">
        <f>IFERROR(VLOOKUP(D1016,Pivot!$B$4:$H$2181,6,0),"")</f>
        <v>0</v>
      </c>
      <c r="Y1016" s="46">
        <f>IFERROR(VLOOKUP(D1016,Pivot!$B$4:$H$2181,7,0),"")</f>
        <v>0.83699999999999997</v>
      </c>
    </row>
    <row r="1017" spans="1:25" ht="15" customHeight="1" outlineLevel="2">
      <c r="A1017" s="10" t="str">
        <f>VLOOKUP(D1017,'Current OBD'!$B$6:$K$2185,4,0)</f>
        <v>King</v>
      </c>
      <c r="B1017" s="10" t="str">
        <f>VLOOKUP(D1017,'Current OBD'!$B$6:$K$2185,3,0)</f>
        <v>17-415</v>
      </c>
      <c r="C1017" s="9" t="str">
        <f>VLOOKUP(D1017,'Current OBD'!$B$6:$K$2185,2,0)</f>
        <v>Kent School District</v>
      </c>
      <c r="D1017" s="24">
        <v>661669</v>
      </c>
      <c r="E1017" s="9" t="str">
        <f>VLOOKUP(D1017,'Current OBD'!$B$6:$K$2185,10,0)</f>
        <v>Ridgewood Elementary</v>
      </c>
      <c r="F1017" s="11" t="str">
        <f>IF(VLOOKUP(D1017,'Current OBD'!$B$6:$AK$2185,23,0)="Yes","PK"," ")</f>
        <v xml:space="preserve"> </v>
      </c>
      <c r="G1017" s="11" t="str">
        <f>IF(VLOOKUP(D1017,'Current OBD'!$B$6:$AK$2185,24,0)="Yes","K"," ")</f>
        <v>K</v>
      </c>
      <c r="H1017" s="11">
        <f>IF(VLOOKUP(D1017,'Current OBD'!$B$6:$AK$2185,25,0)="Yes",1," ")</f>
        <v>1</v>
      </c>
      <c r="I1017" s="11" t="str">
        <f>IF(VLOOKUP(D1017,'Current OBD'!$B$6:$AK$2185,26,0)="Yes","2"," ")</f>
        <v>2</v>
      </c>
      <c r="J1017" s="11" t="str">
        <f>IF(VLOOKUP(D1017,'Current OBD'!$B$6:$AK$2185,27,0)="Yes","3"," ")</f>
        <v>3</v>
      </c>
      <c r="K1017" s="11" t="str">
        <f>IF(VLOOKUP(D1017,'Current OBD'!$B$6:$AK$2185,28,0)="Yes","4"," ")</f>
        <v>4</v>
      </c>
      <c r="L1017" s="11" t="str">
        <f>IF(VLOOKUP(D1017,'Current OBD'!$B$6:$AK$2185,29,0)="Yes","5"," ")</f>
        <v>5</v>
      </c>
      <c r="M1017" s="11" t="str">
        <f>IF(VLOOKUP(D1017,'Current OBD'!$B$6:$AK$2185,30,0)="Yes","6"," ")</f>
        <v>6</v>
      </c>
      <c r="N1017" s="11" t="str">
        <f>IF(VLOOKUP(D1017,'Current OBD'!$B$6:$AK$2185,31,0)="Yes","7"," ")</f>
        <v xml:space="preserve"> </v>
      </c>
      <c r="O1017" s="11" t="str">
        <f>IF(VLOOKUP(D1017,'Current OBD'!$B$6:$AK$2185,32,0)="Yes","8"," ")</f>
        <v xml:space="preserve"> </v>
      </c>
      <c r="P1017" s="11" t="str">
        <f>IF(VLOOKUP(D1017,'Current OBD'!$B$6:$AK$2185,33,0)="Yes","9"," ")</f>
        <v xml:space="preserve"> </v>
      </c>
      <c r="Q1017" s="11" t="str">
        <f>IF(VLOOKUP(D1017,'Current OBD'!$B$6:$AK$2185,34,0)="Yes","10"," ")</f>
        <v xml:space="preserve"> </v>
      </c>
      <c r="R1017" s="11" t="str">
        <f>IF(VLOOKUP(D1017,'Current OBD'!$B$6:$AK$2185,35,0)="Yes","11"," ")</f>
        <v xml:space="preserve"> </v>
      </c>
      <c r="S1017" s="11" t="str">
        <f>IF(VLOOKUP(D1017,'Current OBD'!$B$6:$AK$2185,36,0)="Yes","12"," ")</f>
        <v xml:space="preserve"> </v>
      </c>
      <c r="T1017" s="13">
        <f>VLOOKUP(D1017,Pivot!$B$4:$F$2181,2,0)</f>
        <v>71</v>
      </c>
      <c r="U1017" s="13">
        <f>VLOOKUP(D1017,Pivot!$B$4:$F$2181,3,0)</f>
        <v>24</v>
      </c>
      <c r="V1017" s="13">
        <f>VLOOKUP(D1017,Pivot!$B$4:$F$2181,4,0)</f>
        <v>495</v>
      </c>
      <c r="W1017" s="46">
        <f>IFERROR(VLOOKUP(D1017,Pivot!$B$4:$H$2181,5,0),"")</f>
        <v>0.1434</v>
      </c>
      <c r="X1017" s="51">
        <f>IFERROR(VLOOKUP(D1017,Pivot!$B$4:$H$2181,6,0),"")</f>
        <v>4.8500000000000001E-2</v>
      </c>
      <c r="Y1017" s="46">
        <f>IFERROR(VLOOKUP(D1017,Pivot!$B$4:$H$2181,7,0),"")</f>
        <v>0.19189999999999999</v>
      </c>
    </row>
    <row r="1018" spans="1:25" ht="15" customHeight="1" outlineLevel="2">
      <c r="A1018" s="10" t="str">
        <f>VLOOKUP(D1018,'Current OBD'!$B$6:$K$2185,4,0)</f>
        <v>King</v>
      </c>
      <c r="B1018" s="10" t="str">
        <f>VLOOKUP(D1018,'Current OBD'!$B$6:$K$2185,3,0)</f>
        <v>17-415</v>
      </c>
      <c r="C1018" s="9" t="str">
        <f>VLOOKUP(D1018,'Current OBD'!$B$6:$K$2185,2,0)</f>
        <v>Kent School District</v>
      </c>
      <c r="D1018" s="24">
        <v>686829</v>
      </c>
      <c r="E1018" s="9" t="str">
        <f>VLOOKUP(D1018,'Current OBD'!$B$6:$K$2185,10,0)</f>
        <v>River Ridge Elementary</v>
      </c>
      <c r="F1018" s="11" t="str">
        <f>IF(VLOOKUP(D1018,'Current OBD'!$B$6:$AK$2185,23,0)="Yes","PK"," ")</f>
        <v>PK</v>
      </c>
      <c r="G1018" s="11" t="str">
        <f>IF(VLOOKUP(D1018,'Current OBD'!$B$6:$AK$2185,24,0)="Yes","K"," ")</f>
        <v>K</v>
      </c>
      <c r="H1018" s="11">
        <f>IF(VLOOKUP(D1018,'Current OBD'!$B$6:$AK$2185,25,0)="Yes",1," ")</f>
        <v>1</v>
      </c>
      <c r="I1018" s="11" t="str">
        <f>IF(VLOOKUP(D1018,'Current OBD'!$B$6:$AK$2185,26,0)="Yes","2"," ")</f>
        <v>2</v>
      </c>
      <c r="J1018" s="11" t="str">
        <f>IF(VLOOKUP(D1018,'Current OBD'!$B$6:$AK$2185,27,0)="Yes","3"," ")</f>
        <v>3</v>
      </c>
      <c r="K1018" s="11" t="str">
        <f>IF(VLOOKUP(D1018,'Current OBD'!$B$6:$AK$2185,28,0)="Yes","4"," ")</f>
        <v>4</v>
      </c>
      <c r="L1018" s="11" t="str">
        <f>IF(VLOOKUP(D1018,'Current OBD'!$B$6:$AK$2185,29,0)="Yes","5"," ")</f>
        <v>5</v>
      </c>
      <c r="M1018" s="11" t="str">
        <f>IF(VLOOKUP(D1018,'Current OBD'!$B$6:$AK$2185,30,0)="Yes","6"," ")</f>
        <v>6</v>
      </c>
      <c r="N1018" s="11" t="str">
        <f>IF(VLOOKUP(D1018,'Current OBD'!$B$6:$AK$2185,31,0)="Yes","7"," ")</f>
        <v xml:space="preserve"> </v>
      </c>
      <c r="O1018" s="11" t="str">
        <f>IF(VLOOKUP(D1018,'Current OBD'!$B$6:$AK$2185,32,0)="Yes","8"," ")</f>
        <v xml:space="preserve"> </v>
      </c>
      <c r="P1018" s="11" t="str">
        <f>IF(VLOOKUP(D1018,'Current OBD'!$B$6:$AK$2185,33,0)="Yes","9"," ")</f>
        <v xml:space="preserve"> </v>
      </c>
      <c r="Q1018" s="11" t="str">
        <f>IF(VLOOKUP(D1018,'Current OBD'!$B$6:$AK$2185,34,0)="Yes","10"," ")</f>
        <v xml:space="preserve"> </v>
      </c>
      <c r="R1018" s="11" t="str">
        <f>IF(VLOOKUP(D1018,'Current OBD'!$B$6:$AK$2185,35,0)="Yes","11"," ")</f>
        <v xml:space="preserve"> </v>
      </c>
      <c r="S1018" s="11" t="str">
        <f>IF(VLOOKUP(D1018,'Current OBD'!$B$6:$AK$2185,36,0)="Yes","12"," ")</f>
        <v xml:space="preserve"> </v>
      </c>
      <c r="T1018" s="13">
        <f>VLOOKUP(D1018,Pivot!$B$4:$F$2181,2,0)</f>
        <v>681</v>
      </c>
      <c r="U1018" s="13">
        <f>VLOOKUP(D1018,Pivot!$B$4:$F$2181,3,0)</f>
        <v>0</v>
      </c>
      <c r="V1018" s="13">
        <f>VLOOKUP(D1018,Pivot!$B$4:$F$2181,4,0)</f>
        <v>681</v>
      </c>
      <c r="W1018" s="46">
        <f>IFERROR(VLOOKUP(D1018,Pivot!$B$4:$H$2181,5,0),"")</f>
        <v>1</v>
      </c>
      <c r="X1018" s="51">
        <f>IFERROR(VLOOKUP(D1018,Pivot!$B$4:$H$2181,6,0),"")</f>
        <v>0</v>
      </c>
      <c r="Y1018" s="46">
        <f>IFERROR(VLOOKUP(D1018,Pivot!$B$4:$H$2181,7,0),"")</f>
        <v>1</v>
      </c>
    </row>
    <row r="1019" spans="1:25" ht="15" customHeight="1" outlineLevel="2">
      <c r="A1019" s="10" t="str">
        <f>VLOOKUP(D1019,'Current OBD'!$B$6:$K$2185,4,0)</f>
        <v>King</v>
      </c>
      <c r="B1019" s="10" t="str">
        <f>VLOOKUP(D1019,'Current OBD'!$B$6:$K$2185,3,0)</f>
        <v>17-415</v>
      </c>
      <c r="C1019" s="9" t="str">
        <f>VLOOKUP(D1019,'Current OBD'!$B$6:$K$2185,2,0)</f>
        <v>Kent School District</v>
      </c>
      <c r="D1019" s="24">
        <v>661670</v>
      </c>
      <c r="E1019" s="9" t="str">
        <f>VLOOKUP(D1019,'Current OBD'!$B$6:$K$2185,10,0)</f>
        <v>Sawyer Woods Elementary</v>
      </c>
      <c r="F1019" s="11" t="str">
        <f>IF(VLOOKUP(D1019,'Current OBD'!$B$6:$AK$2185,23,0)="Yes","PK"," ")</f>
        <v xml:space="preserve"> </v>
      </c>
      <c r="G1019" s="11" t="str">
        <f>IF(VLOOKUP(D1019,'Current OBD'!$B$6:$AK$2185,24,0)="Yes","K"," ")</f>
        <v>K</v>
      </c>
      <c r="H1019" s="11">
        <f>IF(VLOOKUP(D1019,'Current OBD'!$B$6:$AK$2185,25,0)="Yes",1," ")</f>
        <v>1</v>
      </c>
      <c r="I1019" s="11" t="str">
        <f>IF(VLOOKUP(D1019,'Current OBD'!$B$6:$AK$2185,26,0)="Yes","2"," ")</f>
        <v>2</v>
      </c>
      <c r="J1019" s="11" t="str">
        <f>IF(VLOOKUP(D1019,'Current OBD'!$B$6:$AK$2185,27,0)="Yes","3"," ")</f>
        <v>3</v>
      </c>
      <c r="K1019" s="11" t="str">
        <f>IF(VLOOKUP(D1019,'Current OBD'!$B$6:$AK$2185,28,0)="Yes","4"," ")</f>
        <v>4</v>
      </c>
      <c r="L1019" s="11" t="str">
        <f>IF(VLOOKUP(D1019,'Current OBD'!$B$6:$AK$2185,29,0)="Yes","5"," ")</f>
        <v>5</v>
      </c>
      <c r="M1019" s="11" t="str">
        <f>IF(VLOOKUP(D1019,'Current OBD'!$B$6:$AK$2185,30,0)="Yes","6"," ")</f>
        <v>6</v>
      </c>
      <c r="N1019" s="11" t="str">
        <f>IF(VLOOKUP(D1019,'Current OBD'!$B$6:$AK$2185,31,0)="Yes","7"," ")</f>
        <v xml:space="preserve"> </v>
      </c>
      <c r="O1019" s="11" t="str">
        <f>IF(VLOOKUP(D1019,'Current OBD'!$B$6:$AK$2185,32,0)="Yes","8"," ")</f>
        <v xml:space="preserve"> </v>
      </c>
      <c r="P1019" s="11" t="str">
        <f>IF(VLOOKUP(D1019,'Current OBD'!$B$6:$AK$2185,33,0)="Yes","9"," ")</f>
        <v xml:space="preserve"> </v>
      </c>
      <c r="Q1019" s="11" t="str">
        <f>IF(VLOOKUP(D1019,'Current OBD'!$B$6:$AK$2185,34,0)="Yes","10"," ")</f>
        <v xml:space="preserve"> </v>
      </c>
      <c r="R1019" s="11" t="str">
        <f>IF(VLOOKUP(D1019,'Current OBD'!$B$6:$AK$2185,35,0)="Yes","11"," ")</f>
        <v xml:space="preserve"> </v>
      </c>
      <c r="S1019" s="11" t="str">
        <f>IF(VLOOKUP(D1019,'Current OBD'!$B$6:$AK$2185,36,0)="Yes","12"," ")</f>
        <v xml:space="preserve"> </v>
      </c>
      <c r="T1019" s="13">
        <f>VLOOKUP(D1019,Pivot!$B$4:$F$2181,2,0)</f>
        <v>81</v>
      </c>
      <c r="U1019" s="13">
        <f>VLOOKUP(D1019,Pivot!$B$4:$F$2181,3,0)</f>
        <v>27</v>
      </c>
      <c r="V1019" s="13">
        <f>VLOOKUP(D1019,Pivot!$B$4:$F$2181,4,0)</f>
        <v>414</v>
      </c>
      <c r="W1019" s="46">
        <f>IFERROR(VLOOKUP(D1019,Pivot!$B$4:$H$2181,5,0),"")</f>
        <v>0.19570000000000001</v>
      </c>
      <c r="X1019" s="51">
        <f>IFERROR(VLOOKUP(D1019,Pivot!$B$4:$H$2181,6,0),"")</f>
        <v>6.5199999999999994E-2</v>
      </c>
      <c r="Y1019" s="46">
        <f>IFERROR(VLOOKUP(D1019,Pivot!$B$4:$H$2181,7,0),"")</f>
        <v>0.26090000000000002</v>
      </c>
    </row>
    <row r="1020" spans="1:25" ht="15" customHeight="1" outlineLevel="2">
      <c r="A1020" s="10" t="str">
        <f>VLOOKUP(D1020,'Current OBD'!$B$6:$K$2185,4,0)</f>
        <v>King</v>
      </c>
      <c r="B1020" s="10" t="str">
        <f>VLOOKUP(D1020,'Current OBD'!$B$6:$K$2185,3,0)</f>
        <v>17-415</v>
      </c>
      <c r="C1020" s="9" t="str">
        <f>VLOOKUP(D1020,'Current OBD'!$B$6:$K$2185,2,0)</f>
        <v>Kent School District</v>
      </c>
      <c r="D1020" s="24">
        <v>665514</v>
      </c>
      <c r="E1020" s="9" t="str">
        <f>VLOOKUP(D1020,'Current OBD'!$B$6:$K$2185,10,0)</f>
        <v>Scenic Hill Elementary</v>
      </c>
      <c r="F1020" s="11" t="str">
        <f>IF(VLOOKUP(D1020,'Current OBD'!$B$6:$AK$2185,23,0)="Yes","PK"," ")</f>
        <v xml:space="preserve"> </v>
      </c>
      <c r="G1020" s="11" t="str">
        <f>IF(VLOOKUP(D1020,'Current OBD'!$B$6:$AK$2185,24,0)="Yes","K"," ")</f>
        <v>K</v>
      </c>
      <c r="H1020" s="11">
        <f>IF(VLOOKUP(D1020,'Current OBD'!$B$6:$AK$2185,25,0)="Yes",1," ")</f>
        <v>1</v>
      </c>
      <c r="I1020" s="11" t="str">
        <f>IF(VLOOKUP(D1020,'Current OBD'!$B$6:$AK$2185,26,0)="Yes","2"," ")</f>
        <v>2</v>
      </c>
      <c r="J1020" s="11" t="str">
        <f>IF(VLOOKUP(D1020,'Current OBD'!$B$6:$AK$2185,27,0)="Yes","3"," ")</f>
        <v>3</v>
      </c>
      <c r="K1020" s="11" t="str">
        <f>IF(VLOOKUP(D1020,'Current OBD'!$B$6:$AK$2185,28,0)="Yes","4"," ")</f>
        <v>4</v>
      </c>
      <c r="L1020" s="11" t="str">
        <f>IF(VLOOKUP(D1020,'Current OBD'!$B$6:$AK$2185,29,0)="Yes","5"," ")</f>
        <v>5</v>
      </c>
      <c r="M1020" s="11" t="str">
        <f>IF(VLOOKUP(D1020,'Current OBD'!$B$6:$AK$2185,30,0)="Yes","6"," ")</f>
        <v>6</v>
      </c>
      <c r="N1020" s="11" t="str">
        <f>IF(VLOOKUP(D1020,'Current OBD'!$B$6:$AK$2185,31,0)="Yes","7"," ")</f>
        <v xml:space="preserve"> </v>
      </c>
      <c r="O1020" s="11" t="str">
        <f>IF(VLOOKUP(D1020,'Current OBD'!$B$6:$AK$2185,32,0)="Yes","8"," ")</f>
        <v xml:space="preserve"> </v>
      </c>
      <c r="P1020" s="11" t="str">
        <f>IF(VLOOKUP(D1020,'Current OBD'!$B$6:$AK$2185,33,0)="Yes","9"," ")</f>
        <v xml:space="preserve"> </v>
      </c>
      <c r="Q1020" s="11" t="str">
        <f>IF(VLOOKUP(D1020,'Current OBD'!$B$6:$AK$2185,34,0)="Yes","10"," ")</f>
        <v xml:space="preserve"> </v>
      </c>
      <c r="R1020" s="11" t="str">
        <f>IF(VLOOKUP(D1020,'Current OBD'!$B$6:$AK$2185,35,0)="Yes","11"," ")</f>
        <v xml:space="preserve"> </v>
      </c>
      <c r="S1020" s="11" t="str">
        <f>IF(VLOOKUP(D1020,'Current OBD'!$B$6:$AK$2185,36,0)="Yes","12"," ")</f>
        <v xml:space="preserve"> </v>
      </c>
      <c r="T1020" s="13">
        <f>VLOOKUP(D1020,Pivot!$B$4:$F$2181,2,0)</f>
        <v>471</v>
      </c>
      <c r="U1020" s="13">
        <f>VLOOKUP(D1020,Pivot!$B$4:$F$2181,3,0)</f>
        <v>0</v>
      </c>
      <c r="V1020" s="13">
        <f>VLOOKUP(D1020,Pivot!$B$4:$F$2181,4,0)</f>
        <v>565</v>
      </c>
      <c r="W1020" s="46">
        <f>IFERROR(VLOOKUP(D1020,Pivot!$B$4:$H$2181,5,0),"")</f>
        <v>0.83360000000000001</v>
      </c>
      <c r="X1020" s="51">
        <f>IFERROR(VLOOKUP(D1020,Pivot!$B$4:$H$2181,6,0),"")</f>
        <v>0</v>
      </c>
      <c r="Y1020" s="46">
        <f>IFERROR(VLOOKUP(D1020,Pivot!$B$4:$H$2181,7,0),"")</f>
        <v>0.83360000000000001</v>
      </c>
    </row>
    <row r="1021" spans="1:25" ht="15" customHeight="1" outlineLevel="2">
      <c r="A1021" s="10" t="str">
        <f>VLOOKUP(D1021,'Current OBD'!$B$6:$K$2185,4,0)</f>
        <v>King</v>
      </c>
      <c r="B1021" s="10" t="str">
        <f>VLOOKUP(D1021,'Current OBD'!$B$6:$K$2185,3,0)</f>
        <v>17-415</v>
      </c>
      <c r="C1021" s="9" t="str">
        <f>VLOOKUP(D1021,'Current OBD'!$B$6:$K$2185,2,0)</f>
        <v>Kent School District</v>
      </c>
      <c r="D1021" s="24">
        <v>661672</v>
      </c>
      <c r="E1021" s="9" t="str">
        <f>VLOOKUP(D1021,'Current OBD'!$B$6:$K$2185,10,0)</f>
        <v>Soos Creek Elementary</v>
      </c>
      <c r="F1021" s="11" t="str">
        <f>IF(VLOOKUP(D1021,'Current OBD'!$B$6:$AK$2185,23,0)="Yes","PK"," ")</f>
        <v xml:space="preserve"> </v>
      </c>
      <c r="G1021" s="11" t="str">
        <f>IF(VLOOKUP(D1021,'Current OBD'!$B$6:$AK$2185,24,0)="Yes","K"," ")</f>
        <v>K</v>
      </c>
      <c r="H1021" s="11">
        <f>IF(VLOOKUP(D1021,'Current OBD'!$B$6:$AK$2185,25,0)="Yes",1," ")</f>
        <v>1</v>
      </c>
      <c r="I1021" s="11" t="str">
        <f>IF(VLOOKUP(D1021,'Current OBD'!$B$6:$AK$2185,26,0)="Yes","2"," ")</f>
        <v>2</v>
      </c>
      <c r="J1021" s="11" t="str">
        <f>IF(VLOOKUP(D1021,'Current OBD'!$B$6:$AK$2185,27,0)="Yes","3"," ")</f>
        <v>3</v>
      </c>
      <c r="K1021" s="11" t="str">
        <f>IF(VLOOKUP(D1021,'Current OBD'!$B$6:$AK$2185,28,0)="Yes","4"," ")</f>
        <v>4</v>
      </c>
      <c r="L1021" s="11" t="str">
        <f>IF(VLOOKUP(D1021,'Current OBD'!$B$6:$AK$2185,29,0)="Yes","5"," ")</f>
        <v>5</v>
      </c>
      <c r="M1021" s="11" t="str">
        <f>IF(VLOOKUP(D1021,'Current OBD'!$B$6:$AK$2185,30,0)="Yes","6"," ")</f>
        <v>6</v>
      </c>
      <c r="N1021" s="11" t="str">
        <f>IF(VLOOKUP(D1021,'Current OBD'!$B$6:$AK$2185,31,0)="Yes","7"," ")</f>
        <v xml:space="preserve"> </v>
      </c>
      <c r="O1021" s="11" t="str">
        <f>IF(VLOOKUP(D1021,'Current OBD'!$B$6:$AK$2185,32,0)="Yes","8"," ")</f>
        <v xml:space="preserve"> </v>
      </c>
      <c r="P1021" s="11" t="str">
        <f>IF(VLOOKUP(D1021,'Current OBD'!$B$6:$AK$2185,33,0)="Yes","9"," ")</f>
        <v xml:space="preserve"> </v>
      </c>
      <c r="Q1021" s="11" t="str">
        <f>IF(VLOOKUP(D1021,'Current OBD'!$B$6:$AK$2185,34,0)="Yes","10"," ")</f>
        <v xml:space="preserve"> </v>
      </c>
      <c r="R1021" s="11" t="str">
        <f>IF(VLOOKUP(D1021,'Current OBD'!$B$6:$AK$2185,35,0)="Yes","11"," ")</f>
        <v xml:space="preserve"> </v>
      </c>
      <c r="S1021" s="11" t="str">
        <f>IF(VLOOKUP(D1021,'Current OBD'!$B$6:$AK$2185,36,0)="Yes","12"," ")</f>
        <v xml:space="preserve"> </v>
      </c>
      <c r="T1021" s="13">
        <f>VLOOKUP(D1021,Pivot!$B$4:$F$2181,2,0)</f>
        <v>115</v>
      </c>
      <c r="U1021" s="13">
        <f>VLOOKUP(D1021,Pivot!$B$4:$F$2181,3,0)</f>
        <v>41</v>
      </c>
      <c r="V1021" s="13">
        <f>VLOOKUP(D1021,Pivot!$B$4:$F$2181,4,0)</f>
        <v>361</v>
      </c>
      <c r="W1021" s="46">
        <f>IFERROR(VLOOKUP(D1021,Pivot!$B$4:$H$2181,5,0),"")</f>
        <v>0.31859999999999999</v>
      </c>
      <c r="X1021" s="51">
        <f>IFERROR(VLOOKUP(D1021,Pivot!$B$4:$H$2181,6,0),"")</f>
        <v>0.11360000000000001</v>
      </c>
      <c r="Y1021" s="46">
        <f>IFERROR(VLOOKUP(D1021,Pivot!$B$4:$H$2181,7,0),"")</f>
        <v>0.43209999999999998</v>
      </c>
    </row>
    <row r="1022" spans="1:25" ht="15" customHeight="1" outlineLevel="2">
      <c r="A1022" s="10" t="str">
        <f>VLOOKUP(D1022,'Current OBD'!$B$6:$K$2185,4,0)</f>
        <v>King</v>
      </c>
      <c r="B1022" s="10" t="str">
        <f>VLOOKUP(D1022,'Current OBD'!$B$6:$K$2185,3,0)</f>
        <v>17-415</v>
      </c>
      <c r="C1022" s="9" t="str">
        <f>VLOOKUP(D1022,'Current OBD'!$B$6:$K$2185,2,0)</f>
        <v>Kent School District</v>
      </c>
      <c r="D1022" s="24">
        <v>662698</v>
      </c>
      <c r="E1022" s="9" t="str">
        <f>VLOOKUP(D1022,'Current OBD'!$B$6:$K$2185,10,0)</f>
        <v>Springbrook Elementary</v>
      </c>
      <c r="F1022" s="11" t="str">
        <f>IF(VLOOKUP(D1022,'Current OBD'!$B$6:$AK$2185,23,0)="Yes","PK"," ")</f>
        <v>PK</v>
      </c>
      <c r="G1022" s="11" t="str">
        <f>IF(VLOOKUP(D1022,'Current OBD'!$B$6:$AK$2185,24,0)="Yes","K"," ")</f>
        <v>K</v>
      </c>
      <c r="H1022" s="11">
        <f>IF(VLOOKUP(D1022,'Current OBD'!$B$6:$AK$2185,25,0)="Yes",1," ")</f>
        <v>1</v>
      </c>
      <c r="I1022" s="11" t="str">
        <f>IF(VLOOKUP(D1022,'Current OBD'!$B$6:$AK$2185,26,0)="Yes","2"," ")</f>
        <v>2</v>
      </c>
      <c r="J1022" s="11" t="str">
        <f>IF(VLOOKUP(D1022,'Current OBD'!$B$6:$AK$2185,27,0)="Yes","3"," ")</f>
        <v>3</v>
      </c>
      <c r="K1022" s="11" t="str">
        <f>IF(VLOOKUP(D1022,'Current OBD'!$B$6:$AK$2185,28,0)="Yes","4"," ")</f>
        <v>4</v>
      </c>
      <c r="L1022" s="11" t="str">
        <f>IF(VLOOKUP(D1022,'Current OBD'!$B$6:$AK$2185,29,0)="Yes","5"," ")</f>
        <v>5</v>
      </c>
      <c r="M1022" s="11" t="str">
        <f>IF(VLOOKUP(D1022,'Current OBD'!$B$6:$AK$2185,30,0)="Yes","6"," ")</f>
        <v>6</v>
      </c>
      <c r="N1022" s="11" t="str">
        <f>IF(VLOOKUP(D1022,'Current OBD'!$B$6:$AK$2185,31,0)="Yes","7"," ")</f>
        <v xml:space="preserve"> </v>
      </c>
      <c r="O1022" s="11" t="str">
        <f>IF(VLOOKUP(D1022,'Current OBD'!$B$6:$AK$2185,32,0)="Yes","8"," ")</f>
        <v xml:space="preserve"> </v>
      </c>
      <c r="P1022" s="11" t="str">
        <f>IF(VLOOKUP(D1022,'Current OBD'!$B$6:$AK$2185,33,0)="Yes","9"," ")</f>
        <v xml:space="preserve"> </v>
      </c>
      <c r="Q1022" s="11" t="str">
        <f>IF(VLOOKUP(D1022,'Current OBD'!$B$6:$AK$2185,34,0)="Yes","10"," ")</f>
        <v xml:space="preserve"> </v>
      </c>
      <c r="R1022" s="11" t="str">
        <f>IF(VLOOKUP(D1022,'Current OBD'!$B$6:$AK$2185,35,0)="Yes","11"," ")</f>
        <v xml:space="preserve"> </v>
      </c>
      <c r="S1022" s="11" t="str">
        <f>IF(VLOOKUP(D1022,'Current OBD'!$B$6:$AK$2185,36,0)="Yes","12"," ")</f>
        <v xml:space="preserve"> </v>
      </c>
      <c r="T1022" s="13">
        <f>VLOOKUP(D1022,Pivot!$B$4:$F$2181,2,0)</f>
        <v>286</v>
      </c>
      <c r="U1022" s="13">
        <f>VLOOKUP(D1022,Pivot!$B$4:$F$2181,3,0)</f>
        <v>0</v>
      </c>
      <c r="V1022" s="13">
        <f>VLOOKUP(D1022,Pivot!$B$4:$F$2181,4,0)</f>
        <v>381</v>
      </c>
      <c r="W1022" s="46">
        <f>IFERROR(VLOOKUP(D1022,Pivot!$B$4:$H$2181,5,0),"")</f>
        <v>0.75070000000000003</v>
      </c>
      <c r="X1022" s="51">
        <f>IFERROR(VLOOKUP(D1022,Pivot!$B$4:$H$2181,6,0),"")</f>
        <v>0</v>
      </c>
      <c r="Y1022" s="46">
        <f>IFERROR(VLOOKUP(D1022,Pivot!$B$4:$H$2181,7,0),"")</f>
        <v>0.75070000000000003</v>
      </c>
    </row>
    <row r="1023" spans="1:25" ht="15" customHeight="1" outlineLevel="2">
      <c r="A1023" s="10" t="str">
        <f>VLOOKUP(D1023,'Current OBD'!$B$6:$K$2185,4,0)</f>
        <v>King</v>
      </c>
      <c r="B1023" s="10" t="str">
        <f>VLOOKUP(D1023,'Current OBD'!$B$6:$K$2185,3,0)</f>
        <v>17-415</v>
      </c>
      <c r="C1023" s="9" t="str">
        <f>VLOOKUP(D1023,'Current OBD'!$B$6:$K$2185,2,0)</f>
        <v>Kent School District</v>
      </c>
      <c r="D1023" s="24">
        <v>661674</v>
      </c>
      <c r="E1023" s="9" t="str">
        <f>VLOOKUP(D1023,'Current OBD'!$B$6:$K$2185,10,0)</f>
        <v>Sunrise Elementary</v>
      </c>
      <c r="F1023" s="11" t="str">
        <f>IF(VLOOKUP(D1023,'Current OBD'!$B$6:$AK$2185,23,0)="Yes","PK"," ")</f>
        <v xml:space="preserve"> </v>
      </c>
      <c r="G1023" s="11" t="str">
        <f>IF(VLOOKUP(D1023,'Current OBD'!$B$6:$AK$2185,24,0)="Yes","K"," ")</f>
        <v>K</v>
      </c>
      <c r="H1023" s="11">
        <f>IF(VLOOKUP(D1023,'Current OBD'!$B$6:$AK$2185,25,0)="Yes",1," ")</f>
        <v>1</v>
      </c>
      <c r="I1023" s="11" t="str">
        <f>IF(VLOOKUP(D1023,'Current OBD'!$B$6:$AK$2185,26,0)="Yes","2"," ")</f>
        <v>2</v>
      </c>
      <c r="J1023" s="11" t="str">
        <f>IF(VLOOKUP(D1023,'Current OBD'!$B$6:$AK$2185,27,0)="Yes","3"," ")</f>
        <v>3</v>
      </c>
      <c r="K1023" s="11" t="str">
        <f>IF(VLOOKUP(D1023,'Current OBD'!$B$6:$AK$2185,28,0)="Yes","4"," ")</f>
        <v>4</v>
      </c>
      <c r="L1023" s="11" t="str">
        <f>IF(VLOOKUP(D1023,'Current OBD'!$B$6:$AK$2185,29,0)="Yes","5"," ")</f>
        <v>5</v>
      </c>
      <c r="M1023" s="11" t="str">
        <f>IF(VLOOKUP(D1023,'Current OBD'!$B$6:$AK$2185,30,0)="Yes","6"," ")</f>
        <v>6</v>
      </c>
      <c r="N1023" s="11" t="str">
        <f>IF(VLOOKUP(D1023,'Current OBD'!$B$6:$AK$2185,31,0)="Yes","7"," ")</f>
        <v xml:space="preserve"> </v>
      </c>
      <c r="O1023" s="11" t="str">
        <f>IF(VLOOKUP(D1023,'Current OBD'!$B$6:$AK$2185,32,0)="Yes","8"," ")</f>
        <v xml:space="preserve"> </v>
      </c>
      <c r="P1023" s="11" t="str">
        <f>IF(VLOOKUP(D1023,'Current OBD'!$B$6:$AK$2185,33,0)="Yes","9"," ")</f>
        <v xml:space="preserve"> </v>
      </c>
      <c r="Q1023" s="11" t="str">
        <f>IF(VLOOKUP(D1023,'Current OBD'!$B$6:$AK$2185,34,0)="Yes","10"," ")</f>
        <v xml:space="preserve"> </v>
      </c>
      <c r="R1023" s="11" t="str">
        <f>IF(VLOOKUP(D1023,'Current OBD'!$B$6:$AK$2185,35,0)="Yes","11"," ")</f>
        <v xml:space="preserve"> </v>
      </c>
      <c r="S1023" s="11" t="str">
        <f>IF(VLOOKUP(D1023,'Current OBD'!$B$6:$AK$2185,36,0)="Yes","12"," ")</f>
        <v xml:space="preserve"> </v>
      </c>
      <c r="T1023" s="13">
        <f>VLOOKUP(D1023,Pivot!$B$4:$F$2181,2,0)</f>
        <v>152</v>
      </c>
      <c r="U1023" s="13">
        <f>VLOOKUP(D1023,Pivot!$B$4:$F$2181,3,0)</f>
        <v>53</v>
      </c>
      <c r="V1023" s="13">
        <f>VLOOKUP(D1023,Pivot!$B$4:$F$2181,4,0)</f>
        <v>566</v>
      </c>
      <c r="W1023" s="46">
        <f>IFERROR(VLOOKUP(D1023,Pivot!$B$4:$H$2181,5,0),"")</f>
        <v>0.26860000000000001</v>
      </c>
      <c r="X1023" s="51">
        <f>IFERROR(VLOOKUP(D1023,Pivot!$B$4:$H$2181,6,0),"")</f>
        <v>9.3600000000000003E-2</v>
      </c>
      <c r="Y1023" s="46">
        <f>IFERROR(VLOOKUP(D1023,Pivot!$B$4:$H$2181,7,0),"")</f>
        <v>0.36220000000000002</v>
      </c>
    </row>
    <row r="1024" spans="1:25" ht="15" customHeight="1" outlineLevel="1">
      <c r="A1024" s="27"/>
      <c r="B1024" s="27"/>
      <c r="C1024" s="30" t="s">
        <v>5726</v>
      </c>
      <c r="D1024" s="27"/>
      <c r="E1024" s="26"/>
      <c r="F1024" s="29"/>
      <c r="G1024" s="29"/>
      <c r="H1024" s="29"/>
      <c r="I1024" s="29"/>
      <c r="J1024" s="29"/>
      <c r="K1024" s="29"/>
      <c r="L1024" s="29"/>
      <c r="M1024" s="29"/>
      <c r="N1024" s="29"/>
      <c r="O1024" s="29"/>
      <c r="P1024" s="29"/>
      <c r="Q1024" s="29"/>
      <c r="R1024" s="29"/>
      <c r="S1024" s="29"/>
      <c r="T1024" s="43">
        <f>SUBTOTAL(9,T984:T1023)</f>
        <v>11580</v>
      </c>
      <c r="U1024" s="43">
        <f>SUBTOTAL(9,U984:U1023)</f>
        <v>1414</v>
      </c>
      <c r="V1024" s="43">
        <f>SUBTOTAL(9,V984:V1023)</f>
        <v>25105</v>
      </c>
      <c r="W1024" s="47"/>
      <c r="X1024" s="52"/>
      <c r="Y1024" s="56">
        <f>(T1024+U1024)/V1024</f>
        <v>0.51758613821947819</v>
      </c>
    </row>
    <row r="1025" spans="1:25" ht="15" customHeight="1" outlineLevel="2">
      <c r="A1025" s="10" t="str">
        <f>VLOOKUP(D1025,'Current OBD'!$B$6:$K$2185,4,0)</f>
        <v>King</v>
      </c>
      <c r="B1025" s="10" t="str">
        <f>VLOOKUP(D1025,'Current OBD'!$B$6:$K$2185,3,0)</f>
        <v>17-417</v>
      </c>
      <c r="C1025" s="9" t="str">
        <f>VLOOKUP(D1025,'Current OBD'!$B$6:$K$2185,2,0)</f>
        <v>Northshore School District</v>
      </c>
      <c r="D1025" s="24">
        <v>661687</v>
      </c>
      <c r="E1025" s="9" t="str">
        <f>VLOOKUP(D1025,'Current OBD'!$B$6:$K$2185,10,0)</f>
        <v>Arrowhood Elementary</v>
      </c>
      <c r="F1025" s="11" t="str">
        <f>IF(VLOOKUP(D1025,'Current OBD'!$B$6:$AK$2185,23,0)="Yes","PK"," ")</f>
        <v xml:space="preserve"> </v>
      </c>
      <c r="G1025" s="11" t="str">
        <f>IF(VLOOKUP(D1025,'Current OBD'!$B$6:$AK$2185,24,0)="Yes","K"," ")</f>
        <v>K</v>
      </c>
      <c r="H1025" s="11">
        <f>IF(VLOOKUP(D1025,'Current OBD'!$B$6:$AK$2185,25,0)="Yes",1," ")</f>
        <v>1</v>
      </c>
      <c r="I1025" s="11" t="str">
        <f>IF(VLOOKUP(D1025,'Current OBD'!$B$6:$AK$2185,26,0)="Yes","2"," ")</f>
        <v>2</v>
      </c>
      <c r="J1025" s="11" t="str">
        <f>IF(VLOOKUP(D1025,'Current OBD'!$B$6:$AK$2185,27,0)="Yes","3"," ")</f>
        <v>3</v>
      </c>
      <c r="K1025" s="11" t="str">
        <f>IF(VLOOKUP(D1025,'Current OBD'!$B$6:$AK$2185,28,0)="Yes","4"," ")</f>
        <v>4</v>
      </c>
      <c r="L1025" s="11" t="str">
        <f>IF(VLOOKUP(D1025,'Current OBD'!$B$6:$AK$2185,29,0)="Yes","5"," ")</f>
        <v>5</v>
      </c>
      <c r="M1025" s="11" t="str">
        <f>IF(VLOOKUP(D1025,'Current OBD'!$B$6:$AK$2185,30,0)="Yes","6"," ")</f>
        <v xml:space="preserve"> </v>
      </c>
      <c r="N1025" s="11" t="str">
        <f>IF(VLOOKUP(D1025,'Current OBD'!$B$6:$AK$2185,31,0)="Yes","7"," ")</f>
        <v xml:space="preserve"> </v>
      </c>
      <c r="O1025" s="11" t="str">
        <f>IF(VLOOKUP(D1025,'Current OBD'!$B$6:$AK$2185,32,0)="Yes","8"," ")</f>
        <v xml:space="preserve"> </v>
      </c>
      <c r="P1025" s="11" t="str">
        <f>IF(VLOOKUP(D1025,'Current OBD'!$B$6:$AK$2185,33,0)="Yes","9"," ")</f>
        <v xml:space="preserve"> </v>
      </c>
      <c r="Q1025" s="11" t="str">
        <f>IF(VLOOKUP(D1025,'Current OBD'!$B$6:$AK$2185,34,0)="Yes","10"," ")</f>
        <v xml:space="preserve"> </v>
      </c>
      <c r="R1025" s="11" t="str">
        <f>IF(VLOOKUP(D1025,'Current OBD'!$B$6:$AK$2185,35,0)="Yes","11"," ")</f>
        <v xml:space="preserve"> </v>
      </c>
      <c r="S1025" s="11" t="str">
        <f>IF(VLOOKUP(D1025,'Current OBD'!$B$6:$AK$2185,36,0)="Yes","12"," ")</f>
        <v xml:space="preserve"> </v>
      </c>
      <c r="T1025" s="13">
        <f>VLOOKUP(D1025,Pivot!$B$4:$F$2181,2,0)</f>
        <v>37</v>
      </c>
      <c r="U1025" s="13">
        <f>VLOOKUP(D1025,Pivot!$B$4:$F$2181,3,0)</f>
        <v>13</v>
      </c>
      <c r="V1025" s="13">
        <f>VLOOKUP(D1025,Pivot!$B$4:$F$2181,4,0)</f>
        <v>284</v>
      </c>
      <c r="W1025" s="46">
        <f>IFERROR(VLOOKUP(D1025,Pivot!$B$4:$H$2181,5,0),"")</f>
        <v>0.1303</v>
      </c>
      <c r="X1025" s="51">
        <f>IFERROR(VLOOKUP(D1025,Pivot!$B$4:$H$2181,6,0),"")</f>
        <v>4.58E-2</v>
      </c>
      <c r="Y1025" s="46">
        <f>IFERROR(VLOOKUP(D1025,Pivot!$B$4:$H$2181,7,0),"")</f>
        <v>0.17610000000000001</v>
      </c>
    </row>
    <row r="1026" spans="1:25" ht="15" customHeight="1" outlineLevel="2">
      <c r="A1026" s="10" t="str">
        <f>VLOOKUP(D1026,'Current OBD'!$B$6:$K$2185,4,0)</f>
        <v>King</v>
      </c>
      <c r="B1026" s="10" t="str">
        <f>VLOOKUP(D1026,'Current OBD'!$B$6:$K$2185,3,0)</f>
        <v>17-417</v>
      </c>
      <c r="C1026" s="9" t="str">
        <f>VLOOKUP(D1026,'Current OBD'!$B$6:$K$2185,2,0)</f>
        <v>Northshore School District</v>
      </c>
      <c r="D1026" s="24">
        <v>661713</v>
      </c>
      <c r="E1026" s="9" t="str">
        <f>VLOOKUP(D1026,'Current OBD'!$B$6:$K$2185,10,0)</f>
        <v>Bothell Senior High</v>
      </c>
      <c r="F1026" s="11" t="str">
        <f>IF(VLOOKUP(D1026,'Current OBD'!$B$6:$AK$2185,23,0)="Yes","PK"," ")</f>
        <v xml:space="preserve"> </v>
      </c>
      <c r="G1026" s="11" t="str">
        <f>IF(VLOOKUP(D1026,'Current OBD'!$B$6:$AK$2185,24,0)="Yes","K"," ")</f>
        <v xml:space="preserve"> </v>
      </c>
      <c r="H1026" s="11" t="str">
        <f>IF(VLOOKUP(D1026,'Current OBD'!$B$6:$AK$2185,25,0)="Yes",1," ")</f>
        <v xml:space="preserve"> </v>
      </c>
      <c r="I1026" s="11" t="str">
        <f>IF(VLOOKUP(D1026,'Current OBD'!$B$6:$AK$2185,26,0)="Yes","2"," ")</f>
        <v xml:space="preserve"> </v>
      </c>
      <c r="J1026" s="11" t="str">
        <f>IF(VLOOKUP(D1026,'Current OBD'!$B$6:$AK$2185,27,0)="Yes","3"," ")</f>
        <v xml:space="preserve"> </v>
      </c>
      <c r="K1026" s="11" t="str">
        <f>IF(VLOOKUP(D1026,'Current OBD'!$B$6:$AK$2185,28,0)="Yes","4"," ")</f>
        <v xml:space="preserve"> </v>
      </c>
      <c r="L1026" s="11" t="str">
        <f>IF(VLOOKUP(D1026,'Current OBD'!$B$6:$AK$2185,29,0)="Yes","5"," ")</f>
        <v xml:space="preserve"> </v>
      </c>
      <c r="M1026" s="11" t="str">
        <f>IF(VLOOKUP(D1026,'Current OBD'!$B$6:$AK$2185,30,0)="Yes","6"," ")</f>
        <v xml:space="preserve"> </v>
      </c>
      <c r="N1026" s="11" t="str">
        <f>IF(VLOOKUP(D1026,'Current OBD'!$B$6:$AK$2185,31,0)="Yes","7"," ")</f>
        <v xml:space="preserve"> </v>
      </c>
      <c r="O1026" s="11" t="str">
        <f>IF(VLOOKUP(D1026,'Current OBD'!$B$6:$AK$2185,32,0)="Yes","8"," ")</f>
        <v xml:space="preserve"> </v>
      </c>
      <c r="P1026" s="11" t="str">
        <f>IF(VLOOKUP(D1026,'Current OBD'!$B$6:$AK$2185,33,0)="Yes","9"," ")</f>
        <v>9</v>
      </c>
      <c r="Q1026" s="11" t="str">
        <f>IF(VLOOKUP(D1026,'Current OBD'!$B$6:$AK$2185,34,0)="Yes","10"," ")</f>
        <v>10</v>
      </c>
      <c r="R1026" s="11" t="str">
        <f>IF(VLOOKUP(D1026,'Current OBD'!$B$6:$AK$2185,35,0)="Yes","11"," ")</f>
        <v>11</v>
      </c>
      <c r="S1026" s="11" t="str">
        <f>IF(VLOOKUP(D1026,'Current OBD'!$B$6:$AK$2185,36,0)="Yes","12"," ")</f>
        <v>12</v>
      </c>
      <c r="T1026" s="13">
        <f>VLOOKUP(D1026,Pivot!$B$4:$F$2181,2,0)</f>
        <v>256</v>
      </c>
      <c r="U1026" s="13">
        <f>VLOOKUP(D1026,Pivot!$B$4:$F$2181,3,0)</f>
        <v>100</v>
      </c>
      <c r="V1026" s="13">
        <f>VLOOKUP(D1026,Pivot!$B$4:$F$2181,4,0)</f>
        <v>1828</v>
      </c>
      <c r="W1026" s="46">
        <f>IFERROR(VLOOKUP(D1026,Pivot!$B$4:$H$2181,5,0),"")</f>
        <v>0.14000000000000001</v>
      </c>
      <c r="X1026" s="51">
        <f>IFERROR(VLOOKUP(D1026,Pivot!$B$4:$H$2181,6,0),"")</f>
        <v>5.4699999999999999E-2</v>
      </c>
      <c r="Y1026" s="46">
        <f>IFERROR(VLOOKUP(D1026,Pivot!$B$4:$H$2181,7,0),"")</f>
        <v>0.19470000000000001</v>
      </c>
    </row>
    <row r="1027" spans="1:25" ht="15" customHeight="1" outlineLevel="2">
      <c r="A1027" s="10" t="str">
        <f>VLOOKUP(D1027,'Current OBD'!$B$6:$K$2185,4,0)</f>
        <v>King</v>
      </c>
      <c r="B1027" s="10" t="str">
        <f>VLOOKUP(D1027,'Current OBD'!$B$6:$K$2185,3,0)</f>
        <v>17-417</v>
      </c>
      <c r="C1027" s="9" t="str">
        <f>VLOOKUP(D1027,'Current OBD'!$B$6:$K$2185,2,0)</f>
        <v>Northshore School District</v>
      </c>
      <c r="D1027" s="24">
        <v>661689</v>
      </c>
      <c r="E1027" s="9" t="str">
        <f>VLOOKUP(D1027,'Current OBD'!$B$6:$K$2185,10,0)</f>
        <v>Canyon Creek Elementary</v>
      </c>
      <c r="F1027" s="11" t="str">
        <f>IF(VLOOKUP(D1027,'Current OBD'!$B$6:$AK$2185,23,0)="Yes","PK"," ")</f>
        <v xml:space="preserve"> </v>
      </c>
      <c r="G1027" s="11" t="str">
        <f>IF(VLOOKUP(D1027,'Current OBD'!$B$6:$AK$2185,24,0)="Yes","K"," ")</f>
        <v>K</v>
      </c>
      <c r="H1027" s="11">
        <f>IF(VLOOKUP(D1027,'Current OBD'!$B$6:$AK$2185,25,0)="Yes",1," ")</f>
        <v>1</v>
      </c>
      <c r="I1027" s="11" t="str">
        <f>IF(VLOOKUP(D1027,'Current OBD'!$B$6:$AK$2185,26,0)="Yes","2"," ")</f>
        <v>2</v>
      </c>
      <c r="J1027" s="11" t="str">
        <f>IF(VLOOKUP(D1027,'Current OBD'!$B$6:$AK$2185,27,0)="Yes","3"," ")</f>
        <v>3</v>
      </c>
      <c r="K1027" s="11" t="str">
        <f>IF(VLOOKUP(D1027,'Current OBD'!$B$6:$AK$2185,28,0)="Yes","4"," ")</f>
        <v>4</v>
      </c>
      <c r="L1027" s="11" t="str">
        <f>IF(VLOOKUP(D1027,'Current OBD'!$B$6:$AK$2185,29,0)="Yes","5"," ")</f>
        <v>5</v>
      </c>
      <c r="M1027" s="11" t="str">
        <f>IF(VLOOKUP(D1027,'Current OBD'!$B$6:$AK$2185,30,0)="Yes","6"," ")</f>
        <v xml:space="preserve"> </v>
      </c>
      <c r="N1027" s="11" t="str">
        <f>IF(VLOOKUP(D1027,'Current OBD'!$B$6:$AK$2185,31,0)="Yes","7"," ")</f>
        <v xml:space="preserve"> </v>
      </c>
      <c r="O1027" s="11" t="str">
        <f>IF(VLOOKUP(D1027,'Current OBD'!$B$6:$AK$2185,32,0)="Yes","8"," ")</f>
        <v xml:space="preserve"> </v>
      </c>
      <c r="P1027" s="11" t="str">
        <f>IF(VLOOKUP(D1027,'Current OBD'!$B$6:$AK$2185,33,0)="Yes","9"," ")</f>
        <v xml:space="preserve"> </v>
      </c>
      <c r="Q1027" s="11" t="str">
        <f>IF(VLOOKUP(D1027,'Current OBD'!$B$6:$AK$2185,34,0)="Yes","10"," ")</f>
        <v xml:space="preserve"> </v>
      </c>
      <c r="R1027" s="11" t="str">
        <f>IF(VLOOKUP(D1027,'Current OBD'!$B$6:$AK$2185,35,0)="Yes","11"," ")</f>
        <v xml:space="preserve"> </v>
      </c>
      <c r="S1027" s="11" t="str">
        <f>IF(VLOOKUP(D1027,'Current OBD'!$B$6:$AK$2185,36,0)="Yes","12"," ")</f>
        <v xml:space="preserve"> </v>
      </c>
      <c r="T1027" s="13">
        <f>VLOOKUP(D1027,Pivot!$B$4:$F$2181,2,0)</f>
        <v>93</v>
      </c>
      <c r="U1027" s="13">
        <f>VLOOKUP(D1027,Pivot!$B$4:$F$2181,3,0)</f>
        <v>33</v>
      </c>
      <c r="V1027" s="13">
        <f>VLOOKUP(D1027,Pivot!$B$4:$F$2181,4,0)</f>
        <v>992</v>
      </c>
      <c r="W1027" s="46">
        <f>IFERROR(VLOOKUP(D1027,Pivot!$B$4:$H$2181,5,0),"")</f>
        <v>9.3799999999999994E-2</v>
      </c>
      <c r="X1027" s="51">
        <f>IFERROR(VLOOKUP(D1027,Pivot!$B$4:$H$2181,6,0),"")</f>
        <v>3.3300000000000003E-2</v>
      </c>
      <c r="Y1027" s="46">
        <f>IFERROR(VLOOKUP(D1027,Pivot!$B$4:$H$2181,7,0),"")</f>
        <v>0.127</v>
      </c>
    </row>
    <row r="1028" spans="1:25" ht="15" customHeight="1" outlineLevel="2">
      <c r="A1028" s="10" t="str">
        <f>VLOOKUP(D1028,'Current OBD'!$B$6:$K$2185,4,0)</f>
        <v>King</v>
      </c>
      <c r="B1028" s="10" t="str">
        <f>VLOOKUP(D1028,'Current OBD'!$B$6:$K$2185,3,0)</f>
        <v>17-417</v>
      </c>
      <c r="C1028" s="9" t="str">
        <f>VLOOKUP(D1028,'Current OBD'!$B$6:$K$2185,2,0)</f>
        <v>Northshore School District</v>
      </c>
      <c r="D1028" s="24">
        <v>661707</v>
      </c>
      <c r="E1028" s="9" t="str">
        <f>VLOOKUP(D1028,'Current OBD'!$B$6:$K$2185,10,0)</f>
        <v>Canyon Park Middle School</v>
      </c>
      <c r="F1028" s="11" t="str">
        <f>IF(VLOOKUP(D1028,'Current OBD'!$B$6:$AK$2185,23,0)="Yes","PK"," ")</f>
        <v xml:space="preserve"> </v>
      </c>
      <c r="G1028" s="11" t="str">
        <f>IF(VLOOKUP(D1028,'Current OBD'!$B$6:$AK$2185,24,0)="Yes","K"," ")</f>
        <v xml:space="preserve"> </v>
      </c>
      <c r="H1028" s="11" t="str">
        <f>IF(VLOOKUP(D1028,'Current OBD'!$B$6:$AK$2185,25,0)="Yes",1," ")</f>
        <v xml:space="preserve"> </v>
      </c>
      <c r="I1028" s="11" t="str">
        <f>IF(VLOOKUP(D1028,'Current OBD'!$B$6:$AK$2185,26,0)="Yes","2"," ")</f>
        <v xml:space="preserve"> </v>
      </c>
      <c r="J1028" s="11" t="str">
        <f>IF(VLOOKUP(D1028,'Current OBD'!$B$6:$AK$2185,27,0)="Yes","3"," ")</f>
        <v xml:space="preserve"> </v>
      </c>
      <c r="K1028" s="11" t="str">
        <f>IF(VLOOKUP(D1028,'Current OBD'!$B$6:$AK$2185,28,0)="Yes","4"," ")</f>
        <v xml:space="preserve"> </v>
      </c>
      <c r="L1028" s="11" t="str">
        <f>IF(VLOOKUP(D1028,'Current OBD'!$B$6:$AK$2185,29,0)="Yes","5"," ")</f>
        <v xml:space="preserve"> </v>
      </c>
      <c r="M1028" s="11" t="str">
        <f>IF(VLOOKUP(D1028,'Current OBD'!$B$6:$AK$2185,30,0)="Yes","6"," ")</f>
        <v>6</v>
      </c>
      <c r="N1028" s="11" t="str">
        <f>IF(VLOOKUP(D1028,'Current OBD'!$B$6:$AK$2185,31,0)="Yes","7"," ")</f>
        <v>7</v>
      </c>
      <c r="O1028" s="11" t="str">
        <f>IF(VLOOKUP(D1028,'Current OBD'!$B$6:$AK$2185,32,0)="Yes","8"," ")</f>
        <v>8</v>
      </c>
      <c r="P1028" s="11" t="str">
        <f>IF(VLOOKUP(D1028,'Current OBD'!$B$6:$AK$2185,33,0)="Yes","9"," ")</f>
        <v xml:space="preserve"> </v>
      </c>
      <c r="Q1028" s="11" t="str">
        <f>IF(VLOOKUP(D1028,'Current OBD'!$B$6:$AK$2185,34,0)="Yes","10"," ")</f>
        <v xml:space="preserve"> </v>
      </c>
      <c r="R1028" s="11" t="str">
        <f>IF(VLOOKUP(D1028,'Current OBD'!$B$6:$AK$2185,35,0)="Yes","11"," ")</f>
        <v xml:space="preserve"> </v>
      </c>
      <c r="S1028" s="11" t="str">
        <f>IF(VLOOKUP(D1028,'Current OBD'!$B$6:$AK$2185,36,0)="Yes","12"," ")</f>
        <v xml:space="preserve"> </v>
      </c>
      <c r="T1028" s="13">
        <f>VLOOKUP(D1028,Pivot!$B$4:$F$2181,2,0)</f>
        <v>113</v>
      </c>
      <c r="U1028" s="13">
        <f>VLOOKUP(D1028,Pivot!$B$4:$F$2181,3,0)</f>
        <v>41</v>
      </c>
      <c r="V1028" s="13">
        <f>VLOOKUP(D1028,Pivot!$B$4:$F$2181,4,0)</f>
        <v>893</v>
      </c>
      <c r="W1028" s="46">
        <f>IFERROR(VLOOKUP(D1028,Pivot!$B$4:$H$2181,5,0),"")</f>
        <v>0.1265</v>
      </c>
      <c r="X1028" s="51">
        <f>IFERROR(VLOOKUP(D1028,Pivot!$B$4:$H$2181,6,0),"")</f>
        <v>4.5900000000000003E-2</v>
      </c>
      <c r="Y1028" s="46">
        <f>IFERROR(VLOOKUP(D1028,Pivot!$B$4:$H$2181,7,0),"")</f>
        <v>0.17249999999999999</v>
      </c>
    </row>
    <row r="1029" spans="1:25" ht="15" customHeight="1" outlineLevel="2">
      <c r="A1029" s="10" t="str">
        <f>VLOOKUP(D1029,'Current OBD'!$B$6:$K$2185,4,0)</f>
        <v>King</v>
      </c>
      <c r="B1029" s="10" t="str">
        <f>VLOOKUP(D1029,'Current OBD'!$B$6:$K$2185,3,0)</f>
        <v>17-417</v>
      </c>
      <c r="C1029" s="9" t="str">
        <f>VLOOKUP(D1029,'Current OBD'!$B$6:$K$2185,2,0)</f>
        <v>Northshore School District</v>
      </c>
      <c r="D1029" s="24">
        <v>661690</v>
      </c>
      <c r="E1029" s="9" t="str">
        <f>VLOOKUP(D1029,'Current OBD'!$B$6:$K$2185,10,0)</f>
        <v>Cottage Lake Elementary</v>
      </c>
      <c r="F1029" s="11" t="str">
        <f>IF(VLOOKUP(D1029,'Current OBD'!$B$6:$AK$2185,23,0)="Yes","PK"," ")</f>
        <v xml:space="preserve"> </v>
      </c>
      <c r="G1029" s="11" t="str">
        <f>IF(VLOOKUP(D1029,'Current OBD'!$B$6:$AK$2185,24,0)="Yes","K"," ")</f>
        <v>K</v>
      </c>
      <c r="H1029" s="11">
        <f>IF(VLOOKUP(D1029,'Current OBD'!$B$6:$AK$2185,25,0)="Yes",1," ")</f>
        <v>1</v>
      </c>
      <c r="I1029" s="11" t="str">
        <f>IF(VLOOKUP(D1029,'Current OBD'!$B$6:$AK$2185,26,0)="Yes","2"," ")</f>
        <v>2</v>
      </c>
      <c r="J1029" s="11" t="str">
        <f>IF(VLOOKUP(D1029,'Current OBD'!$B$6:$AK$2185,27,0)="Yes","3"," ")</f>
        <v>3</v>
      </c>
      <c r="K1029" s="11" t="str">
        <f>IF(VLOOKUP(D1029,'Current OBD'!$B$6:$AK$2185,28,0)="Yes","4"," ")</f>
        <v>4</v>
      </c>
      <c r="L1029" s="11" t="str">
        <f>IF(VLOOKUP(D1029,'Current OBD'!$B$6:$AK$2185,29,0)="Yes","5"," ")</f>
        <v>5</v>
      </c>
      <c r="M1029" s="11" t="str">
        <f>IF(VLOOKUP(D1029,'Current OBD'!$B$6:$AK$2185,30,0)="Yes","6"," ")</f>
        <v xml:space="preserve"> </v>
      </c>
      <c r="N1029" s="11" t="str">
        <f>IF(VLOOKUP(D1029,'Current OBD'!$B$6:$AK$2185,31,0)="Yes","7"," ")</f>
        <v xml:space="preserve"> </v>
      </c>
      <c r="O1029" s="11" t="str">
        <f>IF(VLOOKUP(D1029,'Current OBD'!$B$6:$AK$2185,32,0)="Yes","8"," ")</f>
        <v xml:space="preserve"> </v>
      </c>
      <c r="P1029" s="11" t="str">
        <f>IF(VLOOKUP(D1029,'Current OBD'!$B$6:$AK$2185,33,0)="Yes","9"," ")</f>
        <v xml:space="preserve"> </v>
      </c>
      <c r="Q1029" s="11" t="str">
        <f>IF(VLOOKUP(D1029,'Current OBD'!$B$6:$AK$2185,34,0)="Yes","10"," ")</f>
        <v xml:space="preserve"> </v>
      </c>
      <c r="R1029" s="11" t="str">
        <f>IF(VLOOKUP(D1029,'Current OBD'!$B$6:$AK$2185,35,0)="Yes","11"," ")</f>
        <v xml:space="preserve"> </v>
      </c>
      <c r="S1029" s="11" t="str">
        <f>IF(VLOOKUP(D1029,'Current OBD'!$B$6:$AK$2185,36,0)="Yes","12"," ")</f>
        <v xml:space="preserve"> </v>
      </c>
      <c r="T1029" s="13">
        <f>VLOOKUP(D1029,Pivot!$B$4:$F$2181,2,0)</f>
        <v>23</v>
      </c>
      <c r="U1029" s="13">
        <f>VLOOKUP(D1029,Pivot!$B$4:$F$2181,3,0)</f>
        <v>7</v>
      </c>
      <c r="V1029" s="13">
        <f>VLOOKUP(D1029,Pivot!$B$4:$F$2181,4,0)</f>
        <v>280</v>
      </c>
      <c r="W1029" s="46">
        <f>IFERROR(VLOOKUP(D1029,Pivot!$B$4:$H$2181,5,0),"")</f>
        <v>8.2100000000000006E-2</v>
      </c>
      <c r="X1029" s="51">
        <f>IFERROR(VLOOKUP(D1029,Pivot!$B$4:$H$2181,6,0),"")</f>
        <v>2.5000000000000001E-2</v>
      </c>
      <c r="Y1029" s="46">
        <f>IFERROR(VLOOKUP(D1029,Pivot!$B$4:$H$2181,7,0),"")</f>
        <v>0.1071</v>
      </c>
    </row>
    <row r="1030" spans="1:25" ht="15" customHeight="1" outlineLevel="2">
      <c r="A1030" s="10" t="str">
        <f>VLOOKUP(D1030,'Current OBD'!$B$6:$K$2185,4,0)</f>
        <v>King</v>
      </c>
      <c r="B1030" s="10" t="str">
        <f>VLOOKUP(D1030,'Current OBD'!$B$6:$K$2185,3,0)</f>
        <v>17-417</v>
      </c>
      <c r="C1030" s="9" t="str">
        <f>VLOOKUP(D1030,'Current OBD'!$B$6:$K$2185,2,0)</f>
        <v>Northshore School District</v>
      </c>
      <c r="D1030" s="24">
        <v>661691</v>
      </c>
      <c r="E1030" s="9" t="str">
        <f>VLOOKUP(D1030,'Current OBD'!$B$6:$K$2185,10,0)</f>
        <v>Crystal Springs Elementary</v>
      </c>
      <c r="F1030" s="11" t="str">
        <f>IF(VLOOKUP(D1030,'Current OBD'!$B$6:$AK$2185,23,0)="Yes","PK"," ")</f>
        <v xml:space="preserve"> </v>
      </c>
      <c r="G1030" s="11" t="str">
        <f>IF(VLOOKUP(D1030,'Current OBD'!$B$6:$AK$2185,24,0)="Yes","K"," ")</f>
        <v>K</v>
      </c>
      <c r="H1030" s="11">
        <f>IF(VLOOKUP(D1030,'Current OBD'!$B$6:$AK$2185,25,0)="Yes",1," ")</f>
        <v>1</v>
      </c>
      <c r="I1030" s="11" t="str">
        <f>IF(VLOOKUP(D1030,'Current OBD'!$B$6:$AK$2185,26,0)="Yes","2"," ")</f>
        <v>2</v>
      </c>
      <c r="J1030" s="11" t="str">
        <f>IF(VLOOKUP(D1030,'Current OBD'!$B$6:$AK$2185,27,0)="Yes","3"," ")</f>
        <v>3</v>
      </c>
      <c r="K1030" s="11" t="str">
        <f>IF(VLOOKUP(D1030,'Current OBD'!$B$6:$AK$2185,28,0)="Yes","4"," ")</f>
        <v>4</v>
      </c>
      <c r="L1030" s="11" t="str">
        <f>IF(VLOOKUP(D1030,'Current OBD'!$B$6:$AK$2185,29,0)="Yes","5"," ")</f>
        <v>5</v>
      </c>
      <c r="M1030" s="11" t="str">
        <f>IF(VLOOKUP(D1030,'Current OBD'!$B$6:$AK$2185,30,0)="Yes","6"," ")</f>
        <v xml:space="preserve"> </v>
      </c>
      <c r="N1030" s="11" t="str">
        <f>IF(VLOOKUP(D1030,'Current OBD'!$B$6:$AK$2185,31,0)="Yes","7"," ")</f>
        <v xml:space="preserve"> </v>
      </c>
      <c r="O1030" s="11" t="str">
        <f>IF(VLOOKUP(D1030,'Current OBD'!$B$6:$AK$2185,32,0)="Yes","8"," ")</f>
        <v xml:space="preserve"> </v>
      </c>
      <c r="P1030" s="11" t="str">
        <f>IF(VLOOKUP(D1030,'Current OBD'!$B$6:$AK$2185,33,0)="Yes","9"," ")</f>
        <v xml:space="preserve"> </v>
      </c>
      <c r="Q1030" s="11" t="str">
        <f>IF(VLOOKUP(D1030,'Current OBD'!$B$6:$AK$2185,34,0)="Yes","10"," ")</f>
        <v xml:space="preserve"> </v>
      </c>
      <c r="R1030" s="11" t="str">
        <f>IF(VLOOKUP(D1030,'Current OBD'!$B$6:$AK$2185,35,0)="Yes","11"," ")</f>
        <v xml:space="preserve"> </v>
      </c>
      <c r="S1030" s="11" t="str">
        <f>IF(VLOOKUP(D1030,'Current OBD'!$B$6:$AK$2185,36,0)="Yes","12"," ")</f>
        <v xml:space="preserve"> </v>
      </c>
      <c r="T1030" s="13">
        <f>VLOOKUP(D1030,Pivot!$B$4:$F$2181,2,0)</f>
        <v>110</v>
      </c>
      <c r="U1030" s="13">
        <f>VLOOKUP(D1030,Pivot!$B$4:$F$2181,3,0)</f>
        <v>46</v>
      </c>
      <c r="V1030" s="13">
        <f>VLOOKUP(D1030,Pivot!$B$4:$F$2181,4,0)</f>
        <v>503</v>
      </c>
      <c r="W1030" s="46">
        <f>IFERROR(VLOOKUP(D1030,Pivot!$B$4:$H$2181,5,0),"")</f>
        <v>0.21870000000000001</v>
      </c>
      <c r="X1030" s="51">
        <f>IFERROR(VLOOKUP(D1030,Pivot!$B$4:$H$2181,6,0),"")</f>
        <v>9.1499999999999998E-2</v>
      </c>
      <c r="Y1030" s="46">
        <f>IFERROR(VLOOKUP(D1030,Pivot!$B$4:$H$2181,7,0),"")</f>
        <v>0.31009999999999999</v>
      </c>
    </row>
    <row r="1031" spans="1:25" ht="15" customHeight="1" outlineLevel="2">
      <c r="A1031" s="10" t="str">
        <f>VLOOKUP(D1031,'Current OBD'!$B$6:$K$2185,4,0)</f>
        <v>King</v>
      </c>
      <c r="B1031" s="10" t="str">
        <f>VLOOKUP(D1031,'Current OBD'!$B$6:$K$2185,3,0)</f>
        <v>17-417</v>
      </c>
      <c r="C1031" s="9" t="str">
        <f>VLOOKUP(D1031,'Current OBD'!$B$6:$K$2185,2,0)</f>
        <v>Northshore School District</v>
      </c>
      <c r="D1031" s="24">
        <v>661692</v>
      </c>
      <c r="E1031" s="9" t="str">
        <f>VLOOKUP(D1031,'Current OBD'!$B$6:$K$2185,10,0)</f>
        <v>Eastridge Elementary</v>
      </c>
      <c r="F1031" s="11" t="str">
        <f>IF(VLOOKUP(D1031,'Current OBD'!$B$6:$AK$2185,23,0)="Yes","PK"," ")</f>
        <v xml:space="preserve"> </v>
      </c>
      <c r="G1031" s="11" t="str">
        <f>IF(VLOOKUP(D1031,'Current OBD'!$B$6:$AK$2185,24,0)="Yes","K"," ")</f>
        <v>K</v>
      </c>
      <c r="H1031" s="11">
        <f>IF(VLOOKUP(D1031,'Current OBD'!$B$6:$AK$2185,25,0)="Yes",1," ")</f>
        <v>1</v>
      </c>
      <c r="I1031" s="11" t="str">
        <f>IF(VLOOKUP(D1031,'Current OBD'!$B$6:$AK$2185,26,0)="Yes","2"," ")</f>
        <v>2</v>
      </c>
      <c r="J1031" s="11" t="str">
        <f>IF(VLOOKUP(D1031,'Current OBD'!$B$6:$AK$2185,27,0)="Yes","3"," ")</f>
        <v>3</v>
      </c>
      <c r="K1031" s="11" t="str">
        <f>IF(VLOOKUP(D1031,'Current OBD'!$B$6:$AK$2185,28,0)="Yes","4"," ")</f>
        <v>4</v>
      </c>
      <c r="L1031" s="11" t="str">
        <f>IF(VLOOKUP(D1031,'Current OBD'!$B$6:$AK$2185,29,0)="Yes","5"," ")</f>
        <v>5</v>
      </c>
      <c r="M1031" s="11" t="str">
        <f>IF(VLOOKUP(D1031,'Current OBD'!$B$6:$AK$2185,30,0)="Yes","6"," ")</f>
        <v xml:space="preserve"> </v>
      </c>
      <c r="N1031" s="11" t="str">
        <f>IF(VLOOKUP(D1031,'Current OBD'!$B$6:$AK$2185,31,0)="Yes","7"," ")</f>
        <v xml:space="preserve"> </v>
      </c>
      <c r="O1031" s="11" t="str">
        <f>IF(VLOOKUP(D1031,'Current OBD'!$B$6:$AK$2185,32,0)="Yes","8"," ")</f>
        <v xml:space="preserve"> </v>
      </c>
      <c r="P1031" s="11" t="str">
        <f>IF(VLOOKUP(D1031,'Current OBD'!$B$6:$AK$2185,33,0)="Yes","9"," ")</f>
        <v xml:space="preserve"> </v>
      </c>
      <c r="Q1031" s="11" t="str">
        <f>IF(VLOOKUP(D1031,'Current OBD'!$B$6:$AK$2185,34,0)="Yes","10"," ")</f>
        <v xml:space="preserve"> </v>
      </c>
      <c r="R1031" s="11" t="str">
        <f>IF(VLOOKUP(D1031,'Current OBD'!$B$6:$AK$2185,35,0)="Yes","11"," ")</f>
        <v xml:space="preserve"> </v>
      </c>
      <c r="S1031" s="11" t="str">
        <f>IF(VLOOKUP(D1031,'Current OBD'!$B$6:$AK$2185,36,0)="Yes","12"," ")</f>
        <v xml:space="preserve"> </v>
      </c>
      <c r="T1031" s="13">
        <f>VLOOKUP(D1031,Pivot!$B$4:$F$2181,2,0)</f>
        <v>20</v>
      </c>
      <c r="U1031" s="13">
        <f>VLOOKUP(D1031,Pivot!$B$4:$F$2181,3,0)</f>
        <v>9</v>
      </c>
      <c r="V1031" s="13">
        <f>VLOOKUP(D1031,Pivot!$B$4:$F$2181,4,0)</f>
        <v>375</v>
      </c>
      <c r="W1031" s="46">
        <f>IFERROR(VLOOKUP(D1031,Pivot!$B$4:$H$2181,5,0),"")</f>
        <v>5.33E-2</v>
      </c>
      <c r="X1031" s="51">
        <f>IFERROR(VLOOKUP(D1031,Pivot!$B$4:$H$2181,6,0),"")</f>
        <v>2.4E-2</v>
      </c>
      <c r="Y1031" s="46">
        <f>IFERROR(VLOOKUP(D1031,Pivot!$B$4:$H$2181,7,0),"")</f>
        <v>7.7299999999999994E-2</v>
      </c>
    </row>
    <row r="1032" spans="1:25" ht="15" customHeight="1" outlineLevel="2">
      <c r="A1032" s="10" t="str">
        <f>VLOOKUP(D1032,'Current OBD'!$B$6:$K$2185,4,0)</f>
        <v>King</v>
      </c>
      <c r="B1032" s="10" t="str">
        <f>VLOOKUP(D1032,'Current OBD'!$B$6:$K$2185,3,0)</f>
        <v>17-417</v>
      </c>
      <c r="C1032" s="9" t="str">
        <f>VLOOKUP(D1032,'Current OBD'!$B$6:$K$2185,2,0)</f>
        <v>Northshore School District</v>
      </c>
      <c r="D1032" s="24">
        <v>661693</v>
      </c>
      <c r="E1032" s="9" t="str">
        <f>VLOOKUP(D1032,'Current OBD'!$B$6:$K$2185,10,0)</f>
        <v>Fernwood Elementary</v>
      </c>
      <c r="F1032" s="11" t="str">
        <f>IF(VLOOKUP(D1032,'Current OBD'!$B$6:$AK$2185,23,0)="Yes","PK"," ")</f>
        <v xml:space="preserve"> </v>
      </c>
      <c r="G1032" s="11" t="str">
        <f>IF(VLOOKUP(D1032,'Current OBD'!$B$6:$AK$2185,24,0)="Yes","K"," ")</f>
        <v>K</v>
      </c>
      <c r="H1032" s="11">
        <f>IF(VLOOKUP(D1032,'Current OBD'!$B$6:$AK$2185,25,0)="Yes",1," ")</f>
        <v>1</v>
      </c>
      <c r="I1032" s="11" t="str">
        <f>IF(VLOOKUP(D1032,'Current OBD'!$B$6:$AK$2185,26,0)="Yes","2"," ")</f>
        <v>2</v>
      </c>
      <c r="J1032" s="11" t="str">
        <f>IF(VLOOKUP(D1032,'Current OBD'!$B$6:$AK$2185,27,0)="Yes","3"," ")</f>
        <v>3</v>
      </c>
      <c r="K1032" s="11" t="str">
        <f>IF(VLOOKUP(D1032,'Current OBD'!$B$6:$AK$2185,28,0)="Yes","4"," ")</f>
        <v>4</v>
      </c>
      <c r="L1032" s="11" t="str">
        <f>IF(VLOOKUP(D1032,'Current OBD'!$B$6:$AK$2185,29,0)="Yes","5"," ")</f>
        <v>5</v>
      </c>
      <c r="M1032" s="11" t="str">
        <f>IF(VLOOKUP(D1032,'Current OBD'!$B$6:$AK$2185,30,0)="Yes","6"," ")</f>
        <v xml:space="preserve"> </v>
      </c>
      <c r="N1032" s="11" t="str">
        <f>IF(VLOOKUP(D1032,'Current OBD'!$B$6:$AK$2185,31,0)="Yes","7"," ")</f>
        <v xml:space="preserve"> </v>
      </c>
      <c r="O1032" s="11" t="str">
        <f>IF(VLOOKUP(D1032,'Current OBD'!$B$6:$AK$2185,32,0)="Yes","8"," ")</f>
        <v xml:space="preserve"> </v>
      </c>
      <c r="P1032" s="11" t="str">
        <f>IF(VLOOKUP(D1032,'Current OBD'!$B$6:$AK$2185,33,0)="Yes","9"," ")</f>
        <v xml:space="preserve"> </v>
      </c>
      <c r="Q1032" s="11" t="str">
        <f>IF(VLOOKUP(D1032,'Current OBD'!$B$6:$AK$2185,34,0)="Yes","10"," ")</f>
        <v xml:space="preserve"> </v>
      </c>
      <c r="R1032" s="11" t="str">
        <f>IF(VLOOKUP(D1032,'Current OBD'!$B$6:$AK$2185,35,0)="Yes","11"," ")</f>
        <v xml:space="preserve"> </v>
      </c>
      <c r="S1032" s="11" t="str">
        <f>IF(VLOOKUP(D1032,'Current OBD'!$B$6:$AK$2185,36,0)="Yes","12"," ")</f>
        <v xml:space="preserve"> </v>
      </c>
      <c r="T1032" s="13">
        <f>VLOOKUP(D1032,Pivot!$B$4:$F$2181,2,0)</f>
        <v>22</v>
      </c>
      <c r="U1032" s="13">
        <f>VLOOKUP(D1032,Pivot!$B$4:$F$2181,3,0)</f>
        <v>4</v>
      </c>
      <c r="V1032" s="13">
        <f>VLOOKUP(D1032,Pivot!$B$4:$F$2181,4,0)</f>
        <v>760</v>
      </c>
      <c r="W1032" s="46">
        <f>IFERROR(VLOOKUP(D1032,Pivot!$B$4:$H$2181,5,0),"")</f>
        <v>2.8899999999999999E-2</v>
      </c>
      <c r="X1032" s="51">
        <f>IFERROR(VLOOKUP(D1032,Pivot!$B$4:$H$2181,6,0),"")</f>
        <v>5.3E-3</v>
      </c>
      <c r="Y1032" s="46">
        <f>IFERROR(VLOOKUP(D1032,Pivot!$B$4:$H$2181,7,0),"")</f>
        <v>3.4200000000000001E-2</v>
      </c>
    </row>
    <row r="1033" spans="1:25" ht="15" customHeight="1" outlineLevel="2">
      <c r="A1033" s="10" t="str">
        <f>VLOOKUP(D1033,'Current OBD'!$B$6:$K$2185,4,0)</f>
        <v>King</v>
      </c>
      <c r="B1033" s="10" t="str">
        <f>VLOOKUP(D1033,'Current OBD'!$B$6:$K$2185,3,0)</f>
        <v>17-417</v>
      </c>
      <c r="C1033" s="9" t="str">
        <f>VLOOKUP(D1033,'Current OBD'!$B$6:$K$2185,2,0)</f>
        <v>Northshore School District</v>
      </c>
      <c r="D1033" s="24">
        <v>661694</v>
      </c>
      <c r="E1033" s="9" t="str">
        <f>VLOOKUP(D1033,'Current OBD'!$B$6:$K$2185,10,0)</f>
        <v>Frank Love Elementary</v>
      </c>
      <c r="F1033" s="11" t="str">
        <f>IF(VLOOKUP(D1033,'Current OBD'!$B$6:$AK$2185,23,0)="Yes","PK"," ")</f>
        <v xml:space="preserve"> </v>
      </c>
      <c r="G1033" s="11" t="str">
        <f>IF(VLOOKUP(D1033,'Current OBD'!$B$6:$AK$2185,24,0)="Yes","K"," ")</f>
        <v>K</v>
      </c>
      <c r="H1033" s="11">
        <f>IF(VLOOKUP(D1033,'Current OBD'!$B$6:$AK$2185,25,0)="Yes",1," ")</f>
        <v>1</v>
      </c>
      <c r="I1033" s="11" t="str">
        <f>IF(VLOOKUP(D1033,'Current OBD'!$B$6:$AK$2185,26,0)="Yes","2"," ")</f>
        <v>2</v>
      </c>
      <c r="J1033" s="11" t="str">
        <f>IF(VLOOKUP(D1033,'Current OBD'!$B$6:$AK$2185,27,0)="Yes","3"," ")</f>
        <v>3</v>
      </c>
      <c r="K1033" s="11" t="str">
        <f>IF(VLOOKUP(D1033,'Current OBD'!$B$6:$AK$2185,28,0)="Yes","4"," ")</f>
        <v>4</v>
      </c>
      <c r="L1033" s="11" t="str">
        <f>IF(VLOOKUP(D1033,'Current OBD'!$B$6:$AK$2185,29,0)="Yes","5"," ")</f>
        <v>5</v>
      </c>
      <c r="M1033" s="11" t="str">
        <f>IF(VLOOKUP(D1033,'Current OBD'!$B$6:$AK$2185,30,0)="Yes","6"," ")</f>
        <v xml:space="preserve"> </v>
      </c>
      <c r="N1033" s="11" t="str">
        <f>IF(VLOOKUP(D1033,'Current OBD'!$B$6:$AK$2185,31,0)="Yes","7"," ")</f>
        <v xml:space="preserve"> </v>
      </c>
      <c r="O1033" s="11" t="str">
        <f>IF(VLOOKUP(D1033,'Current OBD'!$B$6:$AK$2185,32,0)="Yes","8"," ")</f>
        <v xml:space="preserve"> </v>
      </c>
      <c r="P1033" s="11" t="str">
        <f>IF(VLOOKUP(D1033,'Current OBD'!$B$6:$AK$2185,33,0)="Yes","9"," ")</f>
        <v xml:space="preserve"> </v>
      </c>
      <c r="Q1033" s="11" t="str">
        <f>IF(VLOOKUP(D1033,'Current OBD'!$B$6:$AK$2185,34,0)="Yes","10"," ")</f>
        <v xml:space="preserve"> </v>
      </c>
      <c r="R1033" s="11" t="str">
        <f>IF(VLOOKUP(D1033,'Current OBD'!$B$6:$AK$2185,35,0)="Yes","11"," ")</f>
        <v xml:space="preserve"> </v>
      </c>
      <c r="S1033" s="11" t="str">
        <f>IF(VLOOKUP(D1033,'Current OBD'!$B$6:$AK$2185,36,0)="Yes","12"," ")</f>
        <v xml:space="preserve"> </v>
      </c>
      <c r="T1033" s="13">
        <f>VLOOKUP(D1033,Pivot!$B$4:$F$2181,2,0)</f>
        <v>78</v>
      </c>
      <c r="U1033" s="13">
        <f>VLOOKUP(D1033,Pivot!$B$4:$F$2181,3,0)</f>
        <v>23</v>
      </c>
      <c r="V1033" s="13">
        <f>VLOOKUP(D1033,Pivot!$B$4:$F$2181,4,0)</f>
        <v>470</v>
      </c>
      <c r="W1033" s="46">
        <f>IFERROR(VLOOKUP(D1033,Pivot!$B$4:$H$2181,5,0),"")</f>
        <v>0.16600000000000001</v>
      </c>
      <c r="X1033" s="51">
        <f>IFERROR(VLOOKUP(D1033,Pivot!$B$4:$H$2181,6,0),"")</f>
        <v>4.8899999999999999E-2</v>
      </c>
      <c r="Y1033" s="46">
        <f>IFERROR(VLOOKUP(D1033,Pivot!$B$4:$H$2181,7,0),"")</f>
        <v>0.21490000000000001</v>
      </c>
    </row>
    <row r="1034" spans="1:25" ht="15" customHeight="1" outlineLevel="2">
      <c r="A1034" s="10" t="str">
        <f>VLOOKUP(D1034,'Current OBD'!$B$6:$K$2185,4,0)</f>
        <v>King</v>
      </c>
      <c r="B1034" s="10" t="str">
        <f>VLOOKUP(D1034,'Current OBD'!$B$6:$K$2185,3,0)</f>
        <v>17-417</v>
      </c>
      <c r="C1034" s="9" t="str">
        <f>VLOOKUP(D1034,'Current OBD'!$B$6:$K$2185,2,0)</f>
        <v>Northshore School District</v>
      </c>
      <c r="D1034" s="24">
        <v>661695</v>
      </c>
      <c r="E1034" s="9" t="str">
        <f>VLOOKUP(D1034,'Current OBD'!$B$6:$K$2185,10,0)</f>
        <v>Hollywood Hill Elementary</v>
      </c>
      <c r="F1034" s="11" t="str">
        <f>IF(VLOOKUP(D1034,'Current OBD'!$B$6:$AK$2185,23,0)="Yes","PK"," ")</f>
        <v xml:space="preserve"> </v>
      </c>
      <c r="G1034" s="11" t="str">
        <f>IF(VLOOKUP(D1034,'Current OBD'!$B$6:$AK$2185,24,0)="Yes","K"," ")</f>
        <v>K</v>
      </c>
      <c r="H1034" s="11">
        <f>IF(VLOOKUP(D1034,'Current OBD'!$B$6:$AK$2185,25,0)="Yes",1," ")</f>
        <v>1</v>
      </c>
      <c r="I1034" s="11" t="str">
        <f>IF(VLOOKUP(D1034,'Current OBD'!$B$6:$AK$2185,26,0)="Yes","2"," ")</f>
        <v>2</v>
      </c>
      <c r="J1034" s="11" t="str">
        <f>IF(VLOOKUP(D1034,'Current OBD'!$B$6:$AK$2185,27,0)="Yes","3"," ")</f>
        <v>3</v>
      </c>
      <c r="K1034" s="11" t="str">
        <f>IF(VLOOKUP(D1034,'Current OBD'!$B$6:$AK$2185,28,0)="Yes","4"," ")</f>
        <v>4</v>
      </c>
      <c r="L1034" s="11" t="str">
        <f>IF(VLOOKUP(D1034,'Current OBD'!$B$6:$AK$2185,29,0)="Yes","5"," ")</f>
        <v>5</v>
      </c>
      <c r="M1034" s="11" t="str">
        <f>IF(VLOOKUP(D1034,'Current OBD'!$B$6:$AK$2185,30,0)="Yes","6"," ")</f>
        <v xml:space="preserve"> </v>
      </c>
      <c r="N1034" s="11" t="str">
        <f>IF(VLOOKUP(D1034,'Current OBD'!$B$6:$AK$2185,31,0)="Yes","7"," ")</f>
        <v xml:space="preserve"> </v>
      </c>
      <c r="O1034" s="11" t="str">
        <f>IF(VLOOKUP(D1034,'Current OBD'!$B$6:$AK$2185,32,0)="Yes","8"," ")</f>
        <v xml:space="preserve"> </v>
      </c>
      <c r="P1034" s="11" t="str">
        <f>IF(VLOOKUP(D1034,'Current OBD'!$B$6:$AK$2185,33,0)="Yes","9"," ")</f>
        <v xml:space="preserve"> </v>
      </c>
      <c r="Q1034" s="11" t="str">
        <f>IF(VLOOKUP(D1034,'Current OBD'!$B$6:$AK$2185,34,0)="Yes","10"," ")</f>
        <v xml:space="preserve"> </v>
      </c>
      <c r="R1034" s="11" t="str">
        <f>IF(VLOOKUP(D1034,'Current OBD'!$B$6:$AK$2185,35,0)="Yes","11"," ")</f>
        <v xml:space="preserve"> </v>
      </c>
      <c r="S1034" s="11" t="str">
        <f>IF(VLOOKUP(D1034,'Current OBD'!$B$6:$AK$2185,36,0)="Yes","12"," ")</f>
        <v xml:space="preserve"> </v>
      </c>
      <c r="T1034" s="13">
        <f>VLOOKUP(D1034,Pivot!$B$4:$F$2181,2,0)</f>
        <v>41</v>
      </c>
      <c r="U1034" s="13">
        <f>VLOOKUP(D1034,Pivot!$B$4:$F$2181,3,0)</f>
        <v>11</v>
      </c>
      <c r="V1034" s="13">
        <f>VLOOKUP(D1034,Pivot!$B$4:$F$2181,4,0)</f>
        <v>321</v>
      </c>
      <c r="W1034" s="46">
        <f>IFERROR(VLOOKUP(D1034,Pivot!$B$4:$H$2181,5,0),"")</f>
        <v>0.12770000000000001</v>
      </c>
      <c r="X1034" s="51">
        <f>IFERROR(VLOOKUP(D1034,Pivot!$B$4:$H$2181,6,0),"")</f>
        <v>3.4299999999999997E-2</v>
      </c>
      <c r="Y1034" s="46">
        <f>IFERROR(VLOOKUP(D1034,Pivot!$B$4:$H$2181,7,0),"")</f>
        <v>0.16200000000000001</v>
      </c>
    </row>
    <row r="1035" spans="1:25" ht="15" customHeight="1" outlineLevel="2">
      <c r="A1035" s="10" t="str">
        <f>VLOOKUP(D1035,'Current OBD'!$B$6:$K$2185,4,0)</f>
        <v>King</v>
      </c>
      <c r="B1035" s="10" t="str">
        <f>VLOOKUP(D1035,'Current OBD'!$B$6:$K$2185,3,0)</f>
        <v>17-417</v>
      </c>
      <c r="C1035" s="9" t="str">
        <f>VLOOKUP(D1035,'Current OBD'!$B$6:$K$2185,2,0)</f>
        <v>Northshore School District</v>
      </c>
      <c r="D1035" s="24">
        <v>661714</v>
      </c>
      <c r="E1035" s="9" t="str">
        <f>VLOOKUP(D1035,'Current OBD'!$B$6:$K$2185,10,0)</f>
        <v>Inglemoor Senior High</v>
      </c>
      <c r="F1035" s="11" t="str">
        <f>IF(VLOOKUP(D1035,'Current OBD'!$B$6:$AK$2185,23,0)="Yes","PK"," ")</f>
        <v xml:space="preserve"> </v>
      </c>
      <c r="G1035" s="11" t="str">
        <f>IF(VLOOKUP(D1035,'Current OBD'!$B$6:$AK$2185,24,0)="Yes","K"," ")</f>
        <v xml:space="preserve"> </v>
      </c>
      <c r="H1035" s="11" t="str">
        <f>IF(VLOOKUP(D1035,'Current OBD'!$B$6:$AK$2185,25,0)="Yes",1," ")</f>
        <v xml:space="preserve"> </v>
      </c>
      <c r="I1035" s="11" t="str">
        <f>IF(VLOOKUP(D1035,'Current OBD'!$B$6:$AK$2185,26,0)="Yes","2"," ")</f>
        <v xml:space="preserve"> </v>
      </c>
      <c r="J1035" s="11" t="str">
        <f>IF(VLOOKUP(D1035,'Current OBD'!$B$6:$AK$2185,27,0)="Yes","3"," ")</f>
        <v xml:space="preserve"> </v>
      </c>
      <c r="K1035" s="11" t="str">
        <f>IF(VLOOKUP(D1035,'Current OBD'!$B$6:$AK$2185,28,0)="Yes","4"," ")</f>
        <v xml:space="preserve"> </v>
      </c>
      <c r="L1035" s="11" t="str">
        <f>IF(VLOOKUP(D1035,'Current OBD'!$B$6:$AK$2185,29,0)="Yes","5"," ")</f>
        <v xml:space="preserve"> </v>
      </c>
      <c r="M1035" s="11" t="str">
        <f>IF(VLOOKUP(D1035,'Current OBD'!$B$6:$AK$2185,30,0)="Yes","6"," ")</f>
        <v xml:space="preserve"> </v>
      </c>
      <c r="N1035" s="11" t="str">
        <f>IF(VLOOKUP(D1035,'Current OBD'!$B$6:$AK$2185,31,0)="Yes","7"," ")</f>
        <v xml:space="preserve"> </v>
      </c>
      <c r="O1035" s="11" t="str">
        <f>IF(VLOOKUP(D1035,'Current OBD'!$B$6:$AK$2185,32,0)="Yes","8"," ")</f>
        <v xml:space="preserve"> </v>
      </c>
      <c r="P1035" s="11" t="str">
        <f>IF(VLOOKUP(D1035,'Current OBD'!$B$6:$AK$2185,33,0)="Yes","9"," ")</f>
        <v>9</v>
      </c>
      <c r="Q1035" s="11" t="str">
        <f>IF(VLOOKUP(D1035,'Current OBD'!$B$6:$AK$2185,34,0)="Yes","10"," ")</f>
        <v>10</v>
      </c>
      <c r="R1035" s="11" t="str">
        <f>IF(VLOOKUP(D1035,'Current OBD'!$B$6:$AK$2185,35,0)="Yes","11"," ")</f>
        <v>11</v>
      </c>
      <c r="S1035" s="11" t="str">
        <f>IF(VLOOKUP(D1035,'Current OBD'!$B$6:$AK$2185,36,0)="Yes","12"," ")</f>
        <v>12</v>
      </c>
      <c r="T1035" s="13">
        <f>VLOOKUP(D1035,Pivot!$B$4:$F$2181,2,0)</f>
        <v>185</v>
      </c>
      <c r="U1035" s="13">
        <f>VLOOKUP(D1035,Pivot!$B$4:$F$2181,3,0)</f>
        <v>70</v>
      </c>
      <c r="V1035" s="13">
        <f>VLOOKUP(D1035,Pivot!$B$4:$F$2181,4,0)</f>
        <v>1542</v>
      </c>
      <c r="W1035" s="46">
        <f>IFERROR(VLOOKUP(D1035,Pivot!$B$4:$H$2181,5,0),"")</f>
        <v>0.12</v>
      </c>
      <c r="X1035" s="51">
        <f>IFERROR(VLOOKUP(D1035,Pivot!$B$4:$H$2181,6,0),"")</f>
        <v>4.5400000000000003E-2</v>
      </c>
      <c r="Y1035" s="46">
        <f>IFERROR(VLOOKUP(D1035,Pivot!$B$4:$H$2181,7,0),"")</f>
        <v>0.16539999999999999</v>
      </c>
    </row>
    <row r="1036" spans="1:25" ht="15" customHeight="1" outlineLevel="2">
      <c r="A1036" s="10" t="str">
        <f>VLOOKUP(D1036,'Current OBD'!$B$6:$K$2185,4,0)</f>
        <v>King</v>
      </c>
      <c r="B1036" s="10" t="str">
        <f>VLOOKUP(D1036,'Current OBD'!$B$6:$K$2185,3,0)</f>
        <v>17-417</v>
      </c>
      <c r="C1036" s="9" t="str">
        <f>VLOOKUP(D1036,'Current OBD'!$B$6:$K$2185,2,0)</f>
        <v>Northshore School District</v>
      </c>
      <c r="D1036" s="24">
        <v>686320</v>
      </c>
      <c r="E1036" s="9" t="str">
        <f>VLOOKUP(D1036,'Current OBD'!$B$6:$K$2185,10,0)</f>
        <v>Innovation Lab High School</v>
      </c>
      <c r="F1036" s="11" t="str">
        <f>IF(VLOOKUP(D1036,'Current OBD'!$B$6:$AK$2185,23,0)="Yes","PK"," ")</f>
        <v xml:space="preserve"> </v>
      </c>
      <c r="G1036" s="11" t="str">
        <f>IF(VLOOKUP(D1036,'Current OBD'!$B$6:$AK$2185,24,0)="Yes","K"," ")</f>
        <v xml:space="preserve"> </v>
      </c>
      <c r="H1036" s="11" t="str">
        <f>IF(VLOOKUP(D1036,'Current OBD'!$B$6:$AK$2185,25,0)="Yes",1," ")</f>
        <v xml:space="preserve"> </v>
      </c>
      <c r="I1036" s="11" t="str">
        <f>IF(VLOOKUP(D1036,'Current OBD'!$B$6:$AK$2185,26,0)="Yes","2"," ")</f>
        <v xml:space="preserve"> </v>
      </c>
      <c r="J1036" s="11" t="str">
        <f>IF(VLOOKUP(D1036,'Current OBD'!$B$6:$AK$2185,27,0)="Yes","3"," ")</f>
        <v xml:space="preserve"> </v>
      </c>
      <c r="K1036" s="11" t="str">
        <f>IF(VLOOKUP(D1036,'Current OBD'!$B$6:$AK$2185,28,0)="Yes","4"," ")</f>
        <v xml:space="preserve"> </v>
      </c>
      <c r="L1036" s="11" t="str">
        <f>IF(VLOOKUP(D1036,'Current OBD'!$B$6:$AK$2185,29,0)="Yes","5"," ")</f>
        <v xml:space="preserve"> </v>
      </c>
      <c r="M1036" s="11" t="str">
        <f>IF(VLOOKUP(D1036,'Current OBD'!$B$6:$AK$2185,30,0)="Yes","6"," ")</f>
        <v xml:space="preserve"> </v>
      </c>
      <c r="N1036" s="11" t="str">
        <f>IF(VLOOKUP(D1036,'Current OBD'!$B$6:$AK$2185,31,0)="Yes","7"," ")</f>
        <v xml:space="preserve"> </v>
      </c>
      <c r="O1036" s="11" t="str">
        <f>IF(VLOOKUP(D1036,'Current OBD'!$B$6:$AK$2185,32,0)="Yes","8"," ")</f>
        <v xml:space="preserve"> </v>
      </c>
      <c r="P1036" s="11" t="str">
        <f>IF(VLOOKUP(D1036,'Current OBD'!$B$6:$AK$2185,33,0)="Yes","9"," ")</f>
        <v>9</v>
      </c>
      <c r="Q1036" s="11" t="str">
        <f>IF(VLOOKUP(D1036,'Current OBD'!$B$6:$AK$2185,34,0)="Yes","10"," ")</f>
        <v>10</v>
      </c>
      <c r="R1036" s="11" t="str">
        <f>IF(VLOOKUP(D1036,'Current OBD'!$B$6:$AK$2185,35,0)="Yes","11"," ")</f>
        <v>11</v>
      </c>
      <c r="S1036" s="11" t="str">
        <f>IF(VLOOKUP(D1036,'Current OBD'!$B$6:$AK$2185,36,0)="Yes","12"," ")</f>
        <v>12</v>
      </c>
      <c r="T1036" s="13">
        <f>VLOOKUP(D1036,Pivot!$B$4:$F$2181,2,0)</f>
        <v>12</v>
      </c>
      <c r="U1036" s="13">
        <f>VLOOKUP(D1036,Pivot!$B$4:$F$2181,3,0)</f>
        <v>10</v>
      </c>
      <c r="V1036" s="13">
        <f>VLOOKUP(D1036,Pivot!$B$4:$F$2181,4,0)</f>
        <v>219</v>
      </c>
      <c r="W1036" s="46">
        <f>IFERROR(VLOOKUP(D1036,Pivot!$B$4:$H$2181,5,0),"")</f>
        <v>5.4800000000000001E-2</v>
      </c>
      <c r="X1036" s="51">
        <f>IFERROR(VLOOKUP(D1036,Pivot!$B$4:$H$2181,6,0),"")</f>
        <v>4.5699999999999998E-2</v>
      </c>
      <c r="Y1036" s="46">
        <f>IFERROR(VLOOKUP(D1036,Pivot!$B$4:$H$2181,7,0),"")</f>
        <v>0.10050000000000001</v>
      </c>
    </row>
    <row r="1037" spans="1:25" ht="15" customHeight="1" outlineLevel="2">
      <c r="A1037" s="10" t="str">
        <f>VLOOKUP(D1037,'Current OBD'!$B$6:$K$2185,4,0)</f>
        <v>King</v>
      </c>
      <c r="B1037" s="10" t="str">
        <f>VLOOKUP(D1037,'Current OBD'!$B$6:$K$2185,3,0)</f>
        <v>17-417</v>
      </c>
      <c r="C1037" s="9" t="str">
        <f>VLOOKUP(D1037,'Current OBD'!$B$6:$K$2185,2,0)</f>
        <v>Northshore School District</v>
      </c>
      <c r="D1037" s="24">
        <v>661696</v>
      </c>
      <c r="E1037" s="9" t="str">
        <f>VLOOKUP(D1037,'Current OBD'!$B$6:$K$2185,10,0)</f>
        <v>Kenmore Elementary</v>
      </c>
      <c r="F1037" s="11" t="str">
        <f>IF(VLOOKUP(D1037,'Current OBD'!$B$6:$AK$2185,23,0)="Yes","PK"," ")</f>
        <v xml:space="preserve"> </v>
      </c>
      <c r="G1037" s="11" t="str">
        <f>IF(VLOOKUP(D1037,'Current OBD'!$B$6:$AK$2185,24,0)="Yes","K"," ")</f>
        <v>K</v>
      </c>
      <c r="H1037" s="11">
        <f>IF(VLOOKUP(D1037,'Current OBD'!$B$6:$AK$2185,25,0)="Yes",1," ")</f>
        <v>1</v>
      </c>
      <c r="I1037" s="11" t="str">
        <f>IF(VLOOKUP(D1037,'Current OBD'!$B$6:$AK$2185,26,0)="Yes","2"," ")</f>
        <v>2</v>
      </c>
      <c r="J1037" s="11" t="str">
        <f>IF(VLOOKUP(D1037,'Current OBD'!$B$6:$AK$2185,27,0)="Yes","3"," ")</f>
        <v>3</v>
      </c>
      <c r="K1037" s="11" t="str">
        <f>IF(VLOOKUP(D1037,'Current OBD'!$B$6:$AK$2185,28,0)="Yes","4"," ")</f>
        <v>4</v>
      </c>
      <c r="L1037" s="11" t="str">
        <f>IF(VLOOKUP(D1037,'Current OBD'!$B$6:$AK$2185,29,0)="Yes","5"," ")</f>
        <v>5</v>
      </c>
      <c r="M1037" s="11" t="str">
        <f>IF(VLOOKUP(D1037,'Current OBD'!$B$6:$AK$2185,30,0)="Yes","6"," ")</f>
        <v xml:space="preserve"> </v>
      </c>
      <c r="N1037" s="11" t="str">
        <f>IF(VLOOKUP(D1037,'Current OBD'!$B$6:$AK$2185,31,0)="Yes","7"," ")</f>
        <v xml:space="preserve"> </v>
      </c>
      <c r="O1037" s="11" t="str">
        <f>IF(VLOOKUP(D1037,'Current OBD'!$B$6:$AK$2185,32,0)="Yes","8"," ")</f>
        <v xml:space="preserve"> </v>
      </c>
      <c r="P1037" s="11" t="str">
        <f>IF(VLOOKUP(D1037,'Current OBD'!$B$6:$AK$2185,33,0)="Yes","9"," ")</f>
        <v xml:space="preserve"> </v>
      </c>
      <c r="Q1037" s="11" t="str">
        <f>IF(VLOOKUP(D1037,'Current OBD'!$B$6:$AK$2185,34,0)="Yes","10"," ")</f>
        <v xml:space="preserve"> </v>
      </c>
      <c r="R1037" s="11" t="str">
        <f>IF(VLOOKUP(D1037,'Current OBD'!$B$6:$AK$2185,35,0)="Yes","11"," ")</f>
        <v xml:space="preserve"> </v>
      </c>
      <c r="S1037" s="11" t="str">
        <f>IF(VLOOKUP(D1037,'Current OBD'!$B$6:$AK$2185,36,0)="Yes","12"," ")</f>
        <v xml:space="preserve"> </v>
      </c>
      <c r="T1037" s="13">
        <f>VLOOKUP(D1037,Pivot!$B$4:$F$2181,2,0)</f>
        <v>150</v>
      </c>
      <c r="U1037" s="13">
        <f>VLOOKUP(D1037,Pivot!$B$4:$F$2181,3,0)</f>
        <v>27</v>
      </c>
      <c r="V1037" s="13">
        <f>VLOOKUP(D1037,Pivot!$B$4:$F$2181,4,0)</f>
        <v>431</v>
      </c>
      <c r="W1037" s="46">
        <f>IFERROR(VLOOKUP(D1037,Pivot!$B$4:$H$2181,5,0),"")</f>
        <v>0.34799999999999998</v>
      </c>
      <c r="X1037" s="51">
        <f>IFERROR(VLOOKUP(D1037,Pivot!$B$4:$H$2181,6,0),"")</f>
        <v>6.2600000000000003E-2</v>
      </c>
      <c r="Y1037" s="46">
        <f>IFERROR(VLOOKUP(D1037,Pivot!$B$4:$H$2181,7,0),"")</f>
        <v>0.41070000000000001</v>
      </c>
    </row>
    <row r="1038" spans="1:25" ht="15" customHeight="1" outlineLevel="2">
      <c r="A1038" s="10" t="str">
        <f>VLOOKUP(D1038,'Current OBD'!$B$6:$K$2185,4,0)</f>
        <v>King</v>
      </c>
      <c r="B1038" s="10" t="str">
        <f>VLOOKUP(D1038,'Current OBD'!$B$6:$K$2185,3,0)</f>
        <v>17-417</v>
      </c>
      <c r="C1038" s="9" t="str">
        <f>VLOOKUP(D1038,'Current OBD'!$B$6:$K$2185,2,0)</f>
        <v>Northshore School District</v>
      </c>
      <c r="D1038" s="24">
        <v>661708</v>
      </c>
      <c r="E1038" s="9" t="str">
        <f>VLOOKUP(D1038,'Current OBD'!$B$6:$K$2185,10,0)</f>
        <v>Kenmore Middle School</v>
      </c>
      <c r="F1038" s="11" t="str">
        <f>IF(VLOOKUP(D1038,'Current OBD'!$B$6:$AK$2185,23,0)="Yes","PK"," ")</f>
        <v xml:space="preserve"> </v>
      </c>
      <c r="G1038" s="11" t="str">
        <f>IF(VLOOKUP(D1038,'Current OBD'!$B$6:$AK$2185,24,0)="Yes","K"," ")</f>
        <v xml:space="preserve"> </v>
      </c>
      <c r="H1038" s="11" t="str">
        <f>IF(VLOOKUP(D1038,'Current OBD'!$B$6:$AK$2185,25,0)="Yes",1," ")</f>
        <v xml:space="preserve"> </v>
      </c>
      <c r="I1038" s="11" t="str">
        <f>IF(VLOOKUP(D1038,'Current OBD'!$B$6:$AK$2185,26,0)="Yes","2"," ")</f>
        <v xml:space="preserve"> </v>
      </c>
      <c r="J1038" s="11" t="str">
        <f>IF(VLOOKUP(D1038,'Current OBD'!$B$6:$AK$2185,27,0)="Yes","3"," ")</f>
        <v xml:space="preserve"> </v>
      </c>
      <c r="K1038" s="11" t="str">
        <f>IF(VLOOKUP(D1038,'Current OBD'!$B$6:$AK$2185,28,0)="Yes","4"," ")</f>
        <v xml:space="preserve"> </v>
      </c>
      <c r="L1038" s="11" t="str">
        <f>IF(VLOOKUP(D1038,'Current OBD'!$B$6:$AK$2185,29,0)="Yes","5"," ")</f>
        <v xml:space="preserve"> </v>
      </c>
      <c r="M1038" s="11" t="str">
        <f>IF(VLOOKUP(D1038,'Current OBD'!$B$6:$AK$2185,30,0)="Yes","6"," ")</f>
        <v>6</v>
      </c>
      <c r="N1038" s="11" t="str">
        <f>IF(VLOOKUP(D1038,'Current OBD'!$B$6:$AK$2185,31,0)="Yes","7"," ")</f>
        <v>7</v>
      </c>
      <c r="O1038" s="11" t="str">
        <f>IF(VLOOKUP(D1038,'Current OBD'!$B$6:$AK$2185,32,0)="Yes","8"," ")</f>
        <v>8</v>
      </c>
      <c r="P1038" s="11" t="str">
        <f>IF(VLOOKUP(D1038,'Current OBD'!$B$6:$AK$2185,33,0)="Yes","9"," ")</f>
        <v xml:space="preserve"> </v>
      </c>
      <c r="Q1038" s="11" t="str">
        <f>IF(VLOOKUP(D1038,'Current OBD'!$B$6:$AK$2185,34,0)="Yes","10"," ")</f>
        <v xml:space="preserve"> </v>
      </c>
      <c r="R1038" s="11" t="str">
        <f>IF(VLOOKUP(D1038,'Current OBD'!$B$6:$AK$2185,35,0)="Yes","11"," ")</f>
        <v xml:space="preserve"> </v>
      </c>
      <c r="S1038" s="11" t="str">
        <f>IF(VLOOKUP(D1038,'Current OBD'!$B$6:$AK$2185,36,0)="Yes","12"," ")</f>
        <v xml:space="preserve"> </v>
      </c>
      <c r="T1038" s="13">
        <f>VLOOKUP(D1038,Pivot!$B$4:$F$2181,2,0)</f>
        <v>113</v>
      </c>
      <c r="U1038" s="13">
        <f>VLOOKUP(D1038,Pivot!$B$4:$F$2181,3,0)</f>
        <v>38</v>
      </c>
      <c r="V1038" s="13">
        <f>VLOOKUP(D1038,Pivot!$B$4:$F$2181,4,0)</f>
        <v>721</v>
      </c>
      <c r="W1038" s="46">
        <f>IFERROR(VLOOKUP(D1038,Pivot!$B$4:$H$2181,5,0),"")</f>
        <v>0.15670000000000001</v>
      </c>
      <c r="X1038" s="51">
        <f>IFERROR(VLOOKUP(D1038,Pivot!$B$4:$H$2181,6,0),"")</f>
        <v>5.2699999999999997E-2</v>
      </c>
      <c r="Y1038" s="46">
        <f>IFERROR(VLOOKUP(D1038,Pivot!$B$4:$H$2181,7,0),"")</f>
        <v>0.2094</v>
      </c>
    </row>
    <row r="1039" spans="1:25" ht="15" customHeight="1" outlineLevel="2">
      <c r="A1039" s="10" t="str">
        <f>VLOOKUP(D1039,'Current OBD'!$B$6:$K$2185,4,0)</f>
        <v>King</v>
      </c>
      <c r="B1039" s="10" t="str">
        <f>VLOOKUP(D1039,'Current OBD'!$B$6:$K$2185,3,0)</f>
        <v>17-417</v>
      </c>
      <c r="C1039" s="9" t="str">
        <f>VLOOKUP(D1039,'Current OBD'!$B$6:$K$2185,2,0)</f>
        <v>Northshore School District</v>
      </c>
      <c r="D1039" s="24">
        <v>661697</v>
      </c>
      <c r="E1039" s="9" t="str">
        <f>VLOOKUP(D1039,'Current OBD'!$B$6:$K$2185,10,0)</f>
        <v>Kokanee Elementary</v>
      </c>
      <c r="F1039" s="11" t="str">
        <f>IF(VLOOKUP(D1039,'Current OBD'!$B$6:$AK$2185,23,0)="Yes","PK"," ")</f>
        <v xml:space="preserve"> </v>
      </c>
      <c r="G1039" s="11" t="str">
        <f>IF(VLOOKUP(D1039,'Current OBD'!$B$6:$AK$2185,24,0)="Yes","K"," ")</f>
        <v>K</v>
      </c>
      <c r="H1039" s="11">
        <f>IF(VLOOKUP(D1039,'Current OBD'!$B$6:$AK$2185,25,0)="Yes",1," ")</f>
        <v>1</v>
      </c>
      <c r="I1039" s="11" t="str">
        <f>IF(VLOOKUP(D1039,'Current OBD'!$B$6:$AK$2185,26,0)="Yes","2"," ")</f>
        <v>2</v>
      </c>
      <c r="J1039" s="11" t="str">
        <f>IF(VLOOKUP(D1039,'Current OBD'!$B$6:$AK$2185,27,0)="Yes","3"," ")</f>
        <v>3</v>
      </c>
      <c r="K1039" s="11" t="str">
        <f>IF(VLOOKUP(D1039,'Current OBD'!$B$6:$AK$2185,28,0)="Yes","4"," ")</f>
        <v>4</v>
      </c>
      <c r="L1039" s="11" t="str">
        <f>IF(VLOOKUP(D1039,'Current OBD'!$B$6:$AK$2185,29,0)="Yes","5"," ")</f>
        <v>5</v>
      </c>
      <c r="M1039" s="11" t="str">
        <f>IF(VLOOKUP(D1039,'Current OBD'!$B$6:$AK$2185,30,0)="Yes","6"," ")</f>
        <v xml:space="preserve"> </v>
      </c>
      <c r="N1039" s="11" t="str">
        <f>IF(VLOOKUP(D1039,'Current OBD'!$B$6:$AK$2185,31,0)="Yes","7"," ")</f>
        <v xml:space="preserve"> </v>
      </c>
      <c r="O1039" s="11" t="str">
        <f>IF(VLOOKUP(D1039,'Current OBD'!$B$6:$AK$2185,32,0)="Yes","8"," ")</f>
        <v xml:space="preserve"> </v>
      </c>
      <c r="P1039" s="11" t="str">
        <f>IF(VLOOKUP(D1039,'Current OBD'!$B$6:$AK$2185,33,0)="Yes","9"," ")</f>
        <v xml:space="preserve"> </v>
      </c>
      <c r="Q1039" s="11" t="str">
        <f>IF(VLOOKUP(D1039,'Current OBD'!$B$6:$AK$2185,34,0)="Yes","10"," ")</f>
        <v xml:space="preserve"> </v>
      </c>
      <c r="R1039" s="11" t="str">
        <f>IF(VLOOKUP(D1039,'Current OBD'!$B$6:$AK$2185,35,0)="Yes","11"," ")</f>
        <v xml:space="preserve"> </v>
      </c>
      <c r="S1039" s="11" t="str">
        <f>IF(VLOOKUP(D1039,'Current OBD'!$B$6:$AK$2185,36,0)="Yes","12"," ")</f>
        <v xml:space="preserve"> </v>
      </c>
      <c r="T1039" s="13">
        <f>VLOOKUP(D1039,Pivot!$B$4:$F$2181,2,0)</f>
        <v>16</v>
      </c>
      <c r="U1039" s="13">
        <f>VLOOKUP(D1039,Pivot!$B$4:$F$2181,3,0)</f>
        <v>10</v>
      </c>
      <c r="V1039" s="13">
        <f>VLOOKUP(D1039,Pivot!$B$4:$F$2181,4,0)</f>
        <v>640</v>
      </c>
      <c r="W1039" s="46">
        <f>IFERROR(VLOOKUP(D1039,Pivot!$B$4:$H$2181,5,0),"")</f>
        <v>2.5000000000000001E-2</v>
      </c>
      <c r="X1039" s="51">
        <f>IFERROR(VLOOKUP(D1039,Pivot!$B$4:$H$2181,6,0),"")</f>
        <v>1.5599999999999999E-2</v>
      </c>
      <c r="Y1039" s="46">
        <f>IFERROR(VLOOKUP(D1039,Pivot!$B$4:$H$2181,7,0),"")</f>
        <v>4.0599999999999997E-2</v>
      </c>
    </row>
    <row r="1040" spans="1:25" ht="15" customHeight="1" outlineLevel="2">
      <c r="A1040" s="10" t="str">
        <f>VLOOKUP(D1040,'Current OBD'!$B$6:$K$2185,4,0)</f>
        <v>King</v>
      </c>
      <c r="B1040" s="10" t="str">
        <f>VLOOKUP(D1040,'Current OBD'!$B$6:$K$2185,3,0)</f>
        <v>17-417</v>
      </c>
      <c r="C1040" s="9" t="str">
        <f>VLOOKUP(D1040,'Current OBD'!$B$6:$K$2185,2,0)</f>
        <v>Northshore School District</v>
      </c>
      <c r="D1040" s="24">
        <v>661709</v>
      </c>
      <c r="E1040" s="9" t="str">
        <f>VLOOKUP(D1040,'Current OBD'!$B$6:$K$2185,10,0)</f>
        <v>Leota Middle School</v>
      </c>
      <c r="F1040" s="11" t="str">
        <f>IF(VLOOKUP(D1040,'Current OBD'!$B$6:$AK$2185,23,0)="Yes","PK"," ")</f>
        <v xml:space="preserve"> </v>
      </c>
      <c r="G1040" s="11" t="str">
        <f>IF(VLOOKUP(D1040,'Current OBD'!$B$6:$AK$2185,24,0)="Yes","K"," ")</f>
        <v xml:space="preserve"> </v>
      </c>
      <c r="H1040" s="11" t="str">
        <f>IF(VLOOKUP(D1040,'Current OBD'!$B$6:$AK$2185,25,0)="Yes",1," ")</f>
        <v xml:space="preserve"> </v>
      </c>
      <c r="I1040" s="11" t="str">
        <f>IF(VLOOKUP(D1040,'Current OBD'!$B$6:$AK$2185,26,0)="Yes","2"," ")</f>
        <v xml:space="preserve"> </v>
      </c>
      <c r="J1040" s="11" t="str">
        <f>IF(VLOOKUP(D1040,'Current OBD'!$B$6:$AK$2185,27,0)="Yes","3"," ")</f>
        <v xml:space="preserve"> </v>
      </c>
      <c r="K1040" s="11" t="str">
        <f>IF(VLOOKUP(D1040,'Current OBD'!$B$6:$AK$2185,28,0)="Yes","4"," ")</f>
        <v xml:space="preserve"> </v>
      </c>
      <c r="L1040" s="11" t="str">
        <f>IF(VLOOKUP(D1040,'Current OBD'!$B$6:$AK$2185,29,0)="Yes","5"," ")</f>
        <v xml:space="preserve"> </v>
      </c>
      <c r="M1040" s="11" t="str">
        <f>IF(VLOOKUP(D1040,'Current OBD'!$B$6:$AK$2185,30,0)="Yes","6"," ")</f>
        <v>6</v>
      </c>
      <c r="N1040" s="11" t="str">
        <f>IF(VLOOKUP(D1040,'Current OBD'!$B$6:$AK$2185,31,0)="Yes","7"," ")</f>
        <v>7</v>
      </c>
      <c r="O1040" s="11" t="str">
        <f>IF(VLOOKUP(D1040,'Current OBD'!$B$6:$AK$2185,32,0)="Yes","8"," ")</f>
        <v>8</v>
      </c>
      <c r="P1040" s="11" t="str">
        <f>IF(VLOOKUP(D1040,'Current OBD'!$B$6:$AK$2185,33,0)="Yes","9"," ")</f>
        <v xml:space="preserve"> </v>
      </c>
      <c r="Q1040" s="11" t="str">
        <f>IF(VLOOKUP(D1040,'Current OBD'!$B$6:$AK$2185,34,0)="Yes","10"," ")</f>
        <v xml:space="preserve"> </v>
      </c>
      <c r="R1040" s="11" t="str">
        <f>IF(VLOOKUP(D1040,'Current OBD'!$B$6:$AK$2185,35,0)="Yes","11"," ")</f>
        <v xml:space="preserve"> </v>
      </c>
      <c r="S1040" s="11" t="str">
        <f>IF(VLOOKUP(D1040,'Current OBD'!$B$6:$AK$2185,36,0)="Yes","12"," ")</f>
        <v xml:space="preserve"> </v>
      </c>
      <c r="T1040" s="13">
        <f>VLOOKUP(D1040,Pivot!$B$4:$F$2181,2,0)</f>
        <v>88</v>
      </c>
      <c r="U1040" s="13">
        <f>VLOOKUP(D1040,Pivot!$B$4:$F$2181,3,0)</f>
        <v>25</v>
      </c>
      <c r="V1040" s="13">
        <f>VLOOKUP(D1040,Pivot!$B$4:$F$2181,4,0)</f>
        <v>844</v>
      </c>
      <c r="W1040" s="46">
        <f>IFERROR(VLOOKUP(D1040,Pivot!$B$4:$H$2181,5,0),"")</f>
        <v>0.1043</v>
      </c>
      <c r="X1040" s="51">
        <f>IFERROR(VLOOKUP(D1040,Pivot!$B$4:$H$2181,6,0),"")</f>
        <v>2.9600000000000001E-2</v>
      </c>
      <c r="Y1040" s="46">
        <f>IFERROR(VLOOKUP(D1040,Pivot!$B$4:$H$2181,7,0),"")</f>
        <v>0.13389999999999999</v>
      </c>
    </row>
    <row r="1041" spans="1:25" ht="15" customHeight="1" outlineLevel="2">
      <c r="A1041" s="10" t="str">
        <f>VLOOKUP(D1041,'Current OBD'!$B$6:$K$2185,4,0)</f>
        <v>King</v>
      </c>
      <c r="B1041" s="10" t="str">
        <f>VLOOKUP(D1041,'Current OBD'!$B$6:$K$2185,3,0)</f>
        <v>17-417</v>
      </c>
      <c r="C1041" s="9" t="str">
        <f>VLOOKUP(D1041,'Current OBD'!$B$6:$K$2185,2,0)</f>
        <v>Northshore School District</v>
      </c>
      <c r="D1041" s="24">
        <v>661698</v>
      </c>
      <c r="E1041" s="9" t="str">
        <f>VLOOKUP(D1041,'Current OBD'!$B$6:$K$2185,10,0)</f>
        <v>Lockwood Elementary</v>
      </c>
      <c r="F1041" s="11" t="str">
        <f>IF(VLOOKUP(D1041,'Current OBD'!$B$6:$AK$2185,23,0)="Yes","PK"," ")</f>
        <v xml:space="preserve"> </v>
      </c>
      <c r="G1041" s="11" t="str">
        <f>IF(VLOOKUP(D1041,'Current OBD'!$B$6:$AK$2185,24,0)="Yes","K"," ")</f>
        <v>K</v>
      </c>
      <c r="H1041" s="11">
        <f>IF(VLOOKUP(D1041,'Current OBD'!$B$6:$AK$2185,25,0)="Yes",1," ")</f>
        <v>1</v>
      </c>
      <c r="I1041" s="11" t="str">
        <f>IF(VLOOKUP(D1041,'Current OBD'!$B$6:$AK$2185,26,0)="Yes","2"," ")</f>
        <v>2</v>
      </c>
      <c r="J1041" s="11" t="str">
        <f>IF(VLOOKUP(D1041,'Current OBD'!$B$6:$AK$2185,27,0)="Yes","3"," ")</f>
        <v>3</v>
      </c>
      <c r="K1041" s="11" t="str">
        <f>IF(VLOOKUP(D1041,'Current OBD'!$B$6:$AK$2185,28,0)="Yes","4"," ")</f>
        <v>4</v>
      </c>
      <c r="L1041" s="11" t="str">
        <f>IF(VLOOKUP(D1041,'Current OBD'!$B$6:$AK$2185,29,0)="Yes","5"," ")</f>
        <v>5</v>
      </c>
      <c r="M1041" s="11" t="str">
        <f>IF(VLOOKUP(D1041,'Current OBD'!$B$6:$AK$2185,30,0)="Yes","6"," ")</f>
        <v xml:space="preserve"> </v>
      </c>
      <c r="N1041" s="11" t="str">
        <f>IF(VLOOKUP(D1041,'Current OBD'!$B$6:$AK$2185,31,0)="Yes","7"," ")</f>
        <v xml:space="preserve"> </v>
      </c>
      <c r="O1041" s="11" t="str">
        <f>IF(VLOOKUP(D1041,'Current OBD'!$B$6:$AK$2185,32,0)="Yes","8"," ")</f>
        <v xml:space="preserve"> </v>
      </c>
      <c r="P1041" s="11" t="str">
        <f>IF(VLOOKUP(D1041,'Current OBD'!$B$6:$AK$2185,33,0)="Yes","9"," ")</f>
        <v xml:space="preserve"> </v>
      </c>
      <c r="Q1041" s="11" t="str">
        <f>IF(VLOOKUP(D1041,'Current OBD'!$B$6:$AK$2185,34,0)="Yes","10"," ")</f>
        <v xml:space="preserve"> </v>
      </c>
      <c r="R1041" s="11" t="str">
        <f>IF(VLOOKUP(D1041,'Current OBD'!$B$6:$AK$2185,35,0)="Yes","11"," ")</f>
        <v xml:space="preserve"> </v>
      </c>
      <c r="S1041" s="11" t="str">
        <f>IF(VLOOKUP(D1041,'Current OBD'!$B$6:$AK$2185,36,0)="Yes","12"," ")</f>
        <v xml:space="preserve"> </v>
      </c>
      <c r="T1041" s="13">
        <f>VLOOKUP(D1041,Pivot!$B$4:$F$2181,2,0)</f>
        <v>45</v>
      </c>
      <c r="U1041" s="13">
        <f>VLOOKUP(D1041,Pivot!$B$4:$F$2181,3,0)</f>
        <v>8</v>
      </c>
      <c r="V1041" s="13">
        <f>VLOOKUP(D1041,Pivot!$B$4:$F$2181,4,0)</f>
        <v>591</v>
      </c>
      <c r="W1041" s="46">
        <f>IFERROR(VLOOKUP(D1041,Pivot!$B$4:$H$2181,5,0),"")</f>
        <v>7.6100000000000001E-2</v>
      </c>
      <c r="X1041" s="51">
        <f>IFERROR(VLOOKUP(D1041,Pivot!$B$4:$H$2181,6,0),"")</f>
        <v>1.35E-2</v>
      </c>
      <c r="Y1041" s="46">
        <f>IFERROR(VLOOKUP(D1041,Pivot!$B$4:$H$2181,7,0),"")</f>
        <v>8.9700000000000002E-2</v>
      </c>
    </row>
    <row r="1042" spans="1:25" ht="15" customHeight="1" outlineLevel="2">
      <c r="A1042" s="10" t="str">
        <f>VLOOKUP(D1042,'Current OBD'!$B$6:$K$2185,4,0)</f>
        <v>King</v>
      </c>
      <c r="B1042" s="10" t="str">
        <f>VLOOKUP(D1042,'Current OBD'!$B$6:$K$2185,3,0)</f>
        <v>17-417</v>
      </c>
      <c r="C1042" s="9" t="str">
        <f>VLOOKUP(D1042,'Current OBD'!$B$6:$K$2185,2,0)</f>
        <v>Northshore School District</v>
      </c>
      <c r="D1042" s="24">
        <v>661699</v>
      </c>
      <c r="E1042" s="9" t="str">
        <f>VLOOKUP(D1042,'Current OBD'!$B$6:$K$2185,10,0)</f>
        <v>Maywood Hills Elementary</v>
      </c>
      <c r="F1042" s="11" t="str">
        <f>IF(VLOOKUP(D1042,'Current OBD'!$B$6:$AK$2185,23,0)="Yes","PK"," ")</f>
        <v xml:space="preserve"> </v>
      </c>
      <c r="G1042" s="11" t="str">
        <f>IF(VLOOKUP(D1042,'Current OBD'!$B$6:$AK$2185,24,0)="Yes","K"," ")</f>
        <v>K</v>
      </c>
      <c r="H1042" s="11">
        <f>IF(VLOOKUP(D1042,'Current OBD'!$B$6:$AK$2185,25,0)="Yes",1," ")</f>
        <v>1</v>
      </c>
      <c r="I1042" s="11" t="str">
        <f>IF(VLOOKUP(D1042,'Current OBD'!$B$6:$AK$2185,26,0)="Yes","2"," ")</f>
        <v>2</v>
      </c>
      <c r="J1042" s="11" t="str">
        <f>IF(VLOOKUP(D1042,'Current OBD'!$B$6:$AK$2185,27,0)="Yes","3"," ")</f>
        <v>3</v>
      </c>
      <c r="K1042" s="11" t="str">
        <f>IF(VLOOKUP(D1042,'Current OBD'!$B$6:$AK$2185,28,0)="Yes","4"," ")</f>
        <v>4</v>
      </c>
      <c r="L1042" s="11" t="str">
        <f>IF(VLOOKUP(D1042,'Current OBD'!$B$6:$AK$2185,29,0)="Yes","5"," ")</f>
        <v>5</v>
      </c>
      <c r="M1042" s="11" t="str">
        <f>IF(VLOOKUP(D1042,'Current OBD'!$B$6:$AK$2185,30,0)="Yes","6"," ")</f>
        <v xml:space="preserve"> </v>
      </c>
      <c r="N1042" s="11" t="str">
        <f>IF(VLOOKUP(D1042,'Current OBD'!$B$6:$AK$2185,31,0)="Yes","7"," ")</f>
        <v xml:space="preserve"> </v>
      </c>
      <c r="O1042" s="11" t="str">
        <f>IF(VLOOKUP(D1042,'Current OBD'!$B$6:$AK$2185,32,0)="Yes","8"," ")</f>
        <v xml:space="preserve"> </v>
      </c>
      <c r="P1042" s="11" t="str">
        <f>IF(VLOOKUP(D1042,'Current OBD'!$B$6:$AK$2185,33,0)="Yes","9"," ")</f>
        <v xml:space="preserve"> </v>
      </c>
      <c r="Q1042" s="11" t="str">
        <f>IF(VLOOKUP(D1042,'Current OBD'!$B$6:$AK$2185,34,0)="Yes","10"," ")</f>
        <v xml:space="preserve"> </v>
      </c>
      <c r="R1042" s="11" t="str">
        <f>IF(VLOOKUP(D1042,'Current OBD'!$B$6:$AK$2185,35,0)="Yes","11"," ")</f>
        <v xml:space="preserve"> </v>
      </c>
      <c r="S1042" s="11" t="str">
        <f>IF(VLOOKUP(D1042,'Current OBD'!$B$6:$AK$2185,36,0)="Yes","12"," ")</f>
        <v xml:space="preserve"> </v>
      </c>
      <c r="T1042" s="13">
        <f>VLOOKUP(D1042,Pivot!$B$4:$F$2181,2,0)</f>
        <v>73</v>
      </c>
      <c r="U1042" s="13">
        <f>VLOOKUP(D1042,Pivot!$B$4:$F$2181,3,0)</f>
        <v>28</v>
      </c>
      <c r="V1042" s="13">
        <f>VLOOKUP(D1042,Pivot!$B$4:$F$2181,4,0)</f>
        <v>531</v>
      </c>
      <c r="W1042" s="46">
        <f>IFERROR(VLOOKUP(D1042,Pivot!$B$4:$H$2181,5,0),"")</f>
        <v>0.13750000000000001</v>
      </c>
      <c r="X1042" s="51">
        <f>IFERROR(VLOOKUP(D1042,Pivot!$B$4:$H$2181,6,0),"")</f>
        <v>5.2699999999999997E-2</v>
      </c>
      <c r="Y1042" s="46">
        <f>IFERROR(VLOOKUP(D1042,Pivot!$B$4:$H$2181,7,0),"")</f>
        <v>0.19020000000000001</v>
      </c>
    </row>
    <row r="1043" spans="1:25" ht="15" customHeight="1" outlineLevel="2">
      <c r="A1043" s="10" t="str">
        <f>VLOOKUP(D1043,'Current OBD'!$B$6:$K$2185,4,0)</f>
        <v>King</v>
      </c>
      <c r="B1043" s="10" t="str">
        <f>VLOOKUP(D1043,'Current OBD'!$B$6:$K$2185,3,0)</f>
        <v>17-417</v>
      </c>
      <c r="C1043" s="9" t="str">
        <f>VLOOKUP(D1043,'Current OBD'!$B$6:$K$2185,2,0)</f>
        <v>Northshore School District</v>
      </c>
      <c r="D1043" s="24">
        <v>661700</v>
      </c>
      <c r="E1043" s="9" t="str">
        <f>VLOOKUP(D1043,'Current OBD'!$B$6:$K$2185,10,0)</f>
        <v>Moorlands Elementary</v>
      </c>
      <c r="F1043" s="11" t="str">
        <f>IF(VLOOKUP(D1043,'Current OBD'!$B$6:$AK$2185,23,0)="Yes","PK"," ")</f>
        <v xml:space="preserve"> </v>
      </c>
      <c r="G1043" s="11" t="str">
        <f>IF(VLOOKUP(D1043,'Current OBD'!$B$6:$AK$2185,24,0)="Yes","K"," ")</f>
        <v>K</v>
      </c>
      <c r="H1043" s="11">
        <f>IF(VLOOKUP(D1043,'Current OBD'!$B$6:$AK$2185,25,0)="Yes",1," ")</f>
        <v>1</v>
      </c>
      <c r="I1043" s="11" t="str">
        <f>IF(VLOOKUP(D1043,'Current OBD'!$B$6:$AK$2185,26,0)="Yes","2"," ")</f>
        <v>2</v>
      </c>
      <c r="J1043" s="11" t="str">
        <f>IF(VLOOKUP(D1043,'Current OBD'!$B$6:$AK$2185,27,0)="Yes","3"," ")</f>
        <v>3</v>
      </c>
      <c r="K1043" s="11" t="str">
        <f>IF(VLOOKUP(D1043,'Current OBD'!$B$6:$AK$2185,28,0)="Yes","4"," ")</f>
        <v>4</v>
      </c>
      <c r="L1043" s="11" t="str">
        <f>IF(VLOOKUP(D1043,'Current OBD'!$B$6:$AK$2185,29,0)="Yes","5"," ")</f>
        <v>5</v>
      </c>
      <c r="M1043" s="11" t="str">
        <f>IF(VLOOKUP(D1043,'Current OBD'!$B$6:$AK$2185,30,0)="Yes","6"," ")</f>
        <v xml:space="preserve"> </v>
      </c>
      <c r="N1043" s="11" t="str">
        <f>IF(VLOOKUP(D1043,'Current OBD'!$B$6:$AK$2185,31,0)="Yes","7"," ")</f>
        <v xml:space="preserve"> </v>
      </c>
      <c r="O1043" s="11" t="str">
        <f>IF(VLOOKUP(D1043,'Current OBD'!$B$6:$AK$2185,32,0)="Yes","8"," ")</f>
        <v xml:space="preserve"> </v>
      </c>
      <c r="P1043" s="11" t="str">
        <f>IF(VLOOKUP(D1043,'Current OBD'!$B$6:$AK$2185,33,0)="Yes","9"," ")</f>
        <v xml:space="preserve"> </v>
      </c>
      <c r="Q1043" s="11" t="str">
        <f>IF(VLOOKUP(D1043,'Current OBD'!$B$6:$AK$2185,34,0)="Yes","10"," ")</f>
        <v xml:space="preserve"> </v>
      </c>
      <c r="R1043" s="11" t="str">
        <f>IF(VLOOKUP(D1043,'Current OBD'!$B$6:$AK$2185,35,0)="Yes","11"," ")</f>
        <v xml:space="preserve"> </v>
      </c>
      <c r="S1043" s="11" t="str">
        <f>IF(VLOOKUP(D1043,'Current OBD'!$B$6:$AK$2185,36,0)="Yes","12"," ")</f>
        <v xml:space="preserve"> </v>
      </c>
      <c r="T1043" s="13">
        <f>VLOOKUP(D1043,Pivot!$B$4:$F$2181,2,0)</f>
        <v>24</v>
      </c>
      <c r="U1043" s="13">
        <f>VLOOKUP(D1043,Pivot!$B$4:$F$2181,3,0)</f>
        <v>11</v>
      </c>
      <c r="V1043" s="13">
        <f>VLOOKUP(D1043,Pivot!$B$4:$F$2181,4,0)</f>
        <v>626</v>
      </c>
      <c r="W1043" s="46">
        <f>IFERROR(VLOOKUP(D1043,Pivot!$B$4:$H$2181,5,0),"")</f>
        <v>3.8300000000000001E-2</v>
      </c>
      <c r="X1043" s="51">
        <f>IFERROR(VLOOKUP(D1043,Pivot!$B$4:$H$2181,6,0),"")</f>
        <v>1.7600000000000001E-2</v>
      </c>
      <c r="Y1043" s="46">
        <f>IFERROR(VLOOKUP(D1043,Pivot!$B$4:$H$2181,7,0),"")</f>
        <v>5.5899999999999998E-2</v>
      </c>
    </row>
    <row r="1044" spans="1:25" ht="15" customHeight="1" outlineLevel="2">
      <c r="A1044" s="10" t="str">
        <f>VLOOKUP(D1044,'Current OBD'!$B$6:$K$2185,4,0)</f>
        <v>King</v>
      </c>
      <c r="B1044" s="10" t="str">
        <f>VLOOKUP(D1044,'Current OBD'!$B$6:$K$2185,3,0)</f>
        <v>17-417</v>
      </c>
      <c r="C1044" s="9" t="str">
        <f>VLOOKUP(D1044,'Current OBD'!$B$6:$K$2185,2,0)</f>
        <v>Northshore School District</v>
      </c>
      <c r="D1044" s="24">
        <v>684866</v>
      </c>
      <c r="E1044" s="9" t="str">
        <f>VLOOKUP(D1044,'Current OBD'!$B$6:$K$2185,10,0)</f>
        <v>North Creek High School</v>
      </c>
      <c r="F1044" s="11" t="str">
        <f>IF(VLOOKUP(D1044,'Current OBD'!$B$6:$AK$2185,23,0)="Yes","PK"," ")</f>
        <v xml:space="preserve"> </v>
      </c>
      <c r="G1044" s="11" t="str">
        <f>IF(VLOOKUP(D1044,'Current OBD'!$B$6:$AK$2185,24,0)="Yes","K"," ")</f>
        <v xml:space="preserve"> </v>
      </c>
      <c r="H1044" s="11" t="str">
        <f>IF(VLOOKUP(D1044,'Current OBD'!$B$6:$AK$2185,25,0)="Yes",1," ")</f>
        <v xml:space="preserve"> </v>
      </c>
      <c r="I1044" s="11" t="str">
        <f>IF(VLOOKUP(D1044,'Current OBD'!$B$6:$AK$2185,26,0)="Yes","2"," ")</f>
        <v xml:space="preserve"> </v>
      </c>
      <c r="J1044" s="11" t="str">
        <f>IF(VLOOKUP(D1044,'Current OBD'!$B$6:$AK$2185,27,0)="Yes","3"," ")</f>
        <v xml:space="preserve"> </v>
      </c>
      <c r="K1044" s="11" t="str">
        <f>IF(VLOOKUP(D1044,'Current OBD'!$B$6:$AK$2185,28,0)="Yes","4"," ")</f>
        <v xml:space="preserve"> </v>
      </c>
      <c r="L1044" s="11" t="str">
        <f>IF(VLOOKUP(D1044,'Current OBD'!$B$6:$AK$2185,29,0)="Yes","5"," ")</f>
        <v xml:space="preserve"> </v>
      </c>
      <c r="M1044" s="11" t="str">
        <f>IF(VLOOKUP(D1044,'Current OBD'!$B$6:$AK$2185,30,0)="Yes","6"," ")</f>
        <v xml:space="preserve"> </v>
      </c>
      <c r="N1044" s="11" t="str">
        <f>IF(VLOOKUP(D1044,'Current OBD'!$B$6:$AK$2185,31,0)="Yes","7"," ")</f>
        <v xml:space="preserve"> </v>
      </c>
      <c r="O1044" s="11" t="str">
        <f>IF(VLOOKUP(D1044,'Current OBD'!$B$6:$AK$2185,32,0)="Yes","8"," ")</f>
        <v xml:space="preserve"> </v>
      </c>
      <c r="P1044" s="11" t="str">
        <f>IF(VLOOKUP(D1044,'Current OBD'!$B$6:$AK$2185,33,0)="Yes","9"," ")</f>
        <v>9</v>
      </c>
      <c r="Q1044" s="11" t="str">
        <f>IF(VLOOKUP(D1044,'Current OBD'!$B$6:$AK$2185,34,0)="Yes","10"," ")</f>
        <v>10</v>
      </c>
      <c r="R1044" s="11" t="str">
        <f>IF(VLOOKUP(D1044,'Current OBD'!$B$6:$AK$2185,35,0)="Yes","11"," ")</f>
        <v>11</v>
      </c>
      <c r="S1044" s="11" t="str">
        <f>IF(VLOOKUP(D1044,'Current OBD'!$B$6:$AK$2185,36,0)="Yes","12"," ")</f>
        <v>12</v>
      </c>
      <c r="T1044" s="13">
        <f>VLOOKUP(D1044,Pivot!$B$4:$F$2181,2,0)</f>
        <v>180</v>
      </c>
      <c r="U1044" s="13">
        <f>VLOOKUP(D1044,Pivot!$B$4:$F$2181,3,0)</f>
        <v>62</v>
      </c>
      <c r="V1044" s="13">
        <f>VLOOKUP(D1044,Pivot!$B$4:$F$2181,4,0)</f>
        <v>1784</v>
      </c>
      <c r="W1044" s="46">
        <f>IFERROR(VLOOKUP(D1044,Pivot!$B$4:$H$2181,5,0),"")</f>
        <v>0.1009</v>
      </c>
      <c r="X1044" s="51">
        <f>IFERROR(VLOOKUP(D1044,Pivot!$B$4:$H$2181,6,0),"")</f>
        <v>3.4799999999999998E-2</v>
      </c>
      <c r="Y1044" s="46">
        <f>IFERROR(VLOOKUP(D1044,Pivot!$B$4:$H$2181,7,0),"")</f>
        <v>0.13569999999999999</v>
      </c>
    </row>
    <row r="1045" spans="1:25" ht="15" customHeight="1" outlineLevel="2">
      <c r="A1045" s="10" t="str">
        <f>VLOOKUP(D1045,'Current OBD'!$B$6:$K$2185,4,0)</f>
        <v>King</v>
      </c>
      <c r="B1045" s="10" t="str">
        <f>VLOOKUP(D1045,'Current OBD'!$B$6:$K$2185,3,0)</f>
        <v>17-417</v>
      </c>
      <c r="C1045" s="9" t="str">
        <f>VLOOKUP(D1045,'Current OBD'!$B$6:$K$2185,2,0)</f>
        <v>Northshore School District</v>
      </c>
      <c r="D1045" s="24">
        <v>661710</v>
      </c>
      <c r="E1045" s="9" t="str">
        <f>VLOOKUP(D1045,'Current OBD'!$B$6:$K$2185,10,0)</f>
        <v>Northshore Middle School</v>
      </c>
      <c r="F1045" s="11" t="str">
        <f>IF(VLOOKUP(D1045,'Current OBD'!$B$6:$AK$2185,23,0)="Yes","PK"," ")</f>
        <v xml:space="preserve"> </v>
      </c>
      <c r="G1045" s="11" t="str">
        <f>IF(VLOOKUP(D1045,'Current OBD'!$B$6:$AK$2185,24,0)="Yes","K"," ")</f>
        <v xml:space="preserve"> </v>
      </c>
      <c r="H1045" s="11" t="str">
        <f>IF(VLOOKUP(D1045,'Current OBD'!$B$6:$AK$2185,25,0)="Yes",1," ")</f>
        <v xml:space="preserve"> </v>
      </c>
      <c r="I1045" s="11" t="str">
        <f>IF(VLOOKUP(D1045,'Current OBD'!$B$6:$AK$2185,26,0)="Yes","2"," ")</f>
        <v xml:space="preserve"> </v>
      </c>
      <c r="J1045" s="11" t="str">
        <f>IF(VLOOKUP(D1045,'Current OBD'!$B$6:$AK$2185,27,0)="Yes","3"," ")</f>
        <v xml:space="preserve"> </v>
      </c>
      <c r="K1045" s="11" t="str">
        <f>IF(VLOOKUP(D1045,'Current OBD'!$B$6:$AK$2185,28,0)="Yes","4"," ")</f>
        <v xml:space="preserve"> </v>
      </c>
      <c r="L1045" s="11" t="str">
        <f>IF(VLOOKUP(D1045,'Current OBD'!$B$6:$AK$2185,29,0)="Yes","5"," ")</f>
        <v xml:space="preserve"> </v>
      </c>
      <c r="M1045" s="11" t="str">
        <f>IF(VLOOKUP(D1045,'Current OBD'!$B$6:$AK$2185,30,0)="Yes","6"," ")</f>
        <v>6</v>
      </c>
      <c r="N1045" s="11" t="str">
        <f>IF(VLOOKUP(D1045,'Current OBD'!$B$6:$AK$2185,31,0)="Yes","7"," ")</f>
        <v>7</v>
      </c>
      <c r="O1045" s="11" t="str">
        <f>IF(VLOOKUP(D1045,'Current OBD'!$B$6:$AK$2185,32,0)="Yes","8"," ")</f>
        <v>8</v>
      </c>
      <c r="P1045" s="11" t="str">
        <f>IF(VLOOKUP(D1045,'Current OBD'!$B$6:$AK$2185,33,0)="Yes","9"," ")</f>
        <v xml:space="preserve"> </v>
      </c>
      <c r="Q1045" s="11" t="str">
        <f>IF(VLOOKUP(D1045,'Current OBD'!$B$6:$AK$2185,34,0)="Yes","10"," ")</f>
        <v xml:space="preserve"> </v>
      </c>
      <c r="R1045" s="11" t="str">
        <f>IF(VLOOKUP(D1045,'Current OBD'!$B$6:$AK$2185,35,0)="Yes","11"," ")</f>
        <v xml:space="preserve"> </v>
      </c>
      <c r="S1045" s="11" t="str">
        <f>IF(VLOOKUP(D1045,'Current OBD'!$B$6:$AK$2185,36,0)="Yes","12"," ")</f>
        <v xml:space="preserve"> </v>
      </c>
      <c r="T1045" s="13">
        <f>VLOOKUP(D1045,Pivot!$B$4:$F$2181,2,0)</f>
        <v>86</v>
      </c>
      <c r="U1045" s="13">
        <f>VLOOKUP(D1045,Pivot!$B$4:$F$2181,3,0)</f>
        <v>41</v>
      </c>
      <c r="V1045" s="13">
        <f>VLOOKUP(D1045,Pivot!$B$4:$F$2181,4,0)</f>
        <v>825</v>
      </c>
      <c r="W1045" s="46">
        <f>IFERROR(VLOOKUP(D1045,Pivot!$B$4:$H$2181,5,0),"")</f>
        <v>0.1042</v>
      </c>
      <c r="X1045" s="51">
        <f>IFERROR(VLOOKUP(D1045,Pivot!$B$4:$H$2181,6,0),"")</f>
        <v>4.9700000000000001E-2</v>
      </c>
      <c r="Y1045" s="46">
        <f>IFERROR(VLOOKUP(D1045,Pivot!$B$4:$H$2181,7,0),"")</f>
        <v>0.15390000000000001</v>
      </c>
    </row>
    <row r="1046" spans="1:25" ht="15" customHeight="1" outlineLevel="2">
      <c r="A1046" s="10" t="str">
        <f>VLOOKUP(D1046,'Current OBD'!$B$6:$K$2185,4,0)</f>
        <v>King</v>
      </c>
      <c r="B1046" s="10" t="str">
        <f>VLOOKUP(D1046,'Current OBD'!$B$6:$K$2185,3,0)</f>
        <v>17-417</v>
      </c>
      <c r="C1046" s="9" t="str">
        <f>VLOOKUP(D1046,'Current OBD'!$B$6:$K$2185,2,0)</f>
        <v>Northshore School District</v>
      </c>
      <c r="D1046" s="24">
        <v>686319</v>
      </c>
      <c r="E1046" s="9" t="str">
        <f>VLOOKUP(D1046,'Current OBD'!$B$6:$K$2185,10,0)</f>
        <v>Ruby Bridges Elementary</v>
      </c>
      <c r="F1046" s="11" t="str">
        <f>IF(VLOOKUP(D1046,'Current OBD'!$B$6:$AK$2185,23,0)="Yes","PK"," ")</f>
        <v xml:space="preserve"> </v>
      </c>
      <c r="G1046" s="11" t="str">
        <f>IF(VLOOKUP(D1046,'Current OBD'!$B$6:$AK$2185,24,0)="Yes","K"," ")</f>
        <v>K</v>
      </c>
      <c r="H1046" s="11">
        <f>IF(VLOOKUP(D1046,'Current OBD'!$B$6:$AK$2185,25,0)="Yes",1," ")</f>
        <v>1</v>
      </c>
      <c r="I1046" s="11" t="str">
        <f>IF(VLOOKUP(D1046,'Current OBD'!$B$6:$AK$2185,26,0)="Yes","2"," ")</f>
        <v>2</v>
      </c>
      <c r="J1046" s="11" t="str">
        <f>IF(VLOOKUP(D1046,'Current OBD'!$B$6:$AK$2185,27,0)="Yes","3"," ")</f>
        <v>3</v>
      </c>
      <c r="K1046" s="11" t="str">
        <f>IF(VLOOKUP(D1046,'Current OBD'!$B$6:$AK$2185,28,0)="Yes","4"," ")</f>
        <v>4</v>
      </c>
      <c r="L1046" s="11" t="str">
        <f>IF(VLOOKUP(D1046,'Current OBD'!$B$6:$AK$2185,29,0)="Yes","5"," ")</f>
        <v>5</v>
      </c>
      <c r="M1046" s="11" t="str">
        <f>IF(VLOOKUP(D1046,'Current OBD'!$B$6:$AK$2185,30,0)="Yes","6"," ")</f>
        <v xml:space="preserve"> </v>
      </c>
      <c r="N1046" s="11" t="str">
        <f>IF(VLOOKUP(D1046,'Current OBD'!$B$6:$AK$2185,31,0)="Yes","7"," ")</f>
        <v xml:space="preserve"> </v>
      </c>
      <c r="O1046" s="11" t="str">
        <f>IF(VLOOKUP(D1046,'Current OBD'!$B$6:$AK$2185,32,0)="Yes","8"," ")</f>
        <v xml:space="preserve"> </v>
      </c>
      <c r="P1046" s="11" t="str">
        <f>IF(VLOOKUP(D1046,'Current OBD'!$B$6:$AK$2185,33,0)="Yes","9"," ")</f>
        <v xml:space="preserve"> </v>
      </c>
      <c r="Q1046" s="11" t="str">
        <f>IF(VLOOKUP(D1046,'Current OBD'!$B$6:$AK$2185,34,0)="Yes","10"," ")</f>
        <v xml:space="preserve"> </v>
      </c>
      <c r="R1046" s="11" t="str">
        <f>IF(VLOOKUP(D1046,'Current OBD'!$B$6:$AK$2185,35,0)="Yes","11"," ")</f>
        <v xml:space="preserve"> </v>
      </c>
      <c r="S1046" s="11" t="str">
        <f>IF(VLOOKUP(D1046,'Current OBD'!$B$6:$AK$2185,36,0)="Yes","12"," ")</f>
        <v xml:space="preserve"> </v>
      </c>
      <c r="T1046" s="13">
        <f>VLOOKUP(D1046,Pivot!$B$4:$F$2181,2,0)</f>
        <v>26</v>
      </c>
      <c r="U1046" s="13">
        <f>VLOOKUP(D1046,Pivot!$B$4:$F$2181,3,0)</f>
        <v>15</v>
      </c>
      <c r="V1046" s="13">
        <f>VLOOKUP(D1046,Pivot!$B$4:$F$2181,4,0)</f>
        <v>463</v>
      </c>
      <c r="W1046" s="46">
        <f>IFERROR(VLOOKUP(D1046,Pivot!$B$4:$H$2181,5,0),"")</f>
        <v>5.62E-2</v>
      </c>
      <c r="X1046" s="51">
        <f>IFERROR(VLOOKUP(D1046,Pivot!$B$4:$H$2181,6,0),"")</f>
        <v>3.2399999999999998E-2</v>
      </c>
      <c r="Y1046" s="46">
        <f>IFERROR(VLOOKUP(D1046,Pivot!$B$4:$H$2181,7,0),"")</f>
        <v>8.8599999999999998E-2</v>
      </c>
    </row>
    <row r="1047" spans="1:25" ht="15" customHeight="1" outlineLevel="2">
      <c r="A1047" s="10" t="str">
        <f>VLOOKUP(D1047,'Current OBD'!$B$6:$K$2185,4,0)</f>
        <v>King</v>
      </c>
      <c r="B1047" s="10" t="str">
        <f>VLOOKUP(D1047,'Current OBD'!$B$6:$K$2185,3,0)</f>
        <v>17-417</v>
      </c>
      <c r="C1047" s="9" t="str">
        <f>VLOOKUP(D1047,'Current OBD'!$B$6:$K$2185,2,0)</f>
        <v>Northshore School District</v>
      </c>
      <c r="D1047" s="24">
        <v>661716</v>
      </c>
      <c r="E1047" s="9" t="str">
        <f>VLOOKUP(D1047,'Current OBD'!$B$6:$K$2185,10,0)</f>
        <v>Secondary Academy for Success (SAS)</v>
      </c>
      <c r="F1047" s="11" t="str">
        <f>IF(VLOOKUP(D1047,'Current OBD'!$B$6:$AK$2185,23,0)="Yes","PK"," ")</f>
        <v xml:space="preserve"> </v>
      </c>
      <c r="G1047" s="11" t="str">
        <f>IF(VLOOKUP(D1047,'Current OBD'!$B$6:$AK$2185,24,0)="Yes","K"," ")</f>
        <v xml:space="preserve"> </v>
      </c>
      <c r="H1047" s="11" t="str">
        <f>IF(VLOOKUP(D1047,'Current OBD'!$B$6:$AK$2185,25,0)="Yes",1," ")</f>
        <v xml:space="preserve"> </v>
      </c>
      <c r="I1047" s="11" t="str">
        <f>IF(VLOOKUP(D1047,'Current OBD'!$B$6:$AK$2185,26,0)="Yes","2"," ")</f>
        <v xml:space="preserve"> </v>
      </c>
      <c r="J1047" s="11" t="str">
        <f>IF(VLOOKUP(D1047,'Current OBD'!$B$6:$AK$2185,27,0)="Yes","3"," ")</f>
        <v xml:space="preserve"> </v>
      </c>
      <c r="K1047" s="11" t="str">
        <f>IF(VLOOKUP(D1047,'Current OBD'!$B$6:$AK$2185,28,0)="Yes","4"," ")</f>
        <v xml:space="preserve"> </v>
      </c>
      <c r="L1047" s="11" t="str">
        <f>IF(VLOOKUP(D1047,'Current OBD'!$B$6:$AK$2185,29,0)="Yes","5"," ")</f>
        <v xml:space="preserve"> </v>
      </c>
      <c r="M1047" s="11" t="str">
        <f>IF(VLOOKUP(D1047,'Current OBD'!$B$6:$AK$2185,30,0)="Yes","6"," ")</f>
        <v xml:space="preserve"> </v>
      </c>
      <c r="N1047" s="11" t="str">
        <f>IF(VLOOKUP(D1047,'Current OBD'!$B$6:$AK$2185,31,0)="Yes","7"," ")</f>
        <v xml:space="preserve"> </v>
      </c>
      <c r="O1047" s="11" t="str">
        <f>IF(VLOOKUP(D1047,'Current OBD'!$B$6:$AK$2185,32,0)="Yes","8"," ")</f>
        <v xml:space="preserve"> </v>
      </c>
      <c r="P1047" s="11" t="str">
        <f>IF(VLOOKUP(D1047,'Current OBD'!$B$6:$AK$2185,33,0)="Yes","9"," ")</f>
        <v>9</v>
      </c>
      <c r="Q1047" s="11" t="str">
        <f>IF(VLOOKUP(D1047,'Current OBD'!$B$6:$AK$2185,34,0)="Yes","10"," ")</f>
        <v>10</v>
      </c>
      <c r="R1047" s="11" t="str">
        <f>IF(VLOOKUP(D1047,'Current OBD'!$B$6:$AK$2185,35,0)="Yes","11"," ")</f>
        <v>11</v>
      </c>
      <c r="S1047" s="11" t="str">
        <f>IF(VLOOKUP(D1047,'Current OBD'!$B$6:$AK$2185,36,0)="Yes","12"," ")</f>
        <v>12</v>
      </c>
      <c r="T1047" s="13">
        <f>VLOOKUP(D1047,Pivot!$B$4:$F$2181,2,0)</f>
        <v>27</v>
      </c>
      <c r="U1047" s="13">
        <f>VLOOKUP(D1047,Pivot!$B$4:$F$2181,3,0)</f>
        <v>5</v>
      </c>
      <c r="V1047" s="13">
        <f>VLOOKUP(D1047,Pivot!$B$4:$F$2181,4,0)</f>
        <v>118</v>
      </c>
      <c r="W1047" s="46">
        <f>IFERROR(VLOOKUP(D1047,Pivot!$B$4:$H$2181,5,0),"")</f>
        <v>0.2288</v>
      </c>
      <c r="X1047" s="51">
        <f>IFERROR(VLOOKUP(D1047,Pivot!$B$4:$H$2181,6,0),"")</f>
        <v>4.24E-2</v>
      </c>
      <c r="Y1047" s="46">
        <f>IFERROR(VLOOKUP(D1047,Pivot!$B$4:$H$2181,7,0),"")</f>
        <v>0.2712</v>
      </c>
    </row>
    <row r="1048" spans="1:25" ht="15" customHeight="1" outlineLevel="2">
      <c r="A1048" s="10" t="str">
        <f>VLOOKUP(D1048,'Current OBD'!$B$6:$K$2185,4,0)</f>
        <v>King</v>
      </c>
      <c r="B1048" s="10" t="str">
        <f>VLOOKUP(D1048,'Current OBD'!$B$6:$K$2185,3,0)</f>
        <v>17-417</v>
      </c>
      <c r="C1048" s="9" t="str">
        <f>VLOOKUP(D1048,'Current OBD'!$B$6:$K$2185,2,0)</f>
        <v>Northshore School District</v>
      </c>
      <c r="D1048" s="24">
        <v>661701</v>
      </c>
      <c r="E1048" s="9" t="str">
        <f>VLOOKUP(D1048,'Current OBD'!$B$6:$K$2185,10,0)</f>
        <v>Shelton View Elementary</v>
      </c>
      <c r="F1048" s="11" t="str">
        <f>IF(VLOOKUP(D1048,'Current OBD'!$B$6:$AK$2185,23,0)="Yes","PK"," ")</f>
        <v xml:space="preserve"> </v>
      </c>
      <c r="G1048" s="11" t="str">
        <f>IF(VLOOKUP(D1048,'Current OBD'!$B$6:$AK$2185,24,0)="Yes","K"," ")</f>
        <v>K</v>
      </c>
      <c r="H1048" s="11">
        <f>IF(VLOOKUP(D1048,'Current OBD'!$B$6:$AK$2185,25,0)="Yes",1," ")</f>
        <v>1</v>
      </c>
      <c r="I1048" s="11" t="str">
        <f>IF(VLOOKUP(D1048,'Current OBD'!$B$6:$AK$2185,26,0)="Yes","2"," ")</f>
        <v>2</v>
      </c>
      <c r="J1048" s="11" t="str">
        <f>IF(VLOOKUP(D1048,'Current OBD'!$B$6:$AK$2185,27,0)="Yes","3"," ")</f>
        <v>3</v>
      </c>
      <c r="K1048" s="11" t="str">
        <f>IF(VLOOKUP(D1048,'Current OBD'!$B$6:$AK$2185,28,0)="Yes","4"," ")</f>
        <v>4</v>
      </c>
      <c r="L1048" s="11" t="str">
        <f>IF(VLOOKUP(D1048,'Current OBD'!$B$6:$AK$2185,29,0)="Yes","5"," ")</f>
        <v>5</v>
      </c>
      <c r="M1048" s="11" t="str">
        <f>IF(VLOOKUP(D1048,'Current OBD'!$B$6:$AK$2185,30,0)="Yes","6"," ")</f>
        <v xml:space="preserve"> </v>
      </c>
      <c r="N1048" s="11" t="str">
        <f>IF(VLOOKUP(D1048,'Current OBD'!$B$6:$AK$2185,31,0)="Yes","7"," ")</f>
        <v xml:space="preserve"> </v>
      </c>
      <c r="O1048" s="11" t="str">
        <f>IF(VLOOKUP(D1048,'Current OBD'!$B$6:$AK$2185,32,0)="Yes","8"," ")</f>
        <v xml:space="preserve"> </v>
      </c>
      <c r="P1048" s="11" t="str">
        <f>IF(VLOOKUP(D1048,'Current OBD'!$B$6:$AK$2185,33,0)="Yes","9"," ")</f>
        <v xml:space="preserve"> </v>
      </c>
      <c r="Q1048" s="11" t="str">
        <f>IF(VLOOKUP(D1048,'Current OBD'!$B$6:$AK$2185,34,0)="Yes","10"," ")</f>
        <v xml:space="preserve"> </v>
      </c>
      <c r="R1048" s="11" t="str">
        <f>IF(VLOOKUP(D1048,'Current OBD'!$B$6:$AK$2185,35,0)="Yes","11"," ")</f>
        <v xml:space="preserve"> </v>
      </c>
      <c r="S1048" s="11" t="str">
        <f>IF(VLOOKUP(D1048,'Current OBD'!$B$6:$AK$2185,36,0)="Yes","12"," ")</f>
        <v xml:space="preserve"> </v>
      </c>
      <c r="T1048" s="13">
        <f>VLOOKUP(D1048,Pivot!$B$4:$F$2181,2,0)</f>
        <v>60</v>
      </c>
      <c r="U1048" s="13">
        <f>VLOOKUP(D1048,Pivot!$B$4:$F$2181,3,0)</f>
        <v>16</v>
      </c>
      <c r="V1048" s="13">
        <f>VLOOKUP(D1048,Pivot!$B$4:$F$2181,4,0)</f>
        <v>464</v>
      </c>
      <c r="W1048" s="46">
        <f>IFERROR(VLOOKUP(D1048,Pivot!$B$4:$H$2181,5,0),"")</f>
        <v>0.1293</v>
      </c>
      <c r="X1048" s="51">
        <f>IFERROR(VLOOKUP(D1048,Pivot!$B$4:$H$2181,6,0),"")</f>
        <v>3.4500000000000003E-2</v>
      </c>
      <c r="Y1048" s="46">
        <f>IFERROR(VLOOKUP(D1048,Pivot!$B$4:$H$2181,7,0),"")</f>
        <v>0.1638</v>
      </c>
    </row>
    <row r="1049" spans="1:25" ht="15" customHeight="1" outlineLevel="2">
      <c r="A1049" s="10" t="str">
        <f>VLOOKUP(D1049,'Current OBD'!$B$6:$K$2185,4,0)</f>
        <v>King</v>
      </c>
      <c r="B1049" s="10" t="str">
        <f>VLOOKUP(D1049,'Current OBD'!$B$6:$K$2185,3,0)</f>
        <v>17-417</v>
      </c>
      <c r="C1049" s="9" t="str">
        <f>VLOOKUP(D1049,'Current OBD'!$B$6:$K$2185,2,0)</f>
        <v>Northshore School District</v>
      </c>
      <c r="D1049" s="24">
        <v>661711</v>
      </c>
      <c r="E1049" s="9" t="str">
        <f>VLOOKUP(D1049,'Current OBD'!$B$6:$K$2185,10,0)</f>
        <v>Skyview Middle School</v>
      </c>
      <c r="F1049" s="11" t="str">
        <f>IF(VLOOKUP(D1049,'Current OBD'!$B$6:$AK$2185,23,0)="Yes","PK"," ")</f>
        <v xml:space="preserve"> </v>
      </c>
      <c r="G1049" s="11" t="str">
        <f>IF(VLOOKUP(D1049,'Current OBD'!$B$6:$AK$2185,24,0)="Yes","K"," ")</f>
        <v xml:space="preserve"> </v>
      </c>
      <c r="H1049" s="11" t="str">
        <f>IF(VLOOKUP(D1049,'Current OBD'!$B$6:$AK$2185,25,0)="Yes",1," ")</f>
        <v xml:space="preserve"> </v>
      </c>
      <c r="I1049" s="11" t="str">
        <f>IF(VLOOKUP(D1049,'Current OBD'!$B$6:$AK$2185,26,0)="Yes","2"," ")</f>
        <v xml:space="preserve"> </v>
      </c>
      <c r="J1049" s="11" t="str">
        <f>IF(VLOOKUP(D1049,'Current OBD'!$B$6:$AK$2185,27,0)="Yes","3"," ")</f>
        <v xml:space="preserve"> </v>
      </c>
      <c r="K1049" s="11" t="str">
        <f>IF(VLOOKUP(D1049,'Current OBD'!$B$6:$AK$2185,28,0)="Yes","4"," ")</f>
        <v xml:space="preserve"> </v>
      </c>
      <c r="L1049" s="11" t="str">
        <f>IF(VLOOKUP(D1049,'Current OBD'!$B$6:$AK$2185,29,0)="Yes","5"," ")</f>
        <v xml:space="preserve"> </v>
      </c>
      <c r="M1049" s="11" t="str">
        <f>IF(VLOOKUP(D1049,'Current OBD'!$B$6:$AK$2185,30,0)="Yes","6"," ")</f>
        <v>6</v>
      </c>
      <c r="N1049" s="11" t="str">
        <f>IF(VLOOKUP(D1049,'Current OBD'!$B$6:$AK$2185,31,0)="Yes","7"," ")</f>
        <v>7</v>
      </c>
      <c r="O1049" s="11" t="str">
        <f>IF(VLOOKUP(D1049,'Current OBD'!$B$6:$AK$2185,32,0)="Yes","8"," ")</f>
        <v>8</v>
      </c>
      <c r="P1049" s="11" t="str">
        <f>IF(VLOOKUP(D1049,'Current OBD'!$B$6:$AK$2185,33,0)="Yes","9"," ")</f>
        <v xml:space="preserve"> </v>
      </c>
      <c r="Q1049" s="11" t="str">
        <f>IF(VLOOKUP(D1049,'Current OBD'!$B$6:$AK$2185,34,0)="Yes","10"," ")</f>
        <v xml:space="preserve"> </v>
      </c>
      <c r="R1049" s="11" t="str">
        <f>IF(VLOOKUP(D1049,'Current OBD'!$B$6:$AK$2185,35,0)="Yes","11"," ")</f>
        <v xml:space="preserve"> </v>
      </c>
      <c r="S1049" s="11" t="str">
        <f>IF(VLOOKUP(D1049,'Current OBD'!$B$6:$AK$2185,36,0)="Yes","12"," ")</f>
        <v xml:space="preserve"> </v>
      </c>
      <c r="T1049" s="13">
        <f>VLOOKUP(D1049,Pivot!$B$4:$F$2181,2,0)</f>
        <v>139</v>
      </c>
      <c r="U1049" s="13">
        <f>VLOOKUP(D1049,Pivot!$B$4:$F$2181,3,0)</f>
        <v>39</v>
      </c>
      <c r="V1049" s="13">
        <f>VLOOKUP(D1049,Pivot!$B$4:$F$2181,4,0)</f>
        <v>1165</v>
      </c>
      <c r="W1049" s="46">
        <f>IFERROR(VLOOKUP(D1049,Pivot!$B$4:$H$2181,5,0),"")</f>
        <v>0.1193</v>
      </c>
      <c r="X1049" s="51">
        <f>IFERROR(VLOOKUP(D1049,Pivot!$B$4:$H$2181,6,0),"")</f>
        <v>3.3500000000000002E-2</v>
      </c>
      <c r="Y1049" s="46">
        <f>IFERROR(VLOOKUP(D1049,Pivot!$B$4:$H$2181,7,0),"")</f>
        <v>0.15279999999999999</v>
      </c>
    </row>
    <row r="1050" spans="1:25" ht="15" customHeight="1" outlineLevel="2">
      <c r="A1050" s="10" t="str">
        <f>VLOOKUP(D1050,'Current OBD'!$B$6:$K$2185,4,0)</f>
        <v>King</v>
      </c>
      <c r="B1050" s="10" t="str">
        <f>VLOOKUP(D1050,'Current OBD'!$B$6:$K$2185,3,0)</f>
        <v>17-417</v>
      </c>
      <c r="C1050" s="9" t="str">
        <f>VLOOKUP(D1050,'Current OBD'!$B$6:$K$2185,2,0)</f>
        <v>Northshore School District</v>
      </c>
      <c r="D1050" s="24">
        <v>661702</v>
      </c>
      <c r="E1050" s="9" t="str">
        <f>VLOOKUP(D1050,'Current OBD'!$B$6:$K$2185,10,0)</f>
        <v>Sunrise Elementary</v>
      </c>
      <c r="F1050" s="11" t="str">
        <f>IF(VLOOKUP(D1050,'Current OBD'!$B$6:$AK$2185,23,0)="Yes","PK"," ")</f>
        <v xml:space="preserve"> </v>
      </c>
      <c r="G1050" s="11" t="str">
        <f>IF(VLOOKUP(D1050,'Current OBD'!$B$6:$AK$2185,24,0)="Yes","K"," ")</f>
        <v>K</v>
      </c>
      <c r="H1050" s="11">
        <f>IF(VLOOKUP(D1050,'Current OBD'!$B$6:$AK$2185,25,0)="Yes",1," ")</f>
        <v>1</v>
      </c>
      <c r="I1050" s="11" t="str">
        <f>IF(VLOOKUP(D1050,'Current OBD'!$B$6:$AK$2185,26,0)="Yes","2"," ")</f>
        <v>2</v>
      </c>
      <c r="J1050" s="11" t="str">
        <f>IF(VLOOKUP(D1050,'Current OBD'!$B$6:$AK$2185,27,0)="Yes","3"," ")</f>
        <v>3</v>
      </c>
      <c r="K1050" s="11" t="str">
        <f>IF(VLOOKUP(D1050,'Current OBD'!$B$6:$AK$2185,28,0)="Yes","4"," ")</f>
        <v>4</v>
      </c>
      <c r="L1050" s="11" t="str">
        <f>IF(VLOOKUP(D1050,'Current OBD'!$B$6:$AK$2185,29,0)="Yes","5"," ")</f>
        <v>5</v>
      </c>
      <c r="M1050" s="11" t="str">
        <f>IF(VLOOKUP(D1050,'Current OBD'!$B$6:$AK$2185,30,0)="Yes","6"," ")</f>
        <v xml:space="preserve"> </v>
      </c>
      <c r="N1050" s="11" t="str">
        <f>IF(VLOOKUP(D1050,'Current OBD'!$B$6:$AK$2185,31,0)="Yes","7"," ")</f>
        <v xml:space="preserve"> </v>
      </c>
      <c r="O1050" s="11" t="str">
        <f>IF(VLOOKUP(D1050,'Current OBD'!$B$6:$AK$2185,32,0)="Yes","8"," ")</f>
        <v xml:space="preserve"> </v>
      </c>
      <c r="P1050" s="11" t="str">
        <f>IF(VLOOKUP(D1050,'Current OBD'!$B$6:$AK$2185,33,0)="Yes","9"," ")</f>
        <v xml:space="preserve"> </v>
      </c>
      <c r="Q1050" s="11" t="str">
        <f>IF(VLOOKUP(D1050,'Current OBD'!$B$6:$AK$2185,34,0)="Yes","10"," ")</f>
        <v xml:space="preserve"> </v>
      </c>
      <c r="R1050" s="11" t="str">
        <f>IF(VLOOKUP(D1050,'Current OBD'!$B$6:$AK$2185,35,0)="Yes","11"," ")</f>
        <v xml:space="preserve"> </v>
      </c>
      <c r="S1050" s="11" t="str">
        <f>IF(VLOOKUP(D1050,'Current OBD'!$B$6:$AK$2185,36,0)="Yes","12"," ")</f>
        <v xml:space="preserve"> </v>
      </c>
      <c r="T1050" s="13">
        <f>VLOOKUP(D1050,Pivot!$B$4:$F$2181,2,0)</f>
        <v>6</v>
      </c>
      <c r="U1050" s="13">
        <f>VLOOKUP(D1050,Pivot!$B$4:$F$2181,3,0)</f>
        <v>10</v>
      </c>
      <c r="V1050" s="13">
        <f>VLOOKUP(D1050,Pivot!$B$4:$F$2181,4,0)</f>
        <v>448</v>
      </c>
      <c r="W1050" s="46">
        <f>IFERROR(VLOOKUP(D1050,Pivot!$B$4:$H$2181,5,0),"")</f>
        <v>1.34E-2</v>
      </c>
      <c r="X1050" s="51">
        <f>IFERROR(VLOOKUP(D1050,Pivot!$B$4:$H$2181,6,0),"")</f>
        <v>2.23E-2</v>
      </c>
      <c r="Y1050" s="46">
        <f>IFERROR(VLOOKUP(D1050,Pivot!$B$4:$H$2181,7,0),"")</f>
        <v>3.5700000000000003E-2</v>
      </c>
    </row>
    <row r="1051" spans="1:25" ht="15" customHeight="1" outlineLevel="2">
      <c r="A1051" s="10" t="str">
        <f>VLOOKUP(D1051,'Current OBD'!$B$6:$K$2185,4,0)</f>
        <v>King</v>
      </c>
      <c r="B1051" s="10" t="str">
        <f>VLOOKUP(D1051,'Current OBD'!$B$6:$K$2185,3,0)</f>
        <v>17-417</v>
      </c>
      <c r="C1051" s="9" t="str">
        <f>VLOOKUP(D1051,'Current OBD'!$B$6:$K$2185,2,0)</f>
        <v>Northshore School District</v>
      </c>
      <c r="D1051" s="24">
        <v>661712</v>
      </c>
      <c r="E1051" s="9" t="str">
        <f>VLOOKUP(D1051,'Current OBD'!$B$6:$K$2185,10,0)</f>
        <v>Timbercrest Middle School</v>
      </c>
      <c r="F1051" s="11" t="str">
        <f>IF(VLOOKUP(D1051,'Current OBD'!$B$6:$AK$2185,23,0)="Yes","PK"," ")</f>
        <v xml:space="preserve"> </v>
      </c>
      <c r="G1051" s="11" t="str">
        <f>IF(VLOOKUP(D1051,'Current OBD'!$B$6:$AK$2185,24,0)="Yes","K"," ")</f>
        <v xml:space="preserve"> </v>
      </c>
      <c r="H1051" s="11" t="str">
        <f>IF(VLOOKUP(D1051,'Current OBD'!$B$6:$AK$2185,25,0)="Yes",1," ")</f>
        <v xml:space="preserve"> </v>
      </c>
      <c r="I1051" s="11" t="str">
        <f>IF(VLOOKUP(D1051,'Current OBD'!$B$6:$AK$2185,26,0)="Yes","2"," ")</f>
        <v xml:space="preserve"> </v>
      </c>
      <c r="J1051" s="11" t="str">
        <f>IF(VLOOKUP(D1051,'Current OBD'!$B$6:$AK$2185,27,0)="Yes","3"," ")</f>
        <v xml:space="preserve"> </v>
      </c>
      <c r="K1051" s="11" t="str">
        <f>IF(VLOOKUP(D1051,'Current OBD'!$B$6:$AK$2185,28,0)="Yes","4"," ")</f>
        <v xml:space="preserve"> </v>
      </c>
      <c r="L1051" s="11" t="str">
        <f>IF(VLOOKUP(D1051,'Current OBD'!$B$6:$AK$2185,29,0)="Yes","5"," ")</f>
        <v xml:space="preserve"> </v>
      </c>
      <c r="M1051" s="11" t="str">
        <f>IF(VLOOKUP(D1051,'Current OBD'!$B$6:$AK$2185,30,0)="Yes","6"," ")</f>
        <v>6</v>
      </c>
      <c r="N1051" s="11" t="str">
        <f>IF(VLOOKUP(D1051,'Current OBD'!$B$6:$AK$2185,31,0)="Yes","7"," ")</f>
        <v>7</v>
      </c>
      <c r="O1051" s="11" t="str">
        <f>IF(VLOOKUP(D1051,'Current OBD'!$B$6:$AK$2185,32,0)="Yes","8"," ")</f>
        <v>8</v>
      </c>
      <c r="P1051" s="11" t="str">
        <f>IF(VLOOKUP(D1051,'Current OBD'!$B$6:$AK$2185,33,0)="Yes","9"," ")</f>
        <v xml:space="preserve"> </v>
      </c>
      <c r="Q1051" s="11" t="str">
        <f>IF(VLOOKUP(D1051,'Current OBD'!$B$6:$AK$2185,34,0)="Yes","10"," ")</f>
        <v xml:space="preserve"> </v>
      </c>
      <c r="R1051" s="11" t="str">
        <f>IF(VLOOKUP(D1051,'Current OBD'!$B$6:$AK$2185,35,0)="Yes","11"," ")</f>
        <v xml:space="preserve"> </v>
      </c>
      <c r="S1051" s="11" t="str">
        <f>IF(VLOOKUP(D1051,'Current OBD'!$B$6:$AK$2185,36,0)="Yes","12"," ")</f>
        <v xml:space="preserve"> </v>
      </c>
      <c r="T1051" s="13">
        <f>VLOOKUP(D1051,Pivot!$B$4:$F$2181,2,0)</f>
        <v>28</v>
      </c>
      <c r="U1051" s="13">
        <f>VLOOKUP(D1051,Pivot!$B$4:$F$2181,3,0)</f>
        <v>10</v>
      </c>
      <c r="V1051" s="13">
        <f>VLOOKUP(D1051,Pivot!$B$4:$F$2181,4,0)</f>
        <v>663</v>
      </c>
      <c r="W1051" s="46">
        <f>IFERROR(VLOOKUP(D1051,Pivot!$B$4:$H$2181,5,0),"")</f>
        <v>4.2200000000000001E-2</v>
      </c>
      <c r="X1051" s="51">
        <f>IFERROR(VLOOKUP(D1051,Pivot!$B$4:$H$2181,6,0),"")</f>
        <v>1.5100000000000001E-2</v>
      </c>
      <c r="Y1051" s="46">
        <f>IFERROR(VLOOKUP(D1051,Pivot!$B$4:$H$2181,7,0),"")</f>
        <v>5.7299999999999997E-2</v>
      </c>
    </row>
    <row r="1052" spans="1:25" ht="15" customHeight="1" outlineLevel="2">
      <c r="A1052" s="10" t="str">
        <f>VLOOKUP(D1052,'Current OBD'!$B$6:$K$2185,4,0)</f>
        <v>King</v>
      </c>
      <c r="B1052" s="10" t="str">
        <f>VLOOKUP(D1052,'Current OBD'!$B$6:$K$2185,3,0)</f>
        <v>17-417</v>
      </c>
      <c r="C1052" s="9" t="str">
        <f>VLOOKUP(D1052,'Current OBD'!$B$6:$K$2185,2,0)</f>
        <v>Northshore School District</v>
      </c>
      <c r="D1052" s="24">
        <v>661703</v>
      </c>
      <c r="E1052" s="9" t="str">
        <f>VLOOKUP(D1052,'Current OBD'!$B$6:$K$2185,10,0)</f>
        <v>Wellington Elementary</v>
      </c>
      <c r="F1052" s="11" t="str">
        <f>IF(VLOOKUP(D1052,'Current OBD'!$B$6:$AK$2185,23,0)="Yes","PK"," ")</f>
        <v xml:space="preserve"> </v>
      </c>
      <c r="G1052" s="11" t="str">
        <f>IF(VLOOKUP(D1052,'Current OBD'!$B$6:$AK$2185,24,0)="Yes","K"," ")</f>
        <v>K</v>
      </c>
      <c r="H1052" s="11">
        <f>IF(VLOOKUP(D1052,'Current OBD'!$B$6:$AK$2185,25,0)="Yes",1," ")</f>
        <v>1</v>
      </c>
      <c r="I1052" s="11" t="str">
        <f>IF(VLOOKUP(D1052,'Current OBD'!$B$6:$AK$2185,26,0)="Yes","2"," ")</f>
        <v>2</v>
      </c>
      <c r="J1052" s="11" t="str">
        <f>IF(VLOOKUP(D1052,'Current OBD'!$B$6:$AK$2185,27,0)="Yes","3"," ")</f>
        <v>3</v>
      </c>
      <c r="K1052" s="11" t="str">
        <f>IF(VLOOKUP(D1052,'Current OBD'!$B$6:$AK$2185,28,0)="Yes","4"," ")</f>
        <v>4</v>
      </c>
      <c r="L1052" s="11" t="str">
        <f>IF(VLOOKUP(D1052,'Current OBD'!$B$6:$AK$2185,29,0)="Yes","5"," ")</f>
        <v>5</v>
      </c>
      <c r="M1052" s="11" t="str">
        <f>IF(VLOOKUP(D1052,'Current OBD'!$B$6:$AK$2185,30,0)="Yes","6"," ")</f>
        <v xml:space="preserve"> </v>
      </c>
      <c r="N1052" s="11" t="str">
        <f>IF(VLOOKUP(D1052,'Current OBD'!$B$6:$AK$2185,31,0)="Yes","7"," ")</f>
        <v xml:space="preserve"> </v>
      </c>
      <c r="O1052" s="11" t="str">
        <f>IF(VLOOKUP(D1052,'Current OBD'!$B$6:$AK$2185,32,0)="Yes","8"," ")</f>
        <v xml:space="preserve"> </v>
      </c>
      <c r="P1052" s="11" t="str">
        <f>IF(VLOOKUP(D1052,'Current OBD'!$B$6:$AK$2185,33,0)="Yes","9"," ")</f>
        <v xml:space="preserve"> </v>
      </c>
      <c r="Q1052" s="11" t="str">
        <f>IF(VLOOKUP(D1052,'Current OBD'!$B$6:$AK$2185,34,0)="Yes","10"," ")</f>
        <v xml:space="preserve"> </v>
      </c>
      <c r="R1052" s="11" t="str">
        <f>IF(VLOOKUP(D1052,'Current OBD'!$B$6:$AK$2185,35,0)="Yes","11"," ")</f>
        <v xml:space="preserve"> </v>
      </c>
      <c r="S1052" s="11" t="str">
        <f>IF(VLOOKUP(D1052,'Current OBD'!$B$6:$AK$2185,36,0)="Yes","12"," ")</f>
        <v xml:space="preserve"> </v>
      </c>
      <c r="T1052" s="13">
        <f>VLOOKUP(D1052,Pivot!$B$4:$F$2181,2,0)</f>
        <v>31</v>
      </c>
      <c r="U1052" s="13">
        <f>VLOOKUP(D1052,Pivot!$B$4:$F$2181,3,0)</f>
        <v>13</v>
      </c>
      <c r="V1052" s="13">
        <f>VLOOKUP(D1052,Pivot!$B$4:$F$2181,4,0)</f>
        <v>433</v>
      </c>
      <c r="W1052" s="46">
        <f>IFERROR(VLOOKUP(D1052,Pivot!$B$4:$H$2181,5,0),"")</f>
        <v>7.1599999999999997E-2</v>
      </c>
      <c r="X1052" s="51">
        <f>IFERROR(VLOOKUP(D1052,Pivot!$B$4:$H$2181,6,0),"")</f>
        <v>0.03</v>
      </c>
      <c r="Y1052" s="46">
        <f>IFERROR(VLOOKUP(D1052,Pivot!$B$4:$H$2181,7,0),"")</f>
        <v>0.1016</v>
      </c>
    </row>
    <row r="1053" spans="1:25" ht="15" customHeight="1" outlineLevel="2">
      <c r="A1053" s="10" t="str">
        <f>VLOOKUP(D1053,'Current OBD'!$B$6:$K$2185,4,0)</f>
        <v>King</v>
      </c>
      <c r="B1053" s="10" t="str">
        <f>VLOOKUP(D1053,'Current OBD'!$B$6:$K$2185,3,0)</f>
        <v>17-417</v>
      </c>
      <c r="C1053" s="9" t="str">
        <f>VLOOKUP(D1053,'Current OBD'!$B$6:$K$2185,2,0)</f>
        <v>Northshore School District</v>
      </c>
      <c r="D1053" s="24">
        <v>661704</v>
      </c>
      <c r="E1053" s="9" t="str">
        <f>VLOOKUP(D1053,'Current OBD'!$B$6:$K$2185,10,0)</f>
        <v>Westhill Elementary</v>
      </c>
      <c r="F1053" s="11" t="str">
        <f>IF(VLOOKUP(D1053,'Current OBD'!$B$6:$AK$2185,23,0)="Yes","PK"," ")</f>
        <v xml:space="preserve"> </v>
      </c>
      <c r="G1053" s="11" t="str">
        <f>IF(VLOOKUP(D1053,'Current OBD'!$B$6:$AK$2185,24,0)="Yes","K"," ")</f>
        <v>K</v>
      </c>
      <c r="H1053" s="11">
        <f>IF(VLOOKUP(D1053,'Current OBD'!$B$6:$AK$2185,25,0)="Yes",1," ")</f>
        <v>1</v>
      </c>
      <c r="I1053" s="11" t="str">
        <f>IF(VLOOKUP(D1053,'Current OBD'!$B$6:$AK$2185,26,0)="Yes","2"," ")</f>
        <v>2</v>
      </c>
      <c r="J1053" s="11" t="str">
        <f>IF(VLOOKUP(D1053,'Current OBD'!$B$6:$AK$2185,27,0)="Yes","3"," ")</f>
        <v>3</v>
      </c>
      <c r="K1053" s="11" t="str">
        <f>IF(VLOOKUP(D1053,'Current OBD'!$B$6:$AK$2185,28,0)="Yes","4"," ")</f>
        <v>4</v>
      </c>
      <c r="L1053" s="11" t="str">
        <f>IF(VLOOKUP(D1053,'Current OBD'!$B$6:$AK$2185,29,0)="Yes","5"," ")</f>
        <v>5</v>
      </c>
      <c r="M1053" s="11" t="str">
        <f>IF(VLOOKUP(D1053,'Current OBD'!$B$6:$AK$2185,30,0)="Yes","6"," ")</f>
        <v xml:space="preserve"> </v>
      </c>
      <c r="N1053" s="11" t="str">
        <f>IF(VLOOKUP(D1053,'Current OBD'!$B$6:$AK$2185,31,0)="Yes","7"," ")</f>
        <v xml:space="preserve"> </v>
      </c>
      <c r="O1053" s="11" t="str">
        <f>IF(VLOOKUP(D1053,'Current OBD'!$B$6:$AK$2185,32,0)="Yes","8"," ")</f>
        <v xml:space="preserve"> </v>
      </c>
      <c r="P1053" s="11" t="str">
        <f>IF(VLOOKUP(D1053,'Current OBD'!$B$6:$AK$2185,33,0)="Yes","9"," ")</f>
        <v xml:space="preserve"> </v>
      </c>
      <c r="Q1053" s="11" t="str">
        <f>IF(VLOOKUP(D1053,'Current OBD'!$B$6:$AK$2185,34,0)="Yes","10"," ")</f>
        <v xml:space="preserve"> </v>
      </c>
      <c r="R1053" s="11" t="str">
        <f>IF(VLOOKUP(D1053,'Current OBD'!$B$6:$AK$2185,35,0)="Yes","11"," ")</f>
        <v xml:space="preserve"> </v>
      </c>
      <c r="S1053" s="11" t="str">
        <f>IF(VLOOKUP(D1053,'Current OBD'!$B$6:$AK$2185,36,0)="Yes","12"," ")</f>
        <v xml:space="preserve"> </v>
      </c>
      <c r="T1053" s="13">
        <f>VLOOKUP(D1053,Pivot!$B$4:$F$2181,2,0)</f>
        <v>39</v>
      </c>
      <c r="U1053" s="13">
        <f>VLOOKUP(D1053,Pivot!$B$4:$F$2181,3,0)</f>
        <v>17</v>
      </c>
      <c r="V1053" s="13">
        <f>VLOOKUP(D1053,Pivot!$B$4:$F$2181,4,0)</f>
        <v>402</v>
      </c>
      <c r="W1053" s="46">
        <f>IFERROR(VLOOKUP(D1053,Pivot!$B$4:$H$2181,5,0),"")</f>
        <v>9.7000000000000003E-2</v>
      </c>
      <c r="X1053" s="51">
        <f>IFERROR(VLOOKUP(D1053,Pivot!$B$4:$H$2181,6,0),"")</f>
        <v>4.2299999999999997E-2</v>
      </c>
      <c r="Y1053" s="46">
        <f>IFERROR(VLOOKUP(D1053,Pivot!$B$4:$H$2181,7,0),"")</f>
        <v>0.13930000000000001</v>
      </c>
    </row>
    <row r="1054" spans="1:25" ht="15" customHeight="1" outlineLevel="2">
      <c r="A1054" s="10" t="str">
        <f>VLOOKUP(D1054,'Current OBD'!$B$6:$K$2185,4,0)</f>
        <v>King</v>
      </c>
      <c r="B1054" s="10" t="str">
        <f>VLOOKUP(D1054,'Current OBD'!$B$6:$K$2185,3,0)</f>
        <v>17-417</v>
      </c>
      <c r="C1054" s="9" t="str">
        <f>VLOOKUP(D1054,'Current OBD'!$B$6:$K$2185,2,0)</f>
        <v>Northshore School District</v>
      </c>
      <c r="D1054" s="24">
        <v>661705</v>
      </c>
      <c r="E1054" s="9" t="str">
        <f>VLOOKUP(D1054,'Current OBD'!$B$6:$K$2185,10,0)</f>
        <v>Woodin Elementary</v>
      </c>
      <c r="F1054" s="11" t="str">
        <f>IF(VLOOKUP(D1054,'Current OBD'!$B$6:$AK$2185,23,0)="Yes","PK"," ")</f>
        <v xml:space="preserve"> </v>
      </c>
      <c r="G1054" s="11" t="str">
        <f>IF(VLOOKUP(D1054,'Current OBD'!$B$6:$AK$2185,24,0)="Yes","K"," ")</f>
        <v>K</v>
      </c>
      <c r="H1054" s="11">
        <f>IF(VLOOKUP(D1054,'Current OBD'!$B$6:$AK$2185,25,0)="Yes",1," ")</f>
        <v>1</v>
      </c>
      <c r="I1054" s="11" t="str">
        <f>IF(VLOOKUP(D1054,'Current OBD'!$B$6:$AK$2185,26,0)="Yes","2"," ")</f>
        <v>2</v>
      </c>
      <c r="J1054" s="11" t="str">
        <f>IF(VLOOKUP(D1054,'Current OBD'!$B$6:$AK$2185,27,0)="Yes","3"," ")</f>
        <v>3</v>
      </c>
      <c r="K1054" s="11" t="str">
        <f>IF(VLOOKUP(D1054,'Current OBD'!$B$6:$AK$2185,28,0)="Yes","4"," ")</f>
        <v>4</v>
      </c>
      <c r="L1054" s="11" t="str">
        <f>IF(VLOOKUP(D1054,'Current OBD'!$B$6:$AK$2185,29,0)="Yes","5"," ")</f>
        <v>5</v>
      </c>
      <c r="M1054" s="11" t="str">
        <f>IF(VLOOKUP(D1054,'Current OBD'!$B$6:$AK$2185,30,0)="Yes","6"," ")</f>
        <v xml:space="preserve"> </v>
      </c>
      <c r="N1054" s="11" t="str">
        <f>IF(VLOOKUP(D1054,'Current OBD'!$B$6:$AK$2185,31,0)="Yes","7"," ")</f>
        <v xml:space="preserve"> </v>
      </c>
      <c r="O1054" s="11" t="str">
        <f>IF(VLOOKUP(D1054,'Current OBD'!$B$6:$AK$2185,32,0)="Yes","8"," ")</f>
        <v xml:space="preserve"> </v>
      </c>
      <c r="P1054" s="11" t="str">
        <f>IF(VLOOKUP(D1054,'Current OBD'!$B$6:$AK$2185,33,0)="Yes","9"," ")</f>
        <v xml:space="preserve"> </v>
      </c>
      <c r="Q1054" s="11" t="str">
        <f>IF(VLOOKUP(D1054,'Current OBD'!$B$6:$AK$2185,34,0)="Yes","10"," ")</f>
        <v xml:space="preserve"> </v>
      </c>
      <c r="R1054" s="11" t="str">
        <f>IF(VLOOKUP(D1054,'Current OBD'!$B$6:$AK$2185,35,0)="Yes","11"," ")</f>
        <v xml:space="preserve"> </v>
      </c>
      <c r="S1054" s="11" t="str">
        <f>IF(VLOOKUP(D1054,'Current OBD'!$B$6:$AK$2185,36,0)="Yes","12"," ")</f>
        <v xml:space="preserve"> </v>
      </c>
      <c r="T1054" s="13">
        <f>VLOOKUP(D1054,Pivot!$B$4:$F$2181,2,0)</f>
        <v>102</v>
      </c>
      <c r="U1054" s="13">
        <f>VLOOKUP(D1054,Pivot!$B$4:$F$2181,3,0)</f>
        <v>34</v>
      </c>
      <c r="V1054" s="13">
        <f>VLOOKUP(D1054,Pivot!$B$4:$F$2181,4,0)</f>
        <v>476</v>
      </c>
      <c r="W1054" s="46">
        <f>IFERROR(VLOOKUP(D1054,Pivot!$B$4:$H$2181,5,0),"")</f>
        <v>0.21429999999999999</v>
      </c>
      <c r="X1054" s="51">
        <f>IFERROR(VLOOKUP(D1054,Pivot!$B$4:$H$2181,6,0),"")</f>
        <v>7.1400000000000005E-2</v>
      </c>
      <c r="Y1054" s="46">
        <f>IFERROR(VLOOKUP(D1054,Pivot!$B$4:$H$2181,7,0),"")</f>
        <v>0.28570000000000001</v>
      </c>
    </row>
    <row r="1055" spans="1:25" ht="15" customHeight="1" outlineLevel="2">
      <c r="A1055" s="10" t="str">
        <f>VLOOKUP(D1055,'Current OBD'!$B$6:$K$2185,4,0)</f>
        <v>King</v>
      </c>
      <c r="B1055" s="10" t="str">
        <f>VLOOKUP(D1055,'Current OBD'!$B$6:$K$2185,3,0)</f>
        <v>17-417</v>
      </c>
      <c r="C1055" s="9" t="str">
        <f>VLOOKUP(D1055,'Current OBD'!$B$6:$K$2185,2,0)</f>
        <v>Northshore School District</v>
      </c>
      <c r="D1055" s="24">
        <v>661715</v>
      </c>
      <c r="E1055" s="9" t="str">
        <f>VLOOKUP(D1055,'Current OBD'!$B$6:$K$2185,10,0)</f>
        <v>Woodinville Senior High</v>
      </c>
      <c r="F1055" s="11" t="str">
        <f>IF(VLOOKUP(D1055,'Current OBD'!$B$6:$AK$2185,23,0)="Yes","PK"," ")</f>
        <v xml:space="preserve"> </v>
      </c>
      <c r="G1055" s="11" t="str">
        <f>IF(VLOOKUP(D1055,'Current OBD'!$B$6:$AK$2185,24,0)="Yes","K"," ")</f>
        <v xml:space="preserve"> </v>
      </c>
      <c r="H1055" s="11" t="str">
        <f>IF(VLOOKUP(D1055,'Current OBD'!$B$6:$AK$2185,25,0)="Yes",1," ")</f>
        <v xml:space="preserve"> </v>
      </c>
      <c r="I1055" s="11" t="str">
        <f>IF(VLOOKUP(D1055,'Current OBD'!$B$6:$AK$2185,26,0)="Yes","2"," ")</f>
        <v xml:space="preserve"> </v>
      </c>
      <c r="J1055" s="11" t="str">
        <f>IF(VLOOKUP(D1055,'Current OBD'!$B$6:$AK$2185,27,0)="Yes","3"," ")</f>
        <v xml:space="preserve"> </v>
      </c>
      <c r="K1055" s="11" t="str">
        <f>IF(VLOOKUP(D1055,'Current OBD'!$B$6:$AK$2185,28,0)="Yes","4"," ")</f>
        <v xml:space="preserve"> </v>
      </c>
      <c r="L1055" s="11" t="str">
        <f>IF(VLOOKUP(D1055,'Current OBD'!$B$6:$AK$2185,29,0)="Yes","5"," ")</f>
        <v xml:space="preserve"> </v>
      </c>
      <c r="M1055" s="11" t="str">
        <f>IF(VLOOKUP(D1055,'Current OBD'!$B$6:$AK$2185,30,0)="Yes","6"," ")</f>
        <v xml:space="preserve"> </v>
      </c>
      <c r="N1055" s="11" t="str">
        <f>IF(VLOOKUP(D1055,'Current OBD'!$B$6:$AK$2185,31,0)="Yes","7"," ")</f>
        <v xml:space="preserve"> </v>
      </c>
      <c r="O1055" s="11" t="str">
        <f>IF(VLOOKUP(D1055,'Current OBD'!$B$6:$AK$2185,32,0)="Yes","8"," ")</f>
        <v xml:space="preserve"> </v>
      </c>
      <c r="P1055" s="11" t="str">
        <f>IF(VLOOKUP(D1055,'Current OBD'!$B$6:$AK$2185,33,0)="Yes","9"," ")</f>
        <v>9</v>
      </c>
      <c r="Q1055" s="11" t="str">
        <f>IF(VLOOKUP(D1055,'Current OBD'!$B$6:$AK$2185,34,0)="Yes","10"," ")</f>
        <v>10</v>
      </c>
      <c r="R1055" s="11" t="str">
        <f>IF(VLOOKUP(D1055,'Current OBD'!$B$6:$AK$2185,35,0)="Yes","11"," ")</f>
        <v>11</v>
      </c>
      <c r="S1055" s="11" t="str">
        <f>IF(VLOOKUP(D1055,'Current OBD'!$B$6:$AK$2185,36,0)="Yes","12"," ")</f>
        <v>12</v>
      </c>
      <c r="T1055" s="13">
        <f>VLOOKUP(D1055,Pivot!$B$4:$F$2181,2,0)</f>
        <v>111</v>
      </c>
      <c r="U1055" s="13">
        <f>VLOOKUP(D1055,Pivot!$B$4:$F$2181,3,0)</f>
        <v>42</v>
      </c>
      <c r="V1055" s="13">
        <f>VLOOKUP(D1055,Pivot!$B$4:$F$2181,4,0)</f>
        <v>1655</v>
      </c>
      <c r="W1055" s="46">
        <f>IFERROR(VLOOKUP(D1055,Pivot!$B$4:$H$2181,5,0),"")</f>
        <v>6.7100000000000007E-2</v>
      </c>
      <c r="X1055" s="51">
        <f>IFERROR(VLOOKUP(D1055,Pivot!$B$4:$H$2181,6,0),"")</f>
        <v>2.5399999999999999E-2</v>
      </c>
      <c r="Y1055" s="46">
        <f>IFERROR(VLOOKUP(D1055,Pivot!$B$4:$H$2181,7,0),"")</f>
        <v>9.2399999999999996E-2</v>
      </c>
    </row>
    <row r="1056" spans="1:25" ht="15" customHeight="1" outlineLevel="2">
      <c r="A1056" s="10" t="str">
        <f>VLOOKUP(D1056,'Current OBD'!$B$6:$K$2185,4,0)</f>
        <v>King</v>
      </c>
      <c r="B1056" s="10" t="str">
        <f>VLOOKUP(D1056,'Current OBD'!$B$6:$K$2185,3,0)</f>
        <v>17-417</v>
      </c>
      <c r="C1056" s="9" t="str">
        <f>VLOOKUP(D1056,'Current OBD'!$B$6:$K$2185,2,0)</f>
        <v>Northshore School District</v>
      </c>
      <c r="D1056" s="24">
        <v>661706</v>
      </c>
      <c r="E1056" s="9" t="str">
        <f>VLOOKUP(D1056,'Current OBD'!$B$6:$K$2185,10,0)</f>
        <v>Woodmoor Elementary</v>
      </c>
      <c r="F1056" s="11" t="str">
        <f>IF(VLOOKUP(D1056,'Current OBD'!$B$6:$AK$2185,23,0)="Yes","PK"," ")</f>
        <v xml:space="preserve"> </v>
      </c>
      <c r="G1056" s="11" t="str">
        <f>IF(VLOOKUP(D1056,'Current OBD'!$B$6:$AK$2185,24,0)="Yes","K"," ")</f>
        <v>K</v>
      </c>
      <c r="H1056" s="11">
        <f>IF(VLOOKUP(D1056,'Current OBD'!$B$6:$AK$2185,25,0)="Yes",1," ")</f>
        <v>1</v>
      </c>
      <c r="I1056" s="11" t="str">
        <f>IF(VLOOKUP(D1056,'Current OBD'!$B$6:$AK$2185,26,0)="Yes","2"," ")</f>
        <v>2</v>
      </c>
      <c r="J1056" s="11" t="str">
        <f>IF(VLOOKUP(D1056,'Current OBD'!$B$6:$AK$2185,27,0)="Yes","3"," ")</f>
        <v>3</v>
      </c>
      <c r="K1056" s="11" t="str">
        <f>IF(VLOOKUP(D1056,'Current OBD'!$B$6:$AK$2185,28,0)="Yes","4"," ")</f>
        <v>4</v>
      </c>
      <c r="L1056" s="11" t="str">
        <f>IF(VLOOKUP(D1056,'Current OBD'!$B$6:$AK$2185,29,0)="Yes","5"," ")</f>
        <v>5</v>
      </c>
      <c r="M1056" s="11" t="str">
        <f>IF(VLOOKUP(D1056,'Current OBD'!$B$6:$AK$2185,30,0)="Yes","6"," ")</f>
        <v xml:space="preserve"> </v>
      </c>
      <c r="N1056" s="11" t="str">
        <f>IF(VLOOKUP(D1056,'Current OBD'!$B$6:$AK$2185,31,0)="Yes","7"," ")</f>
        <v xml:space="preserve"> </v>
      </c>
      <c r="O1056" s="11" t="str">
        <f>IF(VLOOKUP(D1056,'Current OBD'!$B$6:$AK$2185,32,0)="Yes","8"," ")</f>
        <v xml:space="preserve"> </v>
      </c>
      <c r="P1056" s="11" t="str">
        <f>IF(VLOOKUP(D1056,'Current OBD'!$B$6:$AK$2185,33,0)="Yes","9"," ")</f>
        <v xml:space="preserve"> </v>
      </c>
      <c r="Q1056" s="11" t="str">
        <f>IF(VLOOKUP(D1056,'Current OBD'!$B$6:$AK$2185,34,0)="Yes","10"," ")</f>
        <v xml:space="preserve"> </v>
      </c>
      <c r="R1056" s="11" t="str">
        <f>IF(VLOOKUP(D1056,'Current OBD'!$B$6:$AK$2185,35,0)="Yes","11"," ")</f>
        <v xml:space="preserve"> </v>
      </c>
      <c r="S1056" s="11" t="str">
        <f>IF(VLOOKUP(D1056,'Current OBD'!$B$6:$AK$2185,36,0)="Yes","12"," ")</f>
        <v xml:space="preserve"> </v>
      </c>
      <c r="T1056" s="13">
        <f>VLOOKUP(D1056,Pivot!$B$4:$F$2181,2,0)</f>
        <v>148</v>
      </c>
      <c r="U1056" s="13">
        <f>VLOOKUP(D1056,Pivot!$B$4:$F$2181,3,0)</f>
        <v>53</v>
      </c>
      <c r="V1056" s="13">
        <f>VLOOKUP(D1056,Pivot!$B$4:$F$2181,4,0)</f>
        <v>662</v>
      </c>
      <c r="W1056" s="46">
        <f>IFERROR(VLOOKUP(D1056,Pivot!$B$4:$H$2181,5,0),"")</f>
        <v>0.22359999999999999</v>
      </c>
      <c r="X1056" s="51">
        <f>IFERROR(VLOOKUP(D1056,Pivot!$B$4:$H$2181,6,0),"")</f>
        <v>8.0100000000000005E-2</v>
      </c>
      <c r="Y1056" s="46">
        <f>IFERROR(VLOOKUP(D1056,Pivot!$B$4:$H$2181,7,0),"")</f>
        <v>0.30359999999999998</v>
      </c>
    </row>
    <row r="1057" spans="1:25" ht="15" customHeight="1" outlineLevel="1">
      <c r="A1057" s="27"/>
      <c r="B1057" s="27"/>
      <c r="C1057" s="30" t="s">
        <v>5727</v>
      </c>
      <c r="D1057" s="27"/>
      <c r="E1057" s="26"/>
      <c r="F1057" s="29"/>
      <c r="G1057" s="29"/>
      <c r="H1057" s="29"/>
      <c r="I1057" s="29"/>
      <c r="J1057" s="29"/>
      <c r="K1057" s="29"/>
      <c r="L1057" s="29"/>
      <c r="M1057" s="29"/>
      <c r="N1057" s="29"/>
      <c r="O1057" s="29"/>
      <c r="P1057" s="29"/>
      <c r="Q1057" s="29"/>
      <c r="R1057" s="29"/>
      <c r="S1057" s="29"/>
      <c r="T1057" s="43">
        <f>SUBTOTAL(9,T1025:T1056)</f>
        <v>2482</v>
      </c>
      <c r="U1057" s="43">
        <f>SUBTOTAL(9,U1025:U1056)</f>
        <v>871</v>
      </c>
      <c r="V1057" s="43">
        <f>SUBTOTAL(9,V1025:V1056)</f>
        <v>22409</v>
      </c>
      <c r="W1057" s="47"/>
      <c r="X1057" s="52"/>
      <c r="Y1057" s="56">
        <f>(T1057+U1057)/V1057</f>
        <v>0.14962738185550448</v>
      </c>
    </row>
    <row r="1058" spans="1:25" ht="15" customHeight="1" outlineLevel="2">
      <c r="A1058" s="10" t="str">
        <f>VLOOKUP(D1058,'Current OBD'!$B$6:$K$2185,4,0)</f>
        <v>King</v>
      </c>
      <c r="B1058" s="10" t="str">
        <f>VLOOKUP(D1058,'Current OBD'!$B$6:$K$2185,3,0)</f>
        <v>17-902</v>
      </c>
      <c r="C1058" s="9" t="str">
        <f>VLOOKUP(D1058,'Current OBD'!$B$6:$K$2185,2,0)</f>
        <v>Summit Public Schools - Sierra</v>
      </c>
      <c r="D1058" s="24">
        <v>683657</v>
      </c>
      <c r="E1058" s="9" t="str">
        <f>VLOOKUP(D1058,'Current OBD'!$B$6:$K$2185,10,0)</f>
        <v>Summit Public Schols Washington - Sierra</v>
      </c>
      <c r="F1058" s="11" t="str">
        <f>IF(VLOOKUP(D1058,'Current OBD'!$B$6:$AK$2185,23,0)="Yes","PK"," ")</f>
        <v xml:space="preserve"> </v>
      </c>
      <c r="G1058" s="11" t="str">
        <f>IF(VLOOKUP(D1058,'Current OBD'!$B$6:$AK$2185,24,0)="Yes","K"," ")</f>
        <v xml:space="preserve"> </v>
      </c>
      <c r="H1058" s="11" t="str">
        <f>IF(VLOOKUP(D1058,'Current OBD'!$B$6:$AK$2185,25,0)="Yes",1," ")</f>
        <v xml:space="preserve"> </v>
      </c>
      <c r="I1058" s="11" t="str">
        <f>IF(VLOOKUP(D1058,'Current OBD'!$B$6:$AK$2185,26,0)="Yes","2"," ")</f>
        <v xml:space="preserve"> </v>
      </c>
      <c r="J1058" s="11" t="str">
        <f>IF(VLOOKUP(D1058,'Current OBD'!$B$6:$AK$2185,27,0)="Yes","3"," ")</f>
        <v xml:space="preserve"> </v>
      </c>
      <c r="K1058" s="11" t="str">
        <f>IF(VLOOKUP(D1058,'Current OBD'!$B$6:$AK$2185,28,0)="Yes","4"," ")</f>
        <v xml:space="preserve"> </v>
      </c>
      <c r="L1058" s="11" t="str">
        <f>IF(VLOOKUP(D1058,'Current OBD'!$B$6:$AK$2185,29,0)="Yes","5"," ")</f>
        <v xml:space="preserve"> </v>
      </c>
      <c r="M1058" s="11" t="str">
        <f>IF(VLOOKUP(D1058,'Current OBD'!$B$6:$AK$2185,30,0)="Yes","6"," ")</f>
        <v xml:space="preserve"> </v>
      </c>
      <c r="N1058" s="11" t="str">
        <f>IF(VLOOKUP(D1058,'Current OBD'!$B$6:$AK$2185,31,0)="Yes","7"," ")</f>
        <v xml:space="preserve"> </v>
      </c>
      <c r="O1058" s="11" t="str">
        <f>IF(VLOOKUP(D1058,'Current OBD'!$B$6:$AK$2185,32,0)="Yes","8"," ")</f>
        <v xml:space="preserve"> </v>
      </c>
      <c r="P1058" s="11" t="str">
        <f>IF(VLOOKUP(D1058,'Current OBD'!$B$6:$AK$2185,33,0)="Yes","9"," ")</f>
        <v>9</v>
      </c>
      <c r="Q1058" s="11" t="str">
        <f>IF(VLOOKUP(D1058,'Current OBD'!$B$6:$AK$2185,34,0)="Yes","10"," ")</f>
        <v>10</v>
      </c>
      <c r="R1058" s="11" t="str">
        <f>IF(VLOOKUP(D1058,'Current OBD'!$B$6:$AK$2185,35,0)="Yes","11"," ")</f>
        <v>11</v>
      </c>
      <c r="S1058" s="11" t="str">
        <f>IF(VLOOKUP(D1058,'Current OBD'!$B$6:$AK$2185,36,0)="Yes","12"," ")</f>
        <v>12</v>
      </c>
      <c r="T1058" s="13">
        <f>VLOOKUP(D1058,Pivot!$B$4:$F$2181,2,0)</f>
        <v>63</v>
      </c>
      <c r="U1058" s="13">
        <f>VLOOKUP(D1058,Pivot!$B$4:$F$2181,3,0)</f>
        <v>13</v>
      </c>
      <c r="V1058" s="13">
        <f>VLOOKUP(D1058,Pivot!$B$4:$F$2181,4,0)</f>
        <v>252</v>
      </c>
      <c r="W1058" s="46">
        <f>IFERROR(VLOOKUP(D1058,Pivot!$B$4:$H$2181,5,0),"")</f>
        <v>0.25</v>
      </c>
      <c r="X1058" s="51">
        <f>IFERROR(VLOOKUP(D1058,Pivot!$B$4:$H$2181,6,0),"")</f>
        <v>5.16E-2</v>
      </c>
      <c r="Y1058" s="46">
        <f>IFERROR(VLOOKUP(D1058,Pivot!$B$4:$H$2181,7,0),"")</f>
        <v>0.30159999999999998</v>
      </c>
    </row>
    <row r="1059" spans="1:25" ht="15" customHeight="1" outlineLevel="1">
      <c r="A1059" s="27"/>
      <c r="B1059" s="27"/>
      <c r="C1059" s="30" t="s">
        <v>5728</v>
      </c>
      <c r="D1059" s="27"/>
      <c r="E1059" s="26"/>
      <c r="F1059" s="29"/>
      <c r="G1059" s="29"/>
      <c r="H1059" s="29"/>
      <c r="I1059" s="29"/>
      <c r="J1059" s="29"/>
      <c r="K1059" s="29"/>
      <c r="L1059" s="29"/>
      <c r="M1059" s="29"/>
      <c r="N1059" s="29"/>
      <c r="O1059" s="29"/>
      <c r="P1059" s="29"/>
      <c r="Q1059" s="29"/>
      <c r="R1059" s="29"/>
      <c r="S1059" s="29"/>
      <c r="T1059" s="43">
        <f>SUBTOTAL(9,T1058:T1058)</f>
        <v>63</v>
      </c>
      <c r="U1059" s="43">
        <f>SUBTOTAL(9,U1058:U1058)</f>
        <v>13</v>
      </c>
      <c r="V1059" s="43">
        <f>SUBTOTAL(9,V1058:V1058)</f>
        <v>252</v>
      </c>
      <c r="W1059" s="47"/>
      <c r="X1059" s="52"/>
      <c r="Y1059" s="56">
        <f>(T1059+U1059)/V1059</f>
        <v>0.30158730158730157</v>
      </c>
    </row>
    <row r="1060" spans="1:25" ht="15" customHeight="1" outlineLevel="2">
      <c r="A1060" s="10" t="str">
        <f>VLOOKUP(D1060,'Current OBD'!$B$6:$K$2185,4,0)</f>
        <v>King</v>
      </c>
      <c r="B1060" s="10" t="str">
        <f>VLOOKUP(D1060,'Current OBD'!$B$6:$K$2185,3,0)</f>
        <v>17-905</v>
      </c>
      <c r="C1060" s="9" t="str">
        <f>VLOOKUP(D1060,'Current OBD'!$B$6:$K$2185,2,0)</f>
        <v>Summit Public Schools - Atlas</v>
      </c>
      <c r="D1060" s="24">
        <v>684852</v>
      </c>
      <c r="E1060" s="9" t="str">
        <f>VLOOKUP(D1060,'Current OBD'!$B$6:$K$2185,10,0)</f>
        <v>Atlas</v>
      </c>
      <c r="F1060" s="11" t="str">
        <f>IF(VLOOKUP(D1060,'Current OBD'!$B$6:$AK$2185,23,0)="Yes","PK"," ")</f>
        <v xml:space="preserve"> </v>
      </c>
      <c r="G1060" s="11" t="str">
        <f>IF(VLOOKUP(D1060,'Current OBD'!$B$6:$AK$2185,24,0)="Yes","K"," ")</f>
        <v xml:space="preserve"> </v>
      </c>
      <c r="H1060" s="11" t="str">
        <f>IF(VLOOKUP(D1060,'Current OBD'!$B$6:$AK$2185,25,0)="Yes",1," ")</f>
        <v xml:space="preserve"> </v>
      </c>
      <c r="I1060" s="11" t="str">
        <f>IF(VLOOKUP(D1060,'Current OBD'!$B$6:$AK$2185,26,0)="Yes","2"," ")</f>
        <v xml:space="preserve"> </v>
      </c>
      <c r="J1060" s="11" t="str">
        <f>IF(VLOOKUP(D1060,'Current OBD'!$B$6:$AK$2185,27,0)="Yes","3"," ")</f>
        <v xml:space="preserve"> </v>
      </c>
      <c r="K1060" s="11" t="str">
        <f>IF(VLOOKUP(D1060,'Current OBD'!$B$6:$AK$2185,28,0)="Yes","4"," ")</f>
        <v xml:space="preserve"> </v>
      </c>
      <c r="L1060" s="11" t="str">
        <f>IF(VLOOKUP(D1060,'Current OBD'!$B$6:$AK$2185,29,0)="Yes","5"," ")</f>
        <v xml:space="preserve"> </v>
      </c>
      <c r="M1060" s="11" t="str">
        <f>IF(VLOOKUP(D1060,'Current OBD'!$B$6:$AK$2185,30,0)="Yes","6"," ")</f>
        <v>6</v>
      </c>
      <c r="N1060" s="11" t="str">
        <f>IF(VLOOKUP(D1060,'Current OBD'!$B$6:$AK$2185,31,0)="Yes","7"," ")</f>
        <v>7</v>
      </c>
      <c r="O1060" s="11" t="str">
        <f>IF(VLOOKUP(D1060,'Current OBD'!$B$6:$AK$2185,32,0)="Yes","8"," ")</f>
        <v>8</v>
      </c>
      <c r="P1060" s="11" t="str">
        <f>IF(VLOOKUP(D1060,'Current OBD'!$B$6:$AK$2185,33,0)="Yes","9"," ")</f>
        <v>9</v>
      </c>
      <c r="Q1060" s="11" t="str">
        <f>IF(VLOOKUP(D1060,'Current OBD'!$B$6:$AK$2185,34,0)="Yes","10"," ")</f>
        <v>10</v>
      </c>
      <c r="R1060" s="11" t="str">
        <f>IF(VLOOKUP(D1060,'Current OBD'!$B$6:$AK$2185,35,0)="Yes","11"," ")</f>
        <v>11</v>
      </c>
      <c r="S1060" s="11" t="str">
        <f>IF(VLOOKUP(D1060,'Current OBD'!$B$6:$AK$2185,36,0)="Yes","12"," ")</f>
        <v>12</v>
      </c>
      <c r="T1060" s="13">
        <f>VLOOKUP(D1060,Pivot!$B$4:$F$2181,2,0)</f>
        <v>155</v>
      </c>
      <c r="U1060" s="13">
        <f>VLOOKUP(D1060,Pivot!$B$4:$F$2181,3,0)</f>
        <v>32</v>
      </c>
      <c r="V1060" s="13">
        <f>VLOOKUP(D1060,Pivot!$B$4:$F$2181,4,0)</f>
        <v>476</v>
      </c>
      <c r="W1060" s="46">
        <f>IFERROR(VLOOKUP(D1060,Pivot!$B$4:$H$2181,5,0),"")</f>
        <v>0.3256</v>
      </c>
      <c r="X1060" s="51">
        <f>IFERROR(VLOOKUP(D1060,Pivot!$B$4:$H$2181,6,0),"")</f>
        <v>6.7199999999999996E-2</v>
      </c>
      <c r="Y1060" s="46">
        <f>IFERROR(VLOOKUP(D1060,Pivot!$B$4:$H$2181,7,0),"")</f>
        <v>0.39290000000000003</v>
      </c>
    </row>
    <row r="1061" spans="1:25" ht="15" customHeight="1" outlineLevel="1">
      <c r="A1061" s="27"/>
      <c r="B1061" s="27"/>
      <c r="C1061" s="30" t="s">
        <v>5729</v>
      </c>
      <c r="D1061" s="27"/>
      <c r="E1061" s="26"/>
      <c r="F1061" s="29"/>
      <c r="G1061" s="29"/>
      <c r="H1061" s="29"/>
      <c r="I1061" s="29"/>
      <c r="J1061" s="29"/>
      <c r="K1061" s="29"/>
      <c r="L1061" s="29"/>
      <c r="M1061" s="29"/>
      <c r="N1061" s="29"/>
      <c r="O1061" s="29"/>
      <c r="P1061" s="29"/>
      <c r="Q1061" s="29"/>
      <c r="R1061" s="29"/>
      <c r="S1061" s="29"/>
      <c r="T1061" s="43">
        <f>SUBTOTAL(9,T1060:T1060)</f>
        <v>155</v>
      </c>
      <c r="U1061" s="43">
        <f>SUBTOTAL(9,U1060:U1060)</f>
        <v>32</v>
      </c>
      <c r="V1061" s="43">
        <f>SUBTOTAL(9,V1060:V1060)</f>
        <v>476</v>
      </c>
      <c r="W1061" s="47"/>
      <c r="X1061" s="52"/>
      <c r="Y1061" s="56">
        <f>(T1061+U1061)/V1061</f>
        <v>0.39285714285714285</v>
      </c>
    </row>
    <row r="1062" spans="1:25" ht="15" customHeight="1" outlineLevel="2">
      <c r="A1062" s="10" t="str">
        <f>VLOOKUP(D1062,'Current OBD'!$B$6:$K$2185,4,0)</f>
        <v>King</v>
      </c>
      <c r="B1062" s="10" t="str">
        <f>VLOOKUP(D1062,'Current OBD'!$B$6:$K$2185,3,0)</f>
        <v>17-908</v>
      </c>
      <c r="C1062" s="9" t="str">
        <f>VLOOKUP(D1062,'Current OBD'!$B$6:$K$2185,2,0)</f>
        <v>Rainier Prep</v>
      </c>
      <c r="D1062" s="24">
        <v>683578</v>
      </c>
      <c r="E1062" s="9" t="str">
        <f>VLOOKUP(D1062,'Current OBD'!$B$6:$K$2185,10,0)</f>
        <v>Rainier Prep</v>
      </c>
      <c r="F1062" s="11" t="str">
        <f>IF(VLOOKUP(D1062,'Current OBD'!$B$6:$AK$2185,23,0)="Yes","PK"," ")</f>
        <v xml:space="preserve"> </v>
      </c>
      <c r="G1062" s="11" t="str">
        <f>IF(VLOOKUP(D1062,'Current OBD'!$B$6:$AK$2185,24,0)="Yes","K"," ")</f>
        <v xml:space="preserve"> </v>
      </c>
      <c r="H1062" s="11" t="str">
        <f>IF(VLOOKUP(D1062,'Current OBD'!$B$6:$AK$2185,25,0)="Yes",1," ")</f>
        <v xml:space="preserve"> </v>
      </c>
      <c r="I1062" s="11" t="str">
        <f>IF(VLOOKUP(D1062,'Current OBD'!$B$6:$AK$2185,26,0)="Yes","2"," ")</f>
        <v xml:space="preserve"> </v>
      </c>
      <c r="J1062" s="11" t="str">
        <f>IF(VLOOKUP(D1062,'Current OBD'!$B$6:$AK$2185,27,0)="Yes","3"," ")</f>
        <v xml:space="preserve"> </v>
      </c>
      <c r="K1062" s="11" t="str">
        <f>IF(VLOOKUP(D1062,'Current OBD'!$B$6:$AK$2185,28,0)="Yes","4"," ")</f>
        <v xml:space="preserve"> </v>
      </c>
      <c r="L1062" s="11" t="str">
        <f>IF(VLOOKUP(D1062,'Current OBD'!$B$6:$AK$2185,29,0)="Yes","5"," ")</f>
        <v>5</v>
      </c>
      <c r="M1062" s="11" t="str">
        <f>IF(VLOOKUP(D1062,'Current OBD'!$B$6:$AK$2185,30,0)="Yes","6"," ")</f>
        <v>6</v>
      </c>
      <c r="N1062" s="11" t="str">
        <f>IF(VLOOKUP(D1062,'Current OBD'!$B$6:$AK$2185,31,0)="Yes","7"," ")</f>
        <v>7</v>
      </c>
      <c r="O1062" s="11" t="str">
        <f>IF(VLOOKUP(D1062,'Current OBD'!$B$6:$AK$2185,32,0)="Yes","8"," ")</f>
        <v>8</v>
      </c>
      <c r="P1062" s="11" t="str">
        <f>IF(VLOOKUP(D1062,'Current OBD'!$B$6:$AK$2185,33,0)="Yes","9"," ")</f>
        <v xml:space="preserve"> </v>
      </c>
      <c r="Q1062" s="11" t="str">
        <f>IF(VLOOKUP(D1062,'Current OBD'!$B$6:$AK$2185,34,0)="Yes","10"," ")</f>
        <v xml:space="preserve"> </v>
      </c>
      <c r="R1062" s="11" t="str">
        <f>IF(VLOOKUP(D1062,'Current OBD'!$B$6:$AK$2185,35,0)="Yes","11"," ")</f>
        <v xml:space="preserve"> </v>
      </c>
      <c r="S1062" s="11" t="str">
        <f>IF(VLOOKUP(D1062,'Current OBD'!$B$6:$AK$2185,36,0)="Yes","12"," ")</f>
        <v xml:space="preserve"> </v>
      </c>
      <c r="T1062" s="13">
        <f>VLOOKUP(D1062,Pivot!$B$4:$F$2181,2,0)</f>
        <v>244</v>
      </c>
      <c r="U1062" s="13">
        <f>VLOOKUP(D1062,Pivot!$B$4:$F$2181,3,0)</f>
        <v>0</v>
      </c>
      <c r="V1062" s="13">
        <f>VLOOKUP(D1062,Pivot!$B$4:$F$2181,4,0)</f>
        <v>336</v>
      </c>
      <c r="W1062" s="46">
        <f>IFERROR(VLOOKUP(D1062,Pivot!$B$4:$H$2181,5,0),"")</f>
        <v>0.72619999999999996</v>
      </c>
      <c r="X1062" s="51">
        <f>IFERROR(VLOOKUP(D1062,Pivot!$B$4:$H$2181,6,0),"")</f>
        <v>0</v>
      </c>
      <c r="Y1062" s="46">
        <f>IFERROR(VLOOKUP(D1062,Pivot!$B$4:$H$2181,7,0),"")</f>
        <v>0.72619999999999996</v>
      </c>
    </row>
    <row r="1063" spans="1:25" ht="15" customHeight="1" outlineLevel="1">
      <c r="A1063" s="27"/>
      <c r="B1063" s="27"/>
      <c r="C1063" s="30" t="s">
        <v>5730</v>
      </c>
      <c r="D1063" s="27"/>
      <c r="E1063" s="26"/>
      <c r="F1063" s="29"/>
      <c r="G1063" s="29"/>
      <c r="H1063" s="29"/>
      <c r="I1063" s="29"/>
      <c r="J1063" s="29"/>
      <c r="K1063" s="29"/>
      <c r="L1063" s="29"/>
      <c r="M1063" s="29"/>
      <c r="N1063" s="29"/>
      <c r="O1063" s="29"/>
      <c r="P1063" s="29"/>
      <c r="Q1063" s="29"/>
      <c r="R1063" s="29"/>
      <c r="S1063" s="29"/>
      <c r="T1063" s="43">
        <f>SUBTOTAL(9,T1062:T1062)</f>
        <v>244</v>
      </c>
      <c r="U1063" s="43">
        <f>SUBTOTAL(9,U1062:U1062)</f>
        <v>0</v>
      </c>
      <c r="V1063" s="43">
        <f>SUBTOTAL(9,V1062:V1062)</f>
        <v>336</v>
      </c>
      <c r="W1063" s="47"/>
      <c r="X1063" s="52"/>
      <c r="Y1063" s="56">
        <f>(T1063+U1063)/V1063</f>
        <v>0.72619047619047616</v>
      </c>
    </row>
    <row r="1064" spans="1:25" ht="15" customHeight="1" outlineLevel="2">
      <c r="A1064" s="10" t="str">
        <f>VLOOKUP(D1064,'Current OBD'!$B$6:$K$2185,4,0)</f>
        <v>King</v>
      </c>
      <c r="B1064" s="10" t="str">
        <f>VLOOKUP(D1064,'Current OBD'!$B$6:$K$2185,3,0)</f>
        <v>17-910</v>
      </c>
      <c r="C1064" s="9" t="str">
        <f>VLOOKUP(D1064,'Current OBD'!$B$6:$K$2185,2,0)</f>
        <v>Rainier Valley Leadership Academy (formerly Green Dot Public Schools Rainier Valley)</v>
      </c>
      <c r="D1064" s="24">
        <v>684960</v>
      </c>
      <c r="E1064" s="9" t="str">
        <f>VLOOKUP(D1064,'Current OBD'!$B$6:$K$2185,10,0)</f>
        <v>Rainier Valley Leadership Academy</v>
      </c>
      <c r="F1064" s="11" t="str">
        <f>IF(VLOOKUP(D1064,'Current OBD'!$B$6:$AK$2185,23,0)="Yes","PK"," ")</f>
        <v xml:space="preserve"> </v>
      </c>
      <c r="G1064" s="11" t="str">
        <f>IF(VLOOKUP(D1064,'Current OBD'!$B$6:$AK$2185,24,0)="Yes","K"," ")</f>
        <v xml:space="preserve"> </v>
      </c>
      <c r="H1064" s="11" t="str">
        <f>IF(VLOOKUP(D1064,'Current OBD'!$B$6:$AK$2185,25,0)="Yes",1," ")</f>
        <v xml:space="preserve"> </v>
      </c>
      <c r="I1064" s="11" t="str">
        <f>IF(VLOOKUP(D1064,'Current OBD'!$B$6:$AK$2185,26,0)="Yes","2"," ")</f>
        <v xml:space="preserve"> </v>
      </c>
      <c r="J1064" s="11" t="str">
        <f>IF(VLOOKUP(D1064,'Current OBD'!$B$6:$AK$2185,27,0)="Yes","3"," ")</f>
        <v xml:space="preserve"> </v>
      </c>
      <c r="K1064" s="11" t="str">
        <f>IF(VLOOKUP(D1064,'Current OBD'!$B$6:$AK$2185,28,0)="Yes","4"," ")</f>
        <v xml:space="preserve"> </v>
      </c>
      <c r="L1064" s="11" t="str">
        <f>IF(VLOOKUP(D1064,'Current OBD'!$B$6:$AK$2185,29,0)="Yes","5"," ")</f>
        <v xml:space="preserve"> </v>
      </c>
      <c r="M1064" s="11" t="str">
        <f>IF(VLOOKUP(D1064,'Current OBD'!$B$6:$AK$2185,30,0)="Yes","6"," ")</f>
        <v>6</v>
      </c>
      <c r="N1064" s="11" t="str">
        <f>IF(VLOOKUP(D1064,'Current OBD'!$B$6:$AK$2185,31,0)="Yes","7"," ")</f>
        <v>7</v>
      </c>
      <c r="O1064" s="11" t="str">
        <f>IF(VLOOKUP(D1064,'Current OBD'!$B$6:$AK$2185,32,0)="Yes","8"," ")</f>
        <v>8</v>
      </c>
      <c r="P1064" s="11" t="str">
        <f>IF(VLOOKUP(D1064,'Current OBD'!$B$6:$AK$2185,33,0)="Yes","9"," ")</f>
        <v>9</v>
      </c>
      <c r="Q1064" s="11" t="str">
        <f>IF(VLOOKUP(D1064,'Current OBD'!$B$6:$AK$2185,34,0)="Yes","10"," ")</f>
        <v>10</v>
      </c>
      <c r="R1064" s="11" t="str">
        <f>IF(VLOOKUP(D1064,'Current OBD'!$B$6:$AK$2185,35,0)="Yes","11"," ")</f>
        <v>11</v>
      </c>
      <c r="S1064" s="11" t="str">
        <f>IF(VLOOKUP(D1064,'Current OBD'!$B$6:$AK$2185,36,0)="Yes","12"," ")</f>
        <v>12</v>
      </c>
      <c r="T1064" s="13">
        <f>VLOOKUP(D1064,Pivot!$B$4:$F$2181,2,0)</f>
        <v>145</v>
      </c>
      <c r="U1064" s="13">
        <f>VLOOKUP(D1064,Pivot!$B$4:$F$2181,3,0)</f>
        <v>0</v>
      </c>
      <c r="V1064" s="13">
        <f>VLOOKUP(D1064,Pivot!$B$4:$F$2181,4,0)</f>
        <v>145</v>
      </c>
      <c r="W1064" s="46">
        <f>IFERROR(VLOOKUP(D1064,Pivot!$B$4:$H$2181,5,0),"")</f>
        <v>1</v>
      </c>
      <c r="X1064" s="51">
        <f>IFERROR(VLOOKUP(D1064,Pivot!$B$4:$H$2181,6,0),"")</f>
        <v>0</v>
      </c>
      <c r="Y1064" s="46">
        <f>IFERROR(VLOOKUP(D1064,Pivot!$B$4:$H$2181,7,0),"")</f>
        <v>1</v>
      </c>
    </row>
    <row r="1065" spans="1:25" ht="15" customHeight="1" outlineLevel="1">
      <c r="A1065" s="27"/>
      <c r="B1065" s="27"/>
      <c r="C1065" s="30" t="s">
        <v>5731</v>
      </c>
      <c r="D1065" s="27"/>
      <c r="E1065" s="26"/>
      <c r="F1065" s="29"/>
      <c r="G1065" s="29"/>
      <c r="H1065" s="29"/>
      <c r="I1065" s="29"/>
      <c r="J1065" s="29"/>
      <c r="K1065" s="29"/>
      <c r="L1065" s="29"/>
      <c r="M1065" s="29"/>
      <c r="N1065" s="29"/>
      <c r="O1065" s="29"/>
      <c r="P1065" s="29"/>
      <c r="Q1065" s="29"/>
      <c r="R1065" s="29"/>
      <c r="S1065" s="29"/>
      <c r="T1065" s="43">
        <f>SUBTOTAL(9,T1064:T1064)</f>
        <v>145</v>
      </c>
      <c r="U1065" s="43">
        <f>SUBTOTAL(9,U1064:U1064)</f>
        <v>0</v>
      </c>
      <c r="V1065" s="43">
        <f>SUBTOTAL(9,V1064:V1064)</f>
        <v>145</v>
      </c>
      <c r="W1065" s="47"/>
      <c r="X1065" s="52"/>
      <c r="Y1065" s="56">
        <f>(T1065+U1065)/V1065</f>
        <v>1</v>
      </c>
    </row>
    <row r="1066" spans="1:25" ht="15" customHeight="1" outlineLevel="2">
      <c r="A1066" s="10" t="str">
        <f>VLOOKUP(D1066,'Current OBD'!$B$6:$K$2185,4,0)</f>
        <v>King</v>
      </c>
      <c r="B1066" s="10" t="str">
        <f>VLOOKUP(D1066,'Current OBD'!$B$6:$K$2185,3,0)</f>
        <v>17-911</v>
      </c>
      <c r="C1066" s="9" t="str">
        <f>VLOOKUP(D1066,'Current OBD'!$B$6:$K$2185,2,0)</f>
        <v>Impact Public Schools</v>
      </c>
      <c r="D1066" s="24">
        <v>685113</v>
      </c>
      <c r="E1066" s="9" t="str">
        <f>VLOOKUP(D1066,'Current OBD'!$B$6:$K$2185,10,0)</f>
        <v>Puget Sound Elementary</v>
      </c>
      <c r="F1066" s="11" t="str">
        <f>IF(VLOOKUP(D1066,'Current OBD'!$B$6:$AK$2185,23,0)="Yes","PK"," ")</f>
        <v xml:space="preserve"> </v>
      </c>
      <c r="G1066" s="11" t="str">
        <f>IF(VLOOKUP(D1066,'Current OBD'!$B$6:$AK$2185,24,0)="Yes","K"," ")</f>
        <v>K</v>
      </c>
      <c r="H1066" s="11">
        <f>IF(VLOOKUP(D1066,'Current OBD'!$B$6:$AK$2185,25,0)="Yes",1," ")</f>
        <v>1</v>
      </c>
      <c r="I1066" s="11" t="str">
        <f>IF(VLOOKUP(D1066,'Current OBD'!$B$6:$AK$2185,26,0)="Yes","2"," ")</f>
        <v>2</v>
      </c>
      <c r="J1066" s="11" t="str">
        <f>IF(VLOOKUP(D1066,'Current OBD'!$B$6:$AK$2185,27,0)="Yes","3"," ")</f>
        <v>3</v>
      </c>
      <c r="K1066" s="11" t="str">
        <f>IF(VLOOKUP(D1066,'Current OBD'!$B$6:$AK$2185,28,0)="Yes","4"," ")</f>
        <v>4</v>
      </c>
      <c r="L1066" s="11" t="str">
        <f>IF(VLOOKUP(D1066,'Current OBD'!$B$6:$AK$2185,29,0)="Yes","5"," ")</f>
        <v>5</v>
      </c>
      <c r="M1066" s="11" t="str">
        <f>IF(VLOOKUP(D1066,'Current OBD'!$B$6:$AK$2185,30,0)="Yes","6"," ")</f>
        <v xml:space="preserve"> </v>
      </c>
      <c r="N1066" s="11" t="str">
        <f>IF(VLOOKUP(D1066,'Current OBD'!$B$6:$AK$2185,31,0)="Yes","7"," ")</f>
        <v xml:space="preserve"> </v>
      </c>
      <c r="O1066" s="11" t="str">
        <f>IF(VLOOKUP(D1066,'Current OBD'!$B$6:$AK$2185,32,0)="Yes","8"," ")</f>
        <v xml:space="preserve"> </v>
      </c>
      <c r="P1066" s="11" t="str">
        <f>IF(VLOOKUP(D1066,'Current OBD'!$B$6:$AK$2185,33,0)="Yes","9"," ")</f>
        <v xml:space="preserve"> </v>
      </c>
      <c r="Q1066" s="11" t="str">
        <f>IF(VLOOKUP(D1066,'Current OBD'!$B$6:$AK$2185,34,0)="Yes","10"," ")</f>
        <v xml:space="preserve"> </v>
      </c>
      <c r="R1066" s="11" t="str">
        <f>IF(VLOOKUP(D1066,'Current OBD'!$B$6:$AK$2185,35,0)="Yes","11"," ")</f>
        <v xml:space="preserve"> </v>
      </c>
      <c r="S1066" s="11" t="str">
        <f>IF(VLOOKUP(D1066,'Current OBD'!$B$6:$AK$2185,36,0)="Yes","12"," ")</f>
        <v xml:space="preserve"> </v>
      </c>
      <c r="T1066" s="13">
        <f>VLOOKUP(D1066,Pivot!$B$4:$F$2181,2,0)</f>
        <v>302</v>
      </c>
      <c r="U1066" s="13">
        <f>VLOOKUP(D1066,Pivot!$B$4:$F$2181,3,0)</f>
        <v>90</v>
      </c>
      <c r="V1066" s="13">
        <f>VLOOKUP(D1066,Pivot!$B$4:$F$2181,4,0)</f>
        <v>611</v>
      </c>
      <c r="W1066" s="46">
        <f>IFERROR(VLOOKUP(D1066,Pivot!$B$4:$H$2181,5,0),"")</f>
        <v>0.49430000000000002</v>
      </c>
      <c r="X1066" s="51">
        <f>IFERROR(VLOOKUP(D1066,Pivot!$B$4:$H$2181,6,0),"")</f>
        <v>0.14729999999999999</v>
      </c>
      <c r="Y1066" s="46">
        <f>IFERROR(VLOOKUP(D1066,Pivot!$B$4:$H$2181,7,0),"")</f>
        <v>0.64159999999999995</v>
      </c>
    </row>
    <row r="1067" spans="1:25" ht="15" customHeight="1" outlineLevel="1">
      <c r="A1067" s="27"/>
      <c r="B1067" s="27"/>
      <c r="C1067" s="30" t="s">
        <v>5732</v>
      </c>
      <c r="D1067" s="27"/>
      <c r="E1067" s="26"/>
      <c r="F1067" s="29"/>
      <c r="G1067" s="29"/>
      <c r="H1067" s="29"/>
      <c r="I1067" s="29"/>
      <c r="J1067" s="29"/>
      <c r="K1067" s="29"/>
      <c r="L1067" s="29"/>
      <c r="M1067" s="29"/>
      <c r="N1067" s="29"/>
      <c r="O1067" s="29"/>
      <c r="P1067" s="29"/>
      <c r="Q1067" s="29"/>
      <c r="R1067" s="29"/>
      <c r="S1067" s="29"/>
      <c r="T1067" s="43">
        <f>SUBTOTAL(9,T1066:T1066)</f>
        <v>302</v>
      </c>
      <c r="U1067" s="43">
        <f>SUBTOTAL(9,U1066:U1066)</f>
        <v>90</v>
      </c>
      <c r="V1067" s="43">
        <f>SUBTOTAL(9,V1066:V1066)</f>
        <v>611</v>
      </c>
      <c r="W1067" s="47"/>
      <c r="X1067" s="52"/>
      <c r="Y1067" s="56">
        <f>(T1067+U1067)/V1067</f>
        <v>0.64157119476268409</v>
      </c>
    </row>
    <row r="1068" spans="1:25" ht="15" customHeight="1" outlineLevel="2">
      <c r="A1068" s="10" t="str">
        <f>VLOOKUP(D1068,'Current OBD'!$B$6:$K$2185,4,0)</f>
        <v>King</v>
      </c>
      <c r="B1068" s="10" t="str">
        <f>VLOOKUP(D1068,'Current OBD'!$B$6:$K$2185,3,0)</f>
        <v>17-916</v>
      </c>
      <c r="C1068" s="9" t="str">
        <f>VLOOKUP(D1068,'Current OBD'!$B$6:$K$2185,2,0)</f>
        <v>Impact | Salish Sea Elementary</v>
      </c>
      <c r="D1068" s="24">
        <v>686822</v>
      </c>
      <c r="E1068" s="26" t="str">
        <f>VLOOKUP(D1068,'Current OBD'!$B$6:$K$2185,10,0)</f>
        <v>Impact | Salish Sea Elementary</v>
      </c>
      <c r="F1068" s="11" t="str">
        <f>IF(VLOOKUP(D1068,'Current OBD'!$B$6:$AK$2185,23,0)="Yes","PK"," ")</f>
        <v xml:space="preserve"> </v>
      </c>
      <c r="G1068" s="11" t="str">
        <f>IF(VLOOKUP(D1068,'Current OBD'!$B$6:$AK$2185,24,0)="Yes","K"," ")</f>
        <v>K</v>
      </c>
      <c r="H1068" s="11">
        <f>IF(VLOOKUP(D1068,'Current OBD'!$B$6:$AK$2185,25,0)="Yes",1," ")</f>
        <v>1</v>
      </c>
      <c r="I1068" s="11" t="str">
        <f>IF(VLOOKUP(D1068,'Current OBD'!$B$6:$AK$2185,26,0)="Yes","2"," ")</f>
        <v>2</v>
      </c>
      <c r="J1068" s="11" t="str">
        <f>IF(VLOOKUP(D1068,'Current OBD'!$B$6:$AK$2185,27,0)="Yes","3"," ")</f>
        <v>3</v>
      </c>
      <c r="K1068" s="11" t="str">
        <f>IF(VLOOKUP(D1068,'Current OBD'!$B$6:$AK$2185,28,0)="Yes","4"," ")</f>
        <v xml:space="preserve"> </v>
      </c>
      <c r="L1068" s="11" t="str">
        <f>IF(VLOOKUP(D1068,'Current OBD'!$B$6:$AK$2185,29,0)="Yes","5"," ")</f>
        <v xml:space="preserve"> </v>
      </c>
      <c r="M1068" s="11" t="str">
        <f>IF(VLOOKUP(D1068,'Current OBD'!$B$6:$AK$2185,30,0)="Yes","6"," ")</f>
        <v xml:space="preserve"> </v>
      </c>
      <c r="N1068" s="11" t="str">
        <f>IF(VLOOKUP(D1068,'Current OBD'!$B$6:$AK$2185,31,0)="Yes","7"," ")</f>
        <v xml:space="preserve"> </v>
      </c>
      <c r="O1068" s="11" t="str">
        <f>IF(VLOOKUP(D1068,'Current OBD'!$B$6:$AK$2185,32,0)="Yes","8"," ")</f>
        <v xml:space="preserve"> </v>
      </c>
      <c r="P1068" s="11" t="str">
        <f>IF(VLOOKUP(D1068,'Current OBD'!$B$6:$AK$2185,33,0)="Yes","9"," ")</f>
        <v xml:space="preserve"> </v>
      </c>
      <c r="Q1068" s="11" t="str">
        <f>IF(VLOOKUP(D1068,'Current OBD'!$B$6:$AK$2185,34,0)="Yes","10"," ")</f>
        <v xml:space="preserve"> </v>
      </c>
      <c r="R1068" s="11" t="str">
        <f>IF(VLOOKUP(D1068,'Current OBD'!$B$6:$AK$2185,35,0)="Yes","11"," ")</f>
        <v xml:space="preserve"> </v>
      </c>
      <c r="S1068" s="11" t="str">
        <f>IF(VLOOKUP(D1068,'Current OBD'!$B$6:$AK$2185,36,0)="Yes","12"," ")</f>
        <v xml:space="preserve"> </v>
      </c>
      <c r="T1068" s="13">
        <f>VLOOKUP(D1068,Pivot!$B$4:$F$2181,2,0)</f>
        <v>173</v>
      </c>
      <c r="U1068" s="13">
        <f>VLOOKUP(D1068,Pivot!$B$4:$F$2181,3,0)</f>
        <v>28</v>
      </c>
      <c r="V1068" s="13">
        <f>VLOOKUP(D1068,Pivot!$B$4:$F$2181,4,0)</f>
        <v>338</v>
      </c>
      <c r="W1068" s="46">
        <f>IFERROR(VLOOKUP(D1068,Pivot!$B$4:$H$2181,5,0),"")</f>
        <v>0.51180000000000003</v>
      </c>
      <c r="X1068" s="51">
        <f>IFERROR(VLOOKUP(D1068,Pivot!$B$4:$H$2181,6,0),"")</f>
        <v>8.2799999999999999E-2</v>
      </c>
      <c r="Y1068" s="46">
        <f>IFERROR(VLOOKUP(D1068,Pivot!$B$4:$H$2181,7,0),"")</f>
        <v>0.59470000000000001</v>
      </c>
    </row>
    <row r="1069" spans="1:25" ht="15" customHeight="1" outlineLevel="1">
      <c r="A1069" s="27"/>
      <c r="B1069" s="27"/>
      <c r="C1069" s="30" t="s">
        <v>5733</v>
      </c>
      <c r="D1069" s="27"/>
      <c r="E1069" s="26"/>
      <c r="F1069" s="29"/>
      <c r="G1069" s="29"/>
      <c r="H1069" s="29"/>
      <c r="I1069" s="29"/>
      <c r="J1069" s="29"/>
      <c r="K1069" s="29"/>
      <c r="L1069" s="29"/>
      <c r="M1069" s="29"/>
      <c r="N1069" s="29"/>
      <c r="O1069" s="29"/>
      <c r="P1069" s="29"/>
      <c r="Q1069" s="29"/>
      <c r="R1069" s="29"/>
      <c r="S1069" s="29"/>
      <c r="T1069" s="43">
        <f>SUBTOTAL(9,T1068:T1068)</f>
        <v>173</v>
      </c>
      <c r="U1069" s="43">
        <f>SUBTOTAL(9,U1068:U1068)</f>
        <v>28</v>
      </c>
      <c r="V1069" s="43">
        <f>SUBTOTAL(9,V1068:V1068)</f>
        <v>338</v>
      </c>
      <c r="W1069" s="47"/>
      <c r="X1069" s="52"/>
      <c r="Y1069" s="56">
        <f>(T1069+U1069)/V1069</f>
        <v>0.59467455621301779</v>
      </c>
    </row>
    <row r="1070" spans="1:25" ht="15" customHeight="1" outlineLevel="2">
      <c r="A1070" s="10" t="str">
        <f>VLOOKUP(D1070,'Current OBD'!$B$6:$K$2185,4,0)</f>
        <v>King</v>
      </c>
      <c r="B1070" s="10" t="str">
        <f>VLOOKUP(D1070,'Current OBD'!$B$6:$K$2185,3,0)</f>
        <v>17-917</v>
      </c>
      <c r="C1070" s="9" t="str">
        <f>VLOOKUP(D1070,'Current OBD'!$B$6:$K$2185,2,0)</f>
        <v>Cascade Public School</v>
      </c>
      <c r="D1070" s="24">
        <v>685962</v>
      </c>
      <c r="E1070" s="26" t="str">
        <f>VLOOKUP(D1070,'Current OBD'!$B$6:$K$2185,10,0)</f>
        <v>Why Not You Academy</v>
      </c>
      <c r="F1070" s="11" t="str">
        <f>IF(VLOOKUP(D1070,'Current OBD'!$B$6:$AK$2185,23,0)="Yes","PK"," ")</f>
        <v xml:space="preserve"> </v>
      </c>
      <c r="G1070" s="11" t="str">
        <f>IF(VLOOKUP(D1070,'Current OBD'!$B$6:$AK$2185,24,0)="Yes","K"," ")</f>
        <v xml:space="preserve"> </v>
      </c>
      <c r="H1070" s="11" t="str">
        <f>IF(VLOOKUP(D1070,'Current OBD'!$B$6:$AK$2185,25,0)="Yes",1," ")</f>
        <v xml:space="preserve"> </v>
      </c>
      <c r="I1070" s="11" t="str">
        <f>IF(VLOOKUP(D1070,'Current OBD'!$B$6:$AK$2185,26,0)="Yes","2"," ")</f>
        <v xml:space="preserve"> </v>
      </c>
      <c r="J1070" s="11" t="str">
        <f>IF(VLOOKUP(D1070,'Current OBD'!$B$6:$AK$2185,27,0)="Yes","3"," ")</f>
        <v xml:space="preserve"> </v>
      </c>
      <c r="K1070" s="11" t="str">
        <f>IF(VLOOKUP(D1070,'Current OBD'!$B$6:$AK$2185,28,0)="Yes","4"," ")</f>
        <v xml:space="preserve"> </v>
      </c>
      <c r="L1070" s="11" t="str">
        <f>IF(VLOOKUP(D1070,'Current OBD'!$B$6:$AK$2185,29,0)="Yes","5"," ")</f>
        <v xml:space="preserve"> </v>
      </c>
      <c r="M1070" s="11" t="str">
        <f>IF(VLOOKUP(D1070,'Current OBD'!$B$6:$AK$2185,30,0)="Yes","6"," ")</f>
        <v xml:space="preserve"> </v>
      </c>
      <c r="N1070" s="11" t="str">
        <f>IF(VLOOKUP(D1070,'Current OBD'!$B$6:$AK$2185,31,0)="Yes","7"," ")</f>
        <v xml:space="preserve"> </v>
      </c>
      <c r="O1070" s="11" t="str">
        <f>IF(VLOOKUP(D1070,'Current OBD'!$B$6:$AK$2185,32,0)="Yes","8"," ")</f>
        <v xml:space="preserve"> </v>
      </c>
      <c r="P1070" s="11" t="str">
        <f>IF(VLOOKUP(D1070,'Current OBD'!$B$6:$AK$2185,33,0)="Yes","9"," ")</f>
        <v>9</v>
      </c>
      <c r="Q1070" s="11" t="str">
        <f>IF(VLOOKUP(D1070,'Current OBD'!$B$6:$AK$2185,34,0)="Yes","10"," ")</f>
        <v>10</v>
      </c>
      <c r="R1070" s="11" t="str">
        <f>IF(VLOOKUP(D1070,'Current OBD'!$B$6:$AK$2185,35,0)="Yes","11"," ")</f>
        <v xml:space="preserve"> </v>
      </c>
      <c r="S1070" s="11" t="str">
        <f>IF(VLOOKUP(D1070,'Current OBD'!$B$6:$AK$2185,36,0)="Yes","12"," ")</f>
        <v xml:space="preserve"> </v>
      </c>
      <c r="T1070" s="13">
        <f>VLOOKUP(D1070,Pivot!$B$4:$F$2181,2,0)</f>
        <v>113</v>
      </c>
      <c r="U1070" s="13">
        <f>VLOOKUP(D1070,Pivot!$B$4:$F$2181,3,0)</f>
        <v>0</v>
      </c>
      <c r="V1070" s="13">
        <f>VLOOKUP(D1070,Pivot!$B$4:$F$2181,4,0)</f>
        <v>147</v>
      </c>
      <c r="W1070" s="46">
        <f>IFERROR(VLOOKUP(D1070,Pivot!$B$4:$H$2181,5,0),"")</f>
        <v>0.76870000000000005</v>
      </c>
      <c r="X1070" s="51">
        <f>IFERROR(VLOOKUP(D1070,Pivot!$B$4:$H$2181,6,0),"")</f>
        <v>0</v>
      </c>
      <c r="Y1070" s="46">
        <f>IFERROR(VLOOKUP(D1070,Pivot!$B$4:$H$2181,7,0),"")</f>
        <v>0.76870000000000005</v>
      </c>
    </row>
    <row r="1071" spans="1:25" ht="15" customHeight="1" outlineLevel="1">
      <c r="A1071" s="27"/>
      <c r="B1071" s="27"/>
      <c r="C1071" s="30" t="s">
        <v>5734</v>
      </c>
      <c r="D1071" s="27"/>
      <c r="E1071" s="26"/>
      <c r="F1071" s="29"/>
      <c r="G1071" s="29"/>
      <c r="H1071" s="29"/>
      <c r="I1071" s="29"/>
      <c r="J1071" s="29"/>
      <c r="K1071" s="29"/>
      <c r="L1071" s="29"/>
      <c r="M1071" s="29"/>
      <c r="N1071" s="29"/>
      <c r="O1071" s="29"/>
      <c r="P1071" s="29"/>
      <c r="Q1071" s="29"/>
      <c r="R1071" s="29"/>
      <c r="S1071" s="29"/>
      <c r="T1071" s="43">
        <f>SUBTOTAL(9,T1070:T1070)</f>
        <v>113</v>
      </c>
      <c r="U1071" s="43">
        <f>SUBTOTAL(9,U1070:U1070)</f>
        <v>0</v>
      </c>
      <c r="V1071" s="43">
        <f>SUBTOTAL(9,V1070:V1070)</f>
        <v>147</v>
      </c>
      <c r="W1071" s="47"/>
      <c r="X1071" s="52"/>
      <c r="Y1071" s="56">
        <f>(T1071+U1071)/V1071</f>
        <v>0.76870748299319724</v>
      </c>
    </row>
    <row r="1072" spans="1:25" ht="15" customHeight="1" outlineLevel="2">
      <c r="A1072" s="10" t="str">
        <f>VLOOKUP(D1072,'Current OBD'!$B$6:$K$2185,4,0)</f>
        <v>Kitsap</v>
      </c>
      <c r="B1072" s="10" t="str">
        <f>VLOOKUP(D1072,'Current OBD'!$B$6:$K$2185,3,0)</f>
        <v>18-100</v>
      </c>
      <c r="C1072" s="9" t="str">
        <f>VLOOKUP(D1072,'Current OBD'!$B$6:$K$2185,2,0)</f>
        <v>Bremerton School District</v>
      </c>
      <c r="D1072" s="24">
        <v>661460</v>
      </c>
      <c r="E1072" s="9" t="str">
        <f>VLOOKUP(D1072,'Current OBD'!$B$6:$K$2185,10,0)</f>
        <v>Armin Jahr Elementary</v>
      </c>
      <c r="F1072" s="11" t="str">
        <f>IF(VLOOKUP(D1072,'Current OBD'!$B$6:$AK$2185,23,0)="Yes","PK"," ")</f>
        <v xml:space="preserve"> </v>
      </c>
      <c r="G1072" s="11" t="str">
        <f>IF(VLOOKUP(D1072,'Current OBD'!$B$6:$AK$2185,24,0)="Yes","K"," ")</f>
        <v>K</v>
      </c>
      <c r="H1072" s="11">
        <f>IF(VLOOKUP(D1072,'Current OBD'!$B$6:$AK$2185,25,0)="Yes",1," ")</f>
        <v>1</v>
      </c>
      <c r="I1072" s="11" t="str">
        <f>IF(VLOOKUP(D1072,'Current OBD'!$B$6:$AK$2185,26,0)="Yes","2"," ")</f>
        <v>2</v>
      </c>
      <c r="J1072" s="11" t="str">
        <f>IF(VLOOKUP(D1072,'Current OBD'!$B$6:$AK$2185,27,0)="Yes","3"," ")</f>
        <v>3</v>
      </c>
      <c r="K1072" s="11" t="str">
        <f>IF(VLOOKUP(D1072,'Current OBD'!$B$6:$AK$2185,28,0)="Yes","4"," ")</f>
        <v>4</v>
      </c>
      <c r="L1072" s="11" t="str">
        <f>IF(VLOOKUP(D1072,'Current OBD'!$B$6:$AK$2185,29,0)="Yes","5"," ")</f>
        <v>5</v>
      </c>
      <c r="M1072" s="11" t="str">
        <f>IF(VLOOKUP(D1072,'Current OBD'!$B$6:$AK$2185,30,0)="Yes","6"," ")</f>
        <v xml:space="preserve"> </v>
      </c>
      <c r="N1072" s="11" t="str">
        <f>IF(VLOOKUP(D1072,'Current OBD'!$B$6:$AK$2185,31,0)="Yes","7"," ")</f>
        <v xml:space="preserve"> </v>
      </c>
      <c r="O1072" s="11" t="str">
        <f>IF(VLOOKUP(D1072,'Current OBD'!$B$6:$AK$2185,32,0)="Yes","8"," ")</f>
        <v xml:space="preserve"> </v>
      </c>
      <c r="P1072" s="11" t="str">
        <f>IF(VLOOKUP(D1072,'Current OBD'!$B$6:$AK$2185,33,0)="Yes","9"," ")</f>
        <v xml:space="preserve"> </v>
      </c>
      <c r="Q1072" s="11" t="str">
        <f>IF(VLOOKUP(D1072,'Current OBD'!$B$6:$AK$2185,34,0)="Yes","10"," ")</f>
        <v xml:space="preserve"> </v>
      </c>
      <c r="R1072" s="11" t="str">
        <f>IF(VLOOKUP(D1072,'Current OBD'!$B$6:$AK$2185,35,0)="Yes","11"," ")</f>
        <v xml:space="preserve"> </v>
      </c>
      <c r="S1072" s="11" t="str">
        <f>IF(VLOOKUP(D1072,'Current OBD'!$B$6:$AK$2185,36,0)="Yes","12"," ")</f>
        <v xml:space="preserve"> </v>
      </c>
      <c r="T1072" s="13">
        <f>VLOOKUP(D1072,Pivot!$B$4:$F$2181,2,0)</f>
        <v>379</v>
      </c>
      <c r="U1072" s="13">
        <f>VLOOKUP(D1072,Pivot!$B$4:$F$2181,3,0)</f>
        <v>0</v>
      </c>
      <c r="V1072" s="13">
        <f>VLOOKUP(D1072,Pivot!$B$4:$F$2181,4,0)</f>
        <v>379</v>
      </c>
      <c r="W1072" s="46">
        <f>IFERROR(VLOOKUP(D1072,Pivot!$B$4:$H$2181,5,0),"")</f>
        <v>1</v>
      </c>
      <c r="X1072" s="51">
        <f>IFERROR(VLOOKUP(D1072,Pivot!$B$4:$H$2181,6,0),"")</f>
        <v>0</v>
      </c>
      <c r="Y1072" s="46">
        <f>IFERROR(VLOOKUP(D1072,Pivot!$B$4:$H$2181,7,0),"")</f>
        <v>1</v>
      </c>
    </row>
    <row r="1073" spans="1:25" ht="15" customHeight="1" outlineLevel="2">
      <c r="A1073" s="10" t="str">
        <f>VLOOKUP(D1073,'Current OBD'!$B$6:$K$2185,4,0)</f>
        <v>Kitsap</v>
      </c>
      <c r="B1073" s="10" t="str">
        <f>VLOOKUP(D1073,'Current OBD'!$B$6:$K$2185,3,0)</f>
        <v>18-100</v>
      </c>
      <c r="C1073" s="9" t="str">
        <f>VLOOKUP(D1073,'Current OBD'!$B$6:$K$2185,2,0)</f>
        <v>Bremerton School District</v>
      </c>
      <c r="D1073" s="24">
        <v>663408</v>
      </c>
      <c r="E1073" s="9" t="str">
        <f>VLOOKUP(D1073,'Current OBD'!$B$6:$K$2185,10,0)</f>
        <v>Bremerton High School</v>
      </c>
      <c r="F1073" s="11" t="str">
        <f>IF(VLOOKUP(D1073,'Current OBD'!$B$6:$AK$2185,23,0)="Yes","PK"," ")</f>
        <v xml:space="preserve"> </v>
      </c>
      <c r="G1073" s="11" t="str">
        <f>IF(VLOOKUP(D1073,'Current OBD'!$B$6:$AK$2185,24,0)="Yes","K"," ")</f>
        <v xml:space="preserve"> </v>
      </c>
      <c r="H1073" s="11" t="str">
        <f>IF(VLOOKUP(D1073,'Current OBD'!$B$6:$AK$2185,25,0)="Yes",1," ")</f>
        <v xml:space="preserve"> </v>
      </c>
      <c r="I1073" s="11" t="str">
        <f>IF(VLOOKUP(D1073,'Current OBD'!$B$6:$AK$2185,26,0)="Yes","2"," ")</f>
        <v xml:space="preserve"> </v>
      </c>
      <c r="J1073" s="11" t="str">
        <f>IF(VLOOKUP(D1073,'Current OBD'!$B$6:$AK$2185,27,0)="Yes","3"," ")</f>
        <v xml:space="preserve"> </v>
      </c>
      <c r="K1073" s="11" t="str">
        <f>IF(VLOOKUP(D1073,'Current OBD'!$B$6:$AK$2185,28,0)="Yes","4"," ")</f>
        <v xml:space="preserve"> </v>
      </c>
      <c r="L1073" s="11" t="str">
        <f>IF(VLOOKUP(D1073,'Current OBD'!$B$6:$AK$2185,29,0)="Yes","5"," ")</f>
        <v xml:space="preserve"> </v>
      </c>
      <c r="M1073" s="11" t="str">
        <f>IF(VLOOKUP(D1073,'Current OBD'!$B$6:$AK$2185,30,0)="Yes","6"," ")</f>
        <v xml:space="preserve"> </v>
      </c>
      <c r="N1073" s="11" t="str">
        <f>IF(VLOOKUP(D1073,'Current OBD'!$B$6:$AK$2185,31,0)="Yes","7"," ")</f>
        <v xml:space="preserve"> </v>
      </c>
      <c r="O1073" s="11" t="str">
        <f>IF(VLOOKUP(D1073,'Current OBD'!$B$6:$AK$2185,32,0)="Yes","8"," ")</f>
        <v xml:space="preserve"> </v>
      </c>
      <c r="P1073" s="11" t="str">
        <f>IF(VLOOKUP(D1073,'Current OBD'!$B$6:$AK$2185,33,0)="Yes","9"," ")</f>
        <v>9</v>
      </c>
      <c r="Q1073" s="11" t="str">
        <f>IF(VLOOKUP(D1073,'Current OBD'!$B$6:$AK$2185,34,0)="Yes","10"," ")</f>
        <v>10</v>
      </c>
      <c r="R1073" s="11" t="str">
        <f>IF(VLOOKUP(D1073,'Current OBD'!$B$6:$AK$2185,35,0)="Yes","11"," ")</f>
        <v>11</v>
      </c>
      <c r="S1073" s="11" t="str">
        <f>IF(VLOOKUP(D1073,'Current OBD'!$B$6:$AK$2185,36,0)="Yes","12"," ")</f>
        <v>12</v>
      </c>
      <c r="T1073" s="13">
        <f>VLOOKUP(D1073,Pivot!$B$4:$F$2181,2,0)</f>
        <v>1037</v>
      </c>
      <c r="U1073" s="13">
        <f>VLOOKUP(D1073,Pivot!$B$4:$F$2181,3,0)</f>
        <v>0</v>
      </c>
      <c r="V1073" s="13">
        <f>VLOOKUP(D1073,Pivot!$B$4:$F$2181,4,0)</f>
        <v>1037</v>
      </c>
      <c r="W1073" s="46">
        <f>IFERROR(VLOOKUP(D1073,Pivot!$B$4:$H$2181,5,0),"")</f>
        <v>1</v>
      </c>
      <c r="X1073" s="51">
        <f>IFERROR(VLOOKUP(D1073,Pivot!$B$4:$H$2181,6,0),"")</f>
        <v>0</v>
      </c>
      <c r="Y1073" s="46">
        <f>IFERROR(VLOOKUP(D1073,Pivot!$B$4:$H$2181,7,0),"")</f>
        <v>1</v>
      </c>
    </row>
    <row r="1074" spans="1:25" ht="15" customHeight="1" outlineLevel="2">
      <c r="A1074" s="10" t="str">
        <f>VLOOKUP(D1074,'Current OBD'!$B$6:$K$2185,4,0)</f>
        <v>Kitsap</v>
      </c>
      <c r="B1074" s="10" t="str">
        <f>VLOOKUP(D1074,'Current OBD'!$B$6:$K$2185,3,0)</f>
        <v>18-100</v>
      </c>
      <c r="C1074" s="9" t="str">
        <f>VLOOKUP(D1074,'Current OBD'!$B$6:$K$2185,2,0)</f>
        <v>Bremerton School District</v>
      </c>
      <c r="D1074" s="24">
        <v>662851</v>
      </c>
      <c r="E1074" s="9" t="str">
        <f>VLOOKUP(D1074,'Current OBD'!$B$6:$K$2185,10,0)</f>
        <v>Crown Hill Elementary</v>
      </c>
      <c r="F1074" s="11" t="str">
        <f>IF(VLOOKUP(D1074,'Current OBD'!$B$6:$AK$2185,23,0)="Yes","PK"," ")</f>
        <v>PK</v>
      </c>
      <c r="G1074" s="11" t="str">
        <f>IF(VLOOKUP(D1074,'Current OBD'!$B$6:$AK$2185,24,0)="Yes","K"," ")</f>
        <v>K</v>
      </c>
      <c r="H1074" s="11">
        <f>IF(VLOOKUP(D1074,'Current OBD'!$B$6:$AK$2185,25,0)="Yes",1," ")</f>
        <v>1</v>
      </c>
      <c r="I1074" s="11" t="str">
        <f>IF(VLOOKUP(D1074,'Current OBD'!$B$6:$AK$2185,26,0)="Yes","2"," ")</f>
        <v>2</v>
      </c>
      <c r="J1074" s="11" t="str">
        <f>IF(VLOOKUP(D1074,'Current OBD'!$B$6:$AK$2185,27,0)="Yes","3"," ")</f>
        <v>3</v>
      </c>
      <c r="K1074" s="11" t="str">
        <f>IF(VLOOKUP(D1074,'Current OBD'!$B$6:$AK$2185,28,0)="Yes","4"," ")</f>
        <v>4</v>
      </c>
      <c r="L1074" s="11" t="str">
        <f>IF(VLOOKUP(D1074,'Current OBD'!$B$6:$AK$2185,29,0)="Yes","5"," ")</f>
        <v>5</v>
      </c>
      <c r="M1074" s="11" t="str">
        <f>IF(VLOOKUP(D1074,'Current OBD'!$B$6:$AK$2185,30,0)="Yes","6"," ")</f>
        <v xml:space="preserve"> </v>
      </c>
      <c r="N1074" s="11" t="str">
        <f>IF(VLOOKUP(D1074,'Current OBD'!$B$6:$AK$2185,31,0)="Yes","7"," ")</f>
        <v xml:space="preserve"> </v>
      </c>
      <c r="O1074" s="11" t="str">
        <f>IF(VLOOKUP(D1074,'Current OBD'!$B$6:$AK$2185,32,0)="Yes","8"," ")</f>
        <v xml:space="preserve"> </v>
      </c>
      <c r="P1074" s="11" t="str">
        <f>IF(VLOOKUP(D1074,'Current OBD'!$B$6:$AK$2185,33,0)="Yes","9"," ")</f>
        <v xml:space="preserve"> </v>
      </c>
      <c r="Q1074" s="11" t="str">
        <f>IF(VLOOKUP(D1074,'Current OBD'!$B$6:$AK$2185,34,0)="Yes","10"," ")</f>
        <v xml:space="preserve"> </v>
      </c>
      <c r="R1074" s="11" t="str">
        <f>IF(VLOOKUP(D1074,'Current OBD'!$B$6:$AK$2185,35,0)="Yes","11"," ")</f>
        <v xml:space="preserve"> </v>
      </c>
      <c r="S1074" s="11" t="str">
        <f>IF(VLOOKUP(D1074,'Current OBD'!$B$6:$AK$2185,36,0)="Yes","12"," ")</f>
        <v xml:space="preserve"> </v>
      </c>
      <c r="T1074" s="13">
        <f>VLOOKUP(D1074,Pivot!$B$4:$F$2181,2,0)</f>
        <v>260</v>
      </c>
      <c r="U1074" s="13">
        <f>VLOOKUP(D1074,Pivot!$B$4:$F$2181,3,0)</f>
        <v>0</v>
      </c>
      <c r="V1074" s="13">
        <f>VLOOKUP(D1074,Pivot!$B$4:$F$2181,4,0)</f>
        <v>324</v>
      </c>
      <c r="W1074" s="46">
        <f>IFERROR(VLOOKUP(D1074,Pivot!$B$4:$H$2181,5,0),"")</f>
        <v>0.80249999999999999</v>
      </c>
      <c r="X1074" s="51">
        <f>IFERROR(VLOOKUP(D1074,Pivot!$B$4:$H$2181,6,0),"")</f>
        <v>0</v>
      </c>
      <c r="Y1074" s="46">
        <f>IFERROR(VLOOKUP(D1074,Pivot!$B$4:$H$2181,7,0),"")</f>
        <v>0.80249999999999999</v>
      </c>
    </row>
    <row r="1075" spans="1:25" ht="15" customHeight="1" outlineLevel="2">
      <c r="A1075" s="10" t="str">
        <f>VLOOKUP(D1075,'Current OBD'!$B$6:$K$2185,4,0)</f>
        <v>Kitsap</v>
      </c>
      <c r="B1075" s="10" t="str">
        <f>VLOOKUP(D1075,'Current OBD'!$B$6:$K$2185,3,0)</f>
        <v>18-100</v>
      </c>
      <c r="C1075" s="9" t="str">
        <f>VLOOKUP(D1075,'Current OBD'!$B$6:$K$2185,2,0)</f>
        <v>Bremerton School District</v>
      </c>
      <c r="D1075" s="24">
        <v>664093</v>
      </c>
      <c r="E1075" s="9" t="str">
        <f>VLOOKUP(D1075,'Current OBD'!$B$6:$K$2185,10,0)</f>
        <v>Kitsap Lake Elementary</v>
      </c>
      <c r="F1075" s="11" t="str">
        <f>IF(VLOOKUP(D1075,'Current OBD'!$B$6:$AK$2185,23,0)="Yes","PK"," ")</f>
        <v xml:space="preserve"> </v>
      </c>
      <c r="G1075" s="11" t="str">
        <f>IF(VLOOKUP(D1075,'Current OBD'!$B$6:$AK$2185,24,0)="Yes","K"," ")</f>
        <v>K</v>
      </c>
      <c r="H1075" s="11">
        <f>IF(VLOOKUP(D1075,'Current OBD'!$B$6:$AK$2185,25,0)="Yes",1," ")</f>
        <v>1</v>
      </c>
      <c r="I1075" s="11" t="str">
        <f>IF(VLOOKUP(D1075,'Current OBD'!$B$6:$AK$2185,26,0)="Yes","2"," ")</f>
        <v>2</v>
      </c>
      <c r="J1075" s="11" t="str">
        <f>IF(VLOOKUP(D1075,'Current OBD'!$B$6:$AK$2185,27,0)="Yes","3"," ")</f>
        <v>3</v>
      </c>
      <c r="K1075" s="11" t="str">
        <f>IF(VLOOKUP(D1075,'Current OBD'!$B$6:$AK$2185,28,0)="Yes","4"," ")</f>
        <v>4</v>
      </c>
      <c r="L1075" s="11" t="str">
        <f>IF(VLOOKUP(D1075,'Current OBD'!$B$6:$AK$2185,29,0)="Yes","5"," ")</f>
        <v>5</v>
      </c>
      <c r="M1075" s="11" t="str">
        <f>IF(VLOOKUP(D1075,'Current OBD'!$B$6:$AK$2185,30,0)="Yes","6"," ")</f>
        <v xml:space="preserve"> </v>
      </c>
      <c r="N1075" s="11" t="str">
        <f>IF(VLOOKUP(D1075,'Current OBD'!$B$6:$AK$2185,31,0)="Yes","7"," ")</f>
        <v xml:space="preserve"> </v>
      </c>
      <c r="O1075" s="11" t="str">
        <f>IF(VLOOKUP(D1075,'Current OBD'!$B$6:$AK$2185,32,0)="Yes","8"," ")</f>
        <v xml:space="preserve"> </v>
      </c>
      <c r="P1075" s="11" t="str">
        <f>IF(VLOOKUP(D1075,'Current OBD'!$B$6:$AK$2185,33,0)="Yes","9"," ")</f>
        <v xml:space="preserve"> </v>
      </c>
      <c r="Q1075" s="11" t="str">
        <f>IF(VLOOKUP(D1075,'Current OBD'!$B$6:$AK$2185,34,0)="Yes","10"," ")</f>
        <v xml:space="preserve"> </v>
      </c>
      <c r="R1075" s="11" t="str">
        <f>IF(VLOOKUP(D1075,'Current OBD'!$B$6:$AK$2185,35,0)="Yes","11"," ")</f>
        <v xml:space="preserve"> </v>
      </c>
      <c r="S1075" s="11" t="str">
        <f>IF(VLOOKUP(D1075,'Current OBD'!$B$6:$AK$2185,36,0)="Yes","12"," ")</f>
        <v xml:space="preserve"> </v>
      </c>
      <c r="T1075" s="13">
        <f>VLOOKUP(D1075,Pivot!$B$4:$F$2181,2,0)</f>
        <v>220</v>
      </c>
      <c r="U1075" s="13">
        <f>VLOOKUP(D1075,Pivot!$B$4:$F$2181,3,0)</f>
        <v>0</v>
      </c>
      <c r="V1075" s="13">
        <f>VLOOKUP(D1075,Pivot!$B$4:$F$2181,4,0)</f>
        <v>346</v>
      </c>
      <c r="W1075" s="46">
        <f>IFERROR(VLOOKUP(D1075,Pivot!$B$4:$H$2181,5,0),"")</f>
        <v>0.63580000000000003</v>
      </c>
      <c r="X1075" s="51">
        <f>IFERROR(VLOOKUP(D1075,Pivot!$B$4:$H$2181,6,0),"")</f>
        <v>0</v>
      </c>
      <c r="Y1075" s="46">
        <f>IFERROR(VLOOKUP(D1075,Pivot!$B$4:$H$2181,7,0),"")</f>
        <v>0.63580000000000003</v>
      </c>
    </row>
    <row r="1076" spans="1:25" ht="15" customHeight="1" outlineLevel="2">
      <c r="A1076" s="10" t="str">
        <f>VLOOKUP(D1076,'Current OBD'!$B$6:$K$2185,4,0)</f>
        <v>Kitsap</v>
      </c>
      <c r="B1076" s="10" t="str">
        <f>VLOOKUP(D1076,'Current OBD'!$B$6:$K$2185,3,0)</f>
        <v>18-100</v>
      </c>
      <c r="C1076" s="9" t="str">
        <f>VLOOKUP(D1076,'Current OBD'!$B$6:$K$2185,2,0)</f>
        <v>Bremerton School District</v>
      </c>
      <c r="D1076" s="24">
        <v>661467</v>
      </c>
      <c r="E1076" s="9" t="str">
        <f>VLOOKUP(D1076,'Current OBD'!$B$6:$K$2185,10,0)</f>
        <v>Mountain View Middle School</v>
      </c>
      <c r="F1076" s="11" t="str">
        <f>IF(VLOOKUP(D1076,'Current OBD'!$B$6:$AK$2185,23,0)="Yes","PK"," ")</f>
        <v xml:space="preserve"> </v>
      </c>
      <c r="G1076" s="11" t="str">
        <f>IF(VLOOKUP(D1076,'Current OBD'!$B$6:$AK$2185,24,0)="Yes","K"," ")</f>
        <v xml:space="preserve"> </v>
      </c>
      <c r="H1076" s="11" t="str">
        <f>IF(VLOOKUP(D1076,'Current OBD'!$B$6:$AK$2185,25,0)="Yes",1," ")</f>
        <v xml:space="preserve"> </v>
      </c>
      <c r="I1076" s="11" t="str">
        <f>IF(VLOOKUP(D1076,'Current OBD'!$B$6:$AK$2185,26,0)="Yes","2"," ")</f>
        <v xml:space="preserve"> </v>
      </c>
      <c r="J1076" s="11" t="str">
        <f>IF(VLOOKUP(D1076,'Current OBD'!$B$6:$AK$2185,27,0)="Yes","3"," ")</f>
        <v xml:space="preserve"> </v>
      </c>
      <c r="K1076" s="11" t="str">
        <f>IF(VLOOKUP(D1076,'Current OBD'!$B$6:$AK$2185,28,0)="Yes","4"," ")</f>
        <v xml:space="preserve"> </v>
      </c>
      <c r="L1076" s="11" t="str">
        <f>IF(VLOOKUP(D1076,'Current OBD'!$B$6:$AK$2185,29,0)="Yes","5"," ")</f>
        <v xml:space="preserve"> </v>
      </c>
      <c r="M1076" s="11" t="str">
        <f>IF(VLOOKUP(D1076,'Current OBD'!$B$6:$AK$2185,30,0)="Yes","6"," ")</f>
        <v>6</v>
      </c>
      <c r="N1076" s="11" t="str">
        <f>IF(VLOOKUP(D1076,'Current OBD'!$B$6:$AK$2185,31,0)="Yes","7"," ")</f>
        <v>7</v>
      </c>
      <c r="O1076" s="11" t="str">
        <f>IF(VLOOKUP(D1076,'Current OBD'!$B$6:$AK$2185,32,0)="Yes","8"," ")</f>
        <v>8</v>
      </c>
      <c r="P1076" s="11" t="str">
        <f>IF(VLOOKUP(D1076,'Current OBD'!$B$6:$AK$2185,33,0)="Yes","9"," ")</f>
        <v xml:space="preserve"> </v>
      </c>
      <c r="Q1076" s="11" t="str">
        <f>IF(VLOOKUP(D1076,'Current OBD'!$B$6:$AK$2185,34,0)="Yes","10"," ")</f>
        <v xml:space="preserve"> </v>
      </c>
      <c r="R1076" s="11" t="str">
        <f>IF(VLOOKUP(D1076,'Current OBD'!$B$6:$AK$2185,35,0)="Yes","11"," ")</f>
        <v xml:space="preserve"> </v>
      </c>
      <c r="S1076" s="11" t="str">
        <f>IF(VLOOKUP(D1076,'Current OBD'!$B$6:$AK$2185,36,0)="Yes","12"," ")</f>
        <v xml:space="preserve"> </v>
      </c>
      <c r="T1076" s="13">
        <f>VLOOKUP(D1076,Pivot!$B$4:$F$2181,2,0)</f>
        <v>774</v>
      </c>
      <c r="U1076" s="13">
        <f>VLOOKUP(D1076,Pivot!$B$4:$F$2181,3,0)</f>
        <v>0</v>
      </c>
      <c r="V1076" s="13">
        <f>VLOOKUP(D1076,Pivot!$B$4:$F$2181,4,0)</f>
        <v>837</v>
      </c>
      <c r="W1076" s="46">
        <f>IFERROR(VLOOKUP(D1076,Pivot!$B$4:$H$2181,5,0),"")</f>
        <v>0.92469999999999997</v>
      </c>
      <c r="X1076" s="51">
        <f>IFERROR(VLOOKUP(D1076,Pivot!$B$4:$H$2181,6,0),"")</f>
        <v>0</v>
      </c>
      <c r="Y1076" s="46">
        <f>IFERROR(VLOOKUP(D1076,Pivot!$B$4:$H$2181,7,0),"")</f>
        <v>0.92469999999999997</v>
      </c>
    </row>
    <row r="1077" spans="1:25" ht="15" customHeight="1" outlineLevel="2">
      <c r="A1077" s="10" t="str">
        <f>VLOOKUP(D1077,'Current OBD'!$B$6:$K$2185,4,0)</f>
        <v>Kitsap</v>
      </c>
      <c r="B1077" s="10" t="str">
        <f>VLOOKUP(D1077,'Current OBD'!$B$6:$K$2185,3,0)</f>
        <v>18-100</v>
      </c>
      <c r="C1077" s="9" t="str">
        <f>VLOOKUP(D1077,'Current OBD'!$B$6:$K$2185,2,0)</f>
        <v>Bremerton School District</v>
      </c>
      <c r="D1077" s="24">
        <v>661462</v>
      </c>
      <c r="E1077" s="9" t="str">
        <f>VLOOKUP(D1077,'Current OBD'!$B$6:$K$2185,10,0)</f>
        <v>Naval Avenue Elementary</v>
      </c>
      <c r="F1077" s="11" t="str">
        <f>IF(VLOOKUP(D1077,'Current OBD'!$B$6:$AK$2185,23,0)="Yes","PK"," ")</f>
        <v xml:space="preserve"> </v>
      </c>
      <c r="G1077" s="11" t="str">
        <f>IF(VLOOKUP(D1077,'Current OBD'!$B$6:$AK$2185,24,0)="Yes","K"," ")</f>
        <v>K</v>
      </c>
      <c r="H1077" s="11">
        <f>IF(VLOOKUP(D1077,'Current OBD'!$B$6:$AK$2185,25,0)="Yes",1," ")</f>
        <v>1</v>
      </c>
      <c r="I1077" s="11" t="str">
        <f>IF(VLOOKUP(D1077,'Current OBD'!$B$6:$AK$2185,26,0)="Yes","2"," ")</f>
        <v>2</v>
      </c>
      <c r="J1077" s="11" t="str">
        <f>IF(VLOOKUP(D1077,'Current OBD'!$B$6:$AK$2185,27,0)="Yes","3"," ")</f>
        <v>3</v>
      </c>
      <c r="K1077" s="11" t="str">
        <f>IF(VLOOKUP(D1077,'Current OBD'!$B$6:$AK$2185,28,0)="Yes","4"," ")</f>
        <v>4</v>
      </c>
      <c r="L1077" s="11" t="str">
        <f>IF(VLOOKUP(D1077,'Current OBD'!$B$6:$AK$2185,29,0)="Yes","5"," ")</f>
        <v>5</v>
      </c>
      <c r="M1077" s="11" t="str">
        <f>IF(VLOOKUP(D1077,'Current OBD'!$B$6:$AK$2185,30,0)="Yes","6"," ")</f>
        <v xml:space="preserve"> </v>
      </c>
      <c r="N1077" s="11" t="str">
        <f>IF(VLOOKUP(D1077,'Current OBD'!$B$6:$AK$2185,31,0)="Yes","7"," ")</f>
        <v xml:space="preserve"> </v>
      </c>
      <c r="O1077" s="11" t="str">
        <f>IF(VLOOKUP(D1077,'Current OBD'!$B$6:$AK$2185,32,0)="Yes","8"," ")</f>
        <v xml:space="preserve"> </v>
      </c>
      <c r="P1077" s="11" t="str">
        <f>IF(VLOOKUP(D1077,'Current OBD'!$B$6:$AK$2185,33,0)="Yes","9"," ")</f>
        <v xml:space="preserve"> </v>
      </c>
      <c r="Q1077" s="11" t="str">
        <f>IF(VLOOKUP(D1077,'Current OBD'!$B$6:$AK$2185,34,0)="Yes","10"," ")</f>
        <v xml:space="preserve"> </v>
      </c>
      <c r="R1077" s="11" t="str">
        <f>IF(VLOOKUP(D1077,'Current OBD'!$B$6:$AK$2185,35,0)="Yes","11"," ")</f>
        <v xml:space="preserve"> </v>
      </c>
      <c r="S1077" s="11" t="str">
        <f>IF(VLOOKUP(D1077,'Current OBD'!$B$6:$AK$2185,36,0)="Yes","12"," ")</f>
        <v xml:space="preserve"> </v>
      </c>
      <c r="T1077" s="13">
        <f>VLOOKUP(D1077,Pivot!$B$4:$F$2181,2,0)</f>
        <v>269</v>
      </c>
      <c r="U1077" s="13">
        <f>VLOOKUP(D1077,Pivot!$B$4:$F$2181,3,0)</f>
        <v>0</v>
      </c>
      <c r="V1077" s="13">
        <f>VLOOKUP(D1077,Pivot!$B$4:$F$2181,4,0)</f>
        <v>315</v>
      </c>
      <c r="W1077" s="46">
        <f>IFERROR(VLOOKUP(D1077,Pivot!$B$4:$H$2181,5,0),"")</f>
        <v>0.85399999999999998</v>
      </c>
      <c r="X1077" s="51">
        <f>IFERROR(VLOOKUP(D1077,Pivot!$B$4:$H$2181,6,0),"")</f>
        <v>0</v>
      </c>
      <c r="Y1077" s="46">
        <f>IFERROR(VLOOKUP(D1077,Pivot!$B$4:$H$2181,7,0),"")</f>
        <v>0.85399999999999998</v>
      </c>
    </row>
    <row r="1078" spans="1:25" ht="15" customHeight="1" outlineLevel="2">
      <c r="A1078" s="10" t="str">
        <f>VLOOKUP(D1078,'Current OBD'!$B$6:$K$2185,4,0)</f>
        <v>Kitsap</v>
      </c>
      <c r="B1078" s="10" t="str">
        <f>VLOOKUP(D1078,'Current OBD'!$B$6:$K$2185,3,0)</f>
        <v>18-100</v>
      </c>
      <c r="C1078" s="9" t="str">
        <f>VLOOKUP(D1078,'Current OBD'!$B$6:$K$2185,2,0)</f>
        <v>Bremerton School District</v>
      </c>
      <c r="D1078" s="24">
        <v>661470</v>
      </c>
      <c r="E1078" s="9" t="str">
        <f>VLOOKUP(D1078,'Current OBD'!$B$6:$K$2185,10,0)</f>
        <v>Renaissance High School</v>
      </c>
      <c r="F1078" s="11" t="str">
        <f>IF(VLOOKUP(D1078,'Current OBD'!$B$6:$AK$2185,23,0)="Yes","PK"," ")</f>
        <v xml:space="preserve"> </v>
      </c>
      <c r="G1078" s="11" t="str">
        <f>IF(VLOOKUP(D1078,'Current OBD'!$B$6:$AK$2185,24,0)="Yes","K"," ")</f>
        <v xml:space="preserve"> </v>
      </c>
      <c r="H1078" s="11" t="str">
        <f>IF(VLOOKUP(D1078,'Current OBD'!$B$6:$AK$2185,25,0)="Yes",1," ")</f>
        <v xml:space="preserve"> </v>
      </c>
      <c r="I1078" s="11" t="str">
        <f>IF(VLOOKUP(D1078,'Current OBD'!$B$6:$AK$2185,26,0)="Yes","2"," ")</f>
        <v xml:space="preserve"> </v>
      </c>
      <c r="J1078" s="11" t="str">
        <f>IF(VLOOKUP(D1078,'Current OBD'!$B$6:$AK$2185,27,0)="Yes","3"," ")</f>
        <v xml:space="preserve"> </v>
      </c>
      <c r="K1078" s="11" t="str">
        <f>IF(VLOOKUP(D1078,'Current OBD'!$B$6:$AK$2185,28,0)="Yes","4"," ")</f>
        <v xml:space="preserve"> </v>
      </c>
      <c r="L1078" s="11" t="str">
        <f>IF(VLOOKUP(D1078,'Current OBD'!$B$6:$AK$2185,29,0)="Yes","5"," ")</f>
        <v xml:space="preserve"> </v>
      </c>
      <c r="M1078" s="11" t="str">
        <f>IF(VLOOKUP(D1078,'Current OBD'!$B$6:$AK$2185,30,0)="Yes","6"," ")</f>
        <v xml:space="preserve"> </v>
      </c>
      <c r="N1078" s="11" t="str">
        <f>IF(VLOOKUP(D1078,'Current OBD'!$B$6:$AK$2185,31,0)="Yes","7"," ")</f>
        <v xml:space="preserve"> </v>
      </c>
      <c r="O1078" s="11" t="str">
        <f>IF(VLOOKUP(D1078,'Current OBD'!$B$6:$AK$2185,32,0)="Yes","8"," ")</f>
        <v xml:space="preserve"> </v>
      </c>
      <c r="P1078" s="11" t="str">
        <f>IF(VLOOKUP(D1078,'Current OBD'!$B$6:$AK$2185,33,0)="Yes","9"," ")</f>
        <v>9</v>
      </c>
      <c r="Q1078" s="11" t="str">
        <f>IF(VLOOKUP(D1078,'Current OBD'!$B$6:$AK$2185,34,0)="Yes","10"," ")</f>
        <v>10</v>
      </c>
      <c r="R1078" s="11" t="str">
        <f>IF(VLOOKUP(D1078,'Current OBD'!$B$6:$AK$2185,35,0)="Yes","11"," ")</f>
        <v>11</v>
      </c>
      <c r="S1078" s="11" t="str">
        <f>IF(VLOOKUP(D1078,'Current OBD'!$B$6:$AK$2185,36,0)="Yes","12"," ")</f>
        <v>12</v>
      </c>
      <c r="T1078" s="13">
        <f>VLOOKUP(D1078,Pivot!$B$4:$F$2181,2,0)</f>
        <v>105</v>
      </c>
      <c r="U1078" s="13">
        <f>VLOOKUP(D1078,Pivot!$B$4:$F$2181,3,0)</f>
        <v>0</v>
      </c>
      <c r="V1078" s="13">
        <f>VLOOKUP(D1078,Pivot!$B$4:$F$2181,4,0)</f>
        <v>105</v>
      </c>
      <c r="W1078" s="46">
        <f>IFERROR(VLOOKUP(D1078,Pivot!$B$4:$H$2181,5,0),"")</f>
        <v>1</v>
      </c>
      <c r="X1078" s="51">
        <f>IFERROR(VLOOKUP(D1078,Pivot!$B$4:$H$2181,6,0),"")</f>
        <v>0</v>
      </c>
      <c r="Y1078" s="46">
        <f>IFERROR(VLOOKUP(D1078,Pivot!$B$4:$H$2181,7,0),"")</f>
        <v>1</v>
      </c>
    </row>
    <row r="1079" spans="1:25" ht="15" customHeight="1" outlineLevel="2">
      <c r="A1079" s="10" t="str">
        <f>VLOOKUP(D1079,'Current OBD'!$B$6:$K$2185,4,0)</f>
        <v>Kitsap</v>
      </c>
      <c r="B1079" s="10" t="str">
        <f>VLOOKUP(D1079,'Current OBD'!$B$6:$K$2185,3,0)</f>
        <v>18-100</v>
      </c>
      <c r="C1079" s="9" t="str">
        <f>VLOOKUP(D1079,'Current OBD'!$B$6:$K$2185,2,0)</f>
        <v>Bremerton School District</v>
      </c>
      <c r="D1079" s="24">
        <v>664129</v>
      </c>
      <c r="E1079" s="9" t="str">
        <f>VLOOKUP(D1079,'Current OBD'!$B$6:$K$2185,10,0)</f>
        <v>View Ridge Elementary Arts Academy</v>
      </c>
      <c r="F1079" s="11" t="str">
        <f>IF(VLOOKUP(D1079,'Current OBD'!$B$6:$AK$2185,23,0)="Yes","PK"," ")</f>
        <v xml:space="preserve"> </v>
      </c>
      <c r="G1079" s="11" t="str">
        <f>IF(VLOOKUP(D1079,'Current OBD'!$B$6:$AK$2185,24,0)="Yes","K"," ")</f>
        <v>K</v>
      </c>
      <c r="H1079" s="11">
        <f>IF(VLOOKUP(D1079,'Current OBD'!$B$6:$AK$2185,25,0)="Yes",1," ")</f>
        <v>1</v>
      </c>
      <c r="I1079" s="11" t="str">
        <f>IF(VLOOKUP(D1079,'Current OBD'!$B$6:$AK$2185,26,0)="Yes","2"," ")</f>
        <v>2</v>
      </c>
      <c r="J1079" s="11" t="str">
        <f>IF(VLOOKUP(D1079,'Current OBD'!$B$6:$AK$2185,27,0)="Yes","3"," ")</f>
        <v>3</v>
      </c>
      <c r="K1079" s="11" t="str">
        <f>IF(VLOOKUP(D1079,'Current OBD'!$B$6:$AK$2185,28,0)="Yes","4"," ")</f>
        <v>4</v>
      </c>
      <c r="L1079" s="11" t="str">
        <f>IF(VLOOKUP(D1079,'Current OBD'!$B$6:$AK$2185,29,0)="Yes","5"," ")</f>
        <v>5</v>
      </c>
      <c r="M1079" s="11" t="str">
        <f>IF(VLOOKUP(D1079,'Current OBD'!$B$6:$AK$2185,30,0)="Yes","6"," ")</f>
        <v xml:space="preserve"> </v>
      </c>
      <c r="N1079" s="11" t="str">
        <f>IF(VLOOKUP(D1079,'Current OBD'!$B$6:$AK$2185,31,0)="Yes","7"," ")</f>
        <v xml:space="preserve"> </v>
      </c>
      <c r="O1079" s="11" t="str">
        <f>IF(VLOOKUP(D1079,'Current OBD'!$B$6:$AK$2185,32,0)="Yes","8"," ")</f>
        <v xml:space="preserve"> </v>
      </c>
      <c r="P1079" s="11" t="str">
        <f>IF(VLOOKUP(D1079,'Current OBD'!$B$6:$AK$2185,33,0)="Yes","9"," ")</f>
        <v xml:space="preserve"> </v>
      </c>
      <c r="Q1079" s="11" t="str">
        <f>IF(VLOOKUP(D1079,'Current OBD'!$B$6:$AK$2185,34,0)="Yes","10"," ")</f>
        <v xml:space="preserve"> </v>
      </c>
      <c r="R1079" s="11" t="str">
        <f>IF(VLOOKUP(D1079,'Current OBD'!$B$6:$AK$2185,35,0)="Yes","11"," ")</f>
        <v xml:space="preserve"> </v>
      </c>
      <c r="S1079" s="11" t="str">
        <f>IF(VLOOKUP(D1079,'Current OBD'!$B$6:$AK$2185,36,0)="Yes","12"," ")</f>
        <v xml:space="preserve"> </v>
      </c>
      <c r="T1079" s="13">
        <f>VLOOKUP(D1079,Pivot!$B$4:$F$2181,2,0)</f>
        <v>332</v>
      </c>
      <c r="U1079" s="13">
        <f>VLOOKUP(D1079,Pivot!$B$4:$F$2181,3,0)</f>
        <v>0</v>
      </c>
      <c r="V1079" s="13">
        <f>VLOOKUP(D1079,Pivot!$B$4:$F$2181,4,0)</f>
        <v>381</v>
      </c>
      <c r="W1079" s="46">
        <f>IFERROR(VLOOKUP(D1079,Pivot!$B$4:$H$2181,5,0),"")</f>
        <v>0.87139999999999995</v>
      </c>
      <c r="X1079" s="51">
        <f>IFERROR(VLOOKUP(D1079,Pivot!$B$4:$H$2181,6,0),"")</f>
        <v>0</v>
      </c>
      <c r="Y1079" s="46">
        <f>IFERROR(VLOOKUP(D1079,Pivot!$B$4:$H$2181,7,0),"")</f>
        <v>0.87139999999999995</v>
      </c>
    </row>
    <row r="1080" spans="1:25" ht="15" customHeight="1" outlineLevel="2">
      <c r="A1080" s="10" t="str">
        <f>VLOOKUP(D1080,'Current OBD'!$B$6:$K$2185,4,0)</f>
        <v>Kitsap</v>
      </c>
      <c r="B1080" s="10" t="str">
        <f>VLOOKUP(D1080,'Current OBD'!$B$6:$K$2185,3,0)</f>
        <v>18-100</v>
      </c>
      <c r="C1080" s="9" t="str">
        <f>VLOOKUP(D1080,'Current OBD'!$B$6:$K$2185,2,0)</f>
        <v>Bremerton School District</v>
      </c>
      <c r="D1080" s="24">
        <v>661466</v>
      </c>
      <c r="E1080" s="9" t="str">
        <f>VLOOKUP(D1080,'Current OBD'!$B$6:$K$2185,10,0)</f>
        <v>West Hills S.T.E.M. Academy</v>
      </c>
      <c r="F1080" s="11" t="str">
        <f>IF(VLOOKUP(D1080,'Current OBD'!$B$6:$AK$2185,23,0)="Yes","PK"," ")</f>
        <v>PK</v>
      </c>
      <c r="G1080" s="11" t="str">
        <f>IF(VLOOKUP(D1080,'Current OBD'!$B$6:$AK$2185,24,0)="Yes","K"," ")</f>
        <v>K</v>
      </c>
      <c r="H1080" s="11">
        <f>IF(VLOOKUP(D1080,'Current OBD'!$B$6:$AK$2185,25,0)="Yes",1," ")</f>
        <v>1</v>
      </c>
      <c r="I1080" s="11" t="str">
        <f>IF(VLOOKUP(D1080,'Current OBD'!$B$6:$AK$2185,26,0)="Yes","2"," ")</f>
        <v>2</v>
      </c>
      <c r="J1080" s="11" t="str">
        <f>IF(VLOOKUP(D1080,'Current OBD'!$B$6:$AK$2185,27,0)="Yes","3"," ")</f>
        <v>3</v>
      </c>
      <c r="K1080" s="11" t="str">
        <f>IF(VLOOKUP(D1080,'Current OBD'!$B$6:$AK$2185,28,0)="Yes","4"," ")</f>
        <v>4</v>
      </c>
      <c r="L1080" s="11" t="str">
        <f>IF(VLOOKUP(D1080,'Current OBD'!$B$6:$AK$2185,29,0)="Yes","5"," ")</f>
        <v>5</v>
      </c>
      <c r="M1080" s="11" t="str">
        <f>IF(VLOOKUP(D1080,'Current OBD'!$B$6:$AK$2185,30,0)="Yes","6"," ")</f>
        <v xml:space="preserve"> </v>
      </c>
      <c r="N1080" s="11" t="str">
        <f>IF(VLOOKUP(D1080,'Current OBD'!$B$6:$AK$2185,31,0)="Yes","7"," ")</f>
        <v xml:space="preserve"> </v>
      </c>
      <c r="O1080" s="11" t="str">
        <f>IF(VLOOKUP(D1080,'Current OBD'!$B$6:$AK$2185,32,0)="Yes","8"," ")</f>
        <v xml:space="preserve"> </v>
      </c>
      <c r="P1080" s="11" t="str">
        <f>IF(VLOOKUP(D1080,'Current OBD'!$B$6:$AK$2185,33,0)="Yes","9"," ")</f>
        <v xml:space="preserve"> </v>
      </c>
      <c r="Q1080" s="11" t="str">
        <f>IF(VLOOKUP(D1080,'Current OBD'!$B$6:$AK$2185,34,0)="Yes","10"," ")</f>
        <v xml:space="preserve"> </v>
      </c>
      <c r="R1080" s="11" t="str">
        <f>IF(VLOOKUP(D1080,'Current OBD'!$B$6:$AK$2185,35,0)="Yes","11"," ")</f>
        <v xml:space="preserve"> </v>
      </c>
      <c r="S1080" s="11" t="str">
        <f>IF(VLOOKUP(D1080,'Current OBD'!$B$6:$AK$2185,36,0)="Yes","12"," ")</f>
        <v xml:space="preserve"> </v>
      </c>
      <c r="T1080" s="13">
        <f>VLOOKUP(D1080,Pivot!$B$4:$F$2181,2,0)</f>
        <v>316</v>
      </c>
      <c r="U1080" s="13">
        <f>VLOOKUP(D1080,Pivot!$B$4:$F$2181,3,0)</f>
        <v>0</v>
      </c>
      <c r="V1080" s="13">
        <f>VLOOKUP(D1080,Pivot!$B$4:$F$2181,4,0)</f>
        <v>316</v>
      </c>
      <c r="W1080" s="46">
        <f>IFERROR(VLOOKUP(D1080,Pivot!$B$4:$H$2181,5,0),"")</f>
        <v>1</v>
      </c>
      <c r="X1080" s="51">
        <f>IFERROR(VLOOKUP(D1080,Pivot!$B$4:$H$2181,6,0),"")</f>
        <v>0</v>
      </c>
      <c r="Y1080" s="46">
        <f>IFERROR(VLOOKUP(D1080,Pivot!$B$4:$H$2181,7,0),"")</f>
        <v>1</v>
      </c>
    </row>
    <row r="1081" spans="1:25" ht="15" customHeight="1" outlineLevel="2">
      <c r="A1081" s="10" t="str">
        <f>VLOOKUP(D1081,'Current OBD'!$B$6:$K$2185,4,0)</f>
        <v>Kitsap</v>
      </c>
      <c r="B1081" s="10" t="str">
        <f>VLOOKUP(D1081,'Current OBD'!$B$6:$K$2185,3,0)</f>
        <v>18-100</v>
      </c>
      <c r="C1081" s="9" t="str">
        <f>VLOOKUP(D1081,'Current OBD'!$B$6:$K$2185,2,0)</f>
        <v>Bremerton School District</v>
      </c>
      <c r="D1081" s="24">
        <v>662474</v>
      </c>
      <c r="E1081" s="9" t="str">
        <f>VLOOKUP(D1081,'Current OBD'!$B$6:$K$2185,10,0)</f>
        <v>West Sound Technical Skills Center</v>
      </c>
      <c r="F1081" s="11" t="str">
        <f>IF(VLOOKUP(D1081,'Current OBD'!$B$6:$AK$2185,23,0)="Yes","PK"," ")</f>
        <v xml:space="preserve"> </v>
      </c>
      <c r="G1081" s="11" t="str">
        <f>IF(VLOOKUP(D1081,'Current OBD'!$B$6:$AK$2185,24,0)="Yes","K"," ")</f>
        <v xml:space="preserve"> </v>
      </c>
      <c r="H1081" s="11" t="str">
        <f>IF(VLOOKUP(D1081,'Current OBD'!$B$6:$AK$2185,25,0)="Yes",1," ")</f>
        <v xml:space="preserve"> </v>
      </c>
      <c r="I1081" s="11" t="str">
        <f>IF(VLOOKUP(D1081,'Current OBD'!$B$6:$AK$2185,26,0)="Yes","2"," ")</f>
        <v xml:space="preserve"> </v>
      </c>
      <c r="J1081" s="11" t="str">
        <f>IF(VLOOKUP(D1081,'Current OBD'!$B$6:$AK$2185,27,0)="Yes","3"," ")</f>
        <v xml:space="preserve"> </v>
      </c>
      <c r="K1081" s="11" t="str">
        <f>IF(VLOOKUP(D1081,'Current OBD'!$B$6:$AK$2185,28,0)="Yes","4"," ")</f>
        <v xml:space="preserve"> </v>
      </c>
      <c r="L1081" s="11" t="str">
        <f>IF(VLOOKUP(D1081,'Current OBD'!$B$6:$AK$2185,29,0)="Yes","5"," ")</f>
        <v xml:space="preserve"> </v>
      </c>
      <c r="M1081" s="11" t="str">
        <f>IF(VLOOKUP(D1081,'Current OBD'!$B$6:$AK$2185,30,0)="Yes","6"," ")</f>
        <v xml:space="preserve"> </v>
      </c>
      <c r="N1081" s="11" t="str">
        <f>IF(VLOOKUP(D1081,'Current OBD'!$B$6:$AK$2185,31,0)="Yes","7"," ")</f>
        <v xml:space="preserve"> </v>
      </c>
      <c r="O1081" s="11" t="str">
        <f>IF(VLOOKUP(D1081,'Current OBD'!$B$6:$AK$2185,32,0)="Yes","8"," ")</f>
        <v xml:space="preserve"> </v>
      </c>
      <c r="P1081" s="11" t="str">
        <f>IF(VLOOKUP(D1081,'Current OBD'!$B$6:$AK$2185,33,0)="Yes","9"," ")</f>
        <v xml:space="preserve"> </v>
      </c>
      <c r="Q1081" s="11" t="str">
        <f>IF(VLOOKUP(D1081,'Current OBD'!$B$6:$AK$2185,34,0)="Yes","10"," ")</f>
        <v xml:space="preserve"> </v>
      </c>
      <c r="R1081" s="11" t="str">
        <f>IF(VLOOKUP(D1081,'Current OBD'!$B$6:$AK$2185,35,0)="Yes","11"," ")</f>
        <v>11</v>
      </c>
      <c r="S1081" s="11" t="str">
        <f>IF(VLOOKUP(D1081,'Current OBD'!$B$6:$AK$2185,36,0)="Yes","12"," ")</f>
        <v>12</v>
      </c>
      <c r="T1081" s="13">
        <f>VLOOKUP(D1081,Pivot!$B$4:$F$2181,2,0)</f>
        <v>75</v>
      </c>
      <c r="U1081" s="13">
        <f>VLOOKUP(D1081,Pivot!$B$4:$F$2181,3,0)</f>
        <v>15</v>
      </c>
      <c r="V1081" s="13">
        <f>VLOOKUP(D1081,Pivot!$B$4:$F$2181,4,0)</f>
        <v>96</v>
      </c>
      <c r="W1081" s="46">
        <f>IFERROR(VLOOKUP(D1081,Pivot!$B$4:$H$2181,5,0),"")</f>
        <v>0.78129999999999999</v>
      </c>
      <c r="X1081" s="51">
        <f>IFERROR(VLOOKUP(D1081,Pivot!$B$4:$H$2181,6,0),"")</f>
        <v>0.15629999999999999</v>
      </c>
      <c r="Y1081" s="46">
        <f>IFERROR(VLOOKUP(D1081,Pivot!$B$4:$H$2181,7,0),"")</f>
        <v>0.9375</v>
      </c>
    </row>
    <row r="1082" spans="1:25" ht="15" customHeight="1" outlineLevel="1">
      <c r="A1082" s="27"/>
      <c r="B1082" s="27"/>
      <c r="C1082" s="30" t="s">
        <v>5735</v>
      </c>
      <c r="D1082" s="27"/>
      <c r="E1082" s="26"/>
      <c r="F1082" s="29"/>
      <c r="G1082" s="29"/>
      <c r="H1082" s="29"/>
      <c r="I1082" s="29"/>
      <c r="J1082" s="29"/>
      <c r="K1082" s="29"/>
      <c r="L1082" s="29"/>
      <c r="M1082" s="29"/>
      <c r="N1082" s="29"/>
      <c r="O1082" s="29"/>
      <c r="P1082" s="29"/>
      <c r="Q1082" s="29"/>
      <c r="R1082" s="29"/>
      <c r="S1082" s="29"/>
      <c r="T1082" s="43">
        <f>SUBTOTAL(9,T1072:T1081)</f>
        <v>3767</v>
      </c>
      <c r="U1082" s="43">
        <f>SUBTOTAL(9,U1072:U1081)</f>
        <v>15</v>
      </c>
      <c r="V1082" s="43">
        <f>SUBTOTAL(9,V1072:V1081)</f>
        <v>4136</v>
      </c>
      <c r="W1082" s="47"/>
      <c r="X1082" s="52"/>
      <c r="Y1082" s="56">
        <f>(T1082+U1082)/V1082</f>
        <v>0.91441005802707931</v>
      </c>
    </row>
    <row r="1083" spans="1:25" ht="15" customHeight="1" outlineLevel="2">
      <c r="A1083" s="10" t="str">
        <f>VLOOKUP(D1083,'Current OBD'!$B$6:$K$2185,4,0)</f>
        <v>Kitsap</v>
      </c>
      <c r="B1083" s="10" t="str">
        <f>VLOOKUP(D1083,'Current OBD'!$B$6:$K$2185,3,0)</f>
        <v>18-303</v>
      </c>
      <c r="C1083" s="9" t="str">
        <f>VLOOKUP(D1083,'Current OBD'!$B$6:$K$2185,2,0)</f>
        <v>Bainbridge Island School District</v>
      </c>
      <c r="D1083" s="24">
        <v>661453</v>
      </c>
      <c r="E1083" s="9" t="str">
        <f>VLOOKUP(D1083,'Current OBD'!$B$6:$K$2185,10,0)</f>
        <v>Bainbridge High School</v>
      </c>
      <c r="F1083" s="11" t="str">
        <f>IF(VLOOKUP(D1083,'Current OBD'!$B$6:$AK$2185,23,0)="Yes","PK"," ")</f>
        <v xml:space="preserve"> </v>
      </c>
      <c r="G1083" s="11" t="str">
        <f>IF(VLOOKUP(D1083,'Current OBD'!$B$6:$AK$2185,24,0)="Yes","K"," ")</f>
        <v xml:space="preserve"> </v>
      </c>
      <c r="H1083" s="11" t="str">
        <f>IF(VLOOKUP(D1083,'Current OBD'!$B$6:$AK$2185,25,0)="Yes",1," ")</f>
        <v xml:space="preserve"> </v>
      </c>
      <c r="I1083" s="11" t="str">
        <f>IF(VLOOKUP(D1083,'Current OBD'!$B$6:$AK$2185,26,0)="Yes","2"," ")</f>
        <v xml:space="preserve"> </v>
      </c>
      <c r="J1083" s="11" t="str">
        <f>IF(VLOOKUP(D1083,'Current OBD'!$B$6:$AK$2185,27,0)="Yes","3"," ")</f>
        <v xml:space="preserve"> </v>
      </c>
      <c r="K1083" s="11" t="str">
        <f>IF(VLOOKUP(D1083,'Current OBD'!$B$6:$AK$2185,28,0)="Yes","4"," ")</f>
        <v xml:space="preserve"> </v>
      </c>
      <c r="L1083" s="11" t="str">
        <f>IF(VLOOKUP(D1083,'Current OBD'!$B$6:$AK$2185,29,0)="Yes","5"," ")</f>
        <v xml:space="preserve"> </v>
      </c>
      <c r="M1083" s="11" t="str">
        <f>IF(VLOOKUP(D1083,'Current OBD'!$B$6:$AK$2185,30,0)="Yes","6"," ")</f>
        <v xml:space="preserve"> </v>
      </c>
      <c r="N1083" s="11" t="str">
        <f>IF(VLOOKUP(D1083,'Current OBD'!$B$6:$AK$2185,31,0)="Yes","7"," ")</f>
        <v xml:space="preserve"> </v>
      </c>
      <c r="O1083" s="11" t="str">
        <f>IF(VLOOKUP(D1083,'Current OBD'!$B$6:$AK$2185,32,0)="Yes","8"," ")</f>
        <v xml:space="preserve"> </v>
      </c>
      <c r="P1083" s="11" t="str">
        <f>IF(VLOOKUP(D1083,'Current OBD'!$B$6:$AK$2185,33,0)="Yes","9"," ")</f>
        <v>9</v>
      </c>
      <c r="Q1083" s="11" t="str">
        <f>IF(VLOOKUP(D1083,'Current OBD'!$B$6:$AK$2185,34,0)="Yes","10"," ")</f>
        <v>10</v>
      </c>
      <c r="R1083" s="11" t="str">
        <f>IF(VLOOKUP(D1083,'Current OBD'!$B$6:$AK$2185,35,0)="Yes","11"," ")</f>
        <v>11</v>
      </c>
      <c r="S1083" s="11" t="str">
        <f>IF(VLOOKUP(D1083,'Current OBD'!$B$6:$AK$2185,36,0)="Yes","12"," ")</f>
        <v>12</v>
      </c>
      <c r="T1083" s="13">
        <f>VLOOKUP(D1083,Pivot!$B$4:$F$2181,2,0)</f>
        <v>105</v>
      </c>
      <c r="U1083" s="13">
        <f>VLOOKUP(D1083,Pivot!$B$4:$F$2181,3,0)</f>
        <v>26</v>
      </c>
      <c r="V1083" s="13">
        <f>VLOOKUP(D1083,Pivot!$B$4:$F$2181,4,0)</f>
        <v>1279</v>
      </c>
      <c r="W1083" s="46">
        <f>IFERROR(VLOOKUP(D1083,Pivot!$B$4:$H$2181,5,0),"")</f>
        <v>8.2100000000000006E-2</v>
      </c>
      <c r="X1083" s="51">
        <f>IFERROR(VLOOKUP(D1083,Pivot!$B$4:$H$2181,6,0),"")</f>
        <v>2.0299999999999999E-2</v>
      </c>
      <c r="Y1083" s="46">
        <f>IFERROR(VLOOKUP(D1083,Pivot!$B$4:$H$2181,7,0),"")</f>
        <v>0.1024</v>
      </c>
    </row>
    <row r="1084" spans="1:25" ht="15" customHeight="1" outlineLevel="2">
      <c r="A1084" s="10" t="str">
        <f>VLOOKUP(D1084,'Current OBD'!$B$6:$K$2185,4,0)</f>
        <v>Kitsap</v>
      </c>
      <c r="B1084" s="10" t="str">
        <f>VLOOKUP(D1084,'Current OBD'!$B$6:$K$2185,3,0)</f>
        <v>18-303</v>
      </c>
      <c r="C1084" s="9" t="str">
        <f>VLOOKUP(D1084,'Current OBD'!$B$6:$K$2185,2,0)</f>
        <v>Bainbridge Island School District</v>
      </c>
      <c r="D1084" s="24">
        <v>661455</v>
      </c>
      <c r="E1084" s="9" t="str">
        <f>VLOOKUP(D1084,'Current OBD'!$B$6:$K$2185,10,0)</f>
        <v>Blakely Elementary</v>
      </c>
      <c r="F1084" s="11" t="str">
        <f>IF(VLOOKUP(D1084,'Current OBD'!$B$6:$AK$2185,23,0)="Yes","PK"," ")</f>
        <v xml:space="preserve"> </v>
      </c>
      <c r="G1084" s="11" t="str">
        <f>IF(VLOOKUP(D1084,'Current OBD'!$B$6:$AK$2185,24,0)="Yes","K"," ")</f>
        <v>K</v>
      </c>
      <c r="H1084" s="11">
        <f>IF(VLOOKUP(D1084,'Current OBD'!$B$6:$AK$2185,25,0)="Yes",1," ")</f>
        <v>1</v>
      </c>
      <c r="I1084" s="11" t="str">
        <f>IF(VLOOKUP(D1084,'Current OBD'!$B$6:$AK$2185,26,0)="Yes","2"," ")</f>
        <v>2</v>
      </c>
      <c r="J1084" s="11" t="str">
        <f>IF(VLOOKUP(D1084,'Current OBD'!$B$6:$AK$2185,27,0)="Yes","3"," ")</f>
        <v>3</v>
      </c>
      <c r="K1084" s="11" t="str">
        <f>IF(VLOOKUP(D1084,'Current OBD'!$B$6:$AK$2185,28,0)="Yes","4"," ")</f>
        <v>4</v>
      </c>
      <c r="L1084" s="11" t="str">
        <f>IF(VLOOKUP(D1084,'Current OBD'!$B$6:$AK$2185,29,0)="Yes","5"," ")</f>
        <v xml:space="preserve"> </v>
      </c>
      <c r="M1084" s="11" t="str">
        <f>IF(VLOOKUP(D1084,'Current OBD'!$B$6:$AK$2185,30,0)="Yes","6"," ")</f>
        <v xml:space="preserve"> </v>
      </c>
      <c r="N1084" s="11" t="str">
        <f>IF(VLOOKUP(D1084,'Current OBD'!$B$6:$AK$2185,31,0)="Yes","7"," ")</f>
        <v xml:space="preserve"> </v>
      </c>
      <c r="O1084" s="11" t="str">
        <f>IF(VLOOKUP(D1084,'Current OBD'!$B$6:$AK$2185,32,0)="Yes","8"," ")</f>
        <v xml:space="preserve"> </v>
      </c>
      <c r="P1084" s="11" t="str">
        <f>IF(VLOOKUP(D1084,'Current OBD'!$B$6:$AK$2185,33,0)="Yes","9"," ")</f>
        <v xml:space="preserve"> </v>
      </c>
      <c r="Q1084" s="11" t="str">
        <f>IF(VLOOKUP(D1084,'Current OBD'!$B$6:$AK$2185,34,0)="Yes","10"," ")</f>
        <v xml:space="preserve"> </v>
      </c>
      <c r="R1084" s="11" t="str">
        <f>IF(VLOOKUP(D1084,'Current OBD'!$B$6:$AK$2185,35,0)="Yes","11"," ")</f>
        <v xml:space="preserve"> </v>
      </c>
      <c r="S1084" s="11" t="str">
        <f>IF(VLOOKUP(D1084,'Current OBD'!$B$6:$AK$2185,36,0)="Yes","12"," ")</f>
        <v xml:space="preserve"> </v>
      </c>
      <c r="T1084" s="13">
        <f>VLOOKUP(D1084,Pivot!$B$4:$F$2181,2,0)</f>
        <v>10</v>
      </c>
      <c r="U1084" s="13">
        <f>VLOOKUP(D1084,Pivot!$B$4:$F$2181,3,0)</f>
        <v>8</v>
      </c>
      <c r="V1084" s="13">
        <f>VLOOKUP(D1084,Pivot!$B$4:$F$2181,4,0)</f>
        <v>376</v>
      </c>
      <c r="W1084" s="46">
        <f>IFERROR(VLOOKUP(D1084,Pivot!$B$4:$H$2181,5,0),"")</f>
        <v>2.6599999999999999E-2</v>
      </c>
      <c r="X1084" s="51">
        <f>IFERROR(VLOOKUP(D1084,Pivot!$B$4:$H$2181,6,0),"")</f>
        <v>2.1299999999999999E-2</v>
      </c>
      <c r="Y1084" s="46">
        <f>IFERROR(VLOOKUP(D1084,Pivot!$B$4:$H$2181,7,0),"")</f>
        <v>4.7899999999999998E-2</v>
      </c>
    </row>
    <row r="1085" spans="1:25" ht="15" customHeight="1" outlineLevel="2">
      <c r="A1085" s="10" t="str">
        <f>VLOOKUP(D1085,'Current OBD'!$B$6:$K$2185,4,0)</f>
        <v>Kitsap</v>
      </c>
      <c r="B1085" s="10" t="str">
        <f>VLOOKUP(D1085,'Current OBD'!$B$6:$K$2185,3,0)</f>
        <v>18-303</v>
      </c>
      <c r="C1085" s="9" t="str">
        <f>VLOOKUP(D1085,'Current OBD'!$B$6:$K$2185,2,0)</f>
        <v>Bainbridge Island School District</v>
      </c>
      <c r="D1085" s="24">
        <v>661459</v>
      </c>
      <c r="E1085" s="9" t="str">
        <f>VLOOKUP(D1085,'Current OBD'!$B$6:$K$2185,10,0)</f>
        <v>Commodore Center</v>
      </c>
      <c r="F1085" s="11" t="str">
        <f>IF(VLOOKUP(D1085,'Current OBD'!$B$6:$AK$2185,23,0)="Yes","PK"," ")</f>
        <v xml:space="preserve"> </v>
      </c>
      <c r="G1085" s="11" t="str">
        <f>IF(VLOOKUP(D1085,'Current OBD'!$B$6:$AK$2185,24,0)="Yes","K"," ")</f>
        <v>K</v>
      </c>
      <c r="H1085" s="11">
        <f>IF(VLOOKUP(D1085,'Current OBD'!$B$6:$AK$2185,25,0)="Yes",1," ")</f>
        <v>1</v>
      </c>
      <c r="I1085" s="11" t="str">
        <f>IF(VLOOKUP(D1085,'Current OBD'!$B$6:$AK$2185,26,0)="Yes","2"," ")</f>
        <v>2</v>
      </c>
      <c r="J1085" s="11" t="str">
        <f>IF(VLOOKUP(D1085,'Current OBD'!$B$6:$AK$2185,27,0)="Yes","3"," ")</f>
        <v>3</v>
      </c>
      <c r="K1085" s="11" t="str">
        <f>IF(VLOOKUP(D1085,'Current OBD'!$B$6:$AK$2185,28,0)="Yes","4"," ")</f>
        <v>4</v>
      </c>
      <c r="L1085" s="11" t="str">
        <f>IF(VLOOKUP(D1085,'Current OBD'!$B$6:$AK$2185,29,0)="Yes","5"," ")</f>
        <v>5</v>
      </c>
      <c r="M1085" s="11" t="str">
        <f>IF(VLOOKUP(D1085,'Current OBD'!$B$6:$AK$2185,30,0)="Yes","6"," ")</f>
        <v>6</v>
      </c>
      <c r="N1085" s="11" t="str">
        <f>IF(VLOOKUP(D1085,'Current OBD'!$B$6:$AK$2185,31,0)="Yes","7"," ")</f>
        <v>7</v>
      </c>
      <c r="O1085" s="11" t="str">
        <f>IF(VLOOKUP(D1085,'Current OBD'!$B$6:$AK$2185,32,0)="Yes","8"," ")</f>
        <v>8</v>
      </c>
      <c r="P1085" s="11" t="str">
        <f>IF(VLOOKUP(D1085,'Current OBD'!$B$6:$AK$2185,33,0)="Yes","9"," ")</f>
        <v>9</v>
      </c>
      <c r="Q1085" s="11" t="str">
        <f>IF(VLOOKUP(D1085,'Current OBD'!$B$6:$AK$2185,34,0)="Yes","10"," ")</f>
        <v>10</v>
      </c>
      <c r="R1085" s="11" t="str">
        <f>IF(VLOOKUP(D1085,'Current OBD'!$B$6:$AK$2185,35,0)="Yes","11"," ")</f>
        <v>11</v>
      </c>
      <c r="S1085" s="11" t="str">
        <f>IF(VLOOKUP(D1085,'Current OBD'!$B$6:$AK$2185,36,0)="Yes","12"," ")</f>
        <v>12</v>
      </c>
      <c r="T1085" s="13">
        <f>VLOOKUP(D1085,Pivot!$B$4:$F$2181,2,0)</f>
        <v>29</v>
      </c>
      <c r="U1085" s="13">
        <f>VLOOKUP(D1085,Pivot!$B$4:$F$2181,3,0)</f>
        <v>19</v>
      </c>
      <c r="V1085" s="13">
        <f>VLOOKUP(D1085,Pivot!$B$4:$F$2181,4,0)</f>
        <v>356</v>
      </c>
      <c r="W1085" s="46">
        <f>IFERROR(VLOOKUP(D1085,Pivot!$B$4:$H$2181,5,0),"")</f>
        <v>8.1500000000000003E-2</v>
      </c>
      <c r="X1085" s="51">
        <f>IFERROR(VLOOKUP(D1085,Pivot!$B$4:$H$2181,6,0),"")</f>
        <v>5.3400000000000003E-2</v>
      </c>
      <c r="Y1085" s="46">
        <f>IFERROR(VLOOKUP(D1085,Pivot!$B$4:$H$2181,7,0),"")</f>
        <v>0.1348</v>
      </c>
    </row>
    <row r="1086" spans="1:25" ht="15" customHeight="1" outlineLevel="2">
      <c r="A1086" s="10" t="str">
        <f>VLOOKUP(D1086,'Current OBD'!$B$6:$K$2185,4,0)</f>
        <v>Kitsap</v>
      </c>
      <c r="B1086" s="10" t="str">
        <f>VLOOKUP(D1086,'Current OBD'!$B$6:$K$2185,3,0)</f>
        <v>18-303</v>
      </c>
      <c r="C1086" s="9" t="str">
        <f>VLOOKUP(D1086,'Current OBD'!$B$6:$K$2185,2,0)</f>
        <v>Bainbridge Island School District</v>
      </c>
      <c r="D1086" s="24">
        <v>661456</v>
      </c>
      <c r="E1086" s="9" t="str">
        <f>VLOOKUP(D1086,'Current OBD'!$B$6:$K$2185,10,0)</f>
        <v>Ordway Elementary</v>
      </c>
      <c r="F1086" s="11" t="str">
        <f>IF(VLOOKUP(D1086,'Current OBD'!$B$6:$AK$2185,23,0)="Yes","PK"," ")</f>
        <v xml:space="preserve"> </v>
      </c>
      <c r="G1086" s="11" t="str">
        <f>IF(VLOOKUP(D1086,'Current OBD'!$B$6:$AK$2185,24,0)="Yes","K"," ")</f>
        <v>K</v>
      </c>
      <c r="H1086" s="11">
        <f>IF(VLOOKUP(D1086,'Current OBD'!$B$6:$AK$2185,25,0)="Yes",1," ")</f>
        <v>1</v>
      </c>
      <c r="I1086" s="11" t="str">
        <f>IF(VLOOKUP(D1086,'Current OBD'!$B$6:$AK$2185,26,0)="Yes","2"," ")</f>
        <v>2</v>
      </c>
      <c r="J1086" s="11" t="str">
        <f>IF(VLOOKUP(D1086,'Current OBD'!$B$6:$AK$2185,27,0)="Yes","3"," ")</f>
        <v>3</v>
      </c>
      <c r="K1086" s="11" t="str">
        <f>IF(VLOOKUP(D1086,'Current OBD'!$B$6:$AK$2185,28,0)="Yes","4"," ")</f>
        <v>4</v>
      </c>
      <c r="L1086" s="11" t="str">
        <f>IF(VLOOKUP(D1086,'Current OBD'!$B$6:$AK$2185,29,0)="Yes","5"," ")</f>
        <v xml:space="preserve"> </v>
      </c>
      <c r="M1086" s="11" t="str">
        <f>IF(VLOOKUP(D1086,'Current OBD'!$B$6:$AK$2185,30,0)="Yes","6"," ")</f>
        <v xml:space="preserve"> </v>
      </c>
      <c r="N1086" s="11" t="str">
        <f>IF(VLOOKUP(D1086,'Current OBD'!$B$6:$AK$2185,31,0)="Yes","7"," ")</f>
        <v xml:space="preserve"> </v>
      </c>
      <c r="O1086" s="11" t="str">
        <f>IF(VLOOKUP(D1086,'Current OBD'!$B$6:$AK$2185,32,0)="Yes","8"," ")</f>
        <v xml:space="preserve"> </v>
      </c>
      <c r="P1086" s="11" t="str">
        <f>IF(VLOOKUP(D1086,'Current OBD'!$B$6:$AK$2185,33,0)="Yes","9"," ")</f>
        <v xml:space="preserve"> </v>
      </c>
      <c r="Q1086" s="11" t="str">
        <f>IF(VLOOKUP(D1086,'Current OBD'!$B$6:$AK$2185,34,0)="Yes","10"," ")</f>
        <v xml:space="preserve"> </v>
      </c>
      <c r="R1086" s="11" t="str">
        <f>IF(VLOOKUP(D1086,'Current OBD'!$B$6:$AK$2185,35,0)="Yes","11"," ")</f>
        <v xml:space="preserve"> </v>
      </c>
      <c r="S1086" s="11" t="str">
        <f>IF(VLOOKUP(D1086,'Current OBD'!$B$6:$AK$2185,36,0)="Yes","12"," ")</f>
        <v xml:space="preserve"> </v>
      </c>
      <c r="T1086" s="13">
        <f>VLOOKUP(D1086,Pivot!$B$4:$F$2181,2,0)</f>
        <v>32</v>
      </c>
      <c r="U1086" s="13">
        <f>VLOOKUP(D1086,Pivot!$B$4:$F$2181,3,0)</f>
        <v>13</v>
      </c>
      <c r="V1086" s="13">
        <f>VLOOKUP(D1086,Pivot!$B$4:$F$2181,4,0)</f>
        <v>380</v>
      </c>
      <c r="W1086" s="46">
        <f>IFERROR(VLOOKUP(D1086,Pivot!$B$4:$H$2181,5,0),"")</f>
        <v>8.4199999999999997E-2</v>
      </c>
      <c r="X1086" s="51">
        <f>IFERROR(VLOOKUP(D1086,Pivot!$B$4:$H$2181,6,0),"")</f>
        <v>3.4200000000000001E-2</v>
      </c>
      <c r="Y1086" s="46">
        <f>IFERROR(VLOOKUP(D1086,Pivot!$B$4:$H$2181,7,0),"")</f>
        <v>0.11840000000000001</v>
      </c>
    </row>
    <row r="1087" spans="1:25" ht="15" customHeight="1" outlineLevel="2">
      <c r="A1087" s="10" t="str">
        <f>VLOOKUP(D1087,'Current OBD'!$B$6:$K$2185,4,0)</f>
        <v>Kitsap</v>
      </c>
      <c r="B1087" s="10" t="str">
        <f>VLOOKUP(D1087,'Current OBD'!$B$6:$K$2185,3,0)</f>
        <v>18-303</v>
      </c>
      <c r="C1087" s="9" t="str">
        <f>VLOOKUP(D1087,'Current OBD'!$B$6:$K$2185,2,0)</f>
        <v>Bainbridge Island School District</v>
      </c>
      <c r="D1087" s="24">
        <v>661458</v>
      </c>
      <c r="E1087" s="9" t="str">
        <f>VLOOKUP(D1087,'Current OBD'!$B$6:$K$2185,10,0)</f>
        <v>Sakai Intermediate School</v>
      </c>
      <c r="F1087" s="11" t="str">
        <f>IF(VLOOKUP(D1087,'Current OBD'!$B$6:$AK$2185,23,0)="Yes","PK"," ")</f>
        <v xml:space="preserve"> </v>
      </c>
      <c r="G1087" s="11" t="str">
        <f>IF(VLOOKUP(D1087,'Current OBD'!$B$6:$AK$2185,24,0)="Yes","K"," ")</f>
        <v xml:space="preserve"> </v>
      </c>
      <c r="H1087" s="11" t="str">
        <f>IF(VLOOKUP(D1087,'Current OBD'!$B$6:$AK$2185,25,0)="Yes",1," ")</f>
        <v xml:space="preserve"> </v>
      </c>
      <c r="I1087" s="11" t="str">
        <f>IF(VLOOKUP(D1087,'Current OBD'!$B$6:$AK$2185,26,0)="Yes","2"," ")</f>
        <v xml:space="preserve"> </v>
      </c>
      <c r="J1087" s="11" t="str">
        <f>IF(VLOOKUP(D1087,'Current OBD'!$B$6:$AK$2185,27,0)="Yes","3"," ")</f>
        <v xml:space="preserve"> </v>
      </c>
      <c r="K1087" s="11" t="str">
        <f>IF(VLOOKUP(D1087,'Current OBD'!$B$6:$AK$2185,28,0)="Yes","4"," ")</f>
        <v xml:space="preserve"> </v>
      </c>
      <c r="L1087" s="11" t="str">
        <f>IF(VLOOKUP(D1087,'Current OBD'!$B$6:$AK$2185,29,0)="Yes","5"," ")</f>
        <v>5</v>
      </c>
      <c r="M1087" s="11" t="str">
        <f>IF(VLOOKUP(D1087,'Current OBD'!$B$6:$AK$2185,30,0)="Yes","6"," ")</f>
        <v>6</v>
      </c>
      <c r="N1087" s="11" t="str">
        <f>IF(VLOOKUP(D1087,'Current OBD'!$B$6:$AK$2185,31,0)="Yes","7"," ")</f>
        <v xml:space="preserve"> </v>
      </c>
      <c r="O1087" s="11" t="str">
        <f>IF(VLOOKUP(D1087,'Current OBD'!$B$6:$AK$2185,32,0)="Yes","8"," ")</f>
        <v xml:space="preserve"> </v>
      </c>
      <c r="P1087" s="11" t="str">
        <f>IF(VLOOKUP(D1087,'Current OBD'!$B$6:$AK$2185,33,0)="Yes","9"," ")</f>
        <v xml:space="preserve"> </v>
      </c>
      <c r="Q1087" s="11" t="str">
        <f>IF(VLOOKUP(D1087,'Current OBD'!$B$6:$AK$2185,34,0)="Yes","10"," ")</f>
        <v xml:space="preserve"> </v>
      </c>
      <c r="R1087" s="11" t="str">
        <f>IF(VLOOKUP(D1087,'Current OBD'!$B$6:$AK$2185,35,0)="Yes","11"," ")</f>
        <v xml:space="preserve"> </v>
      </c>
      <c r="S1087" s="11" t="str">
        <f>IF(VLOOKUP(D1087,'Current OBD'!$B$6:$AK$2185,36,0)="Yes","12"," ")</f>
        <v xml:space="preserve"> </v>
      </c>
      <c r="T1087" s="13">
        <f>VLOOKUP(D1087,Pivot!$B$4:$F$2181,2,0)</f>
        <v>26</v>
      </c>
      <c r="U1087" s="13">
        <f>VLOOKUP(D1087,Pivot!$B$4:$F$2181,3,0)</f>
        <v>7</v>
      </c>
      <c r="V1087" s="13">
        <f>VLOOKUP(D1087,Pivot!$B$4:$F$2181,4,0)</f>
        <v>450</v>
      </c>
      <c r="W1087" s="46">
        <f>IFERROR(VLOOKUP(D1087,Pivot!$B$4:$H$2181,5,0),"")</f>
        <v>5.7799999999999997E-2</v>
      </c>
      <c r="X1087" s="51">
        <f>IFERROR(VLOOKUP(D1087,Pivot!$B$4:$H$2181,6,0),"")</f>
        <v>1.5599999999999999E-2</v>
      </c>
      <c r="Y1087" s="46">
        <f>IFERROR(VLOOKUP(D1087,Pivot!$B$4:$H$2181,7,0),"")</f>
        <v>7.3300000000000004E-2</v>
      </c>
    </row>
    <row r="1088" spans="1:25" ht="15" customHeight="1" outlineLevel="2">
      <c r="A1088" s="10" t="str">
        <f>VLOOKUP(D1088,'Current OBD'!$B$6:$K$2185,4,0)</f>
        <v>Kitsap</v>
      </c>
      <c r="B1088" s="10" t="str">
        <f>VLOOKUP(D1088,'Current OBD'!$B$6:$K$2185,3,0)</f>
        <v>18-303</v>
      </c>
      <c r="C1088" s="9" t="str">
        <f>VLOOKUP(D1088,'Current OBD'!$B$6:$K$2185,2,0)</f>
        <v>Bainbridge Island School District</v>
      </c>
      <c r="D1088" s="24">
        <v>661457</v>
      </c>
      <c r="E1088" s="9" t="str">
        <f>VLOOKUP(D1088,'Current OBD'!$B$6:$K$2185,10,0)</f>
        <v>Wilkes Elementary</v>
      </c>
      <c r="F1088" s="11" t="str">
        <f>IF(VLOOKUP(D1088,'Current OBD'!$B$6:$AK$2185,23,0)="Yes","PK"," ")</f>
        <v xml:space="preserve"> </v>
      </c>
      <c r="G1088" s="11" t="str">
        <f>IF(VLOOKUP(D1088,'Current OBD'!$B$6:$AK$2185,24,0)="Yes","K"," ")</f>
        <v>K</v>
      </c>
      <c r="H1088" s="11">
        <f>IF(VLOOKUP(D1088,'Current OBD'!$B$6:$AK$2185,25,0)="Yes",1," ")</f>
        <v>1</v>
      </c>
      <c r="I1088" s="11" t="str">
        <f>IF(VLOOKUP(D1088,'Current OBD'!$B$6:$AK$2185,26,0)="Yes","2"," ")</f>
        <v>2</v>
      </c>
      <c r="J1088" s="11" t="str">
        <f>IF(VLOOKUP(D1088,'Current OBD'!$B$6:$AK$2185,27,0)="Yes","3"," ")</f>
        <v>3</v>
      </c>
      <c r="K1088" s="11" t="str">
        <f>IF(VLOOKUP(D1088,'Current OBD'!$B$6:$AK$2185,28,0)="Yes","4"," ")</f>
        <v>4</v>
      </c>
      <c r="L1088" s="11" t="str">
        <f>IF(VLOOKUP(D1088,'Current OBD'!$B$6:$AK$2185,29,0)="Yes","5"," ")</f>
        <v xml:space="preserve"> </v>
      </c>
      <c r="M1088" s="11" t="str">
        <f>IF(VLOOKUP(D1088,'Current OBD'!$B$6:$AK$2185,30,0)="Yes","6"," ")</f>
        <v xml:space="preserve"> </v>
      </c>
      <c r="N1088" s="11" t="str">
        <f>IF(VLOOKUP(D1088,'Current OBD'!$B$6:$AK$2185,31,0)="Yes","7"," ")</f>
        <v xml:space="preserve"> </v>
      </c>
      <c r="O1088" s="11" t="str">
        <f>IF(VLOOKUP(D1088,'Current OBD'!$B$6:$AK$2185,32,0)="Yes","8"," ")</f>
        <v xml:space="preserve"> </v>
      </c>
      <c r="P1088" s="11" t="str">
        <f>IF(VLOOKUP(D1088,'Current OBD'!$B$6:$AK$2185,33,0)="Yes","9"," ")</f>
        <v xml:space="preserve"> </v>
      </c>
      <c r="Q1088" s="11" t="str">
        <f>IF(VLOOKUP(D1088,'Current OBD'!$B$6:$AK$2185,34,0)="Yes","10"," ")</f>
        <v xml:space="preserve"> </v>
      </c>
      <c r="R1088" s="11" t="str">
        <f>IF(VLOOKUP(D1088,'Current OBD'!$B$6:$AK$2185,35,0)="Yes","11"," ")</f>
        <v xml:space="preserve"> </v>
      </c>
      <c r="S1088" s="11" t="str">
        <f>IF(VLOOKUP(D1088,'Current OBD'!$B$6:$AK$2185,36,0)="Yes","12"," ")</f>
        <v xml:space="preserve"> </v>
      </c>
      <c r="T1088" s="13">
        <f>VLOOKUP(D1088,Pivot!$B$4:$F$2181,2,0)</f>
        <v>14</v>
      </c>
      <c r="U1088" s="13">
        <f>VLOOKUP(D1088,Pivot!$B$4:$F$2181,3,0)</f>
        <v>15</v>
      </c>
      <c r="V1088" s="13">
        <f>VLOOKUP(D1088,Pivot!$B$4:$F$2181,4,0)</f>
        <v>361</v>
      </c>
      <c r="W1088" s="46">
        <f>IFERROR(VLOOKUP(D1088,Pivot!$B$4:$H$2181,5,0),"")</f>
        <v>3.8800000000000001E-2</v>
      </c>
      <c r="X1088" s="51">
        <f>IFERROR(VLOOKUP(D1088,Pivot!$B$4:$H$2181,6,0),"")</f>
        <v>4.1599999999999998E-2</v>
      </c>
      <c r="Y1088" s="46">
        <f>IFERROR(VLOOKUP(D1088,Pivot!$B$4:$H$2181,7,0),"")</f>
        <v>8.0299999999999996E-2</v>
      </c>
    </row>
    <row r="1089" spans="1:25" ht="15" customHeight="1" outlineLevel="2">
      <c r="A1089" s="10" t="str">
        <f>VLOOKUP(D1089,'Current OBD'!$B$6:$K$2185,4,0)</f>
        <v>Kitsap</v>
      </c>
      <c r="B1089" s="10" t="str">
        <f>VLOOKUP(D1089,'Current OBD'!$B$6:$K$2185,3,0)</f>
        <v>18-303</v>
      </c>
      <c r="C1089" s="9" t="str">
        <f>VLOOKUP(D1089,'Current OBD'!$B$6:$K$2185,2,0)</f>
        <v>Bainbridge Island School District</v>
      </c>
      <c r="D1089" s="24">
        <v>661454</v>
      </c>
      <c r="E1089" s="9" t="str">
        <f>VLOOKUP(D1089,'Current OBD'!$B$6:$K$2185,10,0)</f>
        <v>Woodward Middle School</v>
      </c>
      <c r="F1089" s="11" t="str">
        <f>IF(VLOOKUP(D1089,'Current OBD'!$B$6:$AK$2185,23,0)="Yes","PK"," ")</f>
        <v xml:space="preserve"> </v>
      </c>
      <c r="G1089" s="11" t="str">
        <f>IF(VLOOKUP(D1089,'Current OBD'!$B$6:$AK$2185,24,0)="Yes","K"," ")</f>
        <v xml:space="preserve"> </v>
      </c>
      <c r="H1089" s="11" t="str">
        <f>IF(VLOOKUP(D1089,'Current OBD'!$B$6:$AK$2185,25,0)="Yes",1," ")</f>
        <v xml:space="preserve"> </v>
      </c>
      <c r="I1089" s="11" t="str">
        <f>IF(VLOOKUP(D1089,'Current OBD'!$B$6:$AK$2185,26,0)="Yes","2"," ")</f>
        <v xml:space="preserve"> </v>
      </c>
      <c r="J1089" s="11" t="str">
        <f>IF(VLOOKUP(D1089,'Current OBD'!$B$6:$AK$2185,27,0)="Yes","3"," ")</f>
        <v xml:space="preserve"> </v>
      </c>
      <c r="K1089" s="11" t="str">
        <f>IF(VLOOKUP(D1089,'Current OBD'!$B$6:$AK$2185,28,0)="Yes","4"," ")</f>
        <v xml:space="preserve"> </v>
      </c>
      <c r="L1089" s="11" t="str">
        <f>IF(VLOOKUP(D1089,'Current OBD'!$B$6:$AK$2185,29,0)="Yes","5"," ")</f>
        <v xml:space="preserve"> </v>
      </c>
      <c r="M1089" s="11" t="str">
        <f>IF(VLOOKUP(D1089,'Current OBD'!$B$6:$AK$2185,30,0)="Yes","6"," ")</f>
        <v xml:space="preserve"> </v>
      </c>
      <c r="N1089" s="11" t="str">
        <f>IF(VLOOKUP(D1089,'Current OBD'!$B$6:$AK$2185,31,0)="Yes","7"," ")</f>
        <v>7</v>
      </c>
      <c r="O1089" s="11" t="str">
        <f>IF(VLOOKUP(D1089,'Current OBD'!$B$6:$AK$2185,32,0)="Yes","8"," ")</f>
        <v>8</v>
      </c>
      <c r="P1089" s="11" t="str">
        <f>IF(VLOOKUP(D1089,'Current OBD'!$B$6:$AK$2185,33,0)="Yes","9"," ")</f>
        <v xml:space="preserve"> </v>
      </c>
      <c r="Q1089" s="11" t="str">
        <f>IF(VLOOKUP(D1089,'Current OBD'!$B$6:$AK$2185,34,0)="Yes","10"," ")</f>
        <v xml:space="preserve"> </v>
      </c>
      <c r="R1089" s="11" t="str">
        <f>IF(VLOOKUP(D1089,'Current OBD'!$B$6:$AK$2185,35,0)="Yes","11"," ")</f>
        <v xml:space="preserve"> </v>
      </c>
      <c r="S1089" s="11" t="str">
        <f>IF(VLOOKUP(D1089,'Current OBD'!$B$6:$AK$2185,36,0)="Yes","12"," ")</f>
        <v xml:space="preserve"> </v>
      </c>
      <c r="T1089" s="13">
        <f>VLOOKUP(D1089,Pivot!$B$4:$F$2181,2,0)</f>
        <v>34</v>
      </c>
      <c r="U1089" s="13">
        <f>VLOOKUP(D1089,Pivot!$B$4:$F$2181,3,0)</f>
        <v>10</v>
      </c>
      <c r="V1089" s="13">
        <f>VLOOKUP(D1089,Pivot!$B$4:$F$2181,4,0)</f>
        <v>511</v>
      </c>
      <c r="W1089" s="46">
        <f>IFERROR(VLOOKUP(D1089,Pivot!$B$4:$H$2181,5,0),"")</f>
        <v>6.6500000000000004E-2</v>
      </c>
      <c r="X1089" s="51">
        <f>IFERROR(VLOOKUP(D1089,Pivot!$B$4:$H$2181,6,0),"")</f>
        <v>1.9599999999999999E-2</v>
      </c>
      <c r="Y1089" s="46">
        <f>IFERROR(VLOOKUP(D1089,Pivot!$B$4:$H$2181,7,0),"")</f>
        <v>8.6099999999999996E-2</v>
      </c>
    </row>
    <row r="1090" spans="1:25" ht="15" customHeight="1" outlineLevel="1">
      <c r="A1090" s="27"/>
      <c r="B1090" s="27"/>
      <c r="C1090" s="30" t="s">
        <v>5736</v>
      </c>
      <c r="D1090" s="27"/>
      <c r="E1090" s="26"/>
      <c r="F1090" s="29"/>
      <c r="G1090" s="29"/>
      <c r="H1090" s="29"/>
      <c r="I1090" s="29"/>
      <c r="J1090" s="29"/>
      <c r="K1090" s="29"/>
      <c r="L1090" s="29"/>
      <c r="M1090" s="29"/>
      <c r="N1090" s="29"/>
      <c r="O1090" s="29"/>
      <c r="P1090" s="29"/>
      <c r="Q1090" s="29"/>
      <c r="R1090" s="29"/>
      <c r="S1090" s="29"/>
      <c r="T1090" s="43">
        <f>SUBTOTAL(9,T1083:T1089)</f>
        <v>250</v>
      </c>
      <c r="U1090" s="43">
        <f>SUBTOTAL(9,U1083:U1089)</f>
        <v>98</v>
      </c>
      <c r="V1090" s="43">
        <f>SUBTOTAL(9,V1083:V1089)</f>
        <v>3713</v>
      </c>
      <c r="W1090" s="47"/>
      <c r="X1090" s="52"/>
      <c r="Y1090" s="56">
        <f>(T1090+U1090)/V1090</f>
        <v>9.3724750875302992E-2</v>
      </c>
    </row>
    <row r="1091" spans="1:25" ht="15" customHeight="1" outlineLevel="2">
      <c r="A1091" s="10" t="str">
        <f>VLOOKUP(D1091,'Current OBD'!$B$6:$K$2185,4,0)</f>
        <v>Kitsap</v>
      </c>
      <c r="B1091" s="10" t="str">
        <f>VLOOKUP(D1091,'Current OBD'!$B$6:$K$2185,3,0)</f>
        <v>18-400</v>
      </c>
      <c r="C1091" s="9" t="str">
        <f>VLOOKUP(D1091,'Current OBD'!$B$6:$K$2185,2,0)</f>
        <v>North Kitsap School District</v>
      </c>
      <c r="D1091" s="24">
        <v>685702</v>
      </c>
      <c r="E1091" s="9" t="str">
        <f>VLOOKUP(D1091,'Current OBD'!$B$6:$K$2185,10,0)</f>
        <v>Choice Academy</v>
      </c>
      <c r="F1091" s="11" t="str">
        <f>IF(VLOOKUP(D1091,'Current OBD'!$B$6:$AK$2185,23,0)="Yes","PK"," ")</f>
        <v xml:space="preserve"> </v>
      </c>
      <c r="G1091" s="11" t="str">
        <f>IF(VLOOKUP(D1091,'Current OBD'!$B$6:$AK$2185,24,0)="Yes","K"," ")</f>
        <v xml:space="preserve"> </v>
      </c>
      <c r="H1091" s="11" t="str">
        <f>IF(VLOOKUP(D1091,'Current OBD'!$B$6:$AK$2185,25,0)="Yes",1," ")</f>
        <v xml:space="preserve"> </v>
      </c>
      <c r="I1091" s="11" t="str">
        <f>IF(VLOOKUP(D1091,'Current OBD'!$B$6:$AK$2185,26,0)="Yes","2"," ")</f>
        <v xml:space="preserve"> </v>
      </c>
      <c r="J1091" s="11" t="str">
        <f>IF(VLOOKUP(D1091,'Current OBD'!$B$6:$AK$2185,27,0)="Yes","3"," ")</f>
        <v xml:space="preserve"> </v>
      </c>
      <c r="K1091" s="11" t="str">
        <f>IF(VLOOKUP(D1091,'Current OBD'!$B$6:$AK$2185,28,0)="Yes","4"," ")</f>
        <v xml:space="preserve"> </v>
      </c>
      <c r="L1091" s="11" t="str">
        <f>IF(VLOOKUP(D1091,'Current OBD'!$B$6:$AK$2185,29,0)="Yes","5"," ")</f>
        <v xml:space="preserve"> </v>
      </c>
      <c r="M1091" s="11" t="str">
        <f>IF(VLOOKUP(D1091,'Current OBD'!$B$6:$AK$2185,30,0)="Yes","6"," ")</f>
        <v xml:space="preserve"> </v>
      </c>
      <c r="N1091" s="11" t="str">
        <f>IF(VLOOKUP(D1091,'Current OBD'!$B$6:$AK$2185,31,0)="Yes","7"," ")</f>
        <v xml:space="preserve"> </v>
      </c>
      <c r="O1091" s="11" t="str">
        <f>IF(VLOOKUP(D1091,'Current OBD'!$B$6:$AK$2185,32,0)="Yes","8"," ")</f>
        <v xml:space="preserve"> </v>
      </c>
      <c r="P1091" s="11" t="str">
        <f>IF(VLOOKUP(D1091,'Current OBD'!$B$6:$AK$2185,33,0)="Yes","9"," ")</f>
        <v>9</v>
      </c>
      <c r="Q1091" s="11" t="str">
        <f>IF(VLOOKUP(D1091,'Current OBD'!$B$6:$AK$2185,34,0)="Yes","10"," ")</f>
        <v>10</v>
      </c>
      <c r="R1091" s="11" t="str">
        <f>IF(VLOOKUP(D1091,'Current OBD'!$B$6:$AK$2185,35,0)="Yes","11"," ")</f>
        <v>11</v>
      </c>
      <c r="S1091" s="11" t="str">
        <f>IF(VLOOKUP(D1091,'Current OBD'!$B$6:$AK$2185,36,0)="Yes","12"," ")</f>
        <v>12</v>
      </c>
      <c r="T1091" s="13">
        <f>VLOOKUP(D1091,Pivot!$B$4:$F$2181,2,0)</f>
        <v>30</v>
      </c>
      <c r="U1091" s="13">
        <f>VLOOKUP(D1091,Pivot!$B$4:$F$2181,3,0)</f>
        <v>7</v>
      </c>
      <c r="V1091" s="13">
        <f>VLOOKUP(D1091,Pivot!$B$4:$F$2181,4,0)</f>
        <v>71</v>
      </c>
      <c r="W1091" s="46">
        <f>IFERROR(VLOOKUP(D1091,Pivot!$B$4:$H$2181,5,0),"")</f>
        <v>0.42249999999999999</v>
      </c>
      <c r="X1091" s="51">
        <f>IFERROR(VLOOKUP(D1091,Pivot!$B$4:$H$2181,6,0),"")</f>
        <v>9.8599999999999993E-2</v>
      </c>
      <c r="Y1091" s="46">
        <f>IFERROR(VLOOKUP(D1091,Pivot!$B$4:$H$2181,7,0),"")</f>
        <v>0.52110000000000001</v>
      </c>
    </row>
    <row r="1092" spans="1:25" ht="15" customHeight="1" outlineLevel="2">
      <c r="A1092" s="10" t="str">
        <f>VLOOKUP(D1092,'Current OBD'!$B$6:$K$2185,4,0)</f>
        <v>Kitsap</v>
      </c>
      <c r="B1092" s="10" t="str">
        <f>VLOOKUP(D1092,'Current OBD'!$B$6:$K$2185,3,0)</f>
        <v>18-400</v>
      </c>
      <c r="C1092" s="9" t="str">
        <f>VLOOKUP(D1092,'Current OBD'!$B$6:$K$2185,2,0)</f>
        <v>North Kitsap School District</v>
      </c>
      <c r="D1092" s="24">
        <v>663866</v>
      </c>
      <c r="E1092" s="9" t="str">
        <f>VLOOKUP(D1092,'Current OBD'!$B$6:$K$2185,10,0)</f>
        <v>Kingston High School</v>
      </c>
      <c r="F1092" s="11" t="str">
        <f>IF(VLOOKUP(D1092,'Current OBD'!$B$6:$AK$2185,23,0)="Yes","PK"," ")</f>
        <v xml:space="preserve"> </v>
      </c>
      <c r="G1092" s="11" t="str">
        <f>IF(VLOOKUP(D1092,'Current OBD'!$B$6:$AK$2185,24,0)="Yes","K"," ")</f>
        <v xml:space="preserve"> </v>
      </c>
      <c r="H1092" s="11" t="str">
        <f>IF(VLOOKUP(D1092,'Current OBD'!$B$6:$AK$2185,25,0)="Yes",1," ")</f>
        <v xml:space="preserve"> </v>
      </c>
      <c r="I1092" s="11" t="str">
        <f>IF(VLOOKUP(D1092,'Current OBD'!$B$6:$AK$2185,26,0)="Yes","2"," ")</f>
        <v xml:space="preserve"> </v>
      </c>
      <c r="J1092" s="11" t="str">
        <f>IF(VLOOKUP(D1092,'Current OBD'!$B$6:$AK$2185,27,0)="Yes","3"," ")</f>
        <v xml:space="preserve"> </v>
      </c>
      <c r="K1092" s="11" t="str">
        <f>IF(VLOOKUP(D1092,'Current OBD'!$B$6:$AK$2185,28,0)="Yes","4"," ")</f>
        <v xml:space="preserve"> </v>
      </c>
      <c r="L1092" s="11" t="str">
        <f>IF(VLOOKUP(D1092,'Current OBD'!$B$6:$AK$2185,29,0)="Yes","5"," ")</f>
        <v xml:space="preserve"> </v>
      </c>
      <c r="M1092" s="11" t="str">
        <f>IF(VLOOKUP(D1092,'Current OBD'!$B$6:$AK$2185,30,0)="Yes","6"," ")</f>
        <v xml:space="preserve"> </v>
      </c>
      <c r="N1092" s="11" t="str">
        <f>IF(VLOOKUP(D1092,'Current OBD'!$B$6:$AK$2185,31,0)="Yes","7"," ")</f>
        <v xml:space="preserve"> </v>
      </c>
      <c r="O1092" s="11" t="str">
        <f>IF(VLOOKUP(D1092,'Current OBD'!$B$6:$AK$2185,32,0)="Yes","8"," ")</f>
        <v xml:space="preserve"> </v>
      </c>
      <c r="P1092" s="11" t="str">
        <f>IF(VLOOKUP(D1092,'Current OBD'!$B$6:$AK$2185,33,0)="Yes","9"," ")</f>
        <v>9</v>
      </c>
      <c r="Q1092" s="11" t="str">
        <f>IF(VLOOKUP(D1092,'Current OBD'!$B$6:$AK$2185,34,0)="Yes","10"," ")</f>
        <v>10</v>
      </c>
      <c r="R1092" s="11" t="str">
        <f>IF(VLOOKUP(D1092,'Current OBD'!$B$6:$AK$2185,35,0)="Yes","11"," ")</f>
        <v>11</v>
      </c>
      <c r="S1092" s="11" t="str">
        <f>IF(VLOOKUP(D1092,'Current OBD'!$B$6:$AK$2185,36,0)="Yes","12"," ")</f>
        <v>12</v>
      </c>
      <c r="T1092" s="13">
        <f>VLOOKUP(D1092,Pivot!$B$4:$F$2181,2,0)</f>
        <v>177</v>
      </c>
      <c r="U1092" s="13">
        <f>VLOOKUP(D1092,Pivot!$B$4:$F$2181,3,0)</f>
        <v>34</v>
      </c>
      <c r="V1092" s="13">
        <f>VLOOKUP(D1092,Pivot!$B$4:$F$2181,4,0)</f>
        <v>631</v>
      </c>
      <c r="W1092" s="46">
        <f>IFERROR(VLOOKUP(D1092,Pivot!$B$4:$H$2181,5,0),"")</f>
        <v>0.28050000000000003</v>
      </c>
      <c r="X1092" s="51">
        <f>IFERROR(VLOOKUP(D1092,Pivot!$B$4:$H$2181,6,0),"")</f>
        <v>5.3900000000000003E-2</v>
      </c>
      <c r="Y1092" s="46">
        <f>IFERROR(VLOOKUP(D1092,Pivot!$B$4:$H$2181,7,0),"")</f>
        <v>0.33439999999999998</v>
      </c>
    </row>
    <row r="1093" spans="1:25" ht="15" customHeight="1" outlineLevel="2">
      <c r="A1093" s="10" t="str">
        <f>VLOOKUP(D1093,'Current OBD'!$B$6:$K$2185,4,0)</f>
        <v>Kitsap</v>
      </c>
      <c r="B1093" s="10" t="str">
        <f>VLOOKUP(D1093,'Current OBD'!$B$6:$K$2185,3,0)</f>
        <v>18-400</v>
      </c>
      <c r="C1093" s="9" t="str">
        <f>VLOOKUP(D1093,'Current OBD'!$B$6:$K$2185,2,0)</f>
        <v>North Kitsap School District</v>
      </c>
      <c r="D1093" s="24">
        <v>661473</v>
      </c>
      <c r="E1093" s="9" t="str">
        <f>VLOOKUP(D1093,'Current OBD'!$B$6:$K$2185,10,0)</f>
        <v>Kingston Middle School (formerly Jr/High School)</v>
      </c>
      <c r="F1093" s="11" t="str">
        <f>IF(VLOOKUP(D1093,'Current OBD'!$B$6:$AK$2185,23,0)="Yes","PK"," ")</f>
        <v xml:space="preserve"> </v>
      </c>
      <c r="G1093" s="11" t="str">
        <f>IF(VLOOKUP(D1093,'Current OBD'!$B$6:$AK$2185,24,0)="Yes","K"," ")</f>
        <v xml:space="preserve"> </v>
      </c>
      <c r="H1093" s="11" t="str">
        <f>IF(VLOOKUP(D1093,'Current OBD'!$B$6:$AK$2185,25,0)="Yes",1," ")</f>
        <v xml:space="preserve"> </v>
      </c>
      <c r="I1093" s="11" t="str">
        <f>IF(VLOOKUP(D1093,'Current OBD'!$B$6:$AK$2185,26,0)="Yes","2"," ")</f>
        <v xml:space="preserve"> </v>
      </c>
      <c r="J1093" s="11" t="str">
        <f>IF(VLOOKUP(D1093,'Current OBD'!$B$6:$AK$2185,27,0)="Yes","3"," ")</f>
        <v xml:space="preserve"> </v>
      </c>
      <c r="K1093" s="11" t="str">
        <f>IF(VLOOKUP(D1093,'Current OBD'!$B$6:$AK$2185,28,0)="Yes","4"," ")</f>
        <v xml:space="preserve"> </v>
      </c>
      <c r="L1093" s="11" t="str">
        <f>IF(VLOOKUP(D1093,'Current OBD'!$B$6:$AK$2185,29,0)="Yes","5"," ")</f>
        <v xml:space="preserve"> </v>
      </c>
      <c r="M1093" s="11" t="str">
        <f>IF(VLOOKUP(D1093,'Current OBD'!$B$6:$AK$2185,30,0)="Yes","6"," ")</f>
        <v>6</v>
      </c>
      <c r="N1093" s="11" t="str">
        <f>IF(VLOOKUP(D1093,'Current OBD'!$B$6:$AK$2185,31,0)="Yes","7"," ")</f>
        <v>7</v>
      </c>
      <c r="O1093" s="11" t="str">
        <f>IF(VLOOKUP(D1093,'Current OBD'!$B$6:$AK$2185,32,0)="Yes","8"," ")</f>
        <v>8</v>
      </c>
      <c r="P1093" s="11" t="str">
        <f>IF(VLOOKUP(D1093,'Current OBD'!$B$6:$AK$2185,33,0)="Yes","9"," ")</f>
        <v xml:space="preserve"> </v>
      </c>
      <c r="Q1093" s="11" t="str">
        <f>IF(VLOOKUP(D1093,'Current OBD'!$B$6:$AK$2185,34,0)="Yes","10"," ")</f>
        <v xml:space="preserve"> </v>
      </c>
      <c r="R1093" s="11" t="str">
        <f>IF(VLOOKUP(D1093,'Current OBD'!$B$6:$AK$2185,35,0)="Yes","11"," ")</f>
        <v xml:space="preserve"> </v>
      </c>
      <c r="S1093" s="11" t="str">
        <f>IF(VLOOKUP(D1093,'Current OBD'!$B$6:$AK$2185,36,0)="Yes","12"," ")</f>
        <v xml:space="preserve"> </v>
      </c>
      <c r="T1093" s="13">
        <f>VLOOKUP(D1093,Pivot!$B$4:$F$2181,2,0)</f>
        <v>156</v>
      </c>
      <c r="U1093" s="13">
        <f>VLOOKUP(D1093,Pivot!$B$4:$F$2181,3,0)</f>
        <v>47</v>
      </c>
      <c r="V1093" s="13">
        <f>VLOOKUP(D1093,Pivot!$B$4:$F$2181,4,0)</f>
        <v>499</v>
      </c>
      <c r="W1093" s="46">
        <f>IFERROR(VLOOKUP(D1093,Pivot!$B$4:$H$2181,5,0),"")</f>
        <v>0.31259999999999999</v>
      </c>
      <c r="X1093" s="51">
        <f>IFERROR(VLOOKUP(D1093,Pivot!$B$4:$H$2181,6,0),"")</f>
        <v>9.4200000000000006E-2</v>
      </c>
      <c r="Y1093" s="46">
        <f>IFERROR(VLOOKUP(D1093,Pivot!$B$4:$H$2181,7,0),"")</f>
        <v>0.40679999999999999</v>
      </c>
    </row>
    <row r="1094" spans="1:25" ht="15" customHeight="1" outlineLevel="2">
      <c r="A1094" s="10" t="str">
        <f>VLOOKUP(D1094,'Current OBD'!$B$6:$K$2185,4,0)</f>
        <v>Kitsap</v>
      </c>
      <c r="B1094" s="10" t="str">
        <f>VLOOKUP(D1094,'Current OBD'!$B$6:$K$2185,3,0)</f>
        <v>18-400</v>
      </c>
      <c r="C1094" s="9" t="str">
        <f>VLOOKUP(D1094,'Current OBD'!$B$6:$K$2185,2,0)</f>
        <v>North Kitsap School District</v>
      </c>
      <c r="D1094" s="24">
        <v>661471</v>
      </c>
      <c r="E1094" s="9" t="str">
        <f>VLOOKUP(D1094,'Current OBD'!$B$6:$K$2185,10,0)</f>
        <v>North Kitsap High School</v>
      </c>
      <c r="F1094" s="11" t="str">
        <f>IF(VLOOKUP(D1094,'Current OBD'!$B$6:$AK$2185,23,0)="Yes","PK"," ")</f>
        <v xml:space="preserve"> </v>
      </c>
      <c r="G1094" s="11" t="str">
        <f>IF(VLOOKUP(D1094,'Current OBD'!$B$6:$AK$2185,24,0)="Yes","K"," ")</f>
        <v xml:space="preserve"> </v>
      </c>
      <c r="H1094" s="11" t="str">
        <f>IF(VLOOKUP(D1094,'Current OBD'!$B$6:$AK$2185,25,0)="Yes",1," ")</f>
        <v xml:space="preserve"> </v>
      </c>
      <c r="I1094" s="11" t="str">
        <f>IF(VLOOKUP(D1094,'Current OBD'!$B$6:$AK$2185,26,0)="Yes","2"," ")</f>
        <v xml:space="preserve"> </v>
      </c>
      <c r="J1094" s="11" t="str">
        <f>IF(VLOOKUP(D1094,'Current OBD'!$B$6:$AK$2185,27,0)="Yes","3"," ")</f>
        <v xml:space="preserve"> </v>
      </c>
      <c r="K1094" s="11" t="str">
        <f>IF(VLOOKUP(D1094,'Current OBD'!$B$6:$AK$2185,28,0)="Yes","4"," ")</f>
        <v xml:space="preserve"> </v>
      </c>
      <c r="L1094" s="11" t="str">
        <f>IF(VLOOKUP(D1094,'Current OBD'!$B$6:$AK$2185,29,0)="Yes","5"," ")</f>
        <v xml:space="preserve"> </v>
      </c>
      <c r="M1094" s="11" t="str">
        <f>IF(VLOOKUP(D1094,'Current OBD'!$B$6:$AK$2185,30,0)="Yes","6"," ")</f>
        <v xml:space="preserve"> </v>
      </c>
      <c r="N1094" s="11" t="str">
        <f>IF(VLOOKUP(D1094,'Current OBD'!$B$6:$AK$2185,31,0)="Yes","7"," ")</f>
        <v xml:space="preserve"> </v>
      </c>
      <c r="O1094" s="11" t="str">
        <f>IF(VLOOKUP(D1094,'Current OBD'!$B$6:$AK$2185,32,0)="Yes","8"," ")</f>
        <v xml:space="preserve"> </v>
      </c>
      <c r="P1094" s="11" t="str">
        <f>IF(VLOOKUP(D1094,'Current OBD'!$B$6:$AK$2185,33,0)="Yes","9"," ")</f>
        <v>9</v>
      </c>
      <c r="Q1094" s="11" t="str">
        <f>IF(VLOOKUP(D1094,'Current OBD'!$B$6:$AK$2185,34,0)="Yes","10"," ")</f>
        <v>10</v>
      </c>
      <c r="R1094" s="11" t="str">
        <f>IF(VLOOKUP(D1094,'Current OBD'!$B$6:$AK$2185,35,0)="Yes","11"," ")</f>
        <v>11</v>
      </c>
      <c r="S1094" s="11" t="str">
        <f>IF(VLOOKUP(D1094,'Current OBD'!$B$6:$AK$2185,36,0)="Yes","12"," ")</f>
        <v>12</v>
      </c>
      <c r="T1094" s="13">
        <f>VLOOKUP(D1094,Pivot!$B$4:$F$2181,2,0)</f>
        <v>182</v>
      </c>
      <c r="U1094" s="13">
        <f>VLOOKUP(D1094,Pivot!$B$4:$F$2181,3,0)</f>
        <v>76</v>
      </c>
      <c r="V1094" s="13">
        <f>VLOOKUP(D1094,Pivot!$B$4:$F$2181,4,0)</f>
        <v>1073</v>
      </c>
      <c r="W1094" s="46">
        <f>IFERROR(VLOOKUP(D1094,Pivot!$B$4:$H$2181,5,0),"")</f>
        <v>0.1696</v>
      </c>
      <c r="X1094" s="51">
        <f>IFERROR(VLOOKUP(D1094,Pivot!$B$4:$H$2181,6,0),"")</f>
        <v>7.0800000000000002E-2</v>
      </c>
      <c r="Y1094" s="46">
        <f>IFERROR(VLOOKUP(D1094,Pivot!$B$4:$H$2181,7,0),"")</f>
        <v>0.2404</v>
      </c>
    </row>
    <row r="1095" spans="1:25" ht="15" customHeight="1" outlineLevel="2">
      <c r="A1095" s="10" t="str">
        <f>VLOOKUP(D1095,'Current OBD'!$B$6:$K$2185,4,0)</f>
        <v>Kitsap</v>
      </c>
      <c r="B1095" s="10" t="str">
        <f>VLOOKUP(D1095,'Current OBD'!$B$6:$K$2185,3,0)</f>
        <v>18-400</v>
      </c>
      <c r="C1095" s="9" t="str">
        <f>VLOOKUP(D1095,'Current OBD'!$B$6:$K$2185,2,0)</f>
        <v>North Kitsap School District</v>
      </c>
      <c r="D1095" s="24">
        <v>661477</v>
      </c>
      <c r="E1095" s="9" t="str">
        <f>VLOOKUP(D1095,'Current OBD'!$B$6:$K$2185,10,0)</f>
        <v>Pearson Elementary School</v>
      </c>
      <c r="F1095" s="11" t="str">
        <f>IF(VLOOKUP(D1095,'Current OBD'!$B$6:$AK$2185,23,0)="Yes","PK"," ")</f>
        <v xml:space="preserve"> </v>
      </c>
      <c r="G1095" s="11" t="str">
        <f>IF(VLOOKUP(D1095,'Current OBD'!$B$6:$AK$2185,24,0)="Yes","K"," ")</f>
        <v>K</v>
      </c>
      <c r="H1095" s="11">
        <f>IF(VLOOKUP(D1095,'Current OBD'!$B$6:$AK$2185,25,0)="Yes",1," ")</f>
        <v>1</v>
      </c>
      <c r="I1095" s="11" t="str">
        <f>IF(VLOOKUP(D1095,'Current OBD'!$B$6:$AK$2185,26,0)="Yes","2"," ")</f>
        <v>2</v>
      </c>
      <c r="J1095" s="11" t="str">
        <f>IF(VLOOKUP(D1095,'Current OBD'!$B$6:$AK$2185,27,0)="Yes","3"," ")</f>
        <v>3</v>
      </c>
      <c r="K1095" s="11" t="str">
        <f>IF(VLOOKUP(D1095,'Current OBD'!$B$6:$AK$2185,28,0)="Yes","4"," ")</f>
        <v>4</v>
      </c>
      <c r="L1095" s="11" t="str">
        <f>IF(VLOOKUP(D1095,'Current OBD'!$B$6:$AK$2185,29,0)="Yes","5"," ")</f>
        <v>5</v>
      </c>
      <c r="M1095" s="11" t="str">
        <f>IF(VLOOKUP(D1095,'Current OBD'!$B$6:$AK$2185,30,0)="Yes","6"," ")</f>
        <v xml:space="preserve"> </v>
      </c>
      <c r="N1095" s="11" t="str">
        <f>IF(VLOOKUP(D1095,'Current OBD'!$B$6:$AK$2185,31,0)="Yes","7"," ")</f>
        <v xml:space="preserve"> </v>
      </c>
      <c r="O1095" s="11" t="str">
        <f>IF(VLOOKUP(D1095,'Current OBD'!$B$6:$AK$2185,32,0)="Yes","8"," ")</f>
        <v xml:space="preserve"> </v>
      </c>
      <c r="P1095" s="11" t="str">
        <f>IF(VLOOKUP(D1095,'Current OBD'!$B$6:$AK$2185,33,0)="Yes","9"," ")</f>
        <v xml:space="preserve"> </v>
      </c>
      <c r="Q1095" s="11" t="str">
        <f>IF(VLOOKUP(D1095,'Current OBD'!$B$6:$AK$2185,34,0)="Yes","10"," ")</f>
        <v xml:space="preserve"> </v>
      </c>
      <c r="R1095" s="11" t="str">
        <f>IF(VLOOKUP(D1095,'Current OBD'!$B$6:$AK$2185,35,0)="Yes","11"," ")</f>
        <v xml:space="preserve"> </v>
      </c>
      <c r="S1095" s="11" t="str">
        <f>IF(VLOOKUP(D1095,'Current OBD'!$B$6:$AK$2185,36,0)="Yes","12"," ")</f>
        <v xml:space="preserve"> </v>
      </c>
      <c r="T1095" s="13">
        <f>VLOOKUP(D1095,Pivot!$B$4:$F$2181,2,0)</f>
        <v>52</v>
      </c>
      <c r="U1095" s="13">
        <f>VLOOKUP(D1095,Pivot!$B$4:$F$2181,3,0)</f>
        <v>27</v>
      </c>
      <c r="V1095" s="13">
        <f>VLOOKUP(D1095,Pivot!$B$4:$F$2181,4,0)</f>
        <v>291</v>
      </c>
      <c r="W1095" s="46">
        <f>IFERROR(VLOOKUP(D1095,Pivot!$B$4:$H$2181,5,0),"")</f>
        <v>0.1787</v>
      </c>
      <c r="X1095" s="51">
        <f>IFERROR(VLOOKUP(D1095,Pivot!$B$4:$H$2181,6,0),"")</f>
        <v>9.2799999999999994E-2</v>
      </c>
      <c r="Y1095" s="46">
        <f>IFERROR(VLOOKUP(D1095,Pivot!$B$4:$H$2181,7,0),"")</f>
        <v>0.27150000000000002</v>
      </c>
    </row>
    <row r="1096" spans="1:25" ht="15" customHeight="1" outlineLevel="2">
      <c r="A1096" s="10" t="str">
        <f>VLOOKUP(D1096,'Current OBD'!$B$6:$K$2185,4,0)</f>
        <v>Kitsap</v>
      </c>
      <c r="B1096" s="10" t="str">
        <f>VLOOKUP(D1096,'Current OBD'!$B$6:$K$2185,3,0)</f>
        <v>18-400</v>
      </c>
      <c r="C1096" s="9" t="str">
        <f>VLOOKUP(D1096,'Current OBD'!$B$6:$K$2185,2,0)</f>
        <v>North Kitsap School District</v>
      </c>
      <c r="D1096" s="24">
        <v>661478</v>
      </c>
      <c r="E1096" s="9" t="str">
        <f>VLOOKUP(D1096,'Current OBD'!$B$6:$K$2185,10,0)</f>
        <v>Poulsbo Elementary School</v>
      </c>
      <c r="F1096" s="11" t="str">
        <f>IF(VLOOKUP(D1096,'Current OBD'!$B$6:$AK$2185,23,0)="Yes","PK"," ")</f>
        <v xml:space="preserve"> </v>
      </c>
      <c r="G1096" s="11" t="str">
        <f>IF(VLOOKUP(D1096,'Current OBD'!$B$6:$AK$2185,24,0)="Yes","K"," ")</f>
        <v>K</v>
      </c>
      <c r="H1096" s="11">
        <f>IF(VLOOKUP(D1096,'Current OBD'!$B$6:$AK$2185,25,0)="Yes",1," ")</f>
        <v>1</v>
      </c>
      <c r="I1096" s="11" t="str">
        <f>IF(VLOOKUP(D1096,'Current OBD'!$B$6:$AK$2185,26,0)="Yes","2"," ")</f>
        <v>2</v>
      </c>
      <c r="J1096" s="11" t="str">
        <f>IF(VLOOKUP(D1096,'Current OBD'!$B$6:$AK$2185,27,0)="Yes","3"," ")</f>
        <v>3</v>
      </c>
      <c r="K1096" s="11" t="str">
        <f>IF(VLOOKUP(D1096,'Current OBD'!$B$6:$AK$2185,28,0)="Yes","4"," ")</f>
        <v>4</v>
      </c>
      <c r="L1096" s="11" t="str">
        <f>IF(VLOOKUP(D1096,'Current OBD'!$B$6:$AK$2185,29,0)="Yes","5"," ")</f>
        <v>5</v>
      </c>
      <c r="M1096" s="11" t="str">
        <f>IF(VLOOKUP(D1096,'Current OBD'!$B$6:$AK$2185,30,0)="Yes","6"," ")</f>
        <v xml:space="preserve"> </v>
      </c>
      <c r="N1096" s="11" t="str">
        <f>IF(VLOOKUP(D1096,'Current OBD'!$B$6:$AK$2185,31,0)="Yes","7"," ")</f>
        <v xml:space="preserve"> </v>
      </c>
      <c r="O1096" s="11" t="str">
        <f>IF(VLOOKUP(D1096,'Current OBD'!$B$6:$AK$2185,32,0)="Yes","8"," ")</f>
        <v xml:space="preserve"> </v>
      </c>
      <c r="P1096" s="11" t="str">
        <f>IF(VLOOKUP(D1096,'Current OBD'!$B$6:$AK$2185,33,0)="Yes","9"," ")</f>
        <v xml:space="preserve"> </v>
      </c>
      <c r="Q1096" s="11" t="str">
        <f>IF(VLOOKUP(D1096,'Current OBD'!$B$6:$AK$2185,34,0)="Yes","10"," ")</f>
        <v xml:space="preserve"> </v>
      </c>
      <c r="R1096" s="11" t="str">
        <f>IF(VLOOKUP(D1096,'Current OBD'!$B$6:$AK$2185,35,0)="Yes","11"," ")</f>
        <v xml:space="preserve"> </v>
      </c>
      <c r="S1096" s="11" t="str">
        <f>IF(VLOOKUP(D1096,'Current OBD'!$B$6:$AK$2185,36,0)="Yes","12"," ")</f>
        <v xml:space="preserve"> </v>
      </c>
      <c r="T1096" s="13">
        <f>VLOOKUP(D1096,Pivot!$B$4:$F$2181,2,0)</f>
        <v>80</v>
      </c>
      <c r="U1096" s="13">
        <f>VLOOKUP(D1096,Pivot!$B$4:$F$2181,3,0)</f>
        <v>26</v>
      </c>
      <c r="V1096" s="13">
        <f>VLOOKUP(D1096,Pivot!$B$4:$F$2181,4,0)</f>
        <v>451</v>
      </c>
      <c r="W1096" s="46">
        <f>IFERROR(VLOOKUP(D1096,Pivot!$B$4:$H$2181,5,0),"")</f>
        <v>0.1774</v>
      </c>
      <c r="X1096" s="51">
        <f>IFERROR(VLOOKUP(D1096,Pivot!$B$4:$H$2181,6,0),"")</f>
        <v>5.7599999999999998E-2</v>
      </c>
      <c r="Y1096" s="46">
        <f>IFERROR(VLOOKUP(D1096,Pivot!$B$4:$H$2181,7,0),"")</f>
        <v>0.23499999999999999</v>
      </c>
    </row>
    <row r="1097" spans="1:25" ht="15" customHeight="1" outlineLevel="2">
      <c r="A1097" s="10" t="str">
        <f>VLOOKUP(D1097,'Current OBD'!$B$6:$K$2185,4,0)</f>
        <v>Kitsap</v>
      </c>
      <c r="B1097" s="10" t="str">
        <f>VLOOKUP(D1097,'Current OBD'!$B$6:$K$2185,3,0)</f>
        <v>18-400</v>
      </c>
      <c r="C1097" s="9" t="str">
        <f>VLOOKUP(D1097,'Current OBD'!$B$6:$K$2185,2,0)</f>
        <v>North Kitsap School District</v>
      </c>
      <c r="D1097" s="24">
        <v>661474</v>
      </c>
      <c r="E1097" s="9" t="str">
        <f>VLOOKUP(D1097,'Current OBD'!$B$6:$K$2185,10,0)</f>
        <v>Poulsbo Middle School (formerly Jr/High)</v>
      </c>
      <c r="F1097" s="11" t="str">
        <f>IF(VLOOKUP(D1097,'Current OBD'!$B$6:$AK$2185,23,0)="Yes","PK"," ")</f>
        <v xml:space="preserve"> </v>
      </c>
      <c r="G1097" s="11" t="str">
        <f>IF(VLOOKUP(D1097,'Current OBD'!$B$6:$AK$2185,24,0)="Yes","K"," ")</f>
        <v xml:space="preserve"> </v>
      </c>
      <c r="H1097" s="11" t="str">
        <f>IF(VLOOKUP(D1097,'Current OBD'!$B$6:$AK$2185,25,0)="Yes",1," ")</f>
        <v xml:space="preserve"> </v>
      </c>
      <c r="I1097" s="11" t="str">
        <f>IF(VLOOKUP(D1097,'Current OBD'!$B$6:$AK$2185,26,0)="Yes","2"," ")</f>
        <v xml:space="preserve"> </v>
      </c>
      <c r="J1097" s="11" t="str">
        <f>IF(VLOOKUP(D1097,'Current OBD'!$B$6:$AK$2185,27,0)="Yes","3"," ")</f>
        <v xml:space="preserve"> </v>
      </c>
      <c r="K1097" s="11" t="str">
        <f>IF(VLOOKUP(D1097,'Current OBD'!$B$6:$AK$2185,28,0)="Yes","4"," ")</f>
        <v xml:space="preserve"> </v>
      </c>
      <c r="L1097" s="11" t="str">
        <f>IF(VLOOKUP(D1097,'Current OBD'!$B$6:$AK$2185,29,0)="Yes","5"," ")</f>
        <v xml:space="preserve"> </v>
      </c>
      <c r="M1097" s="11" t="str">
        <f>IF(VLOOKUP(D1097,'Current OBD'!$B$6:$AK$2185,30,0)="Yes","6"," ")</f>
        <v>6</v>
      </c>
      <c r="N1097" s="11" t="str">
        <f>IF(VLOOKUP(D1097,'Current OBD'!$B$6:$AK$2185,31,0)="Yes","7"," ")</f>
        <v>7</v>
      </c>
      <c r="O1097" s="11" t="str">
        <f>IF(VLOOKUP(D1097,'Current OBD'!$B$6:$AK$2185,32,0)="Yes","8"," ")</f>
        <v>8</v>
      </c>
      <c r="P1097" s="11" t="str">
        <f>IF(VLOOKUP(D1097,'Current OBD'!$B$6:$AK$2185,33,0)="Yes","9"," ")</f>
        <v xml:space="preserve"> </v>
      </c>
      <c r="Q1097" s="11" t="str">
        <f>IF(VLOOKUP(D1097,'Current OBD'!$B$6:$AK$2185,34,0)="Yes","10"," ")</f>
        <v xml:space="preserve"> </v>
      </c>
      <c r="R1097" s="11" t="str">
        <f>IF(VLOOKUP(D1097,'Current OBD'!$B$6:$AK$2185,35,0)="Yes","11"," ")</f>
        <v xml:space="preserve"> </v>
      </c>
      <c r="S1097" s="11" t="str">
        <f>IF(VLOOKUP(D1097,'Current OBD'!$B$6:$AK$2185,36,0)="Yes","12"," ")</f>
        <v xml:space="preserve"> </v>
      </c>
      <c r="T1097" s="13">
        <f>VLOOKUP(D1097,Pivot!$B$4:$F$2181,2,0)</f>
        <v>136</v>
      </c>
      <c r="U1097" s="13">
        <f>VLOOKUP(D1097,Pivot!$B$4:$F$2181,3,0)</f>
        <v>36</v>
      </c>
      <c r="V1097" s="13">
        <f>VLOOKUP(D1097,Pivot!$B$4:$F$2181,4,0)</f>
        <v>696</v>
      </c>
      <c r="W1097" s="46">
        <f>IFERROR(VLOOKUP(D1097,Pivot!$B$4:$H$2181,5,0),"")</f>
        <v>0.19539999999999999</v>
      </c>
      <c r="X1097" s="51">
        <f>IFERROR(VLOOKUP(D1097,Pivot!$B$4:$H$2181,6,0),"")</f>
        <v>5.1700000000000003E-2</v>
      </c>
      <c r="Y1097" s="46">
        <f>IFERROR(VLOOKUP(D1097,Pivot!$B$4:$H$2181,7,0),"")</f>
        <v>0.24709999999999999</v>
      </c>
    </row>
    <row r="1098" spans="1:25" ht="15" customHeight="1" outlineLevel="2">
      <c r="A1098" s="10" t="str">
        <f>VLOOKUP(D1098,'Current OBD'!$B$6:$K$2185,4,0)</f>
        <v>Kitsap</v>
      </c>
      <c r="B1098" s="10" t="str">
        <f>VLOOKUP(D1098,'Current OBD'!$B$6:$K$2185,3,0)</f>
        <v>18-400</v>
      </c>
      <c r="C1098" s="9" t="str">
        <f>VLOOKUP(D1098,'Current OBD'!$B$6:$K$2185,2,0)</f>
        <v>North Kitsap School District</v>
      </c>
      <c r="D1098" s="24">
        <v>661476</v>
      </c>
      <c r="E1098" s="9" t="str">
        <f>VLOOKUP(D1098,'Current OBD'!$B$6:$K$2185,10,0)</f>
        <v>Richard Gordon Elementary School</v>
      </c>
      <c r="F1098" s="11" t="str">
        <f>IF(VLOOKUP(D1098,'Current OBD'!$B$6:$AK$2185,23,0)="Yes","PK"," ")</f>
        <v xml:space="preserve"> </v>
      </c>
      <c r="G1098" s="11" t="str">
        <f>IF(VLOOKUP(D1098,'Current OBD'!$B$6:$AK$2185,24,0)="Yes","K"," ")</f>
        <v>K</v>
      </c>
      <c r="H1098" s="11">
        <f>IF(VLOOKUP(D1098,'Current OBD'!$B$6:$AK$2185,25,0)="Yes",1," ")</f>
        <v>1</v>
      </c>
      <c r="I1098" s="11" t="str">
        <f>IF(VLOOKUP(D1098,'Current OBD'!$B$6:$AK$2185,26,0)="Yes","2"," ")</f>
        <v>2</v>
      </c>
      <c r="J1098" s="11" t="str">
        <f>IF(VLOOKUP(D1098,'Current OBD'!$B$6:$AK$2185,27,0)="Yes","3"," ")</f>
        <v>3</v>
      </c>
      <c r="K1098" s="11" t="str">
        <f>IF(VLOOKUP(D1098,'Current OBD'!$B$6:$AK$2185,28,0)="Yes","4"," ")</f>
        <v>4</v>
      </c>
      <c r="L1098" s="11" t="str">
        <f>IF(VLOOKUP(D1098,'Current OBD'!$B$6:$AK$2185,29,0)="Yes","5"," ")</f>
        <v>5</v>
      </c>
      <c r="M1098" s="11" t="str">
        <f>IF(VLOOKUP(D1098,'Current OBD'!$B$6:$AK$2185,30,0)="Yes","6"," ")</f>
        <v xml:space="preserve"> </v>
      </c>
      <c r="N1098" s="11" t="str">
        <f>IF(VLOOKUP(D1098,'Current OBD'!$B$6:$AK$2185,31,0)="Yes","7"," ")</f>
        <v xml:space="preserve"> </v>
      </c>
      <c r="O1098" s="11" t="str">
        <f>IF(VLOOKUP(D1098,'Current OBD'!$B$6:$AK$2185,32,0)="Yes","8"," ")</f>
        <v xml:space="preserve"> </v>
      </c>
      <c r="P1098" s="11" t="str">
        <f>IF(VLOOKUP(D1098,'Current OBD'!$B$6:$AK$2185,33,0)="Yes","9"," ")</f>
        <v xml:space="preserve"> </v>
      </c>
      <c r="Q1098" s="11" t="str">
        <f>IF(VLOOKUP(D1098,'Current OBD'!$B$6:$AK$2185,34,0)="Yes","10"," ")</f>
        <v xml:space="preserve"> </v>
      </c>
      <c r="R1098" s="11" t="str">
        <f>IF(VLOOKUP(D1098,'Current OBD'!$B$6:$AK$2185,35,0)="Yes","11"," ")</f>
        <v xml:space="preserve"> </v>
      </c>
      <c r="S1098" s="11" t="str">
        <f>IF(VLOOKUP(D1098,'Current OBD'!$B$6:$AK$2185,36,0)="Yes","12"," ")</f>
        <v xml:space="preserve"> </v>
      </c>
      <c r="T1098" s="13">
        <f>VLOOKUP(D1098,Pivot!$B$4:$F$2181,2,0)</f>
        <v>111</v>
      </c>
      <c r="U1098" s="13">
        <f>VLOOKUP(D1098,Pivot!$B$4:$F$2181,3,0)</f>
        <v>24</v>
      </c>
      <c r="V1098" s="13">
        <f>VLOOKUP(D1098,Pivot!$B$4:$F$2181,4,0)</f>
        <v>404</v>
      </c>
      <c r="W1098" s="46">
        <f>IFERROR(VLOOKUP(D1098,Pivot!$B$4:$H$2181,5,0),"")</f>
        <v>0.27479999999999999</v>
      </c>
      <c r="X1098" s="51">
        <f>IFERROR(VLOOKUP(D1098,Pivot!$B$4:$H$2181,6,0),"")</f>
        <v>5.9400000000000001E-2</v>
      </c>
      <c r="Y1098" s="46">
        <f>IFERROR(VLOOKUP(D1098,Pivot!$B$4:$H$2181,7,0),"")</f>
        <v>0.3342</v>
      </c>
    </row>
    <row r="1099" spans="1:25" ht="15" customHeight="1" outlineLevel="2">
      <c r="A1099" s="10" t="str">
        <f>VLOOKUP(D1099,'Current OBD'!$B$6:$K$2185,4,0)</f>
        <v>Kitsap</v>
      </c>
      <c r="B1099" s="10" t="str">
        <f>VLOOKUP(D1099,'Current OBD'!$B$6:$K$2185,3,0)</f>
        <v>18-400</v>
      </c>
      <c r="C1099" s="9" t="str">
        <f>VLOOKUP(D1099,'Current OBD'!$B$6:$K$2185,2,0)</f>
        <v>North Kitsap School District</v>
      </c>
      <c r="D1099" s="24">
        <v>661479</v>
      </c>
      <c r="E1099" s="9" t="str">
        <f>VLOOKUP(D1099,'Current OBD'!$B$6:$K$2185,10,0)</f>
        <v>Suquamish Elementary School</v>
      </c>
      <c r="F1099" s="11" t="str">
        <f>IF(VLOOKUP(D1099,'Current OBD'!$B$6:$AK$2185,23,0)="Yes","PK"," ")</f>
        <v xml:space="preserve"> </v>
      </c>
      <c r="G1099" s="11" t="str">
        <f>IF(VLOOKUP(D1099,'Current OBD'!$B$6:$AK$2185,24,0)="Yes","K"," ")</f>
        <v>K</v>
      </c>
      <c r="H1099" s="11">
        <f>IF(VLOOKUP(D1099,'Current OBD'!$B$6:$AK$2185,25,0)="Yes",1," ")</f>
        <v>1</v>
      </c>
      <c r="I1099" s="11" t="str">
        <f>IF(VLOOKUP(D1099,'Current OBD'!$B$6:$AK$2185,26,0)="Yes","2"," ")</f>
        <v>2</v>
      </c>
      <c r="J1099" s="11" t="str">
        <f>IF(VLOOKUP(D1099,'Current OBD'!$B$6:$AK$2185,27,0)="Yes","3"," ")</f>
        <v>3</v>
      </c>
      <c r="K1099" s="11" t="str">
        <f>IF(VLOOKUP(D1099,'Current OBD'!$B$6:$AK$2185,28,0)="Yes","4"," ")</f>
        <v>4</v>
      </c>
      <c r="L1099" s="11" t="str">
        <f>IF(VLOOKUP(D1099,'Current OBD'!$B$6:$AK$2185,29,0)="Yes","5"," ")</f>
        <v>5</v>
      </c>
      <c r="M1099" s="11" t="str">
        <f>IF(VLOOKUP(D1099,'Current OBD'!$B$6:$AK$2185,30,0)="Yes","6"," ")</f>
        <v xml:space="preserve"> </v>
      </c>
      <c r="N1099" s="11" t="str">
        <f>IF(VLOOKUP(D1099,'Current OBD'!$B$6:$AK$2185,31,0)="Yes","7"," ")</f>
        <v xml:space="preserve"> </v>
      </c>
      <c r="O1099" s="11" t="str">
        <f>IF(VLOOKUP(D1099,'Current OBD'!$B$6:$AK$2185,32,0)="Yes","8"," ")</f>
        <v xml:space="preserve"> </v>
      </c>
      <c r="P1099" s="11" t="str">
        <f>IF(VLOOKUP(D1099,'Current OBD'!$B$6:$AK$2185,33,0)="Yes","9"," ")</f>
        <v xml:space="preserve"> </v>
      </c>
      <c r="Q1099" s="11" t="str">
        <f>IF(VLOOKUP(D1099,'Current OBD'!$B$6:$AK$2185,34,0)="Yes","10"," ")</f>
        <v xml:space="preserve"> </v>
      </c>
      <c r="R1099" s="11" t="str">
        <f>IF(VLOOKUP(D1099,'Current OBD'!$B$6:$AK$2185,35,0)="Yes","11"," ")</f>
        <v xml:space="preserve"> </v>
      </c>
      <c r="S1099" s="11" t="str">
        <f>IF(VLOOKUP(D1099,'Current OBD'!$B$6:$AK$2185,36,0)="Yes","12"," ")</f>
        <v xml:space="preserve"> </v>
      </c>
      <c r="T1099" s="13">
        <f>VLOOKUP(D1099,Pivot!$B$4:$F$2181,2,0)</f>
        <v>124</v>
      </c>
      <c r="U1099" s="13">
        <f>VLOOKUP(D1099,Pivot!$B$4:$F$2181,3,0)</f>
        <v>24</v>
      </c>
      <c r="V1099" s="13">
        <f>VLOOKUP(D1099,Pivot!$B$4:$F$2181,4,0)</f>
        <v>332</v>
      </c>
      <c r="W1099" s="46">
        <f>IFERROR(VLOOKUP(D1099,Pivot!$B$4:$H$2181,5,0),"")</f>
        <v>0.3735</v>
      </c>
      <c r="X1099" s="51">
        <f>IFERROR(VLOOKUP(D1099,Pivot!$B$4:$H$2181,6,0),"")</f>
        <v>7.2300000000000003E-2</v>
      </c>
      <c r="Y1099" s="46">
        <f>IFERROR(VLOOKUP(D1099,Pivot!$B$4:$H$2181,7,0),"")</f>
        <v>0.44579999999999997</v>
      </c>
    </row>
    <row r="1100" spans="1:25" ht="15" customHeight="1" outlineLevel="2">
      <c r="A1100" s="10" t="str">
        <f>VLOOKUP(D1100,'Current OBD'!$B$6:$K$2185,4,0)</f>
        <v>Kitsap</v>
      </c>
      <c r="B1100" s="10" t="str">
        <f>VLOOKUP(D1100,'Current OBD'!$B$6:$K$2185,3,0)</f>
        <v>18-400</v>
      </c>
      <c r="C1100" s="9" t="str">
        <f>VLOOKUP(D1100,'Current OBD'!$B$6:$K$2185,2,0)</f>
        <v>North Kitsap School District</v>
      </c>
      <c r="D1100" s="24">
        <v>661480</v>
      </c>
      <c r="E1100" s="9" t="str">
        <f>VLOOKUP(D1100,'Current OBD'!$B$6:$K$2185,10,0)</f>
        <v>Vinland Elementary School</v>
      </c>
      <c r="F1100" s="11" t="str">
        <f>IF(VLOOKUP(D1100,'Current OBD'!$B$6:$AK$2185,23,0)="Yes","PK"," ")</f>
        <v xml:space="preserve"> </v>
      </c>
      <c r="G1100" s="11" t="str">
        <f>IF(VLOOKUP(D1100,'Current OBD'!$B$6:$AK$2185,24,0)="Yes","K"," ")</f>
        <v>K</v>
      </c>
      <c r="H1100" s="11">
        <f>IF(VLOOKUP(D1100,'Current OBD'!$B$6:$AK$2185,25,0)="Yes",1," ")</f>
        <v>1</v>
      </c>
      <c r="I1100" s="11" t="str">
        <f>IF(VLOOKUP(D1100,'Current OBD'!$B$6:$AK$2185,26,0)="Yes","2"," ")</f>
        <v>2</v>
      </c>
      <c r="J1100" s="11" t="str">
        <f>IF(VLOOKUP(D1100,'Current OBD'!$B$6:$AK$2185,27,0)="Yes","3"," ")</f>
        <v>3</v>
      </c>
      <c r="K1100" s="11" t="str">
        <f>IF(VLOOKUP(D1100,'Current OBD'!$B$6:$AK$2185,28,0)="Yes","4"," ")</f>
        <v>4</v>
      </c>
      <c r="L1100" s="11" t="str">
        <f>IF(VLOOKUP(D1100,'Current OBD'!$B$6:$AK$2185,29,0)="Yes","5"," ")</f>
        <v>5</v>
      </c>
      <c r="M1100" s="11" t="str">
        <f>IF(VLOOKUP(D1100,'Current OBD'!$B$6:$AK$2185,30,0)="Yes","6"," ")</f>
        <v xml:space="preserve"> </v>
      </c>
      <c r="N1100" s="11" t="str">
        <f>IF(VLOOKUP(D1100,'Current OBD'!$B$6:$AK$2185,31,0)="Yes","7"," ")</f>
        <v xml:space="preserve"> </v>
      </c>
      <c r="O1100" s="11" t="str">
        <f>IF(VLOOKUP(D1100,'Current OBD'!$B$6:$AK$2185,32,0)="Yes","8"," ")</f>
        <v xml:space="preserve"> </v>
      </c>
      <c r="P1100" s="11" t="str">
        <f>IF(VLOOKUP(D1100,'Current OBD'!$B$6:$AK$2185,33,0)="Yes","9"," ")</f>
        <v xml:space="preserve"> </v>
      </c>
      <c r="Q1100" s="11" t="str">
        <f>IF(VLOOKUP(D1100,'Current OBD'!$B$6:$AK$2185,34,0)="Yes","10"," ")</f>
        <v xml:space="preserve"> </v>
      </c>
      <c r="R1100" s="11" t="str">
        <f>IF(VLOOKUP(D1100,'Current OBD'!$B$6:$AK$2185,35,0)="Yes","11"," ")</f>
        <v xml:space="preserve"> </v>
      </c>
      <c r="S1100" s="11" t="str">
        <f>IF(VLOOKUP(D1100,'Current OBD'!$B$6:$AK$2185,36,0)="Yes","12"," ")</f>
        <v xml:space="preserve"> </v>
      </c>
      <c r="T1100" s="13">
        <f>VLOOKUP(D1100,Pivot!$B$4:$F$2181,2,0)</f>
        <v>117</v>
      </c>
      <c r="U1100" s="13">
        <f>VLOOKUP(D1100,Pivot!$B$4:$F$2181,3,0)</f>
        <v>42</v>
      </c>
      <c r="V1100" s="13">
        <f>VLOOKUP(D1100,Pivot!$B$4:$F$2181,4,0)</f>
        <v>525</v>
      </c>
      <c r="W1100" s="46">
        <f>IFERROR(VLOOKUP(D1100,Pivot!$B$4:$H$2181,5,0),"")</f>
        <v>0.22289999999999999</v>
      </c>
      <c r="X1100" s="51">
        <f>IFERROR(VLOOKUP(D1100,Pivot!$B$4:$H$2181,6,0),"")</f>
        <v>0.08</v>
      </c>
      <c r="Y1100" s="46">
        <f>IFERROR(VLOOKUP(D1100,Pivot!$B$4:$H$2181,7,0),"")</f>
        <v>0.3029</v>
      </c>
    </row>
    <row r="1101" spans="1:25" ht="15" customHeight="1" outlineLevel="2">
      <c r="A1101" s="10" t="str">
        <f>VLOOKUP(D1101,'Current OBD'!$B$6:$K$2185,4,0)</f>
        <v>Kitsap</v>
      </c>
      <c r="B1101" s="10" t="str">
        <f>VLOOKUP(D1101,'Current OBD'!$B$6:$K$2185,3,0)</f>
        <v>18-400</v>
      </c>
      <c r="C1101" s="9" t="str">
        <f>VLOOKUP(D1101,'Current OBD'!$B$6:$K$2185,2,0)</f>
        <v>North Kitsap School District</v>
      </c>
      <c r="D1101" s="24">
        <v>661481</v>
      </c>
      <c r="E1101" s="9" t="str">
        <f>VLOOKUP(D1101,'Current OBD'!$B$6:$K$2185,10,0)</f>
        <v>Wolfle Elementary School</v>
      </c>
      <c r="F1101" s="11" t="str">
        <f>IF(VLOOKUP(D1101,'Current OBD'!$B$6:$AK$2185,23,0)="Yes","PK"," ")</f>
        <v>PK</v>
      </c>
      <c r="G1101" s="11" t="str">
        <f>IF(VLOOKUP(D1101,'Current OBD'!$B$6:$AK$2185,24,0)="Yes","K"," ")</f>
        <v>K</v>
      </c>
      <c r="H1101" s="11">
        <f>IF(VLOOKUP(D1101,'Current OBD'!$B$6:$AK$2185,25,0)="Yes",1," ")</f>
        <v>1</v>
      </c>
      <c r="I1101" s="11" t="str">
        <f>IF(VLOOKUP(D1101,'Current OBD'!$B$6:$AK$2185,26,0)="Yes","2"," ")</f>
        <v>2</v>
      </c>
      <c r="J1101" s="11" t="str">
        <f>IF(VLOOKUP(D1101,'Current OBD'!$B$6:$AK$2185,27,0)="Yes","3"," ")</f>
        <v>3</v>
      </c>
      <c r="K1101" s="11" t="str">
        <f>IF(VLOOKUP(D1101,'Current OBD'!$B$6:$AK$2185,28,0)="Yes","4"," ")</f>
        <v>4</v>
      </c>
      <c r="L1101" s="11" t="str">
        <f>IF(VLOOKUP(D1101,'Current OBD'!$B$6:$AK$2185,29,0)="Yes","5"," ")</f>
        <v>5</v>
      </c>
      <c r="M1101" s="11" t="str">
        <f>IF(VLOOKUP(D1101,'Current OBD'!$B$6:$AK$2185,30,0)="Yes","6"," ")</f>
        <v>6</v>
      </c>
      <c r="N1101" s="11" t="str">
        <f>IF(VLOOKUP(D1101,'Current OBD'!$B$6:$AK$2185,31,0)="Yes","7"," ")</f>
        <v>7</v>
      </c>
      <c r="O1101" s="11" t="str">
        <f>IF(VLOOKUP(D1101,'Current OBD'!$B$6:$AK$2185,32,0)="Yes","8"," ")</f>
        <v>8</v>
      </c>
      <c r="P1101" s="11" t="str">
        <f>IF(VLOOKUP(D1101,'Current OBD'!$B$6:$AK$2185,33,0)="Yes","9"," ")</f>
        <v xml:space="preserve"> </v>
      </c>
      <c r="Q1101" s="11" t="str">
        <f>IF(VLOOKUP(D1101,'Current OBD'!$B$6:$AK$2185,34,0)="Yes","10"," ")</f>
        <v xml:space="preserve"> </v>
      </c>
      <c r="R1101" s="11" t="str">
        <f>IF(VLOOKUP(D1101,'Current OBD'!$B$6:$AK$2185,35,0)="Yes","11"," ")</f>
        <v xml:space="preserve"> </v>
      </c>
      <c r="S1101" s="11" t="str">
        <f>IF(VLOOKUP(D1101,'Current OBD'!$B$6:$AK$2185,36,0)="Yes","12"," ")</f>
        <v xml:space="preserve"> </v>
      </c>
      <c r="T1101" s="13">
        <f>VLOOKUP(D1101,Pivot!$B$4:$F$2181,2,0)</f>
        <v>138</v>
      </c>
      <c r="U1101" s="13">
        <f>VLOOKUP(D1101,Pivot!$B$4:$F$2181,3,0)</f>
        <v>28</v>
      </c>
      <c r="V1101" s="13">
        <f>VLOOKUP(D1101,Pivot!$B$4:$F$2181,4,0)</f>
        <v>316</v>
      </c>
      <c r="W1101" s="46">
        <f>IFERROR(VLOOKUP(D1101,Pivot!$B$4:$H$2181,5,0),"")</f>
        <v>0.43669999999999998</v>
      </c>
      <c r="X1101" s="51">
        <f>IFERROR(VLOOKUP(D1101,Pivot!$B$4:$H$2181,6,0),"")</f>
        <v>8.8599999999999998E-2</v>
      </c>
      <c r="Y1101" s="46">
        <f>IFERROR(VLOOKUP(D1101,Pivot!$B$4:$H$2181,7,0),"")</f>
        <v>0.52529999999999999</v>
      </c>
    </row>
    <row r="1102" spans="1:25" ht="15" customHeight="1" outlineLevel="1">
      <c r="A1102" s="27"/>
      <c r="B1102" s="27"/>
      <c r="C1102" s="30" t="s">
        <v>5737</v>
      </c>
      <c r="D1102" s="27"/>
      <c r="E1102" s="26"/>
      <c r="F1102" s="29"/>
      <c r="G1102" s="29"/>
      <c r="H1102" s="29"/>
      <c r="I1102" s="29"/>
      <c r="J1102" s="29"/>
      <c r="K1102" s="29"/>
      <c r="L1102" s="29"/>
      <c r="M1102" s="29"/>
      <c r="N1102" s="29"/>
      <c r="O1102" s="29"/>
      <c r="P1102" s="29"/>
      <c r="Q1102" s="29"/>
      <c r="R1102" s="29"/>
      <c r="S1102" s="29"/>
      <c r="T1102" s="43">
        <f>SUBTOTAL(9,T1091:T1101)</f>
        <v>1303</v>
      </c>
      <c r="U1102" s="43">
        <f>SUBTOTAL(9,U1091:U1101)</f>
        <v>371</v>
      </c>
      <c r="V1102" s="43">
        <f>SUBTOTAL(9,V1091:V1101)</f>
        <v>5289</v>
      </c>
      <c r="W1102" s="47"/>
      <c r="X1102" s="52"/>
      <c r="Y1102" s="56">
        <f>(T1102+U1102)/V1102</f>
        <v>0.316505955757232</v>
      </c>
    </row>
    <row r="1103" spans="1:25" ht="15" customHeight="1" outlineLevel="2">
      <c r="A1103" s="10" t="str">
        <f>VLOOKUP(D1103,'Current OBD'!$B$6:$K$2185,4,0)</f>
        <v>Kitsap</v>
      </c>
      <c r="B1103" s="10" t="str">
        <f>VLOOKUP(D1103,'Current OBD'!$B$6:$K$2185,3,0)</f>
        <v>18-401</v>
      </c>
      <c r="C1103" s="9" t="str">
        <f>VLOOKUP(D1103,'Current OBD'!$B$6:$K$2185,2,0)</f>
        <v>Central Kitsap School District</v>
      </c>
      <c r="D1103" s="24">
        <v>684415</v>
      </c>
      <c r="E1103" s="9" t="str">
        <f>VLOOKUP(D1103,'Current OBD'!$B$6:$K$2185,10,0)</f>
        <v>Alternative High School (Barker Creek)</v>
      </c>
      <c r="F1103" s="11" t="str">
        <f>IF(VLOOKUP(D1103,'Current OBD'!$B$6:$AK$2185,23,0)="Yes","PK"," ")</f>
        <v xml:space="preserve"> </v>
      </c>
      <c r="G1103" s="11" t="str">
        <f>IF(VLOOKUP(D1103,'Current OBD'!$B$6:$AK$2185,24,0)="Yes","K"," ")</f>
        <v>K</v>
      </c>
      <c r="H1103" s="11">
        <f>IF(VLOOKUP(D1103,'Current OBD'!$B$6:$AK$2185,25,0)="Yes",1," ")</f>
        <v>1</v>
      </c>
      <c r="I1103" s="11" t="str">
        <f>IF(VLOOKUP(D1103,'Current OBD'!$B$6:$AK$2185,26,0)="Yes","2"," ")</f>
        <v>2</v>
      </c>
      <c r="J1103" s="11" t="str">
        <f>IF(VLOOKUP(D1103,'Current OBD'!$B$6:$AK$2185,27,0)="Yes","3"," ")</f>
        <v>3</v>
      </c>
      <c r="K1103" s="11" t="str">
        <f>IF(VLOOKUP(D1103,'Current OBD'!$B$6:$AK$2185,28,0)="Yes","4"," ")</f>
        <v>4</v>
      </c>
      <c r="L1103" s="11" t="str">
        <f>IF(VLOOKUP(D1103,'Current OBD'!$B$6:$AK$2185,29,0)="Yes","5"," ")</f>
        <v>5</v>
      </c>
      <c r="M1103" s="11" t="str">
        <f>IF(VLOOKUP(D1103,'Current OBD'!$B$6:$AK$2185,30,0)="Yes","6"," ")</f>
        <v>6</v>
      </c>
      <c r="N1103" s="11" t="str">
        <f>IF(VLOOKUP(D1103,'Current OBD'!$B$6:$AK$2185,31,0)="Yes","7"," ")</f>
        <v>7</v>
      </c>
      <c r="O1103" s="11" t="str">
        <f>IF(VLOOKUP(D1103,'Current OBD'!$B$6:$AK$2185,32,0)="Yes","8"," ")</f>
        <v>8</v>
      </c>
      <c r="P1103" s="11" t="str">
        <f>IF(VLOOKUP(D1103,'Current OBD'!$B$6:$AK$2185,33,0)="Yes","9"," ")</f>
        <v>9</v>
      </c>
      <c r="Q1103" s="11" t="str">
        <f>IF(VLOOKUP(D1103,'Current OBD'!$B$6:$AK$2185,34,0)="Yes","10"," ")</f>
        <v>10</v>
      </c>
      <c r="R1103" s="11" t="str">
        <f>IF(VLOOKUP(D1103,'Current OBD'!$B$6:$AK$2185,35,0)="Yes","11"," ")</f>
        <v>11</v>
      </c>
      <c r="S1103" s="11" t="str">
        <f>IF(VLOOKUP(D1103,'Current OBD'!$B$6:$AK$2185,36,0)="Yes","12"," ")</f>
        <v>12</v>
      </c>
      <c r="T1103" s="13">
        <f>VLOOKUP(D1103,Pivot!$B$4:$F$2181,2,0)</f>
        <v>359</v>
      </c>
      <c r="U1103" s="13">
        <f>VLOOKUP(D1103,Pivot!$B$4:$F$2181,3,0)</f>
        <v>0</v>
      </c>
      <c r="V1103" s="13">
        <f>VLOOKUP(D1103,Pivot!$B$4:$F$2181,4,0)</f>
        <v>563</v>
      </c>
      <c r="W1103" s="46">
        <f>IFERROR(VLOOKUP(D1103,Pivot!$B$4:$H$2181,5,0),"")</f>
        <v>0.63770000000000004</v>
      </c>
      <c r="X1103" s="51">
        <f>IFERROR(VLOOKUP(D1103,Pivot!$B$4:$H$2181,6,0),"")</f>
        <v>0</v>
      </c>
      <c r="Y1103" s="46">
        <f>IFERROR(VLOOKUP(D1103,Pivot!$B$4:$H$2181,7,0),"")</f>
        <v>0.63770000000000004</v>
      </c>
    </row>
    <row r="1104" spans="1:25" ht="15" customHeight="1" outlineLevel="2">
      <c r="A1104" s="10" t="str">
        <f>VLOOKUP(D1104,'Current OBD'!$B$6:$K$2185,4,0)</f>
        <v>Kitsap</v>
      </c>
      <c r="B1104" s="10" t="str">
        <f>VLOOKUP(D1104,'Current OBD'!$B$6:$K$2185,3,0)</f>
        <v>18-401</v>
      </c>
      <c r="C1104" s="9" t="str">
        <f>VLOOKUP(D1104,'Current OBD'!$B$6:$K$2185,2,0)</f>
        <v>Central Kitsap School District</v>
      </c>
      <c r="D1104" s="24">
        <v>678896</v>
      </c>
      <c r="E1104" s="9" t="str">
        <f>VLOOKUP(D1104,'Current OBD'!$B$6:$K$2185,10,0)</f>
        <v>Brownsville Elementary</v>
      </c>
      <c r="F1104" s="11" t="str">
        <f>IF(VLOOKUP(D1104,'Current OBD'!$B$6:$AK$2185,23,0)="Yes","PK"," ")</f>
        <v xml:space="preserve"> </v>
      </c>
      <c r="G1104" s="11" t="str">
        <f>IF(VLOOKUP(D1104,'Current OBD'!$B$6:$AK$2185,24,0)="Yes","K"," ")</f>
        <v>K</v>
      </c>
      <c r="H1104" s="11">
        <f>IF(VLOOKUP(D1104,'Current OBD'!$B$6:$AK$2185,25,0)="Yes",1," ")</f>
        <v>1</v>
      </c>
      <c r="I1104" s="11" t="str">
        <f>IF(VLOOKUP(D1104,'Current OBD'!$B$6:$AK$2185,26,0)="Yes","2"," ")</f>
        <v>2</v>
      </c>
      <c r="J1104" s="11" t="str">
        <f>IF(VLOOKUP(D1104,'Current OBD'!$B$6:$AK$2185,27,0)="Yes","3"," ")</f>
        <v>3</v>
      </c>
      <c r="K1104" s="11" t="str">
        <f>IF(VLOOKUP(D1104,'Current OBD'!$B$6:$AK$2185,28,0)="Yes","4"," ")</f>
        <v>4</v>
      </c>
      <c r="L1104" s="11" t="str">
        <f>IF(VLOOKUP(D1104,'Current OBD'!$B$6:$AK$2185,29,0)="Yes","5"," ")</f>
        <v>5</v>
      </c>
      <c r="M1104" s="11" t="str">
        <f>IF(VLOOKUP(D1104,'Current OBD'!$B$6:$AK$2185,30,0)="Yes","6"," ")</f>
        <v xml:space="preserve"> </v>
      </c>
      <c r="N1104" s="11" t="str">
        <f>IF(VLOOKUP(D1104,'Current OBD'!$B$6:$AK$2185,31,0)="Yes","7"," ")</f>
        <v xml:space="preserve"> </v>
      </c>
      <c r="O1104" s="11" t="str">
        <f>IF(VLOOKUP(D1104,'Current OBD'!$B$6:$AK$2185,32,0)="Yes","8"," ")</f>
        <v xml:space="preserve"> </v>
      </c>
      <c r="P1104" s="11" t="str">
        <f>IF(VLOOKUP(D1104,'Current OBD'!$B$6:$AK$2185,33,0)="Yes","9"," ")</f>
        <v xml:space="preserve"> </v>
      </c>
      <c r="Q1104" s="11" t="str">
        <f>IF(VLOOKUP(D1104,'Current OBD'!$B$6:$AK$2185,34,0)="Yes","10"," ")</f>
        <v xml:space="preserve"> </v>
      </c>
      <c r="R1104" s="11" t="str">
        <f>IF(VLOOKUP(D1104,'Current OBD'!$B$6:$AK$2185,35,0)="Yes","11"," ")</f>
        <v xml:space="preserve"> </v>
      </c>
      <c r="S1104" s="11" t="str">
        <f>IF(VLOOKUP(D1104,'Current OBD'!$B$6:$AK$2185,36,0)="Yes","12"," ")</f>
        <v xml:space="preserve"> </v>
      </c>
      <c r="T1104" s="13">
        <f>VLOOKUP(D1104,Pivot!$B$4:$F$2181,2,0)</f>
        <v>77</v>
      </c>
      <c r="U1104" s="13">
        <f>VLOOKUP(D1104,Pivot!$B$4:$F$2181,3,0)</f>
        <v>31</v>
      </c>
      <c r="V1104" s="13">
        <f>VLOOKUP(D1104,Pivot!$B$4:$F$2181,4,0)</f>
        <v>425</v>
      </c>
      <c r="W1104" s="46">
        <f>IFERROR(VLOOKUP(D1104,Pivot!$B$4:$H$2181,5,0),"")</f>
        <v>0.1812</v>
      </c>
      <c r="X1104" s="51">
        <f>IFERROR(VLOOKUP(D1104,Pivot!$B$4:$H$2181,6,0),"")</f>
        <v>7.2900000000000006E-2</v>
      </c>
      <c r="Y1104" s="46">
        <f>IFERROR(VLOOKUP(D1104,Pivot!$B$4:$H$2181,7,0),"")</f>
        <v>0.25409999999999999</v>
      </c>
    </row>
    <row r="1105" spans="1:25" ht="15" customHeight="1" outlineLevel="2">
      <c r="A1105" s="10" t="str">
        <f>VLOOKUP(D1105,'Current OBD'!$B$6:$K$2185,4,0)</f>
        <v>Kitsap</v>
      </c>
      <c r="B1105" s="10" t="str">
        <f>VLOOKUP(D1105,'Current OBD'!$B$6:$K$2185,3,0)</f>
        <v>18-401</v>
      </c>
      <c r="C1105" s="9" t="str">
        <f>VLOOKUP(D1105,'Current OBD'!$B$6:$K$2185,2,0)</f>
        <v>Central Kitsap School District</v>
      </c>
      <c r="D1105" s="24">
        <v>678914</v>
      </c>
      <c r="E1105" s="9" t="str">
        <f>VLOOKUP(D1105,'Current OBD'!$B$6:$K$2185,10,0)</f>
        <v>Central Kitsap High</v>
      </c>
      <c r="F1105" s="11" t="str">
        <f>IF(VLOOKUP(D1105,'Current OBD'!$B$6:$AK$2185,23,0)="Yes","PK"," ")</f>
        <v xml:space="preserve"> </v>
      </c>
      <c r="G1105" s="11" t="str">
        <f>IF(VLOOKUP(D1105,'Current OBD'!$B$6:$AK$2185,24,0)="Yes","K"," ")</f>
        <v xml:space="preserve"> </v>
      </c>
      <c r="H1105" s="11" t="str">
        <f>IF(VLOOKUP(D1105,'Current OBD'!$B$6:$AK$2185,25,0)="Yes",1," ")</f>
        <v xml:space="preserve"> </v>
      </c>
      <c r="I1105" s="11" t="str">
        <f>IF(VLOOKUP(D1105,'Current OBD'!$B$6:$AK$2185,26,0)="Yes","2"," ")</f>
        <v xml:space="preserve"> </v>
      </c>
      <c r="J1105" s="11" t="str">
        <f>IF(VLOOKUP(D1105,'Current OBD'!$B$6:$AK$2185,27,0)="Yes","3"," ")</f>
        <v xml:space="preserve"> </v>
      </c>
      <c r="K1105" s="11" t="str">
        <f>IF(VLOOKUP(D1105,'Current OBD'!$B$6:$AK$2185,28,0)="Yes","4"," ")</f>
        <v xml:space="preserve"> </v>
      </c>
      <c r="L1105" s="11" t="str">
        <f>IF(VLOOKUP(D1105,'Current OBD'!$B$6:$AK$2185,29,0)="Yes","5"," ")</f>
        <v xml:space="preserve"> </v>
      </c>
      <c r="M1105" s="11" t="str">
        <f>IF(VLOOKUP(D1105,'Current OBD'!$B$6:$AK$2185,30,0)="Yes","6"," ")</f>
        <v xml:space="preserve"> </v>
      </c>
      <c r="N1105" s="11" t="str">
        <f>IF(VLOOKUP(D1105,'Current OBD'!$B$6:$AK$2185,31,0)="Yes","7"," ")</f>
        <v xml:space="preserve"> </v>
      </c>
      <c r="O1105" s="11" t="str">
        <f>IF(VLOOKUP(D1105,'Current OBD'!$B$6:$AK$2185,32,0)="Yes","8"," ")</f>
        <v xml:space="preserve"> </v>
      </c>
      <c r="P1105" s="11" t="str">
        <f>IF(VLOOKUP(D1105,'Current OBD'!$B$6:$AK$2185,33,0)="Yes","9"," ")</f>
        <v>9</v>
      </c>
      <c r="Q1105" s="11" t="str">
        <f>IF(VLOOKUP(D1105,'Current OBD'!$B$6:$AK$2185,34,0)="Yes","10"," ")</f>
        <v>10</v>
      </c>
      <c r="R1105" s="11" t="str">
        <f>IF(VLOOKUP(D1105,'Current OBD'!$B$6:$AK$2185,35,0)="Yes","11"," ")</f>
        <v>11</v>
      </c>
      <c r="S1105" s="11" t="str">
        <f>IF(VLOOKUP(D1105,'Current OBD'!$B$6:$AK$2185,36,0)="Yes","12"," ")</f>
        <v>12</v>
      </c>
      <c r="T1105" s="13">
        <f>VLOOKUP(D1105,Pivot!$B$4:$F$2181,2,0)</f>
        <v>253</v>
      </c>
      <c r="U1105" s="13">
        <f>VLOOKUP(D1105,Pivot!$B$4:$F$2181,3,0)</f>
        <v>127</v>
      </c>
      <c r="V1105" s="13">
        <f>VLOOKUP(D1105,Pivot!$B$4:$F$2181,4,0)</f>
        <v>1661</v>
      </c>
      <c r="W1105" s="46">
        <f>IFERROR(VLOOKUP(D1105,Pivot!$B$4:$H$2181,5,0),"")</f>
        <v>0.15229999999999999</v>
      </c>
      <c r="X1105" s="51">
        <f>IFERROR(VLOOKUP(D1105,Pivot!$B$4:$H$2181,6,0),"")</f>
        <v>7.6499999999999999E-2</v>
      </c>
      <c r="Y1105" s="46">
        <f>IFERROR(VLOOKUP(D1105,Pivot!$B$4:$H$2181,7,0),"")</f>
        <v>0.2288</v>
      </c>
    </row>
    <row r="1106" spans="1:25" ht="15" customHeight="1" outlineLevel="2">
      <c r="A1106" s="10" t="str">
        <f>VLOOKUP(D1106,'Current OBD'!$B$6:$K$2185,4,0)</f>
        <v>Kitsap</v>
      </c>
      <c r="B1106" s="10" t="str">
        <f>VLOOKUP(D1106,'Current OBD'!$B$6:$K$2185,3,0)</f>
        <v>18-401</v>
      </c>
      <c r="C1106" s="9" t="str">
        <f>VLOOKUP(D1106,'Current OBD'!$B$6:$K$2185,2,0)</f>
        <v>Central Kitsap School District</v>
      </c>
      <c r="D1106" s="24">
        <v>678911</v>
      </c>
      <c r="E1106" s="9" t="str">
        <f>VLOOKUP(D1106,'Current OBD'!$B$6:$K$2185,10,0)</f>
        <v>Central Kitsap Middle School</v>
      </c>
      <c r="F1106" s="11" t="str">
        <f>IF(VLOOKUP(D1106,'Current OBD'!$B$6:$AK$2185,23,0)="Yes","PK"," ")</f>
        <v xml:space="preserve"> </v>
      </c>
      <c r="G1106" s="11" t="str">
        <f>IF(VLOOKUP(D1106,'Current OBD'!$B$6:$AK$2185,24,0)="Yes","K"," ")</f>
        <v xml:space="preserve"> </v>
      </c>
      <c r="H1106" s="11" t="str">
        <f>IF(VLOOKUP(D1106,'Current OBD'!$B$6:$AK$2185,25,0)="Yes",1," ")</f>
        <v xml:space="preserve"> </v>
      </c>
      <c r="I1106" s="11" t="str">
        <f>IF(VLOOKUP(D1106,'Current OBD'!$B$6:$AK$2185,26,0)="Yes","2"," ")</f>
        <v xml:space="preserve"> </v>
      </c>
      <c r="J1106" s="11" t="str">
        <f>IF(VLOOKUP(D1106,'Current OBD'!$B$6:$AK$2185,27,0)="Yes","3"," ")</f>
        <v xml:space="preserve"> </v>
      </c>
      <c r="K1106" s="11" t="str">
        <f>IF(VLOOKUP(D1106,'Current OBD'!$B$6:$AK$2185,28,0)="Yes","4"," ")</f>
        <v xml:space="preserve"> </v>
      </c>
      <c r="L1106" s="11" t="str">
        <f>IF(VLOOKUP(D1106,'Current OBD'!$B$6:$AK$2185,29,0)="Yes","5"," ")</f>
        <v xml:space="preserve"> </v>
      </c>
      <c r="M1106" s="11" t="str">
        <f>IF(VLOOKUP(D1106,'Current OBD'!$B$6:$AK$2185,30,0)="Yes","6"," ")</f>
        <v>6</v>
      </c>
      <c r="N1106" s="11" t="str">
        <f>IF(VLOOKUP(D1106,'Current OBD'!$B$6:$AK$2185,31,0)="Yes","7"," ")</f>
        <v>7</v>
      </c>
      <c r="O1106" s="11" t="str">
        <f>IF(VLOOKUP(D1106,'Current OBD'!$B$6:$AK$2185,32,0)="Yes","8"," ")</f>
        <v>8</v>
      </c>
      <c r="P1106" s="11" t="str">
        <f>IF(VLOOKUP(D1106,'Current OBD'!$B$6:$AK$2185,33,0)="Yes","9"," ")</f>
        <v xml:space="preserve"> </v>
      </c>
      <c r="Q1106" s="11" t="str">
        <f>IF(VLOOKUP(D1106,'Current OBD'!$B$6:$AK$2185,34,0)="Yes","10"," ")</f>
        <v xml:space="preserve"> </v>
      </c>
      <c r="R1106" s="11" t="str">
        <f>IF(VLOOKUP(D1106,'Current OBD'!$B$6:$AK$2185,35,0)="Yes","11"," ")</f>
        <v xml:space="preserve"> </v>
      </c>
      <c r="S1106" s="11" t="str">
        <f>IF(VLOOKUP(D1106,'Current OBD'!$B$6:$AK$2185,36,0)="Yes","12"," ")</f>
        <v xml:space="preserve"> </v>
      </c>
      <c r="T1106" s="13">
        <f>VLOOKUP(D1106,Pivot!$B$4:$F$2181,2,0)</f>
        <v>117</v>
      </c>
      <c r="U1106" s="13">
        <f>VLOOKUP(D1106,Pivot!$B$4:$F$2181,3,0)</f>
        <v>53</v>
      </c>
      <c r="V1106" s="13">
        <f>VLOOKUP(D1106,Pivot!$B$4:$F$2181,4,0)</f>
        <v>637</v>
      </c>
      <c r="W1106" s="46">
        <f>IFERROR(VLOOKUP(D1106,Pivot!$B$4:$H$2181,5,0),"")</f>
        <v>0.1837</v>
      </c>
      <c r="X1106" s="51">
        <f>IFERROR(VLOOKUP(D1106,Pivot!$B$4:$H$2181,6,0),"")</f>
        <v>8.3199999999999996E-2</v>
      </c>
      <c r="Y1106" s="46">
        <f>IFERROR(VLOOKUP(D1106,Pivot!$B$4:$H$2181,7,0),"")</f>
        <v>0.26690000000000003</v>
      </c>
    </row>
    <row r="1107" spans="1:25" ht="15" customHeight="1" outlineLevel="2">
      <c r="A1107" s="10" t="str">
        <f>VLOOKUP(D1107,'Current OBD'!$B$6:$K$2185,4,0)</f>
        <v>Kitsap</v>
      </c>
      <c r="B1107" s="10" t="str">
        <f>VLOOKUP(D1107,'Current OBD'!$B$6:$K$2185,3,0)</f>
        <v>18-401</v>
      </c>
      <c r="C1107" s="9" t="str">
        <f>VLOOKUP(D1107,'Current OBD'!$B$6:$K$2185,2,0)</f>
        <v>Central Kitsap School District</v>
      </c>
      <c r="D1107" s="24">
        <v>678897</v>
      </c>
      <c r="E1107" s="9" t="str">
        <f>VLOOKUP(D1107,'Current OBD'!$B$6:$K$2185,10,0)</f>
        <v>Clear Creek Elementary</v>
      </c>
      <c r="F1107" s="11" t="str">
        <f>IF(VLOOKUP(D1107,'Current OBD'!$B$6:$AK$2185,23,0)="Yes","PK"," ")</f>
        <v xml:space="preserve"> </v>
      </c>
      <c r="G1107" s="11" t="str">
        <f>IF(VLOOKUP(D1107,'Current OBD'!$B$6:$AK$2185,24,0)="Yes","K"," ")</f>
        <v>K</v>
      </c>
      <c r="H1107" s="11">
        <f>IF(VLOOKUP(D1107,'Current OBD'!$B$6:$AK$2185,25,0)="Yes",1," ")</f>
        <v>1</v>
      </c>
      <c r="I1107" s="11" t="str">
        <f>IF(VLOOKUP(D1107,'Current OBD'!$B$6:$AK$2185,26,0)="Yes","2"," ")</f>
        <v>2</v>
      </c>
      <c r="J1107" s="11" t="str">
        <f>IF(VLOOKUP(D1107,'Current OBD'!$B$6:$AK$2185,27,0)="Yes","3"," ")</f>
        <v>3</v>
      </c>
      <c r="K1107" s="11" t="str">
        <f>IF(VLOOKUP(D1107,'Current OBD'!$B$6:$AK$2185,28,0)="Yes","4"," ")</f>
        <v>4</v>
      </c>
      <c r="L1107" s="11" t="str">
        <f>IF(VLOOKUP(D1107,'Current OBD'!$B$6:$AK$2185,29,0)="Yes","5"," ")</f>
        <v>5</v>
      </c>
      <c r="M1107" s="11" t="str">
        <f>IF(VLOOKUP(D1107,'Current OBD'!$B$6:$AK$2185,30,0)="Yes","6"," ")</f>
        <v xml:space="preserve"> </v>
      </c>
      <c r="N1107" s="11" t="str">
        <f>IF(VLOOKUP(D1107,'Current OBD'!$B$6:$AK$2185,31,0)="Yes","7"," ")</f>
        <v xml:space="preserve"> </v>
      </c>
      <c r="O1107" s="11" t="str">
        <f>IF(VLOOKUP(D1107,'Current OBD'!$B$6:$AK$2185,32,0)="Yes","8"," ")</f>
        <v xml:space="preserve"> </v>
      </c>
      <c r="P1107" s="11" t="str">
        <f>IF(VLOOKUP(D1107,'Current OBD'!$B$6:$AK$2185,33,0)="Yes","9"," ")</f>
        <v xml:space="preserve"> </v>
      </c>
      <c r="Q1107" s="11" t="str">
        <f>IF(VLOOKUP(D1107,'Current OBD'!$B$6:$AK$2185,34,0)="Yes","10"," ")</f>
        <v xml:space="preserve"> </v>
      </c>
      <c r="R1107" s="11" t="str">
        <f>IF(VLOOKUP(D1107,'Current OBD'!$B$6:$AK$2185,35,0)="Yes","11"," ")</f>
        <v xml:space="preserve"> </v>
      </c>
      <c r="S1107" s="11" t="str">
        <f>IF(VLOOKUP(D1107,'Current OBD'!$B$6:$AK$2185,36,0)="Yes","12"," ")</f>
        <v xml:space="preserve"> </v>
      </c>
      <c r="T1107" s="13">
        <f>VLOOKUP(D1107,Pivot!$B$4:$F$2181,2,0)</f>
        <v>106</v>
      </c>
      <c r="U1107" s="13">
        <f>VLOOKUP(D1107,Pivot!$B$4:$F$2181,3,0)</f>
        <v>110</v>
      </c>
      <c r="V1107" s="13">
        <f>VLOOKUP(D1107,Pivot!$B$4:$F$2181,4,0)</f>
        <v>458</v>
      </c>
      <c r="W1107" s="46">
        <f>IFERROR(VLOOKUP(D1107,Pivot!$B$4:$H$2181,5,0),"")</f>
        <v>0.23139999999999999</v>
      </c>
      <c r="X1107" s="51">
        <f>IFERROR(VLOOKUP(D1107,Pivot!$B$4:$H$2181,6,0),"")</f>
        <v>0.2402</v>
      </c>
      <c r="Y1107" s="46">
        <f>IFERROR(VLOOKUP(D1107,Pivot!$B$4:$H$2181,7,0),"")</f>
        <v>0.47160000000000002</v>
      </c>
    </row>
    <row r="1108" spans="1:25" ht="15" customHeight="1" outlineLevel="2">
      <c r="A1108" s="10" t="str">
        <f>VLOOKUP(D1108,'Current OBD'!$B$6:$K$2185,4,0)</f>
        <v>Kitsap</v>
      </c>
      <c r="B1108" s="10" t="str">
        <f>VLOOKUP(D1108,'Current OBD'!$B$6:$K$2185,3,0)</f>
        <v>18-401</v>
      </c>
      <c r="C1108" s="9" t="str">
        <f>VLOOKUP(D1108,'Current OBD'!$B$6:$K$2185,2,0)</f>
        <v>Central Kitsap School District</v>
      </c>
      <c r="D1108" s="24">
        <v>678898</v>
      </c>
      <c r="E1108" s="9" t="str">
        <f>VLOOKUP(D1108,'Current OBD'!$B$6:$K$2185,10,0)</f>
        <v>Cottonwood Elementary</v>
      </c>
      <c r="F1108" s="11" t="str">
        <f>IF(VLOOKUP(D1108,'Current OBD'!$B$6:$AK$2185,23,0)="Yes","PK"," ")</f>
        <v xml:space="preserve"> </v>
      </c>
      <c r="G1108" s="11" t="str">
        <f>IF(VLOOKUP(D1108,'Current OBD'!$B$6:$AK$2185,24,0)="Yes","K"," ")</f>
        <v>K</v>
      </c>
      <c r="H1108" s="11">
        <f>IF(VLOOKUP(D1108,'Current OBD'!$B$6:$AK$2185,25,0)="Yes",1," ")</f>
        <v>1</v>
      </c>
      <c r="I1108" s="11" t="str">
        <f>IF(VLOOKUP(D1108,'Current OBD'!$B$6:$AK$2185,26,0)="Yes","2"," ")</f>
        <v>2</v>
      </c>
      <c r="J1108" s="11" t="str">
        <f>IF(VLOOKUP(D1108,'Current OBD'!$B$6:$AK$2185,27,0)="Yes","3"," ")</f>
        <v>3</v>
      </c>
      <c r="K1108" s="11" t="str">
        <f>IF(VLOOKUP(D1108,'Current OBD'!$B$6:$AK$2185,28,0)="Yes","4"," ")</f>
        <v>4</v>
      </c>
      <c r="L1108" s="11" t="str">
        <f>IF(VLOOKUP(D1108,'Current OBD'!$B$6:$AK$2185,29,0)="Yes","5"," ")</f>
        <v>5</v>
      </c>
      <c r="M1108" s="11" t="str">
        <f>IF(VLOOKUP(D1108,'Current OBD'!$B$6:$AK$2185,30,0)="Yes","6"," ")</f>
        <v xml:space="preserve"> </v>
      </c>
      <c r="N1108" s="11" t="str">
        <f>IF(VLOOKUP(D1108,'Current OBD'!$B$6:$AK$2185,31,0)="Yes","7"," ")</f>
        <v xml:space="preserve"> </v>
      </c>
      <c r="O1108" s="11" t="str">
        <f>IF(VLOOKUP(D1108,'Current OBD'!$B$6:$AK$2185,32,0)="Yes","8"," ")</f>
        <v xml:space="preserve"> </v>
      </c>
      <c r="P1108" s="11" t="str">
        <f>IF(VLOOKUP(D1108,'Current OBD'!$B$6:$AK$2185,33,0)="Yes","9"," ")</f>
        <v xml:space="preserve"> </v>
      </c>
      <c r="Q1108" s="11" t="str">
        <f>IF(VLOOKUP(D1108,'Current OBD'!$B$6:$AK$2185,34,0)="Yes","10"," ")</f>
        <v xml:space="preserve"> </v>
      </c>
      <c r="R1108" s="11" t="str">
        <f>IF(VLOOKUP(D1108,'Current OBD'!$B$6:$AK$2185,35,0)="Yes","11"," ")</f>
        <v xml:space="preserve"> </v>
      </c>
      <c r="S1108" s="11" t="str">
        <f>IF(VLOOKUP(D1108,'Current OBD'!$B$6:$AK$2185,36,0)="Yes","12"," ")</f>
        <v xml:space="preserve"> </v>
      </c>
      <c r="T1108" s="13">
        <f>VLOOKUP(D1108,Pivot!$B$4:$F$2181,2,0)</f>
        <v>106</v>
      </c>
      <c r="U1108" s="13">
        <f>VLOOKUP(D1108,Pivot!$B$4:$F$2181,3,0)</f>
        <v>38</v>
      </c>
      <c r="V1108" s="13">
        <f>VLOOKUP(D1108,Pivot!$B$4:$F$2181,4,0)</f>
        <v>384</v>
      </c>
      <c r="W1108" s="46">
        <f>IFERROR(VLOOKUP(D1108,Pivot!$B$4:$H$2181,5,0),"")</f>
        <v>0.27600000000000002</v>
      </c>
      <c r="X1108" s="51">
        <f>IFERROR(VLOOKUP(D1108,Pivot!$B$4:$H$2181,6,0),"")</f>
        <v>9.9000000000000005E-2</v>
      </c>
      <c r="Y1108" s="46">
        <f>IFERROR(VLOOKUP(D1108,Pivot!$B$4:$H$2181,7,0),"")</f>
        <v>0.375</v>
      </c>
    </row>
    <row r="1109" spans="1:25" ht="15" customHeight="1" outlineLevel="2">
      <c r="A1109" s="10" t="str">
        <f>VLOOKUP(D1109,'Current OBD'!$B$6:$K$2185,4,0)</f>
        <v>Kitsap</v>
      </c>
      <c r="B1109" s="10" t="str">
        <f>VLOOKUP(D1109,'Current OBD'!$B$6:$K$2185,3,0)</f>
        <v>18-401</v>
      </c>
      <c r="C1109" s="9" t="str">
        <f>VLOOKUP(D1109,'Current OBD'!$B$6:$K$2185,2,0)</f>
        <v>Central Kitsap School District</v>
      </c>
      <c r="D1109" s="24">
        <v>678899</v>
      </c>
      <c r="E1109" s="9" t="str">
        <f>VLOOKUP(D1109,'Current OBD'!$B$6:$K$2185,10,0)</f>
        <v>Cougar Valley Elementary</v>
      </c>
      <c r="F1109" s="11" t="str">
        <f>IF(VLOOKUP(D1109,'Current OBD'!$B$6:$AK$2185,23,0)="Yes","PK"," ")</f>
        <v xml:space="preserve"> </v>
      </c>
      <c r="G1109" s="11" t="str">
        <f>IF(VLOOKUP(D1109,'Current OBD'!$B$6:$AK$2185,24,0)="Yes","K"," ")</f>
        <v>K</v>
      </c>
      <c r="H1109" s="11">
        <f>IF(VLOOKUP(D1109,'Current OBD'!$B$6:$AK$2185,25,0)="Yes",1," ")</f>
        <v>1</v>
      </c>
      <c r="I1109" s="11" t="str">
        <f>IF(VLOOKUP(D1109,'Current OBD'!$B$6:$AK$2185,26,0)="Yes","2"," ")</f>
        <v>2</v>
      </c>
      <c r="J1109" s="11" t="str">
        <f>IF(VLOOKUP(D1109,'Current OBD'!$B$6:$AK$2185,27,0)="Yes","3"," ")</f>
        <v>3</v>
      </c>
      <c r="K1109" s="11" t="str">
        <f>IF(VLOOKUP(D1109,'Current OBD'!$B$6:$AK$2185,28,0)="Yes","4"," ")</f>
        <v>4</v>
      </c>
      <c r="L1109" s="11" t="str">
        <f>IF(VLOOKUP(D1109,'Current OBD'!$B$6:$AK$2185,29,0)="Yes","5"," ")</f>
        <v>5</v>
      </c>
      <c r="M1109" s="11" t="str">
        <f>IF(VLOOKUP(D1109,'Current OBD'!$B$6:$AK$2185,30,0)="Yes","6"," ")</f>
        <v xml:space="preserve"> </v>
      </c>
      <c r="N1109" s="11" t="str">
        <f>IF(VLOOKUP(D1109,'Current OBD'!$B$6:$AK$2185,31,0)="Yes","7"," ")</f>
        <v xml:space="preserve"> </v>
      </c>
      <c r="O1109" s="11" t="str">
        <f>IF(VLOOKUP(D1109,'Current OBD'!$B$6:$AK$2185,32,0)="Yes","8"," ")</f>
        <v xml:space="preserve"> </v>
      </c>
      <c r="P1109" s="11" t="str">
        <f>IF(VLOOKUP(D1109,'Current OBD'!$B$6:$AK$2185,33,0)="Yes","9"," ")</f>
        <v xml:space="preserve"> </v>
      </c>
      <c r="Q1109" s="11" t="str">
        <f>IF(VLOOKUP(D1109,'Current OBD'!$B$6:$AK$2185,34,0)="Yes","10"," ")</f>
        <v xml:space="preserve"> </v>
      </c>
      <c r="R1109" s="11" t="str">
        <f>IF(VLOOKUP(D1109,'Current OBD'!$B$6:$AK$2185,35,0)="Yes","11"," ")</f>
        <v xml:space="preserve"> </v>
      </c>
      <c r="S1109" s="11" t="str">
        <f>IF(VLOOKUP(D1109,'Current OBD'!$B$6:$AK$2185,36,0)="Yes","12"," ")</f>
        <v xml:space="preserve"> </v>
      </c>
      <c r="T1109" s="13">
        <f>VLOOKUP(D1109,Pivot!$B$4:$F$2181,2,0)</f>
        <v>78</v>
      </c>
      <c r="U1109" s="13">
        <f>VLOOKUP(D1109,Pivot!$B$4:$F$2181,3,0)</f>
        <v>49</v>
      </c>
      <c r="V1109" s="13">
        <f>VLOOKUP(D1109,Pivot!$B$4:$F$2181,4,0)</f>
        <v>409</v>
      </c>
      <c r="W1109" s="46">
        <f>IFERROR(VLOOKUP(D1109,Pivot!$B$4:$H$2181,5,0),"")</f>
        <v>0.19070000000000001</v>
      </c>
      <c r="X1109" s="51">
        <f>IFERROR(VLOOKUP(D1109,Pivot!$B$4:$H$2181,6,0),"")</f>
        <v>0.1198</v>
      </c>
      <c r="Y1109" s="46">
        <f>IFERROR(VLOOKUP(D1109,Pivot!$B$4:$H$2181,7,0),"")</f>
        <v>0.3105</v>
      </c>
    </row>
    <row r="1110" spans="1:25" ht="15" customHeight="1" outlineLevel="2">
      <c r="A1110" s="10" t="str">
        <f>VLOOKUP(D1110,'Current OBD'!$B$6:$K$2185,4,0)</f>
        <v>Kitsap</v>
      </c>
      <c r="B1110" s="10" t="str">
        <f>VLOOKUP(D1110,'Current OBD'!$B$6:$K$2185,3,0)</f>
        <v>18-401</v>
      </c>
      <c r="C1110" s="9" t="str">
        <f>VLOOKUP(D1110,'Current OBD'!$B$6:$K$2185,2,0)</f>
        <v>Central Kitsap School District</v>
      </c>
      <c r="D1110" s="24">
        <v>678900</v>
      </c>
      <c r="E1110" s="9" t="str">
        <f>VLOOKUP(D1110,'Current OBD'!$B$6:$K$2185,10,0)</f>
        <v>Emerald Heights Elementary</v>
      </c>
      <c r="F1110" s="11" t="str">
        <f>IF(VLOOKUP(D1110,'Current OBD'!$B$6:$AK$2185,23,0)="Yes","PK"," ")</f>
        <v xml:space="preserve"> </v>
      </c>
      <c r="G1110" s="11" t="str">
        <f>IF(VLOOKUP(D1110,'Current OBD'!$B$6:$AK$2185,24,0)="Yes","K"," ")</f>
        <v>K</v>
      </c>
      <c r="H1110" s="11">
        <f>IF(VLOOKUP(D1110,'Current OBD'!$B$6:$AK$2185,25,0)="Yes",1," ")</f>
        <v>1</v>
      </c>
      <c r="I1110" s="11" t="str">
        <f>IF(VLOOKUP(D1110,'Current OBD'!$B$6:$AK$2185,26,0)="Yes","2"," ")</f>
        <v>2</v>
      </c>
      <c r="J1110" s="11" t="str">
        <f>IF(VLOOKUP(D1110,'Current OBD'!$B$6:$AK$2185,27,0)="Yes","3"," ")</f>
        <v>3</v>
      </c>
      <c r="K1110" s="11" t="str">
        <f>IF(VLOOKUP(D1110,'Current OBD'!$B$6:$AK$2185,28,0)="Yes","4"," ")</f>
        <v>4</v>
      </c>
      <c r="L1110" s="11" t="str">
        <f>IF(VLOOKUP(D1110,'Current OBD'!$B$6:$AK$2185,29,0)="Yes","5"," ")</f>
        <v>5</v>
      </c>
      <c r="M1110" s="11" t="str">
        <f>IF(VLOOKUP(D1110,'Current OBD'!$B$6:$AK$2185,30,0)="Yes","6"," ")</f>
        <v xml:space="preserve"> </v>
      </c>
      <c r="N1110" s="11" t="str">
        <f>IF(VLOOKUP(D1110,'Current OBD'!$B$6:$AK$2185,31,0)="Yes","7"," ")</f>
        <v xml:space="preserve"> </v>
      </c>
      <c r="O1110" s="11" t="str">
        <f>IF(VLOOKUP(D1110,'Current OBD'!$B$6:$AK$2185,32,0)="Yes","8"," ")</f>
        <v xml:space="preserve"> </v>
      </c>
      <c r="P1110" s="11" t="str">
        <f>IF(VLOOKUP(D1110,'Current OBD'!$B$6:$AK$2185,33,0)="Yes","9"," ")</f>
        <v xml:space="preserve"> </v>
      </c>
      <c r="Q1110" s="11" t="str">
        <f>IF(VLOOKUP(D1110,'Current OBD'!$B$6:$AK$2185,34,0)="Yes","10"," ")</f>
        <v xml:space="preserve"> </v>
      </c>
      <c r="R1110" s="11" t="str">
        <f>IF(VLOOKUP(D1110,'Current OBD'!$B$6:$AK$2185,35,0)="Yes","11"," ")</f>
        <v xml:space="preserve"> </v>
      </c>
      <c r="S1110" s="11" t="str">
        <f>IF(VLOOKUP(D1110,'Current OBD'!$B$6:$AK$2185,36,0)="Yes","12"," ")</f>
        <v xml:space="preserve"> </v>
      </c>
      <c r="T1110" s="13">
        <f>VLOOKUP(D1110,Pivot!$B$4:$F$2181,2,0)</f>
        <v>76</v>
      </c>
      <c r="U1110" s="13">
        <f>VLOOKUP(D1110,Pivot!$B$4:$F$2181,3,0)</f>
        <v>46</v>
      </c>
      <c r="V1110" s="13">
        <f>VLOOKUP(D1110,Pivot!$B$4:$F$2181,4,0)</f>
        <v>493</v>
      </c>
      <c r="W1110" s="46">
        <f>IFERROR(VLOOKUP(D1110,Pivot!$B$4:$H$2181,5,0),"")</f>
        <v>0.1542</v>
      </c>
      <c r="X1110" s="51">
        <f>IFERROR(VLOOKUP(D1110,Pivot!$B$4:$H$2181,6,0),"")</f>
        <v>9.3299999999999994E-2</v>
      </c>
      <c r="Y1110" s="46">
        <f>IFERROR(VLOOKUP(D1110,Pivot!$B$4:$H$2181,7,0),"")</f>
        <v>0.2475</v>
      </c>
    </row>
    <row r="1111" spans="1:25" ht="15" customHeight="1" outlineLevel="2">
      <c r="A1111" s="10" t="str">
        <f>VLOOKUP(D1111,'Current OBD'!$B$6:$K$2185,4,0)</f>
        <v>Kitsap</v>
      </c>
      <c r="B1111" s="10" t="str">
        <f>VLOOKUP(D1111,'Current OBD'!$B$6:$K$2185,3,0)</f>
        <v>18-401</v>
      </c>
      <c r="C1111" s="9" t="str">
        <f>VLOOKUP(D1111,'Current OBD'!$B$6:$K$2185,2,0)</f>
        <v>Central Kitsap School District</v>
      </c>
      <c r="D1111" s="24">
        <v>678901</v>
      </c>
      <c r="E1111" s="9" t="str">
        <f>VLOOKUP(D1111,'Current OBD'!$B$6:$K$2185,10,0)</f>
        <v>Esquire Hills Elementary</v>
      </c>
      <c r="F1111" s="11" t="str">
        <f>IF(VLOOKUP(D1111,'Current OBD'!$B$6:$AK$2185,23,0)="Yes","PK"," ")</f>
        <v xml:space="preserve"> </v>
      </c>
      <c r="G1111" s="11" t="str">
        <f>IF(VLOOKUP(D1111,'Current OBD'!$B$6:$AK$2185,24,0)="Yes","K"," ")</f>
        <v>K</v>
      </c>
      <c r="H1111" s="11">
        <f>IF(VLOOKUP(D1111,'Current OBD'!$B$6:$AK$2185,25,0)="Yes",1," ")</f>
        <v>1</v>
      </c>
      <c r="I1111" s="11" t="str">
        <f>IF(VLOOKUP(D1111,'Current OBD'!$B$6:$AK$2185,26,0)="Yes","2"," ")</f>
        <v>2</v>
      </c>
      <c r="J1111" s="11" t="str">
        <f>IF(VLOOKUP(D1111,'Current OBD'!$B$6:$AK$2185,27,0)="Yes","3"," ")</f>
        <v>3</v>
      </c>
      <c r="K1111" s="11" t="str">
        <f>IF(VLOOKUP(D1111,'Current OBD'!$B$6:$AK$2185,28,0)="Yes","4"," ")</f>
        <v>4</v>
      </c>
      <c r="L1111" s="11" t="str">
        <f>IF(VLOOKUP(D1111,'Current OBD'!$B$6:$AK$2185,29,0)="Yes","5"," ")</f>
        <v>5</v>
      </c>
      <c r="M1111" s="11" t="str">
        <f>IF(VLOOKUP(D1111,'Current OBD'!$B$6:$AK$2185,30,0)="Yes","6"," ")</f>
        <v xml:space="preserve"> </v>
      </c>
      <c r="N1111" s="11" t="str">
        <f>IF(VLOOKUP(D1111,'Current OBD'!$B$6:$AK$2185,31,0)="Yes","7"," ")</f>
        <v xml:space="preserve"> </v>
      </c>
      <c r="O1111" s="11" t="str">
        <f>IF(VLOOKUP(D1111,'Current OBD'!$B$6:$AK$2185,32,0)="Yes","8"," ")</f>
        <v xml:space="preserve"> </v>
      </c>
      <c r="P1111" s="11" t="str">
        <f>IF(VLOOKUP(D1111,'Current OBD'!$B$6:$AK$2185,33,0)="Yes","9"," ")</f>
        <v xml:space="preserve"> </v>
      </c>
      <c r="Q1111" s="11" t="str">
        <f>IF(VLOOKUP(D1111,'Current OBD'!$B$6:$AK$2185,34,0)="Yes","10"," ")</f>
        <v xml:space="preserve"> </v>
      </c>
      <c r="R1111" s="11" t="str">
        <f>IF(VLOOKUP(D1111,'Current OBD'!$B$6:$AK$2185,35,0)="Yes","11"," ")</f>
        <v xml:space="preserve"> </v>
      </c>
      <c r="S1111" s="11" t="str">
        <f>IF(VLOOKUP(D1111,'Current OBD'!$B$6:$AK$2185,36,0)="Yes","12"," ")</f>
        <v xml:space="preserve"> </v>
      </c>
      <c r="T1111" s="13">
        <f>VLOOKUP(D1111,Pivot!$B$4:$F$2181,2,0)</f>
        <v>181</v>
      </c>
      <c r="U1111" s="13">
        <f>VLOOKUP(D1111,Pivot!$B$4:$F$2181,3,0)</f>
        <v>0</v>
      </c>
      <c r="V1111" s="13">
        <f>VLOOKUP(D1111,Pivot!$B$4:$F$2181,4,0)</f>
        <v>277</v>
      </c>
      <c r="W1111" s="46">
        <f>IFERROR(VLOOKUP(D1111,Pivot!$B$4:$H$2181,5,0),"")</f>
        <v>0.65339999999999998</v>
      </c>
      <c r="X1111" s="51">
        <f>IFERROR(VLOOKUP(D1111,Pivot!$B$4:$H$2181,6,0),"")</f>
        <v>0</v>
      </c>
      <c r="Y1111" s="46">
        <f>IFERROR(VLOOKUP(D1111,Pivot!$B$4:$H$2181,7,0),"")</f>
        <v>0.65339999999999998</v>
      </c>
    </row>
    <row r="1112" spans="1:25" ht="15" customHeight="1" outlineLevel="2">
      <c r="A1112" s="10" t="str">
        <f>VLOOKUP(D1112,'Current OBD'!$B$6:$K$2185,4,0)</f>
        <v>Kitsap</v>
      </c>
      <c r="B1112" s="10" t="str">
        <f>VLOOKUP(D1112,'Current OBD'!$B$6:$K$2185,3,0)</f>
        <v>18-401</v>
      </c>
      <c r="C1112" s="9" t="str">
        <f>VLOOKUP(D1112,'Current OBD'!$B$6:$K$2185,2,0)</f>
        <v>Central Kitsap School District</v>
      </c>
      <c r="D1112" s="24">
        <v>678912</v>
      </c>
      <c r="E1112" s="9" t="str">
        <f>VLOOKUP(D1112,'Current OBD'!$B$6:$K$2185,10,0)</f>
        <v>Fairview Middle School</v>
      </c>
      <c r="F1112" s="11" t="str">
        <f>IF(VLOOKUP(D1112,'Current OBD'!$B$6:$AK$2185,23,0)="Yes","PK"," ")</f>
        <v xml:space="preserve"> </v>
      </c>
      <c r="G1112" s="11" t="str">
        <f>IF(VLOOKUP(D1112,'Current OBD'!$B$6:$AK$2185,24,0)="Yes","K"," ")</f>
        <v xml:space="preserve"> </v>
      </c>
      <c r="H1112" s="11" t="str">
        <f>IF(VLOOKUP(D1112,'Current OBD'!$B$6:$AK$2185,25,0)="Yes",1," ")</f>
        <v xml:space="preserve"> </v>
      </c>
      <c r="I1112" s="11" t="str">
        <f>IF(VLOOKUP(D1112,'Current OBD'!$B$6:$AK$2185,26,0)="Yes","2"," ")</f>
        <v xml:space="preserve"> </v>
      </c>
      <c r="J1112" s="11" t="str">
        <f>IF(VLOOKUP(D1112,'Current OBD'!$B$6:$AK$2185,27,0)="Yes","3"," ")</f>
        <v xml:space="preserve"> </v>
      </c>
      <c r="K1112" s="11" t="str">
        <f>IF(VLOOKUP(D1112,'Current OBD'!$B$6:$AK$2185,28,0)="Yes","4"," ")</f>
        <v xml:space="preserve"> </v>
      </c>
      <c r="L1112" s="11" t="str">
        <f>IF(VLOOKUP(D1112,'Current OBD'!$B$6:$AK$2185,29,0)="Yes","5"," ")</f>
        <v xml:space="preserve"> </v>
      </c>
      <c r="M1112" s="11" t="str">
        <f>IF(VLOOKUP(D1112,'Current OBD'!$B$6:$AK$2185,30,0)="Yes","6"," ")</f>
        <v>6</v>
      </c>
      <c r="N1112" s="11" t="str">
        <f>IF(VLOOKUP(D1112,'Current OBD'!$B$6:$AK$2185,31,0)="Yes","7"," ")</f>
        <v>7</v>
      </c>
      <c r="O1112" s="11" t="str">
        <f>IF(VLOOKUP(D1112,'Current OBD'!$B$6:$AK$2185,32,0)="Yes","8"," ")</f>
        <v>8</v>
      </c>
      <c r="P1112" s="11" t="str">
        <f>IF(VLOOKUP(D1112,'Current OBD'!$B$6:$AK$2185,33,0)="Yes","9"," ")</f>
        <v xml:space="preserve"> </v>
      </c>
      <c r="Q1112" s="11" t="str">
        <f>IF(VLOOKUP(D1112,'Current OBD'!$B$6:$AK$2185,34,0)="Yes","10"," ")</f>
        <v xml:space="preserve"> </v>
      </c>
      <c r="R1112" s="11" t="str">
        <f>IF(VLOOKUP(D1112,'Current OBD'!$B$6:$AK$2185,35,0)="Yes","11"," ")</f>
        <v xml:space="preserve"> </v>
      </c>
      <c r="S1112" s="11" t="str">
        <f>IF(VLOOKUP(D1112,'Current OBD'!$B$6:$AK$2185,36,0)="Yes","12"," ")</f>
        <v xml:space="preserve"> </v>
      </c>
      <c r="T1112" s="13">
        <f>VLOOKUP(D1112,Pivot!$B$4:$F$2181,2,0)</f>
        <v>430</v>
      </c>
      <c r="U1112" s="13">
        <f>VLOOKUP(D1112,Pivot!$B$4:$F$2181,3,0)</f>
        <v>0</v>
      </c>
      <c r="V1112" s="13">
        <f>VLOOKUP(D1112,Pivot!$B$4:$F$2181,4,0)</f>
        <v>604</v>
      </c>
      <c r="W1112" s="46">
        <f>IFERROR(VLOOKUP(D1112,Pivot!$B$4:$H$2181,5,0),"")</f>
        <v>0.71189999999999998</v>
      </c>
      <c r="X1112" s="51">
        <f>IFERROR(VLOOKUP(D1112,Pivot!$B$4:$H$2181,6,0),"")</f>
        <v>0</v>
      </c>
      <c r="Y1112" s="46">
        <f>IFERROR(VLOOKUP(D1112,Pivot!$B$4:$H$2181,7,0),"")</f>
        <v>0.71189999999999998</v>
      </c>
    </row>
    <row r="1113" spans="1:25" ht="15" customHeight="1" outlineLevel="2">
      <c r="A1113" s="10" t="str">
        <f>VLOOKUP(D1113,'Current OBD'!$B$6:$K$2185,4,0)</f>
        <v>Kitsap</v>
      </c>
      <c r="B1113" s="10" t="str">
        <f>VLOOKUP(D1113,'Current OBD'!$B$6:$K$2185,3,0)</f>
        <v>18-401</v>
      </c>
      <c r="C1113" s="9" t="str">
        <f>VLOOKUP(D1113,'Current OBD'!$B$6:$K$2185,2,0)</f>
        <v>Central Kitsap School District</v>
      </c>
      <c r="D1113" s="24">
        <v>678902</v>
      </c>
      <c r="E1113" s="9" t="str">
        <f>VLOOKUP(D1113,'Current OBD'!$B$6:$K$2185,10,0)</f>
        <v>Green Mountain Elementary</v>
      </c>
      <c r="F1113" s="11" t="str">
        <f>IF(VLOOKUP(D1113,'Current OBD'!$B$6:$AK$2185,23,0)="Yes","PK"," ")</f>
        <v xml:space="preserve"> </v>
      </c>
      <c r="G1113" s="11" t="str">
        <f>IF(VLOOKUP(D1113,'Current OBD'!$B$6:$AK$2185,24,0)="Yes","K"," ")</f>
        <v>K</v>
      </c>
      <c r="H1113" s="11">
        <f>IF(VLOOKUP(D1113,'Current OBD'!$B$6:$AK$2185,25,0)="Yes",1," ")</f>
        <v>1</v>
      </c>
      <c r="I1113" s="11" t="str">
        <f>IF(VLOOKUP(D1113,'Current OBD'!$B$6:$AK$2185,26,0)="Yes","2"," ")</f>
        <v>2</v>
      </c>
      <c r="J1113" s="11" t="str">
        <f>IF(VLOOKUP(D1113,'Current OBD'!$B$6:$AK$2185,27,0)="Yes","3"," ")</f>
        <v>3</v>
      </c>
      <c r="K1113" s="11" t="str">
        <f>IF(VLOOKUP(D1113,'Current OBD'!$B$6:$AK$2185,28,0)="Yes","4"," ")</f>
        <v>4</v>
      </c>
      <c r="L1113" s="11" t="str">
        <f>IF(VLOOKUP(D1113,'Current OBD'!$B$6:$AK$2185,29,0)="Yes","5"," ")</f>
        <v>5</v>
      </c>
      <c r="M1113" s="11" t="str">
        <f>IF(VLOOKUP(D1113,'Current OBD'!$B$6:$AK$2185,30,0)="Yes","6"," ")</f>
        <v xml:space="preserve"> </v>
      </c>
      <c r="N1113" s="11" t="str">
        <f>IF(VLOOKUP(D1113,'Current OBD'!$B$6:$AK$2185,31,0)="Yes","7"," ")</f>
        <v xml:space="preserve"> </v>
      </c>
      <c r="O1113" s="11" t="str">
        <f>IF(VLOOKUP(D1113,'Current OBD'!$B$6:$AK$2185,32,0)="Yes","8"," ")</f>
        <v xml:space="preserve"> </v>
      </c>
      <c r="P1113" s="11" t="str">
        <f>IF(VLOOKUP(D1113,'Current OBD'!$B$6:$AK$2185,33,0)="Yes","9"," ")</f>
        <v xml:space="preserve"> </v>
      </c>
      <c r="Q1113" s="11" t="str">
        <f>IF(VLOOKUP(D1113,'Current OBD'!$B$6:$AK$2185,34,0)="Yes","10"," ")</f>
        <v xml:space="preserve"> </v>
      </c>
      <c r="R1113" s="11" t="str">
        <f>IF(VLOOKUP(D1113,'Current OBD'!$B$6:$AK$2185,35,0)="Yes","11"," ")</f>
        <v xml:space="preserve"> </v>
      </c>
      <c r="S1113" s="11" t="str">
        <f>IF(VLOOKUP(D1113,'Current OBD'!$B$6:$AK$2185,36,0)="Yes","12"," ")</f>
        <v xml:space="preserve"> </v>
      </c>
      <c r="T1113" s="13">
        <f>VLOOKUP(D1113,Pivot!$B$4:$F$2181,2,0)</f>
        <v>73</v>
      </c>
      <c r="U1113" s="13">
        <f>VLOOKUP(D1113,Pivot!$B$4:$F$2181,3,0)</f>
        <v>38</v>
      </c>
      <c r="V1113" s="13">
        <f>VLOOKUP(D1113,Pivot!$B$4:$F$2181,4,0)</f>
        <v>374</v>
      </c>
      <c r="W1113" s="46">
        <f>IFERROR(VLOOKUP(D1113,Pivot!$B$4:$H$2181,5,0),"")</f>
        <v>0.19520000000000001</v>
      </c>
      <c r="X1113" s="51">
        <f>IFERROR(VLOOKUP(D1113,Pivot!$B$4:$H$2181,6,0),"")</f>
        <v>0.1016</v>
      </c>
      <c r="Y1113" s="46">
        <f>IFERROR(VLOOKUP(D1113,Pivot!$B$4:$H$2181,7,0),"")</f>
        <v>0.29680000000000001</v>
      </c>
    </row>
    <row r="1114" spans="1:25" ht="15" customHeight="1" outlineLevel="2">
      <c r="A1114" s="10" t="str">
        <f>VLOOKUP(D1114,'Current OBD'!$B$6:$K$2185,4,0)</f>
        <v>Kitsap</v>
      </c>
      <c r="B1114" s="10" t="str">
        <f>VLOOKUP(D1114,'Current OBD'!$B$6:$K$2185,3,0)</f>
        <v>18-401</v>
      </c>
      <c r="C1114" s="9" t="str">
        <f>VLOOKUP(D1114,'Current OBD'!$B$6:$K$2185,2,0)</f>
        <v>Central Kitsap School District</v>
      </c>
      <c r="D1114" s="24">
        <v>678903</v>
      </c>
      <c r="E1114" s="9" t="str">
        <f>VLOOKUP(D1114,'Current OBD'!$B$6:$K$2185,10,0)</f>
        <v>Hawk Elementary (HEJP)</v>
      </c>
      <c r="F1114" s="11" t="str">
        <f>IF(VLOOKUP(D1114,'Current OBD'!$B$6:$AK$2185,23,0)="Yes","PK"," ")</f>
        <v xml:space="preserve"> </v>
      </c>
      <c r="G1114" s="11" t="str">
        <f>IF(VLOOKUP(D1114,'Current OBD'!$B$6:$AK$2185,24,0)="Yes","K"," ")</f>
        <v>K</v>
      </c>
      <c r="H1114" s="11">
        <f>IF(VLOOKUP(D1114,'Current OBD'!$B$6:$AK$2185,25,0)="Yes",1," ")</f>
        <v>1</v>
      </c>
      <c r="I1114" s="11" t="str">
        <f>IF(VLOOKUP(D1114,'Current OBD'!$B$6:$AK$2185,26,0)="Yes","2"," ")</f>
        <v>2</v>
      </c>
      <c r="J1114" s="11" t="str">
        <f>IF(VLOOKUP(D1114,'Current OBD'!$B$6:$AK$2185,27,0)="Yes","3"," ")</f>
        <v>3</v>
      </c>
      <c r="K1114" s="11" t="str">
        <f>IF(VLOOKUP(D1114,'Current OBD'!$B$6:$AK$2185,28,0)="Yes","4"," ")</f>
        <v>4</v>
      </c>
      <c r="L1114" s="11" t="str">
        <f>IF(VLOOKUP(D1114,'Current OBD'!$B$6:$AK$2185,29,0)="Yes","5"," ")</f>
        <v>5</v>
      </c>
      <c r="M1114" s="11" t="str">
        <f>IF(VLOOKUP(D1114,'Current OBD'!$B$6:$AK$2185,30,0)="Yes","6"," ")</f>
        <v xml:space="preserve"> </v>
      </c>
      <c r="N1114" s="11" t="str">
        <f>IF(VLOOKUP(D1114,'Current OBD'!$B$6:$AK$2185,31,0)="Yes","7"," ")</f>
        <v xml:space="preserve"> </v>
      </c>
      <c r="O1114" s="11" t="str">
        <f>IF(VLOOKUP(D1114,'Current OBD'!$B$6:$AK$2185,32,0)="Yes","8"," ")</f>
        <v xml:space="preserve"> </v>
      </c>
      <c r="P1114" s="11" t="str">
        <f>IF(VLOOKUP(D1114,'Current OBD'!$B$6:$AK$2185,33,0)="Yes","9"," ")</f>
        <v xml:space="preserve"> </v>
      </c>
      <c r="Q1114" s="11" t="str">
        <f>IF(VLOOKUP(D1114,'Current OBD'!$B$6:$AK$2185,34,0)="Yes","10"," ")</f>
        <v xml:space="preserve"> </v>
      </c>
      <c r="R1114" s="11" t="str">
        <f>IF(VLOOKUP(D1114,'Current OBD'!$B$6:$AK$2185,35,0)="Yes","11"," ")</f>
        <v xml:space="preserve"> </v>
      </c>
      <c r="S1114" s="11" t="str">
        <f>IF(VLOOKUP(D1114,'Current OBD'!$B$6:$AK$2185,36,0)="Yes","12"," ")</f>
        <v xml:space="preserve"> </v>
      </c>
      <c r="T1114" s="13">
        <f>VLOOKUP(D1114,Pivot!$B$4:$F$2181,2,0)</f>
        <v>111</v>
      </c>
      <c r="U1114" s="13">
        <f>VLOOKUP(D1114,Pivot!$B$4:$F$2181,3,0)</f>
        <v>43</v>
      </c>
      <c r="V1114" s="13">
        <f>VLOOKUP(D1114,Pivot!$B$4:$F$2181,4,0)</f>
        <v>464</v>
      </c>
      <c r="W1114" s="46">
        <f>IFERROR(VLOOKUP(D1114,Pivot!$B$4:$H$2181,5,0),"")</f>
        <v>0.2392</v>
      </c>
      <c r="X1114" s="51">
        <f>IFERROR(VLOOKUP(D1114,Pivot!$B$4:$H$2181,6,0),"")</f>
        <v>9.2700000000000005E-2</v>
      </c>
      <c r="Y1114" s="46">
        <f>IFERROR(VLOOKUP(D1114,Pivot!$B$4:$H$2181,7,0),"")</f>
        <v>0.33189999999999997</v>
      </c>
    </row>
    <row r="1115" spans="1:25" ht="15" customHeight="1" outlineLevel="2">
      <c r="A1115" s="10" t="str">
        <f>VLOOKUP(D1115,'Current OBD'!$B$6:$K$2185,4,0)</f>
        <v>Kitsap</v>
      </c>
      <c r="B1115" s="10" t="str">
        <f>VLOOKUP(D1115,'Current OBD'!$B$6:$K$2185,3,0)</f>
        <v>18-401</v>
      </c>
      <c r="C1115" s="9" t="str">
        <f>VLOOKUP(D1115,'Current OBD'!$B$6:$K$2185,2,0)</f>
        <v>Central Kitsap School District</v>
      </c>
      <c r="D1115" s="24">
        <v>678910</v>
      </c>
      <c r="E1115" s="9" t="str">
        <f>VLOOKUP(D1115,'Current OBD'!$B$6:$K$2185,10,0)</f>
        <v>Klahowya Secondary (7-12)</v>
      </c>
      <c r="F1115" s="11" t="str">
        <f>IF(VLOOKUP(D1115,'Current OBD'!$B$6:$AK$2185,23,0)="Yes","PK"," ")</f>
        <v xml:space="preserve"> </v>
      </c>
      <c r="G1115" s="11" t="str">
        <f>IF(VLOOKUP(D1115,'Current OBD'!$B$6:$AK$2185,24,0)="Yes","K"," ")</f>
        <v xml:space="preserve"> </v>
      </c>
      <c r="H1115" s="11" t="str">
        <f>IF(VLOOKUP(D1115,'Current OBD'!$B$6:$AK$2185,25,0)="Yes",1," ")</f>
        <v xml:space="preserve"> </v>
      </c>
      <c r="I1115" s="11" t="str">
        <f>IF(VLOOKUP(D1115,'Current OBD'!$B$6:$AK$2185,26,0)="Yes","2"," ")</f>
        <v xml:space="preserve"> </v>
      </c>
      <c r="J1115" s="11" t="str">
        <f>IF(VLOOKUP(D1115,'Current OBD'!$B$6:$AK$2185,27,0)="Yes","3"," ")</f>
        <v xml:space="preserve"> </v>
      </c>
      <c r="K1115" s="11" t="str">
        <f>IF(VLOOKUP(D1115,'Current OBD'!$B$6:$AK$2185,28,0)="Yes","4"," ")</f>
        <v xml:space="preserve"> </v>
      </c>
      <c r="L1115" s="11" t="str">
        <f>IF(VLOOKUP(D1115,'Current OBD'!$B$6:$AK$2185,29,0)="Yes","5"," ")</f>
        <v xml:space="preserve"> </v>
      </c>
      <c r="M1115" s="11" t="str">
        <f>IF(VLOOKUP(D1115,'Current OBD'!$B$6:$AK$2185,30,0)="Yes","6"," ")</f>
        <v>6</v>
      </c>
      <c r="N1115" s="11" t="str">
        <f>IF(VLOOKUP(D1115,'Current OBD'!$B$6:$AK$2185,31,0)="Yes","7"," ")</f>
        <v>7</v>
      </c>
      <c r="O1115" s="11" t="str">
        <f>IF(VLOOKUP(D1115,'Current OBD'!$B$6:$AK$2185,32,0)="Yes","8"," ")</f>
        <v>8</v>
      </c>
      <c r="P1115" s="11" t="str">
        <f>IF(VLOOKUP(D1115,'Current OBD'!$B$6:$AK$2185,33,0)="Yes","9"," ")</f>
        <v>9</v>
      </c>
      <c r="Q1115" s="11" t="str">
        <f>IF(VLOOKUP(D1115,'Current OBD'!$B$6:$AK$2185,34,0)="Yes","10"," ")</f>
        <v>10</v>
      </c>
      <c r="R1115" s="11" t="str">
        <f>IF(VLOOKUP(D1115,'Current OBD'!$B$6:$AK$2185,35,0)="Yes","11"," ")</f>
        <v>11</v>
      </c>
      <c r="S1115" s="11" t="str">
        <f>IF(VLOOKUP(D1115,'Current OBD'!$B$6:$AK$2185,36,0)="Yes","12"," ")</f>
        <v>12</v>
      </c>
      <c r="T1115" s="13">
        <f>VLOOKUP(D1115,Pivot!$B$4:$F$2181,2,0)</f>
        <v>165</v>
      </c>
      <c r="U1115" s="13">
        <f>VLOOKUP(D1115,Pivot!$B$4:$F$2181,3,0)</f>
        <v>70</v>
      </c>
      <c r="V1115" s="13">
        <f>VLOOKUP(D1115,Pivot!$B$4:$F$2181,4,0)</f>
        <v>980</v>
      </c>
      <c r="W1115" s="46">
        <f>IFERROR(VLOOKUP(D1115,Pivot!$B$4:$H$2181,5,0),"")</f>
        <v>0.16839999999999999</v>
      </c>
      <c r="X1115" s="51">
        <f>IFERROR(VLOOKUP(D1115,Pivot!$B$4:$H$2181,6,0),"")</f>
        <v>7.1400000000000005E-2</v>
      </c>
      <c r="Y1115" s="46">
        <f>IFERROR(VLOOKUP(D1115,Pivot!$B$4:$H$2181,7,0),"")</f>
        <v>0.23980000000000001</v>
      </c>
    </row>
    <row r="1116" spans="1:25" ht="15" customHeight="1" outlineLevel="2">
      <c r="A1116" s="10" t="str">
        <f>VLOOKUP(D1116,'Current OBD'!$B$6:$K$2185,4,0)</f>
        <v>Kitsap</v>
      </c>
      <c r="B1116" s="10" t="str">
        <f>VLOOKUP(D1116,'Current OBD'!$B$6:$K$2185,3,0)</f>
        <v>18-401</v>
      </c>
      <c r="C1116" s="9" t="str">
        <f>VLOOKUP(D1116,'Current OBD'!$B$6:$K$2185,2,0)</f>
        <v>Central Kitsap School District</v>
      </c>
      <c r="D1116" s="24">
        <v>678915</v>
      </c>
      <c r="E1116" s="9" t="str">
        <f>VLOOKUP(D1116,'Current OBD'!$B$6:$K$2185,10,0)</f>
        <v>Olympic High</v>
      </c>
      <c r="F1116" s="11" t="str">
        <f>IF(VLOOKUP(D1116,'Current OBD'!$B$6:$AK$2185,23,0)="Yes","PK"," ")</f>
        <v xml:space="preserve"> </v>
      </c>
      <c r="G1116" s="11" t="str">
        <f>IF(VLOOKUP(D1116,'Current OBD'!$B$6:$AK$2185,24,0)="Yes","K"," ")</f>
        <v xml:space="preserve"> </v>
      </c>
      <c r="H1116" s="11" t="str">
        <f>IF(VLOOKUP(D1116,'Current OBD'!$B$6:$AK$2185,25,0)="Yes",1," ")</f>
        <v xml:space="preserve"> </v>
      </c>
      <c r="I1116" s="11" t="str">
        <f>IF(VLOOKUP(D1116,'Current OBD'!$B$6:$AK$2185,26,0)="Yes","2"," ")</f>
        <v xml:space="preserve"> </v>
      </c>
      <c r="J1116" s="11" t="str">
        <f>IF(VLOOKUP(D1116,'Current OBD'!$B$6:$AK$2185,27,0)="Yes","3"," ")</f>
        <v xml:space="preserve"> </v>
      </c>
      <c r="K1116" s="11" t="str">
        <f>IF(VLOOKUP(D1116,'Current OBD'!$B$6:$AK$2185,28,0)="Yes","4"," ")</f>
        <v xml:space="preserve"> </v>
      </c>
      <c r="L1116" s="11" t="str">
        <f>IF(VLOOKUP(D1116,'Current OBD'!$B$6:$AK$2185,29,0)="Yes","5"," ")</f>
        <v xml:space="preserve"> </v>
      </c>
      <c r="M1116" s="11" t="str">
        <f>IF(VLOOKUP(D1116,'Current OBD'!$B$6:$AK$2185,30,0)="Yes","6"," ")</f>
        <v xml:space="preserve"> </v>
      </c>
      <c r="N1116" s="11" t="str">
        <f>IF(VLOOKUP(D1116,'Current OBD'!$B$6:$AK$2185,31,0)="Yes","7"," ")</f>
        <v xml:space="preserve"> </v>
      </c>
      <c r="O1116" s="11" t="str">
        <f>IF(VLOOKUP(D1116,'Current OBD'!$B$6:$AK$2185,32,0)="Yes","8"," ")</f>
        <v xml:space="preserve"> </v>
      </c>
      <c r="P1116" s="11" t="str">
        <f>IF(VLOOKUP(D1116,'Current OBD'!$B$6:$AK$2185,33,0)="Yes","9"," ")</f>
        <v>9</v>
      </c>
      <c r="Q1116" s="11" t="str">
        <f>IF(VLOOKUP(D1116,'Current OBD'!$B$6:$AK$2185,34,0)="Yes","10"," ")</f>
        <v>10</v>
      </c>
      <c r="R1116" s="11" t="str">
        <f>IF(VLOOKUP(D1116,'Current OBD'!$B$6:$AK$2185,35,0)="Yes","11"," ")</f>
        <v>11</v>
      </c>
      <c r="S1116" s="11" t="str">
        <f>IF(VLOOKUP(D1116,'Current OBD'!$B$6:$AK$2185,36,0)="Yes","12"," ")</f>
        <v>12</v>
      </c>
      <c r="T1116" s="13">
        <f>VLOOKUP(D1116,Pivot!$B$4:$F$2181,2,0)</f>
        <v>326</v>
      </c>
      <c r="U1116" s="13">
        <f>VLOOKUP(D1116,Pivot!$B$4:$F$2181,3,0)</f>
        <v>92</v>
      </c>
      <c r="V1116" s="13">
        <f>VLOOKUP(D1116,Pivot!$B$4:$F$2181,4,0)</f>
        <v>1158</v>
      </c>
      <c r="W1116" s="46">
        <f>IFERROR(VLOOKUP(D1116,Pivot!$B$4:$H$2181,5,0),"")</f>
        <v>0.28149999999999997</v>
      </c>
      <c r="X1116" s="51">
        <f>IFERROR(VLOOKUP(D1116,Pivot!$B$4:$H$2181,6,0),"")</f>
        <v>7.9399999999999998E-2</v>
      </c>
      <c r="Y1116" s="46">
        <f>IFERROR(VLOOKUP(D1116,Pivot!$B$4:$H$2181,7,0),"")</f>
        <v>0.36099999999999999</v>
      </c>
    </row>
    <row r="1117" spans="1:25" ht="15" customHeight="1" outlineLevel="2">
      <c r="A1117" s="10" t="str">
        <f>VLOOKUP(D1117,'Current OBD'!$B$6:$K$2185,4,0)</f>
        <v>Kitsap</v>
      </c>
      <c r="B1117" s="10" t="str">
        <f>VLOOKUP(D1117,'Current OBD'!$B$6:$K$2185,3,0)</f>
        <v>18-401</v>
      </c>
      <c r="C1117" s="9" t="str">
        <f>VLOOKUP(D1117,'Current OBD'!$B$6:$K$2185,2,0)</f>
        <v>Central Kitsap School District</v>
      </c>
      <c r="D1117" s="24">
        <v>678904</v>
      </c>
      <c r="E1117" s="9" t="str">
        <f>VLOOKUP(D1117,'Current OBD'!$B$6:$K$2185,10,0)</f>
        <v>Pinecrest Elementary</v>
      </c>
      <c r="F1117" s="11" t="str">
        <f>IF(VLOOKUP(D1117,'Current OBD'!$B$6:$AK$2185,23,0)="Yes","PK"," ")</f>
        <v>PK</v>
      </c>
      <c r="G1117" s="11" t="str">
        <f>IF(VLOOKUP(D1117,'Current OBD'!$B$6:$AK$2185,24,0)="Yes","K"," ")</f>
        <v>K</v>
      </c>
      <c r="H1117" s="11">
        <f>IF(VLOOKUP(D1117,'Current OBD'!$B$6:$AK$2185,25,0)="Yes",1," ")</f>
        <v>1</v>
      </c>
      <c r="I1117" s="11" t="str">
        <f>IF(VLOOKUP(D1117,'Current OBD'!$B$6:$AK$2185,26,0)="Yes","2"," ")</f>
        <v>2</v>
      </c>
      <c r="J1117" s="11" t="str">
        <f>IF(VLOOKUP(D1117,'Current OBD'!$B$6:$AK$2185,27,0)="Yes","3"," ")</f>
        <v>3</v>
      </c>
      <c r="K1117" s="11" t="str">
        <f>IF(VLOOKUP(D1117,'Current OBD'!$B$6:$AK$2185,28,0)="Yes","4"," ")</f>
        <v>4</v>
      </c>
      <c r="L1117" s="11" t="str">
        <f>IF(VLOOKUP(D1117,'Current OBD'!$B$6:$AK$2185,29,0)="Yes","5"," ")</f>
        <v>5</v>
      </c>
      <c r="M1117" s="11" t="str">
        <f>IF(VLOOKUP(D1117,'Current OBD'!$B$6:$AK$2185,30,0)="Yes","6"," ")</f>
        <v xml:space="preserve"> </v>
      </c>
      <c r="N1117" s="11" t="str">
        <f>IF(VLOOKUP(D1117,'Current OBD'!$B$6:$AK$2185,31,0)="Yes","7"," ")</f>
        <v xml:space="preserve"> </v>
      </c>
      <c r="O1117" s="11" t="str">
        <f>IF(VLOOKUP(D1117,'Current OBD'!$B$6:$AK$2185,32,0)="Yes","8"," ")</f>
        <v xml:space="preserve"> </v>
      </c>
      <c r="P1117" s="11" t="str">
        <f>IF(VLOOKUP(D1117,'Current OBD'!$B$6:$AK$2185,33,0)="Yes","9"," ")</f>
        <v xml:space="preserve"> </v>
      </c>
      <c r="Q1117" s="11" t="str">
        <f>IF(VLOOKUP(D1117,'Current OBD'!$B$6:$AK$2185,34,0)="Yes","10"," ")</f>
        <v xml:space="preserve"> </v>
      </c>
      <c r="R1117" s="11" t="str">
        <f>IF(VLOOKUP(D1117,'Current OBD'!$B$6:$AK$2185,35,0)="Yes","11"," ")</f>
        <v xml:space="preserve"> </v>
      </c>
      <c r="S1117" s="11" t="str">
        <f>IF(VLOOKUP(D1117,'Current OBD'!$B$6:$AK$2185,36,0)="Yes","12"," ")</f>
        <v xml:space="preserve"> </v>
      </c>
      <c r="T1117" s="13">
        <f>VLOOKUP(D1117,Pivot!$B$4:$F$2181,2,0)</f>
        <v>288</v>
      </c>
      <c r="U1117" s="13">
        <f>VLOOKUP(D1117,Pivot!$B$4:$F$2181,3,0)</f>
        <v>0</v>
      </c>
      <c r="V1117" s="13">
        <f>VLOOKUP(D1117,Pivot!$B$4:$F$2181,4,0)</f>
        <v>417</v>
      </c>
      <c r="W1117" s="46">
        <f>IFERROR(VLOOKUP(D1117,Pivot!$B$4:$H$2181,5,0),"")</f>
        <v>0.69059999999999999</v>
      </c>
      <c r="X1117" s="51">
        <f>IFERROR(VLOOKUP(D1117,Pivot!$B$4:$H$2181,6,0),"")</f>
        <v>0</v>
      </c>
      <c r="Y1117" s="46">
        <f>IFERROR(VLOOKUP(D1117,Pivot!$B$4:$H$2181,7,0),"")</f>
        <v>0.69059999999999999</v>
      </c>
    </row>
    <row r="1118" spans="1:25" ht="15" customHeight="1" outlineLevel="2">
      <c r="A1118" s="10" t="str">
        <f>VLOOKUP(D1118,'Current OBD'!$B$6:$K$2185,4,0)</f>
        <v>Kitsap</v>
      </c>
      <c r="B1118" s="10" t="str">
        <f>VLOOKUP(D1118,'Current OBD'!$B$6:$K$2185,3,0)</f>
        <v>18-401</v>
      </c>
      <c r="C1118" s="9" t="str">
        <f>VLOOKUP(D1118,'Current OBD'!$B$6:$K$2185,2,0)</f>
        <v>Central Kitsap School District</v>
      </c>
      <c r="D1118" s="24">
        <v>678913</v>
      </c>
      <c r="E1118" s="9" t="str">
        <f>VLOOKUP(D1118,'Current OBD'!$B$6:$K$2185,10,0)</f>
        <v>Ridgetop Middle School</v>
      </c>
      <c r="F1118" s="11" t="str">
        <f>IF(VLOOKUP(D1118,'Current OBD'!$B$6:$AK$2185,23,0)="Yes","PK"," ")</f>
        <v xml:space="preserve"> </v>
      </c>
      <c r="G1118" s="11" t="str">
        <f>IF(VLOOKUP(D1118,'Current OBD'!$B$6:$AK$2185,24,0)="Yes","K"," ")</f>
        <v xml:space="preserve"> </v>
      </c>
      <c r="H1118" s="11" t="str">
        <f>IF(VLOOKUP(D1118,'Current OBD'!$B$6:$AK$2185,25,0)="Yes",1," ")</f>
        <v xml:space="preserve"> </v>
      </c>
      <c r="I1118" s="11" t="str">
        <f>IF(VLOOKUP(D1118,'Current OBD'!$B$6:$AK$2185,26,0)="Yes","2"," ")</f>
        <v xml:space="preserve"> </v>
      </c>
      <c r="J1118" s="11" t="str">
        <f>IF(VLOOKUP(D1118,'Current OBD'!$B$6:$AK$2185,27,0)="Yes","3"," ")</f>
        <v xml:space="preserve"> </v>
      </c>
      <c r="K1118" s="11" t="str">
        <f>IF(VLOOKUP(D1118,'Current OBD'!$B$6:$AK$2185,28,0)="Yes","4"," ")</f>
        <v xml:space="preserve"> </v>
      </c>
      <c r="L1118" s="11" t="str">
        <f>IF(VLOOKUP(D1118,'Current OBD'!$B$6:$AK$2185,29,0)="Yes","5"," ")</f>
        <v xml:space="preserve"> </v>
      </c>
      <c r="M1118" s="11" t="str">
        <f>IF(VLOOKUP(D1118,'Current OBD'!$B$6:$AK$2185,30,0)="Yes","6"," ")</f>
        <v>6</v>
      </c>
      <c r="N1118" s="11" t="str">
        <f>IF(VLOOKUP(D1118,'Current OBD'!$B$6:$AK$2185,31,0)="Yes","7"," ")</f>
        <v>7</v>
      </c>
      <c r="O1118" s="11" t="str">
        <f>IF(VLOOKUP(D1118,'Current OBD'!$B$6:$AK$2185,32,0)="Yes","8"," ")</f>
        <v>8</v>
      </c>
      <c r="P1118" s="11" t="str">
        <f>IF(VLOOKUP(D1118,'Current OBD'!$B$6:$AK$2185,33,0)="Yes","9"," ")</f>
        <v xml:space="preserve"> </v>
      </c>
      <c r="Q1118" s="11" t="str">
        <f>IF(VLOOKUP(D1118,'Current OBD'!$B$6:$AK$2185,34,0)="Yes","10"," ")</f>
        <v xml:space="preserve"> </v>
      </c>
      <c r="R1118" s="11" t="str">
        <f>IF(VLOOKUP(D1118,'Current OBD'!$B$6:$AK$2185,35,0)="Yes","11"," ")</f>
        <v xml:space="preserve"> </v>
      </c>
      <c r="S1118" s="11" t="str">
        <f>IF(VLOOKUP(D1118,'Current OBD'!$B$6:$AK$2185,36,0)="Yes","12"," ")</f>
        <v xml:space="preserve"> </v>
      </c>
      <c r="T1118" s="13">
        <f>VLOOKUP(D1118,Pivot!$B$4:$F$2181,2,0)</f>
        <v>153</v>
      </c>
      <c r="U1118" s="13">
        <f>VLOOKUP(D1118,Pivot!$B$4:$F$2181,3,0)</f>
        <v>83</v>
      </c>
      <c r="V1118" s="13">
        <f>VLOOKUP(D1118,Pivot!$B$4:$F$2181,4,0)</f>
        <v>752</v>
      </c>
      <c r="W1118" s="46">
        <f>IFERROR(VLOOKUP(D1118,Pivot!$B$4:$H$2181,5,0),"")</f>
        <v>0.20349999999999999</v>
      </c>
      <c r="X1118" s="51">
        <f>IFERROR(VLOOKUP(D1118,Pivot!$B$4:$H$2181,6,0),"")</f>
        <v>0.1104</v>
      </c>
      <c r="Y1118" s="46">
        <f>IFERROR(VLOOKUP(D1118,Pivot!$B$4:$H$2181,7,0),"")</f>
        <v>0.31380000000000002</v>
      </c>
    </row>
    <row r="1119" spans="1:25" ht="15" customHeight="1" outlineLevel="2">
      <c r="A1119" s="10" t="str">
        <f>VLOOKUP(D1119,'Current OBD'!$B$6:$K$2185,4,0)</f>
        <v>Kitsap</v>
      </c>
      <c r="B1119" s="10" t="str">
        <f>VLOOKUP(D1119,'Current OBD'!$B$6:$K$2185,3,0)</f>
        <v>18-401</v>
      </c>
      <c r="C1119" s="9" t="str">
        <f>VLOOKUP(D1119,'Current OBD'!$B$6:$K$2185,2,0)</f>
        <v>Central Kitsap School District</v>
      </c>
      <c r="D1119" s="24">
        <v>678907</v>
      </c>
      <c r="E1119" s="9" t="str">
        <f>VLOOKUP(D1119,'Current OBD'!$B$6:$K$2185,10,0)</f>
        <v>Silver Ridge Elementary</v>
      </c>
      <c r="F1119" s="11" t="str">
        <f>IF(VLOOKUP(D1119,'Current OBD'!$B$6:$AK$2185,23,0)="Yes","PK"," ")</f>
        <v>PK</v>
      </c>
      <c r="G1119" s="11" t="str">
        <f>IF(VLOOKUP(D1119,'Current OBD'!$B$6:$AK$2185,24,0)="Yes","K"," ")</f>
        <v>K</v>
      </c>
      <c r="H1119" s="11">
        <f>IF(VLOOKUP(D1119,'Current OBD'!$B$6:$AK$2185,25,0)="Yes",1," ")</f>
        <v>1</v>
      </c>
      <c r="I1119" s="11" t="str">
        <f>IF(VLOOKUP(D1119,'Current OBD'!$B$6:$AK$2185,26,0)="Yes","2"," ")</f>
        <v>2</v>
      </c>
      <c r="J1119" s="11" t="str">
        <f>IF(VLOOKUP(D1119,'Current OBD'!$B$6:$AK$2185,27,0)="Yes","3"," ")</f>
        <v>3</v>
      </c>
      <c r="K1119" s="11" t="str">
        <f>IF(VLOOKUP(D1119,'Current OBD'!$B$6:$AK$2185,28,0)="Yes","4"," ")</f>
        <v>4</v>
      </c>
      <c r="L1119" s="11" t="str">
        <f>IF(VLOOKUP(D1119,'Current OBD'!$B$6:$AK$2185,29,0)="Yes","5"," ")</f>
        <v>5</v>
      </c>
      <c r="M1119" s="11" t="str">
        <f>IF(VLOOKUP(D1119,'Current OBD'!$B$6:$AK$2185,30,0)="Yes","6"," ")</f>
        <v xml:space="preserve"> </v>
      </c>
      <c r="N1119" s="11" t="str">
        <f>IF(VLOOKUP(D1119,'Current OBD'!$B$6:$AK$2185,31,0)="Yes","7"," ")</f>
        <v xml:space="preserve"> </v>
      </c>
      <c r="O1119" s="11" t="str">
        <f>IF(VLOOKUP(D1119,'Current OBD'!$B$6:$AK$2185,32,0)="Yes","8"," ")</f>
        <v xml:space="preserve"> </v>
      </c>
      <c r="P1119" s="11" t="str">
        <f>IF(VLOOKUP(D1119,'Current OBD'!$B$6:$AK$2185,33,0)="Yes","9"," ")</f>
        <v xml:space="preserve"> </v>
      </c>
      <c r="Q1119" s="11" t="str">
        <f>IF(VLOOKUP(D1119,'Current OBD'!$B$6:$AK$2185,34,0)="Yes","10"," ")</f>
        <v xml:space="preserve"> </v>
      </c>
      <c r="R1119" s="11" t="str">
        <f>IF(VLOOKUP(D1119,'Current OBD'!$B$6:$AK$2185,35,0)="Yes","11"," ")</f>
        <v xml:space="preserve"> </v>
      </c>
      <c r="S1119" s="11" t="str">
        <f>IF(VLOOKUP(D1119,'Current OBD'!$B$6:$AK$2185,36,0)="Yes","12"," ")</f>
        <v xml:space="preserve"> </v>
      </c>
      <c r="T1119" s="13">
        <f>VLOOKUP(D1119,Pivot!$B$4:$F$2181,2,0)</f>
        <v>80</v>
      </c>
      <c r="U1119" s="13">
        <f>VLOOKUP(D1119,Pivot!$B$4:$F$2181,3,0)</f>
        <v>34</v>
      </c>
      <c r="V1119" s="13">
        <f>VLOOKUP(D1119,Pivot!$B$4:$F$2181,4,0)</f>
        <v>444</v>
      </c>
      <c r="W1119" s="46">
        <f>IFERROR(VLOOKUP(D1119,Pivot!$B$4:$H$2181,5,0),"")</f>
        <v>0.1802</v>
      </c>
      <c r="X1119" s="51">
        <f>IFERROR(VLOOKUP(D1119,Pivot!$B$4:$H$2181,6,0),"")</f>
        <v>7.6600000000000001E-2</v>
      </c>
      <c r="Y1119" s="46">
        <f>IFERROR(VLOOKUP(D1119,Pivot!$B$4:$H$2181,7,0),"")</f>
        <v>0.25679999999999997</v>
      </c>
    </row>
    <row r="1120" spans="1:25" ht="15" customHeight="1" outlineLevel="2">
      <c r="A1120" s="10" t="str">
        <f>VLOOKUP(D1120,'Current OBD'!$B$6:$K$2185,4,0)</f>
        <v>Kitsap</v>
      </c>
      <c r="B1120" s="10" t="str">
        <f>VLOOKUP(D1120,'Current OBD'!$B$6:$K$2185,3,0)</f>
        <v>18-401</v>
      </c>
      <c r="C1120" s="9" t="str">
        <f>VLOOKUP(D1120,'Current OBD'!$B$6:$K$2185,2,0)</f>
        <v>Central Kitsap School District</v>
      </c>
      <c r="D1120" s="24">
        <v>678906</v>
      </c>
      <c r="E1120" s="9" t="str">
        <f>VLOOKUP(D1120,'Current OBD'!$B$6:$K$2185,10,0)</f>
        <v>Silverdale Elementary</v>
      </c>
      <c r="F1120" s="11" t="str">
        <f>IF(VLOOKUP(D1120,'Current OBD'!$B$6:$AK$2185,23,0)="Yes","PK"," ")</f>
        <v>PK</v>
      </c>
      <c r="G1120" s="11" t="str">
        <f>IF(VLOOKUP(D1120,'Current OBD'!$B$6:$AK$2185,24,0)="Yes","K"," ")</f>
        <v>K</v>
      </c>
      <c r="H1120" s="11">
        <f>IF(VLOOKUP(D1120,'Current OBD'!$B$6:$AK$2185,25,0)="Yes",1," ")</f>
        <v>1</v>
      </c>
      <c r="I1120" s="11" t="str">
        <f>IF(VLOOKUP(D1120,'Current OBD'!$B$6:$AK$2185,26,0)="Yes","2"," ")</f>
        <v>2</v>
      </c>
      <c r="J1120" s="11" t="str">
        <f>IF(VLOOKUP(D1120,'Current OBD'!$B$6:$AK$2185,27,0)="Yes","3"," ")</f>
        <v>3</v>
      </c>
      <c r="K1120" s="11" t="str">
        <f>IF(VLOOKUP(D1120,'Current OBD'!$B$6:$AK$2185,28,0)="Yes","4"," ")</f>
        <v>4</v>
      </c>
      <c r="L1120" s="11" t="str">
        <f>IF(VLOOKUP(D1120,'Current OBD'!$B$6:$AK$2185,29,0)="Yes","5"," ")</f>
        <v>5</v>
      </c>
      <c r="M1120" s="11" t="str">
        <f>IF(VLOOKUP(D1120,'Current OBD'!$B$6:$AK$2185,30,0)="Yes","6"," ")</f>
        <v xml:space="preserve"> </v>
      </c>
      <c r="N1120" s="11" t="str">
        <f>IF(VLOOKUP(D1120,'Current OBD'!$B$6:$AK$2185,31,0)="Yes","7"," ")</f>
        <v xml:space="preserve"> </v>
      </c>
      <c r="O1120" s="11" t="str">
        <f>IF(VLOOKUP(D1120,'Current OBD'!$B$6:$AK$2185,32,0)="Yes","8"," ")</f>
        <v xml:space="preserve"> </v>
      </c>
      <c r="P1120" s="11" t="str">
        <f>IF(VLOOKUP(D1120,'Current OBD'!$B$6:$AK$2185,33,0)="Yes","9"," ")</f>
        <v xml:space="preserve"> </v>
      </c>
      <c r="Q1120" s="11" t="str">
        <f>IF(VLOOKUP(D1120,'Current OBD'!$B$6:$AK$2185,34,0)="Yes","10"," ")</f>
        <v xml:space="preserve"> </v>
      </c>
      <c r="R1120" s="11" t="str">
        <f>IF(VLOOKUP(D1120,'Current OBD'!$B$6:$AK$2185,35,0)="Yes","11"," ")</f>
        <v xml:space="preserve"> </v>
      </c>
      <c r="S1120" s="11" t="str">
        <f>IF(VLOOKUP(D1120,'Current OBD'!$B$6:$AK$2185,36,0)="Yes","12"," ")</f>
        <v xml:space="preserve"> </v>
      </c>
      <c r="T1120" s="13">
        <f>VLOOKUP(D1120,Pivot!$B$4:$F$2181,2,0)</f>
        <v>95</v>
      </c>
      <c r="U1120" s="13">
        <f>VLOOKUP(D1120,Pivot!$B$4:$F$2181,3,0)</f>
        <v>35</v>
      </c>
      <c r="V1120" s="13">
        <f>VLOOKUP(D1120,Pivot!$B$4:$F$2181,4,0)</f>
        <v>424</v>
      </c>
      <c r="W1120" s="46">
        <f>IFERROR(VLOOKUP(D1120,Pivot!$B$4:$H$2181,5,0),"")</f>
        <v>0.22409999999999999</v>
      </c>
      <c r="X1120" s="51">
        <f>IFERROR(VLOOKUP(D1120,Pivot!$B$4:$H$2181,6,0),"")</f>
        <v>8.2500000000000004E-2</v>
      </c>
      <c r="Y1120" s="46">
        <f>IFERROR(VLOOKUP(D1120,Pivot!$B$4:$H$2181,7,0),"")</f>
        <v>0.30659999999999998</v>
      </c>
    </row>
    <row r="1121" spans="1:25" ht="15" customHeight="1" outlineLevel="2">
      <c r="A1121" s="10" t="str">
        <f>VLOOKUP(D1121,'Current OBD'!$B$6:$K$2185,4,0)</f>
        <v>Kitsap</v>
      </c>
      <c r="B1121" s="10" t="str">
        <f>VLOOKUP(D1121,'Current OBD'!$B$6:$K$2185,3,0)</f>
        <v>18-401</v>
      </c>
      <c r="C1121" s="9" t="str">
        <f>VLOOKUP(D1121,'Current OBD'!$B$6:$K$2185,2,0)</f>
        <v>Central Kitsap School District</v>
      </c>
      <c r="D1121" s="24">
        <v>678909</v>
      </c>
      <c r="E1121" s="9" t="str">
        <f>VLOOKUP(D1121,'Current OBD'!$B$6:$K$2185,10,0)</f>
        <v>Woodlands Elementary</v>
      </c>
      <c r="F1121" s="11" t="str">
        <f>IF(VLOOKUP(D1121,'Current OBD'!$B$6:$AK$2185,23,0)="Yes","PK"," ")</f>
        <v xml:space="preserve"> </v>
      </c>
      <c r="G1121" s="11" t="str">
        <f>IF(VLOOKUP(D1121,'Current OBD'!$B$6:$AK$2185,24,0)="Yes","K"," ")</f>
        <v>K</v>
      </c>
      <c r="H1121" s="11">
        <f>IF(VLOOKUP(D1121,'Current OBD'!$B$6:$AK$2185,25,0)="Yes",1," ")</f>
        <v>1</v>
      </c>
      <c r="I1121" s="11" t="str">
        <f>IF(VLOOKUP(D1121,'Current OBD'!$B$6:$AK$2185,26,0)="Yes","2"," ")</f>
        <v>2</v>
      </c>
      <c r="J1121" s="11" t="str">
        <f>IF(VLOOKUP(D1121,'Current OBD'!$B$6:$AK$2185,27,0)="Yes","3"," ")</f>
        <v>3</v>
      </c>
      <c r="K1121" s="11" t="str">
        <f>IF(VLOOKUP(D1121,'Current OBD'!$B$6:$AK$2185,28,0)="Yes","4"," ")</f>
        <v>4</v>
      </c>
      <c r="L1121" s="11" t="str">
        <f>IF(VLOOKUP(D1121,'Current OBD'!$B$6:$AK$2185,29,0)="Yes","5"," ")</f>
        <v>5</v>
      </c>
      <c r="M1121" s="11" t="str">
        <f>IF(VLOOKUP(D1121,'Current OBD'!$B$6:$AK$2185,30,0)="Yes","6"," ")</f>
        <v xml:space="preserve"> </v>
      </c>
      <c r="N1121" s="11" t="str">
        <f>IF(VLOOKUP(D1121,'Current OBD'!$B$6:$AK$2185,31,0)="Yes","7"," ")</f>
        <v xml:space="preserve"> </v>
      </c>
      <c r="O1121" s="11" t="str">
        <f>IF(VLOOKUP(D1121,'Current OBD'!$B$6:$AK$2185,32,0)="Yes","8"," ")</f>
        <v xml:space="preserve"> </v>
      </c>
      <c r="P1121" s="11" t="str">
        <f>IF(VLOOKUP(D1121,'Current OBD'!$B$6:$AK$2185,33,0)="Yes","9"," ")</f>
        <v xml:space="preserve"> </v>
      </c>
      <c r="Q1121" s="11" t="str">
        <f>IF(VLOOKUP(D1121,'Current OBD'!$B$6:$AK$2185,34,0)="Yes","10"," ")</f>
        <v xml:space="preserve"> </v>
      </c>
      <c r="R1121" s="11" t="str">
        <f>IF(VLOOKUP(D1121,'Current OBD'!$B$6:$AK$2185,35,0)="Yes","11"," ")</f>
        <v xml:space="preserve"> </v>
      </c>
      <c r="S1121" s="11" t="str">
        <f>IF(VLOOKUP(D1121,'Current OBD'!$B$6:$AK$2185,36,0)="Yes","12"," ")</f>
        <v xml:space="preserve"> </v>
      </c>
      <c r="T1121" s="13">
        <f>VLOOKUP(D1121,Pivot!$B$4:$F$2181,2,0)</f>
        <v>253</v>
      </c>
      <c r="U1121" s="13">
        <f>VLOOKUP(D1121,Pivot!$B$4:$F$2181,3,0)</f>
        <v>0</v>
      </c>
      <c r="V1121" s="13">
        <f>VLOOKUP(D1121,Pivot!$B$4:$F$2181,4,0)</f>
        <v>386</v>
      </c>
      <c r="W1121" s="46">
        <f>IFERROR(VLOOKUP(D1121,Pivot!$B$4:$H$2181,5,0),"")</f>
        <v>0.65539999999999998</v>
      </c>
      <c r="X1121" s="51">
        <f>IFERROR(VLOOKUP(D1121,Pivot!$B$4:$H$2181,6,0),"")</f>
        <v>0</v>
      </c>
      <c r="Y1121" s="46">
        <f>IFERROR(VLOOKUP(D1121,Pivot!$B$4:$H$2181,7,0),"")</f>
        <v>0.65539999999999998</v>
      </c>
    </row>
    <row r="1122" spans="1:25" ht="15" customHeight="1" outlineLevel="1">
      <c r="A1122" s="27"/>
      <c r="B1122" s="27"/>
      <c r="C1122" s="30" t="s">
        <v>5738</v>
      </c>
      <c r="D1122" s="27"/>
      <c r="E1122" s="26"/>
      <c r="F1122" s="29"/>
      <c r="G1122" s="29"/>
      <c r="H1122" s="29"/>
      <c r="I1122" s="29"/>
      <c r="J1122" s="29"/>
      <c r="K1122" s="29"/>
      <c r="L1122" s="29"/>
      <c r="M1122" s="29"/>
      <c r="N1122" s="29"/>
      <c r="O1122" s="29"/>
      <c r="P1122" s="29"/>
      <c r="Q1122" s="29"/>
      <c r="R1122" s="29"/>
      <c r="S1122" s="29"/>
      <c r="T1122" s="43">
        <f>SUBTOTAL(9,T1103:T1121)</f>
        <v>3327</v>
      </c>
      <c r="U1122" s="43">
        <f>SUBTOTAL(9,U1103:U1121)</f>
        <v>849</v>
      </c>
      <c r="V1122" s="43">
        <f>SUBTOTAL(9,V1103:V1121)</f>
        <v>11310</v>
      </c>
      <c r="W1122" s="47"/>
      <c r="X1122" s="52"/>
      <c r="Y1122" s="56">
        <f>(T1122+U1122)/V1122</f>
        <v>0.36923076923076925</v>
      </c>
    </row>
    <row r="1123" spans="1:25" ht="15" customHeight="1" outlineLevel="2">
      <c r="A1123" s="10" t="str">
        <f>VLOOKUP(D1123,'Current OBD'!$B$6:$K$2185,4,0)</f>
        <v>Kitsap</v>
      </c>
      <c r="B1123" s="10" t="str">
        <f>VLOOKUP(D1123,'Current OBD'!$B$6:$K$2185,3,0)</f>
        <v>18-402</v>
      </c>
      <c r="C1123" s="9" t="str">
        <f>VLOOKUP(D1123,'Current OBD'!$B$6:$K$2185,2,0)</f>
        <v>South Kitsap School District</v>
      </c>
      <c r="D1123" s="24">
        <v>661722</v>
      </c>
      <c r="E1123" s="9" t="str">
        <f>VLOOKUP(D1123,'Current OBD'!$B$6:$K$2185,10,0)</f>
        <v>Burley Glenwood Elementary</v>
      </c>
      <c r="F1123" s="11" t="str">
        <f>IF(VLOOKUP(D1123,'Current OBD'!$B$6:$AK$2185,23,0)="Yes","PK"," ")</f>
        <v xml:space="preserve"> </v>
      </c>
      <c r="G1123" s="11" t="str">
        <f>IF(VLOOKUP(D1123,'Current OBD'!$B$6:$AK$2185,24,0)="Yes","K"," ")</f>
        <v>K</v>
      </c>
      <c r="H1123" s="11">
        <f>IF(VLOOKUP(D1123,'Current OBD'!$B$6:$AK$2185,25,0)="Yes",1," ")</f>
        <v>1</v>
      </c>
      <c r="I1123" s="11" t="str">
        <f>IF(VLOOKUP(D1123,'Current OBD'!$B$6:$AK$2185,26,0)="Yes","2"," ")</f>
        <v>2</v>
      </c>
      <c r="J1123" s="11" t="str">
        <f>IF(VLOOKUP(D1123,'Current OBD'!$B$6:$AK$2185,27,0)="Yes","3"," ")</f>
        <v>3</v>
      </c>
      <c r="K1123" s="11" t="str">
        <f>IF(VLOOKUP(D1123,'Current OBD'!$B$6:$AK$2185,28,0)="Yes","4"," ")</f>
        <v>4</v>
      </c>
      <c r="L1123" s="11" t="str">
        <f>IF(VLOOKUP(D1123,'Current OBD'!$B$6:$AK$2185,29,0)="Yes","5"," ")</f>
        <v>5</v>
      </c>
      <c r="M1123" s="11" t="str">
        <f>IF(VLOOKUP(D1123,'Current OBD'!$B$6:$AK$2185,30,0)="Yes","6"," ")</f>
        <v xml:space="preserve"> </v>
      </c>
      <c r="N1123" s="11" t="str">
        <f>IF(VLOOKUP(D1123,'Current OBD'!$B$6:$AK$2185,31,0)="Yes","7"," ")</f>
        <v xml:space="preserve"> </v>
      </c>
      <c r="O1123" s="11" t="str">
        <f>IF(VLOOKUP(D1123,'Current OBD'!$B$6:$AK$2185,32,0)="Yes","8"," ")</f>
        <v xml:space="preserve"> </v>
      </c>
      <c r="P1123" s="11" t="str">
        <f>IF(VLOOKUP(D1123,'Current OBD'!$B$6:$AK$2185,33,0)="Yes","9"," ")</f>
        <v xml:space="preserve"> </v>
      </c>
      <c r="Q1123" s="11" t="str">
        <f>IF(VLOOKUP(D1123,'Current OBD'!$B$6:$AK$2185,34,0)="Yes","10"," ")</f>
        <v xml:space="preserve"> </v>
      </c>
      <c r="R1123" s="11" t="str">
        <f>IF(VLOOKUP(D1123,'Current OBD'!$B$6:$AK$2185,35,0)="Yes","11"," ")</f>
        <v xml:space="preserve"> </v>
      </c>
      <c r="S1123" s="11" t="str">
        <f>IF(VLOOKUP(D1123,'Current OBD'!$B$6:$AK$2185,36,0)="Yes","12"," ")</f>
        <v xml:space="preserve"> </v>
      </c>
      <c r="T1123" s="13">
        <f>VLOOKUP(D1123,Pivot!$B$4:$F$2181,2,0)</f>
        <v>114</v>
      </c>
      <c r="U1123" s="13">
        <f>VLOOKUP(D1123,Pivot!$B$4:$F$2181,3,0)</f>
        <v>40</v>
      </c>
      <c r="V1123" s="13">
        <f>VLOOKUP(D1123,Pivot!$B$4:$F$2181,4,0)</f>
        <v>448</v>
      </c>
      <c r="W1123" s="46">
        <f>IFERROR(VLOOKUP(D1123,Pivot!$B$4:$H$2181,5,0),"")</f>
        <v>0.2545</v>
      </c>
      <c r="X1123" s="51">
        <f>IFERROR(VLOOKUP(D1123,Pivot!$B$4:$H$2181,6,0),"")</f>
        <v>8.9300000000000004E-2</v>
      </c>
      <c r="Y1123" s="46">
        <f>IFERROR(VLOOKUP(D1123,Pivot!$B$4:$H$2181,7,0),"")</f>
        <v>0.34379999999999999</v>
      </c>
    </row>
    <row r="1124" spans="1:25" ht="15" customHeight="1" outlineLevel="2">
      <c r="A1124" s="10" t="str">
        <f>VLOOKUP(D1124,'Current OBD'!$B$6:$K$2185,4,0)</f>
        <v>Kitsap</v>
      </c>
      <c r="B1124" s="10" t="str">
        <f>VLOOKUP(D1124,'Current OBD'!$B$6:$K$2185,3,0)</f>
        <v>18-402</v>
      </c>
      <c r="C1124" s="9" t="str">
        <f>VLOOKUP(D1124,'Current OBD'!$B$6:$K$2185,2,0)</f>
        <v>South Kitsap School District</v>
      </c>
      <c r="D1124" s="24">
        <v>661718</v>
      </c>
      <c r="E1124" s="9" t="str">
        <f>VLOOKUP(D1124,'Current OBD'!$B$6:$K$2185,10,0)</f>
        <v>Cedar Heights Junior High</v>
      </c>
      <c r="F1124" s="11" t="str">
        <f>IF(VLOOKUP(D1124,'Current OBD'!$B$6:$AK$2185,23,0)="Yes","PK"," ")</f>
        <v xml:space="preserve"> </v>
      </c>
      <c r="G1124" s="11" t="str">
        <f>IF(VLOOKUP(D1124,'Current OBD'!$B$6:$AK$2185,24,0)="Yes","K"," ")</f>
        <v xml:space="preserve"> </v>
      </c>
      <c r="H1124" s="11" t="str">
        <f>IF(VLOOKUP(D1124,'Current OBD'!$B$6:$AK$2185,25,0)="Yes",1," ")</f>
        <v xml:space="preserve"> </v>
      </c>
      <c r="I1124" s="11" t="str">
        <f>IF(VLOOKUP(D1124,'Current OBD'!$B$6:$AK$2185,26,0)="Yes","2"," ")</f>
        <v xml:space="preserve"> </v>
      </c>
      <c r="J1124" s="11" t="str">
        <f>IF(VLOOKUP(D1124,'Current OBD'!$B$6:$AK$2185,27,0)="Yes","3"," ")</f>
        <v xml:space="preserve"> </v>
      </c>
      <c r="K1124" s="11" t="str">
        <f>IF(VLOOKUP(D1124,'Current OBD'!$B$6:$AK$2185,28,0)="Yes","4"," ")</f>
        <v xml:space="preserve"> </v>
      </c>
      <c r="L1124" s="11" t="str">
        <f>IF(VLOOKUP(D1124,'Current OBD'!$B$6:$AK$2185,29,0)="Yes","5"," ")</f>
        <v xml:space="preserve"> </v>
      </c>
      <c r="M1124" s="11" t="str">
        <f>IF(VLOOKUP(D1124,'Current OBD'!$B$6:$AK$2185,30,0)="Yes","6"," ")</f>
        <v>6</v>
      </c>
      <c r="N1124" s="11" t="str">
        <f>IF(VLOOKUP(D1124,'Current OBD'!$B$6:$AK$2185,31,0)="Yes","7"," ")</f>
        <v>7</v>
      </c>
      <c r="O1124" s="11" t="str">
        <f>IF(VLOOKUP(D1124,'Current OBD'!$B$6:$AK$2185,32,0)="Yes","8"," ")</f>
        <v>8</v>
      </c>
      <c r="P1124" s="11" t="str">
        <f>IF(VLOOKUP(D1124,'Current OBD'!$B$6:$AK$2185,33,0)="Yes","9"," ")</f>
        <v xml:space="preserve"> </v>
      </c>
      <c r="Q1124" s="11" t="str">
        <f>IF(VLOOKUP(D1124,'Current OBD'!$B$6:$AK$2185,34,0)="Yes","10"," ")</f>
        <v xml:space="preserve"> </v>
      </c>
      <c r="R1124" s="11" t="str">
        <f>IF(VLOOKUP(D1124,'Current OBD'!$B$6:$AK$2185,35,0)="Yes","11"," ")</f>
        <v xml:space="preserve"> </v>
      </c>
      <c r="S1124" s="11" t="str">
        <f>IF(VLOOKUP(D1124,'Current OBD'!$B$6:$AK$2185,36,0)="Yes","12"," ")</f>
        <v xml:space="preserve"> </v>
      </c>
      <c r="T1124" s="13">
        <f>VLOOKUP(D1124,Pivot!$B$4:$F$2181,2,0)</f>
        <v>211</v>
      </c>
      <c r="U1124" s="13">
        <f>VLOOKUP(D1124,Pivot!$B$4:$F$2181,3,0)</f>
        <v>46</v>
      </c>
      <c r="V1124" s="13">
        <f>VLOOKUP(D1124,Pivot!$B$4:$F$2181,4,0)</f>
        <v>664</v>
      </c>
      <c r="W1124" s="46">
        <f>IFERROR(VLOOKUP(D1124,Pivot!$B$4:$H$2181,5,0),"")</f>
        <v>0.31780000000000003</v>
      </c>
      <c r="X1124" s="51">
        <f>IFERROR(VLOOKUP(D1124,Pivot!$B$4:$H$2181,6,0),"")</f>
        <v>6.93E-2</v>
      </c>
      <c r="Y1124" s="46">
        <f>IFERROR(VLOOKUP(D1124,Pivot!$B$4:$H$2181,7,0),"")</f>
        <v>0.38700000000000001</v>
      </c>
    </row>
    <row r="1125" spans="1:25" ht="15" customHeight="1" outlineLevel="2">
      <c r="A1125" s="10" t="str">
        <f>VLOOKUP(D1125,'Current OBD'!$B$6:$K$2185,4,0)</f>
        <v>Kitsap</v>
      </c>
      <c r="B1125" s="10" t="str">
        <f>VLOOKUP(D1125,'Current OBD'!$B$6:$K$2185,3,0)</f>
        <v>18-402</v>
      </c>
      <c r="C1125" s="9" t="str">
        <f>VLOOKUP(D1125,'Current OBD'!$B$6:$K$2185,2,0)</f>
        <v>South Kitsap School District</v>
      </c>
      <c r="D1125" s="24">
        <v>661732</v>
      </c>
      <c r="E1125" s="9" t="str">
        <f>VLOOKUP(D1125,'Current OBD'!$B$6:$K$2185,10,0)</f>
        <v>Discovery Program (9-12)</v>
      </c>
      <c r="F1125" s="11" t="str">
        <f>IF(VLOOKUP(D1125,'Current OBD'!$B$6:$AK$2185,23,0)="Yes","PK"," ")</f>
        <v xml:space="preserve"> </v>
      </c>
      <c r="G1125" s="11" t="str">
        <f>IF(VLOOKUP(D1125,'Current OBD'!$B$6:$AK$2185,24,0)="Yes","K"," ")</f>
        <v xml:space="preserve"> </v>
      </c>
      <c r="H1125" s="11" t="str">
        <f>IF(VLOOKUP(D1125,'Current OBD'!$B$6:$AK$2185,25,0)="Yes",1," ")</f>
        <v xml:space="preserve"> </v>
      </c>
      <c r="I1125" s="11" t="str">
        <f>IF(VLOOKUP(D1125,'Current OBD'!$B$6:$AK$2185,26,0)="Yes","2"," ")</f>
        <v xml:space="preserve"> </v>
      </c>
      <c r="J1125" s="11" t="str">
        <f>IF(VLOOKUP(D1125,'Current OBD'!$B$6:$AK$2185,27,0)="Yes","3"," ")</f>
        <v xml:space="preserve"> </v>
      </c>
      <c r="K1125" s="11" t="str">
        <f>IF(VLOOKUP(D1125,'Current OBD'!$B$6:$AK$2185,28,0)="Yes","4"," ")</f>
        <v xml:space="preserve"> </v>
      </c>
      <c r="L1125" s="11" t="str">
        <f>IF(VLOOKUP(D1125,'Current OBD'!$B$6:$AK$2185,29,0)="Yes","5"," ")</f>
        <v xml:space="preserve"> </v>
      </c>
      <c r="M1125" s="11" t="str">
        <f>IF(VLOOKUP(D1125,'Current OBD'!$B$6:$AK$2185,30,0)="Yes","6"," ")</f>
        <v xml:space="preserve"> </v>
      </c>
      <c r="N1125" s="11" t="str">
        <f>IF(VLOOKUP(D1125,'Current OBD'!$B$6:$AK$2185,31,0)="Yes","7"," ")</f>
        <v>7</v>
      </c>
      <c r="O1125" s="11" t="str">
        <f>IF(VLOOKUP(D1125,'Current OBD'!$B$6:$AK$2185,32,0)="Yes","8"," ")</f>
        <v>8</v>
      </c>
      <c r="P1125" s="11" t="str">
        <f>IF(VLOOKUP(D1125,'Current OBD'!$B$6:$AK$2185,33,0)="Yes","9"," ")</f>
        <v>9</v>
      </c>
      <c r="Q1125" s="11" t="str">
        <f>IF(VLOOKUP(D1125,'Current OBD'!$B$6:$AK$2185,34,0)="Yes","10"," ")</f>
        <v>10</v>
      </c>
      <c r="R1125" s="11" t="str">
        <f>IF(VLOOKUP(D1125,'Current OBD'!$B$6:$AK$2185,35,0)="Yes","11"," ")</f>
        <v>11</v>
      </c>
      <c r="S1125" s="11" t="str">
        <f>IF(VLOOKUP(D1125,'Current OBD'!$B$6:$AK$2185,36,0)="Yes","12"," ")</f>
        <v>12</v>
      </c>
      <c r="T1125" s="13">
        <f>VLOOKUP(D1125,Pivot!$B$4:$F$2181,2,0)</f>
        <v>154</v>
      </c>
      <c r="U1125" s="13">
        <f>VLOOKUP(D1125,Pivot!$B$4:$F$2181,3,0)</f>
        <v>0</v>
      </c>
      <c r="V1125" s="13">
        <f>VLOOKUP(D1125,Pivot!$B$4:$F$2181,4,0)</f>
        <v>204</v>
      </c>
      <c r="W1125" s="46">
        <f>IFERROR(VLOOKUP(D1125,Pivot!$B$4:$H$2181,5,0),"")</f>
        <v>0.75490000000000002</v>
      </c>
      <c r="X1125" s="51">
        <f>IFERROR(VLOOKUP(D1125,Pivot!$B$4:$H$2181,6,0),"")</f>
        <v>0</v>
      </c>
      <c r="Y1125" s="46">
        <f>IFERROR(VLOOKUP(D1125,Pivot!$B$4:$H$2181,7,0),"")</f>
        <v>0.75490000000000002</v>
      </c>
    </row>
    <row r="1126" spans="1:25" ht="15" customHeight="1" outlineLevel="2">
      <c r="A1126" s="10" t="str">
        <f>VLOOKUP(D1126,'Current OBD'!$B$6:$K$2185,4,0)</f>
        <v>Kitsap</v>
      </c>
      <c r="B1126" s="10" t="str">
        <f>VLOOKUP(D1126,'Current OBD'!$B$6:$K$2185,3,0)</f>
        <v>18-402</v>
      </c>
      <c r="C1126" s="9" t="str">
        <f>VLOOKUP(D1126,'Current OBD'!$B$6:$K$2185,2,0)</f>
        <v>South Kitsap School District</v>
      </c>
      <c r="D1126" s="24">
        <v>664583</v>
      </c>
      <c r="E1126" s="9" t="str">
        <f>VLOOKUP(D1126,'Current OBD'!$B$6:$K$2185,10,0)</f>
        <v>East Port Orchard Elementary School</v>
      </c>
      <c r="F1126" s="11" t="str">
        <f>IF(VLOOKUP(D1126,'Current OBD'!$B$6:$AK$2185,23,0)="Yes","PK"," ")</f>
        <v xml:space="preserve"> </v>
      </c>
      <c r="G1126" s="11" t="str">
        <f>IF(VLOOKUP(D1126,'Current OBD'!$B$6:$AK$2185,24,0)="Yes","K"," ")</f>
        <v>K</v>
      </c>
      <c r="H1126" s="11">
        <f>IF(VLOOKUP(D1126,'Current OBD'!$B$6:$AK$2185,25,0)="Yes",1," ")</f>
        <v>1</v>
      </c>
      <c r="I1126" s="11" t="str">
        <f>IF(VLOOKUP(D1126,'Current OBD'!$B$6:$AK$2185,26,0)="Yes","2"," ")</f>
        <v>2</v>
      </c>
      <c r="J1126" s="11" t="str">
        <f>IF(VLOOKUP(D1126,'Current OBD'!$B$6:$AK$2185,27,0)="Yes","3"," ")</f>
        <v>3</v>
      </c>
      <c r="K1126" s="11" t="str">
        <f>IF(VLOOKUP(D1126,'Current OBD'!$B$6:$AK$2185,28,0)="Yes","4"," ")</f>
        <v>4</v>
      </c>
      <c r="L1126" s="11" t="str">
        <f>IF(VLOOKUP(D1126,'Current OBD'!$B$6:$AK$2185,29,0)="Yes","5"," ")</f>
        <v>5</v>
      </c>
      <c r="M1126" s="11" t="str">
        <f>IF(VLOOKUP(D1126,'Current OBD'!$B$6:$AK$2185,30,0)="Yes","6"," ")</f>
        <v xml:space="preserve"> </v>
      </c>
      <c r="N1126" s="11" t="str">
        <f>IF(VLOOKUP(D1126,'Current OBD'!$B$6:$AK$2185,31,0)="Yes","7"," ")</f>
        <v xml:space="preserve"> </v>
      </c>
      <c r="O1126" s="11" t="str">
        <f>IF(VLOOKUP(D1126,'Current OBD'!$B$6:$AK$2185,32,0)="Yes","8"," ")</f>
        <v xml:space="preserve"> </v>
      </c>
      <c r="P1126" s="11" t="str">
        <f>IF(VLOOKUP(D1126,'Current OBD'!$B$6:$AK$2185,33,0)="Yes","9"," ")</f>
        <v xml:space="preserve"> </v>
      </c>
      <c r="Q1126" s="11" t="str">
        <f>IF(VLOOKUP(D1126,'Current OBD'!$B$6:$AK$2185,34,0)="Yes","10"," ")</f>
        <v xml:space="preserve"> </v>
      </c>
      <c r="R1126" s="11" t="str">
        <f>IF(VLOOKUP(D1126,'Current OBD'!$B$6:$AK$2185,35,0)="Yes","11"," ")</f>
        <v xml:space="preserve"> </v>
      </c>
      <c r="S1126" s="11" t="str">
        <f>IF(VLOOKUP(D1126,'Current OBD'!$B$6:$AK$2185,36,0)="Yes","12"," ")</f>
        <v xml:space="preserve"> </v>
      </c>
      <c r="T1126" s="13">
        <f>VLOOKUP(D1126,Pivot!$B$4:$F$2181,2,0)</f>
        <v>318</v>
      </c>
      <c r="U1126" s="13">
        <f>VLOOKUP(D1126,Pivot!$B$4:$F$2181,3,0)</f>
        <v>0</v>
      </c>
      <c r="V1126" s="13">
        <f>VLOOKUP(D1126,Pivot!$B$4:$F$2181,4,0)</f>
        <v>473</v>
      </c>
      <c r="W1126" s="46">
        <f>IFERROR(VLOOKUP(D1126,Pivot!$B$4:$H$2181,5,0),"")</f>
        <v>0.67230000000000001</v>
      </c>
      <c r="X1126" s="51">
        <f>IFERROR(VLOOKUP(D1126,Pivot!$B$4:$H$2181,6,0),"")</f>
        <v>0</v>
      </c>
      <c r="Y1126" s="46">
        <f>IFERROR(VLOOKUP(D1126,Pivot!$B$4:$H$2181,7,0),"")</f>
        <v>0.67230000000000001</v>
      </c>
    </row>
    <row r="1127" spans="1:25" ht="15" customHeight="1" outlineLevel="2">
      <c r="A1127" s="10" t="str">
        <f>VLOOKUP(D1127,'Current OBD'!$B$6:$K$2185,4,0)</f>
        <v>Kitsap</v>
      </c>
      <c r="B1127" s="10" t="str">
        <f>VLOOKUP(D1127,'Current OBD'!$B$6:$K$2185,3,0)</f>
        <v>18-402</v>
      </c>
      <c r="C1127" s="9" t="str">
        <f>VLOOKUP(D1127,'Current OBD'!$B$6:$K$2185,2,0)</f>
        <v>South Kitsap School District</v>
      </c>
      <c r="D1127" s="24">
        <v>661724</v>
      </c>
      <c r="E1127" s="9" t="str">
        <f>VLOOKUP(D1127,'Current OBD'!$B$6:$K$2185,10,0)</f>
        <v>Hidden Creek Elementary</v>
      </c>
      <c r="F1127" s="11" t="str">
        <f>IF(VLOOKUP(D1127,'Current OBD'!$B$6:$AK$2185,23,0)="Yes","PK"," ")</f>
        <v xml:space="preserve"> </v>
      </c>
      <c r="G1127" s="11" t="str">
        <f>IF(VLOOKUP(D1127,'Current OBD'!$B$6:$AK$2185,24,0)="Yes","K"," ")</f>
        <v>K</v>
      </c>
      <c r="H1127" s="11">
        <f>IF(VLOOKUP(D1127,'Current OBD'!$B$6:$AK$2185,25,0)="Yes",1," ")</f>
        <v>1</v>
      </c>
      <c r="I1127" s="11" t="str">
        <f>IF(VLOOKUP(D1127,'Current OBD'!$B$6:$AK$2185,26,0)="Yes","2"," ")</f>
        <v>2</v>
      </c>
      <c r="J1127" s="11" t="str">
        <f>IF(VLOOKUP(D1127,'Current OBD'!$B$6:$AK$2185,27,0)="Yes","3"," ")</f>
        <v>3</v>
      </c>
      <c r="K1127" s="11" t="str">
        <f>IF(VLOOKUP(D1127,'Current OBD'!$B$6:$AK$2185,28,0)="Yes","4"," ")</f>
        <v>4</v>
      </c>
      <c r="L1127" s="11" t="str">
        <f>IF(VLOOKUP(D1127,'Current OBD'!$B$6:$AK$2185,29,0)="Yes","5"," ")</f>
        <v>5</v>
      </c>
      <c r="M1127" s="11" t="str">
        <f>IF(VLOOKUP(D1127,'Current OBD'!$B$6:$AK$2185,30,0)="Yes","6"," ")</f>
        <v xml:space="preserve"> </v>
      </c>
      <c r="N1127" s="11" t="str">
        <f>IF(VLOOKUP(D1127,'Current OBD'!$B$6:$AK$2185,31,0)="Yes","7"," ")</f>
        <v xml:space="preserve"> </v>
      </c>
      <c r="O1127" s="11" t="str">
        <f>IF(VLOOKUP(D1127,'Current OBD'!$B$6:$AK$2185,32,0)="Yes","8"," ")</f>
        <v xml:space="preserve"> </v>
      </c>
      <c r="P1127" s="11" t="str">
        <f>IF(VLOOKUP(D1127,'Current OBD'!$B$6:$AK$2185,33,0)="Yes","9"," ")</f>
        <v xml:space="preserve"> </v>
      </c>
      <c r="Q1127" s="11" t="str">
        <f>IF(VLOOKUP(D1127,'Current OBD'!$B$6:$AK$2185,34,0)="Yes","10"," ")</f>
        <v xml:space="preserve"> </v>
      </c>
      <c r="R1127" s="11" t="str">
        <f>IF(VLOOKUP(D1127,'Current OBD'!$B$6:$AK$2185,35,0)="Yes","11"," ")</f>
        <v xml:space="preserve"> </v>
      </c>
      <c r="S1127" s="11" t="str">
        <f>IF(VLOOKUP(D1127,'Current OBD'!$B$6:$AK$2185,36,0)="Yes","12"," ")</f>
        <v xml:space="preserve"> </v>
      </c>
      <c r="T1127" s="13">
        <f>VLOOKUP(D1127,Pivot!$B$4:$F$2181,2,0)</f>
        <v>119</v>
      </c>
      <c r="U1127" s="13">
        <f>VLOOKUP(D1127,Pivot!$B$4:$F$2181,3,0)</f>
        <v>45</v>
      </c>
      <c r="V1127" s="13">
        <f>VLOOKUP(D1127,Pivot!$B$4:$F$2181,4,0)</f>
        <v>406</v>
      </c>
      <c r="W1127" s="46">
        <f>IFERROR(VLOOKUP(D1127,Pivot!$B$4:$H$2181,5,0),"")</f>
        <v>0.29310000000000003</v>
      </c>
      <c r="X1127" s="51">
        <f>IFERROR(VLOOKUP(D1127,Pivot!$B$4:$H$2181,6,0),"")</f>
        <v>0.1108</v>
      </c>
      <c r="Y1127" s="46">
        <f>IFERROR(VLOOKUP(D1127,Pivot!$B$4:$H$2181,7,0),"")</f>
        <v>0.40389999999999998</v>
      </c>
    </row>
    <row r="1128" spans="1:25" ht="15" customHeight="1" outlineLevel="2">
      <c r="A1128" s="10" t="str">
        <f>VLOOKUP(D1128,'Current OBD'!$B$6:$K$2185,4,0)</f>
        <v>Kitsap</v>
      </c>
      <c r="B1128" s="10" t="str">
        <f>VLOOKUP(D1128,'Current OBD'!$B$6:$K$2185,3,0)</f>
        <v>18-402</v>
      </c>
      <c r="C1128" s="9" t="str">
        <f>VLOOKUP(D1128,'Current OBD'!$B$6:$K$2185,2,0)</f>
        <v>South Kitsap School District</v>
      </c>
      <c r="D1128" s="24">
        <v>661719</v>
      </c>
      <c r="E1128" s="9" t="str">
        <f>VLOOKUP(D1128,'Current OBD'!$B$6:$K$2185,10,0)</f>
        <v>John Sedgwick Junior High</v>
      </c>
      <c r="F1128" s="11" t="str">
        <f>IF(VLOOKUP(D1128,'Current OBD'!$B$6:$AK$2185,23,0)="Yes","PK"," ")</f>
        <v xml:space="preserve"> </v>
      </c>
      <c r="G1128" s="11" t="str">
        <f>IF(VLOOKUP(D1128,'Current OBD'!$B$6:$AK$2185,24,0)="Yes","K"," ")</f>
        <v xml:space="preserve"> </v>
      </c>
      <c r="H1128" s="11" t="str">
        <f>IF(VLOOKUP(D1128,'Current OBD'!$B$6:$AK$2185,25,0)="Yes",1," ")</f>
        <v xml:space="preserve"> </v>
      </c>
      <c r="I1128" s="11" t="str">
        <f>IF(VLOOKUP(D1128,'Current OBD'!$B$6:$AK$2185,26,0)="Yes","2"," ")</f>
        <v xml:space="preserve"> </v>
      </c>
      <c r="J1128" s="11" t="str">
        <f>IF(VLOOKUP(D1128,'Current OBD'!$B$6:$AK$2185,27,0)="Yes","3"," ")</f>
        <v xml:space="preserve"> </v>
      </c>
      <c r="K1128" s="11" t="str">
        <f>IF(VLOOKUP(D1128,'Current OBD'!$B$6:$AK$2185,28,0)="Yes","4"," ")</f>
        <v xml:space="preserve"> </v>
      </c>
      <c r="L1128" s="11" t="str">
        <f>IF(VLOOKUP(D1128,'Current OBD'!$B$6:$AK$2185,29,0)="Yes","5"," ")</f>
        <v xml:space="preserve"> </v>
      </c>
      <c r="M1128" s="11" t="str">
        <f>IF(VLOOKUP(D1128,'Current OBD'!$B$6:$AK$2185,30,0)="Yes","6"," ")</f>
        <v>6</v>
      </c>
      <c r="N1128" s="11" t="str">
        <f>IF(VLOOKUP(D1128,'Current OBD'!$B$6:$AK$2185,31,0)="Yes","7"," ")</f>
        <v>7</v>
      </c>
      <c r="O1128" s="11" t="str">
        <f>IF(VLOOKUP(D1128,'Current OBD'!$B$6:$AK$2185,32,0)="Yes","8"," ")</f>
        <v>8</v>
      </c>
      <c r="P1128" s="11" t="str">
        <f>IF(VLOOKUP(D1128,'Current OBD'!$B$6:$AK$2185,33,0)="Yes","9"," ")</f>
        <v xml:space="preserve"> </v>
      </c>
      <c r="Q1128" s="11" t="str">
        <f>IF(VLOOKUP(D1128,'Current OBD'!$B$6:$AK$2185,34,0)="Yes","10"," ")</f>
        <v xml:space="preserve"> </v>
      </c>
      <c r="R1128" s="11" t="str">
        <f>IF(VLOOKUP(D1128,'Current OBD'!$B$6:$AK$2185,35,0)="Yes","11"," ")</f>
        <v xml:space="preserve"> </v>
      </c>
      <c r="S1128" s="11" t="str">
        <f>IF(VLOOKUP(D1128,'Current OBD'!$B$6:$AK$2185,36,0)="Yes","12"," ")</f>
        <v xml:space="preserve"> </v>
      </c>
      <c r="T1128" s="13">
        <f>VLOOKUP(D1128,Pivot!$B$4:$F$2181,2,0)</f>
        <v>165</v>
      </c>
      <c r="U1128" s="13">
        <f>VLOOKUP(D1128,Pivot!$B$4:$F$2181,3,0)</f>
        <v>50</v>
      </c>
      <c r="V1128" s="13">
        <f>VLOOKUP(D1128,Pivot!$B$4:$F$2181,4,0)</f>
        <v>733</v>
      </c>
      <c r="W1128" s="46">
        <f>IFERROR(VLOOKUP(D1128,Pivot!$B$4:$H$2181,5,0),"")</f>
        <v>0.22509999999999999</v>
      </c>
      <c r="X1128" s="51">
        <f>IFERROR(VLOOKUP(D1128,Pivot!$B$4:$H$2181,6,0),"")</f>
        <v>6.8199999999999997E-2</v>
      </c>
      <c r="Y1128" s="46">
        <f>IFERROR(VLOOKUP(D1128,Pivot!$B$4:$H$2181,7,0),"")</f>
        <v>0.29330000000000001</v>
      </c>
    </row>
    <row r="1129" spans="1:25" ht="15" customHeight="1" outlineLevel="2">
      <c r="A1129" s="10" t="str">
        <f>VLOOKUP(D1129,'Current OBD'!$B$6:$K$2185,4,0)</f>
        <v>Kitsap</v>
      </c>
      <c r="B1129" s="10" t="str">
        <f>VLOOKUP(D1129,'Current OBD'!$B$6:$K$2185,3,0)</f>
        <v>18-402</v>
      </c>
      <c r="C1129" s="9" t="str">
        <f>VLOOKUP(D1129,'Current OBD'!$B$6:$K$2185,2,0)</f>
        <v>South Kitsap School District</v>
      </c>
      <c r="D1129" s="24">
        <v>665149</v>
      </c>
      <c r="E1129" s="9" t="str">
        <f>VLOOKUP(D1129,'Current OBD'!$B$6:$K$2185,10,0)</f>
        <v>Madrona PreSchool</v>
      </c>
      <c r="F1129" s="11" t="str">
        <f>IF(VLOOKUP(D1129,'Current OBD'!$B$6:$AK$2185,23,0)="Yes","PK"," ")</f>
        <v>PK</v>
      </c>
      <c r="G1129" s="11" t="str">
        <f>IF(VLOOKUP(D1129,'Current OBD'!$B$6:$AK$2185,24,0)="Yes","K"," ")</f>
        <v>K</v>
      </c>
      <c r="H1129" s="11">
        <f>IF(VLOOKUP(D1129,'Current OBD'!$B$6:$AK$2185,25,0)="Yes",1," ")</f>
        <v>1</v>
      </c>
      <c r="I1129" s="11" t="str">
        <f>IF(VLOOKUP(D1129,'Current OBD'!$B$6:$AK$2185,26,0)="Yes","2"," ")</f>
        <v>2</v>
      </c>
      <c r="J1129" s="11" t="str">
        <f>IF(VLOOKUP(D1129,'Current OBD'!$B$6:$AK$2185,27,0)="Yes","3"," ")</f>
        <v>3</v>
      </c>
      <c r="K1129" s="11" t="str">
        <f>IF(VLOOKUP(D1129,'Current OBD'!$B$6:$AK$2185,28,0)="Yes","4"," ")</f>
        <v xml:space="preserve"> </v>
      </c>
      <c r="L1129" s="11" t="str">
        <f>IF(VLOOKUP(D1129,'Current OBD'!$B$6:$AK$2185,29,0)="Yes","5"," ")</f>
        <v xml:space="preserve"> </v>
      </c>
      <c r="M1129" s="11" t="str">
        <f>IF(VLOOKUP(D1129,'Current OBD'!$B$6:$AK$2185,30,0)="Yes","6"," ")</f>
        <v xml:space="preserve"> </v>
      </c>
      <c r="N1129" s="11" t="str">
        <f>IF(VLOOKUP(D1129,'Current OBD'!$B$6:$AK$2185,31,0)="Yes","7"," ")</f>
        <v xml:space="preserve"> </v>
      </c>
      <c r="O1129" s="11" t="str">
        <f>IF(VLOOKUP(D1129,'Current OBD'!$B$6:$AK$2185,32,0)="Yes","8"," ")</f>
        <v xml:space="preserve"> </v>
      </c>
      <c r="P1129" s="11" t="str">
        <f>IF(VLOOKUP(D1129,'Current OBD'!$B$6:$AK$2185,33,0)="Yes","9"," ")</f>
        <v xml:space="preserve"> </v>
      </c>
      <c r="Q1129" s="11" t="str">
        <f>IF(VLOOKUP(D1129,'Current OBD'!$B$6:$AK$2185,34,0)="Yes","10"," ")</f>
        <v xml:space="preserve"> </v>
      </c>
      <c r="R1129" s="11" t="str">
        <f>IF(VLOOKUP(D1129,'Current OBD'!$B$6:$AK$2185,35,0)="Yes","11"," ")</f>
        <v xml:space="preserve"> </v>
      </c>
      <c r="S1129" s="11" t="str">
        <f>IF(VLOOKUP(D1129,'Current OBD'!$B$6:$AK$2185,36,0)="Yes","12"," ")</f>
        <v xml:space="preserve"> </v>
      </c>
      <c r="T1129" s="13">
        <f>VLOOKUP(D1129,Pivot!$B$4:$F$2181,2,0)</f>
        <v>24</v>
      </c>
      <c r="U1129" s="13">
        <f>VLOOKUP(D1129,Pivot!$B$4:$F$2181,3,0)</f>
        <v>7</v>
      </c>
      <c r="V1129" s="13">
        <f>VLOOKUP(D1129,Pivot!$B$4:$F$2181,4,0)</f>
        <v>110</v>
      </c>
      <c r="W1129" s="46">
        <f>IFERROR(VLOOKUP(D1129,Pivot!$B$4:$H$2181,5,0),"")</f>
        <v>0.21820000000000001</v>
      </c>
      <c r="X1129" s="51">
        <f>IFERROR(VLOOKUP(D1129,Pivot!$B$4:$H$2181,6,0),"")</f>
        <v>6.3600000000000004E-2</v>
      </c>
      <c r="Y1129" s="46">
        <f>IFERROR(VLOOKUP(D1129,Pivot!$B$4:$H$2181,7,0),"")</f>
        <v>0.28179999999999999</v>
      </c>
    </row>
    <row r="1130" spans="1:25" ht="15" customHeight="1" outlineLevel="2">
      <c r="A1130" s="10" t="str">
        <f>VLOOKUP(D1130,'Current OBD'!$B$6:$K$2185,4,0)</f>
        <v>Kitsap</v>
      </c>
      <c r="B1130" s="10" t="str">
        <f>VLOOKUP(D1130,'Current OBD'!$B$6:$K$2185,3,0)</f>
        <v>18-402</v>
      </c>
      <c r="C1130" s="9" t="str">
        <f>VLOOKUP(D1130,'Current OBD'!$B$6:$K$2185,2,0)</f>
        <v>South Kitsap School District</v>
      </c>
      <c r="D1130" s="24">
        <v>661725</v>
      </c>
      <c r="E1130" s="9" t="str">
        <f>VLOOKUP(D1130,'Current OBD'!$B$6:$K$2185,10,0)</f>
        <v>Manchester Elementary</v>
      </c>
      <c r="F1130" s="11" t="str">
        <f>IF(VLOOKUP(D1130,'Current OBD'!$B$6:$AK$2185,23,0)="Yes","PK"," ")</f>
        <v xml:space="preserve"> </v>
      </c>
      <c r="G1130" s="11" t="str">
        <f>IF(VLOOKUP(D1130,'Current OBD'!$B$6:$AK$2185,24,0)="Yes","K"," ")</f>
        <v>K</v>
      </c>
      <c r="H1130" s="11">
        <f>IF(VLOOKUP(D1130,'Current OBD'!$B$6:$AK$2185,25,0)="Yes",1," ")</f>
        <v>1</v>
      </c>
      <c r="I1130" s="11" t="str">
        <f>IF(VLOOKUP(D1130,'Current OBD'!$B$6:$AK$2185,26,0)="Yes","2"," ")</f>
        <v>2</v>
      </c>
      <c r="J1130" s="11" t="str">
        <f>IF(VLOOKUP(D1130,'Current OBD'!$B$6:$AK$2185,27,0)="Yes","3"," ")</f>
        <v>3</v>
      </c>
      <c r="K1130" s="11" t="str">
        <f>IF(VLOOKUP(D1130,'Current OBD'!$B$6:$AK$2185,28,0)="Yes","4"," ")</f>
        <v>4</v>
      </c>
      <c r="L1130" s="11" t="str">
        <f>IF(VLOOKUP(D1130,'Current OBD'!$B$6:$AK$2185,29,0)="Yes","5"," ")</f>
        <v>5</v>
      </c>
      <c r="M1130" s="11" t="str">
        <f>IF(VLOOKUP(D1130,'Current OBD'!$B$6:$AK$2185,30,0)="Yes","6"," ")</f>
        <v xml:space="preserve"> </v>
      </c>
      <c r="N1130" s="11" t="str">
        <f>IF(VLOOKUP(D1130,'Current OBD'!$B$6:$AK$2185,31,0)="Yes","7"," ")</f>
        <v xml:space="preserve"> </v>
      </c>
      <c r="O1130" s="11" t="str">
        <f>IF(VLOOKUP(D1130,'Current OBD'!$B$6:$AK$2185,32,0)="Yes","8"," ")</f>
        <v xml:space="preserve"> </v>
      </c>
      <c r="P1130" s="11" t="str">
        <f>IF(VLOOKUP(D1130,'Current OBD'!$B$6:$AK$2185,33,0)="Yes","9"," ")</f>
        <v xml:space="preserve"> </v>
      </c>
      <c r="Q1130" s="11" t="str">
        <f>IF(VLOOKUP(D1130,'Current OBD'!$B$6:$AK$2185,34,0)="Yes","10"," ")</f>
        <v xml:space="preserve"> </v>
      </c>
      <c r="R1130" s="11" t="str">
        <f>IF(VLOOKUP(D1130,'Current OBD'!$B$6:$AK$2185,35,0)="Yes","11"," ")</f>
        <v xml:space="preserve"> </v>
      </c>
      <c r="S1130" s="11" t="str">
        <f>IF(VLOOKUP(D1130,'Current OBD'!$B$6:$AK$2185,36,0)="Yes","12"," ")</f>
        <v xml:space="preserve"> </v>
      </c>
      <c r="T1130" s="13">
        <f>VLOOKUP(D1130,Pivot!$B$4:$F$2181,2,0)</f>
        <v>134</v>
      </c>
      <c r="U1130" s="13">
        <f>VLOOKUP(D1130,Pivot!$B$4:$F$2181,3,0)</f>
        <v>37</v>
      </c>
      <c r="V1130" s="13">
        <f>VLOOKUP(D1130,Pivot!$B$4:$F$2181,4,0)</f>
        <v>483</v>
      </c>
      <c r="W1130" s="46">
        <f>IFERROR(VLOOKUP(D1130,Pivot!$B$4:$H$2181,5,0),"")</f>
        <v>0.27739999999999998</v>
      </c>
      <c r="X1130" s="51">
        <f>IFERROR(VLOOKUP(D1130,Pivot!$B$4:$H$2181,6,0),"")</f>
        <v>7.6600000000000001E-2</v>
      </c>
      <c r="Y1130" s="46">
        <f>IFERROR(VLOOKUP(D1130,Pivot!$B$4:$H$2181,7,0),"")</f>
        <v>0.35399999999999998</v>
      </c>
    </row>
    <row r="1131" spans="1:25" ht="15" customHeight="1" outlineLevel="2">
      <c r="A1131" s="10" t="str">
        <f>VLOOKUP(D1131,'Current OBD'!$B$6:$K$2185,4,0)</f>
        <v>Kitsap</v>
      </c>
      <c r="B1131" s="10" t="str">
        <f>VLOOKUP(D1131,'Current OBD'!$B$6:$K$2185,3,0)</f>
        <v>18-402</v>
      </c>
      <c r="C1131" s="9" t="str">
        <f>VLOOKUP(D1131,'Current OBD'!$B$6:$K$2185,2,0)</f>
        <v>South Kitsap School District</v>
      </c>
      <c r="D1131" s="24">
        <v>661720</v>
      </c>
      <c r="E1131" s="9" t="str">
        <f>VLOOKUP(D1131,'Current OBD'!$B$6:$K$2185,10,0)</f>
        <v>Marcus Whitman Junior High</v>
      </c>
      <c r="F1131" s="11" t="str">
        <f>IF(VLOOKUP(D1131,'Current OBD'!$B$6:$AK$2185,23,0)="Yes","PK"," ")</f>
        <v xml:space="preserve"> </v>
      </c>
      <c r="G1131" s="11" t="str">
        <f>IF(VLOOKUP(D1131,'Current OBD'!$B$6:$AK$2185,24,0)="Yes","K"," ")</f>
        <v xml:space="preserve"> </v>
      </c>
      <c r="H1131" s="11" t="str">
        <f>IF(VLOOKUP(D1131,'Current OBD'!$B$6:$AK$2185,25,0)="Yes",1," ")</f>
        <v xml:space="preserve"> </v>
      </c>
      <c r="I1131" s="11" t="str">
        <f>IF(VLOOKUP(D1131,'Current OBD'!$B$6:$AK$2185,26,0)="Yes","2"," ")</f>
        <v xml:space="preserve"> </v>
      </c>
      <c r="J1131" s="11" t="str">
        <f>IF(VLOOKUP(D1131,'Current OBD'!$B$6:$AK$2185,27,0)="Yes","3"," ")</f>
        <v xml:space="preserve"> </v>
      </c>
      <c r="K1131" s="11" t="str">
        <f>IF(VLOOKUP(D1131,'Current OBD'!$B$6:$AK$2185,28,0)="Yes","4"," ")</f>
        <v xml:space="preserve"> </v>
      </c>
      <c r="L1131" s="11" t="str">
        <f>IF(VLOOKUP(D1131,'Current OBD'!$B$6:$AK$2185,29,0)="Yes","5"," ")</f>
        <v xml:space="preserve"> </v>
      </c>
      <c r="M1131" s="11" t="str">
        <f>IF(VLOOKUP(D1131,'Current OBD'!$B$6:$AK$2185,30,0)="Yes","6"," ")</f>
        <v>6</v>
      </c>
      <c r="N1131" s="11" t="str">
        <f>IF(VLOOKUP(D1131,'Current OBD'!$B$6:$AK$2185,31,0)="Yes","7"," ")</f>
        <v>7</v>
      </c>
      <c r="O1131" s="11" t="str">
        <f>IF(VLOOKUP(D1131,'Current OBD'!$B$6:$AK$2185,32,0)="Yes","8"," ")</f>
        <v>8</v>
      </c>
      <c r="P1131" s="11" t="str">
        <f>IF(VLOOKUP(D1131,'Current OBD'!$B$6:$AK$2185,33,0)="Yes","9"," ")</f>
        <v xml:space="preserve"> </v>
      </c>
      <c r="Q1131" s="11" t="str">
        <f>IF(VLOOKUP(D1131,'Current OBD'!$B$6:$AK$2185,34,0)="Yes","10"," ")</f>
        <v xml:space="preserve"> </v>
      </c>
      <c r="R1131" s="11" t="str">
        <f>IF(VLOOKUP(D1131,'Current OBD'!$B$6:$AK$2185,35,0)="Yes","11"," ")</f>
        <v xml:space="preserve"> </v>
      </c>
      <c r="S1131" s="11" t="str">
        <f>IF(VLOOKUP(D1131,'Current OBD'!$B$6:$AK$2185,36,0)="Yes","12"," ")</f>
        <v xml:space="preserve"> </v>
      </c>
      <c r="T1131" s="13">
        <f>VLOOKUP(D1131,Pivot!$B$4:$F$2181,2,0)</f>
        <v>282</v>
      </c>
      <c r="U1131" s="13">
        <f>VLOOKUP(D1131,Pivot!$B$4:$F$2181,3,0)</f>
        <v>69</v>
      </c>
      <c r="V1131" s="13">
        <f>VLOOKUP(D1131,Pivot!$B$4:$F$2181,4,0)</f>
        <v>690</v>
      </c>
      <c r="W1131" s="46">
        <f>IFERROR(VLOOKUP(D1131,Pivot!$B$4:$H$2181,5,0),"")</f>
        <v>0.40870000000000001</v>
      </c>
      <c r="X1131" s="51">
        <f>IFERROR(VLOOKUP(D1131,Pivot!$B$4:$H$2181,6,0),"")</f>
        <v>0.1</v>
      </c>
      <c r="Y1131" s="46">
        <f>IFERROR(VLOOKUP(D1131,Pivot!$B$4:$H$2181,7,0),"")</f>
        <v>0.50870000000000004</v>
      </c>
    </row>
    <row r="1132" spans="1:25" ht="15" customHeight="1" outlineLevel="2">
      <c r="A1132" s="10" t="str">
        <f>VLOOKUP(D1132,'Current OBD'!$B$6:$K$2185,4,0)</f>
        <v>Kitsap</v>
      </c>
      <c r="B1132" s="10" t="str">
        <f>VLOOKUP(D1132,'Current OBD'!$B$6:$K$2185,3,0)</f>
        <v>18-402</v>
      </c>
      <c r="C1132" s="9" t="str">
        <f>VLOOKUP(D1132,'Current OBD'!$B$6:$K$2185,2,0)</f>
        <v>South Kitsap School District</v>
      </c>
      <c r="D1132" s="24">
        <v>661726</v>
      </c>
      <c r="E1132" s="9" t="str">
        <f>VLOOKUP(D1132,'Current OBD'!$B$6:$K$2185,10,0)</f>
        <v>Mullenix Ridge Elementary</v>
      </c>
      <c r="F1132" s="11" t="str">
        <f>IF(VLOOKUP(D1132,'Current OBD'!$B$6:$AK$2185,23,0)="Yes","PK"," ")</f>
        <v xml:space="preserve"> </v>
      </c>
      <c r="G1132" s="11" t="str">
        <f>IF(VLOOKUP(D1132,'Current OBD'!$B$6:$AK$2185,24,0)="Yes","K"," ")</f>
        <v>K</v>
      </c>
      <c r="H1132" s="11">
        <f>IF(VLOOKUP(D1132,'Current OBD'!$B$6:$AK$2185,25,0)="Yes",1," ")</f>
        <v>1</v>
      </c>
      <c r="I1132" s="11" t="str">
        <f>IF(VLOOKUP(D1132,'Current OBD'!$B$6:$AK$2185,26,0)="Yes","2"," ")</f>
        <v>2</v>
      </c>
      <c r="J1132" s="11" t="str">
        <f>IF(VLOOKUP(D1132,'Current OBD'!$B$6:$AK$2185,27,0)="Yes","3"," ")</f>
        <v>3</v>
      </c>
      <c r="K1132" s="11" t="str">
        <f>IF(VLOOKUP(D1132,'Current OBD'!$B$6:$AK$2185,28,0)="Yes","4"," ")</f>
        <v>4</v>
      </c>
      <c r="L1132" s="11" t="str">
        <f>IF(VLOOKUP(D1132,'Current OBD'!$B$6:$AK$2185,29,0)="Yes","5"," ")</f>
        <v>5</v>
      </c>
      <c r="M1132" s="11" t="str">
        <f>IF(VLOOKUP(D1132,'Current OBD'!$B$6:$AK$2185,30,0)="Yes","6"," ")</f>
        <v xml:space="preserve"> </v>
      </c>
      <c r="N1132" s="11" t="str">
        <f>IF(VLOOKUP(D1132,'Current OBD'!$B$6:$AK$2185,31,0)="Yes","7"," ")</f>
        <v xml:space="preserve"> </v>
      </c>
      <c r="O1132" s="11" t="str">
        <f>IF(VLOOKUP(D1132,'Current OBD'!$B$6:$AK$2185,32,0)="Yes","8"," ")</f>
        <v xml:space="preserve"> </v>
      </c>
      <c r="P1132" s="11" t="str">
        <f>IF(VLOOKUP(D1132,'Current OBD'!$B$6:$AK$2185,33,0)="Yes","9"," ")</f>
        <v xml:space="preserve"> </v>
      </c>
      <c r="Q1132" s="11" t="str">
        <f>IF(VLOOKUP(D1132,'Current OBD'!$B$6:$AK$2185,34,0)="Yes","10"," ")</f>
        <v xml:space="preserve"> </v>
      </c>
      <c r="R1132" s="11" t="str">
        <f>IF(VLOOKUP(D1132,'Current OBD'!$B$6:$AK$2185,35,0)="Yes","11"," ")</f>
        <v xml:space="preserve"> </v>
      </c>
      <c r="S1132" s="11" t="str">
        <f>IF(VLOOKUP(D1132,'Current OBD'!$B$6:$AK$2185,36,0)="Yes","12"," ")</f>
        <v xml:space="preserve"> </v>
      </c>
      <c r="T1132" s="13">
        <f>VLOOKUP(D1132,Pivot!$B$4:$F$2181,2,0)</f>
        <v>85</v>
      </c>
      <c r="U1132" s="13">
        <f>VLOOKUP(D1132,Pivot!$B$4:$F$2181,3,0)</f>
        <v>25</v>
      </c>
      <c r="V1132" s="13">
        <f>VLOOKUP(D1132,Pivot!$B$4:$F$2181,4,0)</f>
        <v>361</v>
      </c>
      <c r="W1132" s="46">
        <f>IFERROR(VLOOKUP(D1132,Pivot!$B$4:$H$2181,5,0),"")</f>
        <v>0.23549999999999999</v>
      </c>
      <c r="X1132" s="51">
        <f>IFERROR(VLOOKUP(D1132,Pivot!$B$4:$H$2181,6,0),"")</f>
        <v>6.93E-2</v>
      </c>
      <c r="Y1132" s="46">
        <f>IFERROR(VLOOKUP(D1132,Pivot!$B$4:$H$2181,7,0),"")</f>
        <v>0.30470000000000003</v>
      </c>
    </row>
    <row r="1133" spans="1:25" ht="15" customHeight="1" outlineLevel="2">
      <c r="A1133" s="10" t="str">
        <f>VLOOKUP(D1133,'Current OBD'!$B$6:$K$2185,4,0)</f>
        <v>Kitsap</v>
      </c>
      <c r="B1133" s="10" t="str">
        <f>VLOOKUP(D1133,'Current OBD'!$B$6:$K$2185,3,0)</f>
        <v>18-402</v>
      </c>
      <c r="C1133" s="9" t="str">
        <f>VLOOKUP(D1133,'Current OBD'!$B$6:$K$2185,2,0)</f>
        <v>South Kitsap School District</v>
      </c>
      <c r="D1133" s="24">
        <v>661727</v>
      </c>
      <c r="E1133" s="9" t="str">
        <f>VLOOKUP(D1133,'Current OBD'!$B$6:$K$2185,10,0)</f>
        <v>Olalla Elementary</v>
      </c>
      <c r="F1133" s="11" t="str">
        <f>IF(VLOOKUP(D1133,'Current OBD'!$B$6:$AK$2185,23,0)="Yes","PK"," ")</f>
        <v xml:space="preserve"> </v>
      </c>
      <c r="G1133" s="11" t="str">
        <f>IF(VLOOKUP(D1133,'Current OBD'!$B$6:$AK$2185,24,0)="Yes","K"," ")</f>
        <v>K</v>
      </c>
      <c r="H1133" s="11">
        <f>IF(VLOOKUP(D1133,'Current OBD'!$B$6:$AK$2185,25,0)="Yes",1," ")</f>
        <v>1</v>
      </c>
      <c r="I1133" s="11" t="str">
        <f>IF(VLOOKUP(D1133,'Current OBD'!$B$6:$AK$2185,26,0)="Yes","2"," ")</f>
        <v>2</v>
      </c>
      <c r="J1133" s="11" t="str">
        <f>IF(VLOOKUP(D1133,'Current OBD'!$B$6:$AK$2185,27,0)="Yes","3"," ")</f>
        <v>3</v>
      </c>
      <c r="K1133" s="11" t="str">
        <f>IF(VLOOKUP(D1133,'Current OBD'!$B$6:$AK$2185,28,0)="Yes","4"," ")</f>
        <v>4</v>
      </c>
      <c r="L1133" s="11" t="str">
        <f>IF(VLOOKUP(D1133,'Current OBD'!$B$6:$AK$2185,29,0)="Yes","5"," ")</f>
        <v>5</v>
      </c>
      <c r="M1133" s="11" t="str">
        <f>IF(VLOOKUP(D1133,'Current OBD'!$B$6:$AK$2185,30,0)="Yes","6"," ")</f>
        <v xml:space="preserve"> </v>
      </c>
      <c r="N1133" s="11" t="str">
        <f>IF(VLOOKUP(D1133,'Current OBD'!$B$6:$AK$2185,31,0)="Yes","7"," ")</f>
        <v xml:space="preserve"> </v>
      </c>
      <c r="O1133" s="11" t="str">
        <f>IF(VLOOKUP(D1133,'Current OBD'!$B$6:$AK$2185,32,0)="Yes","8"," ")</f>
        <v xml:space="preserve"> </v>
      </c>
      <c r="P1133" s="11" t="str">
        <f>IF(VLOOKUP(D1133,'Current OBD'!$B$6:$AK$2185,33,0)="Yes","9"," ")</f>
        <v xml:space="preserve"> </v>
      </c>
      <c r="Q1133" s="11" t="str">
        <f>IF(VLOOKUP(D1133,'Current OBD'!$B$6:$AK$2185,34,0)="Yes","10"," ")</f>
        <v xml:space="preserve"> </v>
      </c>
      <c r="R1133" s="11" t="str">
        <f>IF(VLOOKUP(D1133,'Current OBD'!$B$6:$AK$2185,35,0)="Yes","11"," ")</f>
        <v xml:space="preserve"> </v>
      </c>
      <c r="S1133" s="11" t="str">
        <f>IF(VLOOKUP(D1133,'Current OBD'!$B$6:$AK$2185,36,0)="Yes","12"," ")</f>
        <v xml:space="preserve"> </v>
      </c>
      <c r="T1133" s="13">
        <f>VLOOKUP(D1133,Pivot!$B$4:$F$2181,2,0)</f>
        <v>81</v>
      </c>
      <c r="U1133" s="13">
        <f>VLOOKUP(D1133,Pivot!$B$4:$F$2181,3,0)</f>
        <v>18</v>
      </c>
      <c r="V1133" s="13">
        <f>VLOOKUP(D1133,Pivot!$B$4:$F$2181,4,0)</f>
        <v>290</v>
      </c>
      <c r="W1133" s="46">
        <f>IFERROR(VLOOKUP(D1133,Pivot!$B$4:$H$2181,5,0),"")</f>
        <v>0.27929999999999999</v>
      </c>
      <c r="X1133" s="51">
        <f>IFERROR(VLOOKUP(D1133,Pivot!$B$4:$H$2181,6,0),"")</f>
        <v>6.2100000000000002E-2</v>
      </c>
      <c r="Y1133" s="46">
        <f>IFERROR(VLOOKUP(D1133,Pivot!$B$4:$H$2181,7,0),"")</f>
        <v>0.34139999999999998</v>
      </c>
    </row>
    <row r="1134" spans="1:25" ht="15" customHeight="1" outlineLevel="2">
      <c r="A1134" s="10" t="str">
        <f>VLOOKUP(D1134,'Current OBD'!$B$6:$K$2185,4,0)</f>
        <v>Kitsap</v>
      </c>
      <c r="B1134" s="10" t="str">
        <f>VLOOKUP(D1134,'Current OBD'!$B$6:$K$2185,3,0)</f>
        <v>18-402</v>
      </c>
      <c r="C1134" s="9" t="str">
        <f>VLOOKUP(D1134,'Current OBD'!$B$6:$K$2185,2,0)</f>
        <v>South Kitsap School District</v>
      </c>
      <c r="D1134" s="24">
        <v>663966</v>
      </c>
      <c r="E1134" s="9" t="str">
        <f>VLOOKUP(D1134,'Current OBD'!$B$6:$K$2185,10,0)</f>
        <v>Orchard Heights Elementary</v>
      </c>
      <c r="F1134" s="11" t="str">
        <f>IF(VLOOKUP(D1134,'Current OBD'!$B$6:$AK$2185,23,0)="Yes","PK"," ")</f>
        <v xml:space="preserve"> </v>
      </c>
      <c r="G1134" s="11" t="str">
        <f>IF(VLOOKUP(D1134,'Current OBD'!$B$6:$AK$2185,24,0)="Yes","K"," ")</f>
        <v>K</v>
      </c>
      <c r="H1134" s="11">
        <f>IF(VLOOKUP(D1134,'Current OBD'!$B$6:$AK$2185,25,0)="Yes",1," ")</f>
        <v>1</v>
      </c>
      <c r="I1134" s="11" t="str">
        <f>IF(VLOOKUP(D1134,'Current OBD'!$B$6:$AK$2185,26,0)="Yes","2"," ")</f>
        <v>2</v>
      </c>
      <c r="J1134" s="11" t="str">
        <f>IF(VLOOKUP(D1134,'Current OBD'!$B$6:$AK$2185,27,0)="Yes","3"," ")</f>
        <v>3</v>
      </c>
      <c r="K1134" s="11" t="str">
        <f>IF(VLOOKUP(D1134,'Current OBD'!$B$6:$AK$2185,28,0)="Yes","4"," ")</f>
        <v>4</v>
      </c>
      <c r="L1134" s="11" t="str">
        <f>IF(VLOOKUP(D1134,'Current OBD'!$B$6:$AK$2185,29,0)="Yes","5"," ")</f>
        <v>5</v>
      </c>
      <c r="M1134" s="11" t="str">
        <f>IF(VLOOKUP(D1134,'Current OBD'!$B$6:$AK$2185,30,0)="Yes","6"," ")</f>
        <v xml:space="preserve"> </v>
      </c>
      <c r="N1134" s="11" t="str">
        <f>IF(VLOOKUP(D1134,'Current OBD'!$B$6:$AK$2185,31,0)="Yes","7"," ")</f>
        <v xml:space="preserve"> </v>
      </c>
      <c r="O1134" s="11" t="str">
        <f>IF(VLOOKUP(D1134,'Current OBD'!$B$6:$AK$2185,32,0)="Yes","8"," ")</f>
        <v xml:space="preserve"> </v>
      </c>
      <c r="P1134" s="11" t="str">
        <f>IF(VLOOKUP(D1134,'Current OBD'!$B$6:$AK$2185,33,0)="Yes","9"," ")</f>
        <v xml:space="preserve"> </v>
      </c>
      <c r="Q1134" s="11" t="str">
        <f>IF(VLOOKUP(D1134,'Current OBD'!$B$6:$AK$2185,34,0)="Yes","10"," ")</f>
        <v xml:space="preserve"> </v>
      </c>
      <c r="R1134" s="11" t="str">
        <f>IF(VLOOKUP(D1134,'Current OBD'!$B$6:$AK$2185,35,0)="Yes","11"," ")</f>
        <v xml:space="preserve"> </v>
      </c>
      <c r="S1134" s="11" t="str">
        <f>IF(VLOOKUP(D1134,'Current OBD'!$B$6:$AK$2185,36,0)="Yes","12"," ")</f>
        <v xml:space="preserve"> </v>
      </c>
      <c r="T1134" s="13">
        <f>VLOOKUP(D1134,Pivot!$B$4:$F$2181,2,0)</f>
        <v>202</v>
      </c>
      <c r="U1134" s="13">
        <f>VLOOKUP(D1134,Pivot!$B$4:$F$2181,3,0)</f>
        <v>39</v>
      </c>
      <c r="V1134" s="13">
        <f>VLOOKUP(D1134,Pivot!$B$4:$F$2181,4,0)</f>
        <v>551</v>
      </c>
      <c r="W1134" s="46">
        <f>IFERROR(VLOOKUP(D1134,Pivot!$B$4:$H$2181,5,0),"")</f>
        <v>0.36659999999999998</v>
      </c>
      <c r="X1134" s="51">
        <f>IFERROR(VLOOKUP(D1134,Pivot!$B$4:$H$2181,6,0),"")</f>
        <v>7.0800000000000002E-2</v>
      </c>
      <c r="Y1134" s="46">
        <f>IFERROR(VLOOKUP(D1134,Pivot!$B$4:$H$2181,7,0),"")</f>
        <v>0.43740000000000001</v>
      </c>
    </row>
    <row r="1135" spans="1:25" ht="15" customHeight="1" outlineLevel="2">
      <c r="A1135" s="10" t="str">
        <f>VLOOKUP(D1135,'Current OBD'!$B$6:$K$2185,4,0)</f>
        <v>Kitsap</v>
      </c>
      <c r="B1135" s="10" t="str">
        <f>VLOOKUP(D1135,'Current OBD'!$B$6:$K$2185,3,0)</f>
        <v>18-402</v>
      </c>
      <c r="C1135" s="9" t="str">
        <f>VLOOKUP(D1135,'Current OBD'!$B$6:$K$2185,2,0)</f>
        <v>South Kitsap School District</v>
      </c>
      <c r="D1135" s="24">
        <v>663783</v>
      </c>
      <c r="E1135" s="9" t="str">
        <f>VLOOKUP(D1135,'Current OBD'!$B$6:$K$2185,10,0)</f>
        <v>Sidney Glen Elementary</v>
      </c>
      <c r="F1135" s="11" t="str">
        <f>IF(VLOOKUP(D1135,'Current OBD'!$B$6:$AK$2185,23,0)="Yes","PK"," ")</f>
        <v xml:space="preserve"> </v>
      </c>
      <c r="G1135" s="11" t="str">
        <f>IF(VLOOKUP(D1135,'Current OBD'!$B$6:$AK$2185,24,0)="Yes","K"," ")</f>
        <v>K</v>
      </c>
      <c r="H1135" s="11">
        <f>IF(VLOOKUP(D1135,'Current OBD'!$B$6:$AK$2185,25,0)="Yes",1," ")</f>
        <v>1</v>
      </c>
      <c r="I1135" s="11" t="str">
        <f>IF(VLOOKUP(D1135,'Current OBD'!$B$6:$AK$2185,26,0)="Yes","2"," ")</f>
        <v>2</v>
      </c>
      <c r="J1135" s="11" t="str">
        <f>IF(VLOOKUP(D1135,'Current OBD'!$B$6:$AK$2185,27,0)="Yes","3"," ")</f>
        <v>3</v>
      </c>
      <c r="K1135" s="11" t="str">
        <f>IF(VLOOKUP(D1135,'Current OBD'!$B$6:$AK$2185,28,0)="Yes","4"," ")</f>
        <v>4</v>
      </c>
      <c r="L1135" s="11" t="str">
        <f>IF(VLOOKUP(D1135,'Current OBD'!$B$6:$AK$2185,29,0)="Yes","5"," ")</f>
        <v>5</v>
      </c>
      <c r="M1135" s="11" t="str">
        <f>IF(VLOOKUP(D1135,'Current OBD'!$B$6:$AK$2185,30,0)="Yes","6"," ")</f>
        <v xml:space="preserve"> </v>
      </c>
      <c r="N1135" s="11" t="str">
        <f>IF(VLOOKUP(D1135,'Current OBD'!$B$6:$AK$2185,31,0)="Yes","7"," ")</f>
        <v xml:space="preserve"> </v>
      </c>
      <c r="O1135" s="11" t="str">
        <f>IF(VLOOKUP(D1135,'Current OBD'!$B$6:$AK$2185,32,0)="Yes","8"," ")</f>
        <v xml:space="preserve"> </v>
      </c>
      <c r="P1135" s="11" t="str">
        <f>IF(VLOOKUP(D1135,'Current OBD'!$B$6:$AK$2185,33,0)="Yes","9"," ")</f>
        <v xml:space="preserve"> </v>
      </c>
      <c r="Q1135" s="11" t="str">
        <f>IF(VLOOKUP(D1135,'Current OBD'!$B$6:$AK$2185,34,0)="Yes","10"," ")</f>
        <v xml:space="preserve"> </v>
      </c>
      <c r="R1135" s="11" t="str">
        <f>IF(VLOOKUP(D1135,'Current OBD'!$B$6:$AK$2185,35,0)="Yes","11"," ")</f>
        <v xml:space="preserve"> </v>
      </c>
      <c r="S1135" s="11" t="str">
        <f>IF(VLOOKUP(D1135,'Current OBD'!$B$6:$AK$2185,36,0)="Yes","12"," ")</f>
        <v xml:space="preserve"> </v>
      </c>
      <c r="T1135" s="13">
        <f>VLOOKUP(D1135,Pivot!$B$4:$F$2181,2,0)</f>
        <v>154</v>
      </c>
      <c r="U1135" s="13">
        <f>VLOOKUP(D1135,Pivot!$B$4:$F$2181,3,0)</f>
        <v>38</v>
      </c>
      <c r="V1135" s="13">
        <f>VLOOKUP(D1135,Pivot!$B$4:$F$2181,4,0)</f>
        <v>468</v>
      </c>
      <c r="W1135" s="46">
        <f>IFERROR(VLOOKUP(D1135,Pivot!$B$4:$H$2181,5,0),"")</f>
        <v>0.3291</v>
      </c>
      <c r="X1135" s="51">
        <f>IFERROR(VLOOKUP(D1135,Pivot!$B$4:$H$2181,6,0),"")</f>
        <v>8.1199999999999994E-2</v>
      </c>
      <c r="Y1135" s="46">
        <f>IFERROR(VLOOKUP(D1135,Pivot!$B$4:$H$2181,7,0),"")</f>
        <v>0.4103</v>
      </c>
    </row>
    <row r="1136" spans="1:25" ht="15" customHeight="1" outlineLevel="2">
      <c r="A1136" s="10" t="str">
        <f>VLOOKUP(D1136,'Current OBD'!$B$6:$K$2185,4,0)</f>
        <v>Kitsap</v>
      </c>
      <c r="B1136" s="10" t="str">
        <f>VLOOKUP(D1136,'Current OBD'!$B$6:$K$2185,3,0)</f>
        <v>18-402</v>
      </c>
      <c r="C1136" s="9" t="str">
        <f>VLOOKUP(D1136,'Current OBD'!$B$6:$K$2185,2,0)</f>
        <v>South Kitsap School District</v>
      </c>
      <c r="D1136" s="24">
        <v>661730</v>
      </c>
      <c r="E1136" s="9" t="str">
        <f>VLOOKUP(D1136,'Current OBD'!$B$6:$K$2185,10,0)</f>
        <v>South Colby Elementary</v>
      </c>
      <c r="F1136" s="11" t="str">
        <f>IF(VLOOKUP(D1136,'Current OBD'!$B$6:$AK$2185,23,0)="Yes","PK"," ")</f>
        <v xml:space="preserve"> </v>
      </c>
      <c r="G1136" s="11" t="str">
        <f>IF(VLOOKUP(D1136,'Current OBD'!$B$6:$AK$2185,24,0)="Yes","K"," ")</f>
        <v>K</v>
      </c>
      <c r="H1136" s="11">
        <f>IF(VLOOKUP(D1136,'Current OBD'!$B$6:$AK$2185,25,0)="Yes",1," ")</f>
        <v>1</v>
      </c>
      <c r="I1136" s="11" t="str">
        <f>IF(VLOOKUP(D1136,'Current OBD'!$B$6:$AK$2185,26,0)="Yes","2"," ")</f>
        <v>2</v>
      </c>
      <c r="J1136" s="11" t="str">
        <f>IF(VLOOKUP(D1136,'Current OBD'!$B$6:$AK$2185,27,0)="Yes","3"," ")</f>
        <v>3</v>
      </c>
      <c r="K1136" s="11" t="str">
        <f>IF(VLOOKUP(D1136,'Current OBD'!$B$6:$AK$2185,28,0)="Yes","4"," ")</f>
        <v>4</v>
      </c>
      <c r="L1136" s="11" t="str">
        <f>IF(VLOOKUP(D1136,'Current OBD'!$B$6:$AK$2185,29,0)="Yes","5"," ")</f>
        <v>5</v>
      </c>
      <c r="M1136" s="11" t="str">
        <f>IF(VLOOKUP(D1136,'Current OBD'!$B$6:$AK$2185,30,0)="Yes","6"," ")</f>
        <v xml:space="preserve"> </v>
      </c>
      <c r="N1136" s="11" t="str">
        <f>IF(VLOOKUP(D1136,'Current OBD'!$B$6:$AK$2185,31,0)="Yes","7"," ")</f>
        <v xml:space="preserve"> </v>
      </c>
      <c r="O1136" s="11" t="str">
        <f>IF(VLOOKUP(D1136,'Current OBD'!$B$6:$AK$2185,32,0)="Yes","8"," ")</f>
        <v xml:space="preserve"> </v>
      </c>
      <c r="P1136" s="11" t="str">
        <f>IF(VLOOKUP(D1136,'Current OBD'!$B$6:$AK$2185,33,0)="Yes","9"," ")</f>
        <v xml:space="preserve"> </v>
      </c>
      <c r="Q1136" s="11" t="str">
        <f>IF(VLOOKUP(D1136,'Current OBD'!$B$6:$AK$2185,34,0)="Yes","10"," ")</f>
        <v xml:space="preserve"> </v>
      </c>
      <c r="R1136" s="11" t="str">
        <f>IF(VLOOKUP(D1136,'Current OBD'!$B$6:$AK$2185,35,0)="Yes","11"," ")</f>
        <v xml:space="preserve"> </v>
      </c>
      <c r="S1136" s="11" t="str">
        <f>IF(VLOOKUP(D1136,'Current OBD'!$B$6:$AK$2185,36,0)="Yes","12"," ")</f>
        <v xml:space="preserve"> </v>
      </c>
      <c r="T1136" s="13">
        <f>VLOOKUP(D1136,Pivot!$B$4:$F$2181,2,0)</f>
        <v>54</v>
      </c>
      <c r="U1136" s="13">
        <f>VLOOKUP(D1136,Pivot!$B$4:$F$2181,3,0)</f>
        <v>25</v>
      </c>
      <c r="V1136" s="13">
        <f>VLOOKUP(D1136,Pivot!$B$4:$F$2181,4,0)</f>
        <v>294</v>
      </c>
      <c r="W1136" s="46">
        <f>IFERROR(VLOOKUP(D1136,Pivot!$B$4:$H$2181,5,0),"")</f>
        <v>0.1837</v>
      </c>
      <c r="X1136" s="51">
        <f>IFERROR(VLOOKUP(D1136,Pivot!$B$4:$H$2181,6,0),"")</f>
        <v>8.5000000000000006E-2</v>
      </c>
      <c r="Y1136" s="46">
        <f>IFERROR(VLOOKUP(D1136,Pivot!$B$4:$H$2181,7,0),"")</f>
        <v>0.26869999999999999</v>
      </c>
    </row>
    <row r="1137" spans="1:25" ht="15" customHeight="1" outlineLevel="2">
      <c r="A1137" s="10" t="str">
        <f>VLOOKUP(D1137,'Current OBD'!$B$6:$K$2185,4,0)</f>
        <v>Kitsap</v>
      </c>
      <c r="B1137" s="10" t="str">
        <f>VLOOKUP(D1137,'Current OBD'!$B$6:$K$2185,3,0)</f>
        <v>18-402</v>
      </c>
      <c r="C1137" s="9" t="str">
        <f>VLOOKUP(D1137,'Current OBD'!$B$6:$K$2185,2,0)</f>
        <v>South Kitsap School District</v>
      </c>
      <c r="D1137" s="24">
        <v>678948</v>
      </c>
      <c r="E1137" s="9" t="str">
        <f>VLOOKUP(D1137,'Current OBD'!$B$6:$K$2185,10,0)</f>
        <v>South Kitsap High School</v>
      </c>
      <c r="F1137" s="11" t="str">
        <f>IF(VLOOKUP(D1137,'Current OBD'!$B$6:$AK$2185,23,0)="Yes","PK"," ")</f>
        <v xml:space="preserve"> </v>
      </c>
      <c r="G1137" s="11" t="str">
        <f>IF(VLOOKUP(D1137,'Current OBD'!$B$6:$AK$2185,24,0)="Yes","K"," ")</f>
        <v xml:space="preserve"> </v>
      </c>
      <c r="H1137" s="11" t="str">
        <f>IF(VLOOKUP(D1137,'Current OBD'!$B$6:$AK$2185,25,0)="Yes",1," ")</f>
        <v xml:space="preserve"> </v>
      </c>
      <c r="I1137" s="11" t="str">
        <f>IF(VLOOKUP(D1137,'Current OBD'!$B$6:$AK$2185,26,0)="Yes","2"," ")</f>
        <v xml:space="preserve"> </v>
      </c>
      <c r="J1137" s="11" t="str">
        <f>IF(VLOOKUP(D1137,'Current OBD'!$B$6:$AK$2185,27,0)="Yes","3"," ")</f>
        <v xml:space="preserve"> </v>
      </c>
      <c r="K1137" s="11" t="str">
        <f>IF(VLOOKUP(D1137,'Current OBD'!$B$6:$AK$2185,28,0)="Yes","4"," ")</f>
        <v xml:space="preserve"> </v>
      </c>
      <c r="L1137" s="11" t="str">
        <f>IF(VLOOKUP(D1137,'Current OBD'!$B$6:$AK$2185,29,0)="Yes","5"," ")</f>
        <v xml:space="preserve"> </v>
      </c>
      <c r="M1137" s="11" t="str">
        <f>IF(VLOOKUP(D1137,'Current OBD'!$B$6:$AK$2185,30,0)="Yes","6"," ")</f>
        <v xml:space="preserve"> </v>
      </c>
      <c r="N1137" s="11" t="str">
        <f>IF(VLOOKUP(D1137,'Current OBD'!$B$6:$AK$2185,31,0)="Yes","7"," ")</f>
        <v xml:space="preserve"> </v>
      </c>
      <c r="O1137" s="11" t="str">
        <f>IF(VLOOKUP(D1137,'Current OBD'!$B$6:$AK$2185,32,0)="Yes","8"," ")</f>
        <v xml:space="preserve"> </v>
      </c>
      <c r="P1137" s="11" t="str">
        <f>IF(VLOOKUP(D1137,'Current OBD'!$B$6:$AK$2185,33,0)="Yes","9"," ")</f>
        <v>9</v>
      </c>
      <c r="Q1137" s="11" t="str">
        <f>IF(VLOOKUP(D1137,'Current OBD'!$B$6:$AK$2185,34,0)="Yes","10"," ")</f>
        <v>10</v>
      </c>
      <c r="R1137" s="11" t="str">
        <f>IF(VLOOKUP(D1137,'Current OBD'!$B$6:$AK$2185,35,0)="Yes","11"," ")</f>
        <v>11</v>
      </c>
      <c r="S1137" s="11" t="str">
        <f>IF(VLOOKUP(D1137,'Current OBD'!$B$6:$AK$2185,36,0)="Yes","12"," ")</f>
        <v>12</v>
      </c>
      <c r="T1137" s="13">
        <f>VLOOKUP(D1137,Pivot!$B$4:$F$2181,2,0)</f>
        <v>662</v>
      </c>
      <c r="U1137" s="13">
        <f>VLOOKUP(D1137,Pivot!$B$4:$F$2181,3,0)</f>
        <v>180</v>
      </c>
      <c r="V1137" s="13">
        <f>VLOOKUP(D1137,Pivot!$B$4:$F$2181,4,0)</f>
        <v>2661</v>
      </c>
      <c r="W1137" s="46">
        <f>IFERROR(VLOOKUP(D1137,Pivot!$B$4:$H$2181,5,0),"")</f>
        <v>0.24879999999999999</v>
      </c>
      <c r="X1137" s="51">
        <f>IFERROR(VLOOKUP(D1137,Pivot!$B$4:$H$2181,6,0),"")</f>
        <v>6.7599999999999993E-2</v>
      </c>
      <c r="Y1137" s="46">
        <f>IFERROR(VLOOKUP(D1137,Pivot!$B$4:$H$2181,7,0),"")</f>
        <v>0.31640000000000001</v>
      </c>
    </row>
    <row r="1138" spans="1:25" ht="15" customHeight="1" outlineLevel="2">
      <c r="A1138" s="10" t="str">
        <f>VLOOKUP(D1138,'Current OBD'!$B$6:$K$2185,4,0)</f>
        <v>Kitsap</v>
      </c>
      <c r="B1138" s="10" t="str">
        <f>VLOOKUP(D1138,'Current OBD'!$B$6:$K$2185,3,0)</f>
        <v>18-402</v>
      </c>
      <c r="C1138" s="9" t="str">
        <f>VLOOKUP(D1138,'Current OBD'!$B$6:$K$2185,2,0)</f>
        <v>South Kitsap School District</v>
      </c>
      <c r="D1138" s="24">
        <v>661731</v>
      </c>
      <c r="E1138" s="9" t="str">
        <f>VLOOKUP(D1138,'Current OBD'!$B$6:$K$2185,10,0)</f>
        <v>Sunnyslope Elementary</v>
      </c>
      <c r="F1138" s="11" t="str">
        <f>IF(VLOOKUP(D1138,'Current OBD'!$B$6:$AK$2185,23,0)="Yes","PK"," ")</f>
        <v xml:space="preserve"> </v>
      </c>
      <c r="G1138" s="11" t="str">
        <f>IF(VLOOKUP(D1138,'Current OBD'!$B$6:$AK$2185,24,0)="Yes","K"," ")</f>
        <v>K</v>
      </c>
      <c r="H1138" s="11">
        <f>IF(VLOOKUP(D1138,'Current OBD'!$B$6:$AK$2185,25,0)="Yes",1," ")</f>
        <v>1</v>
      </c>
      <c r="I1138" s="11" t="str">
        <f>IF(VLOOKUP(D1138,'Current OBD'!$B$6:$AK$2185,26,0)="Yes","2"," ")</f>
        <v>2</v>
      </c>
      <c r="J1138" s="11" t="str">
        <f>IF(VLOOKUP(D1138,'Current OBD'!$B$6:$AK$2185,27,0)="Yes","3"," ")</f>
        <v>3</v>
      </c>
      <c r="K1138" s="11" t="str">
        <f>IF(VLOOKUP(D1138,'Current OBD'!$B$6:$AK$2185,28,0)="Yes","4"," ")</f>
        <v>4</v>
      </c>
      <c r="L1138" s="11" t="str">
        <f>IF(VLOOKUP(D1138,'Current OBD'!$B$6:$AK$2185,29,0)="Yes","5"," ")</f>
        <v>5</v>
      </c>
      <c r="M1138" s="11" t="str">
        <f>IF(VLOOKUP(D1138,'Current OBD'!$B$6:$AK$2185,30,0)="Yes","6"," ")</f>
        <v xml:space="preserve"> </v>
      </c>
      <c r="N1138" s="11" t="str">
        <f>IF(VLOOKUP(D1138,'Current OBD'!$B$6:$AK$2185,31,0)="Yes","7"," ")</f>
        <v xml:space="preserve"> </v>
      </c>
      <c r="O1138" s="11" t="str">
        <f>IF(VLOOKUP(D1138,'Current OBD'!$B$6:$AK$2185,32,0)="Yes","8"," ")</f>
        <v xml:space="preserve"> </v>
      </c>
      <c r="P1138" s="11" t="str">
        <f>IF(VLOOKUP(D1138,'Current OBD'!$B$6:$AK$2185,33,0)="Yes","9"," ")</f>
        <v xml:space="preserve"> </v>
      </c>
      <c r="Q1138" s="11" t="str">
        <f>IF(VLOOKUP(D1138,'Current OBD'!$B$6:$AK$2185,34,0)="Yes","10"," ")</f>
        <v xml:space="preserve"> </v>
      </c>
      <c r="R1138" s="11" t="str">
        <f>IF(VLOOKUP(D1138,'Current OBD'!$B$6:$AK$2185,35,0)="Yes","11"," ")</f>
        <v xml:space="preserve"> </v>
      </c>
      <c r="S1138" s="11" t="str">
        <f>IF(VLOOKUP(D1138,'Current OBD'!$B$6:$AK$2185,36,0)="Yes","12"," ")</f>
        <v xml:space="preserve"> </v>
      </c>
      <c r="T1138" s="13">
        <f>VLOOKUP(D1138,Pivot!$B$4:$F$2181,2,0)</f>
        <v>82</v>
      </c>
      <c r="U1138" s="13">
        <f>VLOOKUP(D1138,Pivot!$B$4:$F$2181,3,0)</f>
        <v>36</v>
      </c>
      <c r="V1138" s="13">
        <f>VLOOKUP(D1138,Pivot!$B$4:$F$2181,4,0)</f>
        <v>448</v>
      </c>
      <c r="W1138" s="46">
        <f>IFERROR(VLOOKUP(D1138,Pivot!$B$4:$H$2181,5,0),"")</f>
        <v>0.183</v>
      </c>
      <c r="X1138" s="51">
        <f>IFERROR(VLOOKUP(D1138,Pivot!$B$4:$H$2181,6,0),"")</f>
        <v>8.0399999999999999E-2</v>
      </c>
      <c r="Y1138" s="46">
        <f>IFERROR(VLOOKUP(D1138,Pivot!$B$4:$H$2181,7,0),"")</f>
        <v>0.26340000000000002</v>
      </c>
    </row>
    <row r="1139" spans="1:25" ht="15" customHeight="1" outlineLevel="1">
      <c r="A1139" s="27"/>
      <c r="B1139" s="27"/>
      <c r="C1139" s="30" t="s">
        <v>5739</v>
      </c>
      <c r="D1139" s="27"/>
      <c r="E1139" s="26"/>
      <c r="F1139" s="29"/>
      <c r="G1139" s="29"/>
      <c r="H1139" s="29"/>
      <c r="I1139" s="29"/>
      <c r="J1139" s="29"/>
      <c r="K1139" s="29"/>
      <c r="L1139" s="29"/>
      <c r="M1139" s="29"/>
      <c r="N1139" s="29"/>
      <c r="O1139" s="29"/>
      <c r="P1139" s="29"/>
      <c r="Q1139" s="29"/>
      <c r="R1139" s="29"/>
      <c r="S1139" s="29"/>
      <c r="T1139" s="43">
        <f>SUBTOTAL(9,T1123:T1138)</f>
        <v>2841</v>
      </c>
      <c r="U1139" s="43">
        <f>SUBTOTAL(9,U1123:U1138)</f>
        <v>655</v>
      </c>
      <c r="V1139" s="43">
        <f>SUBTOTAL(9,V1123:V1138)</f>
        <v>9284</v>
      </c>
      <c r="W1139" s="47"/>
      <c r="X1139" s="52"/>
      <c r="Y1139" s="56">
        <f>(T1139+U1139)/V1139</f>
        <v>0.37656182679879363</v>
      </c>
    </row>
    <row r="1140" spans="1:25" ht="15" customHeight="1" outlineLevel="2">
      <c r="A1140" s="10" t="str">
        <f>VLOOKUP(D1140,'Current OBD'!$B$6:$K$2185,4,0)</f>
        <v>Kitsap</v>
      </c>
      <c r="B1140" s="10" t="str">
        <f>VLOOKUP(D1140,'Current OBD'!$B$6:$K$2185,3,0)</f>
        <v>18-901</v>
      </c>
      <c r="C1140" s="9" t="str">
        <f>VLOOKUP(D1140,'Current OBD'!$B$6:$K$2185,2,0)</f>
        <v>Catalyst Public Schools</v>
      </c>
      <c r="D1140" s="24">
        <v>685940</v>
      </c>
      <c r="E1140" s="9" t="str">
        <f>VLOOKUP(D1140,'Current OBD'!$B$6:$K$2185,10,0)</f>
        <v>Catalyst Public Schools</v>
      </c>
      <c r="F1140" s="11" t="str">
        <f>IF(VLOOKUP(D1140,'Current OBD'!$B$6:$AK$2185,23,0)="Yes","PK"," ")</f>
        <v xml:space="preserve"> </v>
      </c>
      <c r="G1140" s="11" t="str">
        <f>IF(VLOOKUP(D1140,'Current OBD'!$B$6:$AK$2185,24,0)="Yes","K"," ")</f>
        <v>K</v>
      </c>
      <c r="H1140" s="11">
        <f>IF(VLOOKUP(D1140,'Current OBD'!$B$6:$AK$2185,25,0)="Yes",1," ")</f>
        <v>1</v>
      </c>
      <c r="I1140" s="11" t="str">
        <f>IF(VLOOKUP(D1140,'Current OBD'!$B$6:$AK$2185,26,0)="Yes","2"," ")</f>
        <v>2</v>
      </c>
      <c r="J1140" s="11" t="str">
        <f>IF(VLOOKUP(D1140,'Current OBD'!$B$6:$AK$2185,27,0)="Yes","3"," ")</f>
        <v>3</v>
      </c>
      <c r="K1140" s="11" t="str">
        <f>IF(VLOOKUP(D1140,'Current OBD'!$B$6:$AK$2185,28,0)="Yes","4"," ")</f>
        <v>4</v>
      </c>
      <c r="L1140" s="11" t="str">
        <f>IF(VLOOKUP(D1140,'Current OBD'!$B$6:$AK$2185,29,0)="Yes","5"," ")</f>
        <v>5</v>
      </c>
      <c r="M1140" s="11" t="str">
        <f>IF(VLOOKUP(D1140,'Current OBD'!$B$6:$AK$2185,30,0)="Yes","6"," ")</f>
        <v>6</v>
      </c>
      <c r="N1140" s="11" t="str">
        <f>IF(VLOOKUP(D1140,'Current OBD'!$B$6:$AK$2185,31,0)="Yes","7"," ")</f>
        <v>7</v>
      </c>
      <c r="O1140" s="11" t="str">
        <f>IF(VLOOKUP(D1140,'Current OBD'!$B$6:$AK$2185,32,0)="Yes","8"," ")</f>
        <v>8</v>
      </c>
      <c r="P1140" s="11" t="str">
        <f>IF(VLOOKUP(D1140,'Current OBD'!$B$6:$AK$2185,33,0)="Yes","9"," ")</f>
        <v xml:space="preserve"> </v>
      </c>
      <c r="Q1140" s="11" t="str">
        <f>IF(VLOOKUP(D1140,'Current OBD'!$B$6:$AK$2185,34,0)="Yes","10"," ")</f>
        <v xml:space="preserve"> </v>
      </c>
      <c r="R1140" s="11" t="str">
        <f>IF(VLOOKUP(D1140,'Current OBD'!$B$6:$AK$2185,35,0)="Yes","11"," ")</f>
        <v xml:space="preserve"> </v>
      </c>
      <c r="S1140" s="11" t="str">
        <f>IF(VLOOKUP(D1140,'Current OBD'!$B$6:$AK$2185,36,0)="Yes","12"," ")</f>
        <v xml:space="preserve"> </v>
      </c>
      <c r="T1140" s="13">
        <f>VLOOKUP(D1140,Pivot!$B$4:$F$2181,2,0)</f>
        <v>138</v>
      </c>
      <c r="U1140" s="13">
        <f>VLOOKUP(D1140,Pivot!$B$4:$F$2181,3,0)</f>
        <v>99</v>
      </c>
      <c r="V1140" s="13">
        <f>VLOOKUP(D1140,Pivot!$B$4:$F$2181,4,0)</f>
        <v>443</v>
      </c>
      <c r="W1140" s="46">
        <f>IFERROR(VLOOKUP(D1140,Pivot!$B$4:$H$2181,5,0),"")</f>
        <v>0.3115</v>
      </c>
      <c r="X1140" s="51">
        <f>IFERROR(VLOOKUP(D1140,Pivot!$B$4:$H$2181,6,0),"")</f>
        <v>0.2235</v>
      </c>
      <c r="Y1140" s="46">
        <f>IFERROR(VLOOKUP(D1140,Pivot!$B$4:$H$2181,7,0),"")</f>
        <v>0.53500000000000003</v>
      </c>
    </row>
    <row r="1141" spans="1:25" ht="15" customHeight="1" outlineLevel="1">
      <c r="A1141" s="27"/>
      <c r="B1141" s="27"/>
      <c r="C1141" s="30" t="s">
        <v>5740</v>
      </c>
      <c r="D1141" s="27"/>
      <c r="E1141" s="26"/>
      <c r="F1141" s="29"/>
      <c r="G1141" s="29"/>
      <c r="H1141" s="29"/>
      <c r="I1141" s="29"/>
      <c r="J1141" s="29"/>
      <c r="K1141" s="29"/>
      <c r="L1141" s="29"/>
      <c r="M1141" s="29"/>
      <c r="N1141" s="29"/>
      <c r="O1141" s="29"/>
      <c r="P1141" s="29"/>
      <c r="Q1141" s="29"/>
      <c r="R1141" s="29"/>
      <c r="S1141" s="29"/>
      <c r="T1141" s="43">
        <f>SUBTOTAL(9,T1140:T1140)</f>
        <v>138</v>
      </c>
      <c r="U1141" s="43">
        <f>SUBTOTAL(9,U1140:U1140)</f>
        <v>99</v>
      </c>
      <c r="V1141" s="43">
        <f>SUBTOTAL(9,V1140:V1140)</f>
        <v>443</v>
      </c>
      <c r="W1141" s="47"/>
      <c r="X1141" s="52"/>
      <c r="Y1141" s="56">
        <f>(T1141+U1141)/V1141</f>
        <v>0.53498871331828446</v>
      </c>
    </row>
    <row r="1142" spans="1:25" ht="15" customHeight="1" outlineLevel="2">
      <c r="A1142" s="10" t="str">
        <f>VLOOKUP(D1142,'Current OBD'!$B$6:$K$2185,4,0)</f>
        <v>Kittitas</v>
      </c>
      <c r="B1142" s="10" t="str">
        <f>VLOOKUP(D1142,'Current OBD'!$B$6:$K$2185,3,0)</f>
        <v>19-028</v>
      </c>
      <c r="C1142" s="9" t="str">
        <f>VLOOKUP(D1142,'Current OBD'!$B$6:$K$2185,2,0)</f>
        <v>Easton School District</v>
      </c>
      <c r="D1142" s="24">
        <v>661734</v>
      </c>
      <c r="E1142" s="9" t="str">
        <f>VLOOKUP(D1142,'Current OBD'!$B$6:$K$2185,10,0)</f>
        <v>Easton School</v>
      </c>
      <c r="F1142" s="11" t="str">
        <f>IF(VLOOKUP(D1142,'Current OBD'!$B$6:$AK$2185,23,0)="Yes","PK"," ")</f>
        <v>PK</v>
      </c>
      <c r="G1142" s="11" t="str">
        <f>IF(VLOOKUP(D1142,'Current OBD'!$B$6:$AK$2185,24,0)="Yes","K"," ")</f>
        <v>K</v>
      </c>
      <c r="H1142" s="11">
        <f>IF(VLOOKUP(D1142,'Current OBD'!$B$6:$AK$2185,25,0)="Yes",1," ")</f>
        <v>1</v>
      </c>
      <c r="I1142" s="11" t="str">
        <f>IF(VLOOKUP(D1142,'Current OBD'!$B$6:$AK$2185,26,0)="Yes","2"," ")</f>
        <v>2</v>
      </c>
      <c r="J1142" s="11" t="str">
        <f>IF(VLOOKUP(D1142,'Current OBD'!$B$6:$AK$2185,27,0)="Yes","3"," ")</f>
        <v>3</v>
      </c>
      <c r="K1142" s="11" t="str">
        <f>IF(VLOOKUP(D1142,'Current OBD'!$B$6:$AK$2185,28,0)="Yes","4"," ")</f>
        <v>4</v>
      </c>
      <c r="L1142" s="11" t="str">
        <f>IF(VLOOKUP(D1142,'Current OBD'!$B$6:$AK$2185,29,0)="Yes","5"," ")</f>
        <v>5</v>
      </c>
      <c r="M1142" s="11" t="str">
        <f>IF(VLOOKUP(D1142,'Current OBD'!$B$6:$AK$2185,30,0)="Yes","6"," ")</f>
        <v>6</v>
      </c>
      <c r="N1142" s="11" t="str">
        <f>IF(VLOOKUP(D1142,'Current OBD'!$B$6:$AK$2185,31,0)="Yes","7"," ")</f>
        <v>7</v>
      </c>
      <c r="O1142" s="11" t="str">
        <f>IF(VLOOKUP(D1142,'Current OBD'!$B$6:$AK$2185,32,0)="Yes","8"," ")</f>
        <v>8</v>
      </c>
      <c r="P1142" s="11" t="str">
        <f>IF(VLOOKUP(D1142,'Current OBD'!$B$6:$AK$2185,33,0)="Yes","9"," ")</f>
        <v>9</v>
      </c>
      <c r="Q1142" s="11" t="str">
        <f>IF(VLOOKUP(D1142,'Current OBD'!$B$6:$AK$2185,34,0)="Yes","10"," ")</f>
        <v>10</v>
      </c>
      <c r="R1142" s="11" t="str">
        <f>IF(VLOOKUP(D1142,'Current OBD'!$B$6:$AK$2185,35,0)="Yes","11"," ")</f>
        <v>11</v>
      </c>
      <c r="S1142" s="11" t="str">
        <f>IF(VLOOKUP(D1142,'Current OBD'!$B$6:$AK$2185,36,0)="Yes","12"," ")</f>
        <v>12</v>
      </c>
      <c r="T1142" s="13">
        <f>VLOOKUP(D1142,Pivot!$B$4:$F$2181,2,0)</f>
        <v>73</v>
      </c>
      <c r="U1142" s="13">
        <f>VLOOKUP(D1142,Pivot!$B$4:$F$2181,3,0)</f>
        <v>0</v>
      </c>
      <c r="V1142" s="13">
        <f>VLOOKUP(D1142,Pivot!$B$4:$F$2181,4,0)</f>
        <v>93</v>
      </c>
      <c r="W1142" s="46">
        <f>IFERROR(VLOOKUP(D1142,Pivot!$B$4:$H$2181,5,0),"")</f>
        <v>0.78490000000000004</v>
      </c>
      <c r="X1142" s="51">
        <f>IFERROR(VLOOKUP(D1142,Pivot!$B$4:$H$2181,6,0),"")</f>
        <v>0</v>
      </c>
      <c r="Y1142" s="46">
        <f>IFERROR(VLOOKUP(D1142,Pivot!$B$4:$H$2181,7,0),"")</f>
        <v>0.78490000000000004</v>
      </c>
    </row>
    <row r="1143" spans="1:25" ht="15" customHeight="1" outlineLevel="1">
      <c r="A1143" s="27"/>
      <c r="B1143" s="27"/>
      <c r="C1143" s="30" t="s">
        <v>5741</v>
      </c>
      <c r="D1143" s="27"/>
      <c r="E1143" s="26"/>
      <c r="F1143" s="29"/>
      <c r="G1143" s="29"/>
      <c r="H1143" s="29"/>
      <c r="I1143" s="29"/>
      <c r="J1143" s="29"/>
      <c r="K1143" s="29"/>
      <c r="L1143" s="29"/>
      <c r="M1143" s="29"/>
      <c r="N1143" s="29"/>
      <c r="O1143" s="29"/>
      <c r="P1143" s="29"/>
      <c r="Q1143" s="29"/>
      <c r="R1143" s="29"/>
      <c r="S1143" s="29"/>
      <c r="T1143" s="43">
        <f>SUBTOTAL(9,T1142:T1142)</f>
        <v>73</v>
      </c>
      <c r="U1143" s="43">
        <f>SUBTOTAL(9,U1142:U1142)</f>
        <v>0</v>
      </c>
      <c r="V1143" s="43">
        <f>SUBTOTAL(9,V1142:V1142)</f>
        <v>93</v>
      </c>
      <c r="W1143" s="47"/>
      <c r="X1143" s="52"/>
      <c r="Y1143" s="56">
        <f>(T1143+U1143)/V1143</f>
        <v>0.78494623655913975</v>
      </c>
    </row>
    <row r="1144" spans="1:25" ht="15" customHeight="1" outlineLevel="2">
      <c r="A1144" s="10" t="str">
        <f>VLOOKUP(D1144,'Current OBD'!$B$6:$K$2185,4,0)</f>
        <v>Kittitas</v>
      </c>
      <c r="B1144" s="10" t="str">
        <f>VLOOKUP(D1144,'Current OBD'!$B$6:$K$2185,3,0)</f>
        <v>19-400</v>
      </c>
      <c r="C1144" s="9" t="str">
        <f>VLOOKUP(D1144,'Current OBD'!$B$6:$K$2185,2,0)</f>
        <v>Thorp School District</v>
      </c>
      <c r="D1144" s="24">
        <v>661735</v>
      </c>
      <c r="E1144" s="9" t="str">
        <f>VLOOKUP(D1144,'Current OBD'!$B$6:$K$2185,10,0)</f>
        <v>Thorp Elementary</v>
      </c>
      <c r="F1144" s="11" t="str">
        <f>IF(VLOOKUP(D1144,'Current OBD'!$B$6:$AK$2185,23,0)="Yes","PK"," ")</f>
        <v>PK</v>
      </c>
      <c r="G1144" s="11" t="str">
        <f>IF(VLOOKUP(D1144,'Current OBD'!$B$6:$AK$2185,24,0)="Yes","K"," ")</f>
        <v>K</v>
      </c>
      <c r="H1144" s="11">
        <f>IF(VLOOKUP(D1144,'Current OBD'!$B$6:$AK$2185,25,0)="Yes",1," ")</f>
        <v>1</v>
      </c>
      <c r="I1144" s="11" t="str">
        <f>IF(VLOOKUP(D1144,'Current OBD'!$B$6:$AK$2185,26,0)="Yes","2"," ")</f>
        <v>2</v>
      </c>
      <c r="J1144" s="11" t="str">
        <f>IF(VLOOKUP(D1144,'Current OBD'!$B$6:$AK$2185,27,0)="Yes","3"," ")</f>
        <v>3</v>
      </c>
      <c r="K1144" s="11" t="str">
        <f>IF(VLOOKUP(D1144,'Current OBD'!$B$6:$AK$2185,28,0)="Yes","4"," ")</f>
        <v>4</v>
      </c>
      <c r="L1144" s="11" t="str">
        <f>IF(VLOOKUP(D1144,'Current OBD'!$B$6:$AK$2185,29,0)="Yes","5"," ")</f>
        <v>5</v>
      </c>
      <c r="M1144" s="11" t="str">
        <f>IF(VLOOKUP(D1144,'Current OBD'!$B$6:$AK$2185,30,0)="Yes","6"," ")</f>
        <v xml:space="preserve"> </v>
      </c>
      <c r="N1144" s="11" t="str">
        <f>IF(VLOOKUP(D1144,'Current OBD'!$B$6:$AK$2185,31,0)="Yes","7"," ")</f>
        <v xml:space="preserve"> </v>
      </c>
      <c r="O1144" s="11" t="str">
        <f>IF(VLOOKUP(D1144,'Current OBD'!$B$6:$AK$2185,32,0)="Yes","8"," ")</f>
        <v xml:space="preserve"> </v>
      </c>
      <c r="P1144" s="11" t="str">
        <f>IF(VLOOKUP(D1144,'Current OBD'!$B$6:$AK$2185,33,0)="Yes","9"," ")</f>
        <v xml:space="preserve"> </v>
      </c>
      <c r="Q1144" s="11" t="str">
        <f>IF(VLOOKUP(D1144,'Current OBD'!$B$6:$AK$2185,34,0)="Yes","10"," ")</f>
        <v xml:space="preserve"> </v>
      </c>
      <c r="R1144" s="11" t="str">
        <f>IF(VLOOKUP(D1144,'Current OBD'!$B$6:$AK$2185,35,0)="Yes","11"," ")</f>
        <v xml:space="preserve"> </v>
      </c>
      <c r="S1144" s="11" t="str">
        <f>IF(VLOOKUP(D1144,'Current OBD'!$B$6:$AK$2185,36,0)="Yes","12"," ")</f>
        <v xml:space="preserve"> </v>
      </c>
      <c r="T1144" s="13">
        <f>VLOOKUP(D1144,Pivot!$B$4:$F$2181,2,0)</f>
        <v>64</v>
      </c>
      <c r="U1144" s="13">
        <f>VLOOKUP(D1144,Pivot!$B$4:$F$2181,3,0)</f>
        <v>13</v>
      </c>
      <c r="V1144" s="13">
        <f>VLOOKUP(D1144,Pivot!$B$4:$F$2181,4,0)</f>
        <v>167</v>
      </c>
      <c r="W1144" s="46">
        <f>IFERROR(VLOOKUP(D1144,Pivot!$B$4:$H$2181,5,0),"")</f>
        <v>0.38319999999999999</v>
      </c>
      <c r="X1144" s="51">
        <f>IFERROR(VLOOKUP(D1144,Pivot!$B$4:$H$2181,6,0),"")</f>
        <v>7.7799999999999994E-2</v>
      </c>
      <c r="Y1144" s="46">
        <f>IFERROR(VLOOKUP(D1144,Pivot!$B$4:$H$2181,7,0),"")</f>
        <v>0.46110000000000001</v>
      </c>
    </row>
    <row r="1145" spans="1:25" ht="15" customHeight="1" outlineLevel="2">
      <c r="A1145" s="10" t="str">
        <f>VLOOKUP(D1145,'Current OBD'!$B$6:$K$2185,4,0)</f>
        <v>Kittitas</v>
      </c>
      <c r="B1145" s="10" t="str">
        <f>VLOOKUP(D1145,'Current OBD'!$B$6:$K$2185,3,0)</f>
        <v>19-400</v>
      </c>
      <c r="C1145" s="9" t="str">
        <f>VLOOKUP(D1145,'Current OBD'!$B$6:$K$2185,2,0)</f>
        <v>Thorp School District</v>
      </c>
      <c r="D1145" s="24">
        <v>661736</v>
      </c>
      <c r="E1145" s="9" t="str">
        <f>VLOOKUP(D1145,'Current OBD'!$B$6:$K$2185,10,0)</f>
        <v>Thorp High</v>
      </c>
      <c r="F1145" s="11" t="str">
        <f>IF(VLOOKUP(D1145,'Current OBD'!$B$6:$AK$2185,23,0)="Yes","PK"," ")</f>
        <v xml:space="preserve"> </v>
      </c>
      <c r="G1145" s="11" t="str">
        <f>IF(VLOOKUP(D1145,'Current OBD'!$B$6:$AK$2185,24,0)="Yes","K"," ")</f>
        <v xml:space="preserve"> </v>
      </c>
      <c r="H1145" s="11" t="str">
        <f>IF(VLOOKUP(D1145,'Current OBD'!$B$6:$AK$2185,25,0)="Yes",1," ")</f>
        <v xml:space="preserve"> </v>
      </c>
      <c r="I1145" s="11" t="str">
        <f>IF(VLOOKUP(D1145,'Current OBD'!$B$6:$AK$2185,26,0)="Yes","2"," ")</f>
        <v xml:space="preserve"> </v>
      </c>
      <c r="J1145" s="11" t="str">
        <f>IF(VLOOKUP(D1145,'Current OBD'!$B$6:$AK$2185,27,0)="Yes","3"," ")</f>
        <v xml:space="preserve"> </v>
      </c>
      <c r="K1145" s="11" t="str">
        <f>IF(VLOOKUP(D1145,'Current OBD'!$B$6:$AK$2185,28,0)="Yes","4"," ")</f>
        <v xml:space="preserve"> </v>
      </c>
      <c r="L1145" s="11" t="str">
        <f>IF(VLOOKUP(D1145,'Current OBD'!$B$6:$AK$2185,29,0)="Yes","5"," ")</f>
        <v xml:space="preserve"> </v>
      </c>
      <c r="M1145" s="11" t="str">
        <f>IF(VLOOKUP(D1145,'Current OBD'!$B$6:$AK$2185,30,0)="Yes","6"," ")</f>
        <v>6</v>
      </c>
      <c r="N1145" s="11" t="str">
        <f>IF(VLOOKUP(D1145,'Current OBD'!$B$6:$AK$2185,31,0)="Yes","7"," ")</f>
        <v>7</v>
      </c>
      <c r="O1145" s="11" t="str">
        <f>IF(VLOOKUP(D1145,'Current OBD'!$B$6:$AK$2185,32,0)="Yes","8"," ")</f>
        <v>8</v>
      </c>
      <c r="P1145" s="11" t="str">
        <f>IF(VLOOKUP(D1145,'Current OBD'!$B$6:$AK$2185,33,0)="Yes","9"," ")</f>
        <v>9</v>
      </c>
      <c r="Q1145" s="11" t="str">
        <f>IF(VLOOKUP(D1145,'Current OBD'!$B$6:$AK$2185,34,0)="Yes","10"," ")</f>
        <v>10</v>
      </c>
      <c r="R1145" s="11" t="str">
        <f>IF(VLOOKUP(D1145,'Current OBD'!$B$6:$AK$2185,35,0)="Yes","11"," ")</f>
        <v>11</v>
      </c>
      <c r="S1145" s="11" t="str">
        <f>IF(VLOOKUP(D1145,'Current OBD'!$B$6:$AK$2185,36,0)="Yes","12"," ")</f>
        <v>12</v>
      </c>
      <c r="T1145" s="13">
        <f>VLOOKUP(D1145,Pivot!$B$4:$F$2181,2,0)</f>
        <v>45</v>
      </c>
      <c r="U1145" s="13">
        <f>VLOOKUP(D1145,Pivot!$B$4:$F$2181,3,0)</f>
        <v>5</v>
      </c>
      <c r="V1145" s="13">
        <f>VLOOKUP(D1145,Pivot!$B$4:$F$2181,4,0)</f>
        <v>101</v>
      </c>
      <c r="W1145" s="46">
        <f>IFERROR(VLOOKUP(D1145,Pivot!$B$4:$H$2181,5,0),"")</f>
        <v>0.44550000000000001</v>
      </c>
      <c r="X1145" s="51">
        <f>IFERROR(VLOOKUP(D1145,Pivot!$B$4:$H$2181,6,0),"")</f>
        <v>4.9500000000000002E-2</v>
      </c>
      <c r="Y1145" s="46">
        <f>IFERROR(VLOOKUP(D1145,Pivot!$B$4:$H$2181,7,0),"")</f>
        <v>0.495</v>
      </c>
    </row>
    <row r="1146" spans="1:25" ht="15" customHeight="1" outlineLevel="1">
      <c r="A1146" s="27"/>
      <c r="B1146" s="27"/>
      <c r="C1146" s="30" t="s">
        <v>5742</v>
      </c>
      <c r="D1146" s="27"/>
      <c r="E1146" s="26"/>
      <c r="F1146" s="29"/>
      <c r="G1146" s="29"/>
      <c r="H1146" s="29"/>
      <c r="I1146" s="29"/>
      <c r="J1146" s="29"/>
      <c r="K1146" s="29"/>
      <c r="L1146" s="29"/>
      <c r="M1146" s="29"/>
      <c r="N1146" s="29"/>
      <c r="O1146" s="29"/>
      <c r="P1146" s="29"/>
      <c r="Q1146" s="29"/>
      <c r="R1146" s="29"/>
      <c r="S1146" s="29"/>
      <c r="T1146" s="43">
        <f>SUBTOTAL(9,T1144:T1145)</f>
        <v>109</v>
      </c>
      <c r="U1146" s="43">
        <f>SUBTOTAL(9,U1144:U1145)</f>
        <v>18</v>
      </c>
      <c r="V1146" s="43">
        <f>SUBTOTAL(9,V1144:V1145)</f>
        <v>268</v>
      </c>
      <c r="W1146" s="47"/>
      <c r="X1146" s="52"/>
      <c r="Y1146" s="56">
        <f>(T1146+U1146)/V1146</f>
        <v>0.47388059701492535</v>
      </c>
    </row>
    <row r="1147" spans="1:25" ht="15" customHeight="1" outlineLevel="2">
      <c r="A1147" s="10" t="str">
        <f>VLOOKUP(D1147,'Current OBD'!$B$6:$K$2185,4,0)</f>
        <v>Kittitas</v>
      </c>
      <c r="B1147" s="10" t="str">
        <f>VLOOKUP(D1147,'Current OBD'!$B$6:$K$2185,3,0)</f>
        <v>19-401</v>
      </c>
      <c r="C1147" s="9" t="str">
        <f>VLOOKUP(D1147,'Current OBD'!$B$6:$K$2185,2,0)</f>
        <v>Ellensburg School District</v>
      </c>
      <c r="D1147" s="24">
        <v>686944</v>
      </c>
      <c r="E1147" s="9" t="str">
        <f>VLOOKUP(D1147,'Current OBD'!$B$6:$K$2185,10,0)</f>
        <v>Early Learning Center</v>
      </c>
      <c r="F1147" s="11" t="str">
        <f>IF(VLOOKUP(D1147,'Current OBD'!$B$6:$AK$2185,23,0)="Yes","PK"," ")</f>
        <v>PK</v>
      </c>
      <c r="G1147" s="11" t="str">
        <f>IF(VLOOKUP(D1147,'Current OBD'!$B$6:$AK$2185,24,0)="Yes","K"," ")</f>
        <v xml:space="preserve"> </v>
      </c>
      <c r="H1147" s="11" t="str">
        <f>IF(VLOOKUP(D1147,'Current OBD'!$B$6:$AK$2185,25,0)="Yes",1," ")</f>
        <v xml:space="preserve"> </v>
      </c>
      <c r="I1147" s="11" t="str">
        <f>IF(VLOOKUP(D1147,'Current OBD'!$B$6:$AK$2185,26,0)="Yes","2"," ")</f>
        <v xml:space="preserve"> </v>
      </c>
      <c r="J1147" s="11" t="str">
        <f>IF(VLOOKUP(D1147,'Current OBD'!$B$6:$AK$2185,27,0)="Yes","3"," ")</f>
        <v xml:space="preserve"> </v>
      </c>
      <c r="K1147" s="11" t="str">
        <f>IF(VLOOKUP(D1147,'Current OBD'!$B$6:$AK$2185,28,0)="Yes","4"," ")</f>
        <v xml:space="preserve"> </v>
      </c>
      <c r="L1147" s="11" t="str">
        <f>IF(VLOOKUP(D1147,'Current OBD'!$B$6:$AK$2185,29,0)="Yes","5"," ")</f>
        <v xml:space="preserve"> </v>
      </c>
      <c r="M1147" s="11" t="str">
        <f>IF(VLOOKUP(D1147,'Current OBD'!$B$6:$AK$2185,30,0)="Yes","6"," ")</f>
        <v xml:space="preserve"> </v>
      </c>
      <c r="N1147" s="11" t="str">
        <f>IF(VLOOKUP(D1147,'Current OBD'!$B$6:$AK$2185,31,0)="Yes","7"," ")</f>
        <v xml:space="preserve"> </v>
      </c>
      <c r="O1147" s="11" t="str">
        <f>IF(VLOOKUP(D1147,'Current OBD'!$B$6:$AK$2185,32,0)="Yes","8"," ")</f>
        <v xml:space="preserve"> </v>
      </c>
      <c r="P1147" s="11" t="str">
        <f>IF(VLOOKUP(D1147,'Current OBD'!$B$6:$AK$2185,33,0)="Yes","9"," ")</f>
        <v xml:space="preserve"> </v>
      </c>
      <c r="Q1147" s="11" t="str">
        <f>IF(VLOOKUP(D1147,'Current OBD'!$B$6:$AK$2185,34,0)="Yes","10"," ")</f>
        <v xml:space="preserve"> </v>
      </c>
      <c r="R1147" s="11" t="str">
        <f>IF(VLOOKUP(D1147,'Current OBD'!$B$6:$AK$2185,35,0)="Yes","11"," ")</f>
        <v xml:space="preserve"> </v>
      </c>
      <c r="S1147" s="11" t="str">
        <f>IF(VLOOKUP(D1147,'Current OBD'!$B$6:$AK$2185,36,0)="Yes","12"," ")</f>
        <v xml:space="preserve"> </v>
      </c>
      <c r="T1147" s="13">
        <f>VLOOKUP(D1147,Pivot!$B$4:$F$2181,2,0)</f>
        <v>55</v>
      </c>
      <c r="U1147" s="13">
        <f>VLOOKUP(D1147,Pivot!$B$4:$F$2181,3,0)</f>
        <v>0</v>
      </c>
      <c r="V1147" s="13">
        <f>VLOOKUP(D1147,Pivot!$B$4:$F$2181,4,0)</f>
        <v>72</v>
      </c>
      <c r="W1147" s="46">
        <f>IFERROR(VLOOKUP(D1147,Pivot!$B$4:$H$2181,5,0),"")</f>
        <v>0.76390000000000002</v>
      </c>
      <c r="X1147" s="51">
        <f>IFERROR(VLOOKUP(D1147,Pivot!$B$4:$H$2181,6,0),"")</f>
        <v>0</v>
      </c>
      <c r="Y1147" s="46">
        <f>IFERROR(VLOOKUP(D1147,Pivot!$B$4:$H$2181,7,0),"")</f>
        <v>0.76390000000000002</v>
      </c>
    </row>
    <row r="1148" spans="1:25" ht="15" customHeight="1" outlineLevel="2">
      <c r="A1148" s="10" t="str">
        <f>VLOOKUP(D1148,'Current OBD'!$B$6:$K$2185,4,0)</f>
        <v>Kittitas</v>
      </c>
      <c r="B1148" s="10" t="str">
        <f>VLOOKUP(D1148,'Current OBD'!$B$6:$K$2185,3,0)</f>
        <v>19-401</v>
      </c>
      <c r="C1148" s="9" t="str">
        <f>VLOOKUP(D1148,'Current OBD'!$B$6:$K$2185,2,0)</f>
        <v>Ellensburg School District</v>
      </c>
      <c r="D1148" s="24">
        <v>661741</v>
      </c>
      <c r="E1148" s="9" t="str">
        <f>VLOOKUP(D1148,'Current OBD'!$B$6:$K$2185,10,0)</f>
        <v>Ellensburg High School</v>
      </c>
      <c r="F1148" s="11" t="str">
        <f>IF(VLOOKUP(D1148,'Current OBD'!$B$6:$AK$2185,23,0)="Yes","PK"," ")</f>
        <v xml:space="preserve"> </v>
      </c>
      <c r="G1148" s="11" t="str">
        <f>IF(VLOOKUP(D1148,'Current OBD'!$B$6:$AK$2185,24,0)="Yes","K"," ")</f>
        <v xml:space="preserve"> </v>
      </c>
      <c r="H1148" s="11" t="str">
        <f>IF(VLOOKUP(D1148,'Current OBD'!$B$6:$AK$2185,25,0)="Yes",1," ")</f>
        <v xml:space="preserve"> </v>
      </c>
      <c r="I1148" s="11" t="str">
        <f>IF(VLOOKUP(D1148,'Current OBD'!$B$6:$AK$2185,26,0)="Yes","2"," ")</f>
        <v xml:space="preserve"> </v>
      </c>
      <c r="J1148" s="11" t="str">
        <f>IF(VLOOKUP(D1148,'Current OBD'!$B$6:$AK$2185,27,0)="Yes","3"," ")</f>
        <v xml:space="preserve"> </v>
      </c>
      <c r="K1148" s="11" t="str">
        <f>IF(VLOOKUP(D1148,'Current OBD'!$B$6:$AK$2185,28,0)="Yes","4"," ")</f>
        <v xml:space="preserve"> </v>
      </c>
      <c r="L1148" s="11" t="str">
        <f>IF(VLOOKUP(D1148,'Current OBD'!$B$6:$AK$2185,29,0)="Yes","5"," ")</f>
        <v xml:space="preserve"> </v>
      </c>
      <c r="M1148" s="11" t="str">
        <f>IF(VLOOKUP(D1148,'Current OBD'!$B$6:$AK$2185,30,0)="Yes","6"," ")</f>
        <v xml:space="preserve"> </v>
      </c>
      <c r="N1148" s="11" t="str">
        <f>IF(VLOOKUP(D1148,'Current OBD'!$B$6:$AK$2185,31,0)="Yes","7"," ")</f>
        <v xml:space="preserve"> </v>
      </c>
      <c r="O1148" s="11" t="str">
        <f>IF(VLOOKUP(D1148,'Current OBD'!$B$6:$AK$2185,32,0)="Yes","8"," ")</f>
        <v xml:space="preserve"> </v>
      </c>
      <c r="P1148" s="11" t="str">
        <f>IF(VLOOKUP(D1148,'Current OBD'!$B$6:$AK$2185,33,0)="Yes","9"," ")</f>
        <v>9</v>
      </c>
      <c r="Q1148" s="11" t="str">
        <f>IF(VLOOKUP(D1148,'Current OBD'!$B$6:$AK$2185,34,0)="Yes","10"," ")</f>
        <v>10</v>
      </c>
      <c r="R1148" s="11" t="str">
        <f>IF(VLOOKUP(D1148,'Current OBD'!$B$6:$AK$2185,35,0)="Yes","11"," ")</f>
        <v>11</v>
      </c>
      <c r="S1148" s="11" t="str">
        <f>IF(VLOOKUP(D1148,'Current OBD'!$B$6:$AK$2185,36,0)="Yes","12"," ")</f>
        <v>12</v>
      </c>
      <c r="T1148" s="13">
        <f>VLOOKUP(D1148,Pivot!$B$4:$F$2181,2,0)</f>
        <v>260</v>
      </c>
      <c r="U1148" s="13">
        <f>VLOOKUP(D1148,Pivot!$B$4:$F$2181,3,0)</f>
        <v>69</v>
      </c>
      <c r="V1148" s="13">
        <f>VLOOKUP(D1148,Pivot!$B$4:$F$2181,4,0)</f>
        <v>1016</v>
      </c>
      <c r="W1148" s="46">
        <f>IFERROR(VLOOKUP(D1148,Pivot!$B$4:$H$2181,5,0),"")</f>
        <v>0.25590000000000002</v>
      </c>
      <c r="X1148" s="51">
        <f>IFERROR(VLOOKUP(D1148,Pivot!$B$4:$H$2181,6,0),"")</f>
        <v>6.7900000000000002E-2</v>
      </c>
      <c r="Y1148" s="46">
        <f>IFERROR(VLOOKUP(D1148,Pivot!$B$4:$H$2181,7,0),"")</f>
        <v>0.32379999999999998</v>
      </c>
    </row>
    <row r="1149" spans="1:25" ht="15" customHeight="1" outlineLevel="2">
      <c r="A1149" s="10" t="str">
        <f>VLOOKUP(D1149,'Current OBD'!$B$6:$K$2185,4,0)</f>
        <v>Kittitas</v>
      </c>
      <c r="B1149" s="10" t="str">
        <f>VLOOKUP(D1149,'Current OBD'!$B$6:$K$2185,3,0)</f>
        <v>19-401</v>
      </c>
      <c r="C1149" s="9" t="str">
        <f>VLOOKUP(D1149,'Current OBD'!$B$6:$K$2185,2,0)</f>
        <v>Ellensburg School District</v>
      </c>
      <c r="D1149" s="24">
        <v>686917</v>
      </c>
      <c r="E1149" s="9" t="str">
        <f>VLOOKUP(D1149,'Current OBD'!$B$6:$K$2185,10,0)</f>
        <v>Ida Nason Aronica Elementary</v>
      </c>
      <c r="F1149" s="11" t="str">
        <f>IF(VLOOKUP(D1149,'Current OBD'!$B$6:$AK$2185,23,0)="Yes","PK"," ")</f>
        <v xml:space="preserve"> </v>
      </c>
      <c r="G1149" s="11" t="str">
        <f>IF(VLOOKUP(D1149,'Current OBD'!$B$6:$AK$2185,24,0)="Yes","K"," ")</f>
        <v>K</v>
      </c>
      <c r="H1149" s="11">
        <f>IF(VLOOKUP(D1149,'Current OBD'!$B$6:$AK$2185,25,0)="Yes",1," ")</f>
        <v>1</v>
      </c>
      <c r="I1149" s="11" t="str">
        <f>IF(VLOOKUP(D1149,'Current OBD'!$B$6:$AK$2185,26,0)="Yes","2"," ")</f>
        <v>2</v>
      </c>
      <c r="J1149" s="11" t="str">
        <f>IF(VLOOKUP(D1149,'Current OBD'!$B$6:$AK$2185,27,0)="Yes","3"," ")</f>
        <v>3</v>
      </c>
      <c r="K1149" s="11" t="str">
        <f>IF(VLOOKUP(D1149,'Current OBD'!$B$6:$AK$2185,28,0)="Yes","4"," ")</f>
        <v>4</v>
      </c>
      <c r="L1149" s="11" t="str">
        <f>IF(VLOOKUP(D1149,'Current OBD'!$B$6:$AK$2185,29,0)="Yes","5"," ")</f>
        <v>5</v>
      </c>
      <c r="M1149" s="11" t="str">
        <f>IF(VLOOKUP(D1149,'Current OBD'!$B$6:$AK$2185,30,0)="Yes","6"," ")</f>
        <v xml:space="preserve"> </v>
      </c>
      <c r="N1149" s="11" t="str">
        <f>IF(VLOOKUP(D1149,'Current OBD'!$B$6:$AK$2185,31,0)="Yes","7"," ")</f>
        <v xml:space="preserve"> </v>
      </c>
      <c r="O1149" s="11" t="str">
        <f>IF(VLOOKUP(D1149,'Current OBD'!$B$6:$AK$2185,32,0)="Yes","8"," ")</f>
        <v xml:space="preserve"> </v>
      </c>
      <c r="P1149" s="11" t="str">
        <f>IF(VLOOKUP(D1149,'Current OBD'!$B$6:$AK$2185,33,0)="Yes","9"," ")</f>
        <v xml:space="preserve"> </v>
      </c>
      <c r="Q1149" s="11" t="str">
        <f>IF(VLOOKUP(D1149,'Current OBD'!$B$6:$AK$2185,34,0)="Yes","10"," ")</f>
        <v xml:space="preserve"> </v>
      </c>
      <c r="R1149" s="11" t="str">
        <f>IF(VLOOKUP(D1149,'Current OBD'!$B$6:$AK$2185,35,0)="Yes","11"," ")</f>
        <v xml:space="preserve"> </v>
      </c>
      <c r="S1149" s="11" t="str">
        <f>IF(VLOOKUP(D1149,'Current OBD'!$B$6:$AK$2185,36,0)="Yes","12"," ")</f>
        <v xml:space="preserve"> </v>
      </c>
      <c r="T1149" s="13">
        <f>VLOOKUP(D1149,Pivot!$B$4:$F$2181,2,0)</f>
        <v>228</v>
      </c>
      <c r="U1149" s="13">
        <f>VLOOKUP(D1149,Pivot!$B$4:$F$2181,3,0)</f>
        <v>0</v>
      </c>
      <c r="V1149" s="13">
        <f>VLOOKUP(D1149,Pivot!$B$4:$F$2181,4,0)</f>
        <v>283</v>
      </c>
      <c r="W1149" s="46">
        <f>IFERROR(VLOOKUP(D1149,Pivot!$B$4:$H$2181,5,0),"")</f>
        <v>0.80569999999999997</v>
      </c>
      <c r="X1149" s="51">
        <f>IFERROR(VLOOKUP(D1149,Pivot!$B$4:$H$2181,6,0),"")</f>
        <v>0</v>
      </c>
      <c r="Y1149" s="46">
        <f>IFERROR(VLOOKUP(D1149,Pivot!$B$4:$H$2181,7,0),"")</f>
        <v>0.80569999999999997</v>
      </c>
    </row>
    <row r="1150" spans="1:25" ht="15" customHeight="1" outlineLevel="2">
      <c r="A1150" s="10" t="str">
        <f>VLOOKUP(D1150,'Current OBD'!$B$6:$K$2185,4,0)</f>
        <v>Kittitas</v>
      </c>
      <c r="B1150" s="10" t="str">
        <f>VLOOKUP(D1150,'Current OBD'!$B$6:$K$2185,3,0)</f>
        <v>19-401</v>
      </c>
      <c r="C1150" s="9" t="str">
        <f>VLOOKUP(D1150,'Current OBD'!$B$6:$K$2185,2,0)</f>
        <v>Ellensburg School District</v>
      </c>
      <c r="D1150" s="24">
        <v>661737</v>
      </c>
      <c r="E1150" s="9" t="str">
        <f>VLOOKUP(D1150,'Current OBD'!$B$6:$K$2185,10,0)</f>
        <v>Lincoln Elementary</v>
      </c>
      <c r="F1150" s="11" t="str">
        <f>IF(VLOOKUP(D1150,'Current OBD'!$B$6:$AK$2185,23,0)="Yes","PK"," ")</f>
        <v xml:space="preserve"> </v>
      </c>
      <c r="G1150" s="11" t="str">
        <f>IF(VLOOKUP(D1150,'Current OBD'!$B$6:$AK$2185,24,0)="Yes","K"," ")</f>
        <v>K</v>
      </c>
      <c r="H1150" s="11">
        <f>IF(VLOOKUP(D1150,'Current OBD'!$B$6:$AK$2185,25,0)="Yes",1," ")</f>
        <v>1</v>
      </c>
      <c r="I1150" s="11" t="str">
        <f>IF(VLOOKUP(D1150,'Current OBD'!$B$6:$AK$2185,26,0)="Yes","2"," ")</f>
        <v>2</v>
      </c>
      <c r="J1150" s="11" t="str">
        <f>IF(VLOOKUP(D1150,'Current OBD'!$B$6:$AK$2185,27,0)="Yes","3"," ")</f>
        <v>3</v>
      </c>
      <c r="K1150" s="11" t="str">
        <f>IF(VLOOKUP(D1150,'Current OBD'!$B$6:$AK$2185,28,0)="Yes","4"," ")</f>
        <v>4</v>
      </c>
      <c r="L1150" s="11" t="str">
        <f>IF(VLOOKUP(D1150,'Current OBD'!$B$6:$AK$2185,29,0)="Yes","5"," ")</f>
        <v>5</v>
      </c>
      <c r="M1150" s="11" t="str">
        <f>IF(VLOOKUP(D1150,'Current OBD'!$B$6:$AK$2185,30,0)="Yes","6"," ")</f>
        <v xml:space="preserve"> </v>
      </c>
      <c r="N1150" s="11" t="str">
        <f>IF(VLOOKUP(D1150,'Current OBD'!$B$6:$AK$2185,31,0)="Yes","7"," ")</f>
        <v xml:space="preserve"> </v>
      </c>
      <c r="O1150" s="11" t="str">
        <f>IF(VLOOKUP(D1150,'Current OBD'!$B$6:$AK$2185,32,0)="Yes","8"," ")</f>
        <v xml:space="preserve"> </v>
      </c>
      <c r="P1150" s="11" t="str">
        <f>IF(VLOOKUP(D1150,'Current OBD'!$B$6:$AK$2185,33,0)="Yes","9"," ")</f>
        <v xml:space="preserve"> </v>
      </c>
      <c r="Q1150" s="11" t="str">
        <f>IF(VLOOKUP(D1150,'Current OBD'!$B$6:$AK$2185,34,0)="Yes","10"," ")</f>
        <v xml:space="preserve"> </v>
      </c>
      <c r="R1150" s="11" t="str">
        <f>IF(VLOOKUP(D1150,'Current OBD'!$B$6:$AK$2185,35,0)="Yes","11"," ")</f>
        <v xml:space="preserve"> </v>
      </c>
      <c r="S1150" s="11" t="str">
        <f>IF(VLOOKUP(D1150,'Current OBD'!$B$6:$AK$2185,36,0)="Yes","12"," ")</f>
        <v xml:space="preserve"> </v>
      </c>
      <c r="T1150" s="13">
        <f>VLOOKUP(D1150,Pivot!$B$4:$F$2181,2,0)</f>
        <v>194</v>
      </c>
      <c r="U1150" s="13">
        <f>VLOOKUP(D1150,Pivot!$B$4:$F$2181,3,0)</f>
        <v>0</v>
      </c>
      <c r="V1150" s="13">
        <f>VLOOKUP(D1150,Pivot!$B$4:$F$2181,4,0)</f>
        <v>350</v>
      </c>
      <c r="W1150" s="46">
        <f>IFERROR(VLOOKUP(D1150,Pivot!$B$4:$H$2181,5,0),"")</f>
        <v>0.55430000000000001</v>
      </c>
      <c r="X1150" s="51">
        <f>IFERROR(VLOOKUP(D1150,Pivot!$B$4:$H$2181,6,0),"")</f>
        <v>0</v>
      </c>
      <c r="Y1150" s="46">
        <f>IFERROR(VLOOKUP(D1150,Pivot!$B$4:$H$2181,7,0),"")</f>
        <v>0.55430000000000001</v>
      </c>
    </row>
    <row r="1151" spans="1:25" ht="15" customHeight="1" outlineLevel="2">
      <c r="A1151" s="10" t="str">
        <f>VLOOKUP(D1151,'Current OBD'!$B$6:$K$2185,4,0)</f>
        <v>Kittitas</v>
      </c>
      <c r="B1151" s="10" t="str">
        <f>VLOOKUP(D1151,'Current OBD'!$B$6:$K$2185,3,0)</f>
        <v>19-401</v>
      </c>
      <c r="C1151" s="9" t="str">
        <f>VLOOKUP(D1151,'Current OBD'!$B$6:$K$2185,2,0)</f>
        <v>Ellensburg School District</v>
      </c>
      <c r="D1151" s="24">
        <v>661740</v>
      </c>
      <c r="E1151" s="9" t="str">
        <f>VLOOKUP(D1151,'Current OBD'!$B$6:$K$2185,10,0)</f>
        <v>Morgan Middle School</v>
      </c>
      <c r="F1151" s="11" t="str">
        <f>IF(VLOOKUP(D1151,'Current OBD'!$B$6:$AK$2185,23,0)="Yes","PK"," ")</f>
        <v xml:space="preserve"> </v>
      </c>
      <c r="G1151" s="11" t="str">
        <f>IF(VLOOKUP(D1151,'Current OBD'!$B$6:$AK$2185,24,0)="Yes","K"," ")</f>
        <v xml:space="preserve"> </v>
      </c>
      <c r="H1151" s="11" t="str">
        <f>IF(VLOOKUP(D1151,'Current OBD'!$B$6:$AK$2185,25,0)="Yes",1," ")</f>
        <v xml:space="preserve"> </v>
      </c>
      <c r="I1151" s="11" t="str">
        <f>IF(VLOOKUP(D1151,'Current OBD'!$B$6:$AK$2185,26,0)="Yes","2"," ")</f>
        <v xml:space="preserve"> </v>
      </c>
      <c r="J1151" s="11" t="str">
        <f>IF(VLOOKUP(D1151,'Current OBD'!$B$6:$AK$2185,27,0)="Yes","3"," ")</f>
        <v xml:space="preserve"> </v>
      </c>
      <c r="K1151" s="11" t="str">
        <f>IF(VLOOKUP(D1151,'Current OBD'!$B$6:$AK$2185,28,0)="Yes","4"," ")</f>
        <v xml:space="preserve"> </v>
      </c>
      <c r="L1151" s="11" t="str">
        <f>IF(VLOOKUP(D1151,'Current OBD'!$B$6:$AK$2185,29,0)="Yes","5"," ")</f>
        <v xml:space="preserve"> </v>
      </c>
      <c r="M1151" s="11" t="str">
        <f>IF(VLOOKUP(D1151,'Current OBD'!$B$6:$AK$2185,30,0)="Yes","6"," ")</f>
        <v>6</v>
      </c>
      <c r="N1151" s="11" t="str">
        <f>IF(VLOOKUP(D1151,'Current OBD'!$B$6:$AK$2185,31,0)="Yes","7"," ")</f>
        <v>7</v>
      </c>
      <c r="O1151" s="11" t="str">
        <f>IF(VLOOKUP(D1151,'Current OBD'!$B$6:$AK$2185,32,0)="Yes","8"," ")</f>
        <v>8</v>
      </c>
      <c r="P1151" s="11" t="str">
        <f>IF(VLOOKUP(D1151,'Current OBD'!$B$6:$AK$2185,33,0)="Yes","9"," ")</f>
        <v xml:space="preserve"> </v>
      </c>
      <c r="Q1151" s="11" t="str">
        <f>IF(VLOOKUP(D1151,'Current OBD'!$B$6:$AK$2185,34,0)="Yes","10"," ")</f>
        <v xml:space="preserve"> </v>
      </c>
      <c r="R1151" s="11" t="str">
        <f>IF(VLOOKUP(D1151,'Current OBD'!$B$6:$AK$2185,35,0)="Yes","11"," ")</f>
        <v xml:space="preserve"> </v>
      </c>
      <c r="S1151" s="11" t="str">
        <f>IF(VLOOKUP(D1151,'Current OBD'!$B$6:$AK$2185,36,0)="Yes","12"," ")</f>
        <v xml:space="preserve"> </v>
      </c>
      <c r="T1151" s="13">
        <f>VLOOKUP(D1151,Pivot!$B$4:$F$2181,2,0)</f>
        <v>264</v>
      </c>
      <c r="U1151" s="13">
        <f>VLOOKUP(D1151,Pivot!$B$4:$F$2181,3,0)</f>
        <v>56</v>
      </c>
      <c r="V1151" s="13">
        <f>VLOOKUP(D1151,Pivot!$B$4:$F$2181,4,0)</f>
        <v>800</v>
      </c>
      <c r="W1151" s="46">
        <f>IFERROR(VLOOKUP(D1151,Pivot!$B$4:$H$2181,5,0),"")</f>
        <v>0.33</v>
      </c>
      <c r="X1151" s="51">
        <f>IFERROR(VLOOKUP(D1151,Pivot!$B$4:$H$2181,6,0),"")</f>
        <v>7.0000000000000007E-2</v>
      </c>
      <c r="Y1151" s="46">
        <f>IFERROR(VLOOKUP(D1151,Pivot!$B$4:$H$2181,7,0),"")</f>
        <v>0.4</v>
      </c>
    </row>
    <row r="1152" spans="1:25" ht="15" customHeight="1" outlineLevel="2">
      <c r="A1152" s="10" t="str">
        <f>VLOOKUP(D1152,'Current OBD'!$B$6:$K$2185,4,0)</f>
        <v>Kittitas</v>
      </c>
      <c r="B1152" s="10" t="str">
        <f>VLOOKUP(D1152,'Current OBD'!$B$6:$K$2185,3,0)</f>
        <v>19-401</v>
      </c>
      <c r="C1152" s="9" t="str">
        <f>VLOOKUP(D1152,'Current OBD'!$B$6:$K$2185,2,0)</f>
        <v>Ellensburg School District</v>
      </c>
      <c r="D1152" s="24">
        <v>661738</v>
      </c>
      <c r="E1152" s="9" t="str">
        <f>VLOOKUP(D1152,'Current OBD'!$B$6:$K$2185,10,0)</f>
        <v>Mt Stuart Elementary</v>
      </c>
      <c r="F1152" s="11" t="str">
        <f>IF(VLOOKUP(D1152,'Current OBD'!$B$6:$AK$2185,23,0)="Yes","PK"," ")</f>
        <v xml:space="preserve"> </v>
      </c>
      <c r="G1152" s="11" t="str">
        <f>IF(VLOOKUP(D1152,'Current OBD'!$B$6:$AK$2185,24,0)="Yes","K"," ")</f>
        <v>K</v>
      </c>
      <c r="H1152" s="11">
        <f>IF(VLOOKUP(D1152,'Current OBD'!$B$6:$AK$2185,25,0)="Yes",1," ")</f>
        <v>1</v>
      </c>
      <c r="I1152" s="11" t="str">
        <f>IF(VLOOKUP(D1152,'Current OBD'!$B$6:$AK$2185,26,0)="Yes","2"," ")</f>
        <v>2</v>
      </c>
      <c r="J1152" s="11" t="str">
        <f>IF(VLOOKUP(D1152,'Current OBD'!$B$6:$AK$2185,27,0)="Yes","3"," ")</f>
        <v>3</v>
      </c>
      <c r="K1152" s="11" t="str">
        <f>IF(VLOOKUP(D1152,'Current OBD'!$B$6:$AK$2185,28,0)="Yes","4"," ")</f>
        <v>4</v>
      </c>
      <c r="L1152" s="11" t="str">
        <f>IF(VLOOKUP(D1152,'Current OBD'!$B$6:$AK$2185,29,0)="Yes","5"," ")</f>
        <v>5</v>
      </c>
      <c r="M1152" s="11" t="str">
        <f>IF(VLOOKUP(D1152,'Current OBD'!$B$6:$AK$2185,30,0)="Yes","6"," ")</f>
        <v xml:space="preserve"> </v>
      </c>
      <c r="N1152" s="11" t="str">
        <f>IF(VLOOKUP(D1152,'Current OBD'!$B$6:$AK$2185,31,0)="Yes","7"," ")</f>
        <v xml:space="preserve"> </v>
      </c>
      <c r="O1152" s="11" t="str">
        <f>IF(VLOOKUP(D1152,'Current OBD'!$B$6:$AK$2185,32,0)="Yes","8"," ")</f>
        <v xml:space="preserve"> </v>
      </c>
      <c r="P1152" s="11" t="str">
        <f>IF(VLOOKUP(D1152,'Current OBD'!$B$6:$AK$2185,33,0)="Yes","9"," ")</f>
        <v xml:space="preserve"> </v>
      </c>
      <c r="Q1152" s="11" t="str">
        <f>IF(VLOOKUP(D1152,'Current OBD'!$B$6:$AK$2185,34,0)="Yes","10"," ")</f>
        <v xml:space="preserve"> </v>
      </c>
      <c r="R1152" s="11" t="str">
        <f>IF(VLOOKUP(D1152,'Current OBD'!$B$6:$AK$2185,35,0)="Yes","11"," ")</f>
        <v xml:space="preserve"> </v>
      </c>
      <c r="S1152" s="11" t="str">
        <f>IF(VLOOKUP(D1152,'Current OBD'!$B$6:$AK$2185,36,0)="Yes","12"," ")</f>
        <v xml:space="preserve"> </v>
      </c>
      <c r="T1152" s="13">
        <f>VLOOKUP(D1152,Pivot!$B$4:$F$2181,2,0)</f>
        <v>243</v>
      </c>
      <c r="U1152" s="13">
        <f>VLOOKUP(D1152,Pivot!$B$4:$F$2181,3,0)</f>
        <v>0</v>
      </c>
      <c r="V1152" s="13">
        <f>VLOOKUP(D1152,Pivot!$B$4:$F$2181,4,0)</f>
        <v>372</v>
      </c>
      <c r="W1152" s="46">
        <f>IFERROR(VLOOKUP(D1152,Pivot!$B$4:$H$2181,5,0),"")</f>
        <v>0.6532</v>
      </c>
      <c r="X1152" s="51">
        <f>IFERROR(VLOOKUP(D1152,Pivot!$B$4:$H$2181,6,0),"")</f>
        <v>0</v>
      </c>
      <c r="Y1152" s="46">
        <f>IFERROR(VLOOKUP(D1152,Pivot!$B$4:$H$2181,7,0),"")</f>
        <v>0.6532</v>
      </c>
    </row>
    <row r="1153" spans="1:25" ht="15" customHeight="1" outlineLevel="2">
      <c r="A1153" s="10" t="str">
        <f>VLOOKUP(D1153,'Current OBD'!$B$6:$K$2185,4,0)</f>
        <v>Kittitas</v>
      </c>
      <c r="B1153" s="10" t="str">
        <f>VLOOKUP(D1153,'Current OBD'!$B$6:$K$2185,3,0)</f>
        <v>19-401</v>
      </c>
      <c r="C1153" s="9" t="str">
        <f>VLOOKUP(D1153,'Current OBD'!$B$6:$K$2185,2,0)</f>
        <v>Ellensburg School District</v>
      </c>
      <c r="D1153" s="24">
        <v>661739</v>
      </c>
      <c r="E1153" s="9" t="str">
        <f>VLOOKUP(D1153,'Current OBD'!$B$6:$K$2185,10,0)</f>
        <v>Valley View Elementary</v>
      </c>
      <c r="F1153" s="11" t="str">
        <f>IF(VLOOKUP(D1153,'Current OBD'!$B$6:$AK$2185,23,0)="Yes","PK"," ")</f>
        <v xml:space="preserve"> </v>
      </c>
      <c r="G1153" s="11" t="str">
        <f>IF(VLOOKUP(D1153,'Current OBD'!$B$6:$AK$2185,24,0)="Yes","K"," ")</f>
        <v>K</v>
      </c>
      <c r="H1153" s="11">
        <f>IF(VLOOKUP(D1153,'Current OBD'!$B$6:$AK$2185,25,0)="Yes",1," ")</f>
        <v>1</v>
      </c>
      <c r="I1153" s="11" t="str">
        <f>IF(VLOOKUP(D1153,'Current OBD'!$B$6:$AK$2185,26,0)="Yes","2"," ")</f>
        <v>2</v>
      </c>
      <c r="J1153" s="11" t="str">
        <f>IF(VLOOKUP(D1153,'Current OBD'!$B$6:$AK$2185,27,0)="Yes","3"," ")</f>
        <v>3</v>
      </c>
      <c r="K1153" s="11" t="str">
        <f>IF(VLOOKUP(D1153,'Current OBD'!$B$6:$AK$2185,28,0)="Yes","4"," ")</f>
        <v>4</v>
      </c>
      <c r="L1153" s="11" t="str">
        <f>IF(VLOOKUP(D1153,'Current OBD'!$B$6:$AK$2185,29,0)="Yes","5"," ")</f>
        <v>5</v>
      </c>
      <c r="M1153" s="11" t="str">
        <f>IF(VLOOKUP(D1153,'Current OBD'!$B$6:$AK$2185,30,0)="Yes","6"," ")</f>
        <v xml:space="preserve"> </v>
      </c>
      <c r="N1153" s="11" t="str">
        <f>IF(VLOOKUP(D1153,'Current OBD'!$B$6:$AK$2185,31,0)="Yes","7"," ")</f>
        <v xml:space="preserve"> </v>
      </c>
      <c r="O1153" s="11" t="str">
        <f>IF(VLOOKUP(D1153,'Current OBD'!$B$6:$AK$2185,32,0)="Yes","8"," ")</f>
        <v xml:space="preserve"> </v>
      </c>
      <c r="P1153" s="11" t="str">
        <f>IF(VLOOKUP(D1153,'Current OBD'!$B$6:$AK$2185,33,0)="Yes","9"," ")</f>
        <v xml:space="preserve"> </v>
      </c>
      <c r="Q1153" s="11" t="str">
        <f>IF(VLOOKUP(D1153,'Current OBD'!$B$6:$AK$2185,34,0)="Yes","10"," ")</f>
        <v xml:space="preserve"> </v>
      </c>
      <c r="R1153" s="11" t="str">
        <f>IF(VLOOKUP(D1153,'Current OBD'!$B$6:$AK$2185,35,0)="Yes","11"," ")</f>
        <v xml:space="preserve"> </v>
      </c>
      <c r="S1153" s="11" t="str">
        <f>IF(VLOOKUP(D1153,'Current OBD'!$B$6:$AK$2185,36,0)="Yes","12"," ")</f>
        <v xml:space="preserve"> </v>
      </c>
      <c r="T1153" s="13">
        <f>VLOOKUP(D1153,Pivot!$B$4:$F$2181,2,0)</f>
        <v>69</v>
      </c>
      <c r="U1153" s="13">
        <f>VLOOKUP(D1153,Pivot!$B$4:$F$2181,3,0)</f>
        <v>23</v>
      </c>
      <c r="V1153" s="13">
        <f>VLOOKUP(D1153,Pivot!$B$4:$F$2181,4,0)</f>
        <v>403</v>
      </c>
      <c r="W1153" s="46">
        <f>IFERROR(VLOOKUP(D1153,Pivot!$B$4:$H$2181,5,0),"")</f>
        <v>0.17119999999999999</v>
      </c>
      <c r="X1153" s="51">
        <f>IFERROR(VLOOKUP(D1153,Pivot!$B$4:$H$2181,6,0),"")</f>
        <v>5.7099999999999998E-2</v>
      </c>
      <c r="Y1153" s="46">
        <f>IFERROR(VLOOKUP(D1153,Pivot!$B$4:$H$2181,7,0),"")</f>
        <v>0.2283</v>
      </c>
    </row>
    <row r="1154" spans="1:25" ht="15" customHeight="1" outlineLevel="1">
      <c r="A1154" s="27"/>
      <c r="B1154" s="27"/>
      <c r="C1154" s="30" t="s">
        <v>5743</v>
      </c>
      <c r="D1154" s="27"/>
      <c r="E1154" s="26"/>
      <c r="F1154" s="29"/>
      <c r="G1154" s="29"/>
      <c r="H1154" s="29"/>
      <c r="I1154" s="29"/>
      <c r="J1154" s="29"/>
      <c r="K1154" s="29"/>
      <c r="L1154" s="29"/>
      <c r="M1154" s="29"/>
      <c r="N1154" s="29"/>
      <c r="O1154" s="29"/>
      <c r="P1154" s="29"/>
      <c r="Q1154" s="29"/>
      <c r="R1154" s="29"/>
      <c r="S1154" s="29"/>
      <c r="T1154" s="43">
        <f>SUBTOTAL(9,T1147:T1153)</f>
        <v>1313</v>
      </c>
      <c r="U1154" s="43">
        <f>SUBTOTAL(9,U1147:U1153)</f>
        <v>148</v>
      </c>
      <c r="V1154" s="43">
        <f>SUBTOTAL(9,V1147:V1153)</f>
        <v>3296</v>
      </c>
      <c r="W1154" s="47"/>
      <c r="X1154" s="52"/>
      <c r="Y1154" s="56">
        <f>(T1154+U1154)/V1154</f>
        <v>0.44326456310679613</v>
      </c>
    </row>
    <row r="1155" spans="1:25" ht="15" customHeight="1" outlineLevel="2">
      <c r="A1155" s="10" t="str">
        <f>VLOOKUP(D1155,'Current OBD'!$B$6:$K$2185,4,0)</f>
        <v>Kittitas</v>
      </c>
      <c r="B1155" s="10" t="str">
        <f>VLOOKUP(D1155,'Current OBD'!$B$6:$K$2185,3,0)</f>
        <v>19-403</v>
      </c>
      <c r="C1155" s="9" t="str">
        <f>VLOOKUP(D1155,'Current OBD'!$B$6:$K$2185,2,0)</f>
        <v>Kittitas School District</v>
      </c>
      <c r="D1155" s="24">
        <v>661742</v>
      </c>
      <c r="E1155" s="9" t="str">
        <f>VLOOKUP(D1155,'Current OBD'!$B$6:$K$2185,10,0)</f>
        <v>Kittitas Elementary</v>
      </c>
      <c r="F1155" s="11" t="str">
        <f>IF(VLOOKUP(D1155,'Current OBD'!$B$6:$AK$2185,23,0)="Yes","PK"," ")</f>
        <v>PK</v>
      </c>
      <c r="G1155" s="11" t="str">
        <f>IF(VLOOKUP(D1155,'Current OBD'!$B$6:$AK$2185,24,0)="Yes","K"," ")</f>
        <v>K</v>
      </c>
      <c r="H1155" s="11">
        <f>IF(VLOOKUP(D1155,'Current OBD'!$B$6:$AK$2185,25,0)="Yes",1," ")</f>
        <v>1</v>
      </c>
      <c r="I1155" s="11" t="str">
        <f>IF(VLOOKUP(D1155,'Current OBD'!$B$6:$AK$2185,26,0)="Yes","2"," ")</f>
        <v>2</v>
      </c>
      <c r="J1155" s="11" t="str">
        <f>IF(VLOOKUP(D1155,'Current OBD'!$B$6:$AK$2185,27,0)="Yes","3"," ")</f>
        <v>3</v>
      </c>
      <c r="K1155" s="11" t="str">
        <f>IF(VLOOKUP(D1155,'Current OBD'!$B$6:$AK$2185,28,0)="Yes","4"," ")</f>
        <v>4</v>
      </c>
      <c r="L1155" s="11" t="str">
        <f>IF(VLOOKUP(D1155,'Current OBD'!$B$6:$AK$2185,29,0)="Yes","5"," ")</f>
        <v>5</v>
      </c>
      <c r="M1155" s="11" t="str">
        <f>IF(VLOOKUP(D1155,'Current OBD'!$B$6:$AK$2185,30,0)="Yes","6"," ")</f>
        <v xml:space="preserve"> </v>
      </c>
      <c r="N1155" s="11" t="str">
        <f>IF(VLOOKUP(D1155,'Current OBD'!$B$6:$AK$2185,31,0)="Yes","7"," ")</f>
        <v xml:space="preserve"> </v>
      </c>
      <c r="O1155" s="11" t="str">
        <f>IF(VLOOKUP(D1155,'Current OBD'!$B$6:$AK$2185,32,0)="Yes","8"," ")</f>
        <v xml:space="preserve"> </v>
      </c>
      <c r="P1155" s="11" t="str">
        <f>IF(VLOOKUP(D1155,'Current OBD'!$B$6:$AK$2185,33,0)="Yes","9"," ")</f>
        <v xml:space="preserve"> </v>
      </c>
      <c r="Q1155" s="11" t="str">
        <f>IF(VLOOKUP(D1155,'Current OBD'!$B$6:$AK$2185,34,0)="Yes","10"," ")</f>
        <v xml:space="preserve"> </v>
      </c>
      <c r="R1155" s="11" t="str">
        <f>IF(VLOOKUP(D1155,'Current OBD'!$B$6:$AK$2185,35,0)="Yes","11"," ")</f>
        <v xml:space="preserve"> </v>
      </c>
      <c r="S1155" s="11" t="str">
        <f>IF(VLOOKUP(D1155,'Current OBD'!$B$6:$AK$2185,36,0)="Yes","12"," ")</f>
        <v xml:space="preserve"> </v>
      </c>
      <c r="T1155" s="13">
        <f>VLOOKUP(D1155,Pivot!$B$4:$F$2181,2,0)</f>
        <v>110</v>
      </c>
      <c r="U1155" s="13">
        <f>VLOOKUP(D1155,Pivot!$B$4:$F$2181,3,0)</f>
        <v>21</v>
      </c>
      <c r="V1155" s="13">
        <f>VLOOKUP(D1155,Pivot!$B$4:$F$2181,4,0)</f>
        <v>273</v>
      </c>
      <c r="W1155" s="46">
        <f>IFERROR(VLOOKUP(D1155,Pivot!$B$4:$H$2181,5,0),"")</f>
        <v>0.40289999999999998</v>
      </c>
      <c r="X1155" s="51">
        <f>IFERROR(VLOOKUP(D1155,Pivot!$B$4:$H$2181,6,0),"")</f>
        <v>7.6899999999999996E-2</v>
      </c>
      <c r="Y1155" s="46">
        <f>IFERROR(VLOOKUP(D1155,Pivot!$B$4:$H$2181,7,0),"")</f>
        <v>0.47989999999999999</v>
      </c>
    </row>
    <row r="1156" spans="1:25" ht="15" customHeight="1" outlineLevel="2">
      <c r="A1156" s="10" t="str">
        <f>VLOOKUP(D1156,'Current OBD'!$B$6:$K$2185,4,0)</f>
        <v>Kittitas</v>
      </c>
      <c r="B1156" s="10" t="str">
        <f>VLOOKUP(D1156,'Current OBD'!$B$6:$K$2185,3,0)</f>
        <v>19-403</v>
      </c>
      <c r="C1156" s="9" t="str">
        <f>VLOOKUP(D1156,'Current OBD'!$B$6:$K$2185,2,0)</f>
        <v>Kittitas School District</v>
      </c>
      <c r="D1156" s="24">
        <v>661744</v>
      </c>
      <c r="E1156" s="9" t="str">
        <f>VLOOKUP(D1156,'Current OBD'!$B$6:$K$2185,10,0)</f>
        <v>Kittitas High</v>
      </c>
      <c r="F1156" s="11" t="str">
        <f>IF(VLOOKUP(D1156,'Current OBD'!$B$6:$AK$2185,23,0)="Yes","PK"," ")</f>
        <v xml:space="preserve"> </v>
      </c>
      <c r="G1156" s="11" t="str">
        <f>IF(VLOOKUP(D1156,'Current OBD'!$B$6:$AK$2185,24,0)="Yes","K"," ")</f>
        <v xml:space="preserve"> </v>
      </c>
      <c r="H1156" s="11" t="str">
        <f>IF(VLOOKUP(D1156,'Current OBD'!$B$6:$AK$2185,25,0)="Yes",1," ")</f>
        <v xml:space="preserve"> </v>
      </c>
      <c r="I1156" s="11" t="str">
        <f>IF(VLOOKUP(D1156,'Current OBD'!$B$6:$AK$2185,26,0)="Yes","2"," ")</f>
        <v xml:space="preserve"> </v>
      </c>
      <c r="J1156" s="11" t="str">
        <f>IF(VLOOKUP(D1156,'Current OBD'!$B$6:$AK$2185,27,0)="Yes","3"," ")</f>
        <v xml:space="preserve"> </v>
      </c>
      <c r="K1156" s="11" t="str">
        <f>IF(VLOOKUP(D1156,'Current OBD'!$B$6:$AK$2185,28,0)="Yes","4"," ")</f>
        <v xml:space="preserve"> </v>
      </c>
      <c r="L1156" s="11" t="str">
        <f>IF(VLOOKUP(D1156,'Current OBD'!$B$6:$AK$2185,29,0)="Yes","5"," ")</f>
        <v xml:space="preserve"> </v>
      </c>
      <c r="M1156" s="11" t="str">
        <f>IF(VLOOKUP(D1156,'Current OBD'!$B$6:$AK$2185,30,0)="Yes","6"," ")</f>
        <v>6</v>
      </c>
      <c r="N1156" s="11" t="str">
        <f>IF(VLOOKUP(D1156,'Current OBD'!$B$6:$AK$2185,31,0)="Yes","7"," ")</f>
        <v>7</v>
      </c>
      <c r="O1156" s="11" t="str">
        <f>IF(VLOOKUP(D1156,'Current OBD'!$B$6:$AK$2185,32,0)="Yes","8"," ")</f>
        <v>8</v>
      </c>
      <c r="P1156" s="11" t="str">
        <f>IF(VLOOKUP(D1156,'Current OBD'!$B$6:$AK$2185,33,0)="Yes","9"," ")</f>
        <v>9</v>
      </c>
      <c r="Q1156" s="11" t="str">
        <f>IF(VLOOKUP(D1156,'Current OBD'!$B$6:$AK$2185,34,0)="Yes","10"," ")</f>
        <v>10</v>
      </c>
      <c r="R1156" s="11" t="str">
        <f>IF(VLOOKUP(D1156,'Current OBD'!$B$6:$AK$2185,35,0)="Yes","11"," ")</f>
        <v>11</v>
      </c>
      <c r="S1156" s="11" t="str">
        <f>IF(VLOOKUP(D1156,'Current OBD'!$B$6:$AK$2185,36,0)="Yes","12"," ")</f>
        <v>12</v>
      </c>
      <c r="T1156" s="13">
        <f>VLOOKUP(D1156,Pivot!$B$4:$F$2181,2,0)</f>
        <v>159</v>
      </c>
      <c r="U1156" s="13">
        <f>VLOOKUP(D1156,Pivot!$B$4:$F$2181,3,0)</f>
        <v>31</v>
      </c>
      <c r="V1156" s="13">
        <f>VLOOKUP(D1156,Pivot!$B$4:$F$2181,4,0)</f>
        <v>333</v>
      </c>
      <c r="W1156" s="46">
        <f>IFERROR(VLOOKUP(D1156,Pivot!$B$4:$H$2181,5,0),"")</f>
        <v>0.47749999999999998</v>
      </c>
      <c r="X1156" s="51">
        <f>IFERROR(VLOOKUP(D1156,Pivot!$B$4:$H$2181,6,0),"")</f>
        <v>9.3100000000000002E-2</v>
      </c>
      <c r="Y1156" s="46">
        <f>IFERROR(VLOOKUP(D1156,Pivot!$B$4:$H$2181,7,0),"")</f>
        <v>0.5706</v>
      </c>
    </row>
    <row r="1157" spans="1:25" ht="15" customHeight="1" outlineLevel="1">
      <c r="A1157" s="27"/>
      <c r="B1157" s="27"/>
      <c r="C1157" s="30" t="s">
        <v>5744</v>
      </c>
      <c r="D1157" s="27"/>
      <c r="E1157" s="26"/>
      <c r="F1157" s="29"/>
      <c r="G1157" s="29"/>
      <c r="H1157" s="29"/>
      <c r="I1157" s="29"/>
      <c r="J1157" s="29"/>
      <c r="K1157" s="29"/>
      <c r="L1157" s="29"/>
      <c r="M1157" s="29"/>
      <c r="N1157" s="29"/>
      <c r="O1157" s="29"/>
      <c r="P1157" s="29"/>
      <c r="Q1157" s="29"/>
      <c r="R1157" s="29"/>
      <c r="S1157" s="29"/>
      <c r="T1157" s="43">
        <f>SUBTOTAL(9,T1155:T1156)</f>
        <v>269</v>
      </c>
      <c r="U1157" s="43">
        <f>SUBTOTAL(9,U1155:U1156)</f>
        <v>52</v>
      </c>
      <c r="V1157" s="43">
        <f>SUBTOTAL(9,V1155:V1156)</f>
        <v>606</v>
      </c>
      <c r="W1157" s="47"/>
      <c r="X1157" s="52"/>
      <c r="Y1157" s="56">
        <f>(T1157+U1157)/V1157</f>
        <v>0.52970297029702973</v>
      </c>
    </row>
    <row r="1158" spans="1:25" ht="15" customHeight="1" outlineLevel="2">
      <c r="A1158" s="10" t="str">
        <f>VLOOKUP(D1158,'Current OBD'!$B$6:$K$2185,4,0)</f>
        <v>Kittitas</v>
      </c>
      <c r="B1158" s="10" t="str">
        <f>VLOOKUP(D1158,'Current OBD'!$B$6:$K$2185,3,0)</f>
        <v>19-404</v>
      </c>
      <c r="C1158" s="9" t="str">
        <f>VLOOKUP(D1158,'Current OBD'!$B$6:$K$2185,2,0)</f>
        <v>Cle Elum-Roslyn School District</v>
      </c>
      <c r="D1158" s="24">
        <v>661745</v>
      </c>
      <c r="E1158" s="9" t="str">
        <f>VLOOKUP(D1158,'Current OBD'!$B$6:$K$2185,10,0)</f>
        <v>Cle Elum-Roslyn Elementary</v>
      </c>
      <c r="F1158" s="11" t="str">
        <f>IF(VLOOKUP(D1158,'Current OBD'!$B$6:$AK$2185,23,0)="Yes","PK"," ")</f>
        <v>PK</v>
      </c>
      <c r="G1158" s="11" t="str">
        <f>IF(VLOOKUP(D1158,'Current OBD'!$B$6:$AK$2185,24,0)="Yes","K"," ")</f>
        <v>K</v>
      </c>
      <c r="H1158" s="11">
        <f>IF(VLOOKUP(D1158,'Current OBD'!$B$6:$AK$2185,25,0)="Yes",1," ")</f>
        <v>1</v>
      </c>
      <c r="I1158" s="11" t="str">
        <f>IF(VLOOKUP(D1158,'Current OBD'!$B$6:$AK$2185,26,0)="Yes","2"," ")</f>
        <v>2</v>
      </c>
      <c r="J1158" s="11" t="str">
        <f>IF(VLOOKUP(D1158,'Current OBD'!$B$6:$AK$2185,27,0)="Yes","3"," ")</f>
        <v>3</v>
      </c>
      <c r="K1158" s="11" t="str">
        <f>IF(VLOOKUP(D1158,'Current OBD'!$B$6:$AK$2185,28,0)="Yes","4"," ")</f>
        <v>4</v>
      </c>
      <c r="L1158" s="11" t="str">
        <f>IF(VLOOKUP(D1158,'Current OBD'!$B$6:$AK$2185,29,0)="Yes","5"," ")</f>
        <v>5</v>
      </c>
      <c r="M1158" s="11" t="str">
        <f>IF(VLOOKUP(D1158,'Current OBD'!$B$6:$AK$2185,30,0)="Yes","6"," ")</f>
        <v xml:space="preserve"> </v>
      </c>
      <c r="N1158" s="11" t="str">
        <f>IF(VLOOKUP(D1158,'Current OBD'!$B$6:$AK$2185,31,0)="Yes","7"," ")</f>
        <v xml:space="preserve"> </v>
      </c>
      <c r="O1158" s="11" t="str">
        <f>IF(VLOOKUP(D1158,'Current OBD'!$B$6:$AK$2185,32,0)="Yes","8"," ")</f>
        <v xml:space="preserve"> </v>
      </c>
      <c r="P1158" s="11" t="str">
        <f>IF(VLOOKUP(D1158,'Current OBD'!$B$6:$AK$2185,33,0)="Yes","9"," ")</f>
        <v xml:space="preserve"> </v>
      </c>
      <c r="Q1158" s="11" t="str">
        <f>IF(VLOOKUP(D1158,'Current OBD'!$B$6:$AK$2185,34,0)="Yes","10"," ")</f>
        <v xml:space="preserve"> </v>
      </c>
      <c r="R1158" s="11" t="str">
        <f>IF(VLOOKUP(D1158,'Current OBD'!$B$6:$AK$2185,35,0)="Yes","11"," ")</f>
        <v xml:space="preserve"> </v>
      </c>
      <c r="S1158" s="11" t="str">
        <f>IF(VLOOKUP(D1158,'Current OBD'!$B$6:$AK$2185,36,0)="Yes","12"," ")</f>
        <v xml:space="preserve"> </v>
      </c>
      <c r="T1158" s="13">
        <f>VLOOKUP(D1158,Pivot!$B$4:$F$2181,2,0)</f>
        <v>97</v>
      </c>
      <c r="U1158" s="13">
        <f>VLOOKUP(D1158,Pivot!$B$4:$F$2181,3,0)</f>
        <v>36</v>
      </c>
      <c r="V1158" s="13">
        <f>VLOOKUP(D1158,Pivot!$B$4:$F$2181,4,0)</f>
        <v>423</v>
      </c>
      <c r="W1158" s="46">
        <f>IFERROR(VLOOKUP(D1158,Pivot!$B$4:$H$2181,5,0),"")</f>
        <v>0.2293</v>
      </c>
      <c r="X1158" s="51">
        <f>IFERROR(VLOOKUP(D1158,Pivot!$B$4:$H$2181,6,0),"")</f>
        <v>8.5099999999999995E-2</v>
      </c>
      <c r="Y1158" s="46">
        <f>IFERROR(VLOOKUP(D1158,Pivot!$B$4:$H$2181,7,0),"")</f>
        <v>0.31440000000000001</v>
      </c>
    </row>
    <row r="1159" spans="1:25" ht="15" customHeight="1" outlineLevel="2">
      <c r="A1159" s="10" t="str">
        <f>VLOOKUP(D1159,'Current OBD'!$B$6:$K$2185,4,0)</f>
        <v>Kittitas</v>
      </c>
      <c r="B1159" s="10" t="str">
        <f>VLOOKUP(D1159,'Current OBD'!$B$6:$K$2185,3,0)</f>
        <v>19-404</v>
      </c>
      <c r="C1159" s="9" t="str">
        <f>VLOOKUP(D1159,'Current OBD'!$B$6:$K$2185,2,0)</f>
        <v>Cle Elum-Roslyn School District</v>
      </c>
      <c r="D1159" s="24">
        <v>661747</v>
      </c>
      <c r="E1159" s="9" t="str">
        <f>VLOOKUP(D1159,'Current OBD'!$B$6:$K$2185,10,0)</f>
        <v>Cle Elum-Roslyn High</v>
      </c>
      <c r="F1159" s="11" t="str">
        <f>IF(VLOOKUP(D1159,'Current OBD'!$B$6:$AK$2185,23,0)="Yes","PK"," ")</f>
        <v xml:space="preserve"> </v>
      </c>
      <c r="G1159" s="11" t="str">
        <f>IF(VLOOKUP(D1159,'Current OBD'!$B$6:$AK$2185,24,0)="Yes","K"," ")</f>
        <v xml:space="preserve"> </v>
      </c>
      <c r="H1159" s="11" t="str">
        <f>IF(VLOOKUP(D1159,'Current OBD'!$B$6:$AK$2185,25,0)="Yes",1," ")</f>
        <v xml:space="preserve"> </v>
      </c>
      <c r="I1159" s="11" t="str">
        <f>IF(VLOOKUP(D1159,'Current OBD'!$B$6:$AK$2185,26,0)="Yes","2"," ")</f>
        <v xml:space="preserve"> </v>
      </c>
      <c r="J1159" s="11" t="str">
        <f>IF(VLOOKUP(D1159,'Current OBD'!$B$6:$AK$2185,27,0)="Yes","3"," ")</f>
        <v xml:space="preserve"> </v>
      </c>
      <c r="K1159" s="11" t="str">
        <f>IF(VLOOKUP(D1159,'Current OBD'!$B$6:$AK$2185,28,0)="Yes","4"," ")</f>
        <v xml:space="preserve"> </v>
      </c>
      <c r="L1159" s="11" t="str">
        <f>IF(VLOOKUP(D1159,'Current OBD'!$B$6:$AK$2185,29,0)="Yes","5"," ")</f>
        <v xml:space="preserve"> </v>
      </c>
      <c r="M1159" s="11" t="str">
        <f>IF(VLOOKUP(D1159,'Current OBD'!$B$6:$AK$2185,30,0)="Yes","6"," ")</f>
        <v xml:space="preserve"> </v>
      </c>
      <c r="N1159" s="11" t="str">
        <f>IF(VLOOKUP(D1159,'Current OBD'!$B$6:$AK$2185,31,0)="Yes","7"," ")</f>
        <v xml:space="preserve"> </v>
      </c>
      <c r="O1159" s="11" t="str">
        <f>IF(VLOOKUP(D1159,'Current OBD'!$B$6:$AK$2185,32,0)="Yes","8"," ")</f>
        <v xml:space="preserve"> </v>
      </c>
      <c r="P1159" s="11" t="str">
        <f>IF(VLOOKUP(D1159,'Current OBD'!$B$6:$AK$2185,33,0)="Yes","9"," ")</f>
        <v>9</v>
      </c>
      <c r="Q1159" s="11" t="str">
        <f>IF(VLOOKUP(D1159,'Current OBD'!$B$6:$AK$2185,34,0)="Yes","10"," ")</f>
        <v>10</v>
      </c>
      <c r="R1159" s="11" t="str">
        <f>IF(VLOOKUP(D1159,'Current OBD'!$B$6:$AK$2185,35,0)="Yes","11"," ")</f>
        <v>11</v>
      </c>
      <c r="S1159" s="11" t="str">
        <f>IF(VLOOKUP(D1159,'Current OBD'!$B$6:$AK$2185,36,0)="Yes","12"," ")</f>
        <v>12</v>
      </c>
      <c r="T1159" s="13">
        <f>VLOOKUP(D1159,Pivot!$B$4:$F$2181,2,0)</f>
        <v>70</v>
      </c>
      <c r="U1159" s="13">
        <f>VLOOKUP(D1159,Pivot!$B$4:$F$2181,3,0)</f>
        <v>17</v>
      </c>
      <c r="V1159" s="13">
        <f>VLOOKUP(D1159,Pivot!$B$4:$F$2181,4,0)</f>
        <v>253</v>
      </c>
      <c r="W1159" s="46">
        <f>IFERROR(VLOOKUP(D1159,Pivot!$B$4:$H$2181,5,0),"")</f>
        <v>0.2767</v>
      </c>
      <c r="X1159" s="51">
        <f>IFERROR(VLOOKUP(D1159,Pivot!$B$4:$H$2181,6,0),"")</f>
        <v>6.7199999999999996E-2</v>
      </c>
      <c r="Y1159" s="46">
        <f>IFERROR(VLOOKUP(D1159,Pivot!$B$4:$H$2181,7,0),"")</f>
        <v>0.34389999999999998</v>
      </c>
    </row>
    <row r="1160" spans="1:25" ht="15" customHeight="1" outlineLevel="2">
      <c r="A1160" s="10" t="str">
        <f>VLOOKUP(D1160,'Current OBD'!$B$6:$K$2185,4,0)</f>
        <v>Kittitas</v>
      </c>
      <c r="B1160" s="10" t="str">
        <f>VLOOKUP(D1160,'Current OBD'!$B$6:$K$2185,3,0)</f>
        <v>19-404</v>
      </c>
      <c r="C1160" s="9" t="str">
        <f>VLOOKUP(D1160,'Current OBD'!$B$6:$K$2185,2,0)</f>
        <v>Cle Elum-Roslyn School District</v>
      </c>
      <c r="D1160" s="24">
        <v>661746</v>
      </c>
      <c r="E1160" s="9" t="str">
        <f>VLOOKUP(D1160,'Current OBD'!$B$6:$K$2185,10,0)</f>
        <v>Walter Strom Middle</v>
      </c>
      <c r="F1160" s="11" t="str">
        <f>IF(VLOOKUP(D1160,'Current OBD'!$B$6:$AK$2185,23,0)="Yes","PK"," ")</f>
        <v xml:space="preserve"> </v>
      </c>
      <c r="G1160" s="11" t="str">
        <f>IF(VLOOKUP(D1160,'Current OBD'!$B$6:$AK$2185,24,0)="Yes","K"," ")</f>
        <v xml:space="preserve"> </v>
      </c>
      <c r="H1160" s="11" t="str">
        <f>IF(VLOOKUP(D1160,'Current OBD'!$B$6:$AK$2185,25,0)="Yes",1," ")</f>
        <v xml:space="preserve"> </v>
      </c>
      <c r="I1160" s="11" t="str">
        <f>IF(VLOOKUP(D1160,'Current OBD'!$B$6:$AK$2185,26,0)="Yes","2"," ")</f>
        <v xml:space="preserve"> </v>
      </c>
      <c r="J1160" s="11" t="str">
        <f>IF(VLOOKUP(D1160,'Current OBD'!$B$6:$AK$2185,27,0)="Yes","3"," ")</f>
        <v xml:space="preserve"> </v>
      </c>
      <c r="K1160" s="11" t="str">
        <f>IF(VLOOKUP(D1160,'Current OBD'!$B$6:$AK$2185,28,0)="Yes","4"," ")</f>
        <v xml:space="preserve"> </v>
      </c>
      <c r="L1160" s="11" t="str">
        <f>IF(VLOOKUP(D1160,'Current OBD'!$B$6:$AK$2185,29,0)="Yes","5"," ")</f>
        <v xml:space="preserve"> </v>
      </c>
      <c r="M1160" s="11" t="str">
        <f>IF(VLOOKUP(D1160,'Current OBD'!$B$6:$AK$2185,30,0)="Yes","6"," ")</f>
        <v>6</v>
      </c>
      <c r="N1160" s="11" t="str">
        <f>IF(VLOOKUP(D1160,'Current OBD'!$B$6:$AK$2185,31,0)="Yes","7"," ")</f>
        <v>7</v>
      </c>
      <c r="O1160" s="11" t="str">
        <f>IF(VLOOKUP(D1160,'Current OBD'!$B$6:$AK$2185,32,0)="Yes","8"," ")</f>
        <v>8</v>
      </c>
      <c r="P1160" s="11" t="str">
        <f>IF(VLOOKUP(D1160,'Current OBD'!$B$6:$AK$2185,33,0)="Yes","9"," ")</f>
        <v xml:space="preserve"> </v>
      </c>
      <c r="Q1160" s="11" t="str">
        <f>IF(VLOOKUP(D1160,'Current OBD'!$B$6:$AK$2185,34,0)="Yes","10"," ")</f>
        <v xml:space="preserve"> </v>
      </c>
      <c r="R1160" s="11" t="str">
        <f>IF(VLOOKUP(D1160,'Current OBD'!$B$6:$AK$2185,35,0)="Yes","11"," ")</f>
        <v xml:space="preserve"> </v>
      </c>
      <c r="S1160" s="11" t="str">
        <f>IF(VLOOKUP(D1160,'Current OBD'!$B$6:$AK$2185,36,0)="Yes","12"," ")</f>
        <v xml:space="preserve"> </v>
      </c>
      <c r="T1160" s="13">
        <f>VLOOKUP(D1160,Pivot!$B$4:$F$2181,2,0)</f>
        <v>72</v>
      </c>
      <c r="U1160" s="13">
        <f>VLOOKUP(D1160,Pivot!$B$4:$F$2181,3,0)</f>
        <v>17</v>
      </c>
      <c r="V1160" s="13">
        <f>VLOOKUP(D1160,Pivot!$B$4:$F$2181,4,0)</f>
        <v>237</v>
      </c>
      <c r="W1160" s="46">
        <f>IFERROR(VLOOKUP(D1160,Pivot!$B$4:$H$2181,5,0),"")</f>
        <v>0.30380000000000001</v>
      </c>
      <c r="X1160" s="51">
        <f>IFERROR(VLOOKUP(D1160,Pivot!$B$4:$H$2181,6,0),"")</f>
        <v>7.17E-2</v>
      </c>
      <c r="Y1160" s="46">
        <f>IFERROR(VLOOKUP(D1160,Pivot!$B$4:$H$2181,7,0),"")</f>
        <v>0.3755</v>
      </c>
    </row>
    <row r="1161" spans="1:25" ht="15" customHeight="1" outlineLevel="1">
      <c r="A1161" s="27"/>
      <c r="B1161" s="27"/>
      <c r="C1161" s="30" t="s">
        <v>5745</v>
      </c>
      <c r="D1161" s="27"/>
      <c r="E1161" s="26"/>
      <c r="F1161" s="29"/>
      <c r="G1161" s="29"/>
      <c r="H1161" s="29"/>
      <c r="I1161" s="29"/>
      <c r="J1161" s="29"/>
      <c r="K1161" s="29"/>
      <c r="L1161" s="29"/>
      <c r="M1161" s="29"/>
      <c r="N1161" s="29"/>
      <c r="O1161" s="29"/>
      <c r="P1161" s="29"/>
      <c r="Q1161" s="29"/>
      <c r="R1161" s="29"/>
      <c r="S1161" s="29"/>
      <c r="T1161" s="43">
        <f>SUBTOTAL(9,T1158:T1160)</f>
        <v>239</v>
      </c>
      <c r="U1161" s="43">
        <f>SUBTOTAL(9,U1158:U1160)</f>
        <v>70</v>
      </c>
      <c r="V1161" s="43">
        <f>SUBTOTAL(9,V1158:V1160)</f>
        <v>913</v>
      </c>
      <c r="W1161" s="47"/>
      <c r="X1161" s="52"/>
      <c r="Y1161" s="56">
        <f>(T1161+U1161)/V1161</f>
        <v>0.33844468784227821</v>
      </c>
    </row>
    <row r="1162" spans="1:25" ht="15" customHeight="1" outlineLevel="2">
      <c r="A1162" s="10" t="str">
        <f>VLOOKUP(D1162,'Current OBD'!$B$6:$K$2185,4,0)</f>
        <v>Klickitat</v>
      </c>
      <c r="B1162" s="10" t="str">
        <f>VLOOKUP(D1162,'Current OBD'!$B$6:$K$2185,3,0)</f>
        <v>20-094</v>
      </c>
      <c r="C1162" s="9" t="str">
        <f>VLOOKUP(D1162,'Current OBD'!$B$6:$K$2185,2,0)</f>
        <v>Wishram School District</v>
      </c>
      <c r="D1162" s="24">
        <v>664124</v>
      </c>
      <c r="E1162" s="9" t="str">
        <f>VLOOKUP(D1162,'Current OBD'!$B$6:$K$2185,10,0)</f>
        <v>Wishram High and Elementary</v>
      </c>
      <c r="F1162" s="11" t="str">
        <f>IF(VLOOKUP(D1162,'Current OBD'!$B$6:$AK$2185,23,0)="Yes","PK"," ")</f>
        <v xml:space="preserve"> </v>
      </c>
      <c r="G1162" s="11" t="str">
        <f>IF(VLOOKUP(D1162,'Current OBD'!$B$6:$AK$2185,24,0)="Yes","K"," ")</f>
        <v>K</v>
      </c>
      <c r="H1162" s="11">
        <f>IF(VLOOKUP(D1162,'Current OBD'!$B$6:$AK$2185,25,0)="Yes",1," ")</f>
        <v>1</v>
      </c>
      <c r="I1162" s="11" t="str">
        <f>IF(VLOOKUP(D1162,'Current OBD'!$B$6:$AK$2185,26,0)="Yes","2"," ")</f>
        <v>2</v>
      </c>
      <c r="J1162" s="11" t="str">
        <f>IF(VLOOKUP(D1162,'Current OBD'!$B$6:$AK$2185,27,0)="Yes","3"," ")</f>
        <v>3</v>
      </c>
      <c r="K1162" s="11" t="str">
        <f>IF(VLOOKUP(D1162,'Current OBD'!$B$6:$AK$2185,28,0)="Yes","4"," ")</f>
        <v>4</v>
      </c>
      <c r="L1162" s="11" t="str">
        <f>IF(VLOOKUP(D1162,'Current OBD'!$B$6:$AK$2185,29,0)="Yes","5"," ")</f>
        <v>5</v>
      </c>
      <c r="M1162" s="11" t="str">
        <f>IF(VLOOKUP(D1162,'Current OBD'!$B$6:$AK$2185,30,0)="Yes","6"," ")</f>
        <v>6</v>
      </c>
      <c r="N1162" s="11" t="str">
        <f>IF(VLOOKUP(D1162,'Current OBD'!$B$6:$AK$2185,31,0)="Yes","7"," ")</f>
        <v>7</v>
      </c>
      <c r="O1162" s="11" t="str">
        <f>IF(VLOOKUP(D1162,'Current OBD'!$B$6:$AK$2185,32,0)="Yes","8"," ")</f>
        <v>8</v>
      </c>
      <c r="P1162" s="11" t="str">
        <f>IF(VLOOKUP(D1162,'Current OBD'!$B$6:$AK$2185,33,0)="Yes","9"," ")</f>
        <v>9</v>
      </c>
      <c r="Q1162" s="11" t="str">
        <f>IF(VLOOKUP(D1162,'Current OBD'!$B$6:$AK$2185,34,0)="Yes","10"," ")</f>
        <v>10</v>
      </c>
      <c r="R1162" s="11" t="str">
        <f>IF(VLOOKUP(D1162,'Current OBD'!$B$6:$AK$2185,35,0)="Yes","11"," ")</f>
        <v>11</v>
      </c>
      <c r="S1162" s="11" t="str">
        <f>IF(VLOOKUP(D1162,'Current OBD'!$B$6:$AK$2185,36,0)="Yes","12"," ")</f>
        <v>12</v>
      </c>
      <c r="T1162" s="13">
        <f>VLOOKUP(D1162,Pivot!$B$4:$F$2181,2,0)</f>
        <v>64</v>
      </c>
      <c r="U1162" s="13">
        <f>VLOOKUP(D1162,Pivot!$B$4:$F$2181,3,0)</f>
        <v>0</v>
      </c>
      <c r="V1162" s="13">
        <f>VLOOKUP(D1162,Pivot!$B$4:$F$2181,4,0)</f>
        <v>66</v>
      </c>
      <c r="W1162" s="46">
        <f>IFERROR(VLOOKUP(D1162,Pivot!$B$4:$H$2181,5,0),"")</f>
        <v>0.96970000000000001</v>
      </c>
      <c r="X1162" s="51">
        <f>IFERROR(VLOOKUP(D1162,Pivot!$B$4:$H$2181,6,0),"")</f>
        <v>0</v>
      </c>
      <c r="Y1162" s="46">
        <f>IFERROR(VLOOKUP(D1162,Pivot!$B$4:$H$2181,7,0),"")</f>
        <v>0.96970000000000001</v>
      </c>
    </row>
    <row r="1163" spans="1:25" ht="15" customHeight="1" outlineLevel="1">
      <c r="A1163" s="27"/>
      <c r="B1163" s="27"/>
      <c r="C1163" s="30" t="s">
        <v>5746</v>
      </c>
      <c r="D1163" s="27"/>
      <c r="E1163" s="26"/>
      <c r="F1163" s="29"/>
      <c r="G1163" s="29"/>
      <c r="H1163" s="29"/>
      <c r="I1163" s="29"/>
      <c r="J1163" s="29"/>
      <c r="K1163" s="29"/>
      <c r="L1163" s="29"/>
      <c r="M1163" s="29"/>
      <c r="N1163" s="29"/>
      <c r="O1163" s="29"/>
      <c r="P1163" s="29"/>
      <c r="Q1163" s="29"/>
      <c r="R1163" s="29"/>
      <c r="S1163" s="29"/>
      <c r="T1163" s="43">
        <f>SUBTOTAL(9,T1162:T1162)</f>
        <v>64</v>
      </c>
      <c r="U1163" s="43">
        <f>SUBTOTAL(9,U1162:U1162)</f>
        <v>0</v>
      </c>
      <c r="V1163" s="43">
        <f>SUBTOTAL(9,V1162:V1162)</f>
        <v>66</v>
      </c>
      <c r="W1163" s="47"/>
      <c r="X1163" s="52"/>
      <c r="Y1163" s="56">
        <f>(T1163+U1163)/V1163</f>
        <v>0.96969696969696972</v>
      </c>
    </row>
    <row r="1164" spans="1:25" ht="15" customHeight="1" outlineLevel="2">
      <c r="A1164" s="10" t="str">
        <f>VLOOKUP(D1164,'Current OBD'!$B$6:$K$2185,4,0)</f>
        <v>Klickitat</v>
      </c>
      <c r="B1164" s="10" t="str">
        <f>VLOOKUP(D1164,'Current OBD'!$B$6:$K$2185,3,0)</f>
        <v>20-215</v>
      </c>
      <c r="C1164" s="9" t="str">
        <f>VLOOKUP(D1164,'Current OBD'!$B$6:$K$2185,2,0)</f>
        <v>Centerville School District</v>
      </c>
      <c r="D1164" s="24">
        <v>661749</v>
      </c>
      <c r="E1164" s="9" t="str">
        <f>VLOOKUP(D1164,'Current OBD'!$B$6:$K$2185,10,0)</f>
        <v>Centerville</v>
      </c>
      <c r="F1164" s="11" t="str">
        <f>IF(VLOOKUP(D1164,'Current OBD'!$B$6:$AK$2185,23,0)="Yes","PK"," ")</f>
        <v xml:space="preserve"> </v>
      </c>
      <c r="G1164" s="11" t="str">
        <f>IF(VLOOKUP(D1164,'Current OBD'!$B$6:$AK$2185,24,0)="Yes","K"," ")</f>
        <v>K</v>
      </c>
      <c r="H1164" s="11">
        <f>IF(VLOOKUP(D1164,'Current OBD'!$B$6:$AK$2185,25,0)="Yes",1," ")</f>
        <v>1</v>
      </c>
      <c r="I1164" s="11" t="str">
        <f>IF(VLOOKUP(D1164,'Current OBD'!$B$6:$AK$2185,26,0)="Yes","2"," ")</f>
        <v>2</v>
      </c>
      <c r="J1164" s="11" t="str">
        <f>IF(VLOOKUP(D1164,'Current OBD'!$B$6:$AK$2185,27,0)="Yes","3"," ")</f>
        <v>3</v>
      </c>
      <c r="K1164" s="11" t="str">
        <f>IF(VLOOKUP(D1164,'Current OBD'!$B$6:$AK$2185,28,0)="Yes","4"," ")</f>
        <v>4</v>
      </c>
      <c r="L1164" s="11" t="str">
        <f>IF(VLOOKUP(D1164,'Current OBD'!$B$6:$AK$2185,29,0)="Yes","5"," ")</f>
        <v>5</v>
      </c>
      <c r="M1164" s="11" t="str">
        <f>IF(VLOOKUP(D1164,'Current OBD'!$B$6:$AK$2185,30,0)="Yes","6"," ")</f>
        <v>6</v>
      </c>
      <c r="N1164" s="11" t="str">
        <f>IF(VLOOKUP(D1164,'Current OBD'!$B$6:$AK$2185,31,0)="Yes","7"," ")</f>
        <v>7</v>
      </c>
      <c r="O1164" s="11" t="str">
        <f>IF(VLOOKUP(D1164,'Current OBD'!$B$6:$AK$2185,32,0)="Yes","8"," ")</f>
        <v>8</v>
      </c>
      <c r="P1164" s="11" t="str">
        <f>IF(VLOOKUP(D1164,'Current OBD'!$B$6:$AK$2185,33,0)="Yes","9"," ")</f>
        <v xml:space="preserve"> </v>
      </c>
      <c r="Q1164" s="11" t="str">
        <f>IF(VLOOKUP(D1164,'Current OBD'!$B$6:$AK$2185,34,0)="Yes","10"," ")</f>
        <v xml:space="preserve"> </v>
      </c>
      <c r="R1164" s="11" t="str">
        <f>IF(VLOOKUP(D1164,'Current OBD'!$B$6:$AK$2185,35,0)="Yes","11"," ")</f>
        <v xml:space="preserve"> </v>
      </c>
      <c r="S1164" s="11" t="str">
        <f>IF(VLOOKUP(D1164,'Current OBD'!$B$6:$AK$2185,36,0)="Yes","12"," ")</f>
        <v xml:space="preserve"> </v>
      </c>
      <c r="T1164" s="13">
        <f>VLOOKUP(D1164,Pivot!$B$4:$F$2181,2,0)</f>
        <v>23</v>
      </c>
      <c r="U1164" s="13">
        <f>VLOOKUP(D1164,Pivot!$B$4:$F$2181,3,0)</f>
        <v>14</v>
      </c>
      <c r="V1164" s="13">
        <f>VLOOKUP(D1164,Pivot!$B$4:$F$2181,4,0)</f>
        <v>96</v>
      </c>
      <c r="W1164" s="46">
        <f>IFERROR(VLOOKUP(D1164,Pivot!$B$4:$H$2181,5,0),"")</f>
        <v>0.23960000000000001</v>
      </c>
      <c r="X1164" s="51">
        <f>IFERROR(VLOOKUP(D1164,Pivot!$B$4:$H$2181,6,0),"")</f>
        <v>0.14580000000000001</v>
      </c>
      <c r="Y1164" s="46">
        <f>IFERROR(VLOOKUP(D1164,Pivot!$B$4:$H$2181,7,0),"")</f>
        <v>0.38540000000000002</v>
      </c>
    </row>
    <row r="1165" spans="1:25" ht="15" customHeight="1" outlineLevel="1">
      <c r="A1165" s="27"/>
      <c r="B1165" s="27"/>
      <c r="C1165" s="30" t="s">
        <v>5747</v>
      </c>
      <c r="D1165" s="27"/>
      <c r="E1165" s="26"/>
      <c r="F1165" s="29"/>
      <c r="G1165" s="29"/>
      <c r="H1165" s="29"/>
      <c r="I1165" s="29"/>
      <c r="J1165" s="29"/>
      <c r="K1165" s="29"/>
      <c r="L1165" s="29"/>
      <c r="M1165" s="29"/>
      <c r="N1165" s="29"/>
      <c r="O1165" s="29"/>
      <c r="P1165" s="29"/>
      <c r="Q1165" s="29"/>
      <c r="R1165" s="29"/>
      <c r="S1165" s="29"/>
      <c r="T1165" s="43">
        <f>SUBTOTAL(9,T1164:T1164)</f>
        <v>23</v>
      </c>
      <c r="U1165" s="43">
        <f>SUBTOTAL(9,U1164:U1164)</f>
        <v>14</v>
      </c>
      <c r="V1165" s="43">
        <f>SUBTOTAL(9,V1164:V1164)</f>
        <v>96</v>
      </c>
      <c r="W1165" s="47"/>
      <c r="X1165" s="52"/>
      <c r="Y1165" s="56">
        <f>(T1165+U1165)/V1165</f>
        <v>0.38541666666666669</v>
      </c>
    </row>
    <row r="1166" spans="1:25" ht="15" customHeight="1" outlineLevel="2">
      <c r="A1166" s="10" t="str">
        <f>VLOOKUP(D1166,'Current OBD'!$B$6:$K$2185,4,0)</f>
        <v>Klickitat</v>
      </c>
      <c r="B1166" s="10" t="str">
        <f>VLOOKUP(D1166,'Current OBD'!$B$6:$K$2185,3,0)</f>
        <v>20-401</v>
      </c>
      <c r="C1166" s="9" t="str">
        <f>VLOOKUP(D1166,'Current OBD'!$B$6:$K$2185,2,0)</f>
        <v>Glenwood School District</v>
      </c>
      <c r="D1166" s="24">
        <v>661750</v>
      </c>
      <c r="E1166" s="9" t="str">
        <f>VLOOKUP(D1166,'Current OBD'!$B$6:$K$2185,10,0)</f>
        <v>Glenwood School</v>
      </c>
      <c r="F1166" s="11" t="str">
        <f>IF(VLOOKUP(D1166,'Current OBD'!$B$6:$AK$2185,23,0)="Yes","PK"," ")</f>
        <v xml:space="preserve"> </v>
      </c>
      <c r="G1166" s="11" t="str">
        <f>IF(VLOOKUP(D1166,'Current OBD'!$B$6:$AK$2185,24,0)="Yes","K"," ")</f>
        <v>K</v>
      </c>
      <c r="H1166" s="11">
        <f>IF(VLOOKUP(D1166,'Current OBD'!$B$6:$AK$2185,25,0)="Yes",1," ")</f>
        <v>1</v>
      </c>
      <c r="I1166" s="11" t="str">
        <f>IF(VLOOKUP(D1166,'Current OBD'!$B$6:$AK$2185,26,0)="Yes","2"," ")</f>
        <v>2</v>
      </c>
      <c r="J1166" s="11" t="str">
        <f>IF(VLOOKUP(D1166,'Current OBD'!$B$6:$AK$2185,27,0)="Yes","3"," ")</f>
        <v>3</v>
      </c>
      <c r="K1166" s="11" t="str">
        <f>IF(VLOOKUP(D1166,'Current OBD'!$B$6:$AK$2185,28,0)="Yes","4"," ")</f>
        <v>4</v>
      </c>
      <c r="L1166" s="11" t="str">
        <f>IF(VLOOKUP(D1166,'Current OBD'!$B$6:$AK$2185,29,0)="Yes","5"," ")</f>
        <v>5</v>
      </c>
      <c r="M1166" s="11" t="str">
        <f>IF(VLOOKUP(D1166,'Current OBD'!$B$6:$AK$2185,30,0)="Yes","6"," ")</f>
        <v>6</v>
      </c>
      <c r="N1166" s="11" t="str">
        <f>IF(VLOOKUP(D1166,'Current OBD'!$B$6:$AK$2185,31,0)="Yes","7"," ")</f>
        <v>7</v>
      </c>
      <c r="O1166" s="11" t="str">
        <f>IF(VLOOKUP(D1166,'Current OBD'!$B$6:$AK$2185,32,0)="Yes","8"," ")</f>
        <v>8</v>
      </c>
      <c r="P1166" s="11" t="str">
        <f>IF(VLOOKUP(D1166,'Current OBD'!$B$6:$AK$2185,33,0)="Yes","9"," ")</f>
        <v>9</v>
      </c>
      <c r="Q1166" s="11" t="str">
        <f>IF(VLOOKUP(D1166,'Current OBD'!$B$6:$AK$2185,34,0)="Yes","10"," ")</f>
        <v>10</v>
      </c>
      <c r="R1166" s="11" t="str">
        <f>IF(VLOOKUP(D1166,'Current OBD'!$B$6:$AK$2185,35,0)="Yes","11"," ")</f>
        <v>11</v>
      </c>
      <c r="S1166" s="11" t="str">
        <f>IF(VLOOKUP(D1166,'Current OBD'!$B$6:$AK$2185,36,0)="Yes","12"," ")</f>
        <v>12</v>
      </c>
      <c r="T1166" s="13">
        <f>VLOOKUP(D1166,Pivot!$B$4:$F$2181,2,0)</f>
        <v>50</v>
      </c>
      <c r="U1166" s="13">
        <f>VLOOKUP(D1166,Pivot!$B$4:$F$2181,3,0)</f>
        <v>0</v>
      </c>
      <c r="V1166" s="13">
        <f>VLOOKUP(D1166,Pivot!$B$4:$F$2181,4,0)</f>
        <v>67</v>
      </c>
      <c r="W1166" s="46">
        <f>IFERROR(VLOOKUP(D1166,Pivot!$B$4:$H$2181,5,0),"")</f>
        <v>0.74629999999999996</v>
      </c>
      <c r="X1166" s="51">
        <f>IFERROR(VLOOKUP(D1166,Pivot!$B$4:$H$2181,6,0),"")</f>
        <v>0</v>
      </c>
      <c r="Y1166" s="46">
        <f>IFERROR(VLOOKUP(D1166,Pivot!$B$4:$H$2181,7,0),"")</f>
        <v>0.74629999999999996</v>
      </c>
    </row>
    <row r="1167" spans="1:25" ht="15" customHeight="1" outlineLevel="1">
      <c r="A1167" s="27"/>
      <c r="B1167" s="27"/>
      <c r="C1167" s="30" t="s">
        <v>5748</v>
      </c>
      <c r="D1167" s="27"/>
      <c r="E1167" s="26"/>
      <c r="F1167" s="29"/>
      <c r="G1167" s="29"/>
      <c r="H1167" s="29"/>
      <c r="I1167" s="29"/>
      <c r="J1167" s="29"/>
      <c r="K1167" s="29"/>
      <c r="L1167" s="29"/>
      <c r="M1167" s="29"/>
      <c r="N1167" s="29"/>
      <c r="O1167" s="29"/>
      <c r="P1167" s="29"/>
      <c r="Q1167" s="29"/>
      <c r="R1167" s="29"/>
      <c r="S1167" s="29"/>
      <c r="T1167" s="43">
        <f>SUBTOTAL(9,T1166:T1166)</f>
        <v>50</v>
      </c>
      <c r="U1167" s="43">
        <f>SUBTOTAL(9,U1166:U1166)</f>
        <v>0</v>
      </c>
      <c r="V1167" s="43">
        <f>SUBTOTAL(9,V1166:V1166)</f>
        <v>67</v>
      </c>
      <c r="W1167" s="47"/>
      <c r="X1167" s="52"/>
      <c r="Y1167" s="56">
        <f>(T1167+U1167)/V1167</f>
        <v>0.74626865671641796</v>
      </c>
    </row>
    <row r="1168" spans="1:25" ht="15" customHeight="1" outlineLevel="2">
      <c r="A1168" s="10" t="str">
        <f>VLOOKUP(D1168,'Current OBD'!$B$6:$K$2185,4,0)</f>
        <v>Klickitat</v>
      </c>
      <c r="B1168" s="10" t="str">
        <f>VLOOKUP(D1168,'Current OBD'!$B$6:$K$2185,3,0)</f>
        <v>20-402</v>
      </c>
      <c r="C1168" s="9" t="str">
        <f>VLOOKUP(D1168,'Current OBD'!$B$6:$K$2185,2,0)</f>
        <v>Klickitat School District</v>
      </c>
      <c r="D1168" s="24">
        <v>661751</v>
      </c>
      <c r="E1168" s="9" t="str">
        <f>VLOOKUP(D1168,'Current OBD'!$B$6:$K$2185,10,0)</f>
        <v>Klickitat Elementary &amp; High</v>
      </c>
      <c r="F1168" s="11" t="str">
        <f>IF(VLOOKUP(D1168,'Current OBD'!$B$6:$AK$2185,23,0)="Yes","PK"," ")</f>
        <v xml:space="preserve"> </v>
      </c>
      <c r="G1168" s="11" t="str">
        <f>IF(VLOOKUP(D1168,'Current OBD'!$B$6:$AK$2185,24,0)="Yes","K"," ")</f>
        <v>K</v>
      </c>
      <c r="H1168" s="11">
        <f>IF(VLOOKUP(D1168,'Current OBD'!$B$6:$AK$2185,25,0)="Yes",1," ")</f>
        <v>1</v>
      </c>
      <c r="I1168" s="11" t="str">
        <f>IF(VLOOKUP(D1168,'Current OBD'!$B$6:$AK$2185,26,0)="Yes","2"," ")</f>
        <v>2</v>
      </c>
      <c r="J1168" s="11" t="str">
        <f>IF(VLOOKUP(D1168,'Current OBD'!$B$6:$AK$2185,27,0)="Yes","3"," ")</f>
        <v>3</v>
      </c>
      <c r="K1168" s="11" t="str">
        <f>IF(VLOOKUP(D1168,'Current OBD'!$B$6:$AK$2185,28,0)="Yes","4"," ")</f>
        <v>4</v>
      </c>
      <c r="L1168" s="11" t="str">
        <f>IF(VLOOKUP(D1168,'Current OBD'!$B$6:$AK$2185,29,0)="Yes","5"," ")</f>
        <v>5</v>
      </c>
      <c r="M1168" s="11" t="str">
        <f>IF(VLOOKUP(D1168,'Current OBD'!$B$6:$AK$2185,30,0)="Yes","6"," ")</f>
        <v>6</v>
      </c>
      <c r="N1168" s="11" t="str">
        <f>IF(VLOOKUP(D1168,'Current OBD'!$B$6:$AK$2185,31,0)="Yes","7"," ")</f>
        <v>7</v>
      </c>
      <c r="O1168" s="11" t="str">
        <f>IF(VLOOKUP(D1168,'Current OBD'!$B$6:$AK$2185,32,0)="Yes","8"," ")</f>
        <v>8</v>
      </c>
      <c r="P1168" s="11" t="str">
        <f>IF(VLOOKUP(D1168,'Current OBD'!$B$6:$AK$2185,33,0)="Yes","9"," ")</f>
        <v>9</v>
      </c>
      <c r="Q1168" s="11" t="str">
        <f>IF(VLOOKUP(D1168,'Current OBD'!$B$6:$AK$2185,34,0)="Yes","10"," ")</f>
        <v>10</v>
      </c>
      <c r="R1168" s="11" t="str">
        <f>IF(VLOOKUP(D1168,'Current OBD'!$B$6:$AK$2185,35,0)="Yes","11"," ")</f>
        <v>11</v>
      </c>
      <c r="S1168" s="11" t="str">
        <f>IF(VLOOKUP(D1168,'Current OBD'!$B$6:$AK$2185,36,0)="Yes","12"," ")</f>
        <v>12</v>
      </c>
      <c r="T1168" s="13">
        <f>VLOOKUP(D1168,Pivot!$B$4:$F$2181,2,0)</f>
        <v>80</v>
      </c>
      <c r="U1168" s="13">
        <f>VLOOKUP(D1168,Pivot!$B$4:$F$2181,3,0)</f>
        <v>0</v>
      </c>
      <c r="V1168" s="13">
        <f>VLOOKUP(D1168,Pivot!$B$4:$F$2181,4,0)</f>
        <v>102</v>
      </c>
      <c r="W1168" s="46">
        <f>IFERROR(VLOOKUP(D1168,Pivot!$B$4:$H$2181,5,0),"")</f>
        <v>0.7843</v>
      </c>
      <c r="X1168" s="51">
        <f>IFERROR(VLOOKUP(D1168,Pivot!$B$4:$H$2181,6,0),"")</f>
        <v>0</v>
      </c>
      <c r="Y1168" s="46">
        <f>IFERROR(VLOOKUP(D1168,Pivot!$B$4:$H$2181,7,0),"")</f>
        <v>0.7843</v>
      </c>
    </row>
    <row r="1169" spans="1:25" ht="15" customHeight="1" outlineLevel="1">
      <c r="A1169" s="27"/>
      <c r="B1169" s="27"/>
      <c r="C1169" s="30" t="s">
        <v>5749</v>
      </c>
      <c r="D1169" s="27"/>
      <c r="E1169" s="26"/>
      <c r="F1169" s="29"/>
      <c r="G1169" s="29"/>
      <c r="H1169" s="29"/>
      <c r="I1169" s="29"/>
      <c r="J1169" s="29"/>
      <c r="K1169" s="29"/>
      <c r="L1169" s="29"/>
      <c r="M1169" s="29"/>
      <c r="N1169" s="29"/>
      <c r="O1169" s="29"/>
      <c r="P1169" s="29"/>
      <c r="Q1169" s="29"/>
      <c r="R1169" s="29"/>
      <c r="S1169" s="29"/>
      <c r="T1169" s="43">
        <f>SUBTOTAL(9,T1168:T1168)</f>
        <v>80</v>
      </c>
      <c r="U1169" s="43">
        <f>SUBTOTAL(9,U1168:U1168)</f>
        <v>0</v>
      </c>
      <c r="V1169" s="43">
        <f>SUBTOTAL(9,V1168:V1168)</f>
        <v>102</v>
      </c>
      <c r="W1169" s="47"/>
      <c r="X1169" s="52"/>
      <c r="Y1169" s="56">
        <f>(T1169+U1169)/V1169</f>
        <v>0.78431372549019607</v>
      </c>
    </row>
    <row r="1170" spans="1:25" ht="15" customHeight="1" outlineLevel="2">
      <c r="A1170" s="10" t="str">
        <f>VLOOKUP(D1170,'Current OBD'!$B$6:$K$2185,4,0)</f>
        <v>Klickitat</v>
      </c>
      <c r="B1170" s="10" t="str">
        <f>VLOOKUP(D1170,'Current OBD'!$B$6:$K$2185,3,0)</f>
        <v>20-404</v>
      </c>
      <c r="C1170" s="9" t="str">
        <f>VLOOKUP(D1170,'Current OBD'!$B$6:$K$2185,2,0)</f>
        <v>Goldendale School District</v>
      </c>
      <c r="D1170" s="24">
        <v>661755</v>
      </c>
      <c r="E1170" s="9" t="str">
        <f>VLOOKUP(D1170,'Current OBD'!$B$6:$K$2185,10,0)</f>
        <v>Goldendale High</v>
      </c>
      <c r="F1170" s="11" t="str">
        <f>IF(VLOOKUP(D1170,'Current OBD'!$B$6:$AK$2185,23,0)="Yes","PK"," ")</f>
        <v xml:space="preserve"> </v>
      </c>
      <c r="G1170" s="11" t="str">
        <f>IF(VLOOKUP(D1170,'Current OBD'!$B$6:$AK$2185,24,0)="Yes","K"," ")</f>
        <v xml:space="preserve"> </v>
      </c>
      <c r="H1170" s="11" t="str">
        <f>IF(VLOOKUP(D1170,'Current OBD'!$B$6:$AK$2185,25,0)="Yes",1," ")</f>
        <v xml:space="preserve"> </v>
      </c>
      <c r="I1170" s="11" t="str">
        <f>IF(VLOOKUP(D1170,'Current OBD'!$B$6:$AK$2185,26,0)="Yes","2"," ")</f>
        <v xml:space="preserve"> </v>
      </c>
      <c r="J1170" s="11" t="str">
        <f>IF(VLOOKUP(D1170,'Current OBD'!$B$6:$AK$2185,27,0)="Yes","3"," ")</f>
        <v xml:space="preserve"> </v>
      </c>
      <c r="K1170" s="11" t="str">
        <f>IF(VLOOKUP(D1170,'Current OBD'!$B$6:$AK$2185,28,0)="Yes","4"," ")</f>
        <v xml:space="preserve"> </v>
      </c>
      <c r="L1170" s="11" t="str">
        <f>IF(VLOOKUP(D1170,'Current OBD'!$B$6:$AK$2185,29,0)="Yes","5"," ")</f>
        <v xml:space="preserve"> </v>
      </c>
      <c r="M1170" s="11" t="str">
        <f>IF(VLOOKUP(D1170,'Current OBD'!$B$6:$AK$2185,30,0)="Yes","6"," ")</f>
        <v xml:space="preserve"> </v>
      </c>
      <c r="N1170" s="11" t="str">
        <f>IF(VLOOKUP(D1170,'Current OBD'!$B$6:$AK$2185,31,0)="Yes","7"," ")</f>
        <v xml:space="preserve"> </v>
      </c>
      <c r="O1170" s="11" t="str">
        <f>IF(VLOOKUP(D1170,'Current OBD'!$B$6:$AK$2185,32,0)="Yes","8"," ")</f>
        <v xml:space="preserve"> </v>
      </c>
      <c r="P1170" s="11" t="str">
        <f>IF(VLOOKUP(D1170,'Current OBD'!$B$6:$AK$2185,33,0)="Yes","9"," ")</f>
        <v>9</v>
      </c>
      <c r="Q1170" s="11" t="str">
        <f>IF(VLOOKUP(D1170,'Current OBD'!$B$6:$AK$2185,34,0)="Yes","10"," ")</f>
        <v>10</v>
      </c>
      <c r="R1170" s="11" t="str">
        <f>IF(VLOOKUP(D1170,'Current OBD'!$B$6:$AK$2185,35,0)="Yes","11"," ")</f>
        <v>11</v>
      </c>
      <c r="S1170" s="11" t="str">
        <f>IF(VLOOKUP(D1170,'Current OBD'!$B$6:$AK$2185,36,0)="Yes","12"," ")</f>
        <v>12</v>
      </c>
      <c r="T1170" s="13">
        <f>VLOOKUP(D1170,Pivot!$B$4:$F$2181,2,0)</f>
        <v>183</v>
      </c>
      <c r="U1170" s="13">
        <f>VLOOKUP(D1170,Pivot!$B$4:$F$2181,3,0)</f>
        <v>0</v>
      </c>
      <c r="V1170" s="13">
        <f>VLOOKUP(D1170,Pivot!$B$4:$F$2181,4,0)</f>
        <v>302</v>
      </c>
      <c r="W1170" s="46">
        <f>IFERROR(VLOOKUP(D1170,Pivot!$B$4:$H$2181,5,0),"")</f>
        <v>0.60599999999999998</v>
      </c>
      <c r="X1170" s="51">
        <f>IFERROR(VLOOKUP(D1170,Pivot!$B$4:$H$2181,6,0),"")</f>
        <v>0</v>
      </c>
      <c r="Y1170" s="46">
        <f>IFERROR(VLOOKUP(D1170,Pivot!$B$4:$H$2181,7,0),"")</f>
        <v>0.60599999999999998</v>
      </c>
    </row>
    <row r="1171" spans="1:25" ht="15" customHeight="1" outlineLevel="2">
      <c r="A1171" s="10" t="str">
        <f>VLOOKUP(D1171,'Current OBD'!$B$6:$K$2185,4,0)</f>
        <v>Klickitat</v>
      </c>
      <c r="B1171" s="10" t="str">
        <f>VLOOKUP(D1171,'Current OBD'!$B$6:$K$2185,3,0)</f>
        <v>20-404</v>
      </c>
      <c r="C1171" s="9" t="str">
        <f>VLOOKUP(D1171,'Current OBD'!$B$6:$K$2185,2,0)</f>
        <v>Goldendale School District</v>
      </c>
      <c r="D1171" s="24">
        <v>661754</v>
      </c>
      <c r="E1171" s="9" t="str">
        <f>VLOOKUP(D1171,'Current OBD'!$B$6:$K$2185,10,0)</f>
        <v>Goldendale Middle</v>
      </c>
      <c r="F1171" s="11" t="str">
        <f>IF(VLOOKUP(D1171,'Current OBD'!$B$6:$AK$2185,23,0)="Yes","PK"," ")</f>
        <v xml:space="preserve"> </v>
      </c>
      <c r="G1171" s="11" t="str">
        <f>IF(VLOOKUP(D1171,'Current OBD'!$B$6:$AK$2185,24,0)="Yes","K"," ")</f>
        <v xml:space="preserve"> </v>
      </c>
      <c r="H1171" s="11" t="str">
        <f>IF(VLOOKUP(D1171,'Current OBD'!$B$6:$AK$2185,25,0)="Yes",1," ")</f>
        <v xml:space="preserve"> </v>
      </c>
      <c r="I1171" s="11" t="str">
        <f>IF(VLOOKUP(D1171,'Current OBD'!$B$6:$AK$2185,26,0)="Yes","2"," ")</f>
        <v xml:space="preserve"> </v>
      </c>
      <c r="J1171" s="11" t="str">
        <f>IF(VLOOKUP(D1171,'Current OBD'!$B$6:$AK$2185,27,0)="Yes","3"," ")</f>
        <v xml:space="preserve"> </v>
      </c>
      <c r="K1171" s="11" t="str">
        <f>IF(VLOOKUP(D1171,'Current OBD'!$B$6:$AK$2185,28,0)="Yes","4"," ")</f>
        <v xml:space="preserve"> </v>
      </c>
      <c r="L1171" s="11" t="str">
        <f>IF(VLOOKUP(D1171,'Current OBD'!$B$6:$AK$2185,29,0)="Yes","5"," ")</f>
        <v>5</v>
      </c>
      <c r="M1171" s="11" t="str">
        <f>IF(VLOOKUP(D1171,'Current OBD'!$B$6:$AK$2185,30,0)="Yes","6"," ")</f>
        <v>6</v>
      </c>
      <c r="N1171" s="11" t="str">
        <f>IF(VLOOKUP(D1171,'Current OBD'!$B$6:$AK$2185,31,0)="Yes","7"," ")</f>
        <v>7</v>
      </c>
      <c r="O1171" s="11" t="str">
        <f>IF(VLOOKUP(D1171,'Current OBD'!$B$6:$AK$2185,32,0)="Yes","8"," ")</f>
        <v>8</v>
      </c>
      <c r="P1171" s="11" t="str">
        <f>IF(VLOOKUP(D1171,'Current OBD'!$B$6:$AK$2185,33,0)="Yes","9"," ")</f>
        <v xml:space="preserve"> </v>
      </c>
      <c r="Q1171" s="11" t="str">
        <f>IF(VLOOKUP(D1171,'Current OBD'!$B$6:$AK$2185,34,0)="Yes","10"," ")</f>
        <v xml:space="preserve"> </v>
      </c>
      <c r="R1171" s="11" t="str">
        <f>IF(VLOOKUP(D1171,'Current OBD'!$B$6:$AK$2185,35,0)="Yes","11"," ")</f>
        <v xml:space="preserve"> </v>
      </c>
      <c r="S1171" s="11" t="str">
        <f>IF(VLOOKUP(D1171,'Current OBD'!$B$6:$AK$2185,36,0)="Yes","12"," ")</f>
        <v xml:space="preserve"> </v>
      </c>
      <c r="T1171" s="13">
        <f>VLOOKUP(D1171,Pivot!$B$4:$F$2181,2,0)</f>
        <v>194</v>
      </c>
      <c r="U1171" s="13">
        <f>VLOOKUP(D1171,Pivot!$B$4:$F$2181,3,0)</f>
        <v>0</v>
      </c>
      <c r="V1171" s="13">
        <f>VLOOKUP(D1171,Pivot!$B$4:$F$2181,4,0)</f>
        <v>261</v>
      </c>
      <c r="W1171" s="46">
        <f>IFERROR(VLOOKUP(D1171,Pivot!$B$4:$H$2181,5,0),"")</f>
        <v>0.74329999999999996</v>
      </c>
      <c r="X1171" s="51">
        <f>IFERROR(VLOOKUP(D1171,Pivot!$B$4:$H$2181,6,0),"")</f>
        <v>0</v>
      </c>
      <c r="Y1171" s="46">
        <f>IFERROR(VLOOKUP(D1171,Pivot!$B$4:$H$2181,7,0),"")</f>
        <v>0.74329999999999996</v>
      </c>
    </row>
    <row r="1172" spans="1:25" ht="15" customHeight="1" outlineLevel="2">
      <c r="A1172" s="10" t="str">
        <f>VLOOKUP(D1172,'Current OBD'!$B$6:$K$2185,4,0)</f>
        <v>Klickitat</v>
      </c>
      <c r="B1172" s="10" t="str">
        <f>VLOOKUP(D1172,'Current OBD'!$B$6:$K$2185,3,0)</f>
        <v>20-404</v>
      </c>
      <c r="C1172" s="9" t="str">
        <f>VLOOKUP(D1172,'Current OBD'!$B$6:$K$2185,2,0)</f>
        <v>Goldendale School District</v>
      </c>
      <c r="D1172" s="24">
        <v>661753</v>
      </c>
      <c r="E1172" s="9" t="str">
        <f>VLOOKUP(D1172,'Current OBD'!$B$6:$K$2185,10,0)</f>
        <v>Goldendale Primary</v>
      </c>
      <c r="F1172" s="11" t="str">
        <f>IF(VLOOKUP(D1172,'Current OBD'!$B$6:$AK$2185,23,0)="Yes","PK"," ")</f>
        <v xml:space="preserve"> </v>
      </c>
      <c r="G1172" s="11" t="str">
        <f>IF(VLOOKUP(D1172,'Current OBD'!$B$6:$AK$2185,24,0)="Yes","K"," ")</f>
        <v>K</v>
      </c>
      <c r="H1172" s="11">
        <f>IF(VLOOKUP(D1172,'Current OBD'!$B$6:$AK$2185,25,0)="Yes",1," ")</f>
        <v>1</v>
      </c>
      <c r="I1172" s="11" t="str">
        <f>IF(VLOOKUP(D1172,'Current OBD'!$B$6:$AK$2185,26,0)="Yes","2"," ")</f>
        <v>2</v>
      </c>
      <c r="J1172" s="11" t="str">
        <f>IF(VLOOKUP(D1172,'Current OBD'!$B$6:$AK$2185,27,0)="Yes","3"," ")</f>
        <v>3</v>
      </c>
      <c r="K1172" s="11" t="str">
        <f>IF(VLOOKUP(D1172,'Current OBD'!$B$6:$AK$2185,28,0)="Yes","4"," ")</f>
        <v>4</v>
      </c>
      <c r="L1172" s="11" t="str">
        <f>IF(VLOOKUP(D1172,'Current OBD'!$B$6:$AK$2185,29,0)="Yes","5"," ")</f>
        <v xml:space="preserve"> </v>
      </c>
      <c r="M1172" s="11" t="str">
        <f>IF(VLOOKUP(D1172,'Current OBD'!$B$6:$AK$2185,30,0)="Yes","6"," ")</f>
        <v xml:space="preserve"> </v>
      </c>
      <c r="N1172" s="11" t="str">
        <f>IF(VLOOKUP(D1172,'Current OBD'!$B$6:$AK$2185,31,0)="Yes","7"," ")</f>
        <v xml:space="preserve"> </v>
      </c>
      <c r="O1172" s="11" t="str">
        <f>IF(VLOOKUP(D1172,'Current OBD'!$B$6:$AK$2185,32,0)="Yes","8"," ")</f>
        <v xml:space="preserve"> </v>
      </c>
      <c r="P1172" s="11" t="str">
        <f>IF(VLOOKUP(D1172,'Current OBD'!$B$6:$AK$2185,33,0)="Yes","9"," ")</f>
        <v xml:space="preserve"> </v>
      </c>
      <c r="Q1172" s="11" t="str">
        <f>IF(VLOOKUP(D1172,'Current OBD'!$B$6:$AK$2185,34,0)="Yes","10"," ")</f>
        <v xml:space="preserve"> </v>
      </c>
      <c r="R1172" s="11" t="str">
        <f>IF(VLOOKUP(D1172,'Current OBD'!$B$6:$AK$2185,35,0)="Yes","11"," ")</f>
        <v xml:space="preserve"> </v>
      </c>
      <c r="S1172" s="11" t="str">
        <f>IF(VLOOKUP(D1172,'Current OBD'!$B$6:$AK$2185,36,0)="Yes","12"," ")</f>
        <v xml:space="preserve"> </v>
      </c>
      <c r="T1172" s="13">
        <f>VLOOKUP(D1172,Pivot!$B$4:$F$2181,2,0)</f>
        <v>240</v>
      </c>
      <c r="U1172" s="13">
        <f>VLOOKUP(D1172,Pivot!$B$4:$F$2181,3,0)</f>
        <v>0</v>
      </c>
      <c r="V1172" s="13">
        <f>VLOOKUP(D1172,Pivot!$B$4:$F$2181,4,0)</f>
        <v>292</v>
      </c>
      <c r="W1172" s="46">
        <f>IFERROR(VLOOKUP(D1172,Pivot!$B$4:$H$2181,5,0),"")</f>
        <v>0.82189999999999996</v>
      </c>
      <c r="X1172" s="51">
        <f>IFERROR(VLOOKUP(D1172,Pivot!$B$4:$H$2181,6,0),"")</f>
        <v>0</v>
      </c>
      <c r="Y1172" s="46">
        <f>IFERROR(VLOOKUP(D1172,Pivot!$B$4:$H$2181,7,0),"")</f>
        <v>0.82189999999999996</v>
      </c>
    </row>
    <row r="1173" spans="1:25" ht="15" customHeight="1" outlineLevel="1">
      <c r="A1173" s="27"/>
      <c r="B1173" s="27"/>
      <c r="C1173" s="30" t="s">
        <v>5750</v>
      </c>
      <c r="D1173" s="27"/>
      <c r="E1173" s="26"/>
      <c r="F1173" s="29"/>
      <c r="G1173" s="29"/>
      <c r="H1173" s="29"/>
      <c r="I1173" s="29"/>
      <c r="J1173" s="29"/>
      <c r="K1173" s="29"/>
      <c r="L1173" s="29"/>
      <c r="M1173" s="29"/>
      <c r="N1173" s="29"/>
      <c r="O1173" s="29"/>
      <c r="P1173" s="29"/>
      <c r="Q1173" s="29"/>
      <c r="R1173" s="29"/>
      <c r="S1173" s="29"/>
      <c r="T1173" s="43">
        <f>SUBTOTAL(9,T1170:T1172)</f>
        <v>617</v>
      </c>
      <c r="U1173" s="43">
        <f>SUBTOTAL(9,U1170:U1172)</f>
        <v>0</v>
      </c>
      <c r="V1173" s="43">
        <f>SUBTOTAL(9,V1170:V1172)</f>
        <v>855</v>
      </c>
      <c r="W1173" s="47"/>
      <c r="X1173" s="52"/>
      <c r="Y1173" s="56">
        <f>(T1173+U1173)/V1173</f>
        <v>0.72163742690058474</v>
      </c>
    </row>
    <row r="1174" spans="1:25" ht="15" customHeight="1" outlineLevel="2">
      <c r="A1174" s="10" t="str">
        <f>VLOOKUP(D1174,'Current OBD'!$B$6:$K$2185,4,0)</f>
        <v>Klickitat</v>
      </c>
      <c r="B1174" s="10" t="str">
        <f>VLOOKUP(D1174,'Current OBD'!$B$6:$K$2185,3,0)</f>
        <v>20-405</v>
      </c>
      <c r="C1174" s="9" t="str">
        <f>VLOOKUP(D1174,'Current OBD'!$B$6:$K$2185,2,0)</f>
        <v>White Salmon Valley School District</v>
      </c>
      <c r="D1174" s="24">
        <v>663500</v>
      </c>
      <c r="E1174" s="9" t="str">
        <f>VLOOKUP(D1174,'Current OBD'!$B$6:$K$2185,10,0)</f>
        <v>Columbia High School</v>
      </c>
      <c r="F1174" s="11" t="str">
        <f>IF(VLOOKUP(D1174,'Current OBD'!$B$6:$AK$2185,23,0)="Yes","PK"," ")</f>
        <v xml:space="preserve"> </v>
      </c>
      <c r="G1174" s="11" t="str">
        <f>IF(VLOOKUP(D1174,'Current OBD'!$B$6:$AK$2185,24,0)="Yes","K"," ")</f>
        <v xml:space="preserve"> </v>
      </c>
      <c r="H1174" s="11" t="str">
        <f>IF(VLOOKUP(D1174,'Current OBD'!$B$6:$AK$2185,25,0)="Yes",1," ")</f>
        <v xml:space="preserve"> </v>
      </c>
      <c r="I1174" s="11" t="str">
        <f>IF(VLOOKUP(D1174,'Current OBD'!$B$6:$AK$2185,26,0)="Yes","2"," ")</f>
        <v xml:space="preserve"> </v>
      </c>
      <c r="J1174" s="11" t="str">
        <f>IF(VLOOKUP(D1174,'Current OBD'!$B$6:$AK$2185,27,0)="Yes","3"," ")</f>
        <v xml:space="preserve"> </v>
      </c>
      <c r="K1174" s="11" t="str">
        <f>IF(VLOOKUP(D1174,'Current OBD'!$B$6:$AK$2185,28,0)="Yes","4"," ")</f>
        <v xml:space="preserve"> </v>
      </c>
      <c r="L1174" s="11" t="str">
        <f>IF(VLOOKUP(D1174,'Current OBD'!$B$6:$AK$2185,29,0)="Yes","5"," ")</f>
        <v xml:space="preserve"> </v>
      </c>
      <c r="M1174" s="11" t="str">
        <f>IF(VLOOKUP(D1174,'Current OBD'!$B$6:$AK$2185,30,0)="Yes","6"," ")</f>
        <v xml:space="preserve"> </v>
      </c>
      <c r="N1174" s="11" t="str">
        <f>IF(VLOOKUP(D1174,'Current OBD'!$B$6:$AK$2185,31,0)="Yes","7"," ")</f>
        <v xml:space="preserve"> </v>
      </c>
      <c r="O1174" s="11" t="str">
        <f>IF(VLOOKUP(D1174,'Current OBD'!$B$6:$AK$2185,32,0)="Yes","8"," ")</f>
        <v xml:space="preserve"> </v>
      </c>
      <c r="P1174" s="11" t="str">
        <f>IF(VLOOKUP(D1174,'Current OBD'!$B$6:$AK$2185,33,0)="Yes","9"," ")</f>
        <v>9</v>
      </c>
      <c r="Q1174" s="11" t="str">
        <f>IF(VLOOKUP(D1174,'Current OBD'!$B$6:$AK$2185,34,0)="Yes","10"," ")</f>
        <v>10</v>
      </c>
      <c r="R1174" s="11" t="str">
        <f>IF(VLOOKUP(D1174,'Current OBD'!$B$6:$AK$2185,35,0)="Yes","11"," ")</f>
        <v>11</v>
      </c>
      <c r="S1174" s="11" t="str">
        <f>IF(VLOOKUP(D1174,'Current OBD'!$B$6:$AK$2185,36,0)="Yes","12"," ")</f>
        <v>12</v>
      </c>
      <c r="T1174" s="13">
        <f>VLOOKUP(D1174,Pivot!$B$4:$F$2181,2,0)</f>
        <v>114</v>
      </c>
      <c r="U1174" s="13">
        <f>VLOOKUP(D1174,Pivot!$B$4:$F$2181,3,0)</f>
        <v>38</v>
      </c>
      <c r="V1174" s="13">
        <f>VLOOKUP(D1174,Pivot!$B$4:$F$2181,4,0)</f>
        <v>380</v>
      </c>
      <c r="W1174" s="46">
        <f>IFERROR(VLOOKUP(D1174,Pivot!$B$4:$H$2181,5,0),"")</f>
        <v>0.3</v>
      </c>
      <c r="X1174" s="51">
        <f>IFERROR(VLOOKUP(D1174,Pivot!$B$4:$H$2181,6,0),"")</f>
        <v>0.1</v>
      </c>
      <c r="Y1174" s="46">
        <f>IFERROR(VLOOKUP(D1174,Pivot!$B$4:$H$2181,7,0),"")</f>
        <v>0.4</v>
      </c>
    </row>
    <row r="1175" spans="1:25" ht="15" customHeight="1" outlineLevel="2">
      <c r="A1175" s="10" t="str">
        <f>VLOOKUP(D1175,'Current OBD'!$B$6:$K$2185,4,0)</f>
        <v>Klickitat</v>
      </c>
      <c r="B1175" s="10" t="str">
        <f>VLOOKUP(D1175,'Current OBD'!$B$6:$K$2185,3,0)</f>
        <v>20-405</v>
      </c>
      <c r="C1175" s="9" t="str">
        <f>VLOOKUP(D1175,'Current OBD'!$B$6:$K$2185,2,0)</f>
        <v>White Salmon Valley School District</v>
      </c>
      <c r="D1175" s="24">
        <v>659107</v>
      </c>
      <c r="E1175" s="9" t="str">
        <f>VLOOKUP(D1175,'Current OBD'!$B$6:$K$2185,10,0)</f>
        <v>Henkle Middle School</v>
      </c>
      <c r="F1175" s="11" t="str">
        <f>IF(VLOOKUP(D1175,'Current OBD'!$B$6:$AK$2185,23,0)="Yes","PK"," ")</f>
        <v xml:space="preserve"> </v>
      </c>
      <c r="G1175" s="11" t="str">
        <f>IF(VLOOKUP(D1175,'Current OBD'!$B$6:$AK$2185,24,0)="Yes","K"," ")</f>
        <v xml:space="preserve"> </v>
      </c>
      <c r="H1175" s="11" t="str">
        <f>IF(VLOOKUP(D1175,'Current OBD'!$B$6:$AK$2185,25,0)="Yes",1," ")</f>
        <v xml:space="preserve"> </v>
      </c>
      <c r="I1175" s="11" t="str">
        <f>IF(VLOOKUP(D1175,'Current OBD'!$B$6:$AK$2185,26,0)="Yes","2"," ")</f>
        <v xml:space="preserve"> </v>
      </c>
      <c r="J1175" s="11" t="str">
        <f>IF(VLOOKUP(D1175,'Current OBD'!$B$6:$AK$2185,27,0)="Yes","3"," ")</f>
        <v xml:space="preserve"> </v>
      </c>
      <c r="K1175" s="11" t="str">
        <f>IF(VLOOKUP(D1175,'Current OBD'!$B$6:$AK$2185,28,0)="Yes","4"," ")</f>
        <v xml:space="preserve"> </v>
      </c>
      <c r="L1175" s="11" t="str">
        <f>IF(VLOOKUP(D1175,'Current OBD'!$B$6:$AK$2185,29,0)="Yes","5"," ")</f>
        <v xml:space="preserve"> </v>
      </c>
      <c r="M1175" s="11" t="str">
        <f>IF(VLOOKUP(D1175,'Current OBD'!$B$6:$AK$2185,30,0)="Yes","6"," ")</f>
        <v xml:space="preserve"> </v>
      </c>
      <c r="N1175" s="11" t="str">
        <f>IF(VLOOKUP(D1175,'Current OBD'!$B$6:$AK$2185,31,0)="Yes","7"," ")</f>
        <v>7</v>
      </c>
      <c r="O1175" s="11" t="str">
        <f>IF(VLOOKUP(D1175,'Current OBD'!$B$6:$AK$2185,32,0)="Yes","8"," ")</f>
        <v>8</v>
      </c>
      <c r="P1175" s="11" t="str">
        <f>IF(VLOOKUP(D1175,'Current OBD'!$B$6:$AK$2185,33,0)="Yes","9"," ")</f>
        <v xml:space="preserve"> </v>
      </c>
      <c r="Q1175" s="11" t="str">
        <f>IF(VLOOKUP(D1175,'Current OBD'!$B$6:$AK$2185,34,0)="Yes","10"," ")</f>
        <v xml:space="preserve"> </v>
      </c>
      <c r="R1175" s="11" t="str">
        <f>IF(VLOOKUP(D1175,'Current OBD'!$B$6:$AK$2185,35,0)="Yes","11"," ")</f>
        <v xml:space="preserve"> </v>
      </c>
      <c r="S1175" s="11" t="str">
        <f>IF(VLOOKUP(D1175,'Current OBD'!$B$6:$AK$2185,36,0)="Yes","12"," ")</f>
        <v xml:space="preserve"> </v>
      </c>
      <c r="T1175" s="13">
        <f>VLOOKUP(D1175,Pivot!$B$4:$F$2181,2,0)</f>
        <v>58</v>
      </c>
      <c r="U1175" s="13">
        <f>VLOOKUP(D1175,Pivot!$B$4:$F$2181,3,0)</f>
        <v>18</v>
      </c>
      <c r="V1175" s="13">
        <f>VLOOKUP(D1175,Pivot!$B$4:$F$2181,4,0)</f>
        <v>176</v>
      </c>
      <c r="W1175" s="46">
        <f>IFERROR(VLOOKUP(D1175,Pivot!$B$4:$H$2181,5,0),"")</f>
        <v>0.32950000000000002</v>
      </c>
      <c r="X1175" s="51">
        <f>IFERROR(VLOOKUP(D1175,Pivot!$B$4:$H$2181,6,0),"")</f>
        <v>0.1023</v>
      </c>
      <c r="Y1175" s="46">
        <f>IFERROR(VLOOKUP(D1175,Pivot!$B$4:$H$2181,7,0),"")</f>
        <v>0.43180000000000002</v>
      </c>
    </row>
    <row r="1176" spans="1:25" ht="15" customHeight="1" outlineLevel="2">
      <c r="A1176" s="10" t="str">
        <f>VLOOKUP(D1176,'Current OBD'!$B$6:$K$2185,4,0)</f>
        <v>Klickitat</v>
      </c>
      <c r="B1176" s="10" t="str">
        <f>VLOOKUP(D1176,'Current OBD'!$B$6:$K$2185,3,0)</f>
        <v>20-405</v>
      </c>
      <c r="C1176" s="9" t="str">
        <f>VLOOKUP(D1176,'Current OBD'!$B$6:$K$2185,2,0)</f>
        <v>White Salmon Valley School District</v>
      </c>
      <c r="D1176" s="24">
        <v>681126</v>
      </c>
      <c r="E1176" s="9" t="str">
        <f>VLOOKUP(D1176,'Current OBD'!$B$6:$K$2185,10,0)</f>
        <v>Wallace &amp; Priscilla Stevenson Intermediate School</v>
      </c>
      <c r="F1176" s="11" t="str">
        <f>IF(VLOOKUP(D1176,'Current OBD'!$B$6:$AK$2185,23,0)="Yes","PK"," ")</f>
        <v xml:space="preserve"> </v>
      </c>
      <c r="G1176" s="11" t="str">
        <f>IF(VLOOKUP(D1176,'Current OBD'!$B$6:$AK$2185,24,0)="Yes","K"," ")</f>
        <v xml:space="preserve"> </v>
      </c>
      <c r="H1176" s="11" t="str">
        <f>IF(VLOOKUP(D1176,'Current OBD'!$B$6:$AK$2185,25,0)="Yes",1," ")</f>
        <v xml:space="preserve"> </v>
      </c>
      <c r="I1176" s="11" t="str">
        <f>IF(VLOOKUP(D1176,'Current OBD'!$B$6:$AK$2185,26,0)="Yes","2"," ")</f>
        <v xml:space="preserve"> </v>
      </c>
      <c r="J1176" s="11" t="str">
        <f>IF(VLOOKUP(D1176,'Current OBD'!$B$6:$AK$2185,27,0)="Yes","3"," ")</f>
        <v xml:space="preserve"> </v>
      </c>
      <c r="K1176" s="11" t="str">
        <f>IF(VLOOKUP(D1176,'Current OBD'!$B$6:$AK$2185,28,0)="Yes","4"," ")</f>
        <v>4</v>
      </c>
      <c r="L1176" s="11" t="str">
        <f>IF(VLOOKUP(D1176,'Current OBD'!$B$6:$AK$2185,29,0)="Yes","5"," ")</f>
        <v>5</v>
      </c>
      <c r="M1176" s="11" t="str">
        <f>IF(VLOOKUP(D1176,'Current OBD'!$B$6:$AK$2185,30,0)="Yes","6"," ")</f>
        <v>6</v>
      </c>
      <c r="N1176" s="11" t="str">
        <f>IF(VLOOKUP(D1176,'Current OBD'!$B$6:$AK$2185,31,0)="Yes","7"," ")</f>
        <v xml:space="preserve"> </v>
      </c>
      <c r="O1176" s="11" t="str">
        <f>IF(VLOOKUP(D1176,'Current OBD'!$B$6:$AK$2185,32,0)="Yes","8"," ")</f>
        <v xml:space="preserve"> </v>
      </c>
      <c r="P1176" s="11" t="str">
        <f>IF(VLOOKUP(D1176,'Current OBD'!$B$6:$AK$2185,33,0)="Yes","9"," ")</f>
        <v xml:space="preserve"> </v>
      </c>
      <c r="Q1176" s="11" t="str">
        <f>IF(VLOOKUP(D1176,'Current OBD'!$B$6:$AK$2185,34,0)="Yes","10"," ")</f>
        <v xml:space="preserve"> </v>
      </c>
      <c r="R1176" s="11" t="str">
        <f>IF(VLOOKUP(D1176,'Current OBD'!$B$6:$AK$2185,35,0)="Yes","11"," ")</f>
        <v xml:space="preserve"> </v>
      </c>
      <c r="S1176" s="11" t="str">
        <f>IF(VLOOKUP(D1176,'Current OBD'!$B$6:$AK$2185,36,0)="Yes","12"," ")</f>
        <v xml:space="preserve"> </v>
      </c>
      <c r="T1176" s="13">
        <f>VLOOKUP(D1176,Pivot!$B$4:$F$2181,2,0)</f>
        <v>76</v>
      </c>
      <c r="U1176" s="13">
        <f>VLOOKUP(D1176,Pivot!$B$4:$F$2181,3,0)</f>
        <v>36</v>
      </c>
      <c r="V1176" s="13">
        <f>VLOOKUP(D1176,Pivot!$B$4:$F$2181,4,0)</f>
        <v>263</v>
      </c>
      <c r="W1176" s="46">
        <f>IFERROR(VLOOKUP(D1176,Pivot!$B$4:$H$2181,5,0),"")</f>
        <v>0.28899999999999998</v>
      </c>
      <c r="X1176" s="51">
        <f>IFERROR(VLOOKUP(D1176,Pivot!$B$4:$H$2181,6,0),"")</f>
        <v>0.13689999999999999</v>
      </c>
      <c r="Y1176" s="46">
        <f>IFERROR(VLOOKUP(D1176,Pivot!$B$4:$H$2181,7,0),"")</f>
        <v>0.4259</v>
      </c>
    </row>
    <row r="1177" spans="1:25" ht="15" customHeight="1" outlineLevel="2">
      <c r="A1177" s="10" t="str">
        <f>VLOOKUP(D1177,'Current OBD'!$B$6:$K$2185,4,0)</f>
        <v>Klickitat</v>
      </c>
      <c r="B1177" s="10" t="str">
        <f>VLOOKUP(D1177,'Current OBD'!$B$6:$K$2185,3,0)</f>
        <v>20-405</v>
      </c>
      <c r="C1177" s="9" t="str">
        <f>VLOOKUP(D1177,'Current OBD'!$B$6:$K$2185,2,0)</f>
        <v>White Salmon Valley School District</v>
      </c>
      <c r="D1177" s="24">
        <v>664946</v>
      </c>
      <c r="E1177" s="9" t="str">
        <f>VLOOKUP(D1177,'Current OBD'!$B$6:$K$2185,10,0)</f>
        <v>Whitson Elementary School</v>
      </c>
      <c r="F1177" s="11" t="str">
        <f>IF(VLOOKUP(D1177,'Current OBD'!$B$6:$AK$2185,23,0)="Yes","PK"," ")</f>
        <v xml:space="preserve"> </v>
      </c>
      <c r="G1177" s="11" t="str">
        <f>IF(VLOOKUP(D1177,'Current OBD'!$B$6:$AK$2185,24,0)="Yes","K"," ")</f>
        <v>K</v>
      </c>
      <c r="H1177" s="11">
        <f>IF(VLOOKUP(D1177,'Current OBD'!$B$6:$AK$2185,25,0)="Yes",1," ")</f>
        <v>1</v>
      </c>
      <c r="I1177" s="11" t="str">
        <f>IF(VLOOKUP(D1177,'Current OBD'!$B$6:$AK$2185,26,0)="Yes","2"," ")</f>
        <v>2</v>
      </c>
      <c r="J1177" s="11" t="str">
        <f>IF(VLOOKUP(D1177,'Current OBD'!$B$6:$AK$2185,27,0)="Yes","3"," ")</f>
        <v>3</v>
      </c>
      <c r="K1177" s="11" t="str">
        <f>IF(VLOOKUP(D1177,'Current OBD'!$B$6:$AK$2185,28,0)="Yes","4"," ")</f>
        <v xml:space="preserve"> </v>
      </c>
      <c r="L1177" s="11" t="str">
        <f>IF(VLOOKUP(D1177,'Current OBD'!$B$6:$AK$2185,29,0)="Yes","5"," ")</f>
        <v xml:space="preserve"> </v>
      </c>
      <c r="M1177" s="11" t="str">
        <f>IF(VLOOKUP(D1177,'Current OBD'!$B$6:$AK$2185,30,0)="Yes","6"," ")</f>
        <v xml:space="preserve"> </v>
      </c>
      <c r="N1177" s="11" t="str">
        <f>IF(VLOOKUP(D1177,'Current OBD'!$B$6:$AK$2185,31,0)="Yes","7"," ")</f>
        <v xml:space="preserve"> </v>
      </c>
      <c r="O1177" s="11" t="str">
        <f>IF(VLOOKUP(D1177,'Current OBD'!$B$6:$AK$2185,32,0)="Yes","8"," ")</f>
        <v xml:space="preserve"> </v>
      </c>
      <c r="P1177" s="11" t="str">
        <f>IF(VLOOKUP(D1177,'Current OBD'!$B$6:$AK$2185,33,0)="Yes","9"," ")</f>
        <v xml:space="preserve"> </v>
      </c>
      <c r="Q1177" s="11" t="str">
        <f>IF(VLOOKUP(D1177,'Current OBD'!$B$6:$AK$2185,34,0)="Yes","10"," ")</f>
        <v xml:space="preserve"> </v>
      </c>
      <c r="R1177" s="11" t="str">
        <f>IF(VLOOKUP(D1177,'Current OBD'!$B$6:$AK$2185,35,0)="Yes","11"," ")</f>
        <v xml:space="preserve"> </v>
      </c>
      <c r="S1177" s="11" t="str">
        <f>IF(VLOOKUP(D1177,'Current OBD'!$B$6:$AK$2185,36,0)="Yes","12"," ")</f>
        <v xml:space="preserve"> </v>
      </c>
      <c r="T1177" s="13">
        <f>VLOOKUP(D1177,Pivot!$B$4:$F$2181,2,0)</f>
        <v>115</v>
      </c>
      <c r="U1177" s="13">
        <f>VLOOKUP(D1177,Pivot!$B$4:$F$2181,3,0)</f>
        <v>28</v>
      </c>
      <c r="V1177" s="13">
        <f>VLOOKUP(D1177,Pivot!$B$4:$F$2181,4,0)</f>
        <v>296</v>
      </c>
      <c r="W1177" s="46">
        <f>IFERROR(VLOOKUP(D1177,Pivot!$B$4:$H$2181,5,0),"")</f>
        <v>0.38850000000000001</v>
      </c>
      <c r="X1177" s="51">
        <f>IFERROR(VLOOKUP(D1177,Pivot!$B$4:$H$2181,6,0),"")</f>
        <v>9.4600000000000004E-2</v>
      </c>
      <c r="Y1177" s="46">
        <f>IFERROR(VLOOKUP(D1177,Pivot!$B$4:$H$2181,7,0),"")</f>
        <v>0.48309999999999997</v>
      </c>
    </row>
    <row r="1178" spans="1:25" ht="15" customHeight="1" outlineLevel="1">
      <c r="A1178" s="27"/>
      <c r="B1178" s="27"/>
      <c r="C1178" s="30" t="s">
        <v>5751</v>
      </c>
      <c r="D1178" s="27"/>
      <c r="E1178" s="26"/>
      <c r="F1178" s="29"/>
      <c r="G1178" s="29"/>
      <c r="H1178" s="29"/>
      <c r="I1178" s="29"/>
      <c r="J1178" s="29"/>
      <c r="K1178" s="29"/>
      <c r="L1178" s="29"/>
      <c r="M1178" s="29"/>
      <c r="N1178" s="29"/>
      <c r="O1178" s="29"/>
      <c r="P1178" s="29"/>
      <c r="Q1178" s="29"/>
      <c r="R1178" s="29"/>
      <c r="S1178" s="29"/>
      <c r="T1178" s="43">
        <f>SUBTOTAL(9,T1174:T1177)</f>
        <v>363</v>
      </c>
      <c r="U1178" s="43">
        <f>SUBTOTAL(9,U1174:U1177)</f>
        <v>120</v>
      </c>
      <c r="V1178" s="43">
        <f>SUBTOTAL(9,V1174:V1177)</f>
        <v>1115</v>
      </c>
      <c r="W1178" s="47"/>
      <c r="X1178" s="52"/>
      <c r="Y1178" s="56">
        <f>(T1178+U1178)/V1178</f>
        <v>0.43318385650224217</v>
      </c>
    </row>
    <row r="1179" spans="1:25" ht="15" customHeight="1" outlineLevel="2">
      <c r="A1179" s="10" t="str">
        <f>VLOOKUP(D1179,'Current OBD'!$B$6:$K$2185,4,0)</f>
        <v>Klickitat</v>
      </c>
      <c r="B1179" s="10" t="str">
        <f>VLOOKUP(D1179,'Current OBD'!$B$6:$K$2185,3,0)</f>
        <v>20-406</v>
      </c>
      <c r="C1179" s="9" t="str">
        <f>VLOOKUP(D1179,'Current OBD'!$B$6:$K$2185,2,0)</f>
        <v>Lyle School District</v>
      </c>
      <c r="D1179" s="24">
        <v>661913</v>
      </c>
      <c r="E1179" s="9" t="str">
        <f>VLOOKUP(D1179,'Current OBD'!$B$6:$K$2185,10,0)</f>
        <v>Dallesport Elementary</v>
      </c>
      <c r="F1179" s="11" t="str">
        <f>IF(VLOOKUP(D1179,'Current OBD'!$B$6:$AK$2185,23,0)="Yes","PK"," ")</f>
        <v>PK</v>
      </c>
      <c r="G1179" s="11" t="str">
        <f>IF(VLOOKUP(D1179,'Current OBD'!$B$6:$AK$2185,24,0)="Yes","K"," ")</f>
        <v>K</v>
      </c>
      <c r="H1179" s="11">
        <f>IF(VLOOKUP(D1179,'Current OBD'!$B$6:$AK$2185,25,0)="Yes",1," ")</f>
        <v>1</v>
      </c>
      <c r="I1179" s="11" t="str">
        <f>IF(VLOOKUP(D1179,'Current OBD'!$B$6:$AK$2185,26,0)="Yes","2"," ")</f>
        <v>2</v>
      </c>
      <c r="J1179" s="11" t="str">
        <f>IF(VLOOKUP(D1179,'Current OBD'!$B$6:$AK$2185,27,0)="Yes","3"," ")</f>
        <v>3</v>
      </c>
      <c r="K1179" s="11" t="str">
        <f>IF(VLOOKUP(D1179,'Current OBD'!$B$6:$AK$2185,28,0)="Yes","4"," ")</f>
        <v>4</v>
      </c>
      <c r="L1179" s="11" t="str">
        <f>IF(VLOOKUP(D1179,'Current OBD'!$B$6:$AK$2185,29,0)="Yes","5"," ")</f>
        <v>5</v>
      </c>
      <c r="M1179" s="11" t="str">
        <f>IF(VLOOKUP(D1179,'Current OBD'!$B$6:$AK$2185,30,0)="Yes","6"," ")</f>
        <v xml:space="preserve"> </v>
      </c>
      <c r="N1179" s="11" t="str">
        <f>IF(VLOOKUP(D1179,'Current OBD'!$B$6:$AK$2185,31,0)="Yes","7"," ")</f>
        <v xml:space="preserve"> </v>
      </c>
      <c r="O1179" s="11" t="str">
        <f>IF(VLOOKUP(D1179,'Current OBD'!$B$6:$AK$2185,32,0)="Yes","8"," ")</f>
        <v xml:space="preserve"> </v>
      </c>
      <c r="P1179" s="11" t="str">
        <f>IF(VLOOKUP(D1179,'Current OBD'!$B$6:$AK$2185,33,0)="Yes","9"," ")</f>
        <v xml:space="preserve"> </v>
      </c>
      <c r="Q1179" s="11" t="str">
        <f>IF(VLOOKUP(D1179,'Current OBD'!$B$6:$AK$2185,34,0)="Yes","10"," ")</f>
        <v xml:space="preserve"> </v>
      </c>
      <c r="R1179" s="11" t="str">
        <f>IF(VLOOKUP(D1179,'Current OBD'!$B$6:$AK$2185,35,0)="Yes","11"," ")</f>
        <v xml:space="preserve"> </v>
      </c>
      <c r="S1179" s="11" t="str">
        <f>IF(VLOOKUP(D1179,'Current OBD'!$B$6:$AK$2185,36,0)="Yes","12"," ")</f>
        <v xml:space="preserve"> </v>
      </c>
      <c r="T1179" s="13">
        <f>VLOOKUP(D1179,Pivot!$B$4:$F$2181,2,0)</f>
        <v>81</v>
      </c>
      <c r="U1179" s="13">
        <f>VLOOKUP(D1179,Pivot!$B$4:$F$2181,3,0)</f>
        <v>0</v>
      </c>
      <c r="V1179" s="13">
        <f>VLOOKUP(D1179,Pivot!$B$4:$F$2181,4,0)</f>
        <v>93</v>
      </c>
      <c r="W1179" s="46">
        <f>IFERROR(VLOOKUP(D1179,Pivot!$B$4:$H$2181,5,0),"")</f>
        <v>0.871</v>
      </c>
      <c r="X1179" s="51">
        <f>IFERROR(VLOOKUP(D1179,Pivot!$B$4:$H$2181,6,0),"")</f>
        <v>0</v>
      </c>
      <c r="Y1179" s="46">
        <f>IFERROR(VLOOKUP(D1179,Pivot!$B$4:$H$2181,7,0),"")</f>
        <v>0.871</v>
      </c>
    </row>
    <row r="1180" spans="1:25" ht="15" customHeight="1" outlineLevel="2">
      <c r="A1180" s="10" t="str">
        <f>VLOOKUP(D1180,'Current OBD'!$B$6:$K$2185,4,0)</f>
        <v>Klickitat</v>
      </c>
      <c r="B1180" s="10" t="str">
        <f>VLOOKUP(D1180,'Current OBD'!$B$6:$K$2185,3,0)</f>
        <v>20-406</v>
      </c>
      <c r="C1180" s="9" t="str">
        <f>VLOOKUP(D1180,'Current OBD'!$B$6:$K$2185,2,0)</f>
        <v>Lyle School District</v>
      </c>
      <c r="D1180" s="24">
        <v>661915</v>
      </c>
      <c r="E1180" s="9" t="str">
        <f>VLOOKUP(D1180,'Current OBD'!$B$6:$K$2185,10,0)</f>
        <v>Lyle High</v>
      </c>
      <c r="F1180" s="11" t="str">
        <f>IF(VLOOKUP(D1180,'Current OBD'!$B$6:$AK$2185,23,0)="Yes","PK"," ")</f>
        <v xml:space="preserve"> </v>
      </c>
      <c r="G1180" s="11" t="str">
        <f>IF(VLOOKUP(D1180,'Current OBD'!$B$6:$AK$2185,24,0)="Yes","K"," ")</f>
        <v xml:space="preserve"> </v>
      </c>
      <c r="H1180" s="11" t="str">
        <f>IF(VLOOKUP(D1180,'Current OBD'!$B$6:$AK$2185,25,0)="Yes",1," ")</f>
        <v xml:space="preserve"> </v>
      </c>
      <c r="I1180" s="11" t="str">
        <f>IF(VLOOKUP(D1180,'Current OBD'!$B$6:$AK$2185,26,0)="Yes","2"," ")</f>
        <v xml:space="preserve"> </v>
      </c>
      <c r="J1180" s="11" t="str">
        <f>IF(VLOOKUP(D1180,'Current OBD'!$B$6:$AK$2185,27,0)="Yes","3"," ")</f>
        <v xml:space="preserve"> </v>
      </c>
      <c r="K1180" s="11" t="str">
        <f>IF(VLOOKUP(D1180,'Current OBD'!$B$6:$AK$2185,28,0)="Yes","4"," ")</f>
        <v xml:space="preserve"> </v>
      </c>
      <c r="L1180" s="11" t="str">
        <f>IF(VLOOKUP(D1180,'Current OBD'!$B$6:$AK$2185,29,0)="Yes","5"," ")</f>
        <v xml:space="preserve"> </v>
      </c>
      <c r="M1180" s="11" t="str">
        <f>IF(VLOOKUP(D1180,'Current OBD'!$B$6:$AK$2185,30,0)="Yes","6"," ")</f>
        <v xml:space="preserve"> </v>
      </c>
      <c r="N1180" s="11" t="str">
        <f>IF(VLOOKUP(D1180,'Current OBD'!$B$6:$AK$2185,31,0)="Yes","7"," ")</f>
        <v xml:space="preserve"> </v>
      </c>
      <c r="O1180" s="11" t="str">
        <f>IF(VLOOKUP(D1180,'Current OBD'!$B$6:$AK$2185,32,0)="Yes","8"," ")</f>
        <v xml:space="preserve"> </v>
      </c>
      <c r="P1180" s="11" t="str">
        <f>IF(VLOOKUP(D1180,'Current OBD'!$B$6:$AK$2185,33,0)="Yes","9"," ")</f>
        <v>9</v>
      </c>
      <c r="Q1180" s="11" t="str">
        <f>IF(VLOOKUP(D1180,'Current OBD'!$B$6:$AK$2185,34,0)="Yes","10"," ")</f>
        <v>10</v>
      </c>
      <c r="R1180" s="11" t="str">
        <f>IF(VLOOKUP(D1180,'Current OBD'!$B$6:$AK$2185,35,0)="Yes","11"," ")</f>
        <v>11</v>
      </c>
      <c r="S1180" s="11" t="str">
        <f>IF(VLOOKUP(D1180,'Current OBD'!$B$6:$AK$2185,36,0)="Yes","12"," ")</f>
        <v>12</v>
      </c>
      <c r="T1180" s="13">
        <f>VLOOKUP(D1180,Pivot!$B$4:$F$2181,2,0)</f>
        <v>58</v>
      </c>
      <c r="U1180" s="13">
        <f>VLOOKUP(D1180,Pivot!$B$4:$F$2181,3,0)</f>
        <v>0</v>
      </c>
      <c r="V1180" s="13">
        <f>VLOOKUP(D1180,Pivot!$B$4:$F$2181,4,0)</f>
        <v>58</v>
      </c>
      <c r="W1180" s="46">
        <f>IFERROR(VLOOKUP(D1180,Pivot!$B$4:$H$2181,5,0),"")</f>
        <v>1</v>
      </c>
      <c r="X1180" s="51">
        <f>IFERROR(VLOOKUP(D1180,Pivot!$B$4:$H$2181,6,0),"")</f>
        <v>0</v>
      </c>
      <c r="Y1180" s="46">
        <f>IFERROR(VLOOKUP(D1180,Pivot!$B$4:$H$2181,7,0),"")</f>
        <v>1</v>
      </c>
    </row>
    <row r="1181" spans="1:25" ht="15" customHeight="1" outlineLevel="2">
      <c r="A1181" s="10" t="str">
        <f>VLOOKUP(D1181,'Current OBD'!$B$6:$K$2185,4,0)</f>
        <v>Klickitat</v>
      </c>
      <c r="B1181" s="10" t="str">
        <f>VLOOKUP(D1181,'Current OBD'!$B$6:$K$2185,3,0)</f>
        <v>20-406</v>
      </c>
      <c r="C1181" s="9" t="str">
        <f>VLOOKUP(D1181,'Current OBD'!$B$6:$K$2185,2,0)</f>
        <v>Lyle School District</v>
      </c>
      <c r="D1181" s="24">
        <v>661914</v>
      </c>
      <c r="E1181" s="9" t="str">
        <f>VLOOKUP(D1181,'Current OBD'!$B$6:$K$2185,10,0)</f>
        <v>Lyle Middle</v>
      </c>
      <c r="F1181" s="11" t="str">
        <f>IF(VLOOKUP(D1181,'Current OBD'!$B$6:$AK$2185,23,0)="Yes","PK"," ")</f>
        <v xml:space="preserve"> </v>
      </c>
      <c r="G1181" s="11" t="str">
        <f>IF(VLOOKUP(D1181,'Current OBD'!$B$6:$AK$2185,24,0)="Yes","K"," ")</f>
        <v xml:space="preserve"> </v>
      </c>
      <c r="H1181" s="11" t="str">
        <f>IF(VLOOKUP(D1181,'Current OBD'!$B$6:$AK$2185,25,0)="Yes",1," ")</f>
        <v xml:space="preserve"> </v>
      </c>
      <c r="I1181" s="11" t="str">
        <f>IF(VLOOKUP(D1181,'Current OBD'!$B$6:$AK$2185,26,0)="Yes","2"," ")</f>
        <v xml:space="preserve"> </v>
      </c>
      <c r="J1181" s="11" t="str">
        <f>IF(VLOOKUP(D1181,'Current OBD'!$B$6:$AK$2185,27,0)="Yes","3"," ")</f>
        <v xml:space="preserve"> </v>
      </c>
      <c r="K1181" s="11" t="str">
        <f>IF(VLOOKUP(D1181,'Current OBD'!$B$6:$AK$2185,28,0)="Yes","4"," ")</f>
        <v xml:space="preserve"> </v>
      </c>
      <c r="L1181" s="11" t="str">
        <f>IF(VLOOKUP(D1181,'Current OBD'!$B$6:$AK$2185,29,0)="Yes","5"," ")</f>
        <v xml:space="preserve"> </v>
      </c>
      <c r="M1181" s="11" t="str">
        <f>IF(VLOOKUP(D1181,'Current OBD'!$B$6:$AK$2185,30,0)="Yes","6"," ")</f>
        <v>6</v>
      </c>
      <c r="N1181" s="11" t="str">
        <f>IF(VLOOKUP(D1181,'Current OBD'!$B$6:$AK$2185,31,0)="Yes","7"," ")</f>
        <v>7</v>
      </c>
      <c r="O1181" s="11" t="str">
        <f>IF(VLOOKUP(D1181,'Current OBD'!$B$6:$AK$2185,32,0)="Yes","8"," ")</f>
        <v>8</v>
      </c>
      <c r="P1181" s="11" t="str">
        <f>IF(VLOOKUP(D1181,'Current OBD'!$B$6:$AK$2185,33,0)="Yes","9"," ")</f>
        <v xml:space="preserve"> </v>
      </c>
      <c r="Q1181" s="11" t="str">
        <f>IF(VLOOKUP(D1181,'Current OBD'!$B$6:$AK$2185,34,0)="Yes","10"," ")</f>
        <v xml:space="preserve"> </v>
      </c>
      <c r="R1181" s="11" t="str">
        <f>IF(VLOOKUP(D1181,'Current OBD'!$B$6:$AK$2185,35,0)="Yes","11"," ")</f>
        <v xml:space="preserve"> </v>
      </c>
      <c r="S1181" s="11" t="str">
        <f>IF(VLOOKUP(D1181,'Current OBD'!$B$6:$AK$2185,36,0)="Yes","12"," ")</f>
        <v xml:space="preserve"> </v>
      </c>
      <c r="T1181" s="13">
        <f>VLOOKUP(D1181,Pivot!$B$4:$F$2181,2,0)</f>
        <v>41</v>
      </c>
      <c r="U1181" s="13">
        <f>VLOOKUP(D1181,Pivot!$B$4:$F$2181,3,0)</f>
        <v>0</v>
      </c>
      <c r="V1181" s="13">
        <f>VLOOKUP(D1181,Pivot!$B$4:$F$2181,4,0)</f>
        <v>49</v>
      </c>
      <c r="W1181" s="46">
        <f>IFERROR(VLOOKUP(D1181,Pivot!$B$4:$H$2181,5,0),"")</f>
        <v>0.8367</v>
      </c>
      <c r="X1181" s="51">
        <f>IFERROR(VLOOKUP(D1181,Pivot!$B$4:$H$2181,6,0),"")</f>
        <v>0</v>
      </c>
      <c r="Y1181" s="46">
        <f>IFERROR(VLOOKUP(D1181,Pivot!$B$4:$H$2181,7,0),"")</f>
        <v>0.8367</v>
      </c>
    </row>
    <row r="1182" spans="1:25" ht="15" customHeight="1" outlineLevel="1">
      <c r="A1182" s="27"/>
      <c r="B1182" s="27"/>
      <c r="C1182" s="30" t="s">
        <v>5752</v>
      </c>
      <c r="D1182" s="27"/>
      <c r="E1182" s="26"/>
      <c r="F1182" s="29"/>
      <c r="G1182" s="29"/>
      <c r="H1182" s="29"/>
      <c r="I1182" s="29"/>
      <c r="J1182" s="29"/>
      <c r="K1182" s="29"/>
      <c r="L1182" s="29"/>
      <c r="M1182" s="29"/>
      <c r="N1182" s="29"/>
      <c r="O1182" s="29"/>
      <c r="P1182" s="29"/>
      <c r="Q1182" s="29"/>
      <c r="R1182" s="29"/>
      <c r="S1182" s="29"/>
      <c r="T1182" s="43">
        <f>SUBTOTAL(9,T1179:T1181)</f>
        <v>180</v>
      </c>
      <c r="U1182" s="43">
        <f>SUBTOTAL(9,U1179:U1181)</f>
        <v>0</v>
      </c>
      <c r="V1182" s="43">
        <f>SUBTOTAL(9,V1179:V1181)</f>
        <v>200</v>
      </c>
      <c r="W1182" s="47"/>
      <c r="X1182" s="52"/>
      <c r="Y1182" s="56">
        <f>(T1182+U1182)/V1182</f>
        <v>0.9</v>
      </c>
    </row>
    <row r="1183" spans="1:25" ht="15" customHeight="1" outlineLevel="2">
      <c r="A1183" s="10" t="str">
        <f>VLOOKUP(D1183,'Current OBD'!$B$6:$K$2185,4,0)</f>
        <v>Lewis</v>
      </c>
      <c r="B1183" s="10" t="str">
        <f>VLOOKUP(D1183,'Current OBD'!$B$6:$K$2185,3,0)</f>
        <v>21-014</v>
      </c>
      <c r="C1183" s="9" t="str">
        <f>VLOOKUP(D1183,'Current OBD'!$B$6:$K$2185,2,0)</f>
        <v>Napavine School District</v>
      </c>
      <c r="D1183" s="24">
        <v>661759</v>
      </c>
      <c r="E1183" s="9" t="str">
        <f>VLOOKUP(D1183,'Current OBD'!$B$6:$K$2185,10,0)</f>
        <v>Napavine Elementary</v>
      </c>
      <c r="F1183" s="11" t="str">
        <f>IF(VLOOKUP(D1183,'Current OBD'!$B$6:$AK$2185,23,0)="Yes","PK"," ")</f>
        <v>PK</v>
      </c>
      <c r="G1183" s="11" t="str">
        <f>IF(VLOOKUP(D1183,'Current OBD'!$B$6:$AK$2185,24,0)="Yes","K"," ")</f>
        <v>K</v>
      </c>
      <c r="H1183" s="11">
        <f>IF(VLOOKUP(D1183,'Current OBD'!$B$6:$AK$2185,25,0)="Yes",1," ")</f>
        <v>1</v>
      </c>
      <c r="I1183" s="11" t="str">
        <f>IF(VLOOKUP(D1183,'Current OBD'!$B$6:$AK$2185,26,0)="Yes","2"," ")</f>
        <v>2</v>
      </c>
      <c r="J1183" s="11" t="str">
        <f>IF(VLOOKUP(D1183,'Current OBD'!$B$6:$AK$2185,27,0)="Yes","3"," ")</f>
        <v>3</v>
      </c>
      <c r="K1183" s="11" t="str">
        <f>IF(VLOOKUP(D1183,'Current OBD'!$B$6:$AK$2185,28,0)="Yes","4"," ")</f>
        <v>4</v>
      </c>
      <c r="L1183" s="11" t="str">
        <f>IF(VLOOKUP(D1183,'Current OBD'!$B$6:$AK$2185,29,0)="Yes","5"," ")</f>
        <v>5</v>
      </c>
      <c r="M1183" s="11" t="str">
        <f>IF(VLOOKUP(D1183,'Current OBD'!$B$6:$AK$2185,30,0)="Yes","6"," ")</f>
        <v>6</v>
      </c>
      <c r="N1183" s="11" t="str">
        <f>IF(VLOOKUP(D1183,'Current OBD'!$B$6:$AK$2185,31,0)="Yes","7"," ")</f>
        <v xml:space="preserve"> </v>
      </c>
      <c r="O1183" s="11" t="str">
        <f>IF(VLOOKUP(D1183,'Current OBD'!$B$6:$AK$2185,32,0)="Yes","8"," ")</f>
        <v xml:space="preserve"> </v>
      </c>
      <c r="P1183" s="11" t="str">
        <f>IF(VLOOKUP(D1183,'Current OBD'!$B$6:$AK$2185,33,0)="Yes","9"," ")</f>
        <v xml:space="preserve"> </v>
      </c>
      <c r="Q1183" s="11" t="str">
        <f>IF(VLOOKUP(D1183,'Current OBD'!$B$6:$AK$2185,34,0)="Yes","10"," ")</f>
        <v xml:space="preserve"> </v>
      </c>
      <c r="R1183" s="11" t="str">
        <f>IF(VLOOKUP(D1183,'Current OBD'!$B$6:$AK$2185,35,0)="Yes","11"," ")</f>
        <v xml:space="preserve"> </v>
      </c>
      <c r="S1183" s="11" t="str">
        <f>IF(VLOOKUP(D1183,'Current OBD'!$B$6:$AK$2185,36,0)="Yes","12"," ")</f>
        <v xml:space="preserve"> </v>
      </c>
      <c r="T1183" s="13">
        <f>VLOOKUP(D1183,Pivot!$B$4:$F$2181,2,0)</f>
        <v>140</v>
      </c>
      <c r="U1183" s="13">
        <f>VLOOKUP(D1183,Pivot!$B$4:$F$2181,3,0)</f>
        <v>34</v>
      </c>
      <c r="V1183" s="13">
        <f>VLOOKUP(D1183,Pivot!$B$4:$F$2181,4,0)</f>
        <v>393</v>
      </c>
      <c r="W1183" s="46">
        <f>IFERROR(VLOOKUP(D1183,Pivot!$B$4:$H$2181,5,0),"")</f>
        <v>0.35620000000000002</v>
      </c>
      <c r="X1183" s="51">
        <f>IFERROR(VLOOKUP(D1183,Pivot!$B$4:$H$2181,6,0),"")</f>
        <v>8.6499999999999994E-2</v>
      </c>
      <c r="Y1183" s="46">
        <f>IFERROR(VLOOKUP(D1183,Pivot!$B$4:$H$2181,7,0),"")</f>
        <v>0.44269999999999998</v>
      </c>
    </row>
    <row r="1184" spans="1:25" ht="15" customHeight="1" outlineLevel="2">
      <c r="A1184" s="10" t="str">
        <f>VLOOKUP(D1184,'Current OBD'!$B$6:$K$2185,4,0)</f>
        <v>Lewis</v>
      </c>
      <c r="B1184" s="10" t="str">
        <f>VLOOKUP(D1184,'Current OBD'!$B$6:$K$2185,3,0)</f>
        <v>21-014</v>
      </c>
      <c r="C1184" s="9" t="str">
        <f>VLOOKUP(D1184,'Current OBD'!$B$6:$K$2185,2,0)</f>
        <v>Napavine School District</v>
      </c>
      <c r="D1184" s="24">
        <v>661760</v>
      </c>
      <c r="E1184" s="9" t="str">
        <f>VLOOKUP(D1184,'Current OBD'!$B$6:$K$2185,10,0)</f>
        <v>Napavine Jr/Sr High</v>
      </c>
      <c r="F1184" s="11" t="str">
        <f>IF(VLOOKUP(D1184,'Current OBD'!$B$6:$AK$2185,23,0)="Yes","PK"," ")</f>
        <v xml:space="preserve"> </v>
      </c>
      <c r="G1184" s="11" t="str">
        <f>IF(VLOOKUP(D1184,'Current OBD'!$B$6:$AK$2185,24,0)="Yes","K"," ")</f>
        <v xml:space="preserve"> </v>
      </c>
      <c r="H1184" s="11" t="str">
        <f>IF(VLOOKUP(D1184,'Current OBD'!$B$6:$AK$2185,25,0)="Yes",1," ")</f>
        <v xml:space="preserve"> </v>
      </c>
      <c r="I1184" s="11" t="str">
        <f>IF(VLOOKUP(D1184,'Current OBD'!$B$6:$AK$2185,26,0)="Yes","2"," ")</f>
        <v xml:space="preserve"> </v>
      </c>
      <c r="J1184" s="11" t="str">
        <f>IF(VLOOKUP(D1184,'Current OBD'!$B$6:$AK$2185,27,0)="Yes","3"," ")</f>
        <v xml:space="preserve"> </v>
      </c>
      <c r="K1184" s="11" t="str">
        <f>IF(VLOOKUP(D1184,'Current OBD'!$B$6:$AK$2185,28,0)="Yes","4"," ")</f>
        <v xml:space="preserve"> </v>
      </c>
      <c r="L1184" s="11" t="str">
        <f>IF(VLOOKUP(D1184,'Current OBD'!$B$6:$AK$2185,29,0)="Yes","5"," ")</f>
        <v xml:space="preserve"> </v>
      </c>
      <c r="M1184" s="11" t="str">
        <f>IF(VLOOKUP(D1184,'Current OBD'!$B$6:$AK$2185,30,0)="Yes","6"," ")</f>
        <v xml:space="preserve"> </v>
      </c>
      <c r="N1184" s="11" t="str">
        <f>IF(VLOOKUP(D1184,'Current OBD'!$B$6:$AK$2185,31,0)="Yes","7"," ")</f>
        <v>7</v>
      </c>
      <c r="O1184" s="11" t="str">
        <f>IF(VLOOKUP(D1184,'Current OBD'!$B$6:$AK$2185,32,0)="Yes","8"," ")</f>
        <v>8</v>
      </c>
      <c r="P1184" s="11" t="str">
        <f>IF(VLOOKUP(D1184,'Current OBD'!$B$6:$AK$2185,33,0)="Yes","9"," ")</f>
        <v>9</v>
      </c>
      <c r="Q1184" s="11" t="str">
        <f>IF(VLOOKUP(D1184,'Current OBD'!$B$6:$AK$2185,34,0)="Yes","10"," ")</f>
        <v>10</v>
      </c>
      <c r="R1184" s="11" t="str">
        <f>IF(VLOOKUP(D1184,'Current OBD'!$B$6:$AK$2185,35,0)="Yes","11"," ")</f>
        <v>11</v>
      </c>
      <c r="S1184" s="11" t="str">
        <f>IF(VLOOKUP(D1184,'Current OBD'!$B$6:$AK$2185,36,0)="Yes","12"," ")</f>
        <v>12</v>
      </c>
      <c r="T1184" s="13">
        <f>VLOOKUP(D1184,Pivot!$B$4:$F$2181,2,0)</f>
        <v>132</v>
      </c>
      <c r="U1184" s="13">
        <f>VLOOKUP(D1184,Pivot!$B$4:$F$2181,3,0)</f>
        <v>36</v>
      </c>
      <c r="V1184" s="13">
        <f>VLOOKUP(D1184,Pivot!$B$4:$F$2181,4,0)</f>
        <v>400</v>
      </c>
      <c r="W1184" s="46">
        <f>IFERROR(VLOOKUP(D1184,Pivot!$B$4:$H$2181,5,0),"")</f>
        <v>0.33</v>
      </c>
      <c r="X1184" s="51">
        <f>IFERROR(VLOOKUP(D1184,Pivot!$B$4:$H$2181,6,0),"")</f>
        <v>0.09</v>
      </c>
      <c r="Y1184" s="46">
        <f>IFERROR(VLOOKUP(D1184,Pivot!$B$4:$H$2181,7,0),"")</f>
        <v>0.42</v>
      </c>
    </row>
    <row r="1185" spans="1:25" ht="15" customHeight="1" outlineLevel="1">
      <c r="A1185" s="27"/>
      <c r="B1185" s="27"/>
      <c r="C1185" s="30" t="s">
        <v>5753</v>
      </c>
      <c r="D1185" s="27"/>
      <c r="E1185" s="26"/>
      <c r="F1185" s="29"/>
      <c r="G1185" s="29"/>
      <c r="H1185" s="29"/>
      <c r="I1185" s="29"/>
      <c r="J1185" s="29"/>
      <c r="K1185" s="29"/>
      <c r="L1185" s="29"/>
      <c r="M1185" s="29"/>
      <c r="N1185" s="29"/>
      <c r="O1185" s="29"/>
      <c r="P1185" s="29"/>
      <c r="Q1185" s="29"/>
      <c r="R1185" s="29"/>
      <c r="S1185" s="29"/>
      <c r="T1185" s="43">
        <f>SUBTOTAL(9,T1183:T1184)</f>
        <v>272</v>
      </c>
      <c r="U1185" s="43">
        <f>SUBTOTAL(9,U1183:U1184)</f>
        <v>70</v>
      </c>
      <c r="V1185" s="43">
        <f>SUBTOTAL(9,V1183:V1184)</f>
        <v>793</v>
      </c>
      <c r="W1185" s="47"/>
      <c r="X1185" s="52"/>
      <c r="Y1185" s="56">
        <f>(T1185+U1185)/V1185</f>
        <v>0.43127364438839849</v>
      </c>
    </row>
    <row r="1186" spans="1:25" ht="15" customHeight="1" outlineLevel="2">
      <c r="A1186" s="10" t="str">
        <f>VLOOKUP(D1186,'Current OBD'!$B$6:$K$2185,4,0)</f>
        <v>Lewis</v>
      </c>
      <c r="B1186" s="10" t="str">
        <f>VLOOKUP(D1186,'Current OBD'!$B$6:$K$2185,3,0)</f>
        <v>21-206</v>
      </c>
      <c r="C1186" s="9" t="str">
        <f>VLOOKUP(D1186,'Current OBD'!$B$6:$K$2185,2,0)</f>
        <v>Mossyrock School District</v>
      </c>
      <c r="D1186" s="24">
        <v>664819</v>
      </c>
      <c r="E1186" s="9" t="str">
        <f>VLOOKUP(D1186,'Current OBD'!$B$6:$K$2185,10,0)</f>
        <v>Mossyrock Academy</v>
      </c>
      <c r="F1186" s="11" t="str">
        <f>IF(VLOOKUP(D1186,'Current OBD'!$B$6:$AK$2185,23,0)="Yes","PK"," ")</f>
        <v xml:space="preserve"> </v>
      </c>
      <c r="G1186" s="11" t="str">
        <f>IF(VLOOKUP(D1186,'Current OBD'!$B$6:$AK$2185,24,0)="Yes","K"," ")</f>
        <v xml:space="preserve"> </v>
      </c>
      <c r="H1186" s="11" t="str">
        <f>IF(VLOOKUP(D1186,'Current OBD'!$B$6:$AK$2185,25,0)="Yes",1," ")</f>
        <v xml:space="preserve"> </v>
      </c>
      <c r="I1186" s="11" t="str">
        <f>IF(VLOOKUP(D1186,'Current OBD'!$B$6:$AK$2185,26,0)="Yes","2"," ")</f>
        <v xml:space="preserve"> </v>
      </c>
      <c r="J1186" s="11" t="str">
        <f>IF(VLOOKUP(D1186,'Current OBD'!$B$6:$AK$2185,27,0)="Yes","3"," ")</f>
        <v xml:space="preserve"> </v>
      </c>
      <c r="K1186" s="11" t="str">
        <f>IF(VLOOKUP(D1186,'Current OBD'!$B$6:$AK$2185,28,0)="Yes","4"," ")</f>
        <v xml:space="preserve"> </v>
      </c>
      <c r="L1186" s="11" t="str">
        <f>IF(VLOOKUP(D1186,'Current OBD'!$B$6:$AK$2185,29,0)="Yes","5"," ")</f>
        <v xml:space="preserve"> </v>
      </c>
      <c r="M1186" s="11" t="str">
        <f>IF(VLOOKUP(D1186,'Current OBD'!$B$6:$AK$2185,30,0)="Yes","6"," ")</f>
        <v xml:space="preserve"> </v>
      </c>
      <c r="N1186" s="11" t="str">
        <f>IF(VLOOKUP(D1186,'Current OBD'!$B$6:$AK$2185,31,0)="Yes","7"," ")</f>
        <v xml:space="preserve"> </v>
      </c>
      <c r="O1186" s="11" t="str">
        <f>IF(VLOOKUP(D1186,'Current OBD'!$B$6:$AK$2185,32,0)="Yes","8"," ")</f>
        <v xml:space="preserve"> </v>
      </c>
      <c r="P1186" s="11" t="str">
        <f>IF(VLOOKUP(D1186,'Current OBD'!$B$6:$AK$2185,33,0)="Yes","9"," ")</f>
        <v>9</v>
      </c>
      <c r="Q1186" s="11" t="str">
        <f>IF(VLOOKUP(D1186,'Current OBD'!$B$6:$AK$2185,34,0)="Yes","10"," ")</f>
        <v>10</v>
      </c>
      <c r="R1186" s="11" t="str">
        <f>IF(VLOOKUP(D1186,'Current OBD'!$B$6:$AK$2185,35,0)="Yes","11"," ")</f>
        <v>11</v>
      </c>
      <c r="S1186" s="11" t="str">
        <f>IF(VLOOKUP(D1186,'Current OBD'!$B$6:$AK$2185,36,0)="Yes","12"," ")</f>
        <v>12</v>
      </c>
      <c r="T1186" s="13">
        <f>VLOOKUP(D1186,Pivot!$B$4:$F$2181,2,0)</f>
        <v>13</v>
      </c>
      <c r="U1186" s="13">
        <f>VLOOKUP(D1186,Pivot!$B$4:$F$2181,3,0)</f>
        <v>0</v>
      </c>
      <c r="V1186" s="13">
        <f>VLOOKUP(D1186,Pivot!$B$4:$F$2181,4,0)</f>
        <v>13</v>
      </c>
      <c r="W1186" s="46">
        <f>IFERROR(VLOOKUP(D1186,Pivot!$B$4:$H$2181,5,0),"")</f>
        <v>1</v>
      </c>
      <c r="X1186" s="51">
        <f>IFERROR(VLOOKUP(D1186,Pivot!$B$4:$H$2181,6,0),"")</f>
        <v>0</v>
      </c>
      <c r="Y1186" s="46">
        <f>IFERROR(VLOOKUP(D1186,Pivot!$B$4:$H$2181,7,0),"")</f>
        <v>1</v>
      </c>
    </row>
    <row r="1187" spans="1:25" ht="15" customHeight="1" outlineLevel="2">
      <c r="A1187" s="10" t="str">
        <f>VLOOKUP(D1187,'Current OBD'!$B$6:$K$2185,4,0)</f>
        <v>Lewis</v>
      </c>
      <c r="B1187" s="10" t="str">
        <f>VLOOKUP(D1187,'Current OBD'!$B$6:$K$2185,3,0)</f>
        <v>21-206</v>
      </c>
      <c r="C1187" s="9" t="str">
        <f>VLOOKUP(D1187,'Current OBD'!$B$6:$K$2185,2,0)</f>
        <v>Mossyrock School District</v>
      </c>
      <c r="D1187" s="24">
        <v>661763</v>
      </c>
      <c r="E1187" s="9" t="str">
        <f>VLOOKUP(D1187,'Current OBD'!$B$6:$K$2185,10,0)</f>
        <v>Mossyrock Elementary</v>
      </c>
      <c r="F1187" s="11" t="str">
        <f>IF(VLOOKUP(D1187,'Current OBD'!$B$6:$AK$2185,23,0)="Yes","PK"," ")</f>
        <v xml:space="preserve"> </v>
      </c>
      <c r="G1187" s="11" t="str">
        <f>IF(VLOOKUP(D1187,'Current OBD'!$B$6:$AK$2185,24,0)="Yes","K"," ")</f>
        <v>K</v>
      </c>
      <c r="H1187" s="11">
        <f>IF(VLOOKUP(D1187,'Current OBD'!$B$6:$AK$2185,25,0)="Yes",1," ")</f>
        <v>1</v>
      </c>
      <c r="I1187" s="11" t="str">
        <f>IF(VLOOKUP(D1187,'Current OBD'!$B$6:$AK$2185,26,0)="Yes","2"," ")</f>
        <v>2</v>
      </c>
      <c r="J1187" s="11" t="str">
        <f>IF(VLOOKUP(D1187,'Current OBD'!$B$6:$AK$2185,27,0)="Yes","3"," ")</f>
        <v>3</v>
      </c>
      <c r="K1187" s="11" t="str">
        <f>IF(VLOOKUP(D1187,'Current OBD'!$B$6:$AK$2185,28,0)="Yes","4"," ")</f>
        <v>4</v>
      </c>
      <c r="L1187" s="11" t="str">
        <f>IF(VLOOKUP(D1187,'Current OBD'!$B$6:$AK$2185,29,0)="Yes","5"," ")</f>
        <v>5</v>
      </c>
      <c r="M1187" s="11" t="str">
        <f>IF(VLOOKUP(D1187,'Current OBD'!$B$6:$AK$2185,30,0)="Yes","6"," ")</f>
        <v>6</v>
      </c>
      <c r="N1187" s="11" t="str">
        <f>IF(VLOOKUP(D1187,'Current OBD'!$B$6:$AK$2185,31,0)="Yes","7"," ")</f>
        <v xml:space="preserve"> </v>
      </c>
      <c r="O1187" s="11" t="str">
        <f>IF(VLOOKUP(D1187,'Current OBD'!$B$6:$AK$2185,32,0)="Yes","8"," ")</f>
        <v xml:space="preserve"> </v>
      </c>
      <c r="P1187" s="11" t="str">
        <f>IF(VLOOKUP(D1187,'Current OBD'!$B$6:$AK$2185,33,0)="Yes","9"," ")</f>
        <v xml:space="preserve"> </v>
      </c>
      <c r="Q1187" s="11" t="str">
        <f>IF(VLOOKUP(D1187,'Current OBD'!$B$6:$AK$2185,34,0)="Yes","10"," ")</f>
        <v xml:space="preserve"> </v>
      </c>
      <c r="R1187" s="11" t="str">
        <f>IF(VLOOKUP(D1187,'Current OBD'!$B$6:$AK$2185,35,0)="Yes","11"," ")</f>
        <v xml:space="preserve"> </v>
      </c>
      <c r="S1187" s="11" t="str">
        <f>IF(VLOOKUP(D1187,'Current OBD'!$B$6:$AK$2185,36,0)="Yes","12"," ")</f>
        <v xml:space="preserve"> </v>
      </c>
      <c r="T1187" s="13">
        <f>VLOOKUP(D1187,Pivot!$B$4:$F$2181,2,0)</f>
        <v>254</v>
      </c>
      <c r="U1187" s="13">
        <f>VLOOKUP(D1187,Pivot!$B$4:$F$2181,3,0)</f>
        <v>0</v>
      </c>
      <c r="V1187" s="13">
        <f>VLOOKUP(D1187,Pivot!$B$4:$F$2181,4,0)</f>
        <v>318</v>
      </c>
      <c r="W1187" s="46">
        <f>IFERROR(VLOOKUP(D1187,Pivot!$B$4:$H$2181,5,0),"")</f>
        <v>0.79869999999999997</v>
      </c>
      <c r="X1187" s="51">
        <f>IFERROR(VLOOKUP(D1187,Pivot!$B$4:$H$2181,6,0),"")</f>
        <v>0</v>
      </c>
      <c r="Y1187" s="46">
        <f>IFERROR(VLOOKUP(D1187,Pivot!$B$4:$H$2181,7,0),"")</f>
        <v>0.79869999999999997</v>
      </c>
    </row>
    <row r="1188" spans="1:25" ht="15" customHeight="1" outlineLevel="2">
      <c r="A1188" s="10" t="str">
        <f>VLOOKUP(D1188,'Current OBD'!$B$6:$K$2185,4,0)</f>
        <v>Lewis</v>
      </c>
      <c r="B1188" s="10" t="str">
        <f>VLOOKUP(D1188,'Current OBD'!$B$6:$K$2185,3,0)</f>
        <v>21-206</v>
      </c>
      <c r="C1188" s="9" t="str">
        <f>VLOOKUP(D1188,'Current OBD'!$B$6:$K$2185,2,0)</f>
        <v>Mossyrock School District</v>
      </c>
      <c r="D1188" s="24">
        <v>663998</v>
      </c>
      <c r="E1188" s="9" t="str">
        <f>VLOOKUP(D1188,'Current OBD'!$B$6:$K$2185,10,0)</f>
        <v>Mossyrock Junior Senior High School</v>
      </c>
      <c r="F1188" s="11" t="str">
        <f>IF(VLOOKUP(D1188,'Current OBD'!$B$6:$AK$2185,23,0)="Yes","PK"," ")</f>
        <v xml:space="preserve"> </v>
      </c>
      <c r="G1188" s="11" t="str">
        <f>IF(VLOOKUP(D1188,'Current OBD'!$B$6:$AK$2185,24,0)="Yes","K"," ")</f>
        <v xml:space="preserve"> </v>
      </c>
      <c r="H1188" s="11" t="str">
        <f>IF(VLOOKUP(D1188,'Current OBD'!$B$6:$AK$2185,25,0)="Yes",1," ")</f>
        <v xml:space="preserve"> </v>
      </c>
      <c r="I1188" s="11" t="str">
        <f>IF(VLOOKUP(D1188,'Current OBD'!$B$6:$AK$2185,26,0)="Yes","2"," ")</f>
        <v xml:space="preserve"> </v>
      </c>
      <c r="J1188" s="11" t="str">
        <f>IF(VLOOKUP(D1188,'Current OBD'!$B$6:$AK$2185,27,0)="Yes","3"," ")</f>
        <v xml:space="preserve"> </v>
      </c>
      <c r="K1188" s="11" t="str">
        <f>IF(VLOOKUP(D1188,'Current OBD'!$B$6:$AK$2185,28,0)="Yes","4"," ")</f>
        <v xml:space="preserve"> </v>
      </c>
      <c r="L1188" s="11" t="str">
        <f>IF(VLOOKUP(D1188,'Current OBD'!$B$6:$AK$2185,29,0)="Yes","5"," ")</f>
        <v xml:space="preserve"> </v>
      </c>
      <c r="M1188" s="11" t="str">
        <f>IF(VLOOKUP(D1188,'Current OBD'!$B$6:$AK$2185,30,0)="Yes","6"," ")</f>
        <v xml:space="preserve"> </v>
      </c>
      <c r="N1188" s="11" t="str">
        <f>IF(VLOOKUP(D1188,'Current OBD'!$B$6:$AK$2185,31,0)="Yes","7"," ")</f>
        <v>7</v>
      </c>
      <c r="O1188" s="11" t="str">
        <f>IF(VLOOKUP(D1188,'Current OBD'!$B$6:$AK$2185,32,0)="Yes","8"," ")</f>
        <v>8</v>
      </c>
      <c r="P1188" s="11" t="str">
        <f>IF(VLOOKUP(D1188,'Current OBD'!$B$6:$AK$2185,33,0)="Yes","9"," ")</f>
        <v>9</v>
      </c>
      <c r="Q1188" s="11" t="str">
        <f>IF(VLOOKUP(D1188,'Current OBD'!$B$6:$AK$2185,34,0)="Yes","10"," ")</f>
        <v>10</v>
      </c>
      <c r="R1188" s="11" t="str">
        <f>IF(VLOOKUP(D1188,'Current OBD'!$B$6:$AK$2185,35,0)="Yes","11"," ")</f>
        <v>11</v>
      </c>
      <c r="S1188" s="11" t="str">
        <f>IF(VLOOKUP(D1188,'Current OBD'!$B$6:$AK$2185,36,0)="Yes","12"," ")</f>
        <v>12</v>
      </c>
      <c r="T1188" s="13">
        <f>VLOOKUP(D1188,Pivot!$B$4:$F$2181,2,0)</f>
        <v>193</v>
      </c>
      <c r="U1188" s="13">
        <f>VLOOKUP(D1188,Pivot!$B$4:$F$2181,3,0)</f>
        <v>0</v>
      </c>
      <c r="V1188" s="13">
        <f>VLOOKUP(D1188,Pivot!$B$4:$F$2181,4,0)</f>
        <v>287</v>
      </c>
      <c r="W1188" s="46">
        <f>IFERROR(VLOOKUP(D1188,Pivot!$B$4:$H$2181,5,0),"")</f>
        <v>0.67249999999999999</v>
      </c>
      <c r="X1188" s="51">
        <f>IFERROR(VLOOKUP(D1188,Pivot!$B$4:$H$2181,6,0),"")</f>
        <v>0</v>
      </c>
      <c r="Y1188" s="46">
        <f>IFERROR(VLOOKUP(D1188,Pivot!$B$4:$H$2181,7,0),"")</f>
        <v>0.67249999999999999</v>
      </c>
    </row>
    <row r="1189" spans="1:25" ht="15" customHeight="1" outlineLevel="1">
      <c r="A1189" s="27"/>
      <c r="B1189" s="27"/>
      <c r="C1189" s="30" t="s">
        <v>5754</v>
      </c>
      <c r="D1189" s="27"/>
      <c r="E1189" s="26"/>
      <c r="F1189" s="29"/>
      <c r="G1189" s="29"/>
      <c r="H1189" s="29"/>
      <c r="I1189" s="29"/>
      <c r="J1189" s="29"/>
      <c r="K1189" s="29"/>
      <c r="L1189" s="29"/>
      <c r="M1189" s="29"/>
      <c r="N1189" s="29"/>
      <c r="O1189" s="29"/>
      <c r="P1189" s="29"/>
      <c r="Q1189" s="29"/>
      <c r="R1189" s="29"/>
      <c r="S1189" s="29"/>
      <c r="T1189" s="43">
        <f>SUBTOTAL(9,T1186:T1188)</f>
        <v>460</v>
      </c>
      <c r="U1189" s="43">
        <f>SUBTOTAL(9,U1186:U1188)</f>
        <v>0</v>
      </c>
      <c r="V1189" s="43">
        <f>SUBTOTAL(9,V1186:V1188)</f>
        <v>618</v>
      </c>
      <c r="W1189" s="47"/>
      <c r="X1189" s="52"/>
      <c r="Y1189" s="56">
        <f>(T1189+U1189)/V1189</f>
        <v>0.74433656957928807</v>
      </c>
    </row>
    <row r="1190" spans="1:25" ht="15" customHeight="1" outlineLevel="2">
      <c r="A1190" s="10" t="str">
        <f>VLOOKUP(D1190,'Current OBD'!$B$6:$K$2185,4,0)</f>
        <v>Lewis</v>
      </c>
      <c r="B1190" s="10" t="str">
        <f>VLOOKUP(D1190,'Current OBD'!$B$6:$K$2185,3,0)</f>
        <v>21-214</v>
      </c>
      <c r="C1190" s="9" t="str">
        <f>VLOOKUP(D1190,'Current OBD'!$B$6:$K$2185,2,0)</f>
        <v>Morton School District</v>
      </c>
      <c r="D1190" s="24">
        <v>661765</v>
      </c>
      <c r="E1190" s="9" t="str">
        <f>VLOOKUP(D1190,'Current OBD'!$B$6:$K$2185,10,0)</f>
        <v>Morton Elementary</v>
      </c>
      <c r="F1190" s="11" t="str">
        <f>IF(VLOOKUP(D1190,'Current OBD'!$B$6:$AK$2185,23,0)="Yes","PK"," ")</f>
        <v>PK</v>
      </c>
      <c r="G1190" s="11" t="str">
        <f>IF(VLOOKUP(D1190,'Current OBD'!$B$6:$AK$2185,24,0)="Yes","K"," ")</f>
        <v>K</v>
      </c>
      <c r="H1190" s="11">
        <f>IF(VLOOKUP(D1190,'Current OBD'!$B$6:$AK$2185,25,0)="Yes",1," ")</f>
        <v>1</v>
      </c>
      <c r="I1190" s="11" t="str">
        <f>IF(VLOOKUP(D1190,'Current OBD'!$B$6:$AK$2185,26,0)="Yes","2"," ")</f>
        <v>2</v>
      </c>
      <c r="J1190" s="11" t="str">
        <f>IF(VLOOKUP(D1190,'Current OBD'!$B$6:$AK$2185,27,0)="Yes","3"," ")</f>
        <v>3</v>
      </c>
      <c r="K1190" s="11" t="str">
        <f>IF(VLOOKUP(D1190,'Current OBD'!$B$6:$AK$2185,28,0)="Yes","4"," ")</f>
        <v>4</v>
      </c>
      <c r="L1190" s="11" t="str">
        <f>IF(VLOOKUP(D1190,'Current OBD'!$B$6:$AK$2185,29,0)="Yes","5"," ")</f>
        <v>5</v>
      </c>
      <c r="M1190" s="11" t="str">
        <f>IF(VLOOKUP(D1190,'Current OBD'!$B$6:$AK$2185,30,0)="Yes","6"," ")</f>
        <v>6</v>
      </c>
      <c r="N1190" s="11" t="str">
        <f>IF(VLOOKUP(D1190,'Current OBD'!$B$6:$AK$2185,31,0)="Yes","7"," ")</f>
        <v xml:space="preserve"> </v>
      </c>
      <c r="O1190" s="11" t="str">
        <f>IF(VLOOKUP(D1190,'Current OBD'!$B$6:$AK$2185,32,0)="Yes","8"," ")</f>
        <v xml:space="preserve"> </v>
      </c>
      <c r="P1190" s="11" t="str">
        <f>IF(VLOOKUP(D1190,'Current OBD'!$B$6:$AK$2185,33,0)="Yes","9"," ")</f>
        <v xml:space="preserve"> </v>
      </c>
      <c r="Q1190" s="11" t="str">
        <f>IF(VLOOKUP(D1190,'Current OBD'!$B$6:$AK$2185,34,0)="Yes","10"," ")</f>
        <v xml:space="preserve"> </v>
      </c>
      <c r="R1190" s="11" t="str">
        <f>IF(VLOOKUP(D1190,'Current OBD'!$B$6:$AK$2185,35,0)="Yes","11"," ")</f>
        <v xml:space="preserve"> </v>
      </c>
      <c r="S1190" s="11" t="str">
        <f>IF(VLOOKUP(D1190,'Current OBD'!$B$6:$AK$2185,36,0)="Yes","12"," ")</f>
        <v xml:space="preserve"> </v>
      </c>
      <c r="T1190" s="13">
        <f>VLOOKUP(D1190,Pivot!$B$4:$F$2181,2,0)</f>
        <v>163</v>
      </c>
      <c r="U1190" s="13">
        <f>VLOOKUP(D1190,Pivot!$B$4:$F$2181,3,0)</f>
        <v>0</v>
      </c>
      <c r="V1190" s="13">
        <f>VLOOKUP(D1190,Pivot!$B$4:$F$2181,4,0)</f>
        <v>225</v>
      </c>
      <c r="W1190" s="46">
        <f>IFERROR(VLOOKUP(D1190,Pivot!$B$4:$H$2181,5,0),"")</f>
        <v>0.72440000000000004</v>
      </c>
      <c r="X1190" s="51">
        <f>IFERROR(VLOOKUP(D1190,Pivot!$B$4:$H$2181,6,0),"")</f>
        <v>0</v>
      </c>
      <c r="Y1190" s="46">
        <f>IFERROR(VLOOKUP(D1190,Pivot!$B$4:$H$2181,7,0),"")</f>
        <v>0.72440000000000004</v>
      </c>
    </row>
    <row r="1191" spans="1:25" ht="15" customHeight="1" outlineLevel="2">
      <c r="A1191" s="10" t="str">
        <f>VLOOKUP(D1191,'Current OBD'!$B$6:$K$2185,4,0)</f>
        <v>Lewis</v>
      </c>
      <c r="B1191" s="10" t="str">
        <f>VLOOKUP(D1191,'Current OBD'!$B$6:$K$2185,3,0)</f>
        <v>21-214</v>
      </c>
      <c r="C1191" s="9" t="str">
        <f>VLOOKUP(D1191,'Current OBD'!$B$6:$K$2185,2,0)</f>
        <v>Morton School District</v>
      </c>
      <c r="D1191" s="24">
        <v>664587</v>
      </c>
      <c r="E1191" s="9" t="str">
        <f>VLOOKUP(D1191,'Current OBD'!$B$6:$K$2185,10,0)</f>
        <v>Morton Jr/Sr High School</v>
      </c>
      <c r="F1191" s="11" t="str">
        <f>IF(VLOOKUP(D1191,'Current OBD'!$B$6:$AK$2185,23,0)="Yes","PK"," ")</f>
        <v xml:space="preserve"> </v>
      </c>
      <c r="G1191" s="11" t="str">
        <f>IF(VLOOKUP(D1191,'Current OBD'!$B$6:$AK$2185,24,0)="Yes","K"," ")</f>
        <v xml:space="preserve"> </v>
      </c>
      <c r="H1191" s="11" t="str">
        <f>IF(VLOOKUP(D1191,'Current OBD'!$B$6:$AK$2185,25,0)="Yes",1," ")</f>
        <v xml:space="preserve"> </v>
      </c>
      <c r="I1191" s="11" t="str">
        <f>IF(VLOOKUP(D1191,'Current OBD'!$B$6:$AK$2185,26,0)="Yes","2"," ")</f>
        <v xml:space="preserve"> </v>
      </c>
      <c r="J1191" s="11" t="str">
        <f>IF(VLOOKUP(D1191,'Current OBD'!$B$6:$AK$2185,27,0)="Yes","3"," ")</f>
        <v xml:space="preserve"> </v>
      </c>
      <c r="K1191" s="11" t="str">
        <f>IF(VLOOKUP(D1191,'Current OBD'!$B$6:$AK$2185,28,0)="Yes","4"," ")</f>
        <v xml:space="preserve"> </v>
      </c>
      <c r="L1191" s="11" t="str">
        <f>IF(VLOOKUP(D1191,'Current OBD'!$B$6:$AK$2185,29,0)="Yes","5"," ")</f>
        <v xml:space="preserve"> </v>
      </c>
      <c r="M1191" s="11" t="str">
        <f>IF(VLOOKUP(D1191,'Current OBD'!$B$6:$AK$2185,30,0)="Yes","6"," ")</f>
        <v xml:space="preserve"> </v>
      </c>
      <c r="N1191" s="11" t="str">
        <f>IF(VLOOKUP(D1191,'Current OBD'!$B$6:$AK$2185,31,0)="Yes","7"," ")</f>
        <v>7</v>
      </c>
      <c r="O1191" s="11" t="str">
        <f>IF(VLOOKUP(D1191,'Current OBD'!$B$6:$AK$2185,32,0)="Yes","8"," ")</f>
        <v>8</v>
      </c>
      <c r="P1191" s="11" t="str">
        <f>IF(VLOOKUP(D1191,'Current OBD'!$B$6:$AK$2185,33,0)="Yes","9"," ")</f>
        <v>9</v>
      </c>
      <c r="Q1191" s="11" t="str">
        <f>IF(VLOOKUP(D1191,'Current OBD'!$B$6:$AK$2185,34,0)="Yes","10"," ")</f>
        <v>10</v>
      </c>
      <c r="R1191" s="11" t="str">
        <f>IF(VLOOKUP(D1191,'Current OBD'!$B$6:$AK$2185,35,0)="Yes","11"," ")</f>
        <v>11</v>
      </c>
      <c r="S1191" s="11" t="str">
        <f>IF(VLOOKUP(D1191,'Current OBD'!$B$6:$AK$2185,36,0)="Yes","12"," ")</f>
        <v>12</v>
      </c>
      <c r="T1191" s="13">
        <f>VLOOKUP(D1191,Pivot!$B$4:$F$2181,2,0)</f>
        <v>166</v>
      </c>
      <c r="U1191" s="13">
        <f>VLOOKUP(D1191,Pivot!$B$4:$F$2181,3,0)</f>
        <v>0</v>
      </c>
      <c r="V1191" s="13">
        <f>VLOOKUP(D1191,Pivot!$B$4:$F$2181,4,0)</f>
        <v>194</v>
      </c>
      <c r="W1191" s="46">
        <f>IFERROR(VLOOKUP(D1191,Pivot!$B$4:$H$2181,5,0),"")</f>
        <v>0.85570000000000002</v>
      </c>
      <c r="X1191" s="51">
        <f>IFERROR(VLOOKUP(D1191,Pivot!$B$4:$H$2181,6,0),"")</f>
        <v>0</v>
      </c>
      <c r="Y1191" s="46">
        <f>IFERROR(VLOOKUP(D1191,Pivot!$B$4:$H$2181,7,0),"")</f>
        <v>0.85570000000000002</v>
      </c>
    </row>
    <row r="1192" spans="1:25" ht="15" customHeight="1" outlineLevel="1">
      <c r="A1192" s="27"/>
      <c r="B1192" s="27"/>
      <c r="C1192" s="30" t="s">
        <v>5755</v>
      </c>
      <c r="D1192" s="27"/>
      <c r="E1192" s="26"/>
      <c r="F1192" s="29"/>
      <c r="G1192" s="29"/>
      <c r="H1192" s="29"/>
      <c r="I1192" s="29"/>
      <c r="J1192" s="29"/>
      <c r="K1192" s="29"/>
      <c r="L1192" s="29"/>
      <c r="M1192" s="29"/>
      <c r="N1192" s="29"/>
      <c r="O1192" s="29"/>
      <c r="P1192" s="29"/>
      <c r="Q1192" s="29"/>
      <c r="R1192" s="29"/>
      <c r="S1192" s="29"/>
      <c r="T1192" s="43">
        <f>SUBTOTAL(9,T1190:T1191)</f>
        <v>329</v>
      </c>
      <c r="U1192" s="43">
        <f>SUBTOTAL(9,U1190:U1191)</f>
        <v>0</v>
      </c>
      <c r="V1192" s="43">
        <f>SUBTOTAL(9,V1190:V1191)</f>
        <v>419</v>
      </c>
      <c r="W1192" s="47"/>
      <c r="X1192" s="52"/>
      <c r="Y1192" s="56">
        <f>(T1192+U1192)/V1192</f>
        <v>0.78520286396181382</v>
      </c>
    </row>
    <row r="1193" spans="1:25" ht="15" customHeight="1" outlineLevel="2">
      <c r="A1193" s="10" t="str">
        <f>VLOOKUP(D1193,'Current OBD'!$B$6:$K$2185,4,0)</f>
        <v>Lewis</v>
      </c>
      <c r="B1193" s="10" t="str">
        <f>VLOOKUP(D1193,'Current OBD'!$B$6:$K$2185,3,0)</f>
        <v>21-226</v>
      </c>
      <c r="C1193" s="9" t="str">
        <f>VLOOKUP(D1193,'Current OBD'!$B$6:$K$2185,2,0)</f>
        <v>Adna School District</v>
      </c>
      <c r="D1193" s="24">
        <v>661767</v>
      </c>
      <c r="E1193" s="9" t="str">
        <f>VLOOKUP(D1193,'Current OBD'!$B$6:$K$2185,10,0)</f>
        <v>Adna Elementary</v>
      </c>
      <c r="F1193" s="11" t="str">
        <f>IF(VLOOKUP(D1193,'Current OBD'!$B$6:$AK$2185,23,0)="Yes","PK"," ")</f>
        <v xml:space="preserve"> </v>
      </c>
      <c r="G1193" s="11" t="str">
        <f>IF(VLOOKUP(D1193,'Current OBD'!$B$6:$AK$2185,24,0)="Yes","K"," ")</f>
        <v>K</v>
      </c>
      <c r="H1193" s="11">
        <f>IF(VLOOKUP(D1193,'Current OBD'!$B$6:$AK$2185,25,0)="Yes",1," ")</f>
        <v>1</v>
      </c>
      <c r="I1193" s="11" t="str">
        <f>IF(VLOOKUP(D1193,'Current OBD'!$B$6:$AK$2185,26,0)="Yes","2"," ")</f>
        <v>2</v>
      </c>
      <c r="J1193" s="11" t="str">
        <f>IF(VLOOKUP(D1193,'Current OBD'!$B$6:$AK$2185,27,0)="Yes","3"," ")</f>
        <v>3</v>
      </c>
      <c r="K1193" s="11" t="str">
        <f>IF(VLOOKUP(D1193,'Current OBD'!$B$6:$AK$2185,28,0)="Yes","4"," ")</f>
        <v>4</v>
      </c>
      <c r="L1193" s="11" t="str">
        <f>IF(VLOOKUP(D1193,'Current OBD'!$B$6:$AK$2185,29,0)="Yes","5"," ")</f>
        <v>5</v>
      </c>
      <c r="M1193" s="11" t="str">
        <f>IF(VLOOKUP(D1193,'Current OBD'!$B$6:$AK$2185,30,0)="Yes","6"," ")</f>
        <v xml:space="preserve"> </v>
      </c>
      <c r="N1193" s="11" t="str">
        <f>IF(VLOOKUP(D1193,'Current OBD'!$B$6:$AK$2185,31,0)="Yes","7"," ")</f>
        <v xml:space="preserve"> </v>
      </c>
      <c r="O1193" s="11" t="str">
        <f>IF(VLOOKUP(D1193,'Current OBD'!$B$6:$AK$2185,32,0)="Yes","8"," ")</f>
        <v xml:space="preserve"> </v>
      </c>
      <c r="P1193" s="11" t="str">
        <f>IF(VLOOKUP(D1193,'Current OBD'!$B$6:$AK$2185,33,0)="Yes","9"," ")</f>
        <v xml:space="preserve"> </v>
      </c>
      <c r="Q1193" s="11" t="str">
        <f>IF(VLOOKUP(D1193,'Current OBD'!$B$6:$AK$2185,34,0)="Yes","10"," ")</f>
        <v xml:space="preserve"> </v>
      </c>
      <c r="R1193" s="11" t="str">
        <f>IF(VLOOKUP(D1193,'Current OBD'!$B$6:$AK$2185,35,0)="Yes","11"," ")</f>
        <v xml:space="preserve"> </v>
      </c>
      <c r="S1193" s="11" t="str">
        <f>IF(VLOOKUP(D1193,'Current OBD'!$B$6:$AK$2185,36,0)="Yes","12"," ")</f>
        <v xml:space="preserve"> </v>
      </c>
      <c r="T1193" s="13">
        <f>VLOOKUP(D1193,Pivot!$B$4:$F$2181,2,0)</f>
        <v>41</v>
      </c>
      <c r="U1193" s="13">
        <f>VLOOKUP(D1193,Pivot!$B$4:$F$2181,3,0)</f>
        <v>8</v>
      </c>
      <c r="V1193" s="13">
        <f>VLOOKUP(D1193,Pivot!$B$4:$F$2181,4,0)</f>
        <v>258</v>
      </c>
      <c r="W1193" s="46">
        <f>IFERROR(VLOOKUP(D1193,Pivot!$B$4:$H$2181,5,0),"")</f>
        <v>0.15890000000000001</v>
      </c>
      <c r="X1193" s="51">
        <f>IFERROR(VLOOKUP(D1193,Pivot!$B$4:$H$2181,6,0),"")</f>
        <v>3.1E-2</v>
      </c>
      <c r="Y1193" s="46">
        <f>IFERROR(VLOOKUP(D1193,Pivot!$B$4:$H$2181,7,0),"")</f>
        <v>0.18990000000000001</v>
      </c>
    </row>
    <row r="1194" spans="1:25" ht="15" customHeight="1" outlineLevel="2">
      <c r="A1194" s="10" t="str">
        <f>VLOOKUP(D1194,'Current OBD'!$B$6:$K$2185,4,0)</f>
        <v>Lewis</v>
      </c>
      <c r="B1194" s="10" t="str">
        <f>VLOOKUP(D1194,'Current OBD'!$B$6:$K$2185,3,0)</f>
        <v>21-226</v>
      </c>
      <c r="C1194" s="9" t="str">
        <f>VLOOKUP(D1194,'Current OBD'!$B$6:$K$2185,2,0)</f>
        <v>Adna School District</v>
      </c>
      <c r="D1194" s="24">
        <v>661768</v>
      </c>
      <c r="E1194" s="9" t="str">
        <f>VLOOKUP(D1194,'Current OBD'!$B$6:$K$2185,10,0)</f>
        <v>Adna Middle/High</v>
      </c>
      <c r="F1194" s="11" t="str">
        <f>IF(VLOOKUP(D1194,'Current OBD'!$B$6:$AK$2185,23,0)="Yes","PK"," ")</f>
        <v xml:space="preserve"> </v>
      </c>
      <c r="G1194" s="11" t="str">
        <f>IF(VLOOKUP(D1194,'Current OBD'!$B$6:$AK$2185,24,0)="Yes","K"," ")</f>
        <v xml:space="preserve"> </v>
      </c>
      <c r="H1194" s="11" t="str">
        <f>IF(VLOOKUP(D1194,'Current OBD'!$B$6:$AK$2185,25,0)="Yes",1," ")</f>
        <v xml:space="preserve"> </v>
      </c>
      <c r="I1194" s="11" t="str">
        <f>IF(VLOOKUP(D1194,'Current OBD'!$B$6:$AK$2185,26,0)="Yes","2"," ")</f>
        <v xml:space="preserve"> </v>
      </c>
      <c r="J1194" s="11" t="str">
        <f>IF(VLOOKUP(D1194,'Current OBD'!$B$6:$AK$2185,27,0)="Yes","3"," ")</f>
        <v xml:space="preserve"> </v>
      </c>
      <c r="K1194" s="11" t="str">
        <f>IF(VLOOKUP(D1194,'Current OBD'!$B$6:$AK$2185,28,0)="Yes","4"," ")</f>
        <v xml:space="preserve"> </v>
      </c>
      <c r="L1194" s="11" t="str">
        <f>IF(VLOOKUP(D1194,'Current OBD'!$B$6:$AK$2185,29,0)="Yes","5"," ")</f>
        <v xml:space="preserve"> </v>
      </c>
      <c r="M1194" s="11" t="str">
        <f>IF(VLOOKUP(D1194,'Current OBD'!$B$6:$AK$2185,30,0)="Yes","6"," ")</f>
        <v>6</v>
      </c>
      <c r="N1194" s="11" t="str">
        <f>IF(VLOOKUP(D1194,'Current OBD'!$B$6:$AK$2185,31,0)="Yes","7"," ")</f>
        <v>7</v>
      </c>
      <c r="O1194" s="11" t="str">
        <f>IF(VLOOKUP(D1194,'Current OBD'!$B$6:$AK$2185,32,0)="Yes","8"," ")</f>
        <v>8</v>
      </c>
      <c r="P1194" s="11" t="str">
        <f>IF(VLOOKUP(D1194,'Current OBD'!$B$6:$AK$2185,33,0)="Yes","9"," ")</f>
        <v>9</v>
      </c>
      <c r="Q1194" s="11" t="str">
        <f>IF(VLOOKUP(D1194,'Current OBD'!$B$6:$AK$2185,34,0)="Yes","10"," ")</f>
        <v>10</v>
      </c>
      <c r="R1194" s="11" t="str">
        <f>IF(VLOOKUP(D1194,'Current OBD'!$B$6:$AK$2185,35,0)="Yes","11"," ")</f>
        <v>11</v>
      </c>
      <c r="S1194" s="11" t="str">
        <f>IF(VLOOKUP(D1194,'Current OBD'!$B$6:$AK$2185,36,0)="Yes","12"," ")</f>
        <v>12</v>
      </c>
      <c r="T1194" s="13">
        <f>VLOOKUP(D1194,Pivot!$B$4:$F$2181,2,0)</f>
        <v>66</v>
      </c>
      <c r="U1194" s="13">
        <f>VLOOKUP(D1194,Pivot!$B$4:$F$2181,3,0)</f>
        <v>26</v>
      </c>
      <c r="V1194" s="13">
        <f>VLOOKUP(D1194,Pivot!$B$4:$F$2181,4,0)</f>
        <v>383</v>
      </c>
      <c r="W1194" s="46">
        <f>IFERROR(VLOOKUP(D1194,Pivot!$B$4:$H$2181,5,0),"")</f>
        <v>0.17230000000000001</v>
      </c>
      <c r="X1194" s="51">
        <f>IFERROR(VLOOKUP(D1194,Pivot!$B$4:$H$2181,6,0),"")</f>
        <v>6.7900000000000002E-2</v>
      </c>
      <c r="Y1194" s="46">
        <f>IFERROR(VLOOKUP(D1194,Pivot!$B$4:$H$2181,7,0),"")</f>
        <v>0.2402</v>
      </c>
    </row>
    <row r="1195" spans="1:25" ht="15" customHeight="1" outlineLevel="1">
      <c r="A1195" s="27"/>
      <c r="B1195" s="27"/>
      <c r="C1195" s="30" t="s">
        <v>5756</v>
      </c>
      <c r="D1195" s="27"/>
      <c r="E1195" s="26"/>
      <c r="F1195" s="29"/>
      <c r="G1195" s="29"/>
      <c r="H1195" s="29"/>
      <c r="I1195" s="29"/>
      <c r="J1195" s="29"/>
      <c r="K1195" s="29"/>
      <c r="L1195" s="29"/>
      <c r="M1195" s="29"/>
      <c r="N1195" s="29"/>
      <c r="O1195" s="29"/>
      <c r="P1195" s="29"/>
      <c r="Q1195" s="29"/>
      <c r="R1195" s="29"/>
      <c r="S1195" s="29"/>
      <c r="T1195" s="43">
        <f>SUBTOTAL(9,T1193:T1194)</f>
        <v>107</v>
      </c>
      <c r="U1195" s="43">
        <f>SUBTOTAL(9,U1193:U1194)</f>
        <v>34</v>
      </c>
      <c r="V1195" s="43">
        <f>SUBTOTAL(9,V1193:V1194)</f>
        <v>641</v>
      </c>
      <c r="W1195" s="47"/>
      <c r="X1195" s="52"/>
      <c r="Y1195" s="56">
        <f>(T1195+U1195)/V1195</f>
        <v>0.21996879875195008</v>
      </c>
    </row>
    <row r="1196" spans="1:25" ht="15" customHeight="1" outlineLevel="2">
      <c r="A1196" s="10" t="str">
        <f>VLOOKUP(D1196,'Current OBD'!$B$6:$K$2185,4,0)</f>
        <v>Lewis</v>
      </c>
      <c r="B1196" s="10" t="str">
        <f>VLOOKUP(D1196,'Current OBD'!$B$6:$K$2185,3,0)</f>
        <v>21-232</v>
      </c>
      <c r="C1196" s="9" t="str">
        <f>VLOOKUP(D1196,'Current OBD'!$B$6:$K$2185,2,0)</f>
        <v>Winlock School District</v>
      </c>
      <c r="D1196" s="24">
        <v>662742</v>
      </c>
      <c r="E1196" s="9" t="str">
        <f>VLOOKUP(D1196,'Current OBD'!$B$6:$K$2185,10,0)</f>
        <v>Winlock Middle School</v>
      </c>
      <c r="F1196" s="11" t="str">
        <f>IF(VLOOKUP(D1196,'Current OBD'!$B$6:$AK$2185,23,0)="Yes","PK"," ")</f>
        <v xml:space="preserve"> </v>
      </c>
      <c r="G1196" s="11" t="str">
        <f>IF(VLOOKUP(D1196,'Current OBD'!$B$6:$AK$2185,24,0)="Yes","K"," ")</f>
        <v xml:space="preserve"> </v>
      </c>
      <c r="H1196" s="11" t="str">
        <f>IF(VLOOKUP(D1196,'Current OBD'!$B$6:$AK$2185,25,0)="Yes",1," ")</f>
        <v xml:space="preserve"> </v>
      </c>
      <c r="I1196" s="11" t="str">
        <f>IF(VLOOKUP(D1196,'Current OBD'!$B$6:$AK$2185,26,0)="Yes","2"," ")</f>
        <v xml:space="preserve"> </v>
      </c>
      <c r="J1196" s="11" t="str">
        <f>IF(VLOOKUP(D1196,'Current OBD'!$B$6:$AK$2185,27,0)="Yes","3"," ")</f>
        <v xml:space="preserve"> </v>
      </c>
      <c r="K1196" s="11" t="str">
        <f>IF(VLOOKUP(D1196,'Current OBD'!$B$6:$AK$2185,28,0)="Yes","4"," ")</f>
        <v xml:space="preserve"> </v>
      </c>
      <c r="L1196" s="11" t="str">
        <f>IF(VLOOKUP(D1196,'Current OBD'!$B$6:$AK$2185,29,0)="Yes","5"," ")</f>
        <v xml:space="preserve"> </v>
      </c>
      <c r="M1196" s="11" t="str">
        <f>IF(VLOOKUP(D1196,'Current OBD'!$B$6:$AK$2185,30,0)="Yes","6"," ")</f>
        <v>6</v>
      </c>
      <c r="N1196" s="11" t="str">
        <f>IF(VLOOKUP(D1196,'Current OBD'!$B$6:$AK$2185,31,0)="Yes","7"," ")</f>
        <v>7</v>
      </c>
      <c r="O1196" s="11" t="str">
        <f>IF(VLOOKUP(D1196,'Current OBD'!$B$6:$AK$2185,32,0)="Yes","8"," ")</f>
        <v>8</v>
      </c>
      <c r="P1196" s="11" t="str">
        <f>IF(VLOOKUP(D1196,'Current OBD'!$B$6:$AK$2185,33,0)="Yes","9"," ")</f>
        <v xml:space="preserve"> </v>
      </c>
      <c r="Q1196" s="11" t="str">
        <f>IF(VLOOKUP(D1196,'Current OBD'!$B$6:$AK$2185,34,0)="Yes","10"," ")</f>
        <v xml:space="preserve"> </v>
      </c>
      <c r="R1196" s="11" t="str">
        <f>IF(VLOOKUP(D1196,'Current OBD'!$B$6:$AK$2185,35,0)="Yes","11"," ")</f>
        <v xml:space="preserve"> </v>
      </c>
      <c r="S1196" s="11" t="str">
        <f>IF(VLOOKUP(D1196,'Current OBD'!$B$6:$AK$2185,36,0)="Yes","12"," ")</f>
        <v xml:space="preserve"> </v>
      </c>
      <c r="T1196" s="13">
        <f>VLOOKUP(D1196,Pivot!$B$4:$F$2181,2,0)</f>
        <v>163</v>
      </c>
      <c r="U1196" s="13">
        <f>VLOOKUP(D1196,Pivot!$B$4:$F$2181,3,0)</f>
        <v>0</v>
      </c>
      <c r="V1196" s="13">
        <f>VLOOKUP(D1196,Pivot!$B$4:$F$2181,4,0)</f>
        <v>178</v>
      </c>
      <c r="W1196" s="46">
        <f>IFERROR(VLOOKUP(D1196,Pivot!$B$4:$H$2181,5,0),"")</f>
        <v>0.91569999999999996</v>
      </c>
      <c r="X1196" s="51">
        <f>IFERROR(VLOOKUP(D1196,Pivot!$B$4:$H$2181,6,0),"")</f>
        <v>0</v>
      </c>
      <c r="Y1196" s="46">
        <f>IFERROR(VLOOKUP(D1196,Pivot!$B$4:$H$2181,7,0),"")</f>
        <v>0.91569999999999996</v>
      </c>
    </row>
    <row r="1197" spans="1:25" ht="15" customHeight="1" outlineLevel="2">
      <c r="A1197" s="10" t="str">
        <f>VLOOKUP(D1197,'Current OBD'!$B$6:$K$2185,4,0)</f>
        <v>Lewis</v>
      </c>
      <c r="B1197" s="10" t="str">
        <f>VLOOKUP(D1197,'Current OBD'!$B$6:$K$2185,3,0)</f>
        <v>21-232</v>
      </c>
      <c r="C1197" s="9" t="str">
        <f>VLOOKUP(D1197,'Current OBD'!$B$6:$K$2185,2,0)</f>
        <v>Winlock School District</v>
      </c>
      <c r="D1197" s="24">
        <v>665268</v>
      </c>
      <c r="E1197" s="9" t="str">
        <f>VLOOKUP(D1197,'Current OBD'!$B$6:$K$2185,10,0)</f>
        <v>Winlock Miller Elementary School</v>
      </c>
      <c r="F1197" s="11" t="str">
        <f>IF(VLOOKUP(D1197,'Current OBD'!$B$6:$AK$2185,23,0)="Yes","PK"," ")</f>
        <v>PK</v>
      </c>
      <c r="G1197" s="11" t="str">
        <f>IF(VLOOKUP(D1197,'Current OBD'!$B$6:$AK$2185,24,0)="Yes","K"," ")</f>
        <v>K</v>
      </c>
      <c r="H1197" s="11">
        <f>IF(VLOOKUP(D1197,'Current OBD'!$B$6:$AK$2185,25,0)="Yes",1," ")</f>
        <v>1</v>
      </c>
      <c r="I1197" s="11" t="str">
        <f>IF(VLOOKUP(D1197,'Current OBD'!$B$6:$AK$2185,26,0)="Yes","2"," ")</f>
        <v>2</v>
      </c>
      <c r="J1197" s="11" t="str">
        <f>IF(VLOOKUP(D1197,'Current OBD'!$B$6:$AK$2185,27,0)="Yes","3"," ")</f>
        <v>3</v>
      </c>
      <c r="K1197" s="11" t="str">
        <f>IF(VLOOKUP(D1197,'Current OBD'!$B$6:$AK$2185,28,0)="Yes","4"," ")</f>
        <v>4</v>
      </c>
      <c r="L1197" s="11" t="str">
        <f>IF(VLOOKUP(D1197,'Current OBD'!$B$6:$AK$2185,29,0)="Yes","5"," ")</f>
        <v>5</v>
      </c>
      <c r="M1197" s="11" t="str">
        <f>IF(VLOOKUP(D1197,'Current OBD'!$B$6:$AK$2185,30,0)="Yes","6"," ")</f>
        <v xml:space="preserve"> </v>
      </c>
      <c r="N1197" s="11" t="str">
        <f>IF(VLOOKUP(D1197,'Current OBD'!$B$6:$AK$2185,31,0)="Yes","7"," ")</f>
        <v xml:space="preserve"> </v>
      </c>
      <c r="O1197" s="11" t="str">
        <f>IF(VLOOKUP(D1197,'Current OBD'!$B$6:$AK$2185,32,0)="Yes","8"," ")</f>
        <v xml:space="preserve"> </v>
      </c>
      <c r="P1197" s="11" t="str">
        <f>IF(VLOOKUP(D1197,'Current OBD'!$B$6:$AK$2185,33,0)="Yes","9"," ")</f>
        <v xml:space="preserve"> </v>
      </c>
      <c r="Q1197" s="11" t="str">
        <f>IF(VLOOKUP(D1197,'Current OBD'!$B$6:$AK$2185,34,0)="Yes","10"," ")</f>
        <v xml:space="preserve"> </v>
      </c>
      <c r="R1197" s="11" t="str">
        <f>IF(VLOOKUP(D1197,'Current OBD'!$B$6:$AK$2185,35,0)="Yes","11"," ")</f>
        <v xml:space="preserve"> </v>
      </c>
      <c r="S1197" s="11" t="str">
        <f>IF(VLOOKUP(D1197,'Current OBD'!$B$6:$AK$2185,36,0)="Yes","12"," ")</f>
        <v xml:space="preserve"> </v>
      </c>
      <c r="T1197" s="13">
        <f>VLOOKUP(D1197,Pivot!$B$4:$F$2181,2,0)</f>
        <v>387</v>
      </c>
      <c r="U1197" s="13">
        <f>VLOOKUP(D1197,Pivot!$B$4:$F$2181,3,0)</f>
        <v>0</v>
      </c>
      <c r="V1197" s="13">
        <f>VLOOKUP(D1197,Pivot!$B$4:$F$2181,4,0)</f>
        <v>411</v>
      </c>
      <c r="W1197" s="46">
        <f>IFERROR(VLOOKUP(D1197,Pivot!$B$4:$H$2181,5,0),"")</f>
        <v>0.94159999999999999</v>
      </c>
      <c r="X1197" s="51">
        <f>IFERROR(VLOOKUP(D1197,Pivot!$B$4:$H$2181,6,0),"")</f>
        <v>0</v>
      </c>
      <c r="Y1197" s="46">
        <f>IFERROR(VLOOKUP(D1197,Pivot!$B$4:$H$2181,7,0),"")</f>
        <v>0.94159999999999999</v>
      </c>
    </row>
    <row r="1198" spans="1:25" ht="15" customHeight="1" outlineLevel="2">
      <c r="A1198" s="10" t="str">
        <f>VLOOKUP(D1198,'Current OBD'!$B$6:$K$2185,4,0)</f>
        <v>Lewis</v>
      </c>
      <c r="B1198" s="10" t="str">
        <f>VLOOKUP(D1198,'Current OBD'!$B$6:$K$2185,3,0)</f>
        <v>21-232</v>
      </c>
      <c r="C1198" s="9" t="str">
        <f>VLOOKUP(D1198,'Current OBD'!$B$6:$K$2185,2,0)</f>
        <v>Winlock School District</v>
      </c>
      <c r="D1198" s="24">
        <v>661770</v>
      </c>
      <c r="E1198" s="9" t="str">
        <f>VLOOKUP(D1198,'Current OBD'!$B$6:$K$2185,10,0)</f>
        <v>Winlock Senior High School</v>
      </c>
      <c r="F1198" s="11" t="str">
        <f>IF(VLOOKUP(D1198,'Current OBD'!$B$6:$AK$2185,23,0)="Yes","PK"," ")</f>
        <v xml:space="preserve"> </v>
      </c>
      <c r="G1198" s="11" t="str">
        <f>IF(VLOOKUP(D1198,'Current OBD'!$B$6:$AK$2185,24,0)="Yes","K"," ")</f>
        <v xml:space="preserve"> </v>
      </c>
      <c r="H1198" s="11" t="str">
        <f>IF(VLOOKUP(D1198,'Current OBD'!$B$6:$AK$2185,25,0)="Yes",1," ")</f>
        <v xml:space="preserve"> </v>
      </c>
      <c r="I1198" s="11" t="str">
        <f>IF(VLOOKUP(D1198,'Current OBD'!$B$6:$AK$2185,26,0)="Yes","2"," ")</f>
        <v xml:space="preserve"> </v>
      </c>
      <c r="J1198" s="11" t="str">
        <f>IF(VLOOKUP(D1198,'Current OBD'!$B$6:$AK$2185,27,0)="Yes","3"," ")</f>
        <v xml:space="preserve"> </v>
      </c>
      <c r="K1198" s="11" t="str">
        <f>IF(VLOOKUP(D1198,'Current OBD'!$B$6:$AK$2185,28,0)="Yes","4"," ")</f>
        <v xml:space="preserve"> </v>
      </c>
      <c r="L1198" s="11" t="str">
        <f>IF(VLOOKUP(D1198,'Current OBD'!$B$6:$AK$2185,29,0)="Yes","5"," ")</f>
        <v xml:space="preserve"> </v>
      </c>
      <c r="M1198" s="11" t="str">
        <f>IF(VLOOKUP(D1198,'Current OBD'!$B$6:$AK$2185,30,0)="Yes","6"," ")</f>
        <v xml:space="preserve"> </v>
      </c>
      <c r="N1198" s="11" t="str">
        <f>IF(VLOOKUP(D1198,'Current OBD'!$B$6:$AK$2185,31,0)="Yes","7"," ")</f>
        <v xml:space="preserve"> </v>
      </c>
      <c r="O1198" s="11" t="str">
        <f>IF(VLOOKUP(D1198,'Current OBD'!$B$6:$AK$2185,32,0)="Yes","8"," ")</f>
        <v xml:space="preserve"> </v>
      </c>
      <c r="P1198" s="11" t="str">
        <f>IF(VLOOKUP(D1198,'Current OBD'!$B$6:$AK$2185,33,0)="Yes","9"," ")</f>
        <v>9</v>
      </c>
      <c r="Q1198" s="11" t="str">
        <f>IF(VLOOKUP(D1198,'Current OBD'!$B$6:$AK$2185,34,0)="Yes","10"," ")</f>
        <v>10</v>
      </c>
      <c r="R1198" s="11" t="str">
        <f>IF(VLOOKUP(D1198,'Current OBD'!$B$6:$AK$2185,35,0)="Yes","11"," ")</f>
        <v>11</v>
      </c>
      <c r="S1198" s="11" t="str">
        <f>IF(VLOOKUP(D1198,'Current OBD'!$B$6:$AK$2185,36,0)="Yes","12"," ")</f>
        <v>12</v>
      </c>
      <c r="T1198" s="13">
        <f>VLOOKUP(D1198,Pivot!$B$4:$F$2181,2,0)</f>
        <v>186</v>
      </c>
      <c r="U1198" s="13">
        <f>VLOOKUP(D1198,Pivot!$B$4:$F$2181,3,0)</f>
        <v>0</v>
      </c>
      <c r="V1198" s="13">
        <f>VLOOKUP(D1198,Pivot!$B$4:$F$2181,4,0)</f>
        <v>212</v>
      </c>
      <c r="W1198" s="46">
        <f>IFERROR(VLOOKUP(D1198,Pivot!$B$4:$H$2181,5,0),"")</f>
        <v>0.87739999999999996</v>
      </c>
      <c r="X1198" s="51">
        <f>IFERROR(VLOOKUP(D1198,Pivot!$B$4:$H$2181,6,0),"")</f>
        <v>0</v>
      </c>
      <c r="Y1198" s="46">
        <f>IFERROR(VLOOKUP(D1198,Pivot!$B$4:$H$2181,7,0),"")</f>
        <v>0.87739999999999996</v>
      </c>
    </row>
    <row r="1199" spans="1:25" ht="15" customHeight="1" outlineLevel="1">
      <c r="A1199" s="27"/>
      <c r="B1199" s="27"/>
      <c r="C1199" s="30" t="s">
        <v>5757</v>
      </c>
      <c r="D1199" s="27"/>
      <c r="E1199" s="26"/>
      <c r="F1199" s="29"/>
      <c r="G1199" s="29"/>
      <c r="H1199" s="29"/>
      <c r="I1199" s="29"/>
      <c r="J1199" s="29"/>
      <c r="K1199" s="29"/>
      <c r="L1199" s="29"/>
      <c r="M1199" s="29"/>
      <c r="N1199" s="29"/>
      <c r="O1199" s="29"/>
      <c r="P1199" s="29"/>
      <c r="Q1199" s="29"/>
      <c r="R1199" s="29"/>
      <c r="S1199" s="29"/>
      <c r="T1199" s="43">
        <f>SUBTOTAL(9,T1196:T1198)</f>
        <v>736</v>
      </c>
      <c r="U1199" s="43">
        <f>SUBTOTAL(9,U1196:U1198)</f>
        <v>0</v>
      </c>
      <c r="V1199" s="43">
        <f>SUBTOTAL(9,V1196:V1198)</f>
        <v>801</v>
      </c>
      <c r="W1199" s="47"/>
      <c r="X1199" s="52"/>
      <c r="Y1199" s="56">
        <f>(T1199+U1199)/V1199</f>
        <v>0.91885143570536831</v>
      </c>
    </row>
    <row r="1200" spans="1:25" ht="15" customHeight="1" outlineLevel="2">
      <c r="A1200" s="10" t="str">
        <f>VLOOKUP(D1200,'Current OBD'!$B$6:$K$2185,4,0)</f>
        <v>Lewis</v>
      </c>
      <c r="B1200" s="10" t="str">
        <f>VLOOKUP(D1200,'Current OBD'!$B$6:$K$2185,3,0)</f>
        <v>21-234</v>
      </c>
      <c r="C1200" s="9" t="str">
        <f>VLOOKUP(D1200,'Current OBD'!$B$6:$K$2185,2,0)</f>
        <v>Boistfort School District</v>
      </c>
      <c r="D1200" s="24">
        <v>663778</v>
      </c>
      <c r="E1200" s="9" t="str">
        <f>VLOOKUP(D1200,'Current OBD'!$B$6:$K$2185,10,0)</f>
        <v>Boistfort Elementary</v>
      </c>
      <c r="F1200" s="11" t="str">
        <f>IF(VLOOKUP(D1200,'Current OBD'!$B$6:$AK$2185,23,0)="Yes","PK"," ")</f>
        <v>PK</v>
      </c>
      <c r="G1200" s="11" t="str">
        <f>IF(VLOOKUP(D1200,'Current OBD'!$B$6:$AK$2185,24,0)="Yes","K"," ")</f>
        <v>K</v>
      </c>
      <c r="H1200" s="11">
        <f>IF(VLOOKUP(D1200,'Current OBD'!$B$6:$AK$2185,25,0)="Yes",1," ")</f>
        <v>1</v>
      </c>
      <c r="I1200" s="11" t="str">
        <f>IF(VLOOKUP(D1200,'Current OBD'!$B$6:$AK$2185,26,0)="Yes","2"," ")</f>
        <v>2</v>
      </c>
      <c r="J1200" s="11" t="str">
        <f>IF(VLOOKUP(D1200,'Current OBD'!$B$6:$AK$2185,27,0)="Yes","3"," ")</f>
        <v>3</v>
      </c>
      <c r="K1200" s="11" t="str">
        <f>IF(VLOOKUP(D1200,'Current OBD'!$B$6:$AK$2185,28,0)="Yes","4"," ")</f>
        <v>4</v>
      </c>
      <c r="L1200" s="11" t="str">
        <f>IF(VLOOKUP(D1200,'Current OBD'!$B$6:$AK$2185,29,0)="Yes","5"," ")</f>
        <v>5</v>
      </c>
      <c r="M1200" s="11" t="str">
        <f>IF(VLOOKUP(D1200,'Current OBD'!$B$6:$AK$2185,30,0)="Yes","6"," ")</f>
        <v>6</v>
      </c>
      <c r="N1200" s="11" t="str">
        <f>IF(VLOOKUP(D1200,'Current OBD'!$B$6:$AK$2185,31,0)="Yes","7"," ")</f>
        <v>7</v>
      </c>
      <c r="O1200" s="11" t="str">
        <f>IF(VLOOKUP(D1200,'Current OBD'!$B$6:$AK$2185,32,0)="Yes","8"," ")</f>
        <v>8</v>
      </c>
      <c r="P1200" s="11" t="str">
        <f>IF(VLOOKUP(D1200,'Current OBD'!$B$6:$AK$2185,33,0)="Yes","9"," ")</f>
        <v xml:space="preserve"> </v>
      </c>
      <c r="Q1200" s="11" t="str">
        <f>IF(VLOOKUP(D1200,'Current OBD'!$B$6:$AK$2185,34,0)="Yes","10"," ")</f>
        <v xml:space="preserve"> </v>
      </c>
      <c r="R1200" s="11" t="str">
        <f>IF(VLOOKUP(D1200,'Current OBD'!$B$6:$AK$2185,35,0)="Yes","11"," ")</f>
        <v xml:space="preserve"> </v>
      </c>
      <c r="S1200" s="11" t="str">
        <f>IF(VLOOKUP(D1200,'Current OBD'!$B$6:$AK$2185,36,0)="Yes","12"," ")</f>
        <v xml:space="preserve"> </v>
      </c>
      <c r="T1200" s="13">
        <f>VLOOKUP(D1200,Pivot!$B$4:$F$2181,2,0)</f>
        <v>25</v>
      </c>
      <c r="U1200" s="13">
        <f>VLOOKUP(D1200,Pivot!$B$4:$F$2181,3,0)</f>
        <v>11</v>
      </c>
      <c r="V1200" s="13">
        <f>VLOOKUP(D1200,Pivot!$B$4:$F$2181,4,0)</f>
        <v>84</v>
      </c>
      <c r="W1200" s="46">
        <f>IFERROR(VLOOKUP(D1200,Pivot!$B$4:$H$2181,5,0),"")</f>
        <v>0.29759999999999998</v>
      </c>
      <c r="X1200" s="51">
        <f>IFERROR(VLOOKUP(D1200,Pivot!$B$4:$H$2181,6,0),"")</f>
        <v>0.13100000000000001</v>
      </c>
      <c r="Y1200" s="46">
        <f>IFERROR(VLOOKUP(D1200,Pivot!$B$4:$H$2181,7,0),"")</f>
        <v>0.42859999999999998</v>
      </c>
    </row>
    <row r="1201" spans="1:25" ht="15" customHeight="1" outlineLevel="1">
      <c r="A1201" s="27"/>
      <c r="B1201" s="27"/>
      <c r="C1201" s="30" t="s">
        <v>5758</v>
      </c>
      <c r="D1201" s="27"/>
      <c r="E1201" s="26"/>
      <c r="F1201" s="29"/>
      <c r="G1201" s="29"/>
      <c r="H1201" s="29"/>
      <c r="I1201" s="29"/>
      <c r="J1201" s="29"/>
      <c r="K1201" s="29"/>
      <c r="L1201" s="29"/>
      <c r="M1201" s="29"/>
      <c r="N1201" s="29"/>
      <c r="O1201" s="29"/>
      <c r="P1201" s="29"/>
      <c r="Q1201" s="29"/>
      <c r="R1201" s="29"/>
      <c r="S1201" s="29"/>
      <c r="T1201" s="43">
        <f>SUBTOTAL(9,T1200:T1200)</f>
        <v>25</v>
      </c>
      <c r="U1201" s="43">
        <f>SUBTOTAL(9,U1200:U1200)</f>
        <v>11</v>
      </c>
      <c r="V1201" s="43">
        <f>SUBTOTAL(9,V1200:V1200)</f>
        <v>84</v>
      </c>
      <c r="W1201" s="47"/>
      <c r="X1201" s="52"/>
      <c r="Y1201" s="56">
        <f>(T1201+U1201)/V1201</f>
        <v>0.42857142857142855</v>
      </c>
    </row>
    <row r="1202" spans="1:25" ht="15" customHeight="1" outlineLevel="2">
      <c r="A1202" s="10" t="str">
        <f>VLOOKUP(D1202,'Current OBD'!$B$6:$K$2185,4,0)</f>
        <v>Lewis</v>
      </c>
      <c r="B1202" s="10" t="str">
        <f>VLOOKUP(D1202,'Current OBD'!$B$6:$K$2185,3,0)</f>
        <v>21-237</v>
      </c>
      <c r="C1202" s="9" t="str">
        <f>VLOOKUP(D1202,'Current OBD'!$B$6:$K$2185,2,0)</f>
        <v>Toledo School District</v>
      </c>
      <c r="D1202" s="24">
        <v>687221</v>
      </c>
      <c r="E1202" s="9" t="str">
        <f>VLOOKUP(D1202,'Current OBD'!$B$6:$K$2185,10,0)</f>
        <v>Cowlitz Prairie Academy</v>
      </c>
      <c r="F1202" s="11" t="str">
        <f>IF(VLOOKUP(D1202,'Current OBD'!$B$6:$AK$2185,23,0)="Yes","PK"," ")</f>
        <v xml:space="preserve"> </v>
      </c>
      <c r="G1202" s="11" t="str">
        <f>IF(VLOOKUP(D1202,'Current OBD'!$B$6:$AK$2185,24,0)="Yes","K"," ")</f>
        <v xml:space="preserve"> </v>
      </c>
      <c r="H1202" s="11" t="str">
        <f>IF(VLOOKUP(D1202,'Current OBD'!$B$6:$AK$2185,25,0)="Yes",1," ")</f>
        <v xml:space="preserve"> </v>
      </c>
      <c r="I1202" s="11" t="str">
        <f>IF(VLOOKUP(D1202,'Current OBD'!$B$6:$AK$2185,26,0)="Yes","2"," ")</f>
        <v xml:space="preserve"> </v>
      </c>
      <c r="J1202" s="11" t="str">
        <f>IF(VLOOKUP(D1202,'Current OBD'!$B$6:$AK$2185,27,0)="Yes","3"," ")</f>
        <v xml:space="preserve"> </v>
      </c>
      <c r="K1202" s="11" t="str">
        <f>IF(VLOOKUP(D1202,'Current OBD'!$B$6:$AK$2185,28,0)="Yes","4"," ")</f>
        <v xml:space="preserve"> </v>
      </c>
      <c r="L1202" s="11" t="str">
        <f>IF(VLOOKUP(D1202,'Current OBD'!$B$6:$AK$2185,29,0)="Yes","5"," ")</f>
        <v xml:space="preserve"> </v>
      </c>
      <c r="M1202" s="11" t="str">
        <f>IF(VLOOKUP(D1202,'Current OBD'!$B$6:$AK$2185,30,0)="Yes","6"," ")</f>
        <v xml:space="preserve"> </v>
      </c>
      <c r="N1202" s="11" t="str">
        <f>IF(VLOOKUP(D1202,'Current OBD'!$B$6:$AK$2185,31,0)="Yes","7"," ")</f>
        <v>7</v>
      </c>
      <c r="O1202" s="11" t="str">
        <f>IF(VLOOKUP(D1202,'Current OBD'!$B$6:$AK$2185,32,0)="Yes","8"," ")</f>
        <v>8</v>
      </c>
      <c r="P1202" s="11" t="str">
        <f>IF(VLOOKUP(D1202,'Current OBD'!$B$6:$AK$2185,33,0)="Yes","9"," ")</f>
        <v>9</v>
      </c>
      <c r="Q1202" s="11" t="str">
        <f>IF(VLOOKUP(D1202,'Current OBD'!$B$6:$AK$2185,34,0)="Yes","10"," ")</f>
        <v>10</v>
      </c>
      <c r="R1202" s="11" t="str">
        <f>IF(VLOOKUP(D1202,'Current OBD'!$B$6:$AK$2185,35,0)="Yes","11"," ")</f>
        <v>11</v>
      </c>
      <c r="S1202" s="11" t="str">
        <f>IF(VLOOKUP(D1202,'Current OBD'!$B$6:$AK$2185,36,0)="Yes","12"," ")</f>
        <v>12</v>
      </c>
      <c r="T1202" s="13">
        <f>VLOOKUP(D1202,Pivot!$B$4:$F$2181,2,0)</f>
        <v>45</v>
      </c>
      <c r="U1202" s="13">
        <f>VLOOKUP(D1202,Pivot!$B$4:$F$2181,3,0)</f>
        <v>0</v>
      </c>
      <c r="V1202" s="13">
        <f>VLOOKUP(D1202,Pivot!$B$4:$F$2181,4,0)</f>
        <v>53</v>
      </c>
      <c r="W1202" s="46">
        <f>IFERROR(VLOOKUP(D1202,Pivot!$B$4:$H$2181,5,0),"")</f>
        <v>0.84909999999999997</v>
      </c>
      <c r="X1202" s="51">
        <f>IFERROR(VLOOKUP(D1202,Pivot!$B$4:$H$2181,6,0),"")</f>
        <v>0</v>
      </c>
      <c r="Y1202" s="46">
        <f>IFERROR(VLOOKUP(D1202,Pivot!$B$4:$H$2181,7,0),"")</f>
        <v>0.84909999999999997</v>
      </c>
    </row>
    <row r="1203" spans="1:25" ht="15" customHeight="1" outlineLevel="2">
      <c r="A1203" s="10" t="str">
        <f>VLOOKUP(D1203,'Current OBD'!$B$6:$K$2185,4,0)</f>
        <v>Lewis</v>
      </c>
      <c r="B1203" s="10" t="str">
        <f>VLOOKUP(D1203,'Current OBD'!$B$6:$K$2185,3,0)</f>
        <v>21-237</v>
      </c>
      <c r="C1203" s="9" t="str">
        <f>VLOOKUP(D1203,'Current OBD'!$B$6:$K$2185,2,0)</f>
        <v>Toledo School District</v>
      </c>
      <c r="D1203" s="24">
        <v>678928</v>
      </c>
      <c r="E1203" s="9" t="str">
        <f>VLOOKUP(D1203,'Current OBD'!$B$6:$K$2185,10,0)</f>
        <v>Toledo Elementary</v>
      </c>
      <c r="F1203" s="11" t="str">
        <f>IF(VLOOKUP(D1203,'Current OBD'!$B$6:$AK$2185,23,0)="Yes","PK"," ")</f>
        <v>PK</v>
      </c>
      <c r="G1203" s="11" t="str">
        <f>IF(VLOOKUP(D1203,'Current OBD'!$B$6:$AK$2185,24,0)="Yes","K"," ")</f>
        <v>K</v>
      </c>
      <c r="H1203" s="11">
        <f>IF(VLOOKUP(D1203,'Current OBD'!$B$6:$AK$2185,25,0)="Yes",1," ")</f>
        <v>1</v>
      </c>
      <c r="I1203" s="11" t="str">
        <f>IF(VLOOKUP(D1203,'Current OBD'!$B$6:$AK$2185,26,0)="Yes","2"," ")</f>
        <v>2</v>
      </c>
      <c r="J1203" s="11" t="str">
        <f>IF(VLOOKUP(D1203,'Current OBD'!$B$6:$AK$2185,27,0)="Yes","3"," ")</f>
        <v>3</v>
      </c>
      <c r="K1203" s="11" t="str">
        <f>IF(VLOOKUP(D1203,'Current OBD'!$B$6:$AK$2185,28,0)="Yes","4"," ")</f>
        <v>4</v>
      </c>
      <c r="L1203" s="11" t="str">
        <f>IF(VLOOKUP(D1203,'Current OBD'!$B$6:$AK$2185,29,0)="Yes","5"," ")</f>
        <v>5</v>
      </c>
      <c r="M1203" s="11" t="str">
        <f>IF(VLOOKUP(D1203,'Current OBD'!$B$6:$AK$2185,30,0)="Yes","6"," ")</f>
        <v xml:space="preserve"> </v>
      </c>
      <c r="N1203" s="11" t="str">
        <f>IF(VLOOKUP(D1203,'Current OBD'!$B$6:$AK$2185,31,0)="Yes","7"," ")</f>
        <v xml:space="preserve"> </v>
      </c>
      <c r="O1203" s="11" t="str">
        <f>IF(VLOOKUP(D1203,'Current OBD'!$B$6:$AK$2185,32,0)="Yes","8"," ")</f>
        <v xml:space="preserve"> </v>
      </c>
      <c r="P1203" s="11" t="str">
        <f>IF(VLOOKUP(D1203,'Current OBD'!$B$6:$AK$2185,33,0)="Yes","9"," ")</f>
        <v xml:space="preserve"> </v>
      </c>
      <c r="Q1203" s="11" t="str">
        <f>IF(VLOOKUP(D1203,'Current OBD'!$B$6:$AK$2185,34,0)="Yes","10"," ")</f>
        <v xml:space="preserve"> </v>
      </c>
      <c r="R1203" s="11" t="str">
        <f>IF(VLOOKUP(D1203,'Current OBD'!$B$6:$AK$2185,35,0)="Yes","11"," ")</f>
        <v xml:space="preserve"> </v>
      </c>
      <c r="S1203" s="11" t="str">
        <f>IF(VLOOKUP(D1203,'Current OBD'!$B$6:$AK$2185,36,0)="Yes","12"," ")</f>
        <v xml:space="preserve"> </v>
      </c>
      <c r="T1203" s="13">
        <f>VLOOKUP(D1203,Pivot!$B$4:$F$2181,2,0)</f>
        <v>109</v>
      </c>
      <c r="U1203" s="13">
        <f>VLOOKUP(D1203,Pivot!$B$4:$F$2181,3,0)</f>
        <v>47</v>
      </c>
      <c r="V1203" s="13">
        <f>VLOOKUP(D1203,Pivot!$B$4:$F$2181,4,0)</f>
        <v>386</v>
      </c>
      <c r="W1203" s="46">
        <f>IFERROR(VLOOKUP(D1203,Pivot!$B$4:$H$2181,5,0),"")</f>
        <v>0.28239999999999998</v>
      </c>
      <c r="X1203" s="51">
        <f>IFERROR(VLOOKUP(D1203,Pivot!$B$4:$H$2181,6,0),"")</f>
        <v>0.12180000000000001</v>
      </c>
      <c r="Y1203" s="46">
        <f>IFERROR(VLOOKUP(D1203,Pivot!$B$4:$H$2181,7,0),"")</f>
        <v>0.40410000000000001</v>
      </c>
    </row>
    <row r="1204" spans="1:25" ht="15" customHeight="1" outlineLevel="2">
      <c r="A1204" s="10" t="str">
        <f>VLOOKUP(D1204,'Current OBD'!$B$6:$K$2185,4,0)</f>
        <v>Lewis</v>
      </c>
      <c r="B1204" s="10" t="str">
        <f>VLOOKUP(D1204,'Current OBD'!$B$6:$K$2185,3,0)</f>
        <v>21-237</v>
      </c>
      <c r="C1204" s="9" t="str">
        <f>VLOOKUP(D1204,'Current OBD'!$B$6:$K$2185,2,0)</f>
        <v>Toledo School District</v>
      </c>
      <c r="D1204" s="24">
        <v>661774</v>
      </c>
      <c r="E1204" s="9" t="str">
        <f>VLOOKUP(D1204,'Current OBD'!$B$6:$K$2185,10,0)</f>
        <v>Toledo High</v>
      </c>
      <c r="F1204" s="11" t="str">
        <f>IF(VLOOKUP(D1204,'Current OBD'!$B$6:$AK$2185,23,0)="Yes","PK"," ")</f>
        <v xml:space="preserve"> </v>
      </c>
      <c r="G1204" s="11" t="str">
        <f>IF(VLOOKUP(D1204,'Current OBD'!$B$6:$AK$2185,24,0)="Yes","K"," ")</f>
        <v xml:space="preserve"> </v>
      </c>
      <c r="H1204" s="11" t="str">
        <f>IF(VLOOKUP(D1204,'Current OBD'!$B$6:$AK$2185,25,0)="Yes",1," ")</f>
        <v xml:space="preserve"> </v>
      </c>
      <c r="I1204" s="11" t="str">
        <f>IF(VLOOKUP(D1204,'Current OBD'!$B$6:$AK$2185,26,0)="Yes","2"," ")</f>
        <v xml:space="preserve"> </v>
      </c>
      <c r="J1204" s="11" t="str">
        <f>IF(VLOOKUP(D1204,'Current OBD'!$B$6:$AK$2185,27,0)="Yes","3"," ")</f>
        <v xml:space="preserve"> </v>
      </c>
      <c r="K1204" s="11" t="str">
        <f>IF(VLOOKUP(D1204,'Current OBD'!$B$6:$AK$2185,28,0)="Yes","4"," ")</f>
        <v xml:space="preserve"> </v>
      </c>
      <c r="L1204" s="11" t="str">
        <f>IF(VLOOKUP(D1204,'Current OBD'!$B$6:$AK$2185,29,0)="Yes","5"," ")</f>
        <v xml:space="preserve"> </v>
      </c>
      <c r="M1204" s="11" t="str">
        <f>IF(VLOOKUP(D1204,'Current OBD'!$B$6:$AK$2185,30,0)="Yes","6"," ")</f>
        <v xml:space="preserve"> </v>
      </c>
      <c r="N1204" s="11" t="str">
        <f>IF(VLOOKUP(D1204,'Current OBD'!$B$6:$AK$2185,31,0)="Yes","7"," ")</f>
        <v xml:space="preserve"> </v>
      </c>
      <c r="O1204" s="11" t="str">
        <f>IF(VLOOKUP(D1204,'Current OBD'!$B$6:$AK$2185,32,0)="Yes","8"," ")</f>
        <v xml:space="preserve"> </v>
      </c>
      <c r="P1204" s="11" t="str">
        <f>IF(VLOOKUP(D1204,'Current OBD'!$B$6:$AK$2185,33,0)="Yes","9"," ")</f>
        <v>9</v>
      </c>
      <c r="Q1204" s="11" t="str">
        <f>IF(VLOOKUP(D1204,'Current OBD'!$B$6:$AK$2185,34,0)="Yes","10"," ")</f>
        <v>10</v>
      </c>
      <c r="R1204" s="11" t="str">
        <f>IF(VLOOKUP(D1204,'Current OBD'!$B$6:$AK$2185,35,0)="Yes","11"," ")</f>
        <v>11</v>
      </c>
      <c r="S1204" s="11" t="str">
        <f>IF(VLOOKUP(D1204,'Current OBD'!$B$6:$AK$2185,36,0)="Yes","12"," ")</f>
        <v>12</v>
      </c>
      <c r="T1204" s="13">
        <f>VLOOKUP(D1204,Pivot!$B$4:$F$2181,2,0)</f>
        <v>144</v>
      </c>
      <c r="U1204" s="13">
        <f>VLOOKUP(D1204,Pivot!$B$4:$F$2181,3,0)</f>
        <v>0</v>
      </c>
      <c r="V1204" s="13">
        <f>VLOOKUP(D1204,Pivot!$B$4:$F$2181,4,0)</f>
        <v>219</v>
      </c>
      <c r="W1204" s="46">
        <f>IFERROR(VLOOKUP(D1204,Pivot!$B$4:$H$2181,5,0),"")</f>
        <v>0.65749999999999997</v>
      </c>
      <c r="X1204" s="51">
        <f>IFERROR(VLOOKUP(D1204,Pivot!$B$4:$H$2181,6,0),"")</f>
        <v>0</v>
      </c>
      <c r="Y1204" s="46">
        <f>IFERROR(VLOOKUP(D1204,Pivot!$B$4:$H$2181,7,0),"")</f>
        <v>0.65749999999999997</v>
      </c>
    </row>
    <row r="1205" spans="1:25" ht="15" customHeight="1" outlineLevel="2">
      <c r="A1205" s="10" t="str">
        <f>VLOOKUP(D1205,'Current OBD'!$B$6:$K$2185,4,0)</f>
        <v>Lewis</v>
      </c>
      <c r="B1205" s="10" t="str">
        <f>VLOOKUP(D1205,'Current OBD'!$B$6:$K$2185,3,0)</f>
        <v>21-237</v>
      </c>
      <c r="C1205" s="9" t="str">
        <f>VLOOKUP(D1205,'Current OBD'!$B$6:$K$2185,2,0)</f>
        <v>Toledo School District</v>
      </c>
      <c r="D1205" s="24">
        <v>661773</v>
      </c>
      <c r="E1205" s="9" t="str">
        <f>VLOOKUP(D1205,'Current OBD'!$B$6:$K$2185,10,0)</f>
        <v>Toledo Middle</v>
      </c>
      <c r="F1205" s="11" t="str">
        <f>IF(VLOOKUP(D1205,'Current OBD'!$B$6:$AK$2185,23,0)="Yes","PK"," ")</f>
        <v xml:space="preserve"> </v>
      </c>
      <c r="G1205" s="11" t="str">
        <f>IF(VLOOKUP(D1205,'Current OBD'!$B$6:$AK$2185,24,0)="Yes","K"," ")</f>
        <v xml:space="preserve"> </v>
      </c>
      <c r="H1205" s="11" t="str">
        <f>IF(VLOOKUP(D1205,'Current OBD'!$B$6:$AK$2185,25,0)="Yes",1," ")</f>
        <v xml:space="preserve"> </v>
      </c>
      <c r="I1205" s="11" t="str">
        <f>IF(VLOOKUP(D1205,'Current OBD'!$B$6:$AK$2185,26,0)="Yes","2"," ")</f>
        <v xml:space="preserve"> </v>
      </c>
      <c r="J1205" s="11" t="str">
        <f>IF(VLOOKUP(D1205,'Current OBD'!$B$6:$AK$2185,27,0)="Yes","3"," ")</f>
        <v xml:space="preserve"> </v>
      </c>
      <c r="K1205" s="11" t="str">
        <f>IF(VLOOKUP(D1205,'Current OBD'!$B$6:$AK$2185,28,0)="Yes","4"," ")</f>
        <v xml:space="preserve"> </v>
      </c>
      <c r="L1205" s="11" t="str">
        <f>IF(VLOOKUP(D1205,'Current OBD'!$B$6:$AK$2185,29,0)="Yes","5"," ")</f>
        <v xml:space="preserve"> </v>
      </c>
      <c r="M1205" s="11" t="str">
        <f>IF(VLOOKUP(D1205,'Current OBD'!$B$6:$AK$2185,30,0)="Yes","6"," ")</f>
        <v>6</v>
      </c>
      <c r="N1205" s="11" t="str">
        <f>IF(VLOOKUP(D1205,'Current OBD'!$B$6:$AK$2185,31,0)="Yes","7"," ")</f>
        <v>7</v>
      </c>
      <c r="O1205" s="11" t="str">
        <f>IF(VLOOKUP(D1205,'Current OBD'!$B$6:$AK$2185,32,0)="Yes","8"," ")</f>
        <v>8</v>
      </c>
      <c r="P1205" s="11" t="str">
        <f>IF(VLOOKUP(D1205,'Current OBD'!$B$6:$AK$2185,33,0)="Yes","9"," ")</f>
        <v xml:space="preserve"> </v>
      </c>
      <c r="Q1205" s="11" t="str">
        <f>IF(VLOOKUP(D1205,'Current OBD'!$B$6:$AK$2185,34,0)="Yes","10"," ")</f>
        <v xml:space="preserve"> </v>
      </c>
      <c r="R1205" s="11" t="str">
        <f>IF(VLOOKUP(D1205,'Current OBD'!$B$6:$AK$2185,35,0)="Yes","11"," ")</f>
        <v xml:space="preserve"> </v>
      </c>
      <c r="S1205" s="11" t="str">
        <f>IF(VLOOKUP(D1205,'Current OBD'!$B$6:$AK$2185,36,0)="Yes","12"," ")</f>
        <v xml:space="preserve"> </v>
      </c>
      <c r="T1205" s="13">
        <f>VLOOKUP(D1205,Pivot!$B$4:$F$2181,2,0)</f>
        <v>101</v>
      </c>
      <c r="U1205" s="13">
        <f>VLOOKUP(D1205,Pivot!$B$4:$F$2181,3,0)</f>
        <v>0</v>
      </c>
      <c r="V1205" s="13">
        <f>VLOOKUP(D1205,Pivot!$B$4:$F$2181,4,0)</f>
        <v>172</v>
      </c>
      <c r="W1205" s="46">
        <f>IFERROR(VLOOKUP(D1205,Pivot!$B$4:$H$2181,5,0),"")</f>
        <v>0.58720000000000006</v>
      </c>
      <c r="X1205" s="51">
        <f>IFERROR(VLOOKUP(D1205,Pivot!$B$4:$H$2181,6,0),"")</f>
        <v>0</v>
      </c>
      <c r="Y1205" s="46">
        <f>IFERROR(VLOOKUP(D1205,Pivot!$B$4:$H$2181,7,0),"")</f>
        <v>0.58720000000000006</v>
      </c>
    </row>
    <row r="1206" spans="1:25" ht="15" customHeight="1" outlineLevel="1">
      <c r="A1206" s="27"/>
      <c r="B1206" s="27"/>
      <c r="C1206" s="30" t="s">
        <v>5759</v>
      </c>
      <c r="D1206" s="27"/>
      <c r="E1206" s="26"/>
      <c r="F1206" s="29"/>
      <c r="G1206" s="29"/>
      <c r="H1206" s="29"/>
      <c r="I1206" s="29"/>
      <c r="J1206" s="29"/>
      <c r="K1206" s="29"/>
      <c r="L1206" s="29"/>
      <c r="M1206" s="29"/>
      <c r="N1206" s="29"/>
      <c r="O1206" s="29"/>
      <c r="P1206" s="29"/>
      <c r="Q1206" s="29"/>
      <c r="R1206" s="29"/>
      <c r="S1206" s="29"/>
      <c r="T1206" s="43">
        <f>SUBTOTAL(9,T1202:T1205)</f>
        <v>399</v>
      </c>
      <c r="U1206" s="43">
        <f>SUBTOTAL(9,U1202:U1205)</f>
        <v>47</v>
      </c>
      <c r="V1206" s="43">
        <f>SUBTOTAL(9,V1202:V1205)</f>
        <v>830</v>
      </c>
      <c r="W1206" s="47"/>
      <c r="X1206" s="52"/>
      <c r="Y1206" s="56">
        <f>(T1206+U1206)/V1206</f>
        <v>0.53734939759036149</v>
      </c>
    </row>
    <row r="1207" spans="1:25" ht="15" customHeight="1" outlineLevel="2">
      <c r="A1207" s="10" t="str">
        <f>VLOOKUP(D1207,'Current OBD'!$B$6:$K$2185,4,0)</f>
        <v>Lewis</v>
      </c>
      <c r="B1207" s="10" t="str">
        <f>VLOOKUP(D1207,'Current OBD'!$B$6:$K$2185,3,0)</f>
        <v>21-300</v>
      </c>
      <c r="C1207" s="9" t="str">
        <f>VLOOKUP(D1207,'Current OBD'!$B$6:$K$2185,2,0)</f>
        <v>Onalaska School District</v>
      </c>
      <c r="D1207" s="24">
        <v>659258</v>
      </c>
      <c r="E1207" s="9" t="str">
        <f>VLOOKUP(D1207,'Current OBD'!$B$6:$K$2185,10,0)</f>
        <v>Onalaska Elementary School</v>
      </c>
      <c r="F1207" s="11" t="str">
        <f>IF(VLOOKUP(D1207,'Current OBD'!$B$6:$AK$2185,23,0)="Yes","PK"," ")</f>
        <v>PK</v>
      </c>
      <c r="G1207" s="11" t="str">
        <f>IF(VLOOKUP(D1207,'Current OBD'!$B$6:$AK$2185,24,0)="Yes","K"," ")</f>
        <v>K</v>
      </c>
      <c r="H1207" s="11">
        <f>IF(VLOOKUP(D1207,'Current OBD'!$B$6:$AK$2185,25,0)="Yes",1," ")</f>
        <v>1</v>
      </c>
      <c r="I1207" s="11" t="str">
        <f>IF(VLOOKUP(D1207,'Current OBD'!$B$6:$AK$2185,26,0)="Yes","2"," ")</f>
        <v>2</v>
      </c>
      <c r="J1207" s="11" t="str">
        <f>IF(VLOOKUP(D1207,'Current OBD'!$B$6:$AK$2185,27,0)="Yes","3"," ")</f>
        <v>3</v>
      </c>
      <c r="K1207" s="11" t="str">
        <f>IF(VLOOKUP(D1207,'Current OBD'!$B$6:$AK$2185,28,0)="Yes","4"," ")</f>
        <v>4</v>
      </c>
      <c r="L1207" s="11" t="str">
        <f>IF(VLOOKUP(D1207,'Current OBD'!$B$6:$AK$2185,29,0)="Yes","5"," ")</f>
        <v>5</v>
      </c>
      <c r="M1207" s="11" t="str">
        <f>IF(VLOOKUP(D1207,'Current OBD'!$B$6:$AK$2185,30,0)="Yes","6"," ")</f>
        <v xml:space="preserve"> </v>
      </c>
      <c r="N1207" s="11" t="str">
        <f>IF(VLOOKUP(D1207,'Current OBD'!$B$6:$AK$2185,31,0)="Yes","7"," ")</f>
        <v xml:space="preserve"> </v>
      </c>
      <c r="O1207" s="11" t="str">
        <f>IF(VLOOKUP(D1207,'Current OBD'!$B$6:$AK$2185,32,0)="Yes","8"," ")</f>
        <v xml:space="preserve"> </v>
      </c>
      <c r="P1207" s="11" t="str">
        <f>IF(VLOOKUP(D1207,'Current OBD'!$B$6:$AK$2185,33,0)="Yes","9"," ")</f>
        <v xml:space="preserve"> </v>
      </c>
      <c r="Q1207" s="11" t="str">
        <f>IF(VLOOKUP(D1207,'Current OBD'!$B$6:$AK$2185,34,0)="Yes","10"," ")</f>
        <v xml:space="preserve"> </v>
      </c>
      <c r="R1207" s="11" t="str">
        <f>IF(VLOOKUP(D1207,'Current OBD'!$B$6:$AK$2185,35,0)="Yes","11"," ")</f>
        <v xml:space="preserve"> </v>
      </c>
      <c r="S1207" s="11" t="str">
        <f>IF(VLOOKUP(D1207,'Current OBD'!$B$6:$AK$2185,36,0)="Yes","12"," ")</f>
        <v xml:space="preserve"> </v>
      </c>
      <c r="T1207" s="13">
        <f>VLOOKUP(D1207,Pivot!$B$4:$F$2181,2,0)</f>
        <v>281</v>
      </c>
      <c r="U1207" s="13">
        <f>VLOOKUP(D1207,Pivot!$B$4:$F$2181,3,0)</f>
        <v>0</v>
      </c>
      <c r="V1207" s="13">
        <f>VLOOKUP(D1207,Pivot!$B$4:$F$2181,4,0)</f>
        <v>391</v>
      </c>
      <c r="W1207" s="46">
        <f>IFERROR(VLOOKUP(D1207,Pivot!$B$4:$H$2181,5,0),"")</f>
        <v>0.71870000000000001</v>
      </c>
      <c r="X1207" s="51">
        <f>IFERROR(VLOOKUP(D1207,Pivot!$B$4:$H$2181,6,0),"")</f>
        <v>0</v>
      </c>
      <c r="Y1207" s="46">
        <f>IFERROR(VLOOKUP(D1207,Pivot!$B$4:$H$2181,7,0),"")</f>
        <v>0.71870000000000001</v>
      </c>
    </row>
    <row r="1208" spans="1:25" ht="15" customHeight="1" outlineLevel="2">
      <c r="A1208" s="10" t="str">
        <f>VLOOKUP(D1208,'Current OBD'!$B$6:$K$2185,4,0)</f>
        <v>Lewis</v>
      </c>
      <c r="B1208" s="10" t="str">
        <f>VLOOKUP(D1208,'Current OBD'!$B$6:$K$2185,3,0)</f>
        <v>21-300</v>
      </c>
      <c r="C1208" s="9" t="str">
        <f>VLOOKUP(D1208,'Current OBD'!$B$6:$K$2185,2,0)</f>
        <v>Onalaska School District</v>
      </c>
      <c r="D1208" s="24">
        <v>661776</v>
      </c>
      <c r="E1208" s="9" t="str">
        <f>VLOOKUP(D1208,'Current OBD'!$B$6:$K$2185,10,0)</f>
        <v>Onalaska High</v>
      </c>
      <c r="F1208" s="11" t="str">
        <f>IF(VLOOKUP(D1208,'Current OBD'!$B$6:$AK$2185,23,0)="Yes","PK"," ")</f>
        <v xml:space="preserve"> </v>
      </c>
      <c r="G1208" s="11" t="str">
        <f>IF(VLOOKUP(D1208,'Current OBD'!$B$6:$AK$2185,24,0)="Yes","K"," ")</f>
        <v xml:space="preserve"> </v>
      </c>
      <c r="H1208" s="11" t="str">
        <f>IF(VLOOKUP(D1208,'Current OBD'!$B$6:$AK$2185,25,0)="Yes",1," ")</f>
        <v xml:space="preserve"> </v>
      </c>
      <c r="I1208" s="11" t="str">
        <f>IF(VLOOKUP(D1208,'Current OBD'!$B$6:$AK$2185,26,0)="Yes","2"," ")</f>
        <v xml:space="preserve"> </v>
      </c>
      <c r="J1208" s="11" t="str">
        <f>IF(VLOOKUP(D1208,'Current OBD'!$B$6:$AK$2185,27,0)="Yes","3"," ")</f>
        <v xml:space="preserve"> </v>
      </c>
      <c r="K1208" s="11" t="str">
        <f>IF(VLOOKUP(D1208,'Current OBD'!$B$6:$AK$2185,28,0)="Yes","4"," ")</f>
        <v xml:space="preserve"> </v>
      </c>
      <c r="L1208" s="11" t="str">
        <f>IF(VLOOKUP(D1208,'Current OBD'!$B$6:$AK$2185,29,0)="Yes","5"," ")</f>
        <v xml:space="preserve"> </v>
      </c>
      <c r="M1208" s="11" t="str">
        <f>IF(VLOOKUP(D1208,'Current OBD'!$B$6:$AK$2185,30,0)="Yes","6"," ")</f>
        <v xml:space="preserve"> </v>
      </c>
      <c r="N1208" s="11" t="str">
        <f>IF(VLOOKUP(D1208,'Current OBD'!$B$6:$AK$2185,31,0)="Yes","7"," ")</f>
        <v xml:space="preserve"> </v>
      </c>
      <c r="O1208" s="11" t="str">
        <f>IF(VLOOKUP(D1208,'Current OBD'!$B$6:$AK$2185,32,0)="Yes","8"," ")</f>
        <v xml:space="preserve"> </v>
      </c>
      <c r="P1208" s="11" t="str">
        <f>IF(VLOOKUP(D1208,'Current OBD'!$B$6:$AK$2185,33,0)="Yes","9"," ")</f>
        <v>9</v>
      </c>
      <c r="Q1208" s="11" t="str">
        <f>IF(VLOOKUP(D1208,'Current OBD'!$B$6:$AK$2185,34,0)="Yes","10"," ")</f>
        <v>10</v>
      </c>
      <c r="R1208" s="11" t="str">
        <f>IF(VLOOKUP(D1208,'Current OBD'!$B$6:$AK$2185,35,0)="Yes","11"," ")</f>
        <v>11</v>
      </c>
      <c r="S1208" s="11" t="str">
        <f>IF(VLOOKUP(D1208,'Current OBD'!$B$6:$AK$2185,36,0)="Yes","12"," ")</f>
        <v>12</v>
      </c>
      <c r="T1208" s="13">
        <f>VLOOKUP(D1208,Pivot!$B$4:$F$2181,2,0)</f>
        <v>157</v>
      </c>
      <c r="U1208" s="13">
        <f>VLOOKUP(D1208,Pivot!$B$4:$F$2181,3,0)</f>
        <v>0</v>
      </c>
      <c r="V1208" s="13">
        <f>VLOOKUP(D1208,Pivot!$B$4:$F$2181,4,0)</f>
        <v>250</v>
      </c>
      <c r="W1208" s="46">
        <f>IFERROR(VLOOKUP(D1208,Pivot!$B$4:$H$2181,5,0),"")</f>
        <v>0.628</v>
      </c>
      <c r="X1208" s="51">
        <f>IFERROR(VLOOKUP(D1208,Pivot!$B$4:$H$2181,6,0),"")</f>
        <v>0</v>
      </c>
      <c r="Y1208" s="46">
        <f>IFERROR(VLOOKUP(D1208,Pivot!$B$4:$H$2181,7,0),"")</f>
        <v>0.628</v>
      </c>
    </row>
    <row r="1209" spans="1:25" ht="15" customHeight="1" outlineLevel="2">
      <c r="A1209" s="10" t="str">
        <f>VLOOKUP(D1209,'Current OBD'!$B$6:$K$2185,4,0)</f>
        <v>Lewis</v>
      </c>
      <c r="B1209" s="10" t="str">
        <f>VLOOKUP(D1209,'Current OBD'!$B$6:$K$2185,3,0)</f>
        <v>21-300</v>
      </c>
      <c r="C1209" s="9" t="str">
        <f>VLOOKUP(D1209,'Current OBD'!$B$6:$K$2185,2,0)</f>
        <v>Onalaska School District</v>
      </c>
      <c r="D1209" s="24">
        <v>661775</v>
      </c>
      <c r="E1209" s="9" t="str">
        <f>VLOOKUP(D1209,'Current OBD'!$B$6:$K$2185,10,0)</f>
        <v>Onalaska Middle School</v>
      </c>
      <c r="F1209" s="11" t="str">
        <f>IF(VLOOKUP(D1209,'Current OBD'!$B$6:$AK$2185,23,0)="Yes","PK"," ")</f>
        <v xml:space="preserve"> </v>
      </c>
      <c r="G1209" s="11" t="str">
        <f>IF(VLOOKUP(D1209,'Current OBD'!$B$6:$AK$2185,24,0)="Yes","K"," ")</f>
        <v xml:space="preserve"> </v>
      </c>
      <c r="H1209" s="11" t="str">
        <f>IF(VLOOKUP(D1209,'Current OBD'!$B$6:$AK$2185,25,0)="Yes",1," ")</f>
        <v xml:space="preserve"> </v>
      </c>
      <c r="I1209" s="11" t="str">
        <f>IF(VLOOKUP(D1209,'Current OBD'!$B$6:$AK$2185,26,0)="Yes","2"," ")</f>
        <v xml:space="preserve"> </v>
      </c>
      <c r="J1209" s="11" t="str">
        <f>IF(VLOOKUP(D1209,'Current OBD'!$B$6:$AK$2185,27,0)="Yes","3"," ")</f>
        <v xml:space="preserve"> </v>
      </c>
      <c r="K1209" s="11" t="str">
        <f>IF(VLOOKUP(D1209,'Current OBD'!$B$6:$AK$2185,28,0)="Yes","4"," ")</f>
        <v xml:space="preserve"> </v>
      </c>
      <c r="L1209" s="11" t="str">
        <f>IF(VLOOKUP(D1209,'Current OBD'!$B$6:$AK$2185,29,0)="Yes","5"," ")</f>
        <v xml:space="preserve"> </v>
      </c>
      <c r="M1209" s="11" t="str">
        <f>IF(VLOOKUP(D1209,'Current OBD'!$B$6:$AK$2185,30,0)="Yes","6"," ")</f>
        <v>6</v>
      </c>
      <c r="N1209" s="11" t="str">
        <f>IF(VLOOKUP(D1209,'Current OBD'!$B$6:$AK$2185,31,0)="Yes","7"," ")</f>
        <v>7</v>
      </c>
      <c r="O1209" s="11" t="str">
        <f>IF(VLOOKUP(D1209,'Current OBD'!$B$6:$AK$2185,32,0)="Yes","8"," ")</f>
        <v>8</v>
      </c>
      <c r="P1209" s="11" t="str">
        <f>IF(VLOOKUP(D1209,'Current OBD'!$B$6:$AK$2185,33,0)="Yes","9"," ")</f>
        <v xml:space="preserve"> </v>
      </c>
      <c r="Q1209" s="11" t="str">
        <f>IF(VLOOKUP(D1209,'Current OBD'!$B$6:$AK$2185,34,0)="Yes","10"," ")</f>
        <v xml:space="preserve"> </v>
      </c>
      <c r="R1209" s="11" t="str">
        <f>IF(VLOOKUP(D1209,'Current OBD'!$B$6:$AK$2185,35,0)="Yes","11"," ")</f>
        <v xml:space="preserve"> </v>
      </c>
      <c r="S1209" s="11" t="str">
        <f>IF(VLOOKUP(D1209,'Current OBD'!$B$6:$AK$2185,36,0)="Yes","12"," ")</f>
        <v xml:space="preserve"> </v>
      </c>
      <c r="T1209" s="13">
        <f>VLOOKUP(D1209,Pivot!$B$4:$F$2181,2,0)</f>
        <v>135</v>
      </c>
      <c r="U1209" s="13">
        <f>VLOOKUP(D1209,Pivot!$B$4:$F$2181,3,0)</f>
        <v>0</v>
      </c>
      <c r="V1209" s="13">
        <f>VLOOKUP(D1209,Pivot!$B$4:$F$2181,4,0)</f>
        <v>212</v>
      </c>
      <c r="W1209" s="46">
        <f>IFERROR(VLOOKUP(D1209,Pivot!$B$4:$H$2181,5,0),"")</f>
        <v>0.63680000000000003</v>
      </c>
      <c r="X1209" s="51">
        <f>IFERROR(VLOOKUP(D1209,Pivot!$B$4:$H$2181,6,0),"")</f>
        <v>0</v>
      </c>
      <c r="Y1209" s="46">
        <f>IFERROR(VLOOKUP(D1209,Pivot!$B$4:$H$2181,7,0),"")</f>
        <v>0.63680000000000003</v>
      </c>
    </row>
    <row r="1210" spans="1:25" ht="15" customHeight="1" outlineLevel="1">
      <c r="A1210" s="27"/>
      <c r="B1210" s="27"/>
      <c r="C1210" s="30" t="s">
        <v>5760</v>
      </c>
      <c r="D1210" s="27"/>
      <c r="E1210" s="26"/>
      <c r="F1210" s="29"/>
      <c r="G1210" s="29"/>
      <c r="H1210" s="29"/>
      <c r="I1210" s="29"/>
      <c r="J1210" s="29"/>
      <c r="K1210" s="29"/>
      <c r="L1210" s="29"/>
      <c r="M1210" s="29"/>
      <c r="N1210" s="29"/>
      <c r="O1210" s="29"/>
      <c r="P1210" s="29"/>
      <c r="Q1210" s="29"/>
      <c r="R1210" s="29"/>
      <c r="S1210" s="29"/>
      <c r="T1210" s="43">
        <f>SUBTOTAL(9,T1207:T1209)</f>
        <v>573</v>
      </c>
      <c r="U1210" s="43">
        <f>SUBTOTAL(9,U1207:U1209)</f>
        <v>0</v>
      </c>
      <c r="V1210" s="43">
        <f>SUBTOTAL(9,V1207:V1209)</f>
        <v>853</v>
      </c>
      <c r="W1210" s="47"/>
      <c r="X1210" s="52"/>
      <c r="Y1210" s="56">
        <f>(T1210+U1210)/V1210</f>
        <v>0.67174677608440803</v>
      </c>
    </row>
    <row r="1211" spans="1:25" ht="15" customHeight="1" outlineLevel="2">
      <c r="A1211" s="10" t="str">
        <f>VLOOKUP(D1211,'Current OBD'!$B$6:$K$2185,4,0)</f>
        <v>Lewis</v>
      </c>
      <c r="B1211" s="10" t="str">
        <f>VLOOKUP(D1211,'Current OBD'!$B$6:$K$2185,3,0)</f>
        <v>21-301</v>
      </c>
      <c r="C1211" s="9" t="str">
        <f>VLOOKUP(D1211,'Current OBD'!$B$6:$K$2185,2,0)</f>
        <v>Pe Ell School District</v>
      </c>
      <c r="D1211" s="24">
        <v>661777</v>
      </c>
      <c r="E1211" s="9" t="str">
        <f>VLOOKUP(D1211,'Current OBD'!$B$6:$K$2185,10,0)</f>
        <v>Pe Ell School</v>
      </c>
      <c r="F1211" s="11" t="str">
        <f>IF(VLOOKUP(D1211,'Current OBD'!$B$6:$AK$2185,23,0)="Yes","PK"," ")</f>
        <v>PK</v>
      </c>
      <c r="G1211" s="11" t="str">
        <f>IF(VLOOKUP(D1211,'Current OBD'!$B$6:$AK$2185,24,0)="Yes","K"," ")</f>
        <v>K</v>
      </c>
      <c r="H1211" s="11">
        <f>IF(VLOOKUP(D1211,'Current OBD'!$B$6:$AK$2185,25,0)="Yes",1," ")</f>
        <v>1</v>
      </c>
      <c r="I1211" s="11" t="str">
        <f>IF(VLOOKUP(D1211,'Current OBD'!$B$6:$AK$2185,26,0)="Yes","2"," ")</f>
        <v>2</v>
      </c>
      <c r="J1211" s="11" t="str">
        <f>IF(VLOOKUP(D1211,'Current OBD'!$B$6:$AK$2185,27,0)="Yes","3"," ")</f>
        <v>3</v>
      </c>
      <c r="K1211" s="11" t="str">
        <f>IF(VLOOKUP(D1211,'Current OBD'!$B$6:$AK$2185,28,0)="Yes","4"," ")</f>
        <v>4</v>
      </c>
      <c r="L1211" s="11" t="str">
        <f>IF(VLOOKUP(D1211,'Current OBD'!$B$6:$AK$2185,29,0)="Yes","5"," ")</f>
        <v>5</v>
      </c>
      <c r="M1211" s="11" t="str">
        <f>IF(VLOOKUP(D1211,'Current OBD'!$B$6:$AK$2185,30,0)="Yes","6"," ")</f>
        <v>6</v>
      </c>
      <c r="N1211" s="11" t="str">
        <f>IF(VLOOKUP(D1211,'Current OBD'!$B$6:$AK$2185,31,0)="Yes","7"," ")</f>
        <v>7</v>
      </c>
      <c r="O1211" s="11" t="str">
        <f>IF(VLOOKUP(D1211,'Current OBD'!$B$6:$AK$2185,32,0)="Yes","8"," ")</f>
        <v>8</v>
      </c>
      <c r="P1211" s="11" t="str">
        <f>IF(VLOOKUP(D1211,'Current OBD'!$B$6:$AK$2185,33,0)="Yes","9"," ")</f>
        <v>9</v>
      </c>
      <c r="Q1211" s="11" t="str">
        <f>IF(VLOOKUP(D1211,'Current OBD'!$B$6:$AK$2185,34,0)="Yes","10"," ")</f>
        <v>10</v>
      </c>
      <c r="R1211" s="11" t="str">
        <f>IF(VLOOKUP(D1211,'Current OBD'!$B$6:$AK$2185,35,0)="Yes","11"," ")</f>
        <v>11</v>
      </c>
      <c r="S1211" s="11" t="str">
        <f>IF(VLOOKUP(D1211,'Current OBD'!$B$6:$AK$2185,36,0)="Yes","12"," ")</f>
        <v>12</v>
      </c>
      <c r="T1211" s="13">
        <f>VLOOKUP(D1211,Pivot!$B$4:$F$2181,2,0)</f>
        <v>194</v>
      </c>
      <c r="U1211" s="13">
        <f>VLOOKUP(D1211,Pivot!$B$4:$F$2181,3,0)</f>
        <v>0</v>
      </c>
      <c r="V1211" s="13">
        <f>VLOOKUP(D1211,Pivot!$B$4:$F$2181,4,0)</f>
        <v>267</v>
      </c>
      <c r="W1211" s="46">
        <f>IFERROR(VLOOKUP(D1211,Pivot!$B$4:$H$2181,5,0),"")</f>
        <v>0.72660000000000002</v>
      </c>
      <c r="X1211" s="51">
        <f>IFERROR(VLOOKUP(D1211,Pivot!$B$4:$H$2181,6,0),"")</f>
        <v>0</v>
      </c>
      <c r="Y1211" s="46">
        <f>IFERROR(VLOOKUP(D1211,Pivot!$B$4:$H$2181,7,0),"")</f>
        <v>0.72660000000000002</v>
      </c>
    </row>
    <row r="1212" spans="1:25" ht="15" customHeight="1" outlineLevel="1">
      <c r="A1212" s="27"/>
      <c r="B1212" s="27"/>
      <c r="C1212" s="30" t="s">
        <v>5761</v>
      </c>
      <c r="D1212" s="27"/>
      <c r="E1212" s="26"/>
      <c r="F1212" s="29"/>
      <c r="G1212" s="29"/>
      <c r="H1212" s="29"/>
      <c r="I1212" s="29"/>
      <c r="J1212" s="29"/>
      <c r="K1212" s="29"/>
      <c r="L1212" s="29"/>
      <c r="M1212" s="29"/>
      <c r="N1212" s="29"/>
      <c r="O1212" s="29"/>
      <c r="P1212" s="29"/>
      <c r="Q1212" s="29"/>
      <c r="R1212" s="29"/>
      <c r="S1212" s="29"/>
      <c r="T1212" s="43">
        <f>SUBTOTAL(9,T1211:T1211)</f>
        <v>194</v>
      </c>
      <c r="U1212" s="43">
        <f>SUBTOTAL(9,U1211:U1211)</f>
        <v>0</v>
      </c>
      <c r="V1212" s="43">
        <f>SUBTOTAL(9,V1211:V1211)</f>
        <v>267</v>
      </c>
      <c r="W1212" s="47"/>
      <c r="X1212" s="52"/>
      <c r="Y1212" s="56">
        <f>(T1212+U1212)/V1212</f>
        <v>0.72659176029962547</v>
      </c>
    </row>
    <row r="1213" spans="1:25" ht="15" customHeight="1" outlineLevel="2">
      <c r="A1213" s="10" t="str">
        <f>VLOOKUP(D1213,'Current OBD'!$B$6:$K$2185,4,0)</f>
        <v>Lewis</v>
      </c>
      <c r="B1213" s="10" t="str">
        <f>VLOOKUP(D1213,'Current OBD'!$B$6:$K$2185,3,0)</f>
        <v>21-302</v>
      </c>
      <c r="C1213" s="9" t="str">
        <f>VLOOKUP(D1213,'Current OBD'!$B$6:$K$2185,2,0)</f>
        <v>Chehalis School District</v>
      </c>
      <c r="D1213" s="24">
        <v>665942</v>
      </c>
      <c r="E1213" s="9" t="str">
        <f>VLOOKUP(D1213,'Current OBD'!$B$6:$K$2185,10,0)</f>
        <v>Chehalis Middle School</v>
      </c>
      <c r="F1213" s="11" t="str">
        <f>IF(VLOOKUP(D1213,'Current OBD'!$B$6:$AK$2185,23,0)="Yes","PK"," ")</f>
        <v xml:space="preserve"> </v>
      </c>
      <c r="G1213" s="11" t="str">
        <f>IF(VLOOKUP(D1213,'Current OBD'!$B$6:$AK$2185,24,0)="Yes","K"," ")</f>
        <v xml:space="preserve"> </v>
      </c>
      <c r="H1213" s="11" t="str">
        <f>IF(VLOOKUP(D1213,'Current OBD'!$B$6:$AK$2185,25,0)="Yes",1," ")</f>
        <v xml:space="preserve"> </v>
      </c>
      <c r="I1213" s="11" t="str">
        <f>IF(VLOOKUP(D1213,'Current OBD'!$B$6:$AK$2185,26,0)="Yes","2"," ")</f>
        <v xml:space="preserve"> </v>
      </c>
      <c r="J1213" s="11" t="str">
        <f>IF(VLOOKUP(D1213,'Current OBD'!$B$6:$AK$2185,27,0)="Yes","3"," ")</f>
        <v xml:space="preserve"> </v>
      </c>
      <c r="K1213" s="11" t="str">
        <f>IF(VLOOKUP(D1213,'Current OBD'!$B$6:$AK$2185,28,0)="Yes","4"," ")</f>
        <v xml:space="preserve"> </v>
      </c>
      <c r="L1213" s="11" t="str">
        <f>IF(VLOOKUP(D1213,'Current OBD'!$B$6:$AK$2185,29,0)="Yes","5"," ")</f>
        <v xml:space="preserve"> </v>
      </c>
      <c r="M1213" s="11" t="str">
        <f>IF(VLOOKUP(D1213,'Current OBD'!$B$6:$AK$2185,30,0)="Yes","6"," ")</f>
        <v>6</v>
      </c>
      <c r="N1213" s="11" t="str">
        <f>IF(VLOOKUP(D1213,'Current OBD'!$B$6:$AK$2185,31,0)="Yes","7"," ")</f>
        <v>7</v>
      </c>
      <c r="O1213" s="11" t="str">
        <f>IF(VLOOKUP(D1213,'Current OBD'!$B$6:$AK$2185,32,0)="Yes","8"," ")</f>
        <v>8</v>
      </c>
      <c r="P1213" s="11" t="str">
        <f>IF(VLOOKUP(D1213,'Current OBD'!$B$6:$AK$2185,33,0)="Yes","9"," ")</f>
        <v xml:space="preserve"> </v>
      </c>
      <c r="Q1213" s="11" t="str">
        <f>IF(VLOOKUP(D1213,'Current OBD'!$B$6:$AK$2185,34,0)="Yes","10"," ")</f>
        <v xml:space="preserve"> </v>
      </c>
      <c r="R1213" s="11" t="str">
        <f>IF(VLOOKUP(D1213,'Current OBD'!$B$6:$AK$2185,35,0)="Yes","11"," ")</f>
        <v xml:space="preserve"> </v>
      </c>
      <c r="S1213" s="11" t="str">
        <f>IF(VLOOKUP(D1213,'Current OBD'!$B$6:$AK$2185,36,0)="Yes","12"," ")</f>
        <v xml:space="preserve"> </v>
      </c>
      <c r="T1213" s="13">
        <f>VLOOKUP(D1213,Pivot!$B$4:$F$2181,2,0)</f>
        <v>397</v>
      </c>
      <c r="U1213" s="13">
        <f>VLOOKUP(D1213,Pivot!$B$4:$F$2181,3,0)</f>
        <v>0</v>
      </c>
      <c r="V1213" s="13">
        <f>VLOOKUP(D1213,Pivot!$B$4:$F$2181,4,0)</f>
        <v>638</v>
      </c>
      <c r="W1213" s="46">
        <f>IFERROR(VLOOKUP(D1213,Pivot!$B$4:$H$2181,5,0),"")</f>
        <v>0.62229999999999996</v>
      </c>
      <c r="X1213" s="51">
        <f>IFERROR(VLOOKUP(D1213,Pivot!$B$4:$H$2181,6,0),"")</f>
        <v>0</v>
      </c>
      <c r="Y1213" s="46">
        <f>IFERROR(VLOOKUP(D1213,Pivot!$B$4:$H$2181,7,0),"")</f>
        <v>0.62229999999999996</v>
      </c>
    </row>
    <row r="1214" spans="1:25" ht="15" customHeight="1" outlineLevel="2">
      <c r="A1214" s="10" t="str">
        <f>VLOOKUP(D1214,'Current OBD'!$B$6:$K$2185,4,0)</f>
        <v>Lewis</v>
      </c>
      <c r="B1214" s="10" t="str">
        <f>VLOOKUP(D1214,'Current OBD'!$B$6:$K$2185,3,0)</f>
        <v>21-302</v>
      </c>
      <c r="C1214" s="9" t="str">
        <f>VLOOKUP(D1214,'Current OBD'!$B$6:$K$2185,2,0)</f>
        <v>Chehalis School District</v>
      </c>
      <c r="D1214" s="24">
        <v>685371</v>
      </c>
      <c r="E1214" s="9" t="str">
        <f>VLOOKUP(D1214,'Current OBD'!$B$6:$K$2185,10,0)</f>
        <v>James W. Lintott Elementary</v>
      </c>
      <c r="F1214" s="11" t="str">
        <f>IF(VLOOKUP(D1214,'Current OBD'!$B$6:$AK$2185,23,0)="Yes","PK"," ")</f>
        <v>PK</v>
      </c>
      <c r="G1214" s="11" t="str">
        <f>IF(VLOOKUP(D1214,'Current OBD'!$B$6:$AK$2185,24,0)="Yes","K"," ")</f>
        <v>K</v>
      </c>
      <c r="H1214" s="11">
        <f>IF(VLOOKUP(D1214,'Current OBD'!$B$6:$AK$2185,25,0)="Yes",1," ")</f>
        <v>1</v>
      </c>
      <c r="I1214" s="11" t="str">
        <f>IF(VLOOKUP(D1214,'Current OBD'!$B$6:$AK$2185,26,0)="Yes","2"," ")</f>
        <v>2</v>
      </c>
      <c r="J1214" s="11" t="str">
        <f>IF(VLOOKUP(D1214,'Current OBD'!$B$6:$AK$2185,27,0)="Yes","3"," ")</f>
        <v xml:space="preserve"> </v>
      </c>
      <c r="K1214" s="11" t="str">
        <f>IF(VLOOKUP(D1214,'Current OBD'!$B$6:$AK$2185,28,0)="Yes","4"," ")</f>
        <v xml:space="preserve"> </v>
      </c>
      <c r="L1214" s="11" t="str">
        <f>IF(VLOOKUP(D1214,'Current OBD'!$B$6:$AK$2185,29,0)="Yes","5"," ")</f>
        <v xml:space="preserve"> </v>
      </c>
      <c r="M1214" s="11" t="str">
        <f>IF(VLOOKUP(D1214,'Current OBD'!$B$6:$AK$2185,30,0)="Yes","6"," ")</f>
        <v xml:space="preserve"> </v>
      </c>
      <c r="N1214" s="11" t="str">
        <f>IF(VLOOKUP(D1214,'Current OBD'!$B$6:$AK$2185,31,0)="Yes","7"," ")</f>
        <v xml:space="preserve"> </v>
      </c>
      <c r="O1214" s="11" t="str">
        <f>IF(VLOOKUP(D1214,'Current OBD'!$B$6:$AK$2185,32,0)="Yes","8"," ")</f>
        <v xml:space="preserve"> </v>
      </c>
      <c r="P1214" s="11" t="str">
        <f>IF(VLOOKUP(D1214,'Current OBD'!$B$6:$AK$2185,33,0)="Yes","9"," ")</f>
        <v xml:space="preserve"> </v>
      </c>
      <c r="Q1214" s="11" t="str">
        <f>IF(VLOOKUP(D1214,'Current OBD'!$B$6:$AK$2185,34,0)="Yes","10"," ")</f>
        <v xml:space="preserve"> </v>
      </c>
      <c r="R1214" s="11" t="str">
        <f>IF(VLOOKUP(D1214,'Current OBD'!$B$6:$AK$2185,35,0)="Yes","11"," ")</f>
        <v xml:space="preserve"> </v>
      </c>
      <c r="S1214" s="11" t="str">
        <f>IF(VLOOKUP(D1214,'Current OBD'!$B$6:$AK$2185,36,0)="Yes","12"," ")</f>
        <v xml:space="preserve"> </v>
      </c>
      <c r="T1214" s="13">
        <f>VLOOKUP(D1214,Pivot!$B$4:$F$2181,2,0)</f>
        <v>426</v>
      </c>
      <c r="U1214" s="13">
        <f>VLOOKUP(D1214,Pivot!$B$4:$F$2181,3,0)</f>
        <v>0</v>
      </c>
      <c r="V1214" s="13">
        <f>VLOOKUP(D1214,Pivot!$B$4:$F$2181,4,0)</f>
        <v>621</v>
      </c>
      <c r="W1214" s="46">
        <f>IFERROR(VLOOKUP(D1214,Pivot!$B$4:$H$2181,5,0),"")</f>
        <v>0.68600000000000005</v>
      </c>
      <c r="X1214" s="51">
        <f>IFERROR(VLOOKUP(D1214,Pivot!$B$4:$H$2181,6,0),"")</f>
        <v>0</v>
      </c>
      <c r="Y1214" s="46">
        <f>IFERROR(VLOOKUP(D1214,Pivot!$B$4:$H$2181,7,0),"")</f>
        <v>0.68600000000000005</v>
      </c>
    </row>
    <row r="1215" spans="1:25" ht="15" customHeight="1" outlineLevel="2">
      <c r="A1215" s="10" t="str">
        <f>VLOOKUP(D1215,'Current OBD'!$B$6:$K$2185,4,0)</f>
        <v>Lewis</v>
      </c>
      <c r="B1215" s="10" t="str">
        <f>VLOOKUP(D1215,'Current OBD'!$B$6:$K$2185,3,0)</f>
        <v>21-302</v>
      </c>
      <c r="C1215" s="9" t="str">
        <f>VLOOKUP(D1215,'Current OBD'!$B$6:$K$2185,2,0)</f>
        <v>Chehalis School District</v>
      </c>
      <c r="D1215" s="24">
        <v>683593</v>
      </c>
      <c r="E1215" s="9" t="str">
        <f>VLOOKUP(D1215,'Current OBD'!$B$6:$K$2185,10,0)</f>
        <v>Lewis County Alternative School</v>
      </c>
      <c r="F1215" s="11" t="str">
        <f>IF(VLOOKUP(D1215,'Current OBD'!$B$6:$AK$2185,23,0)="Yes","PK"," ")</f>
        <v xml:space="preserve"> </v>
      </c>
      <c r="G1215" s="11" t="str">
        <f>IF(VLOOKUP(D1215,'Current OBD'!$B$6:$AK$2185,24,0)="Yes","K"," ")</f>
        <v xml:space="preserve"> </v>
      </c>
      <c r="H1215" s="11" t="str">
        <f>IF(VLOOKUP(D1215,'Current OBD'!$B$6:$AK$2185,25,0)="Yes",1," ")</f>
        <v xml:space="preserve"> </v>
      </c>
      <c r="I1215" s="11" t="str">
        <f>IF(VLOOKUP(D1215,'Current OBD'!$B$6:$AK$2185,26,0)="Yes","2"," ")</f>
        <v xml:space="preserve"> </v>
      </c>
      <c r="J1215" s="11" t="str">
        <f>IF(VLOOKUP(D1215,'Current OBD'!$B$6:$AK$2185,27,0)="Yes","3"," ")</f>
        <v xml:space="preserve"> </v>
      </c>
      <c r="K1215" s="11" t="str">
        <f>IF(VLOOKUP(D1215,'Current OBD'!$B$6:$AK$2185,28,0)="Yes","4"," ")</f>
        <v xml:space="preserve"> </v>
      </c>
      <c r="L1215" s="11" t="str">
        <f>IF(VLOOKUP(D1215,'Current OBD'!$B$6:$AK$2185,29,0)="Yes","5"," ")</f>
        <v xml:space="preserve"> </v>
      </c>
      <c r="M1215" s="11" t="str">
        <f>IF(VLOOKUP(D1215,'Current OBD'!$B$6:$AK$2185,30,0)="Yes","6"," ")</f>
        <v xml:space="preserve"> </v>
      </c>
      <c r="N1215" s="11" t="str">
        <f>IF(VLOOKUP(D1215,'Current OBD'!$B$6:$AK$2185,31,0)="Yes","7"," ")</f>
        <v xml:space="preserve"> </v>
      </c>
      <c r="O1215" s="11" t="str">
        <f>IF(VLOOKUP(D1215,'Current OBD'!$B$6:$AK$2185,32,0)="Yes","8"," ")</f>
        <v xml:space="preserve"> </v>
      </c>
      <c r="P1215" s="11" t="str">
        <f>IF(VLOOKUP(D1215,'Current OBD'!$B$6:$AK$2185,33,0)="Yes","9"," ")</f>
        <v>9</v>
      </c>
      <c r="Q1215" s="11" t="str">
        <f>IF(VLOOKUP(D1215,'Current OBD'!$B$6:$AK$2185,34,0)="Yes","10"," ")</f>
        <v>10</v>
      </c>
      <c r="R1215" s="11" t="str">
        <f>IF(VLOOKUP(D1215,'Current OBD'!$B$6:$AK$2185,35,0)="Yes","11"," ")</f>
        <v>11</v>
      </c>
      <c r="S1215" s="11" t="str">
        <f>IF(VLOOKUP(D1215,'Current OBD'!$B$6:$AK$2185,36,0)="Yes","12"," ")</f>
        <v>12</v>
      </c>
      <c r="T1215" s="13">
        <f>VLOOKUP(D1215,Pivot!$B$4:$F$2181,2,0)</f>
        <v>47</v>
      </c>
      <c r="U1215" s="13">
        <f>VLOOKUP(D1215,Pivot!$B$4:$F$2181,3,0)</f>
        <v>0</v>
      </c>
      <c r="V1215" s="13">
        <f>VLOOKUP(D1215,Pivot!$B$4:$F$2181,4,0)</f>
        <v>47</v>
      </c>
      <c r="W1215" s="46">
        <f>IFERROR(VLOOKUP(D1215,Pivot!$B$4:$H$2181,5,0),"")</f>
        <v>1</v>
      </c>
      <c r="X1215" s="51">
        <f>IFERROR(VLOOKUP(D1215,Pivot!$B$4:$H$2181,6,0),"")</f>
        <v>0</v>
      </c>
      <c r="Y1215" s="46">
        <f>IFERROR(VLOOKUP(D1215,Pivot!$B$4:$H$2181,7,0),"")</f>
        <v>1</v>
      </c>
    </row>
    <row r="1216" spans="1:25" ht="15" customHeight="1" outlineLevel="2">
      <c r="A1216" s="10" t="str">
        <f>VLOOKUP(D1216,'Current OBD'!$B$6:$K$2185,4,0)</f>
        <v>Lewis</v>
      </c>
      <c r="B1216" s="10" t="str">
        <f>VLOOKUP(D1216,'Current OBD'!$B$6:$K$2185,3,0)</f>
        <v>21-302</v>
      </c>
      <c r="C1216" s="9" t="str">
        <f>VLOOKUP(D1216,'Current OBD'!$B$6:$K$2185,2,0)</f>
        <v>Chehalis School District</v>
      </c>
      <c r="D1216" s="24">
        <v>685372</v>
      </c>
      <c r="E1216" s="9" t="str">
        <f>VLOOKUP(D1216,'Current OBD'!$B$6:$K$2185,10,0)</f>
        <v>Orin C. Smith Elementary School</v>
      </c>
      <c r="F1216" s="11" t="str">
        <f>IF(VLOOKUP(D1216,'Current OBD'!$B$6:$AK$2185,23,0)="Yes","PK"," ")</f>
        <v xml:space="preserve"> </v>
      </c>
      <c r="G1216" s="11" t="str">
        <f>IF(VLOOKUP(D1216,'Current OBD'!$B$6:$AK$2185,24,0)="Yes","K"," ")</f>
        <v xml:space="preserve"> </v>
      </c>
      <c r="H1216" s="11" t="str">
        <f>IF(VLOOKUP(D1216,'Current OBD'!$B$6:$AK$2185,25,0)="Yes",1," ")</f>
        <v xml:space="preserve"> </v>
      </c>
      <c r="I1216" s="11" t="str">
        <f>IF(VLOOKUP(D1216,'Current OBD'!$B$6:$AK$2185,26,0)="Yes","2"," ")</f>
        <v xml:space="preserve"> </v>
      </c>
      <c r="J1216" s="11" t="str">
        <f>IF(VLOOKUP(D1216,'Current OBD'!$B$6:$AK$2185,27,0)="Yes","3"," ")</f>
        <v>3</v>
      </c>
      <c r="K1216" s="11" t="str">
        <f>IF(VLOOKUP(D1216,'Current OBD'!$B$6:$AK$2185,28,0)="Yes","4"," ")</f>
        <v>4</v>
      </c>
      <c r="L1216" s="11" t="str">
        <f>IF(VLOOKUP(D1216,'Current OBD'!$B$6:$AK$2185,29,0)="Yes","5"," ")</f>
        <v>5</v>
      </c>
      <c r="M1216" s="11" t="str">
        <f>IF(VLOOKUP(D1216,'Current OBD'!$B$6:$AK$2185,30,0)="Yes","6"," ")</f>
        <v xml:space="preserve"> </v>
      </c>
      <c r="N1216" s="11" t="str">
        <f>IF(VLOOKUP(D1216,'Current OBD'!$B$6:$AK$2185,31,0)="Yes","7"," ")</f>
        <v xml:space="preserve"> </v>
      </c>
      <c r="O1216" s="11" t="str">
        <f>IF(VLOOKUP(D1216,'Current OBD'!$B$6:$AK$2185,32,0)="Yes","8"," ")</f>
        <v xml:space="preserve"> </v>
      </c>
      <c r="P1216" s="11" t="str">
        <f>IF(VLOOKUP(D1216,'Current OBD'!$B$6:$AK$2185,33,0)="Yes","9"," ")</f>
        <v xml:space="preserve"> </v>
      </c>
      <c r="Q1216" s="11" t="str">
        <f>IF(VLOOKUP(D1216,'Current OBD'!$B$6:$AK$2185,34,0)="Yes","10"," ")</f>
        <v xml:space="preserve"> </v>
      </c>
      <c r="R1216" s="11" t="str">
        <f>IF(VLOOKUP(D1216,'Current OBD'!$B$6:$AK$2185,35,0)="Yes","11"," ")</f>
        <v xml:space="preserve"> </v>
      </c>
      <c r="S1216" s="11" t="str">
        <f>IF(VLOOKUP(D1216,'Current OBD'!$B$6:$AK$2185,36,0)="Yes","12"," ")</f>
        <v xml:space="preserve"> </v>
      </c>
      <c r="T1216" s="13">
        <f>VLOOKUP(D1216,Pivot!$B$4:$F$2181,2,0)</f>
        <v>431</v>
      </c>
      <c r="U1216" s="13">
        <f>VLOOKUP(D1216,Pivot!$B$4:$F$2181,3,0)</f>
        <v>0</v>
      </c>
      <c r="V1216" s="13">
        <f>VLOOKUP(D1216,Pivot!$B$4:$F$2181,4,0)</f>
        <v>669</v>
      </c>
      <c r="W1216" s="46">
        <f>IFERROR(VLOOKUP(D1216,Pivot!$B$4:$H$2181,5,0),"")</f>
        <v>0.64419999999999999</v>
      </c>
      <c r="X1216" s="51">
        <f>IFERROR(VLOOKUP(D1216,Pivot!$B$4:$H$2181,6,0),"")</f>
        <v>0</v>
      </c>
      <c r="Y1216" s="46">
        <f>IFERROR(VLOOKUP(D1216,Pivot!$B$4:$H$2181,7,0),"")</f>
        <v>0.64419999999999999</v>
      </c>
    </row>
    <row r="1217" spans="1:25" ht="15" customHeight="1" outlineLevel="2">
      <c r="A1217" s="10" t="str">
        <f>VLOOKUP(D1217,'Current OBD'!$B$6:$K$2185,4,0)</f>
        <v>Lewis</v>
      </c>
      <c r="B1217" s="10" t="str">
        <f>VLOOKUP(D1217,'Current OBD'!$B$6:$K$2185,3,0)</f>
        <v>21-302</v>
      </c>
      <c r="C1217" s="9" t="str">
        <f>VLOOKUP(D1217,'Current OBD'!$B$6:$K$2185,2,0)</f>
        <v>Chehalis School District</v>
      </c>
      <c r="D1217" s="24">
        <v>661783</v>
      </c>
      <c r="E1217" s="9" t="str">
        <f>VLOOKUP(D1217,'Current OBD'!$B$6:$K$2185,10,0)</f>
        <v>W.F. West High</v>
      </c>
      <c r="F1217" s="11" t="str">
        <f>IF(VLOOKUP(D1217,'Current OBD'!$B$6:$AK$2185,23,0)="Yes","PK"," ")</f>
        <v xml:space="preserve"> </v>
      </c>
      <c r="G1217" s="11" t="str">
        <f>IF(VLOOKUP(D1217,'Current OBD'!$B$6:$AK$2185,24,0)="Yes","K"," ")</f>
        <v xml:space="preserve"> </v>
      </c>
      <c r="H1217" s="11" t="str">
        <f>IF(VLOOKUP(D1217,'Current OBD'!$B$6:$AK$2185,25,0)="Yes",1," ")</f>
        <v xml:space="preserve"> </v>
      </c>
      <c r="I1217" s="11" t="str">
        <f>IF(VLOOKUP(D1217,'Current OBD'!$B$6:$AK$2185,26,0)="Yes","2"," ")</f>
        <v xml:space="preserve"> </v>
      </c>
      <c r="J1217" s="11" t="str">
        <f>IF(VLOOKUP(D1217,'Current OBD'!$B$6:$AK$2185,27,0)="Yes","3"," ")</f>
        <v xml:space="preserve"> </v>
      </c>
      <c r="K1217" s="11" t="str">
        <f>IF(VLOOKUP(D1217,'Current OBD'!$B$6:$AK$2185,28,0)="Yes","4"," ")</f>
        <v xml:space="preserve"> </v>
      </c>
      <c r="L1217" s="11" t="str">
        <f>IF(VLOOKUP(D1217,'Current OBD'!$B$6:$AK$2185,29,0)="Yes","5"," ")</f>
        <v xml:space="preserve"> </v>
      </c>
      <c r="M1217" s="11" t="str">
        <f>IF(VLOOKUP(D1217,'Current OBD'!$B$6:$AK$2185,30,0)="Yes","6"," ")</f>
        <v xml:space="preserve"> </v>
      </c>
      <c r="N1217" s="11" t="str">
        <f>IF(VLOOKUP(D1217,'Current OBD'!$B$6:$AK$2185,31,0)="Yes","7"," ")</f>
        <v xml:space="preserve"> </v>
      </c>
      <c r="O1217" s="11" t="str">
        <f>IF(VLOOKUP(D1217,'Current OBD'!$B$6:$AK$2185,32,0)="Yes","8"," ")</f>
        <v xml:space="preserve"> </v>
      </c>
      <c r="P1217" s="11" t="str">
        <f>IF(VLOOKUP(D1217,'Current OBD'!$B$6:$AK$2185,33,0)="Yes","9"," ")</f>
        <v>9</v>
      </c>
      <c r="Q1217" s="11" t="str">
        <f>IF(VLOOKUP(D1217,'Current OBD'!$B$6:$AK$2185,34,0)="Yes","10"," ")</f>
        <v>10</v>
      </c>
      <c r="R1217" s="11" t="str">
        <f>IF(VLOOKUP(D1217,'Current OBD'!$B$6:$AK$2185,35,0)="Yes","11"," ")</f>
        <v>11</v>
      </c>
      <c r="S1217" s="11" t="str">
        <f>IF(VLOOKUP(D1217,'Current OBD'!$B$6:$AK$2185,36,0)="Yes","12"," ")</f>
        <v>12</v>
      </c>
      <c r="T1217" s="13">
        <f>VLOOKUP(D1217,Pivot!$B$4:$F$2181,2,0)</f>
        <v>269</v>
      </c>
      <c r="U1217" s="13">
        <f>VLOOKUP(D1217,Pivot!$B$4:$F$2181,3,0)</f>
        <v>72</v>
      </c>
      <c r="V1217" s="13">
        <f>VLOOKUP(D1217,Pivot!$B$4:$F$2181,4,0)</f>
        <v>975</v>
      </c>
      <c r="W1217" s="46">
        <f>IFERROR(VLOOKUP(D1217,Pivot!$B$4:$H$2181,5,0),"")</f>
        <v>0.27589999999999998</v>
      </c>
      <c r="X1217" s="51">
        <f>IFERROR(VLOOKUP(D1217,Pivot!$B$4:$H$2181,6,0),"")</f>
        <v>7.3800000000000004E-2</v>
      </c>
      <c r="Y1217" s="46">
        <f>IFERROR(VLOOKUP(D1217,Pivot!$B$4:$H$2181,7,0),"")</f>
        <v>0.34970000000000001</v>
      </c>
    </row>
    <row r="1218" spans="1:25" ht="15" customHeight="1" outlineLevel="1">
      <c r="A1218" s="27"/>
      <c r="B1218" s="27"/>
      <c r="C1218" s="30" t="s">
        <v>5762</v>
      </c>
      <c r="D1218" s="27"/>
      <c r="E1218" s="26"/>
      <c r="F1218" s="29"/>
      <c r="G1218" s="29"/>
      <c r="H1218" s="29"/>
      <c r="I1218" s="29"/>
      <c r="J1218" s="29"/>
      <c r="K1218" s="29"/>
      <c r="L1218" s="29"/>
      <c r="M1218" s="29"/>
      <c r="N1218" s="29"/>
      <c r="O1218" s="29"/>
      <c r="P1218" s="29"/>
      <c r="Q1218" s="29"/>
      <c r="R1218" s="29"/>
      <c r="S1218" s="29"/>
      <c r="T1218" s="43">
        <f>SUBTOTAL(9,T1213:T1217)</f>
        <v>1570</v>
      </c>
      <c r="U1218" s="43">
        <f>SUBTOTAL(9,U1213:U1217)</f>
        <v>72</v>
      </c>
      <c r="V1218" s="43">
        <f>SUBTOTAL(9,V1213:V1217)</f>
        <v>2950</v>
      </c>
      <c r="W1218" s="47"/>
      <c r="X1218" s="52"/>
      <c r="Y1218" s="56">
        <f>(T1218+U1218)/V1218</f>
        <v>0.55661016949152542</v>
      </c>
    </row>
    <row r="1219" spans="1:25" ht="15" customHeight="1" outlineLevel="2">
      <c r="A1219" s="10" t="str">
        <f>VLOOKUP(D1219,'Current OBD'!$B$6:$K$2185,4,0)</f>
        <v>Lewis</v>
      </c>
      <c r="B1219" s="10" t="str">
        <f>VLOOKUP(D1219,'Current OBD'!$B$6:$K$2185,3,0)</f>
        <v>21-303</v>
      </c>
      <c r="C1219" s="9" t="str">
        <f>VLOOKUP(D1219,'Current OBD'!$B$6:$K$2185,2,0)</f>
        <v>White Pass School District</v>
      </c>
      <c r="D1219" s="24">
        <v>663482</v>
      </c>
      <c r="E1219" s="9" t="str">
        <f>VLOOKUP(D1219,'Current OBD'!$B$6:$K$2185,10,0)</f>
        <v>White Pass Elementary</v>
      </c>
      <c r="F1219" s="11" t="str">
        <f>IF(VLOOKUP(D1219,'Current OBD'!$B$6:$AK$2185,23,0)="Yes","PK"," ")</f>
        <v>PK</v>
      </c>
      <c r="G1219" s="11" t="str">
        <f>IF(VLOOKUP(D1219,'Current OBD'!$B$6:$AK$2185,24,0)="Yes","K"," ")</f>
        <v>K</v>
      </c>
      <c r="H1219" s="11">
        <f>IF(VLOOKUP(D1219,'Current OBD'!$B$6:$AK$2185,25,0)="Yes",1," ")</f>
        <v>1</v>
      </c>
      <c r="I1219" s="11" t="str">
        <f>IF(VLOOKUP(D1219,'Current OBD'!$B$6:$AK$2185,26,0)="Yes","2"," ")</f>
        <v>2</v>
      </c>
      <c r="J1219" s="11" t="str">
        <f>IF(VLOOKUP(D1219,'Current OBD'!$B$6:$AK$2185,27,0)="Yes","3"," ")</f>
        <v>3</v>
      </c>
      <c r="K1219" s="11" t="str">
        <f>IF(VLOOKUP(D1219,'Current OBD'!$B$6:$AK$2185,28,0)="Yes","4"," ")</f>
        <v>4</v>
      </c>
      <c r="L1219" s="11" t="str">
        <f>IF(VLOOKUP(D1219,'Current OBD'!$B$6:$AK$2185,29,0)="Yes","5"," ")</f>
        <v>5</v>
      </c>
      <c r="M1219" s="11" t="str">
        <f>IF(VLOOKUP(D1219,'Current OBD'!$B$6:$AK$2185,30,0)="Yes","6"," ")</f>
        <v>6</v>
      </c>
      <c r="N1219" s="11" t="str">
        <f>IF(VLOOKUP(D1219,'Current OBD'!$B$6:$AK$2185,31,0)="Yes","7"," ")</f>
        <v xml:space="preserve"> </v>
      </c>
      <c r="O1219" s="11" t="str">
        <f>IF(VLOOKUP(D1219,'Current OBD'!$B$6:$AK$2185,32,0)="Yes","8"," ")</f>
        <v xml:space="preserve"> </v>
      </c>
      <c r="P1219" s="11" t="str">
        <f>IF(VLOOKUP(D1219,'Current OBD'!$B$6:$AK$2185,33,0)="Yes","9"," ")</f>
        <v xml:space="preserve"> </v>
      </c>
      <c r="Q1219" s="11" t="str">
        <f>IF(VLOOKUP(D1219,'Current OBD'!$B$6:$AK$2185,34,0)="Yes","10"," ")</f>
        <v xml:space="preserve"> </v>
      </c>
      <c r="R1219" s="11" t="str">
        <f>IF(VLOOKUP(D1219,'Current OBD'!$B$6:$AK$2185,35,0)="Yes","11"," ")</f>
        <v xml:space="preserve"> </v>
      </c>
      <c r="S1219" s="11" t="str">
        <f>IF(VLOOKUP(D1219,'Current OBD'!$B$6:$AK$2185,36,0)="Yes","12"," ")</f>
        <v xml:space="preserve"> </v>
      </c>
      <c r="T1219" s="13">
        <f>VLOOKUP(D1219,Pivot!$B$4:$F$2181,2,0)</f>
        <v>202</v>
      </c>
      <c r="U1219" s="13">
        <f>VLOOKUP(D1219,Pivot!$B$4:$F$2181,3,0)</f>
        <v>0</v>
      </c>
      <c r="V1219" s="13">
        <f>VLOOKUP(D1219,Pivot!$B$4:$F$2181,4,0)</f>
        <v>208</v>
      </c>
      <c r="W1219" s="46">
        <f>IFERROR(VLOOKUP(D1219,Pivot!$B$4:$H$2181,5,0),"")</f>
        <v>0.97119999999999995</v>
      </c>
      <c r="X1219" s="51">
        <f>IFERROR(VLOOKUP(D1219,Pivot!$B$4:$H$2181,6,0),"")</f>
        <v>0</v>
      </c>
      <c r="Y1219" s="46">
        <f>IFERROR(VLOOKUP(D1219,Pivot!$B$4:$H$2181,7,0),"")</f>
        <v>0.97119999999999995</v>
      </c>
    </row>
    <row r="1220" spans="1:25" ht="15" customHeight="1" outlineLevel="2">
      <c r="A1220" s="10" t="str">
        <f>VLOOKUP(D1220,'Current OBD'!$B$6:$K$2185,4,0)</f>
        <v>Lewis</v>
      </c>
      <c r="B1220" s="10" t="str">
        <f>VLOOKUP(D1220,'Current OBD'!$B$6:$K$2185,3,0)</f>
        <v>21-303</v>
      </c>
      <c r="C1220" s="9" t="str">
        <f>VLOOKUP(D1220,'Current OBD'!$B$6:$K$2185,2,0)</f>
        <v>White Pass School District</v>
      </c>
      <c r="D1220" s="24">
        <v>661787</v>
      </c>
      <c r="E1220" s="9" t="str">
        <f>VLOOKUP(D1220,'Current OBD'!$B$6:$K$2185,10,0)</f>
        <v>White Pass Jr/Sr High</v>
      </c>
      <c r="F1220" s="11" t="str">
        <f>IF(VLOOKUP(D1220,'Current OBD'!$B$6:$AK$2185,23,0)="Yes","PK"," ")</f>
        <v xml:space="preserve"> </v>
      </c>
      <c r="G1220" s="11" t="str">
        <f>IF(VLOOKUP(D1220,'Current OBD'!$B$6:$AK$2185,24,0)="Yes","K"," ")</f>
        <v xml:space="preserve"> </v>
      </c>
      <c r="H1220" s="11" t="str">
        <f>IF(VLOOKUP(D1220,'Current OBD'!$B$6:$AK$2185,25,0)="Yes",1," ")</f>
        <v xml:space="preserve"> </v>
      </c>
      <c r="I1220" s="11" t="str">
        <f>IF(VLOOKUP(D1220,'Current OBD'!$B$6:$AK$2185,26,0)="Yes","2"," ")</f>
        <v xml:space="preserve"> </v>
      </c>
      <c r="J1220" s="11" t="str">
        <f>IF(VLOOKUP(D1220,'Current OBD'!$B$6:$AK$2185,27,0)="Yes","3"," ")</f>
        <v xml:space="preserve"> </v>
      </c>
      <c r="K1220" s="11" t="str">
        <f>IF(VLOOKUP(D1220,'Current OBD'!$B$6:$AK$2185,28,0)="Yes","4"," ")</f>
        <v xml:space="preserve"> </v>
      </c>
      <c r="L1220" s="11" t="str">
        <f>IF(VLOOKUP(D1220,'Current OBD'!$B$6:$AK$2185,29,0)="Yes","5"," ")</f>
        <v xml:space="preserve"> </v>
      </c>
      <c r="M1220" s="11" t="str">
        <f>IF(VLOOKUP(D1220,'Current OBD'!$B$6:$AK$2185,30,0)="Yes","6"," ")</f>
        <v xml:space="preserve"> </v>
      </c>
      <c r="N1220" s="11" t="str">
        <f>IF(VLOOKUP(D1220,'Current OBD'!$B$6:$AK$2185,31,0)="Yes","7"," ")</f>
        <v>7</v>
      </c>
      <c r="O1220" s="11" t="str">
        <f>IF(VLOOKUP(D1220,'Current OBD'!$B$6:$AK$2185,32,0)="Yes","8"," ")</f>
        <v>8</v>
      </c>
      <c r="P1220" s="11" t="str">
        <f>IF(VLOOKUP(D1220,'Current OBD'!$B$6:$AK$2185,33,0)="Yes","9"," ")</f>
        <v>9</v>
      </c>
      <c r="Q1220" s="11" t="str">
        <f>IF(VLOOKUP(D1220,'Current OBD'!$B$6:$AK$2185,34,0)="Yes","10"," ")</f>
        <v>10</v>
      </c>
      <c r="R1220" s="11" t="str">
        <f>IF(VLOOKUP(D1220,'Current OBD'!$B$6:$AK$2185,35,0)="Yes","11"," ")</f>
        <v>11</v>
      </c>
      <c r="S1220" s="11" t="str">
        <f>IF(VLOOKUP(D1220,'Current OBD'!$B$6:$AK$2185,36,0)="Yes","12"," ")</f>
        <v>12</v>
      </c>
      <c r="T1220" s="13">
        <f>VLOOKUP(D1220,Pivot!$B$4:$F$2181,2,0)</f>
        <v>143</v>
      </c>
      <c r="U1220" s="13">
        <f>VLOOKUP(D1220,Pivot!$B$4:$F$2181,3,0)</f>
        <v>0</v>
      </c>
      <c r="V1220" s="13">
        <f>VLOOKUP(D1220,Pivot!$B$4:$F$2181,4,0)</f>
        <v>168</v>
      </c>
      <c r="W1220" s="46">
        <f>IFERROR(VLOOKUP(D1220,Pivot!$B$4:$H$2181,5,0),"")</f>
        <v>0.85119999999999996</v>
      </c>
      <c r="X1220" s="51">
        <f>IFERROR(VLOOKUP(D1220,Pivot!$B$4:$H$2181,6,0),"")</f>
        <v>0</v>
      </c>
      <c r="Y1220" s="46">
        <f>IFERROR(VLOOKUP(D1220,Pivot!$B$4:$H$2181,7,0),"")</f>
        <v>0.85119999999999996</v>
      </c>
    </row>
    <row r="1221" spans="1:25" ht="15" customHeight="1" outlineLevel="1">
      <c r="A1221" s="27"/>
      <c r="B1221" s="27"/>
      <c r="C1221" s="30" t="s">
        <v>5763</v>
      </c>
      <c r="D1221" s="27"/>
      <c r="E1221" s="26"/>
      <c r="F1221" s="29"/>
      <c r="G1221" s="29"/>
      <c r="H1221" s="29"/>
      <c r="I1221" s="29"/>
      <c r="J1221" s="29"/>
      <c r="K1221" s="29"/>
      <c r="L1221" s="29"/>
      <c r="M1221" s="29"/>
      <c r="N1221" s="29"/>
      <c r="O1221" s="29"/>
      <c r="P1221" s="29"/>
      <c r="Q1221" s="29"/>
      <c r="R1221" s="29"/>
      <c r="S1221" s="29"/>
      <c r="T1221" s="43">
        <f>SUBTOTAL(9,T1219:T1220)</f>
        <v>345</v>
      </c>
      <c r="U1221" s="43">
        <f>SUBTOTAL(9,U1219:U1220)</f>
        <v>0</v>
      </c>
      <c r="V1221" s="43">
        <f>SUBTOTAL(9,V1219:V1220)</f>
        <v>376</v>
      </c>
      <c r="W1221" s="47"/>
      <c r="X1221" s="52"/>
      <c r="Y1221" s="56">
        <f>(T1221+U1221)/V1221</f>
        <v>0.91755319148936165</v>
      </c>
    </row>
    <row r="1222" spans="1:25" ht="15" customHeight="1" outlineLevel="2">
      <c r="A1222" s="10" t="str">
        <f>VLOOKUP(D1222,'Current OBD'!$B$6:$K$2185,4,0)</f>
        <v>Lewis</v>
      </c>
      <c r="B1222" s="10" t="str">
        <f>VLOOKUP(D1222,'Current OBD'!$B$6:$K$2185,3,0)</f>
        <v>21-401</v>
      </c>
      <c r="C1222" s="9" t="str">
        <f>VLOOKUP(D1222,'Current OBD'!$B$6:$K$2185,2,0)</f>
        <v>Centralia School District</v>
      </c>
      <c r="D1222" s="24">
        <v>664722</v>
      </c>
      <c r="E1222" s="9" t="str">
        <f>VLOOKUP(D1222,'Current OBD'!$B$6:$K$2185,10,0)</f>
        <v>Centralia High School</v>
      </c>
      <c r="F1222" s="11" t="str">
        <f>IF(VLOOKUP(D1222,'Current OBD'!$B$6:$AK$2185,23,0)="Yes","PK"," ")</f>
        <v xml:space="preserve"> </v>
      </c>
      <c r="G1222" s="11" t="str">
        <f>IF(VLOOKUP(D1222,'Current OBD'!$B$6:$AK$2185,24,0)="Yes","K"," ")</f>
        <v xml:space="preserve"> </v>
      </c>
      <c r="H1222" s="11" t="str">
        <f>IF(VLOOKUP(D1222,'Current OBD'!$B$6:$AK$2185,25,0)="Yes",1," ")</f>
        <v xml:space="preserve"> </v>
      </c>
      <c r="I1222" s="11" t="str">
        <f>IF(VLOOKUP(D1222,'Current OBD'!$B$6:$AK$2185,26,0)="Yes","2"," ")</f>
        <v xml:space="preserve"> </v>
      </c>
      <c r="J1222" s="11" t="str">
        <f>IF(VLOOKUP(D1222,'Current OBD'!$B$6:$AK$2185,27,0)="Yes","3"," ")</f>
        <v xml:space="preserve"> </v>
      </c>
      <c r="K1222" s="11" t="str">
        <f>IF(VLOOKUP(D1222,'Current OBD'!$B$6:$AK$2185,28,0)="Yes","4"," ")</f>
        <v xml:space="preserve"> </v>
      </c>
      <c r="L1222" s="11" t="str">
        <f>IF(VLOOKUP(D1222,'Current OBD'!$B$6:$AK$2185,29,0)="Yes","5"," ")</f>
        <v xml:space="preserve"> </v>
      </c>
      <c r="M1222" s="11" t="str">
        <f>IF(VLOOKUP(D1222,'Current OBD'!$B$6:$AK$2185,30,0)="Yes","6"," ")</f>
        <v xml:space="preserve"> </v>
      </c>
      <c r="N1222" s="11" t="str">
        <f>IF(VLOOKUP(D1222,'Current OBD'!$B$6:$AK$2185,31,0)="Yes","7"," ")</f>
        <v xml:space="preserve"> </v>
      </c>
      <c r="O1222" s="11" t="str">
        <f>IF(VLOOKUP(D1222,'Current OBD'!$B$6:$AK$2185,32,0)="Yes","8"," ")</f>
        <v xml:space="preserve"> </v>
      </c>
      <c r="P1222" s="11" t="str">
        <f>IF(VLOOKUP(D1222,'Current OBD'!$B$6:$AK$2185,33,0)="Yes","9"," ")</f>
        <v>9</v>
      </c>
      <c r="Q1222" s="11" t="str">
        <f>IF(VLOOKUP(D1222,'Current OBD'!$B$6:$AK$2185,34,0)="Yes","10"," ")</f>
        <v>10</v>
      </c>
      <c r="R1222" s="11" t="str">
        <f>IF(VLOOKUP(D1222,'Current OBD'!$B$6:$AK$2185,35,0)="Yes","11"," ")</f>
        <v>11</v>
      </c>
      <c r="S1222" s="11" t="str">
        <f>IF(VLOOKUP(D1222,'Current OBD'!$B$6:$AK$2185,36,0)="Yes","12"," ")</f>
        <v>12</v>
      </c>
      <c r="T1222" s="13">
        <f>VLOOKUP(D1222,Pivot!$B$4:$F$2181,2,0)</f>
        <v>897</v>
      </c>
      <c r="U1222" s="13">
        <f>VLOOKUP(D1222,Pivot!$B$4:$F$2181,3,0)</f>
        <v>0</v>
      </c>
      <c r="V1222" s="13">
        <f>VLOOKUP(D1222,Pivot!$B$4:$F$2181,4,0)</f>
        <v>1033</v>
      </c>
      <c r="W1222" s="46">
        <f>IFERROR(VLOOKUP(D1222,Pivot!$B$4:$H$2181,5,0),"")</f>
        <v>0.86829999999999996</v>
      </c>
      <c r="X1222" s="51">
        <f>IFERROR(VLOOKUP(D1222,Pivot!$B$4:$H$2181,6,0),"")</f>
        <v>0</v>
      </c>
      <c r="Y1222" s="46">
        <f>IFERROR(VLOOKUP(D1222,Pivot!$B$4:$H$2181,7,0),"")</f>
        <v>0.86829999999999996</v>
      </c>
    </row>
    <row r="1223" spans="1:25" ht="15" customHeight="1" outlineLevel="2">
      <c r="A1223" s="10" t="str">
        <f>VLOOKUP(D1223,'Current OBD'!$B$6:$K$2185,4,0)</f>
        <v>Lewis</v>
      </c>
      <c r="B1223" s="10" t="str">
        <f>VLOOKUP(D1223,'Current OBD'!$B$6:$K$2185,3,0)</f>
        <v>21-401</v>
      </c>
      <c r="C1223" s="9" t="str">
        <f>VLOOKUP(D1223,'Current OBD'!$B$6:$K$2185,2,0)</f>
        <v>Centralia School District</v>
      </c>
      <c r="D1223" s="24">
        <v>661789</v>
      </c>
      <c r="E1223" s="9" t="str">
        <f>VLOOKUP(D1223,'Current OBD'!$B$6:$K$2185,10,0)</f>
        <v>Centralia Middle</v>
      </c>
      <c r="F1223" s="11" t="str">
        <f>IF(VLOOKUP(D1223,'Current OBD'!$B$6:$AK$2185,23,0)="Yes","PK"," ")</f>
        <v xml:space="preserve"> </v>
      </c>
      <c r="G1223" s="11" t="str">
        <f>IF(VLOOKUP(D1223,'Current OBD'!$B$6:$AK$2185,24,0)="Yes","K"," ")</f>
        <v xml:space="preserve"> </v>
      </c>
      <c r="H1223" s="11" t="str">
        <f>IF(VLOOKUP(D1223,'Current OBD'!$B$6:$AK$2185,25,0)="Yes",1," ")</f>
        <v xml:space="preserve"> </v>
      </c>
      <c r="I1223" s="11" t="str">
        <f>IF(VLOOKUP(D1223,'Current OBD'!$B$6:$AK$2185,26,0)="Yes","2"," ")</f>
        <v xml:space="preserve"> </v>
      </c>
      <c r="J1223" s="11" t="str">
        <f>IF(VLOOKUP(D1223,'Current OBD'!$B$6:$AK$2185,27,0)="Yes","3"," ")</f>
        <v xml:space="preserve"> </v>
      </c>
      <c r="K1223" s="11" t="str">
        <f>IF(VLOOKUP(D1223,'Current OBD'!$B$6:$AK$2185,28,0)="Yes","4"," ")</f>
        <v xml:space="preserve"> </v>
      </c>
      <c r="L1223" s="11" t="str">
        <f>IF(VLOOKUP(D1223,'Current OBD'!$B$6:$AK$2185,29,0)="Yes","5"," ")</f>
        <v xml:space="preserve"> </v>
      </c>
      <c r="M1223" s="11" t="str">
        <f>IF(VLOOKUP(D1223,'Current OBD'!$B$6:$AK$2185,30,0)="Yes","6"," ")</f>
        <v xml:space="preserve"> </v>
      </c>
      <c r="N1223" s="11" t="str">
        <f>IF(VLOOKUP(D1223,'Current OBD'!$B$6:$AK$2185,31,0)="Yes","7"," ")</f>
        <v>7</v>
      </c>
      <c r="O1223" s="11" t="str">
        <f>IF(VLOOKUP(D1223,'Current OBD'!$B$6:$AK$2185,32,0)="Yes","8"," ")</f>
        <v>8</v>
      </c>
      <c r="P1223" s="11" t="str">
        <f>IF(VLOOKUP(D1223,'Current OBD'!$B$6:$AK$2185,33,0)="Yes","9"," ")</f>
        <v xml:space="preserve"> </v>
      </c>
      <c r="Q1223" s="11" t="str">
        <f>IF(VLOOKUP(D1223,'Current OBD'!$B$6:$AK$2185,34,0)="Yes","10"," ")</f>
        <v xml:space="preserve"> </v>
      </c>
      <c r="R1223" s="11" t="str">
        <f>IF(VLOOKUP(D1223,'Current OBD'!$B$6:$AK$2185,35,0)="Yes","11"," ")</f>
        <v xml:space="preserve"> </v>
      </c>
      <c r="S1223" s="11" t="str">
        <f>IF(VLOOKUP(D1223,'Current OBD'!$B$6:$AK$2185,36,0)="Yes","12"," ")</f>
        <v xml:space="preserve"> </v>
      </c>
      <c r="T1223" s="13">
        <f>VLOOKUP(D1223,Pivot!$B$4:$F$2181,2,0)</f>
        <v>543</v>
      </c>
      <c r="U1223" s="13">
        <f>VLOOKUP(D1223,Pivot!$B$4:$F$2181,3,0)</f>
        <v>0</v>
      </c>
      <c r="V1223" s="13">
        <f>VLOOKUP(D1223,Pivot!$B$4:$F$2181,4,0)</f>
        <v>551</v>
      </c>
      <c r="W1223" s="46">
        <f>IFERROR(VLOOKUP(D1223,Pivot!$B$4:$H$2181,5,0),"")</f>
        <v>0.98550000000000004</v>
      </c>
      <c r="X1223" s="51">
        <f>IFERROR(VLOOKUP(D1223,Pivot!$B$4:$H$2181,6,0),"")</f>
        <v>0</v>
      </c>
      <c r="Y1223" s="46">
        <f>IFERROR(VLOOKUP(D1223,Pivot!$B$4:$H$2181,7,0),"")</f>
        <v>0.98550000000000004</v>
      </c>
    </row>
    <row r="1224" spans="1:25" ht="15" customHeight="1" outlineLevel="2">
      <c r="A1224" s="10" t="str">
        <f>VLOOKUP(D1224,'Current OBD'!$B$6:$K$2185,4,0)</f>
        <v>Lewis</v>
      </c>
      <c r="B1224" s="10" t="str">
        <f>VLOOKUP(D1224,'Current OBD'!$B$6:$K$2185,3,0)</f>
        <v>21-401</v>
      </c>
      <c r="C1224" s="9" t="str">
        <f>VLOOKUP(D1224,'Current OBD'!$B$6:$K$2185,2,0)</f>
        <v>Centralia School District</v>
      </c>
      <c r="D1224" s="24">
        <v>661792</v>
      </c>
      <c r="E1224" s="9" t="str">
        <f>VLOOKUP(D1224,'Current OBD'!$B$6:$K$2185,10,0)</f>
        <v>Edison Elementary</v>
      </c>
      <c r="F1224" s="11" t="str">
        <f>IF(VLOOKUP(D1224,'Current OBD'!$B$6:$AK$2185,23,0)="Yes","PK"," ")</f>
        <v xml:space="preserve"> </v>
      </c>
      <c r="G1224" s="11" t="str">
        <f>IF(VLOOKUP(D1224,'Current OBD'!$B$6:$AK$2185,24,0)="Yes","K"," ")</f>
        <v>K</v>
      </c>
      <c r="H1224" s="11">
        <f>IF(VLOOKUP(D1224,'Current OBD'!$B$6:$AK$2185,25,0)="Yes",1," ")</f>
        <v>1</v>
      </c>
      <c r="I1224" s="11" t="str">
        <f>IF(VLOOKUP(D1224,'Current OBD'!$B$6:$AK$2185,26,0)="Yes","2"," ")</f>
        <v>2</v>
      </c>
      <c r="J1224" s="11" t="str">
        <f>IF(VLOOKUP(D1224,'Current OBD'!$B$6:$AK$2185,27,0)="Yes","3"," ")</f>
        <v>3</v>
      </c>
      <c r="K1224" s="11" t="str">
        <f>IF(VLOOKUP(D1224,'Current OBD'!$B$6:$AK$2185,28,0)="Yes","4"," ")</f>
        <v>4</v>
      </c>
      <c r="L1224" s="11" t="str">
        <f>IF(VLOOKUP(D1224,'Current OBD'!$B$6:$AK$2185,29,0)="Yes","5"," ")</f>
        <v>5</v>
      </c>
      <c r="M1224" s="11" t="str">
        <f>IF(VLOOKUP(D1224,'Current OBD'!$B$6:$AK$2185,30,0)="Yes","6"," ")</f>
        <v>6</v>
      </c>
      <c r="N1224" s="11" t="str">
        <f>IF(VLOOKUP(D1224,'Current OBD'!$B$6:$AK$2185,31,0)="Yes","7"," ")</f>
        <v xml:space="preserve"> </v>
      </c>
      <c r="O1224" s="11" t="str">
        <f>IF(VLOOKUP(D1224,'Current OBD'!$B$6:$AK$2185,32,0)="Yes","8"," ")</f>
        <v xml:space="preserve"> </v>
      </c>
      <c r="P1224" s="11" t="str">
        <f>IF(VLOOKUP(D1224,'Current OBD'!$B$6:$AK$2185,33,0)="Yes","9"," ")</f>
        <v xml:space="preserve"> </v>
      </c>
      <c r="Q1224" s="11" t="str">
        <f>IF(VLOOKUP(D1224,'Current OBD'!$B$6:$AK$2185,34,0)="Yes","10"," ")</f>
        <v xml:space="preserve"> </v>
      </c>
      <c r="R1224" s="11" t="str">
        <f>IF(VLOOKUP(D1224,'Current OBD'!$B$6:$AK$2185,35,0)="Yes","11"," ")</f>
        <v xml:space="preserve"> </v>
      </c>
      <c r="S1224" s="11" t="str">
        <f>IF(VLOOKUP(D1224,'Current OBD'!$B$6:$AK$2185,36,0)="Yes","12"," ")</f>
        <v xml:space="preserve"> </v>
      </c>
      <c r="T1224" s="13">
        <f>VLOOKUP(D1224,Pivot!$B$4:$F$2181,2,0)</f>
        <v>264</v>
      </c>
      <c r="U1224" s="13">
        <f>VLOOKUP(D1224,Pivot!$B$4:$F$2181,3,0)</f>
        <v>0</v>
      </c>
      <c r="V1224" s="13">
        <f>VLOOKUP(D1224,Pivot!$B$4:$F$2181,4,0)</f>
        <v>287</v>
      </c>
      <c r="W1224" s="46">
        <f>IFERROR(VLOOKUP(D1224,Pivot!$B$4:$H$2181,5,0),"")</f>
        <v>0.91990000000000005</v>
      </c>
      <c r="X1224" s="51">
        <f>IFERROR(VLOOKUP(D1224,Pivot!$B$4:$H$2181,6,0),"")</f>
        <v>0</v>
      </c>
      <c r="Y1224" s="46">
        <f>IFERROR(VLOOKUP(D1224,Pivot!$B$4:$H$2181,7,0),"")</f>
        <v>0.91990000000000005</v>
      </c>
    </row>
    <row r="1225" spans="1:25" ht="15" customHeight="1" outlineLevel="2">
      <c r="A1225" s="10" t="str">
        <f>VLOOKUP(D1225,'Current OBD'!$B$6:$K$2185,4,0)</f>
        <v>Lewis</v>
      </c>
      <c r="B1225" s="10" t="str">
        <f>VLOOKUP(D1225,'Current OBD'!$B$6:$K$2185,3,0)</f>
        <v>21-401</v>
      </c>
      <c r="C1225" s="9" t="str">
        <f>VLOOKUP(D1225,'Current OBD'!$B$6:$K$2185,2,0)</f>
        <v>Centralia School District</v>
      </c>
      <c r="D1225" s="24">
        <v>661790</v>
      </c>
      <c r="E1225" s="9" t="str">
        <f>VLOOKUP(D1225,'Current OBD'!$B$6:$K$2185,10,0)</f>
        <v>Fords Prairie Elementary</v>
      </c>
      <c r="F1225" s="11" t="str">
        <f>IF(VLOOKUP(D1225,'Current OBD'!$B$6:$AK$2185,23,0)="Yes","PK"," ")</f>
        <v xml:space="preserve"> </v>
      </c>
      <c r="G1225" s="11" t="str">
        <f>IF(VLOOKUP(D1225,'Current OBD'!$B$6:$AK$2185,24,0)="Yes","K"," ")</f>
        <v>K</v>
      </c>
      <c r="H1225" s="11">
        <f>IF(VLOOKUP(D1225,'Current OBD'!$B$6:$AK$2185,25,0)="Yes",1," ")</f>
        <v>1</v>
      </c>
      <c r="I1225" s="11" t="str">
        <f>IF(VLOOKUP(D1225,'Current OBD'!$B$6:$AK$2185,26,0)="Yes","2"," ")</f>
        <v>2</v>
      </c>
      <c r="J1225" s="11" t="str">
        <f>IF(VLOOKUP(D1225,'Current OBD'!$B$6:$AK$2185,27,0)="Yes","3"," ")</f>
        <v>3</v>
      </c>
      <c r="K1225" s="11" t="str">
        <f>IF(VLOOKUP(D1225,'Current OBD'!$B$6:$AK$2185,28,0)="Yes","4"," ")</f>
        <v>4</v>
      </c>
      <c r="L1225" s="11" t="str">
        <f>IF(VLOOKUP(D1225,'Current OBD'!$B$6:$AK$2185,29,0)="Yes","5"," ")</f>
        <v>5</v>
      </c>
      <c r="M1225" s="11" t="str">
        <f>IF(VLOOKUP(D1225,'Current OBD'!$B$6:$AK$2185,30,0)="Yes","6"," ")</f>
        <v>6</v>
      </c>
      <c r="N1225" s="11" t="str">
        <f>IF(VLOOKUP(D1225,'Current OBD'!$B$6:$AK$2185,31,0)="Yes","7"," ")</f>
        <v xml:space="preserve"> </v>
      </c>
      <c r="O1225" s="11" t="str">
        <f>IF(VLOOKUP(D1225,'Current OBD'!$B$6:$AK$2185,32,0)="Yes","8"," ")</f>
        <v xml:space="preserve"> </v>
      </c>
      <c r="P1225" s="11" t="str">
        <f>IF(VLOOKUP(D1225,'Current OBD'!$B$6:$AK$2185,33,0)="Yes","9"," ")</f>
        <v xml:space="preserve"> </v>
      </c>
      <c r="Q1225" s="11" t="str">
        <f>IF(VLOOKUP(D1225,'Current OBD'!$B$6:$AK$2185,34,0)="Yes","10"," ")</f>
        <v xml:space="preserve"> </v>
      </c>
      <c r="R1225" s="11" t="str">
        <f>IF(VLOOKUP(D1225,'Current OBD'!$B$6:$AK$2185,35,0)="Yes","11"," ")</f>
        <v xml:space="preserve"> </v>
      </c>
      <c r="S1225" s="11" t="str">
        <f>IF(VLOOKUP(D1225,'Current OBD'!$B$6:$AK$2185,36,0)="Yes","12"," ")</f>
        <v xml:space="preserve"> </v>
      </c>
      <c r="T1225" s="13">
        <f>VLOOKUP(D1225,Pivot!$B$4:$F$2181,2,0)</f>
        <v>452</v>
      </c>
      <c r="U1225" s="13">
        <f>VLOOKUP(D1225,Pivot!$B$4:$F$2181,3,0)</f>
        <v>0</v>
      </c>
      <c r="V1225" s="13">
        <f>VLOOKUP(D1225,Pivot!$B$4:$F$2181,4,0)</f>
        <v>452</v>
      </c>
      <c r="W1225" s="46">
        <f>IFERROR(VLOOKUP(D1225,Pivot!$B$4:$H$2181,5,0),"")</f>
        <v>1</v>
      </c>
      <c r="X1225" s="51">
        <f>IFERROR(VLOOKUP(D1225,Pivot!$B$4:$H$2181,6,0),"")</f>
        <v>0</v>
      </c>
      <c r="Y1225" s="46">
        <f>IFERROR(VLOOKUP(D1225,Pivot!$B$4:$H$2181,7,0),"")</f>
        <v>1</v>
      </c>
    </row>
    <row r="1226" spans="1:25" ht="15" customHeight="1" outlineLevel="2">
      <c r="A1226" s="10" t="str">
        <f>VLOOKUP(D1226,'Current OBD'!$B$6:$K$2185,4,0)</f>
        <v>Lewis</v>
      </c>
      <c r="B1226" s="10" t="str">
        <f>VLOOKUP(D1226,'Current OBD'!$B$6:$K$2185,3,0)</f>
        <v>21-401</v>
      </c>
      <c r="C1226" s="9" t="str">
        <f>VLOOKUP(D1226,'Current OBD'!$B$6:$K$2185,2,0)</f>
        <v>Centralia School District</v>
      </c>
      <c r="D1226" s="24">
        <v>665066</v>
      </c>
      <c r="E1226" s="9" t="str">
        <f>VLOOKUP(D1226,'Current OBD'!$B$6:$K$2185,10,0)</f>
        <v>Futurus High School</v>
      </c>
      <c r="F1226" s="11" t="str">
        <f>IF(VLOOKUP(D1226,'Current OBD'!$B$6:$AK$2185,23,0)="Yes","PK"," ")</f>
        <v xml:space="preserve"> </v>
      </c>
      <c r="G1226" s="11" t="str">
        <f>IF(VLOOKUP(D1226,'Current OBD'!$B$6:$AK$2185,24,0)="Yes","K"," ")</f>
        <v xml:space="preserve"> </v>
      </c>
      <c r="H1226" s="11" t="str">
        <f>IF(VLOOKUP(D1226,'Current OBD'!$B$6:$AK$2185,25,0)="Yes",1," ")</f>
        <v xml:space="preserve"> </v>
      </c>
      <c r="I1226" s="11" t="str">
        <f>IF(VLOOKUP(D1226,'Current OBD'!$B$6:$AK$2185,26,0)="Yes","2"," ")</f>
        <v xml:space="preserve"> </v>
      </c>
      <c r="J1226" s="11" t="str">
        <f>IF(VLOOKUP(D1226,'Current OBD'!$B$6:$AK$2185,27,0)="Yes","3"," ")</f>
        <v xml:space="preserve"> </v>
      </c>
      <c r="K1226" s="11" t="str">
        <f>IF(VLOOKUP(D1226,'Current OBD'!$B$6:$AK$2185,28,0)="Yes","4"," ")</f>
        <v xml:space="preserve"> </v>
      </c>
      <c r="L1226" s="11" t="str">
        <f>IF(VLOOKUP(D1226,'Current OBD'!$B$6:$AK$2185,29,0)="Yes","5"," ")</f>
        <v xml:space="preserve"> </v>
      </c>
      <c r="M1226" s="11" t="str">
        <f>IF(VLOOKUP(D1226,'Current OBD'!$B$6:$AK$2185,30,0)="Yes","6"," ")</f>
        <v xml:space="preserve"> </v>
      </c>
      <c r="N1226" s="11" t="str">
        <f>IF(VLOOKUP(D1226,'Current OBD'!$B$6:$AK$2185,31,0)="Yes","7"," ")</f>
        <v xml:space="preserve"> </v>
      </c>
      <c r="O1226" s="11" t="str">
        <f>IF(VLOOKUP(D1226,'Current OBD'!$B$6:$AK$2185,32,0)="Yes","8"," ")</f>
        <v xml:space="preserve"> </v>
      </c>
      <c r="P1226" s="11" t="str">
        <f>IF(VLOOKUP(D1226,'Current OBD'!$B$6:$AK$2185,33,0)="Yes","9"," ")</f>
        <v>9</v>
      </c>
      <c r="Q1226" s="11" t="str">
        <f>IF(VLOOKUP(D1226,'Current OBD'!$B$6:$AK$2185,34,0)="Yes","10"," ")</f>
        <v>10</v>
      </c>
      <c r="R1226" s="11" t="str">
        <f>IF(VLOOKUP(D1226,'Current OBD'!$B$6:$AK$2185,35,0)="Yes","11"," ")</f>
        <v>11</v>
      </c>
      <c r="S1226" s="11" t="str">
        <f>IF(VLOOKUP(D1226,'Current OBD'!$B$6:$AK$2185,36,0)="Yes","12"," ")</f>
        <v>12</v>
      </c>
      <c r="T1226" s="13">
        <f>VLOOKUP(D1226,Pivot!$B$4:$F$2181,2,0)</f>
        <v>54</v>
      </c>
      <c r="U1226" s="13">
        <f>VLOOKUP(D1226,Pivot!$B$4:$F$2181,3,0)</f>
        <v>0</v>
      </c>
      <c r="V1226" s="13">
        <f>VLOOKUP(D1226,Pivot!$B$4:$F$2181,4,0)</f>
        <v>54</v>
      </c>
      <c r="W1226" s="46">
        <f>IFERROR(VLOOKUP(D1226,Pivot!$B$4:$H$2181,5,0),"")</f>
        <v>1</v>
      </c>
      <c r="X1226" s="51">
        <f>IFERROR(VLOOKUP(D1226,Pivot!$B$4:$H$2181,6,0),"")</f>
        <v>0</v>
      </c>
      <c r="Y1226" s="46">
        <f>IFERROR(VLOOKUP(D1226,Pivot!$B$4:$H$2181,7,0),"")</f>
        <v>1</v>
      </c>
    </row>
    <row r="1227" spans="1:25" ht="15" customHeight="1" outlineLevel="2">
      <c r="A1227" s="10" t="str">
        <f>VLOOKUP(D1227,'Current OBD'!$B$6:$K$2185,4,0)</f>
        <v>Lewis</v>
      </c>
      <c r="B1227" s="10" t="str">
        <f>VLOOKUP(D1227,'Current OBD'!$B$6:$K$2185,3,0)</f>
        <v>21-401</v>
      </c>
      <c r="C1227" s="9" t="str">
        <f>VLOOKUP(D1227,'Current OBD'!$B$6:$K$2185,2,0)</f>
        <v>Centralia School District</v>
      </c>
      <c r="D1227" s="24">
        <v>664592</v>
      </c>
      <c r="E1227" s="9" t="str">
        <f>VLOOKUP(D1227,'Current OBD'!$B$6:$K$2185,10,0)</f>
        <v>Jefferson Lincoln Elementary School</v>
      </c>
      <c r="F1227" s="11" t="str">
        <f>IF(VLOOKUP(D1227,'Current OBD'!$B$6:$AK$2185,23,0)="Yes","PK"," ")</f>
        <v xml:space="preserve"> </v>
      </c>
      <c r="G1227" s="11" t="str">
        <f>IF(VLOOKUP(D1227,'Current OBD'!$B$6:$AK$2185,24,0)="Yes","K"," ")</f>
        <v>K</v>
      </c>
      <c r="H1227" s="11">
        <f>IF(VLOOKUP(D1227,'Current OBD'!$B$6:$AK$2185,25,0)="Yes",1," ")</f>
        <v>1</v>
      </c>
      <c r="I1227" s="11" t="str">
        <f>IF(VLOOKUP(D1227,'Current OBD'!$B$6:$AK$2185,26,0)="Yes","2"," ")</f>
        <v>2</v>
      </c>
      <c r="J1227" s="11" t="str">
        <f>IF(VLOOKUP(D1227,'Current OBD'!$B$6:$AK$2185,27,0)="Yes","3"," ")</f>
        <v>3</v>
      </c>
      <c r="K1227" s="11" t="str">
        <f>IF(VLOOKUP(D1227,'Current OBD'!$B$6:$AK$2185,28,0)="Yes","4"," ")</f>
        <v>4</v>
      </c>
      <c r="L1227" s="11" t="str">
        <f>IF(VLOOKUP(D1227,'Current OBD'!$B$6:$AK$2185,29,0)="Yes","5"," ")</f>
        <v>5</v>
      </c>
      <c r="M1227" s="11" t="str">
        <f>IF(VLOOKUP(D1227,'Current OBD'!$B$6:$AK$2185,30,0)="Yes","6"," ")</f>
        <v>6</v>
      </c>
      <c r="N1227" s="11" t="str">
        <f>IF(VLOOKUP(D1227,'Current OBD'!$B$6:$AK$2185,31,0)="Yes","7"," ")</f>
        <v xml:space="preserve"> </v>
      </c>
      <c r="O1227" s="11" t="str">
        <f>IF(VLOOKUP(D1227,'Current OBD'!$B$6:$AK$2185,32,0)="Yes","8"," ")</f>
        <v xml:space="preserve"> </v>
      </c>
      <c r="P1227" s="11" t="str">
        <f>IF(VLOOKUP(D1227,'Current OBD'!$B$6:$AK$2185,33,0)="Yes","9"," ")</f>
        <v xml:space="preserve"> </v>
      </c>
      <c r="Q1227" s="11" t="str">
        <f>IF(VLOOKUP(D1227,'Current OBD'!$B$6:$AK$2185,34,0)="Yes","10"," ")</f>
        <v xml:space="preserve"> </v>
      </c>
      <c r="R1227" s="11" t="str">
        <f>IF(VLOOKUP(D1227,'Current OBD'!$B$6:$AK$2185,35,0)="Yes","11"," ")</f>
        <v xml:space="preserve"> </v>
      </c>
      <c r="S1227" s="11" t="str">
        <f>IF(VLOOKUP(D1227,'Current OBD'!$B$6:$AK$2185,36,0)="Yes","12"," ")</f>
        <v xml:space="preserve"> </v>
      </c>
      <c r="T1227" s="13">
        <f>VLOOKUP(D1227,Pivot!$B$4:$F$2181,2,0)</f>
        <v>420</v>
      </c>
      <c r="U1227" s="13">
        <f>VLOOKUP(D1227,Pivot!$B$4:$F$2181,3,0)</f>
        <v>0</v>
      </c>
      <c r="V1227" s="13">
        <f>VLOOKUP(D1227,Pivot!$B$4:$F$2181,4,0)</f>
        <v>420</v>
      </c>
      <c r="W1227" s="46">
        <f>IFERROR(VLOOKUP(D1227,Pivot!$B$4:$H$2181,5,0),"")</f>
        <v>1</v>
      </c>
      <c r="X1227" s="51">
        <f>IFERROR(VLOOKUP(D1227,Pivot!$B$4:$H$2181,6,0),"")</f>
        <v>0</v>
      </c>
      <c r="Y1227" s="46">
        <f>IFERROR(VLOOKUP(D1227,Pivot!$B$4:$H$2181,7,0),"")</f>
        <v>1</v>
      </c>
    </row>
    <row r="1228" spans="1:25" ht="15" customHeight="1" outlineLevel="2">
      <c r="A1228" s="10" t="str">
        <f>VLOOKUP(D1228,'Current OBD'!$B$6:$K$2185,4,0)</f>
        <v>Lewis</v>
      </c>
      <c r="B1228" s="10" t="str">
        <f>VLOOKUP(D1228,'Current OBD'!$B$6:$K$2185,3,0)</f>
        <v>21-401</v>
      </c>
      <c r="C1228" s="9" t="str">
        <f>VLOOKUP(D1228,'Current OBD'!$B$6:$K$2185,2,0)</f>
        <v>Centralia School District</v>
      </c>
      <c r="D1228" s="24">
        <v>661791</v>
      </c>
      <c r="E1228" s="9" t="str">
        <f>VLOOKUP(D1228,'Current OBD'!$B$6:$K$2185,10,0)</f>
        <v>Oakview Elementary</v>
      </c>
      <c r="F1228" s="11" t="str">
        <f>IF(VLOOKUP(D1228,'Current OBD'!$B$6:$AK$2185,23,0)="Yes","PK"," ")</f>
        <v>PK</v>
      </c>
      <c r="G1228" s="11" t="str">
        <f>IF(VLOOKUP(D1228,'Current OBD'!$B$6:$AK$2185,24,0)="Yes","K"," ")</f>
        <v>K</v>
      </c>
      <c r="H1228" s="11">
        <f>IF(VLOOKUP(D1228,'Current OBD'!$B$6:$AK$2185,25,0)="Yes",1," ")</f>
        <v>1</v>
      </c>
      <c r="I1228" s="11" t="str">
        <f>IF(VLOOKUP(D1228,'Current OBD'!$B$6:$AK$2185,26,0)="Yes","2"," ")</f>
        <v>2</v>
      </c>
      <c r="J1228" s="11" t="str">
        <f>IF(VLOOKUP(D1228,'Current OBD'!$B$6:$AK$2185,27,0)="Yes","3"," ")</f>
        <v>3</v>
      </c>
      <c r="K1228" s="11" t="str">
        <f>IF(VLOOKUP(D1228,'Current OBD'!$B$6:$AK$2185,28,0)="Yes","4"," ")</f>
        <v>4</v>
      </c>
      <c r="L1228" s="11" t="str">
        <f>IF(VLOOKUP(D1228,'Current OBD'!$B$6:$AK$2185,29,0)="Yes","5"," ")</f>
        <v>5</v>
      </c>
      <c r="M1228" s="11" t="str">
        <f>IF(VLOOKUP(D1228,'Current OBD'!$B$6:$AK$2185,30,0)="Yes","6"," ")</f>
        <v>6</v>
      </c>
      <c r="N1228" s="11" t="str">
        <f>IF(VLOOKUP(D1228,'Current OBD'!$B$6:$AK$2185,31,0)="Yes","7"," ")</f>
        <v xml:space="preserve"> </v>
      </c>
      <c r="O1228" s="11" t="str">
        <f>IF(VLOOKUP(D1228,'Current OBD'!$B$6:$AK$2185,32,0)="Yes","8"," ")</f>
        <v xml:space="preserve"> </v>
      </c>
      <c r="P1228" s="11" t="str">
        <f>IF(VLOOKUP(D1228,'Current OBD'!$B$6:$AK$2185,33,0)="Yes","9"," ")</f>
        <v xml:space="preserve"> </v>
      </c>
      <c r="Q1228" s="11" t="str">
        <f>IF(VLOOKUP(D1228,'Current OBD'!$B$6:$AK$2185,34,0)="Yes","10"," ")</f>
        <v xml:space="preserve"> </v>
      </c>
      <c r="R1228" s="11" t="str">
        <f>IF(VLOOKUP(D1228,'Current OBD'!$B$6:$AK$2185,35,0)="Yes","11"," ")</f>
        <v xml:space="preserve"> </v>
      </c>
      <c r="S1228" s="11" t="str">
        <f>IF(VLOOKUP(D1228,'Current OBD'!$B$6:$AK$2185,36,0)="Yes","12"," ")</f>
        <v xml:space="preserve"> </v>
      </c>
      <c r="T1228" s="13">
        <f>VLOOKUP(D1228,Pivot!$B$4:$F$2181,2,0)</f>
        <v>408</v>
      </c>
      <c r="U1228" s="13">
        <f>VLOOKUP(D1228,Pivot!$B$4:$F$2181,3,0)</f>
        <v>0</v>
      </c>
      <c r="V1228" s="13">
        <f>VLOOKUP(D1228,Pivot!$B$4:$F$2181,4,0)</f>
        <v>411</v>
      </c>
      <c r="W1228" s="46">
        <f>IFERROR(VLOOKUP(D1228,Pivot!$B$4:$H$2181,5,0),"")</f>
        <v>0.99270000000000003</v>
      </c>
      <c r="X1228" s="51">
        <f>IFERROR(VLOOKUP(D1228,Pivot!$B$4:$H$2181,6,0),"")</f>
        <v>0</v>
      </c>
      <c r="Y1228" s="46">
        <f>IFERROR(VLOOKUP(D1228,Pivot!$B$4:$H$2181,7,0),"")</f>
        <v>0.99270000000000003</v>
      </c>
    </row>
    <row r="1229" spans="1:25" ht="15" customHeight="1" outlineLevel="2">
      <c r="A1229" s="10" t="str">
        <f>VLOOKUP(D1229,'Current OBD'!$B$6:$K$2185,4,0)</f>
        <v>Lewis</v>
      </c>
      <c r="B1229" s="10" t="str">
        <f>VLOOKUP(D1229,'Current OBD'!$B$6:$K$2185,3,0)</f>
        <v>21-401</v>
      </c>
      <c r="C1229" s="9" t="str">
        <f>VLOOKUP(D1229,'Current OBD'!$B$6:$K$2185,2,0)</f>
        <v>Centralia School District</v>
      </c>
      <c r="D1229" s="24">
        <v>663735</v>
      </c>
      <c r="E1229" s="9" t="str">
        <f>VLOOKUP(D1229,'Current OBD'!$B$6:$K$2185,10,0)</f>
        <v>Washington Elementary</v>
      </c>
      <c r="F1229" s="11" t="str">
        <f>IF(VLOOKUP(D1229,'Current OBD'!$B$6:$AK$2185,23,0)="Yes","PK"," ")</f>
        <v xml:space="preserve"> </v>
      </c>
      <c r="G1229" s="11" t="str">
        <f>IF(VLOOKUP(D1229,'Current OBD'!$B$6:$AK$2185,24,0)="Yes","K"," ")</f>
        <v>K</v>
      </c>
      <c r="H1229" s="11">
        <f>IF(VLOOKUP(D1229,'Current OBD'!$B$6:$AK$2185,25,0)="Yes",1," ")</f>
        <v>1</v>
      </c>
      <c r="I1229" s="11" t="str">
        <f>IF(VLOOKUP(D1229,'Current OBD'!$B$6:$AK$2185,26,0)="Yes","2"," ")</f>
        <v>2</v>
      </c>
      <c r="J1229" s="11" t="str">
        <f>IF(VLOOKUP(D1229,'Current OBD'!$B$6:$AK$2185,27,0)="Yes","3"," ")</f>
        <v>3</v>
      </c>
      <c r="K1229" s="11" t="str">
        <f>IF(VLOOKUP(D1229,'Current OBD'!$B$6:$AK$2185,28,0)="Yes","4"," ")</f>
        <v>4</v>
      </c>
      <c r="L1229" s="11" t="str">
        <f>IF(VLOOKUP(D1229,'Current OBD'!$B$6:$AK$2185,29,0)="Yes","5"," ")</f>
        <v>5</v>
      </c>
      <c r="M1229" s="11" t="str">
        <f>IF(VLOOKUP(D1229,'Current OBD'!$B$6:$AK$2185,30,0)="Yes","6"," ")</f>
        <v>6</v>
      </c>
      <c r="N1229" s="11" t="str">
        <f>IF(VLOOKUP(D1229,'Current OBD'!$B$6:$AK$2185,31,0)="Yes","7"," ")</f>
        <v xml:space="preserve"> </v>
      </c>
      <c r="O1229" s="11" t="str">
        <f>IF(VLOOKUP(D1229,'Current OBD'!$B$6:$AK$2185,32,0)="Yes","8"," ")</f>
        <v xml:space="preserve"> </v>
      </c>
      <c r="P1229" s="11" t="str">
        <f>IF(VLOOKUP(D1229,'Current OBD'!$B$6:$AK$2185,33,0)="Yes","9"," ")</f>
        <v xml:space="preserve"> </v>
      </c>
      <c r="Q1229" s="11" t="str">
        <f>IF(VLOOKUP(D1229,'Current OBD'!$B$6:$AK$2185,34,0)="Yes","10"," ")</f>
        <v xml:space="preserve"> </v>
      </c>
      <c r="R1229" s="11" t="str">
        <f>IF(VLOOKUP(D1229,'Current OBD'!$B$6:$AK$2185,35,0)="Yes","11"," ")</f>
        <v xml:space="preserve"> </v>
      </c>
      <c r="S1229" s="11" t="str">
        <f>IF(VLOOKUP(D1229,'Current OBD'!$B$6:$AK$2185,36,0)="Yes","12"," ")</f>
        <v xml:space="preserve"> </v>
      </c>
      <c r="T1229" s="13">
        <f>VLOOKUP(D1229,Pivot!$B$4:$F$2181,2,0)</f>
        <v>316</v>
      </c>
      <c r="U1229" s="13">
        <f>VLOOKUP(D1229,Pivot!$B$4:$F$2181,3,0)</f>
        <v>0</v>
      </c>
      <c r="V1229" s="13">
        <f>VLOOKUP(D1229,Pivot!$B$4:$F$2181,4,0)</f>
        <v>316</v>
      </c>
      <c r="W1229" s="46">
        <f>IFERROR(VLOOKUP(D1229,Pivot!$B$4:$H$2181,5,0),"")</f>
        <v>1</v>
      </c>
      <c r="X1229" s="51">
        <f>IFERROR(VLOOKUP(D1229,Pivot!$B$4:$H$2181,6,0),"")</f>
        <v>0</v>
      </c>
      <c r="Y1229" s="46">
        <f>IFERROR(VLOOKUP(D1229,Pivot!$B$4:$H$2181,7,0),"")</f>
        <v>1</v>
      </c>
    </row>
    <row r="1230" spans="1:25" ht="15" customHeight="1" outlineLevel="1">
      <c r="A1230" s="27"/>
      <c r="B1230" s="27"/>
      <c r="C1230" s="30" t="s">
        <v>5764</v>
      </c>
      <c r="D1230" s="27"/>
      <c r="E1230" s="26"/>
      <c r="F1230" s="29"/>
      <c r="G1230" s="29"/>
      <c r="H1230" s="29"/>
      <c r="I1230" s="29"/>
      <c r="J1230" s="29"/>
      <c r="K1230" s="29"/>
      <c r="L1230" s="29"/>
      <c r="M1230" s="29"/>
      <c r="N1230" s="29"/>
      <c r="O1230" s="29"/>
      <c r="P1230" s="29"/>
      <c r="Q1230" s="29"/>
      <c r="R1230" s="29"/>
      <c r="S1230" s="29"/>
      <c r="T1230" s="43">
        <f>SUBTOTAL(9,T1222:T1229)</f>
        <v>3354</v>
      </c>
      <c r="U1230" s="43">
        <f>SUBTOTAL(9,U1222:U1229)</f>
        <v>0</v>
      </c>
      <c r="V1230" s="43">
        <f>SUBTOTAL(9,V1222:V1229)</f>
        <v>3524</v>
      </c>
      <c r="W1230" s="47"/>
      <c r="X1230" s="52"/>
      <c r="Y1230" s="56">
        <f>(T1230+U1230)/V1230</f>
        <v>0.95175936435868336</v>
      </c>
    </row>
    <row r="1231" spans="1:25" ht="15" customHeight="1" outlineLevel="2">
      <c r="A1231" s="10" t="str">
        <f>VLOOKUP(D1231,'Current OBD'!$B$6:$K$2185,4,0)</f>
        <v>Lincoln</v>
      </c>
      <c r="B1231" s="10" t="str">
        <f>VLOOKUP(D1231,'Current OBD'!$B$6:$K$2185,3,0)</f>
        <v>22-008</v>
      </c>
      <c r="C1231" s="9" t="str">
        <f>VLOOKUP(D1231,'Current OBD'!$B$6:$K$2185,2,0)</f>
        <v>Sprague School District</v>
      </c>
      <c r="D1231" s="24">
        <v>662082</v>
      </c>
      <c r="E1231" s="9" t="str">
        <f>VLOOKUP(D1231,'Current OBD'!$B$6:$K$2185,10,0)</f>
        <v>Sprague Elementary</v>
      </c>
      <c r="F1231" s="11" t="str">
        <f>IF(VLOOKUP(D1231,'Current OBD'!$B$6:$AK$2185,23,0)="Yes","PK"," ")</f>
        <v xml:space="preserve"> </v>
      </c>
      <c r="G1231" s="11" t="str">
        <f>IF(VLOOKUP(D1231,'Current OBD'!$B$6:$AK$2185,24,0)="Yes","K"," ")</f>
        <v>K</v>
      </c>
      <c r="H1231" s="11">
        <f>IF(VLOOKUP(D1231,'Current OBD'!$B$6:$AK$2185,25,0)="Yes",1," ")</f>
        <v>1</v>
      </c>
      <c r="I1231" s="11" t="str">
        <f>IF(VLOOKUP(D1231,'Current OBD'!$B$6:$AK$2185,26,0)="Yes","2"," ")</f>
        <v>2</v>
      </c>
      <c r="J1231" s="11" t="str">
        <f>IF(VLOOKUP(D1231,'Current OBD'!$B$6:$AK$2185,27,0)="Yes","3"," ")</f>
        <v>3</v>
      </c>
      <c r="K1231" s="11" t="str">
        <f>IF(VLOOKUP(D1231,'Current OBD'!$B$6:$AK$2185,28,0)="Yes","4"," ")</f>
        <v>4</v>
      </c>
      <c r="L1231" s="11" t="str">
        <f>IF(VLOOKUP(D1231,'Current OBD'!$B$6:$AK$2185,29,0)="Yes","5"," ")</f>
        <v xml:space="preserve"> </v>
      </c>
      <c r="M1231" s="11" t="str">
        <f>IF(VLOOKUP(D1231,'Current OBD'!$B$6:$AK$2185,30,0)="Yes","6"," ")</f>
        <v xml:space="preserve"> </v>
      </c>
      <c r="N1231" s="11" t="str">
        <f>IF(VLOOKUP(D1231,'Current OBD'!$B$6:$AK$2185,31,0)="Yes","7"," ")</f>
        <v xml:space="preserve"> </v>
      </c>
      <c r="O1231" s="11" t="str">
        <f>IF(VLOOKUP(D1231,'Current OBD'!$B$6:$AK$2185,32,0)="Yes","8"," ")</f>
        <v xml:space="preserve"> </v>
      </c>
      <c r="P1231" s="11" t="str">
        <f>IF(VLOOKUP(D1231,'Current OBD'!$B$6:$AK$2185,33,0)="Yes","9"," ")</f>
        <v xml:space="preserve"> </v>
      </c>
      <c r="Q1231" s="11" t="str">
        <f>IF(VLOOKUP(D1231,'Current OBD'!$B$6:$AK$2185,34,0)="Yes","10"," ")</f>
        <v xml:space="preserve"> </v>
      </c>
      <c r="R1231" s="11" t="str">
        <f>IF(VLOOKUP(D1231,'Current OBD'!$B$6:$AK$2185,35,0)="Yes","11"," ")</f>
        <v xml:space="preserve"> </v>
      </c>
      <c r="S1231" s="11" t="str">
        <f>IF(VLOOKUP(D1231,'Current OBD'!$B$6:$AK$2185,36,0)="Yes","12"," ")</f>
        <v xml:space="preserve"> </v>
      </c>
      <c r="T1231" s="13">
        <f>VLOOKUP(D1231,Pivot!$B$4:$F$2181,2,0)</f>
        <v>29</v>
      </c>
      <c r="U1231" s="13">
        <f>VLOOKUP(D1231,Pivot!$B$4:$F$2181,3,0)</f>
        <v>0</v>
      </c>
      <c r="V1231" s="13">
        <f>VLOOKUP(D1231,Pivot!$B$4:$F$2181,4,0)</f>
        <v>36</v>
      </c>
      <c r="W1231" s="46">
        <f>IFERROR(VLOOKUP(D1231,Pivot!$B$4:$H$2181,5,0),"")</f>
        <v>0.80559999999999998</v>
      </c>
      <c r="X1231" s="51">
        <f>IFERROR(VLOOKUP(D1231,Pivot!$B$4:$H$2181,6,0),"")</f>
        <v>0</v>
      </c>
      <c r="Y1231" s="46">
        <f>IFERROR(VLOOKUP(D1231,Pivot!$B$4:$H$2181,7,0),"")</f>
        <v>0.80559999999999998</v>
      </c>
    </row>
    <row r="1232" spans="1:25" ht="15" customHeight="1" outlineLevel="2">
      <c r="A1232" s="10" t="str">
        <f>VLOOKUP(D1232,'Current OBD'!$B$6:$K$2185,4,0)</f>
        <v>Lincoln</v>
      </c>
      <c r="B1232" s="10" t="str">
        <f>VLOOKUP(D1232,'Current OBD'!$B$6:$K$2185,3,0)</f>
        <v>22-008</v>
      </c>
      <c r="C1232" s="9" t="str">
        <f>VLOOKUP(D1232,'Current OBD'!$B$6:$K$2185,2,0)</f>
        <v>Sprague School District</v>
      </c>
      <c r="D1232" s="24">
        <v>662083</v>
      </c>
      <c r="E1232" s="9" t="str">
        <f>VLOOKUP(D1232,'Current OBD'!$B$6:$K$2185,10,0)</f>
        <v>Sprague High</v>
      </c>
      <c r="F1232" s="11" t="str">
        <f>IF(VLOOKUP(D1232,'Current OBD'!$B$6:$AK$2185,23,0)="Yes","PK"," ")</f>
        <v xml:space="preserve"> </v>
      </c>
      <c r="G1232" s="11" t="str">
        <f>IF(VLOOKUP(D1232,'Current OBD'!$B$6:$AK$2185,24,0)="Yes","K"," ")</f>
        <v xml:space="preserve"> </v>
      </c>
      <c r="H1232" s="11" t="str">
        <f>IF(VLOOKUP(D1232,'Current OBD'!$B$6:$AK$2185,25,0)="Yes",1," ")</f>
        <v xml:space="preserve"> </v>
      </c>
      <c r="I1232" s="11" t="str">
        <f>IF(VLOOKUP(D1232,'Current OBD'!$B$6:$AK$2185,26,0)="Yes","2"," ")</f>
        <v xml:space="preserve"> </v>
      </c>
      <c r="J1232" s="11" t="str">
        <f>IF(VLOOKUP(D1232,'Current OBD'!$B$6:$AK$2185,27,0)="Yes","3"," ")</f>
        <v xml:space="preserve"> </v>
      </c>
      <c r="K1232" s="11" t="str">
        <f>IF(VLOOKUP(D1232,'Current OBD'!$B$6:$AK$2185,28,0)="Yes","4"," ")</f>
        <v xml:space="preserve"> </v>
      </c>
      <c r="L1232" s="11" t="str">
        <f>IF(VLOOKUP(D1232,'Current OBD'!$B$6:$AK$2185,29,0)="Yes","5"," ")</f>
        <v xml:space="preserve"> </v>
      </c>
      <c r="M1232" s="11" t="str">
        <f>IF(VLOOKUP(D1232,'Current OBD'!$B$6:$AK$2185,30,0)="Yes","6"," ")</f>
        <v xml:space="preserve"> </v>
      </c>
      <c r="N1232" s="11" t="str">
        <f>IF(VLOOKUP(D1232,'Current OBD'!$B$6:$AK$2185,31,0)="Yes","7"," ")</f>
        <v xml:space="preserve"> </v>
      </c>
      <c r="O1232" s="11" t="str">
        <f>IF(VLOOKUP(D1232,'Current OBD'!$B$6:$AK$2185,32,0)="Yes","8"," ")</f>
        <v xml:space="preserve"> </v>
      </c>
      <c r="P1232" s="11" t="str">
        <f>IF(VLOOKUP(D1232,'Current OBD'!$B$6:$AK$2185,33,0)="Yes","9"," ")</f>
        <v>9</v>
      </c>
      <c r="Q1232" s="11" t="str">
        <f>IF(VLOOKUP(D1232,'Current OBD'!$B$6:$AK$2185,34,0)="Yes","10"," ")</f>
        <v>10</v>
      </c>
      <c r="R1232" s="11" t="str">
        <f>IF(VLOOKUP(D1232,'Current OBD'!$B$6:$AK$2185,35,0)="Yes","11"," ")</f>
        <v>11</v>
      </c>
      <c r="S1232" s="11" t="str">
        <f>IF(VLOOKUP(D1232,'Current OBD'!$B$6:$AK$2185,36,0)="Yes","12"," ")</f>
        <v>12</v>
      </c>
      <c r="T1232" s="13">
        <f>VLOOKUP(D1232,Pivot!$B$4:$F$2181,2,0)</f>
        <v>22</v>
      </c>
      <c r="U1232" s="13">
        <f>VLOOKUP(D1232,Pivot!$B$4:$F$2181,3,0)</f>
        <v>0</v>
      </c>
      <c r="V1232" s="13">
        <f>VLOOKUP(D1232,Pivot!$B$4:$F$2181,4,0)</f>
        <v>32</v>
      </c>
      <c r="W1232" s="46">
        <f>IFERROR(VLOOKUP(D1232,Pivot!$B$4:$H$2181,5,0),"")</f>
        <v>0.6875</v>
      </c>
      <c r="X1232" s="51">
        <f>IFERROR(VLOOKUP(D1232,Pivot!$B$4:$H$2181,6,0),"")</f>
        <v>0</v>
      </c>
      <c r="Y1232" s="46">
        <f>IFERROR(VLOOKUP(D1232,Pivot!$B$4:$H$2181,7,0),"")</f>
        <v>0.6875</v>
      </c>
    </row>
    <row r="1233" spans="1:25" ht="15" customHeight="1" outlineLevel="1">
      <c r="A1233" s="27"/>
      <c r="B1233" s="27"/>
      <c r="C1233" s="30" t="s">
        <v>5765</v>
      </c>
      <c r="D1233" s="27"/>
      <c r="E1233" s="26"/>
      <c r="F1233" s="29"/>
      <c r="G1233" s="29"/>
      <c r="H1233" s="29"/>
      <c r="I1233" s="29"/>
      <c r="J1233" s="29"/>
      <c r="K1233" s="29"/>
      <c r="L1233" s="29"/>
      <c r="M1233" s="29"/>
      <c r="N1233" s="29"/>
      <c r="O1233" s="29"/>
      <c r="P1233" s="29"/>
      <c r="Q1233" s="29"/>
      <c r="R1233" s="29"/>
      <c r="S1233" s="29"/>
      <c r="T1233" s="43">
        <f>SUBTOTAL(9,T1231:T1232)</f>
        <v>51</v>
      </c>
      <c r="U1233" s="43">
        <f>SUBTOTAL(9,U1231:U1232)</f>
        <v>0</v>
      </c>
      <c r="V1233" s="43">
        <f>SUBTOTAL(9,V1231:V1232)</f>
        <v>68</v>
      </c>
      <c r="W1233" s="47"/>
      <c r="X1233" s="52"/>
      <c r="Y1233" s="56">
        <f>(T1233+U1233)/V1233</f>
        <v>0.75</v>
      </c>
    </row>
    <row r="1234" spans="1:25" ht="15" customHeight="1" outlineLevel="2">
      <c r="A1234" s="10" t="str">
        <f>VLOOKUP(D1234,'Current OBD'!$B$6:$K$2185,4,0)</f>
        <v>Lincoln</v>
      </c>
      <c r="B1234" s="10" t="str">
        <f>VLOOKUP(D1234,'Current OBD'!$B$6:$K$2185,3,0)</f>
        <v>22-009</v>
      </c>
      <c r="C1234" s="9" t="str">
        <f>VLOOKUP(D1234,'Current OBD'!$B$6:$K$2185,2,0)</f>
        <v>Reardan-Edwall School District</v>
      </c>
      <c r="D1234" s="24">
        <v>661796</v>
      </c>
      <c r="E1234" s="9" t="str">
        <f>VLOOKUP(D1234,'Current OBD'!$B$6:$K$2185,10,0)</f>
        <v>Reardan Elementary</v>
      </c>
      <c r="F1234" s="11" t="str">
        <f>IF(VLOOKUP(D1234,'Current OBD'!$B$6:$AK$2185,23,0)="Yes","PK"," ")</f>
        <v>PK</v>
      </c>
      <c r="G1234" s="11" t="str">
        <f>IF(VLOOKUP(D1234,'Current OBD'!$B$6:$AK$2185,24,0)="Yes","K"," ")</f>
        <v>K</v>
      </c>
      <c r="H1234" s="11">
        <f>IF(VLOOKUP(D1234,'Current OBD'!$B$6:$AK$2185,25,0)="Yes",1," ")</f>
        <v>1</v>
      </c>
      <c r="I1234" s="11" t="str">
        <f>IF(VLOOKUP(D1234,'Current OBD'!$B$6:$AK$2185,26,0)="Yes","2"," ")</f>
        <v>2</v>
      </c>
      <c r="J1234" s="11" t="str">
        <f>IF(VLOOKUP(D1234,'Current OBD'!$B$6:$AK$2185,27,0)="Yes","3"," ")</f>
        <v>3</v>
      </c>
      <c r="K1234" s="11" t="str">
        <f>IF(VLOOKUP(D1234,'Current OBD'!$B$6:$AK$2185,28,0)="Yes","4"," ")</f>
        <v>4</v>
      </c>
      <c r="L1234" s="11" t="str">
        <f>IF(VLOOKUP(D1234,'Current OBD'!$B$6:$AK$2185,29,0)="Yes","5"," ")</f>
        <v>5</v>
      </c>
      <c r="M1234" s="11" t="str">
        <f>IF(VLOOKUP(D1234,'Current OBD'!$B$6:$AK$2185,30,0)="Yes","6"," ")</f>
        <v>6</v>
      </c>
      <c r="N1234" s="11" t="str">
        <f>IF(VLOOKUP(D1234,'Current OBD'!$B$6:$AK$2185,31,0)="Yes","7"," ")</f>
        <v xml:space="preserve"> </v>
      </c>
      <c r="O1234" s="11" t="str">
        <f>IF(VLOOKUP(D1234,'Current OBD'!$B$6:$AK$2185,32,0)="Yes","8"," ")</f>
        <v xml:space="preserve"> </v>
      </c>
      <c r="P1234" s="11" t="str">
        <f>IF(VLOOKUP(D1234,'Current OBD'!$B$6:$AK$2185,33,0)="Yes","9"," ")</f>
        <v xml:space="preserve"> </v>
      </c>
      <c r="Q1234" s="11" t="str">
        <f>IF(VLOOKUP(D1234,'Current OBD'!$B$6:$AK$2185,34,0)="Yes","10"," ")</f>
        <v xml:space="preserve"> </v>
      </c>
      <c r="R1234" s="11" t="str">
        <f>IF(VLOOKUP(D1234,'Current OBD'!$B$6:$AK$2185,35,0)="Yes","11"," ")</f>
        <v xml:space="preserve"> </v>
      </c>
      <c r="S1234" s="11" t="str">
        <f>IF(VLOOKUP(D1234,'Current OBD'!$B$6:$AK$2185,36,0)="Yes","12"," ")</f>
        <v xml:space="preserve"> </v>
      </c>
      <c r="T1234" s="13">
        <f>VLOOKUP(D1234,Pivot!$B$4:$F$2181,2,0)</f>
        <v>153</v>
      </c>
      <c r="U1234" s="13">
        <f>VLOOKUP(D1234,Pivot!$B$4:$F$2181,3,0)</f>
        <v>47</v>
      </c>
      <c r="V1234" s="13">
        <f>VLOOKUP(D1234,Pivot!$B$4:$F$2181,4,0)</f>
        <v>428</v>
      </c>
      <c r="W1234" s="46">
        <f>IFERROR(VLOOKUP(D1234,Pivot!$B$4:$H$2181,5,0),"")</f>
        <v>0.35749999999999998</v>
      </c>
      <c r="X1234" s="51">
        <f>IFERROR(VLOOKUP(D1234,Pivot!$B$4:$H$2181,6,0),"")</f>
        <v>0.10979999999999999</v>
      </c>
      <c r="Y1234" s="46">
        <f>IFERROR(VLOOKUP(D1234,Pivot!$B$4:$H$2181,7,0),"")</f>
        <v>0.46729999999999999</v>
      </c>
    </row>
    <row r="1235" spans="1:25" ht="15" customHeight="1" outlineLevel="2">
      <c r="A1235" s="10" t="str">
        <f>VLOOKUP(D1235,'Current OBD'!$B$6:$K$2185,4,0)</f>
        <v>Lincoln</v>
      </c>
      <c r="B1235" s="10" t="str">
        <f>VLOOKUP(D1235,'Current OBD'!$B$6:$K$2185,3,0)</f>
        <v>22-009</v>
      </c>
      <c r="C1235" s="9" t="str">
        <f>VLOOKUP(D1235,'Current OBD'!$B$6:$K$2185,2,0)</f>
        <v>Reardan-Edwall School District</v>
      </c>
      <c r="D1235" s="24">
        <v>661797</v>
      </c>
      <c r="E1235" s="9" t="str">
        <f>VLOOKUP(D1235,'Current OBD'!$B$6:$K$2185,10,0)</f>
        <v>Reardan Jr/Sr High</v>
      </c>
      <c r="F1235" s="11" t="str">
        <f>IF(VLOOKUP(D1235,'Current OBD'!$B$6:$AK$2185,23,0)="Yes","PK"," ")</f>
        <v xml:space="preserve"> </v>
      </c>
      <c r="G1235" s="11" t="str">
        <f>IF(VLOOKUP(D1235,'Current OBD'!$B$6:$AK$2185,24,0)="Yes","K"," ")</f>
        <v xml:space="preserve"> </v>
      </c>
      <c r="H1235" s="11" t="str">
        <f>IF(VLOOKUP(D1235,'Current OBD'!$B$6:$AK$2185,25,0)="Yes",1," ")</f>
        <v xml:space="preserve"> </v>
      </c>
      <c r="I1235" s="11" t="str">
        <f>IF(VLOOKUP(D1235,'Current OBD'!$B$6:$AK$2185,26,0)="Yes","2"," ")</f>
        <v xml:space="preserve"> </v>
      </c>
      <c r="J1235" s="11" t="str">
        <f>IF(VLOOKUP(D1235,'Current OBD'!$B$6:$AK$2185,27,0)="Yes","3"," ")</f>
        <v xml:space="preserve"> </v>
      </c>
      <c r="K1235" s="11" t="str">
        <f>IF(VLOOKUP(D1235,'Current OBD'!$B$6:$AK$2185,28,0)="Yes","4"," ")</f>
        <v xml:space="preserve"> </v>
      </c>
      <c r="L1235" s="11" t="str">
        <f>IF(VLOOKUP(D1235,'Current OBD'!$B$6:$AK$2185,29,0)="Yes","5"," ")</f>
        <v xml:space="preserve"> </v>
      </c>
      <c r="M1235" s="11" t="str">
        <f>IF(VLOOKUP(D1235,'Current OBD'!$B$6:$AK$2185,30,0)="Yes","6"," ")</f>
        <v xml:space="preserve"> </v>
      </c>
      <c r="N1235" s="11" t="str">
        <f>IF(VLOOKUP(D1235,'Current OBD'!$B$6:$AK$2185,31,0)="Yes","7"," ")</f>
        <v>7</v>
      </c>
      <c r="O1235" s="11" t="str">
        <f>IF(VLOOKUP(D1235,'Current OBD'!$B$6:$AK$2185,32,0)="Yes","8"," ")</f>
        <v>8</v>
      </c>
      <c r="P1235" s="11" t="str">
        <f>IF(VLOOKUP(D1235,'Current OBD'!$B$6:$AK$2185,33,0)="Yes","9"," ")</f>
        <v>9</v>
      </c>
      <c r="Q1235" s="11" t="str">
        <f>IF(VLOOKUP(D1235,'Current OBD'!$B$6:$AK$2185,34,0)="Yes","10"," ")</f>
        <v>10</v>
      </c>
      <c r="R1235" s="11" t="str">
        <f>IF(VLOOKUP(D1235,'Current OBD'!$B$6:$AK$2185,35,0)="Yes","11"," ")</f>
        <v>11</v>
      </c>
      <c r="S1235" s="11" t="str">
        <f>IF(VLOOKUP(D1235,'Current OBD'!$B$6:$AK$2185,36,0)="Yes","12"," ")</f>
        <v>12</v>
      </c>
      <c r="T1235" s="13">
        <f>VLOOKUP(D1235,Pivot!$B$4:$F$2181,2,0)</f>
        <v>102</v>
      </c>
      <c r="U1235" s="13">
        <f>VLOOKUP(D1235,Pivot!$B$4:$F$2181,3,0)</f>
        <v>29</v>
      </c>
      <c r="V1235" s="13">
        <f>VLOOKUP(D1235,Pivot!$B$4:$F$2181,4,0)</f>
        <v>332</v>
      </c>
      <c r="W1235" s="46">
        <f>IFERROR(VLOOKUP(D1235,Pivot!$B$4:$H$2181,5,0),"")</f>
        <v>0.30719999999999997</v>
      </c>
      <c r="X1235" s="51">
        <f>IFERROR(VLOOKUP(D1235,Pivot!$B$4:$H$2181,6,0),"")</f>
        <v>8.7300000000000003E-2</v>
      </c>
      <c r="Y1235" s="46">
        <f>IFERROR(VLOOKUP(D1235,Pivot!$B$4:$H$2181,7,0),"")</f>
        <v>0.39460000000000001</v>
      </c>
    </row>
    <row r="1236" spans="1:25" ht="15" customHeight="1" outlineLevel="1">
      <c r="A1236" s="27"/>
      <c r="B1236" s="27"/>
      <c r="C1236" s="30" t="s">
        <v>5766</v>
      </c>
      <c r="D1236" s="27"/>
      <c r="E1236" s="26"/>
      <c r="F1236" s="29"/>
      <c r="G1236" s="29"/>
      <c r="H1236" s="29"/>
      <c r="I1236" s="29"/>
      <c r="J1236" s="29"/>
      <c r="K1236" s="29"/>
      <c r="L1236" s="29"/>
      <c r="M1236" s="29"/>
      <c r="N1236" s="29"/>
      <c r="O1236" s="29"/>
      <c r="P1236" s="29"/>
      <c r="Q1236" s="29"/>
      <c r="R1236" s="29"/>
      <c r="S1236" s="29"/>
      <c r="T1236" s="43">
        <f>SUBTOTAL(9,T1234:T1235)</f>
        <v>255</v>
      </c>
      <c r="U1236" s="43">
        <f>SUBTOTAL(9,U1234:U1235)</f>
        <v>76</v>
      </c>
      <c r="V1236" s="43">
        <f>SUBTOTAL(9,V1234:V1235)</f>
        <v>760</v>
      </c>
      <c r="W1236" s="47"/>
      <c r="X1236" s="52"/>
      <c r="Y1236" s="56">
        <f>(T1236+U1236)/V1236</f>
        <v>0.43552631578947371</v>
      </c>
    </row>
    <row r="1237" spans="1:25" ht="15" customHeight="1" outlineLevel="2">
      <c r="A1237" s="10" t="str">
        <f>VLOOKUP(D1237,'Current OBD'!$B$6:$K$2185,4,0)</f>
        <v>Lincoln</v>
      </c>
      <c r="B1237" s="10" t="str">
        <f>VLOOKUP(D1237,'Current OBD'!$B$6:$K$2185,3,0)</f>
        <v>22-017</v>
      </c>
      <c r="C1237" s="9" t="str">
        <f>VLOOKUP(D1237,'Current OBD'!$B$6:$K$2185,2,0)</f>
        <v>Almira School District</v>
      </c>
      <c r="D1237" s="24">
        <v>662017</v>
      </c>
      <c r="E1237" s="9" t="str">
        <f>VLOOKUP(D1237,'Current OBD'!$B$6:$K$2185,10,0)</f>
        <v>Almira Elementary</v>
      </c>
      <c r="F1237" s="11" t="str">
        <f>IF(VLOOKUP(D1237,'Current OBD'!$B$6:$AK$2185,23,0)="Yes","PK"," ")</f>
        <v>PK</v>
      </c>
      <c r="G1237" s="11" t="str">
        <f>IF(VLOOKUP(D1237,'Current OBD'!$B$6:$AK$2185,24,0)="Yes","K"," ")</f>
        <v>K</v>
      </c>
      <c r="H1237" s="11">
        <f>IF(VLOOKUP(D1237,'Current OBD'!$B$6:$AK$2185,25,0)="Yes",1," ")</f>
        <v>1</v>
      </c>
      <c r="I1237" s="11" t="str">
        <f>IF(VLOOKUP(D1237,'Current OBD'!$B$6:$AK$2185,26,0)="Yes","2"," ")</f>
        <v>2</v>
      </c>
      <c r="J1237" s="11" t="str">
        <f>IF(VLOOKUP(D1237,'Current OBD'!$B$6:$AK$2185,27,0)="Yes","3"," ")</f>
        <v>3</v>
      </c>
      <c r="K1237" s="11" t="str">
        <f>IF(VLOOKUP(D1237,'Current OBD'!$B$6:$AK$2185,28,0)="Yes","4"," ")</f>
        <v>4</v>
      </c>
      <c r="L1237" s="11" t="str">
        <f>IF(VLOOKUP(D1237,'Current OBD'!$B$6:$AK$2185,29,0)="Yes","5"," ")</f>
        <v>5</v>
      </c>
      <c r="M1237" s="11" t="str">
        <f>IF(VLOOKUP(D1237,'Current OBD'!$B$6:$AK$2185,30,0)="Yes","6"," ")</f>
        <v>6</v>
      </c>
      <c r="N1237" s="11" t="str">
        <f>IF(VLOOKUP(D1237,'Current OBD'!$B$6:$AK$2185,31,0)="Yes","7"," ")</f>
        <v>7</v>
      </c>
      <c r="O1237" s="11" t="str">
        <f>IF(VLOOKUP(D1237,'Current OBD'!$B$6:$AK$2185,32,0)="Yes","8"," ")</f>
        <v>8</v>
      </c>
      <c r="P1237" s="11" t="str">
        <f>IF(VLOOKUP(D1237,'Current OBD'!$B$6:$AK$2185,33,0)="Yes","9"," ")</f>
        <v xml:space="preserve"> </v>
      </c>
      <c r="Q1237" s="11" t="str">
        <f>IF(VLOOKUP(D1237,'Current OBD'!$B$6:$AK$2185,34,0)="Yes","10"," ")</f>
        <v xml:space="preserve"> </v>
      </c>
      <c r="R1237" s="11" t="str">
        <f>IF(VLOOKUP(D1237,'Current OBD'!$B$6:$AK$2185,35,0)="Yes","11"," ")</f>
        <v xml:space="preserve"> </v>
      </c>
      <c r="S1237" s="11" t="str">
        <f>IF(VLOOKUP(D1237,'Current OBD'!$B$6:$AK$2185,36,0)="Yes","12"," ")</f>
        <v xml:space="preserve"> </v>
      </c>
      <c r="T1237" s="13">
        <f>VLOOKUP(D1237,Pivot!$B$4:$F$2181,2,0)</f>
        <v>54</v>
      </c>
      <c r="U1237" s="13">
        <f>VLOOKUP(D1237,Pivot!$B$4:$F$2181,3,0)</f>
        <v>10</v>
      </c>
      <c r="V1237" s="13">
        <f>VLOOKUP(D1237,Pivot!$B$4:$F$2181,4,0)</f>
        <v>142</v>
      </c>
      <c r="W1237" s="46">
        <f>IFERROR(VLOOKUP(D1237,Pivot!$B$4:$H$2181,5,0),"")</f>
        <v>0.38030000000000003</v>
      </c>
      <c r="X1237" s="51">
        <f>IFERROR(VLOOKUP(D1237,Pivot!$B$4:$H$2181,6,0),"")</f>
        <v>7.0400000000000004E-2</v>
      </c>
      <c r="Y1237" s="46">
        <f>IFERROR(VLOOKUP(D1237,Pivot!$B$4:$H$2181,7,0),"")</f>
        <v>0.45069999999999999</v>
      </c>
    </row>
    <row r="1238" spans="1:25" ht="15" customHeight="1" outlineLevel="1">
      <c r="A1238" s="27"/>
      <c r="B1238" s="27"/>
      <c r="C1238" s="30" t="s">
        <v>5767</v>
      </c>
      <c r="D1238" s="27"/>
      <c r="E1238" s="26"/>
      <c r="F1238" s="29"/>
      <c r="G1238" s="29"/>
      <c r="H1238" s="29"/>
      <c r="I1238" s="29"/>
      <c r="J1238" s="29"/>
      <c r="K1238" s="29"/>
      <c r="L1238" s="29"/>
      <c r="M1238" s="29"/>
      <c r="N1238" s="29"/>
      <c r="O1238" s="29"/>
      <c r="P1238" s="29"/>
      <c r="Q1238" s="29"/>
      <c r="R1238" s="29"/>
      <c r="S1238" s="29"/>
      <c r="T1238" s="43">
        <f>SUBTOTAL(9,T1237:T1237)</f>
        <v>54</v>
      </c>
      <c r="U1238" s="43">
        <f>SUBTOTAL(9,U1237:U1237)</f>
        <v>10</v>
      </c>
      <c r="V1238" s="43">
        <f>SUBTOTAL(9,V1237:V1237)</f>
        <v>142</v>
      </c>
      <c r="W1238" s="47"/>
      <c r="X1238" s="52"/>
      <c r="Y1238" s="56">
        <f>(T1238+U1238)/V1238</f>
        <v>0.45070422535211269</v>
      </c>
    </row>
    <row r="1239" spans="1:25" ht="15" customHeight="1" outlineLevel="2">
      <c r="A1239" s="10" t="str">
        <f>VLOOKUP(D1239,'Current OBD'!$B$6:$K$2185,4,0)</f>
        <v>Lincoln</v>
      </c>
      <c r="B1239" s="10" t="str">
        <f>VLOOKUP(D1239,'Current OBD'!$B$6:$K$2185,3,0)</f>
        <v>22-073</v>
      </c>
      <c r="C1239" s="9" t="str">
        <f>VLOOKUP(D1239,'Current OBD'!$B$6:$K$2185,2,0)</f>
        <v>Creston School District</v>
      </c>
      <c r="D1239" s="24">
        <v>661798</v>
      </c>
      <c r="E1239" s="9" t="str">
        <f>VLOOKUP(D1239,'Current OBD'!$B$6:$K$2185,10,0)</f>
        <v>Creston Elementary</v>
      </c>
      <c r="F1239" s="11" t="str">
        <f>IF(VLOOKUP(D1239,'Current OBD'!$B$6:$AK$2185,23,0)="Yes","PK"," ")</f>
        <v xml:space="preserve"> </v>
      </c>
      <c r="G1239" s="11" t="str">
        <f>IF(VLOOKUP(D1239,'Current OBD'!$B$6:$AK$2185,24,0)="Yes","K"," ")</f>
        <v>K</v>
      </c>
      <c r="H1239" s="11">
        <f>IF(VLOOKUP(D1239,'Current OBD'!$B$6:$AK$2185,25,0)="Yes",1," ")</f>
        <v>1</v>
      </c>
      <c r="I1239" s="11" t="str">
        <f>IF(VLOOKUP(D1239,'Current OBD'!$B$6:$AK$2185,26,0)="Yes","2"," ")</f>
        <v>2</v>
      </c>
      <c r="J1239" s="11" t="str">
        <f>IF(VLOOKUP(D1239,'Current OBD'!$B$6:$AK$2185,27,0)="Yes","3"," ")</f>
        <v>3</v>
      </c>
      <c r="K1239" s="11" t="str">
        <f>IF(VLOOKUP(D1239,'Current OBD'!$B$6:$AK$2185,28,0)="Yes","4"," ")</f>
        <v>4</v>
      </c>
      <c r="L1239" s="11" t="str">
        <f>IF(VLOOKUP(D1239,'Current OBD'!$B$6:$AK$2185,29,0)="Yes","5"," ")</f>
        <v>5</v>
      </c>
      <c r="M1239" s="11" t="str">
        <f>IF(VLOOKUP(D1239,'Current OBD'!$B$6:$AK$2185,30,0)="Yes","6"," ")</f>
        <v>6</v>
      </c>
      <c r="N1239" s="11" t="str">
        <f>IF(VLOOKUP(D1239,'Current OBD'!$B$6:$AK$2185,31,0)="Yes","7"," ")</f>
        <v xml:space="preserve"> </v>
      </c>
      <c r="O1239" s="11" t="str">
        <f>IF(VLOOKUP(D1239,'Current OBD'!$B$6:$AK$2185,32,0)="Yes","8"," ")</f>
        <v xml:space="preserve"> </v>
      </c>
      <c r="P1239" s="11" t="str">
        <f>IF(VLOOKUP(D1239,'Current OBD'!$B$6:$AK$2185,33,0)="Yes","9"," ")</f>
        <v xml:space="preserve"> </v>
      </c>
      <c r="Q1239" s="11" t="str">
        <f>IF(VLOOKUP(D1239,'Current OBD'!$B$6:$AK$2185,34,0)="Yes","10"," ")</f>
        <v xml:space="preserve"> </v>
      </c>
      <c r="R1239" s="11" t="str">
        <f>IF(VLOOKUP(D1239,'Current OBD'!$B$6:$AK$2185,35,0)="Yes","11"," ")</f>
        <v xml:space="preserve"> </v>
      </c>
      <c r="S1239" s="11" t="str">
        <f>IF(VLOOKUP(D1239,'Current OBD'!$B$6:$AK$2185,36,0)="Yes","12"," ")</f>
        <v xml:space="preserve"> </v>
      </c>
      <c r="T1239" s="13">
        <f>VLOOKUP(D1239,Pivot!$B$4:$F$2181,2,0)</f>
        <v>22</v>
      </c>
      <c r="U1239" s="13">
        <f>VLOOKUP(D1239,Pivot!$B$4:$F$2181,3,0)</f>
        <v>4</v>
      </c>
      <c r="V1239" s="13">
        <f>VLOOKUP(D1239,Pivot!$B$4:$F$2181,4,0)</f>
        <v>46</v>
      </c>
      <c r="W1239" s="46">
        <f>IFERROR(VLOOKUP(D1239,Pivot!$B$4:$H$2181,5,0),"")</f>
        <v>0.4783</v>
      </c>
      <c r="X1239" s="51">
        <f>IFERROR(VLOOKUP(D1239,Pivot!$B$4:$H$2181,6,0),"")</f>
        <v>8.6999999999999994E-2</v>
      </c>
      <c r="Y1239" s="46">
        <f>IFERROR(VLOOKUP(D1239,Pivot!$B$4:$H$2181,7,0),"")</f>
        <v>0.56520000000000004</v>
      </c>
    </row>
    <row r="1240" spans="1:25" ht="15" customHeight="1" outlineLevel="2">
      <c r="A1240" s="10" t="str">
        <f>VLOOKUP(D1240,'Current OBD'!$B$6:$K$2185,4,0)</f>
        <v>Lincoln</v>
      </c>
      <c r="B1240" s="10" t="str">
        <f>VLOOKUP(D1240,'Current OBD'!$B$6:$K$2185,3,0)</f>
        <v>22-073</v>
      </c>
      <c r="C1240" s="9" t="str">
        <f>VLOOKUP(D1240,'Current OBD'!$B$6:$K$2185,2,0)</f>
        <v>Creston School District</v>
      </c>
      <c r="D1240" s="24">
        <v>661799</v>
      </c>
      <c r="E1240" s="9" t="str">
        <f>VLOOKUP(D1240,'Current OBD'!$B$6:$K$2185,10,0)</f>
        <v>Creston Jr/Sr High</v>
      </c>
      <c r="F1240" s="11" t="str">
        <f>IF(VLOOKUP(D1240,'Current OBD'!$B$6:$AK$2185,23,0)="Yes","PK"," ")</f>
        <v xml:space="preserve"> </v>
      </c>
      <c r="G1240" s="11" t="str">
        <f>IF(VLOOKUP(D1240,'Current OBD'!$B$6:$AK$2185,24,0)="Yes","K"," ")</f>
        <v xml:space="preserve"> </v>
      </c>
      <c r="H1240" s="11" t="str">
        <f>IF(VLOOKUP(D1240,'Current OBD'!$B$6:$AK$2185,25,0)="Yes",1," ")</f>
        <v xml:space="preserve"> </v>
      </c>
      <c r="I1240" s="11" t="str">
        <f>IF(VLOOKUP(D1240,'Current OBD'!$B$6:$AK$2185,26,0)="Yes","2"," ")</f>
        <v xml:space="preserve"> </v>
      </c>
      <c r="J1240" s="11" t="str">
        <f>IF(VLOOKUP(D1240,'Current OBD'!$B$6:$AK$2185,27,0)="Yes","3"," ")</f>
        <v xml:space="preserve"> </v>
      </c>
      <c r="K1240" s="11" t="str">
        <f>IF(VLOOKUP(D1240,'Current OBD'!$B$6:$AK$2185,28,0)="Yes","4"," ")</f>
        <v xml:space="preserve"> </v>
      </c>
      <c r="L1240" s="11" t="str">
        <f>IF(VLOOKUP(D1240,'Current OBD'!$B$6:$AK$2185,29,0)="Yes","5"," ")</f>
        <v xml:space="preserve"> </v>
      </c>
      <c r="M1240" s="11" t="str">
        <f>IF(VLOOKUP(D1240,'Current OBD'!$B$6:$AK$2185,30,0)="Yes","6"," ")</f>
        <v xml:space="preserve"> </v>
      </c>
      <c r="N1240" s="11" t="str">
        <f>IF(VLOOKUP(D1240,'Current OBD'!$B$6:$AK$2185,31,0)="Yes","7"," ")</f>
        <v>7</v>
      </c>
      <c r="O1240" s="11" t="str">
        <f>IF(VLOOKUP(D1240,'Current OBD'!$B$6:$AK$2185,32,0)="Yes","8"," ")</f>
        <v>8</v>
      </c>
      <c r="P1240" s="11" t="str">
        <f>IF(VLOOKUP(D1240,'Current OBD'!$B$6:$AK$2185,33,0)="Yes","9"," ")</f>
        <v>9</v>
      </c>
      <c r="Q1240" s="11" t="str">
        <f>IF(VLOOKUP(D1240,'Current OBD'!$B$6:$AK$2185,34,0)="Yes","10"," ")</f>
        <v>10</v>
      </c>
      <c r="R1240" s="11" t="str">
        <f>IF(VLOOKUP(D1240,'Current OBD'!$B$6:$AK$2185,35,0)="Yes","11"," ")</f>
        <v>11</v>
      </c>
      <c r="S1240" s="11" t="str">
        <f>IF(VLOOKUP(D1240,'Current OBD'!$B$6:$AK$2185,36,0)="Yes","12"," ")</f>
        <v>12</v>
      </c>
      <c r="T1240" s="13">
        <f>VLOOKUP(D1240,Pivot!$B$4:$F$2181,2,0)</f>
        <v>19</v>
      </c>
      <c r="U1240" s="13">
        <f>VLOOKUP(D1240,Pivot!$B$4:$F$2181,3,0)</f>
        <v>3</v>
      </c>
      <c r="V1240" s="13">
        <f>VLOOKUP(D1240,Pivot!$B$4:$F$2181,4,0)</f>
        <v>53</v>
      </c>
      <c r="W1240" s="46">
        <f>IFERROR(VLOOKUP(D1240,Pivot!$B$4:$H$2181,5,0),"")</f>
        <v>0.35849999999999999</v>
      </c>
      <c r="X1240" s="51">
        <f>IFERROR(VLOOKUP(D1240,Pivot!$B$4:$H$2181,6,0),"")</f>
        <v>5.6599999999999998E-2</v>
      </c>
      <c r="Y1240" s="46">
        <f>IFERROR(VLOOKUP(D1240,Pivot!$B$4:$H$2181,7,0),"")</f>
        <v>0.41510000000000002</v>
      </c>
    </row>
    <row r="1241" spans="1:25" ht="15" customHeight="1" outlineLevel="1">
      <c r="A1241" s="27"/>
      <c r="B1241" s="27"/>
      <c r="C1241" s="30" t="s">
        <v>5768</v>
      </c>
      <c r="D1241" s="27"/>
      <c r="E1241" s="26"/>
      <c r="F1241" s="29"/>
      <c r="G1241" s="29"/>
      <c r="H1241" s="29"/>
      <c r="I1241" s="29"/>
      <c r="J1241" s="29"/>
      <c r="K1241" s="29"/>
      <c r="L1241" s="29"/>
      <c r="M1241" s="29"/>
      <c r="N1241" s="29"/>
      <c r="O1241" s="29"/>
      <c r="P1241" s="29"/>
      <c r="Q1241" s="29"/>
      <c r="R1241" s="29"/>
      <c r="S1241" s="29"/>
      <c r="T1241" s="43">
        <f>SUBTOTAL(9,T1239:T1240)</f>
        <v>41</v>
      </c>
      <c r="U1241" s="43">
        <f>SUBTOTAL(9,U1239:U1240)</f>
        <v>7</v>
      </c>
      <c r="V1241" s="43">
        <f>SUBTOTAL(9,V1239:V1240)</f>
        <v>99</v>
      </c>
      <c r="W1241" s="47"/>
      <c r="X1241" s="52"/>
      <c r="Y1241" s="56">
        <f>(T1241+U1241)/V1241</f>
        <v>0.48484848484848486</v>
      </c>
    </row>
    <row r="1242" spans="1:25" ht="15" customHeight="1" outlineLevel="2">
      <c r="A1242" s="10" t="str">
        <f>VLOOKUP(D1242,'Current OBD'!$B$6:$K$2185,4,0)</f>
        <v>Lincoln</v>
      </c>
      <c r="B1242" s="10" t="str">
        <f>VLOOKUP(D1242,'Current OBD'!$B$6:$K$2185,3,0)</f>
        <v>22-105</v>
      </c>
      <c r="C1242" s="9" t="str">
        <f>VLOOKUP(D1242,'Current OBD'!$B$6:$K$2185,2,0)</f>
        <v>Odessa School District</v>
      </c>
      <c r="D1242" s="24">
        <v>661801</v>
      </c>
      <c r="E1242" s="9" t="str">
        <f>VLOOKUP(D1242,'Current OBD'!$B$6:$K$2185,10,0)</f>
        <v>Odessa High</v>
      </c>
      <c r="F1242" s="11" t="str">
        <f>IF(VLOOKUP(D1242,'Current OBD'!$B$6:$AK$2185,23,0)="Yes","PK"," ")</f>
        <v xml:space="preserve"> </v>
      </c>
      <c r="G1242" s="11" t="str">
        <f>IF(VLOOKUP(D1242,'Current OBD'!$B$6:$AK$2185,24,0)="Yes","K"," ")</f>
        <v xml:space="preserve"> </v>
      </c>
      <c r="H1242" s="11" t="str">
        <f>IF(VLOOKUP(D1242,'Current OBD'!$B$6:$AK$2185,25,0)="Yes",1," ")</f>
        <v xml:space="preserve"> </v>
      </c>
      <c r="I1242" s="11" t="str">
        <f>IF(VLOOKUP(D1242,'Current OBD'!$B$6:$AK$2185,26,0)="Yes","2"," ")</f>
        <v xml:space="preserve"> </v>
      </c>
      <c r="J1242" s="11" t="str">
        <f>IF(VLOOKUP(D1242,'Current OBD'!$B$6:$AK$2185,27,0)="Yes","3"," ")</f>
        <v xml:space="preserve"> </v>
      </c>
      <c r="K1242" s="11" t="str">
        <f>IF(VLOOKUP(D1242,'Current OBD'!$B$6:$AK$2185,28,0)="Yes","4"," ")</f>
        <v xml:space="preserve"> </v>
      </c>
      <c r="L1242" s="11" t="str">
        <f>IF(VLOOKUP(D1242,'Current OBD'!$B$6:$AK$2185,29,0)="Yes","5"," ")</f>
        <v xml:space="preserve"> </v>
      </c>
      <c r="M1242" s="11" t="str">
        <f>IF(VLOOKUP(D1242,'Current OBD'!$B$6:$AK$2185,30,0)="Yes","6"," ")</f>
        <v xml:space="preserve"> </v>
      </c>
      <c r="N1242" s="11" t="str">
        <f>IF(VLOOKUP(D1242,'Current OBD'!$B$6:$AK$2185,31,0)="Yes","7"," ")</f>
        <v>7</v>
      </c>
      <c r="O1242" s="11" t="str">
        <f>IF(VLOOKUP(D1242,'Current OBD'!$B$6:$AK$2185,32,0)="Yes","8"," ")</f>
        <v>8</v>
      </c>
      <c r="P1242" s="11" t="str">
        <f>IF(VLOOKUP(D1242,'Current OBD'!$B$6:$AK$2185,33,0)="Yes","9"," ")</f>
        <v>9</v>
      </c>
      <c r="Q1242" s="11" t="str">
        <f>IF(VLOOKUP(D1242,'Current OBD'!$B$6:$AK$2185,34,0)="Yes","10"," ")</f>
        <v>10</v>
      </c>
      <c r="R1242" s="11" t="str">
        <f>IF(VLOOKUP(D1242,'Current OBD'!$B$6:$AK$2185,35,0)="Yes","11"," ")</f>
        <v>11</v>
      </c>
      <c r="S1242" s="11" t="str">
        <f>IF(VLOOKUP(D1242,'Current OBD'!$B$6:$AK$2185,36,0)="Yes","12"," ")</f>
        <v>12</v>
      </c>
      <c r="T1242" s="13">
        <f>VLOOKUP(D1242,Pivot!$B$4:$F$2181,2,0)</f>
        <v>38</v>
      </c>
      <c r="U1242" s="13">
        <f>VLOOKUP(D1242,Pivot!$B$4:$F$2181,3,0)</f>
        <v>23</v>
      </c>
      <c r="V1242" s="13">
        <f>VLOOKUP(D1242,Pivot!$B$4:$F$2181,4,0)</f>
        <v>113</v>
      </c>
      <c r="W1242" s="46">
        <f>IFERROR(VLOOKUP(D1242,Pivot!$B$4:$H$2181,5,0),"")</f>
        <v>0.33629999999999999</v>
      </c>
      <c r="X1242" s="51">
        <f>IFERROR(VLOOKUP(D1242,Pivot!$B$4:$H$2181,6,0),"")</f>
        <v>0.20349999999999999</v>
      </c>
      <c r="Y1242" s="46">
        <f>IFERROR(VLOOKUP(D1242,Pivot!$B$4:$H$2181,7,0),"")</f>
        <v>0.53979999999999995</v>
      </c>
    </row>
    <row r="1243" spans="1:25" ht="15" customHeight="1" outlineLevel="2">
      <c r="A1243" s="10" t="str">
        <f>VLOOKUP(D1243,'Current OBD'!$B$6:$K$2185,4,0)</f>
        <v>Lincoln</v>
      </c>
      <c r="B1243" s="10" t="str">
        <f>VLOOKUP(D1243,'Current OBD'!$B$6:$K$2185,3,0)</f>
        <v>22-105</v>
      </c>
      <c r="C1243" s="9" t="str">
        <f>VLOOKUP(D1243,'Current OBD'!$B$6:$K$2185,2,0)</f>
        <v>Odessa School District</v>
      </c>
      <c r="D1243" s="24">
        <v>664948</v>
      </c>
      <c r="E1243" s="9" t="str">
        <f>VLOOKUP(D1243,'Current OBD'!$B$6:$K$2185,10,0)</f>
        <v>P.C. Jantz Elementary School</v>
      </c>
      <c r="F1243" s="11" t="str">
        <f>IF(VLOOKUP(D1243,'Current OBD'!$B$6:$AK$2185,23,0)="Yes","PK"," ")</f>
        <v>PK</v>
      </c>
      <c r="G1243" s="11" t="str">
        <f>IF(VLOOKUP(D1243,'Current OBD'!$B$6:$AK$2185,24,0)="Yes","K"," ")</f>
        <v>K</v>
      </c>
      <c r="H1243" s="11">
        <f>IF(VLOOKUP(D1243,'Current OBD'!$B$6:$AK$2185,25,0)="Yes",1," ")</f>
        <v>1</v>
      </c>
      <c r="I1243" s="11" t="str">
        <f>IF(VLOOKUP(D1243,'Current OBD'!$B$6:$AK$2185,26,0)="Yes","2"," ")</f>
        <v>2</v>
      </c>
      <c r="J1243" s="11" t="str">
        <f>IF(VLOOKUP(D1243,'Current OBD'!$B$6:$AK$2185,27,0)="Yes","3"," ")</f>
        <v>3</v>
      </c>
      <c r="K1243" s="11" t="str">
        <f>IF(VLOOKUP(D1243,'Current OBD'!$B$6:$AK$2185,28,0)="Yes","4"," ")</f>
        <v>4</v>
      </c>
      <c r="L1243" s="11" t="str">
        <f>IF(VLOOKUP(D1243,'Current OBD'!$B$6:$AK$2185,29,0)="Yes","5"," ")</f>
        <v>5</v>
      </c>
      <c r="M1243" s="11" t="str">
        <f>IF(VLOOKUP(D1243,'Current OBD'!$B$6:$AK$2185,30,0)="Yes","6"," ")</f>
        <v>6</v>
      </c>
      <c r="N1243" s="11" t="str">
        <f>IF(VLOOKUP(D1243,'Current OBD'!$B$6:$AK$2185,31,0)="Yes","7"," ")</f>
        <v xml:space="preserve"> </v>
      </c>
      <c r="O1243" s="11" t="str">
        <f>IF(VLOOKUP(D1243,'Current OBD'!$B$6:$AK$2185,32,0)="Yes","8"," ")</f>
        <v xml:space="preserve"> </v>
      </c>
      <c r="P1243" s="11" t="str">
        <f>IF(VLOOKUP(D1243,'Current OBD'!$B$6:$AK$2185,33,0)="Yes","9"," ")</f>
        <v xml:space="preserve"> </v>
      </c>
      <c r="Q1243" s="11" t="str">
        <f>IF(VLOOKUP(D1243,'Current OBD'!$B$6:$AK$2185,34,0)="Yes","10"," ")</f>
        <v xml:space="preserve"> </v>
      </c>
      <c r="R1243" s="11" t="str">
        <f>IF(VLOOKUP(D1243,'Current OBD'!$B$6:$AK$2185,35,0)="Yes","11"," ")</f>
        <v xml:space="preserve"> </v>
      </c>
      <c r="S1243" s="11" t="str">
        <f>IF(VLOOKUP(D1243,'Current OBD'!$B$6:$AK$2185,36,0)="Yes","12"," ")</f>
        <v xml:space="preserve"> </v>
      </c>
      <c r="T1243" s="13">
        <f>VLOOKUP(D1243,Pivot!$B$4:$F$2181,2,0)</f>
        <v>40</v>
      </c>
      <c r="U1243" s="13">
        <f>VLOOKUP(D1243,Pivot!$B$4:$F$2181,3,0)</f>
        <v>27</v>
      </c>
      <c r="V1243" s="13">
        <f>VLOOKUP(D1243,Pivot!$B$4:$F$2181,4,0)</f>
        <v>127</v>
      </c>
      <c r="W1243" s="46">
        <f>IFERROR(VLOOKUP(D1243,Pivot!$B$4:$H$2181,5,0),"")</f>
        <v>0.315</v>
      </c>
      <c r="X1243" s="51">
        <f>IFERROR(VLOOKUP(D1243,Pivot!$B$4:$H$2181,6,0),"")</f>
        <v>0.21260000000000001</v>
      </c>
      <c r="Y1243" s="46">
        <f>IFERROR(VLOOKUP(D1243,Pivot!$B$4:$H$2181,7,0),"")</f>
        <v>0.52759999999999996</v>
      </c>
    </row>
    <row r="1244" spans="1:25" ht="15" customHeight="1" outlineLevel="1">
      <c r="A1244" s="27"/>
      <c r="B1244" s="27"/>
      <c r="C1244" s="30" t="s">
        <v>5769</v>
      </c>
      <c r="D1244" s="27"/>
      <c r="E1244" s="26"/>
      <c r="F1244" s="29"/>
      <c r="G1244" s="29"/>
      <c r="H1244" s="29"/>
      <c r="I1244" s="29"/>
      <c r="J1244" s="29"/>
      <c r="K1244" s="29"/>
      <c r="L1244" s="29"/>
      <c r="M1244" s="29"/>
      <c r="N1244" s="29"/>
      <c r="O1244" s="29"/>
      <c r="P1244" s="29"/>
      <c r="Q1244" s="29"/>
      <c r="R1244" s="29"/>
      <c r="S1244" s="29"/>
      <c r="T1244" s="43">
        <f>SUBTOTAL(9,T1242:T1243)</f>
        <v>78</v>
      </c>
      <c r="U1244" s="43">
        <f>SUBTOTAL(9,U1242:U1243)</f>
        <v>50</v>
      </c>
      <c r="V1244" s="43">
        <f>SUBTOTAL(9,V1242:V1243)</f>
        <v>240</v>
      </c>
      <c r="W1244" s="47"/>
      <c r="X1244" s="52"/>
      <c r="Y1244" s="56">
        <f>(T1244+U1244)/V1244</f>
        <v>0.53333333333333333</v>
      </c>
    </row>
    <row r="1245" spans="1:25" ht="15" customHeight="1" outlineLevel="2">
      <c r="A1245" s="10" t="str">
        <f>VLOOKUP(D1245,'Current OBD'!$B$6:$K$2185,4,0)</f>
        <v>Lincoln</v>
      </c>
      <c r="B1245" s="10" t="str">
        <f>VLOOKUP(D1245,'Current OBD'!$B$6:$K$2185,3,0)</f>
        <v>22-200</v>
      </c>
      <c r="C1245" s="9" t="str">
        <f>VLOOKUP(D1245,'Current OBD'!$B$6:$K$2185,2,0)</f>
        <v>Wilbur School District</v>
      </c>
      <c r="D1245" s="24">
        <v>661802</v>
      </c>
      <c r="E1245" s="9" t="str">
        <f>VLOOKUP(D1245,'Current OBD'!$B$6:$K$2185,10,0)</f>
        <v>WIlbur Elementary</v>
      </c>
      <c r="F1245" s="11" t="str">
        <f>IF(VLOOKUP(D1245,'Current OBD'!$B$6:$AK$2185,23,0)="Yes","PK"," ")</f>
        <v>PK</v>
      </c>
      <c r="G1245" s="11" t="str">
        <f>IF(VLOOKUP(D1245,'Current OBD'!$B$6:$AK$2185,24,0)="Yes","K"," ")</f>
        <v>K</v>
      </c>
      <c r="H1245" s="11">
        <f>IF(VLOOKUP(D1245,'Current OBD'!$B$6:$AK$2185,25,0)="Yes",1," ")</f>
        <v>1</v>
      </c>
      <c r="I1245" s="11" t="str">
        <f>IF(VLOOKUP(D1245,'Current OBD'!$B$6:$AK$2185,26,0)="Yes","2"," ")</f>
        <v>2</v>
      </c>
      <c r="J1245" s="11" t="str">
        <f>IF(VLOOKUP(D1245,'Current OBD'!$B$6:$AK$2185,27,0)="Yes","3"," ")</f>
        <v>3</v>
      </c>
      <c r="K1245" s="11" t="str">
        <f>IF(VLOOKUP(D1245,'Current OBD'!$B$6:$AK$2185,28,0)="Yes","4"," ")</f>
        <v>4</v>
      </c>
      <c r="L1245" s="11" t="str">
        <f>IF(VLOOKUP(D1245,'Current OBD'!$B$6:$AK$2185,29,0)="Yes","5"," ")</f>
        <v>5</v>
      </c>
      <c r="M1245" s="11" t="str">
        <f>IF(VLOOKUP(D1245,'Current OBD'!$B$6:$AK$2185,30,0)="Yes","6"," ")</f>
        <v>6</v>
      </c>
      <c r="N1245" s="11" t="str">
        <f>IF(VLOOKUP(D1245,'Current OBD'!$B$6:$AK$2185,31,0)="Yes","7"," ")</f>
        <v xml:space="preserve"> </v>
      </c>
      <c r="O1245" s="11" t="str">
        <f>IF(VLOOKUP(D1245,'Current OBD'!$B$6:$AK$2185,32,0)="Yes","8"," ")</f>
        <v xml:space="preserve"> </v>
      </c>
      <c r="P1245" s="11" t="str">
        <f>IF(VLOOKUP(D1245,'Current OBD'!$B$6:$AK$2185,33,0)="Yes","9"," ")</f>
        <v xml:space="preserve"> </v>
      </c>
      <c r="Q1245" s="11" t="str">
        <f>IF(VLOOKUP(D1245,'Current OBD'!$B$6:$AK$2185,34,0)="Yes","10"," ")</f>
        <v xml:space="preserve"> </v>
      </c>
      <c r="R1245" s="11" t="str">
        <f>IF(VLOOKUP(D1245,'Current OBD'!$B$6:$AK$2185,35,0)="Yes","11"," ")</f>
        <v xml:space="preserve"> </v>
      </c>
      <c r="S1245" s="11" t="str">
        <f>IF(VLOOKUP(D1245,'Current OBD'!$B$6:$AK$2185,36,0)="Yes","12"," ")</f>
        <v xml:space="preserve"> </v>
      </c>
      <c r="T1245" s="13">
        <f>VLOOKUP(D1245,Pivot!$B$4:$F$2181,2,0)</f>
        <v>35</v>
      </c>
      <c r="U1245" s="13">
        <f>VLOOKUP(D1245,Pivot!$B$4:$F$2181,3,0)</f>
        <v>10</v>
      </c>
      <c r="V1245" s="13">
        <f>VLOOKUP(D1245,Pivot!$B$4:$F$2181,4,0)</f>
        <v>91</v>
      </c>
      <c r="W1245" s="46">
        <f>IFERROR(VLOOKUP(D1245,Pivot!$B$4:$H$2181,5,0),"")</f>
        <v>0.3846</v>
      </c>
      <c r="X1245" s="51">
        <f>IFERROR(VLOOKUP(D1245,Pivot!$B$4:$H$2181,6,0),"")</f>
        <v>0.1099</v>
      </c>
      <c r="Y1245" s="46">
        <f>IFERROR(VLOOKUP(D1245,Pivot!$B$4:$H$2181,7,0),"")</f>
        <v>0.4945</v>
      </c>
    </row>
    <row r="1246" spans="1:25" ht="15" customHeight="1" outlineLevel="2">
      <c r="A1246" s="10" t="str">
        <f>VLOOKUP(D1246,'Current OBD'!$B$6:$K$2185,4,0)</f>
        <v>Lincoln</v>
      </c>
      <c r="B1246" s="10" t="str">
        <f>VLOOKUP(D1246,'Current OBD'!$B$6:$K$2185,3,0)</f>
        <v>22-200</v>
      </c>
      <c r="C1246" s="9" t="str">
        <f>VLOOKUP(D1246,'Current OBD'!$B$6:$K$2185,2,0)</f>
        <v>Wilbur School District</v>
      </c>
      <c r="D1246" s="24">
        <v>661803</v>
      </c>
      <c r="E1246" s="9" t="str">
        <f>VLOOKUP(D1246,'Current OBD'!$B$6:$K$2185,10,0)</f>
        <v>Wilbur High</v>
      </c>
      <c r="F1246" s="11" t="str">
        <f>IF(VLOOKUP(D1246,'Current OBD'!$B$6:$AK$2185,23,0)="Yes","PK"," ")</f>
        <v xml:space="preserve"> </v>
      </c>
      <c r="G1246" s="11" t="str">
        <f>IF(VLOOKUP(D1246,'Current OBD'!$B$6:$AK$2185,24,0)="Yes","K"," ")</f>
        <v xml:space="preserve"> </v>
      </c>
      <c r="H1246" s="11" t="str">
        <f>IF(VLOOKUP(D1246,'Current OBD'!$B$6:$AK$2185,25,0)="Yes",1," ")</f>
        <v xml:space="preserve"> </v>
      </c>
      <c r="I1246" s="11" t="str">
        <f>IF(VLOOKUP(D1246,'Current OBD'!$B$6:$AK$2185,26,0)="Yes","2"," ")</f>
        <v xml:space="preserve"> </v>
      </c>
      <c r="J1246" s="11" t="str">
        <f>IF(VLOOKUP(D1246,'Current OBD'!$B$6:$AK$2185,27,0)="Yes","3"," ")</f>
        <v xml:space="preserve"> </v>
      </c>
      <c r="K1246" s="11" t="str">
        <f>IF(VLOOKUP(D1246,'Current OBD'!$B$6:$AK$2185,28,0)="Yes","4"," ")</f>
        <v xml:space="preserve"> </v>
      </c>
      <c r="L1246" s="11" t="str">
        <f>IF(VLOOKUP(D1246,'Current OBD'!$B$6:$AK$2185,29,0)="Yes","5"," ")</f>
        <v xml:space="preserve"> </v>
      </c>
      <c r="M1246" s="11" t="str">
        <f>IF(VLOOKUP(D1246,'Current OBD'!$B$6:$AK$2185,30,0)="Yes","6"," ")</f>
        <v xml:space="preserve"> </v>
      </c>
      <c r="N1246" s="11" t="str">
        <f>IF(VLOOKUP(D1246,'Current OBD'!$B$6:$AK$2185,31,0)="Yes","7"," ")</f>
        <v>7</v>
      </c>
      <c r="O1246" s="11" t="str">
        <f>IF(VLOOKUP(D1246,'Current OBD'!$B$6:$AK$2185,32,0)="Yes","8"," ")</f>
        <v>8</v>
      </c>
      <c r="P1246" s="11" t="str">
        <f>IF(VLOOKUP(D1246,'Current OBD'!$B$6:$AK$2185,33,0)="Yes","9"," ")</f>
        <v>9</v>
      </c>
      <c r="Q1246" s="11" t="str">
        <f>IF(VLOOKUP(D1246,'Current OBD'!$B$6:$AK$2185,34,0)="Yes","10"," ")</f>
        <v>10</v>
      </c>
      <c r="R1246" s="11" t="str">
        <f>IF(VLOOKUP(D1246,'Current OBD'!$B$6:$AK$2185,35,0)="Yes","11"," ")</f>
        <v>11</v>
      </c>
      <c r="S1246" s="11" t="str">
        <f>IF(VLOOKUP(D1246,'Current OBD'!$B$6:$AK$2185,36,0)="Yes","12"," ")</f>
        <v>12</v>
      </c>
      <c r="T1246" s="13">
        <f>VLOOKUP(D1246,Pivot!$B$4:$F$2181,2,0)</f>
        <v>43</v>
      </c>
      <c r="U1246" s="13">
        <f>VLOOKUP(D1246,Pivot!$B$4:$F$2181,3,0)</f>
        <v>10</v>
      </c>
      <c r="V1246" s="13">
        <f>VLOOKUP(D1246,Pivot!$B$4:$F$2181,4,0)</f>
        <v>134</v>
      </c>
      <c r="W1246" s="46">
        <f>IFERROR(VLOOKUP(D1246,Pivot!$B$4:$H$2181,5,0),"")</f>
        <v>0.32090000000000002</v>
      </c>
      <c r="X1246" s="51">
        <f>IFERROR(VLOOKUP(D1246,Pivot!$B$4:$H$2181,6,0),"")</f>
        <v>7.46E-2</v>
      </c>
      <c r="Y1246" s="46">
        <f>IFERROR(VLOOKUP(D1246,Pivot!$B$4:$H$2181,7,0),"")</f>
        <v>0.39550000000000002</v>
      </c>
    </row>
    <row r="1247" spans="1:25" ht="15" customHeight="1" outlineLevel="1">
      <c r="A1247" s="27"/>
      <c r="B1247" s="27"/>
      <c r="C1247" s="30" t="s">
        <v>5770</v>
      </c>
      <c r="D1247" s="27"/>
      <c r="E1247" s="26"/>
      <c r="F1247" s="29"/>
      <c r="G1247" s="29"/>
      <c r="H1247" s="29"/>
      <c r="I1247" s="29"/>
      <c r="J1247" s="29"/>
      <c r="K1247" s="29"/>
      <c r="L1247" s="29"/>
      <c r="M1247" s="29"/>
      <c r="N1247" s="29"/>
      <c r="O1247" s="29"/>
      <c r="P1247" s="29"/>
      <c r="Q1247" s="29"/>
      <c r="R1247" s="29"/>
      <c r="S1247" s="29"/>
      <c r="T1247" s="43">
        <f>SUBTOTAL(9,T1245:T1246)</f>
        <v>78</v>
      </c>
      <c r="U1247" s="43">
        <f>SUBTOTAL(9,U1245:U1246)</f>
        <v>20</v>
      </c>
      <c r="V1247" s="43">
        <f>SUBTOTAL(9,V1245:V1246)</f>
        <v>225</v>
      </c>
      <c r="W1247" s="47"/>
      <c r="X1247" s="52"/>
      <c r="Y1247" s="56">
        <f>(T1247+U1247)/V1247</f>
        <v>0.43555555555555553</v>
      </c>
    </row>
    <row r="1248" spans="1:25" ht="15" customHeight="1" outlineLevel="2">
      <c r="A1248" s="10" t="str">
        <f>VLOOKUP(D1248,'Current OBD'!$B$6:$K$2185,4,0)</f>
        <v>Lincoln</v>
      </c>
      <c r="B1248" s="10" t="str">
        <f>VLOOKUP(D1248,'Current OBD'!$B$6:$K$2185,3,0)</f>
        <v>22-204</v>
      </c>
      <c r="C1248" s="9" t="str">
        <f>VLOOKUP(D1248,'Current OBD'!$B$6:$K$2185,2,0)</f>
        <v>Harrington School District</v>
      </c>
      <c r="D1248" s="24">
        <v>662019</v>
      </c>
      <c r="E1248" s="9" t="str">
        <f>VLOOKUP(D1248,'Current OBD'!$B$6:$K$2185,10,0)</f>
        <v>Harrington Elementary</v>
      </c>
      <c r="F1248" s="11" t="str">
        <f>IF(VLOOKUP(D1248,'Current OBD'!$B$6:$AK$2185,23,0)="Yes","PK"," ")</f>
        <v>PK</v>
      </c>
      <c r="G1248" s="11" t="str">
        <f>IF(VLOOKUP(D1248,'Current OBD'!$B$6:$AK$2185,24,0)="Yes","K"," ")</f>
        <v>K</v>
      </c>
      <c r="H1248" s="11">
        <f>IF(VLOOKUP(D1248,'Current OBD'!$B$6:$AK$2185,25,0)="Yes",1," ")</f>
        <v>1</v>
      </c>
      <c r="I1248" s="11" t="str">
        <f>IF(VLOOKUP(D1248,'Current OBD'!$B$6:$AK$2185,26,0)="Yes","2"," ")</f>
        <v>2</v>
      </c>
      <c r="J1248" s="11" t="str">
        <f>IF(VLOOKUP(D1248,'Current OBD'!$B$6:$AK$2185,27,0)="Yes","3"," ")</f>
        <v>3</v>
      </c>
      <c r="K1248" s="11" t="str">
        <f>IF(VLOOKUP(D1248,'Current OBD'!$B$6:$AK$2185,28,0)="Yes","4"," ")</f>
        <v>4</v>
      </c>
      <c r="L1248" s="11" t="str">
        <f>IF(VLOOKUP(D1248,'Current OBD'!$B$6:$AK$2185,29,0)="Yes","5"," ")</f>
        <v>5</v>
      </c>
      <c r="M1248" s="11" t="str">
        <f>IF(VLOOKUP(D1248,'Current OBD'!$B$6:$AK$2185,30,0)="Yes","6"," ")</f>
        <v>6</v>
      </c>
      <c r="N1248" s="11" t="str">
        <f>IF(VLOOKUP(D1248,'Current OBD'!$B$6:$AK$2185,31,0)="Yes","7"," ")</f>
        <v xml:space="preserve"> </v>
      </c>
      <c r="O1248" s="11" t="str">
        <f>IF(VLOOKUP(D1248,'Current OBD'!$B$6:$AK$2185,32,0)="Yes","8"," ")</f>
        <v xml:space="preserve"> </v>
      </c>
      <c r="P1248" s="11" t="str">
        <f>IF(VLOOKUP(D1248,'Current OBD'!$B$6:$AK$2185,33,0)="Yes","9"," ")</f>
        <v xml:space="preserve"> </v>
      </c>
      <c r="Q1248" s="11" t="str">
        <f>IF(VLOOKUP(D1248,'Current OBD'!$B$6:$AK$2185,34,0)="Yes","10"," ")</f>
        <v xml:space="preserve"> </v>
      </c>
      <c r="R1248" s="11" t="str">
        <f>IF(VLOOKUP(D1248,'Current OBD'!$B$6:$AK$2185,35,0)="Yes","11"," ")</f>
        <v xml:space="preserve"> </v>
      </c>
      <c r="S1248" s="11" t="str">
        <f>IF(VLOOKUP(D1248,'Current OBD'!$B$6:$AK$2185,36,0)="Yes","12"," ")</f>
        <v xml:space="preserve"> </v>
      </c>
      <c r="T1248" s="13">
        <f>VLOOKUP(D1248,Pivot!$B$4:$F$2181,2,0)</f>
        <v>68</v>
      </c>
      <c r="U1248" s="13">
        <f>VLOOKUP(D1248,Pivot!$B$4:$F$2181,3,0)</f>
        <v>0</v>
      </c>
      <c r="V1248" s="13">
        <f>VLOOKUP(D1248,Pivot!$B$4:$F$2181,4,0)</f>
        <v>105</v>
      </c>
      <c r="W1248" s="46">
        <f>IFERROR(VLOOKUP(D1248,Pivot!$B$4:$H$2181,5,0),"")</f>
        <v>0.64759999999999995</v>
      </c>
      <c r="X1248" s="51">
        <f>IFERROR(VLOOKUP(D1248,Pivot!$B$4:$H$2181,6,0),"")</f>
        <v>0</v>
      </c>
      <c r="Y1248" s="46">
        <f>IFERROR(VLOOKUP(D1248,Pivot!$B$4:$H$2181,7,0),"")</f>
        <v>0.64759999999999995</v>
      </c>
    </row>
    <row r="1249" spans="1:25" ht="15" customHeight="1" outlineLevel="2">
      <c r="A1249" s="10" t="str">
        <f>VLOOKUP(D1249,'Current OBD'!$B$6:$K$2185,4,0)</f>
        <v>Lincoln</v>
      </c>
      <c r="B1249" s="10" t="str">
        <f>VLOOKUP(D1249,'Current OBD'!$B$6:$K$2185,3,0)</f>
        <v>22-204</v>
      </c>
      <c r="C1249" s="9" t="str">
        <f>VLOOKUP(D1249,'Current OBD'!$B$6:$K$2185,2,0)</f>
        <v>Harrington School District</v>
      </c>
      <c r="D1249" s="24">
        <v>662021</v>
      </c>
      <c r="E1249" s="9" t="str">
        <f>VLOOKUP(D1249,'Current OBD'!$B$6:$K$2185,10,0)</f>
        <v>Harrington High</v>
      </c>
      <c r="F1249" s="11" t="str">
        <f>IF(VLOOKUP(D1249,'Current OBD'!$B$6:$AK$2185,23,0)="Yes","PK"," ")</f>
        <v xml:space="preserve"> </v>
      </c>
      <c r="G1249" s="11" t="str">
        <f>IF(VLOOKUP(D1249,'Current OBD'!$B$6:$AK$2185,24,0)="Yes","K"," ")</f>
        <v xml:space="preserve"> </v>
      </c>
      <c r="H1249" s="11" t="str">
        <f>IF(VLOOKUP(D1249,'Current OBD'!$B$6:$AK$2185,25,0)="Yes",1," ")</f>
        <v xml:space="preserve"> </v>
      </c>
      <c r="I1249" s="11" t="str">
        <f>IF(VLOOKUP(D1249,'Current OBD'!$B$6:$AK$2185,26,0)="Yes","2"," ")</f>
        <v xml:space="preserve"> </v>
      </c>
      <c r="J1249" s="11" t="str">
        <f>IF(VLOOKUP(D1249,'Current OBD'!$B$6:$AK$2185,27,0)="Yes","3"," ")</f>
        <v xml:space="preserve"> </v>
      </c>
      <c r="K1249" s="11" t="str">
        <f>IF(VLOOKUP(D1249,'Current OBD'!$B$6:$AK$2185,28,0)="Yes","4"," ")</f>
        <v xml:space="preserve"> </v>
      </c>
      <c r="L1249" s="11" t="str">
        <f>IF(VLOOKUP(D1249,'Current OBD'!$B$6:$AK$2185,29,0)="Yes","5"," ")</f>
        <v xml:space="preserve"> </v>
      </c>
      <c r="M1249" s="11" t="str">
        <f>IF(VLOOKUP(D1249,'Current OBD'!$B$6:$AK$2185,30,0)="Yes","6"," ")</f>
        <v xml:space="preserve"> </v>
      </c>
      <c r="N1249" s="11" t="str">
        <f>IF(VLOOKUP(D1249,'Current OBD'!$B$6:$AK$2185,31,0)="Yes","7"," ")</f>
        <v xml:space="preserve"> </v>
      </c>
      <c r="O1249" s="11" t="str">
        <f>IF(VLOOKUP(D1249,'Current OBD'!$B$6:$AK$2185,32,0)="Yes","8"," ")</f>
        <v xml:space="preserve"> </v>
      </c>
      <c r="P1249" s="11" t="str">
        <f>IF(VLOOKUP(D1249,'Current OBD'!$B$6:$AK$2185,33,0)="Yes","9"," ")</f>
        <v>9</v>
      </c>
      <c r="Q1249" s="11" t="str">
        <f>IF(VLOOKUP(D1249,'Current OBD'!$B$6:$AK$2185,34,0)="Yes","10"," ")</f>
        <v>10</v>
      </c>
      <c r="R1249" s="11" t="str">
        <f>IF(VLOOKUP(D1249,'Current OBD'!$B$6:$AK$2185,35,0)="Yes","11"," ")</f>
        <v>11</v>
      </c>
      <c r="S1249" s="11" t="str">
        <f>IF(VLOOKUP(D1249,'Current OBD'!$B$6:$AK$2185,36,0)="Yes","12"," ")</f>
        <v>12</v>
      </c>
      <c r="T1249" s="13">
        <f>VLOOKUP(D1249,Pivot!$B$4:$F$2181,2,0)</f>
        <v>24</v>
      </c>
      <c r="U1249" s="13">
        <f>VLOOKUP(D1249,Pivot!$B$4:$F$2181,3,0)</f>
        <v>0</v>
      </c>
      <c r="V1249" s="13">
        <f>VLOOKUP(D1249,Pivot!$B$4:$F$2181,4,0)</f>
        <v>28</v>
      </c>
      <c r="W1249" s="46">
        <f>IFERROR(VLOOKUP(D1249,Pivot!$B$4:$H$2181,5,0),"")</f>
        <v>0.85709999999999997</v>
      </c>
      <c r="X1249" s="51">
        <f>IFERROR(VLOOKUP(D1249,Pivot!$B$4:$H$2181,6,0),"")</f>
        <v>0</v>
      </c>
      <c r="Y1249" s="46">
        <f>IFERROR(VLOOKUP(D1249,Pivot!$B$4:$H$2181,7,0),"")</f>
        <v>0.85709999999999997</v>
      </c>
    </row>
    <row r="1250" spans="1:25" ht="15" customHeight="1" outlineLevel="2">
      <c r="A1250" s="10" t="str">
        <f>VLOOKUP(D1250,'Current OBD'!$B$6:$K$2185,4,0)</f>
        <v>Lincoln</v>
      </c>
      <c r="B1250" s="10" t="str">
        <f>VLOOKUP(D1250,'Current OBD'!$B$6:$K$2185,3,0)</f>
        <v>22-204</v>
      </c>
      <c r="C1250" s="9" t="str">
        <f>VLOOKUP(D1250,'Current OBD'!$B$6:$K$2185,2,0)</f>
        <v>Harrington School District</v>
      </c>
      <c r="D1250" s="24">
        <v>662020</v>
      </c>
      <c r="E1250" s="9" t="str">
        <f>VLOOKUP(D1250,'Current OBD'!$B$6:$K$2185,10,0)</f>
        <v>Harrington Middle</v>
      </c>
      <c r="F1250" s="11" t="str">
        <f>IF(VLOOKUP(D1250,'Current OBD'!$B$6:$AK$2185,23,0)="Yes","PK"," ")</f>
        <v xml:space="preserve"> </v>
      </c>
      <c r="G1250" s="11" t="str">
        <f>IF(VLOOKUP(D1250,'Current OBD'!$B$6:$AK$2185,24,0)="Yes","K"," ")</f>
        <v xml:space="preserve"> </v>
      </c>
      <c r="H1250" s="11" t="str">
        <f>IF(VLOOKUP(D1250,'Current OBD'!$B$6:$AK$2185,25,0)="Yes",1," ")</f>
        <v xml:space="preserve"> </v>
      </c>
      <c r="I1250" s="11" t="str">
        <f>IF(VLOOKUP(D1250,'Current OBD'!$B$6:$AK$2185,26,0)="Yes","2"," ")</f>
        <v xml:space="preserve"> </v>
      </c>
      <c r="J1250" s="11" t="str">
        <f>IF(VLOOKUP(D1250,'Current OBD'!$B$6:$AK$2185,27,0)="Yes","3"," ")</f>
        <v xml:space="preserve"> </v>
      </c>
      <c r="K1250" s="11" t="str">
        <f>IF(VLOOKUP(D1250,'Current OBD'!$B$6:$AK$2185,28,0)="Yes","4"," ")</f>
        <v xml:space="preserve"> </v>
      </c>
      <c r="L1250" s="11" t="str">
        <f>IF(VLOOKUP(D1250,'Current OBD'!$B$6:$AK$2185,29,0)="Yes","5"," ")</f>
        <v xml:space="preserve"> </v>
      </c>
      <c r="M1250" s="11" t="str">
        <f>IF(VLOOKUP(D1250,'Current OBD'!$B$6:$AK$2185,30,0)="Yes","6"," ")</f>
        <v xml:space="preserve"> </v>
      </c>
      <c r="N1250" s="11" t="str">
        <f>IF(VLOOKUP(D1250,'Current OBD'!$B$6:$AK$2185,31,0)="Yes","7"," ")</f>
        <v>7</v>
      </c>
      <c r="O1250" s="11" t="str">
        <f>IF(VLOOKUP(D1250,'Current OBD'!$B$6:$AK$2185,32,0)="Yes","8"," ")</f>
        <v>8</v>
      </c>
      <c r="P1250" s="11" t="str">
        <f>IF(VLOOKUP(D1250,'Current OBD'!$B$6:$AK$2185,33,0)="Yes","9"," ")</f>
        <v xml:space="preserve"> </v>
      </c>
      <c r="Q1250" s="11" t="str">
        <f>IF(VLOOKUP(D1250,'Current OBD'!$B$6:$AK$2185,34,0)="Yes","10"," ")</f>
        <v xml:space="preserve"> </v>
      </c>
      <c r="R1250" s="11" t="str">
        <f>IF(VLOOKUP(D1250,'Current OBD'!$B$6:$AK$2185,35,0)="Yes","11"," ")</f>
        <v xml:space="preserve"> </v>
      </c>
      <c r="S1250" s="11" t="str">
        <f>IF(VLOOKUP(D1250,'Current OBD'!$B$6:$AK$2185,36,0)="Yes","12"," ")</f>
        <v xml:space="preserve"> </v>
      </c>
      <c r="T1250" s="13">
        <f>VLOOKUP(D1250,Pivot!$B$4:$F$2181,2,0)</f>
        <v>11</v>
      </c>
      <c r="U1250" s="13">
        <f>VLOOKUP(D1250,Pivot!$B$4:$F$2181,3,0)</f>
        <v>0</v>
      </c>
      <c r="V1250" s="13">
        <f>VLOOKUP(D1250,Pivot!$B$4:$F$2181,4,0)</f>
        <v>16</v>
      </c>
      <c r="W1250" s="46">
        <f>IFERROR(VLOOKUP(D1250,Pivot!$B$4:$H$2181,5,0),"")</f>
        <v>0.6875</v>
      </c>
      <c r="X1250" s="51">
        <f>IFERROR(VLOOKUP(D1250,Pivot!$B$4:$H$2181,6,0),"")</f>
        <v>0</v>
      </c>
      <c r="Y1250" s="46">
        <f>IFERROR(VLOOKUP(D1250,Pivot!$B$4:$H$2181,7,0),"")</f>
        <v>0.6875</v>
      </c>
    </row>
    <row r="1251" spans="1:25" ht="15" customHeight="1" outlineLevel="1">
      <c r="A1251" s="27"/>
      <c r="B1251" s="27"/>
      <c r="C1251" s="30" t="s">
        <v>5771</v>
      </c>
      <c r="D1251" s="27"/>
      <c r="E1251" s="26"/>
      <c r="F1251" s="29"/>
      <c r="G1251" s="29"/>
      <c r="H1251" s="29"/>
      <c r="I1251" s="29"/>
      <c r="J1251" s="29"/>
      <c r="K1251" s="29"/>
      <c r="L1251" s="29"/>
      <c r="M1251" s="29"/>
      <c r="N1251" s="29"/>
      <c r="O1251" s="29"/>
      <c r="P1251" s="29"/>
      <c r="Q1251" s="29"/>
      <c r="R1251" s="29"/>
      <c r="S1251" s="29"/>
      <c r="T1251" s="43">
        <f>SUBTOTAL(9,T1248:T1250)</f>
        <v>103</v>
      </c>
      <c r="U1251" s="43">
        <f>SUBTOTAL(9,U1248:U1250)</f>
        <v>0</v>
      </c>
      <c r="V1251" s="43">
        <f>SUBTOTAL(9,V1248:V1250)</f>
        <v>149</v>
      </c>
      <c r="W1251" s="47"/>
      <c r="X1251" s="52"/>
      <c r="Y1251" s="56">
        <f>(T1251+U1251)/V1251</f>
        <v>0.6912751677852349</v>
      </c>
    </row>
    <row r="1252" spans="1:25" ht="15" customHeight="1" outlineLevel="2">
      <c r="A1252" s="10" t="str">
        <f>VLOOKUP(D1252,'Current OBD'!$B$6:$K$2185,4,0)</f>
        <v>Lincoln</v>
      </c>
      <c r="B1252" s="10" t="str">
        <f>VLOOKUP(D1252,'Current OBD'!$B$6:$K$2185,3,0)</f>
        <v>22-207</v>
      </c>
      <c r="C1252" s="9" t="str">
        <f>VLOOKUP(D1252,'Current OBD'!$B$6:$K$2185,2,0)</f>
        <v>Davenport School District</v>
      </c>
      <c r="D1252" s="24">
        <v>678929</v>
      </c>
      <c r="E1252" s="9" t="str">
        <f>VLOOKUP(D1252,'Current OBD'!$B$6:$K$2185,10,0)</f>
        <v>Davenport Elementary</v>
      </c>
      <c r="F1252" s="11" t="str">
        <f>IF(VLOOKUP(D1252,'Current OBD'!$B$6:$AK$2185,23,0)="Yes","PK"," ")</f>
        <v>PK</v>
      </c>
      <c r="G1252" s="11" t="str">
        <f>IF(VLOOKUP(D1252,'Current OBD'!$B$6:$AK$2185,24,0)="Yes","K"," ")</f>
        <v>K</v>
      </c>
      <c r="H1252" s="11">
        <f>IF(VLOOKUP(D1252,'Current OBD'!$B$6:$AK$2185,25,0)="Yes",1," ")</f>
        <v>1</v>
      </c>
      <c r="I1252" s="11" t="str">
        <f>IF(VLOOKUP(D1252,'Current OBD'!$B$6:$AK$2185,26,0)="Yes","2"," ")</f>
        <v>2</v>
      </c>
      <c r="J1252" s="11" t="str">
        <f>IF(VLOOKUP(D1252,'Current OBD'!$B$6:$AK$2185,27,0)="Yes","3"," ")</f>
        <v>3</v>
      </c>
      <c r="K1252" s="11" t="str">
        <f>IF(VLOOKUP(D1252,'Current OBD'!$B$6:$AK$2185,28,0)="Yes","4"," ")</f>
        <v>4</v>
      </c>
      <c r="L1252" s="11" t="str">
        <f>IF(VLOOKUP(D1252,'Current OBD'!$B$6:$AK$2185,29,0)="Yes","5"," ")</f>
        <v>5</v>
      </c>
      <c r="M1252" s="11" t="str">
        <f>IF(VLOOKUP(D1252,'Current OBD'!$B$6:$AK$2185,30,0)="Yes","6"," ")</f>
        <v xml:space="preserve"> </v>
      </c>
      <c r="N1252" s="11" t="str">
        <f>IF(VLOOKUP(D1252,'Current OBD'!$B$6:$AK$2185,31,0)="Yes","7"," ")</f>
        <v xml:space="preserve"> </v>
      </c>
      <c r="O1252" s="11" t="str">
        <f>IF(VLOOKUP(D1252,'Current OBD'!$B$6:$AK$2185,32,0)="Yes","8"," ")</f>
        <v xml:space="preserve"> </v>
      </c>
      <c r="P1252" s="11" t="str">
        <f>IF(VLOOKUP(D1252,'Current OBD'!$B$6:$AK$2185,33,0)="Yes","9"," ")</f>
        <v xml:space="preserve"> </v>
      </c>
      <c r="Q1252" s="11" t="str">
        <f>IF(VLOOKUP(D1252,'Current OBD'!$B$6:$AK$2185,34,0)="Yes","10"," ")</f>
        <v xml:space="preserve"> </v>
      </c>
      <c r="R1252" s="11" t="str">
        <f>IF(VLOOKUP(D1252,'Current OBD'!$B$6:$AK$2185,35,0)="Yes","11"," ")</f>
        <v xml:space="preserve"> </v>
      </c>
      <c r="S1252" s="11" t="str">
        <f>IF(VLOOKUP(D1252,'Current OBD'!$B$6:$AK$2185,36,0)="Yes","12"," ")</f>
        <v xml:space="preserve"> </v>
      </c>
      <c r="T1252" s="13">
        <f>VLOOKUP(D1252,Pivot!$B$4:$F$2181,2,0)</f>
        <v>109</v>
      </c>
      <c r="U1252" s="13">
        <f>VLOOKUP(D1252,Pivot!$B$4:$F$2181,3,0)</f>
        <v>63</v>
      </c>
      <c r="V1252" s="13">
        <f>VLOOKUP(D1252,Pivot!$B$4:$F$2181,4,0)</f>
        <v>307</v>
      </c>
      <c r="W1252" s="46">
        <f>IFERROR(VLOOKUP(D1252,Pivot!$B$4:$H$2181,5,0),"")</f>
        <v>0.35499999999999998</v>
      </c>
      <c r="X1252" s="51">
        <f>IFERROR(VLOOKUP(D1252,Pivot!$B$4:$H$2181,6,0),"")</f>
        <v>0.20519999999999999</v>
      </c>
      <c r="Y1252" s="46">
        <f>IFERROR(VLOOKUP(D1252,Pivot!$B$4:$H$2181,7,0),"")</f>
        <v>0.56030000000000002</v>
      </c>
    </row>
    <row r="1253" spans="1:25" ht="15" customHeight="1" outlineLevel="2">
      <c r="A1253" s="10" t="str">
        <f>VLOOKUP(D1253,'Current OBD'!$B$6:$K$2185,4,0)</f>
        <v>Lincoln</v>
      </c>
      <c r="B1253" s="10" t="str">
        <f>VLOOKUP(D1253,'Current OBD'!$B$6:$K$2185,3,0)</f>
        <v>22-207</v>
      </c>
      <c r="C1253" s="9" t="str">
        <f>VLOOKUP(D1253,'Current OBD'!$B$6:$K$2185,2,0)</f>
        <v>Davenport School District</v>
      </c>
      <c r="D1253" s="24">
        <v>661805</v>
      </c>
      <c r="E1253" s="9" t="str">
        <f>VLOOKUP(D1253,'Current OBD'!$B$6:$K$2185,10,0)</f>
        <v>Davenport High</v>
      </c>
      <c r="F1253" s="11" t="str">
        <f>IF(VLOOKUP(D1253,'Current OBD'!$B$6:$AK$2185,23,0)="Yes","PK"," ")</f>
        <v xml:space="preserve"> </v>
      </c>
      <c r="G1253" s="11" t="str">
        <f>IF(VLOOKUP(D1253,'Current OBD'!$B$6:$AK$2185,24,0)="Yes","K"," ")</f>
        <v xml:space="preserve"> </v>
      </c>
      <c r="H1253" s="11" t="str">
        <f>IF(VLOOKUP(D1253,'Current OBD'!$B$6:$AK$2185,25,0)="Yes",1," ")</f>
        <v xml:space="preserve"> </v>
      </c>
      <c r="I1253" s="11" t="str">
        <f>IF(VLOOKUP(D1253,'Current OBD'!$B$6:$AK$2185,26,0)="Yes","2"," ")</f>
        <v xml:space="preserve"> </v>
      </c>
      <c r="J1253" s="11" t="str">
        <f>IF(VLOOKUP(D1253,'Current OBD'!$B$6:$AK$2185,27,0)="Yes","3"," ")</f>
        <v xml:space="preserve"> </v>
      </c>
      <c r="K1253" s="11" t="str">
        <f>IF(VLOOKUP(D1253,'Current OBD'!$B$6:$AK$2185,28,0)="Yes","4"," ")</f>
        <v xml:space="preserve"> </v>
      </c>
      <c r="L1253" s="11" t="str">
        <f>IF(VLOOKUP(D1253,'Current OBD'!$B$6:$AK$2185,29,0)="Yes","5"," ")</f>
        <v xml:space="preserve"> </v>
      </c>
      <c r="M1253" s="11" t="str">
        <f>IF(VLOOKUP(D1253,'Current OBD'!$B$6:$AK$2185,30,0)="Yes","6"," ")</f>
        <v>6</v>
      </c>
      <c r="N1253" s="11" t="str">
        <f>IF(VLOOKUP(D1253,'Current OBD'!$B$6:$AK$2185,31,0)="Yes","7"," ")</f>
        <v>7</v>
      </c>
      <c r="O1253" s="11" t="str">
        <f>IF(VLOOKUP(D1253,'Current OBD'!$B$6:$AK$2185,32,0)="Yes","8"," ")</f>
        <v>8</v>
      </c>
      <c r="P1253" s="11" t="str">
        <f>IF(VLOOKUP(D1253,'Current OBD'!$B$6:$AK$2185,33,0)="Yes","9"," ")</f>
        <v>9</v>
      </c>
      <c r="Q1253" s="11" t="str">
        <f>IF(VLOOKUP(D1253,'Current OBD'!$B$6:$AK$2185,34,0)="Yes","10"," ")</f>
        <v>10</v>
      </c>
      <c r="R1253" s="11" t="str">
        <f>IF(VLOOKUP(D1253,'Current OBD'!$B$6:$AK$2185,35,0)="Yes","11"," ")</f>
        <v>11</v>
      </c>
      <c r="S1253" s="11" t="str">
        <f>IF(VLOOKUP(D1253,'Current OBD'!$B$6:$AK$2185,36,0)="Yes","12"," ")</f>
        <v>12</v>
      </c>
      <c r="T1253" s="13">
        <f>VLOOKUP(D1253,Pivot!$B$4:$F$2181,2,0)</f>
        <v>100</v>
      </c>
      <c r="U1253" s="13">
        <f>VLOOKUP(D1253,Pivot!$B$4:$F$2181,3,0)</f>
        <v>58</v>
      </c>
      <c r="V1253" s="13">
        <f>VLOOKUP(D1253,Pivot!$B$4:$F$2181,4,0)</f>
        <v>322</v>
      </c>
      <c r="W1253" s="46">
        <f>IFERROR(VLOOKUP(D1253,Pivot!$B$4:$H$2181,5,0),"")</f>
        <v>0.31059999999999999</v>
      </c>
      <c r="X1253" s="51">
        <f>IFERROR(VLOOKUP(D1253,Pivot!$B$4:$H$2181,6,0),"")</f>
        <v>0.18010000000000001</v>
      </c>
      <c r="Y1253" s="46">
        <f>IFERROR(VLOOKUP(D1253,Pivot!$B$4:$H$2181,7,0),"")</f>
        <v>0.49070000000000003</v>
      </c>
    </row>
    <row r="1254" spans="1:25" ht="15" customHeight="1" outlineLevel="2">
      <c r="A1254" s="10" t="str">
        <f>VLOOKUP(D1254,'Current OBD'!$B$6:$K$2185,4,0)</f>
        <v>Lincoln</v>
      </c>
      <c r="B1254" s="10" t="str">
        <f>VLOOKUP(D1254,'Current OBD'!$B$6:$K$2185,3,0)</f>
        <v>22-207</v>
      </c>
      <c r="C1254" s="9" t="str">
        <f>VLOOKUP(D1254,'Current OBD'!$B$6:$K$2185,2,0)</f>
        <v>Davenport School District</v>
      </c>
      <c r="D1254" s="24">
        <v>687231</v>
      </c>
      <c r="E1254" s="9" t="str">
        <f>VLOOKUP(D1254,'Current OBD'!$B$6:$K$2185,10,0)</f>
        <v>Lincoln County Pathways Academy</v>
      </c>
      <c r="F1254" s="11" t="str">
        <f>IF(VLOOKUP(D1254,'Current OBD'!$B$6:$AK$2185,23,0)="Yes","PK"," ")</f>
        <v xml:space="preserve"> </v>
      </c>
      <c r="G1254" s="11" t="str">
        <f>IF(VLOOKUP(D1254,'Current OBD'!$B$6:$AK$2185,24,0)="Yes","K"," ")</f>
        <v xml:space="preserve"> </v>
      </c>
      <c r="H1254" s="11" t="str">
        <f>IF(VLOOKUP(D1254,'Current OBD'!$B$6:$AK$2185,25,0)="Yes",1," ")</f>
        <v xml:space="preserve"> </v>
      </c>
      <c r="I1254" s="11" t="str">
        <f>IF(VLOOKUP(D1254,'Current OBD'!$B$6:$AK$2185,26,0)="Yes","2"," ")</f>
        <v xml:space="preserve"> </v>
      </c>
      <c r="J1254" s="11" t="str">
        <f>IF(VLOOKUP(D1254,'Current OBD'!$B$6:$AK$2185,27,0)="Yes","3"," ")</f>
        <v xml:space="preserve"> </v>
      </c>
      <c r="K1254" s="11" t="str">
        <f>IF(VLOOKUP(D1254,'Current OBD'!$B$6:$AK$2185,28,0)="Yes","4"," ")</f>
        <v xml:space="preserve"> </v>
      </c>
      <c r="L1254" s="11" t="str">
        <f>IF(VLOOKUP(D1254,'Current OBD'!$B$6:$AK$2185,29,0)="Yes","5"," ")</f>
        <v xml:space="preserve"> </v>
      </c>
      <c r="M1254" s="11" t="str">
        <f>IF(VLOOKUP(D1254,'Current OBD'!$B$6:$AK$2185,30,0)="Yes","6"," ")</f>
        <v xml:space="preserve"> </v>
      </c>
      <c r="N1254" s="11" t="str">
        <f>IF(VLOOKUP(D1254,'Current OBD'!$B$6:$AK$2185,31,0)="Yes","7"," ")</f>
        <v xml:space="preserve"> </v>
      </c>
      <c r="O1254" s="11" t="str">
        <f>IF(VLOOKUP(D1254,'Current OBD'!$B$6:$AK$2185,32,0)="Yes","8"," ")</f>
        <v xml:space="preserve"> </v>
      </c>
      <c r="P1254" s="11" t="str">
        <f>IF(VLOOKUP(D1254,'Current OBD'!$B$6:$AK$2185,33,0)="Yes","9"," ")</f>
        <v>9</v>
      </c>
      <c r="Q1254" s="11" t="str">
        <f>IF(VLOOKUP(D1254,'Current OBD'!$B$6:$AK$2185,34,0)="Yes","10"," ")</f>
        <v>10</v>
      </c>
      <c r="R1254" s="11" t="str">
        <f>IF(VLOOKUP(D1254,'Current OBD'!$B$6:$AK$2185,35,0)="Yes","11"," ")</f>
        <v>11</v>
      </c>
      <c r="S1254" s="11" t="str">
        <f>IF(VLOOKUP(D1254,'Current OBD'!$B$6:$AK$2185,36,0)="Yes","12"," ")</f>
        <v>12</v>
      </c>
      <c r="T1254" s="13">
        <f>VLOOKUP(D1254,Pivot!$B$4:$F$2181,2,0)</f>
        <v>11</v>
      </c>
      <c r="U1254" s="13">
        <f>VLOOKUP(D1254,Pivot!$B$4:$F$2181,3,0)</f>
        <v>3</v>
      </c>
      <c r="V1254" s="13">
        <f>VLOOKUP(D1254,Pivot!$B$4:$F$2181,4,0)</f>
        <v>17</v>
      </c>
      <c r="W1254" s="46">
        <f>IFERROR(VLOOKUP(D1254,Pivot!$B$4:$H$2181,5,0),"")</f>
        <v>0.64710000000000001</v>
      </c>
      <c r="X1254" s="51">
        <f>IFERROR(VLOOKUP(D1254,Pivot!$B$4:$H$2181,6,0),"")</f>
        <v>0.17649999999999999</v>
      </c>
      <c r="Y1254" s="46">
        <f>IFERROR(VLOOKUP(D1254,Pivot!$B$4:$H$2181,7,0),"")</f>
        <v>0.82350000000000001</v>
      </c>
    </row>
    <row r="1255" spans="1:25" ht="15" customHeight="1" outlineLevel="1">
      <c r="A1255" s="27"/>
      <c r="B1255" s="27"/>
      <c r="C1255" s="30" t="s">
        <v>5772</v>
      </c>
      <c r="D1255" s="27"/>
      <c r="E1255" s="26"/>
      <c r="F1255" s="29"/>
      <c r="G1255" s="29"/>
      <c r="H1255" s="29"/>
      <c r="I1255" s="29"/>
      <c r="J1255" s="29"/>
      <c r="K1255" s="29"/>
      <c r="L1255" s="29"/>
      <c r="M1255" s="29"/>
      <c r="N1255" s="29"/>
      <c r="O1255" s="29"/>
      <c r="P1255" s="29"/>
      <c r="Q1255" s="29"/>
      <c r="R1255" s="29"/>
      <c r="S1255" s="29"/>
      <c r="T1255" s="43">
        <f>SUBTOTAL(9,T1252:T1254)</f>
        <v>220</v>
      </c>
      <c r="U1255" s="43">
        <f>SUBTOTAL(9,U1252:U1254)</f>
        <v>124</v>
      </c>
      <c r="V1255" s="43">
        <f>SUBTOTAL(9,V1252:V1254)</f>
        <v>646</v>
      </c>
      <c r="W1255" s="47"/>
      <c r="X1255" s="52"/>
      <c r="Y1255" s="56">
        <f>(T1255+U1255)/V1255</f>
        <v>0.53250773993808054</v>
      </c>
    </row>
    <row r="1256" spans="1:25" ht="15" customHeight="1" outlineLevel="2">
      <c r="A1256" s="10" t="str">
        <f>VLOOKUP(D1256,'Current OBD'!$B$6:$K$2185,4,0)</f>
        <v>Mason</v>
      </c>
      <c r="B1256" s="10" t="str">
        <f>VLOOKUP(D1256,'Current OBD'!$B$6:$K$2185,3,0)</f>
        <v>23-042</v>
      </c>
      <c r="C1256" s="9" t="str">
        <f>VLOOKUP(D1256,'Current OBD'!$B$6:$K$2185,2,0)</f>
        <v>Southside School District</v>
      </c>
      <c r="D1256" s="24">
        <v>661806</v>
      </c>
      <c r="E1256" s="9" t="str">
        <f>VLOOKUP(D1256,'Current OBD'!$B$6:$K$2185,10,0)</f>
        <v>Southside Elementary</v>
      </c>
      <c r="F1256" s="11" t="str">
        <f>IF(VLOOKUP(D1256,'Current OBD'!$B$6:$AK$2185,23,0)="Yes","PK"," ")</f>
        <v xml:space="preserve"> </v>
      </c>
      <c r="G1256" s="11" t="str">
        <f>IF(VLOOKUP(D1256,'Current OBD'!$B$6:$AK$2185,24,0)="Yes","K"," ")</f>
        <v>K</v>
      </c>
      <c r="H1256" s="11">
        <f>IF(VLOOKUP(D1256,'Current OBD'!$B$6:$AK$2185,25,0)="Yes",1," ")</f>
        <v>1</v>
      </c>
      <c r="I1256" s="11" t="str">
        <f>IF(VLOOKUP(D1256,'Current OBD'!$B$6:$AK$2185,26,0)="Yes","2"," ")</f>
        <v>2</v>
      </c>
      <c r="J1256" s="11" t="str">
        <f>IF(VLOOKUP(D1256,'Current OBD'!$B$6:$AK$2185,27,0)="Yes","3"," ")</f>
        <v>3</v>
      </c>
      <c r="K1256" s="11" t="str">
        <f>IF(VLOOKUP(D1256,'Current OBD'!$B$6:$AK$2185,28,0)="Yes","4"," ")</f>
        <v>4</v>
      </c>
      <c r="L1256" s="11" t="str">
        <f>IF(VLOOKUP(D1256,'Current OBD'!$B$6:$AK$2185,29,0)="Yes","5"," ")</f>
        <v>5</v>
      </c>
      <c r="M1256" s="11" t="str">
        <f>IF(VLOOKUP(D1256,'Current OBD'!$B$6:$AK$2185,30,0)="Yes","6"," ")</f>
        <v>6</v>
      </c>
      <c r="N1256" s="11" t="str">
        <f>IF(VLOOKUP(D1256,'Current OBD'!$B$6:$AK$2185,31,0)="Yes","7"," ")</f>
        <v>7</v>
      </c>
      <c r="O1256" s="11" t="str">
        <f>IF(VLOOKUP(D1256,'Current OBD'!$B$6:$AK$2185,32,0)="Yes","8"," ")</f>
        <v xml:space="preserve"> </v>
      </c>
      <c r="P1256" s="11" t="str">
        <f>IF(VLOOKUP(D1256,'Current OBD'!$B$6:$AK$2185,33,0)="Yes","9"," ")</f>
        <v xml:space="preserve"> </v>
      </c>
      <c r="Q1256" s="11" t="str">
        <f>IF(VLOOKUP(D1256,'Current OBD'!$B$6:$AK$2185,34,0)="Yes","10"," ")</f>
        <v xml:space="preserve"> </v>
      </c>
      <c r="R1256" s="11" t="str">
        <f>IF(VLOOKUP(D1256,'Current OBD'!$B$6:$AK$2185,35,0)="Yes","11"," ")</f>
        <v xml:space="preserve"> </v>
      </c>
      <c r="S1256" s="11" t="str">
        <f>IF(VLOOKUP(D1256,'Current OBD'!$B$6:$AK$2185,36,0)="Yes","12"," ")</f>
        <v xml:space="preserve"> </v>
      </c>
      <c r="T1256" s="13">
        <f>VLOOKUP(D1256,Pivot!$B$4:$F$2181,2,0)</f>
        <v>65</v>
      </c>
      <c r="U1256" s="13">
        <f>VLOOKUP(D1256,Pivot!$B$4:$F$2181,3,0)</f>
        <v>19</v>
      </c>
      <c r="V1256" s="13">
        <f>VLOOKUP(D1256,Pivot!$B$4:$F$2181,4,0)</f>
        <v>194</v>
      </c>
      <c r="W1256" s="46">
        <f>IFERROR(VLOOKUP(D1256,Pivot!$B$4:$H$2181,5,0),"")</f>
        <v>0.33510000000000001</v>
      </c>
      <c r="X1256" s="51">
        <f>IFERROR(VLOOKUP(D1256,Pivot!$B$4:$H$2181,6,0),"")</f>
        <v>9.7900000000000001E-2</v>
      </c>
      <c r="Y1256" s="46">
        <f>IFERROR(VLOOKUP(D1256,Pivot!$B$4:$H$2181,7,0),"")</f>
        <v>0.433</v>
      </c>
    </row>
    <row r="1257" spans="1:25" ht="15" customHeight="1" outlineLevel="1">
      <c r="A1257" s="27"/>
      <c r="B1257" s="27"/>
      <c r="C1257" s="30" t="s">
        <v>5773</v>
      </c>
      <c r="D1257" s="27"/>
      <c r="E1257" s="26"/>
      <c r="F1257" s="29"/>
      <c r="G1257" s="29"/>
      <c r="H1257" s="29"/>
      <c r="I1257" s="29"/>
      <c r="J1257" s="29"/>
      <c r="K1257" s="29"/>
      <c r="L1257" s="29"/>
      <c r="M1257" s="29"/>
      <c r="N1257" s="29"/>
      <c r="O1257" s="29"/>
      <c r="P1257" s="29"/>
      <c r="Q1257" s="29"/>
      <c r="R1257" s="29"/>
      <c r="S1257" s="29"/>
      <c r="T1257" s="43">
        <f>SUBTOTAL(9,T1256:T1256)</f>
        <v>65</v>
      </c>
      <c r="U1257" s="43">
        <f>SUBTOTAL(9,U1256:U1256)</f>
        <v>19</v>
      </c>
      <c r="V1257" s="43">
        <f>SUBTOTAL(9,V1256:V1256)</f>
        <v>194</v>
      </c>
      <c r="W1257" s="47"/>
      <c r="X1257" s="52"/>
      <c r="Y1257" s="56">
        <f>(T1257+U1257)/V1257</f>
        <v>0.4329896907216495</v>
      </c>
    </row>
    <row r="1258" spans="1:25" ht="15" customHeight="1" outlineLevel="2">
      <c r="A1258" s="10" t="str">
        <f>VLOOKUP(D1258,'Current OBD'!$B$6:$K$2185,4,0)</f>
        <v>Mason</v>
      </c>
      <c r="B1258" s="10" t="str">
        <f>VLOOKUP(D1258,'Current OBD'!$B$6:$K$2185,3,0)</f>
        <v>23-054</v>
      </c>
      <c r="C1258" s="9" t="str">
        <f>VLOOKUP(D1258,'Current OBD'!$B$6:$K$2185,2,0)</f>
        <v>Grapeview School District</v>
      </c>
      <c r="D1258" s="24">
        <v>661807</v>
      </c>
      <c r="E1258" s="9" t="str">
        <f>VLOOKUP(D1258,'Current OBD'!$B$6:$K$2185,10,0)</f>
        <v>Grapeview Elementary &amp; Middle School</v>
      </c>
      <c r="F1258" s="11" t="str">
        <f>IF(VLOOKUP(D1258,'Current OBD'!$B$6:$AK$2185,23,0)="Yes","PK"," ")</f>
        <v xml:space="preserve"> </v>
      </c>
      <c r="G1258" s="11" t="str">
        <f>IF(VLOOKUP(D1258,'Current OBD'!$B$6:$AK$2185,24,0)="Yes","K"," ")</f>
        <v>K</v>
      </c>
      <c r="H1258" s="11">
        <f>IF(VLOOKUP(D1258,'Current OBD'!$B$6:$AK$2185,25,0)="Yes",1," ")</f>
        <v>1</v>
      </c>
      <c r="I1258" s="11" t="str">
        <f>IF(VLOOKUP(D1258,'Current OBD'!$B$6:$AK$2185,26,0)="Yes","2"," ")</f>
        <v>2</v>
      </c>
      <c r="J1258" s="11" t="str">
        <f>IF(VLOOKUP(D1258,'Current OBD'!$B$6:$AK$2185,27,0)="Yes","3"," ")</f>
        <v>3</v>
      </c>
      <c r="K1258" s="11" t="str">
        <f>IF(VLOOKUP(D1258,'Current OBD'!$B$6:$AK$2185,28,0)="Yes","4"," ")</f>
        <v>4</v>
      </c>
      <c r="L1258" s="11" t="str">
        <f>IF(VLOOKUP(D1258,'Current OBD'!$B$6:$AK$2185,29,0)="Yes","5"," ")</f>
        <v>5</v>
      </c>
      <c r="M1258" s="11" t="str">
        <f>IF(VLOOKUP(D1258,'Current OBD'!$B$6:$AK$2185,30,0)="Yes","6"," ")</f>
        <v>6</v>
      </c>
      <c r="N1258" s="11" t="str">
        <f>IF(VLOOKUP(D1258,'Current OBD'!$B$6:$AK$2185,31,0)="Yes","7"," ")</f>
        <v>7</v>
      </c>
      <c r="O1258" s="11" t="str">
        <f>IF(VLOOKUP(D1258,'Current OBD'!$B$6:$AK$2185,32,0)="Yes","8"," ")</f>
        <v>8</v>
      </c>
      <c r="P1258" s="11" t="str">
        <f>IF(VLOOKUP(D1258,'Current OBD'!$B$6:$AK$2185,33,0)="Yes","9"," ")</f>
        <v xml:space="preserve"> </v>
      </c>
      <c r="Q1258" s="11" t="str">
        <f>IF(VLOOKUP(D1258,'Current OBD'!$B$6:$AK$2185,34,0)="Yes","10"," ")</f>
        <v xml:space="preserve"> </v>
      </c>
      <c r="R1258" s="11" t="str">
        <f>IF(VLOOKUP(D1258,'Current OBD'!$B$6:$AK$2185,35,0)="Yes","11"," ")</f>
        <v xml:space="preserve"> </v>
      </c>
      <c r="S1258" s="11" t="str">
        <f>IF(VLOOKUP(D1258,'Current OBD'!$B$6:$AK$2185,36,0)="Yes","12"," ")</f>
        <v xml:space="preserve"> </v>
      </c>
      <c r="T1258" s="13">
        <f>VLOOKUP(D1258,Pivot!$B$4:$F$2181,2,0)</f>
        <v>75</v>
      </c>
      <c r="U1258" s="13">
        <f>VLOOKUP(D1258,Pivot!$B$4:$F$2181,3,0)</f>
        <v>20</v>
      </c>
      <c r="V1258" s="13">
        <f>VLOOKUP(D1258,Pivot!$B$4:$F$2181,4,0)</f>
        <v>243</v>
      </c>
      <c r="W1258" s="46">
        <f>IFERROR(VLOOKUP(D1258,Pivot!$B$4:$H$2181,5,0),"")</f>
        <v>0.30859999999999999</v>
      </c>
      <c r="X1258" s="51">
        <f>IFERROR(VLOOKUP(D1258,Pivot!$B$4:$H$2181,6,0),"")</f>
        <v>8.2299999999999998E-2</v>
      </c>
      <c r="Y1258" s="46">
        <f>IFERROR(VLOOKUP(D1258,Pivot!$B$4:$H$2181,7,0),"")</f>
        <v>0.39090000000000003</v>
      </c>
    </row>
    <row r="1259" spans="1:25" ht="15" customHeight="1" outlineLevel="1">
      <c r="A1259" s="27"/>
      <c r="B1259" s="27"/>
      <c r="C1259" s="30" t="s">
        <v>5774</v>
      </c>
      <c r="D1259" s="27"/>
      <c r="E1259" s="26"/>
      <c r="F1259" s="29"/>
      <c r="G1259" s="29"/>
      <c r="H1259" s="29"/>
      <c r="I1259" s="29"/>
      <c r="J1259" s="29"/>
      <c r="K1259" s="29"/>
      <c r="L1259" s="29"/>
      <c r="M1259" s="29"/>
      <c r="N1259" s="29"/>
      <c r="O1259" s="29"/>
      <c r="P1259" s="29"/>
      <c r="Q1259" s="29"/>
      <c r="R1259" s="29"/>
      <c r="S1259" s="29"/>
      <c r="T1259" s="43">
        <f>SUBTOTAL(9,T1258:T1258)</f>
        <v>75</v>
      </c>
      <c r="U1259" s="43">
        <f>SUBTOTAL(9,U1258:U1258)</f>
        <v>20</v>
      </c>
      <c r="V1259" s="43">
        <f>SUBTOTAL(9,V1258:V1258)</f>
        <v>243</v>
      </c>
      <c r="W1259" s="47"/>
      <c r="X1259" s="52"/>
      <c r="Y1259" s="56">
        <f>(T1259+U1259)/V1259</f>
        <v>0.39094650205761317</v>
      </c>
    </row>
    <row r="1260" spans="1:25" ht="15" customHeight="1" outlineLevel="2">
      <c r="A1260" s="10" t="str">
        <f>VLOOKUP(D1260,'Current OBD'!$B$6:$K$2185,4,0)</f>
        <v>Mason</v>
      </c>
      <c r="B1260" s="10" t="str">
        <f>VLOOKUP(D1260,'Current OBD'!$B$6:$K$2185,3,0)</f>
        <v>23-309</v>
      </c>
      <c r="C1260" s="9" t="str">
        <f>VLOOKUP(D1260,'Current OBD'!$B$6:$K$2185,2,0)</f>
        <v>Shelton School District</v>
      </c>
      <c r="D1260" s="24">
        <v>663458</v>
      </c>
      <c r="E1260" s="9" t="str">
        <f>VLOOKUP(D1260,'Current OBD'!$B$6:$K$2185,10,0)</f>
        <v>Bordeaux Elementary</v>
      </c>
      <c r="F1260" s="11" t="str">
        <f>IF(VLOOKUP(D1260,'Current OBD'!$B$6:$AK$2185,23,0)="Yes","PK"," ")</f>
        <v xml:space="preserve"> </v>
      </c>
      <c r="G1260" s="11" t="str">
        <f>IF(VLOOKUP(D1260,'Current OBD'!$B$6:$AK$2185,24,0)="Yes","K"," ")</f>
        <v>K</v>
      </c>
      <c r="H1260" s="11">
        <f>IF(VLOOKUP(D1260,'Current OBD'!$B$6:$AK$2185,25,0)="Yes",1," ")</f>
        <v>1</v>
      </c>
      <c r="I1260" s="11" t="str">
        <f>IF(VLOOKUP(D1260,'Current OBD'!$B$6:$AK$2185,26,0)="Yes","2"," ")</f>
        <v>2</v>
      </c>
      <c r="J1260" s="11" t="str">
        <f>IF(VLOOKUP(D1260,'Current OBD'!$B$6:$AK$2185,27,0)="Yes","3"," ")</f>
        <v>3</v>
      </c>
      <c r="K1260" s="11" t="str">
        <f>IF(VLOOKUP(D1260,'Current OBD'!$B$6:$AK$2185,28,0)="Yes","4"," ")</f>
        <v>4</v>
      </c>
      <c r="L1260" s="11" t="str">
        <f>IF(VLOOKUP(D1260,'Current OBD'!$B$6:$AK$2185,29,0)="Yes","5"," ")</f>
        <v xml:space="preserve"> </v>
      </c>
      <c r="M1260" s="11" t="str">
        <f>IF(VLOOKUP(D1260,'Current OBD'!$B$6:$AK$2185,30,0)="Yes","6"," ")</f>
        <v xml:space="preserve"> </v>
      </c>
      <c r="N1260" s="11" t="str">
        <f>IF(VLOOKUP(D1260,'Current OBD'!$B$6:$AK$2185,31,0)="Yes","7"," ")</f>
        <v xml:space="preserve"> </v>
      </c>
      <c r="O1260" s="11" t="str">
        <f>IF(VLOOKUP(D1260,'Current OBD'!$B$6:$AK$2185,32,0)="Yes","8"," ")</f>
        <v xml:space="preserve"> </v>
      </c>
      <c r="P1260" s="11" t="str">
        <f>IF(VLOOKUP(D1260,'Current OBD'!$B$6:$AK$2185,33,0)="Yes","9"," ")</f>
        <v xml:space="preserve"> </v>
      </c>
      <c r="Q1260" s="11" t="str">
        <f>IF(VLOOKUP(D1260,'Current OBD'!$B$6:$AK$2185,34,0)="Yes","10"," ")</f>
        <v xml:space="preserve"> </v>
      </c>
      <c r="R1260" s="11" t="str">
        <f>IF(VLOOKUP(D1260,'Current OBD'!$B$6:$AK$2185,35,0)="Yes","11"," ")</f>
        <v xml:space="preserve"> </v>
      </c>
      <c r="S1260" s="11" t="str">
        <f>IF(VLOOKUP(D1260,'Current OBD'!$B$6:$AK$2185,36,0)="Yes","12"," ")</f>
        <v xml:space="preserve"> </v>
      </c>
      <c r="T1260" s="13">
        <f>VLOOKUP(D1260,Pivot!$B$4:$F$2181,2,0)</f>
        <v>475</v>
      </c>
      <c r="U1260" s="13">
        <f>VLOOKUP(D1260,Pivot!$B$4:$F$2181,3,0)</f>
        <v>0</v>
      </c>
      <c r="V1260" s="13">
        <f>VLOOKUP(D1260,Pivot!$B$4:$F$2181,4,0)</f>
        <v>505</v>
      </c>
      <c r="W1260" s="46">
        <f>IFERROR(VLOOKUP(D1260,Pivot!$B$4:$H$2181,5,0),"")</f>
        <v>0.94059999999999999</v>
      </c>
      <c r="X1260" s="51">
        <f>IFERROR(VLOOKUP(D1260,Pivot!$B$4:$H$2181,6,0),"")</f>
        <v>0</v>
      </c>
      <c r="Y1260" s="46">
        <f>IFERROR(VLOOKUP(D1260,Pivot!$B$4:$H$2181,7,0),"")</f>
        <v>0.94059999999999999</v>
      </c>
    </row>
    <row r="1261" spans="1:25" ht="15" customHeight="1" outlineLevel="2">
      <c r="A1261" s="10" t="str">
        <f>VLOOKUP(D1261,'Current OBD'!$B$6:$K$2185,4,0)</f>
        <v>Mason</v>
      </c>
      <c r="B1261" s="10" t="str">
        <f>VLOOKUP(D1261,'Current OBD'!$B$6:$K$2185,3,0)</f>
        <v>23-309</v>
      </c>
      <c r="C1261" s="9" t="str">
        <f>VLOOKUP(D1261,'Current OBD'!$B$6:$K$2185,2,0)</f>
        <v>Shelton School District</v>
      </c>
      <c r="D1261" s="24">
        <v>686343</v>
      </c>
      <c r="E1261" s="9" t="str">
        <f>VLOOKUP(D1261,'Current OBD'!$B$6:$K$2185,10,0)</f>
        <v>Cedar High School</v>
      </c>
      <c r="F1261" s="11" t="str">
        <f>IF(VLOOKUP(D1261,'Current OBD'!$B$6:$AK$2185,23,0)="Yes","PK"," ")</f>
        <v xml:space="preserve"> </v>
      </c>
      <c r="G1261" s="11" t="str">
        <f>IF(VLOOKUP(D1261,'Current OBD'!$B$6:$AK$2185,24,0)="Yes","K"," ")</f>
        <v xml:space="preserve"> </v>
      </c>
      <c r="H1261" s="11" t="str">
        <f>IF(VLOOKUP(D1261,'Current OBD'!$B$6:$AK$2185,25,0)="Yes",1," ")</f>
        <v xml:space="preserve"> </v>
      </c>
      <c r="I1261" s="11" t="str">
        <f>IF(VLOOKUP(D1261,'Current OBD'!$B$6:$AK$2185,26,0)="Yes","2"," ")</f>
        <v xml:space="preserve"> </v>
      </c>
      <c r="J1261" s="11" t="str">
        <f>IF(VLOOKUP(D1261,'Current OBD'!$B$6:$AK$2185,27,0)="Yes","3"," ")</f>
        <v xml:space="preserve"> </v>
      </c>
      <c r="K1261" s="11" t="str">
        <f>IF(VLOOKUP(D1261,'Current OBD'!$B$6:$AK$2185,28,0)="Yes","4"," ")</f>
        <v xml:space="preserve"> </v>
      </c>
      <c r="L1261" s="11" t="str">
        <f>IF(VLOOKUP(D1261,'Current OBD'!$B$6:$AK$2185,29,0)="Yes","5"," ")</f>
        <v xml:space="preserve"> </v>
      </c>
      <c r="M1261" s="11" t="str">
        <f>IF(VLOOKUP(D1261,'Current OBD'!$B$6:$AK$2185,30,0)="Yes","6"," ")</f>
        <v xml:space="preserve"> </v>
      </c>
      <c r="N1261" s="11" t="str">
        <f>IF(VLOOKUP(D1261,'Current OBD'!$B$6:$AK$2185,31,0)="Yes","7"," ")</f>
        <v xml:space="preserve"> </v>
      </c>
      <c r="O1261" s="11" t="str">
        <f>IF(VLOOKUP(D1261,'Current OBD'!$B$6:$AK$2185,32,0)="Yes","8"," ")</f>
        <v xml:space="preserve"> </v>
      </c>
      <c r="P1261" s="11" t="str">
        <f>IF(VLOOKUP(D1261,'Current OBD'!$B$6:$AK$2185,33,0)="Yes","9"," ")</f>
        <v>9</v>
      </c>
      <c r="Q1261" s="11" t="str">
        <f>IF(VLOOKUP(D1261,'Current OBD'!$B$6:$AK$2185,34,0)="Yes","10"," ")</f>
        <v>10</v>
      </c>
      <c r="R1261" s="11" t="str">
        <f>IF(VLOOKUP(D1261,'Current OBD'!$B$6:$AK$2185,35,0)="Yes","11"," ")</f>
        <v>11</v>
      </c>
      <c r="S1261" s="11" t="str">
        <f>IF(VLOOKUP(D1261,'Current OBD'!$B$6:$AK$2185,36,0)="Yes","12"," ")</f>
        <v>12</v>
      </c>
      <c r="T1261" s="13">
        <f>VLOOKUP(D1261,Pivot!$B$4:$F$2181,2,0)</f>
        <v>72</v>
      </c>
      <c r="U1261" s="13">
        <f>VLOOKUP(D1261,Pivot!$B$4:$F$2181,3,0)</f>
        <v>0</v>
      </c>
      <c r="V1261" s="13">
        <f>VLOOKUP(D1261,Pivot!$B$4:$F$2181,4,0)</f>
        <v>91</v>
      </c>
      <c r="W1261" s="46">
        <f>IFERROR(VLOOKUP(D1261,Pivot!$B$4:$H$2181,5,0),"")</f>
        <v>0.79120000000000001</v>
      </c>
      <c r="X1261" s="51">
        <f>IFERROR(VLOOKUP(D1261,Pivot!$B$4:$H$2181,6,0),"")</f>
        <v>0</v>
      </c>
      <c r="Y1261" s="46">
        <f>IFERROR(VLOOKUP(D1261,Pivot!$B$4:$H$2181,7,0),"")</f>
        <v>0.79120000000000001</v>
      </c>
    </row>
    <row r="1262" spans="1:25" ht="15" customHeight="1" outlineLevel="2">
      <c r="A1262" s="10" t="str">
        <f>VLOOKUP(D1262,'Current OBD'!$B$6:$K$2185,4,0)</f>
        <v>Mason</v>
      </c>
      <c r="B1262" s="10" t="str">
        <f>VLOOKUP(D1262,'Current OBD'!$B$6:$K$2185,3,0)</f>
        <v>23-309</v>
      </c>
      <c r="C1262" s="9" t="str">
        <f>VLOOKUP(D1262,'Current OBD'!$B$6:$K$2185,2,0)</f>
        <v>Shelton School District</v>
      </c>
      <c r="D1262" s="24">
        <v>662736</v>
      </c>
      <c r="E1262" s="9" t="str">
        <f>VLOOKUP(D1262,'Current OBD'!$B$6:$K$2185,10,0)</f>
        <v>CHOICE Alternative School</v>
      </c>
      <c r="F1262" s="11" t="str">
        <f>IF(VLOOKUP(D1262,'Current OBD'!$B$6:$AK$2185,23,0)="Yes","PK"," ")</f>
        <v xml:space="preserve"> </v>
      </c>
      <c r="G1262" s="11" t="str">
        <f>IF(VLOOKUP(D1262,'Current OBD'!$B$6:$AK$2185,24,0)="Yes","K"," ")</f>
        <v xml:space="preserve"> </v>
      </c>
      <c r="H1262" s="11" t="str">
        <f>IF(VLOOKUP(D1262,'Current OBD'!$B$6:$AK$2185,25,0)="Yes",1," ")</f>
        <v xml:space="preserve"> </v>
      </c>
      <c r="I1262" s="11" t="str">
        <f>IF(VLOOKUP(D1262,'Current OBD'!$B$6:$AK$2185,26,0)="Yes","2"," ")</f>
        <v xml:space="preserve"> </v>
      </c>
      <c r="J1262" s="11" t="str">
        <f>IF(VLOOKUP(D1262,'Current OBD'!$B$6:$AK$2185,27,0)="Yes","3"," ")</f>
        <v xml:space="preserve"> </v>
      </c>
      <c r="K1262" s="11" t="str">
        <f>IF(VLOOKUP(D1262,'Current OBD'!$B$6:$AK$2185,28,0)="Yes","4"," ")</f>
        <v xml:space="preserve"> </v>
      </c>
      <c r="L1262" s="11" t="str">
        <f>IF(VLOOKUP(D1262,'Current OBD'!$B$6:$AK$2185,29,0)="Yes","5"," ")</f>
        <v xml:space="preserve"> </v>
      </c>
      <c r="M1262" s="11" t="str">
        <f>IF(VLOOKUP(D1262,'Current OBD'!$B$6:$AK$2185,30,0)="Yes","6"," ")</f>
        <v>6</v>
      </c>
      <c r="N1262" s="11" t="str">
        <f>IF(VLOOKUP(D1262,'Current OBD'!$B$6:$AK$2185,31,0)="Yes","7"," ")</f>
        <v>7</v>
      </c>
      <c r="O1262" s="11" t="str">
        <f>IF(VLOOKUP(D1262,'Current OBD'!$B$6:$AK$2185,32,0)="Yes","8"," ")</f>
        <v>8</v>
      </c>
      <c r="P1262" s="11" t="str">
        <f>IF(VLOOKUP(D1262,'Current OBD'!$B$6:$AK$2185,33,0)="Yes","9"," ")</f>
        <v>9</v>
      </c>
      <c r="Q1262" s="11" t="str">
        <f>IF(VLOOKUP(D1262,'Current OBD'!$B$6:$AK$2185,34,0)="Yes","10"," ")</f>
        <v>10</v>
      </c>
      <c r="R1262" s="11" t="str">
        <f>IF(VLOOKUP(D1262,'Current OBD'!$B$6:$AK$2185,35,0)="Yes","11"," ")</f>
        <v>11</v>
      </c>
      <c r="S1262" s="11" t="str">
        <f>IF(VLOOKUP(D1262,'Current OBD'!$B$6:$AK$2185,36,0)="Yes","12"," ")</f>
        <v>12</v>
      </c>
      <c r="T1262" s="13">
        <f>VLOOKUP(D1262,Pivot!$B$4:$F$2181,2,0)</f>
        <v>168</v>
      </c>
      <c r="U1262" s="13">
        <f>VLOOKUP(D1262,Pivot!$B$4:$F$2181,3,0)</f>
        <v>0</v>
      </c>
      <c r="V1262" s="13">
        <f>VLOOKUP(D1262,Pivot!$B$4:$F$2181,4,0)</f>
        <v>176</v>
      </c>
      <c r="W1262" s="46">
        <f>IFERROR(VLOOKUP(D1262,Pivot!$B$4:$H$2181,5,0),"")</f>
        <v>0.95450000000000002</v>
      </c>
      <c r="X1262" s="51">
        <f>IFERROR(VLOOKUP(D1262,Pivot!$B$4:$H$2181,6,0),"")</f>
        <v>0</v>
      </c>
      <c r="Y1262" s="46">
        <f>IFERROR(VLOOKUP(D1262,Pivot!$B$4:$H$2181,7,0),"")</f>
        <v>0.95450000000000002</v>
      </c>
    </row>
    <row r="1263" spans="1:25" ht="15" customHeight="1" outlineLevel="2">
      <c r="A1263" s="10" t="str">
        <f>VLOOKUP(D1263,'Current OBD'!$B$6:$K$2185,4,0)</f>
        <v>Mason</v>
      </c>
      <c r="B1263" s="10" t="str">
        <f>VLOOKUP(D1263,'Current OBD'!$B$6:$K$2185,3,0)</f>
        <v>23-309</v>
      </c>
      <c r="C1263" s="9" t="str">
        <f>VLOOKUP(D1263,'Current OBD'!$B$6:$K$2185,2,0)</f>
        <v>Shelton School District</v>
      </c>
      <c r="D1263" s="24">
        <v>663970</v>
      </c>
      <c r="E1263" s="9" t="str">
        <f>VLOOKUP(D1263,'Current OBD'!$B$6:$K$2185,10,0)</f>
        <v>Evergreen Elementary  School</v>
      </c>
      <c r="F1263" s="11" t="str">
        <f>IF(VLOOKUP(D1263,'Current OBD'!$B$6:$AK$2185,23,0)="Yes","PK"," ")</f>
        <v xml:space="preserve"> </v>
      </c>
      <c r="G1263" s="11" t="str">
        <f>IF(VLOOKUP(D1263,'Current OBD'!$B$6:$AK$2185,24,0)="Yes","K"," ")</f>
        <v>K</v>
      </c>
      <c r="H1263" s="11">
        <f>IF(VLOOKUP(D1263,'Current OBD'!$B$6:$AK$2185,25,0)="Yes",1," ")</f>
        <v>1</v>
      </c>
      <c r="I1263" s="11" t="str">
        <f>IF(VLOOKUP(D1263,'Current OBD'!$B$6:$AK$2185,26,0)="Yes","2"," ")</f>
        <v>2</v>
      </c>
      <c r="J1263" s="11" t="str">
        <f>IF(VLOOKUP(D1263,'Current OBD'!$B$6:$AK$2185,27,0)="Yes","3"," ")</f>
        <v>3</v>
      </c>
      <c r="K1263" s="11" t="str">
        <f>IF(VLOOKUP(D1263,'Current OBD'!$B$6:$AK$2185,28,0)="Yes","4"," ")</f>
        <v>4</v>
      </c>
      <c r="L1263" s="11" t="str">
        <f>IF(VLOOKUP(D1263,'Current OBD'!$B$6:$AK$2185,29,0)="Yes","5"," ")</f>
        <v xml:space="preserve"> </v>
      </c>
      <c r="M1263" s="11" t="str">
        <f>IF(VLOOKUP(D1263,'Current OBD'!$B$6:$AK$2185,30,0)="Yes","6"," ")</f>
        <v xml:space="preserve"> </v>
      </c>
      <c r="N1263" s="11" t="str">
        <f>IF(VLOOKUP(D1263,'Current OBD'!$B$6:$AK$2185,31,0)="Yes","7"," ")</f>
        <v xml:space="preserve"> </v>
      </c>
      <c r="O1263" s="11" t="str">
        <f>IF(VLOOKUP(D1263,'Current OBD'!$B$6:$AK$2185,32,0)="Yes","8"," ")</f>
        <v xml:space="preserve"> </v>
      </c>
      <c r="P1263" s="11" t="str">
        <f>IF(VLOOKUP(D1263,'Current OBD'!$B$6:$AK$2185,33,0)="Yes","9"," ")</f>
        <v xml:space="preserve"> </v>
      </c>
      <c r="Q1263" s="11" t="str">
        <f>IF(VLOOKUP(D1263,'Current OBD'!$B$6:$AK$2185,34,0)="Yes","10"," ")</f>
        <v xml:space="preserve"> </v>
      </c>
      <c r="R1263" s="11" t="str">
        <f>IF(VLOOKUP(D1263,'Current OBD'!$B$6:$AK$2185,35,0)="Yes","11"," ")</f>
        <v xml:space="preserve"> </v>
      </c>
      <c r="S1263" s="11" t="str">
        <f>IF(VLOOKUP(D1263,'Current OBD'!$B$6:$AK$2185,36,0)="Yes","12"," ")</f>
        <v xml:space="preserve"> </v>
      </c>
      <c r="T1263" s="13">
        <f>VLOOKUP(D1263,Pivot!$B$4:$F$2181,2,0)</f>
        <v>429</v>
      </c>
      <c r="U1263" s="13">
        <f>VLOOKUP(D1263,Pivot!$B$4:$F$2181,3,0)</f>
        <v>0</v>
      </c>
      <c r="V1263" s="13">
        <f>VLOOKUP(D1263,Pivot!$B$4:$F$2181,4,0)</f>
        <v>429</v>
      </c>
      <c r="W1263" s="46">
        <f>IFERROR(VLOOKUP(D1263,Pivot!$B$4:$H$2181,5,0),"")</f>
        <v>1</v>
      </c>
      <c r="X1263" s="51">
        <f>IFERROR(VLOOKUP(D1263,Pivot!$B$4:$H$2181,6,0),"")</f>
        <v>0</v>
      </c>
      <c r="Y1263" s="46">
        <f>IFERROR(VLOOKUP(D1263,Pivot!$B$4:$H$2181,7,0),"")</f>
        <v>1</v>
      </c>
    </row>
    <row r="1264" spans="1:25" ht="15" customHeight="1" outlineLevel="2">
      <c r="A1264" s="10" t="str">
        <f>VLOOKUP(D1264,'Current OBD'!$B$6:$K$2185,4,0)</f>
        <v>Mason</v>
      </c>
      <c r="B1264" s="10" t="str">
        <f>VLOOKUP(D1264,'Current OBD'!$B$6:$K$2185,3,0)</f>
        <v>23-309</v>
      </c>
      <c r="C1264" s="9" t="str">
        <f>VLOOKUP(D1264,'Current OBD'!$B$6:$K$2185,2,0)</f>
        <v>Shelton School District</v>
      </c>
      <c r="D1264" s="24">
        <v>663971</v>
      </c>
      <c r="E1264" s="9" t="str">
        <f>VLOOKUP(D1264,'Current OBD'!$B$6:$K$2185,10,0)</f>
        <v>Mt View Elementary School</v>
      </c>
      <c r="F1264" s="11" t="str">
        <f>IF(VLOOKUP(D1264,'Current OBD'!$B$6:$AK$2185,23,0)="Yes","PK"," ")</f>
        <v xml:space="preserve"> </v>
      </c>
      <c r="G1264" s="11" t="str">
        <f>IF(VLOOKUP(D1264,'Current OBD'!$B$6:$AK$2185,24,0)="Yes","K"," ")</f>
        <v>K</v>
      </c>
      <c r="H1264" s="11">
        <f>IF(VLOOKUP(D1264,'Current OBD'!$B$6:$AK$2185,25,0)="Yes",1," ")</f>
        <v>1</v>
      </c>
      <c r="I1264" s="11" t="str">
        <f>IF(VLOOKUP(D1264,'Current OBD'!$B$6:$AK$2185,26,0)="Yes","2"," ")</f>
        <v>2</v>
      </c>
      <c r="J1264" s="11" t="str">
        <f>IF(VLOOKUP(D1264,'Current OBD'!$B$6:$AK$2185,27,0)="Yes","3"," ")</f>
        <v>3</v>
      </c>
      <c r="K1264" s="11" t="str">
        <f>IF(VLOOKUP(D1264,'Current OBD'!$B$6:$AK$2185,28,0)="Yes","4"," ")</f>
        <v>4</v>
      </c>
      <c r="L1264" s="11" t="str">
        <f>IF(VLOOKUP(D1264,'Current OBD'!$B$6:$AK$2185,29,0)="Yes","5"," ")</f>
        <v xml:space="preserve"> </v>
      </c>
      <c r="M1264" s="11" t="str">
        <f>IF(VLOOKUP(D1264,'Current OBD'!$B$6:$AK$2185,30,0)="Yes","6"," ")</f>
        <v xml:space="preserve"> </v>
      </c>
      <c r="N1264" s="11" t="str">
        <f>IF(VLOOKUP(D1264,'Current OBD'!$B$6:$AK$2185,31,0)="Yes","7"," ")</f>
        <v xml:space="preserve"> </v>
      </c>
      <c r="O1264" s="11" t="str">
        <f>IF(VLOOKUP(D1264,'Current OBD'!$B$6:$AK$2185,32,0)="Yes","8"," ")</f>
        <v xml:space="preserve"> </v>
      </c>
      <c r="P1264" s="11" t="str">
        <f>IF(VLOOKUP(D1264,'Current OBD'!$B$6:$AK$2185,33,0)="Yes","9"," ")</f>
        <v xml:space="preserve"> </v>
      </c>
      <c r="Q1264" s="11" t="str">
        <f>IF(VLOOKUP(D1264,'Current OBD'!$B$6:$AK$2185,34,0)="Yes","10"," ")</f>
        <v xml:space="preserve"> </v>
      </c>
      <c r="R1264" s="11" t="str">
        <f>IF(VLOOKUP(D1264,'Current OBD'!$B$6:$AK$2185,35,0)="Yes","11"," ")</f>
        <v xml:space="preserve"> </v>
      </c>
      <c r="S1264" s="11" t="str">
        <f>IF(VLOOKUP(D1264,'Current OBD'!$B$6:$AK$2185,36,0)="Yes","12"," ")</f>
        <v xml:space="preserve"> </v>
      </c>
      <c r="T1264" s="13">
        <f>VLOOKUP(D1264,Pivot!$B$4:$F$2181,2,0)</f>
        <v>503</v>
      </c>
      <c r="U1264" s="13">
        <f>VLOOKUP(D1264,Pivot!$B$4:$F$2181,3,0)</f>
        <v>0</v>
      </c>
      <c r="V1264" s="13">
        <f>VLOOKUP(D1264,Pivot!$B$4:$F$2181,4,0)</f>
        <v>525</v>
      </c>
      <c r="W1264" s="46">
        <f>IFERROR(VLOOKUP(D1264,Pivot!$B$4:$H$2181,5,0),"")</f>
        <v>0.95809999999999995</v>
      </c>
      <c r="X1264" s="51">
        <f>IFERROR(VLOOKUP(D1264,Pivot!$B$4:$H$2181,6,0),"")</f>
        <v>0</v>
      </c>
      <c r="Y1264" s="46">
        <f>IFERROR(VLOOKUP(D1264,Pivot!$B$4:$H$2181,7,0),"")</f>
        <v>0.95809999999999995</v>
      </c>
    </row>
    <row r="1265" spans="1:25" ht="15" customHeight="1" outlineLevel="2">
      <c r="A1265" s="10" t="str">
        <f>VLOOKUP(D1265,'Current OBD'!$B$6:$K$2185,4,0)</f>
        <v>Mason</v>
      </c>
      <c r="B1265" s="10" t="str">
        <f>VLOOKUP(D1265,'Current OBD'!$B$6:$K$2185,3,0)</f>
        <v>23-309</v>
      </c>
      <c r="C1265" s="9" t="str">
        <f>VLOOKUP(D1265,'Current OBD'!$B$6:$K$2185,2,0)</f>
        <v>Shelton School District</v>
      </c>
      <c r="D1265" s="24">
        <v>664591</v>
      </c>
      <c r="E1265" s="9" t="str">
        <f>VLOOKUP(D1265,'Current OBD'!$B$6:$K$2185,10,0)</f>
        <v>Oakland Bay Junior High</v>
      </c>
      <c r="F1265" s="11" t="str">
        <f>IF(VLOOKUP(D1265,'Current OBD'!$B$6:$AK$2185,23,0)="Yes","PK"," ")</f>
        <v xml:space="preserve"> </v>
      </c>
      <c r="G1265" s="11" t="str">
        <f>IF(VLOOKUP(D1265,'Current OBD'!$B$6:$AK$2185,24,0)="Yes","K"," ")</f>
        <v xml:space="preserve"> </v>
      </c>
      <c r="H1265" s="11" t="str">
        <f>IF(VLOOKUP(D1265,'Current OBD'!$B$6:$AK$2185,25,0)="Yes",1," ")</f>
        <v xml:space="preserve"> </v>
      </c>
      <c r="I1265" s="11" t="str">
        <f>IF(VLOOKUP(D1265,'Current OBD'!$B$6:$AK$2185,26,0)="Yes","2"," ")</f>
        <v xml:space="preserve"> </v>
      </c>
      <c r="J1265" s="11" t="str">
        <f>IF(VLOOKUP(D1265,'Current OBD'!$B$6:$AK$2185,27,0)="Yes","3"," ")</f>
        <v xml:space="preserve"> </v>
      </c>
      <c r="K1265" s="11" t="str">
        <f>IF(VLOOKUP(D1265,'Current OBD'!$B$6:$AK$2185,28,0)="Yes","4"," ")</f>
        <v xml:space="preserve"> </v>
      </c>
      <c r="L1265" s="11" t="str">
        <f>IF(VLOOKUP(D1265,'Current OBD'!$B$6:$AK$2185,29,0)="Yes","5"," ")</f>
        <v xml:space="preserve"> </v>
      </c>
      <c r="M1265" s="11" t="str">
        <f>IF(VLOOKUP(D1265,'Current OBD'!$B$6:$AK$2185,30,0)="Yes","6"," ")</f>
        <v xml:space="preserve"> </v>
      </c>
      <c r="N1265" s="11" t="str">
        <f>IF(VLOOKUP(D1265,'Current OBD'!$B$6:$AK$2185,31,0)="Yes","7"," ")</f>
        <v>7</v>
      </c>
      <c r="O1265" s="11" t="str">
        <f>IF(VLOOKUP(D1265,'Current OBD'!$B$6:$AK$2185,32,0)="Yes","8"," ")</f>
        <v>8</v>
      </c>
      <c r="P1265" s="11" t="str">
        <f>IF(VLOOKUP(D1265,'Current OBD'!$B$6:$AK$2185,33,0)="Yes","9"," ")</f>
        <v xml:space="preserve"> </v>
      </c>
      <c r="Q1265" s="11" t="str">
        <f>IF(VLOOKUP(D1265,'Current OBD'!$B$6:$AK$2185,34,0)="Yes","10"," ")</f>
        <v xml:space="preserve"> </v>
      </c>
      <c r="R1265" s="11" t="str">
        <f>IF(VLOOKUP(D1265,'Current OBD'!$B$6:$AK$2185,35,0)="Yes","11"," ")</f>
        <v xml:space="preserve"> </v>
      </c>
      <c r="S1265" s="11" t="str">
        <f>IF(VLOOKUP(D1265,'Current OBD'!$B$6:$AK$2185,36,0)="Yes","12"," ")</f>
        <v xml:space="preserve"> </v>
      </c>
      <c r="T1265" s="13">
        <f>VLOOKUP(D1265,Pivot!$B$4:$F$2181,2,0)</f>
        <v>561</v>
      </c>
      <c r="U1265" s="13">
        <f>VLOOKUP(D1265,Pivot!$B$4:$F$2181,3,0)</f>
        <v>0</v>
      </c>
      <c r="V1265" s="13">
        <f>VLOOKUP(D1265,Pivot!$B$4:$F$2181,4,0)</f>
        <v>611</v>
      </c>
      <c r="W1265" s="46">
        <f>IFERROR(VLOOKUP(D1265,Pivot!$B$4:$H$2181,5,0),"")</f>
        <v>0.91820000000000002</v>
      </c>
      <c r="X1265" s="51">
        <f>IFERROR(VLOOKUP(D1265,Pivot!$B$4:$H$2181,6,0),"")</f>
        <v>0</v>
      </c>
      <c r="Y1265" s="46">
        <f>IFERROR(VLOOKUP(D1265,Pivot!$B$4:$H$2181,7,0),"")</f>
        <v>0.91820000000000002</v>
      </c>
    </row>
    <row r="1266" spans="1:25" ht="15" customHeight="1" outlineLevel="2">
      <c r="A1266" s="10" t="str">
        <f>VLOOKUP(D1266,'Current OBD'!$B$6:$K$2185,4,0)</f>
        <v>Mason</v>
      </c>
      <c r="B1266" s="10" t="str">
        <f>VLOOKUP(D1266,'Current OBD'!$B$6:$K$2185,3,0)</f>
        <v>23-309</v>
      </c>
      <c r="C1266" s="9" t="str">
        <f>VLOOKUP(D1266,'Current OBD'!$B$6:$K$2185,2,0)</f>
        <v>Shelton School District</v>
      </c>
      <c r="D1266" s="24">
        <v>664660</v>
      </c>
      <c r="E1266" s="9" t="str">
        <f>VLOOKUP(D1266,'Current OBD'!$B$6:$K$2185,10,0)</f>
        <v>Olympic Middle School</v>
      </c>
      <c r="F1266" s="11" t="str">
        <f>IF(VLOOKUP(D1266,'Current OBD'!$B$6:$AK$2185,23,0)="Yes","PK"," ")</f>
        <v xml:space="preserve"> </v>
      </c>
      <c r="G1266" s="11" t="str">
        <f>IF(VLOOKUP(D1266,'Current OBD'!$B$6:$AK$2185,24,0)="Yes","K"," ")</f>
        <v xml:space="preserve"> </v>
      </c>
      <c r="H1266" s="11" t="str">
        <f>IF(VLOOKUP(D1266,'Current OBD'!$B$6:$AK$2185,25,0)="Yes",1," ")</f>
        <v xml:space="preserve"> </v>
      </c>
      <c r="I1266" s="11" t="str">
        <f>IF(VLOOKUP(D1266,'Current OBD'!$B$6:$AK$2185,26,0)="Yes","2"," ")</f>
        <v xml:space="preserve"> </v>
      </c>
      <c r="J1266" s="11" t="str">
        <f>IF(VLOOKUP(D1266,'Current OBD'!$B$6:$AK$2185,27,0)="Yes","3"," ")</f>
        <v xml:space="preserve"> </v>
      </c>
      <c r="K1266" s="11" t="str">
        <f>IF(VLOOKUP(D1266,'Current OBD'!$B$6:$AK$2185,28,0)="Yes","4"," ")</f>
        <v xml:space="preserve"> </v>
      </c>
      <c r="L1266" s="11" t="str">
        <f>IF(VLOOKUP(D1266,'Current OBD'!$B$6:$AK$2185,29,0)="Yes","5"," ")</f>
        <v>5</v>
      </c>
      <c r="M1266" s="11" t="str">
        <f>IF(VLOOKUP(D1266,'Current OBD'!$B$6:$AK$2185,30,0)="Yes","6"," ")</f>
        <v>6</v>
      </c>
      <c r="N1266" s="11" t="str">
        <f>IF(VLOOKUP(D1266,'Current OBD'!$B$6:$AK$2185,31,0)="Yes","7"," ")</f>
        <v xml:space="preserve"> </v>
      </c>
      <c r="O1266" s="11" t="str">
        <f>IF(VLOOKUP(D1266,'Current OBD'!$B$6:$AK$2185,32,0)="Yes","8"," ")</f>
        <v xml:space="preserve"> </v>
      </c>
      <c r="P1266" s="11" t="str">
        <f>IF(VLOOKUP(D1266,'Current OBD'!$B$6:$AK$2185,33,0)="Yes","9"," ")</f>
        <v xml:space="preserve"> </v>
      </c>
      <c r="Q1266" s="11" t="str">
        <f>IF(VLOOKUP(D1266,'Current OBD'!$B$6:$AK$2185,34,0)="Yes","10"," ")</f>
        <v xml:space="preserve"> </v>
      </c>
      <c r="R1266" s="11" t="str">
        <f>IF(VLOOKUP(D1266,'Current OBD'!$B$6:$AK$2185,35,0)="Yes","11"," ")</f>
        <v xml:space="preserve"> </v>
      </c>
      <c r="S1266" s="11" t="str">
        <f>IF(VLOOKUP(D1266,'Current OBD'!$B$6:$AK$2185,36,0)="Yes","12"," ")</f>
        <v xml:space="preserve"> </v>
      </c>
      <c r="T1266" s="13">
        <f>VLOOKUP(D1266,Pivot!$B$4:$F$2181,2,0)</f>
        <v>518</v>
      </c>
      <c r="U1266" s="13">
        <f>VLOOKUP(D1266,Pivot!$B$4:$F$2181,3,0)</f>
        <v>0</v>
      </c>
      <c r="V1266" s="13">
        <f>VLOOKUP(D1266,Pivot!$B$4:$F$2181,4,0)</f>
        <v>538</v>
      </c>
      <c r="W1266" s="46">
        <f>IFERROR(VLOOKUP(D1266,Pivot!$B$4:$H$2181,5,0),"")</f>
        <v>0.96279999999999999</v>
      </c>
      <c r="X1266" s="51">
        <f>IFERROR(VLOOKUP(D1266,Pivot!$B$4:$H$2181,6,0),"")</f>
        <v>0</v>
      </c>
      <c r="Y1266" s="46">
        <f>IFERROR(VLOOKUP(D1266,Pivot!$B$4:$H$2181,7,0),"")</f>
        <v>0.96279999999999999</v>
      </c>
    </row>
    <row r="1267" spans="1:25" ht="15" customHeight="1" outlineLevel="2">
      <c r="A1267" s="10" t="str">
        <f>VLOOKUP(D1267,'Current OBD'!$B$6:$K$2185,4,0)</f>
        <v>Mason</v>
      </c>
      <c r="B1267" s="10" t="str">
        <f>VLOOKUP(D1267,'Current OBD'!$B$6:$K$2185,3,0)</f>
        <v>23-309</v>
      </c>
      <c r="C1267" s="9" t="str">
        <f>VLOOKUP(D1267,'Current OBD'!$B$6:$K$2185,2,0)</f>
        <v>Shelton School District</v>
      </c>
      <c r="D1267" s="24">
        <v>663523</v>
      </c>
      <c r="E1267" s="9" t="str">
        <f>VLOOKUP(D1267,'Current OBD'!$B$6:$K$2185,10,0)</f>
        <v>Shelton High School</v>
      </c>
      <c r="F1267" s="11" t="str">
        <f>IF(VLOOKUP(D1267,'Current OBD'!$B$6:$AK$2185,23,0)="Yes","PK"," ")</f>
        <v xml:space="preserve"> </v>
      </c>
      <c r="G1267" s="11" t="str">
        <f>IF(VLOOKUP(D1267,'Current OBD'!$B$6:$AK$2185,24,0)="Yes","K"," ")</f>
        <v xml:space="preserve"> </v>
      </c>
      <c r="H1267" s="11" t="str">
        <f>IF(VLOOKUP(D1267,'Current OBD'!$B$6:$AK$2185,25,0)="Yes",1," ")</f>
        <v xml:space="preserve"> </v>
      </c>
      <c r="I1267" s="11" t="str">
        <f>IF(VLOOKUP(D1267,'Current OBD'!$B$6:$AK$2185,26,0)="Yes","2"," ")</f>
        <v xml:space="preserve"> </v>
      </c>
      <c r="J1267" s="11" t="str">
        <f>IF(VLOOKUP(D1267,'Current OBD'!$B$6:$AK$2185,27,0)="Yes","3"," ")</f>
        <v xml:space="preserve"> </v>
      </c>
      <c r="K1267" s="11" t="str">
        <f>IF(VLOOKUP(D1267,'Current OBD'!$B$6:$AK$2185,28,0)="Yes","4"," ")</f>
        <v xml:space="preserve"> </v>
      </c>
      <c r="L1267" s="11" t="str">
        <f>IF(VLOOKUP(D1267,'Current OBD'!$B$6:$AK$2185,29,0)="Yes","5"," ")</f>
        <v xml:space="preserve"> </v>
      </c>
      <c r="M1267" s="11" t="str">
        <f>IF(VLOOKUP(D1267,'Current OBD'!$B$6:$AK$2185,30,0)="Yes","6"," ")</f>
        <v xml:space="preserve"> </v>
      </c>
      <c r="N1267" s="11" t="str">
        <f>IF(VLOOKUP(D1267,'Current OBD'!$B$6:$AK$2185,31,0)="Yes","7"," ")</f>
        <v xml:space="preserve"> </v>
      </c>
      <c r="O1267" s="11" t="str">
        <f>IF(VLOOKUP(D1267,'Current OBD'!$B$6:$AK$2185,32,0)="Yes","8"," ")</f>
        <v xml:space="preserve"> </v>
      </c>
      <c r="P1267" s="11" t="str">
        <f>IF(VLOOKUP(D1267,'Current OBD'!$B$6:$AK$2185,33,0)="Yes","9"," ")</f>
        <v>9</v>
      </c>
      <c r="Q1267" s="11" t="str">
        <f>IF(VLOOKUP(D1267,'Current OBD'!$B$6:$AK$2185,34,0)="Yes","10"," ")</f>
        <v>10</v>
      </c>
      <c r="R1267" s="11" t="str">
        <f>IF(VLOOKUP(D1267,'Current OBD'!$B$6:$AK$2185,35,0)="Yes","11"," ")</f>
        <v>11</v>
      </c>
      <c r="S1267" s="11" t="str">
        <f>IF(VLOOKUP(D1267,'Current OBD'!$B$6:$AK$2185,36,0)="Yes","12"," ")</f>
        <v>12</v>
      </c>
      <c r="T1267" s="13">
        <f>VLOOKUP(D1267,Pivot!$B$4:$F$2181,2,0)</f>
        <v>1136</v>
      </c>
      <c r="U1267" s="13">
        <f>VLOOKUP(D1267,Pivot!$B$4:$F$2181,3,0)</f>
        <v>0</v>
      </c>
      <c r="V1267" s="13">
        <f>VLOOKUP(D1267,Pivot!$B$4:$F$2181,4,0)</f>
        <v>1465</v>
      </c>
      <c r="W1267" s="46">
        <f>IFERROR(VLOOKUP(D1267,Pivot!$B$4:$H$2181,5,0),"")</f>
        <v>0.77539999999999998</v>
      </c>
      <c r="X1267" s="51">
        <f>IFERROR(VLOOKUP(D1267,Pivot!$B$4:$H$2181,6,0),"")</f>
        <v>0</v>
      </c>
      <c r="Y1267" s="46">
        <f>IFERROR(VLOOKUP(D1267,Pivot!$B$4:$H$2181,7,0),"")</f>
        <v>0.77539999999999998</v>
      </c>
    </row>
    <row r="1268" spans="1:25" ht="15" customHeight="1" outlineLevel="1">
      <c r="A1268" s="27"/>
      <c r="B1268" s="27"/>
      <c r="C1268" s="30" t="s">
        <v>5775</v>
      </c>
      <c r="D1268" s="27"/>
      <c r="E1268" s="26"/>
      <c r="F1268" s="29"/>
      <c r="G1268" s="29"/>
      <c r="H1268" s="29"/>
      <c r="I1268" s="29"/>
      <c r="J1268" s="29"/>
      <c r="K1268" s="29"/>
      <c r="L1268" s="29"/>
      <c r="M1268" s="29"/>
      <c r="N1268" s="29"/>
      <c r="O1268" s="29"/>
      <c r="P1268" s="29"/>
      <c r="Q1268" s="29"/>
      <c r="R1268" s="29"/>
      <c r="S1268" s="29"/>
      <c r="T1268" s="43">
        <f>SUBTOTAL(9,T1260:T1267)</f>
        <v>3862</v>
      </c>
      <c r="U1268" s="43">
        <f>SUBTOTAL(9,U1260:U1267)</f>
        <v>0</v>
      </c>
      <c r="V1268" s="43">
        <f>SUBTOTAL(9,V1260:V1267)</f>
        <v>4340</v>
      </c>
      <c r="W1268" s="47"/>
      <c r="X1268" s="52"/>
      <c r="Y1268" s="56">
        <f>(T1268+U1268)/V1268</f>
        <v>0.88986175115207378</v>
      </c>
    </row>
    <row r="1269" spans="1:25" ht="15" customHeight="1" outlineLevel="2">
      <c r="A1269" s="10" t="str">
        <f>VLOOKUP(D1269,'Current OBD'!$B$6:$K$2185,4,0)</f>
        <v>Mason</v>
      </c>
      <c r="B1269" s="10" t="str">
        <f>VLOOKUP(D1269,'Current OBD'!$B$6:$K$2185,3,0)</f>
        <v>23-311</v>
      </c>
      <c r="C1269" s="9" t="str">
        <f>VLOOKUP(D1269,'Current OBD'!$B$6:$K$2185,2,0)</f>
        <v>Mary M Knight School District</v>
      </c>
      <c r="D1269" s="24">
        <v>684428</v>
      </c>
      <c r="E1269" s="9" t="str">
        <f>VLOOKUP(D1269,'Current OBD'!$B$6:$K$2185,10,0)</f>
        <v>Mary M. Knight</v>
      </c>
      <c r="F1269" s="11" t="str">
        <f>IF(VLOOKUP(D1269,'Current OBD'!$B$6:$AK$2185,23,0)="Yes","PK"," ")</f>
        <v>PK</v>
      </c>
      <c r="G1269" s="11" t="str">
        <f>IF(VLOOKUP(D1269,'Current OBD'!$B$6:$AK$2185,24,0)="Yes","K"," ")</f>
        <v>K</v>
      </c>
      <c r="H1269" s="11">
        <f>IF(VLOOKUP(D1269,'Current OBD'!$B$6:$AK$2185,25,0)="Yes",1," ")</f>
        <v>1</v>
      </c>
      <c r="I1269" s="11" t="str">
        <f>IF(VLOOKUP(D1269,'Current OBD'!$B$6:$AK$2185,26,0)="Yes","2"," ")</f>
        <v>2</v>
      </c>
      <c r="J1269" s="11" t="str">
        <f>IF(VLOOKUP(D1269,'Current OBD'!$B$6:$AK$2185,27,0)="Yes","3"," ")</f>
        <v>3</v>
      </c>
      <c r="K1269" s="11" t="str">
        <f>IF(VLOOKUP(D1269,'Current OBD'!$B$6:$AK$2185,28,0)="Yes","4"," ")</f>
        <v>4</v>
      </c>
      <c r="L1269" s="11" t="str">
        <f>IF(VLOOKUP(D1269,'Current OBD'!$B$6:$AK$2185,29,0)="Yes","5"," ")</f>
        <v>5</v>
      </c>
      <c r="M1269" s="11" t="str">
        <f>IF(VLOOKUP(D1269,'Current OBD'!$B$6:$AK$2185,30,0)="Yes","6"," ")</f>
        <v>6</v>
      </c>
      <c r="N1269" s="11" t="str">
        <f>IF(VLOOKUP(D1269,'Current OBD'!$B$6:$AK$2185,31,0)="Yes","7"," ")</f>
        <v>7</v>
      </c>
      <c r="O1269" s="11" t="str">
        <f>IF(VLOOKUP(D1269,'Current OBD'!$B$6:$AK$2185,32,0)="Yes","8"," ")</f>
        <v>8</v>
      </c>
      <c r="P1269" s="11" t="str">
        <f>IF(VLOOKUP(D1269,'Current OBD'!$B$6:$AK$2185,33,0)="Yes","9"," ")</f>
        <v>9</v>
      </c>
      <c r="Q1269" s="11" t="str">
        <f>IF(VLOOKUP(D1269,'Current OBD'!$B$6:$AK$2185,34,0)="Yes","10"," ")</f>
        <v>10</v>
      </c>
      <c r="R1269" s="11" t="str">
        <f>IF(VLOOKUP(D1269,'Current OBD'!$B$6:$AK$2185,35,0)="Yes","11"," ")</f>
        <v>11</v>
      </c>
      <c r="S1269" s="11" t="str">
        <f>IF(VLOOKUP(D1269,'Current OBD'!$B$6:$AK$2185,36,0)="Yes","12"," ")</f>
        <v>12</v>
      </c>
      <c r="T1269" s="13">
        <f>VLOOKUP(D1269,Pivot!$B$4:$F$2181,2,0)</f>
        <v>139</v>
      </c>
      <c r="U1269" s="13">
        <f>VLOOKUP(D1269,Pivot!$B$4:$F$2181,3,0)</f>
        <v>0</v>
      </c>
      <c r="V1269" s="13">
        <f>VLOOKUP(D1269,Pivot!$B$4:$F$2181,4,0)</f>
        <v>167</v>
      </c>
      <c r="W1269" s="46">
        <f>IFERROR(VLOOKUP(D1269,Pivot!$B$4:$H$2181,5,0),"")</f>
        <v>0.83230000000000004</v>
      </c>
      <c r="X1269" s="51">
        <f>IFERROR(VLOOKUP(D1269,Pivot!$B$4:$H$2181,6,0),"")</f>
        <v>0</v>
      </c>
      <c r="Y1269" s="46">
        <f>IFERROR(VLOOKUP(D1269,Pivot!$B$4:$H$2181,7,0),"")</f>
        <v>0.83230000000000004</v>
      </c>
    </row>
    <row r="1270" spans="1:25" ht="15" customHeight="1" outlineLevel="1">
      <c r="A1270" s="27"/>
      <c r="B1270" s="27"/>
      <c r="C1270" s="30" t="s">
        <v>5776</v>
      </c>
      <c r="D1270" s="27"/>
      <c r="E1270" s="26"/>
      <c r="F1270" s="29"/>
      <c r="G1270" s="29"/>
      <c r="H1270" s="29"/>
      <c r="I1270" s="29"/>
      <c r="J1270" s="29"/>
      <c r="K1270" s="29"/>
      <c r="L1270" s="29"/>
      <c r="M1270" s="29"/>
      <c r="N1270" s="29"/>
      <c r="O1270" s="29"/>
      <c r="P1270" s="29"/>
      <c r="Q1270" s="29"/>
      <c r="R1270" s="29"/>
      <c r="S1270" s="29"/>
      <c r="T1270" s="43">
        <f>SUBTOTAL(9,T1269:T1269)</f>
        <v>139</v>
      </c>
      <c r="U1270" s="43">
        <f>SUBTOTAL(9,U1269:U1269)</f>
        <v>0</v>
      </c>
      <c r="V1270" s="43">
        <f>SUBTOTAL(9,V1269:V1269)</f>
        <v>167</v>
      </c>
      <c r="W1270" s="47"/>
      <c r="X1270" s="52"/>
      <c r="Y1270" s="56">
        <f>(T1270+U1270)/V1270</f>
        <v>0.83233532934131738</v>
      </c>
    </row>
    <row r="1271" spans="1:25" ht="15" customHeight="1" outlineLevel="2">
      <c r="A1271" s="10" t="str">
        <f>VLOOKUP(D1271,'Current OBD'!$B$6:$K$2185,4,0)</f>
        <v>Mason</v>
      </c>
      <c r="B1271" s="10" t="str">
        <f>VLOOKUP(D1271,'Current OBD'!$B$6:$K$2185,3,0)</f>
        <v>23-402</v>
      </c>
      <c r="C1271" s="9" t="str">
        <f>VLOOKUP(D1271,'Current OBD'!$B$6:$K$2185,2,0)</f>
        <v>Pioneer School District</v>
      </c>
      <c r="D1271" s="24">
        <v>661816</v>
      </c>
      <c r="E1271" s="9" t="str">
        <f>VLOOKUP(D1271,'Current OBD'!$B$6:$K$2185,10,0)</f>
        <v>Pioneer Elementary School</v>
      </c>
      <c r="F1271" s="11" t="str">
        <f>IF(VLOOKUP(D1271,'Current OBD'!$B$6:$AK$2185,23,0)="Yes","PK"," ")</f>
        <v>PK</v>
      </c>
      <c r="G1271" s="11" t="str">
        <f>IF(VLOOKUP(D1271,'Current OBD'!$B$6:$AK$2185,24,0)="Yes","K"," ")</f>
        <v>K</v>
      </c>
      <c r="H1271" s="11">
        <f>IF(VLOOKUP(D1271,'Current OBD'!$B$6:$AK$2185,25,0)="Yes",1," ")</f>
        <v>1</v>
      </c>
      <c r="I1271" s="11" t="str">
        <f>IF(VLOOKUP(D1271,'Current OBD'!$B$6:$AK$2185,26,0)="Yes","2"," ")</f>
        <v>2</v>
      </c>
      <c r="J1271" s="11" t="str">
        <f>IF(VLOOKUP(D1271,'Current OBD'!$B$6:$AK$2185,27,0)="Yes","3"," ")</f>
        <v>3</v>
      </c>
      <c r="K1271" s="11" t="str">
        <f>IF(VLOOKUP(D1271,'Current OBD'!$B$6:$AK$2185,28,0)="Yes","4"," ")</f>
        <v>4</v>
      </c>
      <c r="L1271" s="11" t="str">
        <f>IF(VLOOKUP(D1271,'Current OBD'!$B$6:$AK$2185,29,0)="Yes","5"," ")</f>
        <v>5</v>
      </c>
      <c r="M1271" s="11" t="str">
        <f>IF(VLOOKUP(D1271,'Current OBD'!$B$6:$AK$2185,30,0)="Yes","6"," ")</f>
        <v xml:space="preserve"> </v>
      </c>
      <c r="N1271" s="11" t="str">
        <f>IF(VLOOKUP(D1271,'Current OBD'!$B$6:$AK$2185,31,0)="Yes","7"," ")</f>
        <v xml:space="preserve"> </v>
      </c>
      <c r="O1271" s="11" t="str">
        <f>IF(VLOOKUP(D1271,'Current OBD'!$B$6:$AK$2185,32,0)="Yes","8"," ")</f>
        <v xml:space="preserve"> </v>
      </c>
      <c r="P1271" s="11" t="str">
        <f>IF(VLOOKUP(D1271,'Current OBD'!$B$6:$AK$2185,33,0)="Yes","9"," ")</f>
        <v xml:space="preserve"> </v>
      </c>
      <c r="Q1271" s="11" t="str">
        <f>IF(VLOOKUP(D1271,'Current OBD'!$B$6:$AK$2185,34,0)="Yes","10"," ")</f>
        <v xml:space="preserve"> </v>
      </c>
      <c r="R1271" s="11" t="str">
        <f>IF(VLOOKUP(D1271,'Current OBD'!$B$6:$AK$2185,35,0)="Yes","11"," ")</f>
        <v xml:space="preserve"> </v>
      </c>
      <c r="S1271" s="11" t="str">
        <f>IF(VLOOKUP(D1271,'Current OBD'!$B$6:$AK$2185,36,0)="Yes","12"," ")</f>
        <v xml:space="preserve"> </v>
      </c>
      <c r="T1271" s="13">
        <f>VLOOKUP(D1271,Pivot!$B$4:$F$2181,2,0)</f>
        <v>365</v>
      </c>
      <c r="U1271" s="13">
        <f>VLOOKUP(D1271,Pivot!$B$4:$F$2181,3,0)</f>
        <v>0</v>
      </c>
      <c r="V1271" s="13">
        <f>VLOOKUP(D1271,Pivot!$B$4:$F$2181,4,0)</f>
        <v>483</v>
      </c>
      <c r="W1271" s="46">
        <f>IFERROR(VLOOKUP(D1271,Pivot!$B$4:$H$2181,5,0),"")</f>
        <v>0.75570000000000004</v>
      </c>
      <c r="X1271" s="51">
        <f>IFERROR(VLOOKUP(D1271,Pivot!$B$4:$H$2181,6,0),"")</f>
        <v>0</v>
      </c>
      <c r="Y1271" s="46">
        <f>IFERROR(VLOOKUP(D1271,Pivot!$B$4:$H$2181,7,0),"")</f>
        <v>0.75570000000000004</v>
      </c>
    </row>
    <row r="1272" spans="1:25" ht="15" customHeight="1" outlineLevel="2">
      <c r="A1272" s="10" t="str">
        <f>VLOOKUP(D1272,'Current OBD'!$B$6:$K$2185,4,0)</f>
        <v>Mason</v>
      </c>
      <c r="B1272" s="10" t="str">
        <f>VLOOKUP(D1272,'Current OBD'!$B$6:$K$2185,3,0)</f>
        <v>23-402</v>
      </c>
      <c r="C1272" s="9" t="str">
        <f>VLOOKUP(D1272,'Current OBD'!$B$6:$K$2185,2,0)</f>
        <v>Pioneer School District</v>
      </c>
      <c r="D1272" s="24">
        <v>661817</v>
      </c>
      <c r="E1272" s="9" t="str">
        <f>VLOOKUP(D1272,'Current OBD'!$B$6:$K$2185,10,0)</f>
        <v>Pioneer Intermediate/Middle School</v>
      </c>
      <c r="F1272" s="11" t="str">
        <f>IF(VLOOKUP(D1272,'Current OBD'!$B$6:$AK$2185,23,0)="Yes","PK"," ")</f>
        <v xml:space="preserve"> </v>
      </c>
      <c r="G1272" s="11" t="str">
        <f>IF(VLOOKUP(D1272,'Current OBD'!$B$6:$AK$2185,24,0)="Yes","K"," ")</f>
        <v xml:space="preserve"> </v>
      </c>
      <c r="H1272" s="11" t="str">
        <f>IF(VLOOKUP(D1272,'Current OBD'!$B$6:$AK$2185,25,0)="Yes",1," ")</f>
        <v xml:space="preserve"> </v>
      </c>
      <c r="I1272" s="11" t="str">
        <f>IF(VLOOKUP(D1272,'Current OBD'!$B$6:$AK$2185,26,0)="Yes","2"," ")</f>
        <v xml:space="preserve"> </v>
      </c>
      <c r="J1272" s="11" t="str">
        <f>IF(VLOOKUP(D1272,'Current OBD'!$B$6:$AK$2185,27,0)="Yes","3"," ")</f>
        <v xml:space="preserve"> </v>
      </c>
      <c r="K1272" s="11" t="str">
        <f>IF(VLOOKUP(D1272,'Current OBD'!$B$6:$AK$2185,28,0)="Yes","4"," ")</f>
        <v xml:space="preserve"> </v>
      </c>
      <c r="L1272" s="11" t="str">
        <f>IF(VLOOKUP(D1272,'Current OBD'!$B$6:$AK$2185,29,0)="Yes","5"," ")</f>
        <v xml:space="preserve"> </v>
      </c>
      <c r="M1272" s="11" t="str">
        <f>IF(VLOOKUP(D1272,'Current OBD'!$B$6:$AK$2185,30,0)="Yes","6"," ")</f>
        <v>6</v>
      </c>
      <c r="N1272" s="11" t="str">
        <f>IF(VLOOKUP(D1272,'Current OBD'!$B$6:$AK$2185,31,0)="Yes","7"," ")</f>
        <v>7</v>
      </c>
      <c r="O1272" s="11" t="str">
        <f>IF(VLOOKUP(D1272,'Current OBD'!$B$6:$AK$2185,32,0)="Yes","8"," ")</f>
        <v>8</v>
      </c>
      <c r="P1272" s="11" t="str">
        <f>IF(VLOOKUP(D1272,'Current OBD'!$B$6:$AK$2185,33,0)="Yes","9"," ")</f>
        <v xml:space="preserve"> </v>
      </c>
      <c r="Q1272" s="11" t="str">
        <f>IF(VLOOKUP(D1272,'Current OBD'!$B$6:$AK$2185,34,0)="Yes","10"," ")</f>
        <v xml:space="preserve"> </v>
      </c>
      <c r="R1272" s="11" t="str">
        <f>IF(VLOOKUP(D1272,'Current OBD'!$B$6:$AK$2185,35,0)="Yes","11"," ")</f>
        <v xml:space="preserve"> </v>
      </c>
      <c r="S1272" s="11" t="str">
        <f>IF(VLOOKUP(D1272,'Current OBD'!$B$6:$AK$2185,36,0)="Yes","12"," ")</f>
        <v xml:space="preserve"> </v>
      </c>
      <c r="T1272" s="13">
        <f>VLOOKUP(D1272,Pivot!$B$4:$F$2181,2,0)</f>
        <v>178</v>
      </c>
      <c r="U1272" s="13">
        <f>VLOOKUP(D1272,Pivot!$B$4:$F$2181,3,0)</f>
        <v>0</v>
      </c>
      <c r="V1272" s="13">
        <f>VLOOKUP(D1272,Pivot!$B$4:$F$2181,4,0)</f>
        <v>242</v>
      </c>
      <c r="W1272" s="46">
        <f>IFERROR(VLOOKUP(D1272,Pivot!$B$4:$H$2181,5,0),"")</f>
        <v>0.73550000000000004</v>
      </c>
      <c r="X1272" s="51">
        <f>IFERROR(VLOOKUP(D1272,Pivot!$B$4:$H$2181,6,0),"")</f>
        <v>0</v>
      </c>
      <c r="Y1272" s="46">
        <f>IFERROR(VLOOKUP(D1272,Pivot!$B$4:$H$2181,7,0),"")</f>
        <v>0.73550000000000004</v>
      </c>
    </row>
    <row r="1273" spans="1:25" ht="15" customHeight="1" outlineLevel="1">
      <c r="A1273" s="27"/>
      <c r="B1273" s="27"/>
      <c r="C1273" s="30" t="s">
        <v>5777</v>
      </c>
      <c r="D1273" s="27"/>
      <c r="E1273" s="26"/>
      <c r="F1273" s="29"/>
      <c r="G1273" s="29"/>
      <c r="H1273" s="29"/>
      <c r="I1273" s="29"/>
      <c r="J1273" s="29"/>
      <c r="K1273" s="29"/>
      <c r="L1273" s="29"/>
      <c r="M1273" s="29"/>
      <c r="N1273" s="29"/>
      <c r="O1273" s="29"/>
      <c r="P1273" s="29"/>
      <c r="Q1273" s="29"/>
      <c r="R1273" s="29"/>
      <c r="S1273" s="29"/>
      <c r="T1273" s="43">
        <f>SUBTOTAL(9,T1271:T1272)</f>
        <v>543</v>
      </c>
      <c r="U1273" s="43">
        <f>SUBTOTAL(9,U1271:U1272)</f>
        <v>0</v>
      </c>
      <c r="V1273" s="43">
        <f>SUBTOTAL(9,V1271:V1272)</f>
        <v>725</v>
      </c>
      <c r="W1273" s="47"/>
      <c r="X1273" s="52"/>
      <c r="Y1273" s="56">
        <f>(T1273+U1273)/V1273</f>
        <v>0.74896551724137927</v>
      </c>
    </row>
    <row r="1274" spans="1:25" ht="15" customHeight="1" outlineLevel="2">
      <c r="A1274" s="10" t="str">
        <f>VLOOKUP(D1274,'Current OBD'!$B$6:$K$2185,4,0)</f>
        <v>Mason</v>
      </c>
      <c r="B1274" s="10" t="str">
        <f>VLOOKUP(D1274,'Current OBD'!$B$6:$K$2185,3,0)</f>
        <v>23-403</v>
      </c>
      <c r="C1274" s="9" t="str">
        <f>VLOOKUP(D1274,'Current OBD'!$B$6:$K$2185,2,0)</f>
        <v>North Mason School District</v>
      </c>
      <c r="D1274" s="24">
        <v>661820</v>
      </c>
      <c r="E1274" s="9" t="str">
        <f>VLOOKUP(D1274,'Current OBD'!$B$6:$K$2185,10,0)</f>
        <v>Belfair Elementary</v>
      </c>
      <c r="F1274" s="11" t="str">
        <f>IF(VLOOKUP(D1274,'Current OBD'!$B$6:$AK$2185,23,0)="Yes","PK"," ")</f>
        <v xml:space="preserve"> </v>
      </c>
      <c r="G1274" s="11" t="str">
        <f>IF(VLOOKUP(D1274,'Current OBD'!$B$6:$AK$2185,24,0)="Yes","K"," ")</f>
        <v>K</v>
      </c>
      <c r="H1274" s="11">
        <f>IF(VLOOKUP(D1274,'Current OBD'!$B$6:$AK$2185,25,0)="Yes",1," ")</f>
        <v>1</v>
      </c>
      <c r="I1274" s="11" t="str">
        <f>IF(VLOOKUP(D1274,'Current OBD'!$B$6:$AK$2185,26,0)="Yes","2"," ")</f>
        <v>2</v>
      </c>
      <c r="J1274" s="11" t="str">
        <f>IF(VLOOKUP(D1274,'Current OBD'!$B$6:$AK$2185,27,0)="Yes","3"," ")</f>
        <v>3</v>
      </c>
      <c r="K1274" s="11" t="str">
        <f>IF(VLOOKUP(D1274,'Current OBD'!$B$6:$AK$2185,28,0)="Yes","4"," ")</f>
        <v>4</v>
      </c>
      <c r="L1274" s="11" t="str">
        <f>IF(VLOOKUP(D1274,'Current OBD'!$B$6:$AK$2185,29,0)="Yes","5"," ")</f>
        <v>5</v>
      </c>
      <c r="M1274" s="11" t="str">
        <f>IF(VLOOKUP(D1274,'Current OBD'!$B$6:$AK$2185,30,0)="Yes","6"," ")</f>
        <v xml:space="preserve"> </v>
      </c>
      <c r="N1274" s="11" t="str">
        <f>IF(VLOOKUP(D1274,'Current OBD'!$B$6:$AK$2185,31,0)="Yes","7"," ")</f>
        <v xml:space="preserve"> </v>
      </c>
      <c r="O1274" s="11" t="str">
        <f>IF(VLOOKUP(D1274,'Current OBD'!$B$6:$AK$2185,32,0)="Yes","8"," ")</f>
        <v xml:space="preserve"> </v>
      </c>
      <c r="P1274" s="11" t="str">
        <f>IF(VLOOKUP(D1274,'Current OBD'!$B$6:$AK$2185,33,0)="Yes","9"," ")</f>
        <v xml:space="preserve"> </v>
      </c>
      <c r="Q1274" s="11" t="str">
        <f>IF(VLOOKUP(D1274,'Current OBD'!$B$6:$AK$2185,34,0)="Yes","10"," ")</f>
        <v xml:space="preserve"> </v>
      </c>
      <c r="R1274" s="11" t="str">
        <f>IF(VLOOKUP(D1274,'Current OBD'!$B$6:$AK$2185,35,0)="Yes","11"," ")</f>
        <v xml:space="preserve"> </v>
      </c>
      <c r="S1274" s="11" t="str">
        <f>IF(VLOOKUP(D1274,'Current OBD'!$B$6:$AK$2185,36,0)="Yes","12"," ")</f>
        <v xml:space="preserve"> </v>
      </c>
      <c r="T1274" s="13">
        <f>VLOOKUP(D1274,Pivot!$B$4:$F$2181,2,0)</f>
        <v>281</v>
      </c>
      <c r="U1274" s="13">
        <f>VLOOKUP(D1274,Pivot!$B$4:$F$2181,3,0)</f>
        <v>0</v>
      </c>
      <c r="V1274" s="13">
        <f>VLOOKUP(D1274,Pivot!$B$4:$F$2181,4,0)</f>
        <v>451</v>
      </c>
      <c r="W1274" s="46">
        <f>IFERROR(VLOOKUP(D1274,Pivot!$B$4:$H$2181,5,0),"")</f>
        <v>0.62309999999999999</v>
      </c>
      <c r="X1274" s="51">
        <f>IFERROR(VLOOKUP(D1274,Pivot!$B$4:$H$2181,6,0),"")</f>
        <v>0</v>
      </c>
      <c r="Y1274" s="46">
        <f>IFERROR(VLOOKUP(D1274,Pivot!$B$4:$H$2181,7,0),"")</f>
        <v>0.62309999999999999</v>
      </c>
    </row>
    <row r="1275" spans="1:25" ht="15" customHeight="1" outlineLevel="2">
      <c r="A1275" s="10" t="str">
        <f>VLOOKUP(D1275,'Current OBD'!$B$6:$K$2185,4,0)</f>
        <v>Mason</v>
      </c>
      <c r="B1275" s="10" t="str">
        <f>VLOOKUP(D1275,'Current OBD'!$B$6:$K$2185,3,0)</f>
        <v>23-403</v>
      </c>
      <c r="C1275" s="9" t="str">
        <f>VLOOKUP(D1275,'Current OBD'!$B$6:$K$2185,2,0)</f>
        <v>North Mason School District</v>
      </c>
      <c r="D1275" s="24">
        <v>664603</v>
      </c>
      <c r="E1275" s="9" t="str">
        <f>VLOOKUP(D1275,'Current OBD'!$B$6:$K$2185,10,0)</f>
        <v>Hawkin's Middle School</v>
      </c>
      <c r="F1275" s="11" t="str">
        <f>IF(VLOOKUP(D1275,'Current OBD'!$B$6:$AK$2185,23,0)="Yes","PK"," ")</f>
        <v xml:space="preserve"> </v>
      </c>
      <c r="G1275" s="11" t="str">
        <f>IF(VLOOKUP(D1275,'Current OBD'!$B$6:$AK$2185,24,0)="Yes","K"," ")</f>
        <v xml:space="preserve"> </v>
      </c>
      <c r="H1275" s="11" t="str">
        <f>IF(VLOOKUP(D1275,'Current OBD'!$B$6:$AK$2185,25,0)="Yes",1," ")</f>
        <v xml:space="preserve"> </v>
      </c>
      <c r="I1275" s="11" t="str">
        <f>IF(VLOOKUP(D1275,'Current OBD'!$B$6:$AK$2185,26,0)="Yes","2"," ")</f>
        <v xml:space="preserve"> </v>
      </c>
      <c r="J1275" s="11" t="str">
        <f>IF(VLOOKUP(D1275,'Current OBD'!$B$6:$AK$2185,27,0)="Yes","3"," ")</f>
        <v xml:space="preserve"> </v>
      </c>
      <c r="K1275" s="11" t="str">
        <f>IF(VLOOKUP(D1275,'Current OBD'!$B$6:$AK$2185,28,0)="Yes","4"," ")</f>
        <v xml:space="preserve"> </v>
      </c>
      <c r="L1275" s="11" t="str">
        <f>IF(VLOOKUP(D1275,'Current OBD'!$B$6:$AK$2185,29,0)="Yes","5"," ")</f>
        <v xml:space="preserve"> </v>
      </c>
      <c r="M1275" s="11" t="str">
        <f>IF(VLOOKUP(D1275,'Current OBD'!$B$6:$AK$2185,30,0)="Yes","6"," ")</f>
        <v>6</v>
      </c>
      <c r="N1275" s="11" t="str">
        <f>IF(VLOOKUP(D1275,'Current OBD'!$B$6:$AK$2185,31,0)="Yes","7"," ")</f>
        <v>7</v>
      </c>
      <c r="O1275" s="11" t="str">
        <f>IF(VLOOKUP(D1275,'Current OBD'!$B$6:$AK$2185,32,0)="Yes","8"," ")</f>
        <v>8</v>
      </c>
      <c r="P1275" s="11" t="str">
        <f>IF(VLOOKUP(D1275,'Current OBD'!$B$6:$AK$2185,33,0)="Yes","9"," ")</f>
        <v xml:space="preserve"> </v>
      </c>
      <c r="Q1275" s="11" t="str">
        <f>IF(VLOOKUP(D1275,'Current OBD'!$B$6:$AK$2185,34,0)="Yes","10"," ")</f>
        <v xml:space="preserve"> </v>
      </c>
      <c r="R1275" s="11" t="str">
        <f>IF(VLOOKUP(D1275,'Current OBD'!$B$6:$AK$2185,35,0)="Yes","11"," ")</f>
        <v xml:space="preserve"> </v>
      </c>
      <c r="S1275" s="11" t="str">
        <f>IF(VLOOKUP(D1275,'Current OBD'!$B$6:$AK$2185,36,0)="Yes","12"," ")</f>
        <v xml:space="preserve"> </v>
      </c>
      <c r="T1275" s="13">
        <f>VLOOKUP(D1275,Pivot!$B$4:$F$2181,2,0)</f>
        <v>330</v>
      </c>
      <c r="U1275" s="13">
        <f>VLOOKUP(D1275,Pivot!$B$4:$F$2181,3,0)</f>
        <v>0</v>
      </c>
      <c r="V1275" s="13">
        <f>VLOOKUP(D1275,Pivot!$B$4:$F$2181,4,0)</f>
        <v>487</v>
      </c>
      <c r="W1275" s="46">
        <f>IFERROR(VLOOKUP(D1275,Pivot!$B$4:$H$2181,5,0),"")</f>
        <v>0.67759999999999998</v>
      </c>
      <c r="X1275" s="51">
        <f>IFERROR(VLOOKUP(D1275,Pivot!$B$4:$H$2181,6,0),"")</f>
        <v>0</v>
      </c>
      <c r="Y1275" s="46">
        <f>IFERROR(VLOOKUP(D1275,Pivot!$B$4:$H$2181,7,0),"")</f>
        <v>0.67759999999999998</v>
      </c>
    </row>
    <row r="1276" spans="1:25" ht="15" customHeight="1" outlineLevel="2">
      <c r="A1276" s="10" t="str">
        <f>VLOOKUP(D1276,'Current OBD'!$B$6:$K$2185,4,0)</f>
        <v>Mason</v>
      </c>
      <c r="B1276" s="10" t="str">
        <f>VLOOKUP(D1276,'Current OBD'!$B$6:$K$2185,3,0)</f>
        <v>23-403</v>
      </c>
      <c r="C1276" s="9" t="str">
        <f>VLOOKUP(D1276,'Current OBD'!$B$6:$K$2185,2,0)</f>
        <v>North Mason School District</v>
      </c>
      <c r="D1276" s="24">
        <v>663880</v>
      </c>
      <c r="E1276" s="9" t="str">
        <f>VLOOKUP(D1276,'Current OBD'!$B$6:$K$2185,10,0)</f>
        <v>James A. Taylor High School</v>
      </c>
      <c r="F1276" s="11" t="str">
        <f>IF(VLOOKUP(D1276,'Current OBD'!$B$6:$AK$2185,23,0)="Yes","PK"," ")</f>
        <v xml:space="preserve"> </v>
      </c>
      <c r="G1276" s="11" t="str">
        <f>IF(VLOOKUP(D1276,'Current OBD'!$B$6:$AK$2185,24,0)="Yes","K"," ")</f>
        <v xml:space="preserve"> </v>
      </c>
      <c r="H1276" s="11" t="str">
        <f>IF(VLOOKUP(D1276,'Current OBD'!$B$6:$AK$2185,25,0)="Yes",1," ")</f>
        <v xml:space="preserve"> </v>
      </c>
      <c r="I1276" s="11" t="str">
        <f>IF(VLOOKUP(D1276,'Current OBD'!$B$6:$AK$2185,26,0)="Yes","2"," ")</f>
        <v xml:space="preserve"> </v>
      </c>
      <c r="J1276" s="11" t="str">
        <f>IF(VLOOKUP(D1276,'Current OBD'!$B$6:$AK$2185,27,0)="Yes","3"," ")</f>
        <v xml:space="preserve"> </v>
      </c>
      <c r="K1276" s="11" t="str">
        <f>IF(VLOOKUP(D1276,'Current OBD'!$B$6:$AK$2185,28,0)="Yes","4"," ")</f>
        <v xml:space="preserve"> </v>
      </c>
      <c r="L1276" s="11" t="str">
        <f>IF(VLOOKUP(D1276,'Current OBD'!$B$6:$AK$2185,29,0)="Yes","5"," ")</f>
        <v xml:space="preserve"> </v>
      </c>
      <c r="M1276" s="11" t="str">
        <f>IF(VLOOKUP(D1276,'Current OBD'!$B$6:$AK$2185,30,0)="Yes","6"," ")</f>
        <v xml:space="preserve"> </v>
      </c>
      <c r="N1276" s="11" t="str">
        <f>IF(VLOOKUP(D1276,'Current OBD'!$B$6:$AK$2185,31,0)="Yes","7"," ")</f>
        <v xml:space="preserve"> </v>
      </c>
      <c r="O1276" s="11" t="str">
        <f>IF(VLOOKUP(D1276,'Current OBD'!$B$6:$AK$2185,32,0)="Yes","8"," ")</f>
        <v xml:space="preserve"> </v>
      </c>
      <c r="P1276" s="11" t="str">
        <f>IF(VLOOKUP(D1276,'Current OBD'!$B$6:$AK$2185,33,0)="Yes","9"," ")</f>
        <v>9</v>
      </c>
      <c r="Q1276" s="11" t="str">
        <f>IF(VLOOKUP(D1276,'Current OBD'!$B$6:$AK$2185,34,0)="Yes","10"," ")</f>
        <v>10</v>
      </c>
      <c r="R1276" s="11" t="str">
        <f>IF(VLOOKUP(D1276,'Current OBD'!$B$6:$AK$2185,35,0)="Yes","11"," ")</f>
        <v>11</v>
      </c>
      <c r="S1276" s="11" t="str">
        <f>IF(VLOOKUP(D1276,'Current OBD'!$B$6:$AK$2185,36,0)="Yes","12"," ")</f>
        <v>12</v>
      </c>
      <c r="T1276" s="13">
        <f>VLOOKUP(D1276,Pivot!$B$4:$F$2181,2,0)</f>
        <v>47</v>
      </c>
      <c r="U1276" s="13">
        <f>VLOOKUP(D1276,Pivot!$B$4:$F$2181,3,0)</f>
        <v>0</v>
      </c>
      <c r="V1276" s="13">
        <f>VLOOKUP(D1276,Pivot!$B$4:$F$2181,4,0)</f>
        <v>58</v>
      </c>
      <c r="W1276" s="46">
        <f>IFERROR(VLOOKUP(D1276,Pivot!$B$4:$H$2181,5,0),"")</f>
        <v>0.81030000000000002</v>
      </c>
      <c r="X1276" s="51">
        <f>IFERROR(VLOOKUP(D1276,Pivot!$B$4:$H$2181,6,0),"")</f>
        <v>0</v>
      </c>
      <c r="Y1276" s="46">
        <f>IFERROR(VLOOKUP(D1276,Pivot!$B$4:$H$2181,7,0),"")</f>
        <v>0.81030000000000002</v>
      </c>
    </row>
    <row r="1277" spans="1:25" ht="15" customHeight="1" outlineLevel="2">
      <c r="A1277" s="10" t="str">
        <f>VLOOKUP(D1277,'Current OBD'!$B$6:$K$2185,4,0)</f>
        <v>Mason</v>
      </c>
      <c r="B1277" s="10" t="str">
        <f>VLOOKUP(D1277,'Current OBD'!$B$6:$K$2185,3,0)</f>
        <v>23-403</v>
      </c>
      <c r="C1277" s="9" t="str">
        <f>VLOOKUP(D1277,'Current OBD'!$B$6:$K$2185,2,0)</f>
        <v>North Mason School District</v>
      </c>
      <c r="D1277" s="24">
        <v>685391</v>
      </c>
      <c r="E1277" s="9" t="str">
        <f>VLOOKUP(D1277,'Current OBD'!$B$6:$K$2185,10,0)</f>
        <v>North Mason Developmental Preschool</v>
      </c>
      <c r="F1277" s="11" t="str">
        <f>IF(VLOOKUP(D1277,'Current OBD'!$B$6:$AK$2185,23,0)="Yes","PK"," ")</f>
        <v>PK</v>
      </c>
      <c r="G1277" s="11" t="str">
        <f>IF(VLOOKUP(D1277,'Current OBD'!$B$6:$AK$2185,24,0)="Yes","K"," ")</f>
        <v xml:space="preserve"> </v>
      </c>
      <c r="H1277" s="11" t="str">
        <f>IF(VLOOKUP(D1277,'Current OBD'!$B$6:$AK$2185,25,0)="Yes",1," ")</f>
        <v xml:space="preserve"> </v>
      </c>
      <c r="I1277" s="11" t="str">
        <f>IF(VLOOKUP(D1277,'Current OBD'!$B$6:$AK$2185,26,0)="Yes","2"," ")</f>
        <v xml:space="preserve"> </v>
      </c>
      <c r="J1277" s="11" t="str">
        <f>IF(VLOOKUP(D1277,'Current OBD'!$B$6:$AK$2185,27,0)="Yes","3"," ")</f>
        <v xml:space="preserve"> </v>
      </c>
      <c r="K1277" s="11" t="str">
        <f>IF(VLOOKUP(D1277,'Current OBD'!$B$6:$AK$2185,28,0)="Yes","4"," ")</f>
        <v xml:space="preserve"> </v>
      </c>
      <c r="L1277" s="11" t="str">
        <f>IF(VLOOKUP(D1277,'Current OBD'!$B$6:$AK$2185,29,0)="Yes","5"," ")</f>
        <v xml:space="preserve"> </v>
      </c>
      <c r="M1277" s="11" t="str">
        <f>IF(VLOOKUP(D1277,'Current OBD'!$B$6:$AK$2185,30,0)="Yes","6"," ")</f>
        <v xml:space="preserve"> </v>
      </c>
      <c r="N1277" s="11" t="str">
        <f>IF(VLOOKUP(D1277,'Current OBD'!$B$6:$AK$2185,31,0)="Yes","7"," ")</f>
        <v xml:space="preserve"> </v>
      </c>
      <c r="O1277" s="11" t="str">
        <f>IF(VLOOKUP(D1277,'Current OBD'!$B$6:$AK$2185,32,0)="Yes","8"," ")</f>
        <v xml:space="preserve"> </v>
      </c>
      <c r="P1277" s="11" t="str">
        <f>IF(VLOOKUP(D1277,'Current OBD'!$B$6:$AK$2185,33,0)="Yes","9"," ")</f>
        <v xml:space="preserve"> </v>
      </c>
      <c r="Q1277" s="11" t="str">
        <f>IF(VLOOKUP(D1277,'Current OBD'!$B$6:$AK$2185,34,0)="Yes","10"," ")</f>
        <v xml:space="preserve"> </v>
      </c>
      <c r="R1277" s="11" t="str">
        <f>IF(VLOOKUP(D1277,'Current OBD'!$B$6:$AK$2185,35,0)="Yes","11"," ")</f>
        <v xml:space="preserve"> </v>
      </c>
      <c r="S1277" s="11" t="str">
        <f>IF(VLOOKUP(D1277,'Current OBD'!$B$6:$AK$2185,36,0)="Yes","12"," ")</f>
        <v xml:space="preserve"> </v>
      </c>
      <c r="T1277" s="13">
        <f>VLOOKUP(D1277,Pivot!$B$4:$F$2181,2,0)</f>
        <v>22</v>
      </c>
      <c r="U1277" s="13">
        <f>VLOOKUP(D1277,Pivot!$B$4:$F$2181,3,0)</f>
        <v>0</v>
      </c>
      <c r="V1277" s="13">
        <f>VLOOKUP(D1277,Pivot!$B$4:$F$2181,4,0)</f>
        <v>29</v>
      </c>
      <c r="W1277" s="46">
        <f>IFERROR(VLOOKUP(D1277,Pivot!$B$4:$H$2181,5,0),"")</f>
        <v>0.75860000000000005</v>
      </c>
      <c r="X1277" s="51">
        <f>IFERROR(VLOOKUP(D1277,Pivot!$B$4:$H$2181,6,0),"")</f>
        <v>0</v>
      </c>
      <c r="Y1277" s="46">
        <f>IFERROR(VLOOKUP(D1277,Pivot!$B$4:$H$2181,7,0),"")</f>
        <v>0.75860000000000005</v>
      </c>
    </row>
    <row r="1278" spans="1:25" ht="15" customHeight="1" outlineLevel="2">
      <c r="A1278" s="10" t="str">
        <f>VLOOKUP(D1278,'Current OBD'!$B$6:$K$2185,4,0)</f>
        <v>Mason</v>
      </c>
      <c r="B1278" s="10" t="str">
        <f>VLOOKUP(D1278,'Current OBD'!$B$6:$K$2185,3,0)</f>
        <v>23-403</v>
      </c>
      <c r="C1278" s="9" t="str">
        <f>VLOOKUP(D1278,'Current OBD'!$B$6:$K$2185,2,0)</f>
        <v>North Mason School District</v>
      </c>
      <c r="D1278" s="24">
        <v>661818</v>
      </c>
      <c r="E1278" s="9" t="str">
        <f>VLOOKUP(D1278,'Current OBD'!$B$6:$K$2185,10,0)</f>
        <v>North Mason Senior High</v>
      </c>
      <c r="F1278" s="11" t="str">
        <f>IF(VLOOKUP(D1278,'Current OBD'!$B$6:$AK$2185,23,0)="Yes","PK"," ")</f>
        <v xml:space="preserve"> </v>
      </c>
      <c r="G1278" s="11" t="str">
        <f>IF(VLOOKUP(D1278,'Current OBD'!$B$6:$AK$2185,24,0)="Yes","K"," ")</f>
        <v xml:space="preserve"> </v>
      </c>
      <c r="H1278" s="11" t="str">
        <f>IF(VLOOKUP(D1278,'Current OBD'!$B$6:$AK$2185,25,0)="Yes",1," ")</f>
        <v xml:space="preserve"> </v>
      </c>
      <c r="I1278" s="11" t="str">
        <f>IF(VLOOKUP(D1278,'Current OBD'!$B$6:$AK$2185,26,0)="Yes","2"," ")</f>
        <v xml:space="preserve"> </v>
      </c>
      <c r="J1278" s="11" t="str">
        <f>IF(VLOOKUP(D1278,'Current OBD'!$B$6:$AK$2185,27,0)="Yes","3"," ")</f>
        <v xml:space="preserve"> </v>
      </c>
      <c r="K1278" s="11" t="str">
        <f>IF(VLOOKUP(D1278,'Current OBD'!$B$6:$AK$2185,28,0)="Yes","4"," ")</f>
        <v xml:space="preserve"> </v>
      </c>
      <c r="L1278" s="11" t="str">
        <f>IF(VLOOKUP(D1278,'Current OBD'!$B$6:$AK$2185,29,0)="Yes","5"," ")</f>
        <v xml:space="preserve"> </v>
      </c>
      <c r="M1278" s="11" t="str">
        <f>IF(VLOOKUP(D1278,'Current OBD'!$B$6:$AK$2185,30,0)="Yes","6"," ")</f>
        <v xml:space="preserve"> </v>
      </c>
      <c r="N1278" s="11" t="str">
        <f>IF(VLOOKUP(D1278,'Current OBD'!$B$6:$AK$2185,31,0)="Yes","7"," ")</f>
        <v xml:space="preserve"> </v>
      </c>
      <c r="O1278" s="11" t="str">
        <f>IF(VLOOKUP(D1278,'Current OBD'!$B$6:$AK$2185,32,0)="Yes","8"," ")</f>
        <v xml:space="preserve"> </v>
      </c>
      <c r="P1278" s="11" t="str">
        <f>IF(VLOOKUP(D1278,'Current OBD'!$B$6:$AK$2185,33,0)="Yes","9"," ")</f>
        <v>9</v>
      </c>
      <c r="Q1278" s="11" t="str">
        <f>IF(VLOOKUP(D1278,'Current OBD'!$B$6:$AK$2185,34,0)="Yes","10"," ")</f>
        <v>10</v>
      </c>
      <c r="R1278" s="11" t="str">
        <f>IF(VLOOKUP(D1278,'Current OBD'!$B$6:$AK$2185,35,0)="Yes","11"," ")</f>
        <v>11</v>
      </c>
      <c r="S1278" s="11" t="str">
        <f>IF(VLOOKUP(D1278,'Current OBD'!$B$6:$AK$2185,36,0)="Yes","12"," ")</f>
        <v>12</v>
      </c>
      <c r="T1278" s="13">
        <f>VLOOKUP(D1278,Pivot!$B$4:$F$2181,2,0)</f>
        <v>380</v>
      </c>
      <c r="U1278" s="13">
        <f>VLOOKUP(D1278,Pivot!$B$4:$F$2181,3,0)</f>
        <v>0</v>
      </c>
      <c r="V1278" s="13">
        <f>VLOOKUP(D1278,Pivot!$B$4:$F$2181,4,0)</f>
        <v>676</v>
      </c>
      <c r="W1278" s="46">
        <f>IFERROR(VLOOKUP(D1278,Pivot!$B$4:$H$2181,5,0),"")</f>
        <v>0.56210000000000004</v>
      </c>
      <c r="X1278" s="51">
        <f>IFERROR(VLOOKUP(D1278,Pivot!$B$4:$H$2181,6,0),"")</f>
        <v>0</v>
      </c>
      <c r="Y1278" s="46">
        <f>IFERROR(VLOOKUP(D1278,Pivot!$B$4:$H$2181,7,0),"")</f>
        <v>0.56210000000000004</v>
      </c>
    </row>
    <row r="1279" spans="1:25" ht="15" customHeight="1" outlineLevel="2">
      <c r="A1279" s="10" t="str">
        <f>VLOOKUP(D1279,'Current OBD'!$B$6:$K$2185,4,0)</f>
        <v>Mason</v>
      </c>
      <c r="B1279" s="10" t="str">
        <f>VLOOKUP(D1279,'Current OBD'!$B$6:$K$2185,3,0)</f>
        <v>23-403</v>
      </c>
      <c r="C1279" s="9" t="str">
        <f>VLOOKUP(D1279,'Current OBD'!$B$6:$K$2185,2,0)</f>
        <v>North Mason School District</v>
      </c>
      <c r="D1279" s="24">
        <v>664285</v>
      </c>
      <c r="E1279" s="9" t="str">
        <f>VLOOKUP(D1279,'Current OBD'!$B$6:$K$2185,10,0)</f>
        <v>Sand Hill Elementary</v>
      </c>
      <c r="F1279" s="11" t="str">
        <f>IF(VLOOKUP(D1279,'Current OBD'!$B$6:$AK$2185,23,0)="Yes","PK"," ")</f>
        <v xml:space="preserve"> </v>
      </c>
      <c r="G1279" s="11" t="str">
        <f>IF(VLOOKUP(D1279,'Current OBD'!$B$6:$AK$2185,24,0)="Yes","K"," ")</f>
        <v>K</v>
      </c>
      <c r="H1279" s="11">
        <f>IF(VLOOKUP(D1279,'Current OBD'!$B$6:$AK$2185,25,0)="Yes",1," ")</f>
        <v>1</v>
      </c>
      <c r="I1279" s="11" t="str">
        <f>IF(VLOOKUP(D1279,'Current OBD'!$B$6:$AK$2185,26,0)="Yes","2"," ")</f>
        <v>2</v>
      </c>
      <c r="J1279" s="11" t="str">
        <f>IF(VLOOKUP(D1279,'Current OBD'!$B$6:$AK$2185,27,0)="Yes","3"," ")</f>
        <v>3</v>
      </c>
      <c r="K1279" s="11" t="str">
        <f>IF(VLOOKUP(D1279,'Current OBD'!$B$6:$AK$2185,28,0)="Yes","4"," ")</f>
        <v>4</v>
      </c>
      <c r="L1279" s="11" t="str">
        <f>IF(VLOOKUP(D1279,'Current OBD'!$B$6:$AK$2185,29,0)="Yes","5"," ")</f>
        <v>5</v>
      </c>
      <c r="M1279" s="11" t="str">
        <f>IF(VLOOKUP(D1279,'Current OBD'!$B$6:$AK$2185,30,0)="Yes","6"," ")</f>
        <v xml:space="preserve"> </v>
      </c>
      <c r="N1279" s="11" t="str">
        <f>IF(VLOOKUP(D1279,'Current OBD'!$B$6:$AK$2185,31,0)="Yes","7"," ")</f>
        <v xml:space="preserve"> </v>
      </c>
      <c r="O1279" s="11" t="str">
        <f>IF(VLOOKUP(D1279,'Current OBD'!$B$6:$AK$2185,32,0)="Yes","8"," ")</f>
        <v xml:space="preserve"> </v>
      </c>
      <c r="P1279" s="11" t="str">
        <f>IF(VLOOKUP(D1279,'Current OBD'!$B$6:$AK$2185,33,0)="Yes","9"," ")</f>
        <v xml:space="preserve"> </v>
      </c>
      <c r="Q1279" s="11" t="str">
        <f>IF(VLOOKUP(D1279,'Current OBD'!$B$6:$AK$2185,34,0)="Yes","10"," ")</f>
        <v xml:space="preserve"> </v>
      </c>
      <c r="R1279" s="11" t="str">
        <f>IF(VLOOKUP(D1279,'Current OBD'!$B$6:$AK$2185,35,0)="Yes","11"," ")</f>
        <v xml:space="preserve"> </v>
      </c>
      <c r="S1279" s="11" t="str">
        <f>IF(VLOOKUP(D1279,'Current OBD'!$B$6:$AK$2185,36,0)="Yes","12"," ")</f>
        <v xml:space="preserve"> </v>
      </c>
      <c r="T1279" s="13">
        <f>VLOOKUP(D1279,Pivot!$B$4:$F$2181,2,0)</f>
        <v>421</v>
      </c>
      <c r="U1279" s="13">
        <f>VLOOKUP(D1279,Pivot!$B$4:$F$2181,3,0)</f>
        <v>0</v>
      </c>
      <c r="V1279" s="13">
        <f>VLOOKUP(D1279,Pivot!$B$4:$F$2181,4,0)</f>
        <v>545</v>
      </c>
      <c r="W1279" s="46">
        <f>IFERROR(VLOOKUP(D1279,Pivot!$B$4:$H$2181,5,0),"")</f>
        <v>0.77249999999999996</v>
      </c>
      <c r="X1279" s="51">
        <f>IFERROR(VLOOKUP(D1279,Pivot!$B$4:$H$2181,6,0),"")</f>
        <v>0</v>
      </c>
      <c r="Y1279" s="46">
        <f>IFERROR(VLOOKUP(D1279,Pivot!$B$4:$H$2181,7,0),"")</f>
        <v>0.77249999999999996</v>
      </c>
    </row>
    <row r="1280" spans="1:25" ht="15" customHeight="1" outlineLevel="1">
      <c r="A1280" s="27"/>
      <c r="B1280" s="27"/>
      <c r="C1280" s="30" t="s">
        <v>5778</v>
      </c>
      <c r="D1280" s="27"/>
      <c r="E1280" s="26"/>
      <c r="F1280" s="29"/>
      <c r="G1280" s="29"/>
      <c r="H1280" s="29"/>
      <c r="I1280" s="29"/>
      <c r="J1280" s="29"/>
      <c r="K1280" s="29"/>
      <c r="L1280" s="29"/>
      <c r="M1280" s="29"/>
      <c r="N1280" s="29"/>
      <c r="O1280" s="29"/>
      <c r="P1280" s="29"/>
      <c r="Q1280" s="29"/>
      <c r="R1280" s="29"/>
      <c r="S1280" s="29"/>
      <c r="T1280" s="43">
        <f>SUBTOTAL(9,T1274:T1279)</f>
        <v>1481</v>
      </c>
      <c r="U1280" s="43">
        <f>SUBTOTAL(9,U1274:U1279)</f>
        <v>0</v>
      </c>
      <c r="V1280" s="43">
        <f>SUBTOTAL(9,V1274:V1279)</f>
        <v>2246</v>
      </c>
      <c r="W1280" s="47"/>
      <c r="X1280" s="52"/>
      <c r="Y1280" s="56">
        <f>(T1280+U1280)/V1280</f>
        <v>0.65939447907390913</v>
      </c>
    </row>
    <row r="1281" spans="1:25" ht="15" customHeight="1" outlineLevel="2">
      <c r="A1281" s="10" t="str">
        <f>VLOOKUP(D1281,'Current OBD'!$B$6:$K$2185,4,0)</f>
        <v>Mason</v>
      </c>
      <c r="B1281" s="10" t="str">
        <f>VLOOKUP(D1281,'Current OBD'!$B$6:$K$2185,3,0)</f>
        <v>23-404</v>
      </c>
      <c r="C1281" s="9" t="str">
        <f>VLOOKUP(D1281,'Current OBD'!$B$6:$K$2185,2,0)</f>
        <v>Hood Canal School District</v>
      </c>
      <c r="D1281" s="24">
        <v>661822</v>
      </c>
      <c r="E1281" s="9" t="str">
        <f>VLOOKUP(D1281,'Current OBD'!$B$6:$K$2185,10,0)</f>
        <v>Hood Canal Elementary School</v>
      </c>
      <c r="F1281" s="11" t="str">
        <f>IF(VLOOKUP(D1281,'Current OBD'!$B$6:$AK$2185,23,0)="Yes","PK"," ")</f>
        <v>PK</v>
      </c>
      <c r="G1281" s="11" t="str">
        <f>IF(VLOOKUP(D1281,'Current OBD'!$B$6:$AK$2185,24,0)="Yes","K"," ")</f>
        <v>K</v>
      </c>
      <c r="H1281" s="11">
        <f>IF(VLOOKUP(D1281,'Current OBD'!$B$6:$AK$2185,25,0)="Yes",1," ")</f>
        <v>1</v>
      </c>
      <c r="I1281" s="11" t="str">
        <f>IF(VLOOKUP(D1281,'Current OBD'!$B$6:$AK$2185,26,0)="Yes","2"," ")</f>
        <v>2</v>
      </c>
      <c r="J1281" s="11" t="str">
        <f>IF(VLOOKUP(D1281,'Current OBD'!$B$6:$AK$2185,27,0)="Yes","3"," ")</f>
        <v>3</v>
      </c>
      <c r="K1281" s="11" t="str">
        <f>IF(VLOOKUP(D1281,'Current OBD'!$B$6:$AK$2185,28,0)="Yes","4"," ")</f>
        <v>4</v>
      </c>
      <c r="L1281" s="11" t="str">
        <f>IF(VLOOKUP(D1281,'Current OBD'!$B$6:$AK$2185,29,0)="Yes","5"," ")</f>
        <v>5</v>
      </c>
      <c r="M1281" s="11" t="str">
        <f>IF(VLOOKUP(D1281,'Current OBD'!$B$6:$AK$2185,30,0)="Yes","6"," ")</f>
        <v>6</v>
      </c>
      <c r="N1281" s="11" t="str">
        <f>IF(VLOOKUP(D1281,'Current OBD'!$B$6:$AK$2185,31,0)="Yes","7"," ")</f>
        <v>7</v>
      </c>
      <c r="O1281" s="11" t="str">
        <f>IF(VLOOKUP(D1281,'Current OBD'!$B$6:$AK$2185,32,0)="Yes","8"," ")</f>
        <v>8</v>
      </c>
      <c r="P1281" s="11" t="str">
        <f>IF(VLOOKUP(D1281,'Current OBD'!$B$6:$AK$2185,33,0)="Yes","9"," ")</f>
        <v xml:space="preserve"> </v>
      </c>
      <c r="Q1281" s="11" t="str">
        <f>IF(VLOOKUP(D1281,'Current OBD'!$B$6:$AK$2185,34,0)="Yes","10"," ")</f>
        <v xml:space="preserve"> </v>
      </c>
      <c r="R1281" s="11" t="str">
        <f>IF(VLOOKUP(D1281,'Current OBD'!$B$6:$AK$2185,35,0)="Yes","11"," ")</f>
        <v xml:space="preserve"> </v>
      </c>
      <c r="S1281" s="11" t="str">
        <f>IF(VLOOKUP(D1281,'Current OBD'!$B$6:$AK$2185,36,0)="Yes","12"," ")</f>
        <v xml:space="preserve"> </v>
      </c>
      <c r="T1281" s="13">
        <f>VLOOKUP(D1281,Pivot!$B$4:$F$2181,2,0)</f>
        <v>345</v>
      </c>
      <c r="U1281" s="13">
        <f>VLOOKUP(D1281,Pivot!$B$4:$F$2181,3,0)</f>
        <v>0</v>
      </c>
      <c r="V1281" s="13">
        <f>VLOOKUP(D1281,Pivot!$B$4:$F$2181,4,0)</f>
        <v>345</v>
      </c>
      <c r="W1281" s="46">
        <f>IFERROR(VLOOKUP(D1281,Pivot!$B$4:$H$2181,5,0),"")</f>
        <v>1</v>
      </c>
      <c r="X1281" s="51">
        <f>IFERROR(VLOOKUP(D1281,Pivot!$B$4:$H$2181,6,0),"")</f>
        <v>0</v>
      </c>
      <c r="Y1281" s="46">
        <f>IFERROR(VLOOKUP(D1281,Pivot!$B$4:$H$2181,7,0),"")</f>
        <v>1</v>
      </c>
    </row>
    <row r="1282" spans="1:25" ht="15" customHeight="1" outlineLevel="1">
      <c r="A1282" s="27"/>
      <c r="B1282" s="27"/>
      <c r="C1282" s="30" t="s">
        <v>5779</v>
      </c>
      <c r="D1282" s="27"/>
      <c r="E1282" s="26"/>
      <c r="F1282" s="29"/>
      <c r="G1282" s="29"/>
      <c r="H1282" s="29"/>
      <c r="I1282" s="29"/>
      <c r="J1282" s="29"/>
      <c r="K1282" s="29"/>
      <c r="L1282" s="29"/>
      <c r="M1282" s="29"/>
      <c r="N1282" s="29"/>
      <c r="O1282" s="29"/>
      <c r="P1282" s="29"/>
      <c r="Q1282" s="29"/>
      <c r="R1282" s="29"/>
      <c r="S1282" s="29"/>
      <c r="T1282" s="43">
        <f>SUBTOTAL(9,T1281:T1281)</f>
        <v>345</v>
      </c>
      <c r="U1282" s="43">
        <f>SUBTOTAL(9,U1281:U1281)</f>
        <v>0</v>
      </c>
      <c r="V1282" s="43">
        <f>SUBTOTAL(9,V1281:V1281)</f>
        <v>345</v>
      </c>
      <c r="W1282" s="47"/>
      <c r="X1282" s="52"/>
      <c r="Y1282" s="56">
        <f>(T1282+U1282)/V1282</f>
        <v>1</v>
      </c>
    </row>
    <row r="1283" spans="1:25" ht="15" customHeight="1" outlineLevel="2">
      <c r="A1283" s="10" t="str">
        <f>VLOOKUP(D1283,'Current OBD'!$B$6:$K$2185,4,0)</f>
        <v>Okanogan</v>
      </c>
      <c r="B1283" s="10" t="str">
        <f>VLOOKUP(D1283,'Current OBD'!$B$6:$K$2185,3,0)</f>
        <v>24-014</v>
      </c>
      <c r="C1283" s="9" t="str">
        <f>VLOOKUP(D1283,'Current OBD'!$B$6:$K$2185,2,0)</f>
        <v>Nespelem School District</v>
      </c>
      <c r="D1283" s="24">
        <v>661823</v>
      </c>
      <c r="E1283" s="9" t="str">
        <f>VLOOKUP(D1283,'Current OBD'!$B$6:$K$2185,10,0)</f>
        <v>Nespelem Elementary</v>
      </c>
      <c r="F1283" s="11" t="str">
        <f>IF(VLOOKUP(D1283,'Current OBD'!$B$6:$AK$2185,23,0)="Yes","PK"," ")</f>
        <v>PK</v>
      </c>
      <c r="G1283" s="11" t="str">
        <f>IF(VLOOKUP(D1283,'Current OBD'!$B$6:$AK$2185,24,0)="Yes","K"," ")</f>
        <v>K</v>
      </c>
      <c r="H1283" s="11">
        <f>IF(VLOOKUP(D1283,'Current OBD'!$B$6:$AK$2185,25,0)="Yes",1," ")</f>
        <v>1</v>
      </c>
      <c r="I1283" s="11" t="str">
        <f>IF(VLOOKUP(D1283,'Current OBD'!$B$6:$AK$2185,26,0)="Yes","2"," ")</f>
        <v>2</v>
      </c>
      <c r="J1283" s="11" t="str">
        <f>IF(VLOOKUP(D1283,'Current OBD'!$B$6:$AK$2185,27,0)="Yes","3"," ")</f>
        <v>3</v>
      </c>
      <c r="K1283" s="11" t="str">
        <f>IF(VLOOKUP(D1283,'Current OBD'!$B$6:$AK$2185,28,0)="Yes","4"," ")</f>
        <v>4</v>
      </c>
      <c r="L1283" s="11" t="str">
        <f>IF(VLOOKUP(D1283,'Current OBD'!$B$6:$AK$2185,29,0)="Yes","5"," ")</f>
        <v>5</v>
      </c>
      <c r="M1283" s="11" t="str">
        <f>IF(VLOOKUP(D1283,'Current OBD'!$B$6:$AK$2185,30,0)="Yes","6"," ")</f>
        <v>6</v>
      </c>
      <c r="N1283" s="11" t="str">
        <f>IF(VLOOKUP(D1283,'Current OBD'!$B$6:$AK$2185,31,0)="Yes","7"," ")</f>
        <v>7</v>
      </c>
      <c r="O1283" s="11" t="str">
        <f>IF(VLOOKUP(D1283,'Current OBD'!$B$6:$AK$2185,32,0)="Yes","8"," ")</f>
        <v>8</v>
      </c>
      <c r="P1283" s="11" t="str">
        <f>IF(VLOOKUP(D1283,'Current OBD'!$B$6:$AK$2185,33,0)="Yes","9"," ")</f>
        <v xml:space="preserve"> </v>
      </c>
      <c r="Q1283" s="11" t="str">
        <f>IF(VLOOKUP(D1283,'Current OBD'!$B$6:$AK$2185,34,0)="Yes","10"," ")</f>
        <v xml:space="preserve"> </v>
      </c>
      <c r="R1283" s="11" t="str">
        <f>IF(VLOOKUP(D1283,'Current OBD'!$B$6:$AK$2185,35,0)="Yes","11"," ")</f>
        <v xml:space="preserve"> </v>
      </c>
      <c r="S1283" s="11" t="str">
        <f>IF(VLOOKUP(D1283,'Current OBD'!$B$6:$AK$2185,36,0)="Yes","12"," ")</f>
        <v xml:space="preserve"> </v>
      </c>
      <c r="T1283" s="13">
        <f>VLOOKUP(D1283,Pivot!$B$4:$F$2181,2,0)</f>
        <v>129</v>
      </c>
      <c r="U1283" s="13">
        <f>VLOOKUP(D1283,Pivot!$B$4:$F$2181,3,0)</f>
        <v>0</v>
      </c>
      <c r="V1283" s="13">
        <f>VLOOKUP(D1283,Pivot!$B$4:$F$2181,4,0)</f>
        <v>129</v>
      </c>
      <c r="W1283" s="46">
        <f>IFERROR(VLOOKUP(D1283,Pivot!$B$4:$H$2181,5,0),"")</f>
        <v>1</v>
      </c>
      <c r="X1283" s="51">
        <f>IFERROR(VLOOKUP(D1283,Pivot!$B$4:$H$2181,6,0),"")</f>
        <v>0</v>
      </c>
      <c r="Y1283" s="46">
        <f>IFERROR(VLOOKUP(D1283,Pivot!$B$4:$H$2181,7,0),"")</f>
        <v>1</v>
      </c>
    </row>
    <row r="1284" spans="1:25" ht="15" customHeight="1" outlineLevel="1">
      <c r="A1284" s="27"/>
      <c r="B1284" s="27"/>
      <c r="C1284" s="30" t="s">
        <v>5780</v>
      </c>
      <c r="D1284" s="27"/>
      <c r="E1284" s="26"/>
      <c r="F1284" s="29"/>
      <c r="G1284" s="29"/>
      <c r="H1284" s="29"/>
      <c r="I1284" s="29"/>
      <c r="J1284" s="29"/>
      <c r="K1284" s="29"/>
      <c r="L1284" s="29"/>
      <c r="M1284" s="29"/>
      <c r="N1284" s="29"/>
      <c r="O1284" s="29"/>
      <c r="P1284" s="29"/>
      <c r="Q1284" s="29"/>
      <c r="R1284" s="29"/>
      <c r="S1284" s="29"/>
      <c r="T1284" s="43">
        <f>SUBTOTAL(9,T1283:T1283)</f>
        <v>129</v>
      </c>
      <c r="U1284" s="43">
        <f>SUBTOTAL(9,U1283:U1283)</f>
        <v>0</v>
      </c>
      <c r="V1284" s="43">
        <f>SUBTOTAL(9,V1283:V1283)</f>
        <v>129</v>
      </c>
      <c r="W1284" s="47"/>
      <c r="X1284" s="52"/>
      <c r="Y1284" s="56">
        <f>(T1284+U1284)/V1284</f>
        <v>1</v>
      </c>
    </row>
    <row r="1285" spans="1:25" ht="15" customHeight="1" outlineLevel="2">
      <c r="A1285" s="10" t="str">
        <f>VLOOKUP(D1285,'Current OBD'!$B$6:$K$2185,4,0)</f>
        <v>Okanogan</v>
      </c>
      <c r="B1285" s="10" t="str">
        <f>VLOOKUP(D1285,'Current OBD'!$B$6:$K$2185,3,0)</f>
        <v>24-019</v>
      </c>
      <c r="C1285" s="9" t="str">
        <f>VLOOKUP(D1285,'Current OBD'!$B$6:$K$2185,2,0)</f>
        <v>Omak School District</v>
      </c>
      <c r="D1285" s="24">
        <v>661826</v>
      </c>
      <c r="E1285" s="9" t="str">
        <f>VLOOKUP(D1285,'Current OBD'!$B$6:$K$2185,10,0)</f>
        <v>East Omak Elementary</v>
      </c>
      <c r="F1285" s="11" t="str">
        <f>IF(VLOOKUP(D1285,'Current OBD'!$B$6:$AK$2185,23,0)="Yes","PK"," ")</f>
        <v xml:space="preserve"> </v>
      </c>
      <c r="G1285" s="11" t="str">
        <f>IF(VLOOKUP(D1285,'Current OBD'!$B$6:$AK$2185,24,0)="Yes","K"," ")</f>
        <v xml:space="preserve"> </v>
      </c>
      <c r="H1285" s="11" t="str">
        <f>IF(VLOOKUP(D1285,'Current OBD'!$B$6:$AK$2185,25,0)="Yes",1," ")</f>
        <v xml:space="preserve"> </v>
      </c>
      <c r="I1285" s="11" t="str">
        <f>IF(VLOOKUP(D1285,'Current OBD'!$B$6:$AK$2185,26,0)="Yes","2"," ")</f>
        <v xml:space="preserve"> </v>
      </c>
      <c r="J1285" s="11" t="str">
        <f>IF(VLOOKUP(D1285,'Current OBD'!$B$6:$AK$2185,27,0)="Yes","3"," ")</f>
        <v>3</v>
      </c>
      <c r="K1285" s="11" t="str">
        <f>IF(VLOOKUP(D1285,'Current OBD'!$B$6:$AK$2185,28,0)="Yes","4"," ")</f>
        <v>4</v>
      </c>
      <c r="L1285" s="11" t="str">
        <f>IF(VLOOKUP(D1285,'Current OBD'!$B$6:$AK$2185,29,0)="Yes","5"," ")</f>
        <v>5</v>
      </c>
      <c r="M1285" s="11" t="str">
        <f>IF(VLOOKUP(D1285,'Current OBD'!$B$6:$AK$2185,30,0)="Yes","6"," ")</f>
        <v xml:space="preserve"> </v>
      </c>
      <c r="N1285" s="11" t="str">
        <f>IF(VLOOKUP(D1285,'Current OBD'!$B$6:$AK$2185,31,0)="Yes","7"," ")</f>
        <v xml:space="preserve"> </v>
      </c>
      <c r="O1285" s="11" t="str">
        <f>IF(VLOOKUP(D1285,'Current OBD'!$B$6:$AK$2185,32,0)="Yes","8"," ")</f>
        <v xml:space="preserve"> </v>
      </c>
      <c r="P1285" s="11" t="str">
        <f>IF(VLOOKUP(D1285,'Current OBD'!$B$6:$AK$2185,33,0)="Yes","9"," ")</f>
        <v xml:space="preserve"> </v>
      </c>
      <c r="Q1285" s="11" t="str">
        <f>IF(VLOOKUP(D1285,'Current OBD'!$B$6:$AK$2185,34,0)="Yes","10"," ")</f>
        <v xml:space="preserve"> </v>
      </c>
      <c r="R1285" s="11" t="str">
        <f>IF(VLOOKUP(D1285,'Current OBD'!$B$6:$AK$2185,35,0)="Yes","11"," ")</f>
        <v xml:space="preserve"> </v>
      </c>
      <c r="S1285" s="11" t="str">
        <f>IF(VLOOKUP(D1285,'Current OBD'!$B$6:$AK$2185,36,0)="Yes","12"," ")</f>
        <v xml:space="preserve"> </v>
      </c>
      <c r="T1285" s="13">
        <f>VLOOKUP(D1285,Pivot!$B$4:$F$2181,2,0)</f>
        <v>341</v>
      </c>
      <c r="U1285" s="13">
        <f>VLOOKUP(D1285,Pivot!$B$4:$F$2181,3,0)</f>
        <v>0</v>
      </c>
      <c r="V1285" s="13">
        <f>VLOOKUP(D1285,Pivot!$B$4:$F$2181,4,0)</f>
        <v>341</v>
      </c>
      <c r="W1285" s="46">
        <f>IFERROR(VLOOKUP(D1285,Pivot!$B$4:$H$2181,5,0),"")</f>
        <v>1</v>
      </c>
      <c r="X1285" s="51">
        <f>IFERROR(VLOOKUP(D1285,Pivot!$B$4:$H$2181,6,0),"")</f>
        <v>0</v>
      </c>
      <c r="Y1285" s="46">
        <f>IFERROR(VLOOKUP(D1285,Pivot!$B$4:$H$2181,7,0),"")</f>
        <v>1</v>
      </c>
    </row>
    <row r="1286" spans="1:25" ht="15" customHeight="1" outlineLevel="2">
      <c r="A1286" s="10" t="str">
        <f>VLOOKUP(D1286,'Current OBD'!$B$6:$K$2185,4,0)</f>
        <v>Okanogan</v>
      </c>
      <c r="B1286" s="10" t="str">
        <f>VLOOKUP(D1286,'Current OBD'!$B$6:$K$2185,3,0)</f>
        <v>24-019</v>
      </c>
      <c r="C1286" s="9" t="str">
        <f>VLOOKUP(D1286,'Current OBD'!$B$6:$K$2185,2,0)</f>
        <v>Omak School District</v>
      </c>
      <c r="D1286" s="24">
        <v>661825</v>
      </c>
      <c r="E1286" s="9" t="str">
        <f>VLOOKUP(D1286,'Current OBD'!$B$6:$K$2185,10,0)</f>
        <v>North Omak Elementary</v>
      </c>
      <c r="F1286" s="11" t="str">
        <f>IF(VLOOKUP(D1286,'Current OBD'!$B$6:$AK$2185,23,0)="Yes","PK"," ")</f>
        <v>PK</v>
      </c>
      <c r="G1286" s="11" t="str">
        <f>IF(VLOOKUP(D1286,'Current OBD'!$B$6:$AK$2185,24,0)="Yes","K"," ")</f>
        <v>K</v>
      </c>
      <c r="H1286" s="11">
        <f>IF(VLOOKUP(D1286,'Current OBD'!$B$6:$AK$2185,25,0)="Yes",1," ")</f>
        <v>1</v>
      </c>
      <c r="I1286" s="11" t="str">
        <f>IF(VLOOKUP(D1286,'Current OBD'!$B$6:$AK$2185,26,0)="Yes","2"," ")</f>
        <v>2</v>
      </c>
      <c r="J1286" s="11" t="str">
        <f>IF(VLOOKUP(D1286,'Current OBD'!$B$6:$AK$2185,27,0)="Yes","3"," ")</f>
        <v xml:space="preserve"> </v>
      </c>
      <c r="K1286" s="11" t="str">
        <f>IF(VLOOKUP(D1286,'Current OBD'!$B$6:$AK$2185,28,0)="Yes","4"," ")</f>
        <v xml:space="preserve"> </v>
      </c>
      <c r="L1286" s="11" t="str">
        <f>IF(VLOOKUP(D1286,'Current OBD'!$B$6:$AK$2185,29,0)="Yes","5"," ")</f>
        <v xml:space="preserve"> </v>
      </c>
      <c r="M1286" s="11" t="str">
        <f>IF(VLOOKUP(D1286,'Current OBD'!$B$6:$AK$2185,30,0)="Yes","6"," ")</f>
        <v xml:space="preserve"> </v>
      </c>
      <c r="N1286" s="11" t="str">
        <f>IF(VLOOKUP(D1286,'Current OBD'!$B$6:$AK$2185,31,0)="Yes","7"," ")</f>
        <v xml:space="preserve"> </v>
      </c>
      <c r="O1286" s="11" t="str">
        <f>IF(VLOOKUP(D1286,'Current OBD'!$B$6:$AK$2185,32,0)="Yes","8"," ")</f>
        <v xml:space="preserve"> </v>
      </c>
      <c r="P1286" s="11" t="str">
        <f>IF(VLOOKUP(D1286,'Current OBD'!$B$6:$AK$2185,33,0)="Yes","9"," ")</f>
        <v xml:space="preserve"> </v>
      </c>
      <c r="Q1286" s="11" t="str">
        <f>IF(VLOOKUP(D1286,'Current OBD'!$B$6:$AK$2185,34,0)="Yes","10"," ")</f>
        <v xml:space="preserve"> </v>
      </c>
      <c r="R1286" s="11" t="str">
        <f>IF(VLOOKUP(D1286,'Current OBD'!$B$6:$AK$2185,35,0)="Yes","11"," ")</f>
        <v xml:space="preserve"> </v>
      </c>
      <c r="S1286" s="11" t="str">
        <f>IF(VLOOKUP(D1286,'Current OBD'!$B$6:$AK$2185,36,0)="Yes","12"," ")</f>
        <v xml:space="preserve"> </v>
      </c>
      <c r="T1286" s="13">
        <f>VLOOKUP(D1286,Pivot!$B$4:$F$2181,2,0)</f>
        <v>351</v>
      </c>
      <c r="U1286" s="13">
        <f>VLOOKUP(D1286,Pivot!$B$4:$F$2181,3,0)</f>
        <v>0</v>
      </c>
      <c r="V1286" s="13">
        <f>VLOOKUP(D1286,Pivot!$B$4:$F$2181,4,0)</f>
        <v>351</v>
      </c>
      <c r="W1286" s="46">
        <f>IFERROR(VLOOKUP(D1286,Pivot!$B$4:$H$2181,5,0),"")</f>
        <v>1</v>
      </c>
      <c r="X1286" s="51">
        <f>IFERROR(VLOOKUP(D1286,Pivot!$B$4:$H$2181,6,0),"")</f>
        <v>0</v>
      </c>
      <c r="Y1286" s="46">
        <f>IFERROR(VLOOKUP(D1286,Pivot!$B$4:$H$2181,7,0),"")</f>
        <v>1</v>
      </c>
    </row>
    <row r="1287" spans="1:25" ht="15" customHeight="1" outlineLevel="2">
      <c r="A1287" s="10" t="str">
        <f>VLOOKUP(D1287,'Current OBD'!$B$6:$K$2185,4,0)</f>
        <v>Okanogan</v>
      </c>
      <c r="B1287" s="10" t="str">
        <f>VLOOKUP(D1287,'Current OBD'!$B$6:$K$2185,3,0)</f>
        <v>24-019</v>
      </c>
      <c r="C1287" s="9" t="str">
        <f>VLOOKUP(D1287,'Current OBD'!$B$6:$K$2185,2,0)</f>
        <v>Omak School District</v>
      </c>
      <c r="D1287" s="24">
        <v>663495</v>
      </c>
      <c r="E1287" s="9" t="str">
        <f>VLOOKUP(D1287,'Current OBD'!$B$6:$K$2185,10,0)</f>
        <v>Omak High School</v>
      </c>
      <c r="F1287" s="11" t="str">
        <f>IF(VLOOKUP(D1287,'Current OBD'!$B$6:$AK$2185,23,0)="Yes","PK"," ")</f>
        <v xml:space="preserve"> </v>
      </c>
      <c r="G1287" s="11" t="str">
        <f>IF(VLOOKUP(D1287,'Current OBD'!$B$6:$AK$2185,24,0)="Yes","K"," ")</f>
        <v xml:space="preserve"> </v>
      </c>
      <c r="H1287" s="11" t="str">
        <f>IF(VLOOKUP(D1287,'Current OBD'!$B$6:$AK$2185,25,0)="Yes",1," ")</f>
        <v xml:space="preserve"> </v>
      </c>
      <c r="I1287" s="11" t="str">
        <f>IF(VLOOKUP(D1287,'Current OBD'!$B$6:$AK$2185,26,0)="Yes","2"," ")</f>
        <v xml:space="preserve"> </v>
      </c>
      <c r="J1287" s="11" t="str">
        <f>IF(VLOOKUP(D1287,'Current OBD'!$B$6:$AK$2185,27,0)="Yes","3"," ")</f>
        <v xml:space="preserve"> </v>
      </c>
      <c r="K1287" s="11" t="str">
        <f>IF(VLOOKUP(D1287,'Current OBD'!$B$6:$AK$2185,28,0)="Yes","4"," ")</f>
        <v xml:space="preserve"> </v>
      </c>
      <c r="L1287" s="11" t="str">
        <f>IF(VLOOKUP(D1287,'Current OBD'!$B$6:$AK$2185,29,0)="Yes","5"," ")</f>
        <v xml:space="preserve"> </v>
      </c>
      <c r="M1287" s="11" t="str">
        <f>IF(VLOOKUP(D1287,'Current OBD'!$B$6:$AK$2185,30,0)="Yes","6"," ")</f>
        <v xml:space="preserve"> </v>
      </c>
      <c r="N1287" s="11" t="str">
        <f>IF(VLOOKUP(D1287,'Current OBD'!$B$6:$AK$2185,31,0)="Yes","7"," ")</f>
        <v xml:space="preserve"> </v>
      </c>
      <c r="O1287" s="11" t="str">
        <f>IF(VLOOKUP(D1287,'Current OBD'!$B$6:$AK$2185,32,0)="Yes","8"," ")</f>
        <v xml:space="preserve"> </v>
      </c>
      <c r="P1287" s="11" t="str">
        <f>IF(VLOOKUP(D1287,'Current OBD'!$B$6:$AK$2185,33,0)="Yes","9"," ")</f>
        <v>9</v>
      </c>
      <c r="Q1287" s="11" t="str">
        <f>IF(VLOOKUP(D1287,'Current OBD'!$B$6:$AK$2185,34,0)="Yes","10"," ")</f>
        <v>10</v>
      </c>
      <c r="R1287" s="11" t="str">
        <f>IF(VLOOKUP(D1287,'Current OBD'!$B$6:$AK$2185,35,0)="Yes","11"," ")</f>
        <v>11</v>
      </c>
      <c r="S1287" s="11" t="str">
        <f>IF(VLOOKUP(D1287,'Current OBD'!$B$6:$AK$2185,36,0)="Yes","12"," ")</f>
        <v>12</v>
      </c>
      <c r="T1287" s="13">
        <f>VLOOKUP(D1287,Pivot!$B$4:$F$2181,2,0)</f>
        <v>399</v>
      </c>
      <c r="U1287" s="13">
        <f>VLOOKUP(D1287,Pivot!$B$4:$F$2181,3,0)</f>
        <v>0</v>
      </c>
      <c r="V1287" s="13">
        <f>VLOOKUP(D1287,Pivot!$B$4:$F$2181,4,0)</f>
        <v>463</v>
      </c>
      <c r="W1287" s="46">
        <f>IFERROR(VLOOKUP(D1287,Pivot!$B$4:$H$2181,5,0),"")</f>
        <v>0.86180000000000001</v>
      </c>
      <c r="X1287" s="51">
        <f>IFERROR(VLOOKUP(D1287,Pivot!$B$4:$H$2181,6,0),"")</f>
        <v>0</v>
      </c>
      <c r="Y1287" s="46">
        <f>IFERROR(VLOOKUP(D1287,Pivot!$B$4:$H$2181,7,0),"")</f>
        <v>0.86180000000000001</v>
      </c>
    </row>
    <row r="1288" spans="1:25" ht="15" customHeight="1" outlineLevel="2">
      <c r="A1288" s="10" t="str">
        <f>VLOOKUP(D1288,'Current OBD'!$B$6:$K$2185,4,0)</f>
        <v>Okanogan</v>
      </c>
      <c r="B1288" s="10" t="str">
        <f>VLOOKUP(D1288,'Current OBD'!$B$6:$K$2185,3,0)</f>
        <v>24-019</v>
      </c>
      <c r="C1288" s="9" t="str">
        <f>VLOOKUP(D1288,'Current OBD'!$B$6:$K$2185,2,0)</f>
        <v>Omak School District</v>
      </c>
      <c r="D1288" s="24">
        <v>663494</v>
      </c>
      <c r="E1288" s="9" t="str">
        <f>VLOOKUP(D1288,'Current OBD'!$B$6:$K$2185,10,0)</f>
        <v>Omak Middle School</v>
      </c>
      <c r="F1288" s="11" t="str">
        <f>IF(VLOOKUP(D1288,'Current OBD'!$B$6:$AK$2185,23,0)="Yes","PK"," ")</f>
        <v xml:space="preserve"> </v>
      </c>
      <c r="G1288" s="11" t="str">
        <f>IF(VLOOKUP(D1288,'Current OBD'!$B$6:$AK$2185,24,0)="Yes","K"," ")</f>
        <v xml:space="preserve"> </v>
      </c>
      <c r="H1288" s="11" t="str">
        <f>IF(VLOOKUP(D1288,'Current OBD'!$B$6:$AK$2185,25,0)="Yes",1," ")</f>
        <v xml:space="preserve"> </v>
      </c>
      <c r="I1288" s="11" t="str">
        <f>IF(VLOOKUP(D1288,'Current OBD'!$B$6:$AK$2185,26,0)="Yes","2"," ")</f>
        <v xml:space="preserve"> </v>
      </c>
      <c r="J1288" s="11" t="str">
        <f>IF(VLOOKUP(D1288,'Current OBD'!$B$6:$AK$2185,27,0)="Yes","3"," ")</f>
        <v xml:space="preserve"> </v>
      </c>
      <c r="K1288" s="11" t="str">
        <f>IF(VLOOKUP(D1288,'Current OBD'!$B$6:$AK$2185,28,0)="Yes","4"," ")</f>
        <v xml:space="preserve"> </v>
      </c>
      <c r="L1288" s="11" t="str">
        <f>IF(VLOOKUP(D1288,'Current OBD'!$B$6:$AK$2185,29,0)="Yes","5"," ")</f>
        <v xml:space="preserve"> </v>
      </c>
      <c r="M1288" s="11" t="str">
        <f>IF(VLOOKUP(D1288,'Current OBD'!$B$6:$AK$2185,30,0)="Yes","6"," ")</f>
        <v>6</v>
      </c>
      <c r="N1288" s="11" t="str">
        <f>IF(VLOOKUP(D1288,'Current OBD'!$B$6:$AK$2185,31,0)="Yes","7"," ")</f>
        <v>7</v>
      </c>
      <c r="O1288" s="11" t="str">
        <f>IF(VLOOKUP(D1288,'Current OBD'!$B$6:$AK$2185,32,0)="Yes","8"," ")</f>
        <v>8</v>
      </c>
      <c r="P1288" s="11" t="str">
        <f>IF(VLOOKUP(D1288,'Current OBD'!$B$6:$AK$2185,33,0)="Yes","9"," ")</f>
        <v xml:space="preserve"> </v>
      </c>
      <c r="Q1288" s="11" t="str">
        <f>IF(VLOOKUP(D1288,'Current OBD'!$B$6:$AK$2185,34,0)="Yes","10"," ")</f>
        <v xml:space="preserve"> </v>
      </c>
      <c r="R1288" s="11" t="str">
        <f>IF(VLOOKUP(D1288,'Current OBD'!$B$6:$AK$2185,35,0)="Yes","11"," ")</f>
        <v xml:space="preserve"> </v>
      </c>
      <c r="S1288" s="11" t="str">
        <f>IF(VLOOKUP(D1288,'Current OBD'!$B$6:$AK$2185,36,0)="Yes","12"," ")</f>
        <v xml:space="preserve"> </v>
      </c>
      <c r="T1288" s="13">
        <f>VLOOKUP(D1288,Pivot!$B$4:$F$2181,2,0)</f>
        <v>340</v>
      </c>
      <c r="U1288" s="13">
        <f>VLOOKUP(D1288,Pivot!$B$4:$F$2181,3,0)</f>
        <v>0</v>
      </c>
      <c r="V1288" s="13">
        <f>VLOOKUP(D1288,Pivot!$B$4:$F$2181,4,0)</f>
        <v>340</v>
      </c>
      <c r="W1288" s="46">
        <f>IFERROR(VLOOKUP(D1288,Pivot!$B$4:$H$2181,5,0),"")</f>
        <v>1</v>
      </c>
      <c r="X1288" s="51">
        <f>IFERROR(VLOOKUP(D1288,Pivot!$B$4:$H$2181,6,0),"")</f>
        <v>0</v>
      </c>
      <c r="Y1288" s="46">
        <f>IFERROR(VLOOKUP(D1288,Pivot!$B$4:$H$2181,7,0),"")</f>
        <v>1</v>
      </c>
    </row>
    <row r="1289" spans="1:25" ht="15" customHeight="1" outlineLevel="1">
      <c r="A1289" s="27"/>
      <c r="B1289" s="27"/>
      <c r="C1289" s="30" t="s">
        <v>5781</v>
      </c>
      <c r="D1289" s="27"/>
      <c r="E1289" s="26"/>
      <c r="F1289" s="29"/>
      <c r="G1289" s="29"/>
      <c r="H1289" s="29"/>
      <c r="I1289" s="29"/>
      <c r="J1289" s="29"/>
      <c r="K1289" s="29"/>
      <c r="L1289" s="29"/>
      <c r="M1289" s="29"/>
      <c r="N1289" s="29"/>
      <c r="O1289" s="29"/>
      <c r="P1289" s="29"/>
      <c r="Q1289" s="29"/>
      <c r="R1289" s="29"/>
      <c r="S1289" s="29"/>
      <c r="T1289" s="43">
        <f>SUBTOTAL(9,T1285:T1288)</f>
        <v>1431</v>
      </c>
      <c r="U1289" s="43">
        <f>SUBTOTAL(9,U1285:U1288)</f>
        <v>0</v>
      </c>
      <c r="V1289" s="43">
        <f>SUBTOTAL(9,V1285:V1288)</f>
        <v>1495</v>
      </c>
      <c r="W1289" s="47"/>
      <c r="X1289" s="52"/>
      <c r="Y1289" s="56">
        <f>(T1289+U1289)/V1289</f>
        <v>0.95719063545150507</v>
      </c>
    </row>
    <row r="1290" spans="1:25" ht="15" customHeight="1" outlineLevel="2">
      <c r="A1290" s="10" t="str">
        <f>VLOOKUP(D1290,'Current OBD'!$B$6:$K$2185,4,0)</f>
        <v>Okanogan</v>
      </c>
      <c r="B1290" s="10" t="str">
        <f>VLOOKUP(D1290,'Current OBD'!$B$6:$K$2185,3,0)</f>
        <v>24-105</v>
      </c>
      <c r="C1290" s="9" t="str">
        <f>VLOOKUP(D1290,'Current OBD'!$B$6:$K$2185,2,0)</f>
        <v>Okanogan School District</v>
      </c>
      <c r="D1290" s="24">
        <v>664509</v>
      </c>
      <c r="E1290" s="9" t="str">
        <f>VLOOKUP(D1290,'Current OBD'!$B$6:$K$2185,10,0)</f>
        <v>Okanogan Alternative School</v>
      </c>
      <c r="F1290" s="11" t="str">
        <f>IF(VLOOKUP(D1290,'Current OBD'!$B$6:$AK$2185,23,0)="Yes","PK"," ")</f>
        <v xml:space="preserve"> </v>
      </c>
      <c r="G1290" s="11" t="str">
        <f>IF(VLOOKUP(D1290,'Current OBD'!$B$6:$AK$2185,24,0)="Yes","K"," ")</f>
        <v xml:space="preserve"> </v>
      </c>
      <c r="H1290" s="11" t="str">
        <f>IF(VLOOKUP(D1290,'Current OBD'!$B$6:$AK$2185,25,0)="Yes",1," ")</f>
        <v xml:space="preserve"> </v>
      </c>
      <c r="I1290" s="11" t="str">
        <f>IF(VLOOKUP(D1290,'Current OBD'!$B$6:$AK$2185,26,0)="Yes","2"," ")</f>
        <v xml:space="preserve"> </v>
      </c>
      <c r="J1290" s="11" t="str">
        <f>IF(VLOOKUP(D1290,'Current OBD'!$B$6:$AK$2185,27,0)="Yes","3"," ")</f>
        <v xml:space="preserve"> </v>
      </c>
      <c r="K1290" s="11" t="str">
        <f>IF(VLOOKUP(D1290,'Current OBD'!$B$6:$AK$2185,28,0)="Yes","4"," ")</f>
        <v xml:space="preserve"> </v>
      </c>
      <c r="L1290" s="11" t="str">
        <f>IF(VLOOKUP(D1290,'Current OBD'!$B$6:$AK$2185,29,0)="Yes","5"," ")</f>
        <v xml:space="preserve"> </v>
      </c>
      <c r="M1290" s="11" t="str">
        <f>IF(VLOOKUP(D1290,'Current OBD'!$B$6:$AK$2185,30,0)="Yes","6"," ")</f>
        <v xml:space="preserve"> </v>
      </c>
      <c r="N1290" s="11" t="str">
        <f>IF(VLOOKUP(D1290,'Current OBD'!$B$6:$AK$2185,31,0)="Yes","7"," ")</f>
        <v xml:space="preserve"> </v>
      </c>
      <c r="O1290" s="11" t="str">
        <f>IF(VLOOKUP(D1290,'Current OBD'!$B$6:$AK$2185,32,0)="Yes","8"," ")</f>
        <v xml:space="preserve"> </v>
      </c>
      <c r="P1290" s="11" t="str">
        <f>IF(VLOOKUP(D1290,'Current OBD'!$B$6:$AK$2185,33,0)="Yes","9"," ")</f>
        <v>9</v>
      </c>
      <c r="Q1290" s="11" t="str">
        <f>IF(VLOOKUP(D1290,'Current OBD'!$B$6:$AK$2185,34,0)="Yes","10"," ")</f>
        <v>10</v>
      </c>
      <c r="R1290" s="11" t="str">
        <f>IF(VLOOKUP(D1290,'Current OBD'!$B$6:$AK$2185,35,0)="Yes","11"," ")</f>
        <v>11</v>
      </c>
      <c r="S1290" s="11" t="str">
        <f>IF(VLOOKUP(D1290,'Current OBD'!$B$6:$AK$2185,36,0)="Yes","12"," ")</f>
        <v>12</v>
      </c>
      <c r="T1290" s="13">
        <f>VLOOKUP(D1290,Pivot!$B$4:$F$2181,2,0)</f>
        <v>114</v>
      </c>
      <c r="U1290" s="13">
        <f>VLOOKUP(D1290,Pivot!$B$4:$F$2181,3,0)</f>
        <v>0</v>
      </c>
      <c r="V1290" s="13">
        <f>VLOOKUP(D1290,Pivot!$B$4:$F$2181,4,0)</f>
        <v>114</v>
      </c>
      <c r="W1290" s="46">
        <f>IFERROR(VLOOKUP(D1290,Pivot!$B$4:$H$2181,5,0),"")</f>
        <v>1</v>
      </c>
      <c r="X1290" s="51">
        <f>IFERROR(VLOOKUP(D1290,Pivot!$B$4:$H$2181,6,0),"")</f>
        <v>0</v>
      </c>
      <c r="Y1290" s="46">
        <f>IFERROR(VLOOKUP(D1290,Pivot!$B$4:$H$2181,7,0),"")</f>
        <v>1</v>
      </c>
    </row>
    <row r="1291" spans="1:25" ht="15" customHeight="1" outlineLevel="2">
      <c r="A1291" s="10" t="str">
        <f>VLOOKUP(D1291,'Current OBD'!$B$6:$K$2185,4,0)</f>
        <v>Okanogan</v>
      </c>
      <c r="B1291" s="10" t="str">
        <f>VLOOKUP(D1291,'Current OBD'!$B$6:$K$2185,3,0)</f>
        <v>24-105</v>
      </c>
      <c r="C1291" s="9" t="str">
        <f>VLOOKUP(D1291,'Current OBD'!$B$6:$K$2185,2,0)</f>
        <v>Okanogan School District</v>
      </c>
      <c r="D1291" s="24">
        <v>661829</v>
      </c>
      <c r="E1291" s="9" t="str">
        <f>VLOOKUP(D1291,'Current OBD'!$B$6:$K$2185,10,0)</f>
        <v>Okanogan High School</v>
      </c>
      <c r="F1291" s="11" t="str">
        <f>IF(VLOOKUP(D1291,'Current OBD'!$B$6:$AK$2185,23,0)="Yes","PK"," ")</f>
        <v xml:space="preserve"> </v>
      </c>
      <c r="G1291" s="11" t="str">
        <f>IF(VLOOKUP(D1291,'Current OBD'!$B$6:$AK$2185,24,0)="Yes","K"," ")</f>
        <v xml:space="preserve"> </v>
      </c>
      <c r="H1291" s="11" t="str">
        <f>IF(VLOOKUP(D1291,'Current OBD'!$B$6:$AK$2185,25,0)="Yes",1," ")</f>
        <v xml:space="preserve"> </v>
      </c>
      <c r="I1291" s="11" t="str">
        <f>IF(VLOOKUP(D1291,'Current OBD'!$B$6:$AK$2185,26,0)="Yes","2"," ")</f>
        <v xml:space="preserve"> </v>
      </c>
      <c r="J1291" s="11" t="str">
        <f>IF(VLOOKUP(D1291,'Current OBD'!$B$6:$AK$2185,27,0)="Yes","3"," ")</f>
        <v xml:space="preserve"> </v>
      </c>
      <c r="K1291" s="11" t="str">
        <f>IF(VLOOKUP(D1291,'Current OBD'!$B$6:$AK$2185,28,0)="Yes","4"," ")</f>
        <v xml:space="preserve"> </v>
      </c>
      <c r="L1291" s="11" t="str">
        <f>IF(VLOOKUP(D1291,'Current OBD'!$B$6:$AK$2185,29,0)="Yes","5"," ")</f>
        <v xml:space="preserve"> </v>
      </c>
      <c r="M1291" s="11" t="str">
        <f>IF(VLOOKUP(D1291,'Current OBD'!$B$6:$AK$2185,30,0)="Yes","6"," ")</f>
        <v xml:space="preserve"> </v>
      </c>
      <c r="N1291" s="11" t="str">
        <f>IF(VLOOKUP(D1291,'Current OBD'!$B$6:$AK$2185,31,0)="Yes","7"," ")</f>
        <v xml:space="preserve"> </v>
      </c>
      <c r="O1291" s="11" t="str">
        <f>IF(VLOOKUP(D1291,'Current OBD'!$B$6:$AK$2185,32,0)="Yes","8"," ")</f>
        <v xml:space="preserve"> </v>
      </c>
      <c r="P1291" s="11" t="str">
        <f>IF(VLOOKUP(D1291,'Current OBD'!$B$6:$AK$2185,33,0)="Yes","9"," ")</f>
        <v>9</v>
      </c>
      <c r="Q1291" s="11" t="str">
        <f>IF(VLOOKUP(D1291,'Current OBD'!$B$6:$AK$2185,34,0)="Yes","10"," ")</f>
        <v>10</v>
      </c>
      <c r="R1291" s="11" t="str">
        <f>IF(VLOOKUP(D1291,'Current OBD'!$B$6:$AK$2185,35,0)="Yes","11"," ")</f>
        <v>11</v>
      </c>
      <c r="S1291" s="11" t="str">
        <f>IF(VLOOKUP(D1291,'Current OBD'!$B$6:$AK$2185,36,0)="Yes","12"," ")</f>
        <v>12</v>
      </c>
      <c r="T1291" s="13">
        <f>VLOOKUP(D1291,Pivot!$B$4:$F$2181,2,0)</f>
        <v>176</v>
      </c>
      <c r="U1291" s="13">
        <f>VLOOKUP(D1291,Pivot!$B$4:$F$2181,3,0)</f>
        <v>0</v>
      </c>
      <c r="V1291" s="13">
        <f>VLOOKUP(D1291,Pivot!$B$4:$F$2181,4,0)</f>
        <v>311</v>
      </c>
      <c r="W1291" s="46">
        <f>IFERROR(VLOOKUP(D1291,Pivot!$B$4:$H$2181,5,0),"")</f>
        <v>0.56589999999999996</v>
      </c>
      <c r="X1291" s="51">
        <f>IFERROR(VLOOKUP(D1291,Pivot!$B$4:$H$2181,6,0),"")</f>
        <v>0</v>
      </c>
      <c r="Y1291" s="46">
        <f>IFERROR(VLOOKUP(D1291,Pivot!$B$4:$H$2181,7,0),"")</f>
        <v>0.56589999999999996</v>
      </c>
    </row>
    <row r="1292" spans="1:25" ht="15" customHeight="1" outlineLevel="2">
      <c r="A1292" s="10" t="str">
        <f>VLOOKUP(D1292,'Current OBD'!$B$6:$K$2185,4,0)</f>
        <v>Okanogan</v>
      </c>
      <c r="B1292" s="10" t="str">
        <f>VLOOKUP(D1292,'Current OBD'!$B$6:$K$2185,3,0)</f>
        <v>24-105</v>
      </c>
      <c r="C1292" s="9" t="str">
        <f>VLOOKUP(D1292,'Current OBD'!$B$6:$K$2185,2,0)</f>
        <v>Okanogan School District</v>
      </c>
      <c r="D1292" s="24">
        <v>662789</v>
      </c>
      <c r="E1292" s="9" t="str">
        <f>VLOOKUP(D1292,'Current OBD'!$B$6:$K$2185,10,0)</f>
        <v>Okanogan Middle School</v>
      </c>
      <c r="F1292" s="11" t="str">
        <f>IF(VLOOKUP(D1292,'Current OBD'!$B$6:$AK$2185,23,0)="Yes","PK"," ")</f>
        <v xml:space="preserve"> </v>
      </c>
      <c r="G1292" s="11" t="str">
        <f>IF(VLOOKUP(D1292,'Current OBD'!$B$6:$AK$2185,24,0)="Yes","K"," ")</f>
        <v xml:space="preserve"> </v>
      </c>
      <c r="H1292" s="11" t="str">
        <f>IF(VLOOKUP(D1292,'Current OBD'!$B$6:$AK$2185,25,0)="Yes",1," ")</f>
        <v xml:space="preserve"> </v>
      </c>
      <c r="I1292" s="11" t="str">
        <f>IF(VLOOKUP(D1292,'Current OBD'!$B$6:$AK$2185,26,0)="Yes","2"," ")</f>
        <v xml:space="preserve"> </v>
      </c>
      <c r="J1292" s="11" t="str">
        <f>IF(VLOOKUP(D1292,'Current OBD'!$B$6:$AK$2185,27,0)="Yes","3"," ")</f>
        <v xml:space="preserve"> </v>
      </c>
      <c r="K1292" s="11" t="str">
        <f>IF(VLOOKUP(D1292,'Current OBD'!$B$6:$AK$2185,28,0)="Yes","4"," ")</f>
        <v xml:space="preserve"> </v>
      </c>
      <c r="L1292" s="11" t="str">
        <f>IF(VLOOKUP(D1292,'Current OBD'!$B$6:$AK$2185,29,0)="Yes","5"," ")</f>
        <v xml:space="preserve"> </v>
      </c>
      <c r="M1292" s="11" t="str">
        <f>IF(VLOOKUP(D1292,'Current OBD'!$B$6:$AK$2185,30,0)="Yes","6"," ")</f>
        <v>6</v>
      </c>
      <c r="N1292" s="11" t="str">
        <f>IF(VLOOKUP(D1292,'Current OBD'!$B$6:$AK$2185,31,0)="Yes","7"," ")</f>
        <v>7</v>
      </c>
      <c r="O1292" s="11" t="str">
        <f>IF(VLOOKUP(D1292,'Current OBD'!$B$6:$AK$2185,32,0)="Yes","8"," ")</f>
        <v>8</v>
      </c>
      <c r="P1292" s="11" t="str">
        <f>IF(VLOOKUP(D1292,'Current OBD'!$B$6:$AK$2185,33,0)="Yes","9"," ")</f>
        <v xml:space="preserve"> </v>
      </c>
      <c r="Q1292" s="11" t="str">
        <f>IF(VLOOKUP(D1292,'Current OBD'!$B$6:$AK$2185,34,0)="Yes","10"," ")</f>
        <v xml:space="preserve"> </v>
      </c>
      <c r="R1292" s="11" t="str">
        <f>IF(VLOOKUP(D1292,'Current OBD'!$B$6:$AK$2185,35,0)="Yes","11"," ")</f>
        <v xml:space="preserve"> </v>
      </c>
      <c r="S1292" s="11" t="str">
        <f>IF(VLOOKUP(D1292,'Current OBD'!$B$6:$AK$2185,36,0)="Yes","12"," ")</f>
        <v xml:space="preserve"> </v>
      </c>
      <c r="T1292" s="13">
        <f>VLOOKUP(D1292,Pivot!$B$4:$F$2181,2,0)</f>
        <v>160</v>
      </c>
      <c r="U1292" s="13">
        <f>VLOOKUP(D1292,Pivot!$B$4:$F$2181,3,0)</f>
        <v>0</v>
      </c>
      <c r="V1292" s="13">
        <f>VLOOKUP(D1292,Pivot!$B$4:$F$2181,4,0)</f>
        <v>224</v>
      </c>
      <c r="W1292" s="46">
        <f>IFERROR(VLOOKUP(D1292,Pivot!$B$4:$H$2181,5,0),"")</f>
        <v>0.71430000000000005</v>
      </c>
      <c r="X1292" s="51">
        <f>IFERROR(VLOOKUP(D1292,Pivot!$B$4:$H$2181,6,0),"")</f>
        <v>0</v>
      </c>
      <c r="Y1292" s="46">
        <f>IFERROR(VLOOKUP(D1292,Pivot!$B$4:$H$2181,7,0),"")</f>
        <v>0.71430000000000005</v>
      </c>
    </row>
    <row r="1293" spans="1:25" ht="15" customHeight="1" outlineLevel="2">
      <c r="A1293" s="10" t="str">
        <f>VLOOKUP(D1293,'Current OBD'!$B$6:$K$2185,4,0)</f>
        <v>Okanogan</v>
      </c>
      <c r="B1293" s="10" t="str">
        <f>VLOOKUP(D1293,'Current OBD'!$B$6:$K$2185,3,0)</f>
        <v>24-105</v>
      </c>
      <c r="C1293" s="9" t="str">
        <f>VLOOKUP(D1293,'Current OBD'!$B$6:$K$2185,2,0)</f>
        <v>Okanogan School District</v>
      </c>
      <c r="D1293" s="24">
        <v>661830</v>
      </c>
      <c r="E1293" s="9" t="str">
        <f>VLOOKUP(D1293,'Current OBD'!$B$6:$K$2185,10,0)</f>
        <v>Virgina Grainger Elementary</v>
      </c>
      <c r="F1293" s="11" t="str">
        <f>IF(VLOOKUP(D1293,'Current OBD'!$B$6:$AK$2185,23,0)="Yes","PK"," ")</f>
        <v>PK</v>
      </c>
      <c r="G1293" s="11" t="str">
        <f>IF(VLOOKUP(D1293,'Current OBD'!$B$6:$AK$2185,24,0)="Yes","K"," ")</f>
        <v>K</v>
      </c>
      <c r="H1293" s="11">
        <f>IF(VLOOKUP(D1293,'Current OBD'!$B$6:$AK$2185,25,0)="Yes",1," ")</f>
        <v>1</v>
      </c>
      <c r="I1293" s="11" t="str">
        <f>IF(VLOOKUP(D1293,'Current OBD'!$B$6:$AK$2185,26,0)="Yes","2"," ")</f>
        <v>2</v>
      </c>
      <c r="J1293" s="11" t="str">
        <f>IF(VLOOKUP(D1293,'Current OBD'!$B$6:$AK$2185,27,0)="Yes","3"," ")</f>
        <v>3</v>
      </c>
      <c r="K1293" s="11" t="str">
        <f>IF(VLOOKUP(D1293,'Current OBD'!$B$6:$AK$2185,28,0)="Yes","4"," ")</f>
        <v>4</v>
      </c>
      <c r="L1293" s="11" t="str">
        <f>IF(VLOOKUP(D1293,'Current OBD'!$B$6:$AK$2185,29,0)="Yes","5"," ")</f>
        <v>5</v>
      </c>
      <c r="M1293" s="11" t="str">
        <f>IF(VLOOKUP(D1293,'Current OBD'!$B$6:$AK$2185,30,0)="Yes","6"," ")</f>
        <v xml:space="preserve"> </v>
      </c>
      <c r="N1293" s="11" t="str">
        <f>IF(VLOOKUP(D1293,'Current OBD'!$B$6:$AK$2185,31,0)="Yes","7"," ")</f>
        <v xml:space="preserve"> </v>
      </c>
      <c r="O1293" s="11" t="str">
        <f>IF(VLOOKUP(D1293,'Current OBD'!$B$6:$AK$2185,32,0)="Yes","8"," ")</f>
        <v xml:space="preserve"> </v>
      </c>
      <c r="P1293" s="11" t="str">
        <f>IF(VLOOKUP(D1293,'Current OBD'!$B$6:$AK$2185,33,0)="Yes","9"," ")</f>
        <v xml:space="preserve"> </v>
      </c>
      <c r="Q1293" s="11" t="str">
        <f>IF(VLOOKUP(D1293,'Current OBD'!$B$6:$AK$2185,34,0)="Yes","10"," ")</f>
        <v xml:space="preserve"> </v>
      </c>
      <c r="R1293" s="11" t="str">
        <f>IF(VLOOKUP(D1293,'Current OBD'!$B$6:$AK$2185,35,0)="Yes","11"," ")</f>
        <v xml:space="preserve"> </v>
      </c>
      <c r="S1293" s="11" t="str">
        <f>IF(VLOOKUP(D1293,'Current OBD'!$B$6:$AK$2185,36,0)="Yes","12"," ")</f>
        <v xml:space="preserve"> </v>
      </c>
      <c r="T1293" s="13">
        <f>VLOOKUP(D1293,Pivot!$B$4:$F$2181,2,0)</f>
        <v>362</v>
      </c>
      <c r="U1293" s="13">
        <f>VLOOKUP(D1293,Pivot!$B$4:$F$2181,3,0)</f>
        <v>0</v>
      </c>
      <c r="V1293" s="13">
        <f>VLOOKUP(D1293,Pivot!$B$4:$F$2181,4,0)</f>
        <v>418</v>
      </c>
      <c r="W1293" s="46">
        <f>IFERROR(VLOOKUP(D1293,Pivot!$B$4:$H$2181,5,0),"")</f>
        <v>0.86599999999999999</v>
      </c>
      <c r="X1293" s="51">
        <f>IFERROR(VLOOKUP(D1293,Pivot!$B$4:$H$2181,6,0),"")</f>
        <v>0</v>
      </c>
      <c r="Y1293" s="46">
        <f>IFERROR(VLOOKUP(D1293,Pivot!$B$4:$H$2181,7,0),"")</f>
        <v>0.86599999999999999</v>
      </c>
    </row>
    <row r="1294" spans="1:25" ht="15" customHeight="1" outlineLevel="1">
      <c r="A1294" s="27"/>
      <c r="B1294" s="27"/>
      <c r="C1294" s="30" t="s">
        <v>5782</v>
      </c>
      <c r="D1294" s="27"/>
      <c r="E1294" s="26"/>
      <c r="F1294" s="29"/>
      <c r="G1294" s="29"/>
      <c r="H1294" s="29"/>
      <c r="I1294" s="29"/>
      <c r="J1294" s="29"/>
      <c r="K1294" s="29"/>
      <c r="L1294" s="29"/>
      <c r="M1294" s="29"/>
      <c r="N1294" s="29"/>
      <c r="O1294" s="29"/>
      <c r="P1294" s="29"/>
      <c r="Q1294" s="29"/>
      <c r="R1294" s="29"/>
      <c r="S1294" s="29"/>
      <c r="T1294" s="43">
        <f>SUBTOTAL(9,T1290:T1293)</f>
        <v>812</v>
      </c>
      <c r="U1294" s="43">
        <f>SUBTOTAL(9,U1290:U1293)</f>
        <v>0</v>
      </c>
      <c r="V1294" s="43">
        <f>SUBTOTAL(9,V1290:V1293)</f>
        <v>1067</v>
      </c>
      <c r="W1294" s="47"/>
      <c r="X1294" s="52"/>
      <c r="Y1294" s="56">
        <f>(T1294+U1294)/V1294</f>
        <v>0.76101218369259604</v>
      </c>
    </row>
    <row r="1295" spans="1:25" ht="15" customHeight="1" outlineLevel="2">
      <c r="A1295" s="10" t="str">
        <f>VLOOKUP(D1295,'Current OBD'!$B$6:$K$2185,4,0)</f>
        <v>Okanogan</v>
      </c>
      <c r="B1295" s="10" t="str">
        <f>VLOOKUP(D1295,'Current OBD'!$B$6:$K$2185,3,0)</f>
        <v>24-111</v>
      </c>
      <c r="C1295" s="9" t="str">
        <f>VLOOKUP(D1295,'Current OBD'!$B$6:$K$2185,2,0)</f>
        <v>Brewster School District</v>
      </c>
      <c r="D1295" s="24">
        <v>661832</v>
      </c>
      <c r="E1295" s="9" t="str">
        <f>VLOOKUP(D1295,'Current OBD'!$B$6:$K$2185,10,0)</f>
        <v>Brewster Elementary School</v>
      </c>
      <c r="F1295" s="11" t="str">
        <f>IF(VLOOKUP(D1295,'Current OBD'!$B$6:$AK$2185,23,0)="Yes","PK"," ")</f>
        <v>PK</v>
      </c>
      <c r="G1295" s="11" t="str">
        <f>IF(VLOOKUP(D1295,'Current OBD'!$B$6:$AK$2185,24,0)="Yes","K"," ")</f>
        <v>K</v>
      </c>
      <c r="H1295" s="11">
        <f>IF(VLOOKUP(D1295,'Current OBD'!$B$6:$AK$2185,25,0)="Yes",1," ")</f>
        <v>1</v>
      </c>
      <c r="I1295" s="11" t="str">
        <f>IF(VLOOKUP(D1295,'Current OBD'!$B$6:$AK$2185,26,0)="Yes","2"," ")</f>
        <v>2</v>
      </c>
      <c r="J1295" s="11" t="str">
        <f>IF(VLOOKUP(D1295,'Current OBD'!$B$6:$AK$2185,27,0)="Yes","3"," ")</f>
        <v>3</v>
      </c>
      <c r="K1295" s="11" t="str">
        <f>IF(VLOOKUP(D1295,'Current OBD'!$B$6:$AK$2185,28,0)="Yes","4"," ")</f>
        <v>4</v>
      </c>
      <c r="L1295" s="11" t="str">
        <f>IF(VLOOKUP(D1295,'Current OBD'!$B$6:$AK$2185,29,0)="Yes","5"," ")</f>
        <v>5</v>
      </c>
      <c r="M1295" s="11" t="str">
        <f>IF(VLOOKUP(D1295,'Current OBD'!$B$6:$AK$2185,30,0)="Yes","6"," ")</f>
        <v xml:space="preserve"> </v>
      </c>
      <c r="N1295" s="11" t="str">
        <f>IF(VLOOKUP(D1295,'Current OBD'!$B$6:$AK$2185,31,0)="Yes","7"," ")</f>
        <v xml:space="preserve"> </v>
      </c>
      <c r="O1295" s="11" t="str">
        <f>IF(VLOOKUP(D1295,'Current OBD'!$B$6:$AK$2185,32,0)="Yes","8"," ")</f>
        <v xml:space="preserve"> </v>
      </c>
      <c r="P1295" s="11" t="str">
        <f>IF(VLOOKUP(D1295,'Current OBD'!$B$6:$AK$2185,33,0)="Yes","9"," ")</f>
        <v xml:space="preserve"> </v>
      </c>
      <c r="Q1295" s="11" t="str">
        <f>IF(VLOOKUP(D1295,'Current OBD'!$B$6:$AK$2185,34,0)="Yes","10"," ")</f>
        <v xml:space="preserve"> </v>
      </c>
      <c r="R1295" s="11" t="str">
        <f>IF(VLOOKUP(D1295,'Current OBD'!$B$6:$AK$2185,35,0)="Yes","11"," ")</f>
        <v xml:space="preserve"> </v>
      </c>
      <c r="S1295" s="11" t="str">
        <f>IF(VLOOKUP(D1295,'Current OBD'!$B$6:$AK$2185,36,0)="Yes","12"," ")</f>
        <v xml:space="preserve"> </v>
      </c>
      <c r="T1295" s="13">
        <f>VLOOKUP(D1295,Pivot!$B$4:$F$2181,2,0)</f>
        <v>391</v>
      </c>
      <c r="U1295" s="13">
        <f>VLOOKUP(D1295,Pivot!$B$4:$F$2181,3,0)</f>
        <v>0</v>
      </c>
      <c r="V1295" s="13">
        <f>VLOOKUP(D1295,Pivot!$B$4:$F$2181,4,0)</f>
        <v>434</v>
      </c>
      <c r="W1295" s="46">
        <f>IFERROR(VLOOKUP(D1295,Pivot!$B$4:$H$2181,5,0),"")</f>
        <v>0.90090000000000003</v>
      </c>
      <c r="X1295" s="51">
        <f>IFERROR(VLOOKUP(D1295,Pivot!$B$4:$H$2181,6,0),"")</f>
        <v>0</v>
      </c>
      <c r="Y1295" s="46">
        <f>IFERROR(VLOOKUP(D1295,Pivot!$B$4:$H$2181,7,0),"")</f>
        <v>0.90090000000000003</v>
      </c>
    </row>
    <row r="1296" spans="1:25" ht="15" customHeight="1" outlineLevel="2">
      <c r="A1296" s="10" t="str">
        <f>VLOOKUP(D1296,'Current OBD'!$B$6:$K$2185,4,0)</f>
        <v>Okanogan</v>
      </c>
      <c r="B1296" s="10" t="str">
        <f>VLOOKUP(D1296,'Current OBD'!$B$6:$K$2185,3,0)</f>
        <v>24-111</v>
      </c>
      <c r="C1296" s="9" t="str">
        <f>VLOOKUP(D1296,'Current OBD'!$B$6:$K$2185,2,0)</f>
        <v>Brewster School District</v>
      </c>
      <c r="D1296" s="24">
        <v>661833</v>
      </c>
      <c r="E1296" s="9" t="str">
        <f>VLOOKUP(D1296,'Current OBD'!$B$6:$K$2185,10,0)</f>
        <v>Brewster Jr/Sr High</v>
      </c>
      <c r="F1296" s="11" t="str">
        <f>IF(VLOOKUP(D1296,'Current OBD'!$B$6:$AK$2185,23,0)="Yes","PK"," ")</f>
        <v xml:space="preserve"> </v>
      </c>
      <c r="G1296" s="11" t="str">
        <f>IF(VLOOKUP(D1296,'Current OBD'!$B$6:$AK$2185,24,0)="Yes","K"," ")</f>
        <v xml:space="preserve"> </v>
      </c>
      <c r="H1296" s="11" t="str">
        <f>IF(VLOOKUP(D1296,'Current OBD'!$B$6:$AK$2185,25,0)="Yes",1," ")</f>
        <v xml:space="preserve"> </v>
      </c>
      <c r="I1296" s="11" t="str">
        <f>IF(VLOOKUP(D1296,'Current OBD'!$B$6:$AK$2185,26,0)="Yes","2"," ")</f>
        <v xml:space="preserve"> </v>
      </c>
      <c r="J1296" s="11" t="str">
        <f>IF(VLOOKUP(D1296,'Current OBD'!$B$6:$AK$2185,27,0)="Yes","3"," ")</f>
        <v xml:space="preserve"> </v>
      </c>
      <c r="K1296" s="11" t="str">
        <f>IF(VLOOKUP(D1296,'Current OBD'!$B$6:$AK$2185,28,0)="Yes","4"," ")</f>
        <v xml:space="preserve"> </v>
      </c>
      <c r="L1296" s="11" t="str">
        <f>IF(VLOOKUP(D1296,'Current OBD'!$B$6:$AK$2185,29,0)="Yes","5"," ")</f>
        <v xml:space="preserve"> </v>
      </c>
      <c r="M1296" s="11" t="str">
        <f>IF(VLOOKUP(D1296,'Current OBD'!$B$6:$AK$2185,30,0)="Yes","6"," ")</f>
        <v>6</v>
      </c>
      <c r="N1296" s="11" t="str">
        <f>IF(VLOOKUP(D1296,'Current OBD'!$B$6:$AK$2185,31,0)="Yes","7"," ")</f>
        <v>7</v>
      </c>
      <c r="O1296" s="11" t="str">
        <f>IF(VLOOKUP(D1296,'Current OBD'!$B$6:$AK$2185,32,0)="Yes","8"," ")</f>
        <v>8</v>
      </c>
      <c r="P1296" s="11" t="str">
        <f>IF(VLOOKUP(D1296,'Current OBD'!$B$6:$AK$2185,33,0)="Yes","9"," ")</f>
        <v>9</v>
      </c>
      <c r="Q1296" s="11" t="str">
        <f>IF(VLOOKUP(D1296,'Current OBD'!$B$6:$AK$2185,34,0)="Yes","10"," ")</f>
        <v>10</v>
      </c>
      <c r="R1296" s="11" t="str">
        <f>IF(VLOOKUP(D1296,'Current OBD'!$B$6:$AK$2185,35,0)="Yes","11"," ")</f>
        <v>11</v>
      </c>
      <c r="S1296" s="11" t="str">
        <f>IF(VLOOKUP(D1296,'Current OBD'!$B$6:$AK$2185,36,0)="Yes","12"," ")</f>
        <v>12</v>
      </c>
      <c r="T1296" s="13">
        <f>VLOOKUP(D1296,Pivot!$B$4:$F$2181,2,0)</f>
        <v>459</v>
      </c>
      <c r="U1296" s="13">
        <f>VLOOKUP(D1296,Pivot!$B$4:$F$2181,3,0)</f>
        <v>0</v>
      </c>
      <c r="V1296" s="13">
        <f>VLOOKUP(D1296,Pivot!$B$4:$F$2181,4,0)</f>
        <v>560</v>
      </c>
      <c r="W1296" s="46">
        <f>IFERROR(VLOOKUP(D1296,Pivot!$B$4:$H$2181,5,0),"")</f>
        <v>0.8196</v>
      </c>
      <c r="X1296" s="51">
        <f>IFERROR(VLOOKUP(D1296,Pivot!$B$4:$H$2181,6,0),"")</f>
        <v>0</v>
      </c>
      <c r="Y1296" s="46">
        <f>IFERROR(VLOOKUP(D1296,Pivot!$B$4:$H$2181,7,0),"")</f>
        <v>0.8196</v>
      </c>
    </row>
    <row r="1297" spans="1:25" ht="15" customHeight="1" outlineLevel="1">
      <c r="A1297" s="27"/>
      <c r="B1297" s="27"/>
      <c r="C1297" s="30" t="s">
        <v>5783</v>
      </c>
      <c r="D1297" s="27"/>
      <c r="E1297" s="26"/>
      <c r="F1297" s="29"/>
      <c r="G1297" s="29"/>
      <c r="H1297" s="29"/>
      <c r="I1297" s="29"/>
      <c r="J1297" s="29"/>
      <c r="K1297" s="29"/>
      <c r="L1297" s="29"/>
      <c r="M1297" s="29"/>
      <c r="N1297" s="29"/>
      <c r="O1297" s="29"/>
      <c r="P1297" s="29"/>
      <c r="Q1297" s="29"/>
      <c r="R1297" s="29"/>
      <c r="S1297" s="29"/>
      <c r="T1297" s="43">
        <f>SUBTOTAL(9,T1295:T1296)</f>
        <v>850</v>
      </c>
      <c r="U1297" s="43">
        <f>SUBTOTAL(9,U1295:U1296)</f>
        <v>0</v>
      </c>
      <c r="V1297" s="43">
        <f>SUBTOTAL(9,V1295:V1296)</f>
        <v>994</v>
      </c>
      <c r="W1297" s="47"/>
      <c r="X1297" s="52"/>
      <c r="Y1297" s="56">
        <f>(T1297+U1297)/V1297</f>
        <v>0.85513078470824955</v>
      </c>
    </row>
    <row r="1298" spans="1:25" ht="15" customHeight="1" outlineLevel="2">
      <c r="A1298" s="10" t="str">
        <f>VLOOKUP(D1298,'Current OBD'!$B$6:$K$2185,4,0)</f>
        <v>Okanogan</v>
      </c>
      <c r="B1298" s="10" t="str">
        <f>VLOOKUP(D1298,'Current OBD'!$B$6:$K$2185,3,0)</f>
        <v>24-122</v>
      </c>
      <c r="C1298" s="9" t="str">
        <f>VLOOKUP(D1298,'Current OBD'!$B$6:$K$2185,2,0)</f>
        <v>Pateros School District</v>
      </c>
      <c r="D1298" s="24">
        <v>662022</v>
      </c>
      <c r="E1298" s="9" t="str">
        <f>VLOOKUP(D1298,'Current OBD'!$B$6:$K$2185,10,0)</f>
        <v>Pateros Elementary</v>
      </c>
      <c r="F1298" s="11" t="str">
        <f>IF(VLOOKUP(D1298,'Current OBD'!$B$6:$AK$2185,23,0)="Yes","PK"," ")</f>
        <v>PK</v>
      </c>
      <c r="G1298" s="11" t="str">
        <f>IF(VLOOKUP(D1298,'Current OBD'!$B$6:$AK$2185,24,0)="Yes","K"," ")</f>
        <v>K</v>
      </c>
      <c r="H1298" s="11">
        <f>IF(VLOOKUP(D1298,'Current OBD'!$B$6:$AK$2185,25,0)="Yes",1," ")</f>
        <v>1</v>
      </c>
      <c r="I1298" s="11" t="str">
        <f>IF(VLOOKUP(D1298,'Current OBD'!$B$6:$AK$2185,26,0)="Yes","2"," ")</f>
        <v>2</v>
      </c>
      <c r="J1298" s="11" t="str">
        <f>IF(VLOOKUP(D1298,'Current OBD'!$B$6:$AK$2185,27,0)="Yes","3"," ")</f>
        <v>3</v>
      </c>
      <c r="K1298" s="11" t="str">
        <f>IF(VLOOKUP(D1298,'Current OBD'!$B$6:$AK$2185,28,0)="Yes","4"," ")</f>
        <v>4</v>
      </c>
      <c r="L1298" s="11" t="str">
        <f>IF(VLOOKUP(D1298,'Current OBD'!$B$6:$AK$2185,29,0)="Yes","5"," ")</f>
        <v>5</v>
      </c>
      <c r="M1298" s="11" t="str">
        <f>IF(VLOOKUP(D1298,'Current OBD'!$B$6:$AK$2185,30,0)="Yes","6"," ")</f>
        <v>6</v>
      </c>
      <c r="N1298" s="11" t="str">
        <f>IF(VLOOKUP(D1298,'Current OBD'!$B$6:$AK$2185,31,0)="Yes","7"," ")</f>
        <v xml:space="preserve"> </v>
      </c>
      <c r="O1298" s="11" t="str">
        <f>IF(VLOOKUP(D1298,'Current OBD'!$B$6:$AK$2185,32,0)="Yes","8"," ")</f>
        <v xml:space="preserve"> </v>
      </c>
      <c r="P1298" s="11" t="str">
        <f>IF(VLOOKUP(D1298,'Current OBD'!$B$6:$AK$2185,33,0)="Yes","9"," ")</f>
        <v xml:space="preserve"> </v>
      </c>
      <c r="Q1298" s="11" t="str">
        <f>IF(VLOOKUP(D1298,'Current OBD'!$B$6:$AK$2185,34,0)="Yes","10"," ")</f>
        <v xml:space="preserve"> </v>
      </c>
      <c r="R1298" s="11" t="str">
        <f>IF(VLOOKUP(D1298,'Current OBD'!$B$6:$AK$2185,35,0)="Yes","11"," ")</f>
        <v xml:space="preserve"> </v>
      </c>
      <c r="S1298" s="11" t="str">
        <f>IF(VLOOKUP(D1298,'Current OBD'!$B$6:$AK$2185,36,0)="Yes","12"," ")</f>
        <v xml:space="preserve"> </v>
      </c>
      <c r="T1298" s="13">
        <f>VLOOKUP(D1298,Pivot!$B$4:$F$2181,2,0)</f>
        <v>108</v>
      </c>
      <c r="U1298" s="13">
        <f>VLOOKUP(D1298,Pivot!$B$4:$F$2181,3,0)</f>
        <v>0</v>
      </c>
      <c r="V1298" s="13">
        <f>VLOOKUP(D1298,Pivot!$B$4:$F$2181,4,0)</f>
        <v>131</v>
      </c>
      <c r="W1298" s="46">
        <f>IFERROR(VLOOKUP(D1298,Pivot!$B$4:$H$2181,5,0),"")</f>
        <v>0.82440000000000002</v>
      </c>
      <c r="X1298" s="51">
        <f>IFERROR(VLOOKUP(D1298,Pivot!$B$4:$H$2181,6,0),"")</f>
        <v>0</v>
      </c>
      <c r="Y1298" s="46">
        <f>IFERROR(VLOOKUP(D1298,Pivot!$B$4:$H$2181,7,0),"")</f>
        <v>0.82440000000000002</v>
      </c>
    </row>
    <row r="1299" spans="1:25" ht="15" customHeight="1" outlineLevel="2">
      <c r="A1299" s="10" t="str">
        <f>VLOOKUP(D1299,'Current OBD'!$B$6:$K$2185,4,0)</f>
        <v>Okanogan</v>
      </c>
      <c r="B1299" s="10" t="str">
        <f>VLOOKUP(D1299,'Current OBD'!$B$6:$K$2185,3,0)</f>
        <v>24-122</v>
      </c>
      <c r="C1299" s="9" t="str">
        <f>VLOOKUP(D1299,'Current OBD'!$B$6:$K$2185,2,0)</f>
        <v>Pateros School District</v>
      </c>
      <c r="D1299" s="24">
        <v>662023</v>
      </c>
      <c r="E1299" s="9" t="str">
        <f>VLOOKUP(D1299,'Current OBD'!$B$6:$K$2185,10,0)</f>
        <v>Pateros Jr/Sr High</v>
      </c>
      <c r="F1299" s="11" t="str">
        <f>IF(VLOOKUP(D1299,'Current OBD'!$B$6:$AK$2185,23,0)="Yes","PK"," ")</f>
        <v xml:space="preserve"> </v>
      </c>
      <c r="G1299" s="11" t="str">
        <f>IF(VLOOKUP(D1299,'Current OBD'!$B$6:$AK$2185,24,0)="Yes","K"," ")</f>
        <v xml:space="preserve"> </v>
      </c>
      <c r="H1299" s="11" t="str">
        <f>IF(VLOOKUP(D1299,'Current OBD'!$B$6:$AK$2185,25,0)="Yes",1," ")</f>
        <v xml:space="preserve"> </v>
      </c>
      <c r="I1299" s="11" t="str">
        <f>IF(VLOOKUP(D1299,'Current OBD'!$B$6:$AK$2185,26,0)="Yes","2"," ")</f>
        <v xml:space="preserve"> </v>
      </c>
      <c r="J1299" s="11" t="str">
        <f>IF(VLOOKUP(D1299,'Current OBD'!$B$6:$AK$2185,27,0)="Yes","3"," ")</f>
        <v xml:space="preserve"> </v>
      </c>
      <c r="K1299" s="11" t="str">
        <f>IF(VLOOKUP(D1299,'Current OBD'!$B$6:$AK$2185,28,0)="Yes","4"," ")</f>
        <v xml:space="preserve"> </v>
      </c>
      <c r="L1299" s="11" t="str">
        <f>IF(VLOOKUP(D1299,'Current OBD'!$B$6:$AK$2185,29,0)="Yes","5"," ")</f>
        <v xml:space="preserve"> </v>
      </c>
      <c r="M1299" s="11" t="str">
        <f>IF(VLOOKUP(D1299,'Current OBD'!$B$6:$AK$2185,30,0)="Yes","6"," ")</f>
        <v xml:space="preserve"> </v>
      </c>
      <c r="N1299" s="11" t="str">
        <f>IF(VLOOKUP(D1299,'Current OBD'!$B$6:$AK$2185,31,0)="Yes","7"," ")</f>
        <v>7</v>
      </c>
      <c r="O1299" s="11" t="str">
        <f>IF(VLOOKUP(D1299,'Current OBD'!$B$6:$AK$2185,32,0)="Yes","8"," ")</f>
        <v>8</v>
      </c>
      <c r="P1299" s="11" t="str">
        <f>IF(VLOOKUP(D1299,'Current OBD'!$B$6:$AK$2185,33,0)="Yes","9"," ")</f>
        <v>9</v>
      </c>
      <c r="Q1299" s="11" t="str">
        <f>IF(VLOOKUP(D1299,'Current OBD'!$B$6:$AK$2185,34,0)="Yes","10"," ")</f>
        <v>10</v>
      </c>
      <c r="R1299" s="11" t="str">
        <f>IF(VLOOKUP(D1299,'Current OBD'!$B$6:$AK$2185,35,0)="Yes","11"," ")</f>
        <v>11</v>
      </c>
      <c r="S1299" s="11" t="str">
        <f>IF(VLOOKUP(D1299,'Current OBD'!$B$6:$AK$2185,36,0)="Yes","12"," ")</f>
        <v>12</v>
      </c>
      <c r="T1299" s="13">
        <f>VLOOKUP(D1299,Pivot!$B$4:$F$2181,2,0)</f>
        <v>113</v>
      </c>
      <c r="U1299" s="13">
        <f>VLOOKUP(D1299,Pivot!$B$4:$F$2181,3,0)</f>
        <v>0</v>
      </c>
      <c r="V1299" s="13">
        <f>VLOOKUP(D1299,Pivot!$B$4:$F$2181,4,0)</f>
        <v>136</v>
      </c>
      <c r="W1299" s="46">
        <f>IFERROR(VLOOKUP(D1299,Pivot!$B$4:$H$2181,5,0),"")</f>
        <v>0.83089999999999997</v>
      </c>
      <c r="X1299" s="51">
        <f>IFERROR(VLOOKUP(D1299,Pivot!$B$4:$H$2181,6,0),"")</f>
        <v>0</v>
      </c>
      <c r="Y1299" s="46">
        <f>IFERROR(VLOOKUP(D1299,Pivot!$B$4:$H$2181,7,0),"")</f>
        <v>0.83089999999999997</v>
      </c>
    </row>
    <row r="1300" spans="1:25" ht="15" customHeight="1" outlineLevel="1">
      <c r="A1300" s="27"/>
      <c r="B1300" s="27"/>
      <c r="C1300" s="30" t="s">
        <v>5784</v>
      </c>
      <c r="D1300" s="27"/>
      <c r="E1300" s="26"/>
      <c r="F1300" s="29"/>
      <c r="G1300" s="29"/>
      <c r="H1300" s="29"/>
      <c r="I1300" s="29"/>
      <c r="J1300" s="29"/>
      <c r="K1300" s="29"/>
      <c r="L1300" s="29"/>
      <c r="M1300" s="29"/>
      <c r="N1300" s="29"/>
      <c r="O1300" s="29"/>
      <c r="P1300" s="29"/>
      <c r="Q1300" s="29"/>
      <c r="R1300" s="29"/>
      <c r="S1300" s="29"/>
      <c r="T1300" s="43">
        <f>SUBTOTAL(9,T1298:T1299)</f>
        <v>221</v>
      </c>
      <c r="U1300" s="43">
        <f>SUBTOTAL(9,U1298:U1299)</f>
        <v>0</v>
      </c>
      <c r="V1300" s="43">
        <f>SUBTOTAL(9,V1298:V1299)</f>
        <v>267</v>
      </c>
      <c r="W1300" s="47"/>
      <c r="X1300" s="52"/>
      <c r="Y1300" s="56">
        <f>(T1300+U1300)/V1300</f>
        <v>0.82771535580524347</v>
      </c>
    </row>
    <row r="1301" spans="1:25" ht="15" customHeight="1" outlineLevel="2">
      <c r="A1301" s="10" t="str">
        <f>VLOOKUP(D1301,'Current OBD'!$B$6:$K$2185,4,0)</f>
        <v>Okanogan</v>
      </c>
      <c r="B1301" s="10" t="str">
        <f>VLOOKUP(D1301,'Current OBD'!$B$6:$K$2185,3,0)</f>
        <v>24-350</v>
      </c>
      <c r="C1301" s="9" t="str">
        <f>VLOOKUP(D1301,'Current OBD'!$B$6:$K$2185,2,0)</f>
        <v>Methow Valley School District</v>
      </c>
      <c r="D1301" s="24">
        <v>661835</v>
      </c>
      <c r="E1301" s="9" t="str">
        <f>VLOOKUP(D1301,'Current OBD'!$B$6:$K$2185,10,0)</f>
        <v>Liberty Bell Jr/Sr/Alt High</v>
      </c>
      <c r="F1301" s="11" t="str">
        <f>IF(VLOOKUP(D1301,'Current OBD'!$B$6:$AK$2185,23,0)="Yes","PK"," ")</f>
        <v xml:space="preserve"> </v>
      </c>
      <c r="G1301" s="11" t="str">
        <f>IF(VLOOKUP(D1301,'Current OBD'!$B$6:$AK$2185,24,0)="Yes","K"," ")</f>
        <v xml:space="preserve"> </v>
      </c>
      <c r="H1301" s="11" t="str">
        <f>IF(VLOOKUP(D1301,'Current OBD'!$B$6:$AK$2185,25,0)="Yes",1," ")</f>
        <v xml:space="preserve"> </v>
      </c>
      <c r="I1301" s="11" t="str">
        <f>IF(VLOOKUP(D1301,'Current OBD'!$B$6:$AK$2185,26,0)="Yes","2"," ")</f>
        <v xml:space="preserve"> </v>
      </c>
      <c r="J1301" s="11" t="str">
        <f>IF(VLOOKUP(D1301,'Current OBD'!$B$6:$AK$2185,27,0)="Yes","3"," ")</f>
        <v xml:space="preserve"> </v>
      </c>
      <c r="K1301" s="11" t="str">
        <f>IF(VLOOKUP(D1301,'Current OBD'!$B$6:$AK$2185,28,0)="Yes","4"," ")</f>
        <v xml:space="preserve"> </v>
      </c>
      <c r="L1301" s="11" t="str">
        <f>IF(VLOOKUP(D1301,'Current OBD'!$B$6:$AK$2185,29,0)="Yes","5"," ")</f>
        <v xml:space="preserve"> </v>
      </c>
      <c r="M1301" s="11" t="str">
        <f>IF(VLOOKUP(D1301,'Current OBD'!$B$6:$AK$2185,30,0)="Yes","6"," ")</f>
        <v>6</v>
      </c>
      <c r="N1301" s="11" t="str">
        <f>IF(VLOOKUP(D1301,'Current OBD'!$B$6:$AK$2185,31,0)="Yes","7"," ")</f>
        <v>7</v>
      </c>
      <c r="O1301" s="11" t="str">
        <f>IF(VLOOKUP(D1301,'Current OBD'!$B$6:$AK$2185,32,0)="Yes","8"," ")</f>
        <v>8</v>
      </c>
      <c r="P1301" s="11" t="str">
        <f>IF(VLOOKUP(D1301,'Current OBD'!$B$6:$AK$2185,33,0)="Yes","9"," ")</f>
        <v>9</v>
      </c>
      <c r="Q1301" s="11" t="str">
        <f>IF(VLOOKUP(D1301,'Current OBD'!$B$6:$AK$2185,34,0)="Yes","10"," ")</f>
        <v>10</v>
      </c>
      <c r="R1301" s="11" t="str">
        <f>IF(VLOOKUP(D1301,'Current OBD'!$B$6:$AK$2185,35,0)="Yes","11"," ")</f>
        <v>11</v>
      </c>
      <c r="S1301" s="11" t="str">
        <f>IF(VLOOKUP(D1301,'Current OBD'!$B$6:$AK$2185,36,0)="Yes","12"," ")</f>
        <v>12</v>
      </c>
      <c r="T1301" s="13">
        <f>VLOOKUP(D1301,Pivot!$B$4:$F$2181,2,0)</f>
        <v>77</v>
      </c>
      <c r="U1301" s="13">
        <f>VLOOKUP(D1301,Pivot!$B$4:$F$2181,3,0)</f>
        <v>46</v>
      </c>
      <c r="V1301" s="13">
        <f>VLOOKUP(D1301,Pivot!$B$4:$F$2181,4,0)</f>
        <v>335</v>
      </c>
      <c r="W1301" s="46">
        <f>IFERROR(VLOOKUP(D1301,Pivot!$B$4:$H$2181,5,0),"")</f>
        <v>0.22989999999999999</v>
      </c>
      <c r="X1301" s="51">
        <f>IFERROR(VLOOKUP(D1301,Pivot!$B$4:$H$2181,6,0),"")</f>
        <v>0.13730000000000001</v>
      </c>
      <c r="Y1301" s="46">
        <f>IFERROR(VLOOKUP(D1301,Pivot!$B$4:$H$2181,7,0),"")</f>
        <v>0.36720000000000003</v>
      </c>
    </row>
    <row r="1302" spans="1:25" ht="15" customHeight="1" outlineLevel="2">
      <c r="A1302" s="10" t="str">
        <f>VLOOKUP(D1302,'Current OBD'!$B$6:$K$2185,4,0)</f>
        <v>Okanogan</v>
      </c>
      <c r="B1302" s="10" t="str">
        <f>VLOOKUP(D1302,'Current OBD'!$B$6:$K$2185,3,0)</f>
        <v>24-350</v>
      </c>
      <c r="C1302" s="9" t="str">
        <f>VLOOKUP(D1302,'Current OBD'!$B$6:$K$2185,2,0)</f>
        <v>Methow Valley School District</v>
      </c>
      <c r="D1302" s="24">
        <v>661834</v>
      </c>
      <c r="E1302" s="9" t="str">
        <f>VLOOKUP(D1302,'Current OBD'!$B$6:$K$2185,10,0)</f>
        <v>Methow Valley Elementary</v>
      </c>
      <c r="F1302" s="11" t="str">
        <f>IF(VLOOKUP(D1302,'Current OBD'!$B$6:$AK$2185,23,0)="Yes","PK"," ")</f>
        <v>PK</v>
      </c>
      <c r="G1302" s="11" t="str">
        <f>IF(VLOOKUP(D1302,'Current OBD'!$B$6:$AK$2185,24,0)="Yes","K"," ")</f>
        <v>K</v>
      </c>
      <c r="H1302" s="11">
        <f>IF(VLOOKUP(D1302,'Current OBD'!$B$6:$AK$2185,25,0)="Yes",1," ")</f>
        <v>1</v>
      </c>
      <c r="I1302" s="11" t="str">
        <f>IF(VLOOKUP(D1302,'Current OBD'!$B$6:$AK$2185,26,0)="Yes","2"," ")</f>
        <v>2</v>
      </c>
      <c r="J1302" s="11" t="str">
        <f>IF(VLOOKUP(D1302,'Current OBD'!$B$6:$AK$2185,27,0)="Yes","3"," ")</f>
        <v>3</v>
      </c>
      <c r="K1302" s="11" t="str">
        <f>IF(VLOOKUP(D1302,'Current OBD'!$B$6:$AK$2185,28,0)="Yes","4"," ")</f>
        <v>4</v>
      </c>
      <c r="L1302" s="11" t="str">
        <f>IF(VLOOKUP(D1302,'Current OBD'!$B$6:$AK$2185,29,0)="Yes","5"," ")</f>
        <v>5</v>
      </c>
      <c r="M1302" s="11" t="str">
        <f>IF(VLOOKUP(D1302,'Current OBD'!$B$6:$AK$2185,30,0)="Yes","6"," ")</f>
        <v xml:space="preserve"> </v>
      </c>
      <c r="N1302" s="11" t="str">
        <f>IF(VLOOKUP(D1302,'Current OBD'!$B$6:$AK$2185,31,0)="Yes","7"," ")</f>
        <v xml:space="preserve"> </v>
      </c>
      <c r="O1302" s="11" t="str">
        <f>IF(VLOOKUP(D1302,'Current OBD'!$B$6:$AK$2185,32,0)="Yes","8"," ")</f>
        <v xml:space="preserve"> </v>
      </c>
      <c r="P1302" s="11" t="str">
        <f>IF(VLOOKUP(D1302,'Current OBD'!$B$6:$AK$2185,33,0)="Yes","9"," ")</f>
        <v xml:space="preserve"> </v>
      </c>
      <c r="Q1302" s="11" t="str">
        <f>IF(VLOOKUP(D1302,'Current OBD'!$B$6:$AK$2185,34,0)="Yes","10"," ")</f>
        <v xml:space="preserve"> </v>
      </c>
      <c r="R1302" s="11" t="str">
        <f>IF(VLOOKUP(D1302,'Current OBD'!$B$6:$AK$2185,35,0)="Yes","11"," ")</f>
        <v xml:space="preserve"> </v>
      </c>
      <c r="S1302" s="11" t="str">
        <f>IF(VLOOKUP(D1302,'Current OBD'!$B$6:$AK$2185,36,0)="Yes","12"," ")</f>
        <v xml:space="preserve"> </v>
      </c>
      <c r="T1302" s="13">
        <f>VLOOKUP(D1302,Pivot!$B$4:$F$2181,2,0)</f>
        <v>78</v>
      </c>
      <c r="U1302" s="13">
        <f>VLOOKUP(D1302,Pivot!$B$4:$F$2181,3,0)</f>
        <v>31</v>
      </c>
      <c r="V1302" s="13">
        <f>VLOOKUP(D1302,Pivot!$B$4:$F$2181,4,0)</f>
        <v>363</v>
      </c>
      <c r="W1302" s="46">
        <f>IFERROR(VLOOKUP(D1302,Pivot!$B$4:$H$2181,5,0),"")</f>
        <v>0.21490000000000001</v>
      </c>
      <c r="X1302" s="51">
        <f>IFERROR(VLOOKUP(D1302,Pivot!$B$4:$H$2181,6,0),"")</f>
        <v>8.5400000000000004E-2</v>
      </c>
      <c r="Y1302" s="46">
        <f>IFERROR(VLOOKUP(D1302,Pivot!$B$4:$H$2181,7,0),"")</f>
        <v>0.30030000000000001</v>
      </c>
    </row>
    <row r="1303" spans="1:25" ht="15" customHeight="1" outlineLevel="2">
      <c r="A1303" s="10" t="str">
        <f>VLOOKUP(D1303,'Current OBD'!$B$6:$K$2185,4,0)</f>
        <v>Okanogan</v>
      </c>
      <c r="B1303" s="10" t="str">
        <f>VLOOKUP(D1303,'Current OBD'!$B$6:$K$2185,3,0)</f>
        <v>24-350</v>
      </c>
      <c r="C1303" s="9" t="str">
        <f>VLOOKUP(D1303,'Current OBD'!$B$6:$K$2185,2,0)</f>
        <v>Methow Valley School District</v>
      </c>
      <c r="D1303" s="24">
        <v>661836</v>
      </c>
      <c r="E1303" s="9" t="str">
        <f>VLOOKUP(D1303,'Current OBD'!$B$6:$K$2185,10,0)</f>
        <v>Methow Valley Learning Center</v>
      </c>
      <c r="F1303" s="11" t="str">
        <f>IF(VLOOKUP(D1303,'Current OBD'!$B$6:$AK$2185,23,0)="Yes","PK"," ")</f>
        <v xml:space="preserve"> </v>
      </c>
      <c r="G1303" s="11" t="str">
        <f>IF(VLOOKUP(D1303,'Current OBD'!$B$6:$AK$2185,24,0)="Yes","K"," ")</f>
        <v xml:space="preserve"> </v>
      </c>
      <c r="H1303" s="11" t="str">
        <f>IF(VLOOKUP(D1303,'Current OBD'!$B$6:$AK$2185,25,0)="Yes",1," ")</f>
        <v xml:space="preserve"> </v>
      </c>
      <c r="I1303" s="11" t="str">
        <f>IF(VLOOKUP(D1303,'Current OBD'!$B$6:$AK$2185,26,0)="Yes","2"," ")</f>
        <v xml:space="preserve"> </v>
      </c>
      <c r="J1303" s="11" t="str">
        <f>IF(VLOOKUP(D1303,'Current OBD'!$B$6:$AK$2185,27,0)="Yes","3"," ")</f>
        <v xml:space="preserve"> </v>
      </c>
      <c r="K1303" s="11" t="str">
        <f>IF(VLOOKUP(D1303,'Current OBD'!$B$6:$AK$2185,28,0)="Yes","4"," ")</f>
        <v xml:space="preserve"> </v>
      </c>
      <c r="L1303" s="11" t="str">
        <f>IF(VLOOKUP(D1303,'Current OBD'!$B$6:$AK$2185,29,0)="Yes","5"," ")</f>
        <v xml:space="preserve"> </v>
      </c>
      <c r="M1303" s="11" t="str">
        <f>IF(VLOOKUP(D1303,'Current OBD'!$B$6:$AK$2185,30,0)="Yes","6"," ")</f>
        <v xml:space="preserve"> </v>
      </c>
      <c r="N1303" s="11" t="str">
        <f>IF(VLOOKUP(D1303,'Current OBD'!$B$6:$AK$2185,31,0)="Yes","7"," ")</f>
        <v xml:space="preserve"> </v>
      </c>
      <c r="O1303" s="11" t="str">
        <f>IF(VLOOKUP(D1303,'Current OBD'!$B$6:$AK$2185,32,0)="Yes","8"," ")</f>
        <v xml:space="preserve"> </v>
      </c>
      <c r="P1303" s="11" t="str">
        <f>IF(VLOOKUP(D1303,'Current OBD'!$B$6:$AK$2185,33,0)="Yes","9"," ")</f>
        <v>9</v>
      </c>
      <c r="Q1303" s="11" t="str">
        <f>IF(VLOOKUP(D1303,'Current OBD'!$B$6:$AK$2185,34,0)="Yes","10"," ")</f>
        <v>10</v>
      </c>
      <c r="R1303" s="11" t="str">
        <f>IF(VLOOKUP(D1303,'Current OBD'!$B$6:$AK$2185,35,0)="Yes","11"," ")</f>
        <v>11</v>
      </c>
      <c r="S1303" s="11" t="str">
        <f>IF(VLOOKUP(D1303,'Current OBD'!$B$6:$AK$2185,36,0)="Yes","12"," ")</f>
        <v>12</v>
      </c>
      <c r="T1303" s="13">
        <f>VLOOKUP(D1303,Pivot!$B$4:$F$2181,2,0)</f>
        <v>8</v>
      </c>
      <c r="U1303" s="13">
        <f>VLOOKUP(D1303,Pivot!$B$4:$F$2181,3,0)</f>
        <v>7</v>
      </c>
      <c r="V1303" s="13">
        <f>VLOOKUP(D1303,Pivot!$B$4:$F$2181,4,0)</f>
        <v>28</v>
      </c>
      <c r="W1303" s="46">
        <f>IFERROR(VLOOKUP(D1303,Pivot!$B$4:$H$2181,5,0),"")</f>
        <v>0.28570000000000001</v>
      </c>
      <c r="X1303" s="51">
        <f>IFERROR(VLOOKUP(D1303,Pivot!$B$4:$H$2181,6,0),"")</f>
        <v>0.25</v>
      </c>
      <c r="Y1303" s="46">
        <f>IFERROR(VLOOKUP(D1303,Pivot!$B$4:$H$2181,7,0),"")</f>
        <v>0.53569999999999995</v>
      </c>
    </row>
    <row r="1304" spans="1:25" ht="15" customHeight="1" outlineLevel="1">
      <c r="A1304" s="27"/>
      <c r="B1304" s="27"/>
      <c r="C1304" s="30" t="s">
        <v>5785</v>
      </c>
      <c r="D1304" s="27"/>
      <c r="E1304" s="26"/>
      <c r="F1304" s="29"/>
      <c r="G1304" s="29"/>
      <c r="H1304" s="29"/>
      <c r="I1304" s="29"/>
      <c r="J1304" s="29"/>
      <c r="K1304" s="29"/>
      <c r="L1304" s="29"/>
      <c r="M1304" s="29"/>
      <c r="N1304" s="29"/>
      <c r="O1304" s="29"/>
      <c r="P1304" s="29"/>
      <c r="Q1304" s="29"/>
      <c r="R1304" s="29"/>
      <c r="S1304" s="29"/>
      <c r="T1304" s="43">
        <f>SUBTOTAL(9,T1301:T1303)</f>
        <v>163</v>
      </c>
      <c r="U1304" s="43">
        <f>SUBTOTAL(9,U1301:U1303)</f>
        <v>84</v>
      </c>
      <c r="V1304" s="43">
        <f>SUBTOTAL(9,V1301:V1303)</f>
        <v>726</v>
      </c>
      <c r="W1304" s="47"/>
      <c r="X1304" s="52"/>
      <c r="Y1304" s="56">
        <f>(T1304+U1304)/V1304</f>
        <v>0.34022038567493113</v>
      </c>
    </row>
    <row r="1305" spans="1:25" ht="15" customHeight="1" outlineLevel="2">
      <c r="A1305" s="10" t="str">
        <f>VLOOKUP(D1305,'Current OBD'!$B$6:$K$2185,4,0)</f>
        <v>Okanogan</v>
      </c>
      <c r="B1305" s="10" t="str">
        <f>VLOOKUP(D1305,'Current OBD'!$B$6:$K$2185,3,0)</f>
        <v>24-404</v>
      </c>
      <c r="C1305" s="9" t="str">
        <f>VLOOKUP(D1305,'Current OBD'!$B$6:$K$2185,2,0)</f>
        <v>Tonasket School District</v>
      </c>
      <c r="D1305" s="24">
        <v>685844</v>
      </c>
      <c r="E1305" s="9" t="str">
        <f>VLOOKUP(D1305,'Current OBD'!$B$6:$K$2185,10,0)</f>
        <v>Choice High School</v>
      </c>
      <c r="F1305" s="11" t="str">
        <f>IF(VLOOKUP(D1305,'Current OBD'!$B$6:$AK$2185,23,0)="Yes","PK"," ")</f>
        <v xml:space="preserve"> </v>
      </c>
      <c r="G1305" s="11" t="str">
        <f>IF(VLOOKUP(D1305,'Current OBD'!$B$6:$AK$2185,24,0)="Yes","K"," ")</f>
        <v xml:space="preserve"> </v>
      </c>
      <c r="H1305" s="11" t="str">
        <f>IF(VLOOKUP(D1305,'Current OBD'!$B$6:$AK$2185,25,0)="Yes",1," ")</f>
        <v xml:space="preserve"> </v>
      </c>
      <c r="I1305" s="11" t="str">
        <f>IF(VLOOKUP(D1305,'Current OBD'!$B$6:$AK$2185,26,0)="Yes","2"," ")</f>
        <v xml:space="preserve"> </v>
      </c>
      <c r="J1305" s="11" t="str">
        <f>IF(VLOOKUP(D1305,'Current OBD'!$B$6:$AK$2185,27,0)="Yes","3"," ")</f>
        <v xml:space="preserve"> </v>
      </c>
      <c r="K1305" s="11" t="str">
        <f>IF(VLOOKUP(D1305,'Current OBD'!$B$6:$AK$2185,28,0)="Yes","4"," ")</f>
        <v xml:space="preserve"> </v>
      </c>
      <c r="L1305" s="11" t="str">
        <f>IF(VLOOKUP(D1305,'Current OBD'!$B$6:$AK$2185,29,0)="Yes","5"," ")</f>
        <v xml:space="preserve"> </v>
      </c>
      <c r="M1305" s="11" t="str">
        <f>IF(VLOOKUP(D1305,'Current OBD'!$B$6:$AK$2185,30,0)="Yes","6"," ")</f>
        <v xml:space="preserve"> </v>
      </c>
      <c r="N1305" s="11" t="str">
        <f>IF(VLOOKUP(D1305,'Current OBD'!$B$6:$AK$2185,31,0)="Yes","7"," ")</f>
        <v xml:space="preserve"> </v>
      </c>
      <c r="O1305" s="11" t="str">
        <f>IF(VLOOKUP(D1305,'Current OBD'!$B$6:$AK$2185,32,0)="Yes","8"," ")</f>
        <v xml:space="preserve"> </v>
      </c>
      <c r="P1305" s="11" t="str">
        <f>IF(VLOOKUP(D1305,'Current OBD'!$B$6:$AK$2185,33,0)="Yes","9"," ")</f>
        <v>9</v>
      </c>
      <c r="Q1305" s="11" t="str">
        <f>IF(VLOOKUP(D1305,'Current OBD'!$B$6:$AK$2185,34,0)="Yes","10"," ")</f>
        <v>10</v>
      </c>
      <c r="R1305" s="11" t="str">
        <f>IF(VLOOKUP(D1305,'Current OBD'!$B$6:$AK$2185,35,0)="Yes","11"," ")</f>
        <v>11</v>
      </c>
      <c r="S1305" s="11" t="str">
        <f>IF(VLOOKUP(D1305,'Current OBD'!$B$6:$AK$2185,36,0)="Yes","12"," ")</f>
        <v>12</v>
      </c>
      <c r="T1305" s="13">
        <f>VLOOKUP(D1305,Pivot!$B$4:$F$2181,2,0)</f>
        <v>22</v>
      </c>
      <c r="U1305" s="13">
        <f>VLOOKUP(D1305,Pivot!$B$4:$F$2181,3,0)</f>
        <v>0</v>
      </c>
      <c r="V1305" s="13">
        <f>VLOOKUP(D1305,Pivot!$B$4:$F$2181,4,0)</f>
        <v>22</v>
      </c>
      <c r="W1305" s="46">
        <f>IFERROR(VLOOKUP(D1305,Pivot!$B$4:$H$2181,5,0),"")</f>
        <v>1</v>
      </c>
      <c r="X1305" s="51">
        <f>IFERROR(VLOOKUP(D1305,Pivot!$B$4:$H$2181,6,0),"")</f>
        <v>0</v>
      </c>
      <c r="Y1305" s="46">
        <f>IFERROR(VLOOKUP(D1305,Pivot!$B$4:$H$2181,7,0),"")</f>
        <v>1</v>
      </c>
    </row>
    <row r="1306" spans="1:25" ht="15" customHeight="1" outlineLevel="2">
      <c r="A1306" s="10" t="str">
        <f>VLOOKUP(D1306,'Current OBD'!$B$6:$K$2185,4,0)</f>
        <v>Okanogan</v>
      </c>
      <c r="B1306" s="10" t="str">
        <f>VLOOKUP(D1306,'Current OBD'!$B$6:$K$2185,3,0)</f>
        <v>24-404</v>
      </c>
      <c r="C1306" s="9" t="str">
        <f>VLOOKUP(D1306,'Current OBD'!$B$6:$K$2185,2,0)</f>
        <v>Tonasket School District</v>
      </c>
      <c r="D1306" s="24">
        <v>661837</v>
      </c>
      <c r="E1306" s="9" t="str">
        <f>VLOOKUP(D1306,'Current OBD'!$B$6:$K$2185,10,0)</f>
        <v>Tonasket Elementary</v>
      </c>
      <c r="F1306" s="11" t="str">
        <f>IF(VLOOKUP(D1306,'Current OBD'!$B$6:$AK$2185,23,0)="Yes","PK"," ")</f>
        <v>PK</v>
      </c>
      <c r="G1306" s="11" t="str">
        <f>IF(VLOOKUP(D1306,'Current OBD'!$B$6:$AK$2185,24,0)="Yes","K"," ")</f>
        <v>K</v>
      </c>
      <c r="H1306" s="11">
        <f>IF(VLOOKUP(D1306,'Current OBD'!$B$6:$AK$2185,25,0)="Yes",1," ")</f>
        <v>1</v>
      </c>
      <c r="I1306" s="11" t="str">
        <f>IF(VLOOKUP(D1306,'Current OBD'!$B$6:$AK$2185,26,0)="Yes","2"," ")</f>
        <v>2</v>
      </c>
      <c r="J1306" s="11" t="str">
        <f>IF(VLOOKUP(D1306,'Current OBD'!$B$6:$AK$2185,27,0)="Yes","3"," ")</f>
        <v>3</v>
      </c>
      <c r="K1306" s="11" t="str">
        <f>IF(VLOOKUP(D1306,'Current OBD'!$B$6:$AK$2185,28,0)="Yes","4"," ")</f>
        <v>4</v>
      </c>
      <c r="L1306" s="11" t="str">
        <f>IF(VLOOKUP(D1306,'Current OBD'!$B$6:$AK$2185,29,0)="Yes","5"," ")</f>
        <v>5</v>
      </c>
      <c r="M1306" s="11" t="str">
        <f>IF(VLOOKUP(D1306,'Current OBD'!$B$6:$AK$2185,30,0)="Yes","6"," ")</f>
        <v xml:space="preserve"> </v>
      </c>
      <c r="N1306" s="11" t="str">
        <f>IF(VLOOKUP(D1306,'Current OBD'!$B$6:$AK$2185,31,0)="Yes","7"," ")</f>
        <v xml:space="preserve"> </v>
      </c>
      <c r="O1306" s="11" t="str">
        <f>IF(VLOOKUP(D1306,'Current OBD'!$B$6:$AK$2185,32,0)="Yes","8"," ")</f>
        <v xml:space="preserve"> </v>
      </c>
      <c r="P1306" s="11" t="str">
        <f>IF(VLOOKUP(D1306,'Current OBD'!$B$6:$AK$2185,33,0)="Yes","9"," ")</f>
        <v xml:space="preserve"> </v>
      </c>
      <c r="Q1306" s="11" t="str">
        <f>IF(VLOOKUP(D1306,'Current OBD'!$B$6:$AK$2185,34,0)="Yes","10"," ")</f>
        <v xml:space="preserve"> </v>
      </c>
      <c r="R1306" s="11" t="str">
        <f>IF(VLOOKUP(D1306,'Current OBD'!$B$6:$AK$2185,35,0)="Yes","11"," ")</f>
        <v xml:space="preserve"> </v>
      </c>
      <c r="S1306" s="11" t="str">
        <f>IF(VLOOKUP(D1306,'Current OBD'!$B$6:$AK$2185,36,0)="Yes","12"," ")</f>
        <v xml:space="preserve"> </v>
      </c>
      <c r="T1306" s="13">
        <f>VLOOKUP(D1306,Pivot!$B$4:$F$2181,2,0)</f>
        <v>437</v>
      </c>
      <c r="U1306" s="13">
        <f>VLOOKUP(D1306,Pivot!$B$4:$F$2181,3,0)</f>
        <v>0</v>
      </c>
      <c r="V1306" s="13">
        <f>VLOOKUP(D1306,Pivot!$B$4:$F$2181,4,0)</f>
        <v>437</v>
      </c>
      <c r="W1306" s="46">
        <f>IFERROR(VLOOKUP(D1306,Pivot!$B$4:$H$2181,5,0),"")</f>
        <v>1</v>
      </c>
      <c r="X1306" s="51">
        <f>IFERROR(VLOOKUP(D1306,Pivot!$B$4:$H$2181,6,0),"")</f>
        <v>0</v>
      </c>
      <c r="Y1306" s="46">
        <f>IFERROR(VLOOKUP(D1306,Pivot!$B$4:$H$2181,7,0),"")</f>
        <v>1</v>
      </c>
    </row>
    <row r="1307" spans="1:25" ht="15" customHeight="1" outlineLevel="2">
      <c r="A1307" s="10" t="str">
        <f>VLOOKUP(D1307,'Current OBD'!$B$6:$K$2185,4,0)</f>
        <v>Okanogan</v>
      </c>
      <c r="B1307" s="10" t="str">
        <f>VLOOKUP(D1307,'Current OBD'!$B$6:$K$2185,3,0)</f>
        <v>24-404</v>
      </c>
      <c r="C1307" s="9" t="str">
        <f>VLOOKUP(D1307,'Current OBD'!$B$6:$K$2185,2,0)</f>
        <v>Tonasket School District</v>
      </c>
      <c r="D1307" s="24">
        <v>663589</v>
      </c>
      <c r="E1307" s="9" t="str">
        <f>VLOOKUP(D1307,'Current OBD'!$B$6:$K$2185,10,0)</f>
        <v>Tonasket High School</v>
      </c>
      <c r="F1307" s="11" t="str">
        <f>IF(VLOOKUP(D1307,'Current OBD'!$B$6:$AK$2185,23,0)="Yes","PK"," ")</f>
        <v xml:space="preserve"> </v>
      </c>
      <c r="G1307" s="11" t="str">
        <f>IF(VLOOKUP(D1307,'Current OBD'!$B$6:$AK$2185,24,0)="Yes","K"," ")</f>
        <v xml:space="preserve"> </v>
      </c>
      <c r="H1307" s="11" t="str">
        <f>IF(VLOOKUP(D1307,'Current OBD'!$B$6:$AK$2185,25,0)="Yes",1," ")</f>
        <v xml:space="preserve"> </v>
      </c>
      <c r="I1307" s="11" t="str">
        <f>IF(VLOOKUP(D1307,'Current OBD'!$B$6:$AK$2185,26,0)="Yes","2"," ")</f>
        <v xml:space="preserve"> </v>
      </c>
      <c r="J1307" s="11" t="str">
        <f>IF(VLOOKUP(D1307,'Current OBD'!$B$6:$AK$2185,27,0)="Yes","3"," ")</f>
        <v xml:space="preserve"> </v>
      </c>
      <c r="K1307" s="11" t="str">
        <f>IF(VLOOKUP(D1307,'Current OBD'!$B$6:$AK$2185,28,0)="Yes","4"," ")</f>
        <v xml:space="preserve"> </v>
      </c>
      <c r="L1307" s="11" t="str">
        <f>IF(VLOOKUP(D1307,'Current OBD'!$B$6:$AK$2185,29,0)="Yes","5"," ")</f>
        <v xml:space="preserve"> </v>
      </c>
      <c r="M1307" s="11" t="str">
        <f>IF(VLOOKUP(D1307,'Current OBD'!$B$6:$AK$2185,30,0)="Yes","6"," ")</f>
        <v xml:space="preserve"> </v>
      </c>
      <c r="N1307" s="11" t="str">
        <f>IF(VLOOKUP(D1307,'Current OBD'!$B$6:$AK$2185,31,0)="Yes","7"," ")</f>
        <v xml:space="preserve"> </v>
      </c>
      <c r="O1307" s="11" t="str">
        <f>IF(VLOOKUP(D1307,'Current OBD'!$B$6:$AK$2185,32,0)="Yes","8"," ")</f>
        <v xml:space="preserve"> </v>
      </c>
      <c r="P1307" s="11" t="str">
        <f>IF(VLOOKUP(D1307,'Current OBD'!$B$6:$AK$2185,33,0)="Yes","9"," ")</f>
        <v>9</v>
      </c>
      <c r="Q1307" s="11" t="str">
        <f>IF(VLOOKUP(D1307,'Current OBD'!$B$6:$AK$2185,34,0)="Yes","10"," ")</f>
        <v>10</v>
      </c>
      <c r="R1307" s="11" t="str">
        <f>IF(VLOOKUP(D1307,'Current OBD'!$B$6:$AK$2185,35,0)="Yes","11"," ")</f>
        <v>11</v>
      </c>
      <c r="S1307" s="11" t="str">
        <f>IF(VLOOKUP(D1307,'Current OBD'!$B$6:$AK$2185,36,0)="Yes","12"," ")</f>
        <v>12</v>
      </c>
      <c r="T1307" s="13">
        <f>VLOOKUP(D1307,Pivot!$B$4:$F$2181,2,0)</f>
        <v>303</v>
      </c>
      <c r="U1307" s="13">
        <f>VLOOKUP(D1307,Pivot!$B$4:$F$2181,3,0)</f>
        <v>0</v>
      </c>
      <c r="V1307" s="13">
        <f>VLOOKUP(D1307,Pivot!$B$4:$F$2181,4,0)</f>
        <v>318</v>
      </c>
      <c r="W1307" s="46">
        <f>IFERROR(VLOOKUP(D1307,Pivot!$B$4:$H$2181,5,0),"")</f>
        <v>0.95279999999999998</v>
      </c>
      <c r="X1307" s="51">
        <f>IFERROR(VLOOKUP(D1307,Pivot!$B$4:$H$2181,6,0),"")</f>
        <v>0</v>
      </c>
      <c r="Y1307" s="46">
        <f>IFERROR(VLOOKUP(D1307,Pivot!$B$4:$H$2181,7,0),"")</f>
        <v>0.95279999999999998</v>
      </c>
    </row>
    <row r="1308" spans="1:25" ht="15" customHeight="1" outlineLevel="2">
      <c r="A1308" s="10" t="str">
        <f>VLOOKUP(D1308,'Current OBD'!$B$6:$K$2185,4,0)</f>
        <v>Okanogan</v>
      </c>
      <c r="B1308" s="10" t="str">
        <f>VLOOKUP(D1308,'Current OBD'!$B$6:$K$2185,3,0)</f>
        <v>24-404</v>
      </c>
      <c r="C1308" s="9" t="str">
        <f>VLOOKUP(D1308,'Current OBD'!$B$6:$K$2185,2,0)</f>
        <v>Tonasket School District</v>
      </c>
      <c r="D1308" s="24">
        <v>659106</v>
      </c>
      <c r="E1308" s="9" t="str">
        <f>VLOOKUP(D1308,'Current OBD'!$B$6:$K$2185,10,0)</f>
        <v>Tonasket Middle School</v>
      </c>
      <c r="F1308" s="11" t="str">
        <f>IF(VLOOKUP(D1308,'Current OBD'!$B$6:$AK$2185,23,0)="Yes","PK"," ")</f>
        <v xml:space="preserve"> </v>
      </c>
      <c r="G1308" s="11" t="str">
        <f>IF(VLOOKUP(D1308,'Current OBD'!$B$6:$AK$2185,24,0)="Yes","K"," ")</f>
        <v xml:space="preserve"> </v>
      </c>
      <c r="H1308" s="11" t="str">
        <f>IF(VLOOKUP(D1308,'Current OBD'!$B$6:$AK$2185,25,0)="Yes",1," ")</f>
        <v xml:space="preserve"> </v>
      </c>
      <c r="I1308" s="11" t="str">
        <f>IF(VLOOKUP(D1308,'Current OBD'!$B$6:$AK$2185,26,0)="Yes","2"," ")</f>
        <v xml:space="preserve"> </v>
      </c>
      <c r="J1308" s="11" t="str">
        <f>IF(VLOOKUP(D1308,'Current OBD'!$B$6:$AK$2185,27,0)="Yes","3"," ")</f>
        <v xml:space="preserve"> </v>
      </c>
      <c r="K1308" s="11" t="str">
        <f>IF(VLOOKUP(D1308,'Current OBD'!$B$6:$AK$2185,28,0)="Yes","4"," ")</f>
        <v xml:space="preserve"> </v>
      </c>
      <c r="L1308" s="11" t="str">
        <f>IF(VLOOKUP(D1308,'Current OBD'!$B$6:$AK$2185,29,0)="Yes","5"," ")</f>
        <v xml:space="preserve"> </v>
      </c>
      <c r="M1308" s="11" t="str">
        <f>IF(VLOOKUP(D1308,'Current OBD'!$B$6:$AK$2185,30,0)="Yes","6"," ")</f>
        <v>6</v>
      </c>
      <c r="N1308" s="11" t="str">
        <f>IF(VLOOKUP(D1308,'Current OBD'!$B$6:$AK$2185,31,0)="Yes","7"," ")</f>
        <v>7</v>
      </c>
      <c r="O1308" s="11" t="str">
        <f>IF(VLOOKUP(D1308,'Current OBD'!$B$6:$AK$2185,32,0)="Yes","8"," ")</f>
        <v>8</v>
      </c>
      <c r="P1308" s="11" t="str">
        <f>IF(VLOOKUP(D1308,'Current OBD'!$B$6:$AK$2185,33,0)="Yes","9"," ")</f>
        <v xml:space="preserve"> </v>
      </c>
      <c r="Q1308" s="11" t="str">
        <f>IF(VLOOKUP(D1308,'Current OBD'!$B$6:$AK$2185,34,0)="Yes","10"," ")</f>
        <v xml:space="preserve"> </v>
      </c>
      <c r="R1308" s="11" t="str">
        <f>IF(VLOOKUP(D1308,'Current OBD'!$B$6:$AK$2185,35,0)="Yes","11"," ")</f>
        <v xml:space="preserve"> </v>
      </c>
      <c r="S1308" s="11" t="str">
        <f>IF(VLOOKUP(D1308,'Current OBD'!$B$6:$AK$2185,36,0)="Yes","12"," ")</f>
        <v xml:space="preserve"> </v>
      </c>
      <c r="T1308" s="13">
        <f>VLOOKUP(D1308,Pivot!$B$4:$F$2181,2,0)</f>
        <v>231</v>
      </c>
      <c r="U1308" s="13">
        <f>VLOOKUP(D1308,Pivot!$B$4:$F$2181,3,0)</f>
        <v>0</v>
      </c>
      <c r="V1308" s="13">
        <f>VLOOKUP(D1308,Pivot!$B$4:$F$2181,4,0)</f>
        <v>231</v>
      </c>
      <c r="W1308" s="46">
        <f>IFERROR(VLOOKUP(D1308,Pivot!$B$4:$H$2181,5,0),"")</f>
        <v>1</v>
      </c>
      <c r="X1308" s="51">
        <f>IFERROR(VLOOKUP(D1308,Pivot!$B$4:$H$2181,6,0),"")</f>
        <v>0</v>
      </c>
      <c r="Y1308" s="46">
        <f>IFERROR(VLOOKUP(D1308,Pivot!$B$4:$H$2181,7,0),"")</f>
        <v>1</v>
      </c>
    </row>
    <row r="1309" spans="1:25" ht="15" customHeight="1" outlineLevel="2">
      <c r="A1309" s="10" t="str">
        <f>VLOOKUP(D1309,'Current OBD'!$B$6:$K$2185,4,0)</f>
        <v>Okanogan</v>
      </c>
      <c r="B1309" s="10" t="str">
        <f>VLOOKUP(D1309,'Current OBD'!$B$6:$K$2185,3,0)</f>
        <v>24-404</v>
      </c>
      <c r="C1309" s="9" t="str">
        <f>VLOOKUP(D1309,'Current OBD'!$B$6:$K$2185,2,0)</f>
        <v>Tonasket School District</v>
      </c>
      <c r="D1309" s="24">
        <v>685845</v>
      </c>
      <c r="E1309" s="9" t="str">
        <f>VLOOKUP(D1309,'Current OBD'!$B$6:$K$2185,10,0)</f>
        <v>Tonasket Outreach School</v>
      </c>
      <c r="F1309" s="11" t="str">
        <f>IF(VLOOKUP(D1309,'Current OBD'!$B$6:$AK$2185,23,0)="Yes","PK"," ")</f>
        <v>PK</v>
      </c>
      <c r="G1309" s="11" t="str">
        <f>IF(VLOOKUP(D1309,'Current OBD'!$B$6:$AK$2185,24,0)="Yes","K"," ")</f>
        <v>K</v>
      </c>
      <c r="H1309" s="11">
        <f>IF(VLOOKUP(D1309,'Current OBD'!$B$6:$AK$2185,25,0)="Yes",1," ")</f>
        <v>1</v>
      </c>
      <c r="I1309" s="11" t="str">
        <f>IF(VLOOKUP(D1309,'Current OBD'!$B$6:$AK$2185,26,0)="Yes","2"," ")</f>
        <v>2</v>
      </c>
      <c r="J1309" s="11" t="str">
        <f>IF(VLOOKUP(D1309,'Current OBD'!$B$6:$AK$2185,27,0)="Yes","3"," ")</f>
        <v>3</v>
      </c>
      <c r="K1309" s="11" t="str">
        <f>IF(VLOOKUP(D1309,'Current OBD'!$B$6:$AK$2185,28,0)="Yes","4"," ")</f>
        <v>4</v>
      </c>
      <c r="L1309" s="11" t="str">
        <f>IF(VLOOKUP(D1309,'Current OBD'!$B$6:$AK$2185,29,0)="Yes","5"," ")</f>
        <v>5</v>
      </c>
      <c r="M1309" s="11" t="str">
        <f>IF(VLOOKUP(D1309,'Current OBD'!$B$6:$AK$2185,30,0)="Yes","6"," ")</f>
        <v>6</v>
      </c>
      <c r="N1309" s="11" t="str">
        <f>IF(VLOOKUP(D1309,'Current OBD'!$B$6:$AK$2185,31,0)="Yes","7"," ")</f>
        <v>7</v>
      </c>
      <c r="O1309" s="11" t="str">
        <f>IF(VLOOKUP(D1309,'Current OBD'!$B$6:$AK$2185,32,0)="Yes","8"," ")</f>
        <v>8</v>
      </c>
      <c r="P1309" s="11" t="str">
        <f>IF(VLOOKUP(D1309,'Current OBD'!$B$6:$AK$2185,33,0)="Yes","9"," ")</f>
        <v>9</v>
      </c>
      <c r="Q1309" s="11" t="str">
        <f>IF(VLOOKUP(D1309,'Current OBD'!$B$6:$AK$2185,34,0)="Yes","10"," ")</f>
        <v>10</v>
      </c>
      <c r="R1309" s="11" t="str">
        <f>IF(VLOOKUP(D1309,'Current OBD'!$B$6:$AK$2185,35,0)="Yes","11"," ")</f>
        <v>11</v>
      </c>
      <c r="S1309" s="11" t="str">
        <f>IF(VLOOKUP(D1309,'Current OBD'!$B$6:$AK$2185,36,0)="Yes","12"," ")</f>
        <v>12</v>
      </c>
      <c r="T1309" s="13">
        <f>VLOOKUP(D1309,Pivot!$B$4:$F$2181,2,0)</f>
        <v>97</v>
      </c>
      <c r="U1309" s="13">
        <f>VLOOKUP(D1309,Pivot!$B$4:$F$2181,3,0)</f>
        <v>0</v>
      </c>
      <c r="V1309" s="13">
        <f>VLOOKUP(D1309,Pivot!$B$4:$F$2181,4,0)</f>
        <v>97</v>
      </c>
      <c r="W1309" s="46">
        <f>IFERROR(VLOOKUP(D1309,Pivot!$B$4:$H$2181,5,0),"")</f>
        <v>1</v>
      </c>
      <c r="X1309" s="51">
        <f>IFERROR(VLOOKUP(D1309,Pivot!$B$4:$H$2181,6,0),"")</f>
        <v>0</v>
      </c>
      <c r="Y1309" s="46">
        <f>IFERROR(VLOOKUP(D1309,Pivot!$B$4:$H$2181,7,0),"")</f>
        <v>1</v>
      </c>
    </row>
    <row r="1310" spans="1:25" ht="15" customHeight="1" outlineLevel="1">
      <c r="A1310" s="27"/>
      <c r="B1310" s="27"/>
      <c r="C1310" s="30" t="s">
        <v>5786</v>
      </c>
      <c r="D1310" s="27"/>
      <c r="E1310" s="26"/>
      <c r="F1310" s="29"/>
      <c r="G1310" s="29"/>
      <c r="H1310" s="29"/>
      <c r="I1310" s="29"/>
      <c r="J1310" s="29"/>
      <c r="K1310" s="29"/>
      <c r="L1310" s="29"/>
      <c r="M1310" s="29"/>
      <c r="N1310" s="29"/>
      <c r="O1310" s="29"/>
      <c r="P1310" s="29"/>
      <c r="Q1310" s="29"/>
      <c r="R1310" s="29"/>
      <c r="S1310" s="29"/>
      <c r="T1310" s="43">
        <f>SUBTOTAL(9,T1305:T1309)</f>
        <v>1090</v>
      </c>
      <c r="U1310" s="43">
        <f>SUBTOTAL(9,U1305:U1309)</f>
        <v>0</v>
      </c>
      <c r="V1310" s="43">
        <f>SUBTOTAL(9,V1305:V1309)</f>
        <v>1105</v>
      </c>
      <c r="W1310" s="47"/>
      <c r="X1310" s="52"/>
      <c r="Y1310" s="56">
        <f>(T1310+U1310)/V1310</f>
        <v>0.98642533936651589</v>
      </c>
    </row>
    <row r="1311" spans="1:25" ht="15" customHeight="1" outlineLevel="2">
      <c r="A1311" s="10" t="str">
        <f>VLOOKUP(D1311,'Current OBD'!$B$6:$K$2185,4,0)</f>
        <v>Okanogan</v>
      </c>
      <c r="B1311" s="10" t="str">
        <f>VLOOKUP(D1311,'Current OBD'!$B$6:$K$2185,3,0)</f>
        <v>24-410</v>
      </c>
      <c r="C1311" s="9" t="str">
        <f>VLOOKUP(D1311,'Current OBD'!$B$6:$K$2185,2,0)</f>
        <v>Oroville School District</v>
      </c>
      <c r="D1311" s="24">
        <v>661840</v>
      </c>
      <c r="E1311" s="9" t="str">
        <f>VLOOKUP(D1311,'Current OBD'!$B$6:$K$2185,10,0)</f>
        <v>Oroville Elementary</v>
      </c>
      <c r="F1311" s="11" t="str">
        <f>IF(VLOOKUP(D1311,'Current OBD'!$B$6:$AK$2185,23,0)="Yes","PK"," ")</f>
        <v>PK</v>
      </c>
      <c r="G1311" s="11" t="str">
        <f>IF(VLOOKUP(D1311,'Current OBD'!$B$6:$AK$2185,24,0)="Yes","K"," ")</f>
        <v>K</v>
      </c>
      <c r="H1311" s="11">
        <f>IF(VLOOKUP(D1311,'Current OBD'!$B$6:$AK$2185,25,0)="Yes",1," ")</f>
        <v>1</v>
      </c>
      <c r="I1311" s="11" t="str">
        <f>IF(VLOOKUP(D1311,'Current OBD'!$B$6:$AK$2185,26,0)="Yes","2"," ")</f>
        <v>2</v>
      </c>
      <c r="J1311" s="11" t="str">
        <f>IF(VLOOKUP(D1311,'Current OBD'!$B$6:$AK$2185,27,0)="Yes","3"," ")</f>
        <v>3</v>
      </c>
      <c r="K1311" s="11" t="str">
        <f>IF(VLOOKUP(D1311,'Current OBD'!$B$6:$AK$2185,28,0)="Yes","4"," ")</f>
        <v>4</v>
      </c>
      <c r="L1311" s="11" t="str">
        <f>IF(VLOOKUP(D1311,'Current OBD'!$B$6:$AK$2185,29,0)="Yes","5"," ")</f>
        <v>5</v>
      </c>
      <c r="M1311" s="11" t="str">
        <f>IF(VLOOKUP(D1311,'Current OBD'!$B$6:$AK$2185,30,0)="Yes","6"," ")</f>
        <v>6</v>
      </c>
      <c r="N1311" s="11" t="str">
        <f>IF(VLOOKUP(D1311,'Current OBD'!$B$6:$AK$2185,31,0)="Yes","7"," ")</f>
        <v xml:space="preserve"> </v>
      </c>
      <c r="O1311" s="11" t="str">
        <f>IF(VLOOKUP(D1311,'Current OBD'!$B$6:$AK$2185,32,0)="Yes","8"," ")</f>
        <v xml:space="preserve"> </v>
      </c>
      <c r="P1311" s="11" t="str">
        <f>IF(VLOOKUP(D1311,'Current OBD'!$B$6:$AK$2185,33,0)="Yes","9"," ")</f>
        <v xml:space="preserve"> </v>
      </c>
      <c r="Q1311" s="11" t="str">
        <f>IF(VLOOKUP(D1311,'Current OBD'!$B$6:$AK$2185,34,0)="Yes","10"," ")</f>
        <v xml:space="preserve"> </v>
      </c>
      <c r="R1311" s="11" t="str">
        <f>IF(VLOOKUP(D1311,'Current OBD'!$B$6:$AK$2185,35,0)="Yes","11"," ")</f>
        <v xml:space="preserve"> </v>
      </c>
      <c r="S1311" s="11" t="str">
        <f>IF(VLOOKUP(D1311,'Current OBD'!$B$6:$AK$2185,36,0)="Yes","12"," ")</f>
        <v xml:space="preserve"> </v>
      </c>
      <c r="T1311" s="13">
        <f>VLOOKUP(D1311,Pivot!$B$4:$F$2181,2,0)</f>
        <v>257</v>
      </c>
      <c r="U1311" s="13">
        <f>VLOOKUP(D1311,Pivot!$B$4:$F$2181,3,0)</f>
        <v>0</v>
      </c>
      <c r="V1311" s="13">
        <f>VLOOKUP(D1311,Pivot!$B$4:$F$2181,4,0)</f>
        <v>262</v>
      </c>
      <c r="W1311" s="46">
        <f>IFERROR(VLOOKUP(D1311,Pivot!$B$4:$H$2181,5,0),"")</f>
        <v>0.98089999999999999</v>
      </c>
      <c r="X1311" s="51">
        <f>IFERROR(VLOOKUP(D1311,Pivot!$B$4:$H$2181,6,0),"")</f>
        <v>0</v>
      </c>
      <c r="Y1311" s="46">
        <f>IFERROR(VLOOKUP(D1311,Pivot!$B$4:$H$2181,7,0),"")</f>
        <v>0.98089999999999999</v>
      </c>
    </row>
    <row r="1312" spans="1:25" ht="15" customHeight="1" outlineLevel="2">
      <c r="A1312" s="10" t="str">
        <f>VLOOKUP(D1312,'Current OBD'!$B$6:$K$2185,4,0)</f>
        <v>Okanogan</v>
      </c>
      <c r="B1312" s="10" t="str">
        <f>VLOOKUP(D1312,'Current OBD'!$B$6:$K$2185,3,0)</f>
        <v>24-410</v>
      </c>
      <c r="C1312" s="9" t="str">
        <f>VLOOKUP(D1312,'Current OBD'!$B$6:$K$2185,2,0)</f>
        <v>Oroville School District</v>
      </c>
      <c r="D1312" s="24">
        <v>661841</v>
      </c>
      <c r="E1312" s="9" t="str">
        <f>VLOOKUP(D1312,'Current OBD'!$B$6:$K$2185,10,0)</f>
        <v>Oroville Middle/High</v>
      </c>
      <c r="F1312" s="11" t="str">
        <f>IF(VLOOKUP(D1312,'Current OBD'!$B$6:$AK$2185,23,0)="Yes","PK"," ")</f>
        <v xml:space="preserve"> </v>
      </c>
      <c r="G1312" s="11" t="str">
        <f>IF(VLOOKUP(D1312,'Current OBD'!$B$6:$AK$2185,24,0)="Yes","K"," ")</f>
        <v xml:space="preserve"> </v>
      </c>
      <c r="H1312" s="11" t="str">
        <f>IF(VLOOKUP(D1312,'Current OBD'!$B$6:$AK$2185,25,0)="Yes",1," ")</f>
        <v xml:space="preserve"> </v>
      </c>
      <c r="I1312" s="11" t="str">
        <f>IF(VLOOKUP(D1312,'Current OBD'!$B$6:$AK$2185,26,0)="Yes","2"," ")</f>
        <v xml:space="preserve"> </v>
      </c>
      <c r="J1312" s="11" t="str">
        <f>IF(VLOOKUP(D1312,'Current OBD'!$B$6:$AK$2185,27,0)="Yes","3"," ")</f>
        <v xml:space="preserve"> </v>
      </c>
      <c r="K1312" s="11" t="str">
        <f>IF(VLOOKUP(D1312,'Current OBD'!$B$6:$AK$2185,28,0)="Yes","4"," ")</f>
        <v xml:space="preserve"> </v>
      </c>
      <c r="L1312" s="11" t="str">
        <f>IF(VLOOKUP(D1312,'Current OBD'!$B$6:$AK$2185,29,0)="Yes","5"," ")</f>
        <v xml:space="preserve"> </v>
      </c>
      <c r="M1312" s="11" t="str">
        <f>IF(VLOOKUP(D1312,'Current OBD'!$B$6:$AK$2185,30,0)="Yes","6"," ")</f>
        <v xml:space="preserve"> </v>
      </c>
      <c r="N1312" s="11" t="str">
        <f>IF(VLOOKUP(D1312,'Current OBD'!$B$6:$AK$2185,31,0)="Yes","7"," ")</f>
        <v>7</v>
      </c>
      <c r="O1312" s="11" t="str">
        <f>IF(VLOOKUP(D1312,'Current OBD'!$B$6:$AK$2185,32,0)="Yes","8"," ")</f>
        <v>8</v>
      </c>
      <c r="P1312" s="11" t="str">
        <f>IF(VLOOKUP(D1312,'Current OBD'!$B$6:$AK$2185,33,0)="Yes","9"," ")</f>
        <v>9</v>
      </c>
      <c r="Q1312" s="11" t="str">
        <f>IF(VLOOKUP(D1312,'Current OBD'!$B$6:$AK$2185,34,0)="Yes","10"," ")</f>
        <v>10</v>
      </c>
      <c r="R1312" s="11" t="str">
        <f>IF(VLOOKUP(D1312,'Current OBD'!$B$6:$AK$2185,35,0)="Yes","11"," ")</f>
        <v>11</v>
      </c>
      <c r="S1312" s="11" t="str">
        <f>IF(VLOOKUP(D1312,'Current OBD'!$B$6:$AK$2185,36,0)="Yes","12"," ")</f>
        <v>12</v>
      </c>
      <c r="T1312" s="13">
        <f>VLOOKUP(D1312,Pivot!$B$4:$F$2181,2,0)</f>
        <v>186</v>
      </c>
      <c r="U1312" s="13">
        <f>VLOOKUP(D1312,Pivot!$B$4:$F$2181,3,0)</f>
        <v>0</v>
      </c>
      <c r="V1312" s="13">
        <f>VLOOKUP(D1312,Pivot!$B$4:$F$2181,4,0)</f>
        <v>245</v>
      </c>
      <c r="W1312" s="46">
        <f>IFERROR(VLOOKUP(D1312,Pivot!$B$4:$H$2181,5,0),"")</f>
        <v>0.75919999999999999</v>
      </c>
      <c r="X1312" s="51">
        <f>IFERROR(VLOOKUP(D1312,Pivot!$B$4:$H$2181,6,0),"")</f>
        <v>0</v>
      </c>
      <c r="Y1312" s="46">
        <f>IFERROR(VLOOKUP(D1312,Pivot!$B$4:$H$2181,7,0),"")</f>
        <v>0.75919999999999999</v>
      </c>
    </row>
    <row r="1313" spans="1:25" ht="15" customHeight="1" outlineLevel="1">
      <c r="A1313" s="27"/>
      <c r="B1313" s="27"/>
      <c r="C1313" s="30" t="s">
        <v>5787</v>
      </c>
      <c r="D1313" s="27"/>
      <c r="E1313" s="26"/>
      <c r="F1313" s="29"/>
      <c r="G1313" s="29"/>
      <c r="H1313" s="29"/>
      <c r="I1313" s="29"/>
      <c r="J1313" s="29"/>
      <c r="K1313" s="29"/>
      <c r="L1313" s="29"/>
      <c r="M1313" s="29"/>
      <c r="N1313" s="29"/>
      <c r="O1313" s="29"/>
      <c r="P1313" s="29"/>
      <c r="Q1313" s="29"/>
      <c r="R1313" s="29"/>
      <c r="S1313" s="29"/>
      <c r="T1313" s="43">
        <f>SUBTOTAL(9,T1311:T1312)</f>
        <v>443</v>
      </c>
      <c r="U1313" s="43">
        <f>SUBTOTAL(9,U1311:U1312)</f>
        <v>0</v>
      </c>
      <c r="V1313" s="43">
        <f>SUBTOTAL(9,V1311:V1312)</f>
        <v>507</v>
      </c>
      <c r="W1313" s="47"/>
      <c r="X1313" s="52"/>
      <c r="Y1313" s="56">
        <f>(T1313+U1313)/V1313</f>
        <v>0.87376725838264302</v>
      </c>
    </row>
    <row r="1314" spans="1:25" ht="15" customHeight="1" outlineLevel="2">
      <c r="A1314" s="10" t="str">
        <f>VLOOKUP(D1314,'Current OBD'!$B$6:$K$2185,4,0)</f>
        <v>Pacific</v>
      </c>
      <c r="B1314" s="10" t="str">
        <f>VLOOKUP(D1314,'Current OBD'!$B$6:$K$2185,3,0)</f>
        <v>25-101</v>
      </c>
      <c r="C1314" s="9" t="str">
        <f>VLOOKUP(D1314,'Current OBD'!$B$6:$K$2185,2,0)</f>
        <v>Ocean Beach School District</v>
      </c>
      <c r="D1314" s="24">
        <v>665930</v>
      </c>
      <c r="E1314" s="9" t="str">
        <f>VLOOKUP(D1314,'Current OBD'!$B$6:$K$2185,10,0)</f>
        <v>Ilwaco High School</v>
      </c>
      <c r="F1314" s="11" t="str">
        <f>IF(VLOOKUP(D1314,'Current OBD'!$B$6:$AK$2185,23,0)="Yes","PK"," ")</f>
        <v xml:space="preserve"> </v>
      </c>
      <c r="G1314" s="11" t="str">
        <f>IF(VLOOKUP(D1314,'Current OBD'!$B$6:$AK$2185,24,0)="Yes","K"," ")</f>
        <v xml:space="preserve"> </v>
      </c>
      <c r="H1314" s="11" t="str">
        <f>IF(VLOOKUP(D1314,'Current OBD'!$B$6:$AK$2185,25,0)="Yes",1," ")</f>
        <v xml:space="preserve"> </v>
      </c>
      <c r="I1314" s="11" t="str">
        <f>IF(VLOOKUP(D1314,'Current OBD'!$B$6:$AK$2185,26,0)="Yes","2"," ")</f>
        <v xml:space="preserve"> </v>
      </c>
      <c r="J1314" s="11" t="str">
        <f>IF(VLOOKUP(D1314,'Current OBD'!$B$6:$AK$2185,27,0)="Yes","3"," ")</f>
        <v xml:space="preserve"> </v>
      </c>
      <c r="K1314" s="11" t="str">
        <f>IF(VLOOKUP(D1314,'Current OBD'!$B$6:$AK$2185,28,0)="Yes","4"," ")</f>
        <v xml:space="preserve"> </v>
      </c>
      <c r="L1314" s="11" t="str">
        <f>IF(VLOOKUP(D1314,'Current OBD'!$B$6:$AK$2185,29,0)="Yes","5"," ")</f>
        <v xml:space="preserve"> </v>
      </c>
      <c r="M1314" s="11" t="str">
        <f>IF(VLOOKUP(D1314,'Current OBD'!$B$6:$AK$2185,30,0)="Yes","6"," ")</f>
        <v xml:space="preserve"> </v>
      </c>
      <c r="N1314" s="11" t="str">
        <f>IF(VLOOKUP(D1314,'Current OBD'!$B$6:$AK$2185,31,0)="Yes","7"," ")</f>
        <v xml:space="preserve"> </v>
      </c>
      <c r="O1314" s="11" t="str">
        <f>IF(VLOOKUP(D1314,'Current OBD'!$B$6:$AK$2185,32,0)="Yes","8"," ")</f>
        <v xml:space="preserve"> </v>
      </c>
      <c r="P1314" s="11" t="str">
        <f>IF(VLOOKUP(D1314,'Current OBD'!$B$6:$AK$2185,33,0)="Yes","9"," ")</f>
        <v>9</v>
      </c>
      <c r="Q1314" s="11" t="str">
        <f>IF(VLOOKUP(D1314,'Current OBD'!$B$6:$AK$2185,34,0)="Yes","10"," ")</f>
        <v>10</v>
      </c>
      <c r="R1314" s="11" t="str">
        <f>IF(VLOOKUP(D1314,'Current OBD'!$B$6:$AK$2185,35,0)="Yes","11"," ")</f>
        <v>11</v>
      </c>
      <c r="S1314" s="11" t="str">
        <f>IF(VLOOKUP(D1314,'Current OBD'!$B$6:$AK$2185,36,0)="Yes","12"," ")</f>
        <v>12</v>
      </c>
      <c r="T1314" s="13">
        <f>VLOOKUP(D1314,Pivot!$B$4:$F$2181,2,0)</f>
        <v>216</v>
      </c>
      <c r="U1314" s="13">
        <f>VLOOKUP(D1314,Pivot!$B$4:$F$2181,3,0)</f>
        <v>0</v>
      </c>
      <c r="V1314" s="13">
        <f>VLOOKUP(D1314,Pivot!$B$4:$F$2181,4,0)</f>
        <v>296</v>
      </c>
      <c r="W1314" s="46">
        <f>IFERROR(VLOOKUP(D1314,Pivot!$B$4:$H$2181,5,0),"")</f>
        <v>0.72970000000000002</v>
      </c>
      <c r="X1314" s="51">
        <f>IFERROR(VLOOKUP(D1314,Pivot!$B$4:$H$2181,6,0),"")</f>
        <v>0</v>
      </c>
      <c r="Y1314" s="46">
        <f>IFERROR(VLOOKUP(D1314,Pivot!$B$4:$H$2181,7,0),"")</f>
        <v>0.72970000000000002</v>
      </c>
    </row>
    <row r="1315" spans="1:25" ht="15" customHeight="1" outlineLevel="2">
      <c r="A1315" s="10" t="str">
        <f>VLOOKUP(D1315,'Current OBD'!$B$6:$K$2185,4,0)</f>
        <v>Pacific</v>
      </c>
      <c r="B1315" s="10" t="str">
        <f>VLOOKUP(D1315,'Current OBD'!$B$6:$K$2185,3,0)</f>
        <v>25-101</v>
      </c>
      <c r="C1315" s="9" t="str">
        <f>VLOOKUP(D1315,'Current OBD'!$B$6:$K$2185,2,0)</f>
        <v>Ocean Beach School District</v>
      </c>
      <c r="D1315" s="24">
        <v>661845</v>
      </c>
      <c r="E1315" s="9" t="str">
        <f>VLOOKUP(D1315,'Current OBD'!$B$6:$K$2185,10,0)</f>
        <v>Ilwaco Middle School</v>
      </c>
      <c r="F1315" s="11" t="str">
        <f>IF(VLOOKUP(D1315,'Current OBD'!$B$6:$AK$2185,23,0)="Yes","PK"," ")</f>
        <v xml:space="preserve"> </v>
      </c>
      <c r="G1315" s="11" t="str">
        <f>IF(VLOOKUP(D1315,'Current OBD'!$B$6:$AK$2185,24,0)="Yes","K"," ")</f>
        <v xml:space="preserve"> </v>
      </c>
      <c r="H1315" s="11" t="str">
        <f>IF(VLOOKUP(D1315,'Current OBD'!$B$6:$AK$2185,25,0)="Yes",1," ")</f>
        <v xml:space="preserve"> </v>
      </c>
      <c r="I1315" s="11" t="str">
        <f>IF(VLOOKUP(D1315,'Current OBD'!$B$6:$AK$2185,26,0)="Yes","2"," ")</f>
        <v xml:space="preserve"> </v>
      </c>
      <c r="J1315" s="11" t="str">
        <f>IF(VLOOKUP(D1315,'Current OBD'!$B$6:$AK$2185,27,0)="Yes","3"," ")</f>
        <v xml:space="preserve"> </v>
      </c>
      <c r="K1315" s="11" t="str">
        <f>IF(VLOOKUP(D1315,'Current OBD'!$B$6:$AK$2185,28,0)="Yes","4"," ")</f>
        <v xml:space="preserve"> </v>
      </c>
      <c r="L1315" s="11" t="str">
        <f>IF(VLOOKUP(D1315,'Current OBD'!$B$6:$AK$2185,29,0)="Yes","5"," ")</f>
        <v xml:space="preserve"> </v>
      </c>
      <c r="M1315" s="11" t="str">
        <f>IF(VLOOKUP(D1315,'Current OBD'!$B$6:$AK$2185,30,0)="Yes","6"," ")</f>
        <v>6</v>
      </c>
      <c r="N1315" s="11" t="str">
        <f>IF(VLOOKUP(D1315,'Current OBD'!$B$6:$AK$2185,31,0)="Yes","7"," ")</f>
        <v>7</v>
      </c>
      <c r="O1315" s="11" t="str">
        <f>IF(VLOOKUP(D1315,'Current OBD'!$B$6:$AK$2185,32,0)="Yes","8"," ")</f>
        <v>8</v>
      </c>
      <c r="P1315" s="11" t="str">
        <f>IF(VLOOKUP(D1315,'Current OBD'!$B$6:$AK$2185,33,0)="Yes","9"," ")</f>
        <v xml:space="preserve"> </v>
      </c>
      <c r="Q1315" s="11" t="str">
        <f>IF(VLOOKUP(D1315,'Current OBD'!$B$6:$AK$2185,34,0)="Yes","10"," ")</f>
        <v xml:space="preserve"> </v>
      </c>
      <c r="R1315" s="11" t="str">
        <f>IF(VLOOKUP(D1315,'Current OBD'!$B$6:$AK$2185,35,0)="Yes","11"," ")</f>
        <v xml:space="preserve"> </v>
      </c>
      <c r="S1315" s="11" t="str">
        <f>IF(VLOOKUP(D1315,'Current OBD'!$B$6:$AK$2185,36,0)="Yes","12"," ")</f>
        <v xml:space="preserve"> </v>
      </c>
      <c r="T1315" s="13">
        <f>VLOOKUP(D1315,Pivot!$B$4:$F$2181,2,0)</f>
        <v>220</v>
      </c>
      <c r="U1315" s="13">
        <f>VLOOKUP(D1315,Pivot!$B$4:$F$2181,3,0)</f>
        <v>0</v>
      </c>
      <c r="V1315" s="13">
        <f>VLOOKUP(D1315,Pivot!$B$4:$F$2181,4,0)</f>
        <v>273</v>
      </c>
      <c r="W1315" s="46">
        <f>IFERROR(VLOOKUP(D1315,Pivot!$B$4:$H$2181,5,0),"")</f>
        <v>0.80589999999999995</v>
      </c>
      <c r="X1315" s="51">
        <f>IFERROR(VLOOKUP(D1315,Pivot!$B$4:$H$2181,6,0),"")</f>
        <v>0</v>
      </c>
      <c r="Y1315" s="46">
        <f>IFERROR(VLOOKUP(D1315,Pivot!$B$4:$H$2181,7,0),"")</f>
        <v>0.80589999999999995</v>
      </c>
    </row>
    <row r="1316" spans="1:25" ht="15" customHeight="1" outlineLevel="2">
      <c r="A1316" s="10" t="str">
        <f>VLOOKUP(D1316,'Current OBD'!$B$6:$K$2185,4,0)</f>
        <v>Pacific</v>
      </c>
      <c r="B1316" s="10" t="str">
        <f>VLOOKUP(D1316,'Current OBD'!$B$6:$K$2185,3,0)</f>
        <v>25-101</v>
      </c>
      <c r="C1316" s="9" t="str">
        <f>VLOOKUP(D1316,'Current OBD'!$B$6:$K$2185,2,0)</f>
        <v>Ocean Beach School District</v>
      </c>
      <c r="D1316" s="24">
        <v>661843</v>
      </c>
      <c r="E1316" s="9" t="str">
        <f>VLOOKUP(D1316,'Current OBD'!$B$6:$K$2185,10,0)</f>
        <v>Long Beach Elementary</v>
      </c>
      <c r="F1316" s="11" t="str">
        <f>IF(VLOOKUP(D1316,'Current OBD'!$B$6:$AK$2185,23,0)="Yes","PK"," ")</f>
        <v>PK</v>
      </c>
      <c r="G1316" s="11" t="str">
        <f>IF(VLOOKUP(D1316,'Current OBD'!$B$6:$AK$2185,24,0)="Yes","K"," ")</f>
        <v>K</v>
      </c>
      <c r="H1316" s="11">
        <f>IF(VLOOKUP(D1316,'Current OBD'!$B$6:$AK$2185,25,0)="Yes",1," ")</f>
        <v>1</v>
      </c>
      <c r="I1316" s="11" t="str">
        <f>IF(VLOOKUP(D1316,'Current OBD'!$B$6:$AK$2185,26,0)="Yes","2"," ")</f>
        <v>2</v>
      </c>
      <c r="J1316" s="11" t="str">
        <f>IF(VLOOKUP(D1316,'Current OBD'!$B$6:$AK$2185,27,0)="Yes","3"," ")</f>
        <v xml:space="preserve"> </v>
      </c>
      <c r="K1316" s="11" t="str">
        <f>IF(VLOOKUP(D1316,'Current OBD'!$B$6:$AK$2185,28,0)="Yes","4"," ")</f>
        <v xml:space="preserve"> </v>
      </c>
      <c r="L1316" s="11" t="str">
        <f>IF(VLOOKUP(D1316,'Current OBD'!$B$6:$AK$2185,29,0)="Yes","5"," ")</f>
        <v xml:space="preserve"> </v>
      </c>
      <c r="M1316" s="11" t="str">
        <f>IF(VLOOKUP(D1316,'Current OBD'!$B$6:$AK$2185,30,0)="Yes","6"," ")</f>
        <v xml:space="preserve"> </v>
      </c>
      <c r="N1316" s="11" t="str">
        <f>IF(VLOOKUP(D1316,'Current OBD'!$B$6:$AK$2185,31,0)="Yes","7"," ")</f>
        <v xml:space="preserve"> </v>
      </c>
      <c r="O1316" s="11" t="str">
        <f>IF(VLOOKUP(D1316,'Current OBD'!$B$6:$AK$2185,32,0)="Yes","8"," ")</f>
        <v xml:space="preserve"> </v>
      </c>
      <c r="P1316" s="11" t="str">
        <f>IF(VLOOKUP(D1316,'Current OBD'!$B$6:$AK$2185,33,0)="Yes","9"," ")</f>
        <v xml:space="preserve"> </v>
      </c>
      <c r="Q1316" s="11" t="str">
        <f>IF(VLOOKUP(D1316,'Current OBD'!$B$6:$AK$2185,34,0)="Yes","10"," ")</f>
        <v xml:space="preserve"> </v>
      </c>
      <c r="R1316" s="11" t="str">
        <f>IF(VLOOKUP(D1316,'Current OBD'!$B$6:$AK$2185,35,0)="Yes","11"," ")</f>
        <v xml:space="preserve"> </v>
      </c>
      <c r="S1316" s="11" t="str">
        <f>IF(VLOOKUP(D1316,'Current OBD'!$B$6:$AK$2185,36,0)="Yes","12"," ")</f>
        <v xml:space="preserve"> </v>
      </c>
      <c r="T1316" s="13">
        <f>VLOOKUP(D1316,Pivot!$B$4:$F$2181,2,0)</f>
        <v>234</v>
      </c>
      <c r="U1316" s="13">
        <f>VLOOKUP(D1316,Pivot!$B$4:$F$2181,3,0)</f>
        <v>0</v>
      </c>
      <c r="V1316" s="13">
        <f>VLOOKUP(D1316,Pivot!$B$4:$F$2181,4,0)</f>
        <v>248</v>
      </c>
      <c r="W1316" s="46">
        <f>IFERROR(VLOOKUP(D1316,Pivot!$B$4:$H$2181,5,0),"")</f>
        <v>0.94350000000000001</v>
      </c>
      <c r="X1316" s="51">
        <f>IFERROR(VLOOKUP(D1316,Pivot!$B$4:$H$2181,6,0),"")</f>
        <v>0</v>
      </c>
      <c r="Y1316" s="46">
        <f>IFERROR(VLOOKUP(D1316,Pivot!$B$4:$H$2181,7,0),"")</f>
        <v>0.94350000000000001</v>
      </c>
    </row>
    <row r="1317" spans="1:25" ht="15" customHeight="1" outlineLevel="2">
      <c r="A1317" s="10" t="str">
        <f>VLOOKUP(D1317,'Current OBD'!$B$6:$K$2185,4,0)</f>
        <v>Pacific</v>
      </c>
      <c r="B1317" s="10" t="str">
        <f>VLOOKUP(D1317,'Current OBD'!$B$6:$K$2185,3,0)</f>
        <v>25-101</v>
      </c>
      <c r="C1317" s="9" t="str">
        <f>VLOOKUP(D1317,'Current OBD'!$B$6:$K$2185,2,0)</f>
        <v>Ocean Beach School District</v>
      </c>
      <c r="D1317" s="24">
        <v>684484</v>
      </c>
      <c r="E1317" s="9" t="str">
        <f>VLOOKUP(D1317,'Current OBD'!$B$6:$K$2185,10,0)</f>
        <v>Ocean Beach Options Academy</v>
      </c>
      <c r="F1317" s="11" t="str">
        <f>IF(VLOOKUP(D1317,'Current OBD'!$B$6:$AK$2185,23,0)="Yes","PK"," ")</f>
        <v xml:space="preserve"> </v>
      </c>
      <c r="G1317" s="11" t="str">
        <f>IF(VLOOKUP(D1317,'Current OBD'!$B$6:$AK$2185,24,0)="Yes","K"," ")</f>
        <v xml:space="preserve"> </v>
      </c>
      <c r="H1317" s="11" t="str">
        <f>IF(VLOOKUP(D1317,'Current OBD'!$B$6:$AK$2185,25,0)="Yes",1," ")</f>
        <v xml:space="preserve"> </v>
      </c>
      <c r="I1317" s="11" t="str">
        <f>IF(VLOOKUP(D1317,'Current OBD'!$B$6:$AK$2185,26,0)="Yes","2"," ")</f>
        <v xml:space="preserve"> </v>
      </c>
      <c r="J1317" s="11" t="str">
        <f>IF(VLOOKUP(D1317,'Current OBD'!$B$6:$AK$2185,27,0)="Yes","3"," ")</f>
        <v xml:space="preserve"> </v>
      </c>
      <c r="K1317" s="11" t="str">
        <f>IF(VLOOKUP(D1317,'Current OBD'!$B$6:$AK$2185,28,0)="Yes","4"," ")</f>
        <v xml:space="preserve"> </v>
      </c>
      <c r="L1317" s="11" t="str">
        <f>IF(VLOOKUP(D1317,'Current OBD'!$B$6:$AK$2185,29,0)="Yes","5"," ")</f>
        <v xml:space="preserve"> </v>
      </c>
      <c r="M1317" s="11" t="str">
        <f>IF(VLOOKUP(D1317,'Current OBD'!$B$6:$AK$2185,30,0)="Yes","6"," ")</f>
        <v>6</v>
      </c>
      <c r="N1317" s="11" t="str">
        <f>IF(VLOOKUP(D1317,'Current OBD'!$B$6:$AK$2185,31,0)="Yes","7"," ")</f>
        <v>7</v>
      </c>
      <c r="O1317" s="11" t="str">
        <f>IF(VLOOKUP(D1317,'Current OBD'!$B$6:$AK$2185,32,0)="Yes","8"," ")</f>
        <v>8</v>
      </c>
      <c r="P1317" s="11" t="str">
        <f>IF(VLOOKUP(D1317,'Current OBD'!$B$6:$AK$2185,33,0)="Yes","9"," ")</f>
        <v>9</v>
      </c>
      <c r="Q1317" s="11" t="str">
        <f>IF(VLOOKUP(D1317,'Current OBD'!$B$6:$AK$2185,34,0)="Yes","10"," ")</f>
        <v>10</v>
      </c>
      <c r="R1317" s="11" t="str">
        <f>IF(VLOOKUP(D1317,'Current OBD'!$B$6:$AK$2185,35,0)="Yes","11"," ")</f>
        <v>11</v>
      </c>
      <c r="S1317" s="11" t="str">
        <f>IF(VLOOKUP(D1317,'Current OBD'!$B$6:$AK$2185,36,0)="Yes","12"," ")</f>
        <v>12</v>
      </c>
      <c r="T1317" s="13">
        <f>VLOOKUP(D1317,Pivot!$B$4:$F$2181,2,0)</f>
        <v>37</v>
      </c>
      <c r="U1317" s="13">
        <f>VLOOKUP(D1317,Pivot!$B$4:$F$2181,3,0)</f>
        <v>0</v>
      </c>
      <c r="V1317" s="13">
        <f>VLOOKUP(D1317,Pivot!$B$4:$F$2181,4,0)</f>
        <v>46</v>
      </c>
      <c r="W1317" s="46">
        <f>IFERROR(VLOOKUP(D1317,Pivot!$B$4:$H$2181,5,0),"")</f>
        <v>0.80430000000000001</v>
      </c>
      <c r="X1317" s="51">
        <f>IFERROR(VLOOKUP(D1317,Pivot!$B$4:$H$2181,6,0),"")</f>
        <v>0</v>
      </c>
      <c r="Y1317" s="46">
        <f>IFERROR(VLOOKUP(D1317,Pivot!$B$4:$H$2181,7,0),"")</f>
        <v>0.80430000000000001</v>
      </c>
    </row>
    <row r="1318" spans="1:25" ht="15" customHeight="1" outlineLevel="2">
      <c r="A1318" s="10" t="str">
        <f>VLOOKUP(D1318,'Current OBD'!$B$6:$K$2185,4,0)</f>
        <v>Pacific</v>
      </c>
      <c r="B1318" s="10" t="str">
        <f>VLOOKUP(D1318,'Current OBD'!$B$6:$K$2185,3,0)</f>
        <v>25-101</v>
      </c>
      <c r="C1318" s="9" t="str">
        <f>VLOOKUP(D1318,'Current OBD'!$B$6:$K$2185,2,0)</f>
        <v>Ocean Beach School District</v>
      </c>
      <c r="D1318" s="24">
        <v>665931</v>
      </c>
      <c r="E1318" s="9" t="str">
        <f>VLOOKUP(D1318,'Current OBD'!$B$6:$K$2185,10,0)</f>
        <v>Ocean Park Elementary</v>
      </c>
      <c r="F1318" s="11" t="str">
        <f>IF(VLOOKUP(D1318,'Current OBD'!$B$6:$AK$2185,23,0)="Yes","PK"," ")</f>
        <v xml:space="preserve"> </v>
      </c>
      <c r="G1318" s="11" t="str">
        <f>IF(VLOOKUP(D1318,'Current OBD'!$B$6:$AK$2185,24,0)="Yes","K"," ")</f>
        <v xml:space="preserve"> </v>
      </c>
      <c r="H1318" s="11" t="str">
        <f>IF(VLOOKUP(D1318,'Current OBD'!$B$6:$AK$2185,25,0)="Yes",1," ")</f>
        <v xml:space="preserve"> </v>
      </c>
      <c r="I1318" s="11" t="str">
        <f>IF(VLOOKUP(D1318,'Current OBD'!$B$6:$AK$2185,26,0)="Yes","2"," ")</f>
        <v xml:space="preserve"> </v>
      </c>
      <c r="J1318" s="11" t="str">
        <f>IF(VLOOKUP(D1318,'Current OBD'!$B$6:$AK$2185,27,0)="Yes","3"," ")</f>
        <v>3</v>
      </c>
      <c r="K1318" s="11" t="str">
        <f>IF(VLOOKUP(D1318,'Current OBD'!$B$6:$AK$2185,28,0)="Yes","4"," ")</f>
        <v>4</v>
      </c>
      <c r="L1318" s="11" t="str">
        <f>IF(VLOOKUP(D1318,'Current OBD'!$B$6:$AK$2185,29,0)="Yes","5"," ")</f>
        <v>5</v>
      </c>
      <c r="M1318" s="11" t="str">
        <f>IF(VLOOKUP(D1318,'Current OBD'!$B$6:$AK$2185,30,0)="Yes","6"," ")</f>
        <v xml:space="preserve"> </v>
      </c>
      <c r="N1318" s="11" t="str">
        <f>IF(VLOOKUP(D1318,'Current OBD'!$B$6:$AK$2185,31,0)="Yes","7"," ")</f>
        <v xml:space="preserve"> </v>
      </c>
      <c r="O1318" s="11" t="str">
        <f>IF(VLOOKUP(D1318,'Current OBD'!$B$6:$AK$2185,32,0)="Yes","8"," ")</f>
        <v xml:space="preserve"> </v>
      </c>
      <c r="P1318" s="11" t="str">
        <f>IF(VLOOKUP(D1318,'Current OBD'!$B$6:$AK$2185,33,0)="Yes","9"," ")</f>
        <v xml:space="preserve"> </v>
      </c>
      <c r="Q1318" s="11" t="str">
        <f>IF(VLOOKUP(D1318,'Current OBD'!$B$6:$AK$2185,34,0)="Yes","10"," ")</f>
        <v xml:space="preserve"> </v>
      </c>
      <c r="R1318" s="11" t="str">
        <f>IF(VLOOKUP(D1318,'Current OBD'!$B$6:$AK$2185,35,0)="Yes","11"," ")</f>
        <v xml:space="preserve"> </v>
      </c>
      <c r="S1318" s="11" t="str">
        <f>IF(VLOOKUP(D1318,'Current OBD'!$B$6:$AK$2185,36,0)="Yes","12"," ")</f>
        <v xml:space="preserve"> </v>
      </c>
      <c r="T1318" s="13">
        <f>VLOOKUP(D1318,Pivot!$B$4:$F$2181,2,0)</f>
        <v>189</v>
      </c>
      <c r="U1318" s="13">
        <f>VLOOKUP(D1318,Pivot!$B$4:$F$2181,3,0)</f>
        <v>0</v>
      </c>
      <c r="V1318" s="13">
        <f>VLOOKUP(D1318,Pivot!$B$4:$F$2181,4,0)</f>
        <v>193</v>
      </c>
      <c r="W1318" s="46">
        <f>IFERROR(VLOOKUP(D1318,Pivot!$B$4:$H$2181,5,0),"")</f>
        <v>0.97929999999999995</v>
      </c>
      <c r="X1318" s="51">
        <f>IFERROR(VLOOKUP(D1318,Pivot!$B$4:$H$2181,6,0),"")</f>
        <v>0</v>
      </c>
      <c r="Y1318" s="46">
        <f>IFERROR(VLOOKUP(D1318,Pivot!$B$4:$H$2181,7,0),"")</f>
        <v>0.97929999999999995</v>
      </c>
    </row>
    <row r="1319" spans="1:25" ht="15" customHeight="1" outlineLevel="1">
      <c r="A1319" s="27"/>
      <c r="B1319" s="27"/>
      <c r="C1319" s="30" t="s">
        <v>5788</v>
      </c>
      <c r="D1319" s="27"/>
      <c r="E1319" s="26"/>
      <c r="F1319" s="29"/>
      <c r="G1319" s="29"/>
      <c r="H1319" s="29"/>
      <c r="I1319" s="29"/>
      <c r="J1319" s="29"/>
      <c r="K1319" s="29"/>
      <c r="L1319" s="29"/>
      <c r="M1319" s="29"/>
      <c r="N1319" s="29"/>
      <c r="O1319" s="29"/>
      <c r="P1319" s="29"/>
      <c r="Q1319" s="29"/>
      <c r="R1319" s="29"/>
      <c r="S1319" s="29"/>
      <c r="T1319" s="43">
        <f>SUBTOTAL(9,T1314:T1318)</f>
        <v>896</v>
      </c>
      <c r="U1319" s="43">
        <f>SUBTOTAL(9,U1314:U1318)</f>
        <v>0</v>
      </c>
      <c r="V1319" s="43">
        <f>SUBTOTAL(9,V1314:V1318)</f>
        <v>1056</v>
      </c>
      <c r="W1319" s="47"/>
      <c r="X1319" s="52"/>
      <c r="Y1319" s="56">
        <f>(T1319+U1319)/V1319</f>
        <v>0.84848484848484851</v>
      </c>
    </row>
    <row r="1320" spans="1:25" ht="15" customHeight="1" outlineLevel="2">
      <c r="A1320" s="10" t="str">
        <f>VLOOKUP(D1320,'Current OBD'!$B$6:$K$2185,4,0)</f>
        <v>Pacific</v>
      </c>
      <c r="B1320" s="10" t="str">
        <f>VLOOKUP(D1320,'Current OBD'!$B$6:$K$2185,3,0)</f>
        <v>25-116</v>
      </c>
      <c r="C1320" s="9" t="str">
        <f>VLOOKUP(D1320,'Current OBD'!$B$6:$K$2185,2,0)</f>
        <v>Raymond School District</v>
      </c>
      <c r="D1320" s="24">
        <v>662024</v>
      </c>
      <c r="E1320" s="9" t="str">
        <f>VLOOKUP(D1320,'Current OBD'!$B$6:$K$2185,10,0)</f>
        <v>Raymond Elementary</v>
      </c>
      <c r="F1320" s="11" t="str">
        <f>IF(VLOOKUP(D1320,'Current OBD'!$B$6:$AK$2185,23,0)="Yes","PK"," ")</f>
        <v>PK</v>
      </c>
      <c r="G1320" s="11" t="str">
        <f>IF(VLOOKUP(D1320,'Current OBD'!$B$6:$AK$2185,24,0)="Yes","K"," ")</f>
        <v>K</v>
      </c>
      <c r="H1320" s="11">
        <f>IF(VLOOKUP(D1320,'Current OBD'!$B$6:$AK$2185,25,0)="Yes",1," ")</f>
        <v>1</v>
      </c>
      <c r="I1320" s="11" t="str">
        <f>IF(VLOOKUP(D1320,'Current OBD'!$B$6:$AK$2185,26,0)="Yes","2"," ")</f>
        <v>2</v>
      </c>
      <c r="J1320" s="11" t="str">
        <f>IF(VLOOKUP(D1320,'Current OBD'!$B$6:$AK$2185,27,0)="Yes","3"," ")</f>
        <v>3</v>
      </c>
      <c r="K1320" s="11" t="str">
        <f>IF(VLOOKUP(D1320,'Current OBD'!$B$6:$AK$2185,28,0)="Yes","4"," ")</f>
        <v>4</v>
      </c>
      <c r="L1320" s="11" t="str">
        <f>IF(VLOOKUP(D1320,'Current OBD'!$B$6:$AK$2185,29,0)="Yes","5"," ")</f>
        <v>5</v>
      </c>
      <c r="M1320" s="11" t="str">
        <f>IF(VLOOKUP(D1320,'Current OBD'!$B$6:$AK$2185,30,0)="Yes","6"," ")</f>
        <v>6</v>
      </c>
      <c r="N1320" s="11" t="str">
        <f>IF(VLOOKUP(D1320,'Current OBD'!$B$6:$AK$2185,31,0)="Yes","7"," ")</f>
        <v xml:space="preserve"> </v>
      </c>
      <c r="O1320" s="11" t="str">
        <f>IF(VLOOKUP(D1320,'Current OBD'!$B$6:$AK$2185,32,0)="Yes","8"," ")</f>
        <v xml:space="preserve"> </v>
      </c>
      <c r="P1320" s="11" t="str">
        <f>IF(VLOOKUP(D1320,'Current OBD'!$B$6:$AK$2185,33,0)="Yes","9"," ")</f>
        <v xml:space="preserve"> </v>
      </c>
      <c r="Q1320" s="11" t="str">
        <f>IF(VLOOKUP(D1320,'Current OBD'!$B$6:$AK$2185,34,0)="Yes","10"," ")</f>
        <v xml:space="preserve"> </v>
      </c>
      <c r="R1320" s="11" t="str">
        <f>IF(VLOOKUP(D1320,'Current OBD'!$B$6:$AK$2185,35,0)="Yes","11"," ")</f>
        <v xml:space="preserve"> </v>
      </c>
      <c r="S1320" s="11" t="str">
        <f>IF(VLOOKUP(D1320,'Current OBD'!$B$6:$AK$2185,36,0)="Yes","12"," ")</f>
        <v xml:space="preserve"> </v>
      </c>
      <c r="T1320" s="13">
        <f>VLOOKUP(D1320,Pivot!$B$4:$F$2181,2,0)</f>
        <v>170</v>
      </c>
      <c r="U1320" s="13">
        <f>VLOOKUP(D1320,Pivot!$B$4:$F$2181,3,0)</f>
        <v>0</v>
      </c>
      <c r="V1320" s="13">
        <f>VLOOKUP(D1320,Pivot!$B$4:$F$2181,4,0)</f>
        <v>259</v>
      </c>
      <c r="W1320" s="46">
        <f>IFERROR(VLOOKUP(D1320,Pivot!$B$4:$H$2181,5,0),"")</f>
        <v>0.65639999999999998</v>
      </c>
      <c r="X1320" s="51">
        <f>IFERROR(VLOOKUP(D1320,Pivot!$B$4:$H$2181,6,0),"")</f>
        <v>0</v>
      </c>
      <c r="Y1320" s="46">
        <f>IFERROR(VLOOKUP(D1320,Pivot!$B$4:$H$2181,7,0),"")</f>
        <v>0.65639999999999998</v>
      </c>
    </row>
    <row r="1321" spans="1:25" ht="15" customHeight="1" outlineLevel="2">
      <c r="A1321" s="10" t="str">
        <f>VLOOKUP(D1321,'Current OBD'!$B$6:$K$2185,4,0)</f>
        <v>Pacific</v>
      </c>
      <c r="B1321" s="10" t="str">
        <f>VLOOKUP(D1321,'Current OBD'!$B$6:$K$2185,3,0)</f>
        <v>25-116</v>
      </c>
      <c r="C1321" s="9" t="str">
        <f>VLOOKUP(D1321,'Current OBD'!$B$6:$K$2185,2,0)</f>
        <v>Raymond School District</v>
      </c>
      <c r="D1321" s="24">
        <v>662025</v>
      </c>
      <c r="E1321" s="9" t="str">
        <f>VLOOKUP(D1321,'Current OBD'!$B$6:$K$2185,10,0)</f>
        <v>Raymond Jr/Sr High</v>
      </c>
      <c r="F1321" s="11" t="str">
        <f>IF(VLOOKUP(D1321,'Current OBD'!$B$6:$AK$2185,23,0)="Yes","PK"," ")</f>
        <v xml:space="preserve"> </v>
      </c>
      <c r="G1321" s="11" t="str">
        <f>IF(VLOOKUP(D1321,'Current OBD'!$B$6:$AK$2185,24,0)="Yes","K"," ")</f>
        <v xml:space="preserve"> </v>
      </c>
      <c r="H1321" s="11" t="str">
        <f>IF(VLOOKUP(D1321,'Current OBD'!$B$6:$AK$2185,25,0)="Yes",1," ")</f>
        <v xml:space="preserve"> </v>
      </c>
      <c r="I1321" s="11" t="str">
        <f>IF(VLOOKUP(D1321,'Current OBD'!$B$6:$AK$2185,26,0)="Yes","2"," ")</f>
        <v xml:space="preserve"> </v>
      </c>
      <c r="J1321" s="11" t="str">
        <f>IF(VLOOKUP(D1321,'Current OBD'!$B$6:$AK$2185,27,0)="Yes","3"," ")</f>
        <v xml:space="preserve"> </v>
      </c>
      <c r="K1321" s="11" t="str">
        <f>IF(VLOOKUP(D1321,'Current OBD'!$B$6:$AK$2185,28,0)="Yes","4"," ")</f>
        <v xml:space="preserve"> </v>
      </c>
      <c r="L1321" s="11" t="str">
        <f>IF(VLOOKUP(D1321,'Current OBD'!$B$6:$AK$2185,29,0)="Yes","5"," ")</f>
        <v xml:space="preserve"> </v>
      </c>
      <c r="M1321" s="11" t="str">
        <f>IF(VLOOKUP(D1321,'Current OBD'!$B$6:$AK$2185,30,0)="Yes","6"," ")</f>
        <v xml:space="preserve"> </v>
      </c>
      <c r="N1321" s="11" t="str">
        <f>IF(VLOOKUP(D1321,'Current OBD'!$B$6:$AK$2185,31,0)="Yes","7"," ")</f>
        <v>7</v>
      </c>
      <c r="O1321" s="11" t="str">
        <f>IF(VLOOKUP(D1321,'Current OBD'!$B$6:$AK$2185,32,0)="Yes","8"," ")</f>
        <v>8</v>
      </c>
      <c r="P1321" s="11" t="str">
        <f>IF(VLOOKUP(D1321,'Current OBD'!$B$6:$AK$2185,33,0)="Yes","9"," ")</f>
        <v>9</v>
      </c>
      <c r="Q1321" s="11" t="str">
        <f>IF(VLOOKUP(D1321,'Current OBD'!$B$6:$AK$2185,34,0)="Yes","10"," ")</f>
        <v>10</v>
      </c>
      <c r="R1321" s="11" t="str">
        <f>IF(VLOOKUP(D1321,'Current OBD'!$B$6:$AK$2185,35,0)="Yes","11"," ")</f>
        <v>11</v>
      </c>
      <c r="S1321" s="11" t="str">
        <f>IF(VLOOKUP(D1321,'Current OBD'!$B$6:$AK$2185,36,0)="Yes","12"," ")</f>
        <v>12</v>
      </c>
      <c r="T1321" s="13">
        <f>VLOOKUP(D1321,Pivot!$B$4:$F$2181,2,0)</f>
        <v>166</v>
      </c>
      <c r="U1321" s="13">
        <f>VLOOKUP(D1321,Pivot!$B$4:$F$2181,3,0)</f>
        <v>0</v>
      </c>
      <c r="V1321" s="13">
        <f>VLOOKUP(D1321,Pivot!$B$4:$F$2181,4,0)</f>
        <v>266</v>
      </c>
      <c r="W1321" s="46">
        <f>IFERROR(VLOOKUP(D1321,Pivot!$B$4:$H$2181,5,0),"")</f>
        <v>0.62409999999999999</v>
      </c>
      <c r="X1321" s="51">
        <f>IFERROR(VLOOKUP(D1321,Pivot!$B$4:$H$2181,6,0),"")</f>
        <v>0</v>
      </c>
      <c r="Y1321" s="46">
        <f>IFERROR(VLOOKUP(D1321,Pivot!$B$4:$H$2181,7,0),"")</f>
        <v>0.62409999999999999</v>
      </c>
    </row>
    <row r="1322" spans="1:25" ht="15" customHeight="1" outlineLevel="1">
      <c r="A1322" s="27"/>
      <c r="B1322" s="27"/>
      <c r="C1322" s="30" t="s">
        <v>5789</v>
      </c>
      <c r="D1322" s="27"/>
      <c r="E1322" s="26"/>
      <c r="F1322" s="29"/>
      <c r="G1322" s="29"/>
      <c r="H1322" s="29"/>
      <c r="I1322" s="29"/>
      <c r="J1322" s="29"/>
      <c r="K1322" s="29"/>
      <c r="L1322" s="29"/>
      <c r="M1322" s="29"/>
      <c r="N1322" s="29"/>
      <c r="O1322" s="29"/>
      <c r="P1322" s="29"/>
      <c r="Q1322" s="29"/>
      <c r="R1322" s="29"/>
      <c r="S1322" s="29"/>
      <c r="T1322" s="43">
        <f>SUBTOTAL(9,T1320:T1321)</f>
        <v>336</v>
      </c>
      <c r="U1322" s="43">
        <f>SUBTOTAL(9,U1320:U1321)</f>
        <v>0</v>
      </c>
      <c r="V1322" s="43">
        <f>SUBTOTAL(9,V1320:V1321)</f>
        <v>525</v>
      </c>
      <c r="W1322" s="47"/>
      <c r="X1322" s="52"/>
      <c r="Y1322" s="56">
        <f>(T1322+U1322)/V1322</f>
        <v>0.64</v>
      </c>
    </row>
    <row r="1323" spans="1:25" ht="15" customHeight="1" outlineLevel="2">
      <c r="A1323" s="10" t="str">
        <f>VLOOKUP(D1323,'Current OBD'!$B$6:$K$2185,4,0)</f>
        <v>Pacific</v>
      </c>
      <c r="B1323" s="10" t="str">
        <f>VLOOKUP(D1323,'Current OBD'!$B$6:$K$2185,3,0)</f>
        <v>25-118</v>
      </c>
      <c r="C1323" s="9" t="str">
        <f>VLOOKUP(D1323,'Current OBD'!$B$6:$K$2185,2,0)</f>
        <v>South Bend School District</v>
      </c>
      <c r="D1323" s="24">
        <v>661847</v>
      </c>
      <c r="E1323" s="9" t="str">
        <f>VLOOKUP(D1323,'Current OBD'!$B$6:$K$2185,10,0)</f>
        <v>Mike Morris Elementary</v>
      </c>
      <c r="F1323" s="11" t="str">
        <f>IF(VLOOKUP(D1323,'Current OBD'!$B$6:$AK$2185,23,0)="Yes","PK"," ")</f>
        <v xml:space="preserve"> </v>
      </c>
      <c r="G1323" s="11" t="str">
        <f>IF(VLOOKUP(D1323,'Current OBD'!$B$6:$AK$2185,24,0)="Yes","K"," ")</f>
        <v>K</v>
      </c>
      <c r="H1323" s="11">
        <f>IF(VLOOKUP(D1323,'Current OBD'!$B$6:$AK$2185,25,0)="Yes",1," ")</f>
        <v>1</v>
      </c>
      <c r="I1323" s="11" t="str">
        <f>IF(VLOOKUP(D1323,'Current OBD'!$B$6:$AK$2185,26,0)="Yes","2"," ")</f>
        <v>2</v>
      </c>
      <c r="J1323" s="11" t="str">
        <f>IF(VLOOKUP(D1323,'Current OBD'!$B$6:$AK$2185,27,0)="Yes","3"," ")</f>
        <v>3</v>
      </c>
      <c r="K1323" s="11" t="str">
        <f>IF(VLOOKUP(D1323,'Current OBD'!$B$6:$AK$2185,28,0)="Yes","4"," ")</f>
        <v>4</v>
      </c>
      <c r="L1323" s="11" t="str">
        <f>IF(VLOOKUP(D1323,'Current OBD'!$B$6:$AK$2185,29,0)="Yes","5"," ")</f>
        <v>5</v>
      </c>
      <c r="M1323" s="11" t="str">
        <f>IF(VLOOKUP(D1323,'Current OBD'!$B$6:$AK$2185,30,0)="Yes","6"," ")</f>
        <v>6</v>
      </c>
      <c r="N1323" s="11" t="str">
        <f>IF(VLOOKUP(D1323,'Current OBD'!$B$6:$AK$2185,31,0)="Yes","7"," ")</f>
        <v xml:space="preserve"> </v>
      </c>
      <c r="O1323" s="11" t="str">
        <f>IF(VLOOKUP(D1323,'Current OBD'!$B$6:$AK$2185,32,0)="Yes","8"," ")</f>
        <v xml:space="preserve"> </v>
      </c>
      <c r="P1323" s="11" t="str">
        <f>IF(VLOOKUP(D1323,'Current OBD'!$B$6:$AK$2185,33,0)="Yes","9"," ")</f>
        <v xml:space="preserve"> </v>
      </c>
      <c r="Q1323" s="11" t="str">
        <f>IF(VLOOKUP(D1323,'Current OBD'!$B$6:$AK$2185,34,0)="Yes","10"," ")</f>
        <v xml:space="preserve"> </v>
      </c>
      <c r="R1323" s="11" t="str">
        <f>IF(VLOOKUP(D1323,'Current OBD'!$B$6:$AK$2185,35,0)="Yes","11"," ")</f>
        <v xml:space="preserve"> </v>
      </c>
      <c r="S1323" s="11" t="str">
        <f>IF(VLOOKUP(D1323,'Current OBD'!$B$6:$AK$2185,36,0)="Yes","12"," ")</f>
        <v xml:space="preserve"> </v>
      </c>
      <c r="T1323" s="13">
        <f>VLOOKUP(D1323,Pivot!$B$4:$F$2181,2,0)</f>
        <v>262</v>
      </c>
      <c r="U1323" s="13">
        <f>VLOOKUP(D1323,Pivot!$B$4:$F$2181,3,0)</f>
        <v>0</v>
      </c>
      <c r="V1323" s="13">
        <f>VLOOKUP(D1323,Pivot!$B$4:$F$2181,4,0)</f>
        <v>285</v>
      </c>
      <c r="W1323" s="46">
        <f>IFERROR(VLOOKUP(D1323,Pivot!$B$4:$H$2181,5,0),"")</f>
        <v>0.91930000000000001</v>
      </c>
      <c r="X1323" s="51">
        <f>IFERROR(VLOOKUP(D1323,Pivot!$B$4:$H$2181,6,0),"")</f>
        <v>0</v>
      </c>
      <c r="Y1323" s="46">
        <f>IFERROR(VLOOKUP(D1323,Pivot!$B$4:$H$2181,7,0),"")</f>
        <v>0.91930000000000001</v>
      </c>
    </row>
    <row r="1324" spans="1:25" ht="15" customHeight="1" outlineLevel="2">
      <c r="A1324" s="10" t="str">
        <f>VLOOKUP(D1324,'Current OBD'!$B$6:$K$2185,4,0)</f>
        <v>Pacific</v>
      </c>
      <c r="B1324" s="10" t="str">
        <f>VLOOKUP(D1324,'Current OBD'!$B$6:$K$2185,3,0)</f>
        <v>25-118</v>
      </c>
      <c r="C1324" s="9" t="str">
        <f>VLOOKUP(D1324,'Current OBD'!$B$6:$K$2185,2,0)</f>
        <v>South Bend School District</v>
      </c>
      <c r="D1324" s="24">
        <v>661848</v>
      </c>
      <c r="E1324" s="9" t="str">
        <f>VLOOKUP(D1324,'Current OBD'!$B$6:$K$2185,10,0)</f>
        <v>South Bend Jr/Sr High</v>
      </c>
      <c r="F1324" s="11" t="str">
        <f>IF(VLOOKUP(D1324,'Current OBD'!$B$6:$AK$2185,23,0)="Yes","PK"," ")</f>
        <v xml:space="preserve"> </v>
      </c>
      <c r="G1324" s="11" t="str">
        <f>IF(VLOOKUP(D1324,'Current OBD'!$B$6:$AK$2185,24,0)="Yes","K"," ")</f>
        <v xml:space="preserve"> </v>
      </c>
      <c r="H1324" s="11" t="str">
        <f>IF(VLOOKUP(D1324,'Current OBD'!$B$6:$AK$2185,25,0)="Yes",1," ")</f>
        <v xml:space="preserve"> </v>
      </c>
      <c r="I1324" s="11" t="str">
        <f>IF(VLOOKUP(D1324,'Current OBD'!$B$6:$AK$2185,26,0)="Yes","2"," ")</f>
        <v xml:space="preserve"> </v>
      </c>
      <c r="J1324" s="11" t="str">
        <f>IF(VLOOKUP(D1324,'Current OBD'!$B$6:$AK$2185,27,0)="Yes","3"," ")</f>
        <v xml:space="preserve"> </v>
      </c>
      <c r="K1324" s="11" t="str">
        <f>IF(VLOOKUP(D1324,'Current OBD'!$B$6:$AK$2185,28,0)="Yes","4"," ")</f>
        <v xml:space="preserve"> </v>
      </c>
      <c r="L1324" s="11" t="str">
        <f>IF(VLOOKUP(D1324,'Current OBD'!$B$6:$AK$2185,29,0)="Yes","5"," ")</f>
        <v xml:space="preserve"> </v>
      </c>
      <c r="M1324" s="11" t="str">
        <f>IF(VLOOKUP(D1324,'Current OBD'!$B$6:$AK$2185,30,0)="Yes","6"," ")</f>
        <v xml:space="preserve"> </v>
      </c>
      <c r="N1324" s="11" t="str">
        <f>IF(VLOOKUP(D1324,'Current OBD'!$B$6:$AK$2185,31,0)="Yes","7"," ")</f>
        <v>7</v>
      </c>
      <c r="O1324" s="11" t="str">
        <f>IF(VLOOKUP(D1324,'Current OBD'!$B$6:$AK$2185,32,0)="Yes","8"," ")</f>
        <v>8</v>
      </c>
      <c r="P1324" s="11" t="str">
        <f>IF(VLOOKUP(D1324,'Current OBD'!$B$6:$AK$2185,33,0)="Yes","9"," ")</f>
        <v>9</v>
      </c>
      <c r="Q1324" s="11" t="str">
        <f>IF(VLOOKUP(D1324,'Current OBD'!$B$6:$AK$2185,34,0)="Yes","10"," ")</f>
        <v>10</v>
      </c>
      <c r="R1324" s="11" t="str">
        <f>IF(VLOOKUP(D1324,'Current OBD'!$B$6:$AK$2185,35,0)="Yes","11"," ")</f>
        <v>11</v>
      </c>
      <c r="S1324" s="11" t="str">
        <f>IF(VLOOKUP(D1324,'Current OBD'!$B$6:$AK$2185,36,0)="Yes","12"," ")</f>
        <v>12</v>
      </c>
      <c r="T1324" s="13">
        <f>VLOOKUP(D1324,Pivot!$B$4:$F$2181,2,0)</f>
        <v>170</v>
      </c>
      <c r="U1324" s="13">
        <f>VLOOKUP(D1324,Pivot!$B$4:$F$2181,3,0)</f>
        <v>0</v>
      </c>
      <c r="V1324" s="13">
        <f>VLOOKUP(D1324,Pivot!$B$4:$F$2181,4,0)</f>
        <v>265</v>
      </c>
      <c r="W1324" s="46">
        <f>IFERROR(VLOOKUP(D1324,Pivot!$B$4:$H$2181,5,0),"")</f>
        <v>0.64149999999999996</v>
      </c>
      <c r="X1324" s="51">
        <f>IFERROR(VLOOKUP(D1324,Pivot!$B$4:$H$2181,6,0),"")</f>
        <v>0</v>
      </c>
      <c r="Y1324" s="46">
        <f>IFERROR(VLOOKUP(D1324,Pivot!$B$4:$H$2181,7,0),"")</f>
        <v>0.64149999999999996</v>
      </c>
    </row>
    <row r="1325" spans="1:25" ht="15" customHeight="1" outlineLevel="1">
      <c r="A1325" s="27"/>
      <c r="B1325" s="27"/>
      <c r="C1325" s="30" t="s">
        <v>5790</v>
      </c>
      <c r="D1325" s="27"/>
      <c r="E1325" s="26"/>
      <c r="F1325" s="29"/>
      <c r="G1325" s="29"/>
      <c r="H1325" s="29"/>
      <c r="I1325" s="29"/>
      <c r="J1325" s="29"/>
      <c r="K1325" s="29"/>
      <c r="L1325" s="29"/>
      <c r="M1325" s="29"/>
      <c r="N1325" s="29"/>
      <c r="O1325" s="29"/>
      <c r="P1325" s="29"/>
      <c r="Q1325" s="29"/>
      <c r="R1325" s="29"/>
      <c r="S1325" s="29"/>
      <c r="T1325" s="43">
        <f>SUBTOTAL(9,T1323:T1324)</f>
        <v>432</v>
      </c>
      <c r="U1325" s="43">
        <f>SUBTOTAL(9,U1323:U1324)</f>
        <v>0</v>
      </c>
      <c r="V1325" s="43">
        <f>SUBTOTAL(9,V1323:V1324)</f>
        <v>550</v>
      </c>
      <c r="W1325" s="47"/>
      <c r="X1325" s="52"/>
      <c r="Y1325" s="56">
        <f>(T1325+U1325)/V1325</f>
        <v>0.78545454545454541</v>
      </c>
    </row>
    <row r="1326" spans="1:25" ht="15" customHeight="1" outlineLevel="2">
      <c r="A1326" s="10" t="str">
        <f>VLOOKUP(D1326,'Current OBD'!$B$6:$K$2185,4,0)</f>
        <v>Pacific</v>
      </c>
      <c r="B1326" s="10" t="str">
        <f>VLOOKUP(D1326,'Current OBD'!$B$6:$K$2185,3,0)</f>
        <v>25-155</v>
      </c>
      <c r="C1326" s="9" t="str">
        <f>VLOOKUP(D1326,'Current OBD'!$B$6:$K$2185,2,0)</f>
        <v>Naselle-Grays River Valley School District</v>
      </c>
      <c r="D1326" s="24">
        <v>663846</v>
      </c>
      <c r="E1326" s="9" t="str">
        <f>VLOOKUP(D1326,'Current OBD'!$B$6:$K$2185,10,0)</f>
        <v>Naselle-Grays River Valley School</v>
      </c>
      <c r="F1326" s="11" t="str">
        <f>IF(VLOOKUP(D1326,'Current OBD'!$B$6:$AK$2185,23,0)="Yes","PK"," ")</f>
        <v xml:space="preserve"> </v>
      </c>
      <c r="G1326" s="11" t="str">
        <f>IF(VLOOKUP(D1326,'Current OBD'!$B$6:$AK$2185,24,0)="Yes","K"," ")</f>
        <v>K</v>
      </c>
      <c r="H1326" s="11">
        <f>IF(VLOOKUP(D1326,'Current OBD'!$B$6:$AK$2185,25,0)="Yes",1," ")</f>
        <v>1</v>
      </c>
      <c r="I1326" s="11" t="str">
        <f>IF(VLOOKUP(D1326,'Current OBD'!$B$6:$AK$2185,26,0)="Yes","2"," ")</f>
        <v>2</v>
      </c>
      <c r="J1326" s="11" t="str">
        <f>IF(VLOOKUP(D1326,'Current OBD'!$B$6:$AK$2185,27,0)="Yes","3"," ")</f>
        <v>3</v>
      </c>
      <c r="K1326" s="11" t="str">
        <f>IF(VLOOKUP(D1326,'Current OBD'!$B$6:$AK$2185,28,0)="Yes","4"," ")</f>
        <v>4</v>
      </c>
      <c r="L1326" s="11" t="str">
        <f>IF(VLOOKUP(D1326,'Current OBD'!$B$6:$AK$2185,29,0)="Yes","5"," ")</f>
        <v>5</v>
      </c>
      <c r="M1326" s="11" t="str">
        <f>IF(VLOOKUP(D1326,'Current OBD'!$B$6:$AK$2185,30,0)="Yes","6"," ")</f>
        <v>6</v>
      </c>
      <c r="N1326" s="11" t="str">
        <f>IF(VLOOKUP(D1326,'Current OBD'!$B$6:$AK$2185,31,0)="Yes","7"," ")</f>
        <v>7</v>
      </c>
      <c r="O1326" s="11" t="str">
        <f>IF(VLOOKUP(D1326,'Current OBD'!$B$6:$AK$2185,32,0)="Yes","8"," ")</f>
        <v>8</v>
      </c>
      <c r="P1326" s="11" t="str">
        <f>IF(VLOOKUP(D1326,'Current OBD'!$B$6:$AK$2185,33,0)="Yes","9"," ")</f>
        <v>9</v>
      </c>
      <c r="Q1326" s="11" t="str">
        <f>IF(VLOOKUP(D1326,'Current OBD'!$B$6:$AK$2185,34,0)="Yes","10"," ")</f>
        <v>10</v>
      </c>
      <c r="R1326" s="11" t="str">
        <f>IF(VLOOKUP(D1326,'Current OBD'!$B$6:$AK$2185,35,0)="Yes","11"," ")</f>
        <v>11</v>
      </c>
      <c r="S1326" s="11" t="str">
        <f>IF(VLOOKUP(D1326,'Current OBD'!$B$6:$AK$2185,36,0)="Yes","12"," ")</f>
        <v>12</v>
      </c>
      <c r="T1326" s="13">
        <f>VLOOKUP(D1326,Pivot!$B$4:$F$2181,2,0)</f>
        <v>229</v>
      </c>
      <c r="U1326" s="13">
        <f>VLOOKUP(D1326,Pivot!$B$4:$F$2181,3,0)</f>
        <v>0</v>
      </c>
      <c r="V1326" s="13">
        <f>VLOOKUP(D1326,Pivot!$B$4:$F$2181,4,0)</f>
        <v>308</v>
      </c>
      <c r="W1326" s="46">
        <f>IFERROR(VLOOKUP(D1326,Pivot!$B$4:$H$2181,5,0),"")</f>
        <v>0.74350000000000005</v>
      </c>
      <c r="X1326" s="51">
        <f>IFERROR(VLOOKUP(D1326,Pivot!$B$4:$H$2181,6,0),"")</f>
        <v>0</v>
      </c>
      <c r="Y1326" s="46">
        <f>IFERROR(VLOOKUP(D1326,Pivot!$B$4:$H$2181,7,0),"")</f>
        <v>0.74350000000000005</v>
      </c>
    </row>
    <row r="1327" spans="1:25" ht="15" customHeight="1" outlineLevel="1">
      <c r="A1327" s="27"/>
      <c r="B1327" s="27"/>
      <c r="C1327" s="30" t="s">
        <v>5791</v>
      </c>
      <c r="D1327" s="27"/>
      <c r="E1327" s="26"/>
      <c r="F1327" s="29"/>
      <c r="G1327" s="29"/>
      <c r="H1327" s="29"/>
      <c r="I1327" s="29"/>
      <c r="J1327" s="29"/>
      <c r="K1327" s="29"/>
      <c r="L1327" s="29"/>
      <c r="M1327" s="29"/>
      <c r="N1327" s="29"/>
      <c r="O1327" s="29"/>
      <c r="P1327" s="29"/>
      <c r="Q1327" s="29"/>
      <c r="R1327" s="29"/>
      <c r="S1327" s="29"/>
      <c r="T1327" s="43">
        <f>SUBTOTAL(9,T1326:T1326)</f>
        <v>229</v>
      </c>
      <c r="U1327" s="43">
        <f>SUBTOTAL(9,U1326:U1326)</f>
        <v>0</v>
      </c>
      <c r="V1327" s="43">
        <f>SUBTOTAL(9,V1326:V1326)</f>
        <v>308</v>
      </c>
      <c r="W1327" s="47"/>
      <c r="X1327" s="52"/>
      <c r="Y1327" s="56">
        <f>(T1327+U1327)/V1327</f>
        <v>0.74350649350649356</v>
      </c>
    </row>
    <row r="1328" spans="1:25" ht="15" customHeight="1" outlineLevel="2">
      <c r="A1328" s="10" t="str">
        <f>VLOOKUP(D1328,'Current OBD'!$B$6:$K$2185,4,0)</f>
        <v>Pacific</v>
      </c>
      <c r="B1328" s="10" t="str">
        <f>VLOOKUP(D1328,'Current OBD'!$B$6:$K$2185,3,0)</f>
        <v>25-160</v>
      </c>
      <c r="C1328" s="9" t="str">
        <f>VLOOKUP(D1328,'Current OBD'!$B$6:$K$2185,2,0)</f>
        <v>Willapa Valley School District</v>
      </c>
      <c r="D1328" s="24">
        <v>661850</v>
      </c>
      <c r="E1328" s="9" t="str">
        <f>VLOOKUP(D1328,'Current OBD'!$B$6:$K$2185,10,0)</f>
        <v>Willapa Elementary</v>
      </c>
      <c r="F1328" s="11" t="str">
        <f>IF(VLOOKUP(D1328,'Current OBD'!$B$6:$AK$2185,23,0)="Yes","PK"," ")</f>
        <v>PK</v>
      </c>
      <c r="G1328" s="11" t="str">
        <f>IF(VLOOKUP(D1328,'Current OBD'!$B$6:$AK$2185,24,0)="Yes","K"," ")</f>
        <v>K</v>
      </c>
      <c r="H1328" s="11">
        <f>IF(VLOOKUP(D1328,'Current OBD'!$B$6:$AK$2185,25,0)="Yes",1," ")</f>
        <v>1</v>
      </c>
      <c r="I1328" s="11" t="str">
        <f>IF(VLOOKUP(D1328,'Current OBD'!$B$6:$AK$2185,26,0)="Yes","2"," ")</f>
        <v>2</v>
      </c>
      <c r="J1328" s="11" t="str">
        <f>IF(VLOOKUP(D1328,'Current OBD'!$B$6:$AK$2185,27,0)="Yes","3"," ")</f>
        <v>3</v>
      </c>
      <c r="K1328" s="11" t="str">
        <f>IF(VLOOKUP(D1328,'Current OBD'!$B$6:$AK$2185,28,0)="Yes","4"," ")</f>
        <v>4</v>
      </c>
      <c r="L1328" s="11" t="str">
        <f>IF(VLOOKUP(D1328,'Current OBD'!$B$6:$AK$2185,29,0)="Yes","5"," ")</f>
        <v>5</v>
      </c>
      <c r="M1328" s="11" t="str">
        <f>IF(VLOOKUP(D1328,'Current OBD'!$B$6:$AK$2185,30,0)="Yes","6"," ")</f>
        <v xml:space="preserve"> </v>
      </c>
      <c r="N1328" s="11" t="str">
        <f>IF(VLOOKUP(D1328,'Current OBD'!$B$6:$AK$2185,31,0)="Yes","7"," ")</f>
        <v xml:space="preserve"> </v>
      </c>
      <c r="O1328" s="11" t="str">
        <f>IF(VLOOKUP(D1328,'Current OBD'!$B$6:$AK$2185,32,0)="Yes","8"," ")</f>
        <v xml:space="preserve"> </v>
      </c>
      <c r="P1328" s="11" t="str">
        <f>IF(VLOOKUP(D1328,'Current OBD'!$B$6:$AK$2185,33,0)="Yes","9"," ")</f>
        <v xml:space="preserve"> </v>
      </c>
      <c r="Q1328" s="11" t="str">
        <f>IF(VLOOKUP(D1328,'Current OBD'!$B$6:$AK$2185,34,0)="Yes","10"," ")</f>
        <v xml:space="preserve"> </v>
      </c>
      <c r="R1328" s="11" t="str">
        <f>IF(VLOOKUP(D1328,'Current OBD'!$B$6:$AK$2185,35,0)="Yes","11"," ")</f>
        <v xml:space="preserve"> </v>
      </c>
      <c r="S1328" s="11" t="str">
        <f>IF(VLOOKUP(D1328,'Current OBD'!$B$6:$AK$2185,36,0)="Yes","12"," ")</f>
        <v xml:space="preserve"> </v>
      </c>
      <c r="T1328" s="13">
        <f>VLOOKUP(D1328,Pivot!$B$4:$F$2181,2,0)</f>
        <v>63</v>
      </c>
      <c r="U1328" s="13">
        <f>VLOOKUP(D1328,Pivot!$B$4:$F$2181,3,0)</f>
        <v>19</v>
      </c>
      <c r="V1328" s="13">
        <f>VLOOKUP(D1328,Pivot!$B$4:$F$2181,4,0)</f>
        <v>190</v>
      </c>
      <c r="W1328" s="46">
        <f>IFERROR(VLOOKUP(D1328,Pivot!$B$4:$H$2181,5,0),"")</f>
        <v>0.33160000000000001</v>
      </c>
      <c r="X1328" s="51">
        <f>IFERROR(VLOOKUP(D1328,Pivot!$B$4:$H$2181,6,0),"")</f>
        <v>0.1</v>
      </c>
      <c r="Y1328" s="46">
        <f>IFERROR(VLOOKUP(D1328,Pivot!$B$4:$H$2181,7,0),"")</f>
        <v>0.43159999999999998</v>
      </c>
    </row>
    <row r="1329" spans="1:25" ht="15" customHeight="1" outlineLevel="2">
      <c r="A1329" s="10" t="str">
        <f>VLOOKUP(D1329,'Current OBD'!$B$6:$K$2185,4,0)</f>
        <v>Pacific</v>
      </c>
      <c r="B1329" s="10" t="str">
        <f>VLOOKUP(D1329,'Current OBD'!$B$6:$K$2185,3,0)</f>
        <v>25-160</v>
      </c>
      <c r="C1329" s="9" t="str">
        <f>VLOOKUP(D1329,'Current OBD'!$B$6:$K$2185,2,0)</f>
        <v>Willapa Valley School District</v>
      </c>
      <c r="D1329" s="24">
        <v>661852</v>
      </c>
      <c r="E1329" s="9" t="str">
        <f>VLOOKUP(D1329,'Current OBD'!$B$6:$K$2185,10,0)</f>
        <v>Willapa Valley Jr/Sr High</v>
      </c>
      <c r="F1329" s="11" t="str">
        <f>IF(VLOOKUP(D1329,'Current OBD'!$B$6:$AK$2185,23,0)="Yes","PK"," ")</f>
        <v xml:space="preserve"> </v>
      </c>
      <c r="G1329" s="11" t="str">
        <f>IF(VLOOKUP(D1329,'Current OBD'!$B$6:$AK$2185,24,0)="Yes","K"," ")</f>
        <v xml:space="preserve"> </v>
      </c>
      <c r="H1329" s="11" t="str">
        <f>IF(VLOOKUP(D1329,'Current OBD'!$B$6:$AK$2185,25,0)="Yes",1," ")</f>
        <v xml:space="preserve"> </v>
      </c>
      <c r="I1329" s="11" t="str">
        <f>IF(VLOOKUP(D1329,'Current OBD'!$B$6:$AK$2185,26,0)="Yes","2"," ")</f>
        <v xml:space="preserve"> </v>
      </c>
      <c r="J1329" s="11" t="str">
        <f>IF(VLOOKUP(D1329,'Current OBD'!$B$6:$AK$2185,27,0)="Yes","3"," ")</f>
        <v xml:space="preserve"> </v>
      </c>
      <c r="K1329" s="11" t="str">
        <f>IF(VLOOKUP(D1329,'Current OBD'!$B$6:$AK$2185,28,0)="Yes","4"," ")</f>
        <v xml:space="preserve"> </v>
      </c>
      <c r="L1329" s="11" t="str">
        <f>IF(VLOOKUP(D1329,'Current OBD'!$B$6:$AK$2185,29,0)="Yes","5"," ")</f>
        <v xml:space="preserve"> </v>
      </c>
      <c r="M1329" s="11" t="str">
        <f>IF(VLOOKUP(D1329,'Current OBD'!$B$6:$AK$2185,30,0)="Yes","6"," ")</f>
        <v>6</v>
      </c>
      <c r="N1329" s="11" t="str">
        <f>IF(VLOOKUP(D1329,'Current OBD'!$B$6:$AK$2185,31,0)="Yes","7"," ")</f>
        <v>7</v>
      </c>
      <c r="O1329" s="11" t="str">
        <f>IF(VLOOKUP(D1329,'Current OBD'!$B$6:$AK$2185,32,0)="Yes","8"," ")</f>
        <v>8</v>
      </c>
      <c r="P1329" s="11" t="str">
        <f>IF(VLOOKUP(D1329,'Current OBD'!$B$6:$AK$2185,33,0)="Yes","9"," ")</f>
        <v>9</v>
      </c>
      <c r="Q1329" s="11" t="str">
        <f>IF(VLOOKUP(D1329,'Current OBD'!$B$6:$AK$2185,34,0)="Yes","10"," ")</f>
        <v>10</v>
      </c>
      <c r="R1329" s="11" t="str">
        <f>IF(VLOOKUP(D1329,'Current OBD'!$B$6:$AK$2185,35,0)="Yes","11"," ")</f>
        <v>11</v>
      </c>
      <c r="S1329" s="11" t="str">
        <f>IF(VLOOKUP(D1329,'Current OBD'!$B$6:$AK$2185,36,0)="Yes","12"," ")</f>
        <v>12</v>
      </c>
      <c r="T1329" s="13">
        <f>VLOOKUP(D1329,Pivot!$B$4:$F$2181,2,0)</f>
        <v>51</v>
      </c>
      <c r="U1329" s="13">
        <f>VLOOKUP(D1329,Pivot!$B$4:$F$2181,3,0)</f>
        <v>21</v>
      </c>
      <c r="V1329" s="13">
        <f>VLOOKUP(D1329,Pivot!$B$4:$F$2181,4,0)</f>
        <v>186</v>
      </c>
      <c r="W1329" s="46">
        <f>IFERROR(VLOOKUP(D1329,Pivot!$B$4:$H$2181,5,0),"")</f>
        <v>0.2742</v>
      </c>
      <c r="X1329" s="51">
        <f>IFERROR(VLOOKUP(D1329,Pivot!$B$4:$H$2181,6,0),"")</f>
        <v>0.1129</v>
      </c>
      <c r="Y1329" s="46">
        <f>IFERROR(VLOOKUP(D1329,Pivot!$B$4:$H$2181,7,0),"")</f>
        <v>0.3871</v>
      </c>
    </row>
    <row r="1330" spans="1:25" ht="15" customHeight="1" outlineLevel="1">
      <c r="A1330" s="27"/>
      <c r="B1330" s="27"/>
      <c r="C1330" s="30" t="s">
        <v>5792</v>
      </c>
      <c r="D1330" s="27"/>
      <c r="E1330" s="26"/>
      <c r="F1330" s="29"/>
      <c r="G1330" s="29"/>
      <c r="H1330" s="29"/>
      <c r="I1330" s="29"/>
      <c r="J1330" s="29"/>
      <c r="K1330" s="29"/>
      <c r="L1330" s="29"/>
      <c r="M1330" s="29"/>
      <c r="N1330" s="29"/>
      <c r="O1330" s="29"/>
      <c r="P1330" s="29"/>
      <c r="Q1330" s="29"/>
      <c r="R1330" s="29"/>
      <c r="S1330" s="29"/>
      <c r="T1330" s="43">
        <f>SUBTOTAL(9,T1328:T1329)</f>
        <v>114</v>
      </c>
      <c r="U1330" s="43">
        <f>SUBTOTAL(9,U1328:U1329)</f>
        <v>40</v>
      </c>
      <c r="V1330" s="43">
        <f>SUBTOTAL(9,V1328:V1329)</f>
        <v>376</v>
      </c>
      <c r="W1330" s="47"/>
      <c r="X1330" s="52"/>
      <c r="Y1330" s="56">
        <f>(T1330+U1330)/V1330</f>
        <v>0.40957446808510639</v>
      </c>
    </row>
    <row r="1331" spans="1:25" ht="15" customHeight="1" outlineLevel="2">
      <c r="A1331" s="10" t="str">
        <f>VLOOKUP(D1331,'Current OBD'!$B$6:$K$2185,4,0)</f>
        <v>Pacific</v>
      </c>
      <c r="B1331" s="10" t="str">
        <f>VLOOKUP(D1331,'Current OBD'!$B$6:$K$2185,3,0)</f>
        <v>25-200</v>
      </c>
      <c r="C1331" s="9" t="str">
        <f>VLOOKUP(D1331,'Current OBD'!$B$6:$K$2185,2,0)</f>
        <v>North River School District</v>
      </c>
      <c r="D1331" s="24">
        <v>663152</v>
      </c>
      <c r="E1331" s="9" t="str">
        <f>VLOOKUP(D1331,'Current OBD'!$B$6:$K$2185,10,0)</f>
        <v>North River Elementary and Junior/Senior High School</v>
      </c>
      <c r="F1331" s="11" t="str">
        <f>IF(VLOOKUP(D1331,'Current OBD'!$B$6:$AK$2185,23,0)="Yes","PK"," ")</f>
        <v>PK</v>
      </c>
      <c r="G1331" s="11" t="str">
        <f>IF(VLOOKUP(D1331,'Current OBD'!$B$6:$AK$2185,24,0)="Yes","K"," ")</f>
        <v>K</v>
      </c>
      <c r="H1331" s="11">
        <f>IF(VLOOKUP(D1331,'Current OBD'!$B$6:$AK$2185,25,0)="Yes",1," ")</f>
        <v>1</v>
      </c>
      <c r="I1331" s="11" t="str">
        <f>IF(VLOOKUP(D1331,'Current OBD'!$B$6:$AK$2185,26,0)="Yes","2"," ")</f>
        <v>2</v>
      </c>
      <c r="J1331" s="11" t="str">
        <f>IF(VLOOKUP(D1331,'Current OBD'!$B$6:$AK$2185,27,0)="Yes","3"," ")</f>
        <v>3</v>
      </c>
      <c r="K1331" s="11" t="str">
        <f>IF(VLOOKUP(D1331,'Current OBD'!$B$6:$AK$2185,28,0)="Yes","4"," ")</f>
        <v>4</v>
      </c>
      <c r="L1331" s="11" t="str">
        <f>IF(VLOOKUP(D1331,'Current OBD'!$B$6:$AK$2185,29,0)="Yes","5"," ")</f>
        <v>5</v>
      </c>
      <c r="M1331" s="11" t="str">
        <f>IF(VLOOKUP(D1331,'Current OBD'!$B$6:$AK$2185,30,0)="Yes","6"," ")</f>
        <v>6</v>
      </c>
      <c r="N1331" s="11" t="str">
        <f>IF(VLOOKUP(D1331,'Current OBD'!$B$6:$AK$2185,31,0)="Yes","7"," ")</f>
        <v>7</v>
      </c>
      <c r="O1331" s="11" t="str">
        <f>IF(VLOOKUP(D1331,'Current OBD'!$B$6:$AK$2185,32,0)="Yes","8"," ")</f>
        <v>8</v>
      </c>
      <c r="P1331" s="11" t="str">
        <f>IF(VLOOKUP(D1331,'Current OBD'!$B$6:$AK$2185,33,0)="Yes","9"," ")</f>
        <v>9</v>
      </c>
      <c r="Q1331" s="11" t="str">
        <f>IF(VLOOKUP(D1331,'Current OBD'!$B$6:$AK$2185,34,0)="Yes","10"," ")</f>
        <v>10</v>
      </c>
      <c r="R1331" s="11" t="str">
        <f>IF(VLOOKUP(D1331,'Current OBD'!$B$6:$AK$2185,35,0)="Yes","11"," ")</f>
        <v>11</v>
      </c>
      <c r="S1331" s="11" t="str">
        <f>IF(VLOOKUP(D1331,'Current OBD'!$B$6:$AK$2185,36,0)="Yes","12"," ")</f>
        <v>12</v>
      </c>
      <c r="T1331" s="13">
        <f>VLOOKUP(D1331,Pivot!$B$4:$F$2181,2,0)</f>
        <v>66</v>
      </c>
      <c r="U1331" s="13">
        <f>VLOOKUP(D1331,Pivot!$B$4:$F$2181,3,0)</f>
        <v>0</v>
      </c>
      <c r="V1331" s="13">
        <f>VLOOKUP(D1331,Pivot!$B$4:$F$2181,4,0)</f>
        <v>80</v>
      </c>
      <c r="W1331" s="46">
        <f>IFERROR(VLOOKUP(D1331,Pivot!$B$4:$H$2181,5,0),"")</f>
        <v>0.82499999999999996</v>
      </c>
      <c r="X1331" s="51">
        <f>IFERROR(VLOOKUP(D1331,Pivot!$B$4:$H$2181,6,0),"")</f>
        <v>0</v>
      </c>
      <c r="Y1331" s="46">
        <f>IFERROR(VLOOKUP(D1331,Pivot!$B$4:$H$2181,7,0),"")</f>
        <v>0.82499999999999996</v>
      </c>
    </row>
    <row r="1332" spans="1:25" ht="15" customHeight="1" outlineLevel="1">
      <c r="A1332" s="27"/>
      <c r="B1332" s="27"/>
      <c r="C1332" s="30" t="s">
        <v>5793</v>
      </c>
      <c r="D1332" s="27"/>
      <c r="E1332" s="26"/>
      <c r="F1332" s="29"/>
      <c r="G1332" s="29"/>
      <c r="H1332" s="29"/>
      <c r="I1332" s="29"/>
      <c r="J1332" s="29"/>
      <c r="K1332" s="29"/>
      <c r="L1332" s="29"/>
      <c r="M1332" s="29"/>
      <c r="N1332" s="29"/>
      <c r="O1332" s="29"/>
      <c r="P1332" s="29"/>
      <c r="Q1332" s="29"/>
      <c r="R1332" s="29"/>
      <c r="S1332" s="29"/>
      <c r="T1332" s="43">
        <f>SUBTOTAL(9,T1331:T1331)</f>
        <v>66</v>
      </c>
      <c r="U1332" s="43">
        <f>SUBTOTAL(9,U1331:U1331)</f>
        <v>0</v>
      </c>
      <c r="V1332" s="43">
        <f>SUBTOTAL(9,V1331:V1331)</f>
        <v>80</v>
      </c>
      <c r="W1332" s="47"/>
      <c r="X1332" s="52"/>
      <c r="Y1332" s="56">
        <f>(T1332+U1332)/V1332</f>
        <v>0.82499999999999996</v>
      </c>
    </row>
    <row r="1333" spans="1:25" ht="15" customHeight="1" outlineLevel="2">
      <c r="A1333" s="10" t="str">
        <f>VLOOKUP(D1333,'Current OBD'!$B$6:$K$2185,4,0)</f>
        <v>Pend Oreille</v>
      </c>
      <c r="B1333" s="10" t="str">
        <f>VLOOKUP(D1333,'Current OBD'!$B$6:$K$2185,3,0)</f>
        <v>26-056</v>
      </c>
      <c r="C1333" s="9" t="str">
        <f>VLOOKUP(D1333,'Current OBD'!$B$6:$K$2185,2,0)</f>
        <v>Newport School District</v>
      </c>
      <c r="D1333" s="24">
        <v>663364</v>
      </c>
      <c r="E1333" s="9" t="str">
        <f>VLOOKUP(D1333,'Current OBD'!$B$6:$K$2185,10,0)</f>
        <v>Newport High School</v>
      </c>
      <c r="F1333" s="11" t="str">
        <f>IF(VLOOKUP(D1333,'Current OBD'!$B$6:$AK$2185,23,0)="Yes","PK"," ")</f>
        <v xml:space="preserve"> </v>
      </c>
      <c r="G1333" s="11" t="str">
        <f>IF(VLOOKUP(D1333,'Current OBD'!$B$6:$AK$2185,24,0)="Yes","K"," ")</f>
        <v xml:space="preserve"> </v>
      </c>
      <c r="H1333" s="11" t="str">
        <f>IF(VLOOKUP(D1333,'Current OBD'!$B$6:$AK$2185,25,0)="Yes",1," ")</f>
        <v xml:space="preserve"> </v>
      </c>
      <c r="I1333" s="11" t="str">
        <f>IF(VLOOKUP(D1333,'Current OBD'!$B$6:$AK$2185,26,0)="Yes","2"," ")</f>
        <v xml:space="preserve"> </v>
      </c>
      <c r="J1333" s="11" t="str">
        <f>IF(VLOOKUP(D1333,'Current OBD'!$B$6:$AK$2185,27,0)="Yes","3"," ")</f>
        <v xml:space="preserve"> </v>
      </c>
      <c r="K1333" s="11" t="str">
        <f>IF(VLOOKUP(D1333,'Current OBD'!$B$6:$AK$2185,28,0)="Yes","4"," ")</f>
        <v xml:space="preserve"> </v>
      </c>
      <c r="L1333" s="11" t="str">
        <f>IF(VLOOKUP(D1333,'Current OBD'!$B$6:$AK$2185,29,0)="Yes","5"," ")</f>
        <v xml:space="preserve"> </v>
      </c>
      <c r="M1333" s="11" t="str">
        <f>IF(VLOOKUP(D1333,'Current OBD'!$B$6:$AK$2185,30,0)="Yes","6"," ")</f>
        <v xml:space="preserve"> </v>
      </c>
      <c r="N1333" s="11" t="str">
        <f>IF(VLOOKUP(D1333,'Current OBD'!$B$6:$AK$2185,31,0)="Yes","7"," ")</f>
        <v xml:space="preserve"> </v>
      </c>
      <c r="O1333" s="11" t="str">
        <f>IF(VLOOKUP(D1333,'Current OBD'!$B$6:$AK$2185,32,0)="Yes","8"," ")</f>
        <v xml:space="preserve"> </v>
      </c>
      <c r="P1333" s="11" t="str">
        <f>IF(VLOOKUP(D1333,'Current OBD'!$B$6:$AK$2185,33,0)="Yes","9"," ")</f>
        <v>9</v>
      </c>
      <c r="Q1333" s="11" t="str">
        <f>IF(VLOOKUP(D1333,'Current OBD'!$B$6:$AK$2185,34,0)="Yes","10"," ")</f>
        <v>10</v>
      </c>
      <c r="R1333" s="11" t="str">
        <f>IF(VLOOKUP(D1333,'Current OBD'!$B$6:$AK$2185,35,0)="Yes","11"," ")</f>
        <v>11</v>
      </c>
      <c r="S1333" s="11" t="str">
        <f>IF(VLOOKUP(D1333,'Current OBD'!$B$6:$AK$2185,36,0)="Yes","12"," ")</f>
        <v>12</v>
      </c>
      <c r="T1333" s="13">
        <f>VLOOKUP(D1333,Pivot!$B$4:$F$2181,2,0)</f>
        <v>257</v>
      </c>
      <c r="U1333" s="13">
        <f>VLOOKUP(D1333,Pivot!$B$4:$F$2181,3,0)</f>
        <v>0</v>
      </c>
      <c r="V1333" s="13">
        <f>VLOOKUP(D1333,Pivot!$B$4:$F$2181,4,0)</f>
        <v>384</v>
      </c>
      <c r="W1333" s="46">
        <f>IFERROR(VLOOKUP(D1333,Pivot!$B$4:$H$2181,5,0),"")</f>
        <v>0.66930000000000001</v>
      </c>
      <c r="X1333" s="51">
        <f>IFERROR(VLOOKUP(D1333,Pivot!$B$4:$H$2181,6,0),"")</f>
        <v>0</v>
      </c>
      <c r="Y1333" s="46">
        <f>IFERROR(VLOOKUP(D1333,Pivot!$B$4:$H$2181,7,0),"")</f>
        <v>0.66930000000000001</v>
      </c>
    </row>
    <row r="1334" spans="1:25" ht="15" customHeight="1" outlineLevel="2">
      <c r="A1334" s="10" t="str">
        <f>VLOOKUP(D1334,'Current OBD'!$B$6:$K$2185,4,0)</f>
        <v>Pend Oreille</v>
      </c>
      <c r="B1334" s="10" t="str">
        <f>VLOOKUP(D1334,'Current OBD'!$B$6:$K$2185,3,0)</f>
        <v>26-056</v>
      </c>
      <c r="C1334" s="9" t="str">
        <f>VLOOKUP(D1334,'Current OBD'!$B$6:$K$2185,2,0)</f>
        <v>Newport School District</v>
      </c>
      <c r="D1334" s="24">
        <v>659147</v>
      </c>
      <c r="E1334" s="9" t="str">
        <f>VLOOKUP(D1334,'Current OBD'!$B$6:$K$2185,10,0)</f>
        <v>Sadie Halstead Middle School</v>
      </c>
      <c r="F1334" s="11" t="str">
        <f>IF(VLOOKUP(D1334,'Current OBD'!$B$6:$AK$2185,23,0)="Yes","PK"," ")</f>
        <v xml:space="preserve"> </v>
      </c>
      <c r="G1334" s="11" t="str">
        <f>IF(VLOOKUP(D1334,'Current OBD'!$B$6:$AK$2185,24,0)="Yes","K"," ")</f>
        <v xml:space="preserve"> </v>
      </c>
      <c r="H1334" s="11" t="str">
        <f>IF(VLOOKUP(D1334,'Current OBD'!$B$6:$AK$2185,25,0)="Yes",1," ")</f>
        <v xml:space="preserve"> </v>
      </c>
      <c r="I1334" s="11" t="str">
        <f>IF(VLOOKUP(D1334,'Current OBD'!$B$6:$AK$2185,26,0)="Yes","2"," ")</f>
        <v xml:space="preserve"> </v>
      </c>
      <c r="J1334" s="11" t="str">
        <f>IF(VLOOKUP(D1334,'Current OBD'!$B$6:$AK$2185,27,0)="Yes","3"," ")</f>
        <v xml:space="preserve"> </v>
      </c>
      <c r="K1334" s="11" t="str">
        <f>IF(VLOOKUP(D1334,'Current OBD'!$B$6:$AK$2185,28,0)="Yes","4"," ")</f>
        <v xml:space="preserve"> </v>
      </c>
      <c r="L1334" s="11" t="str">
        <f>IF(VLOOKUP(D1334,'Current OBD'!$B$6:$AK$2185,29,0)="Yes","5"," ")</f>
        <v>5</v>
      </c>
      <c r="M1334" s="11" t="str">
        <f>IF(VLOOKUP(D1334,'Current OBD'!$B$6:$AK$2185,30,0)="Yes","6"," ")</f>
        <v>6</v>
      </c>
      <c r="N1334" s="11" t="str">
        <f>IF(VLOOKUP(D1334,'Current OBD'!$B$6:$AK$2185,31,0)="Yes","7"," ")</f>
        <v>7</v>
      </c>
      <c r="O1334" s="11" t="str">
        <f>IF(VLOOKUP(D1334,'Current OBD'!$B$6:$AK$2185,32,0)="Yes","8"," ")</f>
        <v>8</v>
      </c>
      <c r="P1334" s="11" t="str">
        <f>IF(VLOOKUP(D1334,'Current OBD'!$B$6:$AK$2185,33,0)="Yes","9"," ")</f>
        <v xml:space="preserve"> </v>
      </c>
      <c r="Q1334" s="11" t="str">
        <f>IF(VLOOKUP(D1334,'Current OBD'!$B$6:$AK$2185,34,0)="Yes","10"," ")</f>
        <v xml:space="preserve"> </v>
      </c>
      <c r="R1334" s="11" t="str">
        <f>IF(VLOOKUP(D1334,'Current OBD'!$B$6:$AK$2185,35,0)="Yes","11"," ")</f>
        <v xml:space="preserve"> </v>
      </c>
      <c r="S1334" s="11" t="str">
        <f>IF(VLOOKUP(D1334,'Current OBD'!$B$6:$AK$2185,36,0)="Yes","12"," ")</f>
        <v xml:space="preserve"> </v>
      </c>
      <c r="T1334" s="13">
        <f>VLOOKUP(D1334,Pivot!$B$4:$F$2181,2,0)</f>
        <v>271</v>
      </c>
      <c r="U1334" s="13">
        <f>VLOOKUP(D1334,Pivot!$B$4:$F$2181,3,0)</f>
        <v>0</v>
      </c>
      <c r="V1334" s="13">
        <f>VLOOKUP(D1334,Pivot!$B$4:$F$2181,4,0)</f>
        <v>331</v>
      </c>
      <c r="W1334" s="46">
        <f>IFERROR(VLOOKUP(D1334,Pivot!$B$4:$H$2181,5,0),"")</f>
        <v>0.81869999999999998</v>
      </c>
      <c r="X1334" s="51">
        <f>IFERROR(VLOOKUP(D1334,Pivot!$B$4:$H$2181,6,0),"")</f>
        <v>0</v>
      </c>
      <c r="Y1334" s="46">
        <f>IFERROR(VLOOKUP(D1334,Pivot!$B$4:$H$2181,7,0),"")</f>
        <v>0.81869999999999998</v>
      </c>
    </row>
    <row r="1335" spans="1:25" ht="15" customHeight="1" outlineLevel="2">
      <c r="A1335" s="10" t="str">
        <f>VLOOKUP(D1335,'Current OBD'!$B$6:$K$2185,4,0)</f>
        <v>Pend Oreille</v>
      </c>
      <c r="B1335" s="10" t="str">
        <f>VLOOKUP(D1335,'Current OBD'!$B$6:$K$2185,3,0)</f>
        <v>26-056</v>
      </c>
      <c r="C1335" s="9" t="str">
        <f>VLOOKUP(D1335,'Current OBD'!$B$6:$K$2185,2,0)</f>
        <v>Newport School District</v>
      </c>
      <c r="D1335" s="24">
        <v>663366</v>
      </c>
      <c r="E1335" s="9" t="str">
        <f>VLOOKUP(D1335,'Current OBD'!$B$6:$K$2185,10,0)</f>
        <v>Stratton Elementary</v>
      </c>
      <c r="F1335" s="11" t="str">
        <f>IF(VLOOKUP(D1335,'Current OBD'!$B$6:$AK$2185,23,0)="Yes","PK"," ")</f>
        <v>PK</v>
      </c>
      <c r="G1335" s="11" t="str">
        <f>IF(VLOOKUP(D1335,'Current OBD'!$B$6:$AK$2185,24,0)="Yes","K"," ")</f>
        <v>K</v>
      </c>
      <c r="H1335" s="11">
        <f>IF(VLOOKUP(D1335,'Current OBD'!$B$6:$AK$2185,25,0)="Yes",1," ")</f>
        <v>1</v>
      </c>
      <c r="I1335" s="11" t="str">
        <f>IF(VLOOKUP(D1335,'Current OBD'!$B$6:$AK$2185,26,0)="Yes","2"," ")</f>
        <v>2</v>
      </c>
      <c r="J1335" s="11" t="str">
        <f>IF(VLOOKUP(D1335,'Current OBD'!$B$6:$AK$2185,27,0)="Yes","3"," ")</f>
        <v>3</v>
      </c>
      <c r="K1335" s="11" t="str">
        <f>IF(VLOOKUP(D1335,'Current OBD'!$B$6:$AK$2185,28,0)="Yes","4"," ")</f>
        <v>4</v>
      </c>
      <c r="L1335" s="11" t="str">
        <f>IF(VLOOKUP(D1335,'Current OBD'!$B$6:$AK$2185,29,0)="Yes","5"," ")</f>
        <v xml:space="preserve"> </v>
      </c>
      <c r="M1335" s="11" t="str">
        <f>IF(VLOOKUP(D1335,'Current OBD'!$B$6:$AK$2185,30,0)="Yes","6"," ")</f>
        <v xml:space="preserve"> </v>
      </c>
      <c r="N1335" s="11" t="str">
        <f>IF(VLOOKUP(D1335,'Current OBD'!$B$6:$AK$2185,31,0)="Yes","7"," ")</f>
        <v xml:space="preserve"> </v>
      </c>
      <c r="O1335" s="11" t="str">
        <f>IF(VLOOKUP(D1335,'Current OBD'!$B$6:$AK$2185,32,0)="Yes","8"," ")</f>
        <v xml:space="preserve"> </v>
      </c>
      <c r="P1335" s="11" t="str">
        <f>IF(VLOOKUP(D1335,'Current OBD'!$B$6:$AK$2185,33,0)="Yes","9"," ")</f>
        <v xml:space="preserve"> </v>
      </c>
      <c r="Q1335" s="11" t="str">
        <f>IF(VLOOKUP(D1335,'Current OBD'!$B$6:$AK$2185,34,0)="Yes","10"," ")</f>
        <v xml:space="preserve"> </v>
      </c>
      <c r="R1335" s="11" t="str">
        <f>IF(VLOOKUP(D1335,'Current OBD'!$B$6:$AK$2185,35,0)="Yes","11"," ")</f>
        <v xml:space="preserve"> </v>
      </c>
      <c r="S1335" s="11" t="str">
        <f>IF(VLOOKUP(D1335,'Current OBD'!$B$6:$AK$2185,36,0)="Yes","12"," ")</f>
        <v xml:space="preserve"> </v>
      </c>
      <c r="T1335" s="13">
        <f>VLOOKUP(D1335,Pivot!$B$4:$F$2181,2,0)</f>
        <v>293</v>
      </c>
      <c r="U1335" s="13">
        <f>VLOOKUP(D1335,Pivot!$B$4:$F$2181,3,0)</f>
        <v>0</v>
      </c>
      <c r="V1335" s="13">
        <f>VLOOKUP(D1335,Pivot!$B$4:$F$2181,4,0)</f>
        <v>362</v>
      </c>
      <c r="W1335" s="46">
        <f>IFERROR(VLOOKUP(D1335,Pivot!$B$4:$H$2181,5,0),"")</f>
        <v>0.80940000000000001</v>
      </c>
      <c r="X1335" s="51">
        <f>IFERROR(VLOOKUP(D1335,Pivot!$B$4:$H$2181,6,0),"")</f>
        <v>0</v>
      </c>
      <c r="Y1335" s="46">
        <f>IFERROR(VLOOKUP(D1335,Pivot!$B$4:$H$2181,7,0),"")</f>
        <v>0.80940000000000001</v>
      </c>
    </row>
    <row r="1336" spans="1:25" ht="15" customHeight="1" outlineLevel="1">
      <c r="A1336" s="27"/>
      <c r="B1336" s="27"/>
      <c r="C1336" s="30" t="s">
        <v>5794</v>
      </c>
      <c r="D1336" s="27"/>
      <c r="E1336" s="26"/>
      <c r="F1336" s="29"/>
      <c r="G1336" s="29"/>
      <c r="H1336" s="29"/>
      <c r="I1336" s="29"/>
      <c r="J1336" s="29"/>
      <c r="K1336" s="29"/>
      <c r="L1336" s="29"/>
      <c r="M1336" s="29"/>
      <c r="N1336" s="29"/>
      <c r="O1336" s="29"/>
      <c r="P1336" s="29"/>
      <c r="Q1336" s="29"/>
      <c r="R1336" s="29"/>
      <c r="S1336" s="29"/>
      <c r="T1336" s="43">
        <f>SUBTOTAL(9,T1333:T1335)</f>
        <v>821</v>
      </c>
      <c r="U1336" s="43">
        <f>SUBTOTAL(9,U1333:U1335)</f>
        <v>0</v>
      </c>
      <c r="V1336" s="43">
        <f>SUBTOTAL(9,V1333:V1335)</f>
        <v>1077</v>
      </c>
      <c r="W1336" s="47"/>
      <c r="X1336" s="52"/>
      <c r="Y1336" s="56">
        <f>(T1336+U1336)/V1336</f>
        <v>0.76230269266480966</v>
      </c>
    </row>
    <row r="1337" spans="1:25" ht="15" customHeight="1" outlineLevel="2">
      <c r="A1337" s="10" t="str">
        <f>VLOOKUP(D1337,'Current OBD'!$B$6:$K$2185,4,0)</f>
        <v>Pend Oreille</v>
      </c>
      <c r="B1337" s="10" t="str">
        <f>VLOOKUP(D1337,'Current OBD'!$B$6:$K$2185,3,0)</f>
        <v>26-059</v>
      </c>
      <c r="C1337" s="9" t="str">
        <f>VLOOKUP(D1337,'Current OBD'!$B$6:$K$2185,2,0)</f>
        <v>Cusick School District</v>
      </c>
      <c r="D1337" s="24">
        <v>661856</v>
      </c>
      <c r="E1337" s="9" t="str">
        <f>VLOOKUP(D1337,'Current OBD'!$B$6:$K$2185,10,0)</f>
        <v>Bess Herian Elementary</v>
      </c>
      <c r="F1337" s="11" t="str">
        <f>IF(VLOOKUP(D1337,'Current OBD'!$B$6:$AK$2185,23,0)="Yes","PK"," ")</f>
        <v xml:space="preserve"> </v>
      </c>
      <c r="G1337" s="11" t="str">
        <f>IF(VLOOKUP(D1337,'Current OBD'!$B$6:$AK$2185,24,0)="Yes","K"," ")</f>
        <v>K</v>
      </c>
      <c r="H1337" s="11">
        <f>IF(VLOOKUP(D1337,'Current OBD'!$B$6:$AK$2185,25,0)="Yes",1," ")</f>
        <v>1</v>
      </c>
      <c r="I1337" s="11" t="str">
        <f>IF(VLOOKUP(D1337,'Current OBD'!$B$6:$AK$2185,26,0)="Yes","2"," ")</f>
        <v>2</v>
      </c>
      <c r="J1337" s="11" t="str">
        <f>IF(VLOOKUP(D1337,'Current OBD'!$B$6:$AK$2185,27,0)="Yes","3"," ")</f>
        <v>3</v>
      </c>
      <c r="K1337" s="11" t="str">
        <f>IF(VLOOKUP(D1337,'Current OBD'!$B$6:$AK$2185,28,0)="Yes","4"," ")</f>
        <v>4</v>
      </c>
      <c r="L1337" s="11" t="str">
        <f>IF(VLOOKUP(D1337,'Current OBD'!$B$6:$AK$2185,29,0)="Yes","5"," ")</f>
        <v>5</v>
      </c>
      <c r="M1337" s="11" t="str">
        <f>IF(VLOOKUP(D1337,'Current OBD'!$B$6:$AK$2185,30,0)="Yes","6"," ")</f>
        <v xml:space="preserve"> </v>
      </c>
      <c r="N1337" s="11" t="str">
        <f>IF(VLOOKUP(D1337,'Current OBD'!$B$6:$AK$2185,31,0)="Yes","7"," ")</f>
        <v xml:space="preserve"> </v>
      </c>
      <c r="O1337" s="11" t="str">
        <f>IF(VLOOKUP(D1337,'Current OBD'!$B$6:$AK$2185,32,0)="Yes","8"," ")</f>
        <v xml:space="preserve"> </v>
      </c>
      <c r="P1337" s="11" t="str">
        <f>IF(VLOOKUP(D1337,'Current OBD'!$B$6:$AK$2185,33,0)="Yes","9"," ")</f>
        <v xml:space="preserve"> </v>
      </c>
      <c r="Q1337" s="11" t="str">
        <f>IF(VLOOKUP(D1337,'Current OBD'!$B$6:$AK$2185,34,0)="Yes","10"," ")</f>
        <v xml:space="preserve"> </v>
      </c>
      <c r="R1337" s="11" t="str">
        <f>IF(VLOOKUP(D1337,'Current OBD'!$B$6:$AK$2185,35,0)="Yes","11"," ")</f>
        <v xml:space="preserve"> </v>
      </c>
      <c r="S1337" s="11" t="str">
        <f>IF(VLOOKUP(D1337,'Current OBD'!$B$6:$AK$2185,36,0)="Yes","12"," ")</f>
        <v xml:space="preserve"> </v>
      </c>
      <c r="T1337" s="13">
        <f>VLOOKUP(D1337,Pivot!$B$4:$F$2181,2,0)</f>
        <v>73</v>
      </c>
      <c r="U1337" s="13">
        <f>VLOOKUP(D1337,Pivot!$B$4:$F$2181,3,0)</f>
        <v>0</v>
      </c>
      <c r="V1337" s="13">
        <f>VLOOKUP(D1337,Pivot!$B$4:$F$2181,4,0)</f>
        <v>98</v>
      </c>
      <c r="W1337" s="46">
        <f>IFERROR(VLOOKUP(D1337,Pivot!$B$4:$H$2181,5,0),"")</f>
        <v>0.74490000000000001</v>
      </c>
      <c r="X1337" s="51">
        <f>IFERROR(VLOOKUP(D1337,Pivot!$B$4:$H$2181,6,0),"")</f>
        <v>0</v>
      </c>
      <c r="Y1337" s="46">
        <f>IFERROR(VLOOKUP(D1337,Pivot!$B$4:$H$2181,7,0),"")</f>
        <v>0.74490000000000001</v>
      </c>
    </row>
    <row r="1338" spans="1:25" ht="15" customHeight="1" outlineLevel="2">
      <c r="A1338" s="10" t="str">
        <f>VLOOKUP(D1338,'Current OBD'!$B$6:$K$2185,4,0)</f>
        <v>Pend Oreille</v>
      </c>
      <c r="B1338" s="10" t="str">
        <f>VLOOKUP(D1338,'Current OBD'!$B$6:$K$2185,3,0)</f>
        <v>26-059</v>
      </c>
      <c r="C1338" s="9" t="str">
        <f>VLOOKUP(D1338,'Current OBD'!$B$6:$K$2185,2,0)</f>
        <v>Cusick School District</v>
      </c>
      <c r="D1338" s="24">
        <v>661858</v>
      </c>
      <c r="E1338" s="9" t="str">
        <f>VLOOKUP(D1338,'Current OBD'!$B$6:$K$2185,10,0)</f>
        <v>Cusick Junior/Senior High School</v>
      </c>
      <c r="F1338" s="11" t="str">
        <f>IF(VLOOKUP(D1338,'Current OBD'!$B$6:$AK$2185,23,0)="Yes","PK"," ")</f>
        <v xml:space="preserve"> </v>
      </c>
      <c r="G1338" s="11" t="str">
        <f>IF(VLOOKUP(D1338,'Current OBD'!$B$6:$AK$2185,24,0)="Yes","K"," ")</f>
        <v xml:space="preserve"> </v>
      </c>
      <c r="H1338" s="11" t="str">
        <f>IF(VLOOKUP(D1338,'Current OBD'!$B$6:$AK$2185,25,0)="Yes",1," ")</f>
        <v xml:space="preserve"> </v>
      </c>
      <c r="I1338" s="11" t="str">
        <f>IF(VLOOKUP(D1338,'Current OBD'!$B$6:$AK$2185,26,0)="Yes","2"," ")</f>
        <v xml:space="preserve"> </v>
      </c>
      <c r="J1338" s="11" t="str">
        <f>IF(VLOOKUP(D1338,'Current OBD'!$B$6:$AK$2185,27,0)="Yes","3"," ")</f>
        <v xml:space="preserve"> </v>
      </c>
      <c r="K1338" s="11" t="str">
        <f>IF(VLOOKUP(D1338,'Current OBD'!$B$6:$AK$2185,28,0)="Yes","4"," ")</f>
        <v xml:space="preserve"> </v>
      </c>
      <c r="L1338" s="11" t="str">
        <f>IF(VLOOKUP(D1338,'Current OBD'!$B$6:$AK$2185,29,0)="Yes","5"," ")</f>
        <v xml:space="preserve"> </v>
      </c>
      <c r="M1338" s="11" t="str">
        <f>IF(VLOOKUP(D1338,'Current OBD'!$B$6:$AK$2185,30,0)="Yes","6"," ")</f>
        <v>6</v>
      </c>
      <c r="N1338" s="11" t="str">
        <f>IF(VLOOKUP(D1338,'Current OBD'!$B$6:$AK$2185,31,0)="Yes","7"," ")</f>
        <v>7</v>
      </c>
      <c r="O1338" s="11" t="str">
        <f>IF(VLOOKUP(D1338,'Current OBD'!$B$6:$AK$2185,32,0)="Yes","8"," ")</f>
        <v>8</v>
      </c>
      <c r="P1338" s="11" t="str">
        <f>IF(VLOOKUP(D1338,'Current OBD'!$B$6:$AK$2185,33,0)="Yes","9"," ")</f>
        <v>9</v>
      </c>
      <c r="Q1338" s="11" t="str">
        <f>IF(VLOOKUP(D1338,'Current OBD'!$B$6:$AK$2185,34,0)="Yes","10"," ")</f>
        <v>10</v>
      </c>
      <c r="R1338" s="11" t="str">
        <f>IF(VLOOKUP(D1338,'Current OBD'!$B$6:$AK$2185,35,0)="Yes","11"," ")</f>
        <v>11</v>
      </c>
      <c r="S1338" s="11" t="str">
        <f>IF(VLOOKUP(D1338,'Current OBD'!$B$6:$AK$2185,36,0)="Yes","12"," ")</f>
        <v>12</v>
      </c>
      <c r="T1338" s="13">
        <f>VLOOKUP(D1338,Pivot!$B$4:$F$2181,2,0)</f>
        <v>126</v>
      </c>
      <c r="U1338" s="13">
        <f>VLOOKUP(D1338,Pivot!$B$4:$F$2181,3,0)</f>
        <v>0</v>
      </c>
      <c r="V1338" s="13">
        <f>VLOOKUP(D1338,Pivot!$B$4:$F$2181,4,0)</f>
        <v>138</v>
      </c>
      <c r="W1338" s="46">
        <f>IFERROR(VLOOKUP(D1338,Pivot!$B$4:$H$2181,5,0),"")</f>
        <v>0.91300000000000003</v>
      </c>
      <c r="X1338" s="51">
        <f>IFERROR(VLOOKUP(D1338,Pivot!$B$4:$H$2181,6,0),"")</f>
        <v>0</v>
      </c>
      <c r="Y1338" s="46">
        <f>IFERROR(VLOOKUP(D1338,Pivot!$B$4:$H$2181,7,0),"")</f>
        <v>0.91300000000000003</v>
      </c>
    </row>
    <row r="1339" spans="1:25" ht="15" customHeight="1" outlineLevel="2">
      <c r="A1339" s="10" t="str">
        <f>VLOOKUP(D1339,'Current OBD'!$B$6:$K$2185,4,0)</f>
        <v>Pend Oreille</v>
      </c>
      <c r="B1339" s="10" t="str">
        <f>VLOOKUP(D1339,'Current OBD'!$B$6:$K$2185,3,0)</f>
        <v>26-059</v>
      </c>
      <c r="C1339" s="9" t="str">
        <f>VLOOKUP(D1339,'Current OBD'!$B$6:$K$2185,2,0)</f>
        <v>Cusick School District</v>
      </c>
      <c r="D1339" s="24">
        <v>685349</v>
      </c>
      <c r="E1339" s="9" t="str">
        <f>VLOOKUP(D1339,'Current OBD'!$B$6:$K$2185,10,0)</f>
        <v>Kalispel Language Immersion School</v>
      </c>
      <c r="F1339" s="11" t="str">
        <f>IF(VLOOKUP(D1339,'Current OBD'!$B$6:$AK$2185,23,0)="Yes","PK"," ")</f>
        <v xml:space="preserve"> </v>
      </c>
      <c r="G1339" s="11" t="str">
        <f>IF(VLOOKUP(D1339,'Current OBD'!$B$6:$AK$2185,24,0)="Yes","K"," ")</f>
        <v>K</v>
      </c>
      <c r="H1339" s="11">
        <f>IF(VLOOKUP(D1339,'Current OBD'!$B$6:$AK$2185,25,0)="Yes",1," ")</f>
        <v>1</v>
      </c>
      <c r="I1339" s="11" t="str">
        <f>IF(VLOOKUP(D1339,'Current OBD'!$B$6:$AK$2185,26,0)="Yes","2"," ")</f>
        <v>2</v>
      </c>
      <c r="J1339" s="11" t="str">
        <f>IF(VLOOKUP(D1339,'Current OBD'!$B$6:$AK$2185,27,0)="Yes","3"," ")</f>
        <v>3</v>
      </c>
      <c r="K1339" s="11" t="str">
        <f>IF(VLOOKUP(D1339,'Current OBD'!$B$6:$AK$2185,28,0)="Yes","4"," ")</f>
        <v>4</v>
      </c>
      <c r="L1339" s="11" t="str">
        <f>IF(VLOOKUP(D1339,'Current OBD'!$B$6:$AK$2185,29,0)="Yes","5"," ")</f>
        <v>5</v>
      </c>
      <c r="M1339" s="11" t="str">
        <f>IF(VLOOKUP(D1339,'Current OBD'!$B$6:$AK$2185,30,0)="Yes","6"," ")</f>
        <v>6</v>
      </c>
      <c r="N1339" s="11" t="str">
        <f>IF(VLOOKUP(D1339,'Current OBD'!$B$6:$AK$2185,31,0)="Yes","7"," ")</f>
        <v xml:space="preserve"> </v>
      </c>
      <c r="O1339" s="11" t="str">
        <f>IF(VLOOKUP(D1339,'Current OBD'!$B$6:$AK$2185,32,0)="Yes","8"," ")</f>
        <v xml:space="preserve"> </v>
      </c>
      <c r="P1339" s="11" t="str">
        <f>IF(VLOOKUP(D1339,'Current OBD'!$B$6:$AK$2185,33,0)="Yes","9"," ")</f>
        <v xml:space="preserve"> </v>
      </c>
      <c r="Q1339" s="11" t="str">
        <f>IF(VLOOKUP(D1339,'Current OBD'!$B$6:$AK$2185,34,0)="Yes","10"," ")</f>
        <v xml:space="preserve"> </v>
      </c>
      <c r="R1339" s="11" t="str">
        <f>IF(VLOOKUP(D1339,'Current OBD'!$B$6:$AK$2185,35,0)="Yes","11"," ")</f>
        <v xml:space="preserve"> </v>
      </c>
      <c r="S1339" s="11" t="str">
        <f>IF(VLOOKUP(D1339,'Current OBD'!$B$6:$AK$2185,36,0)="Yes","12"," ")</f>
        <v xml:space="preserve"> </v>
      </c>
      <c r="T1339" s="13">
        <f>VLOOKUP(D1339,Pivot!$B$4:$F$2181,2,0)</f>
        <v>31</v>
      </c>
      <c r="U1339" s="13">
        <f>VLOOKUP(D1339,Pivot!$B$4:$F$2181,3,0)</f>
        <v>0</v>
      </c>
      <c r="V1339" s="13">
        <f>VLOOKUP(D1339,Pivot!$B$4:$F$2181,4,0)</f>
        <v>34</v>
      </c>
      <c r="W1339" s="46">
        <f>IFERROR(VLOOKUP(D1339,Pivot!$B$4:$H$2181,5,0),"")</f>
        <v>0.91180000000000005</v>
      </c>
      <c r="X1339" s="51">
        <f>IFERROR(VLOOKUP(D1339,Pivot!$B$4:$H$2181,6,0),"")</f>
        <v>0</v>
      </c>
      <c r="Y1339" s="46">
        <f>IFERROR(VLOOKUP(D1339,Pivot!$B$4:$H$2181,7,0),"")</f>
        <v>0.91180000000000005</v>
      </c>
    </row>
    <row r="1340" spans="1:25" ht="15" customHeight="1" outlineLevel="1">
      <c r="A1340" s="27"/>
      <c r="B1340" s="27"/>
      <c r="C1340" s="30" t="s">
        <v>5795</v>
      </c>
      <c r="D1340" s="27"/>
      <c r="E1340" s="26"/>
      <c r="F1340" s="29"/>
      <c r="G1340" s="29"/>
      <c r="H1340" s="29"/>
      <c r="I1340" s="29"/>
      <c r="J1340" s="29"/>
      <c r="K1340" s="29"/>
      <c r="L1340" s="29"/>
      <c r="M1340" s="29"/>
      <c r="N1340" s="29"/>
      <c r="O1340" s="29"/>
      <c r="P1340" s="29"/>
      <c r="Q1340" s="29"/>
      <c r="R1340" s="29"/>
      <c r="S1340" s="29"/>
      <c r="T1340" s="43">
        <f>SUBTOTAL(9,T1337:T1339)</f>
        <v>230</v>
      </c>
      <c r="U1340" s="43">
        <f>SUBTOTAL(9,U1337:U1339)</f>
        <v>0</v>
      </c>
      <c r="V1340" s="43">
        <f>SUBTOTAL(9,V1337:V1339)</f>
        <v>270</v>
      </c>
      <c r="W1340" s="47"/>
      <c r="X1340" s="52"/>
      <c r="Y1340" s="56">
        <f>(T1340+U1340)/V1340</f>
        <v>0.85185185185185186</v>
      </c>
    </row>
    <row r="1341" spans="1:25" ht="15" customHeight="1" outlineLevel="2">
      <c r="A1341" s="10" t="str">
        <f>VLOOKUP(D1341,'Current OBD'!$B$6:$K$2185,4,0)</f>
        <v>Pend Oreille</v>
      </c>
      <c r="B1341" s="10" t="str">
        <f>VLOOKUP(D1341,'Current OBD'!$B$6:$K$2185,3,0)</f>
        <v>26-070</v>
      </c>
      <c r="C1341" s="9" t="str">
        <f>VLOOKUP(D1341,'Current OBD'!$B$6:$K$2185,2,0)</f>
        <v>Selkirk School District</v>
      </c>
      <c r="D1341" s="24">
        <v>661860</v>
      </c>
      <c r="E1341" s="9" t="str">
        <f>VLOOKUP(D1341,'Current OBD'!$B$6:$K$2185,10,0)</f>
        <v>Selkirk Elementary</v>
      </c>
      <c r="F1341" s="11" t="str">
        <f>IF(VLOOKUP(D1341,'Current OBD'!$B$6:$AK$2185,23,0)="Yes","PK"," ")</f>
        <v>PK</v>
      </c>
      <c r="G1341" s="11" t="str">
        <f>IF(VLOOKUP(D1341,'Current OBD'!$B$6:$AK$2185,24,0)="Yes","K"," ")</f>
        <v>K</v>
      </c>
      <c r="H1341" s="11">
        <f>IF(VLOOKUP(D1341,'Current OBD'!$B$6:$AK$2185,25,0)="Yes",1," ")</f>
        <v>1</v>
      </c>
      <c r="I1341" s="11" t="str">
        <f>IF(VLOOKUP(D1341,'Current OBD'!$B$6:$AK$2185,26,0)="Yes","2"," ")</f>
        <v>2</v>
      </c>
      <c r="J1341" s="11" t="str">
        <f>IF(VLOOKUP(D1341,'Current OBD'!$B$6:$AK$2185,27,0)="Yes","3"," ")</f>
        <v>3</v>
      </c>
      <c r="K1341" s="11" t="str">
        <f>IF(VLOOKUP(D1341,'Current OBD'!$B$6:$AK$2185,28,0)="Yes","4"," ")</f>
        <v>4</v>
      </c>
      <c r="L1341" s="11" t="str">
        <f>IF(VLOOKUP(D1341,'Current OBD'!$B$6:$AK$2185,29,0)="Yes","5"," ")</f>
        <v>5</v>
      </c>
      <c r="M1341" s="11" t="str">
        <f>IF(VLOOKUP(D1341,'Current OBD'!$B$6:$AK$2185,30,0)="Yes","6"," ")</f>
        <v xml:space="preserve"> </v>
      </c>
      <c r="N1341" s="11" t="str">
        <f>IF(VLOOKUP(D1341,'Current OBD'!$B$6:$AK$2185,31,0)="Yes","7"," ")</f>
        <v xml:space="preserve"> </v>
      </c>
      <c r="O1341" s="11" t="str">
        <f>IF(VLOOKUP(D1341,'Current OBD'!$B$6:$AK$2185,32,0)="Yes","8"," ")</f>
        <v xml:space="preserve"> </v>
      </c>
      <c r="P1341" s="11" t="str">
        <f>IF(VLOOKUP(D1341,'Current OBD'!$B$6:$AK$2185,33,0)="Yes","9"," ")</f>
        <v xml:space="preserve"> </v>
      </c>
      <c r="Q1341" s="11" t="str">
        <f>IF(VLOOKUP(D1341,'Current OBD'!$B$6:$AK$2185,34,0)="Yes","10"," ")</f>
        <v xml:space="preserve"> </v>
      </c>
      <c r="R1341" s="11" t="str">
        <f>IF(VLOOKUP(D1341,'Current OBD'!$B$6:$AK$2185,35,0)="Yes","11"," ")</f>
        <v xml:space="preserve"> </v>
      </c>
      <c r="S1341" s="11" t="str">
        <f>IF(VLOOKUP(D1341,'Current OBD'!$B$6:$AK$2185,36,0)="Yes","12"," ")</f>
        <v xml:space="preserve"> </v>
      </c>
      <c r="T1341" s="13">
        <f>VLOOKUP(D1341,Pivot!$B$4:$F$2181,2,0)</f>
        <v>90</v>
      </c>
      <c r="U1341" s="13">
        <f>VLOOKUP(D1341,Pivot!$B$4:$F$2181,3,0)</f>
        <v>0</v>
      </c>
      <c r="V1341" s="13">
        <f>VLOOKUP(D1341,Pivot!$B$4:$F$2181,4,0)</f>
        <v>126</v>
      </c>
      <c r="W1341" s="46">
        <f>IFERROR(VLOOKUP(D1341,Pivot!$B$4:$H$2181,5,0),"")</f>
        <v>0.71430000000000005</v>
      </c>
      <c r="X1341" s="51">
        <f>IFERROR(VLOOKUP(D1341,Pivot!$B$4:$H$2181,6,0),"")</f>
        <v>0</v>
      </c>
      <c r="Y1341" s="46">
        <f>IFERROR(VLOOKUP(D1341,Pivot!$B$4:$H$2181,7,0),"")</f>
        <v>0.71430000000000005</v>
      </c>
    </row>
    <row r="1342" spans="1:25" ht="15" customHeight="1" outlineLevel="2">
      <c r="A1342" s="10" t="str">
        <f>VLOOKUP(D1342,'Current OBD'!$B$6:$K$2185,4,0)</f>
        <v>Pend Oreille</v>
      </c>
      <c r="B1342" s="10" t="str">
        <f>VLOOKUP(D1342,'Current OBD'!$B$6:$K$2185,3,0)</f>
        <v>26-070</v>
      </c>
      <c r="C1342" s="9" t="str">
        <f>VLOOKUP(D1342,'Current OBD'!$B$6:$K$2185,2,0)</f>
        <v>Selkirk School District</v>
      </c>
      <c r="D1342" s="24">
        <v>665490</v>
      </c>
      <c r="E1342" s="9" t="str">
        <f>VLOOKUP(D1342,'Current OBD'!$B$6:$K$2185,10,0)</f>
        <v>Selkirk High School</v>
      </c>
      <c r="F1342" s="11" t="str">
        <f>IF(VLOOKUP(D1342,'Current OBD'!$B$6:$AK$2185,23,0)="Yes","PK"," ")</f>
        <v xml:space="preserve"> </v>
      </c>
      <c r="G1342" s="11" t="str">
        <f>IF(VLOOKUP(D1342,'Current OBD'!$B$6:$AK$2185,24,0)="Yes","K"," ")</f>
        <v xml:space="preserve"> </v>
      </c>
      <c r="H1342" s="11" t="str">
        <f>IF(VLOOKUP(D1342,'Current OBD'!$B$6:$AK$2185,25,0)="Yes",1," ")</f>
        <v xml:space="preserve"> </v>
      </c>
      <c r="I1342" s="11" t="str">
        <f>IF(VLOOKUP(D1342,'Current OBD'!$B$6:$AK$2185,26,0)="Yes","2"," ")</f>
        <v xml:space="preserve"> </v>
      </c>
      <c r="J1342" s="11" t="str">
        <f>IF(VLOOKUP(D1342,'Current OBD'!$B$6:$AK$2185,27,0)="Yes","3"," ")</f>
        <v xml:space="preserve"> </v>
      </c>
      <c r="K1342" s="11" t="str">
        <f>IF(VLOOKUP(D1342,'Current OBD'!$B$6:$AK$2185,28,0)="Yes","4"," ")</f>
        <v xml:space="preserve"> </v>
      </c>
      <c r="L1342" s="11" t="str">
        <f>IF(VLOOKUP(D1342,'Current OBD'!$B$6:$AK$2185,29,0)="Yes","5"," ")</f>
        <v xml:space="preserve"> </v>
      </c>
      <c r="M1342" s="11" t="str">
        <f>IF(VLOOKUP(D1342,'Current OBD'!$B$6:$AK$2185,30,0)="Yes","6"," ")</f>
        <v xml:space="preserve"> </v>
      </c>
      <c r="N1342" s="11" t="str">
        <f>IF(VLOOKUP(D1342,'Current OBD'!$B$6:$AK$2185,31,0)="Yes","7"," ")</f>
        <v xml:space="preserve"> </v>
      </c>
      <c r="O1342" s="11" t="str">
        <f>IF(VLOOKUP(D1342,'Current OBD'!$B$6:$AK$2185,32,0)="Yes","8"," ")</f>
        <v xml:space="preserve"> </v>
      </c>
      <c r="P1342" s="11" t="str">
        <f>IF(VLOOKUP(D1342,'Current OBD'!$B$6:$AK$2185,33,0)="Yes","9"," ")</f>
        <v>9</v>
      </c>
      <c r="Q1342" s="11" t="str">
        <f>IF(VLOOKUP(D1342,'Current OBD'!$B$6:$AK$2185,34,0)="Yes","10"," ")</f>
        <v>10</v>
      </c>
      <c r="R1342" s="11" t="str">
        <f>IF(VLOOKUP(D1342,'Current OBD'!$B$6:$AK$2185,35,0)="Yes","11"," ")</f>
        <v>11</v>
      </c>
      <c r="S1342" s="11" t="str">
        <f>IF(VLOOKUP(D1342,'Current OBD'!$B$6:$AK$2185,36,0)="Yes","12"," ")</f>
        <v>12</v>
      </c>
      <c r="T1342" s="13">
        <f>VLOOKUP(D1342,Pivot!$B$4:$F$2181,2,0)</f>
        <v>31</v>
      </c>
      <c r="U1342" s="13">
        <f>VLOOKUP(D1342,Pivot!$B$4:$F$2181,3,0)</f>
        <v>5</v>
      </c>
      <c r="V1342" s="13">
        <f>VLOOKUP(D1342,Pivot!$B$4:$F$2181,4,0)</f>
        <v>75</v>
      </c>
      <c r="W1342" s="46">
        <f>IFERROR(VLOOKUP(D1342,Pivot!$B$4:$H$2181,5,0),"")</f>
        <v>0.4133</v>
      </c>
      <c r="X1342" s="51">
        <f>IFERROR(VLOOKUP(D1342,Pivot!$B$4:$H$2181,6,0),"")</f>
        <v>6.6699999999999995E-2</v>
      </c>
      <c r="Y1342" s="46">
        <f>IFERROR(VLOOKUP(D1342,Pivot!$B$4:$H$2181,7,0),"")</f>
        <v>0.48</v>
      </c>
    </row>
    <row r="1343" spans="1:25" ht="15" customHeight="1" outlineLevel="2">
      <c r="A1343" s="10" t="str">
        <f>VLOOKUP(D1343,'Current OBD'!$B$6:$K$2185,4,0)</f>
        <v>Pend Oreille</v>
      </c>
      <c r="B1343" s="10" t="str">
        <f>VLOOKUP(D1343,'Current OBD'!$B$6:$K$2185,3,0)</f>
        <v>26-070</v>
      </c>
      <c r="C1343" s="9" t="str">
        <f>VLOOKUP(D1343,'Current OBD'!$B$6:$K$2185,2,0)</f>
        <v>Selkirk School District</v>
      </c>
      <c r="D1343" s="24">
        <v>665489</v>
      </c>
      <c r="E1343" s="9" t="str">
        <f>VLOOKUP(D1343,'Current OBD'!$B$6:$K$2185,10,0)</f>
        <v>Selkirk Middle School</v>
      </c>
      <c r="F1343" s="11" t="str">
        <f>IF(VLOOKUP(D1343,'Current OBD'!$B$6:$AK$2185,23,0)="Yes","PK"," ")</f>
        <v xml:space="preserve"> </v>
      </c>
      <c r="G1343" s="11" t="str">
        <f>IF(VLOOKUP(D1343,'Current OBD'!$B$6:$AK$2185,24,0)="Yes","K"," ")</f>
        <v xml:space="preserve"> </v>
      </c>
      <c r="H1343" s="11" t="str">
        <f>IF(VLOOKUP(D1343,'Current OBD'!$B$6:$AK$2185,25,0)="Yes",1," ")</f>
        <v xml:space="preserve"> </v>
      </c>
      <c r="I1343" s="11" t="str">
        <f>IF(VLOOKUP(D1343,'Current OBD'!$B$6:$AK$2185,26,0)="Yes","2"," ")</f>
        <v xml:space="preserve"> </v>
      </c>
      <c r="J1343" s="11" t="str">
        <f>IF(VLOOKUP(D1343,'Current OBD'!$B$6:$AK$2185,27,0)="Yes","3"," ")</f>
        <v xml:space="preserve"> </v>
      </c>
      <c r="K1343" s="11" t="str">
        <f>IF(VLOOKUP(D1343,'Current OBD'!$B$6:$AK$2185,28,0)="Yes","4"," ")</f>
        <v xml:space="preserve"> </v>
      </c>
      <c r="L1343" s="11" t="str">
        <f>IF(VLOOKUP(D1343,'Current OBD'!$B$6:$AK$2185,29,0)="Yes","5"," ")</f>
        <v xml:space="preserve"> </v>
      </c>
      <c r="M1343" s="11" t="str">
        <f>IF(VLOOKUP(D1343,'Current OBD'!$B$6:$AK$2185,30,0)="Yes","6"," ")</f>
        <v>6</v>
      </c>
      <c r="N1343" s="11" t="str">
        <f>IF(VLOOKUP(D1343,'Current OBD'!$B$6:$AK$2185,31,0)="Yes","7"," ")</f>
        <v>7</v>
      </c>
      <c r="O1343" s="11" t="str">
        <f>IF(VLOOKUP(D1343,'Current OBD'!$B$6:$AK$2185,32,0)="Yes","8"," ")</f>
        <v>8</v>
      </c>
      <c r="P1343" s="11" t="str">
        <f>IF(VLOOKUP(D1343,'Current OBD'!$B$6:$AK$2185,33,0)="Yes","9"," ")</f>
        <v xml:space="preserve"> </v>
      </c>
      <c r="Q1343" s="11" t="str">
        <f>IF(VLOOKUP(D1343,'Current OBD'!$B$6:$AK$2185,34,0)="Yes","10"," ")</f>
        <v xml:space="preserve"> </v>
      </c>
      <c r="R1343" s="11" t="str">
        <f>IF(VLOOKUP(D1343,'Current OBD'!$B$6:$AK$2185,35,0)="Yes","11"," ")</f>
        <v xml:space="preserve"> </v>
      </c>
      <c r="S1343" s="11" t="str">
        <f>IF(VLOOKUP(D1343,'Current OBD'!$B$6:$AK$2185,36,0)="Yes","12"," ")</f>
        <v xml:space="preserve"> </v>
      </c>
      <c r="T1343" s="13">
        <f>VLOOKUP(D1343,Pivot!$B$4:$F$2181,2,0)</f>
        <v>42</v>
      </c>
      <c r="U1343" s="13">
        <f>VLOOKUP(D1343,Pivot!$B$4:$F$2181,3,0)</f>
        <v>0</v>
      </c>
      <c r="V1343" s="13">
        <f>VLOOKUP(D1343,Pivot!$B$4:$F$2181,4,0)</f>
        <v>64</v>
      </c>
      <c r="W1343" s="46">
        <f>IFERROR(VLOOKUP(D1343,Pivot!$B$4:$H$2181,5,0),"")</f>
        <v>0.65629999999999999</v>
      </c>
      <c r="X1343" s="51">
        <f>IFERROR(VLOOKUP(D1343,Pivot!$B$4:$H$2181,6,0),"")</f>
        <v>0</v>
      </c>
      <c r="Y1343" s="46">
        <f>IFERROR(VLOOKUP(D1343,Pivot!$B$4:$H$2181,7,0),"")</f>
        <v>0.65629999999999999</v>
      </c>
    </row>
    <row r="1344" spans="1:25" ht="15" customHeight="1" outlineLevel="1">
      <c r="A1344" s="27"/>
      <c r="B1344" s="27"/>
      <c r="C1344" s="30" t="s">
        <v>5796</v>
      </c>
      <c r="D1344" s="27"/>
      <c r="E1344" s="26"/>
      <c r="F1344" s="29"/>
      <c r="G1344" s="29"/>
      <c r="H1344" s="29"/>
      <c r="I1344" s="29"/>
      <c r="J1344" s="29"/>
      <c r="K1344" s="29"/>
      <c r="L1344" s="29"/>
      <c r="M1344" s="29"/>
      <c r="N1344" s="29"/>
      <c r="O1344" s="29"/>
      <c r="P1344" s="29"/>
      <c r="Q1344" s="29"/>
      <c r="R1344" s="29"/>
      <c r="S1344" s="29"/>
      <c r="T1344" s="43">
        <f>SUBTOTAL(9,T1341:T1343)</f>
        <v>163</v>
      </c>
      <c r="U1344" s="43">
        <f>SUBTOTAL(9,U1341:U1343)</f>
        <v>5</v>
      </c>
      <c r="V1344" s="43">
        <f>SUBTOTAL(9,V1341:V1343)</f>
        <v>265</v>
      </c>
      <c r="W1344" s="47"/>
      <c r="X1344" s="52"/>
      <c r="Y1344" s="56">
        <f>(T1344+U1344)/V1344</f>
        <v>0.63396226415094337</v>
      </c>
    </row>
    <row r="1345" spans="1:25" ht="15" customHeight="1" outlineLevel="2">
      <c r="A1345" s="10" t="str">
        <f>VLOOKUP(D1345,'Current OBD'!$B$6:$K$2185,4,0)</f>
        <v>Pierce</v>
      </c>
      <c r="B1345" s="10" t="str">
        <f>VLOOKUP(D1345,'Current OBD'!$B$6:$K$2185,3,0)</f>
        <v>27-001</v>
      </c>
      <c r="C1345" s="9" t="str">
        <f>VLOOKUP(D1345,'Current OBD'!$B$6:$K$2185,2,0)</f>
        <v>Steilacoom Historical School District</v>
      </c>
      <c r="D1345" s="24">
        <v>661872</v>
      </c>
      <c r="E1345" s="9" t="str">
        <f>VLOOKUP(D1345,'Current OBD'!$B$6:$K$2185,10,0)</f>
        <v>Anderson Island Elementary</v>
      </c>
      <c r="F1345" s="11" t="str">
        <f>IF(VLOOKUP(D1345,'Current OBD'!$B$6:$AK$2185,23,0)="Yes","PK"," ")</f>
        <v xml:space="preserve"> </v>
      </c>
      <c r="G1345" s="11" t="str">
        <f>IF(VLOOKUP(D1345,'Current OBD'!$B$6:$AK$2185,24,0)="Yes","K"," ")</f>
        <v>K</v>
      </c>
      <c r="H1345" s="11">
        <f>IF(VLOOKUP(D1345,'Current OBD'!$B$6:$AK$2185,25,0)="Yes",1," ")</f>
        <v>1</v>
      </c>
      <c r="I1345" s="11" t="str">
        <f>IF(VLOOKUP(D1345,'Current OBD'!$B$6:$AK$2185,26,0)="Yes","2"," ")</f>
        <v>2</v>
      </c>
      <c r="J1345" s="11" t="str">
        <f>IF(VLOOKUP(D1345,'Current OBD'!$B$6:$AK$2185,27,0)="Yes","3"," ")</f>
        <v>3</v>
      </c>
      <c r="K1345" s="11" t="str">
        <f>IF(VLOOKUP(D1345,'Current OBD'!$B$6:$AK$2185,28,0)="Yes","4"," ")</f>
        <v xml:space="preserve"> </v>
      </c>
      <c r="L1345" s="11" t="str">
        <f>IF(VLOOKUP(D1345,'Current OBD'!$B$6:$AK$2185,29,0)="Yes","5"," ")</f>
        <v xml:space="preserve"> </v>
      </c>
      <c r="M1345" s="11" t="str">
        <f>IF(VLOOKUP(D1345,'Current OBD'!$B$6:$AK$2185,30,0)="Yes","6"," ")</f>
        <v xml:space="preserve"> </v>
      </c>
      <c r="N1345" s="11" t="str">
        <f>IF(VLOOKUP(D1345,'Current OBD'!$B$6:$AK$2185,31,0)="Yes","7"," ")</f>
        <v xml:space="preserve"> </v>
      </c>
      <c r="O1345" s="11" t="str">
        <f>IF(VLOOKUP(D1345,'Current OBD'!$B$6:$AK$2185,32,0)="Yes","8"," ")</f>
        <v xml:space="preserve"> </v>
      </c>
      <c r="P1345" s="11" t="str">
        <f>IF(VLOOKUP(D1345,'Current OBD'!$B$6:$AK$2185,33,0)="Yes","9"," ")</f>
        <v xml:space="preserve"> </v>
      </c>
      <c r="Q1345" s="11" t="str">
        <f>IF(VLOOKUP(D1345,'Current OBD'!$B$6:$AK$2185,34,0)="Yes","10"," ")</f>
        <v xml:space="preserve"> </v>
      </c>
      <c r="R1345" s="11" t="str">
        <f>IF(VLOOKUP(D1345,'Current OBD'!$B$6:$AK$2185,35,0)="Yes","11"," ")</f>
        <v xml:space="preserve"> </v>
      </c>
      <c r="S1345" s="11" t="str">
        <f>IF(VLOOKUP(D1345,'Current OBD'!$B$6:$AK$2185,36,0)="Yes","12"," ")</f>
        <v xml:space="preserve"> </v>
      </c>
      <c r="T1345" s="13">
        <f>VLOOKUP(D1345,Pivot!$B$4:$F$2181,2,0)</f>
        <v>11</v>
      </c>
      <c r="U1345" s="13">
        <f>VLOOKUP(D1345,Pivot!$B$4:$F$2181,3,0)</f>
        <v>2</v>
      </c>
      <c r="V1345" s="13">
        <f>VLOOKUP(D1345,Pivot!$B$4:$F$2181,4,0)</f>
        <v>25</v>
      </c>
      <c r="W1345" s="46">
        <f>IFERROR(VLOOKUP(D1345,Pivot!$B$4:$H$2181,5,0),"")</f>
        <v>0.44</v>
      </c>
      <c r="X1345" s="51">
        <f>IFERROR(VLOOKUP(D1345,Pivot!$B$4:$H$2181,6,0),"")</f>
        <v>0.08</v>
      </c>
      <c r="Y1345" s="46">
        <f>IFERROR(VLOOKUP(D1345,Pivot!$B$4:$H$2181,7,0),"")</f>
        <v>0.52</v>
      </c>
    </row>
    <row r="1346" spans="1:25" ht="15" customHeight="1" outlineLevel="2">
      <c r="A1346" s="10" t="str">
        <f>VLOOKUP(D1346,'Current OBD'!$B$6:$K$2185,4,0)</f>
        <v>Pierce</v>
      </c>
      <c r="B1346" s="10" t="str">
        <f>VLOOKUP(D1346,'Current OBD'!$B$6:$K$2185,3,0)</f>
        <v>27-001</v>
      </c>
      <c r="C1346" s="9" t="str">
        <f>VLOOKUP(D1346,'Current OBD'!$B$6:$K$2185,2,0)</f>
        <v>Steilacoom Historical School District</v>
      </c>
      <c r="D1346" s="24">
        <v>661873</v>
      </c>
      <c r="E1346" s="9" t="str">
        <f>VLOOKUP(D1346,'Current OBD'!$B$6:$K$2185,10,0)</f>
        <v>Cherrydale Elementary</v>
      </c>
      <c r="F1346" s="11" t="str">
        <f>IF(VLOOKUP(D1346,'Current OBD'!$B$6:$AK$2185,23,0)="Yes","PK"," ")</f>
        <v xml:space="preserve"> </v>
      </c>
      <c r="G1346" s="11" t="str">
        <f>IF(VLOOKUP(D1346,'Current OBD'!$B$6:$AK$2185,24,0)="Yes","K"," ")</f>
        <v>K</v>
      </c>
      <c r="H1346" s="11">
        <f>IF(VLOOKUP(D1346,'Current OBD'!$B$6:$AK$2185,25,0)="Yes",1," ")</f>
        <v>1</v>
      </c>
      <c r="I1346" s="11" t="str">
        <f>IF(VLOOKUP(D1346,'Current OBD'!$B$6:$AK$2185,26,0)="Yes","2"," ")</f>
        <v>2</v>
      </c>
      <c r="J1346" s="11" t="str">
        <f>IF(VLOOKUP(D1346,'Current OBD'!$B$6:$AK$2185,27,0)="Yes","3"," ")</f>
        <v>3</v>
      </c>
      <c r="K1346" s="11" t="str">
        <f>IF(VLOOKUP(D1346,'Current OBD'!$B$6:$AK$2185,28,0)="Yes","4"," ")</f>
        <v xml:space="preserve"> </v>
      </c>
      <c r="L1346" s="11" t="str">
        <f>IF(VLOOKUP(D1346,'Current OBD'!$B$6:$AK$2185,29,0)="Yes","5"," ")</f>
        <v xml:space="preserve"> </v>
      </c>
      <c r="M1346" s="11" t="str">
        <f>IF(VLOOKUP(D1346,'Current OBD'!$B$6:$AK$2185,30,0)="Yes","6"," ")</f>
        <v xml:space="preserve"> </v>
      </c>
      <c r="N1346" s="11" t="str">
        <f>IF(VLOOKUP(D1346,'Current OBD'!$B$6:$AK$2185,31,0)="Yes","7"," ")</f>
        <v xml:space="preserve"> </v>
      </c>
      <c r="O1346" s="11" t="str">
        <f>IF(VLOOKUP(D1346,'Current OBD'!$B$6:$AK$2185,32,0)="Yes","8"," ")</f>
        <v xml:space="preserve"> </v>
      </c>
      <c r="P1346" s="11" t="str">
        <f>IF(VLOOKUP(D1346,'Current OBD'!$B$6:$AK$2185,33,0)="Yes","9"," ")</f>
        <v xml:space="preserve"> </v>
      </c>
      <c r="Q1346" s="11" t="str">
        <f>IF(VLOOKUP(D1346,'Current OBD'!$B$6:$AK$2185,34,0)="Yes","10"," ")</f>
        <v xml:space="preserve"> </v>
      </c>
      <c r="R1346" s="11" t="str">
        <f>IF(VLOOKUP(D1346,'Current OBD'!$B$6:$AK$2185,35,0)="Yes","11"," ")</f>
        <v xml:space="preserve"> </v>
      </c>
      <c r="S1346" s="11" t="str">
        <f>IF(VLOOKUP(D1346,'Current OBD'!$B$6:$AK$2185,36,0)="Yes","12"," ")</f>
        <v xml:space="preserve"> </v>
      </c>
      <c r="T1346" s="13">
        <f>VLOOKUP(D1346,Pivot!$B$4:$F$2181,2,0)</f>
        <v>118</v>
      </c>
      <c r="U1346" s="13">
        <f>VLOOKUP(D1346,Pivot!$B$4:$F$2181,3,0)</f>
        <v>25</v>
      </c>
      <c r="V1346" s="13">
        <f>VLOOKUP(D1346,Pivot!$B$4:$F$2181,4,0)</f>
        <v>376</v>
      </c>
      <c r="W1346" s="46">
        <f>IFERROR(VLOOKUP(D1346,Pivot!$B$4:$H$2181,5,0),"")</f>
        <v>0.31380000000000002</v>
      </c>
      <c r="X1346" s="51">
        <f>IFERROR(VLOOKUP(D1346,Pivot!$B$4:$H$2181,6,0),"")</f>
        <v>6.6500000000000004E-2</v>
      </c>
      <c r="Y1346" s="46">
        <f>IFERROR(VLOOKUP(D1346,Pivot!$B$4:$H$2181,7,0),"")</f>
        <v>0.38030000000000003</v>
      </c>
    </row>
    <row r="1347" spans="1:25" ht="15" customHeight="1" outlineLevel="2">
      <c r="A1347" s="10" t="str">
        <f>VLOOKUP(D1347,'Current OBD'!$B$6:$K$2185,4,0)</f>
        <v>Pierce</v>
      </c>
      <c r="B1347" s="10" t="str">
        <f>VLOOKUP(D1347,'Current OBD'!$B$6:$K$2185,3,0)</f>
        <v>27-001</v>
      </c>
      <c r="C1347" s="9" t="str">
        <f>VLOOKUP(D1347,'Current OBD'!$B$6:$K$2185,2,0)</f>
        <v>Steilacoom Historical School District</v>
      </c>
      <c r="D1347" s="24">
        <v>661874</v>
      </c>
      <c r="E1347" s="9" t="str">
        <f>VLOOKUP(D1347,'Current OBD'!$B$6:$K$2185,10,0)</f>
        <v>Chloe Clark Elementary</v>
      </c>
      <c r="F1347" s="11" t="str">
        <f>IF(VLOOKUP(D1347,'Current OBD'!$B$6:$AK$2185,23,0)="Yes","PK"," ")</f>
        <v xml:space="preserve"> </v>
      </c>
      <c r="G1347" s="11" t="str">
        <f>IF(VLOOKUP(D1347,'Current OBD'!$B$6:$AK$2185,24,0)="Yes","K"," ")</f>
        <v>K</v>
      </c>
      <c r="H1347" s="11">
        <f>IF(VLOOKUP(D1347,'Current OBD'!$B$6:$AK$2185,25,0)="Yes",1," ")</f>
        <v>1</v>
      </c>
      <c r="I1347" s="11" t="str">
        <f>IF(VLOOKUP(D1347,'Current OBD'!$B$6:$AK$2185,26,0)="Yes","2"," ")</f>
        <v>2</v>
      </c>
      <c r="J1347" s="11" t="str">
        <f>IF(VLOOKUP(D1347,'Current OBD'!$B$6:$AK$2185,27,0)="Yes","3"," ")</f>
        <v>3</v>
      </c>
      <c r="K1347" s="11" t="str">
        <f>IF(VLOOKUP(D1347,'Current OBD'!$B$6:$AK$2185,28,0)="Yes","4"," ")</f>
        <v xml:space="preserve"> </v>
      </c>
      <c r="L1347" s="11" t="str">
        <f>IF(VLOOKUP(D1347,'Current OBD'!$B$6:$AK$2185,29,0)="Yes","5"," ")</f>
        <v xml:space="preserve"> </v>
      </c>
      <c r="M1347" s="11" t="str">
        <f>IF(VLOOKUP(D1347,'Current OBD'!$B$6:$AK$2185,30,0)="Yes","6"," ")</f>
        <v xml:space="preserve"> </v>
      </c>
      <c r="N1347" s="11" t="str">
        <f>IF(VLOOKUP(D1347,'Current OBD'!$B$6:$AK$2185,31,0)="Yes","7"," ")</f>
        <v xml:space="preserve"> </v>
      </c>
      <c r="O1347" s="11" t="str">
        <f>IF(VLOOKUP(D1347,'Current OBD'!$B$6:$AK$2185,32,0)="Yes","8"," ")</f>
        <v xml:space="preserve"> </v>
      </c>
      <c r="P1347" s="11" t="str">
        <f>IF(VLOOKUP(D1347,'Current OBD'!$B$6:$AK$2185,33,0)="Yes","9"," ")</f>
        <v xml:space="preserve"> </v>
      </c>
      <c r="Q1347" s="11" t="str">
        <f>IF(VLOOKUP(D1347,'Current OBD'!$B$6:$AK$2185,34,0)="Yes","10"," ")</f>
        <v xml:space="preserve"> </v>
      </c>
      <c r="R1347" s="11" t="str">
        <f>IF(VLOOKUP(D1347,'Current OBD'!$B$6:$AK$2185,35,0)="Yes","11"," ")</f>
        <v xml:space="preserve"> </v>
      </c>
      <c r="S1347" s="11" t="str">
        <f>IF(VLOOKUP(D1347,'Current OBD'!$B$6:$AK$2185,36,0)="Yes","12"," ")</f>
        <v xml:space="preserve"> </v>
      </c>
      <c r="T1347" s="13">
        <f>VLOOKUP(D1347,Pivot!$B$4:$F$2181,2,0)</f>
        <v>61</v>
      </c>
      <c r="U1347" s="13">
        <f>VLOOKUP(D1347,Pivot!$B$4:$F$2181,3,0)</f>
        <v>31</v>
      </c>
      <c r="V1347" s="13">
        <f>VLOOKUP(D1347,Pivot!$B$4:$F$2181,4,0)</f>
        <v>518</v>
      </c>
      <c r="W1347" s="46">
        <f>IFERROR(VLOOKUP(D1347,Pivot!$B$4:$H$2181,5,0),"")</f>
        <v>0.1178</v>
      </c>
      <c r="X1347" s="51">
        <f>IFERROR(VLOOKUP(D1347,Pivot!$B$4:$H$2181,6,0),"")</f>
        <v>5.9799999999999999E-2</v>
      </c>
      <c r="Y1347" s="46">
        <f>IFERROR(VLOOKUP(D1347,Pivot!$B$4:$H$2181,7,0),"")</f>
        <v>0.17760000000000001</v>
      </c>
    </row>
    <row r="1348" spans="1:25" ht="15" customHeight="1" outlineLevel="2">
      <c r="A1348" s="10" t="str">
        <f>VLOOKUP(D1348,'Current OBD'!$B$6:$K$2185,4,0)</f>
        <v>Pierce</v>
      </c>
      <c r="B1348" s="10" t="str">
        <f>VLOOKUP(D1348,'Current OBD'!$B$6:$K$2185,3,0)</f>
        <v>27-001</v>
      </c>
      <c r="C1348" s="9" t="str">
        <f>VLOOKUP(D1348,'Current OBD'!$B$6:$K$2185,2,0)</f>
        <v>Steilacoom Historical School District</v>
      </c>
      <c r="D1348" s="24">
        <v>661877</v>
      </c>
      <c r="E1348" s="9" t="str">
        <f>VLOOKUP(D1348,'Current OBD'!$B$6:$K$2185,10,0)</f>
        <v>Pioneer Middle</v>
      </c>
      <c r="F1348" s="11" t="str">
        <f>IF(VLOOKUP(D1348,'Current OBD'!$B$6:$AK$2185,23,0)="Yes","PK"," ")</f>
        <v xml:space="preserve"> </v>
      </c>
      <c r="G1348" s="11" t="str">
        <f>IF(VLOOKUP(D1348,'Current OBD'!$B$6:$AK$2185,24,0)="Yes","K"," ")</f>
        <v xml:space="preserve"> </v>
      </c>
      <c r="H1348" s="11" t="str">
        <f>IF(VLOOKUP(D1348,'Current OBD'!$B$6:$AK$2185,25,0)="Yes",1," ")</f>
        <v xml:space="preserve"> </v>
      </c>
      <c r="I1348" s="11" t="str">
        <f>IF(VLOOKUP(D1348,'Current OBD'!$B$6:$AK$2185,26,0)="Yes","2"," ")</f>
        <v xml:space="preserve"> </v>
      </c>
      <c r="J1348" s="11" t="str">
        <f>IF(VLOOKUP(D1348,'Current OBD'!$B$6:$AK$2185,27,0)="Yes","3"," ")</f>
        <v xml:space="preserve"> </v>
      </c>
      <c r="K1348" s="11" t="str">
        <f>IF(VLOOKUP(D1348,'Current OBD'!$B$6:$AK$2185,28,0)="Yes","4"," ")</f>
        <v xml:space="preserve"> </v>
      </c>
      <c r="L1348" s="11" t="str">
        <f>IF(VLOOKUP(D1348,'Current OBD'!$B$6:$AK$2185,29,0)="Yes","5"," ")</f>
        <v xml:space="preserve"> </v>
      </c>
      <c r="M1348" s="11" t="str">
        <f>IF(VLOOKUP(D1348,'Current OBD'!$B$6:$AK$2185,30,0)="Yes","6"," ")</f>
        <v>6</v>
      </c>
      <c r="N1348" s="11" t="str">
        <f>IF(VLOOKUP(D1348,'Current OBD'!$B$6:$AK$2185,31,0)="Yes","7"," ")</f>
        <v>7</v>
      </c>
      <c r="O1348" s="11" t="str">
        <f>IF(VLOOKUP(D1348,'Current OBD'!$B$6:$AK$2185,32,0)="Yes","8"," ")</f>
        <v>8</v>
      </c>
      <c r="P1348" s="11" t="str">
        <f>IF(VLOOKUP(D1348,'Current OBD'!$B$6:$AK$2185,33,0)="Yes","9"," ")</f>
        <v xml:space="preserve"> </v>
      </c>
      <c r="Q1348" s="11" t="str">
        <f>IF(VLOOKUP(D1348,'Current OBD'!$B$6:$AK$2185,34,0)="Yes","10"," ")</f>
        <v xml:space="preserve"> </v>
      </c>
      <c r="R1348" s="11" t="str">
        <f>IF(VLOOKUP(D1348,'Current OBD'!$B$6:$AK$2185,35,0)="Yes","11"," ")</f>
        <v xml:space="preserve"> </v>
      </c>
      <c r="S1348" s="11" t="str">
        <f>IF(VLOOKUP(D1348,'Current OBD'!$B$6:$AK$2185,36,0)="Yes","12"," ")</f>
        <v xml:space="preserve"> </v>
      </c>
      <c r="T1348" s="13">
        <f>VLOOKUP(D1348,Pivot!$B$4:$F$2181,2,0)</f>
        <v>136</v>
      </c>
      <c r="U1348" s="13">
        <f>VLOOKUP(D1348,Pivot!$B$4:$F$2181,3,0)</f>
        <v>62</v>
      </c>
      <c r="V1348" s="13">
        <f>VLOOKUP(D1348,Pivot!$B$4:$F$2181,4,0)</f>
        <v>729</v>
      </c>
      <c r="W1348" s="46">
        <f>IFERROR(VLOOKUP(D1348,Pivot!$B$4:$H$2181,5,0),"")</f>
        <v>0.18659999999999999</v>
      </c>
      <c r="X1348" s="51">
        <f>IFERROR(VLOOKUP(D1348,Pivot!$B$4:$H$2181,6,0),"")</f>
        <v>8.5000000000000006E-2</v>
      </c>
      <c r="Y1348" s="46">
        <f>IFERROR(VLOOKUP(D1348,Pivot!$B$4:$H$2181,7,0),"")</f>
        <v>0.27160000000000001</v>
      </c>
    </row>
    <row r="1349" spans="1:25" ht="15" customHeight="1" outlineLevel="2">
      <c r="A1349" s="10" t="str">
        <f>VLOOKUP(D1349,'Current OBD'!$B$6:$K$2185,4,0)</f>
        <v>Pierce</v>
      </c>
      <c r="B1349" s="10" t="str">
        <f>VLOOKUP(D1349,'Current OBD'!$B$6:$K$2185,3,0)</f>
        <v>27-001</v>
      </c>
      <c r="C1349" s="9" t="str">
        <f>VLOOKUP(D1349,'Current OBD'!$B$6:$K$2185,2,0)</f>
        <v>Steilacoom Historical School District</v>
      </c>
      <c r="D1349" s="24">
        <v>661875</v>
      </c>
      <c r="E1349" s="9" t="str">
        <f>VLOOKUP(D1349,'Current OBD'!$B$6:$K$2185,10,0)</f>
        <v>Saltars Point Elementary</v>
      </c>
      <c r="F1349" s="11" t="str">
        <f>IF(VLOOKUP(D1349,'Current OBD'!$B$6:$AK$2185,23,0)="Yes","PK"," ")</f>
        <v xml:space="preserve"> </v>
      </c>
      <c r="G1349" s="11" t="str">
        <f>IF(VLOOKUP(D1349,'Current OBD'!$B$6:$AK$2185,24,0)="Yes","K"," ")</f>
        <v xml:space="preserve"> </v>
      </c>
      <c r="H1349" s="11" t="str">
        <f>IF(VLOOKUP(D1349,'Current OBD'!$B$6:$AK$2185,25,0)="Yes",1," ")</f>
        <v xml:space="preserve"> </v>
      </c>
      <c r="I1349" s="11" t="str">
        <f>IF(VLOOKUP(D1349,'Current OBD'!$B$6:$AK$2185,26,0)="Yes","2"," ")</f>
        <v xml:space="preserve"> </v>
      </c>
      <c r="J1349" s="11" t="str">
        <f>IF(VLOOKUP(D1349,'Current OBD'!$B$6:$AK$2185,27,0)="Yes","3"," ")</f>
        <v xml:space="preserve"> </v>
      </c>
      <c r="K1349" s="11" t="str">
        <f>IF(VLOOKUP(D1349,'Current OBD'!$B$6:$AK$2185,28,0)="Yes","4"," ")</f>
        <v>4</v>
      </c>
      <c r="L1349" s="11" t="str">
        <f>IF(VLOOKUP(D1349,'Current OBD'!$B$6:$AK$2185,29,0)="Yes","5"," ")</f>
        <v>5</v>
      </c>
      <c r="M1349" s="11" t="str">
        <f>IF(VLOOKUP(D1349,'Current OBD'!$B$6:$AK$2185,30,0)="Yes","6"," ")</f>
        <v xml:space="preserve"> </v>
      </c>
      <c r="N1349" s="11" t="str">
        <f>IF(VLOOKUP(D1349,'Current OBD'!$B$6:$AK$2185,31,0)="Yes","7"," ")</f>
        <v xml:space="preserve"> </v>
      </c>
      <c r="O1349" s="11" t="str">
        <f>IF(VLOOKUP(D1349,'Current OBD'!$B$6:$AK$2185,32,0)="Yes","8"," ")</f>
        <v xml:space="preserve"> </v>
      </c>
      <c r="P1349" s="11" t="str">
        <f>IF(VLOOKUP(D1349,'Current OBD'!$B$6:$AK$2185,33,0)="Yes","9"," ")</f>
        <v xml:space="preserve"> </v>
      </c>
      <c r="Q1349" s="11" t="str">
        <f>IF(VLOOKUP(D1349,'Current OBD'!$B$6:$AK$2185,34,0)="Yes","10"," ")</f>
        <v xml:space="preserve"> </v>
      </c>
      <c r="R1349" s="11" t="str">
        <f>IF(VLOOKUP(D1349,'Current OBD'!$B$6:$AK$2185,35,0)="Yes","11"," ")</f>
        <v xml:space="preserve"> </v>
      </c>
      <c r="S1349" s="11" t="str">
        <f>IF(VLOOKUP(D1349,'Current OBD'!$B$6:$AK$2185,36,0)="Yes","12"," ")</f>
        <v xml:space="preserve"> </v>
      </c>
      <c r="T1349" s="13">
        <f>VLOOKUP(D1349,Pivot!$B$4:$F$2181,2,0)</f>
        <v>111</v>
      </c>
      <c r="U1349" s="13">
        <f>VLOOKUP(D1349,Pivot!$B$4:$F$2181,3,0)</f>
        <v>33</v>
      </c>
      <c r="V1349" s="13">
        <f>VLOOKUP(D1349,Pivot!$B$4:$F$2181,4,0)</f>
        <v>489</v>
      </c>
      <c r="W1349" s="46">
        <f>IFERROR(VLOOKUP(D1349,Pivot!$B$4:$H$2181,5,0),"")</f>
        <v>0.22700000000000001</v>
      </c>
      <c r="X1349" s="51">
        <f>IFERROR(VLOOKUP(D1349,Pivot!$B$4:$H$2181,6,0),"")</f>
        <v>6.7500000000000004E-2</v>
      </c>
      <c r="Y1349" s="46">
        <f>IFERROR(VLOOKUP(D1349,Pivot!$B$4:$H$2181,7,0),"")</f>
        <v>0.29449999999999998</v>
      </c>
    </row>
    <row r="1350" spans="1:25" ht="15" customHeight="1" outlineLevel="2">
      <c r="A1350" s="10" t="str">
        <f>VLOOKUP(D1350,'Current OBD'!$B$6:$K$2185,4,0)</f>
        <v>Pierce</v>
      </c>
      <c r="B1350" s="10" t="str">
        <f>VLOOKUP(D1350,'Current OBD'!$B$6:$K$2185,3,0)</f>
        <v>27-001</v>
      </c>
      <c r="C1350" s="9" t="str">
        <f>VLOOKUP(D1350,'Current OBD'!$B$6:$K$2185,2,0)</f>
        <v>Steilacoom Historical School District</v>
      </c>
      <c r="D1350" s="24">
        <v>661878</v>
      </c>
      <c r="E1350" s="9" t="str">
        <f>VLOOKUP(D1350,'Current OBD'!$B$6:$K$2185,10,0)</f>
        <v>Steilacoom High</v>
      </c>
      <c r="F1350" s="11" t="str">
        <f>IF(VLOOKUP(D1350,'Current OBD'!$B$6:$AK$2185,23,0)="Yes","PK"," ")</f>
        <v xml:space="preserve"> </v>
      </c>
      <c r="G1350" s="11" t="str">
        <f>IF(VLOOKUP(D1350,'Current OBD'!$B$6:$AK$2185,24,0)="Yes","K"," ")</f>
        <v xml:space="preserve"> </v>
      </c>
      <c r="H1350" s="11" t="str">
        <f>IF(VLOOKUP(D1350,'Current OBD'!$B$6:$AK$2185,25,0)="Yes",1," ")</f>
        <v xml:space="preserve"> </v>
      </c>
      <c r="I1350" s="11" t="str">
        <f>IF(VLOOKUP(D1350,'Current OBD'!$B$6:$AK$2185,26,0)="Yes","2"," ")</f>
        <v xml:space="preserve"> </v>
      </c>
      <c r="J1350" s="11" t="str">
        <f>IF(VLOOKUP(D1350,'Current OBD'!$B$6:$AK$2185,27,0)="Yes","3"," ")</f>
        <v xml:space="preserve"> </v>
      </c>
      <c r="K1350" s="11" t="str">
        <f>IF(VLOOKUP(D1350,'Current OBD'!$B$6:$AK$2185,28,0)="Yes","4"," ")</f>
        <v xml:space="preserve"> </v>
      </c>
      <c r="L1350" s="11" t="str">
        <f>IF(VLOOKUP(D1350,'Current OBD'!$B$6:$AK$2185,29,0)="Yes","5"," ")</f>
        <v xml:space="preserve"> </v>
      </c>
      <c r="M1350" s="11" t="str">
        <f>IF(VLOOKUP(D1350,'Current OBD'!$B$6:$AK$2185,30,0)="Yes","6"," ")</f>
        <v xml:space="preserve"> </v>
      </c>
      <c r="N1350" s="11" t="str">
        <f>IF(VLOOKUP(D1350,'Current OBD'!$B$6:$AK$2185,31,0)="Yes","7"," ")</f>
        <v xml:space="preserve"> </v>
      </c>
      <c r="O1350" s="11" t="str">
        <f>IF(VLOOKUP(D1350,'Current OBD'!$B$6:$AK$2185,32,0)="Yes","8"," ")</f>
        <v xml:space="preserve"> </v>
      </c>
      <c r="P1350" s="11" t="str">
        <f>IF(VLOOKUP(D1350,'Current OBD'!$B$6:$AK$2185,33,0)="Yes","9"," ")</f>
        <v>9</v>
      </c>
      <c r="Q1350" s="11" t="str">
        <f>IF(VLOOKUP(D1350,'Current OBD'!$B$6:$AK$2185,34,0)="Yes","10"," ")</f>
        <v>10</v>
      </c>
      <c r="R1350" s="11" t="str">
        <f>IF(VLOOKUP(D1350,'Current OBD'!$B$6:$AK$2185,35,0)="Yes","11"," ")</f>
        <v>11</v>
      </c>
      <c r="S1350" s="11" t="str">
        <f>IF(VLOOKUP(D1350,'Current OBD'!$B$6:$AK$2185,36,0)="Yes","12"," ")</f>
        <v>12</v>
      </c>
      <c r="T1350" s="13">
        <f>VLOOKUP(D1350,Pivot!$B$4:$F$2181,2,0)</f>
        <v>157</v>
      </c>
      <c r="U1350" s="13">
        <f>VLOOKUP(D1350,Pivot!$B$4:$F$2181,3,0)</f>
        <v>56</v>
      </c>
      <c r="V1350" s="13">
        <f>VLOOKUP(D1350,Pivot!$B$4:$F$2181,4,0)</f>
        <v>966</v>
      </c>
      <c r="W1350" s="46">
        <f>IFERROR(VLOOKUP(D1350,Pivot!$B$4:$H$2181,5,0),"")</f>
        <v>0.16250000000000001</v>
      </c>
      <c r="X1350" s="51">
        <f>IFERROR(VLOOKUP(D1350,Pivot!$B$4:$H$2181,6,0),"")</f>
        <v>5.8000000000000003E-2</v>
      </c>
      <c r="Y1350" s="46">
        <f>IFERROR(VLOOKUP(D1350,Pivot!$B$4:$H$2181,7,0),"")</f>
        <v>0.2205</v>
      </c>
    </row>
    <row r="1351" spans="1:25" ht="15" customHeight="1" outlineLevel="1">
      <c r="A1351" s="27"/>
      <c r="B1351" s="27"/>
      <c r="C1351" s="30" t="s">
        <v>5797</v>
      </c>
      <c r="D1351" s="27"/>
      <c r="E1351" s="26"/>
      <c r="F1351" s="29"/>
      <c r="G1351" s="29"/>
      <c r="H1351" s="29"/>
      <c r="I1351" s="29"/>
      <c r="J1351" s="29"/>
      <c r="K1351" s="29"/>
      <c r="L1351" s="29"/>
      <c r="M1351" s="29"/>
      <c r="N1351" s="29"/>
      <c r="O1351" s="29"/>
      <c r="P1351" s="29"/>
      <c r="Q1351" s="29"/>
      <c r="R1351" s="29"/>
      <c r="S1351" s="29"/>
      <c r="T1351" s="43">
        <f>SUBTOTAL(9,T1345:T1350)</f>
        <v>594</v>
      </c>
      <c r="U1351" s="43">
        <f>SUBTOTAL(9,U1345:U1350)</f>
        <v>209</v>
      </c>
      <c r="V1351" s="43">
        <f>SUBTOTAL(9,V1345:V1350)</f>
        <v>3103</v>
      </c>
      <c r="W1351" s="47"/>
      <c r="X1351" s="52"/>
      <c r="Y1351" s="56">
        <f>(T1351+U1351)/V1351</f>
        <v>0.25878182404125039</v>
      </c>
    </row>
    <row r="1352" spans="1:25" ht="15" customHeight="1" outlineLevel="2">
      <c r="A1352" s="10" t="str">
        <f>VLOOKUP(D1352,'Current OBD'!$B$6:$K$2185,4,0)</f>
        <v>Pierce</v>
      </c>
      <c r="B1352" s="10" t="str">
        <f>VLOOKUP(D1352,'Current OBD'!$B$6:$K$2185,3,0)</f>
        <v>27-003</v>
      </c>
      <c r="C1352" s="9" t="str">
        <f>VLOOKUP(D1352,'Current OBD'!$B$6:$K$2185,2,0)</f>
        <v>Puyallup School District</v>
      </c>
      <c r="D1352" s="24">
        <v>660460</v>
      </c>
      <c r="E1352" s="9" t="str">
        <f>VLOOKUP(D1352,'Current OBD'!$B$6:$K$2185,10,0)</f>
        <v>Aylen Junior High</v>
      </c>
      <c r="F1352" s="11" t="str">
        <f>IF(VLOOKUP(D1352,'Current OBD'!$B$6:$AK$2185,23,0)="Yes","PK"," ")</f>
        <v xml:space="preserve"> </v>
      </c>
      <c r="G1352" s="11" t="str">
        <f>IF(VLOOKUP(D1352,'Current OBD'!$B$6:$AK$2185,24,0)="Yes","K"," ")</f>
        <v xml:space="preserve"> </v>
      </c>
      <c r="H1352" s="11" t="str">
        <f>IF(VLOOKUP(D1352,'Current OBD'!$B$6:$AK$2185,25,0)="Yes",1," ")</f>
        <v xml:space="preserve"> </v>
      </c>
      <c r="I1352" s="11" t="str">
        <f>IF(VLOOKUP(D1352,'Current OBD'!$B$6:$AK$2185,26,0)="Yes","2"," ")</f>
        <v xml:space="preserve"> </v>
      </c>
      <c r="J1352" s="11" t="str">
        <f>IF(VLOOKUP(D1352,'Current OBD'!$B$6:$AK$2185,27,0)="Yes","3"," ")</f>
        <v xml:space="preserve"> </v>
      </c>
      <c r="K1352" s="11" t="str">
        <f>IF(VLOOKUP(D1352,'Current OBD'!$B$6:$AK$2185,28,0)="Yes","4"," ")</f>
        <v xml:space="preserve"> </v>
      </c>
      <c r="L1352" s="11" t="str">
        <f>IF(VLOOKUP(D1352,'Current OBD'!$B$6:$AK$2185,29,0)="Yes","5"," ")</f>
        <v xml:space="preserve"> </v>
      </c>
      <c r="M1352" s="11" t="str">
        <f>IF(VLOOKUP(D1352,'Current OBD'!$B$6:$AK$2185,30,0)="Yes","6"," ")</f>
        <v xml:space="preserve"> </v>
      </c>
      <c r="N1352" s="11" t="str">
        <f>IF(VLOOKUP(D1352,'Current OBD'!$B$6:$AK$2185,31,0)="Yes","7"," ")</f>
        <v>7</v>
      </c>
      <c r="O1352" s="11" t="str">
        <f>IF(VLOOKUP(D1352,'Current OBD'!$B$6:$AK$2185,32,0)="Yes","8"," ")</f>
        <v>8</v>
      </c>
      <c r="P1352" s="11" t="str">
        <f>IF(VLOOKUP(D1352,'Current OBD'!$B$6:$AK$2185,33,0)="Yes","9"," ")</f>
        <v>9</v>
      </c>
      <c r="Q1352" s="11" t="str">
        <f>IF(VLOOKUP(D1352,'Current OBD'!$B$6:$AK$2185,34,0)="Yes","10"," ")</f>
        <v xml:space="preserve"> </v>
      </c>
      <c r="R1352" s="11" t="str">
        <f>IF(VLOOKUP(D1352,'Current OBD'!$B$6:$AK$2185,35,0)="Yes","11"," ")</f>
        <v xml:space="preserve"> </v>
      </c>
      <c r="S1352" s="11" t="str">
        <f>IF(VLOOKUP(D1352,'Current OBD'!$B$6:$AK$2185,36,0)="Yes","12"," ")</f>
        <v xml:space="preserve"> </v>
      </c>
      <c r="T1352" s="13">
        <f>VLOOKUP(D1352,Pivot!$B$4:$F$2181,2,0)</f>
        <v>206</v>
      </c>
      <c r="U1352" s="13">
        <f>VLOOKUP(D1352,Pivot!$B$4:$F$2181,3,0)</f>
        <v>76</v>
      </c>
      <c r="V1352" s="13">
        <f>VLOOKUP(D1352,Pivot!$B$4:$F$2181,4,0)</f>
        <v>719</v>
      </c>
      <c r="W1352" s="46">
        <f>IFERROR(VLOOKUP(D1352,Pivot!$B$4:$H$2181,5,0),"")</f>
        <v>0.28649999999999998</v>
      </c>
      <c r="X1352" s="51">
        <f>IFERROR(VLOOKUP(D1352,Pivot!$B$4:$H$2181,6,0),"")</f>
        <v>0.1057</v>
      </c>
      <c r="Y1352" s="46">
        <f>IFERROR(VLOOKUP(D1352,Pivot!$B$4:$H$2181,7,0),"")</f>
        <v>0.39219999999999999</v>
      </c>
    </row>
    <row r="1353" spans="1:25" ht="15" customHeight="1" outlineLevel="2">
      <c r="A1353" s="10" t="str">
        <f>VLOOKUP(D1353,'Current OBD'!$B$6:$K$2185,4,0)</f>
        <v>Pierce</v>
      </c>
      <c r="B1353" s="10" t="str">
        <f>VLOOKUP(D1353,'Current OBD'!$B$6:$K$2185,3,0)</f>
        <v>27-003</v>
      </c>
      <c r="C1353" s="9" t="str">
        <f>VLOOKUP(D1353,'Current OBD'!$B$6:$K$2185,2,0)</f>
        <v>Puyallup School District</v>
      </c>
      <c r="D1353" s="24">
        <v>660461</v>
      </c>
      <c r="E1353" s="9" t="str">
        <f>VLOOKUP(D1353,'Current OBD'!$B$6:$K$2185,10,0)</f>
        <v>Ballou Junior High</v>
      </c>
      <c r="F1353" s="11" t="str">
        <f>IF(VLOOKUP(D1353,'Current OBD'!$B$6:$AK$2185,23,0)="Yes","PK"," ")</f>
        <v xml:space="preserve"> </v>
      </c>
      <c r="G1353" s="11" t="str">
        <f>IF(VLOOKUP(D1353,'Current OBD'!$B$6:$AK$2185,24,0)="Yes","K"," ")</f>
        <v xml:space="preserve"> </v>
      </c>
      <c r="H1353" s="11" t="str">
        <f>IF(VLOOKUP(D1353,'Current OBD'!$B$6:$AK$2185,25,0)="Yes",1," ")</f>
        <v xml:space="preserve"> </v>
      </c>
      <c r="I1353" s="11" t="str">
        <f>IF(VLOOKUP(D1353,'Current OBD'!$B$6:$AK$2185,26,0)="Yes","2"," ")</f>
        <v xml:space="preserve"> </v>
      </c>
      <c r="J1353" s="11" t="str">
        <f>IF(VLOOKUP(D1353,'Current OBD'!$B$6:$AK$2185,27,0)="Yes","3"," ")</f>
        <v xml:space="preserve"> </v>
      </c>
      <c r="K1353" s="11" t="str">
        <f>IF(VLOOKUP(D1353,'Current OBD'!$B$6:$AK$2185,28,0)="Yes","4"," ")</f>
        <v xml:space="preserve"> </v>
      </c>
      <c r="L1353" s="11" t="str">
        <f>IF(VLOOKUP(D1353,'Current OBD'!$B$6:$AK$2185,29,0)="Yes","5"," ")</f>
        <v xml:space="preserve"> </v>
      </c>
      <c r="M1353" s="11" t="str">
        <f>IF(VLOOKUP(D1353,'Current OBD'!$B$6:$AK$2185,30,0)="Yes","6"," ")</f>
        <v xml:space="preserve"> </v>
      </c>
      <c r="N1353" s="11" t="str">
        <f>IF(VLOOKUP(D1353,'Current OBD'!$B$6:$AK$2185,31,0)="Yes","7"," ")</f>
        <v>7</v>
      </c>
      <c r="O1353" s="11" t="str">
        <f>IF(VLOOKUP(D1353,'Current OBD'!$B$6:$AK$2185,32,0)="Yes","8"," ")</f>
        <v>8</v>
      </c>
      <c r="P1353" s="11" t="str">
        <f>IF(VLOOKUP(D1353,'Current OBD'!$B$6:$AK$2185,33,0)="Yes","9"," ")</f>
        <v>9</v>
      </c>
      <c r="Q1353" s="11" t="str">
        <f>IF(VLOOKUP(D1353,'Current OBD'!$B$6:$AK$2185,34,0)="Yes","10"," ")</f>
        <v xml:space="preserve"> </v>
      </c>
      <c r="R1353" s="11" t="str">
        <f>IF(VLOOKUP(D1353,'Current OBD'!$B$6:$AK$2185,35,0)="Yes","11"," ")</f>
        <v xml:space="preserve"> </v>
      </c>
      <c r="S1353" s="11" t="str">
        <f>IF(VLOOKUP(D1353,'Current OBD'!$B$6:$AK$2185,36,0)="Yes","12"," ")</f>
        <v xml:space="preserve"> </v>
      </c>
      <c r="T1353" s="13">
        <f>VLOOKUP(D1353,Pivot!$B$4:$F$2181,2,0)</f>
        <v>283</v>
      </c>
      <c r="U1353" s="13">
        <f>VLOOKUP(D1353,Pivot!$B$4:$F$2181,3,0)</f>
        <v>98</v>
      </c>
      <c r="V1353" s="13">
        <f>VLOOKUP(D1353,Pivot!$B$4:$F$2181,4,0)</f>
        <v>892</v>
      </c>
      <c r="W1353" s="46">
        <f>IFERROR(VLOOKUP(D1353,Pivot!$B$4:$H$2181,5,0),"")</f>
        <v>0.31730000000000003</v>
      </c>
      <c r="X1353" s="51">
        <f>IFERROR(VLOOKUP(D1353,Pivot!$B$4:$H$2181,6,0),"")</f>
        <v>0.1099</v>
      </c>
      <c r="Y1353" s="46">
        <f>IFERROR(VLOOKUP(D1353,Pivot!$B$4:$H$2181,7,0),"")</f>
        <v>0.42709999999999998</v>
      </c>
    </row>
    <row r="1354" spans="1:25" ht="15" customHeight="1" outlineLevel="2">
      <c r="A1354" s="10" t="str">
        <f>VLOOKUP(D1354,'Current OBD'!$B$6:$K$2185,4,0)</f>
        <v>Pierce</v>
      </c>
      <c r="B1354" s="10" t="str">
        <f>VLOOKUP(D1354,'Current OBD'!$B$6:$K$2185,3,0)</f>
        <v>27-003</v>
      </c>
      <c r="C1354" s="9" t="str">
        <f>VLOOKUP(D1354,'Current OBD'!$B$6:$K$2185,2,0)</f>
        <v>Puyallup School District</v>
      </c>
      <c r="D1354" s="24">
        <v>660471</v>
      </c>
      <c r="E1354" s="9" t="str">
        <f>VLOOKUP(D1354,'Current OBD'!$B$6:$K$2185,10,0)</f>
        <v>Brouillet Elementary</v>
      </c>
      <c r="F1354" s="11" t="str">
        <f>IF(VLOOKUP(D1354,'Current OBD'!$B$6:$AK$2185,23,0)="Yes","PK"," ")</f>
        <v xml:space="preserve"> </v>
      </c>
      <c r="G1354" s="11" t="str">
        <f>IF(VLOOKUP(D1354,'Current OBD'!$B$6:$AK$2185,24,0)="Yes","K"," ")</f>
        <v>K</v>
      </c>
      <c r="H1354" s="11">
        <f>IF(VLOOKUP(D1354,'Current OBD'!$B$6:$AK$2185,25,0)="Yes",1," ")</f>
        <v>1</v>
      </c>
      <c r="I1354" s="11" t="str">
        <f>IF(VLOOKUP(D1354,'Current OBD'!$B$6:$AK$2185,26,0)="Yes","2"," ")</f>
        <v>2</v>
      </c>
      <c r="J1354" s="11" t="str">
        <f>IF(VLOOKUP(D1354,'Current OBD'!$B$6:$AK$2185,27,0)="Yes","3"," ")</f>
        <v>3</v>
      </c>
      <c r="K1354" s="11" t="str">
        <f>IF(VLOOKUP(D1354,'Current OBD'!$B$6:$AK$2185,28,0)="Yes","4"," ")</f>
        <v>4</v>
      </c>
      <c r="L1354" s="11" t="str">
        <f>IF(VLOOKUP(D1354,'Current OBD'!$B$6:$AK$2185,29,0)="Yes","5"," ")</f>
        <v>5</v>
      </c>
      <c r="M1354" s="11" t="str">
        <f>IF(VLOOKUP(D1354,'Current OBD'!$B$6:$AK$2185,30,0)="Yes","6"," ")</f>
        <v>6</v>
      </c>
      <c r="N1354" s="11" t="str">
        <f>IF(VLOOKUP(D1354,'Current OBD'!$B$6:$AK$2185,31,0)="Yes","7"," ")</f>
        <v xml:space="preserve"> </v>
      </c>
      <c r="O1354" s="11" t="str">
        <f>IF(VLOOKUP(D1354,'Current OBD'!$B$6:$AK$2185,32,0)="Yes","8"," ")</f>
        <v xml:space="preserve"> </v>
      </c>
      <c r="P1354" s="11" t="str">
        <f>IF(VLOOKUP(D1354,'Current OBD'!$B$6:$AK$2185,33,0)="Yes","9"," ")</f>
        <v xml:space="preserve"> </v>
      </c>
      <c r="Q1354" s="11" t="str">
        <f>IF(VLOOKUP(D1354,'Current OBD'!$B$6:$AK$2185,34,0)="Yes","10"," ")</f>
        <v xml:space="preserve"> </v>
      </c>
      <c r="R1354" s="11" t="str">
        <f>IF(VLOOKUP(D1354,'Current OBD'!$B$6:$AK$2185,35,0)="Yes","11"," ")</f>
        <v xml:space="preserve"> </v>
      </c>
      <c r="S1354" s="11" t="str">
        <f>IF(VLOOKUP(D1354,'Current OBD'!$B$6:$AK$2185,36,0)="Yes","12"," ")</f>
        <v xml:space="preserve"> </v>
      </c>
      <c r="T1354" s="13">
        <f>VLOOKUP(D1354,Pivot!$B$4:$F$2181,2,0)</f>
        <v>155</v>
      </c>
      <c r="U1354" s="13">
        <f>VLOOKUP(D1354,Pivot!$B$4:$F$2181,3,0)</f>
        <v>47</v>
      </c>
      <c r="V1354" s="13">
        <f>VLOOKUP(D1354,Pivot!$B$4:$F$2181,4,0)</f>
        <v>553</v>
      </c>
      <c r="W1354" s="46">
        <f>IFERROR(VLOOKUP(D1354,Pivot!$B$4:$H$2181,5,0),"")</f>
        <v>0.28029999999999999</v>
      </c>
      <c r="X1354" s="51">
        <f>IFERROR(VLOOKUP(D1354,Pivot!$B$4:$H$2181,6,0),"")</f>
        <v>8.5000000000000006E-2</v>
      </c>
      <c r="Y1354" s="46">
        <f>IFERROR(VLOOKUP(D1354,Pivot!$B$4:$H$2181,7,0),"")</f>
        <v>0.36530000000000001</v>
      </c>
    </row>
    <row r="1355" spans="1:25" ht="15" customHeight="1" outlineLevel="2">
      <c r="A1355" s="10" t="str">
        <f>VLOOKUP(D1355,'Current OBD'!$B$6:$K$2185,4,0)</f>
        <v>Pierce</v>
      </c>
      <c r="B1355" s="10" t="str">
        <f>VLOOKUP(D1355,'Current OBD'!$B$6:$K$2185,3,0)</f>
        <v>27-003</v>
      </c>
      <c r="C1355" s="9" t="str">
        <f>VLOOKUP(D1355,'Current OBD'!$B$6:$K$2185,2,0)</f>
        <v>Puyallup School District</v>
      </c>
      <c r="D1355" s="24">
        <v>663867</v>
      </c>
      <c r="E1355" s="9" t="str">
        <f>VLOOKUP(D1355,'Current OBD'!$B$6:$K$2185,10,0)</f>
        <v>Carson Elementary</v>
      </c>
      <c r="F1355" s="11" t="str">
        <f>IF(VLOOKUP(D1355,'Current OBD'!$B$6:$AK$2185,23,0)="Yes","PK"," ")</f>
        <v xml:space="preserve"> </v>
      </c>
      <c r="G1355" s="11" t="str">
        <f>IF(VLOOKUP(D1355,'Current OBD'!$B$6:$AK$2185,24,0)="Yes","K"," ")</f>
        <v>K</v>
      </c>
      <c r="H1355" s="11">
        <f>IF(VLOOKUP(D1355,'Current OBD'!$B$6:$AK$2185,25,0)="Yes",1," ")</f>
        <v>1</v>
      </c>
      <c r="I1355" s="11" t="str">
        <f>IF(VLOOKUP(D1355,'Current OBD'!$B$6:$AK$2185,26,0)="Yes","2"," ")</f>
        <v>2</v>
      </c>
      <c r="J1355" s="11" t="str">
        <f>IF(VLOOKUP(D1355,'Current OBD'!$B$6:$AK$2185,27,0)="Yes","3"," ")</f>
        <v>3</v>
      </c>
      <c r="K1355" s="11" t="str">
        <f>IF(VLOOKUP(D1355,'Current OBD'!$B$6:$AK$2185,28,0)="Yes","4"," ")</f>
        <v>4</v>
      </c>
      <c r="L1355" s="11" t="str">
        <f>IF(VLOOKUP(D1355,'Current OBD'!$B$6:$AK$2185,29,0)="Yes","5"," ")</f>
        <v>5</v>
      </c>
      <c r="M1355" s="11" t="str">
        <f>IF(VLOOKUP(D1355,'Current OBD'!$B$6:$AK$2185,30,0)="Yes","6"," ")</f>
        <v>6</v>
      </c>
      <c r="N1355" s="11" t="str">
        <f>IF(VLOOKUP(D1355,'Current OBD'!$B$6:$AK$2185,31,0)="Yes","7"," ")</f>
        <v xml:space="preserve"> </v>
      </c>
      <c r="O1355" s="11" t="str">
        <f>IF(VLOOKUP(D1355,'Current OBD'!$B$6:$AK$2185,32,0)="Yes","8"," ")</f>
        <v xml:space="preserve"> </v>
      </c>
      <c r="P1355" s="11" t="str">
        <f>IF(VLOOKUP(D1355,'Current OBD'!$B$6:$AK$2185,33,0)="Yes","9"," ")</f>
        <v xml:space="preserve"> </v>
      </c>
      <c r="Q1355" s="11" t="str">
        <f>IF(VLOOKUP(D1355,'Current OBD'!$B$6:$AK$2185,34,0)="Yes","10"," ")</f>
        <v xml:space="preserve"> </v>
      </c>
      <c r="R1355" s="11" t="str">
        <f>IF(VLOOKUP(D1355,'Current OBD'!$B$6:$AK$2185,35,0)="Yes","11"," ")</f>
        <v xml:space="preserve"> </v>
      </c>
      <c r="S1355" s="11" t="str">
        <f>IF(VLOOKUP(D1355,'Current OBD'!$B$6:$AK$2185,36,0)="Yes","12"," ")</f>
        <v xml:space="preserve"> </v>
      </c>
      <c r="T1355" s="13">
        <f>VLOOKUP(D1355,Pivot!$B$4:$F$2181,2,0)</f>
        <v>225</v>
      </c>
      <c r="U1355" s="13">
        <f>VLOOKUP(D1355,Pivot!$B$4:$F$2181,3,0)</f>
        <v>84</v>
      </c>
      <c r="V1355" s="13">
        <f>VLOOKUP(D1355,Pivot!$B$4:$F$2181,4,0)</f>
        <v>745</v>
      </c>
      <c r="W1355" s="46">
        <f>IFERROR(VLOOKUP(D1355,Pivot!$B$4:$H$2181,5,0),"")</f>
        <v>0.30199999999999999</v>
      </c>
      <c r="X1355" s="51">
        <f>IFERROR(VLOOKUP(D1355,Pivot!$B$4:$H$2181,6,0),"")</f>
        <v>0.1128</v>
      </c>
      <c r="Y1355" s="46">
        <f>IFERROR(VLOOKUP(D1355,Pivot!$B$4:$H$2181,7,0),"")</f>
        <v>0.4148</v>
      </c>
    </row>
    <row r="1356" spans="1:25" ht="15" customHeight="1" outlineLevel="2">
      <c r="A1356" s="10" t="str">
        <f>VLOOKUP(D1356,'Current OBD'!$B$6:$K$2185,4,0)</f>
        <v>Pierce</v>
      </c>
      <c r="B1356" s="10" t="str">
        <f>VLOOKUP(D1356,'Current OBD'!$B$6:$K$2185,3,0)</f>
        <v>27-003</v>
      </c>
      <c r="C1356" s="9" t="str">
        <f>VLOOKUP(D1356,'Current OBD'!$B$6:$K$2185,2,0)</f>
        <v>Puyallup School District</v>
      </c>
      <c r="D1356" s="24">
        <v>685812</v>
      </c>
      <c r="E1356" s="9" t="str">
        <f>VLOOKUP(D1356,'Current OBD'!$B$6:$K$2185,10,0)</f>
        <v>Dessie F Evans Elementary</v>
      </c>
      <c r="F1356" s="11" t="str">
        <f>IF(VLOOKUP(D1356,'Current OBD'!$B$6:$AK$2185,23,0)="Yes","PK"," ")</f>
        <v xml:space="preserve"> </v>
      </c>
      <c r="G1356" s="11" t="str">
        <f>IF(VLOOKUP(D1356,'Current OBD'!$B$6:$AK$2185,24,0)="Yes","K"," ")</f>
        <v>K</v>
      </c>
      <c r="H1356" s="11">
        <f>IF(VLOOKUP(D1356,'Current OBD'!$B$6:$AK$2185,25,0)="Yes",1," ")</f>
        <v>1</v>
      </c>
      <c r="I1356" s="11" t="str">
        <f>IF(VLOOKUP(D1356,'Current OBD'!$B$6:$AK$2185,26,0)="Yes","2"," ")</f>
        <v>2</v>
      </c>
      <c r="J1356" s="11" t="str">
        <f>IF(VLOOKUP(D1356,'Current OBD'!$B$6:$AK$2185,27,0)="Yes","3"," ")</f>
        <v>3</v>
      </c>
      <c r="K1356" s="11" t="str">
        <f>IF(VLOOKUP(D1356,'Current OBD'!$B$6:$AK$2185,28,0)="Yes","4"," ")</f>
        <v>4</v>
      </c>
      <c r="L1356" s="11" t="str">
        <f>IF(VLOOKUP(D1356,'Current OBD'!$B$6:$AK$2185,29,0)="Yes","5"," ")</f>
        <v>5</v>
      </c>
      <c r="M1356" s="11" t="str">
        <f>IF(VLOOKUP(D1356,'Current OBD'!$B$6:$AK$2185,30,0)="Yes","6"," ")</f>
        <v>6</v>
      </c>
      <c r="N1356" s="11" t="str">
        <f>IF(VLOOKUP(D1356,'Current OBD'!$B$6:$AK$2185,31,0)="Yes","7"," ")</f>
        <v xml:space="preserve"> </v>
      </c>
      <c r="O1356" s="11" t="str">
        <f>IF(VLOOKUP(D1356,'Current OBD'!$B$6:$AK$2185,32,0)="Yes","8"," ")</f>
        <v xml:space="preserve"> </v>
      </c>
      <c r="P1356" s="11" t="str">
        <f>IF(VLOOKUP(D1356,'Current OBD'!$B$6:$AK$2185,33,0)="Yes","9"," ")</f>
        <v xml:space="preserve"> </v>
      </c>
      <c r="Q1356" s="11" t="str">
        <f>IF(VLOOKUP(D1356,'Current OBD'!$B$6:$AK$2185,34,0)="Yes","10"," ")</f>
        <v xml:space="preserve"> </v>
      </c>
      <c r="R1356" s="11" t="str">
        <f>IF(VLOOKUP(D1356,'Current OBD'!$B$6:$AK$2185,35,0)="Yes","11"," ")</f>
        <v xml:space="preserve"> </v>
      </c>
      <c r="S1356" s="11" t="str">
        <f>IF(VLOOKUP(D1356,'Current OBD'!$B$6:$AK$2185,36,0)="Yes","12"," ")</f>
        <v xml:space="preserve"> </v>
      </c>
      <c r="T1356" s="13">
        <f>VLOOKUP(D1356,Pivot!$B$4:$F$2181,2,0)</f>
        <v>270</v>
      </c>
      <c r="U1356" s="13">
        <f>VLOOKUP(D1356,Pivot!$B$4:$F$2181,3,0)</f>
        <v>91</v>
      </c>
      <c r="V1356" s="13">
        <f>VLOOKUP(D1356,Pivot!$B$4:$F$2181,4,0)</f>
        <v>992</v>
      </c>
      <c r="W1356" s="46">
        <f>IFERROR(VLOOKUP(D1356,Pivot!$B$4:$H$2181,5,0),"")</f>
        <v>0.2722</v>
      </c>
      <c r="X1356" s="51">
        <f>IFERROR(VLOOKUP(D1356,Pivot!$B$4:$H$2181,6,0),"")</f>
        <v>9.1700000000000004E-2</v>
      </c>
      <c r="Y1356" s="46">
        <f>IFERROR(VLOOKUP(D1356,Pivot!$B$4:$H$2181,7,0),"")</f>
        <v>0.3639</v>
      </c>
    </row>
    <row r="1357" spans="1:25" ht="15" customHeight="1" outlineLevel="2">
      <c r="A1357" s="10" t="str">
        <f>VLOOKUP(D1357,'Current OBD'!$B$6:$K$2185,4,0)</f>
        <v>Pierce</v>
      </c>
      <c r="B1357" s="10" t="str">
        <f>VLOOKUP(D1357,'Current OBD'!$B$6:$K$2185,3,0)</f>
        <v>27-003</v>
      </c>
      <c r="C1357" s="9" t="str">
        <f>VLOOKUP(D1357,'Current OBD'!$B$6:$K$2185,2,0)</f>
        <v>Puyallup School District</v>
      </c>
      <c r="D1357" s="24">
        <v>660463</v>
      </c>
      <c r="E1357" s="9" t="str">
        <f>VLOOKUP(D1357,'Current OBD'!$B$6:$K$2185,10,0)</f>
        <v>Edgemont Junior High</v>
      </c>
      <c r="F1357" s="11" t="str">
        <f>IF(VLOOKUP(D1357,'Current OBD'!$B$6:$AK$2185,23,0)="Yes","PK"," ")</f>
        <v xml:space="preserve"> </v>
      </c>
      <c r="G1357" s="11" t="str">
        <f>IF(VLOOKUP(D1357,'Current OBD'!$B$6:$AK$2185,24,0)="Yes","K"," ")</f>
        <v xml:space="preserve"> </v>
      </c>
      <c r="H1357" s="11" t="str">
        <f>IF(VLOOKUP(D1357,'Current OBD'!$B$6:$AK$2185,25,0)="Yes",1," ")</f>
        <v xml:space="preserve"> </v>
      </c>
      <c r="I1357" s="11" t="str">
        <f>IF(VLOOKUP(D1357,'Current OBD'!$B$6:$AK$2185,26,0)="Yes","2"," ")</f>
        <v xml:space="preserve"> </v>
      </c>
      <c r="J1357" s="11" t="str">
        <f>IF(VLOOKUP(D1357,'Current OBD'!$B$6:$AK$2185,27,0)="Yes","3"," ")</f>
        <v xml:space="preserve"> </v>
      </c>
      <c r="K1357" s="11" t="str">
        <f>IF(VLOOKUP(D1357,'Current OBD'!$B$6:$AK$2185,28,0)="Yes","4"," ")</f>
        <v xml:space="preserve"> </v>
      </c>
      <c r="L1357" s="11" t="str">
        <f>IF(VLOOKUP(D1357,'Current OBD'!$B$6:$AK$2185,29,0)="Yes","5"," ")</f>
        <v xml:space="preserve"> </v>
      </c>
      <c r="M1357" s="11" t="str">
        <f>IF(VLOOKUP(D1357,'Current OBD'!$B$6:$AK$2185,30,0)="Yes","6"," ")</f>
        <v>6</v>
      </c>
      <c r="N1357" s="11" t="str">
        <f>IF(VLOOKUP(D1357,'Current OBD'!$B$6:$AK$2185,31,0)="Yes","7"," ")</f>
        <v>7</v>
      </c>
      <c r="O1357" s="11" t="str">
        <f>IF(VLOOKUP(D1357,'Current OBD'!$B$6:$AK$2185,32,0)="Yes","8"," ")</f>
        <v>8</v>
      </c>
      <c r="P1357" s="11" t="str">
        <f>IF(VLOOKUP(D1357,'Current OBD'!$B$6:$AK$2185,33,0)="Yes","9"," ")</f>
        <v>9</v>
      </c>
      <c r="Q1357" s="11" t="str">
        <f>IF(VLOOKUP(D1357,'Current OBD'!$B$6:$AK$2185,34,0)="Yes","10"," ")</f>
        <v xml:space="preserve"> </v>
      </c>
      <c r="R1357" s="11" t="str">
        <f>IF(VLOOKUP(D1357,'Current OBD'!$B$6:$AK$2185,35,0)="Yes","11"," ")</f>
        <v xml:space="preserve"> </v>
      </c>
      <c r="S1357" s="11" t="str">
        <f>IF(VLOOKUP(D1357,'Current OBD'!$B$6:$AK$2185,36,0)="Yes","12"," ")</f>
        <v xml:space="preserve"> </v>
      </c>
      <c r="T1357" s="13">
        <f>VLOOKUP(D1357,Pivot!$B$4:$F$2181,2,0)</f>
        <v>146</v>
      </c>
      <c r="U1357" s="13">
        <f>VLOOKUP(D1357,Pivot!$B$4:$F$2181,3,0)</f>
        <v>37</v>
      </c>
      <c r="V1357" s="13">
        <f>VLOOKUP(D1357,Pivot!$B$4:$F$2181,4,0)</f>
        <v>525</v>
      </c>
      <c r="W1357" s="46">
        <f>IFERROR(VLOOKUP(D1357,Pivot!$B$4:$H$2181,5,0),"")</f>
        <v>0.27810000000000001</v>
      </c>
      <c r="X1357" s="51">
        <f>IFERROR(VLOOKUP(D1357,Pivot!$B$4:$H$2181,6,0),"")</f>
        <v>7.0499999999999993E-2</v>
      </c>
      <c r="Y1357" s="46">
        <f>IFERROR(VLOOKUP(D1357,Pivot!$B$4:$H$2181,7,0),"")</f>
        <v>0.34860000000000002</v>
      </c>
    </row>
    <row r="1358" spans="1:25" ht="15" customHeight="1" outlineLevel="2">
      <c r="A1358" s="10" t="str">
        <f>VLOOKUP(D1358,'Current OBD'!$B$6:$K$2185,4,0)</f>
        <v>Pierce</v>
      </c>
      <c r="B1358" s="10" t="str">
        <f>VLOOKUP(D1358,'Current OBD'!$B$6:$K$2185,3,0)</f>
        <v>27-003</v>
      </c>
      <c r="C1358" s="9" t="str">
        <f>VLOOKUP(D1358,'Current OBD'!$B$6:$K$2185,2,0)</f>
        <v>Puyallup School District</v>
      </c>
      <c r="D1358" s="24">
        <v>663868</v>
      </c>
      <c r="E1358" s="9" t="str">
        <f>VLOOKUP(D1358,'Current OBD'!$B$6:$K$2185,10,0)</f>
        <v>Edgerton Elementary</v>
      </c>
      <c r="F1358" s="11" t="str">
        <f>IF(VLOOKUP(D1358,'Current OBD'!$B$6:$AK$2185,23,0)="Yes","PK"," ")</f>
        <v xml:space="preserve"> </v>
      </c>
      <c r="G1358" s="11" t="str">
        <f>IF(VLOOKUP(D1358,'Current OBD'!$B$6:$AK$2185,24,0)="Yes","K"," ")</f>
        <v>K</v>
      </c>
      <c r="H1358" s="11">
        <f>IF(VLOOKUP(D1358,'Current OBD'!$B$6:$AK$2185,25,0)="Yes",1," ")</f>
        <v>1</v>
      </c>
      <c r="I1358" s="11" t="str">
        <f>IF(VLOOKUP(D1358,'Current OBD'!$B$6:$AK$2185,26,0)="Yes","2"," ")</f>
        <v>2</v>
      </c>
      <c r="J1358" s="11" t="str">
        <f>IF(VLOOKUP(D1358,'Current OBD'!$B$6:$AK$2185,27,0)="Yes","3"," ")</f>
        <v>3</v>
      </c>
      <c r="K1358" s="11" t="str">
        <f>IF(VLOOKUP(D1358,'Current OBD'!$B$6:$AK$2185,28,0)="Yes","4"," ")</f>
        <v>4</v>
      </c>
      <c r="L1358" s="11" t="str">
        <f>IF(VLOOKUP(D1358,'Current OBD'!$B$6:$AK$2185,29,0)="Yes","5"," ")</f>
        <v>5</v>
      </c>
      <c r="M1358" s="11" t="str">
        <f>IF(VLOOKUP(D1358,'Current OBD'!$B$6:$AK$2185,30,0)="Yes","6"," ")</f>
        <v>6</v>
      </c>
      <c r="N1358" s="11" t="str">
        <f>IF(VLOOKUP(D1358,'Current OBD'!$B$6:$AK$2185,31,0)="Yes","7"," ")</f>
        <v xml:space="preserve"> </v>
      </c>
      <c r="O1358" s="11" t="str">
        <f>IF(VLOOKUP(D1358,'Current OBD'!$B$6:$AK$2185,32,0)="Yes","8"," ")</f>
        <v xml:space="preserve"> </v>
      </c>
      <c r="P1358" s="11" t="str">
        <f>IF(VLOOKUP(D1358,'Current OBD'!$B$6:$AK$2185,33,0)="Yes","9"," ")</f>
        <v xml:space="preserve"> </v>
      </c>
      <c r="Q1358" s="11" t="str">
        <f>IF(VLOOKUP(D1358,'Current OBD'!$B$6:$AK$2185,34,0)="Yes","10"," ")</f>
        <v xml:space="preserve"> </v>
      </c>
      <c r="R1358" s="11" t="str">
        <f>IF(VLOOKUP(D1358,'Current OBD'!$B$6:$AK$2185,35,0)="Yes","11"," ")</f>
        <v xml:space="preserve"> </v>
      </c>
      <c r="S1358" s="11" t="str">
        <f>IF(VLOOKUP(D1358,'Current OBD'!$B$6:$AK$2185,36,0)="Yes","12"," ")</f>
        <v xml:space="preserve"> </v>
      </c>
      <c r="T1358" s="13">
        <f>VLOOKUP(D1358,Pivot!$B$4:$F$2181,2,0)</f>
        <v>177</v>
      </c>
      <c r="U1358" s="13">
        <f>VLOOKUP(D1358,Pivot!$B$4:$F$2181,3,0)</f>
        <v>44</v>
      </c>
      <c r="V1358" s="13">
        <f>VLOOKUP(D1358,Pivot!$B$4:$F$2181,4,0)</f>
        <v>772</v>
      </c>
      <c r="W1358" s="46">
        <f>IFERROR(VLOOKUP(D1358,Pivot!$B$4:$H$2181,5,0),"")</f>
        <v>0.2293</v>
      </c>
      <c r="X1358" s="51">
        <f>IFERROR(VLOOKUP(D1358,Pivot!$B$4:$H$2181,6,0),"")</f>
        <v>5.7000000000000002E-2</v>
      </c>
      <c r="Y1358" s="46">
        <f>IFERROR(VLOOKUP(D1358,Pivot!$B$4:$H$2181,7,0),"")</f>
        <v>0.2863</v>
      </c>
    </row>
    <row r="1359" spans="1:25" ht="15" customHeight="1" outlineLevel="2">
      <c r="A1359" s="10" t="str">
        <f>VLOOKUP(D1359,'Current OBD'!$B$6:$K$2185,4,0)</f>
        <v>Pierce</v>
      </c>
      <c r="B1359" s="10" t="str">
        <f>VLOOKUP(D1359,'Current OBD'!$B$6:$K$2185,3,0)</f>
        <v>27-003</v>
      </c>
      <c r="C1359" s="9" t="str">
        <f>VLOOKUP(D1359,'Current OBD'!$B$6:$K$2185,2,0)</f>
        <v>Puyallup School District</v>
      </c>
      <c r="D1359" s="24">
        <v>660469</v>
      </c>
      <c r="E1359" s="9" t="str">
        <f>VLOOKUP(D1359,'Current OBD'!$B$6:$K$2185,10,0)</f>
        <v>Emerald Ridge High</v>
      </c>
      <c r="F1359" s="11" t="str">
        <f>IF(VLOOKUP(D1359,'Current OBD'!$B$6:$AK$2185,23,0)="Yes","PK"," ")</f>
        <v xml:space="preserve"> </v>
      </c>
      <c r="G1359" s="11" t="str">
        <f>IF(VLOOKUP(D1359,'Current OBD'!$B$6:$AK$2185,24,0)="Yes","K"," ")</f>
        <v xml:space="preserve"> </v>
      </c>
      <c r="H1359" s="11" t="str">
        <f>IF(VLOOKUP(D1359,'Current OBD'!$B$6:$AK$2185,25,0)="Yes",1," ")</f>
        <v xml:space="preserve"> </v>
      </c>
      <c r="I1359" s="11" t="str">
        <f>IF(VLOOKUP(D1359,'Current OBD'!$B$6:$AK$2185,26,0)="Yes","2"," ")</f>
        <v xml:space="preserve"> </v>
      </c>
      <c r="J1359" s="11" t="str">
        <f>IF(VLOOKUP(D1359,'Current OBD'!$B$6:$AK$2185,27,0)="Yes","3"," ")</f>
        <v xml:space="preserve"> </v>
      </c>
      <c r="K1359" s="11" t="str">
        <f>IF(VLOOKUP(D1359,'Current OBD'!$B$6:$AK$2185,28,0)="Yes","4"," ")</f>
        <v xml:space="preserve"> </v>
      </c>
      <c r="L1359" s="11" t="str">
        <f>IF(VLOOKUP(D1359,'Current OBD'!$B$6:$AK$2185,29,0)="Yes","5"," ")</f>
        <v xml:space="preserve"> </v>
      </c>
      <c r="M1359" s="11" t="str">
        <f>IF(VLOOKUP(D1359,'Current OBD'!$B$6:$AK$2185,30,0)="Yes","6"," ")</f>
        <v xml:space="preserve"> </v>
      </c>
      <c r="N1359" s="11" t="str">
        <f>IF(VLOOKUP(D1359,'Current OBD'!$B$6:$AK$2185,31,0)="Yes","7"," ")</f>
        <v xml:space="preserve"> </v>
      </c>
      <c r="O1359" s="11" t="str">
        <f>IF(VLOOKUP(D1359,'Current OBD'!$B$6:$AK$2185,32,0)="Yes","8"," ")</f>
        <v xml:space="preserve"> </v>
      </c>
      <c r="P1359" s="11" t="str">
        <f>IF(VLOOKUP(D1359,'Current OBD'!$B$6:$AK$2185,33,0)="Yes","9"," ")</f>
        <v xml:space="preserve"> </v>
      </c>
      <c r="Q1359" s="11" t="str">
        <f>IF(VLOOKUP(D1359,'Current OBD'!$B$6:$AK$2185,34,0)="Yes","10"," ")</f>
        <v>10</v>
      </c>
      <c r="R1359" s="11" t="str">
        <f>IF(VLOOKUP(D1359,'Current OBD'!$B$6:$AK$2185,35,0)="Yes","11"," ")</f>
        <v>11</v>
      </c>
      <c r="S1359" s="11" t="str">
        <f>IF(VLOOKUP(D1359,'Current OBD'!$B$6:$AK$2185,36,0)="Yes","12"," ")</f>
        <v>12</v>
      </c>
      <c r="T1359" s="13">
        <f>VLOOKUP(D1359,Pivot!$B$4:$F$2181,2,0)</f>
        <v>392</v>
      </c>
      <c r="U1359" s="13">
        <f>VLOOKUP(D1359,Pivot!$B$4:$F$2181,3,0)</f>
        <v>116</v>
      </c>
      <c r="V1359" s="13">
        <f>VLOOKUP(D1359,Pivot!$B$4:$F$2181,4,0)</f>
        <v>1540</v>
      </c>
      <c r="W1359" s="46">
        <f>IFERROR(VLOOKUP(D1359,Pivot!$B$4:$H$2181,5,0),"")</f>
        <v>0.2545</v>
      </c>
      <c r="X1359" s="51">
        <f>IFERROR(VLOOKUP(D1359,Pivot!$B$4:$H$2181,6,0),"")</f>
        <v>7.5300000000000006E-2</v>
      </c>
      <c r="Y1359" s="46">
        <f>IFERROR(VLOOKUP(D1359,Pivot!$B$4:$H$2181,7,0),"")</f>
        <v>0.32990000000000003</v>
      </c>
    </row>
    <row r="1360" spans="1:25" ht="15" customHeight="1" outlineLevel="2">
      <c r="A1360" s="10" t="str">
        <f>VLOOKUP(D1360,'Current OBD'!$B$6:$K$2185,4,0)</f>
        <v>Pierce</v>
      </c>
      <c r="B1360" s="10" t="str">
        <f>VLOOKUP(D1360,'Current OBD'!$B$6:$K$2185,3,0)</f>
        <v>27-003</v>
      </c>
      <c r="C1360" s="9" t="str">
        <f>VLOOKUP(D1360,'Current OBD'!$B$6:$K$2185,2,0)</f>
        <v>Puyallup School District</v>
      </c>
      <c r="D1360" s="24">
        <v>660464</v>
      </c>
      <c r="E1360" s="9" t="str">
        <f>VLOOKUP(D1360,'Current OBD'!$B$6:$K$2185,10,0)</f>
        <v>Ferrucci Junior High</v>
      </c>
      <c r="F1360" s="11" t="str">
        <f>IF(VLOOKUP(D1360,'Current OBD'!$B$6:$AK$2185,23,0)="Yes","PK"," ")</f>
        <v xml:space="preserve"> </v>
      </c>
      <c r="G1360" s="11" t="str">
        <f>IF(VLOOKUP(D1360,'Current OBD'!$B$6:$AK$2185,24,0)="Yes","K"," ")</f>
        <v xml:space="preserve"> </v>
      </c>
      <c r="H1360" s="11" t="str">
        <f>IF(VLOOKUP(D1360,'Current OBD'!$B$6:$AK$2185,25,0)="Yes",1," ")</f>
        <v xml:space="preserve"> </v>
      </c>
      <c r="I1360" s="11" t="str">
        <f>IF(VLOOKUP(D1360,'Current OBD'!$B$6:$AK$2185,26,0)="Yes","2"," ")</f>
        <v xml:space="preserve"> </v>
      </c>
      <c r="J1360" s="11" t="str">
        <f>IF(VLOOKUP(D1360,'Current OBD'!$B$6:$AK$2185,27,0)="Yes","3"," ")</f>
        <v xml:space="preserve"> </v>
      </c>
      <c r="K1360" s="11" t="str">
        <f>IF(VLOOKUP(D1360,'Current OBD'!$B$6:$AK$2185,28,0)="Yes","4"," ")</f>
        <v xml:space="preserve"> </v>
      </c>
      <c r="L1360" s="11" t="str">
        <f>IF(VLOOKUP(D1360,'Current OBD'!$B$6:$AK$2185,29,0)="Yes","5"," ")</f>
        <v xml:space="preserve"> </v>
      </c>
      <c r="M1360" s="11" t="str">
        <f>IF(VLOOKUP(D1360,'Current OBD'!$B$6:$AK$2185,30,0)="Yes","6"," ")</f>
        <v xml:space="preserve"> </v>
      </c>
      <c r="N1360" s="11" t="str">
        <f>IF(VLOOKUP(D1360,'Current OBD'!$B$6:$AK$2185,31,0)="Yes","7"," ")</f>
        <v>7</v>
      </c>
      <c r="O1360" s="11" t="str">
        <f>IF(VLOOKUP(D1360,'Current OBD'!$B$6:$AK$2185,32,0)="Yes","8"," ")</f>
        <v>8</v>
      </c>
      <c r="P1360" s="11" t="str">
        <f>IF(VLOOKUP(D1360,'Current OBD'!$B$6:$AK$2185,33,0)="Yes","9"," ")</f>
        <v>9</v>
      </c>
      <c r="Q1360" s="11" t="str">
        <f>IF(VLOOKUP(D1360,'Current OBD'!$B$6:$AK$2185,34,0)="Yes","10"," ")</f>
        <v xml:space="preserve"> </v>
      </c>
      <c r="R1360" s="11" t="str">
        <f>IF(VLOOKUP(D1360,'Current OBD'!$B$6:$AK$2185,35,0)="Yes","11"," ")</f>
        <v xml:space="preserve"> </v>
      </c>
      <c r="S1360" s="11" t="str">
        <f>IF(VLOOKUP(D1360,'Current OBD'!$B$6:$AK$2185,36,0)="Yes","12"," ")</f>
        <v xml:space="preserve"> </v>
      </c>
      <c r="T1360" s="13">
        <f>VLOOKUP(D1360,Pivot!$B$4:$F$2181,2,0)</f>
        <v>313</v>
      </c>
      <c r="U1360" s="13">
        <f>VLOOKUP(D1360,Pivot!$B$4:$F$2181,3,0)</f>
        <v>78</v>
      </c>
      <c r="V1360" s="13">
        <f>VLOOKUP(D1360,Pivot!$B$4:$F$2181,4,0)</f>
        <v>828</v>
      </c>
      <c r="W1360" s="46">
        <f>IFERROR(VLOOKUP(D1360,Pivot!$B$4:$H$2181,5,0),"")</f>
        <v>0.378</v>
      </c>
      <c r="X1360" s="51">
        <f>IFERROR(VLOOKUP(D1360,Pivot!$B$4:$H$2181,6,0),"")</f>
        <v>9.4200000000000006E-2</v>
      </c>
      <c r="Y1360" s="46">
        <f>IFERROR(VLOOKUP(D1360,Pivot!$B$4:$H$2181,7,0),"")</f>
        <v>0.47220000000000001</v>
      </c>
    </row>
    <row r="1361" spans="1:25" ht="15" customHeight="1" outlineLevel="2">
      <c r="A1361" s="10" t="str">
        <f>VLOOKUP(D1361,'Current OBD'!$B$6:$K$2185,4,0)</f>
        <v>Pierce</v>
      </c>
      <c r="B1361" s="10" t="str">
        <f>VLOOKUP(D1361,'Current OBD'!$B$6:$K$2185,3,0)</f>
        <v>27-003</v>
      </c>
      <c r="C1361" s="9" t="str">
        <f>VLOOKUP(D1361,'Current OBD'!$B$6:$K$2185,2,0)</f>
        <v>Puyallup School District</v>
      </c>
      <c r="D1361" s="24">
        <v>664901</v>
      </c>
      <c r="E1361" s="9" t="str">
        <f>VLOOKUP(D1361,'Current OBD'!$B$6:$K$2185,10,0)</f>
        <v>Firgrove Elementary School</v>
      </c>
      <c r="F1361" s="11" t="str">
        <f>IF(VLOOKUP(D1361,'Current OBD'!$B$6:$AK$2185,23,0)="Yes","PK"," ")</f>
        <v xml:space="preserve"> </v>
      </c>
      <c r="G1361" s="11" t="str">
        <f>IF(VLOOKUP(D1361,'Current OBD'!$B$6:$AK$2185,24,0)="Yes","K"," ")</f>
        <v>K</v>
      </c>
      <c r="H1361" s="11">
        <f>IF(VLOOKUP(D1361,'Current OBD'!$B$6:$AK$2185,25,0)="Yes",1," ")</f>
        <v>1</v>
      </c>
      <c r="I1361" s="11" t="str">
        <f>IF(VLOOKUP(D1361,'Current OBD'!$B$6:$AK$2185,26,0)="Yes","2"," ")</f>
        <v>2</v>
      </c>
      <c r="J1361" s="11" t="str">
        <f>IF(VLOOKUP(D1361,'Current OBD'!$B$6:$AK$2185,27,0)="Yes","3"," ")</f>
        <v>3</v>
      </c>
      <c r="K1361" s="11" t="str">
        <f>IF(VLOOKUP(D1361,'Current OBD'!$B$6:$AK$2185,28,0)="Yes","4"," ")</f>
        <v>4</v>
      </c>
      <c r="L1361" s="11" t="str">
        <f>IF(VLOOKUP(D1361,'Current OBD'!$B$6:$AK$2185,29,0)="Yes","5"," ")</f>
        <v>5</v>
      </c>
      <c r="M1361" s="11" t="str">
        <f>IF(VLOOKUP(D1361,'Current OBD'!$B$6:$AK$2185,30,0)="Yes","6"," ")</f>
        <v>6</v>
      </c>
      <c r="N1361" s="11" t="str">
        <f>IF(VLOOKUP(D1361,'Current OBD'!$B$6:$AK$2185,31,0)="Yes","7"," ")</f>
        <v xml:space="preserve"> </v>
      </c>
      <c r="O1361" s="11" t="str">
        <f>IF(VLOOKUP(D1361,'Current OBD'!$B$6:$AK$2185,32,0)="Yes","8"," ")</f>
        <v xml:space="preserve"> </v>
      </c>
      <c r="P1361" s="11" t="str">
        <f>IF(VLOOKUP(D1361,'Current OBD'!$B$6:$AK$2185,33,0)="Yes","9"," ")</f>
        <v xml:space="preserve"> </v>
      </c>
      <c r="Q1361" s="11" t="str">
        <f>IF(VLOOKUP(D1361,'Current OBD'!$B$6:$AK$2185,34,0)="Yes","10"," ")</f>
        <v xml:space="preserve"> </v>
      </c>
      <c r="R1361" s="11" t="str">
        <f>IF(VLOOKUP(D1361,'Current OBD'!$B$6:$AK$2185,35,0)="Yes","11"," ")</f>
        <v xml:space="preserve"> </v>
      </c>
      <c r="S1361" s="11" t="str">
        <f>IF(VLOOKUP(D1361,'Current OBD'!$B$6:$AK$2185,36,0)="Yes","12"," ")</f>
        <v xml:space="preserve"> </v>
      </c>
      <c r="T1361" s="13">
        <f>VLOOKUP(D1361,Pivot!$B$4:$F$2181,2,0)</f>
        <v>439</v>
      </c>
      <c r="U1361" s="13">
        <f>VLOOKUP(D1361,Pivot!$B$4:$F$2181,3,0)</f>
        <v>0</v>
      </c>
      <c r="V1361" s="13">
        <f>VLOOKUP(D1361,Pivot!$B$4:$F$2181,4,0)</f>
        <v>613</v>
      </c>
      <c r="W1361" s="46">
        <f>IFERROR(VLOOKUP(D1361,Pivot!$B$4:$H$2181,5,0),"")</f>
        <v>0.71619999999999995</v>
      </c>
      <c r="X1361" s="51">
        <f>IFERROR(VLOOKUP(D1361,Pivot!$B$4:$H$2181,6,0),"")</f>
        <v>0</v>
      </c>
      <c r="Y1361" s="46">
        <f>IFERROR(VLOOKUP(D1361,Pivot!$B$4:$H$2181,7,0),"")</f>
        <v>0.71619999999999995</v>
      </c>
    </row>
    <row r="1362" spans="1:25" ht="15" customHeight="1" outlineLevel="2">
      <c r="A1362" s="10" t="str">
        <f>VLOOKUP(D1362,'Current OBD'!$B$6:$K$2185,4,0)</f>
        <v>Pierce</v>
      </c>
      <c r="B1362" s="10" t="str">
        <f>VLOOKUP(D1362,'Current OBD'!$B$6:$K$2185,3,0)</f>
        <v>27-003</v>
      </c>
      <c r="C1362" s="9" t="str">
        <f>VLOOKUP(D1362,'Current OBD'!$B$6:$K$2185,2,0)</f>
        <v>Puyallup School District</v>
      </c>
      <c r="D1362" s="24">
        <v>660473</v>
      </c>
      <c r="E1362" s="9" t="str">
        <f>VLOOKUP(D1362,'Current OBD'!$B$6:$K$2185,10,0)</f>
        <v>Fruitland Elementary</v>
      </c>
      <c r="F1362" s="11" t="str">
        <f>IF(VLOOKUP(D1362,'Current OBD'!$B$6:$AK$2185,23,0)="Yes","PK"," ")</f>
        <v xml:space="preserve"> </v>
      </c>
      <c r="G1362" s="11" t="str">
        <f>IF(VLOOKUP(D1362,'Current OBD'!$B$6:$AK$2185,24,0)="Yes","K"," ")</f>
        <v>K</v>
      </c>
      <c r="H1362" s="11">
        <f>IF(VLOOKUP(D1362,'Current OBD'!$B$6:$AK$2185,25,0)="Yes",1," ")</f>
        <v>1</v>
      </c>
      <c r="I1362" s="11" t="str">
        <f>IF(VLOOKUP(D1362,'Current OBD'!$B$6:$AK$2185,26,0)="Yes","2"," ")</f>
        <v>2</v>
      </c>
      <c r="J1362" s="11" t="str">
        <f>IF(VLOOKUP(D1362,'Current OBD'!$B$6:$AK$2185,27,0)="Yes","3"," ")</f>
        <v>3</v>
      </c>
      <c r="K1362" s="11" t="str">
        <f>IF(VLOOKUP(D1362,'Current OBD'!$B$6:$AK$2185,28,0)="Yes","4"," ")</f>
        <v>4</v>
      </c>
      <c r="L1362" s="11" t="str">
        <f>IF(VLOOKUP(D1362,'Current OBD'!$B$6:$AK$2185,29,0)="Yes","5"," ")</f>
        <v>5</v>
      </c>
      <c r="M1362" s="11" t="str">
        <f>IF(VLOOKUP(D1362,'Current OBD'!$B$6:$AK$2185,30,0)="Yes","6"," ")</f>
        <v>6</v>
      </c>
      <c r="N1362" s="11" t="str">
        <f>IF(VLOOKUP(D1362,'Current OBD'!$B$6:$AK$2185,31,0)="Yes","7"," ")</f>
        <v xml:space="preserve"> </v>
      </c>
      <c r="O1362" s="11" t="str">
        <f>IF(VLOOKUP(D1362,'Current OBD'!$B$6:$AK$2185,32,0)="Yes","8"," ")</f>
        <v xml:space="preserve"> </v>
      </c>
      <c r="P1362" s="11" t="str">
        <f>IF(VLOOKUP(D1362,'Current OBD'!$B$6:$AK$2185,33,0)="Yes","9"," ")</f>
        <v xml:space="preserve"> </v>
      </c>
      <c r="Q1362" s="11" t="str">
        <f>IF(VLOOKUP(D1362,'Current OBD'!$B$6:$AK$2185,34,0)="Yes","10"," ")</f>
        <v xml:space="preserve"> </v>
      </c>
      <c r="R1362" s="11" t="str">
        <f>IF(VLOOKUP(D1362,'Current OBD'!$B$6:$AK$2185,35,0)="Yes","11"," ")</f>
        <v xml:space="preserve"> </v>
      </c>
      <c r="S1362" s="11" t="str">
        <f>IF(VLOOKUP(D1362,'Current OBD'!$B$6:$AK$2185,36,0)="Yes","12"," ")</f>
        <v xml:space="preserve"> </v>
      </c>
      <c r="T1362" s="13">
        <f>VLOOKUP(D1362,Pivot!$B$4:$F$2181,2,0)</f>
        <v>109</v>
      </c>
      <c r="U1362" s="13">
        <f>VLOOKUP(D1362,Pivot!$B$4:$F$2181,3,0)</f>
        <v>35</v>
      </c>
      <c r="V1362" s="13">
        <f>VLOOKUP(D1362,Pivot!$B$4:$F$2181,4,0)</f>
        <v>608</v>
      </c>
      <c r="W1362" s="46">
        <f>IFERROR(VLOOKUP(D1362,Pivot!$B$4:$H$2181,5,0),"")</f>
        <v>0.17929999999999999</v>
      </c>
      <c r="X1362" s="51">
        <f>IFERROR(VLOOKUP(D1362,Pivot!$B$4:$H$2181,6,0),"")</f>
        <v>5.7599999999999998E-2</v>
      </c>
      <c r="Y1362" s="46">
        <f>IFERROR(VLOOKUP(D1362,Pivot!$B$4:$H$2181,7,0),"")</f>
        <v>0.23680000000000001</v>
      </c>
    </row>
    <row r="1363" spans="1:25" ht="15" customHeight="1" outlineLevel="2">
      <c r="A1363" s="10" t="str">
        <f>VLOOKUP(D1363,'Current OBD'!$B$6:$K$2185,4,0)</f>
        <v>Pierce</v>
      </c>
      <c r="B1363" s="10" t="str">
        <f>VLOOKUP(D1363,'Current OBD'!$B$6:$K$2185,3,0)</f>
        <v>27-003</v>
      </c>
      <c r="C1363" s="9" t="str">
        <f>VLOOKUP(D1363,'Current OBD'!$B$6:$K$2185,2,0)</f>
        <v>Puyallup School District</v>
      </c>
      <c r="D1363" s="24">
        <v>664127</v>
      </c>
      <c r="E1363" s="9" t="str">
        <f>VLOOKUP(D1363,'Current OBD'!$B$6:$K$2185,10,0)</f>
        <v>Glacier View Junior High</v>
      </c>
      <c r="F1363" s="11" t="str">
        <f>IF(VLOOKUP(D1363,'Current OBD'!$B$6:$AK$2185,23,0)="Yes","PK"," ")</f>
        <v xml:space="preserve"> </v>
      </c>
      <c r="G1363" s="11" t="str">
        <f>IF(VLOOKUP(D1363,'Current OBD'!$B$6:$AK$2185,24,0)="Yes","K"," ")</f>
        <v xml:space="preserve"> </v>
      </c>
      <c r="H1363" s="11" t="str">
        <f>IF(VLOOKUP(D1363,'Current OBD'!$B$6:$AK$2185,25,0)="Yes",1," ")</f>
        <v xml:space="preserve"> </v>
      </c>
      <c r="I1363" s="11" t="str">
        <f>IF(VLOOKUP(D1363,'Current OBD'!$B$6:$AK$2185,26,0)="Yes","2"," ")</f>
        <v xml:space="preserve"> </v>
      </c>
      <c r="J1363" s="11" t="str">
        <f>IF(VLOOKUP(D1363,'Current OBD'!$B$6:$AK$2185,27,0)="Yes","3"," ")</f>
        <v xml:space="preserve"> </v>
      </c>
      <c r="K1363" s="11" t="str">
        <f>IF(VLOOKUP(D1363,'Current OBD'!$B$6:$AK$2185,28,0)="Yes","4"," ")</f>
        <v xml:space="preserve"> </v>
      </c>
      <c r="L1363" s="11" t="str">
        <f>IF(VLOOKUP(D1363,'Current OBD'!$B$6:$AK$2185,29,0)="Yes","5"," ")</f>
        <v xml:space="preserve"> </v>
      </c>
      <c r="M1363" s="11" t="str">
        <f>IF(VLOOKUP(D1363,'Current OBD'!$B$6:$AK$2185,30,0)="Yes","6"," ")</f>
        <v xml:space="preserve"> </v>
      </c>
      <c r="N1363" s="11" t="str">
        <f>IF(VLOOKUP(D1363,'Current OBD'!$B$6:$AK$2185,31,0)="Yes","7"," ")</f>
        <v>7</v>
      </c>
      <c r="O1363" s="11" t="str">
        <f>IF(VLOOKUP(D1363,'Current OBD'!$B$6:$AK$2185,32,0)="Yes","8"," ")</f>
        <v>8</v>
      </c>
      <c r="P1363" s="11" t="str">
        <f>IF(VLOOKUP(D1363,'Current OBD'!$B$6:$AK$2185,33,0)="Yes","9"," ")</f>
        <v>9</v>
      </c>
      <c r="Q1363" s="11" t="str">
        <f>IF(VLOOKUP(D1363,'Current OBD'!$B$6:$AK$2185,34,0)="Yes","10"," ")</f>
        <v xml:space="preserve"> </v>
      </c>
      <c r="R1363" s="11" t="str">
        <f>IF(VLOOKUP(D1363,'Current OBD'!$B$6:$AK$2185,35,0)="Yes","11"," ")</f>
        <v xml:space="preserve"> </v>
      </c>
      <c r="S1363" s="11" t="str">
        <f>IF(VLOOKUP(D1363,'Current OBD'!$B$6:$AK$2185,36,0)="Yes","12"," ")</f>
        <v xml:space="preserve"> </v>
      </c>
      <c r="T1363" s="13">
        <f>VLOOKUP(D1363,Pivot!$B$4:$F$2181,2,0)</f>
        <v>222</v>
      </c>
      <c r="U1363" s="13">
        <f>VLOOKUP(D1363,Pivot!$B$4:$F$2181,3,0)</f>
        <v>71</v>
      </c>
      <c r="V1363" s="13">
        <f>VLOOKUP(D1363,Pivot!$B$4:$F$2181,4,0)</f>
        <v>835</v>
      </c>
      <c r="W1363" s="46">
        <f>IFERROR(VLOOKUP(D1363,Pivot!$B$4:$H$2181,5,0),"")</f>
        <v>0.26590000000000003</v>
      </c>
      <c r="X1363" s="51">
        <f>IFERROR(VLOOKUP(D1363,Pivot!$B$4:$H$2181,6,0),"")</f>
        <v>8.5000000000000006E-2</v>
      </c>
      <c r="Y1363" s="46">
        <f>IFERROR(VLOOKUP(D1363,Pivot!$B$4:$H$2181,7,0),"")</f>
        <v>0.35089999999999999</v>
      </c>
    </row>
    <row r="1364" spans="1:25" ht="15" customHeight="1" outlineLevel="2">
      <c r="A1364" s="10" t="str">
        <f>VLOOKUP(D1364,'Current OBD'!$B$6:$K$2185,4,0)</f>
        <v>Pierce</v>
      </c>
      <c r="B1364" s="10" t="str">
        <f>VLOOKUP(D1364,'Current OBD'!$B$6:$K$2185,3,0)</f>
        <v>27-003</v>
      </c>
      <c r="C1364" s="9" t="str">
        <f>VLOOKUP(D1364,'Current OBD'!$B$6:$K$2185,2,0)</f>
        <v>Puyallup School District</v>
      </c>
      <c r="D1364" s="24">
        <v>660475</v>
      </c>
      <c r="E1364" s="9" t="str">
        <f>VLOOKUP(D1364,'Current OBD'!$B$6:$K$2185,10,0)</f>
        <v>Hunt Elementary</v>
      </c>
      <c r="F1364" s="11" t="str">
        <f>IF(VLOOKUP(D1364,'Current OBD'!$B$6:$AK$2185,23,0)="Yes","PK"," ")</f>
        <v xml:space="preserve"> </v>
      </c>
      <c r="G1364" s="11" t="str">
        <f>IF(VLOOKUP(D1364,'Current OBD'!$B$6:$AK$2185,24,0)="Yes","K"," ")</f>
        <v>K</v>
      </c>
      <c r="H1364" s="11">
        <f>IF(VLOOKUP(D1364,'Current OBD'!$B$6:$AK$2185,25,0)="Yes",1," ")</f>
        <v>1</v>
      </c>
      <c r="I1364" s="11" t="str">
        <f>IF(VLOOKUP(D1364,'Current OBD'!$B$6:$AK$2185,26,0)="Yes","2"," ")</f>
        <v>2</v>
      </c>
      <c r="J1364" s="11" t="str">
        <f>IF(VLOOKUP(D1364,'Current OBD'!$B$6:$AK$2185,27,0)="Yes","3"," ")</f>
        <v>3</v>
      </c>
      <c r="K1364" s="11" t="str">
        <f>IF(VLOOKUP(D1364,'Current OBD'!$B$6:$AK$2185,28,0)="Yes","4"," ")</f>
        <v>4</v>
      </c>
      <c r="L1364" s="11" t="str">
        <f>IF(VLOOKUP(D1364,'Current OBD'!$B$6:$AK$2185,29,0)="Yes","5"," ")</f>
        <v>5</v>
      </c>
      <c r="M1364" s="11" t="str">
        <f>IF(VLOOKUP(D1364,'Current OBD'!$B$6:$AK$2185,30,0)="Yes","6"," ")</f>
        <v>6</v>
      </c>
      <c r="N1364" s="11" t="str">
        <f>IF(VLOOKUP(D1364,'Current OBD'!$B$6:$AK$2185,31,0)="Yes","7"," ")</f>
        <v xml:space="preserve"> </v>
      </c>
      <c r="O1364" s="11" t="str">
        <f>IF(VLOOKUP(D1364,'Current OBD'!$B$6:$AK$2185,32,0)="Yes","8"," ")</f>
        <v xml:space="preserve"> </v>
      </c>
      <c r="P1364" s="11" t="str">
        <f>IF(VLOOKUP(D1364,'Current OBD'!$B$6:$AK$2185,33,0)="Yes","9"," ")</f>
        <v xml:space="preserve"> </v>
      </c>
      <c r="Q1364" s="11" t="str">
        <f>IF(VLOOKUP(D1364,'Current OBD'!$B$6:$AK$2185,34,0)="Yes","10"," ")</f>
        <v xml:space="preserve"> </v>
      </c>
      <c r="R1364" s="11" t="str">
        <f>IF(VLOOKUP(D1364,'Current OBD'!$B$6:$AK$2185,35,0)="Yes","11"," ")</f>
        <v xml:space="preserve"> </v>
      </c>
      <c r="S1364" s="11" t="str">
        <f>IF(VLOOKUP(D1364,'Current OBD'!$B$6:$AK$2185,36,0)="Yes","12"," ")</f>
        <v xml:space="preserve"> </v>
      </c>
      <c r="T1364" s="13">
        <f>VLOOKUP(D1364,Pivot!$B$4:$F$2181,2,0)</f>
        <v>216</v>
      </c>
      <c r="U1364" s="13">
        <f>VLOOKUP(D1364,Pivot!$B$4:$F$2181,3,0)</f>
        <v>78</v>
      </c>
      <c r="V1364" s="13">
        <f>VLOOKUP(D1364,Pivot!$B$4:$F$2181,4,0)</f>
        <v>720</v>
      </c>
      <c r="W1364" s="46">
        <f>IFERROR(VLOOKUP(D1364,Pivot!$B$4:$H$2181,5,0),"")</f>
        <v>0.3</v>
      </c>
      <c r="X1364" s="51">
        <f>IFERROR(VLOOKUP(D1364,Pivot!$B$4:$H$2181,6,0),"")</f>
        <v>0.10829999999999999</v>
      </c>
      <c r="Y1364" s="46">
        <f>IFERROR(VLOOKUP(D1364,Pivot!$B$4:$H$2181,7,0),"")</f>
        <v>0.4083</v>
      </c>
    </row>
    <row r="1365" spans="1:25" ht="15" customHeight="1" outlineLevel="2">
      <c r="A1365" s="10" t="str">
        <f>VLOOKUP(D1365,'Current OBD'!$B$6:$K$2185,4,0)</f>
        <v>Pierce</v>
      </c>
      <c r="B1365" s="10" t="str">
        <f>VLOOKUP(D1365,'Current OBD'!$B$6:$K$2185,3,0)</f>
        <v>27-003</v>
      </c>
      <c r="C1365" s="9" t="str">
        <f>VLOOKUP(D1365,'Current OBD'!$B$6:$K$2185,2,0)</f>
        <v>Puyallup School District</v>
      </c>
      <c r="D1365" s="24">
        <v>660465</v>
      </c>
      <c r="E1365" s="9" t="str">
        <f>VLOOKUP(D1365,'Current OBD'!$B$6:$K$2185,10,0)</f>
        <v>Kalles Junior High</v>
      </c>
      <c r="F1365" s="11" t="str">
        <f>IF(VLOOKUP(D1365,'Current OBD'!$B$6:$AK$2185,23,0)="Yes","PK"," ")</f>
        <v xml:space="preserve"> </v>
      </c>
      <c r="G1365" s="11" t="str">
        <f>IF(VLOOKUP(D1365,'Current OBD'!$B$6:$AK$2185,24,0)="Yes","K"," ")</f>
        <v xml:space="preserve"> </v>
      </c>
      <c r="H1365" s="11" t="str">
        <f>IF(VLOOKUP(D1365,'Current OBD'!$B$6:$AK$2185,25,0)="Yes",1," ")</f>
        <v xml:space="preserve"> </v>
      </c>
      <c r="I1365" s="11" t="str">
        <f>IF(VLOOKUP(D1365,'Current OBD'!$B$6:$AK$2185,26,0)="Yes","2"," ")</f>
        <v xml:space="preserve"> </v>
      </c>
      <c r="J1365" s="11" t="str">
        <f>IF(VLOOKUP(D1365,'Current OBD'!$B$6:$AK$2185,27,0)="Yes","3"," ")</f>
        <v xml:space="preserve"> </v>
      </c>
      <c r="K1365" s="11" t="str">
        <f>IF(VLOOKUP(D1365,'Current OBD'!$B$6:$AK$2185,28,0)="Yes","4"," ")</f>
        <v xml:space="preserve"> </v>
      </c>
      <c r="L1365" s="11" t="str">
        <f>IF(VLOOKUP(D1365,'Current OBD'!$B$6:$AK$2185,29,0)="Yes","5"," ")</f>
        <v xml:space="preserve"> </v>
      </c>
      <c r="M1365" s="11" t="str">
        <f>IF(VLOOKUP(D1365,'Current OBD'!$B$6:$AK$2185,30,0)="Yes","6"," ")</f>
        <v xml:space="preserve"> </v>
      </c>
      <c r="N1365" s="11" t="str">
        <f>IF(VLOOKUP(D1365,'Current OBD'!$B$6:$AK$2185,31,0)="Yes","7"," ")</f>
        <v>7</v>
      </c>
      <c r="O1365" s="11" t="str">
        <f>IF(VLOOKUP(D1365,'Current OBD'!$B$6:$AK$2185,32,0)="Yes","8"," ")</f>
        <v>8</v>
      </c>
      <c r="P1365" s="11" t="str">
        <f>IF(VLOOKUP(D1365,'Current OBD'!$B$6:$AK$2185,33,0)="Yes","9"," ")</f>
        <v>9</v>
      </c>
      <c r="Q1365" s="11" t="str">
        <f>IF(VLOOKUP(D1365,'Current OBD'!$B$6:$AK$2185,34,0)="Yes","10"," ")</f>
        <v xml:space="preserve"> </v>
      </c>
      <c r="R1365" s="11" t="str">
        <f>IF(VLOOKUP(D1365,'Current OBD'!$B$6:$AK$2185,35,0)="Yes","11"," ")</f>
        <v xml:space="preserve"> </v>
      </c>
      <c r="S1365" s="11" t="str">
        <f>IF(VLOOKUP(D1365,'Current OBD'!$B$6:$AK$2185,36,0)="Yes","12"," ")</f>
        <v xml:space="preserve"> </v>
      </c>
      <c r="T1365" s="13">
        <f>VLOOKUP(D1365,Pivot!$B$4:$F$2181,2,0)</f>
        <v>227</v>
      </c>
      <c r="U1365" s="13">
        <f>VLOOKUP(D1365,Pivot!$B$4:$F$2181,3,0)</f>
        <v>89</v>
      </c>
      <c r="V1365" s="13">
        <f>VLOOKUP(D1365,Pivot!$B$4:$F$2181,4,0)</f>
        <v>833</v>
      </c>
      <c r="W1365" s="46">
        <f>IFERROR(VLOOKUP(D1365,Pivot!$B$4:$H$2181,5,0),"")</f>
        <v>0.27250000000000002</v>
      </c>
      <c r="X1365" s="51">
        <f>IFERROR(VLOOKUP(D1365,Pivot!$B$4:$H$2181,6,0),"")</f>
        <v>0.10680000000000001</v>
      </c>
      <c r="Y1365" s="46">
        <f>IFERROR(VLOOKUP(D1365,Pivot!$B$4:$H$2181,7,0),"")</f>
        <v>0.37940000000000002</v>
      </c>
    </row>
    <row r="1366" spans="1:25" ht="15" customHeight="1" outlineLevel="2">
      <c r="A1366" s="10" t="str">
        <f>VLOOKUP(D1366,'Current OBD'!$B$6:$K$2185,4,0)</f>
        <v>Pierce</v>
      </c>
      <c r="B1366" s="10" t="str">
        <f>VLOOKUP(D1366,'Current OBD'!$B$6:$K$2185,3,0)</f>
        <v>27-003</v>
      </c>
      <c r="C1366" s="9" t="str">
        <f>VLOOKUP(D1366,'Current OBD'!$B$6:$K$2185,2,0)</f>
        <v>Puyallup School District</v>
      </c>
      <c r="D1366" s="24">
        <v>664903</v>
      </c>
      <c r="E1366" s="9" t="str">
        <f>VLOOKUP(D1366,'Current OBD'!$B$6:$K$2185,10,0)</f>
        <v>Karshner Elementary School</v>
      </c>
      <c r="F1366" s="11" t="str">
        <f>IF(VLOOKUP(D1366,'Current OBD'!$B$6:$AK$2185,23,0)="Yes","PK"," ")</f>
        <v xml:space="preserve"> </v>
      </c>
      <c r="G1366" s="11" t="str">
        <f>IF(VLOOKUP(D1366,'Current OBD'!$B$6:$AK$2185,24,0)="Yes","K"," ")</f>
        <v>K</v>
      </c>
      <c r="H1366" s="11">
        <f>IF(VLOOKUP(D1366,'Current OBD'!$B$6:$AK$2185,25,0)="Yes",1," ")</f>
        <v>1</v>
      </c>
      <c r="I1366" s="11" t="str">
        <f>IF(VLOOKUP(D1366,'Current OBD'!$B$6:$AK$2185,26,0)="Yes","2"," ")</f>
        <v>2</v>
      </c>
      <c r="J1366" s="11" t="str">
        <f>IF(VLOOKUP(D1366,'Current OBD'!$B$6:$AK$2185,27,0)="Yes","3"," ")</f>
        <v>3</v>
      </c>
      <c r="K1366" s="11" t="str">
        <f>IF(VLOOKUP(D1366,'Current OBD'!$B$6:$AK$2185,28,0)="Yes","4"," ")</f>
        <v>4</v>
      </c>
      <c r="L1366" s="11" t="str">
        <f>IF(VLOOKUP(D1366,'Current OBD'!$B$6:$AK$2185,29,0)="Yes","5"," ")</f>
        <v>5</v>
      </c>
      <c r="M1366" s="11" t="str">
        <f>IF(VLOOKUP(D1366,'Current OBD'!$B$6:$AK$2185,30,0)="Yes","6"," ")</f>
        <v>6</v>
      </c>
      <c r="N1366" s="11" t="str">
        <f>IF(VLOOKUP(D1366,'Current OBD'!$B$6:$AK$2185,31,0)="Yes","7"," ")</f>
        <v xml:space="preserve"> </v>
      </c>
      <c r="O1366" s="11" t="str">
        <f>IF(VLOOKUP(D1366,'Current OBD'!$B$6:$AK$2185,32,0)="Yes","8"," ")</f>
        <v xml:space="preserve"> </v>
      </c>
      <c r="P1366" s="11" t="str">
        <f>IF(VLOOKUP(D1366,'Current OBD'!$B$6:$AK$2185,33,0)="Yes","9"," ")</f>
        <v xml:space="preserve"> </v>
      </c>
      <c r="Q1366" s="11" t="str">
        <f>IF(VLOOKUP(D1366,'Current OBD'!$B$6:$AK$2185,34,0)="Yes","10"," ")</f>
        <v xml:space="preserve"> </v>
      </c>
      <c r="R1366" s="11" t="str">
        <f>IF(VLOOKUP(D1366,'Current OBD'!$B$6:$AK$2185,35,0)="Yes","11"," ")</f>
        <v xml:space="preserve"> </v>
      </c>
      <c r="S1366" s="11" t="str">
        <f>IF(VLOOKUP(D1366,'Current OBD'!$B$6:$AK$2185,36,0)="Yes","12"," ")</f>
        <v xml:space="preserve"> </v>
      </c>
      <c r="T1366" s="13">
        <f>VLOOKUP(D1366,Pivot!$B$4:$F$2181,2,0)</f>
        <v>139</v>
      </c>
      <c r="U1366" s="13">
        <f>VLOOKUP(D1366,Pivot!$B$4:$F$2181,3,0)</f>
        <v>49</v>
      </c>
      <c r="V1366" s="13">
        <f>VLOOKUP(D1366,Pivot!$B$4:$F$2181,4,0)</f>
        <v>387</v>
      </c>
      <c r="W1366" s="46">
        <f>IFERROR(VLOOKUP(D1366,Pivot!$B$4:$H$2181,5,0),"")</f>
        <v>0.35920000000000002</v>
      </c>
      <c r="X1366" s="51">
        <f>IFERROR(VLOOKUP(D1366,Pivot!$B$4:$H$2181,6,0),"")</f>
        <v>0.12659999999999999</v>
      </c>
      <c r="Y1366" s="46">
        <f>IFERROR(VLOOKUP(D1366,Pivot!$B$4:$H$2181,7,0),"")</f>
        <v>0.48580000000000001</v>
      </c>
    </row>
    <row r="1367" spans="1:25" ht="15" customHeight="1" outlineLevel="2">
      <c r="A1367" s="10" t="str">
        <f>VLOOKUP(D1367,'Current OBD'!$B$6:$K$2185,4,0)</f>
        <v>Pierce</v>
      </c>
      <c r="B1367" s="10" t="str">
        <f>VLOOKUP(D1367,'Current OBD'!$B$6:$K$2185,3,0)</f>
        <v>27-003</v>
      </c>
      <c r="C1367" s="9" t="str">
        <f>VLOOKUP(D1367,'Current OBD'!$B$6:$K$2185,2,0)</f>
        <v>Puyallup School District</v>
      </c>
      <c r="D1367" s="24">
        <v>660477</v>
      </c>
      <c r="E1367" s="9" t="str">
        <f>VLOOKUP(D1367,'Current OBD'!$B$6:$K$2185,10,0)</f>
        <v>Maplewood Elementary</v>
      </c>
      <c r="F1367" s="11" t="str">
        <f>IF(VLOOKUP(D1367,'Current OBD'!$B$6:$AK$2185,23,0)="Yes","PK"," ")</f>
        <v xml:space="preserve"> </v>
      </c>
      <c r="G1367" s="11" t="str">
        <f>IF(VLOOKUP(D1367,'Current OBD'!$B$6:$AK$2185,24,0)="Yes","K"," ")</f>
        <v>K</v>
      </c>
      <c r="H1367" s="11">
        <f>IF(VLOOKUP(D1367,'Current OBD'!$B$6:$AK$2185,25,0)="Yes",1," ")</f>
        <v>1</v>
      </c>
      <c r="I1367" s="11" t="str">
        <f>IF(VLOOKUP(D1367,'Current OBD'!$B$6:$AK$2185,26,0)="Yes","2"," ")</f>
        <v>2</v>
      </c>
      <c r="J1367" s="11" t="str">
        <f>IF(VLOOKUP(D1367,'Current OBD'!$B$6:$AK$2185,27,0)="Yes","3"," ")</f>
        <v>3</v>
      </c>
      <c r="K1367" s="11" t="str">
        <f>IF(VLOOKUP(D1367,'Current OBD'!$B$6:$AK$2185,28,0)="Yes","4"," ")</f>
        <v>4</v>
      </c>
      <c r="L1367" s="11" t="str">
        <f>IF(VLOOKUP(D1367,'Current OBD'!$B$6:$AK$2185,29,0)="Yes","5"," ")</f>
        <v>5</v>
      </c>
      <c r="M1367" s="11" t="str">
        <f>IF(VLOOKUP(D1367,'Current OBD'!$B$6:$AK$2185,30,0)="Yes","6"," ")</f>
        <v>6</v>
      </c>
      <c r="N1367" s="11" t="str">
        <f>IF(VLOOKUP(D1367,'Current OBD'!$B$6:$AK$2185,31,0)="Yes","7"," ")</f>
        <v xml:space="preserve"> </v>
      </c>
      <c r="O1367" s="11" t="str">
        <f>IF(VLOOKUP(D1367,'Current OBD'!$B$6:$AK$2185,32,0)="Yes","8"," ")</f>
        <v xml:space="preserve"> </v>
      </c>
      <c r="P1367" s="11" t="str">
        <f>IF(VLOOKUP(D1367,'Current OBD'!$B$6:$AK$2185,33,0)="Yes","9"," ")</f>
        <v xml:space="preserve"> </v>
      </c>
      <c r="Q1367" s="11" t="str">
        <f>IF(VLOOKUP(D1367,'Current OBD'!$B$6:$AK$2185,34,0)="Yes","10"," ")</f>
        <v xml:space="preserve"> </v>
      </c>
      <c r="R1367" s="11" t="str">
        <f>IF(VLOOKUP(D1367,'Current OBD'!$B$6:$AK$2185,35,0)="Yes","11"," ")</f>
        <v xml:space="preserve"> </v>
      </c>
      <c r="S1367" s="11" t="str">
        <f>IF(VLOOKUP(D1367,'Current OBD'!$B$6:$AK$2185,36,0)="Yes","12"," ")</f>
        <v xml:space="preserve"> </v>
      </c>
      <c r="T1367" s="13">
        <f>VLOOKUP(D1367,Pivot!$B$4:$F$2181,2,0)</f>
        <v>70</v>
      </c>
      <c r="U1367" s="13">
        <f>VLOOKUP(D1367,Pivot!$B$4:$F$2181,3,0)</f>
        <v>32</v>
      </c>
      <c r="V1367" s="13">
        <f>VLOOKUP(D1367,Pivot!$B$4:$F$2181,4,0)</f>
        <v>356</v>
      </c>
      <c r="W1367" s="46">
        <f>IFERROR(VLOOKUP(D1367,Pivot!$B$4:$H$2181,5,0),"")</f>
        <v>0.1966</v>
      </c>
      <c r="X1367" s="51">
        <f>IFERROR(VLOOKUP(D1367,Pivot!$B$4:$H$2181,6,0),"")</f>
        <v>8.9899999999999994E-2</v>
      </c>
      <c r="Y1367" s="46">
        <f>IFERROR(VLOOKUP(D1367,Pivot!$B$4:$H$2181,7,0),"")</f>
        <v>0.28649999999999998</v>
      </c>
    </row>
    <row r="1368" spans="1:25" ht="15" customHeight="1" outlineLevel="2">
      <c r="A1368" s="10" t="str">
        <f>VLOOKUP(D1368,'Current OBD'!$B$6:$K$2185,4,0)</f>
        <v>Pierce</v>
      </c>
      <c r="B1368" s="10" t="str">
        <f>VLOOKUP(D1368,'Current OBD'!$B$6:$K$2185,3,0)</f>
        <v>27-003</v>
      </c>
      <c r="C1368" s="9" t="str">
        <f>VLOOKUP(D1368,'Current OBD'!$B$6:$K$2185,2,0)</f>
        <v>Puyallup School District</v>
      </c>
      <c r="D1368" s="24">
        <v>660478</v>
      </c>
      <c r="E1368" s="9" t="str">
        <f>VLOOKUP(D1368,'Current OBD'!$B$6:$K$2185,10,0)</f>
        <v>Meeker Elementary</v>
      </c>
      <c r="F1368" s="11" t="str">
        <f>IF(VLOOKUP(D1368,'Current OBD'!$B$6:$AK$2185,23,0)="Yes","PK"," ")</f>
        <v xml:space="preserve"> </v>
      </c>
      <c r="G1368" s="11" t="str">
        <f>IF(VLOOKUP(D1368,'Current OBD'!$B$6:$AK$2185,24,0)="Yes","K"," ")</f>
        <v>K</v>
      </c>
      <c r="H1368" s="11">
        <f>IF(VLOOKUP(D1368,'Current OBD'!$B$6:$AK$2185,25,0)="Yes",1," ")</f>
        <v>1</v>
      </c>
      <c r="I1368" s="11" t="str">
        <f>IF(VLOOKUP(D1368,'Current OBD'!$B$6:$AK$2185,26,0)="Yes","2"," ")</f>
        <v>2</v>
      </c>
      <c r="J1368" s="11" t="str">
        <f>IF(VLOOKUP(D1368,'Current OBD'!$B$6:$AK$2185,27,0)="Yes","3"," ")</f>
        <v>3</v>
      </c>
      <c r="K1368" s="11" t="str">
        <f>IF(VLOOKUP(D1368,'Current OBD'!$B$6:$AK$2185,28,0)="Yes","4"," ")</f>
        <v>4</v>
      </c>
      <c r="L1368" s="11" t="str">
        <f>IF(VLOOKUP(D1368,'Current OBD'!$B$6:$AK$2185,29,0)="Yes","5"," ")</f>
        <v>5</v>
      </c>
      <c r="M1368" s="11" t="str">
        <f>IF(VLOOKUP(D1368,'Current OBD'!$B$6:$AK$2185,30,0)="Yes","6"," ")</f>
        <v>6</v>
      </c>
      <c r="N1368" s="11" t="str">
        <f>IF(VLOOKUP(D1368,'Current OBD'!$B$6:$AK$2185,31,0)="Yes","7"," ")</f>
        <v xml:space="preserve"> </v>
      </c>
      <c r="O1368" s="11" t="str">
        <f>IF(VLOOKUP(D1368,'Current OBD'!$B$6:$AK$2185,32,0)="Yes","8"," ")</f>
        <v xml:space="preserve"> </v>
      </c>
      <c r="P1368" s="11" t="str">
        <f>IF(VLOOKUP(D1368,'Current OBD'!$B$6:$AK$2185,33,0)="Yes","9"," ")</f>
        <v xml:space="preserve"> </v>
      </c>
      <c r="Q1368" s="11" t="str">
        <f>IF(VLOOKUP(D1368,'Current OBD'!$B$6:$AK$2185,34,0)="Yes","10"," ")</f>
        <v xml:space="preserve"> </v>
      </c>
      <c r="R1368" s="11" t="str">
        <f>IF(VLOOKUP(D1368,'Current OBD'!$B$6:$AK$2185,35,0)="Yes","11"," ")</f>
        <v xml:space="preserve"> </v>
      </c>
      <c r="S1368" s="11" t="str">
        <f>IF(VLOOKUP(D1368,'Current OBD'!$B$6:$AK$2185,36,0)="Yes","12"," ")</f>
        <v xml:space="preserve"> </v>
      </c>
      <c r="T1368" s="13">
        <f>VLOOKUP(D1368,Pivot!$B$4:$F$2181,2,0)</f>
        <v>129</v>
      </c>
      <c r="U1368" s="13">
        <f>VLOOKUP(D1368,Pivot!$B$4:$F$2181,3,0)</f>
        <v>38</v>
      </c>
      <c r="V1368" s="13">
        <f>VLOOKUP(D1368,Pivot!$B$4:$F$2181,4,0)</f>
        <v>387</v>
      </c>
      <c r="W1368" s="46">
        <f>IFERROR(VLOOKUP(D1368,Pivot!$B$4:$H$2181,5,0),"")</f>
        <v>0.33329999999999999</v>
      </c>
      <c r="X1368" s="51">
        <f>IFERROR(VLOOKUP(D1368,Pivot!$B$4:$H$2181,6,0),"")</f>
        <v>9.8199999999999996E-2</v>
      </c>
      <c r="Y1368" s="46">
        <f>IFERROR(VLOOKUP(D1368,Pivot!$B$4:$H$2181,7,0),"")</f>
        <v>0.43149999999999999</v>
      </c>
    </row>
    <row r="1369" spans="1:25" ht="15" customHeight="1" outlineLevel="2">
      <c r="A1369" s="10" t="str">
        <f>VLOOKUP(D1369,'Current OBD'!$B$6:$K$2185,4,0)</f>
        <v>Pierce</v>
      </c>
      <c r="B1369" s="10" t="str">
        <f>VLOOKUP(D1369,'Current OBD'!$B$6:$K$2185,3,0)</f>
        <v>27-003</v>
      </c>
      <c r="C1369" s="9" t="str">
        <f>VLOOKUP(D1369,'Current OBD'!$B$6:$K$2185,2,0)</f>
        <v>Puyallup School District</v>
      </c>
      <c r="D1369" s="24">
        <v>660479</v>
      </c>
      <c r="E1369" s="9" t="str">
        <f>VLOOKUP(D1369,'Current OBD'!$B$6:$K$2185,10,0)</f>
        <v>Mt. View Elementary</v>
      </c>
      <c r="F1369" s="11" t="str">
        <f>IF(VLOOKUP(D1369,'Current OBD'!$B$6:$AK$2185,23,0)="Yes","PK"," ")</f>
        <v xml:space="preserve"> </v>
      </c>
      <c r="G1369" s="11" t="str">
        <f>IF(VLOOKUP(D1369,'Current OBD'!$B$6:$AK$2185,24,0)="Yes","K"," ")</f>
        <v>K</v>
      </c>
      <c r="H1369" s="11">
        <f>IF(VLOOKUP(D1369,'Current OBD'!$B$6:$AK$2185,25,0)="Yes",1," ")</f>
        <v>1</v>
      </c>
      <c r="I1369" s="11" t="str">
        <f>IF(VLOOKUP(D1369,'Current OBD'!$B$6:$AK$2185,26,0)="Yes","2"," ")</f>
        <v>2</v>
      </c>
      <c r="J1369" s="11" t="str">
        <f>IF(VLOOKUP(D1369,'Current OBD'!$B$6:$AK$2185,27,0)="Yes","3"," ")</f>
        <v>3</v>
      </c>
      <c r="K1369" s="11" t="str">
        <f>IF(VLOOKUP(D1369,'Current OBD'!$B$6:$AK$2185,28,0)="Yes","4"," ")</f>
        <v>4</v>
      </c>
      <c r="L1369" s="11" t="str">
        <f>IF(VLOOKUP(D1369,'Current OBD'!$B$6:$AK$2185,29,0)="Yes","5"," ")</f>
        <v>5</v>
      </c>
      <c r="M1369" s="11" t="str">
        <f>IF(VLOOKUP(D1369,'Current OBD'!$B$6:$AK$2185,30,0)="Yes","6"," ")</f>
        <v xml:space="preserve"> </v>
      </c>
      <c r="N1369" s="11" t="str">
        <f>IF(VLOOKUP(D1369,'Current OBD'!$B$6:$AK$2185,31,0)="Yes","7"," ")</f>
        <v xml:space="preserve"> </v>
      </c>
      <c r="O1369" s="11" t="str">
        <f>IF(VLOOKUP(D1369,'Current OBD'!$B$6:$AK$2185,32,0)="Yes","8"," ")</f>
        <v xml:space="preserve"> </v>
      </c>
      <c r="P1369" s="11" t="str">
        <f>IF(VLOOKUP(D1369,'Current OBD'!$B$6:$AK$2185,33,0)="Yes","9"," ")</f>
        <v xml:space="preserve"> </v>
      </c>
      <c r="Q1369" s="11" t="str">
        <f>IF(VLOOKUP(D1369,'Current OBD'!$B$6:$AK$2185,34,0)="Yes","10"," ")</f>
        <v xml:space="preserve"> </v>
      </c>
      <c r="R1369" s="11" t="str">
        <f>IF(VLOOKUP(D1369,'Current OBD'!$B$6:$AK$2185,35,0)="Yes","11"," ")</f>
        <v xml:space="preserve"> </v>
      </c>
      <c r="S1369" s="11" t="str">
        <f>IF(VLOOKUP(D1369,'Current OBD'!$B$6:$AK$2185,36,0)="Yes","12"," ")</f>
        <v xml:space="preserve"> </v>
      </c>
      <c r="T1369" s="13">
        <f>VLOOKUP(D1369,Pivot!$B$4:$F$2181,2,0)</f>
        <v>76</v>
      </c>
      <c r="U1369" s="13">
        <f>VLOOKUP(D1369,Pivot!$B$4:$F$2181,3,0)</f>
        <v>22</v>
      </c>
      <c r="V1369" s="13">
        <f>VLOOKUP(D1369,Pivot!$B$4:$F$2181,4,0)</f>
        <v>284</v>
      </c>
      <c r="W1369" s="46">
        <f>IFERROR(VLOOKUP(D1369,Pivot!$B$4:$H$2181,5,0),"")</f>
        <v>0.2676</v>
      </c>
      <c r="X1369" s="51">
        <f>IFERROR(VLOOKUP(D1369,Pivot!$B$4:$H$2181,6,0),"")</f>
        <v>7.7499999999999999E-2</v>
      </c>
      <c r="Y1369" s="46">
        <f>IFERROR(VLOOKUP(D1369,Pivot!$B$4:$H$2181,7,0),"")</f>
        <v>0.34510000000000002</v>
      </c>
    </row>
    <row r="1370" spans="1:25" ht="15" customHeight="1" outlineLevel="2">
      <c r="A1370" s="10" t="str">
        <f>VLOOKUP(D1370,'Current OBD'!$B$6:$K$2185,4,0)</f>
        <v>Pierce</v>
      </c>
      <c r="B1370" s="10" t="str">
        <f>VLOOKUP(D1370,'Current OBD'!$B$6:$K$2185,3,0)</f>
        <v>27-003</v>
      </c>
      <c r="C1370" s="9" t="str">
        <f>VLOOKUP(D1370,'Current OBD'!$B$6:$K$2185,2,0)</f>
        <v>Puyallup School District</v>
      </c>
      <c r="D1370" s="24">
        <v>660480</v>
      </c>
      <c r="E1370" s="9" t="str">
        <f>VLOOKUP(D1370,'Current OBD'!$B$6:$K$2185,10,0)</f>
        <v>Northwood Elementary</v>
      </c>
      <c r="F1370" s="11" t="str">
        <f>IF(VLOOKUP(D1370,'Current OBD'!$B$6:$AK$2185,23,0)="Yes","PK"," ")</f>
        <v xml:space="preserve"> </v>
      </c>
      <c r="G1370" s="11" t="str">
        <f>IF(VLOOKUP(D1370,'Current OBD'!$B$6:$AK$2185,24,0)="Yes","K"," ")</f>
        <v>K</v>
      </c>
      <c r="H1370" s="11">
        <f>IF(VLOOKUP(D1370,'Current OBD'!$B$6:$AK$2185,25,0)="Yes",1," ")</f>
        <v>1</v>
      </c>
      <c r="I1370" s="11" t="str">
        <f>IF(VLOOKUP(D1370,'Current OBD'!$B$6:$AK$2185,26,0)="Yes","2"," ")</f>
        <v>2</v>
      </c>
      <c r="J1370" s="11" t="str">
        <f>IF(VLOOKUP(D1370,'Current OBD'!$B$6:$AK$2185,27,0)="Yes","3"," ")</f>
        <v>3</v>
      </c>
      <c r="K1370" s="11" t="str">
        <f>IF(VLOOKUP(D1370,'Current OBD'!$B$6:$AK$2185,28,0)="Yes","4"," ")</f>
        <v>4</v>
      </c>
      <c r="L1370" s="11" t="str">
        <f>IF(VLOOKUP(D1370,'Current OBD'!$B$6:$AK$2185,29,0)="Yes","5"," ")</f>
        <v>5</v>
      </c>
      <c r="M1370" s="11" t="str">
        <f>IF(VLOOKUP(D1370,'Current OBD'!$B$6:$AK$2185,30,0)="Yes","6"," ")</f>
        <v>6</v>
      </c>
      <c r="N1370" s="11" t="str">
        <f>IF(VLOOKUP(D1370,'Current OBD'!$B$6:$AK$2185,31,0)="Yes","7"," ")</f>
        <v xml:space="preserve"> </v>
      </c>
      <c r="O1370" s="11" t="str">
        <f>IF(VLOOKUP(D1370,'Current OBD'!$B$6:$AK$2185,32,0)="Yes","8"," ")</f>
        <v xml:space="preserve"> </v>
      </c>
      <c r="P1370" s="11" t="str">
        <f>IF(VLOOKUP(D1370,'Current OBD'!$B$6:$AK$2185,33,0)="Yes","9"," ")</f>
        <v xml:space="preserve"> </v>
      </c>
      <c r="Q1370" s="11" t="str">
        <f>IF(VLOOKUP(D1370,'Current OBD'!$B$6:$AK$2185,34,0)="Yes","10"," ")</f>
        <v xml:space="preserve"> </v>
      </c>
      <c r="R1370" s="11" t="str">
        <f>IF(VLOOKUP(D1370,'Current OBD'!$B$6:$AK$2185,35,0)="Yes","11"," ")</f>
        <v xml:space="preserve"> </v>
      </c>
      <c r="S1370" s="11" t="str">
        <f>IF(VLOOKUP(D1370,'Current OBD'!$B$6:$AK$2185,36,0)="Yes","12"," ")</f>
        <v xml:space="preserve"> </v>
      </c>
      <c r="T1370" s="13">
        <f>VLOOKUP(D1370,Pivot!$B$4:$F$2181,2,0)</f>
        <v>177</v>
      </c>
      <c r="U1370" s="13">
        <f>VLOOKUP(D1370,Pivot!$B$4:$F$2181,3,0)</f>
        <v>66</v>
      </c>
      <c r="V1370" s="13">
        <f>VLOOKUP(D1370,Pivot!$B$4:$F$2181,4,0)</f>
        <v>687</v>
      </c>
      <c r="W1370" s="46">
        <f>IFERROR(VLOOKUP(D1370,Pivot!$B$4:$H$2181,5,0),"")</f>
        <v>0.2576</v>
      </c>
      <c r="X1370" s="51">
        <f>IFERROR(VLOOKUP(D1370,Pivot!$B$4:$H$2181,6,0),"")</f>
        <v>9.6100000000000005E-2</v>
      </c>
      <c r="Y1370" s="46">
        <f>IFERROR(VLOOKUP(D1370,Pivot!$B$4:$H$2181,7,0),"")</f>
        <v>0.35370000000000001</v>
      </c>
    </row>
    <row r="1371" spans="1:25" ht="15" customHeight="1" outlineLevel="2">
      <c r="A1371" s="10" t="str">
        <f>VLOOKUP(D1371,'Current OBD'!$B$6:$K$2185,4,0)</f>
        <v>Pierce</v>
      </c>
      <c r="B1371" s="10" t="str">
        <f>VLOOKUP(D1371,'Current OBD'!$B$6:$K$2185,3,0)</f>
        <v>27-003</v>
      </c>
      <c r="C1371" s="9" t="str">
        <f>VLOOKUP(D1371,'Current OBD'!$B$6:$K$2185,2,0)</f>
        <v>Puyallup School District</v>
      </c>
      <c r="D1371" s="24">
        <v>660481</v>
      </c>
      <c r="E1371" s="9" t="str">
        <f>VLOOKUP(D1371,'Current OBD'!$B$6:$K$2185,10,0)</f>
        <v>Pope Elementary</v>
      </c>
      <c r="F1371" s="11" t="str">
        <f>IF(VLOOKUP(D1371,'Current OBD'!$B$6:$AK$2185,23,0)="Yes","PK"," ")</f>
        <v xml:space="preserve"> </v>
      </c>
      <c r="G1371" s="11" t="str">
        <f>IF(VLOOKUP(D1371,'Current OBD'!$B$6:$AK$2185,24,0)="Yes","K"," ")</f>
        <v>K</v>
      </c>
      <c r="H1371" s="11">
        <f>IF(VLOOKUP(D1371,'Current OBD'!$B$6:$AK$2185,25,0)="Yes",1," ")</f>
        <v>1</v>
      </c>
      <c r="I1371" s="11" t="str">
        <f>IF(VLOOKUP(D1371,'Current OBD'!$B$6:$AK$2185,26,0)="Yes","2"," ")</f>
        <v>2</v>
      </c>
      <c r="J1371" s="11" t="str">
        <f>IF(VLOOKUP(D1371,'Current OBD'!$B$6:$AK$2185,27,0)="Yes","3"," ")</f>
        <v>3</v>
      </c>
      <c r="K1371" s="11" t="str">
        <f>IF(VLOOKUP(D1371,'Current OBD'!$B$6:$AK$2185,28,0)="Yes","4"," ")</f>
        <v>4</v>
      </c>
      <c r="L1371" s="11" t="str">
        <f>IF(VLOOKUP(D1371,'Current OBD'!$B$6:$AK$2185,29,0)="Yes","5"," ")</f>
        <v>5</v>
      </c>
      <c r="M1371" s="11" t="str">
        <f>IF(VLOOKUP(D1371,'Current OBD'!$B$6:$AK$2185,30,0)="Yes","6"," ")</f>
        <v>6</v>
      </c>
      <c r="N1371" s="11" t="str">
        <f>IF(VLOOKUP(D1371,'Current OBD'!$B$6:$AK$2185,31,0)="Yes","7"," ")</f>
        <v xml:space="preserve"> </v>
      </c>
      <c r="O1371" s="11" t="str">
        <f>IF(VLOOKUP(D1371,'Current OBD'!$B$6:$AK$2185,32,0)="Yes","8"," ")</f>
        <v xml:space="preserve"> </v>
      </c>
      <c r="P1371" s="11" t="str">
        <f>IF(VLOOKUP(D1371,'Current OBD'!$B$6:$AK$2185,33,0)="Yes","9"," ")</f>
        <v xml:space="preserve"> </v>
      </c>
      <c r="Q1371" s="11" t="str">
        <f>IF(VLOOKUP(D1371,'Current OBD'!$B$6:$AK$2185,34,0)="Yes","10"," ")</f>
        <v xml:space="preserve"> </v>
      </c>
      <c r="R1371" s="11" t="str">
        <f>IF(VLOOKUP(D1371,'Current OBD'!$B$6:$AK$2185,35,0)="Yes","11"," ")</f>
        <v xml:space="preserve"> </v>
      </c>
      <c r="S1371" s="11" t="str">
        <f>IF(VLOOKUP(D1371,'Current OBD'!$B$6:$AK$2185,36,0)="Yes","12"," ")</f>
        <v xml:space="preserve"> </v>
      </c>
      <c r="T1371" s="13">
        <f>VLOOKUP(D1371,Pivot!$B$4:$F$2181,2,0)</f>
        <v>234</v>
      </c>
      <c r="U1371" s="13">
        <f>VLOOKUP(D1371,Pivot!$B$4:$F$2181,3,0)</f>
        <v>70</v>
      </c>
      <c r="V1371" s="13">
        <f>VLOOKUP(D1371,Pivot!$B$4:$F$2181,4,0)</f>
        <v>709</v>
      </c>
      <c r="W1371" s="46">
        <f>IFERROR(VLOOKUP(D1371,Pivot!$B$4:$H$2181,5,0),"")</f>
        <v>0.33</v>
      </c>
      <c r="X1371" s="51">
        <f>IFERROR(VLOOKUP(D1371,Pivot!$B$4:$H$2181,6,0),"")</f>
        <v>9.8699999999999996E-2</v>
      </c>
      <c r="Y1371" s="46">
        <f>IFERROR(VLOOKUP(D1371,Pivot!$B$4:$H$2181,7,0),"")</f>
        <v>0.42880000000000001</v>
      </c>
    </row>
    <row r="1372" spans="1:25" ht="15" customHeight="1" outlineLevel="2">
      <c r="A1372" s="10" t="str">
        <f>VLOOKUP(D1372,'Current OBD'!$B$6:$K$2185,4,0)</f>
        <v>Pierce</v>
      </c>
      <c r="B1372" s="10" t="str">
        <f>VLOOKUP(D1372,'Current OBD'!$B$6:$K$2185,3,0)</f>
        <v>27-003</v>
      </c>
      <c r="C1372" s="9" t="str">
        <f>VLOOKUP(D1372,'Current OBD'!$B$6:$K$2185,2,0)</f>
        <v>Puyallup School District</v>
      </c>
      <c r="D1372" s="24">
        <v>660467</v>
      </c>
      <c r="E1372" s="9" t="str">
        <f>VLOOKUP(D1372,'Current OBD'!$B$6:$K$2185,10,0)</f>
        <v>Puyallup High</v>
      </c>
      <c r="F1372" s="11" t="str">
        <f>IF(VLOOKUP(D1372,'Current OBD'!$B$6:$AK$2185,23,0)="Yes","PK"," ")</f>
        <v xml:space="preserve"> </v>
      </c>
      <c r="G1372" s="11" t="str">
        <f>IF(VLOOKUP(D1372,'Current OBD'!$B$6:$AK$2185,24,0)="Yes","K"," ")</f>
        <v xml:space="preserve"> </v>
      </c>
      <c r="H1372" s="11" t="str">
        <f>IF(VLOOKUP(D1372,'Current OBD'!$B$6:$AK$2185,25,0)="Yes",1," ")</f>
        <v xml:space="preserve"> </v>
      </c>
      <c r="I1372" s="11" t="str">
        <f>IF(VLOOKUP(D1372,'Current OBD'!$B$6:$AK$2185,26,0)="Yes","2"," ")</f>
        <v xml:space="preserve"> </v>
      </c>
      <c r="J1372" s="11" t="str">
        <f>IF(VLOOKUP(D1372,'Current OBD'!$B$6:$AK$2185,27,0)="Yes","3"," ")</f>
        <v xml:space="preserve"> </v>
      </c>
      <c r="K1372" s="11" t="str">
        <f>IF(VLOOKUP(D1372,'Current OBD'!$B$6:$AK$2185,28,0)="Yes","4"," ")</f>
        <v xml:space="preserve"> </v>
      </c>
      <c r="L1372" s="11" t="str">
        <f>IF(VLOOKUP(D1372,'Current OBD'!$B$6:$AK$2185,29,0)="Yes","5"," ")</f>
        <v xml:space="preserve"> </v>
      </c>
      <c r="M1372" s="11" t="str">
        <f>IF(VLOOKUP(D1372,'Current OBD'!$B$6:$AK$2185,30,0)="Yes","6"," ")</f>
        <v xml:space="preserve"> </v>
      </c>
      <c r="N1372" s="11" t="str">
        <f>IF(VLOOKUP(D1372,'Current OBD'!$B$6:$AK$2185,31,0)="Yes","7"," ")</f>
        <v xml:space="preserve"> </v>
      </c>
      <c r="O1372" s="11" t="str">
        <f>IF(VLOOKUP(D1372,'Current OBD'!$B$6:$AK$2185,32,0)="Yes","8"," ")</f>
        <v xml:space="preserve"> </v>
      </c>
      <c r="P1372" s="11" t="str">
        <f>IF(VLOOKUP(D1372,'Current OBD'!$B$6:$AK$2185,33,0)="Yes","9"," ")</f>
        <v xml:space="preserve"> </v>
      </c>
      <c r="Q1372" s="11" t="str">
        <f>IF(VLOOKUP(D1372,'Current OBD'!$B$6:$AK$2185,34,0)="Yes","10"," ")</f>
        <v>10</v>
      </c>
      <c r="R1372" s="11" t="str">
        <f>IF(VLOOKUP(D1372,'Current OBD'!$B$6:$AK$2185,35,0)="Yes","11"," ")</f>
        <v>11</v>
      </c>
      <c r="S1372" s="11" t="str">
        <f>IF(VLOOKUP(D1372,'Current OBD'!$B$6:$AK$2185,36,0)="Yes","12"," ")</f>
        <v>12</v>
      </c>
      <c r="T1372" s="13">
        <f>VLOOKUP(D1372,Pivot!$B$4:$F$2181,2,0)</f>
        <v>413</v>
      </c>
      <c r="U1372" s="13">
        <f>VLOOKUP(D1372,Pivot!$B$4:$F$2181,3,0)</f>
        <v>138</v>
      </c>
      <c r="V1372" s="13">
        <f>VLOOKUP(D1372,Pivot!$B$4:$F$2181,4,0)</f>
        <v>1704</v>
      </c>
      <c r="W1372" s="46">
        <f>IFERROR(VLOOKUP(D1372,Pivot!$B$4:$H$2181,5,0),"")</f>
        <v>0.2424</v>
      </c>
      <c r="X1372" s="51">
        <f>IFERROR(VLOOKUP(D1372,Pivot!$B$4:$H$2181,6,0),"")</f>
        <v>8.1000000000000003E-2</v>
      </c>
      <c r="Y1372" s="46">
        <f>IFERROR(VLOOKUP(D1372,Pivot!$B$4:$H$2181,7,0),"")</f>
        <v>0.32340000000000002</v>
      </c>
    </row>
    <row r="1373" spans="1:25" ht="15" customHeight="1" outlineLevel="2">
      <c r="A1373" s="10" t="str">
        <f>VLOOKUP(D1373,'Current OBD'!$B$6:$K$2185,4,0)</f>
        <v>Pierce</v>
      </c>
      <c r="B1373" s="10" t="str">
        <f>VLOOKUP(D1373,'Current OBD'!$B$6:$K$2185,3,0)</f>
        <v>27-003</v>
      </c>
      <c r="C1373" s="9" t="str">
        <f>VLOOKUP(D1373,'Current OBD'!$B$6:$K$2185,2,0)</f>
        <v>Puyallup School District</v>
      </c>
      <c r="D1373" s="24">
        <v>660482</v>
      </c>
      <c r="E1373" s="9" t="str">
        <f>VLOOKUP(D1373,'Current OBD'!$B$6:$K$2185,10,0)</f>
        <v>Ridgecrest Elementary</v>
      </c>
      <c r="F1373" s="11" t="str">
        <f>IF(VLOOKUP(D1373,'Current OBD'!$B$6:$AK$2185,23,0)="Yes","PK"," ")</f>
        <v xml:space="preserve"> </v>
      </c>
      <c r="G1373" s="11" t="str">
        <f>IF(VLOOKUP(D1373,'Current OBD'!$B$6:$AK$2185,24,0)="Yes","K"," ")</f>
        <v>K</v>
      </c>
      <c r="H1373" s="11">
        <f>IF(VLOOKUP(D1373,'Current OBD'!$B$6:$AK$2185,25,0)="Yes",1," ")</f>
        <v>1</v>
      </c>
      <c r="I1373" s="11" t="str">
        <f>IF(VLOOKUP(D1373,'Current OBD'!$B$6:$AK$2185,26,0)="Yes","2"," ")</f>
        <v>2</v>
      </c>
      <c r="J1373" s="11" t="str">
        <f>IF(VLOOKUP(D1373,'Current OBD'!$B$6:$AK$2185,27,0)="Yes","3"," ")</f>
        <v>3</v>
      </c>
      <c r="K1373" s="11" t="str">
        <f>IF(VLOOKUP(D1373,'Current OBD'!$B$6:$AK$2185,28,0)="Yes","4"," ")</f>
        <v>4</v>
      </c>
      <c r="L1373" s="11" t="str">
        <f>IF(VLOOKUP(D1373,'Current OBD'!$B$6:$AK$2185,29,0)="Yes","5"," ")</f>
        <v>5</v>
      </c>
      <c r="M1373" s="11" t="str">
        <f>IF(VLOOKUP(D1373,'Current OBD'!$B$6:$AK$2185,30,0)="Yes","6"," ")</f>
        <v>6</v>
      </c>
      <c r="N1373" s="11" t="str">
        <f>IF(VLOOKUP(D1373,'Current OBD'!$B$6:$AK$2185,31,0)="Yes","7"," ")</f>
        <v xml:space="preserve"> </v>
      </c>
      <c r="O1373" s="11" t="str">
        <f>IF(VLOOKUP(D1373,'Current OBD'!$B$6:$AK$2185,32,0)="Yes","8"," ")</f>
        <v xml:space="preserve"> </v>
      </c>
      <c r="P1373" s="11" t="str">
        <f>IF(VLOOKUP(D1373,'Current OBD'!$B$6:$AK$2185,33,0)="Yes","9"," ")</f>
        <v xml:space="preserve"> </v>
      </c>
      <c r="Q1373" s="11" t="str">
        <f>IF(VLOOKUP(D1373,'Current OBD'!$B$6:$AK$2185,34,0)="Yes","10"," ")</f>
        <v xml:space="preserve"> </v>
      </c>
      <c r="R1373" s="11" t="str">
        <f>IF(VLOOKUP(D1373,'Current OBD'!$B$6:$AK$2185,35,0)="Yes","11"," ")</f>
        <v xml:space="preserve"> </v>
      </c>
      <c r="S1373" s="11" t="str">
        <f>IF(VLOOKUP(D1373,'Current OBD'!$B$6:$AK$2185,36,0)="Yes","12"," ")</f>
        <v xml:space="preserve"> </v>
      </c>
      <c r="T1373" s="13">
        <f>VLOOKUP(D1373,Pivot!$B$4:$F$2181,2,0)</f>
        <v>145</v>
      </c>
      <c r="U1373" s="13">
        <f>VLOOKUP(D1373,Pivot!$B$4:$F$2181,3,0)</f>
        <v>42</v>
      </c>
      <c r="V1373" s="13">
        <f>VLOOKUP(D1373,Pivot!$B$4:$F$2181,4,0)</f>
        <v>476</v>
      </c>
      <c r="W1373" s="46">
        <f>IFERROR(VLOOKUP(D1373,Pivot!$B$4:$H$2181,5,0),"")</f>
        <v>0.30459999999999998</v>
      </c>
      <c r="X1373" s="51">
        <f>IFERROR(VLOOKUP(D1373,Pivot!$B$4:$H$2181,6,0),"")</f>
        <v>8.8200000000000001E-2</v>
      </c>
      <c r="Y1373" s="46">
        <f>IFERROR(VLOOKUP(D1373,Pivot!$B$4:$H$2181,7,0),"")</f>
        <v>0.39290000000000003</v>
      </c>
    </row>
    <row r="1374" spans="1:25" ht="15" customHeight="1" outlineLevel="2">
      <c r="A1374" s="10" t="str">
        <f>VLOOKUP(D1374,'Current OBD'!$B$6:$K$2185,4,0)</f>
        <v>Pierce</v>
      </c>
      <c r="B1374" s="10" t="str">
        <f>VLOOKUP(D1374,'Current OBD'!$B$6:$K$2185,3,0)</f>
        <v>27-003</v>
      </c>
      <c r="C1374" s="9" t="str">
        <f>VLOOKUP(D1374,'Current OBD'!$B$6:$K$2185,2,0)</f>
        <v>Puyallup School District</v>
      </c>
      <c r="D1374" s="24">
        <v>660468</v>
      </c>
      <c r="E1374" s="9" t="str">
        <f>VLOOKUP(D1374,'Current OBD'!$B$6:$K$2185,10,0)</f>
        <v>Rogers High</v>
      </c>
      <c r="F1374" s="11" t="str">
        <f>IF(VLOOKUP(D1374,'Current OBD'!$B$6:$AK$2185,23,0)="Yes","PK"," ")</f>
        <v xml:space="preserve"> </v>
      </c>
      <c r="G1374" s="11" t="str">
        <f>IF(VLOOKUP(D1374,'Current OBD'!$B$6:$AK$2185,24,0)="Yes","K"," ")</f>
        <v xml:space="preserve"> </v>
      </c>
      <c r="H1374" s="11" t="str">
        <f>IF(VLOOKUP(D1374,'Current OBD'!$B$6:$AK$2185,25,0)="Yes",1," ")</f>
        <v xml:space="preserve"> </v>
      </c>
      <c r="I1374" s="11" t="str">
        <f>IF(VLOOKUP(D1374,'Current OBD'!$B$6:$AK$2185,26,0)="Yes","2"," ")</f>
        <v xml:space="preserve"> </v>
      </c>
      <c r="J1374" s="11" t="str">
        <f>IF(VLOOKUP(D1374,'Current OBD'!$B$6:$AK$2185,27,0)="Yes","3"," ")</f>
        <v xml:space="preserve"> </v>
      </c>
      <c r="K1374" s="11" t="str">
        <f>IF(VLOOKUP(D1374,'Current OBD'!$B$6:$AK$2185,28,0)="Yes","4"," ")</f>
        <v xml:space="preserve"> </v>
      </c>
      <c r="L1374" s="11" t="str">
        <f>IF(VLOOKUP(D1374,'Current OBD'!$B$6:$AK$2185,29,0)="Yes","5"," ")</f>
        <v xml:space="preserve"> </v>
      </c>
      <c r="M1374" s="11" t="str">
        <f>IF(VLOOKUP(D1374,'Current OBD'!$B$6:$AK$2185,30,0)="Yes","6"," ")</f>
        <v xml:space="preserve"> </v>
      </c>
      <c r="N1374" s="11" t="str">
        <f>IF(VLOOKUP(D1374,'Current OBD'!$B$6:$AK$2185,31,0)="Yes","7"," ")</f>
        <v xml:space="preserve"> </v>
      </c>
      <c r="O1374" s="11" t="str">
        <f>IF(VLOOKUP(D1374,'Current OBD'!$B$6:$AK$2185,32,0)="Yes","8"," ")</f>
        <v xml:space="preserve"> </v>
      </c>
      <c r="P1374" s="11" t="str">
        <f>IF(VLOOKUP(D1374,'Current OBD'!$B$6:$AK$2185,33,0)="Yes","9"," ")</f>
        <v xml:space="preserve"> </v>
      </c>
      <c r="Q1374" s="11" t="str">
        <f>IF(VLOOKUP(D1374,'Current OBD'!$B$6:$AK$2185,34,0)="Yes","10"," ")</f>
        <v>10</v>
      </c>
      <c r="R1374" s="11" t="str">
        <f>IF(VLOOKUP(D1374,'Current OBD'!$B$6:$AK$2185,35,0)="Yes","11"," ")</f>
        <v>11</v>
      </c>
      <c r="S1374" s="11" t="str">
        <f>IF(VLOOKUP(D1374,'Current OBD'!$B$6:$AK$2185,36,0)="Yes","12"," ")</f>
        <v>12</v>
      </c>
      <c r="T1374" s="13">
        <f>VLOOKUP(D1374,Pivot!$B$4:$F$2181,2,0)</f>
        <v>464</v>
      </c>
      <c r="U1374" s="13">
        <f>VLOOKUP(D1374,Pivot!$B$4:$F$2181,3,0)</f>
        <v>158</v>
      </c>
      <c r="V1374" s="13">
        <f>VLOOKUP(D1374,Pivot!$B$4:$F$2181,4,0)</f>
        <v>1746</v>
      </c>
      <c r="W1374" s="46">
        <f>IFERROR(VLOOKUP(D1374,Pivot!$B$4:$H$2181,5,0),"")</f>
        <v>0.26579999999999998</v>
      </c>
      <c r="X1374" s="51">
        <f>IFERROR(VLOOKUP(D1374,Pivot!$B$4:$H$2181,6,0),"")</f>
        <v>9.0499999999999997E-2</v>
      </c>
      <c r="Y1374" s="46">
        <f>IFERROR(VLOOKUP(D1374,Pivot!$B$4:$H$2181,7,0),"")</f>
        <v>0.35620000000000002</v>
      </c>
    </row>
    <row r="1375" spans="1:25" ht="15" customHeight="1" outlineLevel="2">
      <c r="A1375" s="10" t="str">
        <f>VLOOKUP(D1375,'Current OBD'!$B$6:$K$2185,4,0)</f>
        <v>Pierce</v>
      </c>
      <c r="B1375" s="10" t="str">
        <f>VLOOKUP(D1375,'Current OBD'!$B$6:$K$2185,3,0)</f>
        <v>27-003</v>
      </c>
      <c r="C1375" s="9" t="str">
        <f>VLOOKUP(D1375,'Current OBD'!$B$6:$K$2185,2,0)</f>
        <v>Puyallup School District</v>
      </c>
      <c r="D1375" s="24">
        <v>660484</v>
      </c>
      <c r="E1375" s="9" t="str">
        <f>VLOOKUP(D1375,'Current OBD'!$B$6:$K$2185,10,0)</f>
        <v>Shaw Road Elementary</v>
      </c>
      <c r="F1375" s="11" t="str">
        <f>IF(VLOOKUP(D1375,'Current OBD'!$B$6:$AK$2185,23,0)="Yes","PK"," ")</f>
        <v xml:space="preserve"> </v>
      </c>
      <c r="G1375" s="11" t="str">
        <f>IF(VLOOKUP(D1375,'Current OBD'!$B$6:$AK$2185,24,0)="Yes","K"," ")</f>
        <v>K</v>
      </c>
      <c r="H1375" s="11">
        <f>IF(VLOOKUP(D1375,'Current OBD'!$B$6:$AK$2185,25,0)="Yes",1," ")</f>
        <v>1</v>
      </c>
      <c r="I1375" s="11" t="str">
        <f>IF(VLOOKUP(D1375,'Current OBD'!$B$6:$AK$2185,26,0)="Yes","2"," ")</f>
        <v>2</v>
      </c>
      <c r="J1375" s="11" t="str">
        <f>IF(VLOOKUP(D1375,'Current OBD'!$B$6:$AK$2185,27,0)="Yes","3"," ")</f>
        <v>3</v>
      </c>
      <c r="K1375" s="11" t="str">
        <f>IF(VLOOKUP(D1375,'Current OBD'!$B$6:$AK$2185,28,0)="Yes","4"," ")</f>
        <v>4</v>
      </c>
      <c r="L1375" s="11" t="str">
        <f>IF(VLOOKUP(D1375,'Current OBD'!$B$6:$AK$2185,29,0)="Yes","5"," ")</f>
        <v>5</v>
      </c>
      <c r="M1375" s="11" t="str">
        <f>IF(VLOOKUP(D1375,'Current OBD'!$B$6:$AK$2185,30,0)="Yes","6"," ")</f>
        <v>6</v>
      </c>
      <c r="N1375" s="11" t="str">
        <f>IF(VLOOKUP(D1375,'Current OBD'!$B$6:$AK$2185,31,0)="Yes","7"," ")</f>
        <v xml:space="preserve"> </v>
      </c>
      <c r="O1375" s="11" t="str">
        <f>IF(VLOOKUP(D1375,'Current OBD'!$B$6:$AK$2185,32,0)="Yes","8"," ")</f>
        <v xml:space="preserve"> </v>
      </c>
      <c r="P1375" s="11" t="str">
        <f>IF(VLOOKUP(D1375,'Current OBD'!$B$6:$AK$2185,33,0)="Yes","9"," ")</f>
        <v xml:space="preserve"> </v>
      </c>
      <c r="Q1375" s="11" t="str">
        <f>IF(VLOOKUP(D1375,'Current OBD'!$B$6:$AK$2185,34,0)="Yes","10"," ")</f>
        <v xml:space="preserve"> </v>
      </c>
      <c r="R1375" s="11" t="str">
        <f>IF(VLOOKUP(D1375,'Current OBD'!$B$6:$AK$2185,35,0)="Yes","11"," ")</f>
        <v xml:space="preserve"> </v>
      </c>
      <c r="S1375" s="11" t="str">
        <f>IF(VLOOKUP(D1375,'Current OBD'!$B$6:$AK$2185,36,0)="Yes","12"," ")</f>
        <v xml:space="preserve"> </v>
      </c>
      <c r="T1375" s="13">
        <f>VLOOKUP(D1375,Pivot!$B$4:$F$2181,2,0)</f>
        <v>130</v>
      </c>
      <c r="U1375" s="13">
        <f>VLOOKUP(D1375,Pivot!$B$4:$F$2181,3,0)</f>
        <v>41</v>
      </c>
      <c r="V1375" s="13">
        <f>VLOOKUP(D1375,Pivot!$B$4:$F$2181,4,0)</f>
        <v>640</v>
      </c>
      <c r="W1375" s="46">
        <f>IFERROR(VLOOKUP(D1375,Pivot!$B$4:$H$2181,5,0),"")</f>
        <v>0.2031</v>
      </c>
      <c r="X1375" s="51">
        <f>IFERROR(VLOOKUP(D1375,Pivot!$B$4:$H$2181,6,0),"")</f>
        <v>6.4100000000000004E-2</v>
      </c>
      <c r="Y1375" s="46">
        <f>IFERROR(VLOOKUP(D1375,Pivot!$B$4:$H$2181,7,0),"")</f>
        <v>0.26719999999999999</v>
      </c>
    </row>
    <row r="1376" spans="1:25" ht="15" customHeight="1" outlineLevel="2">
      <c r="A1376" s="10" t="str">
        <f>VLOOKUP(D1376,'Current OBD'!$B$6:$K$2185,4,0)</f>
        <v>Pierce</v>
      </c>
      <c r="B1376" s="10" t="str">
        <f>VLOOKUP(D1376,'Current OBD'!$B$6:$K$2185,3,0)</f>
        <v>27-003</v>
      </c>
      <c r="C1376" s="9" t="str">
        <f>VLOOKUP(D1376,'Current OBD'!$B$6:$K$2185,2,0)</f>
        <v>Puyallup School District</v>
      </c>
      <c r="D1376" s="24">
        <v>664902</v>
      </c>
      <c r="E1376" s="9" t="str">
        <f>VLOOKUP(D1376,'Current OBD'!$B$6:$K$2185,10,0)</f>
        <v>Spinning Elementary School</v>
      </c>
      <c r="F1376" s="11" t="str">
        <f>IF(VLOOKUP(D1376,'Current OBD'!$B$6:$AK$2185,23,0)="Yes","PK"," ")</f>
        <v xml:space="preserve"> </v>
      </c>
      <c r="G1376" s="11" t="str">
        <f>IF(VLOOKUP(D1376,'Current OBD'!$B$6:$AK$2185,24,0)="Yes","K"," ")</f>
        <v>K</v>
      </c>
      <c r="H1376" s="11">
        <f>IF(VLOOKUP(D1376,'Current OBD'!$B$6:$AK$2185,25,0)="Yes",1," ")</f>
        <v>1</v>
      </c>
      <c r="I1376" s="11" t="str">
        <f>IF(VLOOKUP(D1376,'Current OBD'!$B$6:$AK$2185,26,0)="Yes","2"," ")</f>
        <v>2</v>
      </c>
      <c r="J1376" s="11" t="str">
        <f>IF(VLOOKUP(D1376,'Current OBD'!$B$6:$AK$2185,27,0)="Yes","3"," ")</f>
        <v>3</v>
      </c>
      <c r="K1376" s="11" t="str">
        <f>IF(VLOOKUP(D1376,'Current OBD'!$B$6:$AK$2185,28,0)="Yes","4"," ")</f>
        <v>4</v>
      </c>
      <c r="L1376" s="11" t="str">
        <f>IF(VLOOKUP(D1376,'Current OBD'!$B$6:$AK$2185,29,0)="Yes","5"," ")</f>
        <v>5</v>
      </c>
      <c r="M1376" s="11" t="str">
        <f>IF(VLOOKUP(D1376,'Current OBD'!$B$6:$AK$2185,30,0)="Yes","6"," ")</f>
        <v>6</v>
      </c>
      <c r="N1376" s="11" t="str">
        <f>IF(VLOOKUP(D1376,'Current OBD'!$B$6:$AK$2185,31,0)="Yes","7"," ")</f>
        <v xml:space="preserve"> </v>
      </c>
      <c r="O1376" s="11" t="str">
        <f>IF(VLOOKUP(D1376,'Current OBD'!$B$6:$AK$2185,32,0)="Yes","8"," ")</f>
        <v xml:space="preserve"> </v>
      </c>
      <c r="P1376" s="11" t="str">
        <f>IF(VLOOKUP(D1376,'Current OBD'!$B$6:$AK$2185,33,0)="Yes","9"," ")</f>
        <v xml:space="preserve"> </v>
      </c>
      <c r="Q1376" s="11" t="str">
        <f>IF(VLOOKUP(D1376,'Current OBD'!$B$6:$AK$2185,34,0)="Yes","10"," ")</f>
        <v xml:space="preserve"> </v>
      </c>
      <c r="R1376" s="11" t="str">
        <f>IF(VLOOKUP(D1376,'Current OBD'!$B$6:$AK$2185,35,0)="Yes","11"," ")</f>
        <v xml:space="preserve"> </v>
      </c>
      <c r="S1376" s="11" t="str">
        <f>IF(VLOOKUP(D1376,'Current OBD'!$B$6:$AK$2185,36,0)="Yes","12"," ")</f>
        <v xml:space="preserve"> </v>
      </c>
      <c r="T1376" s="13">
        <f>VLOOKUP(D1376,Pivot!$B$4:$F$2181,2,0)</f>
        <v>165</v>
      </c>
      <c r="U1376" s="13">
        <f>VLOOKUP(D1376,Pivot!$B$4:$F$2181,3,0)</f>
        <v>0</v>
      </c>
      <c r="V1376" s="13">
        <f>VLOOKUP(D1376,Pivot!$B$4:$F$2181,4,0)</f>
        <v>282</v>
      </c>
      <c r="W1376" s="46">
        <f>IFERROR(VLOOKUP(D1376,Pivot!$B$4:$H$2181,5,0),"")</f>
        <v>0.58509999999999995</v>
      </c>
      <c r="X1376" s="51">
        <f>IFERROR(VLOOKUP(D1376,Pivot!$B$4:$H$2181,6,0),"")</f>
        <v>0</v>
      </c>
      <c r="Y1376" s="46">
        <f>IFERROR(VLOOKUP(D1376,Pivot!$B$4:$H$2181,7,0),"")</f>
        <v>0.58509999999999995</v>
      </c>
    </row>
    <row r="1377" spans="1:25" ht="15" customHeight="1" outlineLevel="2">
      <c r="A1377" s="10" t="str">
        <f>VLOOKUP(D1377,'Current OBD'!$B$6:$K$2185,4,0)</f>
        <v>Pierce</v>
      </c>
      <c r="B1377" s="10" t="str">
        <f>VLOOKUP(D1377,'Current OBD'!$B$6:$K$2185,3,0)</f>
        <v>27-003</v>
      </c>
      <c r="C1377" s="9" t="str">
        <f>VLOOKUP(D1377,'Current OBD'!$B$6:$K$2185,2,0)</f>
        <v>Puyallup School District</v>
      </c>
      <c r="D1377" s="24">
        <v>660466</v>
      </c>
      <c r="E1377" s="9" t="str">
        <f>VLOOKUP(D1377,'Current OBD'!$B$6:$K$2185,10,0)</f>
        <v>Stahl Junior High</v>
      </c>
      <c r="F1377" s="11" t="str">
        <f>IF(VLOOKUP(D1377,'Current OBD'!$B$6:$AK$2185,23,0)="Yes","PK"," ")</f>
        <v xml:space="preserve"> </v>
      </c>
      <c r="G1377" s="11" t="str">
        <f>IF(VLOOKUP(D1377,'Current OBD'!$B$6:$AK$2185,24,0)="Yes","K"," ")</f>
        <v xml:space="preserve"> </v>
      </c>
      <c r="H1377" s="11" t="str">
        <f>IF(VLOOKUP(D1377,'Current OBD'!$B$6:$AK$2185,25,0)="Yes",1," ")</f>
        <v xml:space="preserve"> </v>
      </c>
      <c r="I1377" s="11" t="str">
        <f>IF(VLOOKUP(D1377,'Current OBD'!$B$6:$AK$2185,26,0)="Yes","2"," ")</f>
        <v xml:space="preserve"> </v>
      </c>
      <c r="J1377" s="11" t="str">
        <f>IF(VLOOKUP(D1377,'Current OBD'!$B$6:$AK$2185,27,0)="Yes","3"," ")</f>
        <v xml:space="preserve"> </v>
      </c>
      <c r="K1377" s="11" t="str">
        <f>IF(VLOOKUP(D1377,'Current OBD'!$B$6:$AK$2185,28,0)="Yes","4"," ")</f>
        <v xml:space="preserve"> </v>
      </c>
      <c r="L1377" s="11" t="str">
        <f>IF(VLOOKUP(D1377,'Current OBD'!$B$6:$AK$2185,29,0)="Yes","5"," ")</f>
        <v xml:space="preserve"> </v>
      </c>
      <c r="M1377" s="11" t="str">
        <f>IF(VLOOKUP(D1377,'Current OBD'!$B$6:$AK$2185,30,0)="Yes","6"," ")</f>
        <v xml:space="preserve"> </v>
      </c>
      <c r="N1377" s="11" t="str">
        <f>IF(VLOOKUP(D1377,'Current OBD'!$B$6:$AK$2185,31,0)="Yes","7"," ")</f>
        <v>7</v>
      </c>
      <c r="O1377" s="11" t="str">
        <f>IF(VLOOKUP(D1377,'Current OBD'!$B$6:$AK$2185,32,0)="Yes","8"," ")</f>
        <v>8</v>
      </c>
      <c r="P1377" s="11" t="str">
        <f>IF(VLOOKUP(D1377,'Current OBD'!$B$6:$AK$2185,33,0)="Yes","9"," ")</f>
        <v>9</v>
      </c>
      <c r="Q1377" s="11" t="str">
        <f>IF(VLOOKUP(D1377,'Current OBD'!$B$6:$AK$2185,34,0)="Yes","10"," ")</f>
        <v xml:space="preserve"> </v>
      </c>
      <c r="R1377" s="11" t="str">
        <f>IF(VLOOKUP(D1377,'Current OBD'!$B$6:$AK$2185,35,0)="Yes","11"," ")</f>
        <v xml:space="preserve"> </v>
      </c>
      <c r="S1377" s="11" t="str">
        <f>IF(VLOOKUP(D1377,'Current OBD'!$B$6:$AK$2185,36,0)="Yes","12"," ")</f>
        <v xml:space="preserve"> </v>
      </c>
      <c r="T1377" s="13">
        <f>VLOOKUP(D1377,Pivot!$B$4:$F$2181,2,0)</f>
        <v>308</v>
      </c>
      <c r="U1377" s="13">
        <f>VLOOKUP(D1377,Pivot!$B$4:$F$2181,3,0)</f>
        <v>76</v>
      </c>
      <c r="V1377" s="13">
        <f>VLOOKUP(D1377,Pivot!$B$4:$F$2181,4,0)</f>
        <v>916</v>
      </c>
      <c r="W1377" s="46">
        <f>IFERROR(VLOOKUP(D1377,Pivot!$B$4:$H$2181,5,0),"")</f>
        <v>0.3362</v>
      </c>
      <c r="X1377" s="51">
        <f>IFERROR(VLOOKUP(D1377,Pivot!$B$4:$H$2181,6,0),"")</f>
        <v>8.3000000000000004E-2</v>
      </c>
      <c r="Y1377" s="46">
        <f>IFERROR(VLOOKUP(D1377,Pivot!$B$4:$H$2181,7,0),"")</f>
        <v>0.41920000000000002</v>
      </c>
    </row>
    <row r="1378" spans="1:25" ht="15" customHeight="1" outlineLevel="2">
      <c r="A1378" s="10" t="str">
        <f>VLOOKUP(D1378,'Current OBD'!$B$6:$K$2185,4,0)</f>
        <v>Pierce</v>
      </c>
      <c r="B1378" s="10" t="str">
        <f>VLOOKUP(D1378,'Current OBD'!$B$6:$K$2185,3,0)</f>
        <v>27-003</v>
      </c>
      <c r="C1378" s="9" t="str">
        <f>VLOOKUP(D1378,'Current OBD'!$B$6:$K$2185,2,0)</f>
        <v>Puyallup School District</v>
      </c>
      <c r="D1378" s="24">
        <v>662928</v>
      </c>
      <c r="E1378" s="9" t="str">
        <f>VLOOKUP(D1378,'Current OBD'!$B$6:$K$2185,10,0)</f>
        <v>Stewart Elementary School</v>
      </c>
      <c r="F1378" s="11" t="str">
        <f>IF(VLOOKUP(D1378,'Current OBD'!$B$6:$AK$2185,23,0)="Yes","PK"," ")</f>
        <v xml:space="preserve"> </v>
      </c>
      <c r="G1378" s="11" t="str">
        <f>IF(VLOOKUP(D1378,'Current OBD'!$B$6:$AK$2185,24,0)="Yes","K"," ")</f>
        <v>K</v>
      </c>
      <c r="H1378" s="11">
        <f>IF(VLOOKUP(D1378,'Current OBD'!$B$6:$AK$2185,25,0)="Yes",1," ")</f>
        <v>1</v>
      </c>
      <c r="I1378" s="11" t="str">
        <f>IF(VLOOKUP(D1378,'Current OBD'!$B$6:$AK$2185,26,0)="Yes","2"," ")</f>
        <v>2</v>
      </c>
      <c r="J1378" s="11" t="str">
        <f>IF(VLOOKUP(D1378,'Current OBD'!$B$6:$AK$2185,27,0)="Yes","3"," ")</f>
        <v>3</v>
      </c>
      <c r="K1378" s="11" t="str">
        <f>IF(VLOOKUP(D1378,'Current OBD'!$B$6:$AK$2185,28,0)="Yes","4"," ")</f>
        <v>4</v>
      </c>
      <c r="L1378" s="11" t="str">
        <f>IF(VLOOKUP(D1378,'Current OBD'!$B$6:$AK$2185,29,0)="Yes","5"," ")</f>
        <v>5</v>
      </c>
      <c r="M1378" s="11" t="str">
        <f>IF(VLOOKUP(D1378,'Current OBD'!$B$6:$AK$2185,30,0)="Yes","6"," ")</f>
        <v>6</v>
      </c>
      <c r="N1378" s="11" t="str">
        <f>IF(VLOOKUP(D1378,'Current OBD'!$B$6:$AK$2185,31,0)="Yes","7"," ")</f>
        <v xml:space="preserve"> </v>
      </c>
      <c r="O1378" s="11" t="str">
        <f>IF(VLOOKUP(D1378,'Current OBD'!$B$6:$AK$2185,32,0)="Yes","8"," ")</f>
        <v xml:space="preserve"> </v>
      </c>
      <c r="P1378" s="11" t="str">
        <f>IF(VLOOKUP(D1378,'Current OBD'!$B$6:$AK$2185,33,0)="Yes","9"," ")</f>
        <v xml:space="preserve"> </v>
      </c>
      <c r="Q1378" s="11" t="str">
        <f>IF(VLOOKUP(D1378,'Current OBD'!$B$6:$AK$2185,34,0)="Yes","10"," ")</f>
        <v xml:space="preserve"> </v>
      </c>
      <c r="R1378" s="11" t="str">
        <f>IF(VLOOKUP(D1378,'Current OBD'!$B$6:$AK$2185,35,0)="Yes","11"," ")</f>
        <v xml:space="preserve"> </v>
      </c>
      <c r="S1378" s="11" t="str">
        <f>IF(VLOOKUP(D1378,'Current OBD'!$B$6:$AK$2185,36,0)="Yes","12"," ")</f>
        <v xml:space="preserve"> </v>
      </c>
      <c r="T1378" s="13">
        <f>VLOOKUP(D1378,Pivot!$B$4:$F$2181,2,0)</f>
        <v>260</v>
      </c>
      <c r="U1378" s="13">
        <f>VLOOKUP(D1378,Pivot!$B$4:$F$2181,3,0)</f>
        <v>0</v>
      </c>
      <c r="V1378" s="13">
        <f>VLOOKUP(D1378,Pivot!$B$4:$F$2181,4,0)</f>
        <v>351</v>
      </c>
      <c r="W1378" s="46">
        <f>IFERROR(VLOOKUP(D1378,Pivot!$B$4:$H$2181,5,0),"")</f>
        <v>0.74070000000000003</v>
      </c>
      <c r="X1378" s="51">
        <f>IFERROR(VLOOKUP(D1378,Pivot!$B$4:$H$2181,6,0),"")</f>
        <v>0</v>
      </c>
      <c r="Y1378" s="46">
        <f>IFERROR(VLOOKUP(D1378,Pivot!$B$4:$H$2181,7,0),"")</f>
        <v>0.74070000000000003</v>
      </c>
    </row>
    <row r="1379" spans="1:25" ht="15" customHeight="1" outlineLevel="2">
      <c r="A1379" s="10" t="str">
        <f>VLOOKUP(D1379,'Current OBD'!$B$6:$K$2185,4,0)</f>
        <v>Pierce</v>
      </c>
      <c r="B1379" s="10" t="str">
        <f>VLOOKUP(D1379,'Current OBD'!$B$6:$K$2185,3,0)</f>
        <v>27-003</v>
      </c>
      <c r="C1379" s="9" t="str">
        <f>VLOOKUP(D1379,'Current OBD'!$B$6:$K$2185,2,0)</f>
        <v>Puyallup School District</v>
      </c>
      <c r="D1379" s="24">
        <v>664905</v>
      </c>
      <c r="E1379" s="9" t="str">
        <f>VLOOKUP(D1379,'Current OBD'!$B$6:$K$2185,10,0)</f>
        <v>Sunrise Elementary School</v>
      </c>
      <c r="F1379" s="11" t="str">
        <f>IF(VLOOKUP(D1379,'Current OBD'!$B$6:$AK$2185,23,0)="Yes","PK"," ")</f>
        <v xml:space="preserve"> </v>
      </c>
      <c r="G1379" s="11" t="str">
        <f>IF(VLOOKUP(D1379,'Current OBD'!$B$6:$AK$2185,24,0)="Yes","K"," ")</f>
        <v>K</v>
      </c>
      <c r="H1379" s="11">
        <f>IF(VLOOKUP(D1379,'Current OBD'!$B$6:$AK$2185,25,0)="Yes",1," ")</f>
        <v>1</v>
      </c>
      <c r="I1379" s="11" t="str">
        <f>IF(VLOOKUP(D1379,'Current OBD'!$B$6:$AK$2185,26,0)="Yes","2"," ")</f>
        <v>2</v>
      </c>
      <c r="J1379" s="11" t="str">
        <f>IF(VLOOKUP(D1379,'Current OBD'!$B$6:$AK$2185,27,0)="Yes","3"," ")</f>
        <v>3</v>
      </c>
      <c r="K1379" s="11" t="str">
        <f>IF(VLOOKUP(D1379,'Current OBD'!$B$6:$AK$2185,28,0)="Yes","4"," ")</f>
        <v>4</v>
      </c>
      <c r="L1379" s="11" t="str">
        <f>IF(VLOOKUP(D1379,'Current OBD'!$B$6:$AK$2185,29,0)="Yes","5"," ")</f>
        <v>5</v>
      </c>
      <c r="M1379" s="11" t="str">
        <f>IF(VLOOKUP(D1379,'Current OBD'!$B$6:$AK$2185,30,0)="Yes","6"," ")</f>
        <v>6</v>
      </c>
      <c r="N1379" s="11" t="str">
        <f>IF(VLOOKUP(D1379,'Current OBD'!$B$6:$AK$2185,31,0)="Yes","7"," ")</f>
        <v xml:space="preserve"> </v>
      </c>
      <c r="O1379" s="11" t="str">
        <f>IF(VLOOKUP(D1379,'Current OBD'!$B$6:$AK$2185,32,0)="Yes","8"," ")</f>
        <v xml:space="preserve"> </v>
      </c>
      <c r="P1379" s="11" t="str">
        <f>IF(VLOOKUP(D1379,'Current OBD'!$B$6:$AK$2185,33,0)="Yes","9"," ")</f>
        <v xml:space="preserve"> </v>
      </c>
      <c r="Q1379" s="11" t="str">
        <f>IF(VLOOKUP(D1379,'Current OBD'!$B$6:$AK$2185,34,0)="Yes","10"," ")</f>
        <v xml:space="preserve"> </v>
      </c>
      <c r="R1379" s="11" t="str">
        <f>IF(VLOOKUP(D1379,'Current OBD'!$B$6:$AK$2185,35,0)="Yes","11"," ")</f>
        <v xml:space="preserve"> </v>
      </c>
      <c r="S1379" s="11" t="str">
        <f>IF(VLOOKUP(D1379,'Current OBD'!$B$6:$AK$2185,36,0)="Yes","12"," ")</f>
        <v xml:space="preserve"> </v>
      </c>
      <c r="T1379" s="13">
        <f>VLOOKUP(D1379,Pivot!$B$4:$F$2181,2,0)</f>
        <v>438</v>
      </c>
      <c r="U1379" s="13">
        <f>VLOOKUP(D1379,Pivot!$B$4:$F$2181,3,0)</f>
        <v>0</v>
      </c>
      <c r="V1379" s="13">
        <f>VLOOKUP(D1379,Pivot!$B$4:$F$2181,4,0)</f>
        <v>682</v>
      </c>
      <c r="W1379" s="46">
        <f>IFERROR(VLOOKUP(D1379,Pivot!$B$4:$H$2181,5,0),"")</f>
        <v>0.64219999999999999</v>
      </c>
      <c r="X1379" s="51">
        <f>IFERROR(VLOOKUP(D1379,Pivot!$B$4:$H$2181,6,0),"")</f>
        <v>0</v>
      </c>
      <c r="Y1379" s="46">
        <f>IFERROR(VLOOKUP(D1379,Pivot!$B$4:$H$2181,7,0),"")</f>
        <v>0.64219999999999999</v>
      </c>
    </row>
    <row r="1380" spans="1:25" ht="15" customHeight="1" outlineLevel="2">
      <c r="A1380" s="10" t="str">
        <f>VLOOKUP(D1380,'Current OBD'!$B$6:$K$2185,4,0)</f>
        <v>Pierce</v>
      </c>
      <c r="B1380" s="10" t="str">
        <f>VLOOKUP(D1380,'Current OBD'!$B$6:$K$2185,3,0)</f>
        <v>27-003</v>
      </c>
      <c r="C1380" s="9" t="str">
        <f>VLOOKUP(D1380,'Current OBD'!$B$6:$K$2185,2,0)</f>
        <v>Puyallup School District</v>
      </c>
      <c r="D1380" s="24">
        <v>660470</v>
      </c>
      <c r="E1380" s="9" t="str">
        <f>VLOOKUP(D1380,'Current OBD'!$B$6:$K$2185,10,0)</f>
        <v>Walker High</v>
      </c>
      <c r="F1380" s="11" t="str">
        <f>IF(VLOOKUP(D1380,'Current OBD'!$B$6:$AK$2185,23,0)="Yes","PK"," ")</f>
        <v xml:space="preserve"> </v>
      </c>
      <c r="G1380" s="11" t="str">
        <f>IF(VLOOKUP(D1380,'Current OBD'!$B$6:$AK$2185,24,0)="Yes","K"," ")</f>
        <v xml:space="preserve"> </v>
      </c>
      <c r="H1380" s="11" t="str">
        <f>IF(VLOOKUP(D1380,'Current OBD'!$B$6:$AK$2185,25,0)="Yes",1," ")</f>
        <v xml:space="preserve"> </v>
      </c>
      <c r="I1380" s="11" t="str">
        <f>IF(VLOOKUP(D1380,'Current OBD'!$B$6:$AK$2185,26,0)="Yes","2"," ")</f>
        <v xml:space="preserve"> </v>
      </c>
      <c r="J1380" s="11" t="str">
        <f>IF(VLOOKUP(D1380,'Current OBD'!$B$6:$AK$2185,27,0)="Yes","3"," ")</f>
        <v xml:space="preserve"> </v>
      </c>
      <c r="K1380" s="11" t="str">
        <f>IF(VLOOKUP(D1380,'Current OBD'!$B$6:$AK$2185,28,0)="Yes","4"," ")</f>
        <v xml:space="preserve"> </v>
      </c>
      <c r="L1380" s="11" t="str">
        <f>IF(VLOOKUP(D1380,'Current OBD'!$B$6:$AK$2185,29,0)="Yes","5"," ")</f>
        <v xml:space="preserve"> </v>
      </c>
      <c r="M1380" s="11" t="str">
        <f>IF(VLOOKUP(D1380,'Current OBD'!$B$6:$AK$2185,30,0)="Yes","6"," ")</f>
        <v xml:space="preserve"> </v>
      </c>
      <c r="N1380" s="11" t="str">
        <f>IF(VLOOKUP(D1380,'Current OBD'!$B$6:$AK$2185,31,0)="Yes","7"," ")</f>
        <v xml:space="preserve"> </v>
      </c>
      <c r="O1380" s="11" t="str">
        <f>IF(VLOOKUP(D1380,'Current OBD'!$B$6:$AK$2185,32,0)="Yes","8"," ")</f>
        <v xml:space="preserve"> </v>
      </c>
      <c r="P1380" s="11" t="str">
        <f>IF(VLOOKUP(D1380,'Current OBD'!$B$6:$AK$2185,33,0)="Yes","9"," ")</f>
        <v xml:space="preserve"> </v>
      </c>
      <c r="Q1380" s="11" t="str">
        <f>IF(VLOOKUP(D1380,'Current OBD'!$B$6:$AK$2185,34,0)="Yes","10"," ")</f>
        <v>10</v>
      </c>
      <c r="R1380" s="11" t="str">
        <f>IF(VLOOKUP(D1380,'Current OBD'!$B$6:$AK$2185,35,0)="Yes","11"," ")</f>
        <v>11</v>
      </c>
      <c r="S1380" s="11" t="str">
        <f>IF(VLOOKUP(D1380,'Current OBD'!$B$6:$AK$2185,36,0)="Yes","12"," ")</f>
        <v>12</v>
      </c>
      <c r="T1380" s="13">
        <f>VLOOKUP(D1380,Pivot!$B$4:$F$2181,2,0)</f>
        <v>98</v>
      </c>
      <c r="U1380" s="13">
        <f>VLOOKUP(D1380,Pivot!$B$4:$F$2181,3,0)</f>
        <v>0</v>
      </c>
      <c r="V1380" s="13">
        <f>VLOOKUP(D1380,Pivot!$B$4:$F$2181,4,0)</f>
        <v>143</v>
      </c>
      <c r="W1380" s="46">
        <f>IFERROR(VLOOKUP(D1380,Pivot!$B$4:$H$2181,5,0),"")</f>
        <v>0.68530000000000002</v>
      </c>
      <c r="X1380" s="51">
        <f>IFERROR(VLOOKUP(D1380,Pivot!$B$4:$H$2181,6,0),"")</f>
        <v>0</v>
      </c>
      <c r="Y1380" s="46">
        <f>IFERROR(VLOOKUP(D1380,Pivot!$B$4:$H$2181,7,0),"")</f>
        <v>0.68530000000000002</v>
      </c>
    </row>
    <row r="1381" spans="1:25" ht="15" customHeight="1" outlineLevel="2">
      <c r="A1381" s="10" t="str">
        <f>VLOOKUP(D1381,'Current OBD'!$B$6:$K$2185,4,0)</f>
        <v>Pierce</v>
      </c>
      <c r="B1381" s="10" t="str">
        <f>VLOOKUP(D1381,'Current OBD'!$B$6:$K$2185,3,0)</f>
        <v>27-003</v>
      </c>
      <c r="C1381" s="9" t="str">
        <f>VLOOKUP(D1381,'Current OBD'!$B$6:$K$2185,2,0)</f>
        <v>Puyallup School District</v>
      </c>
      <c r="D1381" s="24">
        <v>660488</v>
      </c>
      <c r="E1381" s="9" t="str">
        <f>VLOOKUP(D1381,'Current OBD'!$B$6:$K$2185,10,0)</f>
        <v>Waller Road Elementary</v>
      </c>
      <c r="F1381" s="11" t="str">
        <f>IF(VLOOKUP(D1381,'Current OBD'!$B$6:$AK$2185,23,0)="Yes","PK"," ")</f>
        <v xml:space="preserve"> </v>
      </c>
      <c r="G1381" s="11" t="str">
        <f>IF(VLOOKUP(D1381,'Current OBD'!$B$6:$AK$2185,24,0)="Yes","K"," ")</f>
        <v>K</v>
      </c>
      <c r="H1381" s="11">
        <f>IF(VLOOKUP(D1381,'Current OBD'!$B$6:$AK$2185,25,0)="Yes",1," ")</f>
        <v>1</v>
      </c>
      <c r="I1381" s="11" t="str">
        <f>IF(VLOOKUP(D1381,'Current OBD'!$B$6:$AK$2185,26,0)="Yes","2"," ")</f>
        <v>2</v>
      </c>
      <c r="J1381" s="11" t="str">
        <f>IF(VLOOKUP(D1381,'Current OBD'!$B$6:$AK$2185,27,0)="Yes","3"," ")</f>
        <v>3</v>
      </c>
      <c r="K1381" s="11" t="str">
        <f>IF(VLOOKUP(D1381,'Current OBD'!$B$6:$AK$2185,28,0)="Yes","4"," ")</f>
        <v>4</v>
      </c>
      <c r="L1381" s="11" t="str">
        <f>IF(VLOOKUP(D1381,'Current OBD'!$B$6:$AK$2185,29,0)="Yes","5"," ")</f>
        <v>5</v>
      </c>
      <c r="M1381" s="11" t="str">
        <f>IF(VLOOKUP(D1381,'Current OBD'!$B$6:$AK$2185,30,0)="Yes","6"," ")</f>
        <v>6</v>
      </c>
      <c r="N1381" s="11" t="str">
        <f>IF(VLOOKUP(D1381,'Current OBD'!$B$6:$AK$2185,31,0)="Yes","7"," ")</f>
        <v xml:space="preserve"> </v>
      </c>
      <c r="O1381" s="11" t="str">
        <f>IF(VLOOKUP(D1381,'Current OBD'!$B$6:$AK$2185,32,0)="Yes","8"," ")</f>
        <v xml:space="preserve"> </v>
      </c>
      <c r="P1381" s="11" t="str">
        <f>IF(VLOOKUP(D1381,'Current OBD'!$B$6:$AK$2185,33,0)="Yes","9"," ")</f>
        <v xml:space="preserve"> </v>
      </c>
      <c r="Q1381" s="11" t="str">
        <f>IF(VLOOKUP(D1381,'Current OBD'!$B$6:$AK$2185,34,0)="Yes","10"," ")</f>
        <v xml:space="preserve"> </v>
      </c>
      <c r="R1381" s="11" t="str">
        <f>IF(VLOOKUP(D1381,'Current OBD'!$B$6:$AK$2185,35,0)="Yes","11"," ")</f>
        <v xml:space="preserve"> </v>
      </c>
      <c r="S1381" s="11" t="str">
        <f>IF(VLOOKUP(D1381,'Current OBD'!$B$6:$AK$2185,36,0)="Yes","12"," ")</f>
        <v xml:space="preserve"> </v>
      </c>
      <c r="T1381" s="13">
        <f>VLOOKUP(D1381,Pivot!$B$4:$F$2181,2,0)</f>
        <v>196</v>
      </c>
      <c r="U1381" s="13">
        <f>VLOOKUP(D1381,Pivot!$B$4:$F$2181,3,0)</f>
        <v>0</v>
      </c>
      <c r="V1381" s="13">
        <f>VLOOKUP(D1381,Pivot!$B$4:$F$2181,4,0)</f>
        <v>310</v>
      </c>
      <c r="W1381" s="46">
        <f>IFERROR(VLOOKUP(D1381,Pivot!$B$4:$H$2181,5,0),"")</f>
        <v>0.63229999999999997</v>
      </c>
      <c r="X1381" s="51">
        <f>IFERROR(VLOOKUP(D1381,Pivot!$B$4:$H$2181,6,0),"")</f>
        <v>0</v>
      </c>
      <c r="Y1381" s="46">
        <f>IFERROR(VLOOKUP(D1381,Pivot!$B$4:$H$2181,7,0),"")</f>
        <v>0.63229999999999997</v>
      </c>
    </row>
    <row r="1382" spans="1:25" ht="15" customHeight="1" outlineLevel="2">
      <c r="A1382" s="10" t="str">
        <f>VLOOKUP(D1382,'Current OBD'!$B$6:$K$2185,4,0)</f>
        <v>Pierce</v>
      </c>
      <c r="B1382" s="10" t="str">
        <f>VLOOKUP(D1382,'Current OBD'!$B$6:$K$2185,3,0)</f>
        <v>27-003</v>
      </c>
      <c r="C1382" s="9" t="str">
        <f>VLOOKUP(D1382,'Current OBD'!$B$6:$K$2185,2,0)</f>
        <v>Puyallup School District</v>
      </c>
      <c r="D1382" s="24">
        <v>664904</v>
      </c>
      <c r="E1382" s="9" t="str">
        <f>VLOOKUP(D1382,'Current OBD'!$B$6:$K$2185,10,0)</f>
        <v>Wildwood Elementary School</v>
      </c>
      <c r="F1382" s="11" t="str">
        <f>IF(VLOOKUP(D1382,'Current OBD'!$B$6:$AK$2185,23,0)="Yes","PK"," ")</f>
        <v xml:space="preserve"> </v>
      </c>
      <c r="G1382" s="11" t="str">
        <f>IF(VLOOKUP(D1382,'Current OBD'!$B$6:$AK$2185,24,0)="Yes","K"," ")</f>
        <v>K</v>
      </c>
      <c r="H1382" s="11">
        <f>IF(VLOOKUP(D1382,'Current OBD'!$B$6:$AK$2185,25,0)="Yes",1," ")</f>
        <v>1</v>
      </c>
      <c r="I1382" s="11" t="str">
        <f>IF(VLOOKUP(D1382,'Current OBD'!$B$6:$AK$2185,26,0)="Yes","2"," ")</f>
        <v>2</v>
      </c>
      <c r="J1382" s="11" t="str">
        <f>IF(VLOOKUP(D1382,'Current OBD'!$B$6:$AK$2185,27,0)="Yes","3"," ")</f>
        <v>3</v>
      </c>
      <c r="K1382" s="11" t="str">
        <f>IF(VLOOKUP(D1382,'Current OBD'!$B$6:$AK$2185,28,0)="Yes","4"," ")</f>
        <v>4</v>
      </c>
      <c r="L1382" s="11" t="str">
        <f>IF(VLOOKUP(D1382,'Current OBD'!$B$6:$AK$2185,29,0)="Yes","5"," ")</f>
        <v>5</v>
      </c>
      <c r="M1382" s="11" t="str">
        <f>IF(VLOOKUP(D1382,'Current OBD'!$B$6:$AK$2185,30,0)="Yes","6"," ")</f>
        <v>6</v>
      </c>
      <c r="N1382" s="11" t="str">
        <f>IF(VLOOKUP(D1382,'Current OBD'!$B$6:$AK$2185,31,0)="Yes","7"," ")</f>
        <v xml:space="preserve"> </v>
      </c>
      <c r="O1382" s="11" t="str">
        <f>IF(VLOOKUP(D1382,'Current OBD'!$B$6:$AK$2185,32,0)="Yes","8"," ")</f>
        <v xml:space="preserve"> </v>
      </c>
      <c r="P1382" s="11" t="str">
        <f>IF(VLOOKUP(D1382,'Current OBD'!$B$6:$AK$2185,33,0)="Yes","9"," ")</f>
        <v xml:space="preserve"> </v>
      </c>
      <c r="Q1382" s="11" t="str">
        <f>IF(VLOOKUP(D1382,'Current OBD'!$B$6:$AK$2185,34,0)="Yes","10"," ")</f>
        <v xml:space="preserve"> </v>
      </c>
      <c r="R1382" s="11" t="str">
        <f>IF(VLOOKUP(D1382,'Current OBD'!$B$6:$AK$2185,35,0)="Yes","11"," ")</f>
        <v xml:space="preserve"> </v>
      </c>
      <c r="S1382" s="11" t="str">
        <f>IF(VLOOKUP(D1382,'Current OBD'!$B$6:$AK$2185,36,0)="Yes","12"," ")</f>
        <v xml:space="preserve"> </v>
      </c>
      <c r="T1382" s="13">
        <f>VLOOKUP(D1382,Pivot!$B$4:$F$2181,2,0)</f>
        <v>200</v>
      </c>
      <c r="U1382" s="13">
        <f>VLOOKUP(D1382,Pivot!$B$4:$F$2181,3,0)</f>
        <v>0</v>
      </c>
      <c r="V1382" s="13">
        <f>VLOOKUP(D1382,Pivot!$B$4:$F$2181,4,0)</f>
        <v>363</v>
      </c>
      <c r="W1382" s="46">
        <f>IFERROR(VLOOKUP(D1382,Pivot!$B$4:$H$2181,5,0),"")</f>
        <v>0.55100000000000005</v>
      </c>
      <c r="X1382" s="51">
        <f>IFERROR(VLOOKUP(D1382,Pivot!$B$4:$H$2181,6,0),"")</f>
        <v>0</v>
      </c>
      <c r="Y1382" s="46">
        <f>IFERROR(VLOOKUP(D1382,Pivot!$B$4:$H$2181,7,0),"")</f>
        <v>0.55100000000000005</v>
      </c>
    </row>
    <row r="1383" spans="1:25" ht="15" customHeight="1" outlineLevel="2">
      <c r="A1383" s="10" t="str">
        <f>VLOOKUP(D1383,'Current OBD'!$B$6:$K$2185,4,0)</f>
        <v>Pierce</v>
      </c>
      <c r="B1383" s="10" t="str">
        <f>VLOOKUP(D1383,'Current OBD'!$B$6:$K$2185,3,0)</f>
        <v>27-003</v>
      </c>
      <c r="C1383" s="9" t="str">
        <f>VLOOKUP(D1383,'Current OBD'!$B$6:$K$2185,2,0)</f>
        <v>Puyallup School District</v>
      </c>
      <c r="D1383" s="24">
        <v>660490</v>
      </c>
      <c r="E1383" s="9" t="str">
        <f>VLOOKUP(D1383,'Current OBD'!$B$6:$K$2185,10,0)</f>
        <v>Woodland Elementary</v>
      </c>
      <c r="F1383" s="11" t="str">
        <f>IF(VLOOKUP(D1383,'Current OBD'!$B$6:$AK$2185,23,0)="Yes","PK"," ")</f>
        <v xml:space="preserve"> </v>
      </c>
      <c r="G1383" s="11" t="str">
        <f>IF(VLOOKUP(D1383,'Current OBD'!$B$6:$AK$2185,24,0)="Yes","K"," ")</f>
        <v>K</v>
      </c>
      <c r="H1383" s="11">
        <f>IF(VLOOKUP(D1383,'Current OBD'!$B$6:$AK$2185,25,0)="Yes",1," ")</f>
        <v>1</v>
      </c>
      <c r="I1383" s="11" t="str">
        <f>IF(VLOOKUP(D1383,'Current OBD'!$B$6:$AK$2185,26,0)="Yes","2"," ")</f>
        <v>2</v>
      </c>
      <c r="J1383" s="11" t="str">
        <f>IF(VLOOKUP(D1383,'Current OBD'!$B$6:$AK$2185,27,0)="Yes","3"," ")</f>
        <v>3</v>
      </c>
      <c r="K1383" s="11" t="str">
        <f>IF(VLOOKUP(D1383,'Current OBD'!$B$6:$AK$2185,28,0)="Yes","4"," ")</f>
        <v>4</v>
      </c>
      <c r="L1383" s="11" t="str">
        <f>IF(VLOOKUP(D1383,'Current OBD'!$B$6:$AK$2185,29,0)="Yes","5"," ")</f>
        <v>5</v>
      </c>
      <c r="M1383" s="11" t="str">
        <f>IF(VLOOKUP(D1383,'Current OBD'!$B$6:$AK$2185,30,0)="Yes","6"," ")</f>
        <v>6</v>
      </c>
      <c r="N1383" s="11" t="str">
        <f>IF(VLOOKUP(D1383,'Current OBD'!$B$6:$AK$2185,31,0)="Yes","7"," ")</f>
        <v xml:space="preserve"> </v>
      </c>
      <c r="O1383" s="11" t="str">
        <f>IF(VLOOKUP(D1383,'Current OBD'!$B$6:$AK$2185,32,0)="Yes","8"," ")</f>
        <v xml:space="preserve"> </v>
      </c>
      <c r="P1383" s="11" t="str">
        <f>IF(VLOOKUP(D1383,'Current OBD'!$B$6:$AK$2185,33,0)="Yes","9"," ")</f>
        <v xml:space="preserve"> </v>
      </c>
      <c r="Q1383" s="11" t="str">
        <f>IF(VLOOKUP(D1383,'Current OBD'!$B$6:$AK$2185,34,0)="Yes","10"," ")</f>
        <v xml:space="preserve"> </v>
      </c>
      <c r="R1383" s="11" t="str">
        <f>IF(VLOOKUP(D1383,'Current OBD'!$B$6:$AK$2185,35,0)="Yes","11"," ")</f>
        <v xml:space="preserve"> </v>
      </c>
      <c r="S1383" s="11" t="str">
        <f>IF(VLOOKUP(D1383,'Current OBD'!$B$6:$AK$2185,36,0)="Yes","12"," ")</f>
        <v xml:space="preserve"> </v>
      </c>
      <c r="T1383" s="13">
        <f>VLOOKUP(D1383,Pivot!$B$4:$F$2181,2,0)</f>
        <v>219</v>
      </c>
      <c r="U1383" s="13">
        <f>VLOOKUP(D1383,Pivot!$B$4:$F$2181,3,0)</f>
        <v>36</v>
      </c>
      <c r="V1383" s="13">
        <f>VLOOKUP(D1383,Pivot!$B$4:$F$2181,4,0)</f>
        <v>576</v>
      </c>
      <c r="W1383" s="46">
        <f>IFERROR(VLOOKUP(D1383,Pivot!$B$4:$H$2181,5,0),"")</f>
        <v>0.38019999999999998</v>
      </c>
      <c r="X1383" s="51">
        <f>IFERROR(VLOOKUP(D1383,Pivot!$B$4:$H$2181,6,0),"")</f>
        <v>6.25E-2</v>
      </c>
      <c r="Y1383" s="46">
        <f>IFERROR(VLOOKUP(D1383,Pivot!$B$4:$H$2181,7,0),"")</f>
        <v>0.44269999999999998</v>
      </c>
    </row>
    <row r="1384" spans="1:25" ht="15" customHeight="1" outlineLevel="2">
      <c r="A1384" s="10" t="str">
        <f>VLOOKUP(D1384,'Current OBD'!$B$6:$K$2185,4,0)</f>
        <v>Pierce</v>
      </c>
      <c r="B1384" s="10" t="str">
        <f>VLOOKUP(D1384,'Current OBD'!$B$6:$K$2185,3,0)</f>
        <v>27-003</v>
      </c>
      <c r="C1384" s="9" t="str">
        <f>VLOOKUP(D1384,'Current OBD'!$B$6:$K$2185,2,0)</f>
        <v>Puyallup School District</v>
      </c>
      <c r="D1384" s="24">
        <v>660491</v>
      </c>
      <c r="E1384" s="9" t="str">
        <f>VLOOKUP(D1384,'Current OBD'!$B$6:$K$2185,10,0)</f>
        <v>Zeiger Elementary</v>
      </c>
      <c r="F1384" s="11" t="str">
        <f>IF(VLOOKUP(D1384,'Current OBD'!$B$6:$AK$2185,23,0)="Yes","PK"," ")</f>
        <v xml:space="preserve"> </v>
      </c>
      <c r="G1384" s="11" t="str">
        <f>IF(VLOOKUP(D1384,'Current OBD'!$B$6:$AK$2185,24,0)="Yes","K"," ")</f>
        <v>K</v>
      </c>
      <c r="H1384" s="11">
        <f>IF(VLOOKUP(D1384,'Current OBD'!$B$6:$AK$2185,25,0)="Yes",1," ")</f>
        <v>1</v>
      </c>
      <c r="I1384" s="11" t="str">
        <f>IF(VLOOKUP(D1384,'Current OBD'!$B$6:$AK$2185,26,0)="Yes","2"," ")</f>
        <v>2</v>
      </c>
      <c r="J1384" s="11" t="str">
        <f>IF(VLOOKUP(D1384,'Current OBD'!$B$6:$AK$2185,27,0)="Yes","3"," ")</f>
        <v>3</v>
      </c>
      <c r="K1384" s="11" t="str">
        <f>IF(VLOOKUP(D1384,'Current OBD'!$B$6:$AK$2185,28,0)="Yes","4"," ")</f>
        <v>4</v>
      </c>
      <c r="L1384" s="11" t="str">
        <f>IF(VLOOKUP(D1384,'Current OBD'!$B$6:$AK$2185,29,0)="Yes","5"," ")</f>
        <v>5</v>
      </c>
      <c r="M1384" s="11" t="str">
        <f>IF(VLOOKUP(D1384,'Current OBD'!$B$6:$AK$2185,30,0)="Yes","6"," ")</f>
        <v>6</v>
      </c>
      <c r="N1384" s="11" t="str">
        <f>IF(VLOOKUP(D1384,'Current OBD'!$B$6:$AK$2185,31,0)="Yes","7"," ")</f>
        <v xml:space="preserve"> </v>
      </c>
      <c r="O1384" s="11" t="str">
        <f>IF(VLOOKUP(D1384,'Current OBD'!$B$6:$AK$2185,32,0)="Yes","8"," ")</f>
        <v xml:space="preserve"> </v>
      </c>
      <c r="P1384" s="11" t="str">
        <f>IF(VLOOKUP(D1384,'Current OBD'!$B$6:$AK$2185,33,0)="Yes","9"," ")</f>
        <v xml:space="preserve"> </v>
      </c>
      <c r="Q1384" s="11" t="str">
        <f>IF(VLOOKUP(D1384,'Current OBD'!$B$6:$AK$2185,34,0)="Yes","10"," ")</f>
        <v xml:space="preserve"> </v>
      </c>
      <c r="R1384" s="11" t="str">
        <f>IF(VLOOKUP(D1384,'Current OBD'!$B$6:$AK$2185,35,0)="Yes","11"," ")</f>
        <v xml:space="preserve"> </v>
      </c>
      <c r="S1384" s="11" t="str">
        <f>IF(VLOOKUP(D1384,'Current OBD'!$B$6:$AK$2185,36,0)="Yes","12"," ")</f>
        <v xml:space="preserve"> </v>
      </c>
      <c r="T1384" s="13">
        <f>VLOOKUP(D1384,Pivot!$B$4:$F$2181,2,0)</f>
        <v>174</v>
      </c>
      <c r="U1384" s="13">
        <f>VLOOKUP(D1384,Pivot!$B$4:$F$2181,3,0)</f>
        <v>64</v>
      </c>
      <c r="V1384" s="13">
        <f>VLOOKUP(D1384,Pivot!$B$4:$F$2181,4,0)</f>
        <v>496</v>
      </c>
      <c r="W1384" s="46">
        <f>IFERROR(VLOOKUP(D1384,Pivot!$B$4:$H$2181,5,0),"")</f>
        <v>0.3508</v>
      </c>
      <c r="X1384" s="51">
        <f>IFERROR(VLOOKUP(D1384,Pivot!$B$4:$H$2181,6,0),"")</f>
        <v>0.129</v>
      </c>
      <c r="Y1384" s="46">
        <f>IFERROR(VLOOKUP(D1384,Pivot!$B$4:$H$2181,7,0),"")</f>
        <v>0.4798</v>
      </c>
    </row>
    <row r="1385" spans="1:25" ht="15" customHeight="1" outlineLevel="1">
      <c r="A1385" s="27"/>
      <c r="B1385" s="27"/>
      <c r="C1385" s="30" t="s">
        <v>5798</v>
      </c>
      <c r="D1385" s="27"/>
      <c r="E1385" s="26"/>
      <c r="F1385" s="29"/>
      <c r="G1385" s="29"/>
      <c r="H1385" s="29"/>
      <c r="I1385" s="29"/>
      <c r="J1385" s="29"/>
      <c r="K1385" s="29"/>
      <c r="L1385" s="29"/>
      <c r="M1385" s="29"/>
      <c r="N1385" s="29"/>
      <c r="O1385" s="29"/>
      <c r="P1385" s="29"/>
      <c r="Q1385" s="29"/>
      <c r="R1385" s="29"/>
      <c r="S1385" s="29"/>
      <c r="T1385" s="43">
        <f>SUBTOTAL(9,T1352:T1384)</f>
        <v>7415</v>
      </c>
      <c r="U1385" s="43">
        <f>SUBTOTAL(9,U1352:U1384)</f>
        <v>1776</v>
      </c>
      <c r="V1385" s="43">
        <f>SUBTOTAL(9,V1352:V1384)</f>
        <v>22670</v>
      </c>
      <c r="W1385" s="47"/>
      <c r="X1385" s="52"/>
      <c r="Y1385" s="56">
        <f>(T1385+U1385)/V1385</f>
        <v>0.40542567269519186</v>
      </c>
    </row>
    <row r="1386" spans="1:25" ht="15" customHeight="1" outlineLevel="2">
      <c r="A1386" s="10" t="str">
        <f>VLOOKUP(D1386,'Current OBD'!$B$6:$K$2185,4,0)</f>
        <v>Pierce</v>
      </c>
      <c r="B1386" s="10" t="str">
        <f>VLOOKUP(D1386,'Current OBD'!$B$6:$K$2185,3,0)</f>
        <v>27-010</v>
      </c>
      <c r="C1386" s="9" t="str">
        <f>VLOOKUP(D1386,'Current OBD'!$B$6:$K$2185,2,0)</f>
        <v>Tacoma School District</v>
      </c>
      <c r="D1386" s="24">
        <v>662879</v>
      </c>
      <c r="E1386" s="9" t="str">
        <f>VLOOKUP(D1386,'Current OBD'!$B$6:$K$2185,10,0)</f>
        <v>Angelo Giaudrone Middle School</v>
      </c>
      <c r="F1386" s="11" t="str">
        <f>IF(VLOOKUP(D1386,'Current OBD'!$B$6:$AK$2185,23,0)="Yes","PK"," ")</f>
        <v xml:space="preserve"> </v>
      </c>
      <c r="G1386" s="11" t="str">
        <f>IF(VLOOKUP(D1386,'Current OBD'!$B$6:$AK$2185,24,0)="Yes","K"," ")</f>
        <v xml:space="preserve"> </v>
      </c>
      <c r="H1386" s="11" t="str">
        <f>IF(VLOOKUP(D1386,'Current OBD'!$B$6:$AK$2185,25,0)="Yes",1," ")</f>
        <v xml:space="preserve"> </v>
      </c>
      <c r="I1386" s="11" t="str">
        <f>IF(VLOOKUP(D1386,'Current OBD'!$B$6:$AK$2185,26,0)="Yes","2"," ")</f>
        <v xml:space="preserve"> </v>
      </c>
      <c r="J1386" s="11" t="str">
        <f>IF(VLOOKUP(D1386,'Current OBD'!$B$6:$AK$2185,27,0)="Yes","3"," ")</f>
        <v xml:space="preserve"> </v>
      </c>
      <c r="K1386" s="11" t="str">
        <f>IF(VLOOKUP(D1386,'Current OBD'!$B$6:$AK$2185,28,0)="Yes","4"," ")</f>
        <v xml:space="preserve"> </v>
      </c>
      <c r="L1386" s="11" t="str">
        <f>IF(VLOOKUP(D1386,'Current OBD'!$B$6:$AK$2185,29,0)="Yes","5"," ")</f>
        <v xml:space="preserve"> </v>
      </c>
      <c r="M1386" s="11" t="str">
        <f>IF(VLOOKUP(D1386,'Current OBD'!$B$6:$AK$2185,30,0)="Yes","6"," ")</f>
        <v>6</v>
      </c>
      <c r="N1386" s="11" t="str">
        <f>IF(VLOOKUP(D1386,'Current OBD'!$B$6:$AK$2185,31,0)="Yes","7"," ")</f>
        <v>7</v>
      </c>
      <c r="O1386" s="11" t="str">
        <f>IF(VLOOKUP(D1386,'Current OBD'!$B$6:$AK$2185,32,0)="Yes","8"," ")</f>
        <v>8</v>
      </c>
      <c r="P1386" s="11" t="str">
        <f>IF(VLOOKUP(D1386,'Current OBD'!$B$6:$AK$2185,33,0)="Yes","9"," ")</f>
        <v xml:space="preserve"> </v>
      </c>
      <c r="Q1386" s="11" t="str">
        <f>IF(VLOOKUP(D1386,'Current OBD'!$B$6:$AK$2185,34,0)="Yes","10"," ")</f>
        <v xml:space="preserve"> </v>
      </c>
      <c r="R1386" s="11" t="str">
        <f>IF(VLOOKUP(D1386,'Current OBD'!$B$6:$AK$2185,35,0)="Yes","11"," ")</f>
        <v xml:space="preserve"> </v>
      </c>
      <c r="S1386" s="11" t="str">
        <f>IF(VLOOKUP(D1386,'Current OBD'!$B$6:$AK$2185,36,0)="Yes","12"," ")</f>
        <v xml:space="preserve"> </v>
      </c>
      <c r="T1386" s="13">
        <f>VLOOKUP(D1386,Pivot!$B$4:$F$2181,2,0)</f>
        <v>434</v>
      </c>
      <c r="U1386" s="13">
        <f>VLOOKUP(D1386,Pivot!$B$4:$F$2181,3,0)</f>
        <v>0</v>
      </c>
      <c r="V1386" s="13">
        <f>VLOOKUP(D1386,Pivot!$B$4:$F$2181,4,0)</f>
        <v>444</v>
      </c>
      <c r="W1386" s="46">
        <f>IFERROR(VLOOKUP(D1386,Pivot!$B$4:$H$2181,5,0),"")</f>
        <v>0.97750000000000004</v>
      </c>
      <c r="X1386" s="51">
        <f>IFERROR(VLOOKUP(D1386,Pivot!$B$4:$H$2181,6,0),"")</f>
        <v>0</v>
      </c>
      <c r="Y1386" s="46">
        <f>IFERROR(VLOOKUP(D1386,Pivot!$B$4:$H$2181,7,0),"")</f>
        <v>0.97750000000000004</v>
      </c>
    </row>
    <row r="1387" spans="1:25" ht="15" customHeight="1" outlineLevel="2">
      <c r="A1387" s="10" t="str">
        <f>VLOOKUP(D1387,'Current OBD'!$B$6:$K$2185,4,0)</f>
        <v>Pierce</v>
      </c>
      <c r="B1387" s="10" t="str">
        <f>VLOOKUP(D1387,'Current OBD'!$B$6:$K$2185,3,0)</f>
        <v>27-010</v>
      </c>
      <c r="C1387" s="9" t="str">
        <f>VLOOKUP(D1387,'Current OBD'!$B$6:$K$2185,2,0)</f>
        <v>Tacoma School District</v>
      </c>
      <c r="D1387" s="24">
        <v>661879</v>
      </c>
      <c r="E1387" s="9" t="str">
        <f>VLOOKUP(D1387,'Current OBD'!$B$6:$K$2185,10,0)</f>
        <v>Arlington Elementary</v>
      </c>
      <c r="F1387" s="11" t="str">
        <f>IF(VLOOKUP(D1387,'Current OBD'!$B$6:$AK$2185,23,0)="Yes","PK"," ")</f>
        <v>PK</v>
      </c>
      <c r="G1387" s="11" t="str">
        <f>IF(VLOOKUP(D1387,'Current OBD'!$B$6:$AK$2185,24,0)="Yes","K"," ")</f>
        <v>K</v>
      </c>
      <c r="H1387" s="11">
        <f>IF(VLOOKUP(D1387,'Current OBD'!$B$6:$AK$2185,25,0)="Yes",1," ")</f>
        <v>1</v>
      </c>
      <c r="I1387" s="11" t="str">
        <f>IF(VLOOKUP(D1387,'Current OBD'!$B$6:$AK$2185,26,0)="Yes","2"," ")</f>
        <v>2</v>
      </c>
      <c r="J1387" s="11" t="str">
        <f>IF(VLOOKUP(D1387,'Current OBD'!$B$6:$AK$2185,27,0)="Yes","3"," ")</f>
        <v>3</v>
      </c>
      <c r="K1387" s="11" t="str">
        <f>IF(VLOOKUP(D1387,'Current OBD'!$B$6:$AK$2185,28,0)="Yes","4"," ")</f>
        <v>4</v>
      </c>
      <c r="L1387" s="11" t="str">
        <f>IF(VLOOKUP(D1387,'Current OBD'!$B$6:$AK$2185,29,0)="Yes","5"," ")</f>
        <v>5</v>
      </c>
      <c r="M1387" s="11" t="str">
        <f>IF(VLOOKUP(D1387,'Current OBD'!$B$6:$AK$2185,30,0)="Yes","6"," ")</f>
        <v xml:space="preserve"> </v>
      </c>
      <c r="N1387" s="11" t="str">
        <f>IF(VLOOKUP(D1387,'Current OBD'!$B$6:$AK$2185,31,0)="Yes","7"," ")</f>
        <v xml:space="preserve"> </v>
      </c>
      <c r="O1387" s="11" t="str">
        <f>IF(VLOOKUP(D1387,'Current OBD'!$B$6:$AK$2185,32,0)="Yes","8"," ")</f>
        <v xml:space="preserve"> </v>
      </c>
      <c r="P1387" s="11" t="str">
        <f>IF(VLOOKUP(D1387,'Current OBD'!$B$6:$AK$2185,33,0)="Yes","9"," ")</f>
        <v xml:space="preserve"> </v>
      </c>
      <c r="Q1387" s="11" t="str">
        <f>IF(VLOOKUP(D1387,'Current OBD'!$B$6:$AK$2185,34,0)="Yes","10"," ")</f>
        <v xml:space="preserve"> </v>
      </c>
      <c r="R1387" s="11" t="str">
        <f>IF(VLOOKUP(D1387,'Current OBD'!$B$6:$AK$2185,35,0)="Yes","11"," ")</f>
        <v xml:space="preserve"> </v>
      </c>
      <c r="S1387" s="11" t="str">
        <f>IF(VLOOKUP(D1387,'Current OBD'!$B$6:$AK$2185,36,0)="Yes","12"," ")</f>
        <v xml:space="preserve"> </v>
      </c>
      <c r="T1387" s="13">
        <f>VLOOKUP(D1387,Pivot!$B$4:$F$2181,2,0)</f>
        <v>389</v>
      </c>
      <c r="U1387" s="13">
        <f>VLOOKUP(D1387,Pivot!$B$4:$F$2181,3,0)</f>
        <v>0</v>
      </c>
      <c r="V1387" s="13">
        <f>VLOOKUP(D1387,Pivot!$B$4:$F$2181,4,0)</f>
        <v>412</v>
      </c>
      <c r="W1387" s="46">
        <f>IFERROR(VLOOKUP(D1387,Pivot!$B$4:$H$2181,5,0),"")</f>
        <v>0.94420000000000004</v>
      </c>
      <c r="X1387" s="51">
        <f>IFERROR(VLOOKUP(D1387,Pivot!$B$4:$H$2181,6,0),"")</f>
        <v>0</v>
      </c>
      <c r="Y1387" s="46">
        <f>IFERROR(VLOOKUP(D1387,Pivot!$B$4:$H$2181,7,0),"")</f>
        <v>0.94420000000000004</v>
      </c>
    </row>
    <row r="1388" spans="1:25" ht="15" customHeight="1" outlineLevel="2">
      <c r="A1388" s="10" t="str">
        <f>VLOOKUP(D1388,'Current OBD'!$B$6:$K$2185,4,0)</f>
        <v>Pierce</v>
      </c>
      <c r="B1388" s="10" t="str">
        <f>VLOOKUP(D1388,'Current OBD'!$B$6:$K$2185,3,0)</f>
        <v>27-010</v>
      </c>
      <c r="C1388" s="9" t="str">
        <f>VLOOKUP(D1388,'Current OBD'!$B$6:$K$2185,2,0)</f>
        <v>Tacoma School District</v>
      </c>
      <c r="D1388" s="24">
        <v>662892</v>
      </c>
      <c r="E1388" s="9" t="str">
        <f>VLOOKUP(D1388,'Current OBD'!$B$6:$K$2185,10,0)</f>
        <v>Baker Middle School</v>
      </c>
      <c r="F1388" s="11" t="str">
        <f>IF(VLOOKUP(D1388,'Current OBD'!$B$6:$AK$2185,23,0)="Yes","PK"," ")</f>
        <v xml:space="preserve"> </v>
      </c>
      <c r="G1388" s="11" t="str">
        <f>IF(VLOOKUP(D1388,'Current OBD'!$B$6:$AK$2185,24,0)="Yes","K"," ")</f>
        <v xml:space="preserve"> </v>
      </c>
      <c r="H1388" s="11" t="str">
        <f>IF(VLOOKUP(D1388,'Current OBD'!$B$6:$AK$2185,25,0)="Yes",1," ")</f>
        <v xml:space="preserve"> </v>
      </c>
      <c r="I1388" s="11" t="str">
        <f>IF(VLOOKUP(D1388,'Current OBD'!$B$6:$AK$2185,26,0)="Yes","2"," ")</f>
        <v xml:space="preserve"> </v>
      </c>
      <c r="J1388" s="11" t="str">
        <f>IF(VLOOKUP(D1388,'Current OBD'!$B$6:$AK$2185,27,0)="Yes","3"," ")</f>
        <v xml:space="preserve"> </v>
      </c>
      <c r="K1388" s="11" t="str">
        <f>IF(VLOOKUP(D1388,'Current OBD'!$B$6:$AK$2185,28,0)="Yes","4"," ")</f>
        <v xml:space="preserve"> </v>
      </c>
      <c r="L1388" s="11" t="str">
        <f>IF(VLOOKUP(D1388,'Current OBD'!$B$6:$AK$2185,29,0)="Yes","5"," ")</f>
        <v xml:space="preserve"> </v>
      </c>
      <c r="M1388" s="11" t="str">
        <f>IF(VLOOKUP(D1388,'Current OBD'!$B$6:$AK$2185,30,0)="Yes","6"," ")</f>
        <v>6</v>
      </c>
      <c r="N1388" s="11" t="str">
        <f>IF(VLOOKUP(D1388,'Current OBD'!$B$6:$AK$2185,31,0)="Yes","7"," ")</f>
        <v>7</v>
      </c>
      <c r="O1388" s="11" t="str">
        <f>IF(VLOOKUP(D1388,'Current OBD'!$B$6:$AK$2185,32,0)="Yes","8"," ")</f>
        <v>8</v>
      </c>
      <c r="P1388" s="11" t="str">
        <f>IF(VLOOKUP(D1388,'Current OBD'!$B$6:$AK$2185,33,0)="Yes","9"," ")</f>
        <v xml:space="preserve"> </v>
      </c>
      <c r="Q1388" s="11" t="str">
        <f>IF(VLOOKUP(D1388,'Current OBD'!$B$6:$AK$2185,34,0)="Yes","10"," ")</f>
        <v xml:space="preserve"> </v>
      </c>
      <c r="R1388" s="11" t="str">
        <f>IF(VLOOKUP(D1388,'Current OBD'!$B$6:$AK$2185,35,0)="Yes","11"," ")</f>
        <v xml:space="preserve"> </v>
      </c>
      <c r="S1388" s="11" t="str">
        <f>IF(VLOOKUP(D1388,'Current OBD'!$B$6:$AK$2185,36,0)="Yes","12"," ")</f>
        <v xml:space="preserve"> </v>
      </c>
      <c r="T1388" s="13">
        <f>VLOOKUP(D1388,Pivot!$B$4:$F$2181,2,0)</f>
        <v>627</v>
      </c>
      <c r="U1388" s="13">
        <f>VLOOKUP(D1388,Pivot!$B$4:$F$2181,3,0)</f>
        <v>0</v>
      </c>
      <c r="V1388" s="13">
        <f>VLOOKUP(D1388,Pivot!$B$4:$F$2181,4,0)</f>
        <v>724</v>
      </c>
      <c r="W1388" s="46">
        <f>IFERROR(VLOOKUP(D1388,Pivot!$B$4:$H$2181,5,0),"")</f>
        <v>0.86599999999999999</v>
      </c>
      <c r="X1388" s="51">
        <f>IFERROR(VLOOKUP(D1388,Pivot!$B$4:$H$2181,6,0),"")</f>
        <v>0</v>
      </c>
      <c r="Y1388" s="46">
        <f>IFERROR(VLOOKUP(D1388,Pivot!$B$4:$H$2181,7,0),"")</f>
        <v>0.86599999999999999</v>
      </c>
    </row>
    <row r="1389" spans="1:25" ht="15" customHeight="1" outlineLevel="2">
      <c r="A1389" s="10" t="str">
        <f>VLOOKUP(D1389,'Current OBD'!$B$6:$K$2185,4,0)</f>
        <v>Pierce</v>
      </c>
      <c r="B1389" s="10" t="str">
        <f>VLOOKUP(D1389,'Current OBD'!$B$6:$K$2185,3,0)</f>
        <v>27-010</v>
      </c>
      <c r="C1389" s="9" t="str">
        <f>VLOOKUP(D1389,'Current OBD'!$B$6:$K$2185,2,0)</f>
        <v>Tacoma School District</v>
      </c>
      <c r="D1389" s="24">
        <v>661880</v>
      </c>
      <c r="E1389" s="9" t="str">
        <f>VLOOKUP(D1389,'Current OBD'!$B$6:$K$2185,10,0)</f>
        <v>Birney Elementary</v>
      </c>
      <c r="F1389" s="11" t="str">
        <f>IF(VLOOKUP(D1389,'Current OBD'!$B$6:$AK$2185,23,0)="Yes","PK"," ")</f>
        <v>PK</v>
      </c>
      <c r="G1389" s="11" t="str">
        <f>IF(VLOOKUP(D1389,'Current OBD'!$B$6:$AK$2185,24,0)="Yes","K"," ")</f>
        <v>K</v>
      </c>
      <c r="H1389" s="11">
        <f>IF(VLOOKUP(D1389,'Current OBD'!$B$6:$AK$2185,25,0)="Yes",1," ")</f>
        <v>1</v>
      </c>
      <c r="I1389" s="11" t="str">
        <f>IF(VLOOKUP(D1389,'Current OBD'!$B$6:$AK$2185,26,0)="Yes","2"," ")</f>
        <v>2</v>
      </c>
      <c r="J1389" s="11" t="str">
        <f>IF(VLOOKUP(D1389,'Current OBD'!$B$6:$AK$2185,27,0)="Yes","3"," ")</f>
        <v>3</v>
      </c>
      <c r="K1389" s="11" t="str">
        <f>IF(VLOOKUP(D1389,'Current OBD'!$B$6:$AK$2185,28,0)="Yes","4"," ")</f>
        <v>4</v>
      </c>
      <c r="L1389" s="11" t="str">
        <f>IF(VLOOKUP(D1389,'Current OBD'!$B$6:$AK$2185,29,0)="Yes","5"," ")</f>
        <v>5</v>
      </c>
      <c r="M1389" s="11" t="str">
        <f>IF(VLOOKUP(D1389,'Current OBD'!$B$6:$AK$2185,30,0)="Yes","6"," ")</f>
        <v xml:space="preserve"> </v>
      </c>
      <c r="N1389" s="11" t="str">
        <f>IF(VLOOKUP(D1389,'Current OBD'!$B$6:$AK$2185,31,0)="Yes","7"," ")</f>
        <v xml:space="preserve"> </v>
      </c>
      <c r="O1389" s="11" t="str">
        <f>IF(VLOOKUP(D1389,'Current OBD'!$B$6:$AK$2185,32,0)="Yes","8"," ")</f>
        <v xml:space="preserve"> </v>
      </c>
      <c r="P1389" s="11" t="str">
        <f>IF(VLOOKUP(D1389,'Current OBD'!$B$6:$AK$2185,33,0)="Yes","9"," ")</f>
        <v xml:space="preserve"> </v>
      </c>
      <c r="Q1389" s="11" t="str">
        <f>IF(VLOOKUP(D1389,'Current OBD'!$B$6:$AK$2185,34,0)="Yes","10"," ")</f>
        <v xml:space="preserve"> </v>
      </c>
      <c r="R1389" s="11" t="str">
        <f>IF(VLOOKUP(D1389,'Current OBD'!$B$6:$AK$2185,35,0)="Yes","11"," ")</f>
        <v xml:space="preserve"> </v>
      </c>
      <c r="S1389" s="11" t="str">
        <f>IF(VLOOKUP(D1389,'Current OBD'!$B$6:$AK$2185,36,0)="Yes","12"," ")</f>
        <v xml:space="preserve"> </v>
      </c>
      <c r="T1389" s="13">
        <f>VLOOKUP(D1389,Pivot!$B$4:$F$2181,2,0)</f>
        <v>447</v>
      </c>
      <c r="U1389" s="13">
        <f>VLOOKUP(D1389,Pivot!$B$4:$F$2181,3,0)</f>
        <v>0</v>
      </c>
      <c r="V1389" s="13">
        <f>VLOOKUP(D1389,Pivot!$B$4:$F$2181,4,0)</f>
        <v>460</v>
      </c>
      <c r="W1389" s="46">
        <f>IFERROR(VLOOKUP(D1389,Pivot!$B$4:$H$2181,5,0),"")</f>
        <v>0.97170000000000001</v>
      </c>
      <c r="X1389" s="51">
        <f>IFERROR(VLOOKUP(D1389,Pivot!$B$4:$H$2181,6,0),"")</f>
        <v>0</v>
      </c>
      <c r="Y1389" s="46">
        <f>IFERROR(VLOOKUP(D1389,Pivot!$B$4:$H$2181,7,0),"")</f>
        <v>0.97170000000000001</v>
      </c>
    </row>
    <row r="1390" spans="1:25" ht="15" customHeight="1" outlineLevel="2">
      <c r="A1390" s="10" t="str">
        <f>VLOOKUP(D1390,'Current OBD'!$B$6:$K$2185,4,0)</f>
        <v>Pierce</v>
      </c>
      <c r="B1390" s="10" t="str">
        <f>VLOOKUP(D1390,'Current OBD'!$B$6:$K$2185,3,0)</f>
        <v>27-010</v>
      </c>
      <c r="C1390" s="9" t="str">
        <f>VLOOKUP(D1390,'Current OBD'!$B$6:$K$2185,2,0)</f>
        <v>Tacoma School District</v>
      </c>
      <c r="D1390" s="24">
        <v>662626</v>
      </c>
      <c r="E1390" s="9" t="str">
        <f>VLOOKUP(D1390,'Current OBD'!$B$6:$K$2185,10,0)</f>
        <v>Blix Elementary School</v>
      </c>
      <c r="F1390" s="11" t="str">
        <f>IF(VLOOKUP(D1390,'Current OBD'!$B$6:$AK$2185,23,0)="Yes","PK"," ")</f>
        <v>PK</v>
      </c>
      <c r="G1390" s="11" t="str">
        <f>IF(VLOOKUP(D1390,'Current OBD'!$B$6:$AK$2185,24,0)="Yes","K"," ")</f>
        <v>K</v>
      </c>
      <c r="H1390" s="11">
        <f>IF(VLOOKUP(D1390,'Current OBD'!$B$6:$AK$2185,25,0)="Yes",1," ")</f>
        <v>1</v>
      </c>
      <c r="I1390" s="11" t="str">
        <f>IF(VLOOKUP(D1390,'Current OBD'!$B$6:$AK$2185,26,0)="Yes","2"," ")</f>
        <v>2</v>
      </c>
      <c r="J1390" s="11" t="str">
        <f>IF(VLOOKUP(D1390,'Current OBD'!$B$6:$AK$2185,27,0)="Yes","3"," ")</f>
        <v>3</v>
      </c>
      <c r="K1390" s="11" t="str">
        <f>IF(VLOOKUP(D1390,'Current OBD'!$B$6:$AK$2185,28,0)="Yes","4"," ")</f>
        <v>4</v>
      </c>
      <c r="L1390" s="11" t="str">
        <f>IF(VLOOKUP(D1390,'Current OBD'!$B$6:$AK$2185,29,0)="Yes","5"," ")</f>
        <v>5</v>
      </c>
      <c r="M1390" s="11" t="str">
        <f>IF(VLOOKUP(D1390,'Current OBD'!$B$6:$AK$2185,30,0)="Yes","6"," ")</f>
        <v xml:space="preserve"> </v>
      </c>
      <c r="N1390" s="11" t="str">
        <f>IF(VLOOKUP(D1390,'Current OBD'!$B$6:$AK$2185,31,0)="Yes","7"," ")</f>
        <v xml:space="preserve"> </v>
      </c>
      <c r="O1390" s="11" t="str">
        <f>IF(VLOOKUP(D1390,'Current OBD'!$B$6:$AK$2185,32,0)="Yes","8"," ")</f>
        <v xml:space="preserve"> </v>
      </c>
      <c r="P1390" s="11" t="str">
        <f>IF(VLOOKUP(D1390,'Current OBD'!$B$6:$AK$2185,33,0)="Yes","9"," ")</f>
        <v xml:space="preserve"> </v>
      </c>
      <c r="Q1390" s="11" t="str">
        <f>IF(VLOOKUP(D1390,'Current OBD'!$B$6:$AK$2185,34,0)="Yes","10"," ")</f>
        <v xml:space="preserve"> </v>
      </c>
      <c r="R1390" s="11" t="str">
        <f>IF(VLOOKUP(D1390,'Current OBD'!$B$6:$AK$2185,35,0)="Yes","11"," ")</f>
        <v xml:space="preserve"> </v>
      </c>
      <c r="S1390" s="11" t="str">
        <f>IF(VLOOKUP(D1390,'Current OBD'!$B$6:$AK$2185,36,0)="Yes","12"," ")</f>
        <v xml:space="preserve"> </v>
      </c>
      <c r="T1390" s="13">
        <f>VLOOKUP(D1390,Pivot!$B$4:$F$2181,2,0)</f>
        <v>484</v>
      </c>
      <c r="U1390" s="13">
        <f>VLOOKUP(D1390,Pivot!$B$4:$F$2181,3,0)</f>
        <v>0</v>
      </c>
      <c r="V1390" s="13">
        <f>VLOOKUP(D1390,Pivot!$B$4:$F$2181,4,0)</f>
        <v>484</v>
      </c>
      <c r="W1390" s="46">
        <f>IFERROR(VLOOKUP(D1390,Pivot!$B$4:$H$2181,5,0),"")</f>
        <v>1</v>
      </c>
      <c r="X1390" s="51">
        <f>IFERROR(VLOOKUP(D1390,Pivot!$B$4:$H$2181,6,0),"")</f>
        <v>0</v>
      </c>
      <c r="Y1390" s="46">
        <f>IFERROR(VLOOKUP(D1390,Pivot!$B$4:$H$2181,7,0),"")</f>
        <v>1</v>
      </c>
    </row>
    <row r="1391" spans="1:25" ht="15" customHeight="1" outlineLevel="2">
      <c r="A1391" s="10" t="str">
        <f>VLOOKUP(D1391,'Current OBD'!$B$6:$K$2185,4,0)</f>
        <v>Pierce</v>
      </c>
      <c r="B1391" s="10" t="str">
        <f>VLOOKUP(D1391,'Current OBD'!$B$6:$K$2185,3,0)</f>
        <v>27-010</v>
      </c>
      <c r="C1391" s="9" t="str">
        <f>VLOOKUP(D1391,'Current OBD'!$B$6:$K$2185,2,0)</f>
        <v>Tacoma School District</v>
      </c>
      <c r="D1391" s="24">
        <v>661881</v>
      </c>
      <c r="E1391" s="9" t="str">
        <f>VLOOKUP(D1391,'Current OBD'!$B$6:$K$2185,10,0)</f>
        <v>Boze Elementary</v>
      </c>
      <c r="F1391" s="11" t="str">
        <f>IF(VLOOKUP(D1391,'Current OBD'!$B$6:$AK$2185,23,0)="Yes","PK"," ")</f>
        <v>PK</v>
      </c>
      <c r="G1391" s="11" t="str">
        <f>IF(VLOOKUP(D1391,'Current OBD'!$B$6:$AK$2185,24,0)="Yes","K"," ")</f>
        <v>K</v>
      </c>
      <c r="H1391" s="11">
        <f>IF(VLOOKUP(D1391,'Current OBD'!$B$6:$AK$2185,25,0)="Yes",1," ")</f>
        <v>1</v>
      </c>
      <c r="I1391" s="11" t="str">
        <f>IF(VLOOKUP(D1391,'Current OBD'!$B$6:$AK$2185,26,0)="Yes","2"," ")</f>
        <v>2</v>
      </c>
      <c r="J1391" s="11" t="str">
        <f>IF(VLOOKUP(D1391,'Current OBD'!$B$6:$AK$2185,27,0)="Yes","3"," ")</f>
        <v>3</v>
      </c>
      <c r="K1391" s="11" t="str">
        <f>IF(VLOOKUP(D1391,'Current OBD'!$B$6:$AK$2185,28,0)="Yes","4"," ")</f>
        <v>4</v>
      </c>
      <c r="L1391" s="11" t="str">
        <f>IF(VLOOKUP(D1391,'Current OBD'!$B$6:$AK$2185,29,0)="Yes","5"," ")</f>
        <v>5</v>
      </c>
      <c r="M1391" s="11" t="str">
        <f>IF(VLOOKUP(D1391,'Current OBD'!$B$6:$AK$2185,30,0)="Yes","6"," ")</f>
        <v xml:space="preserve"> </v>
      </c>
      <c r="N1391" s="11" t="str">
        <f>IF(VLOOKUP(D1391,'Current OBD'!$B$6:$AK$2185,31,0)="Yes","7"," ")</f>
        <v xml:space="preserve"> </v>
      </c>
      <c r="O1391" s="11" t="str">
        <f>IF(VLOOKUP(D1391,'Current OBD'!$B$6:$AK$2185,32,0)="Yes","8"," ")</f>
        <v xml:space="preserve"> </v>
      </c>
      <c r="P1391" s="11" t="str">
        <f>IF(VLOOKUP(D1391,'Current OBD'!$B$6:$AK$2185,33,0)="Yes","9"," ")</f>
        <v xml:space="preserve"> </v>
      </c>
      <c r="Q1391" s="11" t="str">
        <f>IF(VLOOKUP(D1391,'Current OBD'!$B$6:$AK$2185,34,0)="Yes","10"," ")</f>
        <v xml:space="preserve"> </v>
      </c>
      <c r="R1391" s="11" t="str">
        <f>IF(VLOOKUP(D1391,'Current OBD'!$B$6:$AK$2185,35,0)="Yes","11"," ")</f>
        <v xml:space="preserve"> </v>
      </c>
      <c r="S1391" s="11" t="str">
        <f>IF(VLOOKUP(D1391,'Current OBD'!$B$6:$AK$2185,36,0)="Yes","12"," ")</f>
        <v xml:space="preserve"> </v>
      </c>
      <c r="T1391" s="13">
        <f>VLOOKUP(D1391,Pivot!$B$4:$F$2181,2,0)</f>
        <v>425</v>
      </c>
      <c r="U1391" s="13">
        <f>VLOOKUP(D1391,Pivot!$B$4:$F$2181,3,0)</f>
        <v>0</v>
      </c>
      <c r="V1391" s="13">
        <f>VLOOKUP(D1391,Pivot!$B$4:$F$2181,4,0)</f>
        <v>450</v>
      </c>
      <c r="W1391" s="46">
        <f>IFERROR(VLOOKUP(D1391,Pivot!$B$4:$H$2181,5,0),"")</f>
        <v>0.94440000000000002</v>
      </c>
      <c r="X1391" s="51">
        <f>IFERROR(VLOOKUP(D1391,Pivot!$B$4:$H$2181,6,0),"")</f>
        <v>0</v>
      </c>
      <c r="Y1391" s="46">
        <f>IFERROR(VLOOKUP(D1391,Pivot!$B$4:$H$2181,7,0),"")</f>
        <v>0.94440000000000002</v>
      </c>
    </row>
    <row r="1392" spans="1:25" ht="15" customHeight="1" outlineLevel="2">
      <c r="A1392" s="10" t="str">
        <f>VLOOKUP(D1392,'Current OBD'!$B$6:$K$2185,4,0)</f>
        <v>Pierce</v>
      </c>
      <c r="B1392" s="10" t="str">
        <f>VLOOKUP(D1392,'Current OBD'!$B$6:$K$2185,3,0)</f>
        <v>27-010</v>
      </c>
      <c r="C1392" s="9" t="str">
        <f>VLOOKUP(D1392,'Current OBD'!$B$6:$K$2185,2,0)</f>
        <v>Tacoma School District</v>
      </c>
      <c r="D1392" s="24">
        <v>661882</v>
      </c>
      <c r="E1392" s="9" t="str">
        <f>VLOOKUP(D1392,'Current OBD'!$B$6:$K$2185,10,0)</f>
        <v>Brown's Point Elementary</v>
      </c>
      <c r="F1392" s="11" t="str">
        <f>IF(VLOOKUP(D1392,'Current OBD'!$B$6:$AK$2185,23,0)="Yes","PK"," ")</f>
        <v xml:space="preserve"> </v>
      </c>
      <c r="G1392" s="11" t="str">
        <f>IF(VLOOKUP(D1392,'Current OBD'!$B$6:$AK$2185,24,0)="Yes","K"," ")</f>
        <v>K</v>
      </c>
      <c r="H1392" s="11">
        <f>IF(VLOOKUP(D1392,'Current OBD'!$B$6:$AK$2185,25,0)="Yes",1," ")</f>
        <v>1</v>
      </c>
      <c r="I1392" s="11" t="str">
        <f>IF(VLOOKUP(D1392,'Current OBD'!$B$6:$AK$2185,26,0)="Yes","2"," ")</f>
        <v>2</v>
      </c>
      <c r="J1392" s="11" t="str">
        <f>IF(VLOOKUP(D1392,'Current OBD'!$B$6:$AK$2185,27,0)="Yes","3"," ")</f>
        <v>3</v>
      </c>
      <c r="K1392" s="11" t="str">
        <f>IF(VLOOKUP(D1392,'Current OBD'!$B$6:$AK$2185,28,0)="Yes","4"," ")</f>
        <v>4</v>
      </c>
      <c r="L1392" s="11" t="str">
        <f>IF(VLOOKUP(D1392,'Current OBD'!$B$6:$AK$2185,29,0)="Yes","5"," ")</f>
        <v>5</v>
      </c>
      <c r="M1392" s="11" t="str">
        <f>IF(VLOOKUP(D1392,'Current OBD'!$B$6:$AK$2185,30,0)="Yes","6"," ")</f>
        <v xml:space="preserve"> </v>
      </c>
      <c r="N1392" s="11" t="str">
        <f>IF(VLOOKUP(D1392,'Current OBD'!$B$6:$AK$2185,31,0)="Yes","7"," ")</f>
        <v xml:space="preserve"> </v>
      </c>
      <c r="O1392" s="11" t="str">
        <f>IF(VLOOKUP(D1392,'Current OBD'!$B$6:$AK$2185,32,0)="Yes","8"," ")</f>
        <v xml:space="preserve"> </v>
      </c>
      <c r="P1392" s="11" t="str">
        <f>IF(VLOOKUP(D1392,'Current OBD'!$B$6:$AK$2185,33,0)="Yes","9"," ")</f>
        <v xml:space="preserve"> </v>
      </c>
      <c r="Q1392" s="11" t="str">
        <f>IF(VLOOKUP(D1392,'Current OBD'!$B$6:$AK$2185,34,0)="Yes","10"," ")</f>
        <v xml:space="preserve"> </v>
      </c>
      <c r="R1392" s="11" t="str">
        <f>IF(VLOOKUP(D1392,'Current OBD'!$B$6:$AK$2185,35,0)="Yes","11"," ")</f>
        <v xml:space="preserve"> </v>
      </c>
      <c r="S1392" s="11" t="str">
        <f>IF(VLOOKUP(D1392,'Current OBD'!$B$6:$AK$2185,36,0)="Yes","12"," ")</f>
        <v xml:space="preserve"> </v>
      </c>
      <c r="T1392" s="13">
        <f>VLOOKUP(D1392,Pivot!$B$4:$F$2181,2,0)</f>
        <v>104</v>
      </c>
      <c r="U1392" s="13">
        <f>VLOOKUP(D1392,Pivot!$B$4:$F$2181,3,0)</f>
        <v>0</v>
      </c>
      <c r="V1392" s="13">
        <f>VLOOKUP(D1392,Pivot!$B$4:$F$2181,4,0)</f>
        <v>443</v>
      </c>
      <c r="W1392" s="46">
        <f>IFERROR(VLOOKUP(D1392,Pivot!$B$4:$H$2181,5,0),"")</f>
        <v>0.23480000000000001</v>
      </c>
      <c r="X1392" s="51">
        <f>IFERROR(VLOOKUP(D1392,Pivot!$B$4:$H$2181,6,0),"")</f>
        <v>0</v>
      </c>
      <c r="Y1392" s="46">
        <f>IFERROR(VLOOKUP(D1392,Pivot!$B$4:$H$2181,7,0),"")</f>
        <v>0.23480000000000001</v>
      </c>
    </row>
    <row r="1393" spans="1:25" ht="15" customHeight="1" outlineLevel="2">
      <c r="A1393" s="10" t="str">
        <f>VLOOKUP(D1393,'Current OBD'!$B$6:$K$2185,4,0)</f>
        <v>Pierce</v>
      </c>
      <c r="B1393" s="10" t="str">
        <f>VLOOKUP(D1393,'Current OBD'!$B$6:$K$2185,3,0)</f>
        <v>27-010</v>
      </c>
      <c r="C1393" s="9" t="str">
        <f>VLOOKUP(D1393,'Current OBD'!$B$6:$K$2185,2,0)</f>
        <v>Tacoma School District</v>
      </c>
      <c r="D1393" s="24">
        <v>661883</v>
      </c>
      <c r="E1393" s="9" t="str">
        <f>VLOOKUP(D1393,'Current OBD'!$B$6:$K$2185,10,0)</f>
        <v>Bryant Elementary</v>
      </c>
      <c r="F1393" s="11" t="str">
        <f>IF(VLOOKUP(D1393,'Current OBD'!$B$6:$AK$2185,23,0)="Yes","PK"," ")</f>
        <v>PK</v>
      </c>
      <c r="G1393" s="11" t="str">
        <f>IF(VLOOKUP(D1393,'Current OBD'!$B$6:$AK$2185,24,0)="Yes","K"," ")</f>
        <v>K</v>
      </c>
      <c r="H1393" s="11">
        <f>IF(VLOOKUP(D1393,'Current OBD'!$B$6:$AK$2185,25,0)="Yes",1," ")</f>
        <v>1</v>
      </c>
      <c r="I1393" s="11" t="str">
        <f>IF(VLOOKUP(D1393,'Current OBD'!$B$6:$AK$2185,26,0)="Yes","2"," ")</f>
        <v>2</v>
      </c>
      <c r="J1393" s="11" t="str">
        <f>IF(VLOOKUP(D1393,'Current OBD'!$B$6:$AK$2185,27,0)="Yes","3"," ")</f>
        <v>3</v>
      </c>
      <c r="K1393" s="11" t="str">
        <f>IF(VLOOKUP(D1393,'Current OBD'!$B$6:$AK$2185,28,0)="Yes","4"," ")</f>
        <v>4</v>
      </c>
      <c r="L1393" s="11" t="str">
        <f>IF(VLOOKUP(D1393,'Current OBD'!$B$6:$AK$2185,29,0)="Yes","5"," ")</f>
        <v>5</v>
      </c>
      <c r="M1393" s="11" t="str">
        <f>IF(VLOOKUP(D1393,'Current OBD'!$B$6:$AK$2185,30,0)="Yes","6"," ")</f>
        <v>6</v>
      </c>
      <c r="N1393" s="11" t="str">
        <f>IF(VLOOKUP(D1393,'Current OBD'!$B$6:$AK$2185,31,0)="Yes","7"," ")</f>
        <v>7</v>
      </c>
      <c r="O1393" s="11" t="str">
        <f>IF(VLOOKUP(D1393,'Current OBD'!$B$6:$AK$2185,32,0)="Yes","8"," ")</f>
        <v>8</v>
      </c>
      <c r="P1393" s="11" t="str">
        <f>IF(VLOOKUP(D1393,'Current OBD'!$B$6:$AK$2185,33,0)="Yes","9"," ")</f>
        <v xml:space="preserve"> </v>
      </c>
      <c r="Q1393" s="11" t="str">
        <f>IF(VLOOKUP(D1393,'Current OBD'!$B$6:$AK$2185,34,0)="Yes","10"," ")</f>
        <v xml:space="preserve"> </v>
      </c>
      <c r="R1393" s="11" t="str">
        <f>IF(VLOOKUP(D1393,'Current OBD'!$B$6:$AK$2185,35,0)="Yes","11"," ")</f>
        <v xml:space="preserve"> </v>
      </c>
      <c r="S1393" s="11" t="str">
        <f>IF(VLOOKUP(D1393,'Current OBD'!$B$6:$AK$2185,36,0)="Yes","12"," ")</f>
        <v xml:space="preserve"> </v>
      </c>
      <c r="T1393" s="13">
        <f>VLOOKUP(D1393,Pivot!$B$4:$F$2181,2,0)</f>
        <v>235</v>
      </c>
      <c r="U1393" s="13">
        <f>VLOOKUP(D1393,Pivot!$B$4:$F$2181,3,0)</f>
        <v>0</v>
      </c>
      <c r="V1393" s="13">
        <f>VLOOKUP(D1393,Pivot!$B$4:$F$2181,4,0)</f>
        <v>381</v>
      </c>
      <c r="W1393" s="46">
        <f>IFERROR(VLOOKUP(D1393,Pivot!$B$4:$H$2181,5,0),"")</f>
        <v>0.61680000000000001</v>
      </c>
      <c r="X1393" s="51">
        <f>IFERROR(VLOOKUP(D1393,Pivot!$B$4:$H$2181,6,0),"")</f>
        <v>0</v>
      </c>
      <c r="Y1393" s="46">
        <f>IFERROR(VLOOKUP(D1393,Pivot!$B$4:$H$2181,7,0),"")</f>
        <v>0.61680000000000001</v>
      </c>
    </row>
    <row r="1394" spans="1:25" ht="15" customHeight="1" outlineLevel="2">
      <c r="A1394" s="10" t="str">
        <f>VLOOKUP(D1394,'Current OBD'!$B$6:$K$2185,4,0)</f>
        <v>Pierce</v>
      </c>
      <c r="B1394" s="10" t="str">
        <f>VLOOKUP(D1394,'Current OBD'!$B$6:$K$2185,3,0)</f>
        <v>27-010</v>
      </c>
      <c r="C1394" s="9" t="str">
        <f>VLOOKUP(D1394,'Current OBD'!$B$6:$K$2185,2,0)</f>
        <v>Tacoma School District</v>
      </c>
      <c r="D1394" s="24">
        <v>661884</v>
      </c>
      <c r="E1394" s="9" t="str">
        <f>VLOOKUP(D1394,'Current OBD'!$B$6:$K$2185,10,0)</f>
        <v>Crescent Heights Elementary</v>
      </c>
      <c r="F1394" s="11" t="str">
        <f>IF(VLOOKUP(D1394,'Current OBD'!$B$6:$AK$2185,23,0)="Yes","PK"," ")</f>
        <v xml:space="preserve"> </v>
      </c>
      <c r="G1394" s="11" t="str">
        <f>IF(VLOOKUP(D1394,'Current OBD'!$B$6:$AK$2185,24,0)="Yes","K"," ")</f>
        <v>K</v>
      </c>
      <c r="H1394" s="11">
        <f>IF(VLOOKUP(D1394,'Current OBD'!$B$6:$AK$2185,25,0)="Yes",1," ")</f>
        <v>1</v>
      </c>
      <c r="I1394" s="11" t="str">
        <f>IF(VLOOKUP(D1394,'Current OBD'!$B$6:$AK$2185,26,0)="Yes","2"," ")</f>
        <v>2</v>
      </c>
      <c r="J1394" s="11" t="str">
        <f>IF(VLOOKUP(D1394,'Current OBD'!$B$6:$AK$2185,27,0)="Yes","3"," ")</f>
        <v>3</v>
      </c>
      <c r="K1394" s="11" t="str">
        <f>IF(VLOOKUP(D1394,'Current OBD'!$B$6:$AK$2185,28,0)="Yes","4"," ")</f>
        <v>4</v>
      </c>
      <c r="L1394" s="11" t="str">
        <f>IF(VLOOKUP(D1394,'Current OBD'!$B$6:$AK$2185,29,0)="Yes","5"," ")</f>
        <v>5</v>
      </c>
      <c r="M1394" s="11" t="str">
        <f>IF(VLOOKUP(D1394,'Current OBD'!$B$6:$AK$2185,30,0)="Yes","6"," ")</f>
        <v xml:space="preserve"> </v>
      </c>
      <c r="N1394" s="11" t="str">
        <f>IF(VLOOKUP(D1394,'Current OBD'!$B$6:$AK$2185,31,0)="Yes","7"," ")</f>
        <v xml:space="preserve"> </v>
      </c>
      <c r="O1394" s="11" t="str">
        <f>IF(VLOOKUP(D1394,'Current OBD'!$B$6:$AK$2185,32,0)="Yes","8"," ")</f>
        <v xml:space="preserve"> </v>
      </c>
      <c r="P1394" s="11" t="str">
        <f>IF(VLOOKUP(D1394,'Current OBD'!$B$6:$AK$2185,33,0)="Yes","9"," ")</f>
        <v xml:space="preserve"> </v>
      </c>
      <c r="Q1394" s="11" t="str">
        <f>IF(VLOOKUP(D1394,'Current OBD'!$B$6:$AK$2185,34,0)="Yes","10"," ")</f>
        <v xml:space="preserve"> </v>
      </c>
      <c r="R1394" s="11" t="str">
        <f>IF(VLOOKUP(D1394,'Current OBD'!$B$6:$AK$2185,35,0)="Yes","11"," ")</f>
        <v xml:space="preserve"> </v>
      </c>
      <c r="S1394" s="11" t="str">
        <f>IF(VLOOKUP(D1394,'Current OBD'!$B$6:$AK$2185,36,0)="Yes","12"," ")</f>
        <v xml:space="preserve"> </v>
      </c>
      <c r="T1394" s="13">
        <f>VLOOKUP(D1394,Pivot!$B$4:$F$2181,2,0)</f>
        <v>191</v>
      </c>
      <c r="U1394" s="13">
        <f>VLOOKUP(D1394,Pivot!$B$4:$F$2181,3,0)</f>
        <v>0</v>
      </c>
      <c r="V1394" s="13">
        <f>VLOOKUP(D1394,Pivot!$B$4:$F$2181,4,0)</f>
        <v>451</v>
      </c>
      <c r="W1394" s="46">
        <f>IFERROR(VLOOKUP(D1394,Pivot!$B$4:$H$2181,5,0),"")</f>
        <v>0.42349999999999999</v>
      </c>
      <c r="X1394" s="51">
        <f>IFERROR(VLOOKUP(D1394,Pivot!$B$4:$H$2181,6,0),"")</f>
        <v>0</v>
      </c>
      <c r="Y1394" s="46">
        <f>IFERROR(VLOOKUP(D1394,Pivot!$B$4:$H$2181,7,0),"")</f>
        <v>0.42349999999999999</v>
      </c>
    </row>
    <row r="1395" spans="1:25" ht="15" customHeight="1" outlineLevel="2">
      <c r="A1395" s="10" t="str">
        <f>VLOOKUP(D1395,'Current OBD'!$B$6:$K$2185,4,0)</f>
        <v>Pierce</v>
      </c>
      <c r="B1395" s="10" t="str">
        <f>VLOOKUP(D1395,'Current OBD'!$B$6:$K$2185,3,0)</f>
        <v>27-010</v>
      </c>
      <c r="C1395" s="9" t="str">
        <f>VLOOKUP(D1395,'Current OBD'!$B$6:$K$2185,2,0)</f>
        <v>Tacoma School District</v>
      </c>
      <c r="D1395" s="24">
        <v>662700</v>
      </c>
      <c r="E1395" s="9" t="str">
        <f>VLOOKUP(D1395,'Current OBD'!$B$6:$K$2185,10,0)</f>
        <v>Delong Elementary</v>
      </c>
      <c r="F1395" s="11" t="str">
        <f>IF(VLOOKUP(D1395,'Current OBD'!$B$6:$AK$2185,23,0)="Yes","PK"," ")</f>
        <v xml:space="preserve"> </v>
      </c>
      <c r="G1395" s="11" t="str">
        <f>IF(VLOOKUP(D1395,'Current OBD'!$B$6:$AK$2185,24,0)="Yes","K"," ")</f>
        <v>K</v>
      </c>
      <c r="H1395" s="11">
        <f>IF(VLOOKUP(D1395,'Current OBD'!$B$6:$AK$2185,25,0)="Yes",1," ")</f>
        <v>1</v>
      </c>
      <c r="I1395" s="11" t="str">
        <f>IF(VLOOKUP(D1395,'Current OBD'!$B$6:$AK$2185,26,0)="Yes","2"," ")</f>
        <v>2</v>
      </c>
      <c r="J1395" s="11" t="str">
        <f>IF(VLOOKUP(D1395,'Current OBD'!$B$6:$AK$2185,27,0)="Yes","3"," ")</f>
        <v>3</v>
      </c>
      <c r="K1395" s="11" t="str">
        <f>IF(VLOOKUP(D1395,'Current OBD'!$B$6:$AK$2185,28,0)="Yes","4"," ")</f>
        <v>4</v>
      </c>
      <c r="L1395" s="11" t="str">
        <f>IF(VLOOKUP(D1395,'Current OBD'!$B$6:$AK$2185,29,0)="Yes","5"," ")</f>
        <v>5</v>
      </c>
      <c r="M1395" s="11" t="str">
        <f>IF(VLOOKUP(D1395,'Current OBD'!$B$6:$AK$2185,30,0)="Yes","6"," ")</f>
        <v xml:space="preserve"> </v>
      </c>
      <c r="N1395" s="11" t="str">
        <f>IF(VLOOKUP(D1395,'Current OBD'!$B$6:$AK$2185,31,0)="Yes","7"," ")</f>
        <v xml:space="preserve"> </v>
      </c>
      <c r="O1395" s="11" t="str">
        <f>IF(VLOOKUP(D1395,'Current OBD'!$B$6:$AK$2185,32,0)="Yes","8"," ")</f>
        <v xml:space="preserve"> </v>
      </c>
      <c r="P1395" s="11" t="str">
        <f>IF(VLOOKUP(D1395,'Current OBD'!$B$6:$AK$2185,33,0)="Yes","9"," ")</f>
        <v xml:space="preserve"> </v>
      </c>
      <c r="Q1395" s="11" t="str">
        <f>IF(VLOOKUP(D1395,'Current OBD'!$B$6:$AK$2185,34,0)="Yes","10"," ")</f>
        <v xml:space="preserve"> </v>
      </c>
      <c r="R1395" s="11" t="str">
        <f>IF(VLOOKUP(D1395,'Current OBD'!$B$6:$AK$2185,35,0)="Yes","11"," ")</f>
        <v xml:space="preserve"> </v>
      </c>
      <c r="S1395" s="11" t="str">
        <f>IF(VLOOKUP(D1395,'Current OBD'!$B$6:$AK$2185,36,0)="Yes","12"," ")</f>
        <v xml:space="preserve"> </v>
      </c>
      <c r="T1395" s="13">
        <f>VLOOKUP(D1395,Pivot!$B$4:$F$2181,2,0)</f>
        <v>316</v>
      </c>
      <c r="U1395" s="13">
        <f>VLOOKUP(D1395,Pivot!$B$4:$F$2181,3,0)</f>
        <v>0</v>
      </c>
      <c r="V1395" s="13">
        <f>VLOOKUP(D1395,Pivot!$B$4:$F$2181,4,0)</f>
        <v>393</v>
      </c>
      <c r="W1395" s="46">
        <f>IFERROR(VLOOKUP(D1395,Pivot!$B$4:$H$2181,5,0),"")</f>
        <v>0.80410000000000004</v>
      </c>
      <c r="X1395" s="51">
        <f>IFERROR(VLOOKUP(D1395,Pivot!$B$4:$H$2181,6,0),"")</f>
        <v>0</v>
      </c>
      <c r="Y1395" s="46">
        <f>IFERROR(VLOOKUP(D1395,Pivot!$B$4:$H$2181,7,0),"")</f>
        <v>0.80410000000000004</v>
      </c>
    </row>
    <row r="1396" spans="1:25" ht="15" customHeight="1" outlineLevel="2">
      <c r="A1396" s="10" t="str">
        <f>VLOOKUP(D1396,'Current OBD'!$B$6:$K$2185,4,0)</f>
        <v>Pierce</v>
      </c>
      <c r="B1396" s="10" t="str">
        <f>VLOOKUP(D1396,'Current OBD'!$B$6:$K$2185,3,0)</f>
        <v>27-010</v>
      </c>
      <c r="C1396" s="9" t="str">
        <f>VLOOKUP(D1396,'Current OBD'!$B$6:$K$2185,2,0)</f>
        <v>Tacoma School District</v>
      </c>
      <c r="D1396" s="24">
        <v>661886</v>
      </c>
      <c r="E1396" s="9" t="str">
        <f>VLOOKUP(D1396,'Current OBD'!$B$6:$K$2185,10,0)</f>
        <v>Downing Elementary</v>
      </c>
      <c r="F1396" s="11" t="str">
        <f>IF(VLOOKUP(D1396,'Current OBD'!$B$6:$AK$2185,23,0)="Yes","PK"," ")</f>
        <v>PK</v>
      </c>
      <c r="G1396" s="11" t="str">
        <f>IF(VLOOKUP(D1396,'Current OBD'!$B$6:$AK$2185,24,0)="Yes","K"," ")</f>
        <v>K</v>
      </c>
      <c r="H1396" s="11">
        <f>IF(VLOOKUP(D1396,'Current OBD'!$B$6:$AK$2185,25,0)="Yes",1," ")</f>
        <v>1</v>
      </c>
      <c r="I1396" s="11" t="str">
        <f>IF(VLOOKUP(D1396,'Current OBD'!$B$6:$AK$2185,26,0)="Yes","2"," ")</f>
        <v>2</v>
      </c>
      <c r="J1396" s="11" t="str">
        <f>IF(VLOOKUP(D1396,'Current OBD'!$B$6:$AK$2185,27,0)="Yes","3"," ")</f>
        <v>3</v>
      </c>
      <c r="K1396" s="11" t="str">
        <f>IF(VLOOKUP(D1396,'Current OBD'!$B$6:$AK$2185,28,0)="Yes","4"," ")</f>
        <v>4</v>
      </c>
      <c r="L1396" s="11" t="str">
        <f>IF(VLOOKUP(D1396,'Current OBD'!$B$6:$AK$2185,29,0)="Yes","5"," ")</f>
        <v>5</v>
      </c>
      <c r="M1396" s="11" t="str">
        <f>IF(VLOOKUP(D1396,'Current OBD'!$B$6:$AK$2185,30,0)="Yes","6"," ")</f>
        <v xml:space="preserve"> </v>
      </c>
      <c r="N1396" s="11" t="str">
        <f>IF(VLOOKUP(D1396,'Current OBD'!$B$6:$AK$2185,31,0)="Yes","7"," ")</f>
        <v xml:space="preserve"> </v>
      </c>
      <c r="O1396" s="11" t="str">
        <f>IF(VLOOKUP(D1396,'Current OBD'!$B$6:$AK$2185,32,0)="Yes","8"," ")</f>
        <v xml:space="preserve"> </v>
      </c>
      <c r="P1396" s="11" t="str">
        <f>IF(VLOOKUP(D1396,'Current OBD'!$B$6:$AK$2185,33,0)="Yes","9"," ")</f>
        <v xml:space="preserve"> </v>
      </c>
      <c r="Q1396" s="11" t="str">
        <f>IF(VLOOKUP(D1396,'Current OBD'!$B$6:$AK$2185,34,0)="Yes","10"," ")</f>
        <v xml:space="preserve"> </v>
      </c>
      <c r="R1396" s="11" t="str">
        <f>IF(VLOOKUP(D1396,'Current OBD'!$B$6:$AK$2185,35,0)="Yes","11"," ")</f>
        <v xml:space="preserve"> </v>
      </c>
      <c r="S1396" s="11" t="str">
        <f>IF(VLOOKUP(D1396,'Current OBD'!$B$6:$AK$2185,36,0)="Yes","12"," ")</f>
        <v xml:space="preserve"> </v>
      </c>
      <c r="T1396" s="13">
        <f>VLOOKUP(D1396,Pivot!$B$4:$F$2181,2,0)</f>
        <v>163</v>
      </c>
      <c r="U1396" s="13">
        <f>VLOOKUP(D1396,Pivot!$B$4:$F$2181,3,0)</f>
        <v>0</v>
      </c>
      <c r="V1396" s="13">
        <f>VLOOKUP(D1396,Pivot!$B$4:$F$2181,4,0)</f>
        <v>258</v>
      </c>
      <c r="W1396" s="46">
        <f>IFERROR(VLOOKUP(D1396,Pivot!$B$4:$H$2181,5,0),"")</f>
        <v>0.63180000000000003</v>
      </c>
      <c r="X1396" s="51">
        <f>IFERROR(VLOOKUP(D1396,Pivot!$B$4:$H$2181,6,0),"")</f>
        <v>0</v>
      </c>
      <c r="Y1396" s="46">
        <f>IFERROR(VLOOKUP(D1396,Pivot!$B$4:$H$2181,7,0),"")</f>
        <v>0.63180000000000003</v>
      </c>
    </row>
    <row r="1397" spans="1:25" ht="15" customHeight="1" outlineLevel="2">
      <c r="A1397" s="10" t="str">
        <f>VLOOKUP(D1397,'Current OBD'!$B$6:$K$2185,4,0)</f>
        <v>Pierce</v>
      </c>
      <c r="B1397" s="10" t="str">
        <f>VLOOKUP(D1397,'Current OBD'!$B$6:$K$2185,3,0)</f>
        <v>27-010</v>
      </c>
      <c r="C1397" s="9" t="str">
        <f>VLOOKUP(D1397,'Current OBD'!$B$6:$K$2185,2,0)</f>
        <v>Tacoma School District</v>
      </c>
      <c r="D1397" s="24">
        <v>663975</v>
      </c>
      <c r="E1397" s="9" t="str">
        <f>VLOOKUP(D1397,'Current OBD'!$B$6:$K$2185,10,0)</f>
        <v>Dr. Dolores Silas High School</v>
      </c>
      <c r="F1397" s="11" t="str">
        <f>IF(VLOOKUP(D1397,'Current OBD'!$B$6:$AK$2185,23,0)="Yes","PK"," ")</f>
        <v xml:space="preserve"> </v>
      </c>
      <c r="G1397" s="11" t="str">
        <f>IF(VLOOKUP(D1397,'Current OBD'!$B$6:$AK$2185,24,0)="Yes","K"," ")</f>
        <v xml:space="preserve"> </v>
      </c>
      <c r="H1397" s="11" t="str">
        <f>IF(VLOOKUP(D1397,'Current OBD'!$B$6:$AK$2185,25,0)="Yes",1," ")</f>
        <v xml:space="preserve"> </v>
      </c>
      <c r="I1397" s="11" t="str">
        <f>IF(VLOOKUP(D1397,'Current OBD'!$B$6:$AK$2185,26,0)="Yes","2"," ")</f>
        <v xml:space="preserve"> </v>
      </c>
      <c r="J1397" s="11" t="str">
        <f>IF(VLOOKUP(D1397,'Current OBD'!$B$6:$AK$2185,27,0)="Yes","3"," ")</f>
        <v xml:space="preserve"> </v>
      </c>
      <c r="K1397" s="11" t="str">
        <f>IF(VLOOKUP(D1397,'Current OBD'!$B$6:$AK$2185,28,0)="Yes","4"," ")</f>
        <v xml:space="preserve"> </v>
      </c>
      <c r="L1397" s="11" t="str">
        <f>IF(VLOOKUP(D1397,'Current OBD'!$B$6:$AK$2185,29,0)="Yes","5"," ")</f>
        <v xml:space="preserve"> </v>
      </c>
      <c r="M1397" s="11" t="str">
        <f>IF(VLOOKUP(D1397,'Current OBD'!$B$6:$AK$2185,30,0)="Yes","6"," ")</f>
        <v xml:space="preserve"> </v>
      </c>
      <c r="N1397" s="11" t="str">
        <f>IF(VLOOKUP(D1397,'Current OBD'!$B$6:$AK$2185,31,0)="Yes","7"," ")</f>
        <v xml:space="preserve"> </v>
      </c>
      <c r="O1397" s="11" t="str">
        <f>IF(VLOOKUP(D1397,'Current OBD'!$B$6:$AK$2185,32,0)="Yes","8"," ")</f>
        <v xml:space="preserve"> </v>
      </c>
      <c r="P1397" s="11" t="str">
        <f>IF(VLOOKUP(D1397,'Current OBD'!$B$6:$AK$2185,33,0)="Yes","9"," ")</f>
        <v>9</v>
      </c>
      <c r="Q1397" s="11" t="str">
        <f>IF(VLOOKUP(D1397,'Current OBD'!$B$6:$AK$2185,34,0)="Yes","10"," ")</f>
        <v>10</v>
      </c>
      <c r="R1397" s="11" t="str">
        <f>IF(VLOOKUP(D1397,'Current OBD'!$B$6:$AK$2185,35,0)="Yes","11"," ")</f>
        <v>11</v>
      </c>
      <c r="S1397" s="11" t="str">
        <f>IF(VLOOKUP(D1397,'Current OBD'!$B$6:$AK$2185,36,0)="Yes","12"," ")</f>
        <v>12</v>
      </c>
      <c r="T1397" s="13">
        <f>VLOOKUP(D1397,Pivot!$B$4:$F$2181,2,0)</f>
        <v>506</v>
      </c>
      <c r="U1397" s="13">
        <f>VLOOKUP(D1397,Pivot!$B$4:$F$2181,3,0)</f>
        <v>0</v>
      </c>
      <c r="V1397" s="13">
        <f>VLOOKUP(D1397,Pivot!$B$4:$F$2181,4,0)</f>
        <v>1120</v>
      </c>
      <c r="W1397" s="46">
        <f>IFERROR(VLOOKUP(D1397,Pivot!$B$4:$H$2181,5,0),"")</f>
        <v>0.45179999999999998</v>
      </c>
      <c r="X1397" s="51">
        <f>IFERROR(VLOOKUP(D1397,Pivot!$B$4:$H$2181,6,0),"")</f>
        <v>0</v>
      </c>
      <c r="Y1397" s="46">
        <f>IFERROR(VLOOKUP(D1397,Pivot!$B$4:$H$2181,7,0),"")</f>
        <v>0.45179999999999998</v>
      </c>
    </row>
    <row r="1398" spans="1:25" ht="15" customHeight="1" outlineLevel="2">
      <c r="A1398" s="10" t="str">
        <f>VLOOKUP(D1398,'Current OBD'!$B$6:$K$2185,4,0)</f>
        <v>Pierce</v>
      </c>
      <c r="B1398" s="10" t="str">
        <f>VLOOKUP(D1398,'Current OBD'!$B$6:$K$2185,3,0)</f>
        <v>27-010</v>
      </c>
      <c r="C1398" s="9" t="str">
        <f>VLOOKUP(D1398,'Current OBD'!$B$6:$K$2185,2,0)</f>
        <v>Tacoma School District</v>
      </c>
      <c r="D1398" s="24">
        <v>661887</v>
      </c>
      <c r="E1398" s="9" t="str">
        <f>VLOOKUP(D1398,'Current OBD'!$B$6:$K$2185,10,0)</f>
        <v>Edison Elementary</v>
      </c>
      <c r="F1398" s="11" t="str">
        <f>IF(VLOOKUP(D1398,'Current OBD'!$B$6:$AK$2185,23,0)="Yes","PK"," ")</f>
        <v>PK</v>
      </c>
      <c r="G1398" s="11" t="str">
        <f>IF(VLOOKUP(D1398,'Current OBD'!$B$6:$AK$2185,24,0)="Yes","K"," ")</f>
        <v>K</v>
      </c>
      <c r="H1398" s="11">
        <f>IF(VLOOKUP(D1398,'Current OBD'!$B$6:$AK$2185,25,0)="Yes",1," ")</f>
        <v>1</v>
      </c>
      <c r="I1398" s="11" t="str">
        <f>IF(VLOOKUP(D1398,'Current OBD'!$B$6:$AK$2185,26,0)="Yes","2"," ")</f>
        <v>2</v>
      </c>
      <c r="J1398" s="11" t="str">
        <f>IF(VLOOKUP(D1398,'Current OBD'!$B$6:$AK$2185,27,0)="Yes","3"," ")</f>
        <v>3</v>
      </c>
      <c r="K1398" s="11" t="str">
        <f>IF(VLOOKUP(D1398,'Current OBD'!$B$6:$AK$2185,28,0)="Yes","4"," ")</f>
        <v>4</v>
      </c>
      <c r="L1398" s="11" t="str">
        <f>IF(VLOOKUP(D1398,'Current OBD'!$B$6:$AK$2185,29,0)="Yes","5"," ")</f>
        <v>5</v>
      </c>
      <c r="M1398" s="11" t="str">
        <f>IF(VLOOKUP(D1398,'Current OBD'!$B$6:$AK$2185,30,0)="Yes","6"," ")</f>
        <v xml:space="preserve"> </v>
      </c>
      <c r="N1398" s="11" t="str">
        <f>IF(VLOOKUP(D1398,'Current OBD'!$B$6:$AK$2185,31,0)="Yes","7"," ")</f>
        <v xml:space="preserve"> </v>
      </c>
      <c r="O1398" s="11" t="str">
        <f>IF(VLOOKUP(D1398,'Current OBD'!$B$6:$AK$2185,32,0)="Yes","8"," ")</f>
        <v xml:space="preserve"> </v>
      </c>
      <c r="P1398" s="11" t="str">
        <f>IF(VLOOKUP(D1398,'Current OBD'!$B$6:$AK$2185,33,0)="Yes","9"," ")</f>
        <v xml:space="preserve"> </v>
      </c>
      <c r="Q1398" s="11" t="str">
        <f>IF(VLOOKUP(D1398,'Current OBD'!$B$6:$AK$2185,34,0)="Yes","10"," ")</f>
        <v xml:space="preserve"> </v>
      </c>
      <c r="R1398" s="11" t="str">
        <f>IF(VLOOKUP(D1398,'Current OBD'!$B$6:$AK$2185,35,0)="Yes","11"," ")</f>
        <v xml:space="preserve"> </v>
      </c>
      <c r="S1398" s="11" t="str">
        <f>IF(VLOOKUP(D1398,'Current OBD'!$B$6:$AK$2185,36,0)="Yes","12"," ")</f>
        <v xml:space="preserve"> </v>
      </c>
      <c r="T1398" s="13">
        <f>VLOOKUP(D1398,Pivot!$B$4:$F$2181,2,0)</f>
        <v>392</v>
      </c>
      <c r="U1398" s="13">
        <f>VLOOKUP(D1398,Pivot!$B$4:$F$2181,3,0)</f>
        <v>0</v>
      </c>
      <c r="V1398" s="13">
        <f>VLOOKUP(D1398,Pivot!$B$4:$F$2181,4,0)</f>
        <v>392</v>
      </c>
      <c r="W1398" s="46">
        <f>IFERROR(VLOOKUP(D1398,Pivot!$B$4:$H$2181,5,0),"")</f>
        <v>1</v>
      </c>
      <c r="X1398" s="51">
        <f>IFERROR(VLOOKUP(D1398,Pivot!$B$4:$H$2181,6,0),"")</f>
        <v>0</v>
      </c>
      <c r="Y1398" s="46">
        <f>IFERROR(VLOOKUP(D1398,Pivot!$B$4:$H$2181,7,0),"")</f>
        <v>1</v>
      </c>
    </row>
    <row r="1399" spans="1:25" ht="15" customHeight="1" outlineLevel="2">
      <c r="A1399" s="10" t="str">
        <f>VLOOKUP(D1399,'Current OBD'!$B$6:$K$2185,4,0)</f>
        <v>Pierce</v>
      </c>
      <c r="B1399" s="10" t="str">
        <f>VLOOKUP(D1399,'Current OBD'!$B$6:$K$2185,3,0)</f>
        <v>27-010</v>
      </c>
      <c r="C1399" s="9" t="str">
        <f>VLOOKUP(D1399,'Current OBD'!$B$6:$K$2185,2,0)</f>
        <v>Tacoma School District</v>
      </c>
      <c r="D1399" s="24">
        <v>661888</v>
      </c>
      <c r="E1399" s="9" t="str">
        <f>VLOOKUP(D1399,'Current OBD'!$B$6:$K$2185,10,0)</f>
        <v>Fawcett Elementary</v>
      </c>
      <c r="F1399" s="11" t="str">
        <f>IF(VLOOKUP(D1399,'Current OBD'!$B$6:$AK$2185,23,0)="Yes","PK"," ")</f>
        <v>PK</v>
      </c>
      <c r="G1399" s="11" t="str">
        <f>IF(VLOOKUP(D1399,'Current OBD'!$B$6:$AK$2185,24,0)="Yes","K"," ")</f>
        <v>K</v>
      </c>
      <c r="H1399" s="11">
        <f>IF(VLOOKUP(D1399,'Current OBD'!$B$6:$AK$2185,25,0)="Yes",1," ")</f>
        <v>1</v>
      </c>
      <c r="I1399" s="11" t="str">
        <f>IF(VLOOKUP(D1399,'Current OBD'!$B$6:$AK$2185,26,0)="Yes","2"," ")</f>
        <v>2</v>
      </c>
      <c r="J1399" s="11" t="str">
        <f>IF(VLOOKUP(D1399,'Current OBD'!$B$6:$AK$2185,27,0)="Yes","3"," ")</f>
        <v>3</v>
      </c>
      <c r="K1399" s="11" t="str">
        <f>IF(VLOOKUP(D1399,'Current OBD'!$B$6:$AK$2185,28,0)="Yes","4"," ")</f>
        <v>4</v>
      </c>
      <c r="L1399" s="11" t="str">
        <f>IF(VLOOKUP(D1399,'Current OBD'!$B$6:$AK$2185,29,0)="Yes","5"," ")</f>
        <v>5</v>
      </c>
      <c r="M1399" s="11" t="str">
        <f>IF(VLOOKUP(D1399,'Current OBD'!$B$6:$AK$2185,30,0)="Yes","6"," ")</f>
        <v xml:space="preserve"> </v>
      </c>
      <c r="N1399" s="11" t="str">
        <f>IF(VLOOKUP(D1399,'Current OBD'!$B$6:$AK$2185,31,0)="Yes","7"," ")</f>
        <v xml:space="preserve"> </v>
      </c>
      <c r="O1399" s="11" t="str">
        <f>IF(VLOOKUP(D1399,'Current OBD'!$B$6:$AK$2185,32,0)="Yes","8"," ")</f>
        <v xml:space="preserve"> </v>
      </c>
      <c r="P1399" s="11" t="str">
        <f>IF(VLOOKUP(D1399,'Current OBD'!$B$6:$AK$2185,33,0)="Yes","9"," ")</f>
        <v xml:space="preserve"> </v>
      </c>
      <c r="Q1399" s="11" t="str">
        <f>IF(VLOOKUP(D1399,'Current OBD'!$B$6:$AK$2185,34,0)="Yes","10"," ")</f>
        <v xml:space="preserve"> </v>
      </c>
      <c r="R1399" s="11" t="str">
        <f>IF(VLOOKUP(D1399,'Current OBD'!$B$6:$AK$2185,35,0)="Yes","11"," ")</f>
        <v xml:space="preserve"> </v>
      </c>
      <c r="S1399" s="11" t="str">
        <f>IF(VLOOKUP(D1399,'Current OBD'!$B$6:$AK$2185,36,0)="Yes","12"," ")</f>
        <v xml:space="preserve"> </v>
      </c>
      <c r="T1399" s="13">
        <f>VLOOKUP(D1399,Pivot!$B$4:$F$2181,2,0)</f>
        <v>259</v>
      </c>
      <c r="U1399" s="13">
        <f>VLOOKUP(D1399,Pivot!$B$4:$F$2181,3,0)</f>
        <v>0</v>
      </c>
      <c r="V1399" s="13">
        <f>VLOOKUP(D1399,Pivot!$B$4:$F$2181,4,0)</f>
        <v>347</v>
      </c>
      <c r="W1399" s="46">
        <f>IFERROR(VLOOKUP(D1399,Pivot!$B$4:$H$2181,5,0),"")</f>
        <v>0.74639999999999995</v>
      </c>
      <c r="X1399" s="51">
        <f>IFERROR(VLOOKUP(D1399,Pivot!$B$4:$H$2181,6,0),"")</f>
        <v>0</v>
      </c>
      <c r="Y1399" s="46">
        <f>IFERROR(VLOOKUP(D1399,Pivot!$B$4:$H$2181,7,0),"")</f>
        <v>0.74639999999999995</v>
      </c>
    </row>
    <row r="1400" spans="1:25" ht="15" customHeight="1" outlineLevel="2">
      <c r="A1400" s="10" t="str">
        <f>VLOOKUP(D1400,'Current OBD'!$B$6:$K$2185,4,0)</f>
        <v>Pierce</v>
      </c>
      <c r="B1400" s="10" t="str">
        <f>VLOOKUP(D1400,'Current OBD'!$B$6:$K$2185,3,0)</f>
        <v>27-010</v>
      </c>
      <c r="C1400" s="9" t="str">
        <f>VLOOKUP(D1400,'Current OBD'!$B$6:$K$2185,2,0)</f>
        <v>Tacoma School District</v>
      </c>
      <c r="D1400" s="24">
        <v>661889</v>
      </c>
      <c r="E1400" s="9" t="str">
        <f>VLOOKUP(D1400,'Current OBD'!$B$6:$K$2185,10,0)</f>
        <v>Fern Hill Elementary</v>
      </c>
      <c r="F1400" s="11" t="str">
        <f>IF(VLOOKUP(D1400,'Current OBD'!$B$6:$AK$2185,23,0)="Yes","PK"," ")</f>
        <v xml:space="preserve"> </v>
      </c>
      <c r="G1400" s="11" t="str">
        <f>IF(VLOOKUP(D1400,'Current OBD'!$B$6:$AK$2185,24,0)="Yes","K"," ")</f>
        <v>K</v>
      </c>
      <c r="H1400" s="11">
        <f>IF(VLOOKUP(D1400,'Current OBD'!$B$6:$AK$2185,25,0)="Yes",1," ")</f>
        <v>1</v>
      </c>
      <c r="I1400" s="11" t="str">
        <f>IF(VLOOKUP(D1400,'Current OBD'!$B$6:$AK$2185,26,0)="Yes","2"," ")</f>
        <v>2</v>
      </c>
      <c r="J1400" s="11" t="str">
        <f>IF(VLOOKUP(D1400,'Current OBD'!$B$6:$AK$2185,27,0)="Yes","3"," ")</f>
        <v>3</v>
      </c>
      <c r="K1400" s="11" t="str">
        <f>IF(VLOOKUP(D1400,'Current OBD'!$B$6:$AK$2185,28,0)="Yes","4"," ")</f>
        <v>4</v>
      </c>
      <c r="L1400" s="11" t="str">
        <f>IF(VLOOKUP(D1400,'Current OBD'!$B$6:$AK$2185,29,0)="Yes","5"," ")</f>
        <v>5</v>
      </c>
      <c r="M1400" s="11" t="str">
        <f>IF(VLOOKUP(D1400,'Current OBD'!$B$6:$AK$2185,30,0)="Yes","6"," ")</f>
        <v xml:space="preserve"> </v>
      </c>
      <c r="N1400" s="11" t="str">
        <f>IF(VLOOKUP(D1400,'Current OBD'!$B$6:$AK$2185,31,0)="Yes","7"," ")</f>
        <v xml:space="preserve"> </v>
      </c>
      <c r="O1400" s="11" t="str">
        <f>IF(VLOOKUP(D1400,'Current OBD'!$B$6:$AK$2185,32,0)="Yes","8"," ")</f>
        <v xml:space="preserve"> </v>
      </c>
      <c r="P1400" s="11" t="str">
        <f>IF(VLOOKUP(D1400,'Current OBD'!$B$6:$AK$2185,33,0)="Yes","9"," ")</f>
        <v xml:space="preserve"> </v>
      </c>
      <c r="Q1400" s="11" t="str">
        <f>IF(VLOOKUP(D1400,'Current OBD'!$B$6:$AK$2185,34,0)="Yes","10"," ")</f>
        <v xml:space="preserve"> </v>
      </c>
      <c r="R1400" s="11" t="str">
        <f>IF(VLOOKUP(D1400,'Current OBD'!$B$6:$AK$2185,35,0)="Yes","11"," ")</f>
        <v xml:space="preserve"> </v>
      </c>
      <c r="S1400" s="11" t="str">
        <f>IF(VLOOKUP(D1400,'Current OBD'!$B$6:$AK$2185,36,0)="Yes","12"," ")</f>
        <v xml:space="preserve"> </v>
      </c>
      <c r="T1400" s="13">
        <f>VLOOKUP(D1400,Pivot!$B$4:$F$2181,2,0)</f>
        <v>296</v>
      </c>
      <c r="U1400" s="13">
        <f>VLOOKUP(D1400,Pivot!$B$4:$F$2181,3,0)</f>
        <v>0</v>
      </c>
      <c r="V1400" s="13">
        <f>VLOOKUP(D1400,Pivot!$B$4:$F$2181,4,0)</f>
        <v>311</v>
      </c>
      <c r="W1400" s="46">
        <f>IFERROR(VLOOKUP(D1400,Pivot!$B$4:$H$2181,5,0),"")</f>
        <v>0.95179999999999998</v>
      </c>
      <c r="X1400" s="51">
        <f>IFERROR(VLOOKUP(D1400,Pivot!$B$4:$H$2181,6,0),"")</f>
        <v>0</v>
      </c>
      <c r="Y1400" s="46">
        <f>IFERROR(VLOOKUP(D1400,Pivot!$B$4:$H$2181,7,0),"")</f>
        <v>0.95179999999999998</v>
      </c>
    </row>
    <row r="1401" spans="1:25" ht="15" customHeight="1" outlineLevel="2">
      <c r="A1401" s="10" t="str">
        <f>VLOOKUP(D1401,'Current OBD'!$B$6:$K$2185,4,0)</f>
        <v>Pierce</v>
      </c>
      <c r="B1401" s="10" t="str">
        <f>VLOOKUP(D1401,'Current OBD'!$B$6:$K$2185,3,0)</f>
        <v>27-010</v>
      </c>
      <c r="C1401" s="9" t="str">
        <f>VLOOKUP(D1401,'Current OBD'!$B$6:$K$2185,2,0)</f>
        <v>Tacoma School District</v>
      </c>
      <c r="D1401" s="24">
        <v>664590</v>
      </c>
      <c r="E1401" s="9" t="str">
        <f>VLOOKUP(D1401,'Current OBD'!$B$6:$K$2185,10,0)</f>
        <v>First Creek Middle School</v>
      </c>
      <c r="F1401" s="11" t="str">
        <f>IF(VLOOKUP(D1401,'Current OBD'!$B$6:$AK$2185,23,0)="Yes","PK"," ")</f>
        <v xml:space="preserve"> </v>
      </c>
      <c r="G1401" s="11" t="str">
        <f>IF(VLOOKUP(D1401,'Current OBD'!$B$6:$AK$2185,24,0)="Yes","K"," ")</f>
        <v xml:space="preserve"> </v>
      </c>
      <c r="H1401" s="11" t="str">
        <f>IF(VLOOKUP(D1401,'Current OBD'!$B$6:$AK$2185,25,0)="Yes",1," ")</f>
        <v xml:space="preserve"> </v>
      </c>
      <c r="I1401" s="11" t="str">
        <f>IF(VLOOKUP(D1401,'Current OBD'!$B$6:$AK$2185,26,0)="Yes","2"," ")</f>
        <v xml:space="preserve"> </v>
      </c>
      <c r="J1401" s="11" t="str">
        <f>IF(VLOOKUP(D1401,'Current OBD'!$B$6:$AK$2185,27,0)="Yes","3"," ")</f>
        <v xml:space="preserve"> </v>
      </c>
      <c r="K1401" s="11" t="str">
        <f>IF(VLOOKUP(D1401,'Current OBD'!$B$6:$AK$2185,28,0)="Yes","4"," ")</f>
        <v xml:space="preserve"> </v>
      </c>
      <c r="L1401" s="11" t="str">
        <f>IF(VLOOKUP(D1401,'Current OBD'!$B$6:$AK$2185,29,0)="Yes","5"," ")</f>
        <v xml:space="preserve"> </v>
      </c>
      <c r="M1401" s="11" t="str">
        <f>IF(VLOOKUP(D1401,'Current OBD'!$B$6:$AK$2185,30,0)="Yes","6"," ")</f>
        <v>6</v>
      </c>
      <c r="N1401" s="11" t="str">
        <f>IF(VLOOKUP(D1401,'Current OBD'!$B$6:$AK$2185,31,0)="Yes","7"," ")</f>
        <v>7</v>
      </c>
      <c r="O1401" s="11" t="str">
        <f>IF(VLOOKUP(D1401,'Current OBD'!$B$6:$AK$2185,32,0)="Yes","8"," ")</f>
        <v>8</v>
      </c>
      <c r="P1401" s="11" t="str">
        <f>IF(VLOOKUP(D1401,'Current OBD'!$B$6:$AK$2185,33,0)="Yes","9"," ")</f>
        <v xml:space="preserve"> </v>
      </c>
      <c r="Q1401" s="11" t="str">
        <f>IF(VLOOKUP(D1401,'Current OBD'!$B$6:$AK$2185,34,0)="Yes","10"," ")</f>
        <v xml:space="preserve"> </v>
      </c>
      <c r="R1401" s="11" t="str">
        <f>IF(VLOOKUP(D1401,'Current OBD'!$B$6:$AK$2185,35,0)="Yes","11"," ")</f>
        <v xml:space="preserve"> </v>
      </c>
      <c r="S1401" s="11" t="str">
        <f>IF(VLOOKUP(D1401,'Current OBD'!$B$6:$AK$2185,36,0)="Yes","12"," ")</f>
        <v xml:space="preserve"> </v>
      </c>
      <c r="T1401" s="13">
        <f>VLOOKUP(D1401,Pivot!$B$4:$F$2181,2,0)</f>
        <v>580</v>
      </c>
      <c r="U1401" s="13">
        <f>VLOOKUP(D1401,Pivot!$B$4:$F$2181,3,0)</f>
        <v>0</v>
      </c>
      <c r="V1401" s="13">
        <f>VLOOKUP(D1401,Pivot!$B$4:$F$2181,4,0)</f>
        <v>580</v>
      </c>
      <c r="W1401" s="46">
        <f>IFERROR(VLOOKUP(D1401,Pivot!$B$4:$H$2181,5,0),"")</f>
        <v>1</v>
      </c>
      <c r="X1401" s="51">
        <f>IFERROR(VLOOKUP(D1401,Pivot!$B$4:$H$2181,6,0),"")</f>
        <v>0</v>
      </c>
      <c r="Y1401" s="46">
        <f>IFERROR(VLOOKUP(D1401,Pivot!$B$4:$H$2181,7,0),"")</f>
        <v>1</v>
      </c>
    </row>
    <row r="1402" spans="1:25" ht="15" customHeight="1" outlineLevel="2">
      <c r="A1402" s="10" t="str">
        <f>VLOOKUP(D1402,'Current OBD'!$B$6:$K$2185,4,0)</f>
        <v>Pierce</v>
      </c>
      <c r="B1402" s="10" t="str">
        <f>VLOOKUP(D1402,'Current OBD'!$B$6:$K$2185,3,0)</f>
        <v>27-010</v>
      </c>
      <c r="C1402" s="9" t="str">
        <f>VLOOKUP(D1402,'Current OBD'!$B$6:$K$2185,2,0)</f>
        <v>Tacoma School District</v>
      </c>
      <c r="D1402" s="24">
        <v>663745</v>
      </c>
      <c r="E1402" s="9" t="str">
        <f>VLOOKUP(D1402,'Current OBD'!$B$6:$K$2185,10,0)</f>
        <v>Foss High School</v>
      </c>
      <c r="F1402" s="11" t="str">
        <f>IF(VLOOKUP(D1402,'Current OBD'!$B$6:$AK$2185,23,0)="Yes","PK"," ")</f>
        <v xml:space="preserve"> </v>
      </c>
      <c r="G1402" s="11" t="str">
        <f>IF(VLOOKUP(D1402,'Current OBD'!$B$6:$AK$2185,24,0)="Yes","K"," ")</f>
        <v xml:space="preserve"> </v>
      </c>
      <c r="H1402" s="11" t="str">
        <f>IF(VLOOKUP(D1402,'Current OBD'!$B$6:$AK$2185,25,0)="Yes",1," ")</f>
        <v xml:space="preserve"> </v>
      </c>
      <c r="I1402" s="11" t="str">
        <f>IF(VLOOKUP(D1402,'Current OBD'!$B$6:$AK$2185,26,0)="Yes","2"," ")</f>
        <v xml:space="preserve"> </v>
      </c>
      <c r="J1402" s="11" t="str">
        <f>IF(VLOOKUP(D1402,'Current OBD'!$B$6:$AK$2185,27,0)="Yes","3"," ")</f>
        <v xml:space="preserve"> </v>
      </c>
      <c r="K1402" s="11" t="str">
        <f>IF(VLOOKUP(D1402,'Current OBD'!$B$6:$AK$2185,28,0)="Yes","4"," ")</f>
        <v xml:space="preserve"> </v>
      </c>
      <c r="L1402" s="11" t="str">
        <f>IF(VLOOKUP(D1402,'Current OBD'!$B$6:$AK$2185,29,0)="Yes","5"," ")</f>
        <v xml:space="preserve"> </v>
      </c>
      <c r="M1402" s="11" t="str">
        <f>IF(VLOOKUP(D1402,'Current OBD'!$B$6:$AK$2185,30,0)="Yes","6"," ")</f>
        <v xml:space="preserve"> </v>
      </c>
      <c r="N1402" s="11" t="str">
        <f>IF(VLOOKUP(D1402,'Current OBD'!$B$6:$AK$2185,31,0)="Yes","7"," ")</f>
        <v xml:space="preserve"> </v>
      </c>
      <c r="O1402" s="11" t="str">
        <f>IF(VLOOKUP(D1402,'Current OBD'!$B$6:$AK$2185,32,0)="Yes","8"," ")</f>
        <v xml:space="preserve"> </v>
      </c>
      <c r="P1402" s="11" t="str">
        <f>IF(VLOOKUP(D1402,'Current OBD'!$B$6:$AK$2185,33,0)="Yes","9"," ")</f>
        <v>9</v>
      </c>
      <c r="Q1402" s="11" t="str">
        <f>IF(VLOOKUP(D1402,'Current OBD'!$B$6:$AK$2185,34,0)="Yes","10"," ")</f>
        <v>10</v>
      </c>
      <c r="R1402" s="11" t="str">
        <f>IF(VLOOKUP(D1402,'Current OBD'!$B$6:$AK$2185,35,0)="Yes","11"," ")</f>
        <v>11</v>
      </c>
      <c r="S1402" s="11" t="str">
        <f>IF(VLOOKUP(D1402,'Current OBD'!$B$6:$AK$2185,36,0)="Yes","12"," ")</f>
        <v>12</v>
      </c>
      <c r="T1402" s="13">
        <f>VLOOKUP(D1402,Pivot!$B$4:$F$2181,2,0)</f>
        <v>576</v>
      </c>
      <c r="U1402" s="13">
        <f>VLOOKUP(D1402,Pivot!$B$4:$F$2181,3,0)</f>
        <v>0</v>
      </c>
      <c r="V1402" s="13">
        <f>VLOOKUP(D1402,Pivot!$B$4:$F$2181,4,0)</f>
        <v>611</v>
      </c>
      <c r="W1402" s="46">
        <f>IFERROR(VLOOKUP(D1402,Pivot!$B$4:$H$2181,5,0),"")</f>
        <v>0.94269999999999998</v>
      </c>
      <c r="X1402" s="51">
        <f>IFERROR(VLOOKUP(D1402,Pivot!$B$4:$H$2181,6,0),"")</f>
        <v>0</v>
      </c>
      <c r="Y1402" s="46">
        <f>IFERROR(VLOOKUP(D1402,Pivot!$B$4:$H$2181,7,0),"")</f>
        <v>0.94269999999999998</v>
      </c>
    </row>
    <row r="1403" spans="1:25" ht="15" customHeight="1" outlineLevel="2">
      <c r="A1403" s="10" t="str">
        <f>VLOOKUP(D1403,'Current OBD'!$B$6:$K$2185,4,0)</f>
        <v>Pierce</v>
      </c>
      <c r="B1403" s="10" t="str">
        <f>VLOOKUP(D1403,'Current OBD'!$B$6:$K$2185,3,0)</f>
        <v>27-010</v>
      </c>
      <c r="C1403" s="9" t="str">
        <f>VLOOKUP(D1403,'Current OBD'!$B$6:$K$2185,2,0)</f>
        <v>Tacoma School District</v>
      </c>
      <c r="D1403" s="24">
        <v>661890</v>
      </c>
      <c r="E1403" s="9" t="str">
        <f>VLOOKUP(D1403,'Current OBD'!$B$6:$K$2185,10,0)</f>
        <v>Franklin Elementary</v>
      </c>
      <c r="F1403" s="11" t="str">
        <f>IF(VLOOKUP(D1403,'Current OBD'!$B$6:$AK$2185,23,0)="Yes","PK"," ")</f>
        <v>PK</v>
      </c>
      <c r="G1403" s="11" t="str">
        <f>IF(VLOOKUP(D1403,'Current OBD'!$B$6:$AK$2185,24,0)="Yes","K"," ")</f>
        <v>K</v>
      </c>
      <c r="H1403" s="11">
        <f>IF(VLOOKUP(D1403,'Current OBD'!$B$6:$AK$2185,25,0)="Yes",1," ")</f>
        <v>1</v>
      </c>
      <c r="I1403" s="11" t="str">
        <f>IF(VLOOKUP(D1403,'Current OBD'!$B$6:$AK$2185,26,0)="Yes","2"," ")</f>
        <v>2</v>
      </c>
      <c r="J1403" s="11" t="str">
        <f>IF(VLOOKUP(D1403,'Current OBD'!$B$6:$AK$2185,27,0)="Yes","3"," ")</f>
        <v>3</v>
      </c>
      <c r="K1403" s="11" t="str">
        <f>IF(VLOOKUP(D1403,'Current OBD'!$B$6:$AK$2185,28,0)="Yes","4"," ")</f>
        <v>4</v>
      </c>
      <c r="L1403" s="11" t="str">
        <f>IF(VLOOKUP(D1403,'Current OBD'!$B$6:$AK$2185,29,0)="Yes","5"," ")</f>
        <v>5</v>
      </c>
      <c r="M1403" s="11" t="str">
        <f>IF(VLOOKUP(D1403,'Current OBD'!$B$6:$AK$2185,30,0)="Yes","6"," ")</f>
        <v xml:space="preserve"> </v>
      </c>
      <c r="N1403" s="11" t="str">
        <f>IF(VLOOKUP(D1403,'Current OBD'!$B$6:$AK$2185,31,0)="Yes","7"," ")</f>
        <v xml:space="preserve"> </v>
      </c>
      <c r="O1403" s="11" t="str">
        <f>IF(VLOOKUP(D1403,'Current OBD'!$B$6:$AK$2185,32,0)="Yes","8"," ")</f>
        <v xml:space="preserve"> </v>
      </c>
      <c r="P1403" s="11" t="str">
        <f>IF(VLOOKUP(D1403,'Current OBD'!$B$6:$AK$2185,33,0)="Yes","9"," ")</f>
        <v xml:space="preserve"> </v>
      </c>
      <c r="Q1403" s="11" t="str">
        <f>IF(VLOOKUP(D1403,'Current OBD'!$B$6:$AK$2185,34,0)="Yes","10"," ")</f>
        <v xml:space="preserve"> </v>
      </c>
      <c r="R1403" s="11" t="str">
        <f>IF(VLOOKUP(D1403,'Current OBD'!$B$6:$AK$2185,35,0)="Yes","11"," ")</f>
        <v xml:space="preserve"> </v>
      </c>
      <c r="S1403" s="11" t="str">
        <f>IF(VLOOKUP(D1403,'Current OBD'!$B$6:$AK$2185,36,0)="Yes","12"," ")</f>
        <v xml:space="preserve"> </v>
      </c>
      <c r="T1403" s="13">
        <f>VLOOKUP(D1403,Pivot!$B$4:$F$2181,2,0)</f>
        <v>267</v>
      </c>
      <c r="U1403" s="13">
        <f>VLOOKUP(D1403,Pivot!$B$4:$F$2181,3,0)</f>
        <v>0</v>
      </c>
      <c r="V1403" s="13">
        <f>VLOOKUP(D1403,Pivot!$B$4:$F$2181,4,0)</f>
        <v>280</v>
      </c>
      <c r="W1403" s="46">
        <f>IFERROR(VLOOKUP(D1403,Pivot!$B$4:$H$2181,5,0),"")</f>
        <v>0.9536</v>
      </c>
      <c r="X1403" s="51">
        <f>IFERROR(VLOOKUP(D1403,Pivot!$B$4:$H$2181,6,0),"")</f>
        <v>0</v>
      </c>
      <c r="Y1403" s="46">
        <f>IFERROR(VLOOKUP(D1403,Pivot!$B$4:$H$2181,7,0),"")</f>
        <v>0.9536</v>
      </c>
    </row>
    <row r="1404" spans="1:25" ht="15" customHeight="1" outlineLevel="2">
      <c r="A1404" s="10" t="str">
        <f>VLOOKUP(D1404,'Current OBD'!$B$6:$K$2185,4,0)</f>
        <v>Pierce</v>
      </c>
      <c r="B1404" s="10" t="str">
        <f>VLOOKUP(D1404,'Current OBD'!$B$6:$K$2185,3,0)</f>
        <v>27-010</v>
      </c>
      <c r="C1404" s="9" t="str">
        <f>VLOOKUP(D1404,'Current OBD'!$B$6:$K$2185,2,0)</f>
        <v>Tacoma School District</v>
      </c>
      <c r="D1404" s="24">
        <v>679038</v>
      </c>
      <c r="E1404" s="9" t="str">
        <f>VLOOKUP(D1404,'Current OBD'!$B$6:$K$2185,10,0)</f>
        <v>Fresh Start</v>
      </c>
      <c r="F1404" s="11" t="str">
        <f>IF(VLOOKUP(D1404,'Current OBD'!$B$6:$AK$2185,23,0)="Yes","PK"," ")</f>
        <v xml:space="preserve"> </v>
      </c>
      <c r="G1404" s="11" t="str">
        <f>IF(VLOOKUP(D1404,'Current OBD'!$B$6:$AK$2185,24,0)="Yes","K"," ")</f>
        <v xml:space="preserve"> </v>
      </c>
      <c r="H1404" s="11" t="str">
        <f>IF(VLOOKUP(D1404,'Current OBD'!$B$6:$AK$2185,25,0)="Yes",1," ")</f>
        <v xml:space="preserve"> </v>
      </c>
      <c r="I1404" s="11" t="str">
        <f>IF(VLOOKUP(D1404,'Current OBD'!$B$6:$AK$2185,26,0)="Yes","2"," ")</f>
        <v xml:space="preserve"> </v>
      </c>
      <c r="J1404" s="11" t="str">
        <f>IF(VLOOKUP(D1404,'Current OBD'!$B$6:$AK$2185,27,0)="Yes","3"," ")</f>
        <v xml:space="preserve"> </v>
      </c>
      <c r="K1404" s="11" t="str">
        <f>IF(VLOOKUP(D1404,'Current OBD'!$B$6:$AK$2185,28,0)="Yes","4"," ")</f>
        <v xml:space="preserve"> </v>
      </c>
      <c r="L1404" s="11" t="str">
        <f>IF(VLOOKUP(D1404,'Current OBD'!$B$6:$AK$2185,29,0)="Yes","5"," ")</f>
        <v xml:space="preserve"> </v>
      </c>
      <c r="M1404" s="11" t="str">
        <f>IF(VLOOKUP(D1404,'Current OBD'!$B$6:$AK$2185,30,0)="Yes","6"," ")</f>
        <v xml:space="preserve"> </v>
      </c>
      <c r="N1404" s="11" t="str">
        <f>IF(VLOOKUP(D1404,'Current OBD'!$B$6:$AK$2185,31,0)="Yes","7"," ")</f>
        <v xml:space="preserve"> </v>
      </c>
      <c r="O1404" s="11" t="str">
        <f>IF(VLOOKUP(D1404,'Current OBD'!$B$6:$AK$2185,32,0)="Yes","8"," ")</f>
        <v xml:space="preserve"> </v>
      </c>
      <c r="P1404" s="11" t="str">
        <f>IF(VLOOKUP(D1404,'Current OBD'!$B$6:$AK$2185,33,0)="Yes","9"," ")</f>
        <v>9</v>
      </c>
      <c r="Q1404" s="11" t="str">
        <f>IF(VLOOKUP(D1404,'Current OBD'!$B$6:$AK$2185,34,0)="Yes","10"," ")</f>
        <v>10</v>
      </c>
      <c r="R1404" s="11" t="str">
        <f>IF(VLOOKUP(D1404,'Current OBD'!$B$6:$AK$2185,35,0)="Yes","11"," ")</f>
        <v>11</v>
      </c>
      <c r="S1404" s="11" t="str">
        <f>IF(VLOOKUP(D1404,'Current OBD'!$B$6:$AK$2185,36,0)="Yes","12"," ")</f>
        <v>12</v>
      </c>
      <c r="T1404" s="13">
        <f>VLOOKUP(D1404,Pivot!$B$4:$F$2181,2,0)</f>
        <v>184</v>
      </c>
      <c r="U1404" s="13">
        <f>VLOOKUP(D1404,Pivot!$B$4:$F$2181,3,0)</f>
        <v>0</v>
      </c>
      <c r="V1404" s="13">
        <f>VLOOKUP(D1404,Pivot!$B$4:$F$2181,4,0)</f>
        <v>188</v>
      </c>
      <c r="W1404" s="46">
        <f>IFERROR(VLOOKUP(D1404,Pivot!$B$4:$H$2181,5,0),"")</f>
        <v>0.97870000000000001</v>
      </c>
      <c r="X1404" s="51">
        <f>IFERROR(VLOOKUP(D1404,Pivot!$B$4:$H$2181,6,0),"")</f>
        <v>0</v>
      </c>
      <c r="Y1404" s="46">
        <f>IFERROR(VLOOKUP(D1404,Pivot!$B$4:$H$2181,7,0),"")</f>
        <v>0.97870000000000001</v>
      </c>
    </row>
    <row r="1405" spans="1:25" ht="15" customHeight="1" outlineLevel="2">
      <c r="A1405" s="10" t="str">
        <f>VLOOKUP(D1405,'Current OBD'!$B$6:$K$2185,4,0)</f>
        <v>Pierce</v>
      </c>
      <c r="B1405" s="10" t="str">
        <f>VLOOKUP(D1405,'Current OBD'!$B$6:$K$2185,3,0)</f>
        <v>27-010</v>
      </c>
      <c r="C1405" s="9" t="str">
        <f>VLOOKUP(D1405,'Current OBD'!$B$6:$K$2185,2,0)</f>
        <v>Tacoma School District</v>
      </c>
      <c r="D1405" s="24">
        <v>664362</v>
      </c>
      <c r="E1405" s="9" t="str">
        <f>VLOOKUP(D1405,'Current OBD'!$B$6:$K$2185,10,0)</f>
        <v>Geiger Elementary</v>
      </c>
      <c r="F1405" s="11" t="str">
        <f>IF(VLOOKUP(D1405,'Current OBD'!$B$6:$AK$2185,23,0)="Yes","PK"," ")</f>
        <v xml:space="preserve"> </v>
      </c>
      <c r="G1405" s="11" t="str">
        <f>IF(VLOOKUP(D1405,'Current OBD'!$B$6:$AK$2185,24,0)="Yes","K"," ")</f>
        <v>K</v>
      </c>
      <c r="H1405" s="11">
        <f>IF(VLOOKUP(D1405,'Current OBD'!$B$6:$AK$2185,25,0)="Yes",1," ")</f>
        <v>1</v>
      </c>
      <c r="I1405" s="11" t="str">
        <f>IF(VLOOKUP(D1405,'Current OBD'!$B$6:$AK$2185,26,0)="Yes","2"," ")</f>
        <v>2</v>
      </c>
      <c r="J1405" s="11" t="str">
        <f>IF(VLOOKUP(D1405,'Current OBD'!$B$6:$AK$2185,27,0)="Yes","3"," ")</f>
        <v>3</v>
      </c>
      <c r="K1405" s="11" t="str">
        <f>IF(VLOOKUP(D1405,'Current OBD'!$B$6:$AK$2185,28,0)="Yes","4"," ")</f>
        <v>4</v>
      </c>
      <c r="L1405" s="11" t="str">
        <f>IF(VLOOKUP(D1405,'Current OBD'!$B$6:$AK$2185,29,0)="Yes","5"," ")</f>
        <v>5</v>
      </c>
      <c r="M1405" s="11" t="str">
        <f>IF(VLOOKUP(D1405,'Current OBD'!$B$6:$AK$2185,30,0)="Yes","6"," ")</f>
        <v>6</v>
      </c>
      <c r="N1405" s="11" t="str">
        <f>IF(VLOOKUP(D1405,'Current OBD'!$B$6:$AK$2185,31,0)="Yes","7"," ")</f>
        <v>7</v>
      </c>
      <c r="O1405" s="11" t="str">
        <f>IF(VLOOKUP(D1405,'Current OBD'!$B$6:$AK$2185,32,0)="Yes","8"," ")</f>
        <v>8</v>
      </c>
      <c r="P1405" s="11" t="str">
        <f>IF(VLOOKUP(D1405,'Current OBD'!$B$6:$AK$2185,33,0)="Yes","9"," ")</f>
        <v xml:space="preserve"> </v>
      </c>
      <c r="Q1405" s="11" t="str">
        <f>IF(VLOOKUP(D1405,'Current OBD'!$B$6:$AK$2185,34,0)="Yes","10"," ")</f>
        <v xml:space="preserve"> </v>
      </c>
      <c r="R1405" s="11" t="str">
        <f>IF(VLOOKUP(D1405,'Current OBD'!$B$6:$AK$2185,35,0)="Yes","11"," ")</f>
        <v xml:space="preserve"> </v>
      </c>
      <c r="S1405" s="11" t="str">
        <f>IF(VLOOKUP(D1405,'Current OBD'!$B$6:$AK$2185,36,0)="Yes","12"," ")</f>
        <v xml:space="preserve"> </v>
      </c>
      <c r="T1405" s="13">
        <f>VLOOKUP(D1405,Pivot!$B$4:$F$2181,2,0)</f>
        <v>252</v>
      </c>
      <c r="U1405" s="13">
        <f>VLOOKUP(D1405,Pivot!$B$4:$F$2181,3,0)</f>
        <v>0</v>
      </c>
      <c r="V1405" s="13">
        <f>VLOOKUP(D1405,Pivot!$B$4:$F$2181,4,0)</f>
        <v>529</v>
      </c>
      <c r="W1405" s="46">
        <f>IFERROR(VLOOKUP(D1405,Pivot!$B$4:$H$2181,5,0),"")</f>
        <v>0.47639999999999999</v>
      </c>
      <c r="X1405" s="51">
        <f>IFERROR(VLOOKUP(D1405,Pivot!$B$4:$H$2181,6,0),"")</f>
        <v>0</v>
      </c>
      <c r="Y1405" s="46">
        <f>IFERROR(VLOOKUP(D1405,Pivot!$B$4:$H$2181,7,0),"")</f>
        <v>0.47639999999999999</v>
      </c>
    </row>
    <row r="1406" spans="1:25" ht="15" customHeight="1" outlineLevel="2">
      <c r="A1406" s="10" t="str">
        <f>VLOOKUP(D1406,'Current OBD'!$B$6:$K$2185,4,0)</f>
        <v>Pierce</v>
      </c>
      <c r="B1406" s="10" t="str">
        <f>VLOOKUP(D1406,'Current OBD'!$B$6:$K$2185,3,0)</f>
        <v>27-010</v>
      </c>
      <c r="C1406" s="9" t="str">
        <f>VLOOKUP(D1406,'Current OBD'!$B$6:$K$2185,2,0)</f>
        <v>Tacoma School District</v>
      </c>
      <c r="D1406" s="24">
        <v>661892</v>
      </c>
      <c r="E1406" s="9" t="str">
        <f>VLOOKUP(D1406,'Current OBD'!$B$6:$K$2185,10,0)</f>
        <v>Grant Elementary</v>
      </c>
      <c r="F1406" s="11" t="str">
        <f>IF(VLOOKUP(D1406,'Current OBD'!$B$6:$AK$2185,23,0)="Yes","PK"," ")</f>
        <v xml:space="preserve"> </v>
      </c>
      <c r="G1406" s="11" t="str">
        <f>IF(VLOOKUP(D1406,'Current OBD'!$B$6:$AK$2185,24,0)="Yes","K"," ")</f>
        <v>K</v>
      </c>
      <c r="H1406" s="11">
        <f>IF(VLOOKUP(D1406,'Current OBD'!$B$6:$AK$2185,25,0)="Yes",1," ")</f>
        <v>1</v>
      </c>
      <c r="I1406" s="11" t="str">
        <f>IF(VLOOKUP(D1406,'Current OBD'!$B$6:$AK$2185,26,0)="Yes","2"," ")</f>
        <v>2</v>
      </c>
      <c r="J1406" s="11" t="str">
        <f>IF(VLOOKUP(D1406,'Current OBD'!$B$6:$AK$2185,27,0)="Yes","3"," ")</f>
        <v>3</v>
      </c>
      <c r="K1406" s="11" t="str">
        <f>IF(VLOOKUP(D1406,'Current OBD'!$B$6:$AK$2185,28,0)="Yes","4"," ")</f>
        <v>4</v>
      </c>
      <c r="L1406" s="11" t="str">
        <f>IF(VLOOKUP(D1406,'Current OBD'!$B$6:$AK$2185,29,0)="Yes","5"," ")</f>
        <v>5</v>
      </c>
      <c r="M1406" s="11" t="str">
        <f>IF(VLOOKUP(D1406,'Current OBD'!$B$6:$AK$2185,30,0)="Yes","6"," ")</f>
        <v xml:space="preserve"> </v>
      </c>
      <c r="N1406" s="11" t="str">
        <f>IF(VLOOKUP(D1406,'Current OBD'!$B$6:$AK$2185,31,0)="Yes","7"," ")</f>
        <v xml:space="preserve"> </v>
      </c>
      <c r="O1406" s="11" t="str">
        <f>IF(VLOOKUP(D1406,'Current OBD'!$B$6:$AK$2185,32,0)="Yes","8"," ")</f>
        <v xml:space="preserve"> </v>
      </c>
      <c r="P1406" s="11" t="str">
        <f>IF(VLOOKUP(D1406,'Current OBD'!$B$6:$AK$2185,33,0)="Yes","9"," ")</f>
        <v xml:space="preserve"> </v>
      </c>
      <c r="Q1406" s="11" t="str">
        <f>IF(VLOOKUP(D1406,'Current OBD'!$B$6:$AK$2185,34,0)="Yes","10"," ")</f>
        <v xml:space="preserve"> </v>
      </c>
      <c r="R1406" s="11" t="str">
        <f>IF(VLOOKUP(D1406,'Current OBD'!$B$6:$AK$2185,35,0)="Yes","11"," ")</f>
        <v xml:space="preserve"> </v>
      </c>
      <c r="S1406" s="11" t="str">
        <f>IF(VLOOKUP(D1406,'Current OBD'!$B$6:$AK$2185,36,0)="Yes","12"," ")</f>
        <v xml:space="preserve"> </v>
      </c>
      <c r="T1406" s="13">
        <f>VLOOKUP(D1406,Pivot!$B$4:$F$2181,2,0)</f>
        <v>133</v>
      </c>
      <c r="U1406" s="13">
        <f>VLOOKUP(D1406,Pivot!$B$4:$F$2181,3,0)</f>
        <v>0</v>
      </c>
      <c r="V1406" s="13">
        <f>VLOOKUP(D1406,Pivot!$B$4:$F$2181,4,0)</f>
        <v>343</v>
      </c>
      <c r="W1406" s="46">
        <f>IFERROR(VLOOKUP(D1406,Pivot!$B$4:$H$2181,5,0),"")</f>
        <v>0.38779999999999998</v>
      </c>
      <c r="X1406" s="51">
        <f>IFERROR(VLOOKUP(D1406,Pivot!$B$4:$H$2181,6,0),"")</f>
        <v>0</v>
      </c>
      <c r="Y1406" s="46">
        <f>IFERROR(VLOOKUP(D1406,Pivot!$B$4:$H$2181,7,0),"")</f>
        <v>0.38779999999999998</v>
      </c>
    </row>
    <row r="1407" spans="1:25" ht="15" customHeight="1" outlineLevel="2">
      <c r="A1407" s="10" t="str">
        <f>VLOOKUP(D1407,'Current OBD'!$B$6:$K$2185,4,0)</f>
        <v>Pierce</v>
      </c>
      <c r="B1407" s="10" t="str">
        <f>VLOOKUP(D1407,'Current OBD'!$B$6:$K$2185,3,0)</f>
        <v>27-010</v>
      </c>
      <c r="C1407" s="9" t="str">
        <f>VLOOKUP(D1407,'Current OBD'!$B$6:$K$2185,2,0)</f>
        <v>Tacoma School District</v>
      </c>
      <c r="D1407" s="24">
        <v>661920</v>
      </c>
      <c r="E1407" s="9" t="str">
        <f>VLOOKUP(D1407,'Current OBD'!$B$6:$K$2185,10,0)</f>
        <v>Gray Middle School</v>
      </c>
      <c r="F1407" s="11" t="str">
        <f>IF(VLOOKUP(D1407,'Current OBD'!$B$6:$AK$2185,23,0)="Yes","PK"," ")</f>
        <v xml:space="preserve"> </v>
      </c>
      <c r="G1407" s="11" t="str">
        <f>IF(VLOOKUP(D1407,'Current OBD'!$B$6:$AK$2185,24,0)="Yes","K"," ")</f>
        <v xml:space="preserve"> </v>
      </c>
      <c r="H1407" s="11" t="str">
        <f>IF(VLOOKUP(D1407,'Current OBD'!$B$6:$AK$2185,25,0)="Yes",1," ")</f>
        <v xml:space="preserve"> </v>
      </c>
      <c r="I1407" s="11" t="str">
        <f>IF(VLOOKUP(D1407,'Current OBD'!$B$6:$AK$2185,26,0)="Yes","2"," ")</f>
        <v xml:space="preserve"> </v>
      </c>
      <c r="J1407" s="11" t="str">
        <f>IF(VLOOKUP(D1407,'Current OBD'!$B$6:$AK$2185,27,0)="Yes","3"," ")</f>
        <v xml:space="preserve"> </v>
      </c>
      <c r="K1407" s="11" t="str">
        <f>IF(VLOOKUP(D1407,'Current OBD'!$B$6:$AK$2185,28,0)="Yes","4"," ")</f>
        <v xml:space="preserve"> </v>
      </c>
      <c r="L1407" s="11" t="str">
        <f>IF(VLOOKUP(D1407,'Current OBD'!$B$6:$AK$2185,29,0)="Yes","5"," ")</f>
        <v xml:space="preserve"> </v>
      </c>
      <c r="M1407" s="11" t="str">
        <f>IF(VLOOKUP(D1407,'Current OBD'!$B$6:$AK$2185,30,0)="Yes","6"," ")</f>
        <v>6</v>
      </c>
      <c r="N1407" s="11" t="str">
        <f>IF(VLOOKUP(D1407,'Current OBD'!$B$6:$AK$2185,31,0)="Yes","7"," ")</f>
        <v>7</v>
      </c>
      <c r="O1407" s="11" t="str">
        <f>IF(VLOOKUP(D1407,'Current OBD'!$B$6:$AK$2185,32,0)="Yes","8"," ")</f>
        <v>8</v>
      </c>
      <c r="P1407" s="11" t="str">
        <f>IF(VLOOKUP(D1407,'Current OBD'!$B$6:$AK$2185,33,0)="Yes","9"," ")</f>
        <v xml:space="preserve"> </v>
      </c>
      <c r="Q1407" s="11" t="str">
        <f>IF(VLOOKUP(D1407,'Current OBD'!$B$6:$AK$2185,34,0)="Yes","10"," ")</f>
        <v xml:space="preserve"> </v>
      </c>
      <c r="R1407" s="11" t="str">
        <f>IF(VLOOKUP(D1407,'Current OBD'!$B$6:$AK$2185,35,0)="Yes","11"," ")</f>
        <v xml:space="preserve"> </v>
      </c>
      <c r="S1407" s="11" t="str">
        <f>IF(VLOOKUP(D1407,'Current OBD'!$B$6:$AK$2185,36,0)="Yes","12"," ")</f>
        <v xml:space="preserve"> </v>
      </c>
      <c r="T1407" s="13">
        <f>VLOOKUP(D1407,Pivot!$B$4:$F$2181,2,0)</f>
        <v>518</v>
      </c>
      <c r="U1407" s="13">
        <f>VLOOKUP(D1407,Pivot!$B$4:$F$2181,3,0)</f>
        <v>0</v>
      </c>
      <c r="V1407" s="13">
        <f>VLOOKUP(D1407,Pivot!$B$4:$F$2181,4,0)</f>
        <v>526</v>
      </c>
      <c r="W1407" s="46">
        <f>IFERROR(VLOOKUP(D1407,Pivot!$B$4:$H$2181,5,0),"")</f>
        <v>0.98480000000000001</v>
      </c>
      <c r="X1407" s="51">
        <f>IFERROR(VLOOKUP(D1407,Pivot!$B$4:$H$2181,6,0),"")</f>
        <v>0</v>
      </c>
      <c r="Y1407" s="46">
        <f>IFERROR(VLOOKUP(D1407,Pivot!$B$4:$H$2181,7,0),"")</f>
        <v>0.98480000000000001</v>
      </c>
    </row>
    <row r="1408" spans="1:25" ht="15" customHeight="1" outlineLevel="2">
      <c r="A1408" s="10" t="str">
        <f>VLOOKUP(D1408,'Current OBD'!$B$6:$K$2185,4,0)</f>
        <v>Pierce</v>
      </c>
      <c r="B1408" s="10" t="str">
        <f>VLOOKUP(D1408,'Current OBD'!$B$6:$K$2185,3,0)</f>
        <v>27-010</v>
      </c>
      <c r="C1408" s="9" t="str">
        <f>VLOOKUP(D1408,'Current OBD'!$B$6:$K$2185,2,0)</f>
        <v>Tacoma School District</v>
      </c>
      <c r="D1408" s="24">
        <v>663600</v>
      </c>
      <c r="E1408" s="9" t="str">
        <f>VLOOKUP(D1408,'Current OBD'!$B$6:$K$2185,10,0)</f>
        <v>Helen B. Stafford Elementary School</v>
      </c>
      <c r="F1408" s="11" t="str">
        <f>IF(VLOOKUP(D1408,'Current OBD'!$B$6:$AK$2185,23,0)="Yes","PK"," ")</f>
        <v>PK</v>
      </c>
      <c r="G1408" s="11" t="str">
        <f>IF(VLOOKUP(D1408,'Current OBD'!$B$6:$AK$2185,24,0)="Yes","K"," ")</f>
        <v>K</v>
      </c>
      <c r="H1408" s="11">
        <f>IF(VLOOKUP(D1408,'Current OBD'!$B$6:$AK$2185,25,0)="Yes",1," ")</f>
        <v>1</v>
      </c>
      <c r="I1408" s="11" t="str">
        <f>IF(VLOOKUP(D1408,'Current OBD'!$B$6:$AK$2185,26,0)="Yes","2"," ")</f>
        <v>2</v>
      </c>
      <c r="J1408" s="11" t="str">
        <f>IF(VLOOKUP(D1408,'Current OBD'!$B$6:$AK$2185,27,0)="Yes","3"," ")</f>
        <v>3</v>
      </c>
      <c r="K1408" s="11" t="str">
        <f>IF(VLOOKUP(D1408,'Current OBD'!$B$6:$AK$2185,28,0)="Yes","4"," ")</f>
        <v>4</v>
      </c>
      <c r="L1408" s="11" t="str">
        <f>IF(VLOOKUP(D1408,'Current OBD'!$B$6:$AK$2185,29,0)="Yes","5"," ")</f>
        <v>5</v>
      </c>
      <c r="M1408" s="11" t="str">
        <f>IF(VLOOKUP(D1408,'Current OBD'!$B$6:$AK$2185,30,0)="Yes","6"," ")</f>
        <v xml:space="preserve"> </v>
      </c>
      <c r="N1408" s="11" t="str">
        <f>IF(VLOOKUP(D1408,'Current OBD'!$B$6:$AK$2185,31,0)="Yes","7"," ")</f>
        <v xml:space="preserve"> </v>
      </c>
      <c r="O1408" s="11" t="str">
        <f>IF(VLOOKUP(D1408,'Current OBD'!$B$6:$AK$2185,32,0)="Yes","8"," ")</f>
        <v xml:space="preserve"> </v>
      </c>
      <c r="P1408" s="11" t="str">
        <f>IF(VLOOKUP(D1408,'Current OBD'!$B$6:$AK$2185,33,0)="Yes","9"," ")</f>
        <v xml:space="preserve"> </v>
      </c>
      <c r="Q1408" s="11" t="str">
        <f>IF(VLOOKUP(D1408,'Current OBD'!$B$6:$AK$2185,34,0)="Yes","10"," ")</f>
        <v xml:space="preserve"> </v>
      </c>
      <c r="R1408" s="11" t="str">
        <f>IF(VLOOKUP(D1408,'Current OBD'!$B$6:$AK$2185,35,0)="Yes","11"," ")</f>
        <v xml:space="preserve"> </v>
      </c>
      <c r="S1408" s="11" t="str">
        <f>IF(VLOOKUP(D1408,'Current OBD'!$B$6:$AK$2185,36,0)="Yes","12"," ")</f>
        <v xml:space="preserve"> </v>
      </c>
      <c r="T1408" s="13">
        <f>VLOOKUP(D1408,Pivot!$B$4:$F$2181,2,0)</f>
        <v>434</v>
      </c>
      <c r="U1408" s="13">
        <f>VLOOKUP(D1408,Pivot!$B$4:$F$2181,3,0)</f>
        <v>0</v>
      </c>
      <c r="V1408" s="13">
        <f>VLOOKUP(D1408,Pivot!$B$4:$F$2181,4,0)</f>
        <v>453</v>
      </c>
      <c r="W1408" s="46">
        <f>IFERROR(VLOOKUP(D1408,Pivot!$B$4:$H$2181,5,0),"")</f>
        <v>0.95809999999999995</v>
      </c>
      <c r="X1408" s="51">
        <f>IFERROR(VLOOKUP(D1408,Pivot!$B$4:$H$2181,6,0),"")</f>
        <v>0</v>
      </c>
      <c r="Y1408" s="46">
        <f>IFERROR(VLOOKUP(D1408,Pivot!$B$4:$H$2181,7,0),"")</f>
        <v>0.95809999999999995</v>
      </c>
    </row>
    <row r="1409" spans="1:25" ht="15" customHeight="1" outlineLevel="2">
      <c r="A1409" s="10" t="str">
        <f>VLOOKUP(D1409,'Current OBD'!$B$6:$K$2185,4,0)</f>
        <v>Pierce</v>
      </c>
      <c r="B1409" s="10" t="str">
        <f>VLOOKUP(D1409,'Current OBD'!$B$6:$K$2185,3,0)</f>
        <v>27-010</v>
      </c>
      <c r="C1409" s="9" t="str">
        <f>VLOOKUP(D1409,'Current OBD'!$B$6:$K$2185,2,0)</f>
        <v>Tacoma School District</v>
      </c>
      <c r="D1409" s="24">
        <v>661922</v>
      </c>
      <c r="E1409" s="9" t="str">
        <f>VLOOKUP(D1409,'Current OBD'!$B$6:$K$2185,10,0)</f>
        <v>Hilltop Heritage Middle School</v>
      </c>
      <c r="F1409" s="11" t="str">
        <f>IF(VLOOKUP(D1409,'Current OBD'!$B$6:$AK$2185,23,0)="Yes","PK"," ")</f>
        <v xml:space="preserve"> </v>
      </c>
      <c r="G1409" s="11" t="str">
        <f>IF(VLOOKUP(D1409,'Current OBD'!$B$6:$AK$2185,24,0)="Yes","K"," ")</f>
        <v xml:space="preserve"> </v>
      </c>
      <c r="H1409" s="11" t="str">
        <f>IF(VLOOKUP(D1409,'Current OBD'!$B$6:$AK$2185,25,0)="Yes",1," ")</f>
        <v xml:space="preserve"> </v>
      </c>
      <c r="I1409" s="11" t="str">
        <f>IF(VLOOKUP(D1409,'Current OBD'!$B$6:$AK$2185,26,0)="Yes","2"," ")</f>
        <v xml:space="preserve"> </v>
      </c>
      <c r="J1409" s="11" t="str">
        <f>IF(VLOOKUP(D1409,'Current OBD'!$B$6:$AK$2185,27,0)="Yes","3"," ")</f>
        <v xml:space="preserve"> </v>
      </c>
      <c r="K1409" s="11" t="str">
        <f>IF(VLOOKUP(D1409,'Current OBD'!$B$6:$AK$2185,28,0)="Yes","4"," ")</f>
        <v xml:space="preserve"> </v>
      </c>
      <c r="L1409" s="11" t="str">
        <f>IF(VLOOKUP(D1409,'Current OBD'!$B$6:$AK$2185,29,0)="Yes","5"," ")</f>
        <v xml:space="preserve"> </v>
      </c>
      <c r="M1409" s="11" t="str">
        <f>IF(VLOOKUP(D1409,'Current OBD'!$B$6:$AK$2185,30,0)="Yes","6"," ")</f>
        <v>6</v>
      </c>
      <c r="N1409" s="11" t="str">
        <f>IF(VLOOKUP(D1409,'Current OBD'!$B$6:$AK$2185,31,0)="Yes","7"," ")</f>
        <v>7</v>
      </c>
      <c r="O1409" s="11" t="str">
        <f>IF(VLOOKUP(D1409,'Current OBD'!$B$6:$AK$2185,32,0)="Yes","8"," ")</f>
        <v>8</v>
      </c>
      <c r="P1409" s="11" t="str">
        <f>IF(VLOOKUP(D1409,'Current OBD'!$B$6:$AK$2185,33,0)="Yes","9"," ")</f>
        <v xml:space="preserve"> </v>
      </c>
      <c r="Q1409" s="11" t="str">
        <f>IF(VLOOKUP(D1409,'Current OBD'!$B$6:$AK$2185,34,0)="Yes","10"," ")</f>
        <v xml:space="preserve"> </v>
      </c>
      <c r="R1409" s="11" t="str">
        <f>IF(VLOOKUP(D1409,'Current OBD'!$B$6:$AK$2185,35,0)="Yes","11"," ")</f>
        <v xml:space="preserve"> </v>
      </c>
      <c r="S1409" s="11" t="str">
        <f>IF(VLOOKUP(D1409,'Current OBD'!$B$6:$AK$2185,36,0)="Yes","12"," ")</f>
        <v xml:space="preserve"> </v>
      </c>
      <c r="T1409" s="13">
        <f>VLOOKUP(D1409,Pivot!$B$4:$F$2181,2,0)</f>
        <v>460</v>
      </c>
      <c r="U1409" s="13">
        <f>VLOOKUP(D1409,Pivot!$B$4:$F$2181,3,0)</f>
        <v>0</v>
      </c>
      <c r="V1409" s="13">
        <f>VLOOKUP(D1409,Pivot!$B$4:$F$2181,4,0)</f>
        <v>530</v>
      </c>
      <c r="W1409" s="46">
        <f>IFERROR(VLOOKUP(D1409,Pivot!$B$4:$H$2181,5,0),"")</f>
        <v>0.8679</v>
      </c>
      <c r="X1409" s="51">
        <f>IFERROR(VLOOKUP(D1409,Pivot!$B$4:$H$2181,6,0),"")</f>
        <v>0</v>
      </c>
      <c r="Y1409" s="46">
        <f>IFERROR(VLOOKUP(D1409,Pivot!$B$4:$H$2181,7,0),"")</f>
        <v>0.8679</v>
      </c>
    </row>
    <row r="1410" spans="1:25" ht="15" customHeight="1" outlineLevel="2">
      <c r="A1410" s="10" t="str">
        <f>VLOOKUP(D1410,'Current OBD'!$B$6:$K$2185,4,0)</f>
        <v>Pierce</v>
      </c>
      <c r="B1410" s="10" t="str">
        <f>VLOOKUP(D1410,'Current OBD'!$B$6:$K$2185,3,0)</f>
        <v>27-010</v>
      </c>
      <c r="C1410" s="9" t="str">
        <f>VLOOKUP(D1410,'Current OBD'!$B$6:$K$2185,2,0)</f>
        <v>Tacoma School District</v>
      </c>
      <c r="D1410" s="24">
        <v>662880</v>
      </c>
      <c r="E1410" s="9" t="str">
        <f>VLOOKUP(D1410,'Current OBD'!$B$6:$K$2185,10,0)</f>
        <v>Hunt Middle School</v>
      </c>
      <c r="F1410" s="11" t="str">
        <f>IF(VLOOKUP(D1410,'Current OBD'!$B$6:$AK$2185,23,0)="Yes","PK"," ")</f>
        <v xml:space="preserve"> </v>
      </c>
      <c r="G1410" s="11" t="str">
        <f>IF(VLOOKUP(D1410,'Current OBD'!$B$6:$AK$2185,24,0)="Yes","K"," ")</f>
        <v xml:space="preserve"> </v>
      </c>
      <c r="H1410" s="11" t="str">
        <f>IF(VLOOKUP(D1410,'Current OBD'!$B$6:$AK$2185,25,0)="Yes",1," ")</f>
        <v xml:space="preserve"> </v>
      </c>
      <c r="I1410" s="11" t="str">
        <f>IF(VLOOKUP(D1410,'Current OBD'!$B$6:$AK$2185,26,0)="Yes","2"," ")</f>
        <v xml:space="preserve"> </v>
      </c>
      <c r="J1410" s="11" t="str">
        <f>IF(VLOOKUP(D1410,'Current OBD'!$B$6:$AK$2185,27,0)="Yes","3"," ")</f>
        <v xml:space="preserve"> </v>
      </c>
      <c r="K1410" s="11" t="str">
        <f>IF(VLOOKUP(D1410,'Current OBD'!$B$6:$AK$2185,28,0)="Yes","4"," ")</f>
        <v xml:space="preserve"> </v>
      </c>
      <c r="L1410" s="11" t="str">
        <f>IF(VLOOKUP(D1410,'Current OBD'!$B$6:$AK$2185,29,0)="Yes","5"," ")</f>
        <v xml:space="preserve"> </v>
      </c>
      <c r="M1410" s="11" t="str">
        <f>IF(VLOOKUP(D1410,'Current OBD'!$B$6:$AK$2185,30,0)="Yes","6"," ")</f>
        <v>6</v>
      </c>
      <c r="N1410" s="11" t="str">
        <f>IF(VLOOKUP(D1410,'Current OBD'!$B$6:$AK$2185,31,0)="Yes","7"," ")</f>
        <v>7</v>
      </c>
      <c r="O1410" s="11" t="str">
        <f>IF(VLOOKUP(D1410,'Current OBD'!$B$6:$AK$2185,32,0)="Yes","8"," ")</f>
        <v>8</v>
      </c>
      <c r="P1410" s="11" t="str">
        <f>IF(VLOOKUP(D1410,'Current OBD'!$B$6:$AK$2185,33,0)="Yes","9"," ")</f>
        <v xml:space="preserve"> </v>
      </c>
      <c r="Q1410" s="11" t="str">
        <f>IF(VLOOKUP(D1410,'Current OBD'!$B$6:$AK$2185,34,0)="Yes","10"," ")</f>
        <v xml:space="preserve"> </v>
      </c>
      <c r="R1410" s="11" t="str">
        <f>IF(VLOOKUP(D1410,'Current OBD'!$B$6:$AK$2185,35,0)="Yes","11"," ")</f>
        <v xml:space="preserve"> </v>
      </c>
      <c r="S1410" s="11" t="str">
        <f>IF(VLOOKUP(D1410,'Current OBD'!$B$6:$AK$2185,36,0)="Yes","12"," ")</f>
        <v xml:space="preserve"> </v>
      </c>
      <c r="T1410" s="13">
        <f>VLOOKUP(D1410,Pivot!$B$4:$F$2181,2,0)</f>
        <v>172</v>
      </c>
      <c r="U1410" s="13">
        <f>VLOOKUP(D1410,Pivot!$B$4:$F$2181,3,0)</f>
        <v>0</v>
      </c>
      <c r="V1410" s="13">
        <f>VLOOKUP(D1410,Pivot!$B$4:$F$2181,4,0)</f>
        <v>404</v>
      </c>
      <c r="W1410" s="46">
        <f>IFERROR(VLOOKUP(D1410,Pivot!$B$4:$H$2181,5,0),"")</f>
        <v>0.42570000000000002</v>
      </c>
      <c r="X1410" s="51">
        <f>IFERROR(VLOOKUP(D1410,Pivot!$B$4:$H$2181,6,0),"")</f>
        <v>0</v>
      </c>
      <c r="Y1410" s="46">
        <f>IFERROR(VLOOKUP(D1410,Pivot!$B$4:$H$2181,7,0),"")</f>
        <v>0.42570000000000002</v>
      </c>
    </row>
    <row r="1411" spans="1:25" ht="15" customHeight="1" outlineLevel="2">
      <c r="A1411" s="10" t="str">
        <f>VLOOKUP(D1411,'Current OBD'!$B$6:$K$2185,4,0)</f>
        <v>Pierce</v>
      </c>
      <c r="B1411" s="10" t="str">
        <f>VLOOKUP(D1411,'Current OBD'!$B$6:$K$2185,3,0)</f>
        <v>27-010</v>
      </c>
      <c r="C1411" s="9" t="str">
        <f>VLOOKUP(D1411,'Current OBD'!$B$6:$K$2185,2,0)</f>
        <v>Tacoma School District</v>
      </c>
      <c r="D1411" s="24">
        <v>684444</v>
      </c>
      <c r="E1411" s="9" t="str">
        <f>VLOOKUP(D1411,'Current OBD'!$B$6:$K$2185,10,0)</f>
        <v>Industrial Design Engineering and Art High School</v>
      </c>
      <c r="F1411" s="11" t="str">
        <f>IF(VLOOKUP(D1411,'Current OBD'!$B$6:$AK$2185,23,0)="Yes","PK"," ")</f>
        <v xml:space="preserve"> </v>
      </c>
      <c r="G1411" s="11" t="str">
        <f>IF(VLOOKUP(D1411,'Current OBD'!$B$6:$AK$2185,24,0)="Yes","K"," ")</f>
        <v xml:space="preserve"> </v>
      </c>
      <c r="H1411" s="11" t="str">
        <f>IF(VLOOKUP(D1411,'Current OBD'!$B$6:$AK$2185,25,0)="Yes",1," ")</f>
        <v xml:space="preserve"> </v>
      </c>
      <c r="I1411" s="11" t="str">
        <f>IF(VLOOKUP(D1411,'Current OBD'!$B$6:$AK$2185,26,0)="Yes","2"," ")</f>
        <v xml:space="preserve"> </v>
      </c>
      <c r="J1411" s="11" t="str">
        <f>IF(VLOOKUP(D1411,'Current OBD'!$B$6:$AK$2185,27,0)="Yes","3"," ")</f>
        <v xml:space="preserve"> </v>
      </c>
      <c r="K1411" s="11" t="str">
        <f>IF(VLOOKUP(D1411,'Current OBD'!$B$6:$AK$2185,28,0)="Yes","4"," ")</f>
        <v xml:space="preserve"> </v>
      </c>
      <c r="L1411" s="11" t="str">
        <f>IF(VLOOKUP(D1411,'Current OBD'!$B$6:$AK$2185,29,0)="Yes","5"," ")</f>
        <v xml:space="preserve"> </v>
      </c>
      <c r="M1411" s="11" t="str">
        <f>IF(VLOOKUP(D1411,'Current OBD'!$B$6:$AK$2185,30,0)="Yes","6"," ")</f>
        <v xml:space="preserve"> </v>
      </c>
      <c r="N1411" s="11" t="str">
        <f>IF(VLOOKUP(D1411,'Current OBD'!$B$6:$AK$2185,31,0)="Yes","7"," ")</f>
        <v xml:space="preserve"> </v>
      </c>
      <c r="O1411" s="11" t="str">
        <f>IF(VLOOKUP(D1411,'Current OBD'!$B$6:$AK$2185,32,0)="Yes","8"," ")</f>
        <v xml:space="preserve"> </v>
      </c>
      <c r="P1411" s="11" t="str">
        <f>IF(VLOOKUP(D1411,'Current OBD'!$B$6:$AK$2185,33,0)="Yes","9"," ")</f>
        <v>9</v>
      </c>
      <c r="Q1411" s="11" t="str">
        <f>IF(VLOOKUP(D1411,'Current OBD'!$B$6:$AK$2185,34,0)="Yes","10"," ")</f>
        <v>10</v>
      </c>
      <c r="R1411" s="11" t="str">
        <f>IF(VLOOKUP(D1411,'Current OBD'!$B$6:$AK$2185,35,0)="Yes","11"," ")</f>
        <v>11</v>
      </c>
      <c r="S1411" s="11" t="str">
        <f>IF(VLOOKUP(D1411,'Current OBD'!$B$6:$AK$2185,36,0)="Yes","12"," ")</f>
        <v>12</v>
      </c>
      <c r="T1411" s="13">
        <f>VLOOKUP(D1411,Pivot!$B$4:$F$2181,2,0)</f>
        <v>179</v>
      </c>
      <c r="U1411" s="13">
        <f>VLOOKUP(D1411,Pivot!$B$4:$F$2181,3,0)</f>
        <v>0</v>
      </c>
      <c r="V1411" s="13">
        <f>VLOOKUP(D1411,Pivot!$B$4:$F$2181,4,0)</f>
        <v>420</v>
      </c>
      <c r="W1411" s="46">
        <f>IFERROR(VLOOKUP(D1411,Pivot!$B$4:$H$2181,5,0),"")</f>
        <v>0.42620000000000002</v>
      </c>
      <c r="X1411" s="51">
        <f>IFERROR(VLOOKUP(D1411,Pivot!$B$4:$H$2181,6,0),"")</f>
        <v>0</v>
      </c>
      <c r="Y1411" s="46">
        <f>IFERROR(VLOOKUP(D1411,Pivot!$B$4:$H$2181,7,0),"")</f>
        <v>0.42620000000000002</v>
      </c>
    </row>
    <row r="1412" spans="1:25" ht="15" customHeight="1" outlineLevel="2">
      <c r="A1412" s="10" t="str">
        <f>VLOOKUP(D1412,'Current OBD'!$B$6:$K$2185,4,0)</f>
        <v>Pierce</v>
      </c>
      <c r="B1412" s="10" t="str">
        <f>VLOOKUP(D1412,'Current OBD'!$B$6:$K$2185,3,0)</f>
        <v>27-010</v>
      </c>
      <c r="C1412" s="9" t="str">
        <f>VLOOKUP(D1412,'Current OBD'!$B$6:$K$2185,2,0)</f>
        <v>Tacoma School District</v>
      </c>
      <c r="D1412" s="24">
        <v>661893</v>
      </c>
      <c r="E1412" s="9" t="str">
        <f>VLOOKUP(D1412,'Current OBD'!$B$6:$K$2185,10,0)</f>
        <v>Jefferson Elementary</v>
      </c>
      <c r="F1412" s="11" t="str">
        <f>IF(VLOOKUP(D1412,'Current OBD'!$B$6:$AK$2185,23,0)="Yes","PK"," ")</f>
        <v xml:space="preserve"> </v>
      </c>
      <c r="G1412" s="11" t="str">
        <f>IF(VLOOKUP(D1412,'Current OBD'!$B$6:$AK$2185,24,0)="Yes","K"," ")</f>
        <v>K</v>
      </c>
      <c r="H1412" s="11">
        <f>IF(VLOOKUP(D1412,'Current OBD'!$B$6:$AK$2185,25,0)="Yes",1," ")</f>
        <v>1</v>
      </c>
      <c r="I1412" s="11" t="str">
        <f>IF(VLOOKUP(D1412,'Current OBD'!$B$6:$AK$2185,26,0)="Yes","2"," ")</f>
        <v>2</v>
      </c>
      <c r="J1412" s="11" t="str">
        <f>IF(VLOOKUP(D1412,'Current OBD'!$B$6:$AK$2185,27,0)="Yes","3"," ")</f>
        <v>3</v>
      </c>
      <c r="K1412" s="11" t="str">
        <f>IF(VLOOKUP(D1412,'Current OBD'!$B$6:$AK$2185,28,0)="Yes","4"," ")</f>
        <v>4</v>
      </c>
      <c r="L1412" s="11" t="str">
        <f>IF(VLOOKUP(D1412,'Current OBD'!$B$6:$AK$2185,29,0)="Yes","5"," ")</f>
        <v>5</v>
      </c>
      <c r="M1412" s="11" t="str">
        <f>IF(VLOOKUP(D1412,'Current OBD'!$B$6:$AK$2185,30,0)="Yes","6"," ")</f>
        <v xml:space="preserve"> </v>
      </c>
      <c r="N1412" s="11" t="str">
        <f>IF(VLOOKUP(D1412,'Current OBD'!$B$6:$AK$2185,31,0)="Yes","7"," ")</f>
        <v xml:space="preserve"> </v>
      </c>
      <c r="O1412" s="11" t="str">
        <f>IF(VLOOKUP(D1412,'Current OBD'!$B$6:$AK$2185,32,0)="Yes","8"," ")</f>
        <v xml:space="preserve"> </v>
      </c>
      <c r="P1412" s="11" t="str">
        <f>IF(VLOOKUP(D1412,'Current OBD'!$B$6:$AK$2185,33,0)="Yes","9"," ")</f>
        <v xml:space="preserve"> </v>
      </c>
      <c r="Q1412" s="11" t="str">
        <f>IF(VLOOKUP(D1412,'Current OBD'!$B$6:$AK$2185,34,0)="Yes","10"," ")</f>
        <v xml:space="preserve"> </v>
      </c>
      <c r="R1412" s="11" t="str">
        <f>IF(VLOOKUP(D1412,'Current OBD'!$B$6:$AK$2185,35,0)="Yes","11"," ")</f>
        <v xml:space="preserve"> </v>
      </c>
      <c r="S1412" s="11" t="str">
        <f>IF(VLOOKUP(D1412,'Current OBD'!$B$6:$AK$2185,36,0)="Yes","12"," ")</f>
        <v xml:space="preserve"> </v>
      </c>
      <c r="T1412" s="13">
        <f>VLOOKUP(D1412,Pivot!$B$4:$F$2181,2,0)</f>
        <v>170</v>
      </c>
      <c r="U1412" s="13">
        <f>VLOOKUP(D1412,Pivot!$B$4:$F$2181,3,0)</f>
        <v>0</v>
      </c>
      <c r="V1412" s="13">
        <f>VLOOKUP(D1412,Pivot!$B$4:$F$2181,4,0)</f>
        <v>314</v>
      </c>
      <c r="W1412" s="46">
        <f>IFERROR(VLOOKUP(D1412,Pivot!$B$4:$H$2181,5,0),"")</f>
        <v>0.54139999999999999</v>
      </c>
      <c r="X1412" s="51">
        <f>IFERROR(VLOOKUP(D1412,Pivot!$B$4:$H$2181,6,0),"")</f>
        <v>0</v>
      </c>
      <c r="Y1412" s="46">
        <f>IFERROR(VLOOKUP(D1412,Pivot!$B$4:$H$2181,7,0),"")</f>
        <v>0.54139999999999999</v>
      </c>
    </row>
    <row r="1413" spans="1:25" ht="15" customHeight="1" outlineLevel="2">
      <c r="A1413" s="10" t="str">
        <f>VLOOKUP(D1413,'Current OBD'!$B$6:$K$2185,4,0)</f>
        <v>Pierce</v>
      </c>
      <c r="B1413" s="10" t="str">
        <f>VLOOKUP(D1413,'Current OBD'!$B$6:$K$2185,3,0)</f>
        <v>27-010</v>
      </c>
      <c r="C1413" s="9" t="str">
        <f>VLOOKUP(D1413,'Current OBD'!$B$6:$K$2185,2,0)</f>
        <v>Tacoma School District</v>
      </c>
      <c r="D1413" s="24">
        <v>662891</v>
      </c>
      <c r="E1413" s="9" t="str">
        <f>VLOOKUP(D1413,'Current OBD'!$B$6:$K$2185,10,0)</f>
        <v>Larchmont Elementary</v>
      </c>
      <c r="F1413" s="11" t="str">
        <f>IF(VLOOKUP(D1413,'Current OBD'!$B$6:$AK$2185,23,0)="Yes","PK"," ")</f>
        <v>PK</v>
      </c>
      <c r="G1413" s="11" t="str">
        <f>IF(VLOOKUP(D1413,'Current OBD'!$B$6:$AK$2185,24,0)="Yes","K"," ")</f>
        <v>K</v>
      </c>
      <c r="H1413" s="11">
        <f>IF(VLOOKUP(D1413,'Current OBD'!$B$6:$AK$2185,25,0)="Yes",1," ")</f>
        <v>1</v>
      </c>
      <c r="I1413" s="11" t="str">
        <f>IF(VLOOKUP(D1413,'Current OBD'!$B$6:$AK$2185,26,0)="Yes","2"," ")</f>
        <v>2</v>
      </c>
      <c r="J1413" s="11" t="str">
        <f>IF(VLOOKUP(D1413,'Current OBD'!$B$6:$AK$2185,27,0)="Yes","3"," ")</f>
        <v>3</v>
      </c>
      <c r="K1413" s="11" t="str">
        <f>IF(VLOOKUP(D1413,'Current OBD'!$B$6:$AK$2185,28,0)="Yes","4"," ")</f>
        <v>4</v>
      </c>
      <c r="L1413" s="11" t="str">
        <f>IF(VLOOKUP(D1413,'Current OBD'!$B$6:$AK$2185,29,0)="Yes","5"," ")</f>
        <v>5</v>
      </c>
      <c r="M1413" s="11" t="str">
        <f>IF(VLOOKUP(D1413,'Current OBD'!$B$6:$AK$2185,30,0)="Yes","6"," ")</f>
        <v xml:space="preserve"> </v>
      </c>
      <c r="N1413" s="11" t="str">
        <f>IF(VLOOKUP(D1413,'Current OBD'!$B$6:$AK$2185,31,0)="Yes","7"," ")</f>
        <v xml:space="preserve"> </v>
      </c>
      <c r="O1413" s="11" t="str">
        <f>IF(VLOOKUP(D1413,'Current OBD'!$B$6:$AK$2185,32,0)="Yes","8"," ")</f>
        <v xml:space="preserve"> </v>
      </c>
      <c r="P1413" s="11" t="str">
        <f>IF(VLOOKUP(D1413,'Current OBD'!$B$6:$AK$2185,33,0)="Yes","9"," ")</f>
        <v xml:space="preserve"> </v>
      </c>
      <c r="Q1413" s="11" t="str">
        <f>IF(VLOOKUP(D1413,'Current OBD'!$B$6:$AK$2185,34,0)="Yes","10"," ")</f>
        <v xml:space="preserve"> </v>
      </c>
      <c r="R1413" s="11" t="str">
        <f>IF(VLOOKUP(D1413,'Current OBD'!$B$6:$AK$2185,35,0)="Yes","11"," ")</f>
        <v xml:space="preserve"> </v>
      </c>
      <c r="S1413" s="11" t="str">
        <f>IF(VLOOKUP(D1413,'Current OBD'!$B$6:$AK$2185,36,0)="Yes","12"," ")</f>
        <v xml:space="preserve"> </v>
      </c>
      <c r="T1413" s="13">
        <f>VLOOKUP(D1413,Pivot!$B$4:$F$2181,2,0)</f>
        <v>314</v>
      </c>
      <c r="U1413" s="13">
        <f>VLOOKUP(D1413,Pivot!$B$4:$F$2181,3,0)</f>
        <v>0</v>
      </c>
      <c r="V1413" s="13">
        <f>VLOOKUP(D1413,Pivot!$B$4:$F$2181,4,0)</f>
        <v>314</v>
      </c>
      <c r="W1413" s="46">
        <f>IFERROR(VLOOKUP(D1413,Pivot!$B$4:$H$2181,5,0),"")</f>
        <v>1</v>
      </c>
      <c r="X1413" s="51">
        <f>IFERROR(VLOOKUP(D1413,Pivot!$B$4:$H$2181,6,0),"")</f>
        <v>0</v>
      </c>
      <c r="Y1413" s="46">
        <f>IFERROR(VLOOKUP(D1413,Pivot!$B$4:$H$2181,7,0),"")</f>
        <v>1</v>
      </c>
    </row>
    <row r="1414" spans="1:25" ht="15" customHeight="1" outlineLevel="2">
      <c r="A1414" s="10" t="str">
        <f>VLOOKUP(D1414,'Current OBD'!$B$6:$K$2185,4,0)</f>
        <v>Pierce</v>
      </c>
      <c r="B1414" s="10" t="str">
        <f>VLOOKUP(D1414,'Current OBD'!$B$6:$K$2185,3,0)</f>
        <v>27-010</v>
      </c>
      <c r="C1414" s="9" t="str">
        <f>VLOOKUP(D1414,'Current OBD'!$B$6:$K$2185,2,0)</f>
        <v>Tacoma School District</v>
      </c>
      <c r="D1414" s="24">
        <v>663985</v>
      </c>
      <c r="E1414" s="9" t="str">
        <f>VLOOKUP(D1414,'Current OBD'!$B$6:$K$2185,10,0)</f>
        <v>Lincoln High School</v>
      </c>
      <c r="F1414" s="11" t="str">
        <f>IF(VLOOKUP(D1414,'Current OBD'!$B$6:$AK$2185,23,0)="Yes","PK"," ")</f>
        <v xml:space="preserve"> </v>
      </c>
      <c r="G1414" s="11" t="str">
        <f>IF(VLOOKUP(D1414,'Current OBD'!$B$6:$AK$2185,24,0)="Yes","K"," ")</f>
        <v xml:space="preserve"> </v>
      </c>
      <c r="H1414" s="11" t="str">
        <f>IF(VLOOKUP(D1414,'Current OBD'!$B$6:$AK$2185,25,0)="Yes",1," ")</f>
        <v xml:space="preserve"> </v>
      </c>
      <c r="I1414" s="11" t="str">
        <f>IF(VLOOKUP(D1414,'Current OBD'!$B$6:$AK$2185,26,0)="Yes","2"," ")</f>
        <v xml:space="preserve"> </v>
      </c>
      <c r="J1414" s="11" t="str">
        <f>IF(VLOOKUP(D1414,'Current OBD'!$B$6:$AK$2185,27,0)="Yes","3"," ")</f>
        <v xml:space="preserve"> </v>
      </c>
      <c r="K1414" s="11" t="str">
        <f>IF(VLOOKUP(D1414,'Current OBD'!$B$6:$AK$2185,28,0)="Yes","4"," ")</f>
        <v xml:space="preserve"> </v>
      </c>
      <c r="L1414" s="11" t="str">
        <f>IF(VLOOKUP(D1414,'Current OBD'!$B$6:$AK$2185,29,0)="Yes","5"," ")</f>
        <v xml:space="preserve"> </v>
      </c>
      <c r="M1414" s="11" t="str">
        <f>IF(VLOOKUP(D1414,'Current OBD'!$B$6:$AK$2185,30,0)="Yes","6"," ")</f>
        <v xml:space="preserve"> </v>
      </c>
      <c r="N1414" s="11" t="str">
        <f>IF(VLOOKUP(D1414,'Current OBD'!$B$6:$AK$2185,31,0)="Yes","7"," ")</f>
        <v xml:space="preserve"> </v>
      </c>
      <c r="O1414" s="11" t="str">
        <f>IF(VLOOKUP(D1414,'Current OBD'!$B$6:$AK$2185,32,0)="Yes","8"," ")</f>
        <v xml:space="preserve"> </v>
      </c>
      <c r="P1414" s="11" t="str">
        <f>IF(VLOOKUP(D1414,'Current OBD'!$B$6:$AK$2185,33,0)="Yes","9"," ")</f>
        <v>9</v>
      </c>
      <c r="Q1414" s="11" t="str">
        <f>IF(VLOOKUP(D1414,'Current OBD'!$B$6:$AK$2185,34,0)="Yes","10"," ")</f>
        <v>10</v>
      </c>
      <c r="R1414" s="11" t="str">
        <f>IF(VLOOKUP(D1414,'Current OBD'!$B$6:$AK$2185,35,0)="Yes","11"," ")</f>
        <v>11</v>
      </c>
      <c r="S1414" s="11" t="str">
        <f>IF(VLOOKUP(D1414,'Current OBD'!$B$6:$AK$2185,36,0)="Yes","12"," ")</f>
        <v>12</v>
      </c>
      <c r="T1414" s="13">
        <f>VLOOKUP(D1414,Pivot!$B$4:$F$2181,2,0)</f>
        <v>1552</v>
      </c>
      <c r="U1414" s="13">
        <f>VLOOKUP(D1414,Pivot!$B$4:$F$2181,3,0)</f>
        <v>0</v>
      </c>
      <c r="V1414" s="13">
        <f>VLOOKUP(D1414,Pivot!$B$4:$F$2181,4,0)</f>
        <v>1618</v>
      </c>
      <c r="W1414" s="46">
        <f>IFERROR(VLOOKUP(D1414,Pivot!$B$4:$H$2181,5,0),"")</f>
        <v>0.95920000000000005</v>
      </c>
      <c r="X1414" s="51">
        <f>IFERROR(VLOOKUP(D1414,Pivot!$B$4:$H$2181,6,0),"")</f>
        <v>0</v>
      </c>
      <c r="Y1414" s="46">
        <f>IFERROR(VLOOKUP(D1414,Pivot!$B$4:$H$2181,7,0),"")</f>
        <v>0.95920000000000005</v>
      </c>
    </row>
    <row r="1415" spans="1:25" ht="15" customHeight="1" outlineLevel="2">
      <c r="A1415" s="10" t="str">
        <f>VLOOKUP(D1415,'Current OBD'!$B$6:$K$2185,4,0)</f>
        <v>Pierce</v>
      </c>
      <c r="B1415" s="10" t="str">
        <f>VLOOKUP(D1415,'Current OBD'!$B$6:$K$2185,3,0)</f>
        <v>27-010</v>
      </c>
      <c r="C1415" s="9" t="str">
        <f>VLOOKUP(D1415,'Current OBD'!$B$6:$K$2185,2,0)</f>
        <v>Tacoma School District</v>
      </c>
      <c r="D1415" s="24">
        <v>661895</v>
      </c>
      <c r="E1415" s="9" t="str">
        <f>VLOOKUP(D1415,'Current OBD'!$B$6:$K$2185,10,0)</f>
        <v>Lister Elementary</v>
      </c>
      <c r="F1415" s="11" t="str">
        <f>IF(VLOOKUP(D1415,'Current OBD'!$B$6:$AK$2185,23,0)="Yes","PK"," ")</f>
        <v>PK</v>
      </c>
      <c r="G1415" s="11" t="str">
        <f>IF(VLOOKUP(D1415,'Current OBD'!$B$6:$AK$2185,24,0)="Yes","K"," ")</f>
        <v>K</v>
      </c>
      <c r="H1415" s="11">
        <f>IF(VLOOKUP(D1415,'Current OBD'!$B$6:$AK$2185,25,0)="Yes",1," ")</f>
        <v>1</v>
      </c>
      <c r="I1415" s="11" t="str">
        <f>IF(VLOOKUP(D1415,'Current OBD'!$B$6:$AK$2185,26,0)="Yes","2"," ")</f>
        <v>2</v>
      </c>
      <c r="J1415" s="11" t="str">
        <f>IF(VLOOKUP(D1415,'Current OBD'!$B$6:$AK$2185,27,0)="Yes","3"," ")</f>
        <v>3</v>
      </c>
      <c r="K1415" s="11" t="str">
        <f>IF(VLOOKUP(D1415,'Current OBD'!$B$6:$AK$2185,28,0)="Yes","4"," ")</f>
        <v>4</v>
      </c>
      <c r="L1415" s="11" t="str">
        <f>IF(VLOOKUP(D1415,'Current OBD'!$B$6:$AK$2185,29,0)="Yes","5"," ")</f>
        <v>5</v>
      </c>
      <c r="M1415" s="11" t="str">
        <f>IF(VLOOKUP(D1415,'Current OBD'!$B$6:$AK$2185,30,0)="Yes","6"," ")</f>
        <v xml:space="preserve"> </v>
      </c>
      <c r="N1415" s="11" t="str">
        <f>IF(VLOOKUP(D1415,'Current OBD'!$B$6:$AK$2185,31,0)="Yes","7"," ")</f>
        <v xml:space="preserve"> </v>
      </c>
      <c r="O1415" s="11" t="str">
        <f>IF(VLOOKUP(D1415,'Current OBD'!$B$6:$AK$2185,32,0)="Yes","8"," ")</f>
        <v xml:space="preserve"> </v>
      </c>
      <c r="P1415" s="11" t="str">
        <f>IF(VLOOKUP(D1415,'Current OBD'!$B$6:$AK$2185,33,0)="Yes","9"," ")</f>
        <v xml:space="preserve"> </v>
      </c>
      <c r="Q1415" s="11" t="str">
        <f>IF(VLOOKUP(D1415,'Current OBD'!$B$6:$AK$2185,34,0)="Yes","10"," ")</f>
        <v xml:space="preserve"> </v>
      </c>
      <c r="R1415" s="11" t="str">
        <f>IF(VLOOKUP(D1415,'Current OBD'!$B$6:$AK$2185,35,0)="Yes","11"," ")</f>
        <v xml:space="preserve"> </v>
      </c>
      <c r="S1415" s="11" t="str">
        <f>IF(VLOOKUP(D1415,'Current OBD'!$B$6:$AK$2185,36,0)="Yes","12"," ")</f>
        <v xml:space="preserve"> </v>
      </c>
      <c r="T1415" s="13">
        <f>VLOOKUP(D1415,Pivot!$B$4:$F$2181,2,0)</f>
        <v>424</v>
      </c>
      <c r="U1415" s="13">
        <f>VLOOKUP(D1415,Pivot!$B$4:$F$2181,3,0)</f>
        <v>0</v>
      </c>
      <c r="V1415" s="13">
        <f>VLOOKUP(D1415,Pivot!$B$4:$F$2181,4,0)</f>
        <v>424</v>
      </c>
      <c r="W1415" s="46">
        <f>IFERROR(VLOOKUP(D1415,Pivot!$B$4:$H$2181,5,0),"")</f>
        <v>1</v>
      </c>
      <c r="X1415" s="51">
        <f>IFERROR(VLOOKUP(D1415,Pivot!$B$4:$H$2181,6,0),"")</f>
        <v>0</v>
      </c>
      <c r="Y1415" s="46">
        <f>IFERROR(VLOOKUP(D1415,Pivot!$B$4:$H$2181,7,0),"")</f>
        <v>1</v>
      </c>
    </row>
    <row r="1416" spans="1:25" ht="15" customHeight="1" outlineLevel="2">
      <c r="A1416" s="10" t="str">
        <f>VLOOKUP(D1416,'Current OBD'!$B$6:$K$2185,4,0)</f>
        <v>Pierce</v>
      </c>
      <c r="B1416" s="10" t="str">
        <f>VLOOKUP(D1416,'Current OBD'!$B$6:$K$2185,3,0)</f>
        <v>27-010</v>
      </c>
      <c r="C1416" s="9" t="str">
        <f>VLOOKUP(D1416,'Current OBD'!$B$6:$K$2185,2,0)</f>
        <v>Tacoma School District</v>
      </c>
      <c r="D1416" s="24">
        <v>661896</v>
      </c>
      <c r="E1416" s="9" t="str">
        <f>VLOOKUP(D1416,'Current OBD'!$B$6:$K$2185,10,0)</f>
        <v>Lowell Elementary</v>
      </c>
      <c r="F1416" s="11" t="str">
        <f>IF(VLOOKUP(D1416,'Current OBD'!$B$6:$AK$2185,23,0)="Yes","PK"," ")</f>
        <v xml:space="preserve"> </v>
      </c>
      <c r="G1416" s="11" t="str">
        <f>IF(VLOOKUP(D1416,'Current OBD'!$B$6:$AK$2185,24,0)="Yes","K"," ")</f>
        <v>K</v>
      </c>
      <c r="H1416" s="11">
        <f>IF(VLOOKUP(D1416,'Current OBD'!$B$6:$AK$2185,25,0)="Yes",1," ")</f>
        <v>1</v>
      </c>
      <c r="I1416" s="11" t="str">
        <f>IF(VLOOKUP(D1416,'Current OBD'!$B$6:$AK$2185,26,0)="Yes","2"," ")</f>
        <v>2</v>
      </c>
      <c r="J1416" s="11" t="str">
        <f>IF(VLOOKUP(D1416,'Current OBD'!$B$6:$AK$2185,27,0)="Yes","3"," ")</f>
        <v>3</v>
      </c>
      <c r="K1416" s="11" t="str">
        <f>IF(VLOOKUP(D1416,'Current OBD'!$B$6:$AK$2185,28,0)="Yes","4"," ")</f>
        <v>4</v>
      </c>
      <c r="L1416" s="11" t="str">
        <f>IF(VLOOKUP(D1416,'Current OBD'!$B$6:$AK$2185,29,0)="Yes","5"," ")</f>
        <v>5</v>
      </c>
      <c r="M1416" s="11" t="str">
        <f>IF(VLOOKUP(D1416,'Current OBD'!$B$6:$AK$2185,30,0)="Yes","6"," ")</f>
        <v xml:space="preserve"> </v>
      </c>
      <c r="N1416" s="11" t="str">
        <f>IF(VLOOKUP(D1416,'Current OBD'!$B$6:$AK$2185,31,0)="Yes","7"," ")</f>
        <v xml:space="preserve"> </v>
      </c>
      <c r="O1416" s="11" t="str">
        <f>IF(VLOOKUP(D1416,'Current OBD'!$B$6:$AK$2185,32,0)="Yes","8"," ")</f>
        <v xml:space="preserve"> </v>
      </c>
      <c r="P1416" s="11" t="str">
        <f>IF(VLOOKUP(D1416,'Current OBD'!$B$6:$AK$2185,33,0)="Yes","9"," ")</f>
        <v xml:space="preserve"> </v>
      </c>
      <c r="Q1416" s="11" t="str">
        <f>IF(VLOOKUP(D1416,'Current OBD'!$B$6:$AK$2185,34,0)="Yes","10"," ")</f>
        <v xml:space="preserve"> </v>
      </c>
      <c r="R1416" s="11" t="str">
        <f>IF(VLOOKUP(D1416,'Current OBD'!$B$6:$AK$2185,35,0)="Yes","11"," ")</f>
        <v xml:space="preserve"> </v>
      </c>
      <c r="S1416" s="11" t="str">
        <f>IF(VLOOKUP(D1416,'Current OBD'!$B$6:$AK$2185,36,0)="Yes","12"," ")</f>
        <v xml:space="preserve"> </v>
      </c>
      <c r="T1416" s="13">
        <f>VLOOKUP(D1416,Pivot!$B$4:$F$2181,2,0)</f>
        <v>84</v>
      </c>
      <c r="U1416" s="13">
        <f>VLOOKUP(D1416,Pivot!$B$4:$F$2181,3,0)</f>
        <v>0</v>
      </c>
      <c r="V1416" s="13">
        <f>VLOOKUP(D1416,Pivot!$B$4:$F$2181,4,0)</f>
        <v>323</v>
      </c>
      <c r="W1416" s="46">
        <f>IFERROR(VLOOKUP(D1416,Pivot!$B$4:$H$2181,5,0),"")</f>
        <v>0.2601</v>
      </c>
      <c r="X1416" s="51">
        <f>IFERROR(VLOOKUP(D1416,Pivot!$B$4:$H$2181,6,0),"")</f>
        <v>0</v>
      </c>
      <c r="Y1416" s="46">
        <f>IFERROR(VLOOKUP(D1416,Pivot!$B$4:$H$2181,7,0),"")</f>
        <v>0.2601</v>
      </c>
    </row>
    <row r="1417" spans="1:25" ht="15" customHeight="1" outlineLevel="2">
      <c r="A1417" s="10" t="str">
        <f>VLOOKUP(D1417,'Current OBD'!$B$6:$K$2185,4,0)</f>
        <v>Pierce</v>
      </c>
      <c r="B1417" s="10" t="str">
        <f>VLOOKUP(D1417,'Current OBD'!$B$6:$K$2185,3,0)</f>
        <v>27-010</v>
      </c>
      <c r="C1417" s="9" t="str">
        <f>VLOOKUP(D1417,'Current OBD'!$B$6:$K$2185,2,0)</f>
        <v>Tacoma School District</v>
      </c>
      <c r="D1417" s="24">
        <v>661897</v>
      </c>
      <c r="E1417" s="9" t="str">
        <f>VLOOKUP(D1417,'Current OBD'!$B$6:$K$2185,10,0)</f>
        <v>Lyon Elementary</v>
      </c>
      <c r="F1417" s="11" t="str">
        <f>IF(VLOOKUP(D1417,'Current OBD'!$B$6:$AK$2185,23,0)="Yes","PK"," ")</f>
        <v>PK</v>
      </c>
      <c r="G1417" s="11" t="str">
        <f>IF(VLOOKUP(D1417,'Current OBD'!$B$6:$AK$2185,24,0)="Yes","K"," ")</f>
        <v>K</v>
      </c>
      <c r="H1417" s="11">
        <f>IF(VLOOKUP(D1417,'Current OBD'!$B$6:$AK$2185,25,0)="Yes",1," ")</f>
        <v>1</v>
      </c>
      <c r="I1417" s="11" t="str">
        <f>IF(VLOOKUP(D1417,'Current OBD'!$B$6:$AK$2185,26,0)="Yes","2"," ")</f>
        <v>2</v>
      </c>
      <c r="J1417" s="11" t="str">
        <f>IF(VLOOKUP(D1417,'Current OBD'!$B$6:$AK$2185,27,0)="Yes","3"," ")</f>
        <v>3</v>
      </c>
      <c r="K1417" s="11" t="str">
        <f>IF(VLOOKUP(D1417,'Current OBD'!$B$6:$AK$2185,28,0)="Yes","4"," ")</f>
        <v>4</v>
      </c>
      <c r="L1417" s="11" t="str">
        <f>IF(VLOOKUP(D1417,'Current OBD'!$B$6:$AK$2185,29,0)="Yes","5"," ")</f>
        <v>5</v>
      </c>
      <c r="M1417" s="11" t="str">
        <f>IF(VLOOKUP(D1417,'Current OBD'!$B$6:$AK$2185,30,0)="Yes","6"," ")</f>
        <v xml:space="preserve"> </v>
      </c>
      <c r="N1417" s="11" t="str">
        <f>IF(VLOOKUP(D1417,'Current OBD'!$B$6:$AK$2185,31,0)="Yes","7"," ")</f>
        <v xml:space="preserve"> </v>
      </c>
      <c r="O1417" s="11" t="str">
        <f>IF(VLOOKUP(D1417,'Current OBD'!$B$6:$AK$2185,32,0)="Yes","8"," ")</f>
        <v xml:space="preserve"> </v>
      </c>
      <c r="P1417" s="11" t="str">
        <f>IF(VLOOKUP(D1417,'Current OBD'!$B$6:$AK$2185,33,0)="Yes","9"," ")</f>
        <v xml:space="preserve"> </v>
      </c>
      <c r="Q1417" s="11" t="str">
        <f>IF(VLOOKUP(D1417,'Current OBD'!$B$6:$AK$2185,34,0)="Yes","10"," ")</f>
        <v xml:space="preserve"> </v>
      </c>
      <c r="R1417" s="11" t="str">
        <f>IF(VLOOKUP(D1417,'Current OBD'!$B$6:$AK$2185,35,0)="Yes","11"," ")</f>
        <v xml:space="preserve"> </v>
      </c>
      <c r="S1417" s="11" t="str">
        <f>IF(VLOOKUP(D1417,'Current OBD'!$B$6:$AK$2185,36,0)="Yes","12"," ")</f>
        <v xml:space="preserve"> </v>
      </c>
      <c r="T1417" s="13">
        <f>VLOOKUP(D1417,Pivot!$B$4:$F$2181,2,0)</f>
        <v>281</v>
      </c>
      <c r="U1417" s="13">
        <f>VLOOKUP(D1417,Pivot!$B$4:$F$2181,3,0)</f>
        <v>0</v>
      </c>
      <c r="V1417" s="13">
        <f>VLOOKUP(D1417,Pivot!$B$4:$F$2181,4,0)</f>
        <v>344</v>
      </c>
      <c r="W1417" s="46">
        <f>IFERROR(VLOOKUP(D1417,Pivot!$B$4:$H$2181,5,0),"")</f>
        <v>0.81689999999999996</v>
      </c>
      <c r="X1417" s="51">
        <f>IFERROR(VLOOKUP(D1417,Pivot!$B$4:$H$2181,6,0),"")</f>
        <v>0</v>
      </c>
      <c r="Y1417" s="46">
        <f>IFERROR(VLOOKUP(D1417,Pivot!$B$4:$H$2181,7,0),"")</f>
        <v>0.81689999999999996</v>
      </c>
    </row>
    <row r="1418" spans="1:25" ht="15" customHeight="1" outlineLevel="2">
      <c r="A1418" s="10" t="str">
        <f>VLOOKUP(D1418,'Current OBD'!$B$6:$K$2185,4,0)</f>
        <v>Pierce</v>
      </c>
      <c r="B1418" s="10" t="str">
        <f>VLOOKUP(D1418,'Current OBD'!$B$6:$K$2185,3,0)</f>
        <v>27-010</v>
      </c>
      <c r="C1418" s="9" t="str">
        <f>VLOOKUP(D1418,'Current OBD'!$B$6:$K$2185,2,0)</f>
        <v>Tacoma School District</v>
      </c>
      <c r="D1418" s="24">
        <v>661935</v>
      </c>
      <c r="E1418" s="9" t="str">
        <f>VLOOKUP(D1418,'Current OBD'!$B$6:$K$2185,10,0)</f>
        <v>Madison Head Start</v>
      </c>
      <c r="F1418" s="11" t="str">
        <f>IF(VLOOKUP(D1418,'Current OBD'!$B$6:$AK$2185,23,0)="Yes","PK"," ")</f>
        <v>PK</v>
      </c>
      <c r="G1418" s="11" t="str">
        <f>IF(VLOOKUP(D1418,'Current OBD'!$B$6:$AK$2185,24,0)="Yes","K"," ")</f>
        <v xml:space="preserve"> </v>
      </c>
      <c r="H1418" s="11" t="str">
        <f>IF(VLOOKUP(D1418,'Current OBD'!$B$6:$AK$2185,25,0)="Yes",1," ")</f>
        <v xml:space="preserve"> </v>
      </c>
      <c r="I1418" s="11" t="str">
        <f>IF(VLOOKUP(D1418,'Current OBD'!$B$6:$AK$2185,26,0)="Yes","2"," ")</f>
        <v xml:space="preserve"> </v>
      </c>
      <c r="J1418" s="11" t="str">
        <f>IF(VLOOKUP(D1418,'Current OBD'!$B$6:$AK$2185,27,0)="Yes","3"," ")</f>
        <v xml:space="preserve"> </v>
      </c>
      <c r="K1418" s="11" t="str">
        <f>IF(VLOOKUP(D1418,'Current OBD'!$B$6:$AK$2185,28,0)="Yes","4"," ")</f>
        <v xml:space="preserve"> </v>
      </c>
      <c r="L1418" s="11" t="str">
        <f>IF(VLOOKUP(D1418,'Current OBD'!$B$6:$AK$2185,29,0)="Yes","5"," ")</f>
        <v xml:space="preserve"> </v>
      </c>
      <c r="M1418" s="11" t="str">
        <f>IF(VLOOKUP(D1418,'Current OBD'!$B$6:$AK$2185,30,0)="Yes","6"," ")</f>
        <v xml:space="preserve"> </v>
      </c>
      <c r="N1418" s="11" t="str">
        <f>IF(VLOOKUP(D1418,'Current OBD'!$B$6:$AK$2185,31,0)="Yes","7"," ")</f>
        <v xml:space="preserve"> </v>
      </c>
      <c r="O1418" s="11" t="str">
        <f>IF(VLOOKUP(D1418,'Current OBD'!$B$6:$AK$2185,32,0)="Yes","8"," ")</f>
        <v xml:space="preserve"> </v>
      </c>
      <c r="P1418" s="11" t="str">
        <f>IF(VLOOKUP(D1418,'Current OBD'!$B$6:$AK$2185,33,0)="Yes","9"," ")</f>
        <v xml:space="preserve"> </v>
      </c>
      <c r="Q1418" s="11" t="str">
        <f>IF(VLOOKUP(D1418,'Current OBD'!$B$6:$AK$2185,34,0)="Yes","10"," ")</f>
        <v xml:space="preserve"> </v>
      </c>
      <c r="R1418" s="11" t="str">
        <f>IF(VLOOKUP(D1418,'Current OBD'!$B$6:$AK$2185,35,0)="Yes","11"," ")</f>
        <v xml:space="preserve"> </v>
      </c>
      <c r="S1418" s="11" t="str">
        <f>IF(VLOOKUP(D1418,'Current OBD'!$B$6:$AK$2185,36,0)="Yes","12"," ")</f>
        <v xml:space="preserve"> </v>
      </c>
      <c r="T1418" s="13">
        <f>VLOOKUP(D1418,Pivot!$B$4:$F$2181,2,0)</f>
        <v>30</v>
      </c>
      <c r="U1418" s="13">
        <f>VLOOKUP(D1418,Pivot!$B$4:$F$2181,3,0)</f>
        <v>0</v>
      </c>
      <c r="V1418" s="13">
        <f>VLOOKUP(D1418,Pivot!$B$4:$F$2181,4,0)</f>
        <v>30</v>
      </c>
      <c r="W1418" s="46">
        <f>IFERROR(VLOOKUP(D1418,Pivot!$B$4:$H$2181,5,0),"")</f>
        <v>1</v>
      </c>
      <c r="X1418" s="51">
        <f>IFERROR(VLOOKUP(D1418,Pivot!$B$4:$H$2181,6,0),"")</f>
        <v>0</v>
      </c>
      <c r="Y1418" s="46">
        <f>IFERROR(VLOOKUP(D1418,Pivot!$B$4:$H$2181,7,0),"")</f>
        <v>1</v>
      </c>
    </row>
    <row r="1419" spans="1:25" ht="15" customHeight="1" outlineLevel="2">
      <c r="A1419" s="10" t="str">
        <f>VLOOKUP(D1419,'Current OBD'!$B$6:$K$2185,4,0)</f>
        <v>Pierce</v>
      </c>
      <c r="B1419" s="10" t="str">
        <f>VLOOKUP(D1419,'Current OBD'!$B$6:$K$2185,3,0)</f>
        <v>27-010</v>
      </c>
      <c r="C1419" s="9" t="str">
        <f>VLOOKUP(D1419,'Current OBD'!$B$6:$K$2185,2,0)</f>
        <v>Tacoma School District</v>
      </c>
      <c r="D1419" s="24">
        <v>661898</v>
      </c>
      <c r="E1419" s="9" t="str">
        <f>VLOOKUP(D1419,'Current OBD'!$B$6:$K$2185,10,0)</f>
        <v>Manitou Park Elementary</v>
      </c>
      <c r="F1419" s="11" t="str">
        <f>IF(VLOOKUP(D1419,'Current OBD'!$B$6:$AK$2185,23,0)="Yes","PK"," ")</f>
        <v>PK</v>
      </c>
      <c r="G1419" s="11" t="str">
        <f>IF(VLOOKUP(D1419,'Current OBD'!$B$6:$AK$2185,24,0)="Yes","K"," ")</f>
        <v>K</v>
      </c>
      <c r="H1419" s="11">
        <f>IF(VLOOKUP(D1419,'Current OBD'!$B$6:$AK$2185,25,0)="Yes",1," ")</f>
        <v>1</v>
      </c>
      <c r="I1419" s="11" t="str">
        <f>IF(VLOOKUP(D1419,'Current OBD'!$B$6:$AK$2185,26,0)="Yes","2"," ")</f>
        <v>2</v>
      </c>
      <c r="J1419" s="11" t="str">
        <f>IF(VLOOKUP(D1419,'Current OBD'!$B$6:$AK$2185,27,0)="Yes","3"," ")</f>
        <v>3</v>
      </c>
      <c r="K1419" s="11" t="str">
        <f>IF(VLOOKUP(D1419,'Current OBD'!$B$6:$AK$2185,28,0)="Yes","4"," ")</f>
        <v>4</v>
      </c>
      <c r="L1419" s="11" t="str">
        <f>IF(VLOOKUP(D1419,'Current OBD'!$B$6:$AK$2185,29,0)="Yes","5"," ")</f>
        <v>5</v>
      </c>
      <c r="M1419" s="11" t="str">
        <f>IF(VLOOKUP(D1419,'Current OBD'!$B$6:$AK$2185,30,0)="Yes","6"," ")</f>
        <v xml:space="preserve"> </v>
      </c>
      <c r="N1419" s="11" t="str">
        <f>IF(VLOOKUP(D1419,'Current OBD'!$B$6:$AK$2185,31,0)="Yes","7"," ")</f>
        <v xml:space="preserve"> </v>
      </c>
      <c r="O1419" s="11" t="str">
        <f>IF(VLOOKUP(D1419,'Current OBD'!$B$6:$AK$2185,32,0)="Yes","8"," ")</f>
        <v xml:space="preserve"> </v>
      </c>
      <c r="P1419" s="11" t="str">
        <f>IF(VLOOKUP(D1419,'Current OBD'!$B$6:$AK$2185,33,0)="Yes","9"," ")</f>
        <v xml:space="preserve"> </v>
      </c>
      <c r="Q1419" s="11" t="str">
        <f>IF(VLOOKUP(D1419,'Current OBD'!$B$6:$AK$2185,34,0)="Yes","10"," ")</f>
        <v xml:space="preserve"> </v>
      </c>
      <c r="R1419" s="11" t="str">
        <f>IF(VLOOKUP(D1419,'Current OBD'!$B$6:$AK$2185,35,0)="Yes","11"," ")</f>
        <v xml:space="preserve"> </v>
      </c>
      <c r="S1419" s="11" t="str">
        <f>IF(VLOOKUP(D1419,'Current OBD'!$B$6:$AK$2185,36,0)="Yes","12"," ")</f>
        <v xml:space="preserve"> </v>
      </c>
      <c r="T1419" s="13">
        <f>VLOOKUP(D1419,Pivot!$B$4:$F$2181,2,0)</f>
        <v>433</v>
      </c>
      <c r="U1419" s="13">
        <f>VLOOKUP(D1419,Pivot!$B$4:$F$2181,3,0)</f>
        <v>0</v>
      </c>
      <c r="V1419" s="13">
        <f>VLOOKUP(D1419,Pivot!$B$4:$F$2181,4,0)</f>
        <v>469</v>
      </c>
      <c r="W1419" s="46">
        <f>IFERROR(VLOOKUP(D1419,Pivot!$B$4:$H$2181,5,0),"")</f>
        <v>0.92320000000000002</v>
      </c>
      <c r="X1419" s="51">
        <f>IFERROR(VLOOKUP(D1419,Pivot!$B$4:$H$2181,6,0),"")</f>
        <v>0</v>
      </c>
      <c r="Y1419" s="46">
        <f>IFERROR(VLOOKUP(D1419,Pivot!$B$4:$H$2181,7,0),"")</f>
        <v>0.92320000000000002</v>
      </c>
    </row>
    <row r="1420" spans="1:25" ht="15" customHeight="1" outlineLevel="2">
      <c r="A1420" s="10" t="str">
        <f>VLOOKUP(D1420,'Current OBD'!$B$6:$K$2185,4,0)</f>
        <v>Pierce</v>
      </c>
      <c r="B1420" s="10" t="str">
        <f>VLOOKUP(D1420,'Current OBD'!$B$6:$K$2185,3,0)</f>
        <v>27-010</v>
      </c>
      <c r="C1420" s="9" t="str">
        <f>VLOOKUP(D1420,'Current OBD'!$B$6:$K$2185,2,0)</f>
        <v>Tacoma School District</v>
      </c>
      <c r="D1420" s="24">
        <v>661899</v>
      </c>
      <c r="E1420" s="9" t="str">
        <f>VLOOKUP(D1420,'Current OBD'!$B$6:$K$2185,10,0)</f>
        <v>Mann Elementary</v>
      </c>
      <c r="F1420" s="11" t="str">
        <f>IF(VLOOKUP(D1420,'Current OBD'!$B$6:$AK$2185,23,0)="Yes","PK"," ")</f>
        <v>PK</v>
      </c>
      <c r="G1420" s="11" t="str">
        <f>IF(VLOOKUP(D1420,'Current OBD'!$B$6:$AK$2185,24,0)="Yes","K"," ")</f>
        <v>K</v>
      </c>
      <c r="H1420" s="11">
        <f>IF(VLOOKUP(D1420,'Current OBD'!$B$6:$AK$2185,25,0)="Yes",1," ")</f>
        <v>1</v>
      </c>
      <c r="I1420" s="11" t="str">
        <f>IF(VLOOKUP(D1420,'Current OBD'!$B$6:$AK$2185,26,0)="Yes","2"," ")</f>
        <v>2</v>
      </c>
      <c r="J1420" s="11" t="str">
        <f>IF(VLOOKUP(D1420,'Current OBD'!$B$6:$AK$2185,27,0)="Yes","3"," ")</f>
        <v>3</v>
      </c>
      <c r="K1420" s="11" t="str">
        <f>IF(VLOOKUP(D1420,'Current OBD'!$B$6:$AK$2185,28,0)="Yes","4"," ")</f>
        <v>4</v>
      </c>
      <c r="L1420" s="11" t="str">
        <f>IF(VLOOKUP(D1420,'Current OBD'!$B$6:$AK$2185,29,0)="Yes","5"," ")</f>
        <v>5</v>
      </c>
      <c r="M1420" s="11" t="str">
        <f>IF(VLOOKUP(D1420,'Current OBD'!$B$6:$AK$2185,30,0)="Yes","6"," ")</f>
        <v xml:space="preserve"> </v>
      </c>
      <c r="N1420" s="11" t="str">
        <f>IF(VLOOKUP(D1420,'Current OBD'!$B$6:$AK$2185,31,0)="Yes","7"," ")</f>
        <v xml:space="preserve"> </v>
      </c>
      <c r="O1420" s="11" t="str">
        <f>IF(VLOOKUP(D1420,'Current OBD'!$B$6:$AK$2185,32,0)="Yes","8"," ")</f>
        <v xml:space="preserve"> </v>
      </c>
      <c r="P1420" s="11" t="str">
        <f>IF(VLOOKUP(D1420,'Current OBD'!$B$6:$AK$2185,33,0)="Yes","9"," ")</f>
        <v xml:space="preserve"> </v>
      </c>
      <c r="Q1420" s="11" t="str">
        <f>IF(VLOOKUP(D1420,'Current OBD'!$B$6:$AK$2185,34,0)="Yes","10"," ")</f>
        <v xml:space="preserve"> </v>
      </c>
      <c r="R1420" s="11" t="str">
        <f>IF(VLOOKUP(D1420,'Current OBD'!$B$6:$AK$2185,35,0)="Yes","11"," ")</f>
        <v xml:space="preserve"> </v>
      </c>
      <c r="S1420" s="11" t="str">
        <f>IF(VLOOKUP(D1420,'Current OBD'!$B$6:$AK$2185,36,0)="Yes","12"," ")</f>
        <v xml:space="preserve"> </v>
      </c>
      <c r="T1420" s="13">
        <f>VLOOKUP(D1420,Pivot!$B$4:$F$2181,2,0)</f>
        <v>279</v>
      </c>
      <c r="U1420" s="13">
        <f>VLOOKUP(D1420,Pivot!$B$4:$F$2181,3,0)</f>
        <v>0</v>
      </c>
      <c r="V1420" s="13">
        <f>VLOOKUP(D1420,Pivot!$B$4:$F$2181,4,0)</f>
        <v>356</v>
      </c>
      <c r="W1420" s="46">
        <f>IFERROR(VLOOKUP(D1420,Pivot!$B$4:$H$2181,5,0),"")</f>
        <v>0.78369999999999995</v>
      </c>
      <c r="X1420" s="51">
        <f>IFERROR(VLOOKUP(D1420,Pivot!$B$4:$H$2181,6,0),"")</f>
        <v>0</v>
      </c>
      <c r="Y1420" s="46">
        <f>IFERROR(VLOOKUP(D1420,Pivot!$B$4:$H$2181,7,0),"")</f>
        <v>0.78369999999999995</v>
      </c>
    </row>
    <row r="1421" spans="1:25" ht="15" customHeight="1" outlineLevel="2">
      <c r="A1421" s="10" t="str">
        <f>VLOOKUP(D1421,'Current OBD'!$B$6:$K$2185,4,0)</f>
        <v>Pierce</v>
      </c>
      <c r="B1421" s="10" t="str">
        <f>VLOOKUP(D1421,'Current OBD'!$B$6:$K$2185,3,0)</f>
        <v>27-010</v>
      </c>
      <c r="C1421" s="9" t="str">
        <f>VLOOKUP(D1421,'Current OBD'!$B$6:$K$2185,2,0)</f>
        <v>Tacoma School District</v>
      </c>
      <c r="D1421" s="24">
        <v>664378</v>
      </c>
      <c r="E1421" s="9" t="str">
        <f>VLOOKUP(D1421,'Current OBD'!$B$6:$K$2185,10,0)</f>
        <v>Mason Middle School</v>
      </c>
      <c r="F1421" s="11" t="str">
        <f>IF(VLOOKUP(D1421,'Current OBD'!$B$6:$AK$2185,23,0)="Yes","PK"," ")</f>
        <v xml:space="preserve"> </v>
      </c>
      <c r="G1421" s="11" t="str">
        <f>IF(VLOOKUP(D1421,'Current OBD'!$B$6:$AK$2185,24,0)="Yes","K"," ")</f>
        <v xml:space="preserve"> </v>
      </c>
      <c r="H1421" s="11" t="str">
        <f>IF(VLOOKUP(D1421,'Current OBD'!$B$6:$AK$2185,25,0)="Yes",1," ")</f>
        <v xml:space="preserve"> </v>
      </c>
      <c r="I1421" s="11" t="str">
        <f>IF(VLOOKUP(D1421,'Current OBD'!$B$6:$AK$2185,26,0)="Yes","2"," ")</f>
        <v xml:space="preserve"> </v>
      </c>
      <c r="J1421" s="11" t="str">
        <f>IF(VLOOKUP(D1421,'Current OBD'!$B$6:$AK$2185,27,0)="Yes","3"," ")</f>
        <v xml:space="preserve"> </v>
      </c>
      <c r="K1421" s="11" t="str">
        <f>IF(VLOOKUP(D1421,'Current OBD'!$B$6:$AK$2185,28,0)="Yes","4"," ")</f>
        <v xml:space="preserve"> </v>
      </c>
      <c r="L1421" s="11" t="str">
        <f>IF(VLOOKUP(D1421,'Current OBD'!$B$6:$AK$2185,29,0)="Yes","5"," ")</f>
        <v xml:space="preserve"> </v>
      </c>
      <c r="M1421" s="11" t="str">
        <f>IF(VLOOKUP(D1421,'Current OBD'!$B$6:$AK$2185,30,0)="Yes","6"," ")</f>
        <v>6</v>
      </c>
      <c r="N1421" s="11" t="str">
        <f>IF(VLOOKUP(D1421,'Current OBD'!$B$6:$AK$2185,31,0)="Yes","7"," ")</f>
        <v>7</v>
      </c>
      <c r="O1421" s="11" t="str">
        <f>IF(VLOOKUP(D1421,'Current OBD'!$B$6:$AK$2185,32,0)="Yes","8"," ")</f>
        <v>8</v>
      </c>
      <c r="P1421" s="11" t="str">
        <f>IF(VLOOKUP(D1421,'Current OBD'!$B$6:$AK$2185,33,0)="Yes","9"," ")</f>
        <v xml:space="preserve"> </v>
      </c>
      <c r="Q1421" s="11" t="str">
        <f>IF(VLOOKUP(D1421,'Current OBD'!$B$6:$AK$2185,34,0)="Yes","10"," ")</f>
        <v xml:space="preserve"> </v>
      </c>
      <c r="R1421" s="11" t="str">
        <f>IF(VLOOKUP(D1421,'Current OBD'!$B$6:$AK$2185,35,0)="Yes","11"," ")</f>
        <v xml:space="preserve"> </v>
      </c>
      <c r="S1421" s="11" t="str">
        <f>IF(VLOOKUP(D1421,'Current OBD'!$B$6:$AK$2185,36,0)="Yes","12"," ")</f>
        <v xml:space="preserve"> </v>
      </c>
      <c r="T1421" s="13">
        <f>VLOOKUP(D1421,Pivot!$B$4:$F$2181,2,0)</f>
        <v>231</v>
      </c>
      <c r="U1421" s="13">
        <f>VLOOKUP(D1421,Pivot!$B$4:$F$2181,3,0)</f>
        <v>0</v>
      </c>
      <c r="V1421" s="13">
        <f>VLOOKUP(D1421,Pivot!$B$4:$F$2181,4,0)</f>
        <v>661</v>
      </c>
      <c r="W1421" s="46">
        <f>IFERROR(VLOOKUP(D1421,Pivot!$B$4:$H$2181,5,0),"")</f>
        <v>0.34949999999999998</v>
      </c>
      <c r="X1421" s="51">
        <f>IFERROR(VLOOKUP(D1421,Pivot!$B$4:$H$2181,6,0),"")</f>
        <v>0</v>
      </c>
      <c r="Y1421" s="46">
        <f>IFERROR(VLOOKUP(D1421,Pivot!$B$4:$H$2181,7,0),"")</f>
        <v>0.34949999999999998</v>
      </c>
    </row>
    <row r="1422" spans="1:25" ht="15" customHeight="1" outlineLevel="2">
      <c r="A1422" s="10" t="str">
        <f>VLOOKUP(D1422,'Current OBD'!$B$6:$K$2185,4,0)</f>
        <v>Pierce</v>
      </c>
      <c r="B1422" s="10" t="str">
        <f>VLOOKUP(D1422,'Current OBD'!$B$6:$K$2185,3,0)</f>
        <v>27-010</v>
      </c>
      <c r="C1422" s="9" t="str">
        <f>VLOOKUP(D1422,'Current OBD'!$B$6:$K$2185,2,0)</f>
        <v>Tacoma School District</v>
      </c>
      <c r="D1422" s="24">
        <v>661900</v>
      </c>
      <c r="E1422" s="9" t="str">
        <f>VLOOKUP(D1422,'Current OBD'!$B$6:$K$2185,10,0)</f>
        <v>McCarver Elementary</v>
      </c>
      <c r="F1422" s="11" t="str">
        <f>IF(VLOOKUP(D1422,'Current OBD'!$B$6:$AK$2185,23,0)="Yes","PK"," ")</f>
        <v>PK</v>
      </c>
      <c r="G1422" s="11" t="str">
        <f>IF(VLOOKUP(D1422,'Current OBD'!$B$6:$AK$2185,24,0)="Yes","K"," ")</f>
        <v>K</v>
      </c>
      <c r="H1422" s="11">
        <f>IF(VLOOKUP(D1422,'Current OBD'!$B$6:$AK$2185,25,0)="Yes",1," ")</f>
        <v>1</v>
      </c>
      <c r="I1422" s="11" t="str">
        <f>IF(VLOOKUP(D1422,'Current OBD'!$B$6:$AK$2185,26,0)="Yes","2"," ")</f>
        <v>2</v>
      </c>
      <c r="J1422" s="11" t="str">
        <f>IF(VLOOKUP(D1422,'Current OBD'!$B$6:$AK$2185,27,0)="Yes","3"," ")</f>
        <v>3</v>
      </c>
      <c r="K1422" s="11" t="str">
        <f>IF(VLOOKUP(D1422,'Current OBD'!$B$6:$AK$2185,28,0)="Yes","4"," ")</f>
        <v>4</v>
      </c>
      <c r="L1422" s="11" t="str">
        <f>IF(VLOOKUP(D1422,'Current OBD'!$B$6:$AK$2185,29,0)="Yes","5"," ")</f>
        <v>5</v>
      </c>
      <c r="M1422" s="11" t="str">
        <f>IF(VLOOKUP(D1422,'Current OBD'!$B$6:$AK$2185,30,0)="Yes","6"," ")</f>
        <v xml:space="preserve"> </v>
      </c>
      <c r="N1422" s="11" t="str">
        <f>IF(VLOOKUP(D1422,'Current OBD'!$B$6:$AK$2185,31,0)="Yes","7"," ")</f>
        <v xml:space="preserve"> </v>
      </c>
      <c r="O1422" s="11" t="str">
        <f>IF(VLOOKUP(D1422,'Current OBD'!$B$6:$AK$2185,32,0)="Yes","8"," ")</f>
        <v xml:space="preserve"> </v>
      </c>
      <c r="P1422" s="11" t="str">
        <f>IF(VLOOKUP(D1422,'Current OBD'!$B$6:$AK$2185,33,0)="Yes","9"," ")</f>
        <v xml:space="preserve"> </v>
      </c>
      <c r="Q1422" s="11" t="str">
        <f>IF(VLOOKUP(D1422,'Current OBD'!$B$6:$AK$2185,34,0)="Yes","10"," ")</f>
        <v xml:space="preserve"> </v>
      </c>
      <c r="R1422" s="11" t="str">
        <f>IF(VLOOKUP(D1422,'Current OBD'!$B$6:$AK$2185,35,0)="Yes","11"," ")</f>
        <v xml:space="preserve"> </v>
      </c>
      <c r="S1422" s="11" t="str">
        <f>IF(VLOOKUP(D1422,'Current OBD'!$B$6:$AK$2185,36,0)="Yes","12"," ")</f>
        <v xml:space="preserve"> </v>
      </c>
      <c r="T1422" s="13">
        <f>VLOOKUP(D1422,Pivot!$B$4:$F$2181,2,0)</f>
        <v>402</v>
      </c>
      <c r="U1422" s="13">
        <f>VLOOKUP(D1422,Pivot!$B$4:$F$2181,3,0)</f>
        <v>0</v>
      </c>
      <c r="V1422" s="13">
        <f>VLOOKUP(D1422,Pivot!$B$4:$F$2181,4,0)</f>
        <v>402</v>
      </c>
      <c r="W1422" s="46">
        <f>IFERROR(VLOOKUP(D1422,Pivot!$B$4:$H$2181,5,0),"")</f>
        <v>1</v>
      </c>
      <c r="X1422" s="51">
        <f>IFERROR(VLOOKUP(D1422,Pivot!$B$4:$H$2181,6,0),"")</f>
        <v>0</v>
      </c>
      <c r="Y1422" s="46">
        <f>IFERROR(VLOOKUP(D1422,Pivot!$B$4:$H$2181,7,0),"")</f>
        <v>1</v>
      </c>
    </row>
    <row r="1423" spans="1:25" ht="15" customHeight="1" outlineLevel="2">
      <c r="A1423" s="10" t="str">
        <f>VLOOKUP(D1423,'Current OBD'!$B$6:$K$2185,4,0)</f>
        <v>Pierce</v>
      </c>
      <c r="B1423" s="10" t="str">
        <f>VLOOKUP(D1423,'Current OBD'!$B$6:$K$2185,3,0)</f>
        <v>27-010</v>
      </c>
      <c r="C1423" s="9" t="str">
        <f>VLOOKUP(D1423,'Current OBD'!$B$6:$K$2185,2,0)</f>
        <v>Tacoma School District</v>
      </c>
      <c r="D1423" s="24">
        <v>664396</v>
      </c>
      <c r="E1423" s="9" t="str">
        <f>VLOOKUP(D1423,'Current OBD'!$B$6:$K$2185,10,0)</f>
        <v>Meeker Middle School</v>
      </c>
      <c r="F1423" s="11" t="str">
        <f>IF(VLOOKUP(D1423,'Current OBD'!$B$6:$AK$2185,23,0)="Yes","PK"," ")</f>
        <v xml:space="preserve"> </v>
      </c>
      <c r="G1423" s="11" t="str">
        <f>IF(VLOOKUP(D1423,'Current OBD'!$B$6:$AK$2185,24,0)="Yes","K"," ")</f>
        <v xml:space="preserve"> </v>
      </c>
      <c r="H1423" s="11" t="str">
        <f>IF(VLOOKUP(D1423,'Current OBD'!$B$6:$AK$2185,25,0)="Yes",1," ")</f>
        <v xml:space="preserve"> </v>
      </c>
      <c r="I1423" s="11" t="str">
        <f>IF(VLOOKUP(D1423,'Current OBD'!$B$6:$AK$2185,26,0)="Yes","2"," ")</f>
        <v xml:space="preserve"> </v>
      </c>
      <c r="J1423" s="11" t="str">
        <f>IF(VLOOKUP(D1423,'Current OBD'!$B$6:$AK$2185,27,0)="Yes","3"," ")</f>
        <v xml:space="preserve"> </v>
      </c>
      <c r="K1423" s="11" t="str">
        <f>IF(VLOOKUP(D1423,'Current OBD'!$B$6:$AK$2185,28,0)="Yes","4"," ")</f>
        <v xml:space="preserve"> </v>
      </c>
      <c r="L1423" s="11" t="str">
        <f>IF(VLOOKUP(D1423,'Current OBD'!$B$6:$AK$2185,29,0)="Yes","5"," ")</f>
        <v xml:space="preserve"> </v>
      </c>
      <c r="M1423" s="11" t="str">
        <f>IF(VLOOKUP(D1423,'Current OBD'!$B$6:$AK$2185,30,0)="Yes","6"," ")</f>
        <v>6</v>
      </c>
      <c r="N1423" s="11" t="str">
        <f>IF(VLOOKUP(D1423,'Current OBD'!$B$6:$AK$2185,31,0)="Yes","7"," ")</f>
        <v>7</v>
      </c>
      <c r="O1423" s="11" t="str">
        <f>IF(VLOOKUP(D1423,'Current OBD'!$B$6:$AK$2185,32,0)="Yes","8"," ")</f>
        <v>8</v>
      </c>
      <c r="P1423" s="11" t="str">
        <f>IF(VLOOKUP(D1423,'Current OBD'!$B$6:$AK$2185,33,0)="Yes","9"," ")</f>
        <v xml:space="preserve"> </v>
      </c>
      <c r="Q1423" s="11" t="str">
        <f>IF(VLOOKUP(D1423,'Current OBD'!$B$6:$AK$2185,34,0)="Yes","10"," ")</f>
        <v xml:space="preserve"> </v>
      </c>
      <c r="R1423" s="11" t="str">
        <f>IF(VLOOKUP(D1423,'Current OBD'!$B$6:$AK$2185,35,0)="Yes","11"," ")</f>
        <v xml:space="preserve"> </v>
      </c>
      <c r="S1423" s="11" t="str">
        <f>IF(VLOOKUP(D1423,'Current OBD'!$B$6:$AK$2185,36,0)="Yes","12"," ")</f>
        <v xml:space="preserve"> </v>
      </c>
      <c r="T1423" s="13">
        <f>VLOOKUP(D1423,Pivot!$B$4:$F$2181,2,0)</f>
        <v>264</v>
      </c>
      <c r="U1423" s="13">
        <f>VLOOKUP(D1423,Pivot!$B$4:$F$2181,3,0)</f>
        <v>0</v>
      </c>
      <c r="V1423" s="13">
        <f>VLOOKUP(D1423,Pivot!$B$4:$F$2181,4,0)</f>
        <v>594</v>
      </c>
      <c r="W1423" s="46">
        <f>IFERROR(VLOOKUP(D1423,Pivot!$B$4:$H$2181,5,0),"")</f>
        <v>0.44440000000000002</v>
      </c>
      <c r="X1423" s="51">
        <f>IFERROR(VLOOKUP(D1423,Pivot!$B$4:$H$2181,6,0),"")</f>
        <v>0</v>
      </c>
      <c r="Y1423" s="46">
        <f>IFERROR(VLOOKUP(D1423,Pivot!$B$4:$H$2181,7,0),"")</f>
        <v>0.44440000000000002</v>
      </c>
    </row>
    <row r="1424" spans="1:25" ht="15" customHeight="1" outlineLevel="2">
      <c r="A1424" s="10" t="str">
        <f>VLOOKUP(D1424,'Current OBD'!$B$6:$K$2185,4,0)</f>
        <v>Pierce</v>
      </c>
      <c r="B1424" s="10" t="str">
        <f>VLOOKUP(D1424,'Current OBD'!$B$6:$K$2185,3,0)</f>
        <v>27-010</v>
      </c>
      <c r="C1424" s="9" t="str">
        <f>VLOOKUP(D1424,'Current OBD'!$B$6:$K$2185,2,0)</f>
        <v>Tacoma School District</v>
      </c>
      <c r="D1424" s="24">
        <v>663462</v>
      </c>
      <c r="E1424" s="9" t="str">
        <f>VLOOKUP(D1424,'Current OBD'!$B$6:$K$2185,10,0)</f>
        <v>Mount Tahoma High</v>
      </c>
      <c r="F1424" s="11" t="str">
        <f>IF(VLOOKUP(D1424,'Current OBD'!$B$6:$AK$2185,23,0)="Yes","PK"," ")</f>
        <v xml:space="preserve"> </v>
      </c>
      <c r="G1424" s="11" t="str">
        <f>IF(VLOOKUP(D1424,'Current OBD'!$B$6:$AK$2185,24,0)="Yes","K"," ")</f>
        <v xml:space="preserve"> </v>
      </c>
      <c r="H1424" s="11" t="str">
        <f>IF(VLOOKUP(D1424,'Current OBD'!$B$6:$AK$2185,25,0)="Yes",1," ")</f>
        <v xml:space="preserve"> </v>
      </c>
      <c r="I1424" s="11" t="str">
        <f>IF(VLOOKUP(D1424,'Current OBD'!$B$6:$AK$2185,26,0)="Yes","2"," ")</f>
        <v xml:space="preserve"> </v>
      </c>
      <c r="J1424" s="11" t="str">
        <f>IF(VLOOKUP(D1424,'Current OBD'!$B$6:$AK$2185,27,0)="Yes","3"," ")</f>
        <v xml:space="preserve"> </v>
      </c>
      <c r="K1424" s="11" t="str">
        <f>IF(VLOOKUP(D1424,'Current OBD'!$B$6:$AK$2185,28,0)="Yes","4"," ")</f>
        <v xml:space="preserve"> </v>
      </c>
      <c r="L1424" s="11" t="str">
        <f>IF(VLOOKUP(D1424,'Current OBD'!$B$6:$AK$2185,29,0)="Yes","5"," ")</f>
        <v xml:space="preserve"> </v>
      </c>
      <c r="M1424" s="11" t="str">
        <f>IF(VLOOKUP(D1424,'Current OBD'!$B$6:$AK$2185,30,0)="Yes","6"," ")</f>
        <v xml:space="preserve"> </v>
      </c>
      <c r="N1424" s="11" t="str">
        <f>IF(VLOOKUP(D1424,'Current OBD'!$B$6:$AK$2185,31,0)="Yes","7"," ")</f>
        <v xml:space="preserve"> </v>
      </c>
      <c r="O1424" s="11" t="str">
        <f>IF(VLOOKUP(D1424,'Current OBD'!$B$6:$AK$2185,32,0)="Yes","8"," ")</f>
        <v xml:space="preserve"> </v>
      </c>
      <c r="P1424" s="11" t="str">
        <f>IF(VLOOKUP(D1424,'Current OBD'!$B$6:$AK$2185,33,0)="Yes","9"," ")</f>
        <v>9</v>
      </c>
      <c r="Q1424" s="11" t="str">
        <f>IF(VLOOKUP(D1424,'Current OBD'!$B$6:$AK$2185,34,0)="Yes","10"," ")</f>
        <v>10</v>
      </c>
      <c r="R1424" s="11" t="str">
        <f>IF(VLOOKUP(D1424,'Current OBD'!$B$6:$AK$2185,35,0)="Yes","11"," ")</f>
        <v>11</v>
      </c>
      <c r="S1424" s="11" t="str">
        <f>IF(VLOOKUP(D1424,'Current OBD'!$B$6:$AK$2185,36,0)="Yes","12"," ")</f>
        <v>12</v>
      </c>
      <c r="T1424" s="13">
        <f>VLOOKUP(D1424,Pivot!$B$4:$F$2181,2,0)</f>
        <v>1132</v>
      </c>
      <c r="U1424" s="13">
        <f>VLOOKUP(D1424,Pivot!$B$4:$F$2181,3,0)</f>
        <v>0</v>
      </c>
      <c r="V1424" s="13">
        <f>VLOOKUP(D1424,Pivot!$B$4:$F$2181,4,0)</f>
        <v>1445</v>
      </c>
      <c r="W1424" s="46">
        <f>IFERROR(VLOOKUP(D1424,Pivot!$B$4:$H$2181,5,0),"")</f>
        <v>0.78339999999999999</v>
      </c>
      <c r="X1424" s="51">
        <f>IFERROR(VLOOKUP(D1424,Pivot!$B$4:$H$2181,6,0),"")</f>
        <v>0</v>
      </c>
      <c r="Y1424" s="46">
        <f>IFERROR(VLOOKUP(D1424,Pivot!$B$4:$H$2181,7,0),"")</f>
        <v>0.78339999999999999</v>
      </c>
    </row>
    <row r="1425" spans="1:25" ht="15" customHeight="1" outlineLevel="2">
      <c r="A1425" s="10" t="str">
        <f>VLOOKUP(D1425,'Current OBD'!$B$6:$K$2185,4,0)</f>
        <v>Pierce</v>
      </c>
      <c r="B1425" s="10" t="str">
        <f>VLOOKUP(D1425,'Current OBD'!$B$6:$K$2185,3,0)</f>
        <v>27-010</v>
      </c>
      <c r="C1425" s="9" t="str">
        <f>VLOOKUP(D1425,'Current OBD'!$B$6:$K$2185,2,0)</f>
        <v>Tacoma School District</v>
      </c>
      <c r="D1425" s="24">
        <v>664395</v>
      </c>
      <c r="E1425" s="9" t="str">
        <f>VLOOKUP(D1425,'Current OBD'!$B$6:$K$2185,10,0)</f>
        <v>Northeast Tacoma Elementary</v>
      </c>
      <c r="F1425" s="11" t="str">
        <f>IF(VLOOKUP(D1425,'Current OBD'!$B$6:$AK$2185,23,0)="Yes","PK"," ")</f>
        <v>PK</v>
      </c>
      <c r="G1425" s="11" t="str">
        <f>IF(VLOOKUP(D1425,'Current OBD'!$B$6:$AK$2185,24,0)="Yes","K"," ")</f>
        <v>K</v>
      </c>
      <c r="H1425" s="11">
        <f>IF(VLOOKUP(D1425,'Current OBD'!$B$6:$AK$2185,25,0)="Yes",1," ")</f>
        <v>1</v>
      </c>
      <c r="I1425" s="11" t="str">
        <f>IF(VLOOKUP(D1425,'Current OBD'!$B$6:$AK$2185,26,0)="Yes","2"," ")</f>
        <v>2</v>
      </c>
      <c r="J1425" s="11" t="str">
        <f>IF(VLOOKUP(D1425,'Current OBD'!$B$6:$AK$2185,27,0)="Yes","3"," ")</f>
        <v>3</v>
      </c>
      <c r="K1425" s="11" t="str">
        <f>IF(VLOOKUP(D1425,'Current OBD'!$B$6:$AK$2185,28,0)="Yes","4"," ")</f>
        <v>4</v>
      </c>
      <c r="L1425" s="11" t="str">
        <f>IF(VLOOKUP(D1425,'Current OBD'!$B$6:$AK$2185,29,0)="Yes","5"," ")</f>
        <v>5</v>
      </c>
      <c r="M1425" s="11" t="str">
        <f>IF(VLOOKUP(D1425,'Current OBD'!$B$6:$AK$2185,30,0)="Yes","6"," ")</f>
        <v xml:space="preserve"> </v>
      </c>
      <c r="N1425" s="11" t="str">
        <f>IF(VLOOKUP(D1425,'Current OBD'!$B$6:$AK$2185,31,0)="Yes","7"," ")</f>
        <v xml:space="preserve"> </v>
      </c>
      <c r="O1425" s="11" t="str">
        <f>IF(VLOOKUP(D1425,'Current OBD'!$B$6:$AK$2185,32,0)="Yes","8"," ")</f>
        <v xml:space="preserve"> </v>
      </c>
      <c r="P1425" s="11" t="str">
        <f>IF(VLOOKUP(D1425,'Current OBD'!$B$6:$AK$2185,33,0)="Yes","9"," ")</f>
        <v xml:space="preserve"> </v>
      </c>
      <c r="Q1425" s="11" t="str">
        <f>IF(VLOOKUP(D1425,'Current OBD'!$B$6:$AK$2185,34,0)="Yes","10"," ")</f>
        <v xml:space="preserve"> </v>
      </c>
      <c r="R1425" s="11" t="str">
        <f>IF(VLOOKUP(D1425,'Current OBD'!$B$6:$AK$2185,35,0)="Yes","11"," ")</f>
        <v xml:space="preserve"> </v>
      </c>
      <c r="S1425" s="11" t="str">
        <f>IF(VLOOKUP(D1425,'Current OBD'!$B$6:$AK$2185,36,0)="Yes","12"," ")</f>
        <v xml:space="preserve"> </v>
      </c>
      <c r="T1425" s="13">
        <f>VLOOKUP(D1425,Pivot!$B$4:$F$2181,2,0)</f>
        <v>245</v>
      </c>
      <c r="U1425" s="13">
        <f>VLOOKUP(D1425,Pivot!$B$4:$F$2181,3,0)</f>
        <v>0</v>
      </c>
      <c r="V1425" s="13">
        <f>VLOOKUP(D1425,Pivot!$B$4:$F$2181,4,0)</f>
        <v>384</v>
      </c>
      <c r="W1425" s="46">
        <f>IFERROR(VLOOKUP(D1425,Pivot!$B$4:$H$2181,5,0),"")</f>
        <v>0.63800000000000001</v>
      </c>
      <c r="X1425" s="51">
        <f>IFERROR(VLOOKUP(D1425,Pivot!$B$4:$H$2181,6,0),"")</f>
        <v>0</v>
      </c>
      <c r="Y1425" s="46">
        <f>IFERROR(VLOOKUP(D1425,Pivot!$B$4:$H$2181,7,0),"")</f>
        <v>0.63800000000000001</v>
      </c>
    </row>
    <row r="1426" spans="1:25" ht="15" customHeight="1" outlineLevel="2">
      <c r="A1426" s="10" t="str">
        <f>VLOOKUP(D1426,'Current OBD'!$B$6:$K$2185,4,0)</f>
        <v>Pierce</v>
      </c>
      <c r="B1426" s="10" t="str">
        <f>VLOOKUP(D1426,'Current OBD'!$B$6:$K$2185,3,0)</f>
        <v>27-010</v>
      </c>
      <c r="C1426" s="9" t="str">
        <f>VLOOKUP(D1426,'Current OBD'!$B$6:$K$2185,2,0)</f>
        <v>Tacoma School District</v>
      </c>
      <c r="D1426" s="24">
        <v>664012</v>
      </c>
      <c r="E1426" s="9" t="str">
        <f>VLOOKUP(D1426,'Current OBD'!$B$6:$K$2185,10,0)</f>
        <v>Oakland High School</v>
      </c>
      <c r="F1426" s="11" t="str">
        <f>IF(VLOOKUP(D1426,'Current OBD'!$B$6:$AK$2185,23,0)="Yes","PK"," ")</f>
        <v xml:space="preserve"> </v>
      </c>
      <c r="G1426" s="11" t="str">
        <f>IF(VLOOKUP(D1426,'Current OBD'!$B$6:$AK$2185,24,0)="Yes","K"," ")</f>
        <v xml:space="preserve"> </v>
      </c>
      <c r="H1426" s="11" t="str">
        <f>IF(VLOOKUP(D1426,'Current OBD'!$B$6:$AK$2185,25,0)="Yes",1," ")</f>
        <v xml:space="preserve"> </v>
      </c>
      <c r="I1426" s="11" t="str">
        <f>IF(VLOOKUP(D1426,'Current OBD'!$B$6:$AK$2185,26,0)="Yes","2"," ")</f>
        <v xml:space="preserve"> </v>
      </c>
      <c r="J1426" s="11" t="str">
        <f>IF(VLOOKUP(D1426,'Current OBD'!$B$6:$AK$2185,27,0)="Yes","3"," ")</f>
        <v xml:space="preserve"> </v>
      </c>
      <c r="K1426" s="11" t="str">
        <f>IF(VLOOKUP(D1426,'Current OBD'!$B$6:$AK$2185,28,0)="Yes","4"," ")</f>
        <v xml:space="preserve"> </v>
      </c>
      <c r="L1426" s="11" t="str">
        <f>IF(VLOOKUP(D1426,'Current OBD'!$B$6:$AK$2185,29,0)="Yes","5"," ")</f>
        <v xml:space="preserve"> </v>
      </c>
      <c r="M1426" s="11" t="str">
        <f>IF(VLOOKUP(D1426,'Current OBD'!$B$6:$AK$2185,30,0)="Yes","6"," ")</f>
        <v xml:space="preserve"> </v>
      </c>
      <c r="N1426" s="11" t="str">
        <f>IF(VLOOKUP(D1426,'Current OBD'!$B$6:$AK$2185,31,0)="Yes","7"," ")</f>
        <v xml:space="preserve"> </v>
      </c>
      <c r="O1426" s="11" t="str">
        <f>IF(VLOOKUP(D1426,'Current OBD'!$B$6:$AK$2185,32,0)="Yes","8"," ")</f>
        <v xml:space="preserve"> </v>
      </c>
      <c r="P1426" s="11" t="str">
        <f>IF(VLOOKUP(D1426,'Current OBD'!$B$6:$AK$2185,33,0)="Yes","9"," ")</f>
        <v>9</v>
      </c>
      <c r="Q1426" s="11" t="str">
        <f>IF(VLOOKUP(D1426,'Current OBD'!$B$6:$AK$2185,34,0)="Yes","10"," ")</f>
        <v>10</v>
      </c>
      <c r="R1426" s="11" t="str">
        <f>IF(VLOOKUP(D1426,'Current OBD'!$B$6:$AK$2185,35,0)="Yes","11"," ")</f>
        <v>11</v>
      </c>
      <c r="S1426" s="11" t="str">
        <f>IF(VLOOKUP(D1426,'Current OBD'!$B$6:$AK$2185,36,0)="Yes","12"," ")</f>
        <v>12</v>
      </c>
      <c r="T1426" s="13">
        <f>VLOOKUP(D1426,Pivot!$B$4:$F$2181,2,0)</f>
        <v>143</v>
      </c>
      <c r="U1426" s="13">
        <f>VLOOKUP(D1426,Pivot!$B$4:$F$2181,3,0)</f>
        <v>0</v>
      </c>
      <c r="V1426" s="13">
        <f>VLOOKUP(D1426,Pivot!$B$4:$F$2181,4,0)</f>
        <v>143</v>
      </c>
      <c r="W1426" s="46">
        <f>IFERROR(VLOOKUP(D1426,Pivot!$B$4:$H$2181,5,0),"")</f>
        <v>1</v>
      </c>
      <c r="X1426" s="51">
        <f>IFERROR(VLOOKUP(D1426,Pivot!$B$4:$H$2181,6,0),"")</f>
        <v>0</v>
      </c>
      <c r="Y1426" s="46">
        <f>IFERROR(VLOOKUP(D1426,Pivot!$B$4:$H$2181,7,0),"")</f>
        <v>1</v>
      </c>
    </row>
    <row r="1427" spans="1:25" ht="15" customHeight="1" outlineLevel="2">
      <c r="A1427" s="10" t="str">
        <f>VLOOKUP(D1427,'Current OBD'!$B$6:$K$2185,4,0)</f>
        <v>Pierce</v>
      </c>
      <c r="B1427" s="10" t="str">
        <f>VLOOKUP(D1427,'Current OBD'!$B$6:$K$2185,3,0)</f>
        <v>27-010</v>
      </c>
      <c r="C1427" s="9" t="str">
        <f>VLOOKUP(D1427,'Current OBD'!$B$6:$K$2185,2,0)</f>
        <v>Tacoma School District</v>
      </c>
      <c r="D1427" s="24">
        <v>683705</v>
      </c>
      <c r="E1427" s="9" t="str">
        <f>VLOOKUP(D1427,'Current OBD'!$B$6:$K$2185,10,0)</f>
        <v>Pearl Street Center</v>
      </c>
      <c r="F1427" s="11" t="str">
        <f>IF(VLOOKUP(D1427,'Current OBD'!$B$6:$AK$2185,23,0)="Yes","PK"," ")</f>
        <v xml:space="preserve"> </v>
      </c>
      <c r="G1427" s="11" t="str">
        <f>IF(VLOOKUP(D1427,'Current OBD'!$B$6:$AK$2185,24,0)="Yes","K"," ")</f>
        <v xml:space="preserve"> </v>
      </c>
      <c r="H1427" s="11" t="str">
        <f>IF(VLOOKUP(D1427,'Current OBD'!$B$6:$AK$2185,25,0)="Yes",1," ")</f>
        <v xml:space="preserve"> </v>
      </c>
      <c r="I1427" s="11" t="str">
        <f>IF(VLOOKUP(D1427,'Current OBD'!$B$6:$AK$2185,26,0)="Yes","2"," ")</f>
        <v xml:space="preserve"> </v>
      </c>
      <c r="J1427" s="11" t="str">
        <f>IF(VLOOKUP(D1427,'Current OBD'!$B$6:$AK$2185,27,0)="Yes","3"," ")</f>
        <v xml:space="preserve"> </v>
      </c>
      <c r="K1427" s="11" t="str">
        <f>IF(VLOOKUP(D1427,'Current OBD'!$B$6:$AK$2185,28,0)="Yes","4"," ")</f>
        <v xml:space="preserve"> </v>
      </c>
      <c r="L1427" s="11" t="str">
        <f>IF(VLOOKUP(D1427,'Current OBD'!$B$6:$AK$2185,29,0)="Yes","5"," ")</f>
        <v xml:space="preserve"> </v>
      </c>
      <c r="M1427" s="11" t="str">
        <f>IF(VLOOKUP(D1427,'Current OBD'!$B$6:$AK$2185,30,0)="Yes","6"," ")</f>
        <v>6</v>
      </c>
      <c r="N1427" s="11" t="str">
        <f>IF(VLOOKUP(D1427,'Current OBD'!$B$6:$AK$2185,31,0)="Yes","7"," ")</f>
        <v>7</v>
      </c>
      <c r="O1427" s="11" t="str">
        <f>IF(VLOOKUP(D1427,'Current OBD'!$B$6:$AK$2185,32,0)="Yes","8"," ")</f>
        <v>8</v>
      </c>
      <c r="P1427" s="11" t="str">
        <f>IF(VLOOKUP(D1427,'Current OBD'!$B$6:$AK$2185,33,0)="Yes","9"," ")</f>
        <v>9</v>
      </c>
      <c r="Q1427" s="11" t="str">
        <f>IF(VLOOKUP(D1427,'Current OBD'!$B$6:$AK$2185,34,0)="Yes","10"," ")</f>
        <v>10</v>
      </c>
      <c r="R1427" s="11" t="str">
        <f>IF(VLOOKUP(D1427,'Current OBD'!$B$6:$AK$2185,35,0)="Yes","11"," ")</f>
        <v>11</v>
      </c>
      <c r="S1427" s="11" t="str">
        <f>IF(VLOOKUP(D1427,'Current OBD'!$B$6:$AK$2185,36,0)="Yes","12"," ")</f>
        <v>12</v>
      </c>
      <c r="T1427" s="13">
        <f>VLOOKUP(D1427,Pivot!$B$4:$F$2181,2,0)</f>
        <v>14</v>
      </c>
      <c r="U1427" s="13">
        <f>VLOOKUP(D1427,Pivot!$B$4:$F$2181,3,0)</f>
        <v>0</v>
      </c>
      <c r="V1427" s="13">
        <f>VLOOKUP(D1427,Pivot!$B$4:$F$2181,4,0)</f>
        <v>18</v>
      </c>
      <c r="W1427" s="46">
        <f>IFERROR(VLOOKUP(D1427,Pivot!$B$4:$H$2181,5,0),"")</f>
        <v>0.77780000000000005</v>
      </c>
      <c r="X1427" s="51">
        <f>IFERROR(VLOOKUP(D1427,Pivot!$B$4:$H$2181,6,0),"")</f>
        <v>0</v>
      </c>
      <c r="Y1427" s="46">
        <f>IFERROR(VLOOKUP(D1427,Pivot!$B$4:$H$2181,7,0),"")</f>
        <v>0.77780000000000005</v>
      </c>
    </row>
    <row r="1428" spans="1:25" ht="15" customHeight="1" outlineLevel="2">
      <c r="A1428" s="10" t="str">
        <f>VLOOKUP(D1428,'Current OBD'!$B$6:$K$2185,4,0)</f>
        <v>Pierce</v>
      </c>
      <c r="B1428" s="10" t="str">
        <f>VLOOKUP(D1428,'Current OBD'!$B$6:$K$2185,3,0)</f>
        <v>27-010</v>
      </c>
      <c r="C1428" s="9" t="str">
        <f>VLOOKUP(D1428,'Current OBD'!$B$6:$K$2185,2,0)</f>
        <v>Tacoma School District</v>
      </c>
      <c r="D1428" s="24">
        <v>664361</v>
      </c>
      <c r="E1428" s="9" t="str">
        <f>VLOOKUP(D1428,'Current OBD'!$B$6:$K$2185,10,0)</f>
        <v>Point Defiance Elementary</v>
      </c>
      <c r="F1428" s="11" t="str">
        <f>IF(VLOOKUP(D1428,'Current OBD'!$B$6:$AK$2185,23,0)="Yes","PK"," ")</f>
        <v>PK</v>
      </c>
      <c r="G1428" s="11" t="str">
        <f>IF(VLOOKUP(D1428,'Current OBD'!$B$6:$AK$2185,24,0)="Yes","K"," ")</f>
        <v>K</v>
      </c>
      <c r="H1428" s="11">
        <f>IF(VLOOKUP(D1428,'Current OBD'!$B$6:$AK$2185,25,0)="Yes",1," ")</f>
        <v>1</v>
      </c>
      <c r="I1428" s="11" t="str">
        <f>IF(VLOOKUP(D1428,'Current OBD'!$B$6:$AK$2185,26,0)="Yes","2"," ")</f>
        <v>2</v>
      </c>
      <c r="J1428" s="11" t="str">
        <f>IF(VLOOKUP(D1428,'Current OBD'!$B$6:$AK$2185,27,0)="Yes","3"," ")</f>
        <v>3</v>
      </c>
      <c r="K1428" s="11" t="str">
        <f>IF(VLOOKUP(D1428,'Current OBD'!$B$6:$AK$2185,28,0)="Yes","4"," ")</f>
        <v>4</v>
      </c>
      <c r="L1428" s="11" t="str">
        <f>IF(VLOOKUP(D1428,'Current OBD'!$B$6:$AK$2185,29,0)="Yes","5"," ")</f>
        <v>5</v>
      </c>
      <c r="M1428" s="11" t="str">
        <f>IF(VLOOKUP(D1428,'Current OBD'!$B$6:$AK$2185,30,0)="Yes","6"," ")</f>
        <v xml:space="preserve"> </v>
      </c>
      <c r="N1428" s="11" t="str">
        <f>IF(VLOOKUP(D1428,'Current OBD'!$B$6:$AK$2185,31,0)="Yes","7"," ")</f>
        <v xml:space="preserve"> </v>
      </c>
      <c r="O1428" s="11" t="str">
        <f>IF(VLOOKUP(D1428,'Current OBD'!$B$6:$AK$2185,32,0)="Yes","8"," ")</f>
        <v xml:space="preserve"> </v>
      </c>
      <c r="P1428" s="11" t="str">
        <f>IF(VLOOKUP(D1428,'Current OBD'!$B$6:$AK$2185,33,0)="Yes","9"," ")</f>
        <v xml:space="preserve"> </v>
      </c>
      <c r="Q1428" s="11" t="str">
        <f>IF(VLOOKUP(D1428,'Current OBD'!$B$6:$AK$2185,34,0)="Yes","10"," ")</f>
        <v xml:space="preserve"> </v>
      </c>
      <c r="R1428" s="11" t="str">
        <f>IF(VLOOKUP(D1428,'Current OBD'!$B$6:$AK$2185,35,0)="Yes","11"," ")</f>
        <v xml:space="preserve"> </v>
      </c>
      <c r="S1428" s="11" t="str">
        <f>IF(VLOOKUP(D1428,'Current OBD'!$B$6:$AK$2185,36,0)="Yes","12"," ")</f>
        <v xml:space="preserve"> </v>
      </c>
      <c r="T1428" s="13">
        <f>VLOOKUP(D1428,Pivot!$B$4:$F$2181,2,0)</f>
        <v>120</v>
      </c>
      <c r="U1428" s="13">
        <f>VLOOKUP(D1428,Pivot!$B$4:$F$2181,3,0)</f>
        <v>0</v>
      </c>
      <c r="V1428" s="13">
        <f>VLOOKUP(D1428,Pivot!$B$4:$F$2181,4,0)</f>
        <v>331</v>
      </c>
      <c r="W1428" s="46">
        <f>IFERROR(VLOOKUP(D1428,Pivot!$B$4:$H$2181,5,0),"")</f>
        <v>0.36249999999999999</v>
      </c>
      <c r="X1428" s="51">
        <f>IFERROR(VLOOKUP(D1428,Pivot!$B$4:$H$2181,6,0),"")</f>
        <v>0</v>
      </c>
      <c r="Y1428" s="46">
        <f>IFERROR(VLOOKUP(D1428,Pivot!$B$4:$H$2181,7,0),"")</f>
        <v>0.36249999999999999</v>
      </c>
    </row>
    <row r="1429" spans="1:25" ht="15" customHeight="1" outlineLevel="2">
      <c r="A1429" s="10" t="str">
        <f>VLOOKUP(D1429,'Current OBD'!$B$6:$K$2185,4,0)</f>
        <v>Pierce</v>
      </c>
      <c r="B1429" s="10" t="str">
        <f>VLOOKUP(D1429,'Current OBD'!$B$6:$K$2185,3,0)</f>
        <v>27-010</v>
      </c>
      <c r="C1429" s="9" t="str">
        <f>VLOOKUP(D1429,'Current OBD'!$B$6:$K$2185,2,0)</f>
        <v>Tacoma School District</v>
      </c>
      <c r="D1429" s="24">
        <v>661904</v>
      </c>
      <c r="E1429" s="9" t="str">
        <f>VLOOKUP(D1429,'Current OBD'!$B$6:$K$2185,10,0)</f>
        <v>Reed Elementary</v>
      </c>
      <c r="F1429" s="11" t="str">
        <f>IF(VLOOKUP(D1429,'Current OBD'!$B$6:$AK$2185,23,0)="Yes","PK"," ")</f>
        <v>PK</v>
      </c>
      <c r="G1429" s="11" t="str">
        <f>IF(VLOOKUP(D1429,'Current OBD'!$B$6:$AK$2185,24,0)="Yes","K"," ")</f>
        <v>K</v>
      </c>
      <c r="H1429" s="11">
        <f>IF(VLOOKUP(D1429,'Current OBD'!$B$6:$AK$2185,25,0)="Yes",1," ")</f>
        <v>1</v>
      </c>
      <c r="I1429" s="11" t="str">
        <f>IF(VLOOKUP(D1429,'Current OBD'!$B$6:$AK$2185,26,0)="Yes","2"," ")</f>
        <v>2</v>
      </c>
      <c r="J1429" s="11" t="str">
        <f>IF(VLOOKUP(D1429,'Current OBD'!$B$6:$AK$2185,27,0)="Yes","3"," ")</f>
        <v>3</v>
      </c>
      <c r="K1429" s="11" t="str">
        <f>IF(VLOOKUP(D1429,'Current OBD'!$B$6:$AK$2185,28,0)="Yes","4"," ")</f>
        <v>4</v>
      </c>
      <c r="L1429" s="11" t="str">
        <f>IF(VLOOKUP(D1429,'Current OBD'!$B$6:$AK$2185,29,0)="Yes","5"," ")</f>
        <v>5</v>
      </c>
      <c r="M1429" s="11" t="str">
        <f>IF(VLOOKUP(D1429,'Current OBD'!$B$6:$AK$2185,30,0)="Yes","6"," ")</f>
        <v xml:space="preserve"> </v>
      </c>
      <c r="N1429" s="11" t="str">
        <f>IF(VLOOKUP(D1429,'Current OBD'!$B$6:$AK$2185,31,0)="Yes","7"," ")</f>
        <v xml:space="preserve"> </v>
      </c>
      <c r="O1429" s="11" t="str">
        <f>IF(VLOOKUP(D1429,'Current OBD'!$B$6:$AK$2185,32,0)="Yes","8"," ")</f>
        <v xml:space="preserve"> </v>
      </c>
      <c r="P1429" s="11" t="str">
        <f>IF(VLOOKUP(D1429,'Current OBD'!$B$6:$AK$2185,33,0)="Yes","9"," ")</f>
        <v xml:space="preserve"> </v>
      </c>
      <c r="Q1429" s="11" t="str">
        <f>IF(VLOOKUP(D1429,'Current OBD'!$B$6:$AK$2185,34,0)="Yes","10"," ")</f>
        <v xml:space="preserve"> </v>
      </c>
      <c r="R1429" s="11" t="str">
        <f>IF(VLOOKUP(D1429,'Current OBD'!$B$6:$AK$2185,35,0)="Yes","11"," ")</f>
        <v xml:space="preserve"> </v>
      </c>
      <c r="S1429" s="11" t="str">
        <f>IF(VLOOKUP(D1429,'Current OBD'!$B$6:$AK$2185,36,0)="Yes","12"," ")</f>
        <v xml:space="preserve"> </v>
      </c>
      <c r="T1429" s="13">
        <f>VLOOKUP(D1429,Pivot!$B$4:$F$2181,2,0)</f>
        <v>371</v>
      </c>
      <c r="U1429" s="13">
        <f>VLOOKUP(D1429,Pivot!$B$4:$F$2181,3,0)</f>
        <v>0</v>
      </c>
      <c r="V1429" s="13">
        <f>VLOOKUP(D1429,Pivot!$B$4:$F$2181,4,0)</f>
        <v>371</v>
      </c>
      <c r="W1429" s="46">
        <f>IFERROR(VLOOKUP(D1429,Pivot!$B$4:$H$2181,5,0),"")</f>
        <v>1</v>
      </c>
      <c r="X1429" s="51">
        <f>IFERROR(VLOOKUP(D1429,Pivot!$B$4:$H$2181,6,0),"")</f>
        <v>0</v>
      </c>
      <c r="Y1429" s="46">
        <f>IFERROR(VLOOKUP(D1429,Pivot!$B$4:$H$2181,7,0),"")</f>
        <v>1</v>
      </c>
    </row>
    <row r="1430" spans="1:25" ht="15" customHeight="1" outlineLevel="2">
      <c r="A1430" s="10" t="str">
        <f>VLOOKUP(D1430,'Current OBD'!$B$6:$K$2185,4,0)</f>
        <v>Pierce</v>
      </c>
      <c r="B1430" s="10" t="str">
        <f>VLOOKUP(D1430,'Current OBD'!$B$6:$K$2185,3,0)</f>
        <v>27-010</v>
      </c>
      <c r="C1430" s="9" t="str">
        <f>VLOOKUP(D1430,'Current OBD'!$B$6:$K$2185,2,0)</f>
        <v>Tacoma School District</v>
      </c>
      <c r="D1430" s="24">
        <v>661906</v>
      </c>
      <c r="E1430" s="9" t="str">
        <f>VLOOKUP(D1430,'Current OBD'!$B$6:$K$2185,10,0)</f>
        <v>Roosevelt Elementary</v>
      </c>
      <c r="F1430" s="11" t="str">
        <f>IF(VLOOKUP(D1430,'Current OBD'!$B$6:$AK$2185,23,0)="Yes","PK"," ")</f>
        <v>PK</v>
      </c>
      <c r="G1430" s="11" t="str">
        <f>IF(VLOOKUP(D1430,'Current OBD'!$B$6:$AK$2185,24,0)="Yes","K"," ")</f>
        <v>K</v>
      </c>
      <c r="H1430" s="11">
        <f>IF(VLOOKUP(D1430,'Current OBD'!$B$6:$AK$2185,25,0)="Yes",1," ")</f>
        <v>1</v>
      </c>
      <c r="I1430" s="11" t="str">
        <f>IF(VLOOKUP(D1430,'Current OBD'!$B$6:$AK$2185,26,0)="Yes","2"," ")</f>
        <v>2</v>
      </c>
      <c r="J1430" s="11" t="str">
        <f>IF(VLOOKUP(D1430,'Current OBD'!$B$6:$AK$2185,27,0)="Yes","3"," ")</f>
        <v>3</v>
      </c>
      <c r="K1430" s="11" t="str">
        <f>IF(VLOOKUP(D1430,'Current OBD'!$B$6:$AK$2185,28,0)="Yes","4"," ")</f>
        <v>4</v>
      </c>
      <c r="L1430" s="11" t="str">
        <f>IF(VLOOKUP(D1430,'Current OBD'!$B$6:$AK$2185,29,0)="Yes","5"," ")</f>
        <v>5</v>
      </c>
      <c r="M1430" s="11" t="str">
        <f>IF(VLOOKUP(D1430,'Current OBD'!$B$6:$AK$2185,30,0)="Yes","6"," ")</f>
        <v xml:space="preserve"> </v>
      </c>
      <c r="N1430" s="11" t="str">
        <f>IF(VLOOKUP(D1430,'Current OBD'!$B$6:$AK$2185,31,0)="Yes","7"," ")</f>
        <v xml:space="preserve"> </v>
      </c>
      <c r="O1430" s="11" t="str">
        <f>IF(VLOOKUP(D1430,'Current OBD'!$B$6:$AK$2185,32,0)="Yes","8"," ")</f>
        <v xml:space="preserve"> </v>
      </c>
      <c r="P1430" s="11" t="str">
        <f>IF(VLOOKUP(D1430,'Current OBD'!$B$6:$AK$2185,33,0)="Yes","9"," ")</f>
        <v xml:space="preserve"> </v>
      </c>
      <c r="Q1430" s="11" t="str">
        <f>IF(VLOOKUP(D1430,'Current OBD'!$B$6:$AK$2185,34,0)="Yes","10"," ")</f>
        <v xml:space="preserve"> </v>
      </c>
      <c r="R1430" s="11" t="str">
        <f>IF(VLOOKUP(D1430,'Current OBD'!$B$6:$AK$2185,35,0)="Yes","11"," ")</f>
        <v xml:space="preserve"> </v>
      </c>
      <c r="S1430" s="11" t="str">
        <f>IF(VLOOKUP(D1430,'Current OBD'!$B$6:$AK$2185,36,0)="Yes","12"," ")</f>
        <v xml:space="preserve"> </v>
      </c>
      <c r="T1430" s="13">
        <f>VLOOKUP(D1430,Pivot!$B$4:$F$2181,2,0)</f>
        <v>238</v>
      </c>
      <c r="U1430" s="13">
        <f>VLOOKUP(D1430,Pivot!$B$4:$F$2181,3,0)</f>
        <v>0</v>
      </c>
      <c r="V1430" s="13">
        <f>VLOOKUP(D1430,Pivot!$B$4:$F$2181,4,0)</f>
        <v>238</v>
      </c>
      <c r="W1430" s="46">
        <f>IFERROR(VLOOKUP(D1430,Pivot!$B$4:$H$2181,5,0),"")</f>
        <v>1</v>
      </c>
      <c r="X1430" s="51">
        <f>IFERROR(VLOOKUP(D1430,Pivot!$B$4:$H$2181,6,0),"")</f>
        <v>0</v>
      </c>
      <c r="Y1430" s="46">
        <f>IFERROR(VLOOKUP(D1430,Pivot!$B$4:$H$2181,7,0),"")</f>
        <v>1</v>
      </c>
    </row>
    <row r="1431" spans="1:25" ht="15" customHeight="1" outlineLevel="2">
      <c r="A1431" s="10" t="str">
        <f>VLOOKUP(D1431,'Current OBD'!$B$6:$K$2185,4,0)</f>
        <v>Pierce</v>
      </c>
      <c r="B1431" s="10" t="str">
        <f>VLOOKUP(D1431,'Current OBD'!$B$6:$K$2185,3,0)</f>
        <v>27-010</v>
      </c>
      <c r="C1431" s="9" t="str">
        <f>VLOOKUP(D1431,'Current OBD'!$B$6:$K$2185,2,0)</f>
        <v>Tacoma School District</v>
      </c>
      <c r="D1431" s="24">
        <v>679017</v>
      </c>
      <c r="E1431" s="9" t="str">
        <f>VLOOKUP(D1431,'Current OBD'!$B$6:$K$2185,10,0)</f>
        <v>School of the Arts</v>
      </c>
      <c r="F1431" s="11" t="str">
        <f>IF(VLOOKUP(D1431,'Current OBD'!$B$6:$AK$2185,23,0)="Yes","PK"," ")</f>
        <v xml:space="preserve"> </v>
      </c>
      <c r="G1431" s="11" t="str">
        <f>IF(VLOOKUP(D1431,'Current OBD'!$B$6:$AK$2185,24,0)="Yes","K"," ")</f>
        <v xml:space="preserve"> </v>
      </c>
      <c r="H1431" s="11" t="str">
        <f>IF(VLOOKUP(D1431,'Current OBD'!$B$6:$AK$2185,25,0)="Yes",1," ")</f>
        <v xml:space="preserve"> </v>
      </c>
      <c r="I1431" s="11" t="str">
        <f>IF(VLOOKUP(D1431,'Current OBD'!$B$6:$AK$2185,26,0)="Yes","2"," ")</f>
        <v xml:space="preserve"> </v>
      </c>
      <c r="J1431" s="11" t="str">
        <f>IF(VLOOKUP(D1431,'Current OBD'!$B$6:$AK$2185,27,0)="Yes","3"," ")</f>
        <v xml:space="preserve"> </v>
      </c>
      <c r="K1431" s="11" t="str">
        <f>IF(VLOOKUP(D1431,'Current OBD'!$B$6:$AK$2185,28,0)="Yes","4"," ")</f>
        <v xml:space="preserve"> </v>
      </c>
      <c r="L1431" s="11" t="str">
        <f>IF(VLOOKUP(D1431,'Current OBD'!$B$6:$AK$2185,29,0)="Yes","5"," ")</f>
        <v xml:space="preserve"> </v>
      </c>
      <c r="M1431" s="11" t="str">
        <f>IF(VLOOKUP(D1431,'Current OBD'!$B$6:$AK$2185,30,0)="Yes","6"," ")</f>
        <v xml:space="preserve"> </v>
      </c>
      <c r="N1431" s="11" t="str">
        <f>IF(VLOOKUP(D1431,'Current OBD'!$B$6:$AK$2185,31,0)="Yes","7"," ")</f>
        <v xml:space="preserve"> </v>
      </c>
      <c r="O1431" s="11" t="str">
        <f>IF(VLOOKUP(D1431,'Current OBD'!$B$6:$AK$2185,32,0)="Yes","8"," ")</f>
        <v xml:space="preserve"> </v>
      </c>
      <c r="P1431" s="11" t="str">
        <f>IF(VLOOKUP(D1431,'Current OBD'!$B$6:$AK$2185,33,0)="Yes","9"," ")</f>
        <v>9</v>
      </c>
      <c r="Q1431" s="11" t="str">
        <f>IF(VLOOKUP(D1431,'Current OBD'!$B$6:$AK$2185,34,0)="Yes","10"," ")</f>
        <v>10</v>
      </c>
      <c r="R1431" s="11" t="str">
        <f>IF(VLOOKUP(D1431,'Current OBD'!$B$6:$AK$2185,35,0)="Yes","11"," ")</f>
        <v>11</v>
      </c>
      <c r="S1431" s="11" t="str">
        <f>IF(VLOOKUP(D1431,'Current OBD'!$B$6:$AK$2185,36,0)="Yes","12"," ")</f>
        <v>12</v>
      </c>
      <c r="T1431" s="13">
        <f>VLOOKUP(D1431,Pivot!$B$4:$F$2181,2,0)</f>
        <v>263</v>
      </c>
      <c r="U1431" s="13">
        <f>VLOOKUP(D1431,Pivot!$B$4:$F$2181,3,0)</f>
        <v>0</v>
      </c>
      <c r="V1431" s="13">
        <f>VLOOKUP(D1431,Pivot!$B$4:$F$2181,4,0)</f>
        <v>625</v>
      </c>
      <c r="W1431" s="46">
        <f>IFERROR(VLOOKUP(D1431,Pivot!$B$4:$H$2181,5,0),"")</f>
        <v>0.42080000000000001</v>
      </c>
      <c r="X1431" s="51">
        <f>IFERROR(VLOOKUP(D1431,Pivot!$B$4:$H$2181,6,0),"")</f>
        <v>0</v>
      </c>
      <c r="Y1431" s="46">
        <f>IFERROR(VLOOKUP(D1431,Pivot!$B$4:$H$2181,7,0),"")</f>
        <v>0.42080000000000001</v>
      </c>
    </row>
    <row r="1432" spans="1:25" ht="15" customHeight="1" outlineLevel="2">
      <c r="A1432" s="10" t="str">
        <f>VLOOKUP(D1432,'Current OBD'!$B$6:$K$2185,4,0)</f>
        <v>Pierce</v>
      </c>
      <c r="B1432" s="10" t="str">
        <f>VLOOKUP(D1432,'Current OBD'!$B$6:$K$2185,3,0)</f>
        <v>27-010</v>
      </c>
      <c r="C1432" s="9" t="str">
        <f>VLOOKUP(D1432,'Current OBD'!$B$6:$K$2185,2,0)</f>
        <v>Tacoma School District</v>
      </c>
      <c r="D1432" s="24">
        <v>679037</v>
      </c>
      <c r="E1432" s="9" t="str">
        <f>VLOOKUP(D1432,'Current OBD'!$B$6:$K$2185,10,0)</f>
        <v>Science and Math Institute (SAMI)</v>
      </c>
      <c r="F1432" s="11" t="str">
        <f>IF(VLOOKUP(D1432,'Current OBD'!$B$6:$AK$2185,23,0)="Yes","PK"," ")</f>
        <v xml:space="preserve"> </v>
      </c>
      <c r="G1432" s="11" t="str">
        <f>IF(VLOOKUP(D1432,'Current OBD'!$B$6:$AK$2185,24,0)="Yes","K"," ")</f>
        <v xml:space="preserve"> </v>
      </c>
      <c r="H1432" s="11" t="str">
        <f>IF(VLOOKUP(D1432,'Current OBD'!$B$6:$AK$2185,25,0)="Yes",1," ")</f>
        <v xml:space="preserve"> </v>
      </c>
      <c r="I1432" s="11" t="str">
        <f>IF(VLOOKUP(D1432,'Current OBD'!$B$6:$AK$2185,26,0)="Yes","2"," ")</f>
        <v xml:space="preserve"> </v>
      </c>
      <c r="J1432" s="11" t="str">
        <f>IF(VLOOKUP(D1432,'Current OBD'!$B$6:$AK$2185,27,0)="Yes","3"," ")</f>
        <v xml:space="preserve"> </v>
      </c>
      <c r="K1432" s="11" t="str">
        <f>IF(VLOOKUP(D1432,'Current OBD'!$B$6:$AK$2185,28,0)="Yes","4"," ")</f>
        <v xml:space="preserve"> </v>
      </c>
      <c r="L1432" s="11" t="str">
        <f>IF(VLOOKUP(D1432,'Current OBD'!$B$6:$AK$2185,29,0)="Yes","5"," ")</f>
        <v xml:space="preserve"> </v>
      </c>
      <c r="M1432" s="11" t="str">
        <f>IF(VLOOKUP(D1432,'Current OBD'!$B$6:$AK$2185,30,0)="Yes","6"," ")</f>
        <v xml:space="preserve"> </v>
      </c>
      <c r="N1432" s="11" t="str">
        <f>IF(VLOOKUP(D1432,'Current OBD'!$B$6:$AK$2185,31,0)="Yes","7"," ")</f>
        <v xml:space="preserve"> </v>
      </c>
      <c r="O1432" s="11" t="str">
        <f>IF(VLOOKUP(D1432,'Current OBD'!$B$6:$AK$2185,32,0)="Yes","8"," ")</f>
        <v xml:space="preserve"> </v>
      </c>
      <c r="P1432" s="11" t="str">
        <f>IF(VLOOKUP(D1432,'Current OBD'!$B$6:$AK$2185,33,0)="Yes","9"," ")</f>
        <v>9</v>
      </c>
      <c r="Q1432" s="11" t="str">
        <f>IF(VLOOKUP(D1432,'Current OBD'!$B$6:$AK$2185,34,0)="Yes","10"," ")</f>
        <v>10</v>
      </c>
      <c r="R1432" s="11" t="str">
        <f>IF(VLOOKUP(D1432,'Current OBD'!$B$6:$AK$2185,35,0)="Yes","11"," ")</f>
        <v>11</v>
      </c>
      <c r="S1432" s="11" t="str">
        <f>IF(VLOOKUP(D1432,'Current OBD'!$B$6:$AK$2185,36,0)="Yes","12"," ")</f>
        <v>12</v>
      </c>
      <c r="T1432" s="13">
        <f>VLOOKUP(D1432,Pivot!$B$4:$F$2181,2,0)</f>
        <v>259</v>
      </c>
      <c r="U1432" s="13">
        <f>VLOOKUP(D1432,Pivot!$B$4:$F$2181,3,0)</f>
        <v>0</v>
      </c>
      <c r="V1432" s="13">
        <f>VLOOKUP(D1432,Pivot!$B$4:$F$2181,4,0)</f>
        <v>612</v>
      </c>
      <c r="W1432" s="46">
        <f>IFERROR(VLOOKUP(D1432,Pivot!$B$4:$H$2181,5,0),"")</f>
        <v>0.42320000000000002</v>
      </c>
      <c r="X1432" s="51">
        <f>IFERROR(VLOOKUP(D1432,Pivot!$B$4:$H$2181,6,0),"")</f>
        <v>0</v>
      </c>
      <c r="Y1432" s="46">
        <f>IFERROR(VLOOKUP(D1432,Pivot!$B$4:$H$2181,7,0),"")</f>
        <v>0.42320000000000002</v>
      </c>
    </row>
    <row r="1433" spans="1:25" ht="15" customHeight="1" outlineLevel="2">
      <c r="A1433" s="10" t="str">
        <f>VLOOKUP(D1433,'Current OBD'!$B$6:$K$2185,4,0)</f>
        <v>Pierce</v>
      </c>
      <c r="B1433" s="10" t="str">
        <f>VLOOKUP(D1433,'Current OBD'!$B$6:$K$2185,3,0)</f>
        <v>27-010</v>
      </c>
      <c r="C1433" s="9" t="str">
        <f>VLOOKUP(D1433,'Current OBD'!$B$6:$K$2185,2,0)</f>
        <v>Tacoma School District</v>
      </c>
      <c r="D1433" s="24">
        <v>661908</v>
      </c>
      <c r="E1433" s="9" t="str">
        <f>VLOOKUP(D1433,'Current OBD'!$B$6:$K$2185,10,0)</f>
        <v>Sheridan Elementary</v>
      </c>
      <c r="F1433" s="11" t="str">
        <f>IF(VLOOKUP(D1433,'Current OBD'!$B$6:$AK$2185,23,0)="Yes","PK"," ")</f>
        <v>PK</v>
      </c>
      <c r="G1433" s="11" t="str">
        <f>IF(VLOOKUP(D1433,'Current OBD'!$B$6:$AK$2185,24,0)="Yes","K"," ")</f>
        <v>K</v>
      </c>
      <c r="H1433" s="11">
        <f>IF(VLOOKUP(D1433,'Current OBD'!$B$6:$AK$2185,25,0)="Yes",1," ")</f>
        <v>1</v>
      </c>
      <c r="I1433" s="11" t="str">
        <f>IF(VLOOKUP(D1433,'Current OBD'!$B$6:$AK$2185,26,0)="Yes","2"," ")</f>
        <v>2</v>
      </c>
      <c r="J1433" s="11" t="str">
        <f>IF(VLOOKUP(D1433,'Current OBD'!$B$6:$AK$2185,27,0)="Yes","3"," ")</f>
        <v>3</v>
      </c>
      <c r="K1433" s="11" t="str">
        <f>IF(VLOOKUP(D1433,'Current OBD'!$B$6:$AK$2185,28,0)="Yes","4"," ")</f>
        <v>4</v>
      </c>
      <c r="L1433" s="11" t="str">
        <f>IF(VLOOKUP(D1433,'Current OBD'!$B$6:$AK$2185,29,0)="Yes","5"," ")</f>
        <v>5</v>
      </c>
      <c r="M1433" s="11" t="str">
        <f>IF(VLOOKUP(D1433,'Current OBD'!$B$6:$AK$2185,30,0)="Yes","6"," ")</f>
        <v xml:space="preserve"> </v>
      </c>
      <c r="N1433" s="11" t="str">
        <f>IF(VLOOKUP(D1433,'Current OBD'!$B$6:$AK$2185,31,0)="Yes","7"," ")</f>
        <v xml:space="preserve"> </v>
      </c>
      <c r="O1433" s="11" t="str">
        <f>IF(VLOOKUP(D1433,'Current OBD'!$B$6:$AK$2185,32,0)="Yes","8"," ")</f>
        <v xml:space="preserve"> </v>
      </c>
      <c r="P1433" s="11" t="str">
        <f>IF(VLOOKUP(D1433,'Current OBD'!$B$6:$AK$2185,33,0)="Yes","9"," ")</f>
        <v xml:space="preserve"> </v>
      </c>
      <c r="Q1433" s="11" t="str">
        <f>IF(VLOOKUP(D1433,'Current OBD'!$B$6:$AK$2185,34,0)="Yes","10"," ")</f>
        <v xml:space="preserve"> </v>
      </c>
      <c r="R1433" s="11" t="str">
        <f>IF(VLOOKUP(D1433,'Current OBD'!$B$6:$AK$2185,35,0)="Yes","11"," ")</f>
        <v xml:space="preserve"> </v>
      </c>
      <c r="S1433" s="11" t="str">
        <f>IF(VLOOKUP(D1433,'Current OBD'!$B$6:$AK$2185,36,0)="Yes","12"," ")</f>
        <v xml:space="preserve"> </v>
      </c>
      <c r="T1433" s="13">
        <f>VLOOKUP(D1433,Pivot!$B$4:$F$2181,2,0)</f>
        <v>452</v>
      </c>
      <c r="U1433" s="13">
        <f>VLOOKUP(D1433,Pivot!$B$4:$F$2181,3,0)</f>
        <v>0</v>
      </c>
      <c r="V1433" s="13">
        <f>VLOOKUP(D1433,Pivot!$B$4:$F$2181,4,0)</f>
        <v>490</v>
      </c>
      <c r="W1433" s="46">
        <f>IFERROR(VLOOKUP(D1433,Pivot!$B$4:$H$2181,5,0),"")</f>
        <v>0.9224</v>
      </c>
      <c r="X1433" s="51">
        <f>IFERROR(VLOOKUP(D1433,Pivot!$B$4:$H$2181,6,0),"")</f>
        <v>0</v>
      </c>
      <c r="Y1433" s="46">
        <f>IFERROR(VLOOKUP(D1433,Pivot!$B$4:$H$2181,7,0),"")</f>
        <v>0.9224</v>
      </c>
    </row>
    <row r="1434" spans="1:25" ht="15" customHeight="1" outlineLevel="2">
      <c r="A1434" s="10" t="str">
        <f>VLOOKUP(D1434,'Current OBD'!$B$6:$K$2185,4,0)</f>
        <v>Pierce</v>
      </c>
      <c r="B1434" s="10" t="str">
        <f>VLOOKUP(D1434,'Current OBD'!$B$6:$K$2185,3,0)</f>
        <v>27-010</v>
      </c>
      <c r="C1434" s="9" t="str">
        <f>VLOOKUP(D1434,'Current OBD'!$B$6:$K$2185,2,0)</f>
        <v>Tacoma School District</v>
      </c>
      <c r="D1434" s="24">
        <v>662313</v>
      </c>
      <c r="E1434" s="9" t="str">
        <f>VLOOKUP(D1434,'Current OBD'!$B$6:$K$2185,10,0)</f>
        <v>Sherman Elementary School</v>
      </c>
      <c r="F1434" s="11" t="str">
        <f>IF(VLOOKUP(D1434,'Current OBD'!$B$6:$AK$2185,23,0)="Yes","PK"," ")</f>
        <v xml:space="preserve"> </v>
      </c>
      <c r="G1434" s="11" t="str">
        <f>IF(VLOOKUP(D1434,'Current OBD'!$B$6:$AK$2185,24,0)="Yes","K"," ")</f>
        <v>K</v>
      </c>
      <c r="H1434" s="11">
        <f>IF(VLOOKUP(D1434,'Current OBD'!$B$6:$AK$2185,25,0)="Yes",1," ")</f>
        <v>1</v>
      </c>
      <c r="I1434" s="11" t="str">
        <f>IF(VLOOKUP(D1434,'Current OBD'!$B$6:$AK$2185,26,0)="Yes","2"," ")</f>
        <v>2</v>
      </c>
      <c r="J1434" s="11" t="str">
        <f>IF(VLOOKUP(D1434,'Current OBD'!$B$6:$AK$2185,27,0)="Yes","3"," ")</f>
        <v>3</v>
      </c>
      <c r="K1434" s="11" t="str">
        <f>IF(VLOOKUP(D1434,'Current OBD'!$B$6:$AK$2185,28,0)="Yes","4"," ")</f>
        <v>4</v>
      </c>
      <c r="L1434" s="11" t="str">
        <f>IF(VLOOKUP(D1434,'Current OBD'!$B$6:$AK$2185,29,0)="Yes","5"," ")</f>
        <v>5</v>
      </c>
      <c r="M1434" s="11" t="str">
        <f>IF(VLOOKUP(D1434,'Current OBD'!$B$6:$AK$2185,30,0)="Yes","6"," ")</f>
        <v xml:space="preserve"> </v>
      </c>
      <c r="N1434" s="11" t="str">
        <f>IF(VLOOKUP(D1434,'Current OBD'!$B$6:$AK$2185,31,0)="Yes","7"," ")</f>
        <v xml:space="preserve"> </v>
      </c>
      <c r="O1434" s="11" t="str">
        <f>IF(VLOOKUP(D1434,'Current OBD'!$B$6:$AK$2185,32,0)="Yes","8"," ")</f>
        <v xml:space="preserve"> </v>
      </c>
      <c r="P1434" s="11" t="str">
        <f>IF(VLOOKUP(D1434,'Current OBD'!$B$6:$AK$2185,33,0)="Yes","9"," ")</f>
        <v xml:space="preserve"> </v>
      </c>
      <c r="Q1434" s="11" t="str">
        <f>IF(VLOOKUP(D1434,'Current OBD'!$B$6:$AK$2185,34,0)="Yes","10"," ")</f>
        <v xml:space="preserve"> </v>
      </c>
      <c r="R1434" s="11" t="str">
        <f>IF(VLOOKUP(D1434,'Current OBD'!$B$6:$AK$2185,35,0)="Yes","11"," ")</f>
        <v xml:space="preserve"> </v>
      </c>
      <c r="S1434" s="11" t="str">
        <f>IF(VLOOKUP(D1434,'Current OBD'!$B$6:$AK$2185,36,0)="Yes","12"," ")</f>
        <v xml:space="preserve"> </v>
      </c>
      <c r="T1434" s="13">
        <f>VLOOKUP(D1434,Pivot!$B$4:$F$2181,2,0)</f>
        <v>71</v>
      </c>
      <c r="U1434" s="13">
        <f>VLOOKUP(D1434,Pivot!$B$4:$F$2181,3,0)</f>
        <v>0</v>
      </c>
      <c r="V1434" s="13">
        <f>VLOOKUP(D1434,Pivot!$B$4:$F$2181,4,0)</f>
        <v>444</v>
      </c>
      <c r="W1434" s="46">
        <f>IFERROR(VLOOKUP(D1434,Pivot!$B$4:$H$2181,5,0),"")</f>
        <v>0.15989999999999999</v>
      </c>
      <c r="X1434" s="51">
        <f>IFERROR(VLOOKUP(D1434,Pivot!$B$4:$H$2181,6,0),"")</f>
        <v>0</v>
      </c>
      <c r="Y1434" s="46">
        <f>IFERROR(VLOOKUP(D1434,Pivot!$B$4:$H$2181,7,0),"")</f>
        <v>0.15989999999999999</v>
      </c>
    </row>
    <row r="1435" spans="1:25" ht="15" customHeight="1" outlineLevel="2">
      <c r="A1435" s="10" t="str">
        <f>VLOOKUP(D1435,'Current OBD'!$B$6:$K$2185,4,0)</f>
        <v>Pierce</v>
      </c>
      <c r="B1435" s="10" t="str">
        <f>VLOOKUP(D1435,'Current OBD'!$B$6:$K$2185,3,0)</f>
        <v>27-010</v>
      </c>
      <c r="C1435" s="9" t="str">
        <f>VLOOKUP(D1435,'Current OBD'!$B$6:$K$2185,2,0)</f>
        <v>Tacoma School District</v>
      </c>
      <c r="D1435" s="24">
        <v>664360</v>
      </c>
      <c r="E1435" s="9" t="str">
        <f>VLOOKUP(D1435,'Current OBD'!$B$6:$K$2185,10,0)</f>
        <v>Skyline Elementary</v>
      </c>
      <c r="F1435" s="11" t="str">
        <f>IF(VLOOKUP(D1435,'Current OBD'!$B$6:$AK$2185,23,0)="Yes","PK"," ")</f>
        <v xml:space="preserve"> </v>
      </c>
      <c r="G1435" s="11" t="str">
        <f>IF(VLOOKUP(D1435,'Current OBD'!$B$6:$AK$2185,24,0)="Yes","K"," ")</f>
        <v>K</v>
      </c>
      <c r="H1435" s="11">
        <f>IF(VLOOKUP(D1435,'Current OBD'!$B$6:$AK$2185,25,0)="Yes",1," ")</f>
        <v>1</v>
      </c>
      <c r="I1435" s="11" t="str">
        <f>IF(VLOOKUP(D1435,'Current OBD'!$B$6:$AK$2185,26,0)="Yes","2"," ")</f>
        <v>2</v>
      </c>
      <c r="J1435" s="11" t="str">
        <f>IF(VLOOKUP(D1435,'Current OBD'!$B$6:$AK$2185,27,0)="Yes","3"," ")</f>
        <v>3</v>
      </c>
      <c r="K1435" s="11" t="str">
        <f>IF(VLOOKUP(D1435,'Current OBD'!$B$6:$AK$2185,28,0)="Yes","4"," ")</f>
        <v>4</v>
      </c>
      <c r="L1435" s="11" t="str">
        <f>IF(VLOOKUP(D1435,'Current OBD'!$B$6:$AK$2185,29,0)="Yes","5"," ")</f>
        <v>5</v>
      </c>
      <c r="M1435" s="11" t="str">
        <f>IF(VLOOKUP(D1435,'Current OBD'!$B$6:$AK$2185,30,0)="Yes","6"," ")</f>
        <v xml:space="preserve"> </v>
      </c>
      <c r="N1435" s="11" t="str">
        <f>IF(VLOOKUP(D1435,'Current OBD'!$B$6:$AK$2185,31,0)="Yes","7"," ")</f>
        <v xml:space="preserve"> </v>
      </c>
      <c r="O1435" s="11" t="str">
        <f>IF(VLOOKUP(D1435,'Current OBD'!$B$6:$AK$2185,32,0)="Yes","8"," ")</f>
        <v xml:space="preserve"> </v>
      </c>
      <c r="P1435" s="11" t="str">
        <f>IF(VLOOKUP(D1435,'Current OBD'!$B$6:$AK$2185,33,0)="Yes","9"," ")</f>
        <v xml:space="preserve"> </v>
      </c>
      <c r="Q1435" s="11" t="str">
        <f>IF(VLOOKUP(D1435,'Current OBD'!$B$6:$AK$2185,34,0)="Yes","10"," ")</f>
        <v xml:space="preserve"> </v>
      </c>
      <c r="R1435" s="11" t="str">
        <f>IF(VLOOKUP(D1435,'Current OBD'!$B$6:$AK$2185,35,0)="Yes","11"," ")</f>
        <v xml:space="preserve"> </v>
      </c>
      <c r="S1435" s="11" t="str">
        <f>IF(VLOOKUP(D1435,'Current OBD'!$B$6:$AK$2185,36,0)="Yes","12"," ")</f>
        <v xml:space="preserve"> </v>
      </c>
      <c r="T1435" s="13">
        <f>VLOOKUP(D1435,Pivot!$B$4:$F$2181,2,0)</f>
        <v>258</v>
      </c>
      <c r="U1435" s="13">
        <f>VLOOKUP(D1435,Pivot!$B$4:$F$2181,3,0)</f>
        <v>0</v>
      </c>
      <c r="V1435" s="13">
        <f>VLOOKUP(D1435,Pivot!$B$4:$F$2181,4,0)</f>
        <v>333</v>
      </c>
      <c r="W1435" s="46">
        <f>IFERROR(VLOOKUP(D1435,Pivot!$B$4:$H$2181,5,0),"")</f>
        <v>0.77480000000000004</v>
      </c>
      <c r="X1435" s="51">
        <f>IFERROR(VLOOKUP(D1435,Pivot!$B$4:$H$2181,6,0),"")</f>
        <v>0</v>
      </c>
      <c r="Y1435" s="46">
        <f>IFERROR(VLOOKUP(D1435,Pivot!$B$4:$H$2181,7,0),"")</f>
        <v>0.77480000000000004</v>
      </c>
    </row>
    <row r="1436" spans="1:25" ht="15" customHeight="1" outlineLevel="2">
      <c r="A1436" s="10" t="str">
        <f>VLOOKUP(D1436,'Current OBD'!$B$6:$K$2185,4,0)</f>
        <v>Pierce</v>
      </c>
      <c r="B1436" s="10" t="str">
        <f>VLOOKUP(D1436,'Current OBD'!$B$6:$K$2185,3,0)</f>
        <v>27-010</v>
      </c>
      <c r="C1436" s="9" t="str">
        <f>VLOOKUP(D1436,'Current OBD'!$B$6:$K$2185,2,0)</f>
        <v>Tacoma School District</v>
      </c>
      <c r="D1436" s="24">
        <v>664278</v>
      </c>
      <c r="E1436" s="9" t="str">
        <f>VLOOKUP(D1436,'Current OBD'!$B$6:$K$2185,10,0)</f>
        <v>Stadium High School</v>
      </c>
      <c r="F1436" s="11" t="str">
        <f>IF(VLOOKUP(D1436,'Current OBD'!$B$6:$AK$2185,23,0)="Yes","PK"," ")</f>
        <v xml:space="preserve"> </v>
      </c>
      <c r="G1436" s="11" t="str">
        <f>IF(VLOOKUP(D1436,'Current OBD'!$B$6:$AK$2185,24,0)="Yes","K"," ")</f>
        <v xml:space="preserve"> </v>
      </c>
      <c r="H1436" s="11" t="str">
        <f>IF(VLOOKUP(D1436,'Current OBD'!$B$6:$AK$2185,25,0)="Yes",1," ")</f>
        <v xml:space="preserve"> </v>
      </c>
      <c r="I1436" s="11" t="str">
        <f>IF(VLOOKUP(D1436,'Current OBD'!$B$6:$AK$2185,26,0)="Yes","2"," ")</f>
        <v xml:space="preserve"> </v>
      </c>
      <c r="J1436" s="11" t="str">
        <f>IF(VLOOKUP(D1436,'Current OBD'!$B$6:$AK$2185,27,0)="Yes","3"," ")</f>
        <v xml:space="preserve"> </v>
      </c>
      <c r="K1436" s="11" t="str">
        <f>IF(VLOOKUP(D1436,'Current OBD'!$B$6:$AK$2185,28,0)="Yes","4"," ")</f>
        <v xml:space="preserve"> </v>
      </c>
      <c r="L1436" s="11" t="str">
        <f>IF(VLOOKUP(D1436,'Current OBD'!$B$6:$AK$2185,29,0)="Yes","5"," ")</f>
        <v xml:space="preserve"> </v>
      </c>
      <c r="M1436" s="11" t="str">
        <f>IF(VLOOKUP(D1436,'Current OBD'!$B$6:$AK$2185,30,0)="Yes","6"," ")</f>
        <v xml:space="preserve"> </v>
      </c>
      <c r="N1436" s="11" t="str">
        <f>IF(VLOOKUP(D1436,'Current OBD'!$B$6:$AK$2185,31,0)="Yes","7"," ")</f>
        <v xml:space="preserve"> </v>
      </c>
      <c r="O1436" s="11" t="str">
        <f>IF(VLOOKUP(D1436,'Current OBD'!$B$6:$AK$2185,32,0)="Yes","8"," ")</f>
        <v xml:space="preserve"> </v>
      </c>
      <c r="P1436" s="11" t="str">
        <f>IF(VLOOKUP(D1436,'Current OBD'!$B$6:$AK$2185,33,0)="Yes","9"," ")</f>
        <v>9</v>
      </c>
      <c r="Q1436" s="11" t="str">
        <f>IF(VLOOKUP(D1436,'Current OBD'!$B$6:$AK$2185,34,0)="Yes","10"," ")</f>
        <v>10</v>
      </c>
      <c r="R1436" s="11" t="str">
        <f>IF(VLOOKUP(D1436,'Current OBD'!$B$6:$AK$2185,35,0)="Yes","11"," ")</f>
        <v>11</v>
      </c>
      <c r="S1436" s="11" t="str">
        <f>IF(VLOOKUP(D1436,'Current OBD'!$B$6:$AK$2185,36,0)="Yes","12"," ")</f>
        <v>12</v>
      </c>
      <c r="T1436" s="13">
        <f>VLOOKUP(D1436,Pivot!$B$4:$F$2181,2,0)</f>
        <v>650</v>
      </c>
      <c r="U1436" s="13">
        <f>VLOOKUP(D1436,Pivot!$B$4:$F$2181,3,0)</f>
        <v>0</v>
      </c>
      <c r="V1436" s="13">
        <f>VLOOKUP(D1436,Pivot!$B$4:$F$2181,4,0)</f>
        <v>1594</v>
      </c>
      <c r="W1436" s="46">
        <f>IFERROR(VLOOKUP(D1436,Pivot!$B$4:$H$2181,5,0),"")</f>
        <v>0.4078</v>
      </c>
      <c r="X1436" s="51">
        <f>IFERROR(VLOOKUP(D1436,Pivot!$B$4:$H$2181,6,0),"")</f>
        <v>0</v>
      </c>
      <c r="Y1436" s="46">
        <f>IFERROR(VLOOKUP(D1436,Pivot!$B$4:$H$2181,7,0),"")</f>
        <v>0.4078</v>
      </c>
    </row>
    <row r="1437" spans="1:25" ht="15" customHeight="1" outlineLevel="2">
      <c r="A1437" s="10" t="str">
        <f>VLOOKUP(D1437,'Current OBD'!$B$6:$K$2185,4,0)</f>
        <v>Pierce</v>
      </c>
      <c r="B1437" s="10" t="str">
        <f>VLOOKUP(D1437,'Current OBD'!$B$6:$K$2185,3,0)</f>
        <v>27-010</v>
      </c>
      <c r="C1437" s="9" t="str">
        <f>VLOOKUP(D1437,'Current OBD'!$B$6:$K$2185,2,0)</f>
        <v>Tacoma School District</v>
      </c>
      <c r="D1437" s="24">
        <v>661910</v>
      </c>
      <c r="E1437" s="9" t="str">
        <f>VLOOKUP(D1437,'Current OBD'!$B$6:$K$2185,10,0)</f>
        <v>Stanley Elementary</v>
      </c>
      <c r="F1437" s="11" t="str">
        <f>IF(VLOOKUP(D1437,'Current OBD'!$B$6:$AK$2185,23,0)="Yes","PK"," ")</f>
        <v>PK</v>
      </c>
      <c r="G1437" s="11" t="str">
        <f>IF(VLOOKUP(D1437,'Current OBD'!$B$6:$AK$2185,24,0)="Yes","K"," ")</f>
        <v>K</v>
      </c>
      <c r="H1437" s="11">
        <f>IF(VLOOKUP(D1437,'Current OBD'!$B$6:$AK$2185,25,0)="Yes",1," ")</f>
        <v>1</v>
      </c>
      <c r="I1437" s="11" t="str">
        <f>IF(VLOOKUP(D1437,'Current OBD'!$B$6:$AK$2185,26,0)="Yes","2"," ")</f>
        <v>2</v>
      </c>
      <c r="J1437" s="11" t="str">
        <f>IF(VLOOKUP(D1437,'Current OBD'!$B$6:$AK$2185,27,0)="Yes","3"," ")</f>
        <v>3</v>
      </c>
      <c r="K1437" s="11" t="str">
        <f>IF(VLOOKUP(D1437,'Current OBD'!$B$6:$AK$2185,28,0)="Yes","4"," ")</f>
        <v>4</v>
      </c>
      <c r="L1437" s="11" t="str">
        <f>IF(VLOOKUP(D1437,'Current OBD'!$B$6:$AK$2185,29,0)="Yes","5"," ")</f>
        <v>5</v>
      </c>
      <c r="M1437" s="11" t="str">
        <f>IF(VLOOKUP(D1437,'Current OBD'!$B$6:$AK$2185,30,0)="Yes","6"," ")</f>
        <v xml:space="preserve"> </v>
      </c>
      <c r="N1437" s="11" t="str">
        <f>IF(VLOOKUP(D1437,'Current OBD'!$B$6:$AK$2185,31,0)="Yes","7"," ")</f>
        <v xml:space="preserve"> </v>
      </c>
      <c r="O1437" s="11" t="str">
        <f>IF(VLOOKUP(D1437,'Current OBD'!$B$6:$AK$2185,32,0)="Yes","8"," ")</f>
        <v xml:space="preserve"> </v>
      </c>
      <c r="P1437" s="11" t="str">
        <f>IF(VLOOKUP(D1437,'Current OBD'!$B$6:$AK$2185,33,0)="Yes","9"," ")</f>
        <v xml:space="preserve"> </v>
      </c>
      <c r="Q1437" s="11" t="str">
        <f>IF(VLOOKUP(D1437,'Current OBD'!$B$6:$AK$2185,34,0)="Yes","10"," ")</f>
        <v xml:space="preserve"> </v>
      </c>
      <c r="R1437" s="11" t="str">
        <f>IF(VLOOKUP(D1437,'Current OBD'!$B$6:$AK$2185,35,0)="Yes","11"," ")</f>
        <v xml:space="preserve"> </v>
      </c>
      <c r="S1437" s="11" t="str">
        <f>IF(VLOOKUP(D1437,'Current OBD'!$B$6:$AK$2185,36,0)="Yes","12"," ")</f>
        <v xml:space="preserve"> </v>
      </c>
      <c r="T1437" s="13">
        <f>VLOOKUP(D1437,Pivot!$B$4:$F$2181,2,0)</f>
        <v>313</v>
      </c>
      <c r="U1437" s="13">
        <f>VLOOKUP(D1437,Pivot!$B$4:$F$2181,3,0)</f>
        <v>0</v>
      </c>
      <c r="V1437" s="13">
        <f>VLOOKUP(D1437,Pivot!$B$4:$F$2181,4,0)</f>
        <v>348</v>
      </c>
      <c r="W1437" s="46">
        <f>IFERROR(VLOOKUP(D1437,Pivot!$B$4:$H$2181,5,0),"")</f>
        <v>0.89939999999999998</v>
      </c>
      <c r="X1437" s="51">
        <f>IFERROR(VLOOKUP(D1437,Pivot!$B$4:$H$2181,6,0),"")</f>
        <v>0</v>
      </c>
      <c r="Y1437" s="46">
        <f>IFERROR(VLOOKUP(D1437,Pivot!$B$4:$H$2181,7,0),"")</f>
        <v>0.89939999999999998</v>
      </c>
    </row>
    <row r="1438" spans="1:25" ht="15" customHeight="1" outlineLevel="2">
      <c r="A1438" s="10" t="str">
        <f>VLOOKUP(D1438,'Current OBD'!$B$6:$K$2185,4,0)</f>
        <v>Pierce</v>
      </c>
      <c r="B1438" s="10" t="str">
        <f>VLOOKUP(D1438,'Current OBD'!$B$6:$K$2185,3,0)</f>
        <v>27-010</v>
      </c>
      <c r="C1438" s="9" t="str">
        <f>VLOOKUP(D1438,'Current OBD'!$B$6:$K$2185,2,0)</f>
        <v>Tacoma School District</v>
      </c>
      <c r="D1438" s="24">
        <v>659145</v>
      </c>
      <c r="E1438" s="9" t="str">
        <f>VLOOKUP(D1438,'Current OBD'!$B$6:$K$2185,10,0)</f>
        <v>Stewart Middle School</v>
      </c>
      <c r="F1438" s="11" t="str">
        <f>IF(VLOOKUP(D1438,'Current OBD'!$B$6:$AK$2185,23,0)="Yes","PK"," ")</f>
        <v xml:space="preserve"> </v>
      </c>
      <c r="G1438" s="11" t="str">
        <f>IF(VLOOKUP(D1438,'Current OBD'!$B$6:$AK$2185,24,0)="Yes","K"," ")</f>
        <v xml:space="preserve"> </v>
      </c>
      <c r="H1438" s="11" t="str">
        <f>IF(VLOOKUP(D1438,'Current OBD'!$B$6:$AK$2185,25,0)="Yes",1," ")</f>
        <v xml:space="preserve"> </v>
      </c>
      <c r="I1438" s="11" t="str">
        <f>IF(VLOOKUP(D1438,'Current OBD'!$B$6:$AK$2185,26,0)="Yes","2"," ")</f>
        <v xml:space="preserve"> </v>
      </c>
      <c r="J1438" s="11" t="str">
        <f>IF(VLOOKUP(D1438,'Current OBD'!$B$6:$AK$2185,27,0)="Yes","3"," ")</f>
        <v xml:space="preserve"> </v>
      </c>
      <c r="K1438" s="11" t="str">
        <f>IF(VLOOKUP(D1438,'Current OBD'!$B$6:$AK$2185,28,0)="Yes","4"," ")</f>
        <v xml:space="preserve"> </v>
      </c>
      <c r="L1438" s="11" t="str">
        <f>IF(VLOOKUP(D1438,'Current OBD'!$B$6:$AK$2185,29,0)="Yes","5"," ")</f>
        <v xml:space="preserve"> </v>
      </c>
      <c r="M1438" s="11" t="str">
        <f>IF(VLOOKUP(D1438,'Current OBD'!$B$6:$AK$2185,30,0)="Yes","6"," ")</f>
        <v>6</v>
      </c>
      <c r="N1438" s="11" t="str">
        <f>IF(VLOOKUP(D1438,'Current OBD'!$B$6:$AK$2185,31,0)="Yes","7"," ")</f>
        <v>7</v>
      </c>
      <c r="O1438" s="11" t="str">
        <f>IF(VLOOKUP(D1438,'Current OBD'!$B$6:$AK$2185,32,0)="Yes","8"," ")</f>
        <v>8</v>
      </c>
      <c r="P1438" s="11" t="str">
        <f>IF(VLOOKUP(D1438,'Current OBD'!$B$6:$AK$2185,33,0)="Yes","9"," ")</f>
        <v xml:space="preserve"> </v>
      </c>
      <c r="Q1438" s="11" t="str">
        <f>IF(VLOOKUP(D1438,'Current OBD'!$B$6:$AK$2185,34,0)="Yes","10"," ")</f>
        <v xml:space="preserve"> </v>
      </c>
      <c r="R1438" s="11" t="str">
        <f>IF(VLOOKUP(D1438,'Current OBD'!$B$6:$AK$2185,35,0)="Yes","11"," ")</f>
        <v xml:space="preserve"> </v>
      </c>
      <c r="S1438" s="11" t="str">
        <f>IF(VLOOKUP(D1438,'Current OBD'!$B$6:$AK$2185,36,0)="Yes","12"," ")</f>
        <v xml:space="preserve"> </v>
      </c>
      <c r="T1438" s="13">
        <f>VLOOKUP(D1438,Pivot!$B$4:$F$2181,2,0)</f>
        <v>575</v>
      </c>
      <c r="U1438" s="13">
        <f>VLOOKUP(D1438,Pivot!$B$4:$F$2181,3,0)</f>
        <v>0</v>
      </c>
      <c r="V1438" s="13">
        <f>VLOOKUP(D1438,Pivot!$B$4:$F$2181,4,0)</f>
        <v>632</v>
      </c>
      <c r="W1438" s="46">
        <f>IFERROR(VLOOKUP(D1438,Pivot!$B$4:$H$2181,5,0),"")</f>
        <v>0.90980000000000005</v>
      </c>
      <c r="X1438" s="51">
        <f>IFERROR(VLOOKUP(D1438,Pivot!$B$4:$H$2181,6,0),"")</f>
        <v>0</v>
      </c>
      <c r="Y1438" s="46">
        <f>IFERROR(VLOOKUP(D1438,Pivot!$B$4:$H$2181,7,0),"")</f>
        <v>0.90980000000000005</v>
      </c>
    </row>
    <row r="1439" spans="1:25" ht="15" customHeight="1" outlineLevel="2">
      <c r="A1439" s="10" t="str">
        <f>VLOOKUP(D1439,'Current OBD'!$B$6:$K$2185,4,0)</f>
        <v>Pierce</v>
      </c>
      <c r="B1439" s="10" t="str">
        <f>VLOOKUP(D1439,'Current OBD'!$B$6:$K$2185,3,0)</f>
        <v>27-010</v>
      </c>
      <c r="C1439" s="9" t="str">
        <f>VLOOKUP(D1439,'Current OBD'!$B$6:$K$2185,2,0)</f>
        <v>Tacoma School District</v>
      </c>
      <c r="D1439" s="24">
        <v>687185</v>
      </c>
      <c r="E1439" s="9" t="str">
        <f>VLOOKUP(D1439,'Current OBD'!$B$6:$K$2185,10,0)</f>
        <v>Tacoma On-Line</v>
      </c>
      <c r="F1439" s="11" t="str">
        <f>IF(VLOOKUP(D1439,'Current OBD'!$B$6:$AK$2185,23,0)="Yes","PK"," ")</f>
        <v xml:space="preserve"> </v>
      </c>
      <c r="G1439" s="11" t="str">
        <f>IF(VLOOKUP(D1439,'Current OBD'!$B$6:$AK$2185,24,0)="Yes","K"," ")</f>
        <v>K</v>
      </c>
      <c r="H1439" s="11">
        <f>IF(VLOOKUP(D1439,'Current OBD'!$B$6:$AK$2185,25,0)="Yes",1," ")</f>
        <v>1</v>
      </c>
      <c r="I1439" s="11" t="str">
        <f>IF(VLOOKUP(D1439,'Current OBD'!$B$6:$AK$2185,26,0)="Yes","2"," ")</f>
        <v>2</v>
      </c>
      <c r="J1439" s="11" t="str">
        <f>IF(VLOOKUP(D1439,'Current OBD'!$B$6:$AK$2185,27,0)="Yes","3"," ")</f>
        <v>3</v>
      </c>
      <c r="K1439" s="11" t="str">
        <f>IF(VLOOKUP(D1439,'Current OBD'!$B$6:$AK$2185,28,0)="Yes","4"," ")</f>
        <v>4</v>
      </c>
      <c r="L1439" s="11" t="str">
        <f>IF(VLOOKUP(D1439,'Current OBD'!$B$6:$AK$2185,29,0)="Yes","5"," ")</f>
        <v>5</v>
      </c>
      <c r="M1439" s="11" t="str">
        <f>IF(VLOOKUP(D1439,'Current OBD'!$B$6:$AK$2185,30,0)="Yes","6"," ")</f>
        <v>6</v>
      </c>
      <c r="N1439" s="11" t="str">
        <f>IF(VLOOKUP(D1439,'Current OBD'!$B$6:$AK$2185,31,0)="Yes","7"," ")</f>
        <v>7</v>
      </c>
      <c r="O1439" s="11" t="str">
        <f>IF(VLOOKUP(D1439,'Current OBD'!$B$6:$AK$2185,32,0)="Yes","8"," ")</f>
        <v>8</v>
      </c>
      <c r="P1439" s="11" t="str">
        <f>IF(VLOOKUP(D1439,'Current OBD'!$B$6:$AK$2185,33,0)="Yes","9"," ")</f>
        <v>9</v>
      </c>
      <c r="Q1439" s="11" t="str">
        <f>IF(VLOOKUP(D1439,'Current OBD'!$B$6:$AK$2185,34,0)="Yes","10"," ")</f>
        <v>10</v>
      </c>
      <c r="R1439" s="11" t="str">
        <f>IF(VLOOKUP(D1439,'Current OBD'!$B$6:$AK$2185,35,0)="Yes","11"," ")</f>
        <v>11</v>
      </c>
      <c r="S1439" s="11" t="str">
        <f>IF(VLOOKUP(D1439,'Current OBD'!$B$6:$AK$2185,36,0)="Yes","12"," ")</f>
        <v>12</v>
      </c>
      <c r="T1439" s="13">
        <f>VLOOKUP(D1439,Pivot!$B$4:$F$2181,2,0)</f>
        <v>755</v>
      </c>
      <c r="U1439" s="13">
        <f>VLOOKUP(D1439,Pivot!$B$4:$F$2181,3,0)</f>
        <v>0</v>
      </c>
      <c r="V1439" s="13">
        <f>VLOOKUP(D1439,Pivot!$B$4:$F$2181,4,0)</f>
        <v>966</v>
      </c>
      <c r="W1439" s="46">
        <f>IFERROR(VLOOKUP(D1439,Pivot!$B$4:$H$2181,5,0),"")</f>
        <v>0.78159999999999996</v>
      </c>
      <c r="X1439" s="51">
        <f>IFERROR(VLOOKUP(D1439,Pivot!$B$4:$H$2181,6,0),"")</f>
        <v>0</v>
      </c>
      <c r="Y1439" s="46">
        <f>IFERROR(VLOOKUP(D1439,Pivot!$B$4:$H$2181,7,0),"")</f>
        <v>0.78159999999999996</v>
      </c>
    </row>
    <row r="1440" spans="1:25" ht="15" customHeight="1" outlineLevel="2">
      <c r="A1440" s="10" t="str">
        <f>VLOOKUP(D1440,'Current OBD'!$B$6:$K$2185,4,0)</f>
        <v>Pierce</v>
      </c>
      <c r="B1440" s="10" t="str">
        <f>VLOOKUP(D1440,'Current OBD'!$B$6:$K$2185,3,0)</f>
        <v>27-010</v>
      </c>
      <c r="C1440" s="9" t="str">
        <f>VLOOKUP(D1440,'Current OBD'!$B$6:$K$2185,2,0)</f>
        <v>Tacoma School District</v>
      </c>
      <c r="D1440" s="24">
        <v>664379</v>
      </c>
      <c r="E1440" s="9" t="str">
        <f>VLOOKUP(D1440,'Current OBD'!$B$6:$K$2185,10,0)</f>
        <v>Truman Middle School</v>
      </c>
      <c r="F1440" s="11" t="str">
        <f>IF(VLOOKUP(D1440,'Current OBD'!$B$6:$AK$2185,23,0)="Yes","PK"," ")</f>
        <v xml:space="preserve"> </v>
      </c>
      <c r="G1440" s="11" t="str">
        <f>IF(VLOOKUP(D1440,'Current OBD'!$B$6:$AK$2185,24,0)="Yes","K"," ")</f>
        <v xml:space="preserve"> </v>
      </c>
      <c r="H1440" s="11" t="str">
        <f>IF(VLOOKUP(D1440,'Current OBD'!$B$6:$AK$2185,25,0)="Yes",1," ")</f>
        <v xml:space="preserve"> </v>
      </c>
      <c r="I1440" s="11" t="str">
        <f>IF(VLOOKUP(D1440,'Current OBD'!$B$6:$AK$2185,26,0)="Yes","2"," ")</f>
        <v xml:space="preserve"> </v>
      </c>
      <c r="J1440" s="11" t="str">
        <f>IF(VLOOKUP(D1440,'Current OBD'!$B$6:$AK$2185,27,0)="Yes","3"," ")</f>
        <v xml:space="preserve"> </v>
      </c>
      <c r="K1440" s="11" t="str">
        <f>IF(VLOOKUP(D1440,'Current OBD'!$B$6:$AK$2185,28,0)="Yes","4"," ")</f>
        <v xml:space="preserve"> </v>
      </c>
      <c r="L1440" s="11" t="str">
        <f>IF(VLOOKUP(D1440,'Current OBD'!$B$6:$AK$2185,29,0)="Yes","5"," ")</f>
        <v xml:space="preserve"> </v>
      </c>
      <c r="M1440" s="11" t="str">
        <f>IF(VLOOKUP(D1440,'Current OBD'!$B$6:$AK$2185,30,0)="Yes","6"," ")</f>
        <v>6</v>
      </c>
      <c r="N1440" s="11" t="str">
        <f>IF(VLOOKUP(D1440,'Current OBD'!$B$6:$AK$2185,31,0)="Yes","7"," ")</f>
        <v>7</v>
      </c>
      <c r="O1440" s="11" t="str">
        <f>IF(VLOOKUP(D1440,'Current OBD'!$B$6:$AK$2185,32,0)="Yes","8"," ")</f>
        <v>8</v>
      </c>
      <c r="P1440" s="11" t="str">
        <f>IF(VLOOKUP(D1440,'Current OBD'!$B$6:$AK$2185,33,0)="Yes","9"," ")</f>
        <v xml:space="preserve"> </v>
      </c>
      <c r="Q1440" s="11" t="str">
        <f>IF(VLOOKUP(D1440,'Current OBD'!$B$6:$AK$2185,34,0)="Yes","10"," ")</f>
        <v xml:space="preserve"> </v>
      </c>
      <c r="R1440" s="11" t="str">
        <f>IF(VLOOKUP(D1440,'Current OBD'!$B$6:$AK$2185,35,0)="Yes","11"," ")</f>
        <v xml:space="preserve"> </v>
      </c>
      <c r="S1440" s="11" t="str">
        <f>IF(VLOOKUP(D1440,'Current OBD'!$B$6:$AK$2185,36,0)="Yes","12"," ")</f>
        <v xml:space="preserve"> </v>
      </c>
      <c r="T1440" s="13">
        <f>VLOOKUP(D1440,Pivot!$B$4:$F$2181,2,0)</f>
        <v>304</v>
      </c>
      <c r="U1440" s="13">
        <f>VLOOKUP(D1440,Pivot!$B$4:$F$2181,3,0)</f>
        <v>0</v>
      </c>
      <c r="V1440" s="13">
        <f>VLOOKUP(D1440,Pivot!$B$4:$F$2181,4,0)</f>
        <v>438</v>
      </c>
      <c r="W1440" s="46">
        <f>IFERROR(VLOOKUP(D1440,Pivot!$B$4:$H$2181,5,0),"")</f>
        <v>0.69410000000000005</v>
      </c>
      <c r="X1440" s="51">
        <f>IFERROR(VLOOKUP(D1440,Pivot!$B$4:$H$2181,6,0),"")</f>
        <v>0</v>
      </c>
      <c r="Y1440" s="46">
        <f>IFERROR(VLOOKUP(D1440,Pivot!$B$4:$H$2181,7,0),"")</f>
        <v>0.69410000000000005</v>
      </c>
    </row>
    <row r="1441" spans="1:25" ht="15" customHeight="1" outlineLevel="2">
      <c r="A1441" s="10" t="str">
        <f>VLOOKUP(D1441,'Current OBD'!$B$6:$K$2185,4,0)</f>
        <v>Pierce</v>
      </c>
      <c r="B1441" s="10" t="str">
        <f>VLOOKUP(D1441,'Current OBD'!$B$6:$K$2185,3,0)</f>
        <v>27-010</v>
      </c>
      <c r="C1441" s="9" t="str">
        <f>VLOOKUP(D1441,'Current OBD'!$B$6:$K$2185,2,0)</f>
        <v>Tacoma School District</v>
      </c>
      <c r="D1441" s="24">
        <v>662893</v>
      </c>
      <c r="E1441" s="9" t="str">
        <f>VLOOKUP(D1441,'Current OBD'!$B$6:$K$2185,10,0)</f>
        <v>Wainwright Elementary School</v>
      </c>
      <c r="F1441" s="11" t="str">
        <f>IF(VLOOKUP(D1441,'Current OBD'!$B$6:$AK$2185,23,0)="Yes","PK"," ")</f>
        <v xml:space="preserve"> </v>
      </c>
      <c r="G1441" s="11" t="str">
        <f>IF(VLOOKUP(D1441,'Current OBD'!$B$6:$AK$2185,24,0)="Yes","K"," ")</f>
        <v xml:space="preserve"> </v>
      </c>
      <c r="H1441" s="11" t="str">
        <f>IF(VLOOKUP(D1441,'Current OBD'!$B$6:$AK$2185,25,0)="Yes",1," ")</f>
        <v xml:space="preserve"> </v>
      </c>
      <c r="I1441" s="11" t="str">
        <f>IF(VLOOKUP(D1441,'Current OBD'!$B$6:$AK$2185,26,0)="Yes","2"," ")</f>
        <v xml:space="preserve"> </v>
      </c>
      <c r="J1441" s="11" t="str">
        <f>IF(VLOOKUP(D1441,'Current OBD'!$B$6:$AK$2185,27,0)="Yes","3"," ")</f>
        <v xml:space="preserve"> </v>
      </c>
      <c r="K1441" s="11" t="str">
        <f>IF(VLOOKUP(D1441,'Current OBD'!$B$6:$AK$2185,28,0)="Yes","4"," ")</f>
        <v>4</v>
      </c>
      <c r="L1441" s="11" t="str">
        <f>IF(VLOOKUP(D1441,'Current OBD'!$B$6:$AK$2185,29,0)="Yes","5"," ")</f>
        <v>5</v>
      </c>
      <c r="M1441" s="11" t="str">
        <f>IF(VLOOKUP(D1441,'Current OBD'!$B$6:$AK$2185,30,0)="Yes","6"," ")</f>
        <v>6</v>
      </c>
      <c r="N1441" s="11" t="str">
        <f>IF(VLOOKUP(D1441,'Current OBD'!$B$6:$AK$2185,31,0)="Yes","7"," ")</f>
        <v>7</v>
      </c>
      <c r="O1441" s="11" t="str">
        <f>IF(VLOOKUP(D1441,'Current OBD'!$B$6:$AK$2185,32,0)="Yes","8"," ")</f>
        <v>8</v>
      </c>
      <c r="P1441" s="11" t="str">
        <f>IF(VLOOKUP(D1441,'Current OBD'!$B$6:$AK$2185,33,0)="Yes","9"," ")</f>
        <v xml:space="preserve"> </v>
      </c>
      <c r="Q1441" s="11" t="str">
        <f>IF(VLOOKUP(D1441,'Current OBD'!$B$6:$AK$2185,34,0)="Yes","10"," ")</f>
        <v xml:space="preserve"> </v>
      </c>
      <c r="R1441" s="11" t="str">
        <f>IF(VLOOKUP(D1441,'Current OBD'!$B$6:$AK$2185,35,0)="Yes","11"," ")</f>
        <v xml:space="preserve"> </v>
      </c>
      <c r="S1441" s="11" t="str">
        <f>IF(VLOOKUP(D1441,'Current OBD'!$B$6:$AK$2185,36,0)="Yes","12"," ")</f>
        <v xml:space="preserve"> </v>
      </c>
      <c r="T1441" s="13">
        <f>VLOOKUP(D1441,Pivot!$B$4:$F$2181,2,0)</f>
        <v>236</v>
      </c>
      <c r="U1441" s="13">
        <f>VLOOKUP(D1441,Pivot!$B$4:$F$2181,3,0)</f>
        <v>0</v>
      </c>
      <c r="V1441" s="13">
        <f>VLOOKUP(D1441,Pivot!$B$4:$F$2181,4,0)</f>
        <v>374</v>
      </c>
      <c r="W1441" s="46">
        <f>IFERROR(VLOOKUP(D1441,Pivot!$B$4:$H$2181,5,0),"")</f>
        <v>0.63100000000000001</v>
      </c>
      <c r="X1441" s="51">
        <f>IFERROR(VLOOKUP(D1441,Pivot!$B$4:$H$2181,6,0),"")</f>
        <v>0</v>
      </c>
      <c r="Y1441" s="46">
        <f>IFERROR(VLOOKUP(D1441,Pivot!$B$4:$H$2181,7,0),"")</f>
        <v>0.63100000000000001</v>
      </c>
    </row>
    <row r="1442" spans="1:25" ht="15" customHeight="1" outlineLevel="2">
      <c r="A1442" s="10" t="str">
        <f>VLOOKUP(D1442,'Current OBD'!$B$6:$K$2185,4,0)</f>
        <v>Pierce</v>
      </c>
      <c r="B1442" s="10" t="str">
        <f>VLOOKUP(D1442,'Current OBD'!$B$6:$K$2185,3,0)</f>
        <v>27-010</v>
      </c>
      <c r="C1442" s="9" t="str">
        <f>VLOOKUP(D1442,'Current OBD'!$B$6:$K$2185,2,0)</f>
        <v>Tacoma School District</v>
      </c>
      <c r="D1442" s="24">
        <v>661912</v>
      </c>
      <c r="E1442" s="9" t="str">
        <f>VLOOKUP(D1442,'Current OBD'!$B$6:$K$2185,10,0)</f>
        <v>Washington Elementary</v>
      </c>
      <c r="F1442" s="11" t="str">
        <f>IF(VLOOKUP(D1442,'Current OBD'!$B$6:$AK$2185,23,0)="Yes","PK"," ")</f>
        <v xml:space="preserve"> </v>
      </c>
      <c r="G1442" s="11" t="str">
        <f>IF(VLOOKUP(D1442,'Current OBD'!$B$6:$AK$2185,24,0)="Yes","K"," ")</f>
        <v>K</v>
      </c>
      <c r="H1442" s="11">
        <f>IF(VLOOKUP(D1442,'Current OBD'!$B$6:$AK$2185,25,0)="Yes",1," ")</f>
        <v>1</v>
      </c>
      <c r="I1442" s="11" t="str">
        <f>IF(VLOOKUP(D1442,'Current OBD'!$B$6:$AK$2185,26,0)="Yes","2"," ")</f>
        <v>2</v>
      </c>
      <c r="J1442" s="11" t="str">
        <f>IF(VLOOKUP(D1442,'Current OBD'!$B$6:$AK$2185,27,0)="Yes","3"," ")</f>
        <v>3</v>
      </c>
      <c r="K1442" s="11" t="str">
        <f>IF(VLOOKUP(D1442,'Current OBD'!$B$6:$AK$2185,28,0)="Yes","4"," ")</f>
        <v>4</v>
      </c>
      <c r="L1442" s="11" t="str">
        <f>IF(VLOOKUP(D1442,'Current OBD'!$B$6:$AK$2185,29,0)="Yes","5"," ")</f>
        <v>5</v>
      </c>
      <c r="M1442" s="11" t="str">
        <f>IF(VLOOKUP(D1442,'Current OBD'!$B$6:$AK$2185,30,0)="Yes","6"," ")</f>
        <v xml:space="preserve"> </v>
      </c>
      <c r="N1442" s="11" t="str">
        <f>IF(VLOOKUP(D1442,'Current OBD'!$B$6:$AK$2185,31,0)="Yes","7"," ")</f>
        <v xml:space="preserve"> </v>
      </c>
      <c r="O1442" s="11" t="str">
        <f>IF(VLOOKUP(D1442,'Current OBD'!$B$6:$AK$2185,32,0)="Yes","8"," ")</f>
        <v xml:space="preserve"> </v>
      </c>
      <c r="P1442" s="11" t="str">
        <f>IF(VLOOKUP(D1442,'Current OBD'!$B$6:$AK$2185,33,0)="Yes","9"," ")</f>
        <v xml:space="preserve"> </v>
      </c>
      <c r="Q1442" s="11" t="str">
        <f>IF(VLOOKUP(D1442,'Current OBD'!$B$6:$AK$2185,34,0)="Yes","10"," ")</f>
        <v xml:space="preserve"> </v>
      </c>
      <c r="R1442" s="11" t="str">
        <f>IF(VLOOKUP(D1442,'Current OBD'!$B$6:$AK$2185,35,0)="Yes","11"," ")</f>
        <v xml:space="preserve"> </v>
      </c>
      <c r="S1442" s="11" t="str">
        <f>IF(VLOOKUP(D1442,'Current OBD'!$B$6:$AK$2185,36,0)="Yes","12"," ")</f>
        <v xml:space="preserve"> </v>
      </c>
      <c r="T1442" s="13">
        <f>VLOOKUP(D1442,Pivot!$B$4:$F$2181,2,0)</f>
        <v>87</v>
      </c>
      <c r="U1442" s="13">
        <f>VLOOKUP(D1442,Pivot!$B$4:$F$2181,3,0)</f>
        <v>0</v>
      </c>
      <c r="V1442" s="13">
        <f>VLOOKUP(D1442,Pivot!$B$4:$F$2181,4,0)</f>
        <v>362</v>
      </c>
      <c r="W1442" s="46">
        <f>IFERROR(VLOOKUP(D1442,Pivot!$B$4:$H$2181,5,0),"")</f>
        <v>0.24030000000000001</v>
      </c>
      <c r="X1442" s="51">
        <f>IFERROR(VLOOKUP(D1442,Pivot!$B$4:$H$2181,6,0),"")</f>
        <v>0</v>
      </c>
      <c r="Y1442" s="46">
        <f>IFERROR(VLOOKUP(D1442,Pivot!$B$4:$H$2181,7,0),"")</f>
        <v>0.24030000000000001</v>
      </c>
    </row>
    <row r="1443" spans="1:25" ht="15" customHeight="1" outlineLevel="2">
      <c r="A1443" s="10" t="str">
        <f>VLOOKUP(D1443,'Current OBD'!$B$6:$K$2185,4,0)</f>
        <v>Pierce</v>
      </c>
      <c r="B1443" s="10" t="str">
        <f>VLOOKUP(D1443,'Current OBD'!$B$6:$K$2185,3,0)</f>
        <v>27-010</v>
      </c>
      <c r="C1443" s="9" t="str">
        <f>VLOOKUP(D1443,'Current OBD'!$B$6:$K$2185,2,0)</f>
        <v>Tacoma School District</v>
      </c>
      <c r="D1443" s="24">
        <v>661916</v>
      </c>
      <c r="E1443" s="9" t="str">
        <f>VLOOKUP(D1443,'Current OBD'!$B$6:$K$2185,10,0)</f>
        <v>Whitman Elementary</v>
      </c>
      <c r="F1443" s="11" t="str">
        <f>IF(VLOOKUP(D1443,'Current OBD'!$B$6:$AK$2185,23,0)="Yes","PK"," ")</f>
        <v>PK</v>
      </c>
      <c r="G1443" s="11" t="str">
        <f>IF(VLOOKUP(D1443,'Current OBD'!$B$6:$AK$2185,24,0)="Yes","K"," ")</f>
        <v>K</v>
      </c>
      <c r="H1443" s="11">
        <f>IF(VLOOKUP(D1443,'Current OBD'!$B$6:$AK$2185,25,0)="Yes",1," ")</f>
        <v>1</v>
      </c>
      <c r="I1443" s="11" t="str">
        <f>IF(VLOOKUP(D1443,'Current OBD'!$B$6:$AK$2185,26,0)="Yes","2"," ")</f>
        <v>2</v>
      </c>
      <c r="J1443" s="11" t="str">
        <f>IF(VLOOKUP(D1443,'Current OBD'!$B$6:$AK$2185,27,0)="Yes","3"," ")</f>
        <v>3</v>
      </c>
      <c r="K1443" s="11" t="str">
        <f>IF(VLOOKUP(D1443,'Current OBD'!$B$6:$AK$2185,28,0)="Yes","4"," ")</f>
        <v>4</v>
      </c>
      <c r="L1443" s="11" t="str">
        <f>IF(VLOOKUP(D1443,'Current OBD'!$B$6:$AK$2185,29,0)="Yes","5"," ")</f>
        <v>5</v>
      </c>
      <c r="M1443" s="11" t="str">
        <f>IF(VLOOKUP(D1443,'Current OBD'!$B$6:$AK$2185,30,0)="Yes","6"," ")</f>
        <v xml:space="preserve"> </v>
      </c>
      <c r="N1443" s="11" t="str">
        <f>IF(VLOOKUP(D1443,'Current OBD'!$B$6:$AK$2185,31,0)="Yes","7"," ")</f>
        <v xml:space="preserve"> </v>
      </c>
      <c r="O1443" s="11" t="str">
        <f>IF(VLOOKUP(D1443,'Current OBD'!$B$6:$AK$2185,32,0)="Yes","8"," ")</f>
        <v xml:space="preserve"> </v>
      </c>
      <c r="P1443" s="11" t="str">
        <f>IF(VLOOKUP(D1443,'Current OBD'!$B$6:$AK$2185,33,0)="Yes","9"," ")</f>
        <v xml:space="preserve"> </v>
      </c>
      <c r="Q1443" s="11" t="str">
        <f>IF(VLOOKUP(D1443,'Current OBD'!$B$6:$AK$2185,34,0)="Yes","10"," ")</f>
        <v xml:space="preserve"> </v>
      </c>
      <c r="R1443" s="11" t="str">
        <f>IF(VLOOKUP(D1443,'Current OBD'!$B$6:$AK$2185,35,0)="Yes","11"," ")</f>
        <v xml:space="preserve"> </v>
      </c>
      <c r="S1443" s="11" t="str">
        <f>IF(VLOOKUP(D1443,'Current OBD'!$B$6:$AK$2185,36,0)="Yes","12"," ")</f>
        <v xml:space="preserve"> </v>
      </c>
      <c r="T1443" s="13">
        <f>VLOOKUP(D1443,Pivot!$B$4:$F$2181,2,0)</f>
        <v>330</v>
      </c>
      <c r="U1443" s="13">
        <f>VLOOKUP(D1443,Pivot!$B$4:$F$2181,3,0)</f>
        <v>0</v>
      </c>
      <c r="V1443" s="13">
        <f>VLOOKUP(D1443,Pivot!$B$4:$F$2181,4,0)</f>
        <v>341</v>
      </c>
      <c r="W1443" s="46">
        <f>IFERROR(VLOOKUP(D1443,Pivot!$B$4:$H$2181,5,0),"")</f>
        <v>0.9677</v>
      </c>
      <c r="X1443" s="51">
        <f>IFERROR(VLOOKUP(D1443,Pivot!$B$4:$H$2181,6,0),"")</f>
        <v>0</v>
      </c>
      <c r="Y1443" s="46">
        <f>IFERROR(VLOOKUP(D1443,Pivot!$B$4:$H$2181,7,0),"")</f>
        <v>0.9677</v>
      </c>
    </row>
    <row r="1444" spans="1:25" ht="15" customHeight="1" outlineLevel="2">
      <c r="A1444" s="10" t="str">
        <f>VLOOKUP(D1444,'Current OBD'!$B$6:$K$2185,4,0)</f>
        <v>Pierce</v>
      </c>
      <c r="B1444" s="10" t="str">
        <f>VLOOKUP(D1444,'Current OBD'!$B$6:$K$2185,3,0)</f>
        <v>27-010</v>
      </c>
      <c r="C1444" s="9" t="str">
        <f>VLOOKUP(D1444,'Current OBD'!$B$6:$K$2185,2,0)</f>
        <v>Tacoma School District</v>
      </c>
      <c r="D1444" s="24">
        <v>661917</v>
      </c>
      <c r="E1444" s="9" t="str">
        <f>VLOOKUP(D1444,'Current OBD'!$B$6:$K$2185,10,0)</f>
        <v>Whittier Elementary</v>
      </c>
      <c r="F1444" s="11" t="str">
        <f>IF(VLOOKUP(D1444,'Current OBD'!$B$6:$AK$2185,23,0)="Yes","PK"," ")</f>
        <v>PK</v>
      </c>
      <c r="G1444" s="11" t="str">
        <f>IF(VLOOKUP(D1444,'Current OBD'!$B$6:$AK$2185,24,0)="Yes","K"," ")</f>
        <v>K</v>
      </c>
      <c r="H1444" s="11">
        <f>IF(VLOOKUP(D1444,'Current OBD'!$B$6:$AK$2185,25,0)="Yes",1," ")</f>
        <v>1</v>
      </c>
      <c r="I1444" s="11" t="str">
        <f>IF(VLOOKUP(D1444,'Current OBD'!$B$6:$AK$2185,26,0)="Yes","2"," ")</f>
        <v>2</v>
      </c>
      <c r="J1444" s="11" t="str">
        <f>IF(VLOOKUP(D1444,'Current OBD'!$B$6:$AK$2185,27,0)="Yes","3"," ")</f>
        <v>3</v>
      </c>
      <c r="K1444" s="11" t="str">
        <f>IF(VLOOKUP(D1444,'Current OBD'!$B$6:$AK$2185,28,0)="Yes","4"," ")</f>
        <v xml:space="preserve"> </v>
      </c>
      <c r="L1444" s="11" t="str">
        <f>IF(VLOOKUP(D1444,'Current OBD'!$B$6:$AK$2185,29,0)="Yes","5"," ")</f>
        <v xml:space="preserve"> </v>
      </c>
      <c r="M1444" s="11" t="str">
        <f>IF(VLOOKUP(D1444,'Current OBD'!$B$6:$AK$2185,30,0)="Yes","6"," ")</f>
        <v xml:space="preserve"> </v>
      </c>
      <c r="N1444" s="11" t="str">
        <f>IF(VLOOKUP(D1444,'Current OBD'!$B$6:$AK$2185,31,0)="Yes","7"," ")</f>
        <v xml:space="preserve"> </v>
      </c>
      <c r="O1444" s="11" t="str">
        <f>IF(VLOOKUP(D1444,'Current OBD'!$B$6:$AK$2185,32,0)="Yes","8"," ")</f>
        <v xml:space="preserve"> </v>
      </c>
      <c r="P1444" s="11" t="str">
        <f>IF(VLOOKUP(D1444,'Current OBD'!$B$6:$AK$2185,33,0)="Yes","9"," ")</f>
        <v xml:space="preserve"> </v>
      </c>
      <c r="Q1444" s="11" t="str">
        <f>IF(VLOOKUP(D1444,'Current OBD'!$B$6:$AK$2185,34,0)="Yes","10"," ")</f>
        <v xml:space="preserve"> </v>
      </c>
      <c r="R1444" s="11" t="str">
        <f>IF(VLOOKUP(D1444,'Current OBD'!$B$6:$AK$2185,35,0)="Yes","11"," ")</f>
        <v xml:space="preserve"> </v>
      </c>
      <c r="S1444" s="11" t="str">
        <f>IF(VLOOKUP(D1444,'Current OBD'!$B$6:$AK$2185,36,0)="Yes","12"," ")</f>
        <v xml:space="preserve"> </v>
      </c>
      <c r="T1444" s="13">
        <f>VLOOKUP(D1444,Pivot!$B$4:$F$2181,2,0)</f>
        <v>231</v>
      </c>
      <c r="U1444" s="13">
        <f>VLOOKUP(D1444,Pivot!$B$4:$F$2181,3,0)</f>
        <v>0</v>
      </c>
      <c r="V1444" s="13">
        <f>VLOOKUP(D1444,Pivot!$B$4:$F$2181,4,0)</f>
        <v>326</v>
      </c>
      <c r="W1444" s="46">
        <f>IFERROR(VLOOKUP(D1444,Pivot!$B$4:$H$2181,5,0),"")</f>
        <v>0.70860000000000001</v>
      </c>
      <c r="X1444" s="51">
        <f>IFERROR(VLOOKUP(D1444,Pivot!$B$4:$H$2181,6,0),"")</f>
        <v>0</v>
      </c>
      <c r="Y1444" s="46">
        <f>IFERROR(VLOOKUP(D1444,Pivot!$B$4:$H$2181,7,0),"")</f>
        <v>0.70860000000000001</v>
      </c>
    </row>
    <row r="1445" spans="1:25" ht="15" customHeight="1" outlineLevel="2">
      <c r="A1445" s="10" t="str">
        <f>VLOOKUP(D1445,'Current OBD'!$B$6:$K$2185,4,0)</f>
        <v>Pierce</v>
      </c>
      <c r="B1445" s="10" t="str">
        <f>VLOOKUP(D1445,'Current OBD'!$B$6:$K$2185,3,0)</f>
        <v>27-010</v>
      </c>
      <c r="C1445" s="9" t="str">
        <f>VLOOKUP(D1445,'Current OBD'!$B$6:$K$2185,2,0)</f>
        <v>Tacoma School District</v>
      </c>
      <c r="D1445" s="24">
        <v>686836</v>
      </c>
      <c r="E1445" s="9" t="str">
        <f>VLOOKUP(D1445,'Current OBD'!$B$6:$K$2185,10,0)</f>
        <v>Willard Early Learning Center</v>
      </c>
      <c r="F1445" s="11" t="str">
        <f>IF(VLOOKUP(D1445,'Current OBD'!$B$6:$AK$2185,23,0)="Yes","PK"," ")</f>
        <v>PK</v>
      </c>
      <c r="G1445" s="11" t="str">
        <f>IF(VLOOKUP(D1445,'Current OBD'!$B$6:$AK$2185,24,0)="Yes","K"," ")</f>
        <v xml:space="preserve"> </v>
      </c>
      <c r="H1445" s="11" t="str">
        <f>IF(VLOOKUP(D1445,'Current OBD'!$B$6:$AK$2185,25,0)="Yes",1," ")</f>
        <v xml:space="preserve"> </v>
      </c>
      <c r="I1445" s="11" t="str">
        <f>IF(VLOOKUP(D1445,'Current OBD'!$B$6:$AK$2185,26,0)="Yes","2"," ")</f>
        <v xml:space="preserve"> </v>
      </c>
      <c r="J1445" s="11" t="str">
        <f>IF(VLOOKUP(D1445,'Current OBD'!$B$6:$AK$2185,27,0)="Yes","3"," ")</f>
        <v xml:space="preserve"> </v>
      </c>
      <c r="K1445" s="11" t="str">
        <f>IF(VLOOKUP(D1445,'Current OBD'!$B$6:$AK$2185,28,0)="Yes","4"," ")</f>
        <v xml:space="preserve"> </v>
      </c>
      <c r="L1445" s="11" t="str">
        <f>IF(VLOOKUP(D1445,'Current OBD'!$B$6:$AK$2185,29,0)="Yes","5"," ")</f>
        <v xml:space="preserve"> </v>
      </c>
      <c r="M1445" s="11" t="str">
        <f>IF(VLOOKUP(D1445,'Current OBD'!$B$6:$AK$2185,30,0)="Yes","6"," ")</f>
        <v xml:space="preserve"> </v>
      </c>
      <c r="N1445" s="11" t="str">
        <f>IF(VLOOKUP(D1445,'Current OBD'!$B$6:$AK$2185,31,0)="Yes","7"," ")</f>
        <v xml:space="preserve"> </v>
      </c>
      <c r="O1445" s="11" t="str">
        <f>IF(VLOOKUP(D1445,'Current OBD'!$B$6:$AK$2185,32,0)="Yes","8"," ")</f>
        <v xml:space="preserve"> </v>
      </c>
      <c r="P1445" s="11" t="str">
        <f>IF(VLOOKUP(D1445,'Current OBD'!$B$6:$AK$2185,33,0)="Yes","9"," ")</f>
        <v xml:space="preserve"> </v>
      </c>
      <c r="Q1445" s="11" t="str">
        <f>IF(VLOOKUP(D1445,'Current OBD'!$B$6:$AK$2185,34,0)="Yes","10"," ")</f>
        <v xml:space="preserve"> </v>
      </c>
      <c r="R1445" s="11" t="str">
        <f>IF(VLOOKUP(D1445,'Current OBD'!$B$6:$AK$2185,35,0)="Yes","11"," ")</f>
        <v xml:space="preserve"> </v>
      </c>
      <c r="S1445" s="11" t="str">
        <f>IF(VLOOKUP(D1445,'Current OBD'!$B$6:$AK$2185,36,0)="Yes","12"," ")</f>
        <v xml:space="preserve"> </v>
      </c>
      <c r="T1445" s="13">
        <f>VLOOKUP(D1445,Pivot!$B$4:$F$2181,2,0)</f>
        <v>40</v>
      </c>
      <c r="U1445" s="13">
        <f>VLOOKUP(D1445,Pivot!$B$4:$F$2181,3,0)</f>
        <v>0</v>
      </c>
      <c r="V1445" s="13">
        <f>VLOOKUP(D1445,Pivot!$B$4:$F$2181,4,0)</f>
        <v>40</v>
      </c>
      <c r="W1445" s="46">
        <f>IFERROR(VLOOKUP(D1445,Pivot!$B$4:$H$2181,5,0),"")</f>
        <v>1</v>
      </c>
      <c r="X1445" s="51">
        <f>IFERROR(VLOOKUP(D1445,Pivot!$B$4:$H$2181,6,0),"")</f>
        <v>0</v>
      </c>
      <c r="Y1445" s="46">
        <f>IFERROR(VLOOKUP(D1445,Pivot!$B$4:$H$2181,7,0),"")</f>
        <v>1</v>
      </c>
    </row>
    <row r="1446" spans="1:25" ht="15" customHeight="1" outlineLevel="1">
      <c r="A1446" s="27"/>
      <c r="B1446" s="27"/>
      <c r="C1446" s="30" t="s">
        <v>5799</v>
      </c>
      <c r="D1446" s="27"/>
      <c r="E1446" s="26"/>
      <c r="F1446" s="29"/>
      <c r="G1446" s="29"/>
      <c r="H1446" s="29"/>
      <c r="I1446" s="29"/>
      <c r="J1446" s="29"/>
      <c r="K1446" s="29"/>
      <c r="L1446" s="29"/>
      <c r="M1446" s="29"/>
      <c r="N1446" s="29"/>
      <c r="O1446" s="29"/>
      <c r="P1446" s="29"/>
      <c r="Q1446" s="29"/>
      <c r="R1446" s="29"/>
      <c r="S1446" s="29"/>
      <c r="T1446" s="43">
        <f>SUBTOTAL(9,T1386:T1445)</f>
        <v>20574</v>
      </c>
      <c r="U1446" s="43">
        <f>SUBTOTAL(9,U1386:U1445)</f>
        <v>0</v>
      </c>
      <c r="V1446" s="43">
        <f>SUBTOTAL(9,V1386:V1445)</f>
        <v>28638</v>
      </c>
      <c r="W1446" s="47"/>
      <c r="X1446" s="52"/>
      <c r="Y1446" s="56">
        <f>(T1446+U1446)/V1446</f>
        <v>0.71841609050911381</v>
      </c>
    </row>
    <row r="1447" spans="1:25" ht="15" customHeight="1" outlineLevel="2">
      <c r="A1447" s="10" t="str">
        <f>VLOOKUP(D1447,'Current OBD'!$B$6:$K$2185,4,0)</f>
        <v>Pierce</v>
      </c>
      <c r="B1447" s="10" t="str">
        <f>VLOOKUP(D1447,'Current OBD'!$B$6:$K$2185,3,0)</f>
        <v>27-019</v>
      </c>
      <c r="C1447" s="9" t="str">
        <f>VLOOKUP(D1447,'Current OBD'!$B$6:$K$2185,2,0)</f>
        <v>Carbonado School District</v>
      </c>
      <c r="D1447" s="24">
        <v>661941</v>
      </c>
      <c r="E1447" s="9" t="str">
        <f>VLOOKUP(D1447,'Current OBD'!$B$6:$K$2185,10,0)</f>
        <v>Carbonado Elementary</v>
      </c>
      <c r="F1447" s="11" t="str">
        <f>IF(VLOOKUP(D1447,'Current OBD'!$B$6:$AK$2185,23,0)="Yes","PK"," ")</f>
        <v>PK</v>
      </c>
      <c r="G1447" s="11" t="str">
        <f>IF(VLOOKUP(D1447,'Current OBD'!$B$6:$AK$2185,24,0)="Yes","K"," ")</f>
        <v>K</v>
      </c>
      <c r="H1447" s="11">
        <f>IF(VLOOKUP(D1447,'Current OBD'!$B$6:$AK$2185,25,0)="Yes",1," ")</f>
        <v>1</v>
      </c>
      <c r="I1447" s="11" t="str">
        <f>IF(VLOOKUP(D1447,'Current OBD'!$B$6:$AK$2185,26,0)="Yes","2"," ")</f>
        <v>2</v>
      </c>
      <c r="J1447" s="11" t="str">
        <f>IF(VLOOKUP(D1447,'Current OBD'!$B$6:$AK$2185,27,0)="Yes","3"," ")</f>
        <v>3</v>
      </c>
      <c r="K1447" s="11" t="str">
        <f>IF(VLOOKUP(D1447,'Current OBD'!$B$6:$AK$2185,28,0)="Yes","4"," ")</f>
        <v>4</v>
      </c>
      <c r="L1447" s="11" t="str">
        <f>IF(VLOOKUP(D1447,'Current OBD'!$B$6:$AK$2185,29,0)="Yes","5"," ")</f>
        <v>5</v>
      </c>
      <c r="M1447" s="11" t="str">
        <f>IF(VLOOKUP(D1447,'Current OBD'!$B$6:$AK$2185,30,0)="Yes","6"," ")</f>
        <v>6</v>
      </c>
      <c r="N1447" s="11" t="str">
        <f>IF(VLOOKUP(D1447,'Current OBD'!$B$6:$AK$2185,31,0)="Yes","7"," ")</f>
        <v>7</v>
      </c>
      <c r="O1447" s="11" t="str">
        <f>IF(VLOOKUP(D1447,'Current OBD'!$B$6:$AK$2185,32,0)="Yes","8"," ")</f>
        <v>8</v>
      </c>
      <c r="P1447" s="11" t="str">
        <f>IF(VLOOKUP(D1447,'Current OBD'!$B$6:$AK$2185,33,0)="Yes","9"," ")</f>
        <v xml:space="preserve"> </v>
      </c>
      <c r="Q1447" s="11" t="str">
        <f>IF(VLOOKUP(D1447,'Current OBD'!$B$6:$AK$2185,34,0)="Yes","10"," ")</f>
        <v xml:space="preserve"> </v>
      </c>
      <c r="R1447" s="11" t="str">
        <f>IF(VLOOKUP(D1447,'Current OBD'!$B$6:$AK$2185,35,0)="Yes","11"," ")</f>
        <v xml:space="preserve"> </v>
      </c>
      <c r="S1447" s="11" t="str">
        <f>IF(VLOOKUP(D1447,'Current OBD'!$B$6:$AK$2185,36,0)="Yes","12"," ")</f>
        <v xml:space="preserve"> </v>
      </c>
      <c r="T1447" s="13">
        <f>VLOOKUP(D1447,Pivot!$B$4:$F$2181,2,0)</f>
        <v>45</v>
      </c>
      <c r="U1447" s="13">
        <f>VLOOKUP(D1447,Pivot!$B$4:$F$2181,3,0)</f>
        <v>11</v>
      </c>
      <c r="V1447" s="13">
        <f>VLOOKUP(D1447,Pivot!$B$4:$F$2181,4,0)</f>
        <v>180</v>
      </c>
      <c r="W1447" s="46">
        <f>IFERROR(VLOOKUP(D1447,Pivot!$B$4:$H$2181,5,0),"")</f>
        <v>0.25</v>
      </c>
      <c r="X1447" s="51">
        <f>IFERROR(VLOOKUP(D1447,Pivot!$B$4:$H$2181,6,0),"")</f>
        <v>6.1100000000000002E-2</v>
      </c>
      <c r="Y1447" s="46">
        <f>IFERROR(VLOOKUP(D1447,Pivot!$B$4:$H$2181,7,0),"")</f>
        <v>0.31109999999999999</v>
      </c>
    </row>
    <row r="1448" spans="1:25" ht="15" customHeight="1" outlineLevel="1">
      <c r="A1448" s="27"/>
      <c r="B1448" s="27"/>
      <c r="C1448" s="30" t="s">
        <v>5800</v>
      </c>
      <c r="D1448" s="27"/>
      <c r="E1448" s="26"/>
      <c r="F1448" s="29"/>
      <c r="G1448" s="29"/>
      <c r="H1448" s="29"/>
      <c r="I1448" s="29"/>
      <c r="J1448" s="29"/>
      <c r="K1448" s="29"/>
      <c r="L1448" s="29"/>
      <c r="M1448" s="29"/>
      <c r="N1448" s="29"/>
      <c r="O1448" s="29"/>
      <c r="P1448" s="29"/>
      <c r="Q1448" s="29"/>
      <c r="R1448" s="29"/>
      <c r="S1448" s="29"/>
      <c r="T1448" s="43">
        <f>SUBTOTAL(9,T1447:T1447)</f>
        <v>45</v>
      </c>
      <c r="U1448" s="43">
        <f>SUBTOTAL(9,U1447:U1447)</f>
        <v>11</v>
      </c>
      <c r="V1448" s="43">
        <f>SUBTOTAL(9,V1447:V1447)</f>
        <v>180</v>
      </c>
      <c r="W1448" s="47"/>
      <c r="X1448" s="52"/>
      <c r="Y1448" s="56">
        <f>(T1448+U1448)/V1448</f>
        <v>0.31111111111111112</v>
      </c>
    </row>
    <row r="1449" spans="1:25" ht="15" customHeight="1" outlineLevel="2">
      <c r="A1449" s="10" t="str">
        <f>VLOOKUP(D1449,'Current OBD'!$B$6:$K$2185,4,0)</f>
        <v>Pierce</v>
      </c>
      <c r="B1449" s="10" t="str">
        <f>VLOOKUP(D1449,'Current OBD'!$B$6:$K$2185,3,0)</f>
        <v>27-083</v>
      </c>
      <c r="C1449" s="9" t="str">
        <f>VLOOKUP(D1449,'Current OBD'!$B$6:$K$2185,2,0)</f>
        <v>University Place School District</v>
      </c>
      <c r="D1449" s="24">
        <v>661942</v>
      </c>
      <c r="E1449" s="9" t="str">
        <f>VLOOKUP(D1449,'Current OBD'!$B$6:$K$2185,10,0)</f>
        <v>Chambers Elementary</v>
      </c>
      <c r="F1449" s="11" t="str">
        <f>IF(VLOOKUP(D1449,'Current OBD'!$B$6:$AK$2185,23,0)="Yes","PK"," ")</f>
        <v xml:space="preserve"> </v>
      </c>
      <c r="G1449" s="11" t="str">
        <f>IF(VLOOKUP(D1449,'Current OBD'!$B$6:$AK$2185,24,0)="Yes","K"," ")</f>
        <v>K</v>
      </c>
      <c r="H1449" s="11">
        <f>IF(VLOOKUP(D1449,'Current OBD'!$B$6:$AK$2185,25,0)="Yes",1," ")</f>
        <v>1</v>
      </c>
      <c r="I1449" s="11" t="str">
        <f>IF(VLOOKUP(D1449,'Current OBD'!$B$6:$AK$2185,26,0)="Yes","2"," ")</f>
        <v>2</v>
      </c>
      <c r="J1449" s="11" t="str">
        <f>IF(VLOOKUP(D1449,'Current OBD'!$B$6:$AK$2185,27,0)="Yes","3"," ")</f>
        <v>3</v>
      </c>
      <c r="K1449" s="11" t="str">
        <f>IF(VLOOKUP(D1449,'Current OBD'!$B$6:$AK$2185,28,0)="Yes","4"," ")</f>
        <v>4</v>
      </c>
      <c r="L1449" s="11" t="str">
        <f>IF(VLOOKUP(D1449,'Current OBD'!$B$6:$AK$2185,29,0)="Yes","5"," ")</f>
        <v xml:space="preserve"> </v>
      </c>
      <c r="M1449" s="11" t="str">
        <f>IF(VLOOKUP(D1449,'Current OBD'!$B$6:$AK$2185,30,0)="Yes","6"," ")</f>
        <v xml:space="preserve"> </v>
      </c>
      <c r="N1449" s="11" t="str">
        <f>IF(VLOOKUP(D1449,'Current OBD'!$B$6:$AK$2185,31,0)="Yes","7"," ")</f>
        <v xml:space="preserve"> </v>
      </c>
      <c r="O1449" s="11" t="str">
        <f>IF(VLOOKUP(D1449,'Current OBD'!$B$6:$AK$2185,32,0)="Yes","8"," ")</f>
        <v xml:space="preserve"> </v>
      </c>
      <c r="P1449" s="11" t="str">
        <f>IF(VLOOKUP(D1449,'Current OBD'!$B$6:$AK$2185,33,0)="Yes","9"," ")</f>
        <v xml:space="preserve"> </v>
      </c>
      <c r="Q1449" s="11" t="str">
        <f>IF(VLOOKUP(D1449,'Current OBD'!$B$6:$AK$2185,34,0)="Yes","10"," ")</f>
        <v xml:space="preserve"> </v>
      </c>
      <c r="R1449" s="11" t="str">
        <f>IF(VLOOKUP(D1449,'Current OBD'!$B$6:$AK$2185,35,0)="Yes","11"," ")</f>
        <v xml:space="preserve"> </v>
      </c>
      <c r="S1449" s="11" t="str">
        <f>IF(VLOOKUP(D1449,'Current OBD'!$B$6:$AK$2185,36,0)="Yes","12"," ")</f>
        <v xml:space="preserve"> </v>
      </c>
      <c r="T1449" s="13">
        <f>VLOOKUP(D1449,Pivot!$B$4:$F$2181,2,0)</f>
        <v>146</v>
      </c>
      <c r="U1449" s="13">
        <f>VLOOKUP(D1449,Pivot!$B$4:$F$2181,3,0)</f>
        <v>29</v>
      </c>
      <c r="V1449" s="13">
        <f>VLOOKUP(D1449,Pivot!$B$4:$F$2181,4,0)</f>
        <v>472</v>
      </c>
      <c r="W1449" s="46">
        <f>IFERROR(VLOOKUP(D1449,Pivot!$B$4:$H$2181,5,0),"")</f>
        <v>0.30930000000000002</v>
      </c>
      <c r="X1449" s="51">
        <f>IFERROR(VLOOKUP(D1449,Pivot!$B$4:$H$2181,6,0),"")</f>
        <v>6.1400000000000003E-2</v>
      </c>
      <c r="Y1449" s="46">
        <f>IFERROR(VLOOKUP(D1449,Pivot!$B$4:$H$2181,7,0),"")</f>
        <v>0.37080000000000002</v>
      </c>
    </row>
    <row r="1450" spans="1:25" ht="15" customHeight="1" outlineLevel="2">
      <c r="A1450" s="10" t="str">
        <f>VLOOKUP(D1450,'Current OBD'!$B$6:$K$2185,4,0)</f>
        <v>Pierce</v>
      </c>
      <c r="B1450" s="10" t="str">
        <f>VLOOKUP(D1450,'Current OBD'!$B$6:$K$2185,3,0)</f>
        <v>27-083</v>
      </c>
      <c r="C1450" s="9" t="str">
        <f>VLOOKUP(D1450,'Current OBD'!$B$6:$K$2185,2,0)</f>
        <v>University Place School District</v>
      </c>
      <c r="D1450" s="24">
        <v>661948</v>
      </c>
      <c r="E1450" s="9" t="str">
        <f>VLOOKUP(D1450,'Current OBD'!$B$6:$K$2185,10,0)</f>
        <v>Curtis Junior High</v>
      </c>
      <c r="F1450" s="11" t="str">
        <f>IF(VLOOKUP(D1450,'Current OBD'!$B$6:$AK$2185,23,0)="Yes","PK"," ")</f>
        <v xml:space="preserve"> </v>
      </c>
      <c r="G1450" s="11" t="str">
        <f>IF(VLOOKUP(D1450,'Current OBD'!$B$6:$AK$2185,24,0)="Yes","K"," ")</f>
        <v xml:space="preserve"> </v>
      </c>
      <c r="H1450" s="11" t="str">
        <f>IF(VLOOKUP(D1450,'Current OBD'!$B$6:$AK$2185,25,0)="Yes",1," ")</f>
        <v xml:space="preserve"> </v>
      </c>
      <c r="I1450" s="11" t="str">
        <f>IF(VLOOKUP(D1450,'Current OBD'!$B$6:$AK$2185,26,0)="Yes","2"," ")</f>
        <v xml:space="preserve"> </v>
      </c>
      <c r="J1450" s="11" t="str">
        <f>IF(VLOOKUP(D1450,'Current OBD'!$B$6:$AK$2185,27,0)="Yes","3"," ")</f>
        <v xml:space="preserve"> </v>
      </c>
      <c r="K1450" s="11" t="str">
        <f>IF(VLOOKUP(D1450,'Current OBD'!$B$6:$AK$2185,28,0)="Yes","4"," ")</f>
        <v xml:space="preserve"> </v>
      </c>
      <c r="L1450" s="11" t="str">
        <f>IF(VLOOKUP(D1450,'Current OBD'!$B$6:$AK$2185,29,0)="Yes","5"," ")</f>
        <v xml:space="preserve"> </v>
      </c>
      <c r="M1450" s="11" t="str">
        <f>IF(VLOOKUP(D1450,'Current OBD'!$B$6:$AK$2185,30,0)="Yes","6"," ")</f>
        <v xml:space="preserve"> </v>
      </c>
      <c r="N1450" s="11" t="str">
        <f>IF(VLOOKUP(D1450,'Current OBD'!$B$6:$AK$2185,31,0)="Yes","7"," ")</f>
        <v xml:space="preserve"> </v>
      </c>
      <c r="O1450" s="11" t="str">
        <f>IF(VLOOKUP(D1450,'Current OBD'!$B$6:$AK$2185,32,0)="Yes","8"," ")</f>
        <v>8</v>
      </c>
      <c r="P1450" s="11" t="str">
        <f>IF(VLOOKUP(D1450,'Current OBD'!$B$6:$AK$2185,33,0)="Yes","9"," ")</f>
        <v>9</v>
      </c>
      <c r="Q1450" s="11" t="str">
        <f>IF(VLOOKUP(D1450,'Current OBD'!$B$6:$AK$2185,34,0)="Yes","10"," ")</f>
        <v xml:space="preserve"> </v>
      </c>
      <c r="R1450" s="11" t="str">
        <f>IF(VLOOKUP(D1450,'Current OBD'!$B$6:$AK$2185,35,0)="Yes","11"," ")</f>
        <v xml:space="preserve"> </v>
      </c>
      <c r="S1450" s="11" t="str">
        <f>IF(VLOOKUP(D1450,'Current OBD'!$B$6:$AK$2185,36,0)="Yes","12"," ")</f>
        <v xml:space="preserve"> </v>
      </c>
      <c r="T1450" s="13">
        <f>VLOOKUP(D1450,Pivot!$B$4:$F$2181,2,0)</f>
        <v>249</v>
      </c>
      <c r="U1450" s="13">
        <f>VLOOKUP(D1450,Pivot!$B$4:$F$2181,3,0)</f>
        <v>80</v>
      </c>
      <c r="V1450" s="13">
        <f>VLOOKUP(D1450,Pivot!$B$4:$F$2181,4,0)</f>
        <v>911</v>
      </c>
      <c r="W1450" s="46">
        <f>IFERROR(VLOOKUP(D1450,Pivot!$B$4:$H$2181,5,0),"")</f>
        <v>0.27329999999999999</v>
      </c>
      <c r="X1450" s="51">
        <f>IFERROR(VLOOKUP(D1450,Pivot!$B$4:$H$2181,6,0),"")</f>
        <v>8.7800000000000003E-2</v>
      </c>
      <c r="Y1450" s="46">
        <f>IFERROR(VLOOKUP(D1450,Pivot!$B$4:$H$2181,7,0),"")</f>
        <v>0.36109999999999998</v>
      </c>
    </row>
    <row r="1451" spans="1:25" ht="15" customHeight="1" outlineLevel="2">
      <c r="A1451" s="10" t="str">
        <f>VLOOKUP(D1451,'Current OBD'!$B$6:$K$2185,4,0)</f>
        <v>Pierce</v>
      </c>
      <c r="B1451" s="10" t="str">
        <f>VLOOKUP(D1451,'Current OBD'!$B$6:$K$2185,3,0)</f>
        <v>27-083</v>
      </c>
      <c r="C1451" s="9" t="str">
        <f>VLOOKUP(D1451,'Current OBD'!$B$6:$K$2185,2,0)</f>
        <v>University Place School District</v>
      </c>
      <c r="D1451" s="24">
        <v>661949</v>
      </c>
      <c r="E1451" s="9" t="str">
        <f>VLOOKUP(D1451,'Current OBD'!$B$6:$K$2185,10,0)</f>
        <v>Curtis Senior High</v>
      </c>
      <c r="F1451" s="11" t="str">
        <f>IF(VLOOKUP(D1451,'Current OBD'!$B$6:$AK$2185,23,0)="Yes","PK"," ")</f>
        <v xml:space="preserve"> </v>
      </c>
      <c r="G1451" s="11" t="str">
        <f>IF(VLOOKUP(D1451,'Current OBD'!$B$6:$AK$2185,24,0)="Yes","K"," ")</f>
        <v xml:space="preserve"> </v>
      </c>
      <c r="H1451" s="11" t="str">
        <f>IF(VLOOKUP(D1451,'Current OBD'!$B$6:$AK$2185,25,0)="Yes",1," ")</f>
        <v xml:space="preserve"> </v>
      </c>
      <c r="I1451" s="11" t="str">
        <f>IF(VLOOKUP(D1451,'Current OBD'!$B$6:$AK$2185,26,0)="Yes","2"," ")</f>
        <v xml:space="preserve"> </v>
      </c>
      <c r="J1451" s="11" t="str">
        <f>IF(VLOOKUP(D1451,'Current OBD'!$B$6:$AK$2185,27,0)="Yes","3"," ")</f>
        <v xml:space="preserve"> </v>
      </c>
      <c r="K1451" s="11" t="str">
        <f>IF(VLOOKUP(D1451,'Current OBD'!$B$6:$AK$2185,28,0)="Yes","4"," ")</f>
        <v xml:space="preserve"> </v>
      </c>
      <c r="L1451" s="11" t="str">
        <f>IF(VLOOKUP(D1451,'Current OBD'!$B$6:$AK$2185,29,0)="Yes","5"," ")</f>
        <v xml:space="preserve"> </v>
      </c>
      <c r="M1451" s="11" t="str">
        <f>IF(VLOOKUP(D1451,'Current OBD'!$B$6:$AK$2185,30,0)="Yes","6"," ")</f>
        <v xml:space="preserve"> </v>
      </c>
      <c r="N1451" s="11" t="str">
        <f>IF(VLOOKUP(D1451,'Current OBD'!$B$6:$AK$2185,31,0)="Yes","7"," ")</f>
        <v xml:space="preserve"> </v>
      </c>
      <c r="O1451" s="11" t="str">
        <f>IF(VLOOKUP(D1451,'Current OBD'!$B$6:$AK$2185,32,0)="Yes","8"," ")</f>
        <v xml:space="preserve"> </v>
      </c>
      <c r="P1451" s="11" t="str">
        <f>IF(VLOOKUP(D1451,'Current OBD'!$B$6:$AK$2185,33,0)="Yes","9"," ")</f>
        <v xml:space="preserve"> </v>
      </c>
      <c r="Q1451" s="11" t="str">
        <f>IF(VLOOKUP(D1451,'Current OBD'!$B$6:$AK$2185,34,0)="Yes","10"," ")</f>
        <v>10</v>
      </c>
      <c r="R1451" s="11" t="str">
        <f>IF(VLOOKUP(D1451,'Current OBD'!$B$6:$AK$2185,35,0)="Yes","11"," ")</f>
        <v>11</v>
      </c>
      <c r="S1451" s="11" t="str">
        <f>IF(VLOOKUP(D1451,'Current OBD'!$B$6:$AK$2185,36,0)="Yes","12"," ")</f>
        <v>12</v>
      </c>
      <c r="T1451" s="13">
        <f>VLOOKUP(D1451,Pivot!$B$4:$F$2181,2,0)</f>
        <v>313</v>
      </c>
      <c r="U1451" s="13">
        <f>VLOOKUP(D1451,Pivot!$B$4:$F$2181,3,0)</f>
        <v>117</v>
      </c>
      <c r="V1451" s="13">
        <f>VLOOKUP(D1451,Pivot!$B$4:$F$2181,4,0)</f>
        <v>1337</v>
      </c>
      <c r="W1451" s="46">
        <f>IFERROR(VLOOKUP(D1451,Pivot!$B$4:$H$2181,5,0),"")</f>
        <v>0.2341</v>
      </c>
      <c r="X1451" s="51">
        <f>IFERROR(VLOOKUP(D1451,Pivot!$B$4:$H$2181,6,0),"")</f>
        <v>8.7499999999999994E-2</v>
      </c>
      <c r="Y1451" s="46">
        <f>IFERROR(VLOOKUP(D1451,Pivot!$B$4:$H$2181,7,0),"")</f>
        <v>0.3216</v>
      </c>
    </row>
    <row r="1452" spans="1:25" ht="15" customHeight="1" outlineLevel="2">
      <c r="A1452" s="10" t="str">
        <f>VLOOKUP(D1452,'Current OBD'!$B$6:$K$2185,4,0)</f>
        <v>Pierce</v>
      </c>
      <c r="B1452" s="10" t="str">
        <f>VLOOKUP(D1452,'Current OBD'!$B$6:$K$2185,3,0)</f>
        <v>27-083</v>
      </c>
      <c r="C1452" s="9" t="str">
        <f>VLOOKUP(D1452,'Current OBD'!$B$6:$K$2185,2,0)</f>
        <v>University Place School District</v>
      </c>
      <c r="D1452" s="24">
        <v>661946</v>
      </c>
      <c r="E1452" s="9" t="str">
        <f>VLOOKUP(D1452,'Current OBD'!$B$6:$K$2185,10,0)</f>
        <v>Drum Intermediate</v>
      </c>
      <c r="F1452" s="11" t="str">
        <f>IF(VLOOKUP(D1452,'Current OBD'!$B$6:$AK$2185,23,0)="Yes","PK"," ")</f>
        <v xml:space="preserve"> </v>
      </c>
      <c r="G1452" s="11" t="str">
        <f>IF(VLOOKUP(D1452,'Current OBD'!$B$6:$AK$2185,24,0)="Yes","K"," ")</f>
        <v xml:space="preserve"> </v>
      </c>
      <c r="H1452" s="11" t="str">
        <f>IF(VLOOKUP(D1452,'Current OBD'!$B$6:$AK$2185,25,0)="Yes",1," ")</f>
        <v xml:space="preserve"> </v>
      </c>
      <c r="I1452" s="11" t="str">
        <f>IF(VLOOKUP(D1452,'Current OBD'!$B$6:$AK$2185,26,0)="Yes","2"," ")</f>
        <v xml:space="preserve"> </v>
      </c>
      <c r="J1452" s="11" t="str">
        <f>IF(VLOOKUP(D1452,'Current OBD'!$B$6:$AK$2185,27,0)="Yes","3"," ")</f>
        <v xml:space="preserve"> </v>
      </c>
      <c r="K1452" s="11" t="str">
        <f>IF(VLOOKUP(D1452,'Current OBD'!$B$6:$AK$2185,28,0)="Yes","4"," ")</f>
        <v xml:space="preserve"> </v>
      </c>
      <c r="L1452" s="11" t="str">
        <f>IF(VLOOKUP(D1452,'Current OBD'!$B$6:$AK$2185,29,0)="Yes","5"," ")</f>
        <v>5</v>
      </c>
      <c r="M1452" s="11" t="str">
        <f>IF(VLOOKUP(D1452,'Current OBD'!$B$6:$AK$2185,30,0)="Yes","6"," ")</f>
        <v>6</v>
      </c>
      <c r="N1452" s="11" t="str">
        <f>IF(VLOOKUP(D1452,'Current OBD'!$B$6:$AK$2185,31,0)="Yes","7"," ")</f>
        <v>7</v>
      </c>
      <c r="O1452" s="11" t="str">
        <f>IF(VLOOKUP(D1452,'Current OBD'!$B$6:$AK$2185,32,0)="Yes","8"," ")</f>
        <v xml:space="preserve"> </v>
      </c>
      <c r="P1452" s="11" t="str">
        <f>IF(VLOOKUP(D1452,'Current OBD'!$B$6:$AK$2185,33,0)="Yes","9"," ")</f>
        <v xml:space="preserve"> </v>
      </c>
      <c r="Q1452" s="11" t="str">
        <f>IF(VLOOKUP(D1452,'Current OBD'!$B$6:$AK$2185,34,0)="Yes","10"," ")</f>
        <v xml:space="preserve"> </v>
      </c>
      <c r="R1452" s="11" t="str">
        <f>IF(VLOOKUP(D1452,'Current OBD'!$B$6:$AK$2185,35,0)="Yes","11"," ")</f>
        <v xml:space="preserve"> </v>
      </c>
      <c r="S1452" s="11" t="str">
        <f>IF(VLOOKUP(D1452,'Current OBD'!$B$6:$AK$2185,36,0)="Yes","12"," ")</f>
        <v xml:space="preserve"> </v>
      </c>
      <c r="T1452" s="13">
        <f>VLOOKUP(D1452,Pivot!$B$4:$F$2181,2,0)</f>
        <v>192</v>
      </c>
      <c r="U1452" s="13">
        <f>VLOOKUP(D1452,Pivot!$B$4:$F$2181,3,0)</f>
        <v>49</v>
      </c>
      <c r="V1452" s="13">
        <f>VLOOKUP(D1452,Pivot!$B$4:$F$2181,4,0)</f>
        <v>590</v>
      </c>
      <c r="W1452" s="46">
        <f>IFERROR(VLOOKUP(D1452,Pivot!$B$4:$H$2181,5,0),"")</f>
        <v>0.32540000000000002</v>
      </c>
      <c r="X1452" s="51">
        <f>IFERROR(VLOOKUP(D1452,Pivot!$B$4:$H$2181,6,0),"")</f>
        <v>8.3099999999999993E-2</v>
      </c>
      <c r="Y1452" s="46">
        <f>IFERROR(VLOOKUP(D1452,Pivot!$B$4:$H$2181,7,0),"")</f>
        <v>0.40849999999999997</v>
      </c>
    </row>
    <row r="1453" spans="1:25" ht="15" customHeight="1" outlineLevel="2">
      <c r="A1453" s="10" t="str">
        <f>VLOOKUP(D1453,'Current OBD'!$B$6:$K$2185,4,0)</f>
        <v>Pierce</v>
      </c>
      <c r="B1453" s="10" t="str">
        <f>VLOOKUP(D1453,'Current OBD'!$B$6:$K$2185,3,0)</f>
        <v>27-083</v>
      </c>
      <c r="C1453" s="9" t="str">
        <f>VLOOKUP(D1453,'Current OBD'!$B$6:$K$2185,2,0)</f>
        <v>University Place School District</v>
      </c>
      <c r="D1453" s="24">
        <v>661943</v>
      </c>
      <c r="E1453" s="9" t="str">
        <f>VLOOKUP(D1453,'Current OBD'!$B$6:$K$2185,10,0)</f>
        <v>Evergreen Primary</v>
      </c>
      <c r="F1453" s="11" t="str">
        <f>IF(VLOOKUP(D1453,'Current OBD'!$B$6:$AK$2185,23,0)="Yes","PK"," ")</f>
        <v xml:space="preserve"> </v>
      </c>
      <c r="G1453" s="11" t="str">
        <f>IF(VLOOKUP(D1453,'Current OBD'!$B$6:$AK$2185,24,0)="Yes","K"," ")</f>
        <v>K</v>
      </c>
      <c r="H1453" s="11">
        <f>IF(VLOOKUP(D1453,'Current OBD'!$B$6:$AK$2185,25,0)="Yes",1," ")</f>
        <v>1</v>
      </c>
      <c r="I1453" s="11" t="str">
        <f>IF(VLOOKUP(D1453,'Current OBD'!$B$6:$AK$2185,26,0)="Yes","2"," ")</f>
        <v>2</v>
      </c>
      <c r="J1453" s="11" t="str">
        <f>IF(VLOOKUP(D1453,'Current OBD'!$B$6:$AK$2185,27,0)="Yes","3"," ")</f>
        <v>3</v>
      </c>
      <c r="K1453" s="11" t="str">
        <f>IF(VLOOKUP(D1453,'Current OBD'!$B$6:$AK$2185,28,0)="Yes","4"," ")</f>
        <v>4</v>
      </c>
      <c r="L1453" s="11" t="str">
        <f>IF(VLOOKUP(D1453,'Current OBD'!$B$6:$AK$2185,29,0)="Yes","5"," ")</f>
        <v xml:space="preserve"> </v>
      </c>
      <c r="M1453" s="11" t="str">
        <f>IF(VLOOKUP(D1453,'Current OBD'!$B$6:$AK$2185,30,0)="Yes","6"," ")</f>
        <v xml:space="preserve"> </v>
      </c>
      <c r="N1453" s="11" t="str">
        <f>IF(VLOOKUP(D1453,'Current OBD'!$B$6:$AK$2185,31,0)="Yes","7"," ")</f>
        <v xml:space="preserve"> </v>
      </c>
      <c r="O1453" s="11" t="str">
        <f>IF(VLOOKUP(D1453,'Current OBD'!$B$6:$AK$2185,32,0)="Yes","8"," ")</f>
        <v xml:space="preserve"> </v>
      </c>
      <c r="P1453" s="11" t="str">
        <f>IF(VLOOKUP(D1453,'Current OBD'!$B$6:$AK$2185,33,0)="Yes","9"," ")</f>
        <v xml:space="preserve"> </v>
      </c>
      <c r="Q1453" s="11" t="str">
        <f>IF(VLOOKUP(D1453,'Current OBD'!$B$6:$AK$2185,34,0)="Yes","10"," ")</f>
        <v xml:space="preserve"> </v>
      </c>
      <c r="R1453" s="11" t="str">
        <f>IF(VLOOKUP(D1453,'Current OBD'!$B$6:$AK$2185,35,0)="Yes","11"," ")</f>
        <v xml:space="preserve"> </v>
      </c>
      <c r="S1453" s="11" t="str">
        <f>IF(VLOOKUP(D1453,'Current OBD'!$B$6:$AK$2185,36,0)="Yes","12"," ")</f>
        <v xml:space="preserve"> </v>
      </c>
      <c r="T1453" s="13">
        <f>VLOOKUP(D1453,Pivot!$B$4:$F$2181,2,0)</f>
        <v>182</v>
      </c>
      <c r="U1453" s="13">
        <f>VLOOKUP(D1453,Pivot!$B$4:$F$2181,3,0)</f>
        <v>33</v>
      </c>
      <c r="V1453" s="13">
        <f>VLOOKUP(D1453,Pivot!$B$4:$F$2181,4,0)</f>
        <v>541</v>
      </c>
      <c r="W1453" s="46">
        <f>IFERROR(VLOOKUP(D1453,Pivot!$B$4:$H$2181,5,0),"")</f>
        <v>0.33639999999999998</v>
      </c>
      <c r="X1453" s="51">
        <f>IFERROR(VLOOKUP(D1453,Pivot!$B$4:$H$2181,6,0),"")</f>
        <v>6.0999999999999999E-2</v>
      </c>
      <c r="Y1453" s="46">
        <f>IFERROR(VLOOKUP(D1453,Pivot!$B$4:$H$2181,7,0),"")</f>
        <v>0.39739999999999998</v>
      </c>
    </row>
    <row r="1454" spans="1:25" ht="15" customHeight="1" outlineLevel="2">
      <c r="A1454" s="10" t="str">
        <f>VLOOKUP(D1454,'Current OBD'!$B$6:$K$2185,4,0)</f>
        <v>Pierce</v>
      </c>
      <c r="B1454" s="10" t="str">
        <f>VLOOKUP(D1454,'Current OBD'!$B$6:$K$2185,3,0)</f>
        <v>27-083</v>
      </c>
      <c r="C1454" s="9" t="str">
        <f>VLOOKUP(D1454,'Current OBD'!$B$6:$K$2185,2,0)</f>
        <v>University Place School District</v>
      </c>
      <c r="D1454" s="24">
        <v>661947</v>
      </c>
      <c r="E1454" s="9" t="str">
        <f>VLOOKUP(D1454,'Current OBD'!$B$6:$K$2185,10,0)</f>
        <v>Narrows View Intermediate</v>
      </c>
      <c r="F1454" s="11" t="str">
        <f>IF(VLOOKUP(D1454,'Current OBD'!$B$6:$AK$2185,23,0)="Yes","PK"," ")</f>
        <v xml:space="preserve"> </v>
      </c>
      <c r="G1454" s="11" t="str">
        <f>IF(VLOOKUP(D1454,'Current OBD'!$B$6:$AK$2185,24,0)="Yes","K"," ")</f>
        <v xml:space="preserve"> </v>
      </c>
      <c r="H1454" s="11" t="str">
        <f>IF(VLOOKUP(D1454,'Current OBD'!$B$6:$AK$2185,25,0)="Yes",1," ")</f>
        <v xml:space="preserve"> </v>
      </c>
      <c r="I1454" s="11" t="str">
        <f>IF(VLOOKUP(D1454,'Current OBD'!$B$6:$AK$2185,26,0)="Yes","2"," ")</f>
        <v xml:space="preserve"> </v>
      </c>
      <c r="J1454" s="11" t="str">
        <f>IF(VLOOKUP(D1454,'Current OBD'!$B$6:$AK$2185,27,0)="Yes","3"," ")</f>
        <v xml:space="preserve"> </v>
      </c>
      <c r="K1454" s="11" t="str">
        <f>IF(VLOOKUP(D1454,'Current OBD'!$B$6:$AK$2185,28,0)="Yes","4"," ")</f>
        <v xml:space="preserve"> </v>
      </c>
      <c r="L1454" s="11" t="str">
        <f>IF(VLOOKUP(D1454,'Current OBD'!$B$6:$AK$2185,29,0)="Yes","5"," ")</f>
        <v>5</v>
      </c>
      <c r="M1454" s="11" t="str">
        <f>IF(VLOOKUP(D1454,'Current OBD'!$B$6:$AK$2185,30,0)="Yes","6"," ")</f>
        <v>6</v>
      </c>
      <c r="N1454" s="11" t="str">
        <f>IF(VLOOKUP(D1454,'Current OBD'!$B$6:$AK$2185,31,0)="Yes","7"," ")</f>
        <v>7</v>
      </c>
      <c r="O1454" s="11" t="str">
        <f>IF(VLOOKUP(D1454,'Current OBD'!$B$6:$AK$2185,32,0)="Yes","8"," ")</f>
        <v xml:space="preserve"> </v>
      </c>
      <c r="P1454" s="11" t="str">
        <f>IF(VLOOKUP(D1454,'Current OBD'!$B$6:$AK$2185,33,0)="Yes","9"," ")</f>
        <v xml:space="preserve"> </v>
      </c>
      <c r="Q1454" s="11" t="str">
        <f>IF(VLOOKUP(D1454,'Current OBD'!$B$6:$AK$2185,34,0)="Yes","10"," ")</f>
        <v xml:space="preserve"> </v>
      </c>
      <c r="R1454" s="11" t="str">
        <f>IF(VLOOKUP(D1454,'Current OBD'!$B$6:$AK$2185,35,0)="Yes","11"," ")</f>
        <v xml:space="preserve"> </v>
      </c>
      <c r="S1454" s="11" t="str">
        <f>IF(VLOOKUP(D1454,'Current OBD'!$B$6:$AK$2185,36,0)="Yes","12"," ")</f>
        <v xml:space="preserve"> </v>
      </c>
      <c r="T1454" s="13">
        <f>VLOOKUP(D1454,Pivot!$B$4:$F$2181,2,0)</f>
        <v>217</v>
      </c>
      <c r="U1454" s="13">
        <f>VLOOKUP(D1454,Pivot!$B$4:$F$2181,3,0)</f>
        <v>55</v>
      </c>
      <c r="V1454" s="13">
        <f>VLOOKUP(D1454,Pivot!$B$4:$F$2181,4,0)</f>
        <v>712</v>
      </c>
      <c r="W1454" s="46">
        <f>IFERROR(VLOOKUP(D1454,Pivot!$B$4:$H$2181,5,0),"")</f>
        <v>0.30480000000000002</v>
      </c>
      <c r="X1454" s="51">
        <f>IFERROR(VLOOKUP(D1454,Pivot!$B$4:$H$2181,6,0),"")</f>
        <v>7.7200000000000005E-2</v>
      </c>
      <c r="Y1454" s="46">
        <f>IFERROR(VLOOKUP(D1454,Pivot!$B$4:$H$2181,7,0),"")</f>
        <v>0.38200000000000001</v>
      </c>
    </row>
    <row r="1455" spans="1:25" ht="15" customHeight="1" outlineLevel="2">
      <c r="A1455" s="10" t="str">
        <f>VLOOKUP(D1455,'Current OBD'!$B$6:$K$2185,4,0)</f>
        <v>Pierce</v>
      </c>
      <c r="B1455" s="10" t="str">
        <f>VLOOKUP(D1455,'Current OBD'!$B$6:$K$2185,3,0)</f>
        <v>27-083</v>
      </c>
      <c r="C1455" s="9" t="str">
        <f>VLOOKUP(D1455,'Current OBD'!$B$6:$K$2185,2,0)</f>
        <v>University Place School District</v>
      </c>
      <c r="D1455" s="24">
        <v>661944</v>
      </c>
      <c r="E1455" s="9" t="str">
        <f>VLOOKUP(D1455,'Current OBD'!$B$6:$K$2185,10,0)</f>
        <v>Sunset Primary School</v>
      </c>
      <c r="F1455" s="11" t="str">
        <f>IF(VLOOKUP(D1455,'Current OBD'!$B$6:$AK$2185,23,0)="Yes","PK"," ")</f>
        <v>PK</v>
      </c>
      <c r="G1455" s="11" t="str">
        <f>IF(VLOOKUP(D1455,'Current OBD'!$B$6:$AK$2185,24,0)="Yes","K"," ")</f>
        <v>K</v>
      </c>
      <c r="H1455" s="11">
        <f>IF(VLOOKUP(D1455,'Current OBD'!$B$6:$AK$2185,25,0)="Yes",1," ")</f>
        <v>1</v>
      </c>
      <c r="I1455" s="11" t="str">
        <f>IF(VLOOKUP(D1455,'Current OBD'!$B$6:$AK$2185,26,0)="Yes","2"," ")</f>
        <v>2</v>
      </c>
      <c r="J1455" s="11" t="str">
        <f>IF(VLOOKUP(D1455,'Current OBD'!$B$6:$AK$2185,27,0)="Yes","3"," ")</f>
        <v>3</v>
      </c>
      <c r="K1455" s="11" t="str">
        <f>IF(VLOOKUP(D1455,'Current OBD'!$B$6:$AK$2185,28,0)="Yes","4"," ")</f>
        <v>4</v>
      </c>
      <c r="L1455" s="11" t="str">
        <f>IF(VLOOKUP(D1455,'Current OBD'!$B$6:$AK$2185,29,0)="Yes","5"," ")</f>
        <v xml:space="preserve"> </v>
      </c>
      <c r="M1455" s="11" t="str">
        <f>IF(VLOOKUP(D1455,'Current OBD'!$B$6:$AK$2185,30,0)="Yes","6"," ")</f>
        <v xml:space="preserve"> </v>
      </c>
      <c r="N1455" s="11" t="str">
        <f>IF(VLOOKUP(D1455,'Current OBD'!$B$6:$AK$2185,31,0)="Yes","7"," ")</f>
        <v xml:space="preserve"> </v>
      </c>
      <c r="O1455" s="11" t="str">
        <f>IF(VLOOKUP(D1455,'Current OBD'!$B$6:$AK$2185,32,0)="Yes","8"," ")</f>
        <v xml:space="preserve"> </v>
      </c>
      <c r="P1455" s="11" t="str">
        <f>IF(VLOOKUP(D1455,'Current OBD'!$B$6:$AK$2185,33,0)="Yes","9"," ")</f>
        <v xml:space="preserve"> </v>
      </c>
      <c r="Q1455" s="11" t="str">
        <f>IF(VLOOKUP(D1455,'Current OBD'!$B$6:$AK$2185,34,0)="Yes","10"," ")</f>
        <v xml:space="preserve"> </v>
      </c>
      <c r="R1455" s="11" t="str">
        <f>IF(VLOOKUP(D1455,'Current OBD'!$B$6:$AK$2185,35,0)="Yes","11"," ")</f>
        <v xml:space="preserve"> </v>
      </c>
      <c r="S1455" s="11" t="str">
        <f>IF(VLOOKUP(D1455,'Current OBD'!$B$6:$AK$2185,36,0)="Yes","12"," ")</f>
        <v xml:space="preserve"> </v>
      </c>
      <c r="T1455" s="13">
        <f>VLOOKUP(D1455,Pivot!$B$4:$F$2181,2,0)</f>
        <v>143</v>
      </c>
      <c r="U1455" s="13">
        <f>VLOOKUP(D1455,Pivot!$B$4:$F$2181,3,0)</f>
        <v>37</v>
      </c>
      <c r="V1455" s="13">
        <f>VLOOKUP(D1455,Pivot!$B$4:$F$2181,4,0)</f>
        <v>531</v>
      </c>
      <c r="W1455" s="46">
        <f>IFERROR(VLOOKUP(D1455,Pivot!$B$4:$H$2181,5,0),"")</f>
        <v>0.26929999999999998</v>
      </c>
      <c r="X1455" s="51">
        <f>IFERROR(VLOOKUP(D1455,Pivot!$B$4:$H$2181,6,0),"")</f>
        <v>6.9699999999999998E-2</v>
      </c>
      <c r="Y1455" s="46">
        <f>IFERROR(VLOOKUP(D1455,Pivot!$B$4:$H$2181,7,0),"")</f>
        <v>0.33900000000000002</v>
      </c>
    </row>
    <row r="1456" spans="1:25" ht="15" customHeight="1" outlineLevel="2">
      <c r="A1456" s="10" t="str">
        <f>VLOOKUP(D1456,'Current OBD'!$B$6:$K$2185,4,0)</f>
        <v>Pierce</v>
      </c>
      <c r="B1456" s="10" t="str">
        <f>VLOOKUP(D1456,'Current OBD'!$B$6:$K$2185,3,0)</f>
        <v>27-083</v>
      </c>
      <c r="C1456" s="9" t="str">
        <f>VLOOKUP(D1456,'Current OBD'!$B$6:$K$2185,2,0)</f>
        <v>University Place School District</v>
      </c>
      <c r="D1456" s="24">
        <v>664318</v>
      </c>
      <c r="E1456" s="9" t="str">
        <f>VLOOKUP(D1456,'Current OBD'!$B$6:$K$2185,10,0)</f>
        <v>University Place Primary</v>
      </c>
      <c r="F1456" s="11" t="str">
        <f>IF(VLOOKUP(D1456,'Current OBD'!$B$6:$AK$2185,23,0)="Yes","PK"," ")</f>
        <v xml:space="preserve"> </v>
      </c>
      <c r="G1456" s="11" t="str">
        <f>IF(VLOOKUP(D1456,'Current OBD'!$B$6:$AK$2185,24,0)="Yes","K"," ")</f>
        <v>K</v>
      </c>
      <c r="H1456" s="11">
        <f>IF(VLOOKUP(D1456,'Current OBD'!$B$6:$AK$2185,25,0)="Yes",1," ")</f>
        <v>1</v>
      </c>
      <c r="I1456" s="11" t="str">
        <f>IF(VLOOKUP(D1456,'Current OBD'!$B$6:$AK$2185,26,0)="Yes","2"," ")</f>
        <v>2</v>
      </c>
      <c r="J1456" s="11" t="str">
        <f>IF(VLOOKUP(D1456,'Current OBD'!$B$6:$AK$2185,27,0)="Yes","3"," ")</f>
        <v>3</v>
      </c>
      <c r="K1456" s="11" t="str">
        <f>IF(VLOOKUP(D1456,'Current OBD'!$B$6:$AK$2185,28,0)="Yes","4"," ")</f>
        <v>4</v>
      </c>
      <c r="L1456" s="11" t="str">
        <f>IF(VLOOKUP(D1456,'Current OBD'!$B$6:$AK$2185,29,0)="Yes","5"," ")</f>
        <v xml:space="preserve"> </v>
      </c>
      <c r="M1456" s="11" t="str">
        <f>IF(VLOOKUP(D1456,'Current OBD'!$B$6:$AK$2185,30,0)="Yes","6"," ")</f>
        <v xml:space="preserve"> </v>
      </c>
      <c r="N1456" s="11" t="str">
        <f>IF(VLOOKUP(D1456,'Current OBD'!$B$6:$AK$2185,31,0)="Yes","7"," ")</f>
        <v xml:space="preserve"> </v>
      </c>
      <c r="O1456" s="11" t="str">
        <f>IF(VLOOKUP(D1456,'Current OBD'!$B$6:$AK$2185,32,0)="Yes","8"," ")</f>
        <v xml:space="preserve"> </v>
      </c>
      <c r="P1456" s="11" t="str">
        <f>IF(VLOOKUP(D1456,'Current OBD'!$B$6:$AK$2185,33,0)="Yes","9"," ")</f>
        <v xml:space="preserve"> </v>
      </c>
      <c r="Q1456" s="11" t="str">
        <f>IF(VLOOKUP(D1456,'Current OBD'!$B$6:$AK$2185,34,0)="Yes","10"," ")</f>
        <v xml:space="preserve"> </v>
      </c>
      <c r="R1456" s="11" t="str">
        <f>IF(VLOOKUP(D1456,'Current OBD'!$B$6:$AK$2185,35,0)="Yes","11"," ")</f>
        <v xml:space="preserve"> </v>
      </c>
      <c r="S1456" s="11" t="str">
        <f>IF(VLOOKUP(D1456,'Current OBD'!$B$6:$AK$2185,36,0)="Yes","12"," ")</f>
        <v xml:space="preserve"> </v>
      </c>
      <c r="T1456" s="13">
        <f>VLOOKUP(D1456,Pivot!$B$4:$F$2181,2,0)</f>
        <v>156</v>
      </c>
      <c r="U1456" s="13">
        <f>VLOOKUP(D1456,Pivot!$B$4:$F$2181,3,0)</f>
        <v>34</v>
      </c>
      <c r="V1456" s="13">
        <f>VLOOKUP(D1456,Pivot!$B$4:$F$2181,4,0)</f>
        <v>507</v>
      </c>
      <c r="W1456" s="46">
        <f>IFERROR(VLOOKUP(D1456,Pivot!$B$4:$H$2181,5,0),"")</f>
        <v>0.30769999999999997</v>
      </c>
      <c r="X1456" s="51">
        <f>IFERROR(VLOOKUP(D1456,Pivot!$B$4:$H$2181,6,0),"")</f>
        <v>6.7100000000000007E-2</v>
      </c>
      <c r="Y1456" s="46">
        <f>IFERROR(VLOOKUP(D1456,Pivot!$B$4:$H$2181,7,0),"")</f>
        <v>0.37480000000000002</v>
      </c>
    </row>
    <row r="1457" spans="1:25" ht="15" customHeight="1" outlineLevel="1">
      <c r="A1457" s="27"/>
      <c r="B1457" s="27"/>
      <c r="C1457" s="30" t="s">
        <v>5801</v>
      </c>
      <c r="D1457" s="27"/>
      <c r="E1457" s="26"/>
      <c r="F1457" s="29"/>
      <c r="G1457" s="29"/>
      <c r="H1457" s="29"/>
      <c r="I1457" s="29"/>
      <c r="J1457" s="29"/>
      <c r="K1457" s="29"/>
      <c r="L1457" s="29"/>
      <c r="M1457" s="29"/>
      <c r="N1457" s="29"/>
      <c r="O1457" s="29"/>
      <c r="P1457" s="29"/>
      <c r="Q1457" s="29"/>
      <c r="R1457" s="29"/>
      <c r="S1457" s="29"/>
      <c r="T1457" s="43">
        <f>SUBTOTAL(9,T1449:T1456)</f>
        <v>1598</v>
      </c>
      <c r="U1457" s="43">
        <f>SUBTOTAL(9,U1449:U1456)</f>
        <v>434</v>
      </c>
      <c r="V1457" s="43">
        <f>SUBTOTAL(9,V1449:V1456)</f>
        <v>5601</v>
      </c>
      <c r="W1457" s="47"/>
      <c r="X1457" s="52"/>
      <c r="Y1457" s="56">
        <f>(T1457+U1457)/V1457</f>
        <v>0.36279235850740937</v>
      </c>
    </row>
    <row r="1458" spans="1:25" ht="15" customHeight="1" outlineLevel="2">
      <c r="A1458" s="10" t="str">
        <f>VLOOKUP(D1458,'Current OBD'!$B$6:$K$2185,4,0)</f>
        <v>Pierce</v>
      </c>
      <c r="B1458" s="10" t="str">
        <f>VLOOKUP(D1458,'Current OBD'!$B$6:$K$2185,3,0)</f>
        <v>27-320</v>
      </c>
      <c r="C1458" s="9" t="str">
        <f>VLOOKUP(D1458,'Current OBD'!$B$6:$K$2185,2,0)</f>
        <v>Sumner-Bonney Lake  School District</v>
      </c>
      <c r="D1458" s="24">
        <v>661955</v>
      </c>
      <c r="E1458" s="9" t="str">
        <f>VLOOKUP(D1458,'Current OBD'!$B$6:$K$2185,10,0)</f>
        <v>Bonney Lake Elementary</v>
      </c>
      <c r="F1458" s="11" t="str">
        <f>IF(VLOOKUP(D1458,'Current OBD'!$B$6:$AK$2185,23,0)="Yes","PK"," ")</f>
        <v xml:space="preserve"> </v>
      </c>
      <c r="G1458" s="11" t="str">
        <f>IF(VLOOKUP(D1458,'Current OBD'!$B$6:$AK$2185,24,0)="Yes","K"," ")</f>
        <v>K</v>
      </c>
      <c r="H1458" s="11">
        <f>IF(VLOOKUP(D1458,'Current OBD'!$B$6:$AK$2185,25,0)="Yes",1," ")</f>
        <v>1</v>
      </c>
      <c r="I1458" s="11" t="str">
        <f>IF(VLOOKUP(D1458,'Current OBD'!$B$6:$AK$2185,26,0)="Yes","2"," ")</f>
        <v>2</v>
      </c>
      <c r="J1458" s="11" t="str">
        <f>IF(VLOOKUP(D1458,'Current OBD'!$B$6:$AK$2185,27,0)="Yes","3"," ")</f>
        <v>3</v>
      </c>
      <c r="K1458" s="11" t="str">
        <f>IF(VLOOKUP(D1458,'Current OBD'!$B$6:$AK$2185,28,0)="Yes","4"," ")</f>
        <v>4</v>
      </c>
      <c r="L1458" s="11" t="str">
        <f>IF(VLOOKUP(D1458,'Current OBD'!$B$6:$AK$2185,29,0)="Yes","5"," ")</f>
        <v>5</v>
      </c>
      <c r="M1458" s="11" t="str">
        <f>IF(VLOOKUP(D1458,'Current OBD'!$B$6:$AK$2185,30,0)="Yes","6"," ")</f>
        <v xml:space="preserve"> </v>
      </c>
      <c r="N1458" s="11" t="str">
        <f>IF(VLOOKUP(D1458,'Current OBD'!$B$6:$AK$2185,31,0)="Yes","7"," ")</f>
        <v xml:space="preserve"> </v>
      </c>
      <c r="O1458" s="11" t="str">
        <f>IF(VLOOKUP(D1458,'Current OBD'!$B$6:$AK$2185,32,0)="Yes","8"," ")</f>
        <v xml:space="preserve"> </v>
      </c>
      <c r="P1458" s="11" t="str">
        <f>IF(VLOOKUP(D1458,'Current OBD'!$B$6:$AK$2185,33,0)="Yes","9"," ")</f>
        <v xml:space="preserve"> </v>
      </c>
      <c r="Q1458" s="11" t="str">
        <f>IF(VLOOKUP(D1458,'Current OBD'!$B$6:$AK$2185,34,0)="Yes","10"," ")</f>
        <v xml:space="preserve"> </v>
      </c>
      <c r="R1458" s="11" t="str">
        <f>IF(VLOOKUP(D1458,'Current OBD'!$B$6:$AK$2185,35,0)="Yes","11"," ")</f>
        <v xml:space="preserve"> </v>
      </c>
      <c r="S1458" s="11" t="str">
        <f>IF(VLOOKUP(D1458,'Current OBD'!$B$6:$AK$2185,36,0)="Yes","12"," ")</f>
        <v xml:space="preserve"> </v>
      </c>
      <c r="T1458" s="13">
        <f>VLOOKUP(D1458,Pivot!$B$4:$F$2181,2,0)</f>
        <v>95</v>
      </c>
      <c r="U1458" s="13">
        <f>VLOOKUP(D1458,Pivot!$B$4:$F$2181,3,0)</f>
        <v>34</v>
      </c>
      <c r="V1458" s="13">
        <f>VLOOKUP(D1458,Pivot!$B$4:$F$2181,4,0)</f>
        <v>444</v>
      </c>
      <c r="W1458" s="46">
        <f>IFERROR(VLOOKUP(D1458,Pivot!$B$4:$H$2181,5,0),"")</f>
        <v>0.214</v>
      </c>
      <c r="X1458" s="51">
        <f>IFERROR(VLOOKUP(D1458,Pivot!$B$4:$H$2181,6,0),"")</f>
        <v>7.6600000000000001E-2</v>
      </c>
      <c r="Y1458" s="46">
        <f>IFERROR(VLOOKUP(D1458,Pivot!$B$4:$H$2181,7,0),"")</f>
        <v>0.29049999999999998</v>
      </c>
    </row>
    <row r="1459" spans="1:25" ht="15" customHeight="1" outlineLevel="2">
      <c r="A1459" s="10" t="str">
        <f>VLOOKUP(D1459,'Current OBD'!$B$6:$K$2185,4,0)</f>
        <v>Pierce</v>
      </c>
      <c r="B1459" s="10" t="str">
        <f>VLOOKUP(D1459,'Current OBD'!$B$6:$K$2185,3,0)</f>
        <v>27-320</v>
      </c>
      <c r="C1459" s="9" t="str">
        <f>VLOOKUP(D1459,'Current OBD'!$B$6:$K$2185,2,0)</f>
        <v>Sumner-Bonney Lake  School District</v>
      </c>
      <c r="D1459" s="24">
        <v>663213</v>
      </c>
      <c r="E1459" s="9" t="str">
        <f>VLOOKUP(D1459,'Current OBD'!$B$6:$K$2185,10,0)</f>
        <v>Bonney Lake High School</v>
      </c>
      <c r="F1459" s="11" t="str">
        <f>IF(VLOOKUP(D1459,'Current OBD'!$B$6:$AK$2185,23,0)="Yes","PK"," ")</f>
        <v xml:space="preserve"> </v>
      </c>
      <c r="G1459" s="11" t="str">
        <f>IF(VLOOKUP(D1459,'Current OBD'!$B$6:$AK$2185,24,0)="Yes","K"," ")</f>
        <v xml:space="preserve"> </v>
      </c>
      <c r="H1459" s="11" t="str">
        <f>IF(VLOOKUP(D1459,'Current OBD'!$B$6:$AK$2185,25,0)="Yes",1," ")</f>
        <v xml:space="preserve"> </v>
      </c>
      <c r="I1459" s="11" t="str">
        <f>IF(VLOOKUP(D1459,'Current OBD'!$B$6:$AK$2185,26,0)="Yes","2"," ")</f>
        <v xml:space="preserve"> </v>
      </c>
      <c r="J1459" s="11" t="str">
        <f>IF(VLOOKUP(D1459,'Current OBD'!$B$6:$AK$2185,27,0)="Yes","3"," ")</f>
        <v xml:space="preserve"> </v>
      </c>
      <c r="K1459" s="11" t="str">
        <f>IF(VLOOKUP(D1459,'Current OBD'!$B$6:$AK$2185,28,0)="Yes","4"," ")</f>
        <v xml:space="preserve"> </v>
      </c>
      <c r="L1459" s="11" t="str">
        <f>IF(VLOOKUP(D1459,'Current OBD'!$B$6:$AK$2185,29,0)="Yes","5"," ")</f>
        <v xml:space="preserve"> </v>
      </c>
      <c r="M1459" s="11" t="str">
        <f>IF(VLOOKUP(D1459,'Current OBD'!$B$6:$AK$2185,30,0)="Yes","6"," ")</f>
        <v xml:space="preserve"> </v>
      </c>
      <c r="N1459" s="11" t="str">
        <f>IF(VLOOKUP(D1459,'Current OBD'!$B$6:$AK$2185,31,0)="Yes","7"," ")</f>
        <v xml:space="preserve"> </v>
      </c>
      <c r="O1459" s="11" t="str">
        <f>IF(VLOOKUP(D1459,'Current OBD'!$B$6:$AK$2185,32,0)="Yes","8"," ")</f>
        <v xml:space="preserve"> </v>
      </c>
      <c r="P1459" s="11" t="str">
        <f>IF(VLOOKUP(D1459,'Current OBD'!$B$6:$AK$2185,33,0)="Yes","9"," ")</f>
        <v>9</v>
      </c>
      <c r="Q1459" s="11" t="str">
        <f>IF(VLOOKUP(D1459,'Current OBD'!$B$6:$AK$2185,34,0)="Yes","10"," ")</f>
        <v>10</v>
      </c>
      <c r="R1459" s="11" t="str">
        <f>IF(VLOOKUP(D1459,'Current OBD'!$B$6:$AK$2185,35,0)="Yes","11"," ")</f>
        <v>11</v>
      </c>
      <c r="S1459" s="11" t="str">
        <f>IF(VLOOKUP(D1459,'Current OBD'!$B$6:$AK$2185,36,0)="Yes","12"," ")</f>
        <v>12</v>
      </c>
      <c r="T1459" s="13">
        <f>VLOOKUP(D1459,Pivot!$B$4:$F$2181,2,0)</f>
        <v>309</v>
      </c>
      <c r="U1459" s="13">
        <f>VLOOKUP(D1459,Pivot!$B$4:$F$2181,3,0)</f>
        <v>118</v>
      </c>
      <c r="V1459" s="13">
        <f>VLOOKUP(D1459,Pivot!$B$4:$F$2181,4,0)</f>
        <v>1684</v>
      </c>
      <c r="W1459" s="46">
        <f>IFERROR(VLOOKUP(D1459,Pivot!$B$4:$H$2181,5,0),"")</f>
        <v>0.1835</v>
      </c>
      <c r="X1459" s="51">
        <f>IFERROR(VLOOKUP(D1459,Pivot!$B$4:$H$2181,6,0),"")</f>
        <v>7.0099999999999996E-2</v>
      </c>
      <c r="Y1459" s="46">
        <f>IFERROR(VLOOKUP(D1459,Pivot!$B$4:$H$2181,7,0),"")</f>
        <v>0.25359999999999999</v>
      </c>
    </row>
    <row r="1460" spans="1:25" ht="15" customHeight="1" outlineLevel="2">
      <c r="A1460" s="10" t="str">
        <f>VLOOKUP(D1460,'Current OBD'!$B$6:$K$2185,4,0)</f>
        <v>Pierce</v>
      </c>
      <c r="B1460" s="10" t="str">
        <f>VLOOKUP(D1460,'Current OBD'!$B$6:$K$2185,3,0)</f>
        <v>27-320</v>
      </c>
      <c r="C1460" s="9" t="str">
        <f>VLOOKUP(D1460,'Current OBD'!$B$6:$K$2185,2,0)</f>
        <v>Sumner-Bonney Lake  School District</v>
      </c>
      <c r="D1460" s="24">
        <v>661956</v>
      </c>
      <c r="E1460" s="9" t="str">
        <f>VLOOKUP(D1460,'Current OBD'!$B$6:$K$2185,10,0)</f>
        <v>Crestwood Elementary</v>
      </c>
      <c r="F1460" s="11" t="str">
        <f>IF(VLOOKUP(D1460,'Current OBD'!$B$6:$AK$2185,23,0)="Yes","PK"," ")</f>
        <v xml:space="preserve"> </v>
      </c>
      <c r="G1460" s="11" t="str">
        <f>IF(VLOOKUP(D1460,'Current OBD'!$B$6:$AK$2185,24,0)="Yes","K"," ")</f>
        <v>K</v>
      </c>
      <c r="H1460" s="11">
        <f>IF(VLOOKUP(D1460,'Current OBD'!$B$6:$AK$2185,25,0)="Yes",1," ")</f>
        <v>1</v>
      </c>
      <c r="I1460" s="11" t="str">
        <f>IF(VLOOKUP(D1460,'Current OBD'!$B$6:$AK$2185,26,0)="Yes","2"," ")</f>
        <v>2</v>
      </c>
      <c r="J1460" s="11" t="str">
        <f>IF(VLOOKUP(D1460,'Current OBD'!$B$6:$AK$2185,27,0)="Yes","3"," ")</f>
        <v>3</v>
      </c>
      <c r="K1460" s="11" t="str">
        <f>IF(VLOOKUP(D1460,'Current OBD'!$B$6:$AK$2185,28,0)="Yes","4"," ")</f>
        <v>4</v>
      </c>
      <c r="L1460" s="11" t="str">
        <f>IF(VLOOKUP(D1460,'Current OBD'!$B$6:$AK$2185,29,0)="Yes","5"," ")</f>
        <v>5</v>
      </c>
      <c r="M1460" s="11" t="str">
        <f>IF(VLOOKUP(D1460,'Current OBD'!$B$6:$AK$2185,30,0)="Yes","6"," ")</f>
        <v xml:space="preserve"> </v>
      </c>
      <c r="N1460" s="11" t="str">
        <f>IF(VLOOKUP(D1460,'Current OBD'!$B$6:$AK$2185,31,0)="Yes","7"," ")</f>
        <v xml:space="preserve"> </v>
      </c>
      <c r="O1460" s="11" t="str">
        <f>IF(VLOOKUP(D1460,'Current OBD'!$B$6:$AK$2185,32,0)="Yes","8"," ")</f>
        <v xml:space="preserve"> </v>
      </c>
      <c r="P1460" s="11" t="str">
        <f>IF(VLOOKUP(D1460,'Current OBD'!$B$6:$AK$2185,33,0)="Yes","9"," ")</f>
        <v xml:space="preserve"> </v>
      </c>
      <c r="Q1460" s="11" t="str">
        <f>IF(VLOOKUP(D1460,'Current OBD'!$B$6:$AK$2185,34,0)="Yes","10"," ")</f>
        <v xml:space="preserve"> </v>
      </c>
      <c r="R1460" s="11" t="str">
        <f>IF(VLOOKUP(D1460,'Current OBD'!$B$6:$AK$2185,35,0)="Yes","11"," ")</f>
        <v xml:space="preserve"> </v>
      </c>
      <c r="S1460" s="11" t="str">
        <f>IF(VLOOKUP(D1460,'Current OBD'!$B$6:$AK$2185,36,0)="Yes","12"," ")</f>
        <v xml:space="preserve"> </v>
      </c>
      <c r="T1460" s="13">
        <f>VLOOKUP(D1460,Pivot!$B$4:$F$2181,2,0)</f>
        <v>89</v>
      </c>
      <c r="U1460" s="13">
        <f>VLOOKUP(D1460,Pivot!$B$4:$F$2181,3,0)</f>
        <v>29</v>
      </c>
      <c r="V1460" s="13">
        <f>VLOOKUP(D1460,Pivot!$B$4:$F$2181,4,0)</f>
        <v>386</v>
      </c>
      <c r="W1460" s="46">
        <f>IFERROR(VLOOKUP(D1460,Pivot!$B$4:$H$2181,5,0),"")</f>
        <v>0.2306</v>
      </c>
      <c r="X1460" s="51">
        <f>IFERROR(VLOOKUP(D1460,Pivot!$B$4:$H$2181,6,0),"")</f>
        <v>7.51E-2</v>
      </c>
      <c r="Y1460" s="46">
        <f>IFERROR(VLOOKUP(D1460,Pivot!$B$4:$H$2181,7,0),"")</f>
        <v>0.30570000000000003</v>
      </c>
    </row>
    <row r="1461" spans="1:25" ht="15" customHeight="1" outlineLevel="2">
      <c r="A1461" s="10" t="str">
        <f>VLOOKUP(D1461,'Current OBD'!$B$6:$K$2185,4,0)</f>
        <v>Pierce</v>
      </c>
      <c r="B1461" s="10" t="str">
        <f>VLOOKUP(D1461,'Current OBD'!$B$6:$K$2185,3,0)</f>
        <v>27-320</v>
      </c>
      <c r="C1461" s="9" t="str">
        <f>VLOOKUP(D1461,'Current OBD'!$B$6:$K$2185,2,0)</f>
        <v>Sumner-Bonney Lake  School District</v>
      </c>
      <c r="D1461" s="24">
        <v>665914</v>
      </c>
      <c r="E1461" s="9" t="str">
        <f>VLOOKUP(D1461,'Current OBD'!$B$6:$K$2185,10,0)</f>
        <v>Daffodil Valley Elementary</v>
      </c>
      <c r="F1461" s="11" t="str">
        <f>IF(VLOOKUP(D1461,'Current OBD'!$B$6:$AK$2185,23,0)="Yes","PK"," ")</f>
        <v xml:space="preserve"> </v>
      </c>
      <c r="G1461" s="11" t="str">
        <f>IF(VLOOKUP(D1461,'Current OBD'!$B$6:$AK$2185,24,0)="Yes","K"," ")</f>
        <v xml:space="preserve"> </v>
      </c>
      <c r="H1461" s="11">
        <f>IF(VLOOKUP(D1461,'Current OBD'!$B$6:$AK$2185,25,0)="Yes",1," ")</f>
        <v>1</v>
      </c>
      <c r="I1461" s="11" t="str">
        <f>IF(VLOOKUP(D1461,'Current OBD'!$B$6:$AK$2185,26,0)="Yes","2"," ")</f>
        <v>2</v>
      </c>
      <c r="J1461" s="11" t="str">
        <f>IF(VLOOKUP(D1461,'Current OBD'!$B$6:$AK$2185,27,0)="Yes","3"," ")</f>
        <v>3</v>
      </c>
      <c r="K1461" s="11" t="str">
        <f>IF(VLOOKUP(D1461,'Current OBD'!$B$6:$AK$2185,28,0)="Yes","4"," ")</f>
        <v>4</v>
      </c>
      <c r="L1461" s="11" t="str">
        <f>IF(VLOOKUP(D1461,'Current OBD'!$B$6:$AK$2185,29,0)="Yes","5"," ")</f>
        <v>5</v>
      </c>
      <c r="M1461" s="11" t="str">
        <f>IF(VLOOKUP(D1461,'Current OBD'!$B$6:$AK$2185,30,0)="Yes","6"," ")</f>
        <v xml:space="preserve"> </v>
      </c>
      <c r="N1461" s="11" t="str">
        <f>IF(VLOOKUP(D1461,'Current OBD'!$B$6:$AK$2185,31,0)="Yes","7"," ")</f>
        <v xml:space="preserve"> </v>
      </c>
      <c r="O1461" s="11" t="str">
        <f>IF(VLOOKUP(D1461,'Current OBD'!$B$6:$AK$2185,32,0)="Yes","8"," ")</f>
        <v xml:space="preserve"> </v>
      </c>
      <c r="P1461" s="11" t="str">
        <f>IF(VLOOKUP(D1461,'Current OBD'!$B$6:$AK$2185,33,0)="Yes","9"," ")</f>
        <v xml:space="preserve"> </v>
      </c>
      <c r="Q1461" s="11" t="str">
        <f>IF(VLOOKUP(D1461,'Current OBD'!$B$6:$AK$2185,34,0)="Yes","10"," ")</f>
        <v xml:space="preserve"> </v>
      </c>
      <c r="R1461" s="11" t="str">
        <f>IF(VLOOKUP(D1461,'Current OBD'!$B$6:$AK$2185,35,0)="Yes","11"," ")</f>
        <v xml:space="preserve"> </v>
      </c>
      <c r="S1461" s="11" t="str">
        <f>IF(VLOOKUP(D1461,'Current OBD'!$B$6:$AK$2185,36,0)="Yes","12"," ")</f>
        <v xml:space="preserve"> </v>
      </c>
      <c r="T1461" s="13">
        <f>VLOOKUP(D1461,Pivot!$B$4:$F$2181,2,0)</f>
        <v>129</v>
      </c>
      <c r="U1461" s="13">
        <f>VLOOKUP(D1461,Pivot!$B$4:$F$2181,3,0)</f>
        <v>46</v>
      </c>
      <c r="V1461" s="13">
        <f>VLOOKUP(D1461,Pivot!$B$4:$F$2181,4,0)</f>
        <v>336</v>
      </c>
      <c r="W1461" s="46">
        <f>IFERROR(VLOOKUP(D1461,Pivot!$B$4:$H$2181,5,0),"")</f>
        <v>0.38390000000000002</v>
      </c>
      <c r="X1461" s="51">
        <f>IFERROR(VLOOKUP(D1461,Pivot!$B$4:$H$2181,6,0),"")</f>
        <v>0.13689999999999999</v>
      </c>
      <c r="Y1461" s="46">
        <f>IFERROR(VLOOKUP(D1461,Pivot!$B$4:$H$2181,7,0),"")</f>
        <v>0.52080000000000004</v>
      </c>
    </row>
    <row r="1462" spans="1:25" ht="15" customHeight="1" outlineLevel="2">
      <c r="A1462" s="10" t="str">
        <f>VLOOKUP(D1462,'Current OBD'!$B$6:$K$2185,4,0)</f>
        <v>Pierce</v>
      </c>
      <c r="B1462" s="10" t="str">
        <f>VLOOKUP(D1462,'Current OBD'!$B$6:$K$2185,3,0)</f>
        <v>27-320</v>
      </c>
      <c r="C1462" s="9" t="str">
        <f>VLOOKUP(D1462,'Current OBD'!$B$6:$K$2185,2,0)</f>
        <v>Sumner-Bonney Lake  School District</v>
      </c>
      <c r="D1462" s="24">
        <v>661960</v>
      </c>
      <c r="E1462" s="9" t="str">
        <f>VLOOKUP(D1462,'Current OBD'!$B$6:$K$2185,10,0)</f>
        <v>Eismann Elementary</v>
      </c>
      <c r="F1462" s="11" t="str">
        <f>IF(VLOOKUP(D1462,'Current OBD'!$B$6:$AK$2185,23,0)="Yes","PK"," ")</f>
        <v xml:space="preserve"> </v>
      </c>
      <c r="G1462" s="11" t="str">
        <f>IF(VLOOKUP(D1462,'Current OBD'!$B$6:$AK$2185,24,0)="Yes","K"," ")</f>
        <v>K</v>
      </c>
      <c r="H1462" s="11">
        <f>IF(VLOOKUP(D1462,'Current OBD'!$B$6:$AK$2185,25,0)="Yes",1," ")</f>
        <v>1</v>
      </c>
      <c r="I1462" s="11" t="str">
        <f>IF(VLOOKUP(D1462,'Current OBD'!$B$6:$AK$2185,26,0)="Yes","2"," ")</f>
        <v>2</v>
      </c>
      <c r="J1462" s="11" t="str">
        <f>IF(VLOOKUP(D1462,'Current OBD'!$B$6:$AK$2185,27,0)="Yes","3"," ")</f>
        <v>3</v>
      </c>
      <c r="K1462" s="11" t="str">
        <f>IF(VLOOKUP(D1462,'Current OBD'!$B$6:$AK$2185,28,0)="Yes","4"," ")</f>
        <v>4</v>
      </c>
      <c r="L1462" s="11" t="str">
        <f>IF(VLOOKUP(D1462,'Current OBD'!$B$6:$AK$2185,29,0)="Yes","5"," ")</f>
        <v>5</v>
      </c>
      <c r="M1462" s="11" t="str">
        <f>IF(VLOOKUP(D1462,'Current OBD'!$B$6:$AK$2185,30,0)="Yes","6"," ")</f>
        <v xml:space="preserve"> </v>
      </c>
      <c r="N1462" s="11" t="str">
        <f>IF(VLOOKUP(D1462,'Current OBD'!$B$6:$AK$2185,31,0)="Yes","7"," ")</f>
        <v xml:space="preserve"> </v>
      </c>
      <c r="O1462" s="11" t="str">
        <f>IF(VLOOKUP(D1462,'Current OBD'!$B$6:$AK$2185,32,0)="Yes","8"," ")</f>
        <v xml:space="preserve"> </v>
      </c>
      <c r="P1462" s="11" t="str">
        <f>IF(VLOOKUP(D1462,'Current OBD'!$B$6:$AK$2185,33,0)="Yes","9"," ")</f>
        <v xml:space="preserve"> </v>
      </c>
      <c r="Q1462" s="11" t="str">
        <f>IF(VLOOKUP(D1462,'Current OBD'!$B$6:$AK$2185,34,0)="Yes","10"," ")</f>
        <v xml:space="preserve"> </v>
      </c>
      <c r="R1462" s="11" t="str">
        <f>IF(VLOOKUP(D1462,'Current OBD'!$B$6:$AK$2185,35,0)="Yes","11"," ")</f>
        <v xml:space="preserve"> </v>
      </c>
      <c r="S1462" s="11" t="str">
        <f>IF(VLOOKUP(D1462,'Current OBD'!$B$6:$AK$2185,36,0)="Yes","12"," ")</f>
        <v xml:space="preserve"> </v>
      </c>
      <c r="T1462" s="13">
        <f>VLOOKUP(D1462,Pivot!$B$4:$F$2181,2,0)</f>
        <v>73</v>
      </c>
      <c r="U1462" s="13">
        <f>VLOOKUP(D1462,Pivot!$B$4:$F$2181,3,0)</f>
        <v>32</v>
      </c>
      <c r="V1462" s="13">
        <f>VLOOKUP(D1462,Pivot!$B$4:$F$2181,4,0)</f>
        <v>679</v>
      </c>
      <c r="W1462" s="46">
        <f>IFERROR(VLOOKUP(D1462,Pivot!$B$4:$H$2181,5,0),"")</f>
        <v>0.1075</v>
      </c>
      <c r="X1462" s="51">
        <f>IFERROR(VLOOKUP(D1462,Pivot!$B$4:$H$2181,6,0),"")</f>
        <v>4.7100000000000003E-2</v>
      </c>
      <c r="Y1462" s="46">
        <f>IFERROR(VLOOKUP(D1462,Pivot!$B$4:$H$2181,7,0),"")</f>
        <v>0.15459999999999999</v>
      </c>
    </row>
    <row r="1463" spans="1:25" ht="15" customHeight="1" outlineLevel="2">
      <c r="A1463" s="10" t="str">
        <f>VLOOKUP(D1463,'Current OBD'!$B$6:$K$2185,4,0)</f>
        <v>Pierce</v>
      </c>
      <c r="B1463" s="10" t="str">
        <f>VLOOKUP(D1463,'Current OBD'!$B$6:$K$2185,3,0)</f>
        <v>27-320</v>
      </c>
      <c r="C1463" s="9" t="str">
        <f>VLOOKUP(D1463,'Current OBD'!$B$6:$K$2185,2,0)</f>
        <v>Sumner-Bonney Lake  School District</v>
      </c>
      <c r="D1463" s="24">
        <v>661957</v>
      </c>
      <c r="E1463" s="9" t="str">
        <f>VLOOKUP(D1463,'Current OBD'!$B$6:$K$2185,10,0)</f>
        <v>Emerald Hills Elementary</v>
      </c>
      <c r="F1463" s="11" t="str">
        <f>IF(VLOOKUP(D1463,'Current OBD'!$B$6:$AK$2185,23,0)="Yes","PK"," ")</f>
        <v xml:space="preserve"> </v>
      </c>
      <c r="G1463" s="11" t="str">
        <f>IF(VLOOKUP(D1463,'Current OBD'!$B$6:$AK$2185,24,0)="Yes","K"," ")</f>
        <v>K</v>
      </c>
      <c r="H1463" s="11">
        <f>IF(VLOOKUP(D1463,'Current OBD'!$B$6:$AK$2185,25,0)="Yes",1," ")</f>
        <v>1</v>
      </c>
      <c r="I1463" s="11" t="str">
        <f>IF(VLOOKUP(D1463,'Current OBD'!$B$6:$AK$2185,26,0)="Yes","2"," ")</f>
        <v>2</v>
      </c>
      <c r="J1463" s="11" t="str">
        <f>IF(VLOOKUP(D1463,'Current OBD'!$B$6:$AK$2185,27,0)="Yes","3"," ")</f>
        <v>3</v>
      </c>
      <c r="K1463" s="11" t="str">
        <f>IF(VLOOKUP(D1463,'Current OBD'!$B$6:$AK$2185,28,0)="Yes","4"," ")</f>
        <v>4</v>
      </c>
      <c r="L1463" s="11" t="str">
        <f>IF(VLOOKUP(D1463,'Current OBD'!$B$6:$AK$2185,29,0)="Yes","5"," ")</f>
        <v>5</v>
      </c>
      <c r="M1463" s="11" t="str">
        <f>IF(VLOOKUP(D1463,'Current OBD'!$B$6:$AK$2185,30,0)="Yes","6"," ")</f>
        <v xml:space="preserve"> </v>
      </c>
      <c r="N1463" s="11" t="str">
        <f>IF(VLOOKUP(D1463,'Current OBD'!$B$6:$AK$2185,31,0)="Yes","7"," ")</f>
        <v xml:space="preserve"> </v>
      </c>
      <c r="O1463" s="11" t="str">
        <f>IF(VLOOKUP(D1463,'Current OBD'!$B$6:$AK$2185,32,0)="Yes","8"," ")</f>
        <v xml:space="preserve"> </v>
      </c>
      <c r="P1463" s="11" t="str">
        <f>IF(VLOOKUP(D1463,'Current OBD'!$B$6:$AK$2185,33,0)="Yes","9"," ")</f>
        <v xml:space="preserve"> </v>
      </c>
      <c r="Q1463" s="11" t="str">
        <f>IF(VLOOKUP(D1463,'Current OBD'!$B$6:$AK$2185,34,0)="Yes","10"," ")</f>
        <v xml:space="preserve"> </v>
      </c>
      <c r="R1463" s="11" t="str">
        <f>IF(VLOOKUP(D1463,'Current OBD'!$B$6:$AK$2185,35,0)="Yes","11"," ")</f>
        <v xml:space="preserve"> </v>
      </c>
      <c r="S1463" s="11" t="str">
        <f>IF(VLOOKUP(D1463,'Current OBD'!$B$6:$AK$2185,36,0)="Yes","12"," ")</f>
        <v xml:space="preserve"> </v>
      </c>
      <c r="T1463" s="13">
        <f>VLOOKUP(D1463,Pivot!$B$4:$F$2181,2,0)</f>
        <v>98</v>
      </c>
      <c r="U1463" s="13">
        <f>VLOOKUP(D1463,Pivot!$B$4:$F$2181,3,0)</f>
        <v>52</v>
      </c>
      <c r="V1463" s="13">
        <f>VLOOKUP(D1463,Pivot!$B$4:$F$2181,4,0)</f>
        <v>544</v>
      </c>
      <c r="W1463" s="46">
        <f>IFERROR(VLOOKUP(D1463,Pivot!$B$4:$H$2181,5,0),"")</f>
        <v>0.18010000000000001</v>
      </c>
      <c r="X1463" s="51">
        <f>IFERROR(VLOOKUP(D1463,Pivot!$B$4:$H$2181,6,0),"")</f>
        <v>9.5600000000000004E-2</v>
      </c>
      <c r="Y1463" s="46">
        <f>IFERROR(VLOOKUP(D1463,Pivot!$B$4:$H$2181,7,0),"")</f>
        <v>0.2757</v>
      </c>
    </row>
    <row r="1464" spans="1:25" ht="15" customHeight="1" outlineLevel="2">
      <c r="A1464" s="10" t="str">
        <f>VLOOKUP(D1464,'Current OBD'!$B$6:$K$2185,4,0)</f>
        <v>Pierce</v>
      </c>
      <c r="B1464" s="10" t="str">
        <f>VLOOKUP(D1464,'Current OBD'!$B$6:$K$2185,3,0)</f>
        <v>27-320</v>
      </c>
      <c r="C1464" s="9" t="str">
        <f>VLOOKUP(D1464,'Current OBD'!$B$6:$K$2185,2,0)</f>
        <v>Sumner-Bonney Lake  School District</v>
      </c>
      <c r="D1464" s="24">
        <v>661954</v>
      </c>
      <c r="E1464" s="9" t="str">
        <f>VLOOKUP(D1464,'Current OBD'!$B$6:$K$2185,10,0)</f>
        <v>Lakeridge Middle School</v>
      </c>
      <c r="F1464" s="11" t="str">
        <f>IF(VLOOKUP(D1464,'Current OBD'!$B$6:$AK$2185,23,0)="Yes","PK"," ")</f>
        <v xml:space="preserve"> </v>
      </c>
      <c r="G1464" s="11" t="str">
        <f>IF(VLOOKUP(D1464,'Current OBD'!$B$6:$AK$2185,24,0)="Yes","K"," ")</f>
        <v xml:space="preserve"> </v>
      </c>
      <c r="H1464" s="11" t="str">
        <f>IF(VLOOKUP(D1464,'Current OBD'!$B$6:$AK$2185,25,0)="Yes",1," ")</f>
        <v xml:space="preserve"> </v>
      </c>
      <c r="I1464" s="11" t="str">
        <f>IF(VLOOKUP(D1464,'Current OBD'!$B$6:$AK$2185,26,0)="Yes","2"," ")</f>
        <v xml:space="preserve"> </v>
      </c>
      <c r="J1464" s="11" t="str">
        <f>IF(VLOOKUP(D1464,'Current OBD'!$B$6:$AK$2185,27,0)="Yes","3"," ")</f>
        <v xml:space="preserve"> </v>
      </c>
      <c r="K1464" s="11" t="str">
        <f>IF(VLOOKUP(D1464,'Current OBD'!$B$6:$AK$2185,28,0)="Yes","4"," ")</f>
        <v xml:space="preserve"> </v>
      </c>
      <c r="L1464" s="11" t="str">
        <f>IF(VLOOKUP(D1464,'Current OBD'!$B$6:$AK$2185,29,0)="Yes","5"," ")</f>
        <v xml:space="preserve"> </v>
      </c>
      <c r="M1464" s="11" t="str">
        <f>IF(VLOOKUP(D1464,'Current OBD'!$B$6:$AK$2185,30,0)="Yes","6"," ")</f>
        <v>6</v>
      </c>
      <c r="N1464" s="11" t="str">
        <f>IF(VLOOKUP(D1464,'Current OBD'!$B$6:$AK$2185,31,0)="Yes","7"," ")</f>
        <v>7</v>
      </c>
      <c r="O1464" s="11" t="str">
        <f>IF(VLOOKUP(D1464,'Current OBD'!$B$6:$AK$2185,32,0)="Yes","8"," ")</f>
        <v>8</v>
      </c>
      <c r="P1464" s="11" t="str">
        <f>IF(VLOOKUP(D1464,'Current OBD'!$B$6:$AK$2185,33,0)="Yes","9"," ")</f>
        <v xml:space="preserve"> </v>
      </c>
      <c r="Q1464" s="11" t="str">
        <f>IF(VLOOKUP(D1464,'Current OBD'!$B$6:$AK$2185,34,0)="Yes","10"," ")</f>
        <v xml:space="preserve"> </v>
      </c>
      <c r="R1464" s="11" t="str">
        <f>IF(VLOOKUP(D1464,'Current OBD'!$B$6:$AK$2185,35,0)="Yes","11"," ")</f>
        <v xml:space="preserve"> </v>
      </c>
      <c r="S1464" s="11" t="str">
        <f>IF(VLOOKUP(D1464,'Current OBD'!$B$6:$AK$2185,36,0)="Yes","12"," ")</f>
        <v xml:space="preserve"> </v>
      </c>
      <c r="T1464" s="13">
        <f>VLOOKUP(D1464,Pivot!$B$4:$F$2181,2,0)</f>
        <v>149</v>
      </c>
      <c r="U1464" s="13">
        <f>VLOOKUP(D1464,Pivot!$B$4:$F$2181,3,0)</f>
        <v>54</v>
      </c>
      <c r="V1464" s="13">
        <f>VLOOKUP(D1464,Pivot!$B$4:$F$2181,4,0)</f>
        <v>723</v>
      </c>
      <c r="W1464" s="46">
        <f>IFERROR(VLOOKUP(D1464,Pivot!$B$4:$H$2181,5,0),"")</f>
        <v>0.20610000000000001</v>
      </c>
      <c r="X1464" s="51">
        <f>IFERROR(VLOOKUP(D1464,Pivot!$B$4:$H$2181,6,0),"")</f>
        <v>7.4700000000000003E-2</v>
      </c>
      <c r="Y1464" s="46">
        <f>IFERROR(VLOOKUP(D1464,Pivot!$B$4:$H$2181,7,0),"")</f>
        <v>0.28079999999999999</v>
      </c>
    </row>
    <row r="1465" spans="1:25" ht="15" customHeight="1" outlineLevel="2">
      <c r="A1465" s="10" t="str">
        <f>VLOOKUP(D1465,'Current OBD'!$B$6:$K$2185,4,0)</f>
        <v>Pierce</v>
      </c>
      <c r="B1465" s="10" t="str">
        <f>VLOOKUP(D1465,'Current OBD'!$B$6:$K$2185,3,0)</f>
        <v>27-320</v>
      </c>
      <c r="C1465" s="9" t="str">
        <f>VLOOKUP(D1465,'Current OBD'!$B$6:$K$2185,2,0)</f>
        <v>Sumner-Bonney Lake  School District</v>
      </c>
      <c r="D1465" s="24">
        <v>663967</v>
      </c>
      <c r="E1465" s="9" t="str">
        <f>VLOOKUP(D1465,'Current OBD'!$B$6:$K$2185,10,0)</f>
        <v>Liberty Ridge Elementary</v>
      </c>
      <c r="F1465" s="11" t="str">
        <f>IF(VLOOKUP(D1465,'Current OBD'!$B$6:$AK$2185,23,0)="Yes","PK"," ")</f>
        <v xml:space="preserve"> </v>
      </c>
      <c r="G1465" s="11" t="str">
        <f>IF(VLOOKUP(D1465,'Current OBD'!$B$6:$AK$2185,24,0)="Yes","K"," ")</f>
        <v>K</v>
      </c>
      <c r="H1465" s="11">
        <f>IF(VLOOKUP(D1465,'Current OBD'!$B$6:$AK$2185,25,0)="Yes",1," ")</f>
        <v>1</v>
      </c>
      <c r="I1465" s="11" t="str">
        <f>IF(VLOOKUP(D1465,'Current OBD'!$B$6:$AK$2185,26,0)="Yes","2"," ")</f>
        <v>2</v>
      </c>
      <c r="J1465" s="11" t="str">
        <f>IF(VLOOKUP(D1465,'Current OBD'!$B$6:$AK$2185,27,0)="Yes","3"," ")</f>
        <v>3</v>
      </c>
      <c r="K1465" s="11" t="str">
        <f>IF(VLOOKUP(D1465,'Current OBD'!$B$6:$AK$2185,28,0)="Yes","4"," ")</f>
        <v>4</v>
      </c>
      <c r="L1465" s="11" t="str">
        <f>IF(VLOOKUP(D1465,'Current OBD'!$B$6:$AK$2185,29,0)="Yes","5"," ")</f>
        <v>5</v>
      </c>
      <c r="M1465" s="11" t="str">
        <f>IF(VLOOKUP(D1465,'Current OBD'!$B$6:$AK$2185,30,0)="Yes","6"," ")</f>
        <v xml:space="preserve"> </v>
      </c>
      <c r="N1465" s="11" t="str">
        <f>IF(VLOOKUP(D1465,'Current OBD'!$B$6:$AK$2185,31,0)="Yes","7"," ")</f>
        <v xml:space="preserve"> </v>
      </c>
      <c r="O1465" s="11" t="str">
        <f>IF(VLOOKUP(D1465,'Current OBD'!$B$6:$AK$2185,32,0)="Yes","8"," ")</f>
        <v xml:space="preserve"> </v>
      </c>
      <c r="P1465" s="11" t="str">
        <f>IF(VLOOKUP(D1465,'Current OBD'!$B$6:$AK$2185,33,0)="Yes","9"," ")</f>
        <v xml:space="preserve"> </v>
      </c>
      <c r="Q1465" s="11" t="str">
        <f>IF(VLOOKUP(D1465,'Current OBD'!$B$6:$AK$2185,34,0)="Yes","10"," ")</f>
        <v xml:space="preserve"> </v>
      </c>
      <c r="R1465" s="11" t="str">
        <f>IF(VLOOKUP(D1465,'Current OBD'!$B$6:$AK$2185,35,0)="Yes","11"," ")</f>
        <v xml:space="preserve"> </v>
      </c>
      <c r="S1465" s="11" t="str">
        <f>IF(VLOOKUP(D1465,'Current OBD'!$B$6:$AK$2185,36,0)="Yes","12"," ")</f>
        <v xml:space="preserve"> </v>
      </c>
      <c r="T1465" s="13">
        <f>VLOOKUP(D1465,Pivot!$B$4:$F$2181,2,0)</f>
        <v>144</v>
      </c>
      <c r="U1465" s="13">
        <f>VLOOKUP(D1465,Pivot!$B$4:$F$2181,3,0)</f>
        <v>52</v>
      </c>
      <c r="V1465" s="13">
        <f>VLOOKUP(D1465,Pivot!$B$4:$F$2181,4,0)</f>
        <v>460</v>
      </c>
      <c r="W1465" s="46">
        <f>IFERROR(VLOOKUP(D1465,Pivot!$B$4:$H$2181,5,0),"")</f>
        <v>0.313</v>
      </c>
      <c r="X1465" s="51">
        <f>IFERROR(VLOOKUP(D1465,Pivot!$B$4:$H$2181,6,0),"")</f>
        <v>0.113</v>
      </c>
      <c r="Y1465" s="46">
        <f>IFERROR(VLOOKUP(D1465,Pivot!$B$4:$H$2181,7,0),"")</f>
        <v>0.42609999999999998</v>
      </c>
    </row>
    <row r="1466" spans="1:25" ht="15" customHeight="1" outlineLevel="2">
      <c r="A1466" s="10" t="str">
        <f>VLOOKUP(D1466,'Current OBD'!$B$6:$K$2185,4,0)</f>
        <v>Pierce</v>
      </c>
      <c r="B1466" s="10" t="str">
        <f>VLOOKUP(D1466,'Current OBD'!$B$6:$K$2185,3,0)</f>
        <v>27-320</v>
      </c>
      <c r="C1466" s="9" t="str">
        <f>VLOOKUP(D1466,'Current OBD'!$B$6:$K$2185,2,0)</f>
        <v>Sumner-Bonney Lake  School District</v>
      </c>
      <c r="D1466" s="24">
        <v>661959</v>
      </c>
      <c r="E1466" s="9" t="str">
        <f>VLOOKUP(D1466,'Current OBD'!$B$6:$K$2185,10,0)</f>
        <v>Maple Lawn Elementary</v>
      </c>
      <c r="F1466" s="11" t="str">
        <f>IF(VLOOKUP(D1466,'Current OBD'!$B$6:$AK$2185,23,0)="Yes","PK"," ")</f>
        <v xml:space="preserve"> </v>
      </c>
      <c r="G1466" s="11" t="str">
        <f>IF(VLOOKUP(D1466,'Current OBD'!$B$6:$AK$2185,24,0)="Yes","K"," ")</f>
        <v xml:space="preserve"> </v>
      </c>
      <c r="H1466" s="11">
        <f>IF(VLOOKUP(D1466,'Current OBD'!$B$6:$AK$2185,25,0)="Yes",1," ")</f>
        <v>1</v>
      </c>
      <c r="I1466" s="11" t="str">
        <f>IF(VLOOKUP(D1466,'Current OBD'!$B$6:$AK$2185,26,0)="Yes","2"," ")</f>
        <v>2</v>
      </c>
      <c r="J1466" s="11" t="str">
        <f>IF(VLOOKUP(D1466,'Current OBD'!$B$6:$AK$2185,27,0)="Yes","3"," ")</f>
        <v>3</v>
      </c>
      <c r="K1466" s="11" t="str">
        <f>IF(VLOOKUP(D1466,'Current OBD'!$B$6:$AK$2185,28,0)="Yes","4"," ")</f>
        <v>4</v>
      </c>
      <c r="L1466" s="11" t="str">
        <f>IF(VLOOKUP(D1466,'Current OBD'!$B$6:$AK$2185,29,0)="Yes","5"," ")</f>
        <v>5</v>
      </c>
      <c r="M1466" s="11" t="str">
        <f>IF(VLOOKUP(D1466,'Current OBD'!$B$6:$AK$2185,30,0)="Yes","6"," ")</f>
        <v xml:space="preserve"> </v>
      </c>
      <c r="N1466" s="11" t="str">
        <f>IF(VLOOKUP(D1466,'Current OBD'!$B$6:$AK$2185,31,0)="Yes","7"," ")</f>
        <v xml:space="preserve"> </v>
      </c>
      <c r="O1466" s="11" t="str">
        <f>IF(VLOOKUP(D1466,'Current OBD'!$B$6:$AK$2185,32,0)="Yes","8"," ")</f>
        <v xml:space="preserve"> </v>
      </c>
      <c r="P1466" s="11" t="str">
        <f>IF(VLOOKUP(D1466,'Current OBD'!$B$6:$AK$2185,33,0)="Yes","9"," ")</f>
        <v xml:space="preserve"> </v>
      </c>
      <c r="Q1466" s="11" t="str">
        <f>IF(VLOOKUP(D1466,'Current OBD'!$B$6:$AK$2185,34,0)="Yes","10"," ")</f>
        <v xml:space="preserve"> </v>
      </c>
      <c r="R1466" s="11" t="str">
        <f>IF(VLOOKUP(D1466,'Current OBD'!$B$6:$AK$2185,35,0)="Yes","11"," ")</f>
        <v xml:space="preserve"> </v>
      </c>
      <c r="S1466" s="11" t="str">
        <f>IF(VLOOKUP(D1466,'Current OBD'!$B$6:$AK$2185,36,0)="Yes","12"," ")</f>
        <v xml:space="preserve"> </v>
      </c>
      <c r="T1466" s="13">
        <f>VLOOKUP(D1466,Pivot!$B$4:$F$2181,2,0)</f>
        <v>105</v>
      </c>
      <c r="U1466" s="13">
        <f>VLOOKUP(D1466,Pivot!$B$4:$F$2181,3,0)</f>
        <v>30</v>
      </c>
      <c r="V1466" s="13">
        <f>VLOOKUP(D1466,Pivot!$B$4:$F$2181,4,0)</f>
        <v>513</v>
      </c>
      <c r="W1466" s="46">
        <f>IFERROR(VLOOKUP(D1466,Pivot!$B$4:$H$2181,5,0),"")</f>
        <v>0.20469999999999999</v>
      </c>
      <c r="X1466" s="51">
        <f>IFERROR(VLOOKUP(D1466,Pivot!$B$4:$H$2181,6,0),"")</f>
        <v>5.8500000000000003E-2</v>
      </c>
      <c r="Y1466" s="46">
        <f>IFERROR(VLOOKUP(D1466,Pivot!$B$4:$H$2181,7,0),"")</f>
        <v>0.26319999999999999</v>
      </c>
    </row>
    <row r="1467" spans="1:25" ht="15" customHeight="1" outlineLevel="2">
      <c r="A1467" s="10" t="str">
        <f>VLOOKUP(D1467,'Current OBD'!$B$6:$K$2185,4,0)</f>
        <v>Pierce</v>
      </c>
      <c r="B1467" s="10" t="str">
        <f>VLOOKUP(D1467,'Current OBD'!$B$6:$K$2185,3,0)</f>
        <v>27-320</v>
      </c>
      <c r="C1467" s="9" t="str">
        <f>VLOOKUP(D1467,'Current OBD'!$B$6:$K$2185,2,0)</f>
        <v>Sumner-Bonney Lake  School District</v>
      </c>
      <c r="D1467" s="24">
        <v>661953</v>
      </c>
      <c r="E1467" s="9" t="str">
        <f>VLOOKUP(D1467,'Current OBD'!$B$6:$K$2185,10,0)</f>
        <v>Mountain View Middle School</v>
      </c>
      <c r="F1467" s="11" t="str">
        <f>IF(VLOOKUP(D1467,'Current OBD'!$B$6:$AK$2185,23,0)="Yes","PK"," ")</f>
        <v xml:space="preserve"> </v>
      </c>
      <c r="G1467" s="11" t="str">
        <f>IF(VLOOKUP(D1467,'Current OBD'!$B$6:$AK$2185,24,0)="Yes","K"," ")</f>
        <v xml:space="preserve"> </v>
      </c>
      <c r="H1467" s="11" t="str">
        <f>IF(VLOOKUP(D1467,'Current OBD'!$B$6:$AK$2185,25,0)="Yes",1," ")</f>
        <v xml:space="preserve"> </v>
      </c>
      <c r="I1467" s="11" t="str">
        <f>IF(VLOOKUP(D1467,'Current OBD'!$B$6:$AK$2185,26,0)="Yes","2"," ")</f>
        <v xml:space="preserve"> </v>
      </c>
      <c r="J1467" s="11" t="str">
        <f>IF(VLOOKUP(D1467,'Current OBD'!$B$6:$AK$2185,27,0)="Yes","3"," ")</f>
        <v xml:space="preserve"> </v>
      </c>
      <c r="K1467" s="11" t="str">
        <f>IF(VLOOKUP(D1467,'Current OBD'!$B$6:$AK$2185,28,0)="Yes","4"," ")</f>
        <v xml:space="preserve"> </v>
      </c>
      <c r="L1467" s="11" t="str">
        <f>IF(VLOOKUP(D1467,'Current OBD'!$B$6:$AK$2185,29,0)="Yes","5"," ")</f>
        <v xml:space="preserve"> </v>
      </c>
      <c r="M1467" s="11" t="str">
        <f>IF(VLOOKUP(D1467,'Current OBD'!$B$6:$AK$2185,30,0)="Yes","6"," ")</f>
        <v>6</v>
      </c>
      <c r="N1467" s="11" t="str">
        <f>IF(VLOOKUP(D1467,'Current OBD'!$B$6:$AK$2185,31,0)="Yes","7"," ")</f>
        <v>7</v>
      </c>
      <c r="O1467" s="11" t="str">
        <f>IF(VLOOKUP(D1467,'Current OBD'!$B$6:$AK$2185,32,0)="Yes","8"," ")</f>
        <v>8</v>
      </c>
      <c r="P1467" s="11" t="str">
        <f>IF(VLOOKUP(D1467,'Current OBD'!$B$6:$AK$2185,33,0)="Yes","9"," ")</f>
        <v xml:space="preserve"> </v>
      </c>
      <c r="Q1467" s="11" t="str">
        <f>IF(VLOOKUP(D1467,'Current OBD'!$B$6:$AK$2185,34,0)="Yes","10"," ")</f>
        <v xml:space="preserve"> </v>
      </c>
      <c r="R1467" s="11" t="str">
        <f>IF(VLOOKUP(D1467,'Current OBD'!$B$6:$AK$2185,35,0)="Yes","11"," ")</f>
        <v xml:space="preserve"> </v>
      </c>
      <c r="S1467" s="11" t="str">
        <f>IF(VLOOKUP(D1467,'Current OBD'!$B$6:$AK$2185,36,0)="Yes","12"," ")</f>
        <v xml:space="preserve"> </v>
      </c>
      <c r="T1467" s="13">
        <f>VLOOKUP(D1467,Pivot!$B$4:$F$2181,2,0)</f>
        <v>147</v>
      </c>
      <c r="U1467" s="13">
        <f>VLOOKUP(D1467,Pivot!$B$4:$F$2181,3,0)</f>
        <v>61</v>
      </c>
      <c r="V1467" s="13">
        <f>VLOOKUP(D1467,Pivot!$B$4:$F$2181,4,0)</f>
        <v>854</v>
      </c>
      <c r="W1467" s="46">
        <f>IFERROR(VLOOKUP(D1467,Pivot!$B$4:$H$2181,5,0),"")</f>
        <v>0.1721</v>
      </c>
      <c r="X1467" s="51">
        <f>IFERROR(VLOOKUP(D1467,Pivot!$B$4:$H$2181,6,0),"")</f>
        <v>7.1400000000000005E-2</v>
      </c>
      <c r="Y1467" s="46">
        <f>IFERROR(VLOOKUP(D1467,Pivot!$B$4:$H$2181,7,0),"")</f>
        <v>0.24360000000000001</v>
      </c>
    </row>
    <row r="1468" spans="1:25" ht="15" customHeight="1" outlineLevel="2">
      <c r="A1468" s="10" t="str">
        <f>VLOOKUP(D1468,'Current OBD'!$B$6:$K$2185,4,0)</f>
        <v>Pierce</v>
      </c>
      <c r="B1468" s="10" t="str">
        <f>VLOOKUP(D1468,'Current OBD'!$B$6:$K$2185,3,0)</f>
        <v>27-320</v>
      </c>
      <c r="C1468" s="9" t="str">
        <f>VLOOKUP(D1468,'Current OBD'!$B$6:$K$2185,2,0)</f>
        <v>Sumner-Bonney Lake  School District</v>
      </c>
      <c r="D1468" s="24">
        <v>686652</v>
      </c>
      <c r="E1468" s="9" t="str">
        <f>VLOOKUP(D1468,'Current OBD'!$B$6:$K$2185,10,0)</f>
        <v>Sumner Early Learning Center</v>
      </c>
      <c r="F1468" s="11" t="str">
        <f>IF(VLOOKUP(D1468,'Current OBD'!$B$6:$AK$2185,23,0)="Yes","PK"," ")</f>
        <v xml:space="preserve"> </v>
      </c>
      <c r="G1468" s="11" t="str">
        <f>IF(VLOOKUP(D1468,'Current OBD'!$B$6:$AK$2185,24,0)="Yes","K"," ")</f>
        <v>K</v>
      </c>
      <c r="H1468" s="11" t="str">
        <f>IF(VLOOKUP(D1468,'Current OBD'!$B$6:$AK$2185,25,0)="Yes",1," ")</f>
        <v xml:space="preserve"> </v>
      </c>
      <c r="I1468" s="11" t="str">
        <f>IF(VLOOKUP(D1468,'Current OBD'!$B$6:$AK$2185,26,0)="Yes","2"," ")</f>
        <v xml:space="preserve"> </v>
      </c>
      <c r="J1468" s="11" t="str">
        <f>IF(VLOOKUP(D1468,'Current OBD'!$B$6:$AK$2185,27,0)="Yes","3"," ")</f>
        <v xml:space="preserve"> </v>
      </c>
      <c r="K1468" s="11" t="str">
        <f>IF(VLOOKUP(D1468,'Current OBD'!$B$6:$AK$2185,28,0)="Yes","4"," ")</f>
        <v xml:space="preserve"> </v>
      </c>
      <c r="L1468" s="11" t="str">
        <f>IF(VLOOKUP(D1468,'Current OBD'!$B$6:$AK$2185,29,0)="Yes","5"," ")</f>
        <v xml:space="preserve"> </v>
      </c>
      <c r="M1468" s="11" t="str">
        <f>IF(VLOOKUP(D1468,'Current OBD'!$B$6:$AK$2185,30,0)="Yes","6"," ")</f>
        <v xml:space="preserve"> </v>
      </c>
      <c r="N1468" s="11" t="str">
        <f>IF(VLOOKUP(D1468,'Current OBD'!$B$6:$AK$2185,31,0)="Yes","7"," ")</f>
        <v xml:space="preserve"> </v>
      </c>
      <c r="O1468" s="11" t="str">
        <f>IF(VLOOKUP(D1468,'Current OBD'!$B$6:$AK$2185,32,0)="Yes","8"," ")</f>
        <v xml:space="preserve"> </v>
      </c>
      <c r="P1468" s="11" t="str">
        <f>IF(VLOOKUP(D1468,'Current OBD'!$B$6:$AK$2185,33,0)="Yes","9"," ")</f>
        <v xml:space="preserve"> </v>
      </c>
      <c r="Q1468" s="11" t="str">
        <f>IF(VLOOKUP(D1468,'Current OBD'!$B$6:$AK$2185,34,0)="Yes","10"," ")</f>
        <v xml:space="preserve"> </v>
      </c>
      <c r="R1468" s="11" t="str">
        <f>IF(VLOOKUP(D1468,'Current OBD'!$B$6:$AK$2185,35,0)="Yes","11"," ")</f>
        <v xml:space="preserve"> </v>
      </c>
      <c r="S1468" s="11" t="str">
        <f>IF(VLOOKUP(D1468,'Current OBD'!$B$6:$AK$2185,36,0)="Yes","12"," ")</f>
        <v xml:space="preserve"> </v>
      </c>
      <c r="T1468" s="13">
        <f>VLOOKUP(D1468,Pivot!$B$4:$F$2181,2,0)</f>
        <v>49</v>
      </c>
      <c r="U1468" s="13">
        <f>VLOOKUP(D1468,Pivot!$B$4:$F$2181,3,0)</f>
        <v>15</v>
      </c>
      <c r="V1468" s="13">
        <f>VLOOKUP(D1468,Pivot!$B$4:$F$2181,4,0)</f>
        <v>168</v>
      </c>
      <c r="W1468" s="46">
        <f>IFERROR(VLOOKUP(D1468,Pivot!$B$4:$H$2181,5,0),"")</f>
        <v>0.29170000000000001</v>
      </c>
      <c r="X1468" s="51">
        <f>IFERROR(VLOOKUP(D1468,Pivot!$B$4:$H$2181,6,0),"")</f>
        <v>8.9300000000000004E-2</v>
      </c>
      <c r="Y1468" s="46">
        <f>IFERROR(VLOOKUP(D1468,Pivot!$B$4:$H$2181,7,0),"")</f>
        <v>0.38100000000000001</v>
      </c>
    </row>
    <row r="1469" spans="1:25" ht="15" customHeight="1" outlineLevel="2">
      <c r="A1469" s="10" t="str">
        <f>VLOOKUP(D1469,'Current OBD'!$B$6:$K$2185,4,0)</f>
        <v>Pierce</v>
      </c>
      <c r="B1469" s="10" t="str">
        <f>VLOOKUP(D1469,'Current OBD'!$B$6:$K$2185,3,0)</f>
        <v>27-320</v>
      </c>
      <c r="C1469" s="9" t="str">
        <f>VLOOKUP(D1469,'Current OBD'!$B$6:$K$2185,2,0)</f>
        <v>Sumner-Bonney Lake  School District</v>
      </c>
      <c r="D1469" s="24">
        <v>661951</v>
      </c>
      <c r="E1469" s="9" t="str">
        <f>VLOOKUP(D1469,'Current OBD'!$B$6:$K$2185,10,0)</f>
        <v>Sumner High</v>
      </c>
      <c r="F1469" s="11" t="str">
        <f>IF(VLOOKUP(D1469,'Current OBD'!$B$6:$AK$2185,23,0)="Yes","PK"," ")</f>
        <v xml:space="preserve"> </v>
      </c>
      <c r="G1469" s="11" t="str">
        <f>IF(VLOOKUP(D1469,'Current OBD'!$B$6:$AK$2185,24,0)="Yes","K"," ")</f>
        <v xml:space="preserve"> </v>
      </c>
      <c r="H1469" s="11" t="str">
        <f>IF(VLOOKUP(D1469,'Current OBD'!$B$6:$AK$2185,25,0)="Yes",1," ")</f>
        <v xml:space="preserve"> </v>
      </c>
      <c r="I1469" s="11" t="str">
        <f>IF(VLOOKUP(D1469,'Current OBD'!$B$6:$AK$2185,26,0)="Yes","2"," ")</f>
        <v xml:space="preserve"> </v>
      </c>
      <c r="J1469" s="11" t="str">
        <f>IF(VLOOKUP(D1469,'Current OBD'!$B$6:$AK$2185,27,0)="Yes","3"," ")</f>
        <v xml:space="preserve"> </v>
      </c>
      <c r="K1469" s="11" t="str">
        <f>IF(VLOOKUP(D1469,'Current OBD'!$B$6:$AK$2185,28,0)="Yes","4"," ")</f>
        <v xml:space="preserve"> </v>
      </c>
      <c r="L1469" s="11" t="str">
        <f>IF(VLOOKUP(D1469,'Current OBD'!$B$6:$AK$2185,29,0)="Yes","5"," ")</f>
        <v xml:space="preserve"> </v>
      </c>
      <c r="M1469" s="11" t="str">
        <f>IF(VLOOKUP(D1469,'Current OBD'!$B$6:$AK$2185,30,0)="Yes","6"," ")</f>
        <v xml:space="preserve"> </v>
      </c>
      <c r="N1469" s="11" t="str">
        <f>IF(VLOOKUP(D1469,'Current OBD'!$B$6:$AK$2185,31,0)="Yes","7"," ")</f>
        <v xml:space="preserve"> </v>
      </c>
      <c r="O1469" s="11" t="str">
        <f>IF(VLOOKUP(D1469,'Current OBD'!$B$6:$AK$2185,32,0)="Yes","8"," ")</f>
        <v xml:space="preserve"> </v>
      </c>
      <c r="P1469" s="11" t="str">
        <f>IF(VLOOKUP(D1469,'Current OBD'!$B$6:$AK$2185,33,0)="Yes","9"," ")</f>
        <v>9</v>
      </c>
      <c r="Q1469" s="11" t="str">
        <f>IF(VLOOKUP(D1469,'Current OBD'!$B$6:$AK$2185,34,0)="Yes","10"," ")</f>
        <v>10</v>
      </c>
      <c r="R1469" s="11" t="str">
        <f>IF(VLOOKUP(D1469,'Current OBD'!$B$6:$AK$2185,35,0)="Yes","11"," ")</f>
        <v>11</v>
      </c>
      <c r="S1469" s="11" t="str">
        <f>IF(VLOOKUP(D1469,'Current OBD'!$B$6:$AK$2185,36,0)="Yes","12"," ")</f>
        <v>12</v>
      </c>
      <c r="T1469" s="13">
        <f>VLOOKUP(D1469,Pivot!$B$4:$F$2181,2,0)</f>
        <v>329</v>
      </c>
      <c r="U1469" s="13">
        <f>VLOOKUP(D1469,Pivot!$B$4:$F$2181,3,0)</f>
        <v>121</v>
      </c>
      <c r="V1469" s="13">
        <f>VLOOKUP(D1469,Pivot!$B$4:$F$2181,4,0)</f>
        <v>1828</v>
      </c>
      <c r="W1469" s="46">
        <f>IFERROR(VLOOKUP(D1469,Pivot!$B$4:$H$2181,5,0),"")</f>
        <v>0.18</v>
      </c>
      <c r="X1469" s="51">
        <f>IFERROR(VLOOKUP(D1469,Pivot!$B$4:$H$2181,6,0),"")</f>
        <v>6.6199999999999995E-2</v>
      </c>
      <c r="Y1469" s="46">
        <f>IFERROR(VLOOKUP(D1469,Pivot!$B$4:$H$2181,7,0),"")</f>
        <v>0.2462</v>
      </c>
    </row>
    <row r="1470" spans="1:25" ht="15" customHeight="1" outlineLevel="2">
      <c r="A1470" s="10" t="str">
        <f>VLOOKUP(D1470,'Current OBD'!$B$6:$K$2185,4,0)</f>
        <v>Pierce</v>
      </c>
      <c r="B1470" s="10" t="str">
        <f>VLOOKUP(D1470,'Current OBD'!$B$6:$K$2185,3,0)</f>
        <v>27-320</v>
      </c>
      <c r="C1470" s="9" t="str">
        <f>VLOOKUP(D1470,'Current OBD'!$B$6:$K$2185,2,0)</f>
        <v>Sumner-Bonney Lake  School District</v>
      </c>
      <c r="D1470" s="24">
        <v>661952</v>
      </c>
      <c r="E1470" s="9" t="str">
        <f>VLOOKUP(D1470,'Current OBD'!$B$6:$K$2185,10,0)</f>
        <v>Sumner Middle School</v>
      </c>
      <c r="F1470" s="11" t="str">
        <f>IF(VLOOKUP(D1470,'Current OBD'!$B$6:$AK$2185,23,0)="Yes","PK"," ")</f>
        <v xml:space="preserve"> </v>
      </c>
      <c r="G1470" s="11" t="str">
        <f>IF(VLOOKUP(D1470,'Current OBD'!$B$6:$AK$2185,24,0)="Yes","K"," ")</f>
        <v xml:space="preserve"> </v>
      </c>
      <c r="H1470" s="11" t="str">
        <f>IF(VLOOKUP(D1470,'Current OBD'!$B$6:$AK$2185,25,0)="Yes",1," ")</f>
        <v xml:space="preserve"> </v>
      </c>
      <c r="I1470" s="11" t="str">
        <f>IF(VLOOKUP(D1470,'Current OBD'!$B$6:$AK$2185,26,0)="Yes","2"," ")</f>
        <v xml:space="preserve"> </v>
      </c>
      <c r="J1470" s="11" t="str">
        <f>IF(VLOOKUP(D1470,'Current OBD'!$B$6:$AK$2185,27,0)="Yes","3"," ")</f>
        <v xml:space="preserve"> </v>
      </c>
      <c r="K1470" s="11" t="str">
        <f>IF(VLOOKUP(D1470,'Current OBD'!$B$6:$AK$2185,28,0)="Yes","4"," ")</f>
        <v xml:space="preserve"> </v>
      </c>
      <c r="L1470" s="11" t="str">
        <f>IF(VLOOKUP(D1470,'Current OBD'!$B$6:$AK$2185,29,0)="Yes","5"," ")</f>
        <v xml:space="preserve"> </v>
      </c>
      <c r="M1470" s="11" t="str">
        <f>IF(VLOOKUP(D1470,'Current OBD'!$B$6:$AK$2185,30,0)="Yes","6"," ")</f>
        <v>6</v>
      </c>
      <c r="N1470" s="11" t="str">
        <f>IF(VLOOKUP(D1470,'Current OBD'!$B$6:$AK$2185,31,0)="Yes","7"," ")</f>
        <v>7</v>
      </c>
      <c r="O1470" s="11" t="str">
        <f>IF(VLOOKUP(D1470,'Current OBD'!$B$6:$AK$2185,32,0)="Yes","8"," ")</f>
        <v>8</v>
      </c>
      <c r="P1470" s="11" t="str">
        <f>IF(VLOOKUP(D1470,'Current OBD'!$B$6:$AK$2185,33,0)="Yes","9"," ")</f>
        <v xml:space="preserve"> </v>
      </c>
      <c r="Q1470" s="11" t="str">
        <f>IF(VLOOKUP(D1470,'Current OBD'!$B$6:$AK$2185,34,0)="Yes","10"," ")</f>
        <v xml:space="preserve"> </v>
      </c>
      <c r="R1470" s="11" t="str">
        <f>IF(VLOOKUP(D1470,'Current OBD'!$B$6:$AK$2185,35,0)="Yes","11"," ")</f>
        <v xml:space="preserve"> </v>
      </c>
      <c r="S1470" s="11" t="str">
        <f>IF(VLOOKUP(D1470,'Current OBD'!$B$6:$AK$2185,36,0)="Yes","12"," ")</f>
        <v xml:space="preserve"> </v>
      </c>
      <c r="T1470" s="13">
        <f>VLOOKUP(D1470,Pivot!$B$4:$F$2181,2,0)</f>
        <v>180</v>
      </c>
      <c r="U1470" s="13">
        <f>VLOOKUP(D1470,Pivot!$B$4:$F$2181,3,0)</f>
        <v>74</v>
      </c>
      <c r="V1470" s="13">
        <f>VLOOKUP(D1470,Pivot!$B$4:$F$2181,4,0)</f>
        <v>686</v>
      </c>
      <c r="W1470" s="46">
        <f>IFERROR(VLOOKUP(D1470,Pivot!$B$4:$H$2181,5,0),"")</f>
        <v>0.26240000000000002</v>
      </c>
      <c r="X1470" s="51">
        <f>IFERROR(VLOOKUP(D1470,Pivot!$B$4:$H$2181,6,0),"")</f>
        <v>0.1079</v>
      </c>
      <c r="Y1470" s="46">
        <f>IFERROR(VLOOKUP(D1470,Pivot!$B$4:$H$2181,7,0),"")</f>
        <v>0.37030000000000002</v>
      </c>
    </row>
    <row r="1471" spans="1:25" ht="15" customHeight="1" outlineLevel="2">
      <c r="A1471" s="10" t="str">
        <f>VLOOKUP(D1471,'Current OBD'!$B$6:$K$2185,4,0)</f>
        <v>Pierce</v>
      </c>
      <c r="B1471" s="10" t="str">
        <f>VLOOKUP(D1471,'Current OBD'!$B$6:$K$2185,3,0)</f>
        <v>27-320</v>
      </c>
      <c r="C1471" s="9" t="str">
        <f>VLOOKUP(D1471,'Current OBD'!$B$6:$K$2185,2,0)</f>
        <v>Sumner-Bonney Lake  School District</v>
      </c>
      <c r="D1471" s="24">
        <v>685284</v>
      </c>
      <c r="E1471" s="9" t="str">
        <f>VLOOKUP(D1471,'Current OBD'!$B$6:$K$2185,10,0)</f>
        <v>Tehaleh Heights Elementary School</v>
      </c>
      <c r="F1471" s="11" t="str">
        <f>IF(VLOOKUP(D1471,'Current OBD'!$B$6:$AK$2185,23,0)="Yes","PK"," ")</f>
        <v xml:space="preserve"> </v>
      </c>
      <c r="G1471" s="11" t="str">
        <f>IF(VLOOKUP(D1471,'Current OBD'!$B$6:$AK$2185,24,0)="Yes","K"," ")</f>
        <v>K</v>
      </c>
      <c r="H1471" s="11">
        <f>IF(VLOOKUP(D1471,'Current OBD'!$B$6:$AK$2185,25,0)="Yes",1," ")</f>
        <v>1</v>
      </c>
      <c r="I1471" s="11" t="str">
        <f>IF(VLOOKUP(D1471,'Current OBD'!$B$6:$AK$2185,26,0)="Yes","2"," ")</f>
        <v>2</v>
      </c>
      <c r="J1471" s="11" t="str">
        <f>IF(VLOOKUP(D1471,'Current OBD'!$B$6:$AK$2185,27,0)="Yes","3"," ")</f>
        <v>3</v>
      </c>
      <c r="K1471" s="11" t="str">
        <f>IF(VLOOKUP(D1471,'Current OBD'!$B$6:$AK$2185,28,0)="Yes","4"," ")</f>
        <v>4</v>
      </c>
      <c r="L1471" s="11" t="str">
        <f>IF(VLOOKUP(D1471,'Current OBD'!$B$6:$AK$2185,29,0)="Yes","5"," ")</f>
        <v>5</v>
      </c>
      <c r="M1471" s="11" t="str">
        <f>IF(VLOOKUP(D1471,'Current OBD'!$B$6:$AK$2185,30,0)="Yes","6"," ")</f>
        <v xml:space="preserve"> </v>
      </c>
      <c r="N1471" s="11" t="str">
        <f>IF(VLOOKUP(D1471,'Current OBD'!$B$6:$AK$2185,31,0)="Yes","7"," ")</f>
        <v xml:space="preserve"> </v>
      </c>
      <c r="O1471" s="11" t="str">
        <f>IF(VLOOKUP(D1471,'Current OBD'!$B$6:$AK$2185,32,0)="Yes","8"," ")</f>
        <v xml:space="preserve"> </v>
      </c>
      <c r="P1471" s="11" t="str">
        <f>IF(VLOOKUP(D1471,'Current OBD'!$B$6:$AK$2185,33,0)="Yes","9"," ")</f>
        <v xml:space="preserve"> </v>
      </c>
      <c r="Q1471" s="11" t="str">
        <f>IF(VLOOKUP(D1471,'Current OBD'!$B$6:$AK$2185,34,0)="Yes","10"," ")</f>
        <v xml:space="preserve"> </v>
      </c>
      <c r="R1471" s="11" t="str">
        <f>IF(VLOOKUP(D1471,'Current OBD'!$B$6:$AK$2185,35,0)="Yes","11"," ")</f>
        <v xml:space="preserve"> </v>
      </c>
      <c r="S1471" s="11" t="str">
        <f>IF(VLOOKUP(D1471,'Current OBD'!$B$6:$AK$2185,36,0)="Yes","12"," ")</f>
        <v xml:space="preserve"> </v>
      </c>
      <c r="T1471" s="13">
        <f>VLOOKUP(D1471,Pivot!$B$4:$F$2181,2,0)</f>
        <v>28</v>
      </c>
      <c r="U1471" s="13">
        <f>VLOOKUP(D1471,Pivot!$B$4:$F$2181,3,0)</f>
        <v>9</v>
      </c>
      <c r="V1471" s="13">
        <f>VLOOKUP(D1471,Pivot!$B$4:$F$2181,4,0)</f>
        <v>435</v>
      </c>
      <c r="W1471" s="46">
        <f>IFERROR(VLOOKUP(D1471,Pivot!$B$4:$H$2181,5,0),"")</f>
        <v>6.4399999999999999E-2</v>
      </c>
      <c r="X1471" s="51">
        <f>IFERROR(VLOOKUP(D1471,Pivot!$B$4:$H$2181,6,0),"")</f>
        <v>2.07E-2</v>
      </c>
      <c r="Y1471" s="46">
        <f>IFERROR(VLOOKUP(D1471,Pivot!$B$4:$H$2181,7,0),"")</f>
        <v>8.5099999999999995E-2</v>
      </c>
    </row>
    <row r="1472" spans="1:25" ht="15" customHeight="1" outlineLevel="2">
      <c r="A1472" s="10" t="str">
        <f>VLOOKUP(D1472,'Current OBD'!$B$6:$K$2185,4,0)</f>
        <v>Pierce</v>
      </c>
      <c r="B1472" s="10" t="str">
        <f>VLOOKUP(D1472,'Current OBD'!$B$6:$K$2185,3,0)</f>
        <v>27-320</v>
      </c>
      <c r="C1472" s="9" t="str">
        <f>VLOOKUP(D1472,'Current OBD'!$B$6:$K$2185,2,0)</f>
        <v>Sumner-Bonney Lake  School District</v>
      </c>
      <c r="D1472" s="24">
        <v>661961</v>
      </c>
      <c r="E1472" s="9" t="str">
        <f>VLOOKUP(D1472,'Current OBD'!$B$6:$K$2185,10,0)</f>
        <v>Victor Falls Elementary</v>
      </c>
      <c r="F1472" s="11" t="str">
        <f>IF(VLOOKUP(D1472,'Current OBD'!$B$6:$AK$2185,23,0)="Yes","PK"," ")</f>
        <v xml:space="preserve"> </v>
      </c>
      <c r="G1472" s="11" t="str">
        <f>IF(VLOOKUP(D1472,'Current OBD'!$B$6:$AK$2185,24,0)="Yes","K"," ")</f>
        <v>K</v>
      </c>
      <c r="H1472" s="11">
        <f>IF(VLOOKUP(D1472,'Current OBD'!$B$6:$AK$2185,25,0)="Yes",1," ")</f>
        <v>1</v>
      </c>
      <c r="I1472" s="11" t="str">
        <f>IF(VLOOKUP(D1472,'Current OBD'!$B$6:$AK$2185,26,0)="Yes","2"," ")</f>
        <v>2</v>
      </c>
      <c r="J1472" s="11" t="str">
        <f>IF(VLOOKUP(D1472,'Current OBD'!$B$6:$AK$2185,27,0)="Yes","3"," ")</f>
        <v>3</v>
      </c>
      <c r="K1472" s="11" t="str">
        <f>IF(VLOOKUP(D1472,'Current OBD'!$B$6:$AK$2185,28,0)="Yes","4"," ")</f>
        <v>4</v>
      </c>
      <c r="L1472" s="11" t="str">
        <f>IF(VLOOKUP(D1472,'Current OBD'!$B$6:$AK$2185,29,0)="Yes","5"," ")</f>
        <v>5</v>
      </c>
      <c r="M1472" s="11" t="str">
        <f>IF(VLOOKUP(D1472,'Current OBD'!$B$6:$AK$2185,30,0)="Yes","6"," ")</f>
        <v xml:space="preserve"> </v>
      </c>
      <c r="N1472" s="11" t="str">
        <f>IF(VLOOKUP(D1472,'Current OBD'!$B$6:$AK$2185,31,0)="Yes","7"," ")</f>
        <v xml:space="preserve"> </v>
      </c>
      <c r="O1472" s="11" t="str">
        <f>IF(VLOOKUP(D1472,'Current OBD'!$B$6:$AK$2185,32,0)="Yes","8"," ")</f>
        <v xml:space="preserve"> </v>
      </c>
      <c r="P1472" s="11" t="str">
        <f>IF(VLOOKUP(D1472,'Current OBD'!$B$6:$AK$2185,33,0)="Yes","9"," ")</f>
        <v xml:space="preserve"> </v>
      </c>
      <c r="Q1472" s="11" t="str">
        <f>IF(VLOOKUP(D1472,'Current OBD'!$B$6:$AK$2185,34,0)="Yes","10"," ")</f>
        <v xml:space="preserve"> </v>
      </c>
      <c r="R1472" s="11" t="str">
        <f>IF(VLOOKUP(D1472,'Current OBD'!$B$6:$AK$2185,35,0)="Yes","11"," ")</f>
        <v xml:space="preserve"> </v>
      </c>
      <c r="S1472" s="11" t="str">
        <f>IF(VLOOKUP(D1472,'Current OBD'!$B$6:$AK$2185,36,0)="Yes","12"," ")</f>
        <v xml:space="preserve"> </v>
      </c>
      <c r="T1472" s="13">
        <f>VLOOKUP(D1472,Pivot!$B$4:$F$2181,2,0)</f>
        <v>86</v>
      </c>
      <c r="U1472" s="13">
        <f>VLOOKUP(D1472,Pivot!$B$4:$F$2181,3,0)</f>
        <v>34</v>
      </c>
      <c r="V1472" s="13">
        <f>VLOOKUP(D1472,Pivot!$B$4:$F$2181,4,0)</f>
        <v>530</v>
      </c>
      <c r="W1472" s="46">
        <f>IFERROR(VLOOKUP(D1472,Pivot!$B$4:$H$2181,5,0),"")</f>
        <v>0.1623</v>
      </c>
      <c r="X1472" s="51">
        <f>IFERROR(VLOOKUP(D1472,Pivot!$B$4:$H$2181,6,0),"")</f>
        <v>6.4199999999999993E-2</v>
      </c>
      <c r="Y1472" s="46">
        <f>IFERROR(VLOOKUP(D1472,Pivot!$B$4:$H$2181,7,0),"")</f>
        <v>0.22639999999999999</v>
      </c>
    </row>
    <row r="1473" spans="1:25" ht="15" customHeight="1" outlineLevel="1">
      <c r="A1473" s="27"/>
      <c r="B1473" s="27"/>
      <c r="C1473" s="30" t="s">
        <v>5802</v>
      </c>
      <c r="D1473" s="27"/>
      <c r="E1473" s="26"/>
      <c r="F1473" s="29"/>
      <c r="G1473" s="29"/>
      <c r="H1473" s="29"/>
      <c r="I1473" s="29"/>
      <c r="J1473" s="29"/>
      <c r="K1473" s="29"/>
      <c r="L1473" s="29"/>
      <c r="M1473" s="29"/>
      <c r="N1473" s="29"/>
      <c r="O1473" s="29"/>
      <c r="P1473" s="29"/>
      <c r="Q1473" s="29"/>
      <c r="R1473" s="29"/>
      <c r="S1473" s="29"/>
      <c r="T1473" s="43">
        <f>SUBTOTAL(9,T1458:T1472)</f>
        <v>2010</v>
      </c>
      <c r="U1473" s="43">
        <f>SUBTOTAL(9,U1458:U1472)</f>
        <v>761</v>
      </c>
      <c r="V1473" s="43">
        <f>SUBTOTAL(9,V1458:V1472)</f>
        <v>10270</v>
      </c>
      <c r="W1473" s="47"/>
      <c r="X1473" s="52"/>
      <c r="Y1473" s="56">
        <f>(T1473+U1473)/V1473</f>
        <v>0.26981499513145085</v>
      </c>
    </row>
    <row r="1474" spans="1:25" ht="15" customHeight="1" outlineLevel="2">
      <c r="A1474" s="10" t="str">
        <f>VLOOKUP(D1474,'Current OBD'!$B$6:$K$2185,4,0)</f>
        <v>Pierce</v>
      </c>
      <c r="B1474" s="10" t="str">
        <f>VLOOKUP(D1474,'Current OBD'!$B$6:$K$2185,3,0)</f>
        <v>27-343</v>
      </c>
      <c r="C1474" s="9" t="str">
        <f>VLOOKUP(D1474,'Current OBD'!$B$6:$K$2185,2,0)</f>
        <v>Dieringer School District</v>
      </c>
      <c r="D1474" s="24">
        <v>661963</v>
      </c>
      <c r="E1474" s="9" t="str">
        <f>VLOOKUP(D1474,'Current OBD'!$B$6:$K$2185,10,0)</f>
        <v>Dieringer Heights Elementary</v>
      </c>
      <c r="F1474" s="11" t="str">
        <f>IF(VLOOKUP(D1474,'Current OBD'!$B$6:$AK$2185,23,0)="Yes","PK"," ")</f>
        <v>PK</v>
      </c>
      <c r="G1474" s="11" t="str">
        <f>IF(VLOOKUP(D1474,'Current OBD'!$B$6:$AK$2185,24,0)="Yes","K"," ")</f>
        <v>K</v>
      </c>
      <c r="H1474" s="11" t="str">
        <f>IF(VLOOKUP(D1474,'Current OBD'!$B$6:$AK$2185,25,0)="Yes",1," ")</f>
        <v xml:space="preserve"> </v>
      </c>
      <c r="I1474" s="11" t="str">
        <f>IF(VLOOKUP(D1474,'Current OBD'!$B$6:$AK$2185,26,0)="Yes","2"," ")</f>
        <v xml:space="preserve"> </v>
      </c>
      <c r="J1474" s="11" t="str">
        <f>IF(VLOOKUP(D1474,'Current OBD'!$B$6:$AK$2185,27,0)="Yes","3"," ")</f>
        <v xml:space="preserve"> </v>
      </c>
      <c r="K1474" s="11" t="str">
        <f>IF(VLOOKUP(D1474,'Current OBD'!$B$6:$AK$2185,28,0)="Yes","4"," ")</f>
        <v>4</v>
      </c>
      <c r="L1474" s="11" t="str">
        <f>IF(VLOOKUP(D1474,'Current OBD'!$B$6:$AK$2185,29,0)="Yes","5"," ")</f>
        <v>5</v>
      </c>
      <c r="M1474" s="11" t="str">
        <f>IF(VLOOKUP(D1474,'Current OBD'!$B$6:$AK$2185,30,0)="Yes","6"," ")</f>
        <v xml:space="preserve"> </v>
      </c>
      <c r="N1474" s="11" t="str">
        <f>IF(VLOOKUP(D1474,'Current OBD'!$B$6:$AK$2185,31,0)="Yes","7"," ")</f>
        <v xml:space="preserve"> </v>
      </c>
      <c r="O1474" s="11" t="str">
        <f>IF(VLOOKUP(D1474,'Current OBD'!$B$6:$AK$2185,32,0)="Yes","8"," ")</f>
        <v xml:space="preserve"> </v>
      </c>
      <c r="P1474" s="11" t="str">
        <f>IF(VLOOKUP(D1474,'Current OBD'!$B$6:$AK$2185,33,0)="Yes","9"," ")</f>
        <v xml:space="preserve"> </v>
      </c>
      <c r="Q1474" s="11" t="str">
        <f>IF(VLOOKUP(D1474,'Current OBD'!$B$6:$AK$2185,34,0)="Yes","10"," ")</f>
        <v xml:space="preserve"> </v>
      </c>
      <c r="R1474" s="11" t="str">
        <f>IF(VLOOKUP(D1474,'Current OBD'!$B$6:$AK$2185,35,0)="Yes","11"," ")</f>
        <v xml:space="preserve"> </v>
      </c>
      <c r="S1474" s="11" t="str">
        <f>IF(VLOOKUP(D1474,'Current OBD'!$B$6:$AK$2185,36,0)="Yes","12"," ")</f>
        <v xml:space="preserve"> </v>
      </c>
      <c r="T1474" s="13">
        <f>VLOOKUP(D1474,Pivot!$B$4:$F$2181,2,0)</f>
        <v>50</v>
      </c>
      <c r="U1474" s="13">
        <f>VLOOKUP(D1474,Pivot!$B$4:$F$2181,3,0)</f>
        <v>28</v>
      </c>
      <c r="V1474" s="13">
        <f>VLOOKUP(D1474,Pivot!$B$4:$F$2181,4,0)</f>
        <v>474</v>
      </c>
      <c r="W1474" s="46">
        <f>IFERROR(VLOOKUP(D1474,Pivot!$B$4:$H$2181,5,0),"")</f>
        <v>0.1055</v>
      </c>
      <c r="X1474" s="51">
        <f>IFERROR(VLOOKUP(D1474,Pivot!$B$4:$H$2181,6,0),"")</f>
        <v>5.91E-2</v>
      </c>
      <c r="Y1474" s="46">
        <f>IFERROR(VLOOKUP(D1474,Pivot!$B$4:$H$2181,7,0),"")</f>
        <v>0.1646</v>
      </c>
    </row>
    <row r="1475" spans="1:25" ht="15" customHeight="1" outlineLevel="2">
      <c r="A1475" s="10" t="str">
        <f>VLOOKUP(D1475,'Current OBD'!$B$6:$K$2185,4,0)</f>
        <v>Pierce</v>
      </c>
      <c r="B1475" s="10" t="str">
        <f>VLOOKUP(D1475,'Current OBD'!$B$6:$K$2185,3,0)</f>
        <v>27-343</v>
      </c>
      <c r="C1475" s="9" t="str">
        <f>VLOOKUP(D1475,'Current OBD'!$B$6:$K$2185,2,0)</f>
        <v>Dieringer School District</v>
      </c>
      <c r="D1475" s="24">
        <v>661964</v>
      </c>
      <c r="E1475" s="9" t="str">
        <f>VLOOKUP(D1475,'Current OBD'!$B$6:$K$2185,10,0)</f>
        <v>Lake Tapps Elementary</v>
      </c>
      <c r="F1475" s="11" t="str">
        <f>IF(VLOOKUP(D1475,'Current OBD'!$B$6:$AK$2185,23,0)="Yes","PK"," ")</f>
        <v xml:space="preserve"> </v>
      </c>
      <c r="G1475" s="11" t="str">
        <f>IF(VLOOKUP(D1475,'Current OBD'!$B$6:$AK$2185,24,0)="Yes","K"," ")</f>
        <v xml:space="preserve"> </v>
      </c>
      <c r="H1475" s="11">
        <f>IF(VLOOKUP(D1475,'Current OBD'!$B$6:$AK$2185,25,0)="Yes",1," ")</f>
        <v>1</v>
      </c>
      <c r="I1475" s="11" t="str">
        <f>IF(VLOOKUP(D1475,'Current OBD'!$B$6:$AK$2185,26,0)="Yes","2"," ")</f>
        <v>2</v>
      </c>
      <c r="J1475" s="11" t="str">
        <f>IF(VLOOKUP(D1475,'Current OBD'!$B$6:$AK$2185,27,0)="Yes","3"," ")</f>
        <v>3</v>
      </c>
      <c r="K1475" s="11" t="str">
        <f>IF(VLOOKUP(D1475,'Current OBD'!$B$6:$AK$2185,28,0)="Yes","4"," ")</f>
        <v xml:space="preserve"> </v>
      </c>
      <c r="L1475" s="11" t="str">
        <f>IF(VLOOKUP(D1475,'Current OBD'!$B$6:$AK$2185,29,0)="Yes","5"," ")</f>
        <v xml:space="preserve"> </v>
      </c>
      <c r="M1475" s="11" t="str">
        <f>IF(VLOOKUP(D1475,'Current OBD'!$B$6:$AK$2185,30,0)="Yes","6"," ")</f>
        <v xml:space="preserve"> </v>
      </c>
      <c r="N1475" s="11" t="str">
        <f>IF(VLOOKUP(D1475,'Current OBD'!$B$6:$AK$2185,31,0)="Yes","7"," ")</f>
        <v xml:space="preserve"> </v>
      </c>
      <c r="O1475" s="11" t="str">
        <f>IF(VLOOKUP(D1475,'Current OBD'!$B$6:$AK$2185,32,0)="Yes","8"," ")</f>
        <v xml:space="preserve"> </v>
      </c>
      <c r="P1475" s="11" t="str">
        <f>IF(VLOOKUP(D1475,'Current OBD'!$B$6:$AK$2185,33,0)="Yes","9"," ")</f>
        <v xml:space="preserve"> </v>
      </c>
      <c r="Q1475" s="11" t="str">
        <f>IF(VLOOKUP(D1475,'Current OBD'!$B$6:$AK$2185,34,0)="Yes","10"," ")</f>
        <v xml:space="preserve"> </v>
      </c>
      <c r="R1475" s="11" t="str">
        <f>IF(VLOOKUP(D1475,'Current OBD'!$B$6:$AK$2185,35,0)="Yes","11"," ")</f>
        <v xml:space="preserve"> </v>
      </c>
      <c r="S1475" s="11" t="str">
        <f>IF(VLOOKUP(D1475,'Current OBD'!$B$6:$AK$2185,36,0)="Yes","12"," ")</f>
        <v xml:space="preserve"> </v>
      </c>
      <c r="T1475" s="13">
        <f>VLOOKUP(D1475,Pivot!$B$4:$F$2181,2,0)</f>
        <v>61</v>
      </c>
      <c r="U1475" s="13">
        <f>VLOOKUP(D1475,Pivot!$B$4:$F$2181,3,0)</f>
        <v>22</v>
      </c>
      <c r="V1475" s="13">
        <f>VLOOKUP(D1475,Pivot!$B$4:$F$2181,4,0)</f>
        <v>457</v>
      </c>
      <c r="W1475" s="46">
        <f>IFERROR(VLOOKUP(D1475,Pivot!$B$4:$H$2181,5,0),"")</f>
        <v>0.13350000000000001</v>
      </c>
      <c r="X1475" s="51">
        <f>IFERROR(VLOOKUP(D1475,Pivot!$B$4:$H$2181,6,0),"")</f>
        <v>4.8099999999999997E-2</v>
      </c>
      <c r="Y1475" s="46">
        <f>IFERROR(VLOOKUP(D1475,Pivot!$B$4:$H$2181,7,0),"")</f>
        <v>0.18160000000000001</v>
      </c>
    </row>
    <row r="1476" spans="1:25" ht="15" customHeight="1" outlineLevel="2">
      <c r="A1476" s="10" t="str">
        <f>VLOOKUP(D1476,'Current OBD'!$B$6:$K$2185,4,0)</f>
        <v>Pierce</v>
      </c>
      <c r="B1476" s="10" t="str">
        <f>VLOOKUP(D1476,'Current OBD'!$B$6:$K$2185,3,0)</f>
        <v>27-343</v>
      </c>
      <c r="C1476" s="9" t="str">
        <f>VLOOKUP(D1476,'Current OBD'!$B$6:$K$2185,2,0)</f>
        <v>Dieringer School District</v>
      </c>
      <c r="D1476" s="24">
        <v>661965</v>
      </c>
      <c r="E1476" s="9" t="str">
        <f>VLOOKUP(D1476,'Current OBD'!$B$6:$K$2185,10,0)</f>
        <v>North Tapps Middle</v>
      </c>
      <c r="F1476" s="11" t="str">
        <f>IF(VLOOKUP(D1476,'Current OBD'!$B$6:$AK$2185,23,0)="Yes","PK"," ")</f>
        <v xml:space="preserve"> </v>
      </c>
      <c r="G1476" s="11" t="str">
        <f>IF(VLOOKUP(D1476,'Current OBD'!$B$6:$AK$2185,24,0)="Yes","K"," ")</f>
        <v xml:space="preserve"> </v>
      </c>
      <c r="H1476" s="11" t="str">
        <f>IF(VLOOKUP(D1476,'Current OBD'!$B$6:$AK$2185,25,0)="Yes",1," ")</f>
        <v xml:space="preserve"> </v>
      </c>
      <c r="I1476" s="11" t="str">
        <f>IF(VLOOKUP(D1476,'Current OBD'!$B$6:$AK$2185,26,0)="Yes","2"," ")</f>
        <v xml:space="preserve"> </v>
      </c>
      <c r="J1476" s="11" t="str">
        <f>IF(VLOOKUP(D1476,'Current OBD'!$B$6:$AK$2185,27,0)="Yes","3"," ")</f>
        <v xml:space="preserve"> </v>
      </c>
      <c r="K1476" s="11" t="str">
        <f>IF(VLOOKUP(D1476,'Current OBD'!$B$6:$AK$2185,28,0)="Yes","4"," ")</f>
        <v xml:space="preserve"> </v>
      </c>
      <c r="L1476" s="11" t="str">
        <f>IF(VLOOKUP(D1476,'Current OBD'!$B$6:$AK$2185,29,0)="Yes","5"," ")</f>
        <v xml:space="preserve"> </v>
      </c>
      <c r="M1476" s="11" t="str">
        <f>IF(VLOOKUP(D1476,'Current OBD'!$B$6:$AK$2185,30,0)="Yes","6"," ")</f>
        <v>6</v>
      </c>
      <c r="N1476" s="11" t="str">
        <f>IF(VLOOKUP(D1476,'Current OBD'!$B$6:$AK$2185,31,0)="Yes","7"," ")</f>
        <v>7</v>
      </c>
      <c r="O1476" s="11" t="str">
        <f>IF(VLOOKUP(D1476,'Current OBD'!$B$6:$AK$2185,32,0)="Yes","8"," ")</f>
        <v>8</v>
      </c>
      <c r="P1476" s="11" t="str">
        <f>IF(VLOOKUP(D1476,'Current OBD'!$B$6:$AK$2185,33,0)="Yes","9"," ")</f>
        <v xml:space="preserve"> </v>
      </c>
      <c r="Q1476" s="11" t="str">
        <f>IF(VLOOKUP(D1476,'Current OBD'!$B$6:$AK$2185,34,0)="Yes","10"," ")</f>
        <v xml:space="preserve"> </v>
      </c>
      <c r="R1476" s="11" t="str">
        <f>IF(VLOOKUP(D1476,'Current OBD'!$B$6:$AK$2185,35,0)="Yes","11"," ")</f>
        <v xml:space="preserve"> </v>
      </c>
      <c r="S1476" s="11" t="str">
        <f>IF(VLOOKUP(D1476,'Current OBD'!$B$6:$AK$2185,36,0)="Yes","12"," ")</f>
        <v xml:space="preserve"> </v>
      </c>
      <c r="T1476" s="13">
        <f>VLOOKUP(D1476,Pivot!$B$4:$F$2181,2,0)</f>
        <v>72</v>
      </c>
      <c r="U1476" s="13">
        <f>VLOOKUP(D1476,Pivot!$B$4:$F$2181,3,0)</f>
        <v>31</v>
      </c>
      <c r="V1476" s="13">
        <f>VLOOKUP(D1476,Pivot!$B$4:$F$2181,4,0)</f>
        <v>528</v>
      </c>
      <c r="W1476" s="46">
        <f>IFERROR(VLOOKUP(D1476,Pivot!$B$4:$H$2181,5,0),"")</f>
        <v>0.13639999999999999</v>
      </c>
      <c r="X1476" s="51">
        <f>IFERROR(VLOOKUP(D1476,Pivot!$B$4:$H$2181,6,0),"")</f>
        <v>5.8700000000000002E-2</v>
      </c>
      <c r="Y1476" s="46">
        <f>IFERROR(VLOOKUP(D1476,Pivot!$B$4:$H$2181,7,0),"")</f>
        <v>0.1951</v>
      </c>
    </row>
    <row r="1477" spans="1:25" ht="15" customHeight="1" outlineLevel="1">
      <c r="A1477" s="27"/>
      <c r="B1477" s="27"/>
      <c r="C1477" s="30" t="s">
        <v>5803</v>
      </c>
      <c r="D1477" s="27"/>
      <c r="E1477" s="26"/>
      <c r="F1477" s="29"/>
      <c r="G1477" s="29"/>
      <c r="H1477" s="29"/>
      <c r="I1477" s="29"/>
      <c r="J1477" s="29"/>
      <c r="K1477" s="29"/>
      <c r="L1477" s="29"/>
      <c r="M1477" s="29"/>
      <c r="N1477" s="29"/>
      <c r="O1477" s="29"/>
      <c r="P1477" s="29"/>
      <c r="Q1477" s="29"/>
      <c r="R1477" s="29"/>
      <c r="S1477" s="29"/>
      <c r="T1477" s="43">
        <f>SUBTOTAL(9,T1474:T1476)</f>
        <v>183</v>
      </c>
      <c r="U1477" s="43">
        <f>SUBTOTAL(9,U1474:U1476)</f>
        <v>81</v>
      </c>
      <c r="V1477" s="43">
        <f>SUBTOTAL(9,V1474:V1476)</f>
        <v>1459</v>
      </c>
      <c r="W1477" s="47"/>
      <c r="X1477" s="52"/>
      <c r="Y1477" s="56">
        <f>(T1477+U1477)/V1477</f>
        <v>0.18094585332419466</v>
      </c>
    </row>
    <row r="1478" spans="1:25" ht="15" customHeight="1" outlineLevel="2">
      <c r="A1478" s="10" t="str">
        <f>VLOOKUP(D1478,'Current OBD'!$B$6:$K$2185,4,0)</f>
        <v>Pierce</v>
      </c>
      <c r="B1478" s="10" t="str">
        <f>VLOOKUP(D1478,'Current OBD'!$B$6:$K$2185,3,0)</f>
        <v>27-344</v>
      </c>
      <c r="C1478" s="9" t="str">
        <f>VLOOKUP(D1478,'Current OBD'!$B$6:$K$2185,2,0)</f>
        <v>Orting School District</v>
      </c>
      <c r="D1478" s="24">
        <v>661966</v>
      </c>
      <c r="E1478" s="9" t="str">
        <f>VLOOKUP(D1478,'Current OBD'!$B$6:$K$2185,10,0)</f>
        <v>Orting Elementary</v>
      </c>
      <c r="F1478" s="11" t="str">
        <f>IF(VLOOKUP(D1478,'Current OBD'!$B$6:$AK$2185,23,0)="Yes","PK"," ")</f>
        <v xml:space="preserve"> </v>
      </c>
      <c r="G1478" s="11" t="str">
        <f>IF(VLOOKUP(D1478,'Current OBD'!$B$6:$AK$2185,24,0)="Yes","K"," ")</f>
        <v>K</v>
      </c>
      <c r="H1478" s="11">
        <f>IF(VLOOKUP(D1478,'Current OBD'!$B$6:$AK$2185,25,0)="Yes",1," ")</f>
        <v>1</v>
      </c>
      <c r="I1478" s="11" t="str">
        <f>IF(VLOOKUP(D1478,'Current OBD'!$B$6:$AK$2185,26,0)="Yes","2"," ")</f>
        <v>2</v>
      </c>
      <c r="J1478" s="11" t="str">
        <f>IF(VLOOKUP(D1478,'Current OBD'!$B$6:$AK$2185,27,0)="Yes","3"," ")</f>
        <v>3</v>
      </c>
      <c r="K1478" s="11" t="str">
        <f>IF(VLOOKUP(D1478,'Current OBD'!$B$6:$AK$2185,28,0)="Yes","4"," ")</f>
        <v xml:space="preserve"> </v>
      </c>
      <c r="L1478" s="11" t="str">
        <f>IF(VLOOKUP(D1478,'Current OBD'!$B$6:$AK$2185,29,0)="Yes","5"," ")</f>
        <v xml:space="preserve"> </v>
      </c>
      <c r="M1478" s="11" t="str">
        <f>IF(VLOOKUP(D1478,'Current OBD'!$B$6:$AK$2185,30,0)="Yes","6"," ")</f>
        <v xml:space="preserve"> </v>
      </c>
      <c r="N1478" s="11" t="str">
        <f>IF(VLOOKUP(D1478,'Current OBD'!$B$6:$AK$2185,31,0)="Yes","7"," ")</f>
        <v xml:space="preserve"> </v>
      </c>
      <c r="O1478" s="11" t="str">
        <f>IF(VLOOKUP(D1478,'Current OBD'!$B$6:$AK$2185,32,0)="Yes","8"," ")</f>
        <v xml:space="preserve"> </v>
      </c>
      <c r="P1478" s="11" t="str">
        <f>IF(VLOOKUP(D1478,'Current OBD'!$B$6:$AK$2185,33,0)="Yes","9"," ")</f>
        <v xml:space="preserve"> </v>
      </c>
      <c r="Q1478" s="11" t="str">
        <f>IF(VLOOKUP(D1478,'Current OBD'!$B$6:$AK$2185,34,0)="Yes","10"," ")</f>
        <v xml:space="preserve"> </v>
      </c>
      <c r="R1478" s="11" t="str">
        <f>IF(VLOOKUP(D1478,'Current OBD'!$B$6:$AK$2185,35,0)="Yes","11"," ")</f>
        <v xml:space="preserve"> </v>
      </c>
      <c r="S1478" s="11" t="str">
        <f>IF(VLOOKUP(D1478,'Current OBD'!$B$6:$AK$2185,36,0)="Yes","12"," ")</f>
        <v xml:space="preserve"> </v>
      </c>
      <c r="T1478" s="13">
        <f>VLOOKUP(D1478,Pivot!$B$4:$F$2181,2,0)</f>
        <v>130</v>
      </c>
      <c r="U1478" s="13">
        <f>VLOOKUP(D1478,Pivot!$B$4:$F$2181,3,0)</f>
        <v>50</v>
      </c>
      <c r="V1478" s="13">
        <f>VLOOKUP(D1478,Pivot!$B$4:$F$2181,4,0)</f>
        <v>608</v>
      </c>
      <c r="W1478" s="46">
        <f>IFERROR(VLOOKUP(D1478,Pivot!$B$4:$H$2181,5,0),"")</f>
        <v>0.21379999999999999</v>
      </c>
      <c r="X1478" s="51">
        <f>IFERROR(VLOOKUP(D1478,Pivot!$B$4:$H$2181,6,0),"")</f>
        <v>8.2199999999999995E-2</v>
      </c>
      <c r="Y1478" s="46">
        <f>IFERROR(VLOOKUP(D1478,Pivot!$B$4:$H$2181,7,0),"")</f>
        <v>0.29609999999999997</v>
      </c>
    </row>
    <row r="1479" spans="1:25" ht="15" customHeight="1" outlineLevel="2">
      <c r="A1479" s="10" t="str">
        <f>VLOOKUP(D1479,'Current OBD'!$B$6:$K$2185,4,0)</f>
        <v>Pierce</v>
      </c>
      <c r="B1479" s="10" t="str">
        <f>VLOOKUP(D1479,'Current OBD'!$B$6:$K$2185,3,0)</f>
        <v>27-344</v>
      </c>
      <c r="C1479" s="9" t="str">
        <f>VLOOKUP(D1479,'Current OBD'!$B$6:$K$2185,2,0)</f>
        <v>Orting School District</v>
      </c>
      <c r="D1479" s="24">
        <v>661969</v>
      </c>
      <c r="E1479" s="9" t="str">
        <f>VLOOKUP(D1479,'Current OBD'!$B$6:$K$2185,10,0)</f>
        <v>Orting High</v>
      </c>
      <c r="F1479" s="11" t="str">
        <f>IF(VLOOKUP(D1479,'Current OBD'!$B$6:$AK$2185,23,0)="Yes","PK"," ")</f>
        <v xml:space="preserve"> </v>
      </c>
      <c r="G1479" s="11" t="str">
        <f>IF(VLOOKUP(D1479,'Current OBD'!$B$6:$AK$2185,24,0)="Yes","K"," ")</f>
        <v xml:space="preserve"> </v>
      </c>
      <c r="H1479" s="11" t="str">
        <f>IF(VLOOKUP(D1479,'Current OBD'!$B$6:$AK$2185,25,0)="Yes",1," ")</f>
        <v xml:space="preserve"> </v>
      </c>
      <c r="I1479" s="11" t="str">
        <f>IF(VLOOKUP(D1479,'Current OBD'!$B$6:$AK$2185,26,0)="Yes","2"," ")</f>
        <v xml:space="preserve"> </v>
      </c>
      <c r="J1479" s="11" t="str">
        <f>IF(VLOOKUP(D1479,'Current OBD'!$B$6:$AK$2185,27,0)="Yes","3"," ")</f>
        <v xml:space="preserve"> </v>
      </c>
      <c r="K1479" s="11" t="str">
        <f>IF(VLOOKUP(D1479,'Current OBD'!$B$6:$AK$2185,28,0)="Yes","4"," ")</f>
        <v xml:space="preserve"> </v>
      </c>
      <c r="L1479" s="11" t="str">
        <f>IF(VLOOKUP(D1479,'Current OBD'!$B$6:$AK$2185,29,0)="Yes","5"," ")</f>
        <v xml:space="preserve"> </v>
      </c>
      <c r="M1479" s="11" t="str">
        <f>IF(VLOOKUP(D1479,'Current OBD'!$B$6:$AK$2185,30,0)="Yes","6"," ")</f>
        <v xml:space="preserve"> </v>
      </c>
      <c r="N1479" s="11" t="str">
        <f>IF(VLOOKUP(D1479,'Current OBD'!$B$6:$AK$2185,31,0)="Yes","7"," ")</f>
        <v xml:space="preserve"> </v>
      </c>
      <c r="O1479" s="11" t="str">
        <f>IF(VLOOKUP(D1479,'Current OBD'!$B$6:$AK$2185,32,0)="Yes","8"," ")</f>
        <v xml:space="preserve"> </v>
      </c>
      <c r="P1479" s="11" t="str">
        <f>IF(VLOOKUP(D1479,'Current OBD'!$B$6:$AK$2185,33,0)="Yes","9"," ")</f>
        <v>9</v>
      </c>
      <c r="Q1479" s="11" t="str">
        <f>IF(VLOOKUP(D1479,'Current OBD'!$B$6:$AK$2185,34,0)="Yes","10"," ")</f>
        <v>10</v>
      </c>
      <c r="R1479" s="11" t="str">
        <f>IF(VLOOKUP(D1479,'Current OBD'!$B$6:$AK$2185,35,0)="Yes","11"," ")</f>
        <v>11</v>
      </c>
      <c r="S1479" s="11" t="str">
        <f>IF(VLOOKUP(D1479,'Current OBD'!$B$6:$AK$2185,36,0)="Yes","12"," ")</f>
        <v>12</v>
      </c>
      <c r="T1479" s="13">
        <f>VLOOKUP(D1479,Pivot!$B$4:$F$2181,2,0)</f>
        <v>237</v>
      </c>
      <c r="U1479" s="13">
        <f>VLOOKUP(D1479,Pivot!$B$4:$F$2181,3,0)</f>
        <v>70</v>
      </c>
      <c r="V1479" s="13">
        <f>VLOOKUP(D1479,Pivot!$B$4:$F$2181,4,0)</f>
        <v>979</v>
      </c>
      <c r="W1479" s="46">
        <f>IFERROR(VLOOKUP(D1479,Pivot!$B$4:$H$2181,5,0),"")</f>
        <v>0.24210000000000001</v>
      </c>
      <c r="X1479" s="51">
        <f>IFERROR(VLOOKUP(D1479,Pivot!$B$4:$H$2181,6,0),"")</f>
        <v>7.1499999999999994E-2</v>
      </c>
      <c r="Y1479" s="46">
        <f>IFERROR(VLOOKUP(D1479,Pivot!$B$4:$H$2181,7,0),"")</f>
        <v>0.31359999999999999</v>
      </c>
    </row>
    <row r="1480" spans="1:25" ht="15" customHeight="1" outlineLevel="2">
      <c r="A1480" s="10" t="str">
        <f>VLOOKUP(D1480,'Current OBD'!$B$6:$K$2185,4,0)</f>
        <v>Pierce</v>
      </c>
      <c r="B1480" s="10" t="str">
        <f>VLOOKUP(D1480,'Current OBD'!$B$6:$K$2185,3,0)</f>
        <v>27-344</v>
      </c>
      <c r="C1480" s="9" t="str">
        <f>VLOOKUP(D1480,'Current OBD'!$B$6:$K$2185,2,0)</f>
        <v>Orting School District</v>
      </c>
      <c r="D1480" s="24">
        <v>661968</v>
      </c>
      <c r="E1480" s="9" t="str">
        <f>VLOOKUP(D1480,'Current OBD'!$B$6:$K$2185,10,0)</f>
        <v>Orting Middle</v>
      </c>
      <c r="F1480" s="11" t="str">
        <f>IF(VLOOKUP(D1480,'Current OBD'!$B$6:$AK$2185,23,0)="Yes","PK"," ")</f>
        <v xml:space="preserve"> </v>
      </c>
      <c r="G1480" s="11" t="str">
        <f>IF(VLOOKUP(D1480,'Current OBD'!$B$6:$AK$2185,24,0)="Yes","K"," ")</f>
        <v xml:space="preserve"> </v>
      </c>
      <c r="H1480" s="11" t="str">
        <f>IF(VLOOKUP(D1480,'Current OBD'!$B$6:$AK$2185,25,0)="Yes",1," ")</f>
        <v xml:space="preserve"> </v>
      </c>
      <c r="I1480" s="11" t="str">
        <f>IF(VLOOKUP(D1480,'Current OBD'!$B$6:$AK$2185,26,0)="Yes","2"," ")</f>
        <v xml:space="preserve"> </v>
      </c>
      <c r="J1480" s="11" t="str">
        <f>IF(VLOOKUP(D1480,'Current OBD'!$B$6:$AK$2185,27,0)="Yes","3"," ")</f>
        <v xml:space="preserve"> </v>
      </c>
      <c r="K1480" s="11" t="str">
        <f>IF(VLOOKUP(D1480,'Current OBD'!$B$6:$AK$2185,28,0)="Yes","4"," ")</f>
        <v xml:space="preserve"> </v>
      </c>
      <c r="L1480" s="11" t="str">
        <f>IF(VLOOKUP(D1480,'Current OBD'!$B$6:$AK$2185,29,0)="Yes","5"," ")</f>
        <v xml:space="preserve"> </v>
      </c>
      <c r="M1480" s="11" t="str">
        <f>IF(VLOOKUP(D1480,'Current OBD'!$B$6:$AK$2185,30,0)="Yes","6"," ")</f>
        <v>6</v>
      </c>
      <c r="N1480" s="11" t="str">
        <f>IF(VLOOKUP(D1480,'Current OBD'!$B$6:$AK$2185,31,0)="Yes","7"," ")</f>
        <v>7</v>
      </c>
      <c r="O1480" s="11" t="str">
        <f>IF(VLOOKUP(D1480,'Current OBD'!$B$6:$AK$2185,32,0)="Yes","8"," ")</f>
        <v>8</v>
      </c>
      <c r="P1480" s="11" t="str">
        <f>IF(VLOOKUP(D1480,'Current OBD'!$B$6:$AK$2185,33,0)="Yes","9"," ")</f>
        <v xml:space="preserve"> </v>
      </c>
      <c r="Q1480" s="11" t="str">
        <f>IF(VLOOKUP(D1480,'Current OBD'!$B$6:$AK$2185,34,0)="Yes","10"," ")</f>
        <v xml:space="preserve"> </v>
      </c>
      <c r="R1480" s="11" t="str">
        <f>IF(VLOOKUP(D1480,'Current OBD'!$B$6:$AK$2185,35,0)="Yes","11"," ")</f>
        <v xml:space="preserve"> </v>
      </c>
      <c r="S1480" s="11" t="str">
        <f>IF(VLOOKUP(D1480,'Current OBD'!$B$6:$AK$2185,36,0)="Yes","12"," ")</f>
        <v xml:space="preserve"> </v>
      </c>
      <c r="T1480" s="13">
        <f>VLOOKUP(D1480,Pivot!$B$4:$F$2181,2,0)</f>
        <v>186</v>
      </c>
      <c r="U1480" s="13">
        <f>VLOOKUP(D1480,Pivot!$B$4:$F$2181,3,0)</f>
        <v>53</v>
      </c>
      <c r="V1480" s="13">
        <f>VLOOKUP(D1480,Pivot!$B$4:$F$2181,4,0)</f>
        <v>713</v>
      </c>
      <c r="W1480" s="46">
        <f>IFERROR(VLOOKUP(D1480,Pivot!$B$4:$H$2181,5,0),"")</f>
        <v>0.26090000000000002</v>
      </c>
      <c r="X1480" s="51">
        <f>IFERROR(VLOOKUP(D1480,Pivot!$B$4:$H$2181,6,0),"")</f>
        <v>7.4300000000000005E-2</v>
      </c>
      <c r="Y1480" s="46">
        <f>IFERROR(VLOOKUP(D1480,Pivot!$B$4:$H$2181,7,0),"")</f>
        <v>0.3352</v>
      </c>
    </row>
    <row r="1481" spans="1:25" ht="15" customHeight="1" outlineLevel="2">
      <c r="A1481" s="10" t="str">
        <f>VLOOKUP(D1481,'Current OBD'!$B$6:$K$2185,4,0)</f>
        <v>Pierce</v>
      </c>
      <c r="B1481" s="10" t="str">
        <f>VLOOKUP(D1481,'Current OBD'!$B$6:$K$2185,3,0)</f>
        <v>27-344</v>
      </c>
      <c r="C1481" s="9" t="str">
        <f>VLOOKUP(D1481,'Current OBD'!$B$6:$K$2185,2,0)</f>
        <v>Orting School District</v>
      </c>
      <c r="D1481" s="24">
        <v>661967</v>
      </c>
      <c r="E1481" s="9" t="str">
        <f>VLOOKUP(D1481,'Current OBD'!$B$6:$K$2185,10,0)</f>
        <v>Ptarmigan Ridge Elementary</v>
      </c>
      <c r="F1481" s="11" t="str">
        <f>IF(VLOOKUP(D1481,'Current OBD'!$B$6:$AK$2185,23,0)="Yes","PK"," ")</f>
        <v xml:space="preserve"> </v>
      </c>
      <c r="G1481" s="11" t="str">
        <f>IF(VLOOKUP(D1481,'Current OBD'!$B$6:$AK$2185,24,0)="Yes","K"," ")</f>
        <v>K</v>
      </c>
      <c r="H1481" s="11">
        <f>IF(VLOOKUP(D1481,'Current OBD'!$B$6:$AK$2185,25,0)="Yes",1," ")</f>
        <v>1</v>
      </c>
      <c r="I1481" s="11" t="str">
        <f>IF(VLOOKUP(D1481,'Current OBD'!$B$6:$AK$2185,26,0)="Yes","2"," ")</f>
        <v>2</v>
      </c>
      <c r="J1481" s="11" t="str">
        <f>IF(VLOOKUP(D1481,'Current OBD'!$B$6:$AK$2185,27,0)="Yes","3"," ")</f>
        <v>3</v>
      </c>
      <c r="K1481" s="11" t="str">
        <f>IF(VLOOKUP(D1481,'Current OBD'!$B$6:$AK$2185,28,0)="Yes","4"," ")</f>
        <v>4</v>
      </c>
      <c r="L1481" s="11" t="str">
        <f>IF(VLOOKUP(D1481,'Current OBD'!$B$6:$AK$2185,29,0)="Yes","5"," ")</f>
        <v>5</v>
      </c>
      <c r="M1481" s="11" t="str">
        <f>IF(VLOOKUP(D1481,'Current OBD'!$B$6:$AK$2185,30,0)="Yes","6"," ")</f>
        <v xml:space="preserve"> </v>
      </c>
      <c r="N1481" s="11" t="str">
        <f>IF(VLOOKUP(D1481,'Current OBD'!$B$6:$AK$2185,31,0)="Yes","7"," ")</f>
        <v xml:space="preserve"> </v>
      </c>
      <c r="O1481" s="11" t="str">
        <f>IF(VLOOKUP(D1481,'Current OBD'!$B$6:$AK$2185,32,0)="Yes","8"," ")</f>
        <v xml:space="preserve"> </v>
      </c>
      <c r="P1481" s="11" t="str">
        <f>IF(VLOOKUP(D1481,'Current OBD'!$B$6:$AK$2185,33,0)="Yes","9"," ")</f>
        <v xml:space="preserve"> </v>
      </c>
      <c r="Q1481" s="11" t="str">
        <f>IF(VLOOKUP(D1481,'Current OBD'!$B$6:$AK$2185,34,0)="Yes","10"," ")</f>
        <v xml:space="preserve"> </v>
      </c>
      <c r="R1481" s="11" t="str">
        <f>IF(VLOOKUP(D1481,'Current OBD'!$B$6:$AK$2185,35,0)="Yes","11"," ")</f>
        <v xml:space="preserve"> </v>
      </c>
      <c r="S1481" s="11" t="str">
        <f>IF(VLOOKUP(D1481,'Current OBD'!$B$6:$AK$2185,36,0)="Yes","12"," ")</f>
        <v xml:space="preserve"> </v>
      </c>
      <c r="T1481" s="13">
        <f>VLOOKUP(D1481,Pivot!$B$4:$F$2181,2,0)</f>
        <v>177</v>
      </c>
      <c r="U1481" s="13">
        <f>VLOOKUP(D1481,Pivot!$B$4:$F$2181,3,0)</f>
        <v>55</v>
      </c>
      <c r="V1481" s="13">
        <f>VLOOKUP(D1481,Pivot!$B$4:$F$2181,4,0)</f>
        <v>752</v>
      </c>
      <c r="W1481" s="46">
        <f>IFERROR(VLOOKUP(D1481,Pivot!$B$4:$H$2181,5,0),"")</f>
        <v>0.2354</v>
      </c>
      <c r="X1481" s="51">
        <f>IFERROR(VLOOKUP(D1481,Pivot!$B$4:$H$2181,6,0),"")</f>
        <v>7.3099999999999998E-2</v>
      </c>
      <c r="Y1481" s="46">
        <f>IFERROR(VLOOKUP(D1481,Pivot!$B$4:$H$2181,7,0),"")</f>
        <v>0.3085</v>
      </c>
    </row>
    <row r="1482" spans="1:25" ht="15" customHeight="1" outlineLevel="1">
      <c r="A1482" s="27"/>
      <c r="B1482" s="27"/>
      <c r="C1482" s="30" t="s">
        <v>5804</v>
      </c>
      <c r="D1482" s="27"/>
      <c r="E1482" s="26"/>
      <c r="F1482" s="29"/>
      <c r="G1482" s="29"/>
      <c r="H1482" s="29"/>
      <c r="I1482" s="29"/>
      <c r="J1482" s="29"/>
      <c r="K1482" s="29"/>
      <c r="L1482" s="29"/>
      <c r="M1482" s="29"/>
      <c r="N1482" s="29"/>
      <c r="O1482" s="29"/>
      <c r="P1482" s="29"/>
      <c r="Q1482" s="29"/>
      <c r="R1482" s="29"/>
      <c r="S1482" s="29"/>
      <c r="T1482" s="43">
        <f>SUBTOTAL(9,T1478:T1481)</f>
        <v>730</v>
      </c>
      <c r="U1482" s="43">
        <f>SUBTOTAL(9,U1478:U1481)</f>
        <v>228</v>
      </c>
      <c r="V1482" s="43">
        <f>SUBTOTAL(9,V1478:V1481)</f>
        <v>3052</v>
      </c>
      <c r="W1482" s="47"/>
      <c r="X1482" s="52"/>
      <c r="Y1482" s="56">
        <f>(T1482+U1482)/V1482</f>
        <v>0.31389252948885976</v>
      </c>
    </row>
    <row r="1483" spans="1:25" ht="15" customHeight="1" outlineLevel="2">
      <c r="A1483" s="10" t="str">
        <f>VLOOKUP(D1483,'Current OBD'!$B$6:$K$2185,4,0)</f>
        <v>Pierce</v>
      </c>
      <c r="B1483" s="10" t="str">
        <f>VLOOKUP(D1483,'Current OBD'!$B$6:$K$2185,3,0)</f>
        <v>27-400</v>
      </c>
      <c r="C1483" s="9" t="str">
        <f>VLOOKUP(D1483,'Current OBD'!$B$6:$K$2185,2,0)</f>
        <v>Clover Park School District</v>
      </c>
      <c r="D1483" s="24">
        <v>665870</v>
      </c>
      <c r="E1483" s="9" t="str">
        <f>VLOOKUP(D1483,'Current OBD'!$B$6:$K$2185,10,0)</f>
        <v>Beachwood Elementary</v>
      </c>
      <c r="F1483" s="11" t="str">
        <f>IF(VLOOKUP(D1483,'Current OBD'!$B$6:$AK$2185,23,0)="Yes","PK"," ")</f>
        <v xml:space="preserve"> </v>
      </c>
      <c r="G1483" s="11" t="str">
        <f>IF(VLOOKUP(D1483,'Current OBD'!$B$6:$AK$2185,24,0)="Yes","K"," ")</f>
        <v>K</v>
      </c>
      <c r="H1483" s="11">
        <f>IF(VLOOKUP(D1483,'Current OBD'!$B$6:$AK$2185,25,0)="Yes",1," ")</f>
        <v>1</v>
      </c>
      <c r="I1483" s="11" t="str">
        <f>IF(VLOOKUP(D1483,'Current OBD'!$B$6:$AK$2185,26,0)="Yes","2"," ")</f>
        <v>2</v>
      </c>
      <c r="J1483" s="11" t="str">
        <f>IF(VLOOKUP(D1483,'Current OBD'!$B$6:$AK$2185,27,0)="Yes","3"," ")</f>
        <v>3</v>
      </c>
      <c r="K1483" s="11" t="str">
        <f>IF(VLOOKUP(D1483,'Current OBD'!$B$6:$AK$2185,28,0)="Yes","4"," ")</f>
        <v>4</v>
      </c>
      <c r="L1483" s="11" t="str">
        <f>IF(VLOOKUP(D1483,'Current OBD'!$B$6:$AK$2185,29,0)="Yes","5"," ")</f>
        <v>5</v>
      </c>
      <c r="M1483" s="11" t="str">
        <f>IF(VLOOKUP(D1483,'Current OBD'!$B$6:$AK$2185,30,0)="Yes","6"," ")</f>
        <v xml:space="preserve"> </v>
      </c>
      <c r="N1483" s="11" t="str">
        <f>IF(VLOOKUP(D1483,'Current OBD'!$B$6:$AK$2185,31,0)="Yes","7"," ")</f>
        <v xml:space="preserve"> </v>
      </c>
      <c r="O1483" s="11" t="str">
        <f>IF(VLOOKUP(D1483,'Current OBD'!$B$6:$AK$2185,32,0)="Yes","8"," ")</f>
        <v xml:space="preserve"> </v>
      </c>
      <c r="P1483" s="11" t="str">
        <f>IF(VLOOKUP(D1483,'Current OBD'!$B$6:$AK$2185,33,0)="Yes","9"," ")</f>
        <v xml:space="preserve"> </v>
      </c>
      <c r="Q1483" s="11" t="str">
        <f>IF(VLOOKUP(D1483,'Current OBD'!$B$6:$AK$2185,34,0)="Yes","10"," ")</f>
        <v xml:space="preserve"> </v>
      </c>
      <c r="R1483" s="11" t="str">
        <f>IF(VLOOKUP(D1483,'Current OBD'!$B$6:$AK$2185,35,0)="Yes","11"," ")</f>
        <v xml:space="preserve"> </v>
      </c>
      <c r="S1483" s="11" t="str">
        <f>IF(VLOOKUP(D1483,'Current OBD'!$B$6:$AK$2185,36,0)="Yes","12"," ")</f>
        <v xml:space="preserve"> </v>
      </c>
      <c r="T1483" s="13">
        <f>VLOOKUP(D1483,Pivot!$B$4:$F$2181,2,0)</f>
        <v>82</v>
      </c>
      <c r="U1483" s="13">
        <f>VLOOKUP(D1483,Pivot!$B$4:$F$2181,3,0)</f>
        <v>81</v>
      </c>
      <c r="V1483" s="13">
        <f>VLOOKUP(D1483,Pivot!$B$4:$F$2181,4,0)</f>
        <v>407</v>
      </c>
      <c r="W1483" s="46">
        <f>IFERROR(VLOOKUP(D1483,Pivot!$B$4:$H$2181,5,0),"")</f>
        <v>0.20150000000000001</v>
      </c>
      <c r="X1483" s="51">
        <f>IFERROR(VLOOKUP(D1483,Pivot!$B$4:$H$2181,6,0),"")</f>
        <v>0.19900000000000001</v>
      </c>
      <c r="Y1483" s="46">
        <f>IFERROR(VLOOKUP(D1483,Pivot!$B$4:$H$2181,7,0),"")</f>
        <v>0.40050000000000002</v>
      </c>
    </row>
    <row r="1484" spans="1:25" ht="15" customHeight="1" outlineLevel="2">
      <c r="A1484" s="10" t="str">
        <f>VLOOKUP(D1484,'Current OBD'!$B$6:$K$2185,4,0)</f>
        <v>Pierce</v>
      </c>
      <c r="B1484" s="10" t="str">
        <f>VLOOKUP(D1484,'Current OBD'!$B$6:$K$2185,3,0)</f>
        <v>27-400</v>
      </c>
      <c r="C1484" s="9" t="str">
        <f>VLOOKUP(D1484,'Current OBD'!$B$6:$K$2185,2,0)</f>
        <v>Clover Park School District</v>
      </c>
      <c r="D1484" s="24">
        <v>665871</v>
      </c>
      <c r="E1484" s="9" t="str">
        <f>VLOOKUP(D1484,'Current OBD'!$B$6:$K$2185,10,0)</f>
        <v>Carter Lake Elementary</v>
      </c>
      <c r="F1484" s="11" t="str">
        <f>IF(VLOOKUP(D1484,'Current OBD'!$B$6:$AK$2185,23,0)="Yes","PK"," ")</f>
        <v xml:space="preserve"> </v>
      </c>
      <c r="G1484" s="11" t="str">
        <f>IF(VLOOKUP(D1484,'Current OBD'!$B$6:$AK$2185,24,0)="Yes","K"," ")</f>
        <v>K</v>
      </c>
      <c r="H1484" s="11">
        <f>IF(VLOOKUP(D1484,'Current OBD'!$B$6:$AK$2185,25,0)="Yes",1," ")</f>
        <v>1</v>
      </c>
      <c r="I1484" s="11" t="str">
        <f>IF(VLOOKUP(D1484,'Current OBD'!$B$6:$AK$2185,26,0)="Yes","2"," ")</f>
        <v>2</v>
      </c>
      <c r="J1484" s="11" t="str">
        <f>IF(VLOOKUP(D1484,'Current OBD'!$B$6:$AK$2185,27,0)="Yes","3"," ")</f>
        <v>3</v>
      </c>
      <c r="K1484" s="11" t="str">
        <f>IF(VLOOKUP(D1484,'Current OBD'!$B$6:$AK$2185,28,0)="Yes","4"," ")</f>
        <v>4</v>
      </c>
      <c r="L1484" s="11" t="str">
        <f>IF(VLOOKUP(D1484,'Current OBD'!$B$6:$AK$2185,29,0)="Yes","5"," ")</f>
        <v>5</v>
      </c>
      <c r="M1484" s="11" t="str">
        <f>IF(VLOOKUP(D1484,'Current OBD'!$B$6:$AK$2185,30,0)="Yes","6"," ")</f>
        <v xml:space="preserve"> </v>
      </c>
      <c r="N1484" s="11" t="str">
        <f>IF(VLOOKUP(D1484,'Current OBD'!$B$6:$AK$2185,31,0)="Yes","7"," ")</f>
        <v xml:space="preserve"> </v>
      </c>
      <c r="O1484" s="11" t="str">
        <f>IF(VLOOKUP(D1484,'Current OBD'!$B$6:$AK$2185,32,0)="Yes","8"," ")</f>
        <v xml:space="preserve"> </v>
      </c>
      <c r="P1484" s="11" t="str">
        <f>IF(VLOOKUP(D1484,'Current OBD'!$B$6:$AK$2185,33,0)="Yes","9"," ")</f>
        <v xml:space="preserve"> </v>
      </c>
      <c r="Q1484" s="11" t="str">
        <f>IF(VLOOKUP(D1484,'Current OBD'!$B$6:$AK$2185,34,0)="Yes","10"," ")</f>
        <v xml:space="preserve"> </v>
      </c>
      <c r="R1484" s="11" t="str">
        <f>IF(VLOOKUP(D1484,'Current OBD'!$B$6:$AK$2185,35,0)="Yes","11"," ")</f>
        <v xml:space="preserve"> </v>
      </c>
      <c r="S1484" s="11" t="str">
        <f>IF(VLOOKUP(D1484,'Current OBD'!$B$6:$AK$2185,36,0)="Yes","12"," ")</f>
        <v xml:space="preserve"> </v>
      </c>
      <c r="T1484" s="13">
        <f>VLOOKUP(D1484,Pivot!$B$4:$F$2181,2,0)</f>
        <v>78</v>
      </c>
      <c r="U1484" s="13">
        <f>VLOOKUP(D1484,Pivot!$B$4:$F$2181,3,0)</f>
        <v>69</v>
      </c>
      <c r="V1484" s="13">
        <f>VLOOKUP(D1484,Pivot!$B$4:$F$2181,4,0)</f>
        <v>490</v>
      </c>
      <c r="W1484" s="46">
        <f>IFERROR(VLOOKUP(D1484,Pivot!$B$4:$H$2181,5,0),"")</f>
        <v>0.15920000000000001</v>
      </c>
      <c r="X1484" s="51">
        <f>IFERROR(VLOOKUP(D1484,Pivot!$B$4:$H$2181,6,0),"")</f>
        <v>0.14080000000000001</v>
      </c>
      <c r="Y1484" s="46">
        <f>IFERROR(VLOOKUP(D1484,Pivot!$B$4:$H$2181,7,0),"")</f>
        <v>0.3</v>
      </c>
    </row>
    <row r="1485" spans="1:25" ht="15" customHeight="1" outlineLevel="2">
      <c r="A1485" s="10" t="str">
        <f>VLOOKUP(D1485,'Current OBD'!$B$6:$K$2185,4,0)</f>
        <v>Pierce</v>
      </c>
      <c r="B1485" s="10" t="str">
        <f>VLOOKUP(D1485,'Current OBD'!$B$6:$K$2185,3,0)</f>
        <v>27-400</v>
      </c>
      <c r="C1485" s="9" t="str">
        <f>VLOOKUP(D1485,'Current OBD'!$B$6:$K$2185,2,0)</f>
        <v>Clover Park School District</v>
      </c>
      <c r="D1485" s="24">
        <v>683622</v>
      </c>
      <c r="E1485" s="9" t="str">
        <f>VLOOKUP(D1485,'Current OBD'!$B$6:$K$2185,10,0)</f>
        <v>Clover Park Early Learning Program</v>
      </c>
      <c r="F1485" s="11" t="str">
        <f>IF(VLOOKUP(D1485,'Current OBD'!$B$6:$AK$2185,23,0)="Yes","PK"," ")</f>
        <v>PK</v>
      </c>
      <c r="G1485" s="11" t="str">
        <f>IF(VLOOKUP(D1485,'Current OBD'!$B$6:$AK$2185,24,0)="Yes","K"," ")</f>
        <v xml:space="preserve"> </v>
      </c>
      <c r="H1485" s="11" t="str">
        <f>IF(VLOOKUP(D1485,'Current OBD'!$B$6:$AK$2185,25,0)="Yes",1," ")</f>
        <v xml:space="preserve"> </v>
      </c>
      <c r="I1485" s="11" t="str">
        <f>IF(VLOOKUP(D1485,'Current OBD'!$B$6:$AK$2185,26,0)="Yes","2"," ")</f>
        <v xml:space="preserve"> </v>
      </c>
      <c r="J1485" s="11" t="str">
        <f>IF(VLOOKUP(D1485,'Current OBD'!$B$6:$AK$2185,27,0)="Yes","3"," ")</f>
        <v xml:space="preserve"> </v>
      </c>
      <c r="K1485" s="11" t="str">
        <f>IF(VLOOKUP(D1485,'Current OBD'!$B$6:$AK$2185,28,0)="Yes","4"," ")</f>
        <v xml:space="preserve"> </v>
      </c>
      <c r="L1485" s="11" t="str">
        <f>IF(VLOOKUP(D1485,'Current OBD'!$B$6:$AK$2185,29,0)="Yes","5"," ")</f>
        <v xml:space="preserve"> </v>
      </c>
      <c r="M1485" s="11" t="str">
        <f>IF(VLOOKUP(D1485,'Current OBD'!$B$6:$AK$2185,30,0)="Yes","6"," ")</f>
        <v xml:space="preserve"> </v>
      </c>
      <c r="N1485" s="11" t="str">
        <f>IF(VLOOKUP(D1485,'Current OBD'!$B$6:$AK$2185,31,0)="Yes","7"," ")</f>
        <v xml:space="preserve"> </v>
      </c>
      <c r="O1485" s="11" t="str">
        <f>IF(VLOOKUP(D1485,'Current OBD'!$B$6:$AK$2185,32,0)="Yes","8"," ")</f>
        <v xml:space="preserve"> </v>
      </c>
      <c r="P1485" s="11" t="str">
        <f>IF(VLOOKUP(D1485,'Current OBD'!$B$6:$AK$2185,33,0)="Yes","9"," ")</f>
        <v xml:space="preserve"> </v>
      </c>
      <c r="Q1485" s="11" t="str">
        <f>IF(VLOOKUP(D1485,'Current OBD'!$B$6:$AK$2185,34,0)="Yes","10"," ")</f>
        <v xml:space="preserve"> </v>
      </c>
      <c r="R1485" s="11" t="str">
        <f>IF(VLOOKUP(D1485,'Current OBD'!$B$6:$AK$2185,35,0)="Yes","11"," ")</f>
        <v xml:space="preserve"> </v>
      </c>
      <c r="S1485" s="11" t="str">
        <f>IF(VLOOKUP(D1485,'Current OBD'!$B$6:$AK$2185,36,0)="Yes","12"," ")</f>
        <v xml:space="preserve"> </v>
      </c>
      <c r="T1485" s="13">
        <f>VLOOKUP(D1485,Pivot!$B$4:$F$2181,2,0)</f>
        <v>221</v>
      </c>
      <c r="U1485" s="13">
        <f>VLOOKUP(D1485,Pivot!$B$4:$F$2181,3,0)</f>
        <v>0</v>
      </c>
      <c r="V1485" s="13">
        <f>VLOOKUP(D1485,Pivot!$B$4:$F$2181,4,0)</f>
        <v>221</v>
      </c>
      <c r="W1485" s="46">
        <f>IFERROR(VLOOKUP(D1485,Pivot!$B$4:$H$2181,5,0),"")</f>
        <v>1</v>
      </c>
      <c r="X1485" s="51">
        <f>IFERROR(VLOOKUP(D1485,Pivot!$B$4:$H$2181,6,0),"")</f>
        <v>0</v>
      </c>
      <c r="Y1485" s="46">
        <f>IFERROR(VLOOKUP(D1485,Pivot!$B$4:$H$2181,7,0),"")</f>
        <v>1</v>
      </c>
    </row>
    <row r="1486" spans="1:25" ht="15" customHeight="1" outlineLevel="2">
      <c r="A1486" s="10" t="str">
        <f>VLOOKUP(D1486,'Current OBD'!$B$6:$K$2185,4,0)</f>
        <v>Pierce</v>
      </c>
      <c r="B1486" s="10" t="str">
        <f>VLOOKUP(D1486,'Current OBD'!$B$6:$K$2185,3,0)</f>
        <v>27-400</v>
      </c>
      <c r="C1486" s="9" t="str">
        <f>VLOOKUP(D1486,'Current OBD'!$B$6:$K$2185,2,0)</f>
        <v>Clover Park School District</v>
      </c>
      <c r="D1486" s="24">
        <v>665906</v>
      </c>
      <c r="E1486" s="9" t="str">
        <f>VLOOKUP(D1486,'Current OBD'!$B$6:$K$2185,10,0)</f>
        <v>Clover Park High School</v>
      </c>
      <c r="F1486" s="11" t="str">
        <f>IF(VLOOKUP(D1486,'Current OBD'!$B$6:$AK$2185,23,0)="Yes","PK"," ")</f>
        <v xml:space="preserve"> </v>
      </c>
      <c r="G1486" s="11" t="str">
        <f>IF(VLOOKUP(D1486,'Current OBD'!$B$6:$AK$2185,24,0)="Yes","K"," ")</f>
        <v xml:space="preserve"> </v>
      </c>
      <c r="H1486" s="11" t="str">
        <f>IF(VLOOKUP(D1486,'Current OBD'!$B$6:$AK$2185,25,0)="Yes",1," ")</f>
        <v xml:space="preserve"> </v>
      </c>
      <c r="I1486" s="11" t="str">
        <f>IF(VLOOKUP(D1486,'Current OBD'!$B$6:$AK$2185,26,0)="Yes","2"," ")</f>
        <v xml:space="preserve"> </v>
      </c>
      <c r="J1486" s="11" t="str">
        <f>IF(VLOOKUP(D1486,'Current OBD'!$B$6:$AK$2185,27,0)="Yes","3"," ")</f>
        <v xml:space="preserve"> </v>
      </c>
      <c r="K1486" s="11" t="str">
        <f>IF(VLOOKUP(D1486,'Current OBD'!$B$6:$AK$2185,28,0)="Yes","4"," ")</f>
        <v xml:space="preserve"> </v>
      </c>
      <c r="L1486" s="11" t="str">
        <f>IF(VLOOKUP(D1486,'Current OBD'!$B$6:$AK$2185,29,0)="Yes","5"," ")</f>
        <v xml:space="preserve"> </v>
      </c>
      <c r="M1486" s="11" t="str">
        <f>IF(VLOOKUP(D1486,'Current OBD'!$B$6:$AK$2185,30,0)="Yes","6"," ")</f>
        <v xml:space="preserve"> </v>
      </c>
      <c r="N1486" s="11" t="str">
        <f>IF(VLOOKUP(D1486,'Current OBD'!$B$6:$AK$2185,31,0)="Yes","7"," ")</f>
        <v xml:space="preserve"> </v>
      </c>
      <c r="O1486" s="11" t="str">
        <f>IF(VLOOKUP(D1486,'Current OBD'!$B$6:$AK$2185,32,0)="Yes","8"," ")</f>
        <v xml:space="preserve"> </v>
      </c>
      <c r="P1486" s="11" t="str">
        <f>IF(VLOOKUP(D1486,'Current OBD'!$B$6:$AK$2185,33,0)="Yes","9"," ")</f>
        <v>9</v>
      </c>
      <c r="Q1486" s="11" t="str">
        <f>IF(VLOOKUP(D1486,'Current OBD'!$B$6:$AK$2185,34,0)="Yes","10"," ")</f>
        <v>10</v>
      </c>
      <c r="R1486" s="11" t="str">
        <f>IF(VLOOKUP(D1486,'Current OBD'!$B$6:$AK$2185,35,0)="Yes","11"," ")</f>
        <v>11</v>
      </c>
      <c r="S1486" s="11" t="str">
        <f>IF(VLOOKUP(D1486,'Current OBD'!$B$6:$AK$2185,36,0)="Yes","12"," ")</f>
        <v>12</v>
      </c>
      <c r="T1486" s="13">
        <f>VLOOKUP(D1486,Pivot!$B$4:$F$2181,2,0)</f>
        <v>1200</v>
      </c>
      <c r="U1486" s="13">
        <f>VLOOKUP(D1486,Pivot!$B$4:$F$2181,3,0)</f>
        <v>0</v>
      </c>
      <c r="V1486" s="13">
        <f>VLOOKUP(D1486,Pivot!$B$4:$F$2181,4,0)</f>
        <v>1322</v>
      </c>
      <c r="W1486" s="46">
        <f>IFERROR(VLOOKUP(D1486,Pivot!$B$4:$H$2181,5,0),"")</f>
        <v>0.90769999999999995</v>
      </c>
      <c r="X1486" s="51">
        <f>IFERROR(VLOOKUP(D1486,Pivot!$B$4:$H$2181,6,0),"")</f>
        <v>0</v>
      </c>
      <c r="Y1486" s="46">
        <f>IFERROR(VLOOKUP(D1486,Pivot!$B$4:$H$2181,7,0),"")</f>
        <v>0.90769999999999995</v>
      </c>
    </row>
    <row r="1487" spans="1:25" ht="15" customHeight="1" outlineLevel="2">
      <c r="A1487" s="10" t="str">
        <f>VLOOKUP(D1487,'Current OBD'!$B$6:$K$2185,4,0)</f>
        <v>Pierce</v>
      </c>
      <c r="B1487" s="10" t="str">
        <f>VLOOKUP(D1487,'Current OBD'!$B$6:$K$2185,3,0)</f>
        <v>27-400</v>
      </c>
      <c r="C1487" s="9" t="str">
        <f>VLOOKUP(D1487,'Current OBD'!$B$6:$K$2185,2,0)</f>
        <v>Clover Park School District</v>
      </c>
      <c r="D1487" s="24">
        <v>687089</v>
      </c>
      <c r="E1487" s="9" t="str">
        <f>VLOOKUP(D1487,'Current OBD'!$B$6:$K$2185,10,0)</f>
        <v>CPSD Open Doors Program</v>
      </c>
      <c r="F1487" s="11" t="str">
        <f>IF(VLOOKUP(D1487,'Current OBD'!$B$6:$AK$2185,23,0)="Yes","PK"," ")</f>
        <v xml:space="preserve"> </v>
      </c>
      <c r="G1487" s="11" t="str">
        <f>IF(VLOOKUP(D1487,'Current OBD'!$B$6:$AK$2185,24,0)="Yes","K"," ")</f>
        <v xml:space="preserve"> </v>
      </c>
      <c r="H1487" s="11" t="str">
        <f>IF(VLOOKUP(D1487,'Current OBD'!$B$6:$AK$2185,25,0)="Yes",1," ")</f>
        <v xml:space="preserve"> </v>
      </c>
      <c r="I1487" s="11" t="str">
        <f>IF(VLOOKUP(D1487,'Current OBD'!$B$6:$AK$2185,26,0)="Yes","2"," ")</f>
        <v xml:space="preserve"> </v>
      </c>
      <c r="J1487" s="11" t="str">
        <f>IF(VLOOKUP(D1487,'Current OBD'!$B$6:$AK$2185,27,0)="Yes","3"," ")</f>
        <v xml:space="preserve"> </v>
      </c>
      <c r="K1487" s="11" t="str">
        <f>IF(VLOOKUP(D1487,'Current OBD'!$B$6:$AK$2185,28,0)="Yes","4"," ")</f>
        <v xml:space="preserve"> </v>
      </c>
      <c r="L1487" s="11" t="str">
        <f>IF(VLOOKUP(D1487,'Current OBD'!$B$6:$AK$2185,29,0)="Yes","5"," ")</f>
        <v xml:space="preserve"> </v>
      </c>
      <c r="M1487" s="11" t="str">
        <f>IF(VLOOKUP(D1487,'Current OBD'!$B$6:$AK$2185,30,0)="Yes","6"," ")</f>
        <v xml:space="preserve"> </v>
      </c>
      <c r="N1487" s="11" t="str">
        <f>IF(VLOOKUP(D1487,'Current OBD'!$B$6:$AK$2185,31,0)="Yes","7"," ")</f>
        <v xml:space="preserve"> </v>
      </c>
      <c r="O1487" s="11" t="str">
        <f>IF(VLOOKUP(D1487,'Current OBD'!$B$6:$AK$2185,32,0)="Yes","8"," ")</f>
        <v xml:space="preserve"> </v>
      </c>
      <c r="P1487" s="11" t="str">
        <f>IF(VLOOKUP(D1487,'Current OBD'!$B$6:$AK$2185,33,0)="Yes","9"," ")</f>
        <v>9</v>
      </c>
      <c r="Q1487" s="11" t="str">
        <f>IF(VLOOKUP(D1487,'Current OBD'!$B$6:$AK$2185,34,0)="Yes","10"," ")</f>
        <v>10</v>
      </c>
      <c r="R1487" s="11" t="str">
        <f>IF(VLOOKUP(D1487,'Current OBD'!$B$6:$AK$2185,35,0)="Yes","11"," ")</f>
        <v>11</v>
      </c>
      <c r="S1487" s="11" t="str">
        <f>IF(VLOOKUP(D1487,'Current OBD'!$B$6:$AK$2185,36,0)="Yes","12"," ")</f>
        <v>12</v>
      </c>
      <c r="T1487" s="13">
        <f>VLOOKUP(D1487,Pivot!$B$4:$F$2181,2,0)</f>
        <v>235</v>
      </c>
      <c r="U1487" s="13">
        <f>VLOOKUP(D1487,Pivot!$B$4:$F$2181,3,0)</f>
        <v>0</v>
      </c>
      <c r="V1487" s="13">
        <f>VLOOKUP(D1487,Pivot!$B$4:$F$2181,4,0)</f>
        <v>235</v>
      </c>
      <c r="W1487" s="46">
        <f>IFERROR(VLOOKUP(D1487,Pivot!$B$4:$H$2181,5,0),"")</f>
        <v>1</v>
      </c>
      <c r="X1487" s="51">
        <f>IFERROR(VLOOKUP(D1487,Pivot!$B$4:$H$2181,6,0),"")</f>
        <v>0</v>
      </c>
      <c r="Y1487" s="46">
        <f>IFERROR(VLOOKUP(D1487,Pivot!$B$4:$H$2181,7,0),"")</f>
        <v>1</v>
      </c>
    </row>
    <row r="1488" spans="1:25" ht="15" customHeight="1" outlineLevel="2">
      <c r="A1488" s="10" t="str">
        <f>VLOOKUP(D1488,'Current OBD'!$B$6:$K$2185,4,0)</f>
        <v>Pierce</v>
      </c>
      <c r="B1488" s="10" t="str">
        <f>VLOOKUP(D1488,'Current OBD'!$B$6:$K$2185,3,0)</f>
        <v>27-400</v>
      </c>
      <c r="C1488" s="9" t="str">
        <f>VLOOKUP(D1488,'Current OBD'!$B$6:$K$2185,2,0)</f>
        <v>Clover Park School District</v>
      </c>
      <c r="D1488" s="24">
        <v>665877</v>
      </c>
      <c r="E1488" s="9" t="str">
        <f>VLOOKUP(D1488,'Current OBD'!$B$6:$K$2185,10,0)</f>
        <v>Custer Elementary</v>
      </c>
      <c r="F1488" s="11" t="str">
        <f>IF(VLOOKUP(D1488,'Current OBD'!$B$6:$AK$2185,23,0)="Yes","PK"," ")</f>
        <v>PK</v>
      </c>
      <c r="G1488" s="11" t="str">
        <f>IF(VLOOKUP(D1488,'Current OBD'!$B$6:$AK$2185,24,0)="Yes","K"," ")</f>
        <v>K</v>
      </c>
      <c r="H1488" s="11">
        <f>IF(VLOOKUP(D1488,'Current OBD'!$B$6:$AK$2185,25,0)="Yes",1," ")</f>
        <v>1</v>
      </c>
      <c r="I1488" s="11" t="str">
        <f>IF(VLOOKUP(D1488,'Current OBD'!$B$6:$AK$2185,26,0)="Yes","2"," ")</f>
        <v>2</v>
      </c>
      <c r="J1488" s="11" t="str">
        <f>IF(VLOOKUP(D1488,'Current OBD'!$B$6:$AK$2185,27,0)="Yes","3"," ")</f>
        <v>3</v>
      </c>
      <c r="K1488" s="11" t="str">
        <f>IF(VLOOKUP(D1488,'Current OBD'!$B$6:$AK$2185,28,0)="Yes","4"," ")</f>
        <v>4</v>
      </c>
      <c r="L1488" s="11" t="str">
        <f>IF(VLOOKUP(D1488,'Current OBD'!$B$6:$AK$2185,29,0)="Yes","5"," ")</f>
        <v>5</v>
      </c>
      <c r="M1488" s="11" t="str">
        <f>IF(VLOOKUP(D1488,'Current OBD'!$B$6:$AK$2185,30,0)="Yes","6"," ")</f>
        <v xml:space="preserve"> </v>
      </c>
      <c r="N1488" s="11" t="str">
        <f>IF(VLOOKUP(D1488,'Current OBD'!$B$6:$AK$2185,31,0)="Yes","7"," ")</f>
        <v xml:space="preserve"> </v>
      </c>
      <c r="O1488" s="11" t="str">
        <f>IF(VLOOKUP(D1488,'Current OBD'!$B$6:$AK$2185,32,0)="Yes","8"," ")</f>
        <v xml:space="preserve"> </v>
      </c>
      <c r="P1488" s="11" t="str">
        <f>IF(VLOOKUP(D1488,'Current OBD'!$B$6:$AK$2185,33,0)="Yes","9"," ")</f>
        <v xml:space="preserve"> </v>
      </c>
      <c r="Q1488" s="11" t="str">
        <f>IF(VLOOKUP(D1488,'Current OBD'!$B$6:$AK$2185,34,0)="Yes","10"," ")</f>
        <v xml:space="preserve"> </v>
      </c>
      <c r="R1488" s="11" t="str">
        <f>IF(VLOOKUP(D1488,'Current OBD'!$B$6:$AK$2185,35,0)="Yes","11"," ")</f>
        <v xml:space="preserve"> </v>
      </c>
      <c r="S1488" s="11" t="str">
        <f>IF(VLOOKUP(D1488,'Current OBD'!$B$6:$AK$2185,36,0)="Yes","12"," ")</f>
        <v xml:space="preserve"> </v>
      </c>
      <c r="T1488" s="13">
        <f>VLOOKUP(D1488,Pivot!$B$4:$F$2181,2,0)</f>
        <v>255</v>
      </c>
      <c r="U1488" s="13">
        <f>VLOOKUP(D1488,Pivot!$B$4:$F$2181,3,0)</f>
        <v>0</v>
      </c>
      <c r="V1488" s="13">
        <f>VLOOKUP(D1488,Pivot!$B$4:$F$2181,4,0)</f>
        <v>292</v>
      </c>
      <c r="W1488" s="46">
        <f>IFERROR(VLOOKUP(D1488,Pivot!$B$4:$H$2181,5,0),"")</f>
        <v>0.87329999999999997</v>
      </c>
      <c r="X1488" s="51">
        <f>IFERROR(VLOOKUP(D1488,Pivot!$B$4:$H$2181,6,0),"")</f>
        <v>0</v>
      </c>
      <c r="Y1488" s="46">
        <f>IFERROR(VLOOKUP(D1488,Pivot!$B$4:$H$2181,7,0),"")</f>
        <v>0.87329999999999997</v>
      </c>
    </row>
    <row r="1489" spans="1:25" ht="15" customHeight="1" outlineLevel="2">
      <c r="A1489" s="10" t="str">
        <f>VLOOKUP(D1489,'Current OBD'!$B$6:$K$2185,4,0)</f>
        <v>Pierce</v>
      </c>
      <c r="B1489" s="10" t="str">
        <f>VLOOKUP(D1489,'Current OBD'!$B$6:$K$2185,3,0)</f>
        <v>27-400</v>
      </c>
      <c r="C1489" s="9" t="str">
        <f>VLOOKUP(D1489,'Current OBD'!$B$6:$K$2185,2,0)</f>
        <v>Clover Park School District</v>
      </c>
      <c r="D1489" s="24">
        <v>665850</v>
      </c>
      <c r="E1489" s="9" t="str">
        <f>VLOOKUP(D1489,'Current OBD'!$B$6:$K$2185,10,0)</f>
        <v>Dower Elementary</v>
      </c>
      <c r="F1489" s="11" t="str">
        <f>IF(VLOOKUP(D1489,'Current OBD'!$B$6:$AK$2185,23,0)="Yes","PK"," ")</f>
        <v>PK</v>
      </c>
      <c r="G1489" s="11" t="str">
        <f>IF(VLOOKUP(D1489,'Current OBD'!$B$6:$AK$2185,24,0)="Yes","K"," ")</f>
        <v>K</v>
      </c>
      <c r="H1489" s="11">
        <f>IF(VLOOKUP(D1489,'Current OBD'!$B$6:$AK$2185,25,0)="Yes",1," ")</f>
        <v>1</v>
      </c>
      <c r="I1489" s="11" t="str">
        <f>IF(VLOOKUP(D1489,'Current OBD'!$B$6:$AK$2185,26,0)="Yes","2"," ")</f>
        <v>2</v>
      </c>
      <c r="J1489" s="11" t="str">
        <f>IF(VLOOKUP(D1489,'Current OBD'!$B$6:$AK$2185,27,0)="Yes","3"," ")</f>
        <v>3</v>
      </c>
      <c r="K1489" s="11" t="str">
        <f>IF(VLOOKUP(D1489,'Current OBD'!$B$6:$AK$2185,28,0)="Yes","4"," ")</f>
        <v>4</v>
      </c>
      <c r="L1489" s="11" t="str">
        <f>IF(VLOOKUP(D1489,'Current OBD'!$B$6:$AK$2185,29,0)="Yes","5"," ")</f>
        <v>5</v>
      </c>
      <c r="M1489" s="11" t="str">
        <f>IF(VLOOKUP(D1489,'Current OBD'!$B$6:$AK$2185,30,0)="Yes","6"," ")</f>
        <v xml:space="preserve"> </v>
      </c>
      <c r="N1489" s="11" t="str">
        <f>IF(VLOOKUP(D1489,'Current OBD'!$B$6:$AK$2185,31,0)="Yes","7"," ")</f>
        <v xml:space="preserve"> </v>
      </c>
      <c r="O1489" s="11" t="str">
        <f>IF(VLOOKUP(D1489,'Current OBD'!$B$6:$AK$2185,32,0)="Yes","8"," ")</f>
        <v xml:space="preserve"> </v>
      </c>
      <c r="P1489" s="11" t="str">
        <f>IF(VLOOKUP(D1489,'Current OBD'!$B$6:$AK$2185,33,0)="Yes","9"," ")</f>
        <v xml:space="preserve"> </v>
      </c>
      <c r="Q1489" s="11" t="str">
        <f>IF(VLOOKUP(D1489,'Current OBD'!$B$6:$AK$2185,34,0)="Yes","10"," ")</f>
        <v xml:space="preserve"> </v>
      </c>
      <c r="R1489" s="11" t="str">
        <f>IF(VLOOKUP(D1489,'Current OBD'!$B$6:$AK$2185,35,0)="Yes","11"," ")</f>
        <v xml:space="preserve"> </v>
      </c>
      <c r="S1489" s="11" t="str">
        <f>IF(VLOOKUP(D1489,'Current OBD'!$B$6:$AK$2185,36,0)="Yes","12"," ")</f>
        <v xml:space="preserve"> </v>
      </c>
      <c r="T1489" s="13">
        <f>VLOOKUP(D1489,Pivot!$B$4:$F$2181,2,0)</f>
        <v>273</v>
      </c>
      <c r="U1489" s="13">
        <f>VLOOKUP(D1489,Pivot!$B$4:$F$2181,3,0)</f>
        <v>0</v>
      </c>
      <c r="V1489" s="13">
        <f>VLOOKUP(D1489,Pivot!$B$4:$F$2181,4,0)</f>
        <v>297</v>
      </c>
      <c r="W1489" s="46">
        <f>IFERROR(VLOOKUP(D1489,Pivot!$B$4:$H$2181,5,0),"")</f>
        <v>0.91920000000000002</v>
      </c>
      <c r="X1489" s="51">
        <f>IFERROR(VLOOKUP(D1489,Pivot!$B$4:$H$2181,6,0),"")</f>
        <v>0</v>
      </c>
      <c r="Y1489" s="46">
        <f>IFERROR(VLOOKUP(D1489,Pivot!$B$4:$H$2181,7,0),"")</f>
        <v>0.91920000000000002</v>
      </c>
    </row>
    <row r="1490" spans="1:25" ht="15" customHeight="1" outlineLevel="2">
      <c r="A1490" s="10" t="str">
        <f>VLOOKUP(D1490,'Current OBD'!$B$6:$K$2185,4,0)</f>
        <v>Pierce</v>
      </c>
      <c r="B1490" s="10" t="str">
        <f>VLOOKUP(D1490,'Current OBD'!$B$6:$K$2185,3,0)</f>
        <v>27-400</v>
      </c>
      <c r="C1490" s="9" t="str">
        <f>VLOOKUP(D1490,'Current OBD'!$B$6:$K$2185,2,0)</f>
        <v>Clover Park School District</v>
      </c>
      <c r="D1490" s="24">
        <v>661982</v>
      </c>
      <c r="E1490" s="9" t="str">
        <f>VLOOKUP(D1490,'Current OBD'!$B$6:$K$2185,10,0)</f>
        <v>Evergreen Elementary</v>
      </c>
      <c r="F1490" s="11" t="str">
        <f>IF(VLOOKUP(D1490,'Current OBD'!$B$6:$AK$2185,23,0)="Yes","PK"," ")</f>
        <v>PK</v>
      </c>
      <c r="G1490" s="11" t="str">
        <f>IF(VLOOKUP(D1490,'Current OBD'!$B$6:$AK$2185,24,0)="Yes","K"," ")</f>
        <v>K</v>
      </c>
      <c r="H1490" s="11">
        <f>IF(VLOOKUP(D1490,'Current OBD'!$B$6:$AK$2185,25,0)="Yes",1," ")</f>
        <v>1</v>
      </c>
      <c r="I1490" s="11" t="str">
        <f>IF(VLOOKUP(D1490,'Current OBD'!$B$6:$AK$2185,26,0)="Yes","2"," ")</f>
        <v>2</v>
      </c>
      <c r="J1490" s="11" t="str">
        <f>IF(VLOOKUP(D1490,'Current OBD'!$B$6:$AK$2185,27,0)="Yes","3"," ")</f>
        <v>3</v>
      </c>
      <c r="K1490" s="11" t="str">
        <f>IF(VLOOKUP(D1490,'Current OBD'!$B$6:$AK$2185,28,0)="Yes","4"," ")</f>
        <v>4</v>
      </c>
      <c r="L1490" s="11" t="str">
        <f>IF(VLOOKUP(D1490,'Current OBD'!$B$6:$AK$2185,29,0)="Yes","5"," ")</f>
        <v>5</v>
      </c>
      <c r="M1490" s="11" t="str">
        <f>IF(VLOOKUP(D1490,'Current OBD'!$B$6:$AK$2185,30,0)="Yes","6"," ")</f>
        <v xml:space="preserve"> </v>
      </c>
      <c r="N1490" s="11" t="str">
        <f>IF(VLOOKUP(D1490,'Current OBD'!$B$6:$AK$2185,31,0)="Yes","7"," ")</f>
        <v xml:space="preserve"> </v>
      </c>
      <c r="O1490" s="11" t="str">
        <f>IF(VLOOKUP(D1490,'Current OBD'!$B$6:$AK$2185,32,0)="Yes","8"," ")</f>
        <v xml:space="preserve"> </v>
      </c>
      <c r="P1490" s="11" t="str">
        <f>IF(VLOOKUP(D1490,'Current OBD'!$B$6:$AK$2185,33,0)="Yes","9"," ")</f>
        <v xml:space="preserve"> </v>
      </c>
      <c r="Q1490" s="11" t="str">
        <f>IF(VLOOKUP(D1490,'Current OBD'!$B$6:$AK$2185,34,0)="Yes","10"," ")</f>
        <v xml:space="preserve"> </v>
      </c>
      <c r="R1490" s="11" t="str">
        <f>IF(VLOOKUP(D1490,'Current OBD'!$B$6:$AK$2185,35,0)="Yes","11"," ")</f>
        <v xml:space="preserve"> </v>
      </c>
      <c r="S1490" s="11" t="str">
        <f>IF(VLOOKUP(D1490,'Current OBD'!$B$6:$AK$2185,36,0)="Yes","12"," ")</f>
        <v xml:space="preserve"> </v>
      </c>
      <c r="T1490" s="13">
        <f>VLOOKUP(D1490,Pivot!$B$4:$F$2181,2,0)</f>
        <v>140</v>
      </c>
      <c r="U1490" s="13">
        <f>VLOOKUP(D1490,Pivot!$B$4:$F$2181,3,0)</f>
        <v>101</v>
      </c>
      <c r="V1490" s="13">
        <f>VLOOKUP(D1490,Pivot!$B$4:$F$2181,4,0)</f>
        <v>490</v>
      </c>
      <c r="W1490" s="46">
        <f>IFERROR(VLOOKUP(D1490,Pivot!$B$4:$H$2181,5,0),"")</f>
        <v>0.28570000000000001</v>
      </c>
      <c r="X1490" s="51">
        <f>IFERROR(VLOOKUP(D1490,Pivot!$B$4:$H$2181,6,0),"")</f>
        <v>0.20610000000000001</v>
      </c>
      <c r="Y1490" s="46">
        <f>IFERROR(VLOOKUP(D1490,Pivot!$B$4:$H$2181,7,0),"")</f>
        <v>0.49180000000000001</v>
      </c>
    </row>
    <row r="1491" spans="1:25" ht="15" customHeight="1" outlineLevel="2">
      <c r="A1491" s="10" t="str">
        <f>VLOOKUP(D1491,'Current OBD'!$B$6:$K$2185,4,0)</f>
        <v>Pierce</v>
      </c>
      <c r="B1491" s="10" t="str">
        <f>VLOOKUP(D1491,'Current OBD'!$B$6:$K$2185,3,0)</f>
        <v>27-400</v>
      </c>
      <c r="C1491" s="9" t="str">
        <f>VLOOKUP(D1491,'Current OBD'!$B$6:$K$2185,2,0)</f>
        <v>Clover Park School District</v>
      </c>
      <c r="D1491" s="24">
        <v>683621</v>
      </c>
      <c r="E1491" s="9" t="str">
        <f>VLOOKUP(D1491,'Current OBD'!$B$6:$K$2185,10,0)</f>
        <v>Four Heroes Elementary</v>
      </c>
      <c r="F1491" s="11" t="str">
        <f>IF(VLOOKUP(D1491,'Current OBD'!$B$6:$AK$2185,23,0)="Yes","PK"," ")</f>
        <v xml:space="preserve"> </v>
      </c>
      <c r="G1491" s="11" t="str">
        <f>IF(VLOOKUP(D1491,'Current OBD'!$B$6:$AK$2185,24,0)="Yes","K"," ")</f>
        <v>K</v>
      </c>
      <c r="H1491" s="11">
        <f>IF(VLOOKUP(D1491,'Current OBD'!$B$6:$AK$2185,25,0)="Yes",1," ")</f>
        <v>1</v>
      </c>
      <c r="I1491" s="11" t="str">
        <f>IF(VLOOKUP(D1491,'Current OBD'!$B$6:$AK$2185,26,0)="Yes","2"," ")</f>
        <v>2</v>
      </c>
      <c r="J1491" s="11" t="str">
        <f>IF(VLOOKUP(D1491,'Current OBD'!$B$6:$AK$2185,27,0)="Yes","3"," ")</f>
        <v>3</v>
      </c>
      <c r="K1491" s="11" t="str">
        <f>IF(VLOOKUP(D1491,'Current OBD'!$B$6:$AK$2185,28,0)="Yes","4"," ")</f>
        <v>4</v>
      </c>
      <c r="L1491" s="11" t="str">
        <f>IF(VLOOKUP(D1491,'Current OBD'!$B$6:$AK$2185,29,0)="Yes","5"," ")</f>
        <v>5</v>
      </c>
      <c r="M1491" s="11" t="str">
        <f>IF(VLOOKUP(D1491,'Current OBD'!$B$6:$AK$2185,30,0)="Yes","6"," ")</f>
        <v xml:space="preserve"> </v>
      </c>
      <c r="N1491" s="11" t="str">
        <f>IF(VLOOKUP(D1491,'Current OBD'!$B$6:$AK$2185,31,0)="Yes","7"," ")</f>
        <v xml:space="preserve"> </v>
      </c>
      <c r="O1491" s="11" t="str">
        <f>IF(VLOOKUP(D1491,'Current OBD'!$B$6:$AK$2185,32,0)="Yes","8"," ")</f>
        <v xml:space="preserve"> </v>
      </c>
      <c r="P1491" s="11" t="str">
        <f>IF(VLOOKUP(D1491,'Current OBD'!$B$6:$AK$2185,33,0)="Yes","9"," ")</f>
        <v xml:space="preserve"> </v>
      </c>
      <c r="Q1491" s="11" t="str">
        <f>IF(VLOOKUP(D1491,'Current OBD'!$B$6:$AK$2185,34,0)="Yes","10"," ")</f>
        <v xml:space="preserve"> </v>
      </c>
      <c r="R1491" s="11" t="str">
        <f>IF(VLOOKUP(D1491,'Current OBD'!$B$6:$AK$2185,35,0)="Yes","11"," ")</f>
        <v xml:space="preserve"> </v>
      </c>
      <c r="S1491" s="11" t="str">
        <f>IF(VLOOKUP(D1491,'Current OBD'!$B$6:$AK$2185,36,0)="Yes","12"," ")</f>
        <v xml:space="preserve"> </v>
      </c>
      <c r="T1491" s="13">
        <f>VLOOKUP(D1491,Pivot!$B$4:$F$2181,2,0)</f>
        <v>571</v>
      </c>
      <c r="U1491" s="13">
        <f>VLOOKUP(D1491,Pivot!$B$4:$F$2181,3,0)</f>
        <v>0</v>
      </c>
      <c r="V1491" s="13">
        <f>VLOOKUP(D1491,Pivot!$B$4:$F$2181,4,0)</f>
        <v>571</v>
      </c>
      <c r="W1491" s="46">
        <f>IFERROR(VLOOKUP(D1491,Pivot!$B$4:$H$2181,5,0),"")</f>
        <v>1</v>
      </c>
      <c r="X1491" s="51">
        <f>IFERROR(VLOOKUP(D1491,Pivot!$B$4:$H$2181,6,0),"")</f>
        <v>0</v>
      </c>
      <c r="Y1491" s="46">
        <f>IFERROR(VLOOKUP(D1491,Pivot!$B$4:$H$2181,7,0),"")</f>
        <v>1</v>
      </c>
    </row>
    <row r="1492" spans="1:25" ht="15" customHeight="1" outlineLevel="2">
      <c r="A1492" s="10" t="str">
        <f>VLOOKUP(D1492,'Current OBD'!$B$6:$K$2185,4,0)</f>
        <v>Pierce</v>
      </c>
      <c r="B1492" s="10" t="str">
        <f>VLOOKUP(D1492,'Current OBD'!$B$6:$K$2185,3,0)</f>
        <v>27-400</v>
      </c>
      <c r="C1492" s="9" t="str">
        <f>VLOOKUP(D1492,'Current OBD'!$B$6:$K$2185,2,0)</f>
        <v>Clover Park School District</v>
      </c>
      <c r="D1492" s="24">
        <v>665220</v>
      </c>
      <c r="E1492" s="9" t="str">
        <f>VLOOKUP(D1492,'Current OBD'!$B$6:$K$2185,10,0)</f>
        <v>Harrison Prep</v>
      </c>
      <c r="F1492" s="11" t="str">
        <f>IF(VLOOKUP(D1492,'Current OBD'!$B$6:$AK$2185,23,0)="Yes","PK"," ")</f>
        <v xml:space="preserve"> </v>
      </c>
      <c r="G1492" s="11" t="str">
        <f>IF(VLOOKUP(D1492,'Current OBD'!$B$6:$AK$2185,24,0)="Yes","K"," ")</f>
        <v xml:space="preserve"> </v>
      </c>
      <c r="H1492" s="11" t="str">
        <f>IF(VLOOKUP(D1492,'Current OBD'!$B$6:$AK$2185,25,0)="Yes",1," ")</f>
        <v xml:space="preserve"> </v>
      </c>
      <c r="I1492" s="11" t="str">
        <f>IF(VLOOKUP(D1492,'Current OBD'!$B$6:$AK$2185,26,0)="Yes","2"," ")</f>
        <v xml:space="preserve"> </v>
      </c>
      <c r="J1492" s="11" t="str">
        <f>IF(VLOOKUP(D1492,'Current OBD'!$B$6:$AK$2185,27,0)="Yes","3"," ")</f>
        <v xml:space="preserve"> </v>
      </c>
      <c r="K1492" s="11" t="str">
        <f>IF(VLOOKUP(D1492,'Current OBD'!$B$6:$AK$2185,28,0)="Yes","4"," ")</f>
        <v xml:space="preserve"> </v>
      </c>
      <c r="L1492" s="11" t="str">
        <f>IF(VLOOKUP(D1492,'Current OBD'!$B$6:$AK$2185,29,0)="Yes","5"," ")</f>
        <v xml:space="preserve"> </v>
      </c>
      <c r="M1492" s="11" t="str">
        <f>IF(VLOOKUP(D1492,'Current OBD'!$B$6:$AK$2185,30,0)="Yes","6"," ")</f>
        <v>6</v>
      </c>
      <c r="N1492" s="11" t="str">
        <f>IF(VLOOKUP(D1492,'Current OBD'!$B$6:$AK$2185,31,0)="Yes","7"," ")</f>
        <v>7</v>
      </c>
      <c r="O1492" s="11" t="str">
        <f>IF(VLOOKUP(D1492,'Current OBD'!$B$6:$AK$2185,32,0)="Yes","8"," ")</f>
        <v>8</v>
      </c>
      <c r="P1492" s="11" t="str">
        <f>IF(VLOOKUP(D1492,'Current OBD'!$B$6:$AK$2185,33,0)="Yes","9"," ")</f>
        <v>9</v>
      </c>
      <c r="Q1492" s="11" t="str">
        <f>IF(VLOOKUP(D1492,'Current OBD'!$B$6:$AK$2185,34,0)="Yes","10"," ")</f>
        <v>10</v>
      </c>
      <c r="R1492" s="11" t="str">
        <f>IF(VLOOKUP(D1492,'Current OBD'!$B$6:$AK$2185,35,0)="Yes","11"," ")</f>
        <v>11</v>
      </c>
      <c r="S1492" s="11" t="str">
        <f>IF(VLOOKUP(D1492,'Current OBD'!$B$6:$AK$2185,36,0)="Yes","12"," ")</f>
        <v>12</v>
      </c>
      <c r="T1492" s="13">
        <f>VLOOKUP(D1492,Pivot!$B$4:$F$2181,2,0)</f>
        <v>304</v>
      </c>
      <c r="U1492" s="13">
        <f>VLOOKUP(D1492,Pivot!$B$4:$F$2181,3,0)</f>
        <v>123</v>
      </c>
      <c r="V1492" s="13">
        <f>VLOOKUP(D1492,Pivot!$B$4:$F$2181,4,0)</f>
        <v>720</v>
      </c>
      <c r="W1492" s="46">
        <f>IFERROR(VLOOKUP(D1492,Pivot!$B$4:$H$2181,5,0),"")</f>
        <v>0.42220000000000002</v>
      </c>
      <c r="X1492" s="51">
        <f>IFERROR(VLOOKUP(D1492,Pivot!$B$4:$H$2181,6,0),"")</f>
        <v>0.17080000000000001</v>
      </c>
      <c r="Y1492" s="46">
        <f>IFERROR(VLOOKUP(D1492,Pivot!$B$4:$H$2181,7,0),"")</f>
        <v>0.59309999999999996</v>
      </c>
    </row>
    <row r="1493" spans="1:25" ht="15" customHeight="1" outlineLevel="2">
      <c r="A1493" s="10" t="str">
        <f>VLOOKUP(D1493,'Current OBD'!$B$6:$K$2185,4,0)</f>
        <v>Pierce</v>
      </c>
      <c r="B1493" s="10" t="str">
        <f>VLOOKUP(D1493,'Current OBD'!$B$6:$K$2185,3,0)</f>
        <v>27-400</v>
      </c>
      <c r="C1493" s="9" t="str">
        <f>VLOOKUP(D1493,'Current OBD'!$B$6:$K$2185,2,0)</f>
        <v>Clover Park School District</v>
      </c>
      <c r="D1493" s="24">
        <v>661985</v>
      </c>
      <c r="E1493" s="9" t="str">
        <f>VLOOKUP(D1493,'Current OBD'!$B$6:$K$2185,10,0)</f>
        <v>Hillside Elementary</v>
      </c>
      <c r="F1493" s="11" t="str">
        <f>IF(VLOOKUP(D1493,'Current OBD'!$B$6:$AK$2185,23,0)="Yes","PK"," ")</f>
        <v>PK</v>
      </c>
      <c r="G1493" s="11" t="str">
        <f>IF(VLOOKUP(D1493,'Current OBD'!$B$6:$AK$2185,24,0)="Yes","K"," ")</f>
        <v>K</v>
      </c>
      <c r="H1493" s="11">
        <f>IF(VLOOKUP(D1493,'Current OBD'!$B$6:$AK$2185,25,0)="Yes",1," ")</f>
        <v>1</v>
      </c>
      <c r="I1493" s="11" t="str">
        <f>IF(VLOOKUP(D1493,'Current OBD'!$B$6:$AK$2185,26,0)="Yes","2"," ")</f>
        <v>2</v>
      </c>
      <c r="J1493" s="11" t="str">
        <f>IF(VLOOKUP(D1493,'Current OBD'!$B$6:$AK$2185,27,0)="Yes","3"," ")</f>
        <v>3</v>
      </c>
      <c r="K1493" s="11" t="str">
        <f>IF(VLOOKUP(D1493,'Current OBD'!$B$6:$AK$2185,28,0)="Yes","4"," ")</f>
        <v>4</v>
      </c>
      <c r="L1493" s="11" t="str">
        <f>IF(VLOOKUP(D1493,'Current OBD'!$B$6:$AK$2185,29,0)="Yes","5"," ")</f>
        <v>5</v>
      </c>
      <c r="M1493" s="11" t="str">
        <f>IF(VLOOKUP(D1493,'Current OBD'!$B$6:$AK$2185,30,0)="Yes","6"," ")</f>
        <v xml:space="preserve"> </v>
      </c>
      <c r="N1493" s="11" t="str">
        <f>IF(VLOOKUP(D1493,'Current OBD'!$B$6:$AK$2185,31,0)="Yes","7"," ")</f>
        <v xml:space="preserve"> </v>
      </c>
      <c r="O1493" s="11" t="str">
        <f>IF(VLOOKUP(D1493,'Current OBD'!$B$6:$AK$2185,32,0)="Yes","8"," ")</f>
        <v xml:space="preserve"> </v>
      </c>
      <c r="P1493" s="11" t="str">
        <f>IF(VLOOKUP(D1493,'Current OBD'!$B$6:$AK$2185,33,0)="Yes","9"," ")</f>
        <v xml:space="preserve"> </v>
      </c>
      <c r="Q1493" s="11" t="str">
        <f>IF(VLOOKUP(D1493,'Current OBD'!$B$6:$AK$2185,34,0)="Yes","10"," ")</f>
        <v xml:space="preserve"> </v>
      </c>
      <c r="R1493" s="11" t="str">
        <f>IF(VLOOKUP(D1493,'Current OBD'!$B$6:$AK$2185,35,0)="Yes","11"," ")</f>
        <v xml:space="preserve"> </v>
      </c>
      <c r="S1493" s="11" t="str">
        <f>IF(VLOOKUP(D1493,'Current OBD'!$B$6:$AK$2185,36,0)="Yes","12"," ")</f>
        <v xml:space="preserve"> </v>
      </c>
      <c r="T1493" s="13">
        <f>VLOOKUP(D1493,Pivot!$B$4:$F$2181,2,0)</f>
        <v>177</v>
      </c>
      <c r="U1493" s="13">
        <f>VLOOKUP(D1493,Pivot!$B$4:$F$2181,3,0)</f>
        <v>115</v>
      </c>
      <c r="V1493" s="13">
        <f>VLOOKUP(D1493,Pivot!$B$4:$F$2181,4,0)</f>
        <v>532</v>
      </c>
      <c r="W1493" s="46">
        <f>IFERROR(VLOOKUP(D1493,Pivot!$B$4:$H$2181,5,0),"")</f>
        <v>0.3327</v>
      </c>
      <c r="X1493" s="51">
        <f>IFERROR(VLOOKUP(D1493,Pivot!$B$4:$H$2181,6,0),"")</f>
        <v>0.2162</v>
      </c>
      <c r="Y1493" s="46">
        <f>IFERROR(VLOOKUP(D1493,Pivot!$B$4:$H$2181,7,0),"")</f>
        <v>0.54890000000000005</v>
      </c>
    </row>
    <row r="1494" spans="1:25" ht="15" customHeight="1" outlineLevel="2">
      <c r="A1494" s="10" t="str">
        <f>VLOOKUP(D1494,'Current OBD'!$B$6:$K$2185,4,0)</f>
        <v>Pierce</v>
      </c>
      <c r="B1494" s="10" t="str">
        <f>VLOOKUP(D1494,'Current OBD'!$B$6:$K$2185,3,0)</f>
        <v>27-400</v>
      </c>
      <c r="C1494" s="9" t="str">
        <f>VLOOKUP(D1494,'Current OBD'!$B$6:$K$2185,2,0)</f>
        <v>Clover Park School District</v>
      </c>
      <c r="D1494" s="24">
        <v>663099</v>
      </c>
      <c r="E1494" s="9" t="str">
        <f>VLOOKUP(D1494,'Current OBD'!$B$6:$K$2185,10,0)</f>
        <v>Hudtloff Middle School</v>
      </c>
      <c r="F1494" s="11" t="str">
        <f>IF(VLOOKUP(D1494,'Current OBD'!$B$6:$AK$2185,23,0)="Yes","PK"," ")</f>
        <v xml:space="preserve"> </v>
      </c>
      <c r="G1494" s="11" t="str">
        <f>IF(VLOOKUP(D1494,'Current OBD'!$B$6:$AK$2185,24,0)="Yes","K"," ")</f>
        <v xml:space="preserve"> </v>
      </c>
      <c r="H1494" s="11" t="str">
        <f>IF(VLOOKUP(D1494,'Current OBD'!$B$6:$AK$2185,25,0)="Yes",1," ")</f>
        <v xml:space="preserve"> </v>
      </c>
      <c r="I1494" s="11" t="str">
        <f>IF(VLOOKUP(D1494,'Current OBD'!$B$6:$AK$2185,26,0)="Yes","2"," ")</f>
        <v xml:space="preserve"> </v>
      </c>
      <c r="J1494" s="11" t="str">
        <f>IF(VLOOKUP(D1494,'Current OBD'!$B$6:$AK$2185,27,0)="Yes","3"," ")</f>
        <v xml:space="preserve"> </v>
      </c>
      <c r="K1494" s="11" t="str">
        <f>IF(VLOOKUP(D1494,'Current OBD'!$B$6:$AK$2185,28,0)="Yes","4"," ")</f>
        <v xml:space="preserve"> </v>
      </c>
      <c r="L1494" s="11" t="str">
        <f>IF(VLOOKUP(D1494,'Current OBD'!$B$6:$AK$2185,29,0)="Yes","5"," ")</f>
        <v xml:space="preserve"> </v>
      </c>
      <c r="M1494" s="11" t="str">
        <f>IF(VLOOKUP(D1494,'Current OBD'!$B$6:$AK$2185,30,0)="Yes","6"," ")</f>
        <v>6</v>
      </c>
      <c r="N1494" s="11" t="str">
        <f>IF(VLOOKUP(D1494,'Current OBD'!$B$6:$AK$2185,31,0)="Yes","7"," ")</f>
        <v>7</v>
      </c>
      <c r="O1494" s="11" t="str">
        <f>IF(VLOOKUP(D1494,'Current OBD'!$B$6:$AK$2185,32,0)="Yes","8"," ")</f>
        <v>8</v>
      </c>
      <c r="P1494" s="11" t="str">
        <f>IF(VLOOKUP(D1494,'Current OBD'!$B$6:$AK$2185,33,0)="Yes","9"," ")</f>
        <v xml:space="preserve"> </v>
      </c>
      <c r="Q1494" s="11" t="str">
        <f>IF(VLOOKUP(D1494,'Current OBD'!$B$6:$AK$2185,34,0)="Yes","10"," ")</f>
        <v xml:space="preserve"> </v>
      </c>
      <c r="R1494" s="11" t="str">
        <f>IF(VLOOKUP(D1494,'Current OBD'!$B$6:$AK$2185,35,0)="Yes","11"," ")</f>
        <v xml:space="preserve"> </v>
      </c>
      <c r="S1494" s="11" t="str">
        <f>IF(VLOOKUP(D1494,'Current OBD'!$B$6:$AK$2185,36,0)="Yes","12"," ")</f>
        <v xml:space="preserve"> </v>
      </c>
      <c r="T1494" s="13">
        <f>VLOOKUP(D1494,Pivot!$B$4:$F$2181,2,0)</f>
        <v>511</v>
      </c>
      <c r="U1494" s="13">
        <f>VLOOKUP(D1494,Pivot!$B$4:$F$2181,3,0)</f>
        <v>0</v>
      </c>
      <c r="V1494" s="13">
        <f>VLOOKUP(D1494,Pivot!$B$4:$F$2181,4,0)</f>
        <v>625</v>
      </c>
      <c r="W1494" s="46">
        <f>IFERROR(VLOOKUP(D1494,Pivot!$B$4:$H$2181,5,0),"")</f>
        <v>0.81759999999999999</v>
      </c>
      <c r="X1494" s="51">
        <f>IFERROR(VLOOKUP(D1494,Pivot!$B$4:$H$2181,6,0),"")</f>
        <v>0</v>
      </c>
      <c r="Y1494" s="46">
        <f>IFERROR(VLOOKUP(D1494,Pivot!$B$4:$H$2181,7,0),"")</f>
        <v>0.81759999999999999</v>
      </c>
    </row>
    <row r="1495" spans="1:25" ht="15" customHeight="1" outlineLevel="2">
      <c r="A1495" s="10" t="str">
        <f>VLOOKUP(D1495,'Current OBD'!$B$6:$K$2185,4,0)</f>
        <v>Pierce</v>
      </c>
      <c r="B1495" s="10" t="str">
        <f>VLOOKUP(D1495,'Current OBD'!$B$6:$K$2185,3,0)</f>
        <v>27-400</v>
      </c>
      <c r="C1495" s="9" t="str">
        <f>VLOOKUP(D1495,'Current OBD'!$B$6:$K$2185,2,0)</f>
        <v>Clover Park School District</v>
      </c>
      <c r="D1495" s="24">
        <v>661986</v>
      </c>
      <c r="E1495" s="9" t="str">
        <f>VLOOKUP(D1495,'Current OBD'!$B$6:$K$2185,10,0)</f>
        <v>Idlewild Elementary</v>
      </c>
      <c r="F1495" s="11" t="str">
        <f>IF(VLOOKUP(D1495,'Current OBD'!$B$6:$AK$2185,23,0)="Yes","PK"," ")</f>
        <v xml:space="preserve"> </v>
      </c>
      <c r="G1495" s="11" t="str">
        <f>IF(VLOOKUP(D1495,'Current OBD'!$B$6:$AK$2185,24,0)="Yes","K"," ")</f>
        <v>K</v>
      </c>
      <c r="H1495" s="11">
        <f>IF(VLOOKUP(D1495,'Current OBD'!$B$6:$AK$2185,25,0)="Yes",1," ")</f>
        <v>1</v>
      </c>
      <c r="I1495" s="11" t="str">
        <f>IF(VLOOKUP(D1495,'Current OBD'!$B$6:$AK$2185,26,0)="Yes","2"," ")</f>
        <v>2</v>
      </c>
      <c r="J1495" s="11" t="str">
        <f>IF(VLOOKUP(D1495,'Current OBD'!$B$6:$AK$2185,27,0)="Yes","3"," ")</f>
        <v>3</v>
      </c>
      <c r="K1495" s="11" t="str">
        <f>IF(VLOOKUP(D1495,'Current OBD'!$B$6:$AK$2185,28,0)="Yes","4"," ")</f>
        <v>4</v>
      </c>
      <c r="L1495" s="11" t="str">
        <f>IF(VLOOKUP(D1495,'Current OBD'!$B$6:$AK$2185,29,0)="Yes","5"," ")</f>
        <v>5</v>
      </c>
      <c r="M1495" s="11" t="str">
        <f>IF(VLOOKUP(D1495,'Current OBD'!$B$6:$AK$2185,30,0)="Yes","6"," ")</f>
        <v xml:space="preserve"> </v>
      </c>
      <c r="N1495" s="11" t="str">
        <f>IF(VLOOKUP(D1495,'Current OBD'!$B$6:$AK$2185,31,0)="Yes","7"," ")</f>
        <v xml:space="preserve"> </v>
      </c>
      <c r="O1495" s="11" t="str">
        <f>IF(VLOOKUP(D1495,'Current OBD'!$B$6:$AK$2185,32,0)="Yes","8"," ")</f>
        <v xml:space="preserve"> </v>
      </c>
      <c r="P1495" s="11" t="str">
        <f>IF(VLOOKUP(D1495,'Current OBD'!$B$6:$AK$2185,33,0)="Yes","9"," ")</f>
        <v xml:space="preserve"> </v>
      </c>
      <c r="Q1495" s="11" t="str">
        <f>IF(VLOOKUP(D1495,'Current OBD'!$B$6:$AK$2185,34,0)="Yes","10"," ")</f>
        <v xml:space="preserve"> </v>
      </c>
      <c r="R1495" s="11" t="str">
        <f>IF(VLOOKUP(D1495,'Current OBD'!$B$6:$AK$2185,35,0)="Yes","11"," ")</f>
        <v xml:space="preserve"> </v>
      </c>
      <c r="S1495" s="11" t="str">
        <f>IF(VLOOKUP(D1495,'Current OBD'!$B$6:$AK$2185,36,0)="Yes","12"," ")</f>
        <v xml:space="preserve"> </v>
      </c>
      <c r="T1495" s="13">
        <f>VLOOKUP(D1495,Pivot!$B$4:$F$2181,2,0)</f>
        <v>112</v>
      </c>
      <c r="U1495" s="13">
        <f>VLOOKUP(D1495,Pivot!$B$4:$F$2181,3,0)</f>
        <v>44</v>
      </c>
      <c r="V1495" s="13">
        <f>VLOOKUP(D1495,Pivot!$B$4:$F$2181,4,0)</f>
        <v>418</v>
      </c>
      <c r="W1495" s="46">
        <f>IFERROR(VLOOKUP(D1495,Pivot!$B$4:$H$2181,5,0),"")</f>
        <v>0.26790000000000003</v>
      </c>
      <c r="X1495" s="51">
        <f>IFERROR(VLOOKUP(D1495,Pivot!$B$4:$H$2181,6,0),"")</f>
        <v>0.1053</v>
      </c>
      <c r="Y1495" s="46">
        <f>IFERROR(VLOOKUP(D1495,Pivot!$B$4:$H$2181,7,0),"")</f>
        <v>0.37319999999999998</v>
      </c>
    </row>
    <row r="1496" spans="1:25" ht="15" customHeight="1" outlineLevel="2">
      <c r="A1496" s="10" t="str">
        <f>VLOOKUP(D1496,'Current OBD'!$B$6:$K$2185,4,0)</f>
        <v>Pierce</v>
      </c>
      <c r="B1496" s="10" t="str">
        <f>VLOOKUP(D1496,'Current OBD'!$B$6:$K$2185,3,0)</f>
        <v>27-400</v>
      </c>
      <c r="C1496" s="9" t="str">
        <f>VLOOKUP(D1496,'Current OBD'!$B$6:$K$2185,2,0)</f>
        <v>Clover Park School District</v>
      </c>
      <c r="D1496" s="24">
        <v>663477</v>
      </c>
      <c r="E1496" s="9" t="str">
        <f>VLOOKUP(D1496,'Current OBD'!$B$6:$K$2185,10,0)</f>
        <v>Lake Louise Elementary</v>
      </c>
      <c r="F1496" s="11" t="str">
        <f>IF(VLOOKUP(D1496,'Current OBD'!$B$6:$AK$2185,23,0)="Yes","PK"," ")</f>
        <v xml:space="preserve"> </v>
      </c>
      <c r="G1496" s="11" t="str">
        <f>IF(VLOOKUP(D1496,'Current OBD'!$B$6:$AK$2185,24,0)="Yes","K"," ")</f>
        <v>K</v>
      </c>
      <c r="H1496" s="11">
        <f>IF(VLOOKUP(D1496,'Current OBD'!$B$6:$AK$2185,25,0)="Yes",1," ")</f>
        <v>1</v>
      </c>
      <c r="I1496" s="11" t="str">
        <f>IF(VLOOKUP(D1496,'Current OBD'!$B$6:$AK$2185,26,0)="Yes","2"," ")</f>
        <v>2</v>
      </c>
      <c r="J1496" s="11" t="str">
        <f>IF(VLOOKUP(D1496,'Current OBD'!$B$6:$AK$2185,27,0)="Yes","3"," ")</f>
        <v>3</v>
      </c>
      <c r="K1496" s="11" t="str">
        <f>IF(VLOOKUP(D1496,'Current OBD'!$B$6:$AK$2185,28,0)="Yes","4"," ")</f>
        <v>4</v>
      </c>
      <c r="L1496" s="11" t="str">
        <f>IF(VLOOKUP(D1496,'Current OBD'!$B$6:$AK$2185,29,0)="Yes","5"," ")</f>
        <v>5</v>
      </c>
      <c r="M1496" s="11" t="str">
        <f>IF(VLOOKUP(D1496,'Current OBD'!$B$6:$AK$2185,30,0)="Yes","6"," ")</f>
        <v xml:space="preserve"> </v>
      </c>
      <c r="N1496" s="11" t="str">
        <f>IF(VLOOKUP(D1496,'Current OBD'!$B$6:$AK$2185,31,0)="Yes","7"," ")</f>
        <v xml:space="preserve"> </v>
      </c>
      <c r="O1496" s="11" t="str">
        <f>IF(VLOOKUP(D1496,'Current OBD'!$B$6:$AK$2185,32,0)="Yes","8"," ")</f>
        <v xml:space="preserve"> </v>
      </c>
      <c r="P1496" s="11" t="str">
        <f>IF(VLOOKUP(D1496,'Current OBD'!$B$6:$AK$2185,33,0)="Yes","9"," ")</f>
        <v xml:space="preserve"> </v>
      </c>
      <c r="Q1496" s="11" t="str">
        <f>IF(VLOOKUP(D1496,'Current OBD'!$B$6:$AK$2185,34,0)="Yes","10"," ")</f>
        <v xml:space="preserve"> </v>
      </c>
      <c r="R1496" s="11" t="str">
        <f>IF(VLOOKUP(D1496,'Current OBD'!$B$6:$AK$2185,35,0)="Yes","11"," ")</f>
        <v xml:space="preserve"> </v>
      </c>
      <c r="S1496" s="11" t="str">
        <f>IF(VLOOKUP(D1496,'Current OBD'!$B$6:$AK$2185,36,0)="Yes","12"," ")</f>
        <v xml:space="preserve"> </v>
      </c>
      <c r="T1496" s="13">
        <f>VLOOKUP(D1496,Pivot!$B$4:$F$2181,2,0)</f>
        <v>401</v>
      </c>
      <c r="U1496" s="13">
        <f>VLOOKUP(D1496,Pivot!$B$4:$F$2181,3,0)</f>
        <v>0</v>
      </c>
      <c r="V1496" s="13">
        <f>VLOOKUP(D1496,Pivot!$B$4:$F$2181,4,0)</f>
        <v>471</v>
      </c>
      <c r="W1496" s="46">
        <f>IFERROR(VLOOKUP(D1496,Pivot!$B$4:$H$2181,5,0),"")</f>
        <v>0.85140000000000005</v>
      </c>
      <c r="X1496" s="51">
        <f>IFERROR(VLOOKUP(D1496,Pivot!$B$4:$H$2181,6,0),"")</f>
        <v>0</v>
      </c>
      <c r="Y1496" s="46">
        <f>IFERROR(VLOOKUP(D1496,Pivot!$B$4:$H$2181,7,0),"")</f>
        <v>0.85140000000000005</v>
      </c>
    </row>
    <row r="1497" spans="1:25" ht="15" customHeight="1" outlineLevel="2">
      <c r="A1497" s="10" t="str">
        <f>VLOOKUP(D1497,'Current OBD'!$B$6:$K$2185,4,0)</f>
        <v>Pierce</v>
      </c>
      <c r="B1497" s="10" t="str">
        <f>VLOOKUP(D1497,'Current OBD'!$B$6:$K$2185,3,0)</f>
        <v>27-400</v>
      </c>
      <c r="C1497" s="9" t="str">
        <f>VLOOKUP(D1497,'Current OBD'!$B$6:$K$2185,2,0)</f>
        <v>Clover Park School District</v>
      </c>
      <c r="D1497" s="24">
        <v>661971</v>
      </c>
      <c r="E1497" s="9" t="str">
        <f>VLOOKUP(D1497,'Current OBD'!$B$6:$K$2185,10,0)</f>
        <v>Lakes High School</v>
      </c>
      <c r="F1497" s="11" t="str">
        <f>IF(VLOOKUP(D1497,'Current OBD'!$B$6:$AK$2185,23,0)="Yes","PK"," ")</f>
        <v xml:space="preserve"> </v>
      </c>
      <c r="G1497" s="11" t="str">
        <f>IF(VLOOKUP(D1497,'Current OBD'!$B$6:$AK$2185,24,0)="Yes","K"," ")</f>
        <v xml:space="preserve"> </v>
      </c>
      <c r="H1497" s="11" t="str">
        <f>IF(VLOOKUP(D1497,'Current OBD'!$B$6:$AK$2185,25,0)="Yes",1," ")</f>
        <v xml:space="preserve"> </v>
      </c>
      <c r="I1497" s="11" t="str">
        <f>IF(VLOOKUP(D1497,'Current OBD'!$B$6:$AK$2185,26,0)="Yes","2"," ")</f>
        <v xml:space="preserve"> </v>
      </c>
      <c r="J1497" s="11" t="str">
        <f>IF(VLOOKUP(D1497,'Current OBD'!$B$6:$AK$2185,27,0)="Yes","3"," ")</f>
        <v xml:space="preserve"> </v>
      </c>
      <c r="K1497" s="11" t="str">
        <f>IF(VLOOKUP(D1497,'Current OBD'!$B$6:$AK$2185,28,0)="Yes","4"," ")</f>
        <v xml:space="preserve"> </v>
      </c>
      <c r="L1497" s="11" t="str">
        <f>IF(VLOOKUP(D1497,'Current OBD'!$B$6:$AK$2185,29,0)="Yes","5"," ")</f>
        <v xml:space="preserve"> </v>
      </c>
      <c r="M1497" s="11" t="str">
        <f>IF(VLOOKUP(D1497,'Current OBD'!$B$6:$AK$2185,30,0)="Yes","6"," ")</f>
        <v xml:space="preserve"> </v>
      </c>
      <c r="N1497" s="11" t="str">
        <f>IF(VLOOKUP(D1497,'Current OBD'!$B$6:$AK$2185,31,0)="Yes","7"," ")</f>
        <v xml:space="preserve"> </v>
      </c>
      <c r="O1497" s="11" t="str">
        <f>IF(VLOOKUP(D1497,'Current OBD'!$B$6:$AK$2185,32,0)="Yes","8"," ")</f>
        <v xml:space="preserve"> </v>
      </c>
      <c r="P1497" s="11" t="str">
        <f>IF(VLOOKUP(D1497,'Current OBD'!$B$6:$AK$2185,33,0)="Yes","9"," ")</f>
        <v>9</v>
      </c>
      <c r="Q1497" s="11" t="str">
        <f>IF(VLOOKUP(D1497,'Current OBD'!$B$6:$AK$2185,34,0)="Yes","10"," ")</f>
        <v>10</v>
      </c>
      <c r="R1497" s="11" t="str">
        <f>IF(VLOOKUP(D1497,'Current OBD'!$B$6:$AK$2185,35,0)="Yes","11"," ")</f>
        <v>11</v>
      </c>
      <c r="S1497" s="11" t="str">
        <f>IF(VLOOKUP(D1497,'Current OBD'!$B$6:$AK$2185,36,0)="Yes","12"," ")</f>
        <v>12</v>
      </c>
      <c r="T1497" s="13">
        <f>VLOOKUP(D1497,Pivot!$B$4:$F$2181,2,0)</f>
        <v>392</v>
      </c>
      <c r="U1497" s="13">
        <f>VLOOKUP(D1497,Pivot!$B$4:$F$2181,3,0)</f>
        <v>158</v>
      </c>
      <c r="V1497" s="13">
        <f>VLOOKUP(D1497,Pivot!$B$4:$F$2181,4,0)</f>
        <v>1279</v>
      </c>
      <c r="W1497" s="46">
        <f>IFERROR(VLOOKUP(D1497,Pivot!$B$4:$H$2181,5,0),"")</f>
        <v>0.30649999999999999</v>
      </c>
      <c r="X1497" s="51">
        <f>IFERROR(VLOOKUP(D1497,Pivot!$B$4:$H$2181,6,0),"")</f>
        <v>0.1235</v>
      </c>
      <c r="Y1497" s="46">
        <f>IFERROR(VLOOKUP(D1497,Pivot!$B$4:$H$2181,7,0),"")</f>
        <v>0.43</v>
      </c>
    </row>
    <row r="1498" spans="1:25" ht="15" customHeight="1" outlineLevel="2">
      <c r="A1498" s="10" t="str">
        <f>VLOOKUP(D1498,'Current OBD'!$B$6:$K$2185,4,0)</f>
        <v>Pierce</v>
      </c>
      <c r="B1498" s="10" t="str">
        <f>VLOOKUP(D1498,'Current OBD'!$B$6:$K$2185,3,0)</f>
        <v>27-400</v>
      </c>
      <c r="C1498" s="9" t="str">
        <f>VLOOKUP(D1498,'Current OBD'!$B$6:$K$2185,2,0)</f>
        <v>Clover Park School District</v>
      </c>
      <c r="D1498" s="24">
        <v>665878</v>
      </c>
      <c r="E1498" s="9" t="str">
        <f>VLOOKUP(D1498,'Current OBD'!$B$6:$K$2185,10,0)</f>
        <v>Lakeview Hope Academy</v>
      </c>
      <c r="F1498" s="11" t="str">
        <f>IF(VLOOKUP(D1498,'Current OBD'!$B$6:$AK$2185,23,0)="Yes","PK"," ")</f>
        <v xml:space="preserve"> </v>
      </c>
      <c r="G1498" s="11" t="str">
        <f>IF(VLOOKUP(D1498,'Current OBD'!$B$6:$AK$2185,24,0)="Yes","K"," ")</f>
        <v>K</v>
      </c>
      <c r="H1498" s="11">
        <f>IF(VLOOKUP(D1498,'Current OBD'!$B$6:$AK$2185,25,0)="Yes",1," ")</f>
        <v>1</v>
      </c>
      <c r="I1498" s="11" t="str">
        <f>IF(VLOOKUP(D1498,'Current OBD'!$B$6:$AK$2185,26,0)="Yes","2"," ")</f>
        <v>2</v>
      </c>
      <c r="J1498" s="11" t="str">
        <f>IF(VLOOKUP(D1498,'Current OBD'!$B$6:$AK$2185,27,0)="Yes","3"," ")</f>
        <v>3</v>
      </c>
      <c r="K1498" s="11" t="str">
        <f>IF(VLOOKUP(D1498,'Current OBD'!$B$6:$AK$2185,28,0)="Yes","4"," ")</f>
        <v>4</v>
      </c>
      <c r="L1498" s="11" t="str">
        <f>IF(VLOOKUP(D1498,'Current OBD'!$B$6:$AK$2185,29,0)="Yes","5"," ")</f>
        <v>5</v>
      </c>
      <c r="M1498" s="11" t="str">
        <f>IF(VLOOKUP(D1498,'Current OBD'!$B$6:$AK$2185,30,0)="Yes","6"," ")</f>
        <v xml:space="preserve"> </v>
      </c>
      <c r="N1498" s="11" t="str">
        <f>IF(VLOOKUP(D1498,'Current OBD'!$B$6:$AK$2185,31,0)="Yes","7"," ")</f>
        <v xml:space="preserve"> </v>
      </c>
      <c r="O1498" s="11" t="str">
        <f>IF(VLOOKUP(D1498,'Current OBD'!$B$6:$AK$2185,32,0)="Yes","8"," ")</f>
        <v xml:space="preserve"> </v>
      </c>
      <c r="P1498" s="11" t="str">
        <f>IF(VLOOKUP(D1498,'Current OBD'!$B$6:$AK$2185,33,0)="Yes","9"," ")</f>
        <v xml:space="preserve"> </v>
      </c>
      <c r="Q1498" s="11" t="str">
        <f>IF(VLOOKUP(D1498,'Current OBD'!$B$6:$AK$2185,34,0)="Yes","10"," ")</f>
        <v xml:space="preserve"> </v>
      </c>
      <c r="R1498" s="11" t="str">
        <f>IF(VLOOKUP(D1498,'Current OBD'!$B$6:$AK$2185,35,0)="Yes","11"," ")</f>
        <v xml:space="preserve"> </v>
      </c>
      <c r="S1498" s="11" t="str">
        <f>IF(VLOOKUP(D1498,'Current OBD'!$B$6:$AK$2185,36,0)="Yes","12"," ")</f>
        <v xml:space="preserve"> </v>
      </c>
      <c r="T1498" s="13">
        <f>VLOOKUP(D1498,Pivot!$B$4:$F$2181,2,0)</f>
        <v>540</v>
      </c>
      <c r="U1498" s="13">
        <f>VLOOKUP(D1498,Pivot!$B$4:$F$2181,3,0)</f>
        <v>0</v>
      </c>
      <c r="V1498" s="13">
        <f>VLOOKUP(D1498,Pivot!$B$4:$F$2181,4,0)</f>
        <v>540</v>
      </c>
      <c r="W1498" s="46">
        <f>IFERROR(VLOOKUP(D1498,Pivot!$B$4:$H$2181,5,0),"")</f>
        <v>1</v>
      </c>
      <c r="X1498" s="51">
        <f>IFERROR(VLOOKUP(D1498,Pivot!$B$4:$H$2181,6,0),"")</f>
        <v>0</v>
      </c>
      <c r="Y1498" s="46">
        <f>IFERROR(VLOOKUP(D1498,Pivot!$B$4:$H$2181,7,0),"")</f>
        <v>1</v>
      </c>
    </row>
    <row r="1499" spans="1:25" ht="15" customHeight="1" outlineLevel="2">
      <c r="A1499" s="10" t="str">
        <f>VLOOKUP(D1499,'Current OBD'!$B$6:$K$2185,4,0)</f>
        <v>Pierce</v>
      </c>
      <c r="B1499" s="10" t="str">
        <f>VLOOKUP(D1499,'Current OBD'!$B$6:$K$2185,3,0)</f>
        <v>27-400</v>
      </c>
      <c r="C1499" s="9" t="str">
        <f>VLOOKUP(D1499,'Current OBD'!$B$6:$K$2185,2,0)</f>
        <v>Clover Park School District</v>
      </c>
      <c r="D1499" s="24">
        <v>665879</v>
      </c>
      <c r="E1499" s="9" t="str">
        <f>VLOOKUP(D1499,'Current OBD'!$B$6:$K$2185,10,0)</f>
        <v>Lochburn Middle School</v>
      </c>
      <c r="F1499" s="11" t="str">
        <f>IF(VLOOKUP(D1499,'Current OBD'!$B$6:$AK$2185,23,0)="Yes","PK"," ")</f>
        <v xml:space="preserve"> </v>
      </c>
      <c r="G1499" s="11" t="str">
        <f>IF(VLOOKUP(D1499,'Current OBD'!$B$6:$AK$2185,24,0)="Yes","K"," ")</f>
        <v xml:space="preserve"> </v>
      </c>
      <c r="H1499" s="11" t="str">
        <f>IF(VLOOKUP(D1499,'Current OBD'!$B$6:$AK$2185,25,0)="Yes",1," ")</f>
        <v xml:space="preserve"> </v>
      </c>
      <c r="I1499" s="11" t="str">
        <f>IF(VLOOKUP(D1499,'Current OBD'!$B$6:$AK$2185,26,0)="Yes","2"," ")</f>
        <v xml:space="preserve"> </v>
      </c>
      <c r="J1499" s="11" t="str">
        <f>IF(VLOOKUP(D1499,'Current OBD'!$B$6:$AK$2185,27,0)="Yes","3"," ")</f>
        <v xml:space="preserve"> </v>
      </c>
      <c r="K1499" s="11" t="str">
        <f>IF(VLOOKUP(D1499,'Current OBD'!$B$6:$AK$2185,28,0)="Yes","4"," ")</f>
        <v xml:space="preserve"> </v>
      </c>
      <c r="L1499" s="11" t="str">
        <f>IF(VLOOKUP(D1499,'Current OBD'!$B$6:$AK$2185,29,0)="Yes","5"," ")</f>
        <v xml:space="preserve"> </v>
      </c>
      <c r="M1499" s="11" t="str">
        <f>IF(VLOOKUP(D1499,'Current OBD'!$B$6:$AK$2185,30,0)="Yes","6"," ")</f>
        <v>6</v>
      </c>
      <c r="N1499" s="11" t="str">
        <f>IF(VLOOKUP(D1499,'Current OBD'!$B$6:$AK$2185,31,0)="Yes","7"," ")</f>
        <v>7</v>
      </c>
      <c r="O1499" s="11" t="str">
        <f>IF(VLOOKUP(D1499,'Current OBD'!$B$6:$AK$2185,32,0)="Yes","8"," ")</f>
        <v>8</v>
      </c>
      <c r="P1499" s="11" t="str">
        <f>IF(VLOOKUP(D1499,'Current OBD'!$B$6:$AK$2185,33,0)="Yes","9"," ")</f>
        <v xml:space="preserve"> </v>
      </c>
      <c r="Q1499" s="11" t="str">
        <f>IF(VLOOKUP(D1499,'Current OBD'!$B$6:$AK$2185,34,0)="Yes","10"," ")</f>
        <v xml:space="preserve"> </v>
      </c>
      <c r="R1499" s="11" t="str">
        <f>IF(VLOOKUP(D1499,'Current OBD'!$B$6:$AK$2185,35,0)="Yes","11"," ")</f>
        <v xml:space="preserve"> </v>
      </c>
      <c r="S1499" s="11" t="str">
        <f>IF(VLOOKUP(D1499,'Current OBD'!$B$6:$AK$2185,36,0)="Yes","12"," ")</f>
        <v xml:space="preserve"> </v>
      </c>
      <c r="T1499" s="13">
        <f>VLOOKUP(D1499,Pivot!$B$4:$F$2181,2,0)</f>
        <v>512</v>
      </c>
      <c r="U1499" s="13">
        <f>VLOOKUP(D1499,Pivot!$B$4:$F$2181,3,0)</f>
        <v>0</v>
      </c>
      <c r="V1499" s="13">
        <f>VLOOKUP(D1499,Pivot!$B$4:$F$2181,4,0)</f>
        <v>512</v>
      </c>
      <c r="W1499" s="46">
        <f>IFERROR(VLOOKUP(D1499,Pivot!$B$4:$H$2181,5,0),"")</f>
        <v>1</v>
      </c>
      <c r="X1499" s="51">
        <f>IFERROR(VLOOKUP(D1499,Pivot!$B$4:$H$2181,6,0),"")</f>
        <v>0</v>
      </c>
      <c r="Y1499" s="46">
        <f>IFERROR(VLOOKUP(D1499,Pivot!$B$4:$H$2181,7,0),"")</f>
        <v>1</v>
      </c>
    </row>
    <row r="1500" spans="1:25" ht="15" customHeight="1" outlineLevel="2">
      <c r="A1500" s="10" t="str">
        <f>VLOOKUP(D1500,'Current OBD'!$B$6:$K$2185,4,0)</f>
        <v>Pierce</v>
      </c>
      <c r="B1500" s="10" t="str">
        <f>VLOOKUP(D1500,'Current OBD'!$B$6:$K$2185,3,0)</f>
        <v>27-400</v>
      </c>
      <c r="C1500" s="9" t="str">
        <f>VLOOKUP(D1500,'Current OBD'!$B$6:$K$2185,2,0)</f>
        <v>Clover Park School District</v>
      </c>
      <c r="D1500" s="24">
        <v>681026</v>
      </c>
      <c r="E1500" s="9" t="str">
        <f>VLOOKUP(D1500,'Current OBD'!$B$6:$K$2185,10,0)</f>
        <v>Meriwether Elementary School</v>
      </c>
      <c r="F1500" s="11" t="str">
        <f>IF(VLOOKUP(D1500,'Current OBD'!$B$6:$AK$2185,23,0)="Yes","PK"," ")</f>
        <v xml:space="preserve"> </v>
      </c>
      <c r="G1500" s="11" t="str">
        <f>IF(VLOOKUP(D1500,'Current OBD'!$B$6:$AK$2185,24,0)="Yes","K"," ")</f>
        <v>K</v>
      </c>
      <c r="H1500" s="11">
        <f>IF(VLOOKUP(D1500,'Current OBD'!$B$6:$AK$2185,25,0)="Yes",1," ")</f>
        <v>1</v>
      </c>
      <c r="I1500" s="11" t="str">
        <f>IF(VLOOKUP(D1500,'Current OBD'!$B$6:$AK$2185,26,0)="Yes","2"," ")</f>
        <v>2</v>
      </c>
      <c r="J1500" s="11" t="str">
        <f>IF(VLOOKUP(D1500,'Current OBD'!$B$6:$AK$2185,27,0)="Yes","3"," ")</f>
        <v>3</v>
      </c>
      <c r="K1500" s="11" t="str">
        <f>IF(VLOOKUP(D1500,'Current OBD'!$B$6:$AK$2185,28,0)="Yes","4"," ")</f>
        <v>4</v>
      </c>
      <c r="L1500" s="11" t="str">
        <f>IF(VLOOKUP(D1500,'Current OBD'!$B$6:$AK$2185,29,0)="Yes","5"," ")</f>
        <v>5</v>
      </c>
      <c r="M1500" s="11" t="str">
        <f>IF(VLOOKUP(D1500,'Current OBD'!$B$6:$AK$2185,30,0)="Yes","6"," ")</f>
        <v xml:space="preserve"> </v>
      </c>
      <c r="N1500" s="11" t="str">
        <f>IF(VLOOKUP(D1500,'Current OBD'!$B$6:$AK$2185,31,0)="Yes","7"," ")</f>
        <v xml:space="preserve"> </v>
      </c>
      <c r="O1500" s="11" t="str">
        <f>IF(VLOOKUP(D1500,'Current OBD'!$B$6:$AK$2185,32,0)="Yes","8"," ")</f>
        <v xml:space="preserve"> </v>
      </c>
      <c r="P1500" s="11" t="str">
        <f>IF(VLOOKUP(D1500,'Current OBD'!$B$6:$AK$2185,33,0)="Yes","9"," ")</f>
        <v xml:space="preserve"> </v>
      </c>
      <c r="Q1500" s="11" t="str">
        <f>IF(VLOOKUP(D1500,'Current OBD'!$B$6:$AK$2185,34,0)="Yes","10"," ")</f>
        <v xml:space="preserve"> </v>
      </c>
      <c r="R1500" s="11" t="str">
        <f>IF(VLOOKUP(D1500,'Current OBD'!$B$6:$AK$2185,35,0)="Yes","11"," ")</f>
        <v xml:space="preserve"> </v>
      </c>
      <c r="S1500" s="11" t="str">
        <f>IF(VLOOKUP(D1500,'Current OBD'!$B$6:$AK$2185,36,0)="Yes","12"," ")</f>
        <v xml:space="preserve"> </v>
      </c>
      <c r="T1500" s="13">
        <f>VLOOKUP(D1500,Pivot!$B$4:$F$2181,2,0)</f>
        <v>32</v>
      </c>
      <c r="U1500" s="13">
        <f>VLOOKUP(D1500,Pivot!$B$4:$F$2181,3,0)</f>
        <v>25</v>
      </c>
      <c r="V1500" s="13">
        <f>VLOOKUP(D1500,Pivot!$B$4:$F$2181,4,0)</f>
        <v>278</v>
      </c>
      <c r="W1500" s="46">
        <f>IFERROR(VLOOKUP(D1500,Pivot!$B$4:$H$2181,5,0),"")</f>
        <v>0.11509999999999999</v>
      </c>
      <c r="X1500" s="51">
        <f>IFERROR(VLOOKUP(D1500,Pivot!$B$4:$H$2181,6,0),"")</f>
        <v>8.9899999999999994E-2</v>
      </c>
      <c r="Y1500" s="46">
        <f>IFERROR(VLOOKUP(D1500,Pivot!$B$4:$H$2181,7,0),"")</f>
        <v>0.20499999999999999</v>
      </c>
    </row>
    <row r="1501" spans="1:25" ht="15" customHeight="1" outlineLevel="2">
      <c r="A1501" s="10" t="str">
        <f>VLOOKUP(D1501,'Current OBD'!$B$6:$K$2185,4,0)</f>
        <v>Pierce</v>
      </c>
      <c r="B1501" s="10" t="str">
        <f>VLOOKUP(D1501,'Current OBD'!$B$6:$K$2185,3,0)</f>
        <v>27-400</v>
      </c>
      <c r="C1501" s="9" t="str">
        <f>VLOOKUP(D1501,'Current OBD'!$B$6:$K$2185,2,0)</f>
        <v>Clover Park School District</v>
      </c>
      <c r="D1501" s="24">
        <v>661990</v>
      </c>
      <c r="E1501" s="9" t="str">
        <f>VLOOKUP(D1501,'Current OBD'!$B$6:$K$2185,10,0)</f>
        <v>Oakbrook Elementary</v>
      </c>
      <c r="F1501" s="11" t="str">
        <f>IF(VLOOKUP(D1501,'Current OBD'!$B$6:$AK$2185,23,0)="Yes","PK"," ")</f>
        <v>PK</v>
      </c>
      <c r="G1501" s="11" t="str">
        <f>IF(VLOOKUP(D1501,'Current OBD'!$B$6:$AK$2185,24,0)="Yes","K"," ")</f>
        <v>K</v>
      </c>
      <c r="H1501" s="11">
        <f>IF(VLOOKUP(D1501,'Current OBD'!$B$6:$AK$2185,25,0)="Yes",1," ")</f>
        <v>1</v>
      </c>
      <c r="I1501" s="11" t="str">
        <f>IF(VLOOKUP(D1501,'Current OBD'!$B$6:$AK$2185,26,0)="Yes","2"," ")</f>
        <v>2</v>
      </c>
      <c r="J1501" s="11" t="str">
        <f>IF(VLOOKUP(D1501,'Current OBD'!$B$6:$AK$2185,27,0)="Yes","3"," ")</f>
        <v>3</v>
      </c>
      <c r="K1501" s="11" t="str">
        <f>IF(VLOOKUP(D1501,'Current OBD'!$B$6:$AK$2185,28,0)="Yes","4"," ")</f>
        <v>4</v>
      </c>
      <c r="L1501" s="11" t="str">
        <f>IF(VLOOKUP(D1501,'Current OBD'!$B$6:$AK$2185,29,0)="Yes","5"," ")</f>
        <v>5</v>
      </c>
      <c r="M1501" s="11" t="str">
        <f>IF(VLOOKUP(D1501,'Current OBD'!$B$6:$AK$2185,30,0)="Yes","6"," ")</f>
        <v xml:space="preserve"> </v>
      </c>
      <c r="N1501" s="11" t="str">
        <f>IF(VLOOKUP(D1501,'Current OBD'!$B$6:$AK$2185,31,0)="Yes","7"," ")</f>
        <v xml:space="preserve"> </v>
      </c>
      <c r="O1501" s="11" t="str">
        <f>IF(VLOOKUP(D1501,'Current OBD'!$B$6:$AK$2185,32,0)="Yes","8"," ")</f>
        <v xml:space="preserve"> </v>
      </c>
      <c r="P1501" s="11" t="str">
        <f>IF(VLOOKUP(D1501,'Current OBD'!$B$6:$AK$2185,33,0)="Yes","9"," ")</f>
        <v xml:space="preserve"> </v>
      </c>
      <c r="Q1501" s="11" t="str">
        <f>IF(VLOOKUP(D1501,'Current OBD'!$B$6:$AK$2185,34,0)="Yes","10"," ")</f>
        <v xml:space="preserve"> </v>
      </c>
      <c r="R1501" s="11" t="str">
        <f>IF(VLOOKUP(D1501,'Current OBD'!$B$6:$AK$2185,35,0)="Yes","11"," ")</f>
        <v xml:space="preserve"> </v>
      </c>
      <c r="S1501" s="11" t="str">
        <f>IF(VLOOKUP(D1501,'Current OBD'!$B$6:$AK$2185,36,0)="Yes","12"," ")</f>
        <v xml:space="preserve"> </v>
      </c>
      <c r="T1501" s="13">
        <f>VLOOKUP(D1501,Pivot!$B$4:$F$2181,2,0)</f>
        <v>182</v>
      </c>
      <c r="U1501" s="13">
        <f>VLOOKUP(D1501,Pivot!$B$4:$F$2181,3,0)</f>
        <v>0</v>
      </c>
      <c r="V1501" s="13">
        <f>VLOOKUP(D1501,Pivot!$B$4:$F$2181,4,0)</f>
        <v>293</v>
      </c>
      <c r="W1501" s="46">
        <f>IFERROR(VLOOKUP(D1501,Pivot!$B$4:$H$2181,5,0),"")</f>
        <v>0.62119999999999997</v>
      </c>
      <c r="X1501" s="51">
        <f>IFERROR(VLOOKUP(D1501,Pivot!$B$4:$H$2181,6,0),"")</f>
        <v>0</v>
      </c>
      <c r="Y1501" s="46">
        <f>IFERROR(VLOOKUP(D1501,Pivot!$B$4:$H$2181,7,0),"")</f>
        <v>0.62119999999999997</v>
      </c>
    </row>
    <row r="1502" spans="1:25" ht="15" customHeight="1" outlineLevel="2">
      <c r="A1502" s="10" t="str">
        <f>VLOOKUP(D1502,'Current OBD'!$B$6:$K$2185,4,0)</f>
        <v>Pierce</v>
      </c>
      <c r="B1502" s="10" t="str">
        <f>VLOOKUP(D1502,'Current OBD'!$B$6:$K$2185,3,0)</f>
        <v>27-400</v>
      </c>
      <c r="C1502" s="9" t="str">
        <f>VLOOKUP(D1502,'Current OBD'!$B$6:$K$2185,2,0)</f>
        <v>Clover Park School District</v>
      </c>
      <c r="D1502" s="24">
        <v>663100</v>
      </c>
      <c r="E1502" s="9" t="str">
        <f>VLOOKUP(D1502,'Current OBD'!$B$6:$K$2185,10,0)</f>
        <v>Park Lodge Elementary</v>
      </c>
      <c r="F1502" s="11" t="str">
        <f>IF(VLOOKUP(D1502,'Current OBD'!$B$6:$AK$2185,23,0)="Yes","PK"," ")</f>
        <v>PK</v>
      </c>
      <c r="G1502" s="11" t="str">
        <f>IF(VLOOKUP(D1502,'Current OBD'!$B$6:$AK$2185,24,0)="Yes","K"," ")</f>
        <v>K</v>
      </c>
      <c r="H1502" s="11">
        <f>IF(VLOOKUP(D1502,'Current OBD'!$B$6:$AK$2185,25,0)="Yes",1," ")</f>
        <v>1</v>
      </c>
      <c r="I1502" s="11" t="str">
        <f>IF(VLOOKUP(D1502,'Current OBD'!$B$6:$AK$2185,26,0)="Yes","2"," ")</f>
        <v>2</v>
      </c>
      <c r="J1502" s="11" t="str">
        <f>IF(VLOOKUP(D1502,'Current OBD'!$B$6:$AK$2185,27,0)="Yes","3"," ")</f>
        <v>3</v>
      </c>
      <c r="K1502" s="11" t="str">
        <f>IF(VLOOKUP(D1502,'Current OBD'!$B$6:$AK$2185,28,0)="Yes","4"," ")</f>
        <v>4</v>
      </c>
      <c r="L1502" s="11" t="str">
        <f>IF(VLOOKUP(D1502,'Current OBD'!$B$6:$AK$2185,29,0)="Yes","5"," ")</f>
        <v>5</v>
      </c>
      <c r="M1502" s="11" t="str">
        <f>IF(VLOOKUP(D1502,'Current OBD'!$B$6:$AK$2185,30,0)="Yes","6"," ")</f>
        <v xml:space="preserve"> </v>
      </c>
      <c r="N1502" s="11" t="str">
        <f>IF(VLOOKUP(D1502,'Current OBD'!$B$6:$AK$2185,31,0)="Yes","7"," ")</f>
        <v xml:space="preserve"> </v>
      </c>
      <c r="O1502" s="11" t="str">
        <f>IF(VLOOKUP(D1502,'Current OBD'!$B$6:$AK$2185,32,0)="Yes","8"," ")</f>
        <v xml:space="preserve"> </v>
      </c>
      <c r="P1502" s="11" t="str">
        <f>IF(VLOOKUP(D1502,'Current OBD'!$B$6:$AK$2185,33,0)="Yes","9"," ")</f>
        <v xml:space="preserve"> </v>
      </c>
      <c r="Q1502" s="11" t="str">
        <f>IF(VLOOKUP(D1502,'Current OBD'!$B$6:$AK$2185,34,0)="Yes","10"," ")</f>
        <v xml:space="preserve"> </v>
      </c>
      <c r="R1502" s="11" t="str">
        <f>IF(VLOOKUP(D1502,'Current OBD'!$B$6:$AK$2185,35,0)="Yes","11"," ")</f>
        <v xml:space="preserve"> </v>
      </c>
      <c r="S1502" s="11" t="str">
        <f>IF(VLOOKUP(D1502,'Current OBD'!$B$6:$AK$2185,36,0)="Yes","12"," ")</f>
        <v xml:space="preserve"> </v>
      </c>
      <c r="T1502" s="13">
        <f>VLOOKUP(D1502,Pivot!$B$4:$F$2181,2,0)</f>
        <v>335</v>
      </c>
      <c r="U1502" s="13">
        <f>VLOOKUP(D1502,Pivot!$B$4:$F$2181,3,0)</f>
        <v>0</v>
      </c>
      <c r="V1502" s="13">
        <f>VLOOKUP(D1502,Pivot!$B$4:$F$2181,4,0)</f>
        <v>352</v>
      </c>
      <c r="W1502" s="46">
        <f>IFERROR(VLOOKUP(D1502,Pivot!$B$4:$H$2181,5,0),"")</f>
        <v>0.95169999999999999</v>
      </c>
      <c r="X1502" s="51">
        <f>IFERROR(VLOOKUP(D1502,Pivot!$B$4:$H$2181,6,0),"")</f>
        <v>0</v>
      </c>
      <c r="Y1502" s="46">
        <f>IFERROR(VLOOKUP(D1502,Pivot!$B$4:$H$2181,7,0),"")</f>
        <v>0.95169999999999999</v>
      </c>
    </row>
    <row r="1503" spans="1:25" ht="15" customHeight="1" outlineLevel="2">
      <c r="A1503" s="10" t="str">
        <f>VLOOKUP(D1503,'Current OBD'!$B$6:$K$2185,4,0)</f>
        <v>Pierce</v>
      </c>
      <c r="B1503" s="10" t="str">
        <f>VLOOKUP(D1503,'Current OBD'!$B$6:$K$2185,3,0)</f>
        <v>27-400</v>
      </c>
      <c r="C1503" s="9" t="str">
        <f>VLOOKUP(D1503,'Current OBD'!$B$6:$K$2185,2,0)</f>
        <v>Clover Park School District</v>
      </c>
      <c r="D1503" s="24">
        <v>681027</v>
      </c>
      <c r="E1503" s="9" t="str">
        <f>VLOOKUP(D1503,'Current OBD'!$B$6:$K$2185,10,0)</f>
        <v>Rainier Elementary School</v>
      </c>
      <c r="F1503" s="11" t="str">
        <f>IF(VLOOKUP(D1503,'Current OBD'!$B$6:$AK$2185,23,0)="Yes","PK"," ")</f>
        <v>PK</v>
      </c>
      <c r="G1503" s="11" t="str">
        <f>IF(VLOOKUP(D1503,'Current OBD'!$B$6:$AK$2185,24,0)="Yes","K"," ")</f>
        <v>K</v>
      </c>
      <c r="H1503" s="11">
        <f>IF(VLOOKUP(D1503,'Current OBD'!$B$6:$AK$2185,25,0)="Yes",1," ")</f>
        <v>1</v>
      </c>
      <c r="I1503" s="11" t="str">
        <f>IF(VLOOKUP(D1503,'Current OBD'!$B$6:$AK$2185,26,0)="Yes","2"," ")</f>
        <v>2</v>
      </c>
      <c r="J1503" s="11" t="str">
        <f>IF(VLOOKUP(D1503,'Current OBD'!$B$6:$AK$2185,27,0)="Yes","3"," ")</f>
        <v>3</v>
      </c>
      <c r="K1503" s="11" t="str">
        <f>IF(VLOOKUP(D1503,'Current OBD'!$B$6:$AK$2185,28,0)="Yes","4"," ")</f>
        <v>4</v>
      </c>
      <c r="L1503" s="11" t="str">
        <f>IF(VLOOKUP(D1503,'Current OBD'!$B$6:$AK$2185,29,0)="Yes","5"," ")</f>
        <v>5</v>
      </c>
      <c r="M1503" s="11" t="str">
        <f>IF(VLOOKUP(D1503,'Current OBD'!$B$6:$AK$2185,30,0)="Yes","6"," ")</f>
        <v xml:space="preserve"> </v>
      </c>
      <c r="N1503" s="11" t="str">
        <f>IF(VLOOKUP(D1503,'Current OBD'!$B$6:$AK$2185,31,0)="Yes","7"," ")</f>
        <v xml:space="preserve"> </v>
      </c>
      <c r="O1503" s="11" t="str">
        <f>IF(VLOOKUP(D1503,'Current OBD'!$B$6:$AK$2185,32,0)="Yes","8"," ")</f>
        <v xml:space="preserve"> </v>
      </c>
      <c r="P1503" s="11" t="str">
        <f>IF(VLOOKUP(D1503,'Current OBD'!$B$6:$AK$2185,33,0)="Yes","9"," ")</f>
        <v xml:space="preserve"> </v>
      </c>
      <c r="Q1503" s="11" t="str">
        <f>IF(VLOOKUP(D1503,'Current OBD'!$B$6:$AK$2185,34,0)="Yes","10"," ")</f>
        <v xml:space="preserve"> </v>
      </c>
      <c r="R1503" s="11" t="str">
        <f>IF(VLOOKUP(D1503,'Current OBD'!$B$6:$AK$2185,35,0)="Yes","11"," ")</f>
        <v xml:space="preserve"> </v>
      </c>
      <c r="S1503" s="11" t="str">
        <f>IF(VLOOKUP(D1503,'Current OBD'!$B$6:$AK$2185,36,0)="Yes","12"," ")</f>
        <v xml:space="preserve"> </v>
      </c>
      <c r="T1503" s="13">
        <f>VLOOKUP(D1503,Pivot!$B$4:$F$2181,2,0)</f>
        <v>144</v>
      </c>
      <c r="U1503" s="13">
        <f>VLOOKUP(D1503,Pivot!$B$4:$F$2181,3,0)</f>
        <v>102</v>
      </c>
      <c r="V1503" s="13">
        <f>VLOOKUP(D1503,Pivot!$B$4:$F$2181,4,0)</f>
        <v>577</v>
      </c>
      <c r="W1503" s="46">
        <f>IFERROR(VLOOKUP(D1503,Pivot!$B$4:$H$2181,5,0),"")</f>
        <v>0.24959999999999999</v>
      </c>
      <c r="X1503" s="51">
        <f>IFERROR(VLOOKUP(D1503,Pivot!$B$4:$H$2181,6,0),"")</f>
        <v>0.17680000000000001</v>
      </c>
      <c r="Y1503" s="46">
        <f>IFERROR(VLOOKUP(D1503,Pivot!$B$4:$H$2181,7,0),"")</f>
        <v>0.42630000000000001</v>
      </c>
    </row>
    <row r="1504" spans="1:25" ht="15" customHeight="1" outlineLevel="2">
      <c r="A1504" s="10" t="str">
        <f>VLOOKUP(D1504,'Current OBD'!$B$6:$K$2185,4,0)</f>
        <v>Pierce</v>
      </c>
      <c r="B1504" s="10" t="str">
        <f>VLOOKUP(D1504,'Current OBD'!$B$6:$K$2185,3,0)</f>
        <v>27-400</v>
      </c>
      <c r="C1504" s="9" t="str">
        <f>VLOOKUP(D1504,'Current OBD'!$B$6:$K$2185,2,0)</f>
        <v>Clover Park School District</v>
      </c>
      <c r="D1504" s="24">
        <v>686407</v>
      </c>
      <c r="E1504" s="9" t="str">
        <f>VLOOKUP(D1504,'Current OBD'!$B$6:$K$2185,10,0)</f>
        <v>Thomas Middle School</v>
      </c>
      <c r="F1504" s="11" t="str">
        <f>IF(VLOOKUP(D1504,'Current OBD'!$B$6:$AK$2185,23,0)="Yes","PK"," ")</f>
        <v xml:space="preserve"> </v>
      </c>
      <c r="G1504" s="11" t="str">
        <f>IF(VLOOKUP(D1504,'Current OBD'!$B$6:$AK$2185,24,0)="Yes","K"," ")</f>
        <v xml:space="preserve"> </v>
      </c>
      <c r="H1504" s="11" t="str">
        <f>IF(VLOOKUP(D1504,'Current OBD'!$B$6:$AK$2185,25,0)="Yes",1," ")</f>
        <v xml:space="preserve"> </v>
      </c>
      <c r="I1504" s="11" t="str">
        <f>IF(VLOOKUP(D1504,'Current OBD'!$B$6:$AK$2185,26,0)="Yes","2"," ")</f>
        <v xml:space="preserve"> </v>
      </c>
      <c r="J1504" s="11" t="str">
        <f>IF(VLOOKUP(D1504,'Current OBD'!$B$6:$AK$2185,27,0)="Yes","3"," ")</f>
        <v xml:space="preserve"> </v>
      </c>
      <c r="K1504" s="11" t="str">
        <f>IF(VLOOKUP(D1504,'Current OBD'!$B$6:$AK$2185,28,0)="Yes","4"," ")</f>
        <v xml:space="preserve"> </v>
      </c>
      <c r="L1504" s="11" t="str">
        <f>IF(VLOOKUP(D1504,'Current OBD'!$B$6:$AK$2185,29,0)="Yes","5"," ")</f>
        <v xml:space="preserve"> </v>
      </c>
      <c r="M1504" s="11" t="str">
        <f>IF(VLOOKUP(D1504,'Current OBD'!$B$6:$AK$2185,30,0)="Yes","6"," ")</f>
        <v>6</v>
      </c>
      <c r="N1504" s="11" t="str">
        <f>IF(VLOOKUP(D1504,'Current OBD'!$B$6:$AK$2185,31,0)="Yes","7"," ")</f>
        <v>7</v>
      </c>
      <c r="O1504" s="11" t="str">
        <f>IF(VLOOKUP(D1504,'Current OBD'!$B$6:$AK$2185,32,0)="Yes","8"," ")</f>
        <v>8</v>
      </c>
      <c r="P1504" s="11" t="str">
        <f>IF(VLOOKUP(D1504,'Current OBD'!$B$6:$AK$2185,33,0)="Yes","9"," ")</f>
        <v xml:space="preserve"> </v>
      </c>
      <c r="Q1504" s="11" t="str">
        <f>IF(VLOOKUP(D1504,'Current OBD'!$B$6:$AK$2185,34,0)="Yes","10"," ")</f>
        <v xml:space="preserve"> </v>
      </c>
      <c r="R1504" s="11" t="str">
        <f>IF(VLOOKUP(D1504,'Current OBD'!$B$6:$AK$2185,35,0)="Yes","11"," ")</f>
        <v xml:space="preserve"> </v>
      </c>
      <c r="S1504" s="11" t="str">
        <f>IF(VLOOKUP(D1504,'Current OBD'!$B$6:$AK$2185,36,0)="Yes","12"," ")</f>
        <v xml:space="preserve"> </v>
      </c>
      <c r="T1504" s="13">
        <f>VLOOKUP(D1504,Pivot!$B$4:$F$2181,2,0)</f>
        <v>339</v>
      </c>
      <c r="U1504" s="13">
        <f>VLOOKUP(D1504,Pivot!$B$4:$F$2181,3,0)</f>
        <v>152</v>
      </c>
      <c r="V1504" s="13">
        <f>VLOOKUP(D1504,Pivot!$B$4:$F$2181,4,0)</f>
        <v>967</v>
      </c>
      <c r="W1504" s="46">
        <f>IFERROR(VLOOKUP(D1504,Pivot!$B$4:$H$2181,5,0),"")</f>
        <v>0.35060000000000002</v>
      </c>
      <c r="X1504" s="51">
        <f>IFERROR(VLOOKUP(D1504,Pivot!$B$4:$H$2181,6,0),"")</f>
        <v>0.15720000000000001</v>
      </c>
      <c r="Y1504" s="46">
        <f>IFERROR(VLOOKUP(D1504,Pivot!$B$4:$H$2181,7,0),"")</f>
        <v>0.50780000000000003</v>
      </c>
    </row>
    <row r="1505" spans="1:25" ht="15" customHeight="1" outlineLevel="2">
      <c r="A1505" s="10" t="str">
        <f>VLOOKUP(D1505,'Current OBD'!$B$6:$K$2185,4,0)</f>
        <v>Pierce</v>
      </c>
      <c r="B1505" s="10" t="str">
        <f>VLOOKUP(D1505,'Current OBD'!$B$6:$K$2185,3,0)</f>
        <v>27-400</v>
      </c>
      <c r="C1505" s="9" t="str">
        <f>VLOOKUP(D1505,'Current OBD'!$B$6:$K$2185,2,0)</f>
        <v>Clover Park School District</v>
      </c>
      <c r="D1505" s="24">
        <v>661994</v>
      </c>
      <c r="E1505" s="9" t="str">
        <f>VLOOKUP(D1505,'Current OBD'!$B$6:$K$2185,10,0)</f>
        <v>Tillicum Elementary</v>
      </c>
      <c r="F1505" s="11" t="str">
        <f>IF(VLOOKUP(D1505,'Current OBD'!$B$6:$AK$2185,23,0)="Yes","PK"," ")</f>
        <v>PK</v>
      </c>
      <c r="G1505" s="11" t="str">
        <f>IF(VLOOKUP(D1505,'Current OBD'!$B$6:$AK$2185,24,0)="Yes","K"," ")</f>
        <v>K</v>
      </c>
      <c r="H1505" s="11">
        <f>IF(VLOOKUP(D1505,'Current OBD'!$B$6:$AK$2185,25,0)="Yes",1," ")</f>
        <v>1</v>
      </c>
      <c r="I1505" s="11" t="str">
        <f>IF(VLOOKUP(D1505,'Current OBD'!$B$6:$AK$2185,26,0)="Yes","2"," ")</f>
        <v>2</v>
      </c>
      <c r="J1505" s="11" t="str">
        <f>IF(VLOOKUP(D1505,'Current OBD'!$B$6:$AK$2185,27,0)="Yes","3"," ")</f>
        <v>3</v>
      </c>
      <c r="K1505" s="11" t="str">
        <f>IF(VLOOKUP(D1505,'Current OBD'!$B$6:$AK$2185,28,0)="Yes","4"," ")</f>
        <v>4</v>
      </c>
      <c r="L1505" s="11" t="str">
        <f>IF(VLOOKUP(D1505,'Current OBD'!$B$6:$AK$2185,29,0)="Yes","5"," ")</f>
        <v>5</v>
      </c>
      <c r="M1505" s="11" t="str">
        <f>IF(VLOOKUP(D1505,'Current OBD'!$B$6:$AK$2185,30,0)="Yes","6"," ")</f>
        <v xml:space="preserve"> </v>
      </c>
      <c r="N1505" s="11" t="str">
        <f>IF(VLOOKUP(D1505,'Current OBD'!$B$6:$AK$2185,31,0)="Yes","7"," ")</f>
        <v xml:space="preserve"> </v>
      </c>
      <c r="O1505" s="11" t="str">
        <f>IF(VLOOKUP(D1505,'Current OBD'!$B$6:$AK$2185,32,0)="Yes","8"," ")</f>
        <v xml:space="preserve"> </v>
      </c>
      <c r="P1505" s="11" t="str">
        <f>IF(VLOOKUP(D1505,'Current OBD'!$B$6:$AK$2185,33,0)="Yes","9"," ")</f>
        <v xml:space="preserve"> </v>
      </c>
      <c r="Q1505" s="11" t="str">
        <f>IF(VLOOKUP(D1505,'Current OBD'!$B$6:$AK$2185,34,0)="Yes","10"," ")</f>
        <v xml:space="preserve"> </v>
      </c>
      <c r="R1505" s="11" t="str">
        <f>IF(VLOOKUP(D1505,'Current OBD'!$B$6:$AK$2185,35,0)="Yes","11"," ")</f>
        <v xml:space="preserve"> </v>
      </c>
      <c r="S1505" s="11" t="str">
        <f>IF(VLOOKUP(D1505,'Current OBD'!$B$6:$AK$2185,36,0)="Yes","12"," ")</f>
        <v xml:space="preserve"> </v>
      </c>
      <c r="T1505" s="13">
        <f>VLOOKUP(D1505,Pivot!$B$4:$F$2181,2,0)</f>
        <v>255</v>
      </c>
      <c r="U1505" s="13">
        <f>VLOOKUP(D1505,Pivot!$B$4:$F$2181,3,0)</f>
        <v>0</v>
      </c>
      <c r="V1505" s="13">
        <f>VLOOKUP(D1505,Pivot!$B$4:$F$2181,4,0)</f>
        <v>255</v>
      </c>
      <c r="W1505" s="46">
        <f>IFERROR(VLOOKUP(D1505,Pivot!$B$4:$H$2181,5,0),"")</f>
        <v>1</v>
      </c>
      <c r="X1505" s="51">
        <f>IFERROR(VLOOKUP(D1505,Pivot!$B$4:$H$2181,6,0),"")</f>
        <v>0</v>
      </c>
      <c r="Y1505" s="46">
        <f>IFERROR(VLOOKUP(D1505,Pivot!$B$4:$H$2181,7,0),"")</f>
        <v>1</v>
      </c>
    </row>
    <row r="1506" spans="1:25" ht="15" customHeight="1" outlineLevel="2">
      <c r="A1506" s="10" t="str">
        <f>VLOOKUP(D1506,'Current OBD'!$B$6:$K$2185,4,0)</f>
        <v>Pierce</v>
      </c>
      <c r="B1506" s="10" t="str">
        <f>VLOOKUP(D1506,'Current OBD'!$B$6:$K$2185,3,0)</f>
        <v>27-400</v>
      </c>
      <c r="C1506" s="9" t="str">
        <f>VLOOKUP(D1506,'Current OBD'!$B$6:$K$2185,2,0)</f>
        <v>Clover Park School District</v>
      </c>
      <c r="D1506" s="24">
        <v>661995</v>
      </c>
      <c r="E1506" s="9" t="str">
        <f>VLOOKUP(D1506,'Current OBD'!$B$6:$K$2185,10,0)</f>
        <v>Tyee Park Elementary</v>
      </c>
      <c r="F1506" s="11" t="str">
        <f>IF(VLOOKUP(D1506,'Current OBD'!$B$6:$AK$2185,23,0)="Yes","PK"," ")</f>
        <v xml:space="preserve"> </v>
      </c>
      <c r="G1506" s="11" t="str">
        <f>IF(VLOOKUP(D1506,'Current OBD'!$B$6:$AK$2185,24,0)="Yes","K"," ")</f>
        <v>K</v>
      </c>
      <c r="H1506" s="11">
        <f>IF(VLOOKUP(D1506,'Current OBD'!$B$6:$AK$2185,25,0)="Yes",1," ")</f>
        <v>1</v>
      </c>
      <c r="I1506" s="11" t="str">
        <f>IF(VLOOKUP(D1506,'Current OBD'!$B$6:$AK$2185,26,0)="Yes","2"," ")</f>
        <v>2</v>
      </c>
      <c r="J1506" s="11" t="str">
        <f>IF(VLOOKUP(D1506,'Current OBD'!$B$6:$AK$2185,27,0)="Yes","3"," ")</f>
        <v>3</v>
      </c>
      <c r="K1506" s="11" t="str">
        <f>IF(VLOOKUP(D1506,'Current OBD'!$B$6:$AK$2185,28,0)="Yes","4"," ")</f>
        <v>4</v>
      </c>
      <c r="L1506" s="11" t="str">
        <f>IF(VLOOKUP(D1506,'Current OBD'!$B$6:$AK$2185,29,0)="Yes","5"," ")</f>
        <v>5</v>
      </c>
      <c r="M1506" s="11" t="str">
        <f>IF(VLOOKUP(D1506,'Current OBD'!$B$6:$AK$2185,30,0)="Yes","6"," ")</f>
        <v xml:space="preserve"> </v>
      </c>
      <c r="N1506" s="11" t="str">
        <f>IF(VLOOKUP(D1506,'Current OBD'!$B$6:$AK$2185,31,0)="Yes","7"," ")</f>
        <v xml:space="preserve"> </v>
      </c>
      <c r="O1506" s="11" t="str">
        <f>IF(VLOOKUP(D1506,'Current OBD'!$B$6:$AK$2185,32,0)="Yes","8"," ")</f>
        <v xml:space="preserve"> </v>
      </c>
      <c r="P1506" s="11" t="str">
        <f>IF(VLOOKUP(D1506,'Current OBD'!$B$6:$AK$2185,33,0)="Yes","9"," ")</f>
        <v xml:space="preserve"> </v>
      </c>
      <c r="Q1506" s="11" t="str">
        <f>IF(VLOOKUP(D1506,'Current OBD'!$B$6:$AK$2185,34,0)="Yes","10"," ")</f>
        <v xml:space="preserve"> </v>
      </c>
      <c r="R1506" s="11" t="str">
        <f>IF(VLOOKUP(D1506,'Current OBD'!$B$6:$AK$2185,35,0)="Yes","11"," ")</f>
        <v xml:space="preserve"> </v>
      </c>
      <c r="S1506" s="11" t="str">
        <f>IF(VLOOKUP(D1506,'Current OBD'!$B$6:$AK$2185,36,0)="Yes","12"," ")</f>
        <v xml:space="preserve"> </v>
      </c>
      <c r="T1506" s="13">
        <f>VLOOKUP(D1506,Pivot!$B$4:$F$2181,2,0)</f>
        <v>375</v>
      </c>
      <c r="U1506" s="13">
        <f>VLOOKUP(D1506,Pivot!$B$4:$F$2181,3,0)</f>
        <v>0</v>
      </c>
      <c r="V1506" s="13">
        <f>VLOOKUP(D1506,Pivot!$B$4:$F$2181,4,0)</f>
        <v>375</v>
      </c>
      <c r="W1506" s="46">
        <f>IFERROR(VLOOKUP(D1506,Pivot!$B$4:$H$2181,5,0),"")</f>
        <v>1</v>
      </c>
      <c r="X1506" s="51">
        <f>IFERROR(VLOOKUP(D1506,Pivot!$B$4:$H$2181,6,0),"")</f>
        <v>0</v>
      </c>
      <c r="Y1506" s="46">
        <f>IFERROR(VLOOKUP(D1506,Pivot!$B$4:$H$2181,7,0),"")</f>
        <v>1</v>
      </c>
    </row>
    <row r="1507" spans="1:25" ht="15" customHeight="1" outlineLevel="1">
      <c r="A1507" s="27"/>
      <c r="B1507" s="27"/>
      <c r="C1507" s="30" t="s">
        <v>5805</v>
      </c>
      <c r="D1507" s="27"/>
      <c r="E1507" s="26"/>
      <c r="F1507" s="29"/>
      <c r="G1507" s="29"/>
      <c r="H1507" s="29"/>
      <c r="I1507" s="29"/>
      <c r="J1507" s="29"/>
      <c r="K1507" s="29"/>
      <c r="L1507" s="29"/>
      <c r="M1507" s="29"/>
      <c r="N1507" s="29"/>
      <c r="O1507" s="29"/>
      <c r="P1507" s="29"/>
      <c r="Q1507" s="29"/>
      <c r="R1507" s="29"/>
      <c r="S1507" s="29"/>
      <c r="T1507" s="43">
        <f>SUBTOTAL(9,T1483:T1506)</f>
        <v>7666</v>
      </c>
      <c r="U1507" s="43">
        <f>SUBTOTAL(9,U1483:U1506)</f>
        <v>970</v>
      </c>
      <c r="V1507" s="43">
        <f>SUBTOTAL(9,V1483:V1506)</f>
        <v>12519</v>
      </c>
      <c r="W1507" s="47"/>
      <c r="X1507" s="52"/>
      <c r="Y1507" s="56">
        <f>(T1507+U1507)/V1507</f>
        <v>0.68983145618659636</v>
      </c>
    </row>
    <row r="1508" spans="1:25" ht="15" customHeight="1" outlineLevel="2">
      <c r="A1508" s="10" t="str">
        <f>VLOOKUP(D1508,'Current OBD'!$B$6:$K$2185,4,0)</f>
        <v>Pierce</v>
      </c>
      <c r="B1508" s="10" t="str">
        <f>VLOOKUP(D1508,'Current OBD'!$B$6:$K$2185,3,0)</f>
        <v>27-401</v>
      </c>
      <c r="C1508" s="9" t="str">
        <f>VLOOKUP(D1508,'Current OBD'!$B$6:$K$2185,2,0)</f>
        <v>Peninsula School District</v>
      </c>
      <c r="D1508" s="24">
        <v>662003</v>
      </c>
      <c r="E1508" s="9" t="str">
        <f>VLOOKUP(D1508,'Current OBD'!$B$6:$K$2185,10,0)</f>
        <v>Artondale Elementary (w/ ECEAP)</v>
      </c>
      <c r="F1508" s="11" t="str">
        <f>IF(VLOOKUP(D1508,'Current OBD'!$B$6:$AK$2185,23,0)="Yes","PK"," ")</f>
        <v>PK</v>
      </c>
      <c r="G1508" s="11" t="str">
        <f>IF(VLOOKUP(D1508,'Current OBD'!$B$6:$AK$2185,24,0)="Yes","K"," ")</f>
        <v>K</v>
      </c>
      <c r="H1508" s="11">
        <f>IF(VLOOKUP(D1508,'Current OBD'!$B$6:$AK$2185,25,0)="Yes",1," ")</f>
        <v>1</v>
      </c>
      <c r="I1508" s="11" t="str">
        <f>IF(VLOOKUP(D1508,'Current OBD'!$B$6:$AK$2185,26,0)="Yes","2"," ")</f>
        <v>2</v>
      </c>
      <c r="J1508" s="11" t="str">
        <f>IF(VLOOKUP(D1508,'Current OBD'!$B$6:$AK$2185,27,0)="Yes","3"," ")</f>
        <v>3</v>
      </c>
      <c r="K1508" s="11" t="str">
        <f>IF(VLOOKUP(D1508,'Current OBD'!$B$6:$AK$2185,28,0)="Yes","4"," ")</f>
        <v>4</v>
      </c>
      <c r="L1508" s="11" t="str">
        <f>IF(VLOOKUP(D1508,'Current OBD'!$B$6:$AK$2185,29,0)="Yes","5"," ")</f>
        <v>5</v>
      </c>
      <c r="M1508" s="11" t="str">
        <f>IF(VLOOKUP(D1508,'Current OBD'!$B$6:$AK$2185,30,0)="Yes","6"," ")</f>
        <v xml:space="preserve"> </v>
      </c>
      <c r="N1508" s="11" t="str">
        <f>IF(VLOOKUP(D1508,'Current OBD'!$B$6:$AK$2185,31,0)="Yes","7"," ")</f>
        <v xml:space="preserve"> </v>
      </c>
      <c r="O1508" s="11" t="str">
        <f>IF(VLOOKUP(D1508,'Current OBD'!$B$6:$AK$2185,32,0)="Yes","8"," ")</f>
        <v xml:space="preserve"> </v>
      </c>
      <c r="P1508" s="11" t="str">
        <f>IF(VLOOKUP(D1508,'Current OBD'!$B$6:$AK$2185,33,0)="Yes","9"," ")</f>
        <v xml:space="preserve"> </v>
      </c>
      <c r="Q1508" s="11" t="str">
        <f>IF(VLOOKUP(D1508,'Current OBD'!$B$6:$AK$2185,34,0)="Yes","10"," ")</f>
        <v xml:space="preserve"> </v>
      </c>
      <c r="R1508" s="11" t="str">
        <f>IF(VLOOKUP(D1508,'Current OBD'!$B$6:$AK$2185,35,0)="Yes","11"," ")</f>
        <v xml:space="preserve"> </v>
      </c>
      <c r="S1508" s="11" t="str">
        <f>IF(VLOOKUP(D1508,'Current OBD'!$B$6:$AK$2185,36,0)="Yes","12"," ")</f>
        <v xml:space="preserve"> </v>
      </c>
      <c r="T1508" s="13">
        <f>VLOOKUP(D1508,Pivot!$B$4:$F$2181,2,0)</f>
        <v>76</v>
      </c>
      <c r="U1508" s="13">
        <f>VLOOKUP(D1508,Pivot!$B$4:$F$2181,3,0)</f>
        <v>4</v>
      </c>
      <c r="V1508" s="13">
        <f>VLOOKUP(D1508,Pivot!$B$4:$F$2181,4,0)</f>
        <v>355</v>
      </c>
      <c r="W1508" s="46">
        <f>IFERROR(VLOOKUP(D1508,Pivot!$B$4:$H$2181,5,0),"")</f>
        <v>0.21410000000000001</v>
      </c>
      <c r="X1508" s="51">
        <f>IFERROR(VLOOKUP(D1508,Pivot!$B$4:$H$2181,6,0),"")</f>
        <v>1.1299999999999999E-2</v>
      </c>
      <c r="Y1508" s="46">
        <f>IFERROR(VLOOKUP(D1508,Pivot!$B$4:$H$2181,7,0),"")</f>
        <v>0.22539999999999999</v>
      </c>
    </row>
    <row r="1509" spans="1:25" ht="15" customHeight="1" outlineLevel="2">
      <c r="A1509" s="10" t="str">
        <f>VLOOKUP(D1509,'Current OBD'!$B$6:$K$2185,4,0)</f>
        <v>Pierce</v>
      </c>
      <c r="B1509" s="10" t="str">
        <f>VLOOKUP(D1509,'Current OBD'!$B$6:$K$2185,3,0)</f>
        <v>27-401</v>
      </c>
      <c r="C1509" s="9" t="str">
        <f>VLOOKUP(D1509,'Current OBD'!$B$6:$K$2185,2,0)</f>
        <v>Peninsula School District</v>
      </c>
      <c r="D1509" s="24">
        <v>662004</v>
      </c>
      <c r="E1509" s="9" t="str">
        <f>VLOOKUP(D1509,'Current OBD'!$B$6:$K$2185,10,0)</f>
        <v>Discovery Elementary</v>
      </c>
      <c r="F1509" s="11" t="str">
        <f>IF(VLOOKUP(D1509,'Current OBD'!$B$6:$AK$2185,23,0)="Yes","PK"," ")</f>
        <v xml:space="preserve"> </v>
      </c>
      <c r="G1509" s="11" t="str">
        <f>IF(VLOOKUP(D1509,'Current OBD'!$B$6:$AK$2185,24,0)="Yes","K"," ")</f>
        <v>K</v>
      </c>
      <c r="H1509" s="11">
        <f>IF(VLOOKUP(D1509,'Current OBD'!$B$6:$AK$2185,25,0)="Yes",1," ")</f>
        <v>1</v>
      </c>
      <c r="I1509" s="11" t="str">
        <f>IF(VLOOKUP(D1509,'Current OBD'!$B$6:$AK$2185,26,0)="Yes","2"," ")</f>
        <v>2</v>
      </c>
      <c r="J1509" s="11" t="str">
        <f>IF(VLOOKUP(D1509,'Current OBD'!$B$6:$AK$2185,27,0)="Yes","3"," ")</f>
        <v>3</v>
      </c>
      <c r="K1509" s="11" t="str">
        <f>IF(VLOOKUP(D1509,'Current OBD'!$B$6:$AK$2185,28,0)="Yes","4"," ")</f>
        <v>4</v>
      </c>
      <c r="L1509" s="11" t="str">
        <f>IF(VLOOKUP(D1509,'Current OBD'!$B$6:$AK$2185,29,0)="Yes","5"," ")</f>
        <v>5</v>
      </c>
      <c r="M1509" s="11" t="str">
        <f>IF(VLOOKUP(D1509,'Current OBD'!$B$6:$AK$2185,30,0)="Yes","6"," ")</f>
        <v xml:space="preserve"> </v>
      </c>
      <c r="N1509" s="11" t="str">
        <f>IF(VLOOKUP(D1509,'Current OBD'!$B$6:$AK$2185,31,0)="Yes","7"," ")</f>
        <v xml:space="preserve"> </v>
      </c>
      <c r="O1509" s="11" t="str">
        <f>IF(VLOOKUP(D1509,'Current OBD'!$B$6:$AK$2185,32,0)="Yes","8"," ")</f>
        <v xml:space="preserve"> </v>
      </c>
      <c r="P1509" s="11" t="str">
        <f>IF(VLOOKUP(D1509,'Current OBD'!$B$6:$AK$2185,33,0)="Yes","9"," ")</f>
        <v xml:space="preserve"> </v>
      </c>
      <c r="Q1509" s="11" t="str">
        <f>IF(VLOOKUP(D1509,'Current OBD'!$B$6:$AK$2185,34,0)="Yes","10"," ")</f>
        <v xml:space="preserve"> </v>
      </c>
      <c r="R1509" s="11" t="str">
        <f>IF(VLOOKUP(D1509,'Current OBD'!$B$6:$AK$2185,35,0)="Yes","11"," ")</f>
        <v xml:space="preserve"> </v>
      </c>
      <c r="S1509" s="11" t="str">
        <f>IF(VLOOKUP(D1509,'Current OBD'!$B$6:$AK$2185,36,0)="Yes","12"," ")</f>
        <v xml:space="preserve"> </v>
      </c>
      <c r="T1509" s="13">
        <f>VLOOKUP(D1509,Pivot!$B$4:$F$2181,2,0)</f>
        <v>50</v>
      </c>
      <c r="U1509" s="13">
        <f>VLOOKUP(D1509,Pivot!$B$4:$F$2181,3,0)</f>
        <v>8</v>
      </c>
      <c r="V1509" s="13">
        <f>VLOOKUP(D1509,Pivot!$B$4:$F$2181,4,0)</f>
        <v>297</v>
      </c>
      <c r="W1509" s="46">
        <f>IFERROR(VLOOKUP(D1509,Pivot!$B$4:$H$2181,5,0),"")</f>
        <v>0.16839999999999999</v>
      </c>
      <c r="X1509" s="51">
        <f>IFERROR(VLOOKUP(D1509,Pivot!$B$4:$H$2181,6,0),"")</f>
        <v>2.69E-2</v>
      </c>
      <c r="Y1509" s="46">
        <f>IFERROR(VLOOKUP(D1509,Pivot!$B$4:$H$2181,7,0),"")</f>
        <v>0.1953</v>
      </c>
    </row>
    <row r="1510" spans="1:25" ht="15" customHeight="1" outlineLevel="2">
      <c r="A1510" s="10" t="str">
        <f>VLOOKUP(D1510,'Current OBD'!$B$6:$K$2185,4,0)</f>
        <v>Pierce</v>
      </c>
      <c r="B1510" s="10" t="str">
        <f>VLOOKUP(D1510,'Current OBD'!$B$6:$K$2185,3,0)</f>
        <v>27-401</v>
      </c>
      <c r="C1510" s="9" t="str">
        <f>VLOOKUP(D1510,'Current OBD'!$B$6:$K$2185,2,0)</f>
        <v>Peninsula School District</v>
      </c>
      <c r="D1510" s="24">
        <v>662005</v>
      </c>
      <c r="E1510" s="9" t="str">
        <f>VLOOKUP(D1510,'Current OBD'!$B$6:$K$2185,10,0)</f>
        <v>Evergreen Elementary (w/ ECEAP)</v>
      </c>
      <c r="F1510" s="11" t="str">
        <f>IF(VLOOKUP(D1510,'Current OBD'!$B$6:$AK$2185,23,0)="Yes","PK"," ")</f>
        <v>PK</v>
      </c>
      <c r="G1510" s="11" t="str">
        <f>IF(VLOOKUP(D1510,'Current OBD'!$B$6:$AK$2185,24,0)="Yes","K"," ")</f>
        <v>K</v>
      </c>
      <c r="H1510" s="11">
        <f>IF(VLOOKUP(D1510,'Current OBD'!$B$6:$AK$2185,25,0)="Yes",1," ")</f>
        <v>1</v>
      </c>
      <c r="I1510" s="11" t="str">
        <f>IF(VLOOKUP(D1510,'Current OBD'!$B$6:$AK$2185,26,0)="Yes","2"," ")</f>
        <v>2</v>
      </c>
      <c r="J1510" s="11" t="str">
        <f>IF(VLOOKUP(D1510,'Current OBD'!$B$6:$AK$2185,27,0)="Yes","3"," ")</f>
        <v>3</v>
      </c>
      <c r="K1510" s="11" t="str">
        <f>IF(VLOOKUP(D1510,'Current OBD'!$B$6:$AK$2185,28,0)="Yes","4"," ")</f>
        <v>4</v>
      </c>
      <c r="L1510" s="11" t="str">
        <f>IF(VLOOKUP(D1510,'Current OBD'!$B$6:$AK$2185,29,0)="Yes","5"," ")</f>
        <v>5</v>
      </c>
      <c r="M1510" s="11" t="str">
        <f>IF(VLOOKUP(D1510,'Current OBD'!$B$6:$AK$2185,30,0)="Yes","6"," ")</f>
        <v xml:space="preserve"> </v>
      </c>
      <c r="N1510" s="11" t="str">
        <f>IF(VLOOKUP(D1510,'Current OBD'!$B$6:$AK$2185,31,0)="Yes","7"," ")</f>
        <v xml:space="preserve"> </v>
      </c>
      <c r="O1510" s="11" t="str">
        <f>IF(VLOOKUP(D1510,'Current OBD'!$B$6:$AK$2185,32,0)="Yes","8"," ")</f>
        <v xml:space="preserve"> </v>
      </c>
      <c r="P1510" s="11" t="str">
        <f>IF(VLOOKUP(D1510,'Current OBD'!$B$6:$AK$2185,33,0)="Yes","9"," ")</f>
        <v xml:space="preserve"> </v>
      </c>
      <c r="Q1510" s="11" t="str">
        <f>IF(VLOOKUP(D1510,'Current OBD'!$B$6:$AK$2185,34,0)="Yes","10"," ")</f>
        <v xml:space="preserve"> </v>
      </c>
      <c r="R1510" s="11" t="str">
        <f>IF(VLOOKUP(D1510,'Current OBD'!$B$6:$AK$2185,35,0)="Yes","11"," ")</f>
        <v xml:space="preserve"> </v>
      </c>
      <c r="S1510" s="11" t="str">
        <f>IF(VLOOKUP(D1510,'Current OBD'!$B$6:$AK$2185,36,0)="Yes","12"," ")</f>
        <v xml:space="preserve"> </v>
      </c>
      <c r="T1510" s="13">
        <f>VLOOKUP(D1510,Pivot!$B$4:$F$2181,2,0)</f>
        <v>124</v>
      </c>
      <c r="U1510" s="13">
        <f>VLOOKUP(D1510,Pivot!$B$4:$F$2181,3,0)</f>
        <v>16</v>
      </c>
      <c r="V1510" s="13">
        <f>VLOOKUP(D1510,Pivot!$B$4:$F$2181,4,0)</f>
        <v>247</v>
      </c>
      <c r="W1510" s="46">
        <f>IFERROR(VLOOKUP(D1510,Pivot!$B$4:$H$2181,5,0),"")</f>
        <v>0.502</v>
      </c>
      <c r="X1510" s="51">
        <f>IFERROR(VLOOKUP(D1510,Pivot!$B$4:$H$2181,6,0),"")</f>
        <v>6.4799999999999996E-2</v>
      </c>
      <c r="Y1510" s="46">
        <f>IFERROR(VLOOKUP(D1510,Pivot!$B$4:$H$2181,7,0),"")</f>
        <v>0.56679999999999997</v>
      </c>
    </row>
    <row r="1511" spans="1:25" ht="15" customHeight="1" outlineLevel="2">
      <c r="A1511" s="10" t="str">
        <f>VLOOKUP(D1511,'Current OBD'!$B$6:$K$2185,4,0)</f>
        <v>Pierce</v>
      </c>
      <c r="B1511" s="10" t="str">
        <f>VLOOKUP(D1511,'Current OBD'!$B$6:$K$2185,3,0)</f>
        <v>27-401</v>
      </c>
      <c r="C1511" s="9" t="str">
        <f>VLOOKUP(D1511,'Current OBD'!$B$6:$K$2185,2,0)</f>
        <v>Peninsula School District</v>
      </c>
      <c r="D1511" s="24">
        <v>661997</v>
      </c>
      <c r="E1511" s="9" t="str">
        <f>VLOOKUP(D1511,'Current OBD'!$B$6:$K$2185,10,0)</f>
        <v>Gig Harbor High</v>
      </c>
      <c r="F1511" s="11" t="str">
        <f>IF(VLOOKUP(D1511,'Current OBD'!$B$6:$AK$2185,23,0)="Yes","PK"," ")</f>
        <v xml:space="preserve"> </v>
      </c>
      <c r="G1511" s="11" t="str">
        <f>IF(VLOOKUP(D1511,'Current OBD'!$B$6:$AK$2185,24,0)="Yes","K"," ")</f>
        <v xml:space="preserve"> </v>
      </c>
      <c r="H1511" s="11" t="str">
        <f>IF(VLOOKUP(D1511,'Current OBD'!$B$6:$AK$2185,25,0)="Yes",1," ")</f>
        <v xml:space="preserve"> </v>
      </c>
      <c r="I1511" s="11" t="str">
        <f>IF(VLOOKUP(D1511,'Current OBD'!$B$6:$AK$2185,26,0)="Yes","2"," ")</f>
        <v xml:space="preserve"> </v>
      </c>
      <c r="J1511" s="11" t="str">
        <f>IF(VLOOKUP(D1511,'Current OBD'!$B$6:$AK$2185,27,0)="Yes","3"," ")</f>
        <v xml:space="preserve"> </v>
      </c>
      <c r="K1511" s="11" t="str">
        <f>IF(VLOOKUP(D1511,'Current OBD'!$B$6:$AK$2185,28,0)="Yes","4"," ")</f>
        <v xml:space="preserve"> </v>
      </c>
      <c r="L1511" s="11" t="str">
        <f>IF(VLOOKUP(D1511,'Current OBD'!$B$6:$AK$2185,29,0)="Yes","5"," ")</f>
        <v xml:space="preserve"> </v>
      </c>
      <c r="M1511" s="11" t="str">
        <f>IF(VLOOKUP(D1511,'Current OBD'!$B$6:$AK$2185,30,0)="Yes","6"," ")</f>
        <v xml:space="preserve"> </v>
      </c>
      <c r="N1511" s="11" t="str">
        <f>IF(VLOOKUP(D1511,'Current OBD'!$B$6:$AK$2185,31,0)="Yes","7"," ")</f>
        <v xml:space="preserve"> </v>
      </c>
      <c r="O1511" s="11" t="str">
        <f>IF(VLOOKUP(D1511,'Current OBD'!$B$6:$AK$2185,32,0)="Yes","8"," ")</f>
        <v xml:space="preserve"> </v>
      </c>
      <c r="P1511" s="11" t="str">
        <f>IF(VLOOKUP(D1511,'Current OBD'!$B$6:$AK$2185,33,0)="Yes","9"," ")</f>
        <v>9</v>
      </c>
      <c r="Q1511" s="11" t="str">
        <f>IF(VLOOKUP(D1511,'Current OBD'!$B$6:$AK$2185,34,0)="Yes","10"," ")</f>
        <v>10</v>
      </c>
      <c r="R1511" s="11" t="str">
        <f>IF(VLOOKUP(D1511,'Current OBD'!$B$6:$AK$2185,35,0)="Yes","11"," ")</f>
        <v>11</v>
      </c>
      <c r="S1511" s="11" t="str">
        <f>IF(VLOOKUP(D1511,'Current OBD'!$B$6:$AK$2185,36,0)="Yes","12"," ")</f>
        <v>12</v>
      </c>
      <c r="T1511" s="13">
        <f>VLOOKUP(D1511,Pivot!$B$4:$F$2181,2,0)</f>
        <v>186</v>
      </c>
      <c r="U1511" s="13">
        <f>VLOOKUP(D1511,Pivot!$B$4:$F$2181,3,0)</f>
        <v>15</v>
      </c>
      <c r="V1511" s="13">
        <f>VLOOKUP(D1511,Pivot!$B$4:$F$2181,4,0)</f>
        <v>1262</v>
      </c>
      <c r="W1511" s="46">
        <f>IFERROR(VLOOKUP(D1511,Pivot!$B$4:$H$2181,5,0),"")</f>
        <v>0.1474</v>
      </c>
      <c r="X1511" s="51">
        <f>IFERROR(VLOOKUP(D1511,Pivot!$B$4:$H$2181,6,0),"")</f>
        <v>1.1900000000000001E-2</v>
      </c>
      <c r="Y1511" s="46">
        <f>IFERROR(VLOOKUP(D1511,Pivot!$B$4:$H$2181,7,0),"")</f>
        <v>0.1593</v>
      </c>
    </row>
    <row r="1512" spans="1:25" ht="15" customHeight="1" outlineLevel="2">
      <c r="A1512" s="10" t="str">
        <f>VLOOKUP(D1512,'Current OBD'!$B$6:$K$2185,4,0)</f>
        <v>Pierce</v>
      </c>
      <c r="B1512" s="10" t="str">
        <f>VLOOKUP(D1512,'Current OBD'!$B$6:$K$2185,3,0)</f>
        <v>27-401</v>
      </c>
      <c r="C1512" s="9" t="str">
        <f>VLOOKUP(D1512,'Current OBD'!$B$6:$K$2185,2,0)</f>
        <v>Peninsula School District</v>
      </c>
      <c r="D1512" s="24">
        <v>661999</v>
      </c>
      <c r="E1512" s="9" t="str">
        <f>VLOOKUP(D1512,'Current OBD'!$B$6:$K$2185,10,0)</f>
        <v>Goodman Middle</v>
      </c>
      <c r="F1512" s="11" t="str">
        <f>IF(VLOOKUP(D1512,'Current OBD'!$B$6:$AK$2185,23,0)="Yes","PK"," ")</f>
        <v xml:space="preserve"> </v>
      </c>
      <c r="G1512" s="11" t="str">
        <f>IF(VLOOKUP(D1512,'Current OBD'!$B$6:$AK$2185,24,0)="Yes","K"," ")</f>
        <v xml:space="preserve"> </v>
      </c>
      <c r="H1512" s="11" t="str">
        <f>IF(VLOOKUP(D1512,'Current OBD'!$B$6:$AK$2185,25,0)="Yes",1," ")</f>
        <v xml:space="preserve"> </v>
      </c>
      <c r="I1512" s="11" t="str">
        <f>IF(VLOOKUP(D1512,'Current OBD'!$B$6:$AK$2185,26,0)="Yes","2"," ")</f>
        <v xml:space="preserve"> </v>
      </c>
      <c r="J1512" s="11" t="str">
        <f>IF(VLOOKUP(D1512,'Current OBD'!$B$6:$AK$2185,27,0)="Yes","3"," ")</f>
        <v xml:space="preserve"> </v>
      </c>
      <c r="K1512" s="11" t="str">
        <f>IF(VLOOKUP(D1512,'Current OBD'!$B$6:$AK$2185,28,0)="Yes","4"," ")</f>
        <v xml:space="preserve"> </v>
      </c>
      <c r="L1512" s="11" t="str">
        <f>IF(VLOOKUP(D1512,'Current OBD'!$B$6:$AK$2185,29,0)="Yes","5"," ")</f>
        <v xml:space="preserve"> </v>
      </c>
      <c r="M1512" s="11" t="str">
        <f>IF(VLOOKUP(D1512,'Current OBD'!$B$6:$AK$2185,30,0)="Yes","6"," ")</f>
        <v>6</v>
      </c>
      <c r="N1512" s="11" t="str">
        <f>IF(VLOOKUP(D1512,'Current OBD'!$B$6:$AK$2185,31,0)="Yes","7"," ")</f>
        <v>7</v>
      </c>
      <c r="O1512" s="11" t="str">
        <f>IF(VLOOKUP(D1512,'Current OBD'!$B$6:$AK$2185,32,0)="Yes","8"," ")</f>
        <v>8</v>
      </c>
      <c r="P1512" s="11" t="str">
        <f>IF(VLOOKUP(D1512,'Current OBD'!$B$6:$AK$2185,33,0)="Yes","9"," ")</f>
        <v xml:space="preserve"> </v>
      </c>
      <c r="Q1512" s="11" t="str">
        <f>IF(VLOOKUP(D1512,'Current OBD'!$B$6:$AK$2185,34,0)="Yes","10"," ")</f>
        <v xml:space="preserve"> </v>
      </c>
      <c r="R1512" s="11" t="str">
        <f>IF(VLOOKUP(D1512,'Current OBD'!$B$6:$AK$2185,35,0)="Yes","11"," ")</f>
        <v xml:space="preserve"> </v>
      </c>
      <c r="S1512" s="11" t="str">
        <f>IF(VLOOKUP(D1512,'Current OBD'!$B$6:$AK$2185,36,0)="Yes","12"," ")</f>
        <v xml:space="preserve"> </v>
      </c>
      <c r="T1512" s="13">
        <f>VLOOKUP(D1512,Pivot!$B$4:$F$2181,2,0)</f>
        <v>79</v>
      </c>
      <c r="U1512" s="13">
        <f>VLOOKUP(D1512,Pivot!$B$4:$F$2181,3,0)</f>
        <v>4</v>
      </c>
      <c r="V1512" s="13">
        <f>VLOOKUP(D1512,Pivot!$B$4:$F$2181,4,0)</f>
        <v>435</v>
      </c>
      <c r="W1512" s="46">
        <f>IFERROR(VLOOKUP(D1512,Pivot!$B$4:$H$2181,5,0),"")</f>
        <v>0.18160000000000001</v>
      </c>
      <c r="X1512" s="51">
        <f>IFERROR(VLOOKUP(D1512,Pivot!$B$4:$H$2181,6,0),"")</f>
        <v>9.1999999999999998E-3</v>
      </c>
      <c r="Y1512" s="46">
        <f>IFERROR(VLOOKUP(D1512,Pivot!$B$4:$H$2181,7,0),"")</f>
        <v>0.1908</v>
      </c>
    </row>
    <row r="1513" spans="1:25" ht="15" customHeight="1" outlineLevel="2">
      <c r="A1513" s="10" t="str">
        <f>VLOOKUP(D1513,'Current OBD'!$B$6:$K$2185,4,0)</f>
        <v>Pierce</v>
      </c>
      <c r="B1513" s="10" t="str">
        <f>VLOOKUP(D1513,'Current OBD'!$B$6:$K$2185,3,0)</f>
        <v>27-401</v>
      </c>
      <c r="C1513" s="9" t="str">
        <f>VLOOKUP(D1513,'Current OBD'!$B$6:$K$2185,2,0)</f>
        <v>Peninsula School District</v>
      </c>
      <c r="D1513" s="24">
        <v>662006</v>
      </c>
      <c r="E1513" s="9" t="str">
        <f>VLOOKUP(D1513,'Current OBD'!$B$6:$K$2185,10,0)</f>
        <v>Harbor Heights Elementary</v>
      </c>
      <c r="F1513" s="11" t="str">
        <f>IF(VLOOKUP(D1513,'Current OBD'!$B$6:$AK$2185,23,0)="Yes","PK"," ")</f>
        <v xml:space="preserve"> </v>
      </c>
      <c r="G1513" s="11" t="str">
        <f>IF(VLOOKUP(D1513,'Current OBD'!$B$6:$AK$2185,24,0)="Yes","K"," ")</f>
        <v>K</v>
      </c>
      <c r="H1513" s="11">
        <f>IF(VLOOKUP(D1513,'Current OBD'!$B$6:$AK$2185,25,0)="Yes",1," ")</f>
        <v>1</v>
      </c>
      <c r="I1513" s="11" t="str">
        <f>IF(VLOOKUP(D1513,'Current OBD'!$B$6:$AK$2185,26,0)="Yes","2"," ")</f>
        <v>2</v>
      </c>
      <c r="J1513" s="11" t="str">
        <f>IF(VLOOKUP(D1513,'Current OBD'!$B$6:$AK$2185,27,0)="Yes","3"," ")</f>
        <v>3</v>
      </c>
      <c r="K1513" s="11" t="str">
        <f>IF(VLOOKUP(D1513,'Current OBD'!$B$6:$AK$2185,28,0)="Yes","4"," ")</f>
        <v>4</v>
      </c>
      <c r="L1513" s="11" t="str">
        <f>IF(VLOOKUP(D1513,'Current OBD'!$B$6:$AK$2185,29,0)="Yes","5"," ")</f>
        <v>5</v>
      </c>
      <c r="M1513" s="11" t="str">
        <f>IF(VLOOKUP(D1513,'Current OBD'!$B$6:$AK$2185,30,0)="Yes","6"," ")</f>
        <v xml:space="preserve"> </v>
      </c>
      <c r="N1513" s="11" t="str">
        <f>IF(VLOOKUP(D1513,'Current OBD'!$B$6:$AK$2185,31,0)="Yes","7"," ")</f>
        <v xml:space="preserve"> </v>
      </c>
      <c r="O1513" s="11" t="str">
        <f>IF(VLOOKUP(D1513,'Current OBD'!$B$6:$AK$2185,32,0)="Yes","8"," ")</f>
        <v xml:space="preserve"> </v>
      </c>
      <c r="P1513" s="11" t="str">
        <f>IF(VLOOKUP(D1513,'Current OBD'!$B$6:$AK$2185,33,0)="Yes","9"," ")</f>
        <v xml:space="preserve"> </v>
      </c>
      <c r="Q1513" s="11" t="str">
        <f>IF(VLOOKUP(D1513,'Current OBD'!$B$6:$AK$2185,34,0)="Yes","10"," ")</f>
        <v xml:space="preserve"> </v>
      </c>
      <c r="R1513" s="11" t="str">
        <f>IF(VLOOKUP(D1513,'Current OBD'!$B$6:$AK$2185,35,0)="Yes","11"," ")</f>
        <v xml:space="preserve"> </v>
      </c>
      <c r="S1513" s="11" t="str">
        <f>IF(VLOOKUP(D1513,'Current OBD'!$B$6:$AK$2185,36,0)="Yes","12"," ")</f>
        <v xml:space="preserve"> </v>
      </c>
      <c r="T1513" s="13">
        <f>VLOOKUP(D1513,Pivot!$B$4:$F$2181,2,0)</f>
        <v>61</v>
      </c>
      <c r="U1513" s="13">
        <f>VLOOKUP(D1513,Pivot!$B$4:$F$2181,3,0)</f>
        <v>6</v>
      </c>
      <c r="V1513" s="13">
        <f>VLOOKUP(D1513,Pivot!$B$4:$F$2181,4,0)</f>
        <v>398</v>
      </c>
      <c r="W1513" s="46">
        <f>IFERROR(VLOOKUP(D1513,Pivot!$B$4:$H$2181,5,0),"")</f>
        <v>0.15329999999999999</v>
      </c>
      <c r="X1513" s="51">
        <f>IFERROR(VLOOKUP(D1513,Pivot!$B$4:$H$2181,6,0),"")</f>
        <v>1.5100000000000001E-2</v>
      </c>
      <c r="Y1513" s="46">
        <f>IFERROR(VLOOKUP(D1513,Pivot!$B$4:$H$2181,7,0),"")</f>
        <v>0.16830000000000001</v>
      </c>
    </row>
    <row r="1514" spans="1:25" ht="15" customHeight="1" outlineLevel="2">
      <c r="A1514" s="10" t="str">
        <f>VLOOKUP(D1514,'Current OBD'!$B$6:$K$2185,4,0)</f>
        <v>Pierce</v>
      </c>
      <c r="B1514" s="10" t="str">
        <f>VLOOKUP(D1514,'Current OBD'!$B$6:$K$2185,3,0)</f>
        <v>27-401</v>
      </c>
      <c r="C1514" s="9" t="str">
        <f>VLOOKUP(D1514,'Current OBD'!$B$6:$K$2185,2,0)</f>
        <v>Peninsula School District</v>
      </c>
      <c r="D1514" s="24">
        <v>662000</v>
      </c>
      <c r="E1514" s="9" t="str">
        <f>VLOOKUP(D1514,'Current OBD'!$B$6:$K$2185,10,0)</f>
        <v>Harbor Ridge Middle</v>
      </c>
      <c r="F1514" s="11" t="str">
        <f>IF(VLOOKUP(D1514,'Current OBD'!$B$6:$AK$2185,23,0)="Yes","PK"," ")</f>
        <v xml:space="preserve"> </v>
      </c>
      <c r="G1514" s="11" t="str">
        <f>IF(VLOOKUP(D1514,'Current OBD'!$B$6:$AK$2185,24,0)="Yes","K"," ")</f>
        <v xml:space="preserve"> </v>
      </c>
      <c r="H1514" s="11" t="str">
        <f>IF(VLOOKUP(D1514,'Current OBD'!$B$6:$AK$2185,25,0)="Yes",1," ")</f>
        <v xml:space="preserve"> </v>
      </c>
      <c r="I1514" s="11" t="str">
        <f>IF(VLOOKUP(D1514,'Current OBD'!$B$6:$AK$2185,26,0)="Yes","2"," ")</f>
        <v xml:space="preserve"> </v>
      </c>
      <c r="J1514" s="11" t="str">
        <f>IF(VLOOKUP(D1514,'Current OBD'!$B$6:$AK$2185,27,0)="Yes","3"," ")</f>
        <v xml:space="preserve"> </v>
      </c>
      <c r="K1514" s="11" t="str">
        <f>IF(VLOOKUP(D1514,'Current OBD'!$B$6:$AK$2185,28,0)="Yes","4"," ")</f>
        <v xml:space="preserve"> </v>
      </c>
      <c r="L1514" s="11" t="str">
        <f>IF(VLOOKUP(D1514,'Current OBD'!$B$6:$AK$2185,29,0)="Yes","5"," ")</f>
        <v xml:space="preserve"> </v>
      </c>
      <c r="M1514" s="11" t="str">
        <f>IF(VLOOKUP(D1514,'Current OBD'!$B$6:$AK$2185,30,0)="Yes","6"," ")</f>
        <v>6</v>
      </c>
      <c r="N1514" s="11" t="str">
        <f>IF(VLOOKUP(D1514,'Current OBD'!$B$6:$AK$2185,31,0)="Yes","7"," ")</f>
        <v>7</v>
      </c>
      <c r="O1514" s="11" t="str">
        <f>IF(VLOOKUP(D1514,'Current OBD'!$B$6:$AK$2185,32,0)="Yes","8"," ")</f>
        <v>8</v>
      </c>
      <c r="P1514" s="11" t="str">
        <f>IF(VLOOKUP(D1514,'Current OBD'!$B$6:$AK$2185,33,0)="Yes","9"," ")</f>
        <v xml:space="preserve"> </v>
      </c>
      <c r="Q1514" s="11" t="str">
        <f>IF(VLOOKUP(D1514,'Current OBD'!$B$6:$AK$2185,34,0)="Yes","10"," ")</f>
        <v xml:space="preserve"> </v>
      </c>
      <c r="R1514" s="11" t="str">
        <f>IF(VLOOKUP(D1514,'Current OBD'!$B$6:$AK$2185,35,0)="Yes","11"," ")</f>
        <v xml:space="preserve"> </v>
      </c>
      <c r="S1514" s="11" t="str">
        <f>IF(VLOOKUP(D1514,'Current OBD'!$B$6:$AK$2185,36,0)="Yes","12"," ")</f>
        <v xml:space="preserve"> </v>
      </c>
      <c r="T1514" s="13">
        <f>VLOOKUP(D1514,Pivot!$B$4:$F$2181,2,0)</f>
        <v>81</v>
      </c>
      <c r="U1514" s="13">
        <f>VLOOKUP(D1514,Pivot!$B$4:$F$2181,3,0)</f>
        <v>16</v>
      </c>
      <c r="V1514" s="13">
        <f>VLOOKUP(D1514,Pivot!$B$4:$F$2181,4,0)</f>
        <v>563</v>
      </c>
      <c r="W1514" s="46">
        <f>IFERROR(VLOOKUP(D1514,Pivot!$B$4:$H$2181,5,0),"")</f>
        <v>0.1439</v>
      </c>
      <c r="X1514" s="51">
        <f>IFERROR(VLOOKUP(D1514,Pivot!$B$4:$H$2181,6,0),"")</f>
        <v>2.8400000000000002E-2</v>
      </c>
      <c r="Y1514" s="46">
        <f>IFERROR(VLOOKUP(D1514,Pivot!$B$4:$H$2181,7,0),"")</f>
        <v>0.17230000000000001</v>
      </c>
    </row>
    <row r="1515" spans="1:25" ht="15" customHeight="1" outlineLevel="2">
      <c r="A1515" s="10" t="str">
        <f>VLOOKUP(D1515,'Current OBD'!$B$6:$K$2185,4,0)</f>
        <v>Pierce</v>
      </c>
      <c r="B1515" s="10" t="str">
        <f>VLOOKUP(D1515,'Current OBD'!$B$6:$K$2185,3,0)</f>
        <v>27-401</v>
      </c>
      <c r="C1515" s="9" t="str">
        <f>VLOOKUP(D1515,'Current OBD'!$B$6:$K$2185,2,0)</f>
        <v>Peninsula School District</v>
      </c>
      <c r="D1515" s="24">
        <v>661998</v>
      </c>
      <c r="E1515" s="9" t="str">
        <f>VLOOKUP(D1515,'Current OBD'!$B$6:$K$2185,10,0)</f>
        <v>Henderson Bay High School</v>
      </c>
      <c r="F1515" s="11" t="str">
        <f>IF(VLOOKUP(D1515,'Current OBD'!$B$6:$AK$2185,23,0)="Yes","PK"," ")</f>
        <v xml:space="preserve"> </v>
      </c>
      <c r="G1515" s="11" t="str">
        <f>IF(VLOOKUP(D1515,'Current OBD'!$B$6:$AK$2185,24,0)="Yes","K"," ")</f>
        <v xml:space="preserve"> </v>
      </c>
      <c r="H1515" s="11" t="str">
        <f>IF(VLOOKUP(D1515,'Current OBD'!$B$6:$AK$2185,25,0)="Yes",1," ")</f>
        <v xml:space="preserve"> </v>
      </c>
      <c r="I1515" s="11" t="str">
        <f>IF(VLOOKUP(D1515,'Current OBD'!$B$6:$AK$2185,26,0)="Yes","2"," ")</f>
        <v xml:space="preserve"> </v>
      </c>
      <c r="J1515" s="11" t="str">
        <f>IF(VLOOKUP(D1515,'Current OBD'!$B$6:$AK$2185,27,0)="Yes","3"," ")</f>
        <v xml:space="preserve"> </v>
      </c>
      <c r="K1515" s="11" t="str">
        <f>IF(VLOOKUP(D1515,'Current OBD'!$B$6:$AK$2185,28,0)="Yes","4"," ")</f>
        <v xml:space="preserve"> </v>
      </c>
      <c r="L1515" s="11" t="str">
        <f>IF(VLOOKUP(D1515,'Current OBD'!$B$6:$AK$2185,29,0)="Yes","5"," ")</f>
        <v xml:space="preserve"> </v>
      </c>
      <c r="M1515" s="11" t="str">
        <f>IF(VLOOKUP(D1515,'Current OBD'!$B$6:$AK$2185,30,0)="Yes","6"," ")</f>
        <v xml:space="preserve"> </v>
      </c>
      <c r="N1515" s="11" t="str">
        <f>IF(VLOOKUP(D1515,'Current OBD'!$B$6:$AK$2185,31,0)="Yes","7"," ")</f>
        <v xml:space="preserve"> </v>
      </c>
      <c r="O1515" s="11" t="str">
        <f>IF(VLOOKUP(D1515,'Current OBD'!$B$6:$AK$2185,32,0)="Yes","8"," ")</f>
        <v xml:space="preserve"> </v>
      </c>
      <c r="P1515" s="11" t="str">
        <f>IF(VLOOKUP(D1515,'Current OBD'!$B$6:$AK$2185,33,0)="Yes","9"," ")</f>
        <v>9</v>
      </c>
      <c r="Q1515" s="11" t="str">
        <f>IF(VLOOKUP(D1515,'Current OBD'!$B$6:$AK$2185,34,0)="Yes","10"," ")</f>
        <v>10</v>
      </c>
      <c r="R1515" s="11" t="str">
        <f>IF(VLOOKUP(D1515,'Current OBD'!$B$6:$AK$2185,35,0)="Yes","11"," ")</f>
        <v>11</v>
      </c>
      <c r="S1515" s="11" t="str">
        <f>IF(VLOOKUP(D1515,'Current OBD'!$B$6:$AK$2185,36,0)="Yes","12"," ")</f>
        <v>12</v>
      </c>
      <c r="T1515" s="13">
        <f>VLOOKUP(D1515,Pivot!$B$4:$F$2181,2,0)</f>
        <v>74</v>
      </c>
      <c r="U1515" s="13">
        <f>VLOOKUP(D1515,Pivot!$B$4:$F$2181,3,0)</f>
        <v>12</v>
      </c>
      <c r="V1515" s="13">
        <f>VLOOKUP(D1515,Pivot!$B$4:$F$2181,4,0)</f>
        <v>102</v>
      </c>
      <c r="W1515" s="46">
        <f>IFERROR(VLOOKUP(D1515,Pivot!$B$4:$H$2181,5,0),"")</f>
        <v>0.72550000000000003</v>
      </c>
      <c r="X1515" s="51">
        <f>IFERROR(VLOOKUP(D1515,Pivot!$B$4:$H$2181,6,0),"")</f>
        <v>0.1176</v>
      </c>
      <c r="Y1515" s="46">
        <f>IFERROR(VLOOKUP(D1515,Pivot!$B$4:$H$2181,7,0),"")</f>
        <v>0.84309999999999996</v>
      </c>
    </row>
    <row r="1516" spans="1:25" ht="15" customHeight="1" outlineLevel="2">
      <c r="A1516" s="10" t="str">
        <f>VLOOKUP(D1516,'Current OBD'!$B$6:$K$2185,4,0)</f>
        <v>Pierce</v>
      </c>
      <c r="B1516" s="10" t="str">
        <f>VLOOKUP(D1516,'Current OBD'!$B$6:$K$2185,3,0)</f>
        <v>27-401</v>
      </c>
      <c r="C1516" s="9" t="str">
        <f>VLOOKUP(D1516,'Current OBD'!$B$6:$K$2185,2,0)</f>
        <v>Peninsula School District</v>
      </c>
      <c r="D1516" s="24">
        <v>662001</v>
      </c>
      <c r="E1516" s="9" t="str">
        <f>VLOOKUP(D1516,'Current OBD'!$B$6:$K$2185,10,0)</f>
        <v>Key Peninsula Middle</v>
      </c>
      <c r="F1516" s="11" t="str">
        <f>IF(VLOOKUP(D1516,'Current OBD'!$B$6:$AK$2185,23,0)="Yes","PK"," ")</f>
        <v xml:space="preserve"> </v>
      </c>
      <c r="G1516" s="11" t="str">
        <f>IF(VLOOKUP(D1516,'Current OBD'!$B$6:$AK$2185,24,0)="Yes","K"," ")</f>
        <v xml:space="preserve"> </v>
      </c>
      <c r="H1516" s="11" t="str">
        <f>IF(VLOOKUP(D1516,'Current OBD'!$B$6:$AK$2185,25,0)="Yes",1," ")</f>
        <v xml:space="preserve"> </v>
      </c>
      <c r="I1516" s="11" t="str">
        <f>IF(VLOOKUP(D1516,'Current OBD'!$B$6:$AK$2185,26,0)="Yes","2"," ")</f>
        <v xml:space="preserve"> </v>
      </c>
      <c r="J1516" s="11" t="str">
        <f>IF(VLOOKUP(D1516,'Current OBD'!$B$6:$AK$2185,27,0)="Yes","3"," ")</f>
        <v xml:space="preserve"> </v>
      </c>
      <c r="K1516" s="11" t="str">
        <f>IF(VLOOKUP(D1516,'Current OBD'!$B$6:$AK$2185,28,0)="Yes","4"," ")</f>
        <v xml:space="preserve"> </v>
      </c>
      <c r="L1516" s="11" t="str">
        <f>IF(VLOOKUP(D1516,'Current OBD'!$B$6:$AK$2185,29,0)="Yes","5"," ")</f>
        <v xml:space="preserve"> </v>
      </c>
      <c r="M1516" s="11" t="str">
        <f>IF(VLOOKUP(D1516,'Current OBD'!$B$6:$AK$2185,30,0)="Yes","6"," ")</f>
        <v>6</v>
      </c>
      <c r="N1516" s="11" t="str">
        <f>IF(VLOOKUP(D1516,'Current OBD'!$B$6:$AK$2185,31,0)="Yes","7"," ")</f>
        <v>7</v>
      </c>
      <c r="O1516" s="11" t="str">
        <f>IF(VLOOKUP(D1516,'Current OBD'!$B$6:$AK$2185,32,0)="Yes","8"," ")</f>
        <v>8</v>
      </c>
      <c r="P1516" s="11" t="str">
        <f>IF(VLOOKUP(D1516,'Current OBD'!$B$6:$AK$2185,33,0)="Yes","9"," ")</f>
        <v xml:space="preserve"> </v>
      </c>
      <c r="Q1516" s="11" t="str">
        <f>IF(VLOOKUP(D1516,'Current OBD'!$B$6:$AK$2185,34,0)="Yes","10"," ")</f>
        <v xml:space="preserve"> </v>
      </c>
      <c r="R1516" s="11" t="str">
        <f>IF(VLOOKUP(D1516,'Current OBD'!$B$6:$AK$2185,35,0)="Yes","11"," ")</f>
        <v xml:space="preserve"> </v>
      </c>
      <c r="S1516" s="11" t="str">
        <f>IF(VLOOKUP(D1516,'Current OBD'!$B$6:$AK$2185,36,0)="Yes","12"," ")</f>
        <v xml:space="preserve"> </v>
      </c>
      <c r="T1516" s="13">
        <f>VLOOKUP(D1516,Pivot!$B$4:$F$2181,2,0)</f>
        <v>157</v>
      </c>
      <c r="U1516" s="13">
        <f>VLOOKUP(D1516,Pivot!$B$4:$F$2181,3,0)</f>
        <v>18</v>
      </c>
      <c r="V1516" s="13">
        <f>VLOOKUP(D1516,Pivot!$B$4:$F$2181,4,0)</f>
        <v>444</v>
      </c>
      <c r="W1516" s="46">
        <f>IFERROR(VLOOKUP(D1516,Pivot!$B$4:$H$2181,5,0),"")</f>
        <v>0.35360000000000003</v>
      </c>
      <c r="X1516" s="51">
        <f>IFERROR(VLOOKUP(D1516,Pivot!$B$4:$H$2181,6,0),"")</f>
        <v>4.0500000000000001E-2</v>
      </c>
      <c r="Y1516" s="46">
        <f>IFERROR(VLOOKUP(D1516,Pivot!$B$4:$H$2181,7,0),"")</f>
        <v>0.39410000000000001</v>
      </c>
    </row>
    <row r="1517" spans="1:25" ht="15" customHeight="1" outlineLevel="2">
      <c r="A1517" s="10" t="str">
        <f>VLOOKUP(D1517,'Current OBD'!$B$6:$K$2185,4,0)</f>
        <v>Pierce</v>
      </c>
      <c r="B1517" s="10" t="str">
        <f>VLOOKUP(D1517,'Current OBD'!$B$6:$K$2185,3,0)</f>
        <v>27-401</v>
      </c>
      <c r="C1517" s="9" t="str">
        <f>VLOOKUP(D1517,'Current OBD'!$B$6:$K$2185,2,0)</f>
        <v>Peninsula School District</v>
      </c>
      <c r="D1517" s="24">
        <v>662002</v>
      </c>
      <c r="E1517" s="9" t="str">
        <f>VLOOKUP(D1517,'Current OBD'!$B$6:$K$2185,10,0)</f>
        <v>Kopachuck Middle</v>
      </c>
      <c r="F1517" s="11" t="str">
        <f>IF(VLOOKUP(D1517,'Current OBD'!$B$6:$AK$2185,23,0)="Yes","PK"," ")</f>
        <v xml:space="preserve"> </v>
      </c>
      <c r="G1517" s="11" t="str">
        <f>IF(VLOOKUP(D1517,'Current OBD'!$B$6:$AK$2185,24,0)="Yes","K"," ")</f>
        <v xml:space="preserve"> </v>
      </c>
      <c r="H1517" s="11" t="str">
        <f>IF(VLOOKUP(D1517,'Current OBD'!$B$6:$AK$2185,25,0)="Yes",1," ")</f>
        <v xml:space="preserve"> </v>
      </c>
      <c r="I1517" s="11" t="str">
        <f>IF(VLOOKUP(D1517,'Current OBD'!$B$6:$AK$2185,26,0)="Yes","2"," ")</f>
        <v xml:space="preserve"> </v>
      </c>
      <c r="J1517" s="11" t="str">
        <f>IF(VLOOKUP(D1517,'Current OBD'!$B$6:$AK$2185,27,0)="Yes","3"," ")</f>
        <v xml:space="preserve"> </v>
      </c>
      <c r="K1517" s="11" t="str">
        <f>IF(VLOOKUP(D1517,'Current OBD'!$B$6:$AK$2185,28,0)="Yes","4"," ")</f>
        <v xml:space="preserve"> </v>
      </c>
      <c r="L1517" s="11" t="str">
        <f>IF(VLOOKUP(D1517,'Current OBD'!$B$6:$AK$2185,29,0)="Yes","5"," ")</f>
        <v xml:space="preserve"> </v>
      </c>
      <c r="M1517" s="11" t="str">
        <f>IF(VLOOKUP(D1517,'Current OBD'!$B$6:$AK$2185,30,0)="Yes","6"," ")</f>
        <v>6</v>
      </c>
      <c r="N1517" s="11" t="str">
        <f>IF(VLOOKUP(D1517,'Current OBD'!$B$6:$AK$2185,31,0)="Yes","7"," ")</f>
        <v>7</v>
      </c>
      <c r="O1517" s="11" t="str">
        <f>IF(VLOOKUP(D1517,'Current OBD'!$B$6:$AK$2185,32,0)="Yes","8"," ")</f>
        <v>8</v>
      </c>
      <c r="P1517" s="11" t="str">
        <f>IF(VLOOKUP(D1517,'Current OBD'!$B$6:$AK$2185,33,0)="Yes","9"," ")</f>
        <v xml:space="preserve"> </v>
      </c>
      <c r="Q1517" s="11" t="str">
        <f>IF(VLOOKUP(D1517,'Current OBD'!$B$6:$AK$2185,34,0)="Yes","10"," ")</f>
        <v xml:space="preserve"> </v>
      </c>
      <c r="R1517" s="11" t="str">
        <f>IF(VLOOKUP(D1517,'Current OBD'!$B$6:$AK$2185,35,0)="Yes","11"," ")</f>
        <v xml:space="preserve"> </v>
      </c>
      <c r="S1517" s="11" t="str">
        <f>IF(VLOOKUP(D1517,'Current OBD'!$B$6:$AK$2185,36,0)="Yes","12"," ")</f>
        <v xml:space="preserve"> </v>
      </c>
      <c r="T1517" s="13">
        <f>VLOOKUP(D1517,Pivot!$B$4:$F$2181,2,0)</f>
        <v>67</v>
      </c>
      <c r="U1517" s="13">
        <f>VLOOKUP(D1517,Pivot!$B$4:$F$2181,3,0)</f>
        <v>10</v>
      </c>
      <c r="V1517" s="13">
        <f>VLOOKUP(D1517,Pivot!$B$4:$F$2181,4,0)</f>
        <v>435</v>
      </c>
      <c r="W1517" s="46">
        <f>IFERROR(VLOOKUP(D1517,Pivot!$B$4:$H$2181,5,0),"")</f>
        <v>0.154</v>
      </c>
      <c r="X1517" s="51">
        <f>IFERROR(VLOOKUP(D1517,Pivot!$B$4:$H$2181,6,0),"")</f>
        <v>2.3E-2</v>
      </c>
      <c r="Y1517" s="46">
        <f>IFERROR(VLOOKUP(D1517,Pivot!$B$4:$H$2181,7,0),"")</f>
        <v>0.17699999999999999</v>
      </c>
    </row>
    <row r="1518" spans="1:25" ht="15" customHeight="1" outlineLevel="2">
      <c r="A1518" s="10" t="str">
        <f>VLOOKUP(D1518,'Current OBD'!$B$6:$K$2185,4,0)</f>
        <v>Pierce</v>
      </c>
      <c r="B1518" s="10" t="str">
        <f>VLOOKUP(D1518,'Current OBD'!$B$6:$K$2185,3,0)</f>
        <v>27-401</v>
      </c>
      <c r="C1518" s="9" t="str">
        <f>VLOOKUP(D1518,'Current OBD'!$B$6:$K$2185,2,0)</f>
        <v>Peninsula School District</v>
      </c>
      <c r="D1518" s="24">
        <v>662007</v>
      </c>
      <c r="E1518" s="9" t="str">
        <f>VLOOKUP(D1518,'Current OBD'!$B$6:$K$2185,10,0)</f>
        <v>Minter Creek Elementary</v>
      </c>
      <c r="F1518" s="11" t="str">
        <f>IF(VLOOKUP(D1518,'Current OBD'!$B$6:$AK$2185,23,0)="Yes","PK"," ")</f>
        <v xml:space="preserve"> </v>
      </c>
      <c r="G1518" s="11" t="str">
        <f>IF(VLOOKUP(D1518,'Current OBD'!$B$6:$AK$2185,24,0)="Yes","K"," ")</f>
        <v>K</v>
      </c>
      <c r="H1518" s="11">
        <f>IF(VLOOKUP(D1518,'Current OBD'!$B$6:$AK$2185,25,0)="Yes",1," ")</f>
        <v>1</v>
      </c>
      <c r="I1518" s="11" t="str">
        <f>IF(VLOOKUP(D1518,'Current OBD'!$B$6:$AK$2185,26,0)="Yes","2"," ")</f>
        <v>2</v>
      </c>
      <c r="J1518" s="11" t="str">
        <f>IF(VLOOKUP(D1518,'Current OBD'!$B$6:$AK$2185,27,0)="Yes","3"," ")</f>
        <v>3</v>
      </c>
      <c r="K1518" s="11" t="str">
        <f>IF(VLOOKUP(D1518,'Current OBD'!$B$6:$AK$2185,28,0)="Yes","4"," ")</f>
        <v>4</v>
      </c>
      <c r="L1518" s="11" t="str">
        <f>IF(VLOOKUP(D1518,'Current OBD'!$B$6:$AK$2185,29,0)="Yes","5"," ")</f>
        <v>5</v>
      </c>
      <c r="M1518" s="11" t="str">
        <f>IF(VLOOKUP(D1518,'Current OBD'!$B$6:$AK$2185,30,0)="Yes","6"," ")</f>
        <v xml:space="preserve"> </v>
      </c>
      <c r="N1518" s="11" t="str">
        <f>IF(VLOOKUP(D1518,'Current OBD'!$B$6:$AK$2185,31,0)="Yes","7"," ")</f>
        <v xml:space="preserve"> </v>
      </c>
      <c r="O1518" s="11" t="str">
        <f>IF(VLOOKUP(D1518,'Current OBD'!$B$6:$AK$2185,32,0)="Yes","8"," ")</f>
        <v xml:space="preserve"> </v>
      </c>
      <c r="P1518" s="11" t="str">
        <f>IF(VLOOKUP(D1518,'Current OBD'!$B$6:$AK$2185,33,0)="Yes","9"," ")</f>
        <v xml:space="preserve"> </v>
      </c>
      <c r="Q1518" s="11" t="str">
        <f>IF(VLOOKUP(D1518,'Current OBD'!$B$6:$AK$2185,34,0)="Yes","10"," ")</f>
        <v xml:space="preserve"> </v>
      </c>
      <c r="R1518" s="11" t="str">
        <f>IF(VLOOKUP(D1518,'Current OBD'!$B$6:$AK$2185,35,0)="Yes","11"," ")</f>
        <v xml:space="preserve"> </v>
      </c>
      <c r="S1518" s="11" t="str">
        <f>IF(VLOOKUP(D1518,'Current OBD'!$B$6:$AK$2185,36,0)="Yes","12"," ")</f>
        <v xml:space="preserve"> </v>
      </c>
      <c r="T1518" s="13">
        <f>VLOOKUP(D1518,Pivot!$B$4:$F$2181,2,0)</f>
        <v>88</v>
      </c>
      <c r="U1518" s="13">
        <f>VLOOKUP(D1518,Pivot!$B$4:$F$2181,3,0)</f>
        <v>7</v>
      </c>
      <c r="V1518" s="13">
        <f>VLOOKUP(D1518,Pivot!$B$4:$F$2181,4,0)</f>
        <v>257</v>
      </c>
      <c r="W1518" s="46">
        <f>IFERROR(VLOOKUP(D1518,Pivot!$B$4:$H$2181,5,0),"")</f>
        <v>0.34239999999999998</v>
      </c>
      <c r="X1518" s="51">
        <f>IFERROR(VLOOKUP(D1518,Pivot!$B$4:$H$2181,6,0),"")</f>
        <v>2.7199999999999998E-2</v>
      </c>
      <c r="Y1518" s="46">
        <f>IFERROR(VLOOKUP(D1518,Pivot!$B$4:$H$2181,7,0),"")</f>
        <v>0.36959999999999998</v>
      </c>
    </row>
    <row r="1519" spans="1:25" ht="15" customHeight="1" outlineLevel="2">
      <c r="A1519" s="10" t="str">
        <f>VLOOKUP(D1519,'Current OBD'!$B$6:$K$2185,4,0)</f>
        <v>Pierce</v>
      </c>
      <c r="B1519" s="10" t="str">
        <f>VLOOKUP(D1519,'Current OBD'!$B$6:$K$2185,3,0)</f>
        <v>27-401</v>
      </c>
      <c r="C1519" s="9" t="str">
        <f>VLOOKUP(D1519,'Current OBD'!$B$6:$K$2185,2,0)</f>
        <v>Peninsula School District</v>
      </c>
      <c r="D1519" s="24">
        <v>661996</v>
      </c>
      <c r="E1519" s="9" t="str">
        <f>VLOOKUP(D1519,'Current OBD'!$B$6:$K$2185,10,0)</f>
        <v>Peninsula High</v>
      </c>
      <c r="F1519" s="11" t="str">
        <f>IF(VLOOKUP(D1519,'Current OBD'!$B$6:$AK$2185,23,0)="Yes","PK"," ")</f>
        <v xml:space="preserve"> </v>
      </c>
      <c r="G1519" s="11" t="str">
        <f>IF(VLOOKUP(D1519,'Current OBD'!$B$6:$AK$2185,24,0)="Yes","K"," ")</f>
        <v xml:space="preserve"> </v>
      </c>
      <c r="H1519" s="11" t="str">
        <f>IF(VLOOKUP(D1519,'Current OBD'!$B$6:$AK$2185,25,0)="Yes",1," ")</f>
        <v xml:space="preserve"> </v>
      </c>
      <c r="I1519" s="11" t="str">
        <f>IF(VLOOKUP(D1519,'Current OBD'!$B$6:$AK$2185,26,0)="Yes","2"," ")</f>
        <v xml:space="preserve"> </v>
      </c>
      <c r="J1519" s="11" t="str">
        <f>IF(VLOOKUP(D1519,'Current OBD'!$B$6:$AK$2185,27,0)="Yes","3"," ")</f>
        <v xml:space="preserve"> </v>
      </c>
      <c r="K1519" s="11" t="str">
        <f>IF(VLOOKUP(D1519,'Current OBD'!$B$6:$AK$2185,28,0)="Yes","4"," ")</f>
        <v xml:space="preserve"> </v>
      </c>
      <c r="L1519" s="11" t="str">
        <f>IF(VLOOKUP(D1519,'Current OBD'!$B$6:$AK$2185,29,0)="Yes","5"," ")</f>
        <v xml:space="preserve"> </v>
      </c>
      <c r="M1519" s="11" t="str">
        <f>IF(VLOOKUP(D1519,'Current OBD'!$B$6:$AK$2185,30,0)="Yes","6"," ")</f>
        <v xml:space="preserve"> </v>
      </c>
      <c r="N1519" s="11" t="str">
        <f>IF(VLOOKUP(D1519,'Current OBD'!$B$6:$AK$2185,31,0)="Yes","7"," ")</f>
        <v xml:space="preserve"> </v>
      </c>
      <c r="O1519" s="11" t="str">
        <f>IF(VLOOKUP(D1519,'Current OBD'!$B$6:$AK$2185,32,0)="Yes","8"," ")</f>
        <v xml:space="preserve"> </v>
      </c>
      <c r="P1519" s="11" t="str">
        <f>IF(VLOOKUP(D1519,'Current OBD'!$B$6:$AK$2185,33,0)="Yes","9"," ")</f>
        <v>9</v>
      </c>
      <c r="Q1519" s="11" t="str">
        <f>IF(VLOOKUP(D1519,'Current OBD'!$B$6:$AK$2185,34,0)="Yes","10"," ")</f>
        <v>10</v>
      </c>
      <c r="R1519" s="11" t="str">
        <f>IF(VLOOKUP(D1519,'Current OBD'!$B$6:$AK$2185,35,0)="Yes","11"," ")</f>
        <v>11</v>
      </c>
      <c r="S1519" s="11" t="str">
        <f>IF(VLOOKUP(D1519,'Current OBD'!$B$6:$AK$2185,36,0)="Yes","12"," ")</f>
        <v>12</v>
      </c>
      <c r="T1519" s="13">
        <f>VLOOKUP(D1519,Pivot!$B$4:$F$2181,2,0)</f>
        <v>311</v>
      </c>
      <c r="U1519" s="13">
        <f>VLOOKUP(D1519,Pivot!$B$4:$F$2181,3,0)</f>
        <v>42</v>
      </c>
      <c r="V1519" s="13">
        <f>VLOOKUP(D1519,Pivot!$B$4:$F$2181,4,0)</f>
        <v>1236</v>
      </c>
      <c r="W1519" s="46">
        <f>IFERROR(VLOOKUP(D1519,Pivot!$B$4:$H$2181,5,0),"")</f>
        <v>0.25159999999999999</v>
      </c>
      <c r="X1519" s="51">
        <f>IFERROR(VLOOKUP(D1519,Pivot!$B$4:$H$2181,6,0),"")</f>
        <v>3.4000000000000002E-2</v>
      </c>
      <c r="Y1519" s="46">
        <f>IFERROR(VLOOKUP(D1519,Pivot!$B$4:$H$2181,7,0),"")</f>
        <v>0.28560000000000002</v>
      </c>
    </row>
    <row r="1520" spans="1:25" ht="15" customHeight="1" outlineLevel="2">
      <c r="A1520" s="10" t="str">
        <f>VLOOKUP(D1520,'Current OBD'!$B$6:$K$2185,4,0)</f>
        <v>Pierce</v>
      </c>
      <c r="B1520" s="10" t="str">
        <f>VLOOKUP(D1520,'Current OBD'!$B$6:$K$2185,3,0)</f>
        <v>27-401</v>
      </c>
      <c r="C1520" s="9" t="str">
        <f>VLOOKUP(D1520,'Current OBD'!$B$6:$K$2185,2,0)</f>
        <v>Peninsula School District</v>
      </c>
      <c r="D1520" s="24">
        <v>686345</v>
      </c>
      <c r="E1520" s="9" t="str">
        <f>VLOOKUP(D1520,'Current OBD'!$B$6:$K$2185,10,0)</f>
        <v>Pioneer Elementary</v>
      </c>
      <c r="F1520" s="11" t="str">
        <f>IF(VLOOKUP(D1520,'Current OBD'!$B$6:$AK$2185,23,0)="Yes","PK"," ")</f>
        <v xml:space="preserve"> </v>
      </c>
      <c r="G1520" s="11" t="str">
        <f>IF(VLOOKUP(D1520,'Current OBD'!$B$6:$AK$2185,24,0)="Yes","K"," ")</f>
        <v>K</v>
      </c>
      <c r="H1520" s="11">
        <f>IF(VLOOKUP(D1520,'Current OBD'!$B$6:$AK$2185,25,0)="Yes",1," ")</f>
        <v>1</v>
      </c>
      <c r="I1520" s="11" t="str">
        <f>IF(VLOOKUP(D1520,'Current OBD'!$B$6:$AK$2185,26,0)="Yes","2"," ")</f>
        <v>2</v>
      </c>
      <c r="J1520" s="11" t="str">
        <f>IF(VLOOKUP(D1520,'Current OBD'!$B$6:$AK$2185,27,0)="Yes","3"," ")</f>
        <v>3</v>
      </c>
      <c r="K1520" s="11" t="str">
        <f>IF(VLOOKUP(D1520,'Current OBD'!$B$6:$AK$2185,28,0)="Yes","4"," ")</f>
        <v>4</v>
      </c>
      <c r="L1520" s="11" t="str">
        <f>IF(VLOOKUP(D1520,'Current OBD'!$B$6:$AK$2185,29,0)="Yes","5"," ")</f>
        <v>5</v>
      </c>
      <c r="M1520" s="11" t="str">
        <f>IF(VLOOKUP(D1520,'Current OBD'!$B$6:$AK$2185,30,0)="Yes","6"," ")</f>
        <v xml:space="preserve"> </v>
      </c>
      <c r="N1520" s="11" t="str">
        <f>IF(VLOOKUP(D1520,'Current OBD'!$B$6:$AK$2185,31,0)="Yes","7"," ")</f>
        <v xml:space="preserve"> </v>
      </c>
      <c r="O1520" s="11" t="str">
        <f>IF(VLOOKUP(D1520,'Current OBD'!$B$6:$AK$2185,32,0)="Yes","8"," ")</f>
        <v xml:space="preserve"> </v>
      </c>
      <c r="P1520" s="11" t="str">
        <f>IF(VLOOKUP(D1520,'Current OBD'!$B$6:$AK$2185,33,0)="Yes","9"," ")</f>
        <v xml:space="preserve"> </v>
      </c>
      <c r="Q1520" s="11" t="str">
        <f>IF(VLOOKUP(D1520,'Current OBD'!$B$6:$AK$2185,34,0)="Yes","10"," ")</f>
        <v xml:space="preserve"> </v>
      </c>
      <c r="R1520" s="11" t="str">
        <f>IF(VLOOKUP(D1520,'Current OBD'!$B$6:$AK$2185,35,0)="Yes","11"," ")</f>
        <v xml:space="preserve"> </v>
      </c>
      <c r="S1520" s="11" t="str">
        <f>IF(VLOOKUP(D1520,'Current OBD'!$B$6:$AK$2185,36,0)="Yes","12"," ")</f>
        <v xml:space="preserve"> </v>
      </c>
      <c r="T1520" s="13">
        <f>VLOOKUP(D1520,Pivot!$B$4:$F$2181,2,0)</f>
        <v>52</v>
      </c>
      <c r="U1520" s="13">
        <f>VLOOKUP(D1520,Pivot!$B$4:$F$2181,3,0)</f>
        <v>8</v>
      </c>
      <c r="V1520" s="13">
        <f>VLOOKUP(D1520,Pivot!$B$4:$F$2181,4,0)</f>
        <v>477</v>
      </c>
      <c r="W1520" s="46">
        <f>IFERROR(VLOOKUP(D1520,Pivot!$B$4:$H$2181,5,0),"")</f>
        <v>0.109</v>
      </c>
      <c r="X1520" s="51">
        <f>IFERROR(VLOOKUP(D1520,Pivot!$B$4:$H$2181,6,0),"")</f>
        <v>1.6799999999999999E-2</v>
      </c>
      <c r="Y1520" s="46">
        <f>IFERROR(VLOOKUP(D1520,Pivot!$B$4:$H$2181,7,0),"")</f>
        <v>0.1258</v>
      </c>
    </row>
    <row r="1521" spans="1:25" ht="15" customHeight="1" outlineLevel="2">
      <c r="A1521" s="10" t="str">
        <f>VLOOKUP(D1521,'Current OBD'!$B$6:$K$2185,4,0)</f>
        <v>Pierce</v>
      </c>
      <c r="B1521" s="10" t="str">
        <f>VLOOKUP(D1521,'Current OBD'!$B$6:$K$2185,3,0)</f>
        <v>27-401</v>
      </c>
      <c r="C1521" s="9" t="str">
        <f>VLOOKUP(D1521,'Current OBD'!$B$6:$K$2185,2,0)</f>
        <v>Peninsula School District</v>
      </c>
      <c r="D1521" s="24">
        <v>662008</v>
      </c>
      <c r="E1521" s="9" t="str">
        <f>VLOOKUP(D1521,'Current OBD'!$B$6:$K$2185,10,0)</f>
        <v>Purdy Elementary</v>
      </c>
      <c r="F1521" s="11" t="str">
        <f>IF(VLOOKUP(D1521,'Current OBD'!$B$6:$AK$2185,23,0)="Yes","PK"," ")</f>
        <v xml:space="preserve"> </v>
      </c>
      <c r="G1521" s="11" t="str">
        <f>IF(VLOOKUP(D1521,'Current OBD'!$B$6:$AK$2185,24,0)="Yes","K"," ")</f>
        <v>K</v>
      </c>
      <c r="H1521" s="11">
        <f>IF(VLOOKUP(D1521,'Current OBD'!$B$6:$AK$2185,25,0)="Yes",1," ")</f>
        <v>1</v>
      </c>
      <c r="I1521" s="11" t="str">
        <f>IF(VLOOKUP(D1521,'Current OBD'!$B$6:$AK$2185,26,0)="Yes","2"," ")</f>
        <v>2</v>
      </c>
      <c r="J1521" s="11" t="str">
        <f>IF(VLOOKUP(D1521,'Current OBD'!$B$6:$AK$2185,27,0)="Yes","3"," ")</f>
        <v>3</v>
      </c>
      <c r="K1521" s="11" t="str">
        <f>IF(VLOOKUP(D1521,'Current OBD'!$B$6:$AK$2185,28,0)="Yes","4"," ")</f>
        <v>4</v>
      </c>
      <c r="L1521" s="11" t="str">
        <f>IF(VLOOKUP(D1521,'Current OBD'!$B$6:$AK$2185,29,0)="Yes","5"," ")</f>
        <v>5</v>
      </c>
      <c r="M1521" s="11" t="str">
        <f>IF(VLOOKUP(D1521,'Current OBD'!$B$6:$AK$2185,30,0)="Yes","6"," ")</f>
        <v xml:space="preserve"> </v>
      </c>
      <c r="N1521" s="11" t="str">
        <f>IF(VLOOKUP(D1521,'Current OBD'!$B$6:$AK$2185,31,0)="Yes","7"," ")</f>
        <v xml:space="preserve"> </v>
      </c>
      <c r="O1521" s="11" t="str">
        <f>IF(VLOOKUP(D1521,'Current OBD'!$B$6:$AK$2185,32,0)="Yes","8"," ")</f>
        <v xml:space="preserve"> </v>
      </c>
      <c r="P1521" s="11" t="str">
        <f>IF(VLOOKUP(D1521,'Current OBD'!$B$6:$AK$2185,33,0)="Yes","9"," ")</f>
        <v xml:space="preserve"> </v>
      </c>
      <c r="Q1521" s="11" t="str">
        <f>IF(VLOOKUP(D1521,'Current OBD'!$B$6:$AK$2185,34,0)="Yes","10"," ")</f>
        <v xml:space="preserve"> </v>
      </c>
      <c r="R1521" s="11" t="str">
        <f>IF(VLOOKUP(D1521,'Current OBD'!$B$6:$AK$2185,35,0)="Yes","11"," ")</f>
        <v xml:space="preserve"> </v>
      </c>
      <c r="S1521" s="11" t="str">
        <f>IF(VLOOKUP(D1521,'Current OBD'!$B$6:$AK$2185,36,0)="Yes","12"," ")</f>
        <v xml:space="preserve"> </v>
      </c>
      <c r="T1521" s="13">
        <f>VLOOKUP(D1521,Pivot!$B$4:$F$2181,2,0)</f>
        <v>85</v>
      </c>
      <c r="U1521" s="13">
        <f>VLOOKUP(D1521,Pivot!$B$4:$F$2181,3,0)</f>
        <v>10</v>
      </c>
      <c r="V1521" s="13">
        <f>VLOOKUP(D1521,Pivot!$B$4:$F$2181,4,0)</f>
        <v>434</v>
      </c>
      <c r="W1521" s="46">
        <f>IFERROR(VLOOKUP(D1521,Pivot!$B$4:$H$2181,5,0),"")</f>
        <v>0.19589999999999999</v>
      </c>
      <c r="X1521" s="51">
        <f>IFERROR(VLOOKUP(D1521,Pivot!$B$4:$H$2181,6,0),"")</f>
        <v>2.3E-2</v>
      </c>
      <c r="Y1521" s="46">
        <f>IFERROR(VLOOKUP(D1521,Pivot!$B$4:$H$2181,7,0),"")</f>
        <v>0.21890000000000001</v>
      </c>
    </row>
    <row r="1522" spans="1:25" ht="15" customHeight="1" outlineLevel="2">
      <c r="A1522" s="10" t="str">
        <f>VLOOKUP(D1522,'Current OBD'!$B$6:$K$2185,4,0)</f>
        <v>Pierce</v>
      </c>
      <c r="B1522" s="10" t="str">
        <f>VLOOKUP(D1522,'Current OBD'!$B$6:$K$2185,3,0)</f>
        <v>27-401</v>
      </c>
      <c r="C1522" s="9" t="str">
        <f>VLOOKUP(D1522,'Current OBD'!$B$6:$K$2185,2,0)</f>
        <v>Peninsula School District</v>
      </c>
      <c r="D1522" s="24">
        <v>686875</v>
      </c>
      <c r="E1522" s="9" t="str">
        <f>VLOOKUP(D1522,'Current OBD'!$B$6:$K$2185,10,0)</f>
        <v>Swift Water Elementary</v>
      </c>
      <c r="F1522" s="11" t="str">
        <f>IF(VLOOKUP(D1522,'Current OBD'!$B$6:$AK$2185,23,0)="Yes","PK"," ")</f>
        <v xml:space="preserve"> </v>
      </c>
      <c r="G1522" s="11" t="str">
        <f>IF(VLOOKUP(D1522,'Current OBD'!$B$6:$AK$2185,24,0)="Yes","K"," ")</f>
        <v>K</v>
      </c>
      <c r="H1522" s="11">
        <f>IF(VLOOKUP(D1522,'Current OBD'!$B$6:$AK$2185,25,0)="Yes",1," ")</f>
        <v>1</v>
      </c>
      <c r="I1522" s="11" t="str">
        <f>IF(VLOOKUP(D1522,'Current OBD'!$B$6:$AK$2185,26,0)="Yes","2"," ")</f>
        <v>2</v>
      </c>
      <c r="J1522" s="11" t="str">
        <f>IF(VLOOKUP(D1522,'Current OBD'!$B$6:$AK$2185,27,0)="Yes","3"," ")</f>
        <v>3</v>
      </c>
      <c r="K1522" s="11" t="str">
        <f>IF(VLOOKUP(D1522,'Current OBD'!$B$6:$AK$2185,28,0)="Yes","4"," ")</f>
        <v>4</v>
      </c>
      <c r="L1522" s="11" t="str">
        <f>IF(VLOOKUP(D1522,'Current OBD'!$B$6:$AK$2185,29,0)="Yes","5"," ")</f>
        <v>5</v>
      </c>
      <c r="M1522" s="11" t="str">
        <f>IF(VLOOKUP(D1522,'Current OBD'!$B$6:$AK$2185,30,0)="Yes","6"," ")</f>
        <v xml:space="preserve"> </v>
      </c>
      <c r="N1522" s="11" t="str">
        <f>IF(VLOOKUP(D1522,'Current OBD'!$B$6:$AK$2185,31,0)="Yes","7"," ")</f>
        <v xml:space="preserve"> </v>
      </c>
      <c r="O1522" s="11" t="str">
        <f>IF(VLOOKUP(D1522,'Current OBD'!$B$6:$AK$2185,32,0)="Yes","8"," ")</f>
        <v xml:space="preserve"> </v>
      </c>
      <c r="P1522" s="11" t="str">
        <f>IF(VLOOKUP(D1522,'Current OBD'!$B$6:$AK$2185,33,0)="Yes","9"," ")</f>
        <v xml:space="preserve"> </v>
      </c>
      <c r="Q1522" s="11" t="str">
        <f>IF(VLOOKUP(D1522,'Current OBD'!$B$6:$AK$2185,34,0)="Yes","10"," ")</f>
        <v xml:space="preserve"> </v>
      </c>
      <c r="R1522" s="11" t="str">
        <f>IF(VLOOKUP(D1522,'Current OBD'!$B$6:$AK$2185,35,0)="Yes","11"," ")</f>
        <v xml:space="preserve"> </v>
      </c>
      <c r="S1522" s="11" t="str">
        <f>IF(VLOOKUP(D1522,'Current OBD'!$B$6:$AK$2185,36,0)="Yes","12"," ")</f>
        <v xml:space="preserve"> </v>
      </c>
      <c r="T1522" s="13">
        <f>VLOOKUP(D1522,Pivot!$B$4:$F$2181,2,0)</f>
        <v>52</v>
      </c>
      <c r="U1522" s="13">
        <f>VLOOKUP(D1522,Pivot!$B$4:$F$2181,3,0)</f>
        <v>3</v>
      </c>
      <c r="V1522" s="13">
        <f>VLOOKUP(D1522,Pivot!$B$4:$F$2181,4,0)</f>
        <v>447</v>
      </c>
      <c r="W1522" s="46">
        <f>IFERROR(VLOOKUP(D1522,Pivot!$B$4:$H$2181,5,0),"")</f>
        <v>0.1163</v>
      </c>
      <c r="X1522" s="51">
        <f>IFERROR(VLOOKUP(D1522,Pivot!$B$4:$H$2181,6,0),"")</f>
        <v>6.7000000000000002E-3</v>
      </c>
      <c r="Y1522" s="46">
        <f>IFERROR(VLOOKUP(D1522,Pivot!$B$4:$H$2181,7,0),"")</f>
        <v>0.123</v>
      </c>
    </row>
    <row r="1523" spans="1:25" ht="15" customHeight="1" outlineLevel="2">
      <c r="A1523" s="10" t="str">
        <f>VLOOKUP(D1523,'Current OBD'!$B$6:$K$2185,4,0)</f>
        <v>Pierce</v>
      </c>
      <c r="B1523" s="10" t="str">
        <f>VLOOKUP(D1523,'Current OBD'!$B$6:$K$2185,3,0)</f>
        <v>27-401</v>
      </c>
      <c r="C1523" s="9" t="str">
        <f>VLOOKUP(D1523,'Current OBD'!$B$6:$K$2185,2,0)</f>
        <v>Peninsula School District</v>
      </c>
      <c r="D1523" s="24">
        <v>662009</v>
      </c>
      <c r="E1523" s="9" t="str">
        <f>VLOOKUP(D1523,'Current OBD'!$B$6:$K$2185,10,0)</f>
        <v>Vaughn Elementary (w/ ECEAP)</v>
      </c>
      <c r="F1523" s="11" t="str">
        <f>IF(VLOOKUP(D1523,'Current OBD'!$B$6:$AK$2185,23,0)="Yes","PK"," ")</f>
        <v>PK</v>
      </c>
      <c r="G1523" s="11" t="str">
        <f>IF(VLOOKUP(D1523,'Current OBD'!$B$6:$AK$2185,24,0)="Yes","K"," ")</f>
        <v>K</v>
      </c>
      <c r="H1523" s="11">
        <f>IF(VLOOKUP(D1523,'Current OBD'!$B$6:$AK$2185,25,0)="Yes",1," ")</f>
        <v>1</v>
      </c>
      <c r="I1523" s="11" t="str">
        <f>IF(VLOOKUP(D1523,'Current OBD'!$B$6:$AK$2185,26,0)="Yes","2"," ")</f>
        <v>2</v>
      </c>
      <c r="J1523" s="11" t="str">
        <f>IF(VLOOKUP(D1523,'Current OBD'!$B$6:$AK$2185,27,0)="Yes","3"," ")</f>
        <v>3</v>
      </c>
      <c r="K1523" s="11" t="str">
        <f>IF(VLOOKUP(D1523,'Current OBD'!$B$6:$AK$2185,28,0)="Yes","4"," ")</f>
        <v>4</v>
      </c>
      <c r="L1523" s="11" t="str">
        <f>IF(VLOOKUP(D1523,'Current OBD'!$B$6:$AK$2185,29,0)="Yes","5"," ")</f>
        <v>5</v>
      </c>
      <c r="M1523" s="11" t="str">
        <f>IF(VLOOKUP(D1523,'Current OBD'!$B$6:$AK$2185,30,0)="Yes","6"," ")</f>
        <v xml:space="preserve"> </v>
      </c>
      <c r="N1523" s="11" t="str">
        <f>IF(VLOOKUP(D1523,'Current OBD'!$B$6:$AK$2185,31,0)="Yes","7"," ")</f>
        <v xml:space="preserve"> </v>
      </c>
      <c r="O1523" s="11" t="str">
        <f>IF(VLOOKUP(D1523,'Current OBD'!$B$6:$AK$2185,32,0)="Yes","8"," ")</f>
        <v xml:space="preserve"> </v>
      </c>
      <c r="P1523" s="11" t="str">
        <f>IF(VLOOKUP(D1523,'Current OBD'!$B$6:$AK$2185,33,0)="Yes","9"," ")</f>
        <v xml:space="preserve"> </v>
      </c>
      <c r="Q1523" s="11" t="str">
        <f>IF(VLOOKUP(D1523,'Current OBD'!$B$6:$AK$2185,34,0)="Yes","10"," ")</f>
        <v xml:space="preserve"> </v>
      </c>
      <c r="R1523" s="11" t="str">
        <f>IF(VLOOKUP(D1523,'Current OBD'!$B$6:$AK$2185,35,0)="Yes","11"," ")</f>
        <v xml:space="preserve"> </v>
      </c>
      <c r="S1523" s="11" t="str">
        <f>IF(VLOOKUP(D1523,'Current OBD'!$B$6:$AK$2185,36,0)="Yes","12"," ")</f>
        <v xml:space="preserve"> </v>
      </c>
      <c r="T1523" s="13">
        <f>VLOOKUP(D1523,Pivot!$B$4:$F$2181,2,0)</f>
        <v>112</v>
      </c>
      <c r="U1523" s="13">
        <f>VLOOKUP(D1523,Pivot!$B$4:$F$2181,3,0)</f>
        <v>14</v>
      </c>
      <c r="V1523" s="13">
        <f>VLOOKUP(D1523,Pivot!$B$4:$F$2181,4,0)</f>
        <v>286</v>
      </c>
      <c r="W1523" s="46">
        <f>IFERROR(VLOOKUP(D1523,Pivot!$B$4:$H$2181,5,0),"")</f>
        <v>0.3916</v>
      </c>
      <c r="X1523" s="51">
        <f>IFERROR(VLOOKUP(D1523,Pivot!$B$4:$H$2181,6,0),"")</f>
        <v>4.9000000000000002E-2</v>
      </c>
      <c r="Y1523" s="46">
        <f>IFERROR(VLOOKUP(D1523,Pivot!$B$4:$H$2181,7,0),"")</f>
        <v>0.44059999999999999</v>
      </c>
    </row>
    <row r="1524" spans="1:25" ht="15" customHeight="1" outlineLevel="2">
      <c r="A1524" s="10" t="str">
        <f>VLOOKUP(D1524,'Current OBD'!$B$6:$K$2185,4,0)</f>
        <v>Pierce</v>
      </c>
      <c r="B1524" s="10" t="str">
        <f>VLOOKUP(D1524,'Current OBD'!$B$6:$K$2185,3,0)</f>
        <v>27-401</v>
      </c>
      <c r="C1524" s="9" t="str">
        <f>VLOOKUP(D1524,'Current OBD'!$B$6:$K$2185,2,0)</f>
        <v>Peninsula School District</v>
      </c>
      <c r="D1524" s="24">
        <v>662010</v>
      </c>
      <c r="E1524" s="9" t="str">
        <f>VLOOKUP(D1524,'Current OBD'!$B$6:$K$2185,10,0)</f>
        <v>Voyager Elementary</v>
      </c>
      <c r="F1524" s="11" t="str">
        <f>IF(VLOOKUP(D1524,'Current OBD'!$B$6:$AK$2185,23,0)="Yes","PK"," ")</f>
        <v xml:space="preserve"> </v>
      </c>
      <c r="G1524" s="11" t="str">
        <f>IF(VLOOKUP(D1524,'Current OBD'!$B$6:$AK$2185,24,0)="Yes","K"," ")</f>
        <v>K</v>
      </c>
      <c r="H1524" s="11">
        <f>IF(VLOOKUP(D1524,'Current OBD'!$B$6:$AK$2185,25,0)="Yes",1," ")</f>
        <v>1</v>
      </c>
      <c r="I1524" s="11" t="str">
        <f>IF(VLOOKUP(D1524,'Current OBD'!$B$6:$AK$2185,26,0)="Yes","2"," ")</f>
        <v>2</v>
      </c>
      <c r="J1524" s="11" t="str">
        <f>IF(VLOOKUP(D1524,'Current OBD'!$B$6:$AK$2185,27,0)="Yes","3"," ")</f>
        <v>3</v>
      </c>
      <c r="K1524" s="11" t="str">
        <f>IF(VLOOKUP(D1524,'Current OBD'!$B$6:$AK$2185,28,0)="Yes","4"," ")</f>
        <v>4</v>
      </c>
      <c r="L1524" s="11" t="str">
        <f>IF(VLOOKUP(D1524,'Current OBD'!$B$6:$AK$2185,29,0)="Yes","5"," ")</f>
        <v>5</v>
      </c>
      <c r="M1524" s="11" t="str">
        <f>IF(VLOOKUP(D1524,'Current OBD'!$B$6:$AK$2185,30,0)="Yes","6"," ")</f>
        <v xml:space="preserve"> </v>
      </c>
      <c r="N1524" s="11" t="str">
        <f>IF(VLOOKUP(D1524,'Current OBD'!$B$6:$AK$2185,31,0)="Yes","7"," ")</f>
        <v xml:space="preserve"> </v>
      </c>
      <c r="O1524" s="11" t="str">
        <f>IF(VLOOKUP(D1524,'Current OBD'!$B$6:$AK$2185,32,0)="Yes","8"," ")</f>
        <v xml:space="preserve"> </v>
      </c>
      <c r="P1524" s="11" t="str">
        <f>IF(VLOOKUP(D1524,'Current OBD'!$B$6:$AK$2185,33,0)="Yes","9"," ")</f>
        <v xml:space="preserve"> </v>
      </c>
      <c r="Q1524" s="11" t="str">
        <f>IF(VLOOKUP(D1524,'Current OBD'!$B$6:$AK$2185,34,0)="Yes","10"," ")</f>
        <v xml:space="preserve"> </v>
      </c>
      <c r="R1524" s="11" t="str">
        <f>IF(VLOOKUP(D1524,'Current OBD'!$B$6:$AK$2185,35,0)="Yes","11"," ")</f>
        <v xml:space="preserve"> </v>
      </c>
      <c r="S1524" s="11" t="str">
        <f>IF(VLOOKUP(D1524,'Current OBD'!$B$6:$AK$2185,36,0)="Yes","12"," ")</f>
        <v xml:space="preserve"> </v>
      </c>
      <c r="T1524" s="13">
        <f>VLOOKUP(D1524,Pivot!$B$4:$F$2181,2,0)</f>
        <v>50</v>
      </c>
      <c r="U1524" s="13">
        <f>VLOOKUP(D1524,Pivot!$B$4:$F$2181,3,0)</f>
        <v>5</v>
      </c>
      <c r="V1524" s="13">
        <f>VLOOKUP(D1524,Pivot!$B$4:$F$2181,4,0)</f>
        <v>432</v>
      </c>
      <c r="W1524" s="46">
        <f>IFERROR(VLOOKUP(D1524,Pivot!$B$4:$H$2181,5,0),"")</f>
        <v>0.1157</v>
      </c>
      <c r="X1524" s="51">
        <f>IFERROR(VLOOKUP(D1524,Pivot!$B$4:$H$2181,6,0),"")</f>
        <v>1.1599999999999999E-2</v>
      </c>
      <c r="Y1524" s="46">
        <f>IFERROR(VLOOKUP(D1524,Pivot!$B$4:$H$2181,7,0),"")</f>
        <v>0.1273</v>
      </c>
    </row>
    <row r="1525" spans="1:25" ht="15" customHeight="1" outlineLevel="1">
      <c r="A1525" s="27"/>
      <c r="B1525" s="27"/>
      <c r="C1525" s="30" t="s">
        <v>5806</v>
      </c>
      <c r="D1525" s="27"/>
      <c r="E1525" s="26"/>
      <c r="F1525" s="29"/>
      <c r="G1525" s="29"/>
      <c r="H1525" s="29"/>
      <c r="I1525" s="29"/>
      <c r="J1525" s="29"/>
      <c r="K1525" s="29"/>
      <c r="L1525" s="29"/>
      <c r="M1525" s="29"/>
      <c r="N1525" s="29"/>
      <c r="O1525" s="29"/>
      <c r="P1525" s="29"/>
      <c r="Q1525" s="29"/>
      <c r="R1525" s="29"/>
      <c r="S1525" s="29"/>
      <c r="T1525" s="43">
        <f>SUBTOTAL(9,T1508:T1524)</f>
        <v>1705</v>
      </c>
      <c r="U1525" s="43">
        <f>SUBTOTAL(9,U1508:U1524)</f>
        <v>198</v>
      </c>
      <c r="V1525" s="43">
        <f>SUBTOTAL(9,V1508:V1524)</f>
        <v>8107</v>
      </c>
      <c r="W1525" s="47"/>
      <c r="X1525" s="52"/>
      <c r="Y1525" s="56">
        <f>(T1525+U1525)/V1525</f>
        <v>0.23473541383989144</v>
      </c>
    </row>
    <row r="1526" spans="1:25" ht="15" customHeight="1" outlineLevel="2">
      <c r="A1526" s="10" t="str">
        <f>VLOOKUP(D1526,'Current OBD'!$B$6:$K$2185,4,0)</f>
        <v>Pierce</v>
      </c>
      <c r="B1526" s="10" t="str">
        <f>VLOOKUP(D1526,'Current OBD'!$B$6:$K$2185,3,0)</f>
        <v>27-402</v>
      </c>
      <c r="C1526" s="9" t="str">
        <f>VLOOKUP(D1526,'Current OBD'!$B$6:$K$2185,2,0)</f>
        <v>Franklin Pierce School District</v>
      </c>
      <c r="D1526" s="24">
        <v>663369</v>
      </c>
      <c r="E1526" s="9" t="str">
        <f>VLOOKUP(D1526,'Current OBD'!$B$6:$K$2185,10,0)</f>
        <v>Brookdale Elementary</v>
      </c>
      <c r="F1526" s="11" t="str">
        <f>IF(VLOOKUP(D1526,'Current OBD'!$B$6:$AK$2185,23,0)="Yes","PK"," ")</f>
        <v xml:space="preserve"> </v>
      </c>
      <c r="G1526" s="11" t="str">
        <f>IF(VLOOKUP(D1526,'Current OBD'!$B$6:$AK$2185,24,0)="Yes","K"," ")</f>
        <v>K</v>
      </c>
      <c r="H1526" s="11">
        <f>IF(VLOOKUP(D1526,'Current OBD'!$B$6:$AK$2185,25,0)="Yes",1," ")</f>
        <v>1</v>
      </c>
      <c r="I1526" s="11" t="str">
        <f>IF(VLOOKUP(D1526,'Current OBD'!$B$6:$AK$2185,26,0)="Yes","2"," ")</f>
        <v>2</v>
      </c>
      <c r="J1526" s="11" t="str">
        <f>IF(VLOOKUP(D1526,'Current OBD'!$B$6:$AK$2185,27,0)="Yes","3"," ")</f>
        <v>3</v>
      </c>
      <c r="K1526" s="11" t="str">
        <f>IF(VLOOKUP(D1526,'Current OBD'!$B$6:$AK$2185,28,0)="Yes","4"," ")</f>
        <v>4</v>
      </c>
      <c r="L1526" s="11" t="str">
        <f>IF(VLOOKUP(D1526,'Current OBD'!$B$6:$AK$2185,29,0)="Yes","5"," ")</f>
        <v>5</v>
      </c>
      <c r="M1526" s="11" t="str">
        <f>IF(VLOOKUP(D1526,'Current OBD'!$B$6:$AK$2185,30,0)="Yes","6"," ")</f>
        <v xml:space="preserve"> </v>
      </c>
      <c r="N1526" s="11" t="str">
        <f>IF(VLOOKUP(D1526,'Current OBD'!$B$6:$AK$2185,31,0)="Yes","7"," ")</f>
        <v xml:space="preserve"> </v>
      </c>
      <c r="O1526" s="11" t="str">
        <f>IF(VLOOKUP(D1526,'Current OBD'!$B$6:$AK$2185,32,0)="Yes","8"," ")</f>
        <v xml:space="preserve"> </v>
      </c>
      <c r="P1526" s="11" t="str">
        <f>IF(VLOOKUP(D1526,'Current OBD'!$B$6:$AK$2185,33,0)="Yes","9"," ")</f>
        <v xml:space="preserve"> </v>
      </c>
      <c r="Q1526" s="11" t="str">
        <f>IF(VLOOKUP(D1526,'Current OBD'!$B$6:$AK$2185,34,0)="Yes","10"," ")</f>
        <v xml:space="preserve"> </v>
      </c>
      <c r="R1526" s="11" t="str">
        <f>IF(VLOOKUP(D1526,'Current OBD'!$B$6:$AK$2185,35,0)="Yes","11"," ")</f>
        <v xml:space="preserve"> </v>
      </c>
      <c r="S1526" s="11" t="str">
        <f>IF(VLOOKUP(D1526,'Current OBD'!$B$6:$AK$2185,36,0)="Yes","12"," ")</f>
        <v xml:space="preserve"> </v>
      </c>
      <c r="T1526" s="13">
        <f>VLOOKUP(D1526,Pivot!$B$4:$F$2181,2,0)</f>
        <v>391</v>
      </c>
      <c r="U1526" s="13">
        <f>VLOOKUP(D1526,Pivot!$B$4:$F$2181,3,0)</f>
        <v>0</v>
      </c>
      <c r="V1526" s="13">
        <f>VLOOKUP(D1526,Pivot!$B$4:$F$2181,4,0)</f>
        <v>490</v>
      </c>
      <c r="W1526" s="46">
        <f>IFERROR(VLOOKUP(D1526,Pivot!$B$4:$H$2181,5,0),"")</f>
        <v>0.79800000000000004</v>
      </c>
      <c r="X1526" s="51">
        <f>IFERROR(VLOOKUP(D1526,Pivot!$B$4:$H$2181,6,0),"")</f>
        <v>0</v>
      </c>
      <c r="Y1526" s="46">
        <f>IFERROR(VLOOKUP(D1526,Pivot!$B$4:$H$2181,7,0),"")</f>
        <v>0.79800000000000004</v>
      </c>
    </row>
    <row r="1527" spans="1:25" ht="15" customHeight="1" outlineLevel="2">
      <c r="A1527" s="10" t="str">
        <f>VLOOKUP(D1527,'Current OBD'!$B$6:$K$2185,4,0)</f>
        <v>Pierce</v>
      </c>
      <c r="B1527" s="10" t="str">
        <f>VLOOKUP(D1527,'Current OBD'!$B$6:$K$2185,3,0)</f>
        <v>27-402</v>
      </c>
      <c r="C1527" s="9" t="str">
        <f>VLOOKUP(D1527,'Current OBD'!$B$6:$K$2185,2,0)</f>
        <v>Franklin Pierce School District</v>
      </c>
      <c r="D1527" s="24">
        <v>662031</v>
      </c>
      <c r="E1527" s="9" t="str">
        <f>VLOOKUP(D1527,'Current OBD'!$B$6:$K$2185,10,0)</f>
        <v>Central Avenue Elementary</v>
      </c>
      <c r="F1527" s="11" t="str">
        <f>IF(VLOOKUP(D1527,'Current OBD'!$B$6:$AK$2185,23,0)="Yes","PK"," ")</f>
        <v xml:space="preserve"> </v>
      </c>
      <c r="G1527" s="11" t="str">
        <f>IF(VLOOKUP(D1527,'Current OBD'!$B$6:$AK$2185,24,0)="Yes","K"," ")</f>
        <v>K</v>
      </c>
      <c r="H1527" s="11">
        <f>IF(VLOOKUP(D1527,'Current OBD'!$B$6:$AK$2185,25,0)="Yes",1," ")</f>
        <v>1</v>
      </c>
      <c r="I1527" s="11" t="str">
        <f>IF(VLOOKUP(D1527,'Current OBD'!$B$6:$AK$2185,26,0)="Yes","2"," ")</f>
        <v>2</v>
      </c>
      <c r="J1527" s="11" t="str">
        <f>IF(VLOOKUP(D1527,'Current OBD'!$B$6:$AK$2185,27,0)="Yes","3"," ")</f>
        <v>3</v>
      </c>
      <c r="K1527" s="11" t="str">
        <f>IF(VLOOKUP(D1527,'Current OBD'!$B$6:$AK$2185,28,0)="Yes","4"," ")</f>
        <v>4</v>
      </c>
      <c r="L1527" s="11" t="str">
        <f>IF(VLOOKUP(D1527,'Current OBD'!$B$6:$AK$2185,29,0)="Yes","5"," ")</f>
        <v>5</v>
      </c>
      <c r="M1527" s="11" t="str">
        <f>IF(VLOOKUP(D1527,'Current OBD'!$B$6:$AK$2185,30,0)="Yes","6"," ")</f>
        <v xml:space="preserve"> </v>
      </c>
      <c r="N1527" s="11" t="str">
        <f>IF(VLOOKUP(D1527,'Current OBD'!$B$6:$AK$2185,31,0)="Yes","7"," ")</f>
        <v xml:space="preserve"> </v>
      </c>
      <c r="O1527" s="11" t="str">
        <f>IF(VLOOKUP(D1527,'Current OBD'!$B$6:$AK$2185,32,0)="Yes","8"," ")</f>
        <v xml:space="preserve"> </v>
      </c>
      <c r="P1527" s="11" t="str">
        <f>IF(VLOOKUP(D1527,'Current OBD'!$B$6:$AK$2185,33,0)="Yes","9"," ")</f>
        <v xml:space="preserve"> </v>
      </c>
      <c r="Q1527" s="11" t="str">
        <f>IF(VLOOKUP(D1527,'Current OBD'!$B$6:$AK$2185,34,0)="Yes","10"," ")</f>
        <v xml:space="preserve"> </v>
      </c>
      <c r="R1527" s="11" t="str">
        <f>IF(VLOOKUP(D1527,'Current OBD'!$B$6:$AK$2185,35,0)="Yes","11"," ")</f>
        <v xml:space="preserve"> </v>
      </c>
      <c r="S1527" s="11" t="str">
        <f>IF(VLOOKUP(D1527,'Current OBD'!$B$6:$AK$2185,36,0)="Yes","12"," ")</f>
        <v xml:space="preserve"> </v>
      </c>
      <c r="T1527" s="13">
        <f>VLOOKUP(D1527,Pivot!$B$4:$F$2181,2,0)</f>
        <v>254</v>
      </c>
      <c r="U1527" s="13">
        <f>VLOOKUP(D1527,Pivot!$B$4:$F$2181,3,0)</f>
        <v>0</v>
      </c>
      <c r="V1527" s="13">
        <f>VLOOKUP(D1527,Pivot!$B$4:$F$2181,4,0)</f>
        <v>372</v>
      </c>
      <c r="W1527" s="46">
        <f>IFERROR(VLOOKUP(D1527,Pivot!$B$4:$H$2181,5,0),"")</f>
        <v>0.68279999999999996</v>
      </c>
      <c r="X1527" s="51">
        <f>IFERROR(VLOOKUP(D1527,Pivot!$B$4:$H$2181,6,0),"")</f>
        <v>0</v>
      </c>
      <c r="Y1527" s="46">
        <f>IFERROR(VLOOKUP(D1527,Pivot!$B$4:$H$2181,7,0),"")</f>
        <v>0.68279999999999996</v>
      </c>
    </row>
    <row r="1528" spans="1:25" ht="15" customHeight="1" outlineLevel="2">
      <c r="A1528" s="10" t="str">
        <f>VLOOKUP(D1528,'Current OBD'!$B$6:$K$2185,4,0)</f>
        <v>Pierce</v>
      </c>
      <c r="B1528" s="10" t="str">
        <f>VLOOKUP(D1528,'Current OBD'!$B$6:$K$2185,3,0)</f>
        <v>27-402</v>
      </c>
      <c r="C1528" s="9" t="str">
        <f>VLOOKUP(D1528,'Current OBD'!$B$6:$K$2185,2,0)</f>
        <v>Franklin Pierce School District</v>
      </c>
      <c r="D1528" s="24">
        <v>663368</v>
      </c>
      <c r="E1528" s="9" t="str">
        <f>VLOOKUP(D1528,'Current OBD'!$B$6:$K$2185,10,0)</f>
        <v>Christensen Elementary</v>
      </c>
      <c r="F1528" s="11" t="str">
        <f>IF(VLOOKUP(D1528,'Current OBD'!$B$6:$AK$2185,23,0)="Yes","PK"," ")</f>
        <v xml:space="preserve"> </v>
      </c>
      <c r="G1528" s="11" t="str">
        <f>IF(VLOOKUP(D1528,'Current OBD'!$B$6:$AK$2185,24,0)="Yes","K"," ")</f>
        <v>K</v>
      </c>
      <c r="H1528" s="11">
        <f>IF(VLOOKUP(D1528,'Current OBD'!$B$6:$AK$2185,25,0)="Yes",1," ")</f>
        <v>1</v>
      </c>
      <c r="I1528" s="11" t="str">
        <f>IF(VLOOKUP(D1528,'Current OBD'!$B$6:$AK$2185,26,0)="Yes","2"," ")</f>
        <v>2</v>
      </c>
      <c r="J1528" s="11" t="str">
        <f>IF(VLOOKUP(D1528,'Current OBD'!$B$6:$AK$2185,27,0)="Yes","3"," ")</f>
        <v>3</v>
      </c>
      <c r="K1528" s="11" t="str">
        <f>IF(VLOOKUP(D1528,'Current OBD'!$B$6:$AK$2185,28,0)="Yes","4"," ")</f>
        <v>4</v>
      </c>
      <c r="L1528" s="11" t="str">
        <f>IF(VLOOKUP(D1528,'Current OBD'!$B$6:$AK$2185,29,0)="Yes","5"," ")</f>
        <v>5</v>
      </c>
      <c r="M1528" s="11" t="str">
        <f>IF(VLOOKUP(D1528,'Current OBD'!$B$6:$AK$2185,30,0)="Yes","6"," ")</f>
        <v xml:space="preserve"> </v>
      </c>
      <c r="N1528" s="11" t="str">
        <f>IF(VLOOKUP(D1528,'Current OBD'!$B$6:$AK$2185,31,0)="Yes","7"," ")</f>
        <v xml:space="preserve"> </v>
      </c>
      <c r="O1528" s="11" t="str">
        <f>IF(VLOOKUP(D1528,'Current OBD'!$B$6:$AK$2185,32,0)="Yes","8"," ")</f>
        <v xml:space="preserve"> </v>
      </c>
      <c r="P1528" s="11" t="str">
        <f>IF(VLOOKUP(D1528,'Current OBD'!$B$6:$AK$2185,33,0)="Yes","9"," ")</f>
        <v xml:space="preserve"> </v>
      </c>
      <c r="Q1528" s="11" t="str">
        <f>IF(VLOOKUP(D1528,'Current OBD'!$B$6:$AK$2185,34,0)="Yes","10"," ")</f>
        <v xml:space="preserve"> </v>
      </c>
      <c r="R1528" s="11" t="str">
        <f>IF(VLOOKUP(D1528,'Current OBD'!$B$6:$AK$2185,35,0)="Yes","11"," ")</f>
        <v xml:space="preserve"> </v>
      </c>
      <c r="S1528" s="11" t="str">
        <f>IF(VLOOKUP(D1528,'Current OBD'!$B$6:$AK$2185,36,0)="Yes","12"," ")</f>
        <v xml:space="preserve"> </v>
      </c>
      <c r="T1528" s="13">
        <f>VLOOKUP(D1528,Pivot!$B$4:$F$2181,2,0)</f>
        <v>378</v>
      </c>
      <c r="U1528" s="13">
        <f>VLOOKUP(D1528,Pivot!$B$4:$F$2181,3,0)</f>
        <v>0</v>
      </c>
      <c r="V1528" s="13">
        <f>VLOOKUP(D1528,Pivot!$B$4:$F$2181,4,0)</f>
        <v>378</v>
      </c>
      <c r="W1528" s="46">
        <f>IFERROR(VLOOKUP(D1528,Pivot!$B$4:$H$2181,5,0),"")</f>
        <v>1</v>
      </c>
      <c r="X1528" s="51">
        <f>IFERROR(VLOOKUP(D1528,Pivot!$B$4:$H$2181,6,0),"")</f>
        <v>0</v>
      </c>
      <c r="Y1528" s="46">
        <f>IFERROR(VLOOKUP(D1528,Pivot!$B$4:$H$2181,7,0),"")</f>
        <v>1</v>
      </c>
    </row>
    <row r="1529" spans="1:25" ht="15" customHeight="1" outlineLevel="2">
      <c r="A1529" s="10" t="str">
        <f>VLOOKUP(D1529,'Current OBD'!$B$6:$K$2185,4,0)</f>
        <v>Pierce</v>
      </c>
      <c r="B1529" s="10" t="str">
        <f>VLOOKUP(D1529,'Current OBD'!$B$6:$K$2185,3,0)</f>
        <v>27-402</v>
      </c>
      <c r="C1529" s="9" t="str">
        <f>VLOOKUP(D1529,'Current OBD'!$B$6:$K$2185,2,0)</f>
        <v>Franklin Pierce School District</v>
      </c>
      <c r="D1529" s="24">
        <v>662033</v>
      </c>
      <c r="E1529" s="9" t="str">
        <f>VLOOKUP(D1529,'Current OBD'!$B$6:$K$2185,10,0)</f>
        <v>Collins Elementary</v>
      </c>
      <c r="F1529" s="11" t="str">
        <f>IF(VLOOKUP(D1529,'Current OBD'!$B$6:$AK$2185,23,0)="Yes","PK"," ")</f>
        <v xml:space="preserve"> </v>
      </c>
      <c r="G1529" s="11" t="str">
        <f>IF(VLOOKUP(D1529,'Current OBD'!$B$6:$AK$2185,24,0)="Yes","K"," ")</f>
        <v>K</v>
      </c>
      <c r="H1529" s="11">
        <f>IF(VLOOKUP(D1529,'Current OBD'!$B$6:$AK$2185,25,0)="Yes",1," ")</f>
        <v>1</v>
      </c>
      <c r="I1529" s="11" t="str">
        <f>IF(VLOOKUP(D1529,'Current OBD'!$B$6:$AK$2185,26,0)="Yes","2"," ")</f>
        <v>2</v>
      </c>
      <c r="J1529" s="11" t="str">
        <f>IF(VLOOKUP(D1529,'Current OBD'!$B$6:$AK$2185,27,0)="Yes","3"," ")</f>
        <v>3</v>
      </c>
      <c r="K1529" s="11" t="str">
        <f>IF(VLOOKUP(D1529,'Current OBD'!$B$6:$AK$2185,28,0)="Yes","4"," ")</f>
        <v>4</v>
      </c>
      <c r="L1529" s="11" t="str">
        <f>IF(VLOOKUP(D1529,'Current OBD'!$B$6:$AK$2185,29,0)="Yes","5"," ")</f>
        <v>5</v>
      </c>
      <c r="M1529" s="11" t="str">
        <f>IF(VLOOKUP(D1529,'Current OBD'!$B$6:$AK$2185,30,0)="Yes","6"," ")</f>
        <v xml:space="preserve"> </v>
      </c>
      <c r="N1529" s="11" t="str">
        <f>IF(VLOOKUP(D1529,'Current OBD'!$B$6:$AK$2185,31,0)="Yes","7"," ")</f>
        <v xml:space="preserve"> </v>
      </c>
      <c r="O1529" s="11" t="str">
        <f>IF(VLOOKUP(D1529,'Current OBD'!$B$6:$AK$2185,32,0)="Yes","8"," ")</f>
        <v xml:space="preserve"> </v>
      </c>
      <c r="P1529" s="11" t="str">
        <f>IF(VLOOKUP(D1529,'Current OBD'!$B$6:$AK$2185,33,0)="Yes","9"," ")</f>
        <v xml:space="preserve"> </v>
      </c>
      <c r="Q1529" s="11" t="str">
        <f>IF(VLOOKUP(D1529,'Current OBD'!$B$6:$AK$2185,34,0)="Yes","10"," ")</f>
        <v xml:space="preserve"> </v>
      </c>
      <c r="R1529" s="11" t="str">
        <f>IF(VLOOKUP(D1529,'Current OBD'!$B$6:$AK$2185,35,0)="Yes","11"," ")</f>
        <v xml:space="preserve"> </v>
      </c>
      <c r="S1529" s="11" t="str">
        <f>IF(VLOOKUP(D1529,'Current OBD'!$B$6:$AK$2185,36,0)="Yes","12"," ")</f>
        <v xml:space="preserve"> </v>
      </c>
      <c r="T1529" s="13">
        <f>VLOOKUP(D1529,Pivot!$B$4:$F$2181,2,0)</f>
        <v>289</v>
      </c>
      <c r="U1529" s="13">
        <f>VLOOKUP(D1529,Pivot!$B$4:$F$2181,3,0)</f>
        <v>0</v>
      </c>
      <c r="V1529" s="13">
        <f>VLOOKUP(D1529,Pivot!$B$4:$F$2181,4,0)</f>
        <v>464</v>
      </c>
      <c r="W1529" s="46">
        <f>IFERROR(VLOOKUP(D1529,Pivot!$B$4:$H$2181,5,0),"")</f>
        <v>0.62280000000000002</v>
      </c>
      <c r="X1529" s="51">
        <f>IFERROR(VLOOKUP(D1529,Pivot!$B$4:$H$2181,6,0),"")</f>
        <v>0</v>
      </c>
      <c r="Y1529" s="46">
        <f>IFERROR(VLOOKUP(D1529,Pivot!$B$4:$H$2181,7,0),"")</f>
        <v>0.62280000000000002</v>
      </c>
    </row>
    <row r="1530" spans="1:25" ht="15" customHeight="1" outlineLevel="2">
      <c r="A1530" s="10" t="str">
        <f>VLOOKUP(D1530,'Current OBD'!$B$6:$K$2185,4,0)</f>
        <v>Pierce</v>
      </c>
      <c r="B1530" s="10" t="str">
        <f>VLOOKUP(D1530,'Current OBD'!$B$6:$K$2185,3,0)</f>
        <v>27-402</v>
      </c>
      <c r="C1530" s="9" t="str">
        <f>VLOOKUP(D1530,'Current OBD'!$B$6:$K$2185,2,0)</f>
        <v>Franklin Pierce School District</v>
      </c>
      <c r="D1530" s="24">
        <v>662460</v>
      </c>
      <c r="E1530" s="9" t="str">
        <f>VLOOKUP(D1530,'Current OBD'!$B$6:$K$2185,10,0)</f>
        <v>Early Learning Center    ELC</v>
      </c>
      <c r="F1530" s="11" t="str">
        <f>IF(VLOOKUP(D1530,'Current OBD'!$B$6:$AK$2185,23,0)="Yes","PK"," ")</f>
        <v>PK</v>
      </c>
      <c r="G1530" s="11" t="str">
        <f>IF(VLOOKUP(D1530,'Current OBD'!$B$6:$AK$2185,24,0)="Yes","K"," ")</f>
        <v xml:space="preserve"> </v>
      </c>
      <c r="H1530" s="11" t="str">
        <f>IF(VLOOKUP(D1530,'Current OBD'!$B$6:$AK$2185,25,0)="Yes",1," ")</f>
        <v xml:space="preserve"> </v>
      </c>
      <c r="I1530" s="11" t="str">
        <f>IF(VLOOKUP(D1530,'Current OBD'!$B$6:$AK$2185,26,0)="Yes","2"," ")</f>
        <v xml:space="preserve"> </v>
      </c>
      <c r="J1530" s="11" t="str">
        <f>IF(VLOOKUP(D1530,'Current OBD'!$B$6:$AK$2185,27,0)="Yes","3"," ")</f>
        <v xml:space="preserve"> </v>
      </c>
      <c r="K1530" s="11" t="str">
        <f>IF(VLOOKUP(D1530,'Current OBD'!$B$6:$AK$2185,28,0)="Yes","4"," ")</f>
        <v xml:space="preserve"> </v>
      </c>
      <c r="L1530" s="11" t="str">
        <f>IF(VLOOKUP(D1530,'Current OBD'!$B$6:$AK$2185,29,0)="Yes","5"," ")</f>
        <v xml:space="preserve"> </v>
      </c>
      <c r="M1530" s="11" t="str">
        <f>IF(VLOOKUP(D1530,'Current OBD'!$B$6:$AK$2185,30,0)="Yes","6"," ")</f>
        <v xml:space="preserve"> </v>
      </c>
      <c r="N1530" s="11" t="str">
        <f>IF(VLOOKUP(D1530,'Current OBD'!$B$6:$AK$2185,31,0)="Yes","7"," ")</f>
        <v xml:space="preserve"> </v>
      </c>
      <c r="O1530" s="11" t="str">
        <f>IF(VLOOKUP(D1530,'Current OBD'!$B$6:$AK$2185,32,0)="Yes","8"," ")</f>
        <v xml:space="preserve"> </v>
      </c>
      <c r="P1530" s="11" t="str">
        <f>IF(VLOOKUP(D1530,'Current OBD'!$B$6:$AK$2185,33,0)="Yes","9"," ")</f>
        <v xml:space="preserve"> </v>
      </c>
      <c r="Q1530" s="11" t="str">
        <f>IF(VLOOKUP(D1530,'Current OBD'!$B$6:$AK$2185,34,0)="Yes","10"," ")</f>
        <v xml:space="preserve"> </v>
      </c>
      <c r="R1530" s="11" t="str">
        <f>IF(VLOOKUP(D1530,'Current OBD'!$B$6:$AK$2185,35,0)="Yes","11"," ")</f>
        <v xml:space="preserve"> </v>
      </c>
      <c r="S1530" s="11" t="str">
        <f>IF(VLOOKUP(D1530,'Current OBD'!$B$6:$AK$2185,36,0)="Yes","12"," ")</f>
        <v xml:space="preserve"> </v>
      </c>
      <c r="T1530" s="13">
        <f>VLOOKUP(D1530,Pivot!$B$4:$F$2181,2,0)</f>
        <v>235</v>
      </c>
      <c r="U1530" s="13">
        <f>VLOOKUP(D1530,Pivot!$B$4:$F$2181,3,0)</f>
        <v>0</v>
      </c>
      <c r="V1530" s="13">
        <f>VLOOKUP(D1530,Pivot!$B$4:$F$2181,4,0)</f>
        <v>253</v>
      </c>
      <c r="W1530" s="46">
        <f>IFERROR(VLOOKUP(D1530,Pivot!$B$4:$H$2181,5,0),"")</f>
        <v>0.92889999999999995</v>
      </c>
      <c r="X1530" s="51">
        <f>IFERROR(VLOOKUP(D1530,Pivot!$B$4:$H$2181,6,0),"")</f>
        <v>0</v>
      </c>
      <c r="Y1530" s="46">
        <f>IFERROR(VLOOKUP(D1530,Pivot!$B$4:$H$2181,7,0),"")</f>
        <v>0.92889999999999995</v>
      </c>
    </row>
    <row r="1531" spans="1:25" ht="15" customHeight="1" outlineLevel="2">
      <c r="A1531" s="10" t="str">
        <f>VLOOKUP(D1531,'Current OBD'!$B$6:$K$2185,4,0)</f>
        <v>Pierce</v>
      </c>
      <c r="B1531" s="10" t="str">
        <f>VLOOKUP(D1531,'Current OBD'!$B$6:$K$2185,3,0)</f>
        <v>27-402</v>
      </c>
      <c r="C1531" s="9" t="str">
        <f>VLOOKUP(D1531,'Current OBD'!$B$6:$K$2185,2,0)</f>
        <v>Franklin Pierce School District</v>
      </c>
      <c r="D1531" s="24">
        <v>663753</v>
      </c>
      <c r="E1531" s="9" t="str">
        <f>VLOOKUP(D1531,'Current OBD'!$B$6:$K$2185,10,0)</f>
        <v>Elmhurst Elementary School</v>
      </c>
      <c r="F1531" s="11" t="str">
        <f>IF(VLOOKUP(D1531,'Current OBD'!$B$6:$AK$2185,23,0)="Yes","PK"," ")</f>
        <v xml:space="preserve"> </v>
      </c>
      <c r="G1531" s="11" t="str">
        <f>IF(VLOOKUP(D1531,'Current OBD'!$B$6:$AK$2185,24,0)="Yes","K"," ")</f>
        <v>K</v>
      </c>
      <c r="H1531" s="11">
        <f>IF(VLOOKUP(D1531,'Current OBD'!$B$6:$AK$2185,25,0)="Yes",1," ")</f>
        <v>1</v>
      </c>
      <c r="I1531" s="11" t="str">
        <f>IF(VLOOKUP(D1531,'Current OBD'!$B$6:$AK$2185,26,0)="Yes","2"," ")</f>
        <v>2</v>
      </c>
      <c r="J1531" s="11" t="str">
        <f>IF(VLOOKUP(D1531,'Current OBD'!$B$6:$AK$2185,27,0)="Yes","3"," ")</f>
        <v>3</v>
      </c>
      <c r="K1531" s="11" t="str">
        <f>IF(VLOOKUP(D1531,'Current OBD'!$B$6:$AK$2185,28,0)="Yes","4"," ")</f>
        <v>4</v>
      </c>
      <c r="L1531" s="11" t="str">
        <f>IF(VLOOKUP(D1531,'Current OBD'!$B$6:$AK$2185,29,0)="Yes","5"," ")</f>
        <v>5</v>
      </c>
      <c r="M1531" s="11" t="str">
        <f>IF(VLOOKUP(D1531,'Current OBD'!$B$6:$AK$2185,30,0)="Yes","6"," ")</f>
        <v xml:space="preserve"> </v>
      </c>
      <c r="N1531" s="11" t="str">
        <f>IF(VLOOKUP(D1531,'Current OBD'!$B$6:$AK$2185,31,0)="Yes","7"," ")</f>
        <v xml:space="preserve"> </v>
      </c>
      <c r="O1531" s="11" t="str">
        <f>IF(VLOOKUP(D1531,'Current OBD'!$B$6:$AK$2185,32,0)="Yes","8"," ")</f>
        <v xml:space="preserve"> </v>
      </c>
      <c r="P1531" s="11" t="str">
        <f>IF(VLOOKUP(D1531,'Current OBD'!$B$6:$AK$2185,33,0)="Yes","9"," ")</f>
        <v xml:space="preserve"> </v>
      </c>
      <c r="Q1531" s="11" t="str">
        <f>IF(VLOOKUP(D1531,'Current OBD'!$B$6:$AK$2185,34,0)="Yes","10"," ")</f>
        <v xml:space="preserve"> </v>
      </c>
      <c r="R1531" s="11" t="str">
        <f>IF(VLOOKUP(D1531,'Current OBD'!$B$6:$AK$2185,35,0)="Yes","11"," ")</f>
        <v xml:space="preserve"> </v>
      </c>
      <c r="S1531" s="11" t="str">
        <f>IF(VLOOKUP(D1531,'Current OBD'!$B$6:$AK$2185,36,0)="Yes","12"," ")</f>
        <v xml:space="preserve"> </v>
      </c>
      <c r="T1531" s="13">
        <f>VLOOKUP(D1531,Pivot!$B$4:$F$2181,2,0)</f>
        <v>335</v>
      </c>
      <c r="U1531" s="13">
        <f>VLOOKUP(D1531,Pivot!$B$4:$F$2181,3,0)</f>
        <v>0</v>
      </c>
      <c r="V1531" s="13">
        <f>VLOOKUP(D1531,Pivot!$B$4:$F$2181,4,0)</f>
        <v>359</v>
      </c>
      <c r="W1531" s="46">
        <f>IFERROR(VLOOKUP(D1531,Pivot!$B$4:$H$2181,5,0),"")</f>
        <v>0.93310000000000004</v>
      </c>
      <c r="X1531" s="51">
        <f>IFERROR(VLOOKUP(D1531,Pivot!$B$4:$H$2181,6,0),"")</f>
        <v>0</v>
      </c>
      <c r="Y1531" s="46">
        <f>IFERROR(VLOOKUP(D1531,Pivot!$B$4:$H$2181,7,0),"")</f>
        <v>0.93310000000000004</v>
      </c>
    </row>
    <row r="1532" spans="1:25" ht="15" customHeight="1" outlineLevel="2">
      <c r="A1532" s="10" t="str">
        <f>VLOOKUP(D1532,'Current OBD'!$B$6:$K$2185,4,0)</f>
        <v>Pierce</v>
      </c>
      <c r="B1532" s="10" t="str">
        <f>VLOOKUP(D1532,'Current OBD'!$B$6:$K$2185,3,0)</f>
        <v>27-402</v>
      </c>
      <c r="C1532" s="9" t="str">
        <f>VLOOKUP(D1532,'Current OBD'!$B$6:$K$2185,2,0)</f>
        <v>Franklin Pierce School District</v>
      </c>
      <c r="D1532" s="24">
        <v>665254</v>
      </c>
      <c r="E1532" s="9" t="str">
        <f>VLOOKUP(D1532,'Current OBD'!$B$6:$K$2185,10,0)</f>
        <v>Franklin Pierce High School</v>
      </c>
      <c r="F1532" s="11" t="str">
        <f>IF(VLOOKUP(D1532,'Current OBD'!$B$6:$AK$2185,23,0)="Yes","PK"," ")</f>
        <v xml:space="preserve"> </v>
      </c>
      <c r="G1532" s="11" t="str">
        <f>IF(VLOOKUP(D1532,'Current OBD'!$B$6:$AK$2185,24,0)="Yes","K"," ")</f>
        <v xml:space="preserve"> </v>
      </c>
      <c r="H1532" s="11" t="str">
        <f>IF(VLOOKUP(D1532,'Current OBD'!$B$6:$AK$2185,25,0)="Yes",1," ")</f>
        <v xml:space="preserve"> </v>
      </c>
      <c r="I1532" s="11" t="str">
        <f>IF(VLOOKUP(D1532,'Current OBD'!$B$6:$AK$2185,26,0)="Yes","2"," ")</f>
        <v xml:space="preserve"> </v>
      </c>
      <c r="J1532" s="11" t="str">
        <f>IF(VLOOKUP(D1532,'Current OBD'!$B$6:$AK$2185,27,0)="Yes","3"," ")</f>
        <v xml:space="preserve"> </v>
      </c>
      <c r="K1532" s="11" t="str">
        <f>IF(VLOOKUP(D1532,'Current OBD'!$B$6:$AK$2185,28,0)="Yes","4"," ")</f>
        <v xml:space="preserve"> </v>
      </c>
      <c r="L1532" s="11" t="str">
        <f>IF(VLOOKUP(D1532,'Current OBD'!$B$6:$AK$2185,29,0)="Yes","5"," ")</f>
        <v xml:space="preserve"> </v>
      </c>
      <c r="M1532" s="11" t="str">
        <f>IF(VLOOKUP(D1532,'Current OBD'!$B$6:$AK$2185,30,0)="Yes","6"," ")</f>
        <v xml:space="preserve"> </v>
      </c>
      <c r="N1532" s="11" t="str">
        <f>IF(VLOOKUP(D1532,'Current OBD'!$B$6:$AK$2185,31,0)="Yes","7"," ")</f>
        <v xml:space="preserve"> </v>
      </c>
      <c r="O1532" s="11" t="str">
        <f>IF(VLOOKUP(D1532,'Current OBD'!$B$6:$AK$2185,32,0)="Yes","8"," ")</f>
        <v xml:space="preserve"> </v>
      </c>
      <c r="P1532" s="11" t="str">
        <f>IF(VLOOKUP(D1532,'Current OBD'!$B$6:$AK$2185,33,0)="Yes","9"," ")</f>
        <v>9</v>
      </c>
      <c r="Q1532" s="11" t="str">
        <f>IF(VLOOKUP(D1532,'Current OBD'!$B$6:$AK$2185,34,0)="Yes","10"," ")</f>
        <v>10</v>
      </c>
      <c r="R1532" s="11" t="str">
        <f>IF(VLOOKUP(D1532,'Current OBD'!$B$6:$AK$2185,35,0)="Yes","11"," ")</f>
        <v>11</v>
      </c>
      <c r="S1532" s="11" t="str">
        <f>IF(VLOOKUP(D1532,'Current OBD'!$B$6:$AK$2185,36,0)="Yes","12"," ")</f>
        <v>12</v>
      </c>
      <c r="T1532" s="13">
        <f>VLOOKUP(D1532,Pivot!$B$4:$F$2181,2,0)</f>
        <v>804</v>
      </c>
      <c r="U1532" s="13">
        <f>VLOOKUP(D1532,Pivot!$B$4:$F$2181,3,0)</f>
        <v>0</v>
      </c>
      <c r="V1532" s="13">
        <f>VLOOKUP(D1532,Pivot!$B$4:$F$2181,4,0)</f>
        <v>1188</v>
      </c>
      <c r="W1532" s="46">
        <f>IFERROR(VLOOKUP(D1532,Pivot!$B$4:$H$2181,5,0),"")</f>
        <v>0.67679999999999996</v>
      </c>
      <c r="X1532" s="51">
        <f>IFERROR(VLOOKUP(D1532,Pivot!$B$4:$H$2181,6,0),"")</f>
        <v>0</v>
      </c>
      <c r="Y1532" s="46">
        <f>IFERROR(VLOOKUP(D1532,Pivot!$B$4:$H$2181,7,0),"")</f>
        <v>0.67679999999999996</v>
      </c>
    </row>
    <row r="1533" spans="1:25" ht="15" customHeight="1" outlineLevel="2">
      <c r="A1533" s="10" t="str">
        <f>VLOOKUP(D1533,'Current OBD'!$B$6:$K$2185,4,0)</f>
        <v>Pierce</v>
      </c>
      <c r="B1533" s="10" t="str">
        <f>VLOOKUP(D1533,'Current OBD'!$B$6:$K$2185,3,0)</f>
        <v>27-402</v>
      </c>
      <c r="C1533" s="9" t="str">
        <f>VLOOKUP(D1533,'Current OBD'!$B$6:$K$2185,2,0)</f>
        <v>Franklin Pierce School District</v>
      </c>
      <c r="D1533" s="24">
        <v>662041</v>
      </c>
      <c r="E1533" s="9" t="str">
        <f>VLOOKUP(D1533,'Current OBD'!$B$6:$K$2185,10,0)</f>
        <v>Gates Alt.</v>
      </c>
      <c r="F1533" s="11" t="str">
        <f>IF(VLOOKUP(D1533,'Current OBD'!$B$6:$AK$2185,23,0)="Yes","PK"," ")</f>
        <v xml:space="preserve"> </v>
      </c>
      <c r="G1533" s="11" t="str">
        <f>IF(VLOOKUP(D1533,'Current OBD'!$B$6:$AK$2185,24,0)="Yes","K"," ")</f>
        <v xml:space="preserve"> </v>
      </c>
      <c r="H1533" s="11" t="str">
        <f>IF(VLOOKUP(D1533,'Current OBD'!$B$6:$AK$2185,25,0)="Yes",1," ")</f>
        <v xml:space="preserve"> </v>
      </c>
      <c r="I1533" s="11" t="str">
        <f>IF(VLOOKUP(D1533,'Current OBD'!$B$6:$AK$2185,26,0)="Yes","2"," ")</f>
        <v xml:space="preserve"> </v>
      </c>
      <c r="J1533" s="11" t="str">
        <f>IF(VLOOKUP(D1533,'Current OBD'!$B$6:$AK$2185,27,0)="Yes","3"," ")</f>
        <v xml:space="preserve"> </v>
      </c>
      <c r="K1533" s="11" t="str">
        <f>IF(VLOOKUP(D1533,'Current OBD'!$B$6:$AK$2185,28,0)="Yes","4"," ")</f>
        <v xml:space="preserve"> </v>
      </c>
      <c r="L1533" s="11" t="str">
        <f>IF(VLOOKUP(D1533,'Current OBD'!$B$6:$AK$2185,29,0)="Yes","5"," ")</f>
        <v xml:space="preserve"> </v>
      </c>
      <c r="M1533" s="11" t="str">
        <f>IF(VLOOKUP(D1533,'Current OBD'!$B$6:$AK$2185,30,0)="Yes","6"," ")</f>
        <v xml:space="preserve"> </v>
      </c>
      <c r="N1533" s="11" t="str">
        <f>IF(VLOOKUP(D1533,'Current OBD'!$B$6:$AK$2185,31,0)="Yes","7"," ")</f>
        <v xml:space="preserve"> </v>
      </c>
      <c r="O1533" s="11" t="str">
        <f>IF(VLOOKUP(D1533,'Current OBD'!$B$6:$AK$2185,32,0)="Yes","8"," ")</f>
        <v xml:space="preserve"> </v>
      </c>
      <c r="P1533" s="11" t="str">
        <f>IF(VLOOKUP(D1533,'Current OBD'!$B$6:$AK$2185,33,0)="Yes","9"," ")</f>
        <v>9</v>
      </c>
      <c r="Q1533" s="11" t="str">
        <f>IF(VLOOKUP(D1533,'Current OBD'!$B$6:$AK$2185,34,0)="Yes","10"," ")</f>
        <v>10</v>
      </c>
      <c r="R1533" s="11" t="str">
        <f>IF(VLOOKUP(D1533,'Current OBD'!$B$6:$AK$2185,35,0)="Yes","11"," ")</f>
        <v>11</v>
      </c>
      <c r="S1533" s="11" t="str">
        <f>IF(VLOOKUP(D1533,'Current OBD'!$B$6:$AK$2185,36,0)="Yes","12"," ")</f>
        <v>12</v>
      </c>
      <c r="T1533" s="13">
        <f>VLOOKUP(D1533,Pivot!$B$4:$F$2181,2,0)</f>
        <v>96</v>
      </c>
      <c r="U1533" s="13">
        <f>VLOOKUP(D1533,Pivot!$B$4:$F$2181,3,0)</f>
        <v>0</v>
      </c>
      <c r="V1533" s="13">
        <f>VLOOKUP(D1533,Pivot!$B$4:$F$2181,4,0)</f>
        <v>96</v>
      </c>
      <c r="W1533" s="46">
        <f>IFERROR(VLOOKUP(D1533,Pivot!$B$4:$H$2181,5,0),"")</f>
        <v>1</v>
      </c>
      <c r="X1533" s="51">
        <f>IFERROR(VLOOKUP(D1533,Pivot!$B$4:$H$2181,6,0),"")</f>
        <v>0</v>
      </c>
      <c r="Y1533" s="46">
        <f>IFERROR(VLOOKUP(D1533,Pivot!$B$4:$H$2181,7,0),"")</f>
        <v>1</v>
      </c>
    </row>
    <row r="1534" spans="1:25" ht="15" customHeight="1" outlineLevel="2">
      <c r="A1534" s="10" t="str">
        <f>VLOOKUP(D1534,'Current OBD'!$B$6:$K$2185,4,0)</f>
        <v>Pierce</v>
      </c>
      <c r="B1534" s="10" t="str">
        <f>VLOOKUP(D1534,'Current OBD'!$B$6:$K$2185,3,0)</f>
        <v>27-402</v>
      </c>
      <c r="C1534" s="9" t="str">
        <f>VLOOKUP(D1534,'Current OBD'!$B$6:$K$2185,2,0)</f>
        <v>Franklin Pierce School District</v>
      </c>
      <c r="D1534" s="24">
        <v>663370</v>
      </c>
      <c r="E1534" s="9" t="str">
        <f>VLOOKUP(D1534,'Current OBD'!$B$6:$K$2185,10,0)</f>
        <v>Harvard Elementary</v>
      </c>
      <c r="F1534" s="11" t="str">
        <f>IF(VLOOKUP(D1534,'Current OBD'!$B$6:$AK$2185,23,0)="Yes","PK"," ")</f>
        <v xml:space="preserve"> </v>
      </c>
      <c r="G1534" s="11" t="str">
        <f>IF(VLOOKUP(D1534,'Current OBD'!$B$6:$AK$2185,24,0)="Yes","K"," ")</f>
        <v>K</v>
      </c>
      <c r="H1534" s="11">
        <f>IF(VLOOKUP(D1534,'Current OBD'!$B$6:$AK$2185,25,0)="Yes",1," ")</f>
        <v>1</v>
      </c>
      <c r="I1534" s="11" t="str">
        <f>IF(VLOOKUP(D1534,'Current OBD'!$B$6:$AK$2185,26,0)="Yes","2"," ")</f>
        <v>2</v>
      </c>
      <c r="J1534" s="11" t="str">
        <f>IF(VLOOKUP(D1534,'Current OBD'!$B$6:$AK$2185,27,0)="Yes","3"," ")</f>
        <v>3</v>
      </c>
      <c r="K1534" s="11" t="str">
        <f>IF(VLOOKUP(D1534,'Current OBD'!$B$6:$AK$2185,28,0)="Yes","4"," ")</f>
        <v>4</v>
      </c>
      <c r="L1534" s="11" t="str">
        <f>IF(VLOOKUP(D1534,'Current OBD'!$B$6:$AK$2185,29,0)="Yes","5"," ")</f>
        <v>5</v>
      </c>
      <c r="M1534" s="11" t="str">
        <f>IF(VLOOKUP(D1534,'Current OBD'!$B$6:$AK$2185,30,0)="Yes","6"," ")</f>
        <v xml:space="preserve"> </v>
      </c>
      <c r="N1534" s="11" t="str">
        <f>IF(VLOOKUP(D1534,'Current OBD'!$B$6:$AK$2185,31,0)="Yes","7"," ")</f>
        <v xml:space="preserve"> </v>
      </c>
      <c r="O1534" s="11" t="str">
        <f>IF(VLOOKUP(D1534,'Current OBD'!$B$6:$AK$2185,32,0)="Yes","8"," ")</f>
        <v xml:space="preserve"> </v>
      </c>
      <c r="P1534" s="11" t="str">
        <f>IF(VLOOKUP(D1534,'Current OBD'!$B$6:$AK$2185,33,0)="Yes","9"," ")</f>
        <v xml:space="preserve"> </v>
      </c>
      <c r="Q1534" s="11" t="str">
        <f>IF(VLOOKUP(D1534,'Current OBD'!$B$6:$AK$2185,34,0)="Yes","10"," ")</f>
        <v xml:space="preserve"> </v>
      </c>
      <c r="R1534" s="11" t="str">
        <f>IF(VLOOKUP(D1534,'Current OBD'!$B$6:$AK$2185,35,0)="Yes","11"," ")</f>
        <v xml:space="preserve"> </v>
      </c>
      <c r="S1534" s="11" t="str">
        <f>IF(VLOOKUP(D1534,'Current OBD'!$B$6:$AK$2185,36,0)="Yes","12"," ")</f>
        <v xml:space="preserve"> </v>
      </c>
      <c r="T1534" s="13">
        <f>VLOOKUP(D1534,Pivot!$B$4:$F$2181,2,0)</f>
        <v>384</v>
      </c>
      <c r="U1534" s="13">
        <f>VLOOKUP(D1534,Pivot!$B$4:$F$2181,3,0)</f>
        <v>0</v>
      </c>
      <c r="V1534" s="13">
        <f>VLOOKUP(D1534,Pivot!$B$4:$F$2181,4,0)</f>
        <v>411</v>
      </c>
      <c r="W1534" s="46">
        <f>IFERROR(VLOOKUP(D1534,Pivot!$B$4:$H$2181,5,0),"")</f>
        <v>0.93430000000000002</v>
      </c>
      <c r="X1534" s="51">
        <f>IFERROR(VLOOKUP(D1534,Pivot!$B$4:$H$2181,6,0),"")</f>
        <v>0</v>
      </c>
      <c r="Y1534" s="46">
        <f>IFERROR(VLOOKUP(D1534,Pivot!$B$4:$H$2181,7,0),"")</f>
        <v>0.93430000000000002</v>
      </c>
    </row>
    <row r="1535" spans="1:25" ht="15" customHeight="1" outlineLevel="2">
      <c r="A1535" s="10" t="str">
        <f>VLOOKUP(D1535,'Current OBD'!$B$6:$K$2185,4,0)</f>
        <v>Pierce</v>
      </c>
      <c r="B1535" s="10" t="str">
        <f>VLOOKUP(D1535,'Current OBD'!$B$6:$K$2185,3,0)</f>
        <v>27-402</v>
      </c>
      <c r="C1535" s="9" t="str">
        <f>VLOOKUP(D1535,'Current OBD'!$B$6:$K$2185,2,0)</f>
        <v>Franklin Pierce School District</v>
      </c>
      <c r="D1535" s="24">
        <v>678931</v>
      </c>
      <c r="E1535" s="9" t="str">
        <f>VLOOKUP(D1535,'Current OBD'!$B$6:$K$2185,10,0)</f>
        <v>James Sales Elementary School</v>
      </c>
      <c r="F1535" s="11" t="str">
        <f>IF(VLOOKUP(D1535,'Current OBD'!$B$6:$AK$2185,23,0)="Yes","PK"," ")</f>
        <v xml:space="preserve"> </v>
      </c>
      <c r="G1535" s="11" t="str">
        <f>IF(VLOOKUP(D1535,'Current OBD'!$B$6:$AK$2185,24,0)="Yes","K"," ")</f>
        <v>K</v>
      </c>
      <c r="H1535" s="11">
        <f>IF(VLOOKUP(D1535,'Current OBD'!$B$6:$AK$2185,25,0)="Yes",1," ")</f>
        <v>1</v>
      </c>
      <c r="I1535" s="11" t="str">
        <f>IF(VLOOKUP(D1535,'Current OBD'!$B$6:$AK$2185,26,0)="Yes","2"," ")</f>
        <v>2</v>
      </c>
      <c r="J1535" s="11" t="str">
        <f>IF(VLOOKUP(D1535,'Current OBD'!$B$6:$AK$2185,27,0)="Yes","3"," ")</f>
        <v>3</v>
      </c>
      <c r="K1535" s="11" t="str">
        <f>IF(VLOOKUP(D1535,'Current OBD'!$B$6:$AK$2185,28,0)="Yes","4"," ")</f>
        <v>4</v>
      </c>
      <c r="L1535" s="11" t="str">
        <f>IF(VLOOKUP(D1535,'Current OBD'!$B$6:$AK$2185,29,0)="Yes","5"," ")</f>
        <v>5</v>
      </c>
      <c r="M1535" s="11" t="str">
        <f>IF(VLOOKUP(D1535,'Current OBD'!$B$6:$AK$2185,30,0)="Yes","6"," ")</f>
        <v xml:space="preserve"> </v>
      </c>
      <c r="N1535" s="11" t="str">
        <f>IF(VLOOKUP(D1535,'Current OBD'!$B$6:$AK$2185,31,0)="Yes","7"," ")</f>
        <v xml:space="preserve"> </v>
      </c>
      <c r="O1535" s="11" t="str">
        <f>IF(VLOOKUP(D1535,'Current OBD'!$B$6:$AK$2185,32,0)="Yes","8"," ")</f>
        <v xml:space="preserve"> </v>
      </c>
      <c r="P1535" s="11" t="str">
        <f>IF(VLOOKUP(D1535,'Current OBD'!$B$6:$AK$2185,33,0)="Yes","9"," ")</f>
        <v xml:space="preserve"> </v>
      </c>
      <c r="Q1535" s="11" t="str">
        <f>IF(VLOOKUP(D1535,'Current OBD'!$B$6:$AK$2185,34,0)="Yes","10"," ")</f>
        <v xml:space="preserve"> </v>
      </c>
      <c r="R1535" s="11" t="str">
        <f>IF(VLOOKUP(D1535,'Current OBD'!$B$6:$AK$2185,35,0)="Yes","11"," ")</f>
        <v xml:space="preserve"> </v>
      </c>
      <c r="S1535" s="11" t="str">
        <f>IF(VLOOKUP(D1535,'Current OBD'!$B$6:$AK$2185,36,0)="Yes","12"," ")</f>
        <v xml:space="preserve"> </v>
      </c>
      <c r="T1535" s="13">
        <f>VLOOKUP(D1535,Pivot!$B$4:$F$2181,2,0)</f>
        <v>378</v>
      </c>
      <c r="U1535" s="13">
        <f>VLOOKUP(D1535,Pivot!$B$4:$F$2181,3,0)</f>
        <v>0</v>
      </c>
      <c r="V1535" s="13">
        <f>VLOOKUP(D1535,Pivot!$B$4:$F$2181,4,0)</f>
        <v>407</v>
      </c>
      <c r="W1535" s="46">
        <f>IFERROR(VLOOKUP(D1535,Pivot!$B$4:$H$2181,5,0),"")</f>
        <v>0.92869999999999997</v>
      </c>
      <c r="X1535" s="51">
        <f>IFERROR(VLOOKUP(D1535,Pivot!$B$4:$H$2181,6,0),"")</f>
        <v>0</v>
      </c>
      <c r="Y1535" s="46">
        <f>IFERROR(VLOOKUP(D1535,Pivot!$B$4:$H$2181,7,0),"")</f>
        <v>0.92869999999999997</v>
      </c>
    </row>
    <row r="1536" spans="1:25" ht="15" customHeight="1" outlineLevel="2">
      <c r="A1536" s="10" t="str">
        <f>VLOOKUP(D1536,'Current OBD'!$B$6:$K$2185,4,0)</f>
        <v>Pierce</v>
      </c>
      <c r="B1536" s="10" t="str">
        <f>VLOOKUP(D1536,'Current OBD'!$B$6:$K$2185,3,0)</f>
        <v>27-402</v>
      </c>
      <c r="C1536" s="9" t="str">
        <f>VLOOKUP(D1536,'Current OBD'!$B$6:$K$2185,2,0)</f>
        <v>Franklin Pierce School District</v>
      </c>
      <c r="D1536" s="24">
        <v>663367</v>
      </c>
      <c r="E1536" s="9" t="str">
        <f>VLOOKUP(D1536,'Current OBD'!$B$6:$K$2185,10,0)</f>
        <v>Midland Elementary School</v>
      </c>
      <c r="F1536" s="11" t="str">
        <f>IF(VLOOKUP(D1536,'Current OBD'!$B$6:$AK$2185,23,0)="Yes","PK"," ")</f>
        <v xml:space="preserve"> </v>
      </c>
      <c r="G1536" s="11" t="str">
        <f>IF(VLOOKUP(D1536,'Current OBD'!$B$6:$AK$2185,24,0)="Yes","K"," ")</f>
        <v>K</v>
      </c>
      <c r="H1536" s="11">
        <f>IF(VLOOKUP(D1536,'Current OBD'!$B$6:$AK$2185,25,0)="Yes",1," ")</f>
        <v>1</v>
      </c>
      <c r="I1536" s="11" t="str">
        <f>IF(VLOOKUP(D1536,'Current OBD'!$B$6:$AK$2185,26,0)="Yes","2"," ")</f>
        <v>2</v>
      </c>
      <c r="J1536" s="11" t="str">
        <f>IF(VLOOKUP(D1536,'Current OBD'!$B$6:$AK$2185,27,0)="Yes","3"," ")</f>
        <v>3</v>
      </c>
      <c r="K1536" s="11" t="str">
        <f>IF(VLOOKUP(D1536,'Current OBD'!$B$6:$AK$2185,28,0)="Yes","4"," ")</f>
        <v>4</v>
      </c>
      <c r="L1536" s="11" t="str">
        <f>IF(VLOOKUP(D1536,'Current OBD'!$B$6:$AK$2185,29,0)="Yes","5"," ")</f>
        <v>5</v>
      </c>
      <c r="M1536" s="11" t="str">
        <f>IF(VLOOKUP(D1536,'Current OBD'!$B$6:$AK$2185,30,0)="Yes","6"," ")</f>
        <v xml:space="preserve"> </v>
      </c>
      <c r="N1536" s="11" t="str">
        <f>IF(VLOOKUP(D1536,'Current OBD'!$B$6:$AK$2185,31,0)="Yes","7"," ")</f>
        <v xml:space="preserve"> </v>
      </c>
      <c r="O1536" s="11" t="str">
        <f>IF(VLOOKUP(D1536,'Current OBD'!$B$6:$AK$2185,32,0)="Yes","8"," ")</f>
        <v xml:space="preserve"> </v>
      </c>
      <c r="P1536" s="11" t="str">
        <f>IF(VLOOKUP(D1536,'Current OBD'!$B$6:$AK$2185,33,0)="Yes","9"," ")</f>
        <v xml:space="preserve"> </v>
      </c>
      <c r="Q1536" s="11" t="str">
        <f>IF(VLOOKUP(D1536,'Current OBD'!$B$6:$AK$2185,34,0)="Yes","10"," ")</f>
        <v xml:space="preserve"> </v>
      </c>
      <c r="R1536" s="11" t="str">
        <f>IF(VLOOKUP(D1536,'Current OBD'!$B$6:$AK$2185,35,0)="Yes","11"," ")</f>
        <v xml:space="preserve"> </v>
      </c>
      <c r="S1536" s="11" t="str">
        <f>IF(VLOOKUP(D1536,'Current OBD'!$B$6:$AK$2185,36,0)="Yes","12"," ")</f>
        <v xml:space="preserve"> </v>
      </c>
      <c r="T1536" s="13">
        <f>VLOOKUP(D1536,Pivot!$B$4:$F$2181,2,0)</f>
        <v>462</v>
      </c>
      <c r="U1536" s="13">
        <f>VLOOKUP(D1536,Pivot!$B$4:$F$2181,3,0)</f>
        <v>0</v>
      </c>
      <c r="V1536" s="13">
        <f>VLOOKUP(D1536,Pivot!$B$4:$F$2181,4,0)</f>
        <v>473</v>
      </c>
      <c r="W1536" s="46">
        <f>IFERROR(VLOOKUP(D1536,Pivot!$B$4:$H$2181,5,0),"")</f>
        <v>0.97670000000000001</v>
      </c>
      <c r="X1536" s="51">
        <f>IFERROR(VLOOKUP(D1536,Pivot!$B$4:$H$2181,6,0),"")</f>
        <v>0</v>
      </c>
      <c r="Y1536" s="46">
        <f>IFERROR(VLOOKUP(D1536,Pivot!$B$4:$H$2181,7,0),"")</f>
        <v>0.97670000000000001</v>
      </c>
    </row>
    <row r="1537" spans="1:25" ht="15" customHeight="1" outlineLevel="2">
      <c r="A1537" s="10" t="str">
        <f>VLOOKUP(D1537,'Current OBD'!$B$6:$K$2185,4,0)</f>
        <v>Pierce</v>
      </c>
      <c r="B1537" s="10" t="str">
        <f>VLOOKUP(D1537,'Current OBD'!$B$6:$K$2185,3,0)</f>
        <v>27-402</v>
      </c>
      <c r="C1537" s="9" t="str">
        <f>VLOOKUP(D1537,'Current OBD'!$B$6:$K$2185,2,0)</f>
        <v>Franklin Pierce School District</v>
      </c>
      <c r="D1537" s="24">
        <v>665207</v>
      </c>
      <c r="E1537" s="9" t="str">
        <f>VLOOKUP(D1537,'Current OBD'!$B$6:$K$2185,10,0)</f>
        <v>Morris Ford Middle School</v>
      </c>
      <c r="F1537" s="11" t="str">
        <f>IF(VLOOKUP(D1537,'Current OBD'!$B$6:$AK$2185,23,0)="Yes","PK"," ")</f>
        <v xml:space="preserve"> </v>
      </c>
      <c r="G1537" s="11" t="str">
        <f>IF(VLOOKUP(D1537,'Current OBD'!$B$6:$AK$2185,24,0)="Yes","K"," ")</f>
        <v xml:space="preserve"> </v>
      </c>
      <c r="H1537" s="11" t="str">
        <f>IF(VLOOKUP(D1537,'Current OBD'!$B$6:$AK$2185,25,0)="Yes",1," ")</f>
        <v xml:space="preserve"> </v>
      </c>
      <c r="I1537" s="11" t="str">
        <f>IF(VLOOKUP(D1537,'Current OBD'!$B$6:$AK$2185,26,0)="Yes","2"," ")</f>
        <v xml:space="preserve"> </v>
      </c>
      <c r="J1537" s="11" t="str">
        <f>IF(VLOOKUP(D1537,'Current OBD'!$B$6:$AK$2185,27,0)="Yes","3"," ")</f>
        <v xml:space="preserve"> </v>
      </c>
      <c r="K1537" s="11" t="str">
        <f>IF(VLOOKUP(D1537,'Current OBD'!$B$6:$AK$2185,28,0)="Yes","4"," ")</f>
        <v xml:space="preserve"> </v>
      </c>
      <c r="L1537" s="11" t="str">
        <f>IF(VLOOKUP(D1537,'Current OBD'!$B$6:$AK$2185,29,0)="Yes","5"," ")</f>
        <v xml:space="preserve"> </v>
      </c>
      <c r="M1537" s="11" t="str">
        <f>IF(VLOOKUP(D1537,'Current OBD'!$B$6:$AK$2185,30,0)="Yes","6"," ")</f>
        <v>6</v>
      </c>
      <c r="N1537" s="11" t="str">
        <f>IF(VLOOKUP(D1537,'Current OBD'!$B$6:$AK$2185,31,0)="Yes","7"," ")</f>
        <v>7</v>
      </c>
      <c r="O1537" s="11" t="str">
        <f>IF(VLOOKUP(D1537,'Current OBD'!$B$6:$AK$2185,32,0)="Yes","8"," ")</f>
        <v>8</v>
      </c>
      <c r="P1537" s="11" t="str">
        <f>IF(VLOOKUP(D1537,'Current OBD'!$B$6:$AK$2185,33,0)="Yes","9"," ")</f>
        <v xml:space="preserve"> </v>
      </c>
      <c r="Q1537" s="11" t="str">
        <f>IF(VLOOKUP(D1537,'Current OBD'!$B$6:$AK$2185,34,0)="Yes","10"," ")</f>
        <v xml:space="preserve"> </v>
      </c>
      <c r="R1537" s="11" t="str">
        <f>IF(VLOOKUP(D1537,'Current OBD'!$B$6:$AK$2185,35,0)="Yes","11"," ")</f>
        <v xml:space="preserve"> </v>
      </c>
      <c r="S1537" s="11" t="str">
        <f>IF(VLOOKUP(D1537,'Current OBD'!$B$6:$AK$2185,36,0)="Yes","12"," ")</f>
        <v xml:space="preserve"> </v>
      </c>
      <c r="T1537" s="13">
        <f>VLOOKUP(D1537,Pivot!$B$4:$F$2181,2,0)</f>
        <v>680</v>
      </c>
      <c r="U1537" s="13">
        <f>VLOOKUP(D1537,Pivot!$B$4:$F$2181,3,0)</f>
        <v>0</v>
      </c>
      <c r="V1537" s="13">
        <f>VLOOKUP(D1537,Pivot!$B$4:$F$2181,4,0)</f>
        <v>892</v>
      </c>
      <c r="W1537" s="46">
        <f>IFERROR(VLOOKUP(D1537,Pivot!$B$4:$H$2181,5,0),"")</f>
        <v>0.76229999999999998</v>
      </c>
      <c r="X1537" s="51">
        <f>IFERROR(VLOOKUP(D1537,Pivot!$B$4:$H$2181,6,0),"")</f>
        <v>0</v>
      </c>
      <c r="Y1537" s="46">
        <f>IFERROR(VLOOKUP(D1537,Pivot!$B$4:$H$2181,7,0),"")</f>
        <v>0.76229999999999998</v>
      </c>
    </row>
    <row r="1538" spans="1:25" ht="15" customHeight="1" outlineLevel="2">
      <c r="A1538" s="10" t="str">
        <f>VLOOKUP(D1538,'Current OBD'!$B$6:$K$2185,4,0)</f>
        <v>Pierce</v>
      </c>
      <c r="B1538" s="10" t="str">
        <f>VLOOKUP(D1538,'Current OBD'!$B$6:$K$2185,3,0)</f>
        <v>27-402</v>
      </c>
      <c r="C1538" s="9" t="str">
        <f>VLOOKUP(D1538,'Current OBD'!$B$6:$K$2185,2,0)</f>
        <v>Franklin Pierce School District</v>
      </c>
      <c r="D1538" s="24">
        <v>665206</v>
      </c>
      <c r="E1538" s="9" t="str">
        <f>VLOOKUP(D1538,'Current OBD'!$B$6:$K$2185,10,0)</f>
        <v>Perry G Keithley Middle School</v>
      </c>
      <c r="F1538" s="11" t="str">
        <f>IF(VLOOKUP(D1538,'Current OBD'!$B$6:$AK$2185,23,0)="Yes","PK"," ")</f>
        <v xml:space="preserve"> </v>
      </c>
      <c r="G1538" s="11" t="str">
        <f>IF(VLOOKUP(D1538,'Current OBD'!$B$6:$AK$2185,24,0)="Yes","K"," ")</f>
        <v xml:space="preserve"> </v>
      </c>
      <c r="H1538" s="11" t="str">
        <f>IF(VLOOKUP(D1538,'Current OBD'!$B$6:$AK$2185,25,0)="Yes",1," ")</f>
        <v xml:space="preserve"> </v>
      </c>
      <c r="I1538" s="11" t="str">
        <f>IF(VLOOKUP(D1538,'Current OBD'!$B$6:$AK$2185,26,0)="Yes","2"," ")</f>
        <v xml:space="preserve"> </v>
      </c>
      <c r="J1538" s="11" t="str">
        <f>IF(VLOOKUP(D1538,'Current OBD'!$B$6:$AK$2185,27,0)="Yes","3"," ")</f>
        <v xml:space="preserve"> </v>
      </c>
      <c r="K1538" s="11" t="str">
        <f>IF(VLOOKUP(D1538,'Current OBD'!$B$6:$AK$2185,28,0)="Yes","4"," ")</f>
        <v xml:space="preserve"> </v>
      </c>
      <c r="L1538" s="11" t="str">
        <f>IF(VLOOKUP(D1538,'Current OBD'!$B$6:$AK$2185,29,0)="Yes","5"," ")</f>
        <v xml:space="preserve"> </v>
      </c>
      <c r="M1538" s="11" t="str">
        <f>IF(VLOOKUP(D1538,'Current OBD'!$B$6:$AK$2185,30,0)="Yes","6"," ")</f>
        <v>6</v>
      </c>
      <c r="N1538" s="11" t="str">
        <f>IF(VLOOKUP(D1538,'Current OBD'!$B$6:$AK$2185,31,0)="Yes","7"," ")</f>
        <v>7</v>
      </c>
      <c r="O1538" s="11" t="str">
        <f>IF(VLOOKUP(D1538,'Current OBD'!$B$6:$AK$2185,32,0)="Yes","8"," ")</f>
        <v>8</v>
      </c>
      <c r="P1538" s="11" t="str">
        <f>IF(VLOOKUP(D1538,'Current OBD'!$B$6:$AK$2185,33,0)="Yes","9"," ")</f>
        <v xml:space="preserve"> </v>
      </c>
      <c r="Q1538" s="11" t="str">
        <f>IF(VLOOKUP(D1538,'Current OBD'!$B$6:$AK$2185,34,0)="Yes","10"," ")</f>
        <v xml:space="preserve"> </v>
      </c>
      <c r="R1538" s="11" t="str">
        <f>IF(VLOOKUP(D1538,'Current OBD'!$B$6:$AK$2185,35,0)="Yes","11"," ")</f>
        <v xml:space="preserve"> </v>
      </c>
      <c r="S1538" s="11" t="str">
        <f>IF(VLOOKUP(D1538,'Current OBD'!$B$6:$AK$2185,36,0)="Yes","12"," ")</f>
        <v xml:space="preserve"> </v>
      </c>
      <c r="T1538" s="13">
        <f>VLOOKUP(D1538,Pivot!$B$4:$F$2181,2,0)</f>
        <v>738</v>
      </c>
      <c r="U1538" s="13">
        <f>VLOOKUP(D1538,Pivot!$B$4:$F$2181,3,0)</f>
        <v>0</v>
      </c>
      <c r="V1538" s="13">
        <f>VLOOKUP(D1538,Pivot!$B$4:$F$2181,4,0)</f>
        <v>795</v>
      </c>
      <c r="W1538" s="46">
        <f>IFERROR(VLOOKUP(D1538,Pivot!$B$4:$H$2181,5,0),"")</f>
        <v>0.92830000000000001</v>
      </c>
      <c r="X1538" s="51">
        <f>IFERROR(VLOOKUP(D1538,Pivot!$B$4:$H$2181,6,0),"")</f>
        <v>0</v>
      </c>
      <c r="Y1538" s="46">
        <f>IFERROR(VLOOKUP(D1538,Pivot!$B$4:$H$2181,7,0),"")</f>
        <v>0.92830000000000001</v>
      </c>
    </row>
    <row r="1539" spans="1:25" ht="15" customHeight="1" outlineLevel="2">
      <c r="A1539" s="10" t="str">
        <f>VLOOKUP(D1539,'Current OBD'!$B$6:$K$2185,4,0)</f>
        <v>Pierce</v>
      </c>
      <c r="B1539" s="10" t="str">
        <f>VLOOKUP(D1539,'Current OBD'!$B$6:$K$2185,3,0)</f>
        <v>27-402</v>
      </c>
      <c r="C1539" s="9" t="str">
        <f>VLOOKUP(D1539,'Current OBD'!$B$6:$K$2185,2,0)</f>
        <v>Franklin Pierce School District</v>
      </c>
      <c r="D1539" s="24">
        <v>663594</v>
      </c>
      <c r="E1539" s="9" t="str">
        <f>VLOOKUP(D1539,'Current OBD'!$B$6:$K$2185,10,0)</f>
        <v>Washington High School</v>
      </c>
      <c r="F1539" s="11" t="str">
        <f>IF(VLOOKUP(D1539,'Current OBD'!$B$6:$AK$2185,23,0)="Yes","PK"," ")</f>
        <v xml:space="preserve"> </v>
      </c>
      <c r="G1539" s="11" t="str">
        <f>IF(VLOOKUP(D1539,'Current OBD'!$B$6:$AK$2185,24,0)="Yes","K"," ")</f>
        <v xml:space="preserve"> </v>
      </c>
      <c r="H1539" s="11" t="str">
        <f>IF(VLOOKUP(D1539,'Current OBD'!$B$6:$AK$2185,25,0)="Yes",1," ")</f>
        <v xml:space="preserve"> </v>
      </c>
      <c r="I1539" s="11" t="str">
        <f>IF(VLOOKUP(D1539,'Current OBD'!$B$6:$AK$2185,26,0)="Yes","2"," ")</f>
        <v xml:space="preserve"> </v>
      </c>
      <c r="J1539" s="11" t="str">
        <f>IF(VLOOKUP(D1539,'Current OBD'!$B$6:$AK$2185,27,0)="Yes","3"," ")</f>
        <v xml:space="preserve"> </v>
      </c>
      <c r="K1539" s="11" t="str">
        <f>IF(VLOOKUP(D1539,'Current OBD'!$B$6:$AK$2185,28,0)="Yes","4"," ")</f>
        <v xml:space="preserve"> </v>
      </c>
      <c r="L1539" s="11" t="str">
        <f>IF(VLOOKUP(D1539,'Current OBD'!$B$6:$AK$2185,29,0)="Yes","5"," ")</f>
        <v xml:space="preserve"> </v>
      </c>
      <c r="M1539" s="11" t="str">
        <f>IF(VLOOKUP(D1539,'Current OBD'!$B$6:$AK$2185,30,0)="Yes","6"," ")</f>
        <v xml:space="preserve"> </v>
      </c>
      <c r="N1539" s="11" t="str">
        <f>IF(VLOOKUP(D1539,'Current OBD'!$B$6:$AK$2185,31,0)="Yes","7"," ")</f>
        <v xml:space="preserve"> </v>
      </c>
      <c r="O1539" s="11" t="str">
        <f>IF(VLOOKUP(D1539,'Current OBD'!$B$6:$AK$2185,32,0)="Yes","8"," ")</f>
        <v xml:space="preserve"> </v>
      </c>
      <c r="P1539" s="11" t="str">
        <f>IF(VLOOKUP(D1539,'Current OBD'!$B$6:$AK$2185,33,0)="Yes","9"," ")</f>
        <v>9</v>
      </c>
      <c r="Q1539" s="11" t="str">
        <f>IF(VLOOKUP(D1539,'Current OBD'!$B$6:$AK$2185,34,0)="Yes","10"," ")</f>
        <v>10</v>
      </c>
      <c r="R1539" s="11" t="str">
        <f>IF(VLOOKUP(D1539,'Current OBD'!$B$6:$AK$2185,35,0)="Yes","11"," ")</f>
        <v>11</v>
      </c>
      <c r="S1539" s="11" t="str">
        <f>IF(VLOOKUP(D1539,'Current OBD'!$B$6:$AK$2185,36,0)="Yes","12"," ")</f>
        <v>12</v>
      </c>
      <c r="T1539" s="13">
        <f>VLOOKUP(D1539,Pivot!$B$4:$F$2181,2,0)</f>
        <v>850</v>
      </c>
      <c r="U1539" s="13">
        <f>VLOOKUP(D1539,Pivot!$B$4:$F$2181,3,0)</f>
        <v>0</v>
      </c>
      <c r="V1539" s="13">
        <f>VLOOKUP(D1539,Pivot!$B$4:$F$2181,4,0)</f>
        <v>1027</v>
      </c>
      <c r="W1539" s="46">
        <f>IFERROR(VLOOKUP(D1539,Pivot!$B$4:$H$2181,5,0),"")</f>
        <v>0.82769999999999999</v>
      </c>
      <c r="X1539" s="51">
        <f>IFERROR(VLOOKUP(D1539,Pivot!$B$4:$H$2181,6,0),"")</f>
        <v>0</v>
      </c>
      <c r="Y1539" s="46">
        <f>IFERROR(VLOOKUP(D1539,Pivot!$B$4:$H$2181,7,0),"")</f>
        <v>0.82769999999999999</v>
      </c>
    </row>
    <row r="1540" spans="1:25" ht="15" customHeight="1" outlineLevel="1">
      <c r="A1540" s="27"/>
      <c r="B1540" s="27"/>
      <c r="C1540" s="30" t="s">
        <v>5807</v>
      </c>
      <c r="D1540" s="27"/>
      <c r="E1540" s="26"/>
      <c r="F1540" s="29"/>
      <c r="G1540" s="29"/>
      <c r="H1540" s="29"/>
      <c r="I1540" s="29"/>
      <c r="J1540" s="29"/>
      <c r="K1540" s="29"/>
      <c r="L1540" s="29"/>
      <c r="M1540" s="29"/>
      <c r="N1540" s="29"/>
      <c r="O1540" s="29"/>
      <c r="P1540" s="29"/>
      <c r="Q1540" s="29"/>
      <c r="R1540" s="29"/>
      <c r="S1540" s="29"/>
      <c r="T1540" s="43">
        <f>SUBTOTAL(9,T1526:T1539)</f>
        <v>6274</v>
      </c>
      <c r="U1540" s="43">
        <f>SUBTOTAL(9,U1526:U1539)</f>
        <v>0</v>
      </c>
      <c r="V1540" s="43">
        <f>SUBTOTAL(9,V1526:V1539)</f>
        <v>7605</v>
      </c>
      <c r="W1540" s="47"/>
      <c r="X1540" s="52"/>
      <c r="Y1540" s="56">
        <f>(T1540+U1540)/V1540</f>
        <v>0.82498356344510193</v>
      </c>
    </row>
    <row r="1541" spans="1:25" ht="15" customHeight="1" outlineLevel="2">
      <c r="A1541" s="10" t="str">
        <f>VLOOKUP(D1541,'Current OBD'!$B$6:$K$2185,4,0)</f>
        <v>Pierce</v>
      </c>
      <c r="B1541" s="10" t="str">
        <f>VLOOKUP(D1541,'Current OBD'!$B$6:$K$2185,3,0)</f>
        <v>27-403</v>
      </c>
      <c r="C1541" s="9" t="str">
        <f>VLOOKUP(D1541,'Current OBD'!$B$6:$K$2185,2,0)</f>
        <v>Bethel School District</v>
      </c>
      <c r="D1541" s="24">
        <v>682321</v>
      </c>
      <c r="E1541" s="9" t="str">
        <f>VLOOKUP(D1541,'Current OBD'!$B$6:$K$2185,10,0)</f>
        <v>Acceleration Academy</v>
      </c>
      <c r="F1541" s="11" t="str">
        <f>IF(VLOOKUP(D1541,'Current OBD'!$B$6:$AK$2185,23,0)="Yes","PK"," ")</f>
        <v xml:space="preserve"> </v>
      </c>
      <c r="G1541" s="11" t="str">
        <f>IF(VLOOKUP(D1541,'Current OBD'!$B$6:$AK$2185,24,0)="Yes","K"," ")</f>
        <v xml:space="preserve"> </v>
      </c>
      <c r="H1541" s="11" t="str">
        <f>IF(VLOOKUP(D1541,'Current OBD'!$B$6:$AK$2185,25,0)="Yes",1," ")</f>
        <v xml:space="preserve"> </v>
      </c>
      <c r="I1541" s="11" t="str">
        <f>IF(VLOOKUP(D1541,'Current OBD'!$B$6:$AK$2185,26,0)="Yes","2"," ")</f>
        <v xml:space="preserve"> </v>
      </c>
      <c r="J1541" s="11" t="str">
        <f>IF(VLOOKUP(D1541,'Current OBD'!$B$6:$AK$2185,27,0)="Yes","3"," ")</f>
        <v xml:space="preserve"> </v>
      </c>
      <c r="K1541" s="11" t="str">
        <f>IF(VLOOKUP(D1541,'Current OBD'!$B$6:$AK$2185,28,0)="Yes","4"," ")</f>
        <v xml:space="preserve"> </v>
      </c>
      <c r="L1541" s="11" t="str">
        <f>IF(VLOOKUP(D1541,'Current OBD'!$B$6:$AK$2185,29,0)="Yes","5"," ")</f>
        <v xml:space="preserve"> </v>
      </c>
      <c r="M1541" s="11" t="str">
        <f>IF(VLOOKUP(D1541,'Current OBD'!$B$6:$AK$2185,30,0)="Yes","6"," ")</f>
        <v xml:space="preserve"> </v>
      </c>
      <c r="N1541" s="11" t="str">
        <f>IF(VLOOKUP(D1541,'Current OBD'!$B$6:$AK$2185,31,0)="Yes","7"," ")</f>
        <v xml:space="preserve"> </v>
      </c>
      <c r="O1541" s="11" t="str">
        <f>IF(VLOOKUP(D1541,'Current OBD'!$B$6:$AK$2185,32,0)="Yes","8"," ")</f>
        <v xml:space="preserve"> </v>
      </c>
      <c r="P1541" s="11" t="str">
        <f>IF(VLOOKUP(D1541,'Current OBD'!$B$6:$AK$2185,33,0)="Yes","9"," ")</f>
        <v xml:space="preserve"> </v>
      </c>
      <c r="Q1541" s="11" t="str">
        <f>IF(VLOOKUP(D1541,'Current OBD'!$B$6:$AK$2185,34,0)="Yes","10"," ")</f>
        <v>10</v>
      </c>
      <c r="R1541" s="11" t="str">
        <f>IF(VLOOKUP(D1541,'Current OBD'!$B$6:$AK$2185,35,0)="Yes","11"," ")</f>
        <v>11</v>
      </c>
      <c r="S1541" s="11" t="str">
        <f>IF(VLOOKUP(D1541,'Current OBD'!$B$6:$AK$2185,36,0)="Yes","12"," ")</f>
        <v>12</v>
      </c>
      <c r="T1541" s="13">
        <f>VLOOKUP(D1541,Pivot!$B$4:$F$2181,2,0)</f>
        <v>289</v>
      </c>
      <c r="U1541" s="13">
        <f>VLOOKUP(D1541,Pivot!$B$4:$F$2181,3,0)</f>
        <v>0</v>
      </c>
      <c r="V1541" s="13">
        <f>VLOOKUP(D1541,Pivot!$B$4:$F$2181,4,0)</f>
        <v>371</v>
      </c>
      <c r="W1541" s="46">
        <f>IFERROR(VLOOKUP(D1541,Pivot!$B$4:$H$2181,5,0),"")</f>
        <v>0.77900000000000003</v>
      </c>
      <c r="X1541" s="51">
        <f>IFERROR(VLOOKUP(D1541,Pivot!$B$4:$H$2181,6,0),"")</f>
        <v>0</v>
      </c>
      <c r="Y1541" s="46">
        <f>IFERROR(VLOOKUP(D1541,Pivot!$B$4:$H$2181,7,0),"")</f>
        <v>0.77900000000000003</v>
      </c>
    </row>
    <row r="1542" spans="1:25" ht="15" customHeight="1" outlineLevel="2">
      <c r="A1542" s="10" t="str">
        <f>VLOOKUP(D1542,'Current OBD'!$B$6:$K$2185,4,0)</f>
        <v>Pierce</v>
      </c>
      <c r="B1542" s="10" t="str">
        <f>VLOOKUP(D1542,'Current OBD'!$B$6:$K$2185,3,0)</f>
        <v>27-403</v>
      </c>
      <c r="C1542" s="9" t="str">
        <f>VLOOKUP(D1542,'Current OBD'!$B$6:$K$2185,2,0)</f>
        <v>Bethel School District</v>
      </c>
      <c r="D1542" s="24">
        <v>662061</v>
      </c>
      <c r="E1542" s="9" t="str">
        <f>VLOOKUP(D1542,'Current OBD'!$B$6:$K$2185,10,0)</f>
        <v>Bethel High</v>
      </c>
      <c r="F1542" s="11" t="str">
        <f>IF(VLOOKUP(D1542,'Current OBD'!$B$6:$AK$2185,23,0)="Yes","PK"," ")</f>
        <v xml:space="preserve"> </v>
      </c>
      <c r="G1542" s="11" t="str">
        <f>IF(VLOOKUP(D1542,'Current OBD'!$B$6:$AK$2185,24,0)="Yes","K"," ")</f>
        <v xml:space="preserve"> </v>
      </c>
      <c r="H1542" s="11" t="str">
        <f>IF(VLOOKUP(D1542,'Current OBD'!$B$6:$AK$2185,25,0)="Yes",1," ")</f>
        <v xml:space="preserve"> </v>
      </c>
      <c r="I1542" s="11" t="str">
        <f>IF(VLOOKUP(D1542,'Current OBD'!$B$6:$AK$2185,26,0)="Yes","2"," ")</f>
        <v xml:space="preserve"> </v>
      </c>
      <c r="J1542" s="11" t="str">
        <f>IF(VLOOKUP(D1542,'Current OBD'!$B$6:$AK$2185,27,0)="Yes","3"," ")</f>
        <v xml:space="preserve"> </v>
      </c>
      <c r="K1542" s="11" t="str">
        <f>IF(VLOOKUP(D1542,'Current OBD'!$B$6:$AK$2185,28,0)="Yes","4"," ")</f>
        <v xml:space="preserve"> </v>
      </c>
      <c r="L1542" s="11" t="str">
        <f>IF(VLOOKUP(D1542,'Current OBD'!$B$6:$AK$2185,29,0)="Yes","5"," ")</f>
        <v xml:space="preserve"> </v>
      </c>
      <c r="M1542" s="11" t="str">
        <f>IF(VLOOKUP(D1542,'Current OBD'!$B$6:$AK$2185,30,0)="Yes","6"," ")</f>
        <v xml:space="preserve"> </v>
      </c>
      <c r="N1542" s="11" t="str">
        <f>IF(VLOOKUP(D1542,'Current OBD'!$B$6:$AK$2185,31,0)="Yes","7"," ")</f>
        <v xml:space="preserve"> </v>
      </c>
      <c r="O1542" s="11" t="str">
        <f>IF(VLOOKUP(D1542,'Current OBD'!$B$6:$AK$2185,32,0)="Yes","8"," ")</f>
        <v xml:space="preserve"> </v>
      </c>
      <c r="P1542" s="11" t="str">
        <f>IF(VLOOKUP(D1542,'Current OBD'!$B$6:$AK$2185,33,0)="Yes","9"," ")</f>
        <v>9</v>
      </c>
      <c r="Q1542" s="11" t="str">
        <f>IF(VLOOKUP(D1542,'Current OBD'!$B$6:$AK$2185,34,0)="Yes","10"," ")</f>
        <v>10</v>
      </c>
      <c r="R1542" s="11" t="str">
        <f>IF(VLOOKUP(D1542,'Current OBD'!$B$6:$AK$2185,35,0)="Yes","11"," ")</f>
        <v>11</v>
      </c>
      <c r="S1542" s="11" t="str">
        <f>IF(VLOOKUP(D1542,'Current OBD'!$B$6:$AK$2185,36,0)="Yes","12"," ")</f>
        <v>12</v>
      </c>
      <c r="T1542" s="13">
        <f>VLOOKUP(D1542,Pivot!$B$4:$F$2181,2,0)</f>
        <v>852</v>
      </c>
      <c r="U1542" s="13">
        <f>VLOOKUP(D1542,Pivot!$B$4:$F$2181,3,0)</f>
        <v>0</v>
      </c>
      <c r="V1542" s="13">
        <f>VLOOKUP(D1542,Pivot!$B$4:$F$2181,4,0)</f>
        <v>1725</v>
      </c>
      <c r="W1542" s="46">
        <f>IFERROR(VLOOKUP(D1542,Pivot!$B$4:$H$2181,5,0),"")</f>
        <v>0.49390000000000001</v>
      </c>
      <c r="X1542" s="51">
        <f>IFERROR(VLOOKUP(D1542,Pivot!$B$4:$H$2181,6,0),"")</f>
        <v>0</v>
      </c>
      <c r="Y1542" s="46">
        <f>IFERROR(VLOOKUP(D1542,Pivot!$B$4:$H$2181,7,0),"")</f>
        <v>0.49390000000000001</v>
      </c>
    </row>
    <row r="1543" spans="1:25" ht="15" customHeight="1" outlineLevel="2">
      <c r="A1543" s="10" t="str">
        <f>VLOOKUP(D1543,'Current OBD'!$B$6:$K$2185,4,0)</f>
        <v>Pierce</v>
      </c>
      <c r="B1543" s="10" t="str">
        <f>VLOOKUP(D1543,'Current OBD'!$B$6:$K$2185,3,0)</f>
        <v>27-403</v>
      </c>
      <c r="C1543" s="9" t="str">
        <f>VLOOKUP(D1543,'Current OBD'!$B$6:$K$2185,2,0)</f>
        <v>Bethel School District</v>
      </c>
      <c r="D1543" s="24">
        <v>686931</v>
      </c>
      <c r="E1543" s="9" t="str">
        <f>VLOOKUP(D1543,'Current OBD'!$B$6:$K$2185,10,0)</f>
        <v>Bethel Hope Early Learning Center</v>
      </c>
      <c r="F1543" s="11" t="str">
        <f>IF(VLOOKUP(D1543,'Current OBD'!$B$6:$AK$2185,23,0)="Yes","PK"," ")</f>
        <v>PK</v>
      </c>
      <c r="G1543" s="11" t="str">
        <f>IF(VLOOKUP(D1543,'Current OBD'!$B$6:$AK$2185,24,0)="Yes","K"," ")</f>
        <v>K</v>
      </c>
      <c r="H1543" s="11" t="str">
        <f>IF(VLOOKUP(D1543,'Current OBD'!$B$6:$AK$2185,25,0)="Yes",1," ")</f>
        <v xml:space="preserve"> </v>
      </c>
      <c r="I1543" s="11" t="str">
        <f>IF(VLOOKUP(D1543,'Current OBD'!$B$6:$AK$2185,26,0)="Yes","2"," ")</f>
        <v xml:space="preserve"> </v>
      </c>
      <c r="J1543" s="11" t="str">
        <f>IF(VLOOKUP(D1543,'Current OBD'!$B$6:$AK$2185,27,0)="Yes","3"," ")</f>
        <v xml:space="preserve"> </v>
      </c>
      <c r="K1543" s="11" t="str">
        <f>IF(VLOOKUP(D1543,'Current OBD'!$B$6:$AK$2185,28,0)="Yes","4"," ")</f>
        <v xml:space="preserve"> </v>
      </c>
      <c r="L1543" s="11" t="str">
        <f>IF(VLOOKUP(D1543,'Current OBD'!$B$6:$AK$2185,29,0)="Yes","5"," ")</f>
        <v xml:space="preserve"> </v>
      </c>
      <c r="M1543" s="11" t="str">
        <f>IF(VLOOKUP(D1543,'Current OBD'!$B$6:$AK$2185,30,0)="Yes","6"," ")</f>
        <v xml:space="preserve"> </v>
      </c>
      <c r="N1543" s="11" t="str">
        <f>IF(VLOOKUP(D1543,'Current OBD'!$B$6:$AK$2185,31,0)="Yes","7"," ")</f>
        <v xml:space="preserve"> </v>
      </c>
      <c r="O1543" s="11" t="str">
        <f>IF(VLOOKUP(D1543,'Current OBD'!$B$6:$AK$2185,32,0)="Yes","8"," ")</f>
        <v xml:space="preserve"> </v>
      </c>
      <c r="P1543" s="11" t="str">
        <f>IF(VLOOKUP(D1543,'Current OBD'!$B$6:$AK$2185,33,0)="Yes","9"," ")</f>
        <v xml:space="preserve"> </v>
      </c>
      <c r="Q1543" s="11" t="str">
        <f>IF(VLOOKUP(D1543,'Current OBD'!$B$6:$AK$2185,34,0)="Yes","10"," ")</f>
        <v xml:space="preserve"> </v>
      </c>
      <c r="R1543" s="11" t="str">
        <f>IF(VLOOKUP(D1543,'Current OBD'!$B$6:$AK$2185,35,0)="Yes","11"," ")</f>
        <v xml:space="preserve"> </v>
      </c>
      <c r="S1543" s="11" t="str">
        <f>IF(VLOOKUP(D1543,'Current OBD'!$B$6:$AK$2185,36,0)="Yes","12"," ")</f>
        <v xml:space="preserve"> </v>
      </c>
      <c r="T1543" s="13">
        <f>VLOOKUP(D1543,Pivot!$B$4:$F$2181,2,0)</f>
        <v>141</v>
      </c>
      <c r="U1543" s="13">
        <f>VLOOKUP(D1543,Pivot!$B$4:$F$2181,3,0)</f>
        <v>0</v>
      </c>
      <c r="V1543" s="13">
        <f>VLOOKUP(D1543,Pivot!$B$4:$F$2181,4,0)</f>
        <v>167</v>
      </c>
      <c r="W1543" s="46">
        <f>IFERROR(VLOOKUP(D1543,Pivot!$B$4:$H$2181,5,0),"")</f>
        <v>0.84430000000000005</v>
      </c>
      <c r="X1543" s="51">
        <f>IFERROR(VLOOKUP(D1543,Pivot!$B$4:$H$2181,6,0),"")</f>
        <v>0</v>
      </c>
      <c r="Y1543" s="46">
        <f>IFERROR(VLOOKUP(D1543,Pivot!$B$4:$H$2181,7,0),"")</f>
        <v>0.84430000000000005</v>
      </c>
    </row>
    <row r="1544" spans="1:25" ht="15" customHeight="1" outlineLevel="2">
      <c r="A1544" s="10" t="str">
        <f>VLOOKUP(D1544,'Current OBD'!$B$6:$K$2185,4,0)</f>
        <v>Pierce</v>
      </c>
      <c r="B1544" s="10" t="str">
        <f>VLOOKUP(D1544,'Current OBD'!$B$6:$K$2185,3,0)</f>
        <v>27-403</v>
      </c>
      <c r="C1544" s="9" t="str">
        <f>VLOOKUP(D1544,'Current OBD'!$B$6:$K$2185,2,0)</f>
        <v>Bethel School District</v>
      </c>
      <c r="D1544" s="24">
        <v>665927</v>
      </c>
      <c r="E1544" s="9" t="str">
        <f>VLOOKUP(D1544,'Current OBD'!$B$6:$K$2185,10,0)</f>
        <v>Bethel Middle School</v>
      </c>
      <c r="F1544" s="11" t="str">
        <f>IF(VLOOKUP(D1544,'Current OBD'!$B$6:$AK$2185,23,0)="Yes","PK"," ")</f>
        <v xml:space="preserve"> </v>
      </c>
      <c r="G1544" s="11" t="str">
        <f>IF(VLOOKUP(D1544,'Current OBD'!$B$6:$AK$2185,24,0)="Yes","K"," ")</f>
        <v xml:space="preserve"> </v>
      </c>
      <c r="H1544" s="11" t="str">
        <f>IF(VLOOKUP(D1544,'Current OBD'!$B$6:$AK$2185,25,0)="Yes",1," ")</f>
        <v xml:space="preserve"> </v>
      </c>
      <c r="I1544" s="11" t="str">
        <f>IF(VLOOKUP(D1544,'Current OBD'!$B$6:$AK$2185,26,0)="Yes","2"," ")</f>
        <v xml:space="preserve"> </v>
      </c>
      <c r="J1544" s="11" t="str">
        <f>IF(VLOOKUP(D1544,'Current OBD'!$B$6:$AK$2185,27,0)="Yes","3"," ")</f>
        <v xml:space="preserve"> </v>
      </c>
      <c r="K1544" s="11" t="str">
        <f>IF(VLOOKUP(D1544,'Current OBD'!$B$6:$AK$2185,28,0)="Yes","4"," ")</f>
        <v xml:space="preserve"> </v>
      </c>
      <c r="L1544" s="11" t="str">
        <f>IF(VLOOKUP(D1544,'Current OBD'!$B$6:$AK$2185,29,0)="Yes","5"," ")</f>
        <v xml:space="preserve"> </v>
      </c>
      <c r="M1544" s="11" t="str">
        <f>IF(VLOOKUP(D1544,'Current OBD'!$B$6:$AK$2185,30,0)="Yes","6"," ")</f>
        <v>6</v>
      </c>
      <c r="N1544" s="11" t="str">
        <f>IF(VLOOKUP(D1544,'Current OBD'!$B$6:$AK$2185,31,0)="Yes","7"," ")</f>
        <v>7</v>
      </c>
      <c r="O1544" s="11" t="str">
        <f>IF(VLOOKUP(D1544,'Current OBD'!$B$6:$AK$2185,32,0)="Yes","8"," ")</f>
        <v>8</v>
      </c>
      <c r="P1544" s="11" t="str">
        <f>IF(VLOOKUP(D1544,'Current OBD'!$B$6:$AK$2185,33,0)="Yes","9"," ")</f>
        <v xml:space="preserve"> </v>
      </c>
      <c r="Q1544" s="11" t="str">
        <f>IF(VLOOKUP(D1544,'Current OBD'!$B$6:$AK$2185,34,0)="Yes","10"," ")</f>
        <v xml:space="preserve"> </v>
      </c>
      <c r="R1544" s="11" t="str">
        <f>IF(VLOOKUP(D1544,'Current OBD'!$B$6:$AK$2185,35,0)="Yes","11"," ")</f>
        <v xml:space="preserve"> </v>
      </c>
      <c r="S1544" s="11" t="str">
        <f>IF(VLOOKUP(D1544,'Current OBD'!$B$6:$AK$2185,36,0)="Yes","12"," ")</f>
        <v xml:space="preserve"> </v>
      </c>
      <c r="T1544" s="13">
        <f>VLOOKUP(D1544,Pivot!$B$4:$F$2181,2,0)</f>
        <v>493</v>
      </c>
      <c r="U1544" s="13">
        <f>VLOOKUP(D1544,Pivot!$B$4:$F$2181,3,0)</f>
        <v>0</v>
      </c>
      <c r="V1544" s="13">
        <f>VLOOKUP(D1544,Pivot!$B$4:$F$2181,4,0)</f>
        <v>693</v>
      </c>
      <c r="W1544" s="46">
        <f>IFERROR(VLOOKUP(D1544,Pivot!$B$4:$H$2181,5,0),"")</f>
        <v>0.71140000000000003</v>
      </c>
      <c r="X1544" s="51">
        <f>IFERROR(VLOOKUP(D1544,Pivot!$B$4:$H$2181,6,0),"")</f>
        <v>0</v>
      </c>
      <c r="Y1544" s="46">
        <f>IFERROR(VLOOKUP(D1544,Pivot!$B$4:$H$2181,7,0),"")</f>
        <v>0.71140000000000003</v>
      </c>
    </row>
    <row r="1545" spans="1:25" ht="15" customHeight="1" outlineLevel="2">
      <c r="A1545" s="10" t="str">
        <f>VLOOKUP(D1545,'Current OBD'!$B$6:$K$2185,4,0)</f>
        <v>Pierce</v>
      </c>
      <c r="B1545" s="10" t="str">
        <f>VLOOKUP(D1545,'Current OBD'!$B$6:$K$2185,3,0)</f>
        <v>27-403</v>
      </c>
      <c r="C1545" s="9" t="str">
        <f>VLOOKUP(D1545,'Current OBD'!$B$6:$K$2185,2,0)</f>
        <v>Bethel School District</v>
      </c>
      <c r="D1545" s="24">
        <v>662042</v>
      </c>
      <c r="E1545" s="9" t="str">
        <f>VLOOKUP(D1545,'Current OBD'!$B$6:$K$2185,10,0)</f>
        <v>Camas Prairie Elementary</v>
      </c>
      <c r="F1545" s="11" t="str">
        <f>IF(VLOOKUP(D1545,'Current OBD'!$B$6:$AK$2185,23,0)="Yes","PK"," ")</f>
        <v xml:space="preserve"> </v>
      </c>
      <c r="G1545" s="11" t="str">
        <f>IF(VLOOKUP(D1545,'Current OBD'!$B$6:$AK$2185,24,0)="Yes","K"," ")</f>
        <v>K</v>
      </c>
      <c r="H1545" s="11">
        <f>IF(VLOOKUP(D1545,'Current OBD'!$B$6:$AK$2185,25,0)="Yes",1," ")</f>
        <v>1</v>
      </c>
      <c r="I1545" s="11" t="str">
        <f>IF(VLOOKUP(D1545,'Current OBD'!$B$6:$AK$2185,26,0)="Yes","2"," ")</f>
        <v>2</v>
      </c>
      <c r="J1545" s="11" t="str">
        <f>IF(VLOOKUP(D1545,'Current OBD'!$B$6:$AK$2185,27,0)="Yes","3"," ")</f>
        <v>3</v>
      </c>
      <c r="K1545" s="11" t="str">
        <f>IF(VLOOKUP(D1545,'Current OBD'!$B$6:$AK$2185,28,0)="Yes","4"," ")</f>
        <v>4</v>
      </c>
      <c r="L1545" s="11" t="str">
        <f>IF(VLOOKUP(D1545,'Current OBD'!$B$6:$AK$2185,29,0)="Yes","5"," ")</f>
        <v>5</v>
      </c>
      <c r="M1545" s="11" t="str">
        <f>IF(VLOOKUP(D1545,'Current OBD'!$B$6:$AK$2185,30,0)="Yes","6"," ")</f>
        <v xml:space="preserve"> </v>
      </c>
      <c r="N1545" s="11" t="str">
        <f>IF(VLOOKUP(D1545,'Current OBD'!$B$6:$AK$2185,31,0)="Yes","7"," ")</f>
        <v xml:space="preserve"> </v>
      </c>
      <c r="O1545" s="11" t="str">
        <f>IF(VLOOKUP(D1545,'Current OBD'!$B$6:$AK$2185,32,0)="Yes","8"," ")</f>
        <v xml:space="preserve"> </v>
      </c>
      <c r="P1545" s="11" t="str">
        <f>IF(VLOOKUP(D1545,'Current OBD'!$B$6:$AK$2185,33,0)="Yes","9"," ")</f>
        <v xml:space="preserve"> </v>
      </c>
      <c r="Q1545" s="11" t="str">
        <f>IF(VLOOKUP(D1545,'Current OBD'!$B$6:$AK$2185,34,0)="Yes","10"," ")</f>
        <v xml:space="preserve"> </v>
      </c>
      <c r="R1545" s="11" t="str">
        <f>IF(VLOOKUP(D1545,'Current OBD'!$B$6:$AK$2185,35,0)="Yes","11"," ")</f>
        <v xml:space="preserve"> </v>
      </c>
      <c r="S1545" s="11" t="str">
        <f>IF(VLOOKUP(D1545,'Current OBD'!$B$6:$AK$2185,36,0)="Yes","12"," ")</f>
        <v xml:space="preserve"> </v>
      </c>
      <c r="T1545" s="13">
        <f>VLOOKUP(D1545,Pivot!$B$4:$F$2181,2,0)</f>
        <v>386</v>
      </c>
      <c r="U1545" s="13">
        <f>VLOOKUP(D1545,Pivot!$B$4:$F$2181,3,0)</f>
        <v>0</v>
      </c>
      <c r="V1545" s="13">
        <f>VLOOKUP(D1545,Pivot!$B$4:$F$2181,4,0)</f>
        <v>533</v>
      </c>
      <c r="W1545" s="46">
        <f>IFERROR(VLOOKUP(D1545,Pivot!$B$4:$H$2181,5,0),"")</f>
        <v>0.72419999999999995</v>
      </c>
      <c r="X1545" s="51">
        <f>IFERROR(VLOOKUP(D1545,Pivot!$B$4:$H$2181,6,0),"")</f>
        <v>0</v>
      </c>
      <c r="Y1545" s="46">
        <f>IFERROR(VLOOKUP(D1545,Pivot!$B$4:$H$2181,7,0),"")</f>
        <v>0.72419999999999995</v>
      </c>
    </row>
    <row r="1546" spans="1:25" ht="15" customHeight="1" outlineLevel="2">
      <c r="A1546" s="10" t="str">
        <f>VLOOKUP(D1546,'Current OBD'!$B$6:$K$2185,4,0)</f>
        <v>Pierce</v>
      </c>
      <c r="B1546" s="10" t="str">
        <f>VLOOKUP(D1546,'Current OBD'!$B$6:$K$2185,3,0)</f>
        <v>27-403</v>
      </c>
      <c r="C1546" s="9" t="str">
        <f>VLOOKUP(D1546,'Current OBD'!$B$6:$K$2185,2,0)</f>
        <v>Bethel School District</v>
      </c>
      <c r="D1546" s="24">
        <v>662058</v>
      </c>
      <c r="E1546" s="9" t="str">
        <f>VLOOKUP(D1546,'Current OBD'!$B$6:$K$2185,10,0)</f>
        <v>Cedarcrest Jr High</v>
      </c>
      <c r="F1546" s="11" t="str">
        <f>IF(VLOOKUP(D1546,'Current OBD'!$B$6:$AK$2185,23,0)="Yes","PK"," ")</f>
        <v xml:space="preserve"> </v>
      </c>
      <c r="G1546" s="11" t="str">
        <f>IF(VLOOKUP(D1546,'Current OBD'!$B$6:$AK$2185,24,0)="Yes","K"," ")</f>
        <v xml:space="preserve"> </v>
      </c>
      <c r="H1546" s="11" t="str">
        <f>IF(VLOOKUP(D1546,'Current OBD'!$B$6:$AK$2185,25,0)="Yes",1," ")</f>
        <v xml:space="preserve"> </v>
      </c>
      <c r="I1546" s="11" t="str">
        <f>IF(VLOOKUP(D1546,'Current OBD'!$B$6:$AK$2185,26,0)="Yes","2"," ")</f>
        <v xml:space="preserve"> </v>
      </c>
      <c r="J1546" s="11" t="str">
        <f>IF(VLOOKUP(D1546,'Current OBD'!$B$6:$AK$2185,27,0)="Yes","3"," ")</f>
        <v xml:space="preserve"> </v>
      </c>
      <c r="K1546" s="11" t="str">
        <f>IF(VLOOKUP(D1546,'Current OBD'!$B$6:$AK$2185,28,0)="Yes","4"," ")</f>
        <v xml:space="preserve"> </v>
      </c>
      <c r="L1546" s="11" t="str">
        <f>IF(VLOOKUP(D1546,'Current OBD'!$B$6:$AK$2185,29,0)="Yes","5"," ")</f>
        <v xml:space="preserve"> </v>
      </c>
      <c r="M1546" s="11" t="str">
        <f>IF(VLOOKUP(D1546,'Current OBD'!$B$6:$AK$2185,30,0)="Yes","6"," ")</f>
        <v>6</v>
      </c>
      <c r="N1546" s="11" t="str">
        <f>IF(VLOOKUP(D1546,'Current OBD'!$B$6:$AK$2185,31,0)="Yes","7"," ")</f>
        <v>7</v>
      </c>
      <c r="O1546" s="11" t="str">
        <f>IF(VLOOKUP(D1546,'Current OBD'!$B$6:$AK$2185,32,0)="Yes","8"," ")</f>
        <v>8</v>
      </c>
      <c r="P1546" s="11" t="str">
        <f>IF(VLOOKUP(D1546,'Current OBD'!$B$6:$AK$2185,33,0)="Yes","9"," ")</f>
        <v xml:space="preserve"> </v>
      </c>
      <c r="Q1546" s="11" t="str">
        <f>IF(VLOOKUP(D1546,'Current OBD'!$B$6:$AK$2185,34,0)="Yes","10"," ")</f>
        <v xml:space="preserve"> </v>
      </c>
      <c r="R1546" s="11" t="str">
        <f>IF(VLOOKUP(D1546,'Current OBD'!$B$6:$AK$2185,35,0)="Yes","11"," ")</f>
        <v xml:space="preserve"> </v>
      </c>
      <c r="S1546" s="11" t="str">
        <f>IF(VLOOKUP(D1546,'Current OBD'!$B$6:$AK$2185,36,0)="Yes","12"," ")</f>
        <v xml:space="preserve"> </v>
      </c>
      <c r="T1546" s="13">
        <f>VLOOKUP(D1546,Pivot!$B$4:$F$2181,2,0)</f>
        <v>492</v>
      </c>
      <c r="U1546" s="13">
        <f>VLOOKUP(D1546,Pivot!$B$4:$F$2181,3,0)</f>
        <v>0</v>
      </c>
      <c r="V1546" s="13">
        <f>VLOOKUP(D1546,Pivot!$B$4:$F$2181,4,0)</f>
        <v>772</v>
      </c>
      <c r="W1546" s="46">
        <f>IFERROR(VLOOKUP(D1546,Pivot!$B$4:$H$2181,5,0),"")</f>
        <v>0.63729999999999998</v>
      </c>
      <c r="X1546" s="51">
        <f>IFERROR(VLOOKUP(D1546,Pivot!$B$4:$H$2181,6,0),"")</f>
        <v>0</v>
      </c>
      <c r="Y1546" s="46">
        <f>IFERROR(VLOOKUP(D1546,Pivot!$B$4:$H$2181,7,0),"")</f>
        <v>0.63729999999999998</v>
      </c>
    </row>
    <row r="1547" spans="1:25" ht="15" customHeight="1" outlineLevel="2">
      <c r="A1547" s="10" t="str">
        <f>VLOOKUP(D1547,'Current OBD'!$B$6:$K$2185,4,0)</f>
        <v>Pierce</v>
      </c>
      <c r="B1547" s="10" t="str">
        <f>VLOOKUP(D1547,'Current OBD'!$B$6:$K$2185,3,0)</f>
        <v>27-403</v>
      </c>
      <c r="C1547" s="9" t="str">
        <f>VLOOKUP(D1547,'Current OBD'!$B$6:$K$2185,2,0)</f>
        <v>Bethel School District</v>
      </c>
      <c r="D1547" s="24">
        <v>662043</v>
      </c>
      <c r="E1547" s="9" t="str">
        <f>VLOOKUP(D1547,'Current OBD'!$B$6:$K$2185,10,0)</f>
        <v>Centennial Elementary</v>
      </c>
      <c r="F1547" s="11" t="str">
        <f>IF(VLOOKUP(D1547,'Current OBD'!$B$6:$AK$2185,23,0)="Yes","PK"," ")</f>
        <v xml:space="preserve"> </v>
      </c>
      <c r="G1547" s="11" t="str">
        <f>IF(VLOOKUP(D1547,'Current OBD'!$B$6:$AK$2185,24,0)="Yes","K"," ")</f>
        <v>K</v>
      </c>
      <c r="H1547" s="11">
        <f>IF(VLOOKUP(D1547,'Current OBD'!$B$6:$AK$2185,25,0)="Yes",1," ")</f>
        <v>1</v>
      </c>
      <c r="I1547" s="11" t="str">
        <f>IF(VLOOKUP(D1547,'Current OBD'!$B$6:$AK$2185,26,0)="Yes","2"," ")</f>
        <v>2</v>
      </c>
      <c r="J1547" s="11" t="str">
        <f>IF(VLOOKUP(D1547,'Current OBD'!$B$6:$AK$2185,27,0)="Yes","3"," ")</f>
        <v>3</v>
      </c>
      <c r="K1547" s="11" t="str">
        <f>IF(VLOOKUP(D1547,'Current OBD'!$B$6:$AK$2185,28,0)="Yes","4"," ")</f>
        <v>4</v>
      </c>
      <c r="L1547" s="11" t="str">
        <f>IF(VLOOKUP(D1547,'Current OBD'!$B$6:$AK$2185,29,0)="Yes","5"," ")</f>
        <v>5</v>
      </c>
      <c r="M1547" s="11" t="str">
        <f>IF(VLOOKUP(D1547,'Current OBD'!$B$6:$AK$2185,30,0)="Yes","6"," ")</f>
        <v xml:space="preserve"> </v>
      </c>
      <c r="N1547" s="11" t="str">
        <f>IF(VLOOKUP(D1547,'Current OBD'!$B$6:$AK$2185,31,0)="Yes","7"," ")</f>
        <v xml:space="preserve"> </v>
      </c>
      <c r="O1547" s="11" t="str">
        <f>IF(VLOOKUP(D1547,'Current OBD'!$B$6:$AK$2185,32,0)="Yes","8"," ")</f>
        <v xml:space="preserve"> </v>
      </c>
      <c r="P1547" s="11" t="str">
        <f>IF(VLOOKUP(D1547,'Current OBD'!$B$6:$AK$2185,33,0)="Yes","9"," ")</f>
        <v xml:space="preserve"> </v>
      </c>
      <c r="Q1547" s="11" t="str">
        <f>IF(VLOOKUP(D1547,'Current OBD'!$B$6:$AK$2185,34,0)="Yes","10"," ")</f>
        <v xml:space="preserve"> </v>
      </c>
      <c r="R1547" s="11" t="str">
        <f>IF(VLOOKUP(D1547,'Current OBD'!$B$6:$AK$2185,35,0)="Yes","11"," ")</f>
        <v xml:space="preserve"> </v>
      </c>
      <c r="S1547" s="11" t="str">
        <f>IF(VLOOKUP(D1547,'Current OBD'!$B$6:$AK$2185,36,0)="Yes","12"," ")</f>
        <v xml:space="preserve"> </v>
      </c>
      <c r="T1547" s="13">
        <f>VLOOKUP(D1547,Pivot!$B$4:$F$2181,2,0)</f>
        <v>422</v>
      </c>
      <c r="U1547" s="13">
        <f>VLOOKUP(D1547,Pivot!$B$4:$F$2181,3,0)</f>
        <v>0</v>
      </c>
      <c r="V1547" s="13">
        <f>VLOOKUP(D1547,Pivot!$B$4:$F$2181,4,0)</f>
        <v>553</v>
      </c>
      <c r="W1547" s="46">
        <f>IFERROR(VLOOKUP(D1547,Pivot!$B$4:$H$2181,5,0),"")</f>
        <v>0.7631</v>
      </c>
      <c r="X1547" s="51">
        <f>IFERROR(VLOOKUP(D1547,Pivot!$B$4:$H$2181,6,0),"")</f>
        <v>0</v>
      </c>
      <c r="Y1547" s="46">
        <f>IFERROR(VLOOKUP(D1547,Pivot!$B$4:$H$2181,7,0),"")</f>
        <v>0.7631</v>
      </c>
    </row>
    <row r="1548" spans="1:25" ht="15" customHeight="1" outlineLevel="2">
      <c r="A1548" s="10" t="str">
        <f>VLOOKUP(D1548,'Current OBD'!$B$6:$K$2185,4,0)</f>
        <v>Pierce</v>
      </c>
      <c r="B1548" s="10" t="str">
        <f>VLOOKUP(D1548,'Current OBD'!$B$6:$K$2185,3,0)</f>
        <v>27-403</v>
      </c>
      <c r="C1548" s="9" t="str">
        <f>VLOOKUP(D1548,'Current OBD'!$B$6:$K$2185,2,0)</f>
        <v>Bethel School District</v>
      </c>
      <c r="D1548" s="24">
        <v>662063</v>
      </c>
      <c r="E1548" s="9" t="str">
        <f>VLOOKUP(D1548,'Current OBD'!$B$6:$K$2185,10,0)</f>
        <v>Challenger High</v>
      </c>
      <c r="F1548" s="11" t="str">
        <f>IF(VLOOKUP(D1548,'Current OBD'!$B$6:$AK$2185,23,0)="Yes","PK"," ")</f>
        <v xml:space="preserve"> </v>
      </c>
      <c r="G1548" s="11" t="str">
        <f>IF(VLOOKUP(D1548,'Current OBD'!$B$6:$AK$2185,24,0)="Yes","K"," ")</f>
        <v xml:space="preserve"> </v>
      </c>
      <c r="H1548" s="11" t="str">
        <f>IF(VLOOKUP(D1548,'Current OBD'!$B$6:$AK$2185,25,0)="Yes",1," ")</f>
        <v xml:space="preserve"> </v>
      </c>
      <c r="I1548" s="11" t="str">
        <f>IF(VLOOKUP(D1548,'Current OBD'!$B$6:$AK$2185,26,0)="Yes","2"," ")</f>
        <v xml:space="preserve"> </v>
      </c>
      <c r="J1548" s="11" t="str">
        <f>IF(VLOOKUP(D1548,'Current OBD'!$B$6:$AK$2185,27,0)="Yes","3"," ")</f>
        <v xml:space="preserve"> </v>
      </c>
      <c r="K1548" s="11" t="str">
        <f>IF(VLOOKUP(D1548,'Current OBD'!$B$6:$AK$2185,28,0)="Yes","4"," ")</f>
        <v xml:space="preserve"> </v>
      </c>
      <c r="L1548" s="11" t="str">
        <f>IF(VLOOKUP(D1548,'Current OBD'!$B$6:$AK$2185,29,0)="Yes","5"," ")</f>
        <v xml:space="preserve"> </v>
      </c>
      <c r="M1548" s="11" t="str">
        <f>IF(VLOOKUP(D1548,'Current OBD'!$B$6:$AK$2185,30,0)="Yes","6"," ")</f>
        <v>6</v>
      </c>
      <c r="N1548" s="11" t="str">
        <f>IF(VLOOKUP(D1548,'Current OBD'!$B$6:$AK$2185,31,0)="Yes","7"," ")</f>
        <v>7</v>
      </c>
      <c r="O1548" s="11" t="str">
        <f>IF(VLOOKUP(D1548,'Current OBD'!$B$6:$AK$2185,32,0)="Yes","8"," ")</f>
        <v>8</v>
      </c>
      <c r="P1548" s="11" t="str">
        <f>IF(VLOOKUP(D1548,'Current OBD'!$B$6:$AK$2185,33,0)="Yes","9"," ")</f>
        <v>9</v>
      </c>
      <c r="Q1548" s="11" t="str">
        <f>IF(VLOOKUP(D1548,'Current OBD'!$B$6:$AK$2185,34,0)="Yes","10"," ")</f>
        <v>10</v>
      </c>
      <c r="R1548" s="11" t="str">
        <f>IF(VLOOKUP(D1548,'Current OBD'!$B$6:$AK$2185,35,0)="Yes","11"," ")</f>
        <v>11</v>
      </c>
      <c r="S1548" s="11" t="str">
        <f>IF(VLOOKUP(D1548,'Current OBD'!$B$6:$AK$2185,36,0)="Yes","12"," ")</f>
        <v>12</v>
      </c>
      <c r="T1548" s="13">
        <f>VLOOKUP(D1548,Pivot!$B$4:$F$2181,2,0)</f>
        <v>219</v>
      </c>
      <c r="U1548" s="13">
        <f>VLOOKUP(D1548,Pivot!$B$4:$F$2181,3,0)</f>
        <v>0</v>
      </c>
      <c r="V1548" s="13">
        <f>VLOOKUP(D1548,Pivot!$B$4:$F$2181,4,0)</f>
        <v>271</v>
      </c>
      <c r="W1548" s="46">
        <f>IFERROR(VLOOKUP(D1548,Pivot!$B$4:$H$2181,5,0),"")</f>
        <v>0.80810000000000004</v>
      </c>
      <c r="X1548" s="51">
        <f>IFERROR(VLOOKUP(D1548,Pivot!$B$4:$H$2181,6,0),"")</f>
        <v>0</v>
      </c>
      <c r="Y1548" s="46">
        <f>IFERROR(VLOOKUP(D1548,Pivot!$B$4:$H$2181,7,0),"")</f>
        <v>0.80810000000000004</v>
      </c>
    </row>
    <row r="1549" spans="1:25" ht="15" customHeight="1" outlineLevel="2">
      <c r="A1549" s="10" t="str">
        <f>VLOOKUP(D1549,'Current OBD'!$B$6:$K$2185,4,0)</f>
        <v>Pierce</v>
      </c>
      <c r="B1549" s="10" t="str">
        <f>VLOOKUP(D1549,'Current OBD'!$B$6:$K$2185,3,0)</f>
        <v>27-403</v>
      </c>
      <c r="C1549" s="9" t="str">
        <f>VLOOKUP(D1549,'Current OBD'!$B$6:$K$2185,2,0)</f>
        <v>Bethel School District</v>
      </c>
      <c r="D1549" s="24">
        <v>663355</v>
      </c>
      <c r="E1549" s="9" t="str">
        <f>VLOOKUP(D1549,'Current OBD'!$B$6:$K$2185,10,0)</f>
        <v>Chester H. Thompson Elementary</v>
      </c>
      <c r="F1549" s="11" t="str">
        <f>IF(VLOOKUP(D1549,'Current OBD'!$B$6:$AK$2185,23,0)="Yes","PK"," ")</f>
        <v>PK</v>
      </c>
      <c r="G1549" s="11" t="str">
        <f>IF(VLOOKUP(D1549,'Current OBD'!$B$6:$AK$2185,24,0)="Yes","K"," ")</f>
        <v>K</v>
      </c>
      <c r="H1549" s="11">
        <f>IF(VLOOKUP(D1549,'Current OBD'!$B$6:$AK$2185,25,0)="Yes",1," ")</f>
        <v>1</v>
      </c>
      <c r="I1549" s="11" t="str">
        <f>IF(VLOOKUP(D1549,'Current OBD'!$B$6:$AK$2185,26,0)="Yes","2"," ")</f>
        <v>2</v>
      </c>
      <c r="J1549" s="11" t="str">
        <f>IF(VLOOKUP(D1549,'Current OBD'!$B$6:$AK$2185,27,0)="Yes","3"," ")</f>
        <v>3</v>
      </c>
      <c r="K1549" s="11" t="str">
        <f>IF(VLOOKUP(D1549,'Current OBD'!$B$6:$AK$2185,28,0)="Yes","4"," ")</f>
        <v>4</v>
      </c>
      <c r="L1549" s="11" t="str">
        <f>IF(VLOOKUP(D1549,'Current OBD'!$B$6:$AK$2185,29,0)="Yes","5"," ")</f>
        <v>5</v>
      </c>
      <c r="M1549" s="11" t="str">
        <f>IF(VLOOKUP(D1549,'Current OBD'!$B$6:$AK$2185,30,0)="Yes","6"," ")</f>
        <v xml:space="preserve"> </v>
      </c>
      <c r="N1549" s="11" t="str">
        <f>IF(VLOOKUP(D1549,'Current OBD'!$B$6:$AK$2185,31,0)="Yes","7"," ")</f>
        <v xml:space="preserve"> </v>
      </c>
      <c r="O1549" s="11" t="str">
        <f>IF(VLOOKUP(D1549,'Current OBD'!$B$6:$AK$2185,32,0)="Yes","8"," ")</f>
        <v xml:space="preserve"> </v>
      </c>
      <c r="P1549" s="11" t="str">
        <f>IF(VLOOKUP(D1549,'Current OBD'!$B$6:$AK$2185,33,0)="Yes","9"," ")</f>
        <v xml:space="preserve"> </v>
      </c>
      <c r="Q1549" s="11" t="str">
        <f>IF(VLOOKUP(D1549,'Current OBD'!$B$6:$AK$2185,34,0)="Yes","10"," ")</f>
        <v xml:space="preserve"> </v>
      </c>
      <c r="R1549" s="11" t="str">
        <f>IF(VLOOKUP(D1549,'Current OBD'!$B$6:$AK$2185,35,0)="Yes","11"," ")</f>
        <v xml:space="preserve"> </v>
      </c>
      <c r="S1549" s="11" t="str">
        <f>IF(VLOOKUP(D1549,'Current OBD'!$B$6:$AK$2185,36,0)="Yes","12"," ")</f>
        <v xml:space="preserve"> </v>
      </c>
      <c r="T1549" s="13">
        <f>VLOOKUP(D1549,Pivot!$B$4:$F$2181,2,0)</f>
        <v>564</v>
      </c>
      <c r="U1549" s="13">
        <f>VLOOKUP(D1549,Pivot!$B$4:$F$2181,3,0)</f>
        <v>0</v>
      </c>
      <c r="V1549" s="13">
        <f>VLOOKUP(D1549,Pivot!$B$4:$F$2181,4,0)</f>
        <v>760</v>
      </c>
      <c r="W1549" s="46">
        <f>IFERROR(VLOOKUP(D1549,Pivot!$B$4:$H$2181,5,0),"")</f>
        <v>0.74209999999999998</v>
      </c>
      <c r="X1549" s="51">
        <f>IFERROR(VLOOKUP(D1549,Pivot!$B$4:$H$2181,6,0),"")</f>
        <v>0</v>
      </c>
      <c r="Y1549" s="46">
        <f>IFERROR(VLOOKUP(D1549,Pivot!$B$4:$H$2181,7,0),"")</f>
        <v>0.74209999999999998</v>
      </c>
    </row>
    <row r="1550" spans="1:25" ht="15" customHeight="1" outlineLevel="2">
      <c r="A1550" s="10" t="str">
        <f>VLOOKUP(D1550,'Current OBD'!$B$6:$K$2185,4,0)</f>
        <v>Pierce</v>
      </c>
      <c r="B1550" s="10" t="str">
        <f>VLOOKUP(D1550,'Current OBD'!$B$6:$K$2185,3,0)</f>
        <v>27-403</v>
      </c>
      <c r="C1550" s="9" t="str">
        <f>VLOOKUP(D1550,'Current OBD'!$B$6:$K$2185,2,0)</f>
        <v>Bethel School District</v>
      </c>
      <c r="D1550" s="24">
        <v>662044</v>
      </c>
      <c r="E1550" s="9" t="str">
        <f>VLOOKUP(D1550,'Current OBD'!$B$6:$K$2185,10,0)</f>
        <v>Clover Creek Elementary</v>
      </c>
      <c r="F1550" s="11" t="str">
        <f>IF(VLOOKUP(D1550,'Current OBD'!$B$6:$AK$2185,23,0)="Yes","PK"," ")</f>
        <v xml:space="preserve"> </v>
      </c>
      <c r="G1550" s="11" t="str">
        <f>IF(VLOOKUP(D1550,'Current OBD'!$B$6:$AK$2185,24,0)="Yes","K"," ")</f>
        <v>K</v>
      </c>
      <c r="H1550" s="11">
        <f>IF(VLOOKUP(D1550,'Current OBD'!$B$6:$AK$2185,25,0)="Yes",1," ")</f>
        <v>1</v>
      </c>
      <c r="I1550" s="11" t="str">
        <f>IF(VLOOKUP(D1550,'Current OBD'!$B$6:$AK$2185,26,0)="Yes","2"," ")</f>
        <v>2</v>
      </c>
      <c r="J1550" s="11" t="str">
        <f>IF(VLOOKUP(D1550,'Current OBD'!$B$6:$AK$2185,27,0)="Yes","3"," ")</f>
        <v>3</v>
      </c>
      <c r="K1550" s="11" t="str">
        <f>IF(VLOOKUP(D1550,'Current OBD'!$B$6:$AK$2185,28,0)="Yes","4"," ")</f>
        <v>4</v>
      </c>
      <c r="L1550" s="11" t="str">
        <f>IF(VLOOKUP(D1550,'Current OBD'!$B$6:$AK$2185,29,0)="Yes","5"," ")</f>
        <v>5</v>
      </c>
      <c r="M1550" s="11" t="str">
        <f>IF(VLOOKUP(D1550,'Current OBD'!$B$6:$AK$2185,30,0)="Yes","6"," ")</f>
        <v xml:space="preserve"> </v>
      </c>
      <c r="N1550" s="11" t="str">
        <f>IF(VLOOKUP(D1550,'Current OBD'!$B$6:$AK$2185,31,0)="Yes","7"," ")</f>
        <v xml:space="preserve"> </v>
      </c>
      <c r="O1550" s="11" t="str">
        <f>IF(VLOOKUP(D1550,'Current OBD'!$B$6:$AK$2185,32,0)="Yes","8"," ")</f>
        <v xml:space="preserve"> </v>
      </c>
      <c r="P1550" s="11" t="str">
        <f>IF(VLOOKUP(D1550,'Current OBD'!$B$6:$AK$2185,33,0)="Yes","9"," ")</f>
        <v xml:space="preserve"> </v>
      </c>
      <c r="Q1550" s="11" t="str">
        <f>IF(VLOOKUP(D1550,'Current OBD'!$B$6:$AK$2185,34,0)="Yes","10"," ")</f>
        <v xml:space="preserve"> </v>
      </c>
      <c r="R1550" s="11" t="str">
        <f>IF(VLOOKUP(D1550,'Current OBD'!$B$6:$AK$2185,35,0)="Yes","11"," ")</f>
        <v xml:space="preserve"> </v>
      </c>
      <c r="S1550" s="11" t="str">
        <f>IF(VLOOKUP(D1550,'Current OBD'!$B$6:$AK$2185,36,0)="Yes","12"," ")</f>
        <v xml:space="preserve"> </v>
      </c>
      <c r="T1550" s="13">
        <f>VLOOKUP(D1550,Pivot!$B$4:$F$2181,2,0)</f>
        <v>390</v>
      </c>
      <c r="U1550" s="13">
        <f>VLOOKUP(D1550,Pivot!$B$4:$F$2181,3,0)</f>
        <v>0</v>
      </c>
      <c r="V1550" s="13">
        <f>VLOOKUP(D1550,Pivot!$B$4:$F$2181,4,0)</f>
        <v>633</v>
      </c>
      <c r="W1550" s="46">
        <f>IFERROR(VLOOKUP(D1550,Pivot!$B$4:$H$2181,5,0),"")</f>
        <v>0.61609999999999998</v>
      </c>
      <c r="X1550" s="51">
        <f>IFERROR(VLOOKUP(D1550,Pivot!$B$4:$H$2181,6,0),"")</f>
        <v>0</v>
      </c>
      <c r="Y1550" s="46">
        <f>IFERROR(VLOOKUP(D1550,Pivot!$B$4:$H$2181,7,0),"")</f>
        <v>0.61609999999999998</v>
      </c>
    </row>
    <row r="1551" spans="1:25" ht="15" customHeight="1" outlineLevel="2">
      <c r="A1551" s="10" t="str">
        <f>VLOOKUP(D1551,'Current OBD'!$B$6:$K$2185,4,0)</f>
        <v>Pierce</v>
      </c>
      <c r="B1551" s="10" t="str">
        <f>VLOOKUP(D1551,'Current OBD'!$B$6:$K$2185,3,0)</f>
        <v>27-403</v>
      </c>
      <c r="C1551" s="9" t="str">
        <f>VLOOKUP(D1551,'Current OBD'!$B$6:$K$2185,2,0)</f>
        <v>Bethel School District</v>
      </c>
      <c r="D1551" s="24">
        <v>662792</v>
      </c>
      <c r="E1551" s="9" t="str">
        <f>VLOOKUP(D1551,'Current OBD'!$B$6:$K$2185,10,0)</f>
        <v>Cougar Mountain Junior High</v>
      </c>
      <c r="F1551" s="11" t="str">
        <f>IF(VLOOKUP(D1551,'Current OBD'!$B$6:$AK$2185,23,0)="Yes","PK"," ")</f>
        <v xml:space="preserve"> </v>
      </c>
      <c r="G1551" s="11" t="str">
        <f>IF(VLOOKUP(D1551,'Current OBD'!$B$6:$AK$2185,24,0)="Yes","K"," ")</f>
        <v xml:space="preserve"> </v>
      </c>
      <c r="H1551" s="11" t="str">
        <f>IF(VLOOKUP(D1551,'Current OBD'!$B$6:$AK$2185,25,0)="Yes",1," ")</f>
        <v xml:space="preserve"> </v>
      </c>
      <c r="I1551" s="11" t="str">
        <f>IF(VLOOKUP(D1551,'Current OBD'!$B$6:$AK$2185,26,0)="Yes","2"," ")</f>
        <v xml:space="preserve"> </v>
      </c>
      <c r="J1551" s="11" t="str">
        <f>IF(VLOOKUP(D1551,'Current OBD'!$B$6:$AK$2185,27,0)="Yes","3"," ")</f>
        <v xml:space="preserve"> </v>
      </c>
      <c r="K1551" s="11" t="str">
        <f>IF(VLOOKUP(D1551,'Current OBD'!$B$6:$AK$2185,28,0)="Yes","4"," ")</f>
        <v xml:space="preserve"> </v>
      </c>
      <c r="L1551" s="11" t="str">
        <f>IF(VLOOKUP(D1551,'Current OBD'!$B$6:$AK$2185,29,0)="Yes","5"," ")</f>
        <v xml:space="preserve"> </v>
      </c>
      <c r="M1551" s="11" t="str">
        <f>IF(VLOOKUP(D1551,'Current OBD'!$B$6:$AK$2185,30,0)="Yes","6"," ")</f>
        <v>6</v>
      </c>
      <c r="N1551" s="11" t="str">
        <f>IF(VLOOKUP(D1551,'Current OBD'!$B$6:$AK$2185,31,0)="Yes","7"," ")</f>
        <v>7</v>
      </c>
      <c r="O1551" s="11" t="str">
        <f>IF(VLOOKUP(D1551,'Current OBD'!$B$6:$AK$2185,32,0)="Yes","8"," ")</f>
        <v>8</v>
      </c>
      <c r="P1551" s="11" t="str">
        <f>IF(VLOOKUP(D1551,'Current OBD'!$B$6:$AK$2185,33,0)="Yes","9"," ")</f>
        <v xml:space="preserve"> </v>
      </c>
      <c r="Q1551" s="11" t="str">
        <f>IF(VLOOKUP(D1551,'Current OBD'!$B$6:$AK$2185,34,0)="Yes","10"," ")</f>
        <v xml:space="preserve"> </v>
      </c>
      <c r="R1551" s="11" t="str">
        <f>IF(VLOOKUP(D1551,'Current OBD'!$B$6:$AK$2185,35,0)="Yes","11"," ")</f>
        <v xml:space="preserve"> </v>
      </c>
      <c r="S1551" s="11" t="str">
        <f>IF(VLOOKUP(D1551,'Current OBD'!$B$6:$AK$2185,36,0)="Yes","12"," ")</f>
        <v xml:space="preserve"> </v>
      </c>
      <c r="T1551" s="13">
        <f>VLOOKUP(D1551,Pivot!$B$4:$F$2181,2,0)</f>
        <v>228</v>
      </c>
      <c r="U1551" s="13">
        <f>VLOOKUP(D1551,Pivot!$B$4:$F$2181,3,0)</f>
        <v>46</v>
      </c>
      <c r="V1551" s="13">
        <f>VLOOKUP(D1551,Pivot!$B$4:$F$2181,4,0)</f>
        <v>613</v>
      </c>
      <c r="W1551" s="46">
        <f>IFERROR(VLOOKUP(D1551,Pivot!$B$4:$H$2181,5,0),"")</f>
        <v>0.37190000000000001</v>
      </c>
      <c r="X1551" s="51">
        <f>IFERROR(VLOOKUP(D1551,Pivot!$B$4:$H$2181,6,0),"")</f>
        <v>7.4999999999999997E-2</v>
      </c>
      <c r="Y1551" s="46">
        <f>IFERROR(VLOOKUP(D1551,Pivot!$B$4:$H$2181,7,0),"")</f>
        <v>0.44700000000000001</v>
      </c>
    </row>
    <row r="1552" spans="1:25" ht="15" customHeight="1" outlineLevel="2">
      <c r="A1552" s="10" t="str">
        <f>VLOOKUP(D1552,'Current OBD'!$B$6:$K$2185,4,0)</f>
        <v>Pierce</v>
      </c>
      <c r="B1552" s="10" t="str">
        <f>VLOOKUP(D1552,'Current OBD'!$B$6:$K$2185,3,0)</f>
        <v>27-403</v>
      </c>
      <c r="C1552" s="9" t="str">
        <f>VLOOKUP(D1552,'Current OBD'!$B$6:$K$2185,2,0)</f>
        <v>Bethel School District</v>
      </c>
      <c r="D1552" s="24">
        <v>662045</v>
      </c>
      <c r="E1552" s="9" t="str">
        <f>VLOOKUP(D1552,'Current OBD'!$B$6:$K$2185,10,0)</f>
        <v>Elk Plain School of Choice</v>
      </c>
      <c r="F1552" s="11" t="str">
        <f>IF(VLOOKUP(D1552,'Current OBD'!$B$6:$AK$2185,23,0)="Yes","PK"," ")</f>
        <v>PK</v>
      </c>
      <c r="G1552" s="11" t="str">
        <f>IF(VLOOKUP(D1552,'Current OBD'!$B$6:$AK$2185,24,0)="Yes","K"," ")</f>
        <v>K</v>
      </c>
      <c r="H1552" s="11">
        <f>IF(VLOOKUP(D1552,'Current OBD'!$B$6:$AK$2185,25,0)="Yes",1," ")</f>
        <v>1</v>
      </c>
      <c r="I1552" s="11" t="str">
        <f>IF(VLOOKUP(D1552,'Current OBD'!$B$6:$AK$2185,26,0)="Yes","2"," ")</f>
        <v>2</v>
      </c>
      <c r="J1552" s="11" t="str">
        <f>IF(VLOOKUP(D1552,'Current OBD'!$B$6:$AK$2185,27,0)="Yes","3"," ")</f>
        <v>3</v>
      </c>
      <c r="K1552" s="11" t="str">
        <f>IF(VLOOKUP(D1552,'Current OBD'!$B$6:$AK$2185,28,0)="Yes","4"," ")</f>
        <v>4</v>
      </c>
      <c r="L1552" s="11" t="str">
        <f>IF(VLOOKUP(D1552,'Current OBD'!$B$6:$AK$2185,29,0)="Yes","5"," ")</f>
        <v>5</v>
      </c>
      <c r="M1552" s="11" t="str">
        <f>IF(VLOOKUP(D1552,'Current OBD'!$B$6:$AK$2185,30,0)="Yes","6"," ")</f>
        <v>6</v>
      </c>
      <c r="N1552" s="11" t="str">
        <f>IF(VLOOKUP(D1552,'Current OBD'!$B$6:$AK$2185,31,0)="Yes","7"," ")</f>
        <v>7</v>
      </c>
      <c r="O1552" s="11" t="str">
        <f>IF(VLOOKUP(D1552,'Current OBD'!$B$6:$AK$2185,32,0)="Yes","8"," ")</f>
        <v>8</v>
      </c>
      <c r="P1552" s="11" t="str">
        <f>IF(VLOOKUP(D1552,'Current OBD'!$B$6:$AK$2185,33,0)="Yes","9"," ")</f>
        <v xml:space="preserve"> </v>
      </c>
      <c r="Q1552" s="11" t="str">
        <f>IF(VLOOKUP(D1552,'Current OBD'!$B$6:$AK$2185,34,0)="Yes","10"," ")</f>
        <v xml:space="preserve"> </v>
      </c>
      <c r="R1552" s="11" t="str">
        <f>IF(VLOOKUP(D1552,'Current OBD'!$B$6:$AK$2185,35,0)="Yes","11"," ")</f>
        <v xml:space="preserve"> </v>
      </c>
      <c r="S1552" s="11" t="str">
        <f>IF(VLOOKUP(D1552,'Current OBD'!$B$6:$AK$2185,36,0)="Yes","12"," ")</f>
        <v xml:space="preserve"> </v>
      </c>
      <c r="T1552" s="13">
        <f>VLOOKUP(D1552,Pivot!$B$4:$F$2181,2,0)</f>
        <v>167</v>
      </c>
      <c r="U1552" s="13">
        <f>VLOOKUP(D1552,Pivot!$B$4:$F$2181,3,0)</f>
        <v>34</v>
      </c>
      <c r="V1552" s="13">
        <f>VLOOKUP(D1552,Pivot!$B$4:$F$2181,4,0)</f>
        <v>606</v>
      </c>
      <c r="W1552" s="46">
        <f>IFERROR(VLOOKUP(D1552,Pivot!$B$4:$H$2181,5,0),"")</f>
        <v>0.27560000000000001</v>
      </c>
      <c r="X1552" s="51">
        <f>IFERROR(VLOOKUP(D1552,Pivot!$B$4:$H$2181,6,0),"")</f>
        <v>5.6099999999999997E-2</v>
      </c>
      <c r="Y1552" s="46">
        <f>IFERROR(VLOOKUP(D1552,Pivot!$B$4:$H$2181,7,0),"")</f>
        <v>0.33169999999999999</v>
      </c>
    </row>
    <row r="1553" spans="1:25" ht="15" customHeight="1" outlineLevel="2">
      <c r="A1553" s="10" t="str">
        <f>VLOOKUP(D1553,'Current OBD'!$B$6:$K$2185,4,0)</f>
        <v>Pierce</v>
      </c>
      <c r="B1553" s="10" t="str">
        <f>VLOOKUP(D1553,'Current OBD'!$B$6:$K$2185,3,0)</f>
        <v>27-403</v>
      </c>
      <c r="C1553" s="9" t="str">
        <f>VLOOKUP(D1553,'Current OBD'!$B$6:$K$2185,2,0)</f>
        <v>Bethel School District</v>
      </c>
      <c r="D1553" s="24">
        <v>662913</v>
      </c>
      <c r="E1553" s="9" t="str">
        <f>VLOOKUP(D1553,'Current OBD'!$B$6:$K$2185,10,0)</f>
        <v>Evergreen Elementary</v>
      </c>
      <c r="F1553" s="11" t="str">
        <f>IF(VLOOKUP(D1553,'Current OBD'!$B$6:$AK$2185,23,0)="Yes","PK"," ")</f>
        <v xml:space="preserve"> </v>
      </c>
      <c r="G1553" s="11" t="str">
        <f>IF(VLOOKUP(D1553,'Current OBD'!$B$6:$AK$2185,24,0)="Yes","K"," ")</f>
        <v>K</v>
      </c>
      <c r="H1553" s="11">
        <f>IF(VLOOKUP(D1553,'Current OBD'!$B$6:$AK$2185,25,0)="Yes",1," ")</f>
        <v>1</v>
      </c>
      <c r="I1553" s="11" t="str">
        <f>IF(VLOOKUP(D1553,'Current OBD'!$B$6:$AK$2185,26,0)="Yes","2"," ")</f>
        <v>2</v>
      </c>
      <c r="J1553" s="11" t="str">
        <f>IF(VLOOKUP(D1553,'Current OBD'!$B$6:$AK$2185,27,0)="Yes","3"," ")</f>
        <v>3</v>
      </c>
      <c r="K1553" s="11" t="str">
        <f>IF(VLOOKUP(D1553,'Current OBD'!$B$6:$AK$2185,28,0)="Yes","4"," ")</f>
        <v>4</v>
      </c>
      <c r="L1553" s="11" t="str">
        <f>IF(VLOOKUP(D1553,'Current OBD'!$B$6:$AK$2185,29,0)="Yes","5"," ")</f>
        <v>5</v>
      </c>
      <c r="M1553" s="11" t="str">
        <f>IF(VLOOKUP(D1553,'Current OBD'!$B$6:$AK$2185,30,0)="Yes","6"," ")</f>
        <v xml:space="preserve"> </v>
      </c>
      <c r="N1553" s="11" t="str">
        <f>IF(VLOOKUP(D1553,'Current OBD'!$B$6:$AK$2185,31,0)="Yes","7"," ")</f>
        <v xml:space="preserve"> </v>
      </c>
      <c r="O1553" s="11" t="str">
        <f>IF(VLOOKUP(D1553,'Current OBD'!$B$6:$AK$2185,32,0)="Yes","8"," ")</f>
        <v xml:space="preserve"> </v>
      </c>
      <c r="P1553" s="11" t="str">
        <f>IF(VLOOKUP(D1553,'Current OBD'!$B$6:$AK$2185,33,0)="Yes","9"," ")</f>
        <v xml:space="preserve"> </v>
      </c>
      <c r="Q1553" s="11" t="str">
        <f>IF(VLOOKUP(D1553,'Current OBD'!$B$6:$AK$2185,34,0)="Yes","10"," ")</f>
        <v xml:space="preserve"> </v>
      </c>
      <c r="R1553" s="11" t="str">
        <f>IF(VLOOKUP(D1553,'Current OBD'!$B$6:$AK$2185,35,0)="Yes","11"," ")</f>
        <v xml:space="preserve"> </v>
      </c>
      <c r="S1553" s="11" t="str">
        <f>IF(VLOOKUP(D1553,'Current OBD'!$B$6:$AK$2185,36,0)="Yes","12"," ")</f>
        <v xml:space="preserve"> </v>
      </c>
      <c r="T1553" s="13">
        <f>VLOOKUP(D1553,Pivot!$B$4:$F$2181,2,0)</f>
        <v>386</v>
      </c>
      <c r="U1553" s="13">
        <f>VLOOKUP(D1553,Pivot!$B$4:$F$2181,3,0)</f>
        <v>0</v>
      </c>
      <c r="V1553" s="13">
        <f>VLOOKUP(D1553,Pivot!$B$4:$F$2181,4,0)</f>
        <v>547</v>
      </c>
      <c r="W1553" s="46">
        <f>IFERROR(VLOOKUP(D1553,Pivot!$B$4:$H$2181,5,0),"")</f>
        <v>0.70569999999999999</v>
      </c>
      <c r="X1553" s="51">
        <f>IFERROR(VLOOKUP(D1553,Pivot!$B$4:$H$2181,6,0),"")</f>
        <v>0</v>
      </c>
      <c r="Y1553" s="46">
        <f>IFERROR(VLOOKUP(D1553,Pivot!$B$4:$H$2181,7,0),"")</f>
        <v>0.70569999999999999</v>
      </c>
    </row>
    <row r="1554" spans="1:25" ht="15" customHeight="1" outlineLevel="2">
      <c r="A1554" s="10" t="str">
        <f>VLOOKUP(D1554,'Current OBD'!$B$6:$K$2185,4,0)</f>
        <v>Pierce</v>
      </c>
      <c r="B1554" s="10" t="str">
        <f>VLOOKUP(D1554,'Current OBD'!$B$6:$K$2185,3,0)</f>
        <v>27-403</v>
      </c>
      <c r="C1554" s="9" t="str">
        <f>VLOOKUP(D1554,'Current OBD'!$B$6:$K$2185,2,0)</f>
        <v>Bethel School District</v>
      </c>
      <c r="D1554" s="24">
        <v>664428</v>
      </c>
      <c r="E1554" s="9" t="str">
        <f>VLOOKUP(D1554,'Current OBD'!$B$6:$K$2185,10,0)</f>
        <v>Fredrickson Elementary</v>
      </c>
      <c r="F1554" s="11" t="str">
        <f>IF(VLOOKUP(D1554,'Current OBD'!$B$6:$AK$2185,23,0)="Yes","PK"," ")</f>
        <v xml:space="preserve"> </v>
      </c>
      <c r="G1554" s="11" t="str">
        <f>IF(VLOOKUP(D1554,'Current OBD'!$B$6:$AK$2185,24,0)="Yes","K"," ")</f>
        <v>K</v>
      </c>
      <c r="H1554" s="11">
        <f>IF(VLOOKUP(D1554,'Current OBD'!$B$6:$AK$2185,25,0)="Yes",1," ")</f>
        <v>1</v>
      </c>
      <c r="I1554" s="11" t="str">
        <f>IF(VLOOKUP(D1554,'Current OBD'!$B$6:$AK$2185,26,0)="Yes","2"," ")</f>
        <v>2</v>
      </c>
      <c r="J1554" s="11" t="str">
        <f>IF(VLOOKUP(D1554,'Current OBD'!$B$6:$AK$2185,27,0)="Yes","3"," ")</f>
        <v>3</v>
      </c>
      <c r="K1554" s="11" t="str">
        <f>IF(VLOOKUP(D1554,'Current OBD'!$B$6:$AK$2185,28,0)="Yes","4"," ")</f>
        <v>4</v>
      </c>
      <c r="L1554" s="11" t="str">
        <f>IF(VLOOKUP(D1554,'Current OBD'!$B$6:$AK$2185,29,0)="Yes","5"," ")</f>
        <v>5</v>
      </c>
      <c r="M1554" s="11" t="str">
        <f>IF(VLOOKUP(D1554,'Current OBD'!$B$6:$AK$2185,30,0)="Yes","6"," ")</f>
        <v xml:space="preserve"> </v>
      </c>
      <c r="N1554" s="11" t="str">
        <f>IF(VLOOKUP(D1554,'Current OBD'!$B$6:$AK$2185,31,0)="Yes","7"," ")</f>
        <v xml:space="preserve"> </v>
      </c>
      <c r="O1554" s="11" t="str">
        <f>IF(VLOOKUP(D1554,'Current OBD'!$B$6:$AK$2185,32,0)="Yes","8"," ")</f>
        <v xml:space="preserve"> </v>
      </c>
      <c r="P1554" s="11" t="str">
        <f>IF(VLOOKUP(D1554,'Current OBD'!$B$6:$AK$2185,33,0)="Yes","9"," ")</f>
        <v xml:space="preserve"> </v>
      </c>
      <c r="Q1554" s="11" t="str">
        <f>IF(VLOOKUP(D1554,'Current OBD'!$B$6:$AK$2185,34,0)="Yes","10"," ")</f>
        <v xml:space="preserve"> </v>
      </c>
      <c r="R1554" s="11" t="str">
        <f>IF(VLOOKUP(D1554,'Current OBD'!$B$6:$AK$2185,35,0)="Yes","11"," ")</f>
        <v xml:space="preserve"> </v>
      </c>
      <c r="S1554" s="11" t="str">
        <f>IF(VLOOKUP(D1554,'Current OBD'!$B$6:$AK$2185,36,0)="Yes","12"," ")</f>
        <v xml:space="preserve"> </v>
      </c>
      <c r="T1554" s="13">
        <f>VLOOKUP(D1554,Pivot!$B$4:$F$2181,2,0)</f>
        <v>299</v>
      </c>
      <c r="U1554" s="13">
        <f>VLOOKUP(D1554,Pivot!$B$4:$F$2181,3,0)</f>
        <v>0</v>
      </c>
      <c r="V1554" s="13">
        <f>VLOOKUP(D1554,Pivot!$B$4:$F$2181,4,0)</f>
        <v>524</v>
      </c>
      <c r="W1554" s="46">
        <f>IFERROR(VLOOKUP(D1554,Pivot!$B$4:$H$2181,5,0),"")</f>
        <v>0.5706</v>
      </c>
      <c r="X1554" s="51">
        <f>IFERROR(VLOOKUP(D1554,Pivot!$B$4:$H$2181,6,0),"")</f>
        <v>0</v>
      </c>
      <c r="Y1554" s="46">
        <f>IFERROR(VLOOKUP(D1554,Pivot!$B$4:$H$2181,7,0),"")</f>
        <v>0.5706</v>
      </c>
    </row>
    <row r="1555" spans="1:25" ht="15" customHeight="1" outlineLevel="2">
      <c r="A1555" s="10" t="str">
        <f>VLOOKUP(D1555,'Current OBD'!$B$6:$K$2185,4,0)</f>
        <v>Pierce</v>
      </c>
      <c r="B1555" s="10" t="str">
        <f>VLOOKUP(D1555,'Current OBD'!$B$6:$K$2185,3,0)</f>
        <v>27-403</v>
      </c>
      <c r="C1555" s="9" t="str">
        <f>VLOOKUP(D1555,'Current OBD'!$B$6:$K$2185,2,0)</f>
        <v>Bethel School District</v>
      </c>
      <c r="D1555" s="24">
        <v>662059</v>
      </c>
      <c r="E1555" s="9" t="str">
        <f>VLOOKUP(D1555,'Current OBD'!$B$6:$K$2185,10,0)</f>
        <v>Frontier Middle School</v>
      </c>
      <c r="F1555" s="11" t="str">
        <f>IF(VLOOKUP(D1555,'Current OBD'!$B$6:$AK$2185,23,0)="Yes","PK"," ")</f>
        <v xml:space="preserve"> </v>
      </c>
      <c r="G1555" s="11" t="str">
        <f>IF(VLOOKUP(D1555,'Current OBD'!$B$6:$AK$2185,24,0)="Yes","K"," ")</f>
        <v xml:space="preserve"> </v>
      </c>
      <c r="H1555" s="11" t="str">
        <f>IF(VLOOKUP(D1555,'Current OBD'!$B$6:$AK$2185,25,0)="Yes",1," ")</f>
        <v xml:space="preserve"> </v>
      </c>
      <c r="I1555" s="11" t="str">
        <f>IF(VLOOKUP(D1555,'Current OBD'!$B$6:$AK$2185,26,0)="Yes","2"," ")</f>
        <v xml:space="preserve"> </v>
      </c>
      <c r="J1555" s="11" t="str">
        <f>IF(VLOOKUP(D1555,'Current OBD'!$B$6:$AK$2185,27,0)="Yes","3"," ")</f>
        <v xml:space="preserve"> </v>
      </c>
      <c r="K1555" s="11" t="str">
        <f>IF(VLOOKUP(D1555,'Current OBD'!$B$6:$AK$2185,28,0)="Yes","4"," ")</f>
        <v xml:space="preserve"> </v>
      </c>
      <c r="L1555" s="11" t="str">
        <f>IF(VLOOKUP(D1555,'Current OBD'!$B$6:$AK$2185,29,0)="Yes","5"," ")</f>
        <v xml:space="preserve"> </v>
      </c>
      <c r="M1555" s="11" t="str">
        <f>IF(VLOOKUP(D1555,'Current OBD'!$B$6:$AK$2185,30,0)="Yes","6"," ")</f>
        <v>6</v>
      </c>
      <c r="N1555" s="11" t="str">
        <f>IF(VLOOKUP(D1555,'Current OBD'!$B$6:$AK$2185,31,0)="Yes","7"," ")</f>
        <v>7</v>
      </c>
      <c r="O1555" s="11" t="str">
        <f>IF(VLOOKUP(D1555,'Current OBD'!$B$6:$AK$2185,32,0)="Yes","8"," ")</f>
        <v>8</v>
      </c>
      <c r="P1555" s="11" t="str">
        <f>IF(VLOOKUP(D1555,'Current OBD'!$B$6:$AK$2185,33,0)="Yes","9"," ")</f>
        <v xml:space="preserve"> </v>
      </c>
      <c r="Q1555" s="11" t="str">
        <f>IF(VLOOKUP(D1555,'Current OBD'!$B$6:$AK$2185,34,0)="Yes","10"," ")</f>
        <v xml:space="preserve"> </v>
      </c>
      <c r="R1555" s="11" t="str">
        <f>IF(VLOOKUP(D1555,'Current OBD'!$B$6:$AK$2185,35,0)="Yes","11"," ")</f>
        <v xml:space="preserve"> </v>
      </c>
      <c r="S1555" s="11" t="str">
        <f>IF(VLOOKUP(D1555,'Current OBD'!$B$6:$AK$2185,36,0)="Yes","12"," ")</f>
        <v xml:space="preserve"> </v>
      </c>
      <c r="T1555" s="13">
        <f>VLOOKUP(D1555,Pivot!$B$4:$F$2181,2,0)</f>
        <v>177</v>
      </c>
      <c r="U1555" s="13">
        <f>VLOOKUP(D1555,Pivot!$B$4:$F$2181,3,0)</f>
        <v>53</v>
      </c>
      <c r="V1555" s="13">
        <f>VLOOKUP(D1555,Pivot!$B$4:$F$2181,4,0)</f>
        <v>643</v>
      </c>
      <c r="W1555" s="46">
        <f>IFERROR(VLOOKUP(D1555,Pivot!$B$4:$H$2181,5,0),"")</f>
        <v>0.27529999999999999</v>
      </c>
      <c r="X1555" s="51">
        <f>IFERROR(VLOOKUP(D1555,Pivot!$B$4:$H$2181,6,0),"")</f>
        <v>8.2400000000000001E-2</v>
      </c>
      <c r="Y1555" s="46">
        <f>IFERROR(VLOOKUP(D1555,Pivot!$B$4:$H$2181,7,0),"")</f>
        <v>0.35770000000000002</v>
      </c>
    </row>
    <row r="1556" spans="1:25" ht="15" customHeight="1" outlineLevel="2">
      <c r="A1556" s="10" t="str">
        <f>VLOOKUP(D1556,'Current OBD'!$B$6:$K$2185,4,0)</f>
        <v>Pierce</v>
      </c>
      <c r="B1556" s="10" t="str">
        <f>VLOOKUP(D1556,'Current OBD'!$B$6:$K$2185,3,0)</f>
        <v>27-403</v>
      </c>
      <c r="C1556" s="9" t="str">
        <f>VLOOKUP(D1556,'Current OBD'!$B$6:$K$2185,2,0)</f>
        <v>Bethel School District</v>
      </c>
      <c r="D1556" s="24">
        <v>662047</v>
      </c>
      <c r="E1556" s="9" t="str">
        <f>VLOOKUP(D1556,'Current OBD'!$B$6:$K$2185,10,0)</f>
        <v>Graham Elementary</v>
      </c>
      <c r="F1556" s="11" t="str">
        <f>IF(VLOOKUP(D1556,'Current OBD'!$B$6:$AK$2185,23,0)="Yes","PK"," ")</f>
        <v xml:space="preserve"> </v>
      </c>
      <c r="G1556" s="11" t="str">
        <f>IF(VLOOKUP(D1556,'Current OBD'!$B$6:$AK$2185,24,0)="Yes","K"," ")</f>
        <v>K</v>
      </c>
      <c r="H1556" s="11">
        <f>IF(VLOOKUP(D1556,'Current OBD'!$B$6:$AK$2185,25,0)="Yes",1," ")</f>
        <v>1</v>
      </c>
      <c r="I1556" s="11" t="str">
        <f>IF(VLOOKUP(D1556,'Current OBD'!$B$6:$AK$2185,26,0)="Yes","2"," ")</f>
        <v>2</v>
      </c>
      <c r="J1556" s="11" t="str">
        <f>IF(VLOOKUP(D1556,'Current OBD'!$B$6:$AK$2185,27,0)="Yes","3"," ")</f>
        <v>3</v>
      </c>
      <c r="K1556" s="11" t="str">
        <f>IF(VLOOKUP(D1556,'Current OBD'!$B$6:$AK$2185,28,0)="Yes","4"," ")</f>
        <v>4</v>
      </c>
      <c r="L1556" s="11" t="str">
        <f>IF(VLOOKUP(D1556,'Current OBD'!$B$6:$AK$2185,29,0)="Yes","5"," ")</f>
        <v>5</v>
      </c>
      <c r="M1556" s="11" t="str">
        <f>IF(VLOOKUP(D1556,'Current OBD'!$B$6:$AK$2185,30,0)="Yes","6"," ")</f>
        <v xml:space="preserve"> </v>
      </c>
      <c r="N1556" s="11" t="str">
        <f>IF(VLOOKUP(D1556,'Current OBD'!$B$6:$AK$2185,31,0)="Yes","7"," ")</f>
        <v xml:space="preserve"> </v>
      </c>
      <c r="O1556" s="11" t="str">
        <f>IF(VLOOKUP(D1556,'Current OBD'!$B$6:$AK$2185,32,0)="Yes","8"," ")</f>
        <v xml:space="preserve"> </v>
      </c>
      <c r="P1556" s="11" t="str">
        <f>IF(VLOOKUP(D1556,'Current OBD'!$B$6:$AK$2185,33,0)="Yes","9"," ")</f>
        <v xml:space="preserve"> </v>
      </c>
      <c r="Q1556" s="11" t="str">
        <f>IF(VLOOKUP(D1556,'Current OBD'!$B$6:$AK$2185,34,0)="Yes","10"," ")</f>
        <v xml:space="preserve"> </v>
      </c>
      <c r="R1556" s="11" t="str">
        <f>IF(VLOOKUP(D1556,'Current OBD'!$B$6:$AK$2185,35,0)="Yes","11"," ")</f>
        <v xml:space="preserve"> </v>
      </c>
      <c r="S1556" s="11" t="str">
        <f>IF(VLOOKUP(D1556,'Current OBD'!$B$6:$AK$2185,36,0)="Yes","12"," ")</f>
        <v xml:space="preserve"> </v>
      </c>
      <c r="T1556" s="13">
        <f>VLOOKUP(D1556,Pivot!$B$4:$F$2181,2,0)</f>
        <v>180</v>
      </c>
      <c r="U1556" s="13">
        <f>VLOOKUP(D1556,Pivot!$B$4:$F$2181,3,0)</f>
        <v>49</v>
      </c>
      <c r="V1556" s="13">
        <f>VLOOKUP(D1556,Pivot!$B$4:$F$2181,4,0)</f>
        <v>539</v>
      </c>
      <c r="W1556" s="46">
        <f>IFERROR(VLOOKUP(D1556,Pivot!$B$4:$H$2181,5,0),"")</f>
        <v>0.33400000000000002</v>
      </c>
      <c r="X1556" s="51">
        <f>IFERROR(VLOOKUP(D1556,Pivot!$B$4:$H$2181,6,0),"")</f>
        <v>9.0899999999999995E-2</v>
      </c>
      <c r="Y1556" s="46">
        <f>IFERROR(VLOOKUP(D1556,Pivot!$B$4:$H$2181,7,0),"")</f>
        <v>0.4249</v>
      </c>
    </row>
    <row r="1557" spans="1:25" ht="15" customHeight="1" outlineLevel="2">
      <c r="A1557" s="10" t="str">
        <f>VLOOKUP(D1557,'Current OBD'!$B$6:$K$2185,4,0)</f>
        <v>Pierce</v>
      </c>
      <c r="B1557" s="10" t="str">
        <f>VLOOKUP(D1557,'Current OBD'!$B$6:$K$2185,3,0)</f>
        <v>27-403</v>
      </c>
      <c r="C1557" s="9" t="str">
        <f>VLOOKUP(D1557,'Current OBD'!$B$6:$K$2185,2,0)</f>
        <v>Bethel School District</v>
      </c>
      <c r="D1557" s="24">
        <v>663179</v>
      </c>
      <c r="E1557" s="9" t="str">
        <f>VLOOKUP(D1557,'Current OBD'!$B$6:$K$2185,10,0)</f>
        <v>Graham Kapowsin High School</v>
      </c>
      <c r="F1557" s="11" t="str">
        <f>IF(VLOOKUP(D1557,'Current OBD'!$B$6:$AK$2185,23,0)="Yes","PK"," ")</f>
        <v xml:space="preserve"> </v>
      </c>
      <c r="G1557" s="11" t="str">
        <f>IF(VLOOKUP(D1557,'Current OBD'!$B$6:$AK$2185,24,0)="Yes","K"," ")</f>
        <v xml:space="preserve"> </v>
      </c>
      <c r="H1557" s="11" t="str">
        <f>IF(VLOOKUP(D1557,'Current OBD'!$B$6:$AK$2185,25,0)="Yes",1," ")</f>
        <v xml:space="preserve"> </v>
      </c>
      <c r="I1557" s="11" t="str">
        <f>IF(VLOOKUP(D1557,'Current OBD'!$B$6:$AK$2185,26,0)="Yes","2"," ")</f>
        <v xml:space="preserve"> </v>
      </c>
      <c r="J1557" s="11" t="str">
        <f>IF(VLOOKUP(D1557,'Current OBD'!$B$6:$AK$2185,27,0)="Yes","3"," ")</f>
        <v xml:space="preserve"> </v>
      </c>
      <c r="K1557" s="11" t="str">
        <f>IF(VLOOKUP(D1557,'Current OBD'!$B$6:$AK$2185,28,0)="Yes","4"," ")</f>
        <v xml:space="preserve"> </v>
      </c>
      <c r="L1557" s="11" t="str">
        <f>IF(VLOOKUP(D1557,'Current OBD'!$B$6:$AK$2185,29,0)="Yes","5"," ")</f>
        <v xml:space="preserve"> </v>
      </c>
      <c r="M1557" s="11" t="str">
        <f>IF(VLOOKUP(D1557,'Current OBD'!$B$6:$AK$2185,30,0)="Yes","6"," ")</f>
        <v xml:space="preserve"> </v>
      </c>
      <c r="N1557" s="11" t="str">
        <f>IF(VLOOKUP(D1557,'Current OBD'!$B$6:$AK$2185,31,0)="Yes","7"," ")</f>
        <v xml:space="preserve"> </v>
      </c>
      <c r="O1557" s="11" t="str">
        <f>IF(VLOOKUP(D1557,'Current OBD'!$B$6:$AK$2185,32,0)="Yes","8"," ")</f>
        <v xml:space="preserve"> </v>
      </c>
      <c r="P1557" s="11" t="str">
        <f>IF(VLOOKUP(D1557,'Current OBD'!$B$6:$AK$2185,33,0)="Yes","9"," ")</f>
        <v>9</v>
      </c>
      <c r="Q1557" s="11" t="str">
        <f>IF(VLOOKUP(D1557,'Current OBD'!$B$6:$AK$2185,34,0)="Yes","10"," ")</f>
        <v>10</v>
      </c>
      <c r="R1557" s="11" t="str">
        <f>IF(VLOOKUP(D1557,'Current OBD'!$B$6:$AK$2185,35,0)="Yes","11"," ")</f>
        <v>11</v>
      </c>
      <c r="S1557" s="11" t="str">
        <f>IF(VLOOKUP(D1557,'Current OBD'!$B$6:$AK$2185,36,0)="Yes","12"," ")</f>
        <v>12</v>
      </c>
      <c r="T1557" s="13">
        <f>VLOOKUP(D1557,Pivot!$B$4:$F$2181,2,0)</f>
        <v>604</v>
      </c>
      <c r="U1557" s="13">
        <f>VLOOKUP(D1557,Pivot!$B$4:$F$2181,3,0)</f>
        <v>150</v>
      </c>
      <c r="V1557" s="13">
        <f>VLOOKUP(D1557,Pivot!$B$4:$F$2181,4,0)</f>
        <v>2022</v>
      </c>
      <c r="W1557" s="46">
        <f>IFERROR(VLOOKUP(D1557,Pivot!$B$4:$H$2181,5,0),"")</f>
        <v>0.29870000000000002</v>
      </c>
      <c r="X1557" s="51">
        <f>IFERROR(VLOOKUP(D1557,Pivot!$B$4:$H$2181,6,0),"")</f>
        <v>7.4200000000000002E-2</v>
      </c>
      <c r="Y1557" s="46">
        <f>IFERROR(VLOOKUP(D1557,Pivot!$B$4:$H$2181,7,0),"")</f>
        <v>0.37290000000000001</v>
      </c>
    </row>
    <row r="1558" spans="1:25" ht="15" customHeight="1" outlineLevel="2">
      <c r="A1558" s="10" t="str">
        <f>VLOOKUP(D1558,'Current OBD'!$B$6:$K$2185,4,0)</f>
        <v>Pierce</v>
      </c>
      <c r="B1558" s="10" t="str">
        <f>VLOOKUP(D1558,'Current OBD'!$B$6:$K$2185,3,0)</f>
        <v>27-403</v>
      </c>
      <c r="C1558" s="9" t="str">
        <f>VLOOKUP(D1558,'Current OBD'!$B$6:$K$2185,2,0)</f>
        <v>Bethel School District</v>
      </c>
      <c r="D1558" s="24">
        <v>662048</v>
      </c>
      <c r="E1558" s="9" t="str">
        <f>VLOOKUP(D1558,'Current OBD'!$B$6:$K$2185,10,0)</f>
        <v>Kapowsin Elementary</v>
      </c>
      <c r="F1558" s="11" t="str">
        <f>IF(VLOOKUP(D1558,'Current OBD'!$B$6:$AK$2185,23,0)="Yes","PK"," ")</f>
        <v xml:space="preserve"> </v>
      </c>
      <c r="G1558" s="11" t="str">
        <f>IF(VLOOKUP(D1558,'Current OBD'!$B$6:$AK$2185,24,0)="Yes","K"," ")</f>
        <v>K</v>
      </c>
      <c r="H1558" s="11">
        <f>IF(VLOOKUP(D1558,'Current OBD'!$B$6:$AK$2185,25,0)="Yes",1," ")</f>
        <v>1</v>
      </c>
      <c r="I1558" s="11" t="str">
        <f>IF(VLOOKUP(D1558,'Current OBD'!$B$6:$AK$2185,26,0)="Yes","2"," ")</f>
        <v>2</v>
      </c>
      <c r="J1558" s="11" t="str">
        <f>IF(VLOOKUP(D1558,'Current OBD'!$B$6:$AK$2185,27,0)="Yes","3"," ")</f>
        <v>3</v>
      </c>
      <c r="K1558" s="11" t="str">
        <f>IF(VLOOKUP(D1558,'Current OBD'!$B$6:$AK$2185,28,0)="Yes","4"," ")</f>
        <v>4</v>
      </c>
      <c r="L1558" s="11" t="str">
        <f>IF(VLOOKUP(D1558,'Current OBD'!$B$6:$AK$2185,29,0)="Yes","5"," ")</f>
        <v>5</v>
      </c>
      <c r="M1558" s="11" t="str">
        <f>IF(VLOOKUP(D1558,'Current OBD'!$B$6:$AK$2185,30,0)="Yes","6"," ")</f>
        <v xml:space="preserve"> </v>
      </c>
      <c r="N1558" s="11" t="str">
        <f>IF(VLOOKUP(D1558,'Current OBD'!$B$6:$AK$2185,31,0)="Yes","7"," ")</f>
        <v xml:space="preserve"> </v>
      </c>
      <c r="O1558" s="11" t="str">
        <f>IF(VLOOKUP(D1558,'Current OBD'!$B$6:$AK$2185,32,0)="Yes","8"," ")</f>
        <v xml:space="preserve"> </v>
      </c>
      <c r="P1558" s="11" t="str">
        <f>IF(VLOOKUP(D1558,'Current OBD'!$B$6:$AK$2185,33,0)="Yes","9"," ")</f>
        <v xml:space="preserve"> </v>
      </c>
      <c r="Q1558" s="11" t="str">
        <f>IF(VLOOKUP(D1558,'Current OBD'!$B$6:$AK$2185,34,0)="Yes","10"," ")</f>
        <v xml:space="preserve"> </v>
      </c>
      <c r="R1558" s="11" t="str">
        <f>IF(VLOOKUP(D1558,'Current OBD'!$B$6:$AK$2185,35,0)="Yes","11"," ")</f>
        <v xml:space="preserve"> </v>
      </c>
      <c r="S1558" s="11" t="str">
        <f>IF(VLOOKUP(D1558,'Current OBD'!$B$6:$AK$2185,36,0)="Yes","12"," ")</f>
        <v xml:space="preserve"> </v>
      </c>
      <c r="T1558" s="13">
        <f>VLOOKUP(D1558,Pivot!$B$4:$F$2181,2,0)</f>
        <v>186</v>
      </c>
      <c r="U1558" s="13">
        <f>VLOOKUP(D1558,Pivot!$B$4:$F$2181,3,0)</f>
        <v>0</v>
      </c>
      <c r="V1558" s="13">
        <f>VLOOKUP(D1558,Pivot!$B$4:$F$2181,4,0)</f>
        <v>346</v>
      </c>
      <c r="W1558" s="46">
        <f>IFERROR(VLOOKUP(D1558,Pivot!$B$4:$H$2181,5,0),"")</f>
        <v>0.53759999999999997</v>
      </c>
      <c r="X1558" s="51">
        <f>IFERROR(VLOOKUP(D1558,Pivot!$B$4:$H$2181,6,0),"")</f>
        <v>0</v>
      </c>
      <c r="Y1558" s="46">
        <f>IFERROR(VLOOKUP(D1558,Pivot!$B$4:$H$2181,7,0),"")</f>
        <v>0.53759999999999997</v>
      </c>
    </row>
    <row r="1559" spans="1:25" ht="15" customHeight="1" outlineLevel="2">
      <c r="A1559" s="10" t="str">
        <f>VLOOKUP(D1559,'Current OBD'!$B$6:$K$2185,4,0)</f>
        <v>Pierce</v>
      </c>
      <c r="B1559" s="10" t="str">
        <f>VLOOKUP(D1559,'Current OBD'!$B$6:$K$2185,3,0)</f>
        <v>27-403</v>
      </c>
      <c r="C1559" s="9" t="str">
        <f>VLOOKUP(D1559,'Current OBD'!$B$6:$K$2185,2,0)</f>
        <v>Bethel School District</v>
      </c>
      <c r="D1559" s="24">
        <v>686909</v>
      </c>
      <c r="E1559" s="9" t="str">
        <f>VLOOKUP(D1559,'Current OBD'!$B$6:$K$2185,10,0)</f>
        <v>Katherine G. Johnson Elementary School</v>
      </c>
      <c r="F1559" s="11" t="str">
        <f>IF(VLOOKUP(D1559,'Current OBD'!$B$6:$AK$2185,23,0)="Yes","PK"," ")</f>
        <v xml:space="preserve"> </v>
      </c>
      <c r="G1559" s="11" t="str">
        <f>IF(VLOOKUP(D1559,'Current OBD'!$B$6:$AK$2185,24,0)="Yes","K"," ")</f>
        <v>K</v>
      </c>
      <c r="H1559" s="11">
        <f>IF(VLOOKUP(D1559,'Current OBD'!$B$6:$AK$2185,25,0)="Yes",1," ")</f>
        <v>1</v>
      </c>
      <c r="I1559" s="11" t="str">
        <f>IF(VLOOKUP(D1559,'Current OBD'!$B$6:$AK$2185,26,0)="Yes","2"," ")</f>
        <v>2</v>
      </c>
      <c r="J1559" s="11" t="str">
        <f>IF(VLOOKUP(D1559,'Current OBD'!$B$6:$AK$2185,27,0)="Yes","3"," ")</f>
        <v>3</v>
      </c>
      <c r="K1559" s="11" t="str">
        <f>IF(VLOOKUP(D1559,'Current OBD'!$B$6:$AK$2185,28,0)="Yes","4"," ")</f>
        <v>4</v>
      </c>
      <c r="L1559" s="11" t="str">
        <f>IF(VLOOKUP(D1559,'Current OBD'!$B$6:$AK$2185,29,0)="Yes","5"," ")</f>
        <v>5</v>
      </c>
      <c r="M1559" s="11" t="str">
        <f>IF(VLOOKUP(D1559,'Current OBD'!$B$6:$AK$2185,30,0)="Yes","6"," ")</f>
        <v xml:space="preserve"> </v>
      </c>
      <c r="N1559" s="11" t="str">
        <f>IF(VLOOKUP(D1559,'Current OBD'!$B$6:$AK$2185,31,0)="Yes","7"," ")</f>
        <v xml:space="preserve"> </v>
      </c>
      <c r="O1559" s="11" t="str">
        <f>IF(VLOOKUP(D1559,'Current OBD'!$B$6:$AK$2185,32,0)="Yes","8"," ")</f>
        <v xml:space="preserve"> </v>
      </c>
      <c r="P1559" s="11" t="str">
        <f>IF(VLOOKUP(D1559,'Current OBD'!$B$6:$AK$2185,33,0)="Yes","9"," ")</f>
        <v xml:space="preserve"> </v>
      </c>
      <c r="Q1559" s="11" t="str">
        <f>IF(VLOOKUP(D1559,'Current OBD'!$B$6:$AK$2185,34,0)="Yes","10"," ")</f>
        <v xml:space="preserve"> </v>
      </c>
      <c r="R1559" s="11" t="str">
        <f>IF(VLOOKUP(D1559,'Current OBD'!$B$6:$AK$2185,35,0)="Yes","11"," ")</f>
        <v xml:space="preserve"> </v>
      </c>
      <c r="S1559" s="11" t="str">
        <f>IF(VLOOKUP(D1559,'Current OBD'!$B$6:$AK$2185,36,0)="Yes","12"," ")</f>
        <v xml:space="preserve"> </v>
      </c>
      <c r="T1559" s="13">
        <f>VLOOKUP(D1559,Pivot!$B$4:$F$2181,2,0)</f>
        <v>334</v>
      </c>
      <c r="U1559" s="13">
        <f>VLOOKUP(D1559,Pivot!$B$4:$F$2181,3,0)</f>
        <v>0</v>
      </c>
      <c r="V1559" s="13">
        <f>VLOOKUP(D1559,Pivot!$B$4:$F$2181,4,0)</f>
        <v>557</v>
      </c>
      <c r="W1559" s="46">
        <f>IFERROR(VLOOKUP(D1559,Pivot!$B$4:$H$2181,5,0),"")</f>
        <v>0.59960000000000002</v>
      </c>
      <c r="X1559" s="51">
        <f>IFERROR(VLOOKUP(D1559,Pivot!$B$4:$H$2181,6,0),"")</f>
        <v>0</v>
      </c>
      <c r="Y1559" s="46">
        <f>IFERROR(VLOOKUP(D1559,Pivot!$B$4:$H$2181,7,0),"")</f>
        <v>0.59960000000000002</v>
      </c>
    </row>
    <row r="1560" spans="1:25" ht="15" customHeight="1" outlineLevel="2">
      <c r="A1560" s="10" t="str">
        <f>VLOOKUP(D1560,'Current OBD'!$B$6:$K$2185,4,0)</f>
        <v>Pierce</v>
      </c>
      <c r="B1560" s="10" t="str">
        <f>VLOOKUP(D1560,'Current OBD'!$B$6:$K$2185,3,0)</f>
        <v>27-403</v>
      </c>
      <c r="C1560" s="9" t="str">
        <f>VLOOKUP(D1560,'Current OBD'!$B$6:$K$2185,2,0)</f>
        <v>Bethel School District</v>
      </c>
      <c r="D1560" s="24">
        <v>664735</v>
      </c>
      <c r="E1560" s="9" t="str">
        <f>VLOOKUP(D1560,'Current OBD'!$B$6:$K$2185,10,0)</f>
        <v>Liberty Junior High School</v>
      </c>
      <c r="F1560" s="11" t="str">
        <f>IF(VLOOKUP(D1560,'Current OBD'!$B$6:$AK$2185,23,0)="Yes","PK"," ")</f>
        <v xml:space="preserve"> </v>
      </c>
      <c r="G1560" s="11" t="str">
        <f>IF(VLOOKUP(D1560,'Current OBD'!$B$6:$AK$2185,24,0)="Yes","K"," ")</f>
        <v xml:space="preserve"> </v>
      </c>
      <c r="H1560" s="11" t="str">
        <f>IF(VLOOKUP(D1560,'Current OBD'!$B$6:$AK$2185,25,0)="Yes",1," ")</f>
        <v xml:space="preserve"> </v>
      </c>
      <c r="I1560" s="11" t="str">
        <f>IF(VLOOKUP(D1560,'Current OBD'!$B$6:$AK$2185,26,0)="Yes","2"," ")</f>
        <v xml:space="preserve"> </v>
      </c>
      <c r="J1560" s="11" t="str">
        <f>IF(VLOOKUP(D1560,'Current OBD'!$B$6:$AK$2185,27,0)="Yes","3"," ")</f>
        <v xml:space="preserve"> </v>
      </c>
      <c r="K1560" s="11" t="str">
        <f>IF(VLOOKUP(D1560,'Current OBD'!$B$6:$AK$2185,28,0)="Yes","4"," ")</f>
        <v xml:space="preserve"> </v>
      </c>
      <c r="L1560" s="11" t="str">
        <f>IF(VLOOKUP(D1560,'Current OBD'!$B$6:$AK$2185,29,0)="Yes","5"," ")</f>
        <v xml:space="preserve"> </v>
      </c>
      <c r="M1560" s="11" t="str">
        <f>IF(VLOOKUP(D1560,'Current OBD'!$B$6:$AK$2185,30,0)="Yes","6"," ")</f>
        <v>6</v>
      </c>
      <c r="N1560" s="11" t="str">
        <f>IF(VLOOKUP(D1560,'Current OBD'!$B$6:$AK$2185,31,0)="Yes","7"," ")</f>
        <v>7</v>
      </c>
      <c r="O1560" s="11" t="str">
        <f>IF(VLOOKUP(D1560,'Current OBD'!$B$6:$AK$2185,32,0)="Yes","8"," ")</f>
        <v>8</v>
      </c>
      <c r="P1560" s="11" t="str">
        <f>IF(VLOOKUP(D1560,'Current OBD'!$B$6:$AK$2185,33,0)="Yes","9"," ")</f>
        <v xml:space="preserve"> </v>
      </c>
      <c r="Q1560" s="11" t="str">
        <f>IF(VLOOKUP(D1560,'Current OBD'!$B$6:$AK$2185,34,0)="Yes","10"," ")</f>
        <v xml:space="preserve"> </v>
      </c>
      <c r="R1560" s="11" t="str">
        <f>IF(VLOOKUP(D1560,'Current OBD'!$B$6:$AK$2185,35,0)="Yes","11"," ")</f>
        <v xml:space="preserve"> </v>
      </c>
      <c r="S1560" s="11" t="str">
        <f>IF(VLOOKUP(D1560,'Current OBD'!$B$6:$AK$2185,36,0)="Yes","12"," ")</f>
        <v xml:space="preserve"> </v>
      </c>
      <c r="T1560" s="13">
        <f>VLOOKUP(D1560,Pivot!$B$4:$F$2181,2,0)</f>
        <v>477</v>
      </c>
      <c r="U1560" s="13">
        <f>VLOOKUP(D1560,Pivot!$B$4:$F$2181,3,0)</f>
        <v>0</v>
      </c>
      <c r="V1560" s="13">
        <f>VLOOKUP(D1560,Pivot!$B$4:$F$2181,4,0)</f>
        <v>949</v>
      </c>
      <c r="W1560" s="46">
        <f>IFERROR(VLOOKUP(D1560,Pivot!$B$4:$H$2181,5,0),"")</f>
        <v>0.50260000000000005</v>
      </c>
      <c r="X1560" s="51">
        <f>IFERROR(VLOOKUP(D1560,Pivot!$B$4:$H$2181,6,0),"")</f>
        <v>0</v>
      </c>
      <c r="Y1560" s="46">
        <f>IFERROR(VLOOKUP(D1560,Pivot!$B$4:$H$2181,7,0),"")</f>
        <v>0.50260000000000005</v>
      </c>
    </row>
    <row r="1561" spans="1:25" ht="15" customHeight="1" outlineLevel="2">
      <c r="A1561" s="10" t="str">
        <f>VLOOKUP(D1561,'Current OBD'!$B$6:$K$2185,4,0)</f>
        <v>Pierce</v>
      </c>
      <c r="B1561" s="10" t="str">
        <f>VLOOKUP(D1561,'Current OBD'!$B$6:$K$2185,3,0)</f>
        <v>27-403</v>
      </c>
      <c r="C1561" s="9" t="str">
        <f>VLOOKUP(D1561,'Current OBD'!$B$6:$K$2185,2,0)</f>
        <v>Bethel School District</v>
      </c>
      <c r="D1561" s="24">
        <v>662049</v>
      </c>
      <c r="E1561" s="9" t="str">
        <f>VLOOKUP(D1561,'Current OBD'!$B$6:$K$2185,10,0)</f>
        <v>Naches Trail Elementary</v>
      </c>
      <c r="F1561" s="11" t="str">
        <f>IF(VLOOKUP(D1561,'Current OBD'!$B$6:$AK$2185,23,0)="Yes","PK"," ")</f>
        <v>PK</v>
      </c>
      <c r="G1561" s="11" t="str">
        <f>IF(VLOOKUP(D1561,'Current OBD'!$B$6:$AK$2185,24,0)="Yes","K"," ")</f>
        <v>K</v>
      </c>
      <c r="H1561" s="11">
        <f>IF(VLOOKUP(D1561,'Current OBD'!$B$6:$AK$2185,25,0)="Yes",1," ")</f>
        <v>1</v>
      </c>
      <c r="I1561" s="11" t="str">
        <f>IF(VLOOKUP(D1561,'Current OBD'!$B$6:$AK$2185,26,0)="Yes","2"," ")</f>
        <v>2</v>
      </c>
      <c r="J1561" s="11" t="str">
        <f>IF(VLOOKUP(D1561,'Current OBD'!$B$6:$AK$2185,27,0)="Yes","3"," ")</f>
        <v>3</v>
      </c>
      <c r="K1561" s="11" t="str">
        <f>IF(VLOOKUP(D1561,'Current OBD'!$B$6:$AK$2185,28,0)="Yes","4"," ")</f>
        <v>4</v>
      </c>
      <c r="L1561" s="11" t="str">
        <f>IF(VLOOKUP(D1561,'Current OBD'!$B$6:$AK$2185,29,0)="Yes","5"," ")</f>
        <v>5</v>
      </c>
      <c r="M1561" s="11" t="str">
        <f>IF(VLOOKUP(D1561,'Current OBD'!$B$6:$AK$2185,30,0)="Yes","6"," ")</f>
        <v xml:space="preserve"> </v>
      </c>
      <c r="N1561" s="11" t="str">
        <f>IF(VLOOKUP(D1561,'Current OBD'!$B$6:$AK$2185,31,0)="Yes","7"," ")</f>
        <v xml:space="preserve"> </v>
      </c>
      <c r="O1561" s="11" t="str">
        <f>IF(VLOOKUP(D1561,'Current OBD'!$B$6:$AK$2185,32,0)="Yes","8"," ")</f>
        <v xml:space="preserve"> </v>
      </c>
      <c r="P1561" s="11" t="str">
        <f>IF(VLOOKUP(D1561,'Current OBD'!$B$6:$AK$2185,33,0)="Yes","9"," ")</f>
        <v xml:space="preserve"> </v>
      </c>
      <c r="Q1561" s="11" t="str">
        <f>IF(VLOOKUP(D1561,'Current OBD'!$B$6:$AK$2185,34,0)="Yes","10"," ")</f>
        <v xml:space="preserve"> </v>
      </c>
      <c r="R1561" s="11" t="str">
        <f>IF(VLOOKUP(D1561,'Current OBD'!$B$6:$AK$2185,35,0)="Yes","11"," ")</f>
        <v xml:space="preserve"> </v>
      </c>
      <c r="S1561" s="11" t="str">
        <f>IF(VLOOKUP(D1561,'Current OBD'!$B$6:$AK$2185,36,0)="Yes","12"," ")</f>
        <v xml:space="preserve"> </v>
      </c>
      <c r="T1561" s="13">
        <f>VLOOKUP(D1561,Pivot!$B$4:$F$2181,2,0)</f>
        <v>368</v>
      </c>
      <c r="U1561" s="13">
        <f>VLOOKUP(D1561,Pivot!$B$4:$F$2181,3,0)</f>
        <v>0</v>
      </c>
      <c r="V1561" s="13">
        <f>VLOOKUP(D1561,Pivot!$B$4:$F$2181,4,0)</f>
        <v>518</v>
      </c>
      <c r="W1561" s="46">
        <f>IFERROR(VLOOKUP(D1561,Pivot!$B$4:$H$2181,5,0),"")</f>
        <v>0.71040000000000003</v>
      </c>
      <c r="X1561" s="51">
        <f>IFERROR(VLOOKUP(D1561,Pivot!$B$4:$H$2181,6,0),"")</f>
        <v>0</v>
      </c>
      <c r="Y1561" s="46">
        <f>IFERROR(VLOOKUP(D1561,Pivot!$B$4:$H$2181,7,0),"")</f>
        <v>0.71040000000000003</v>
      </c>
    </row>
    <row r="1562" spans="1:25" ht="15" customHeight="1" outlineLevel="2">
      <c r="A1562" s="10" t="str">
        <f>VLOOKUP(D1562,'Current OBD'!$B$6:$K$2185,4,0)</f>
        <v>Pierce</v>
      </c>
      <c r="B1562" s="10" t="str">
        <f>VLOOKUP(D1562,'Current OBD'!$B$6:$K$2185,3,0)</f>
        <v>27-403</v>
      </c>
      <c r="C1562" s="9" t="str">
        <f>VLOOKUP(D1562,'Current OBD'!$B$6:$K$2185,2,0)</f>
        <v>Bethel School District</v>
      </c>
      <c r="D1562" s="24">
        <v>664427</v>
      </c>
      <c r="E1562" s="9" t="str">
        <f>VLOOKUP(D1562,'Current OBD'!$B$6:$K$2185,10,0)</f>
        <v>Nelson Elementary</v>
      </c>
      <c r="F1562" s="11" t="str">
        <f>IF(VLOOKUP(D1562,'Current OBD'!$B$6:$AK$2185,23,0)="Yes","PK"," ")</f>
        <v xml:space="preserve"> </v>
      </c>
      <c r="G1562" s="11" t="str">
        <f>IF(VLOOKUP(D1562,'Current OBD'!$B$6:$AK$2185,24,0)="Yes","K"," ")</f>
        <v>K</v>
      </c>
      <c r="H1562" s="11">
        <f>IF(VLOOKUP(D1562,'Current OBD'!$B$6:$AK$2185,25,0)="Yes",1," ")</f>
        <v>1</v>
      </c>
      <c r="I1562" s="11" t="str">
        <f>IF(VLOOKUP(D1562,'Current OBD'!$B$6:$AK$2185,26,0)="Yes","2"," ")</f>
        <v>2</v>
      </c>
      <c r="J1562" s="11" t="str">
        <f>IF(VLOOKUP(D1562,'Current OBD'!$B$6:$AK$2185,27,0)="Yes","3"," ")</f>
        <v>3</v>
      </c>
      <c r="K1562" s="11" t="str">
        <f>IF(VLOOKUP(D1562,'Current OBD'!$B$6:$AK$2185,28,0)="Yes","4"," ")</f>
        <v>4</v>
      </c>
      <c r="L1562" s="11" t="str">
        <f>IF(VLOOKUP(D1562,'Current OBD'!$B$6:$AK$2185,29,0)="Yes","5"," ")</f>
        <v>5</v>
      </c>
      <c r="M1562" s="11" t="str">
        <f>IF(VLOOKUP(D1562,'Current OBD'!$B$6:$AK$2185,30,0)="Yes","6"," ")</f>
        <v xml:space="preserve"> </v>
      </c>
      <c r="N1562" s="11" t="str">
        <f>IF(VLOOKUP(D1562,'Current OBD'!$B$6:$AK$2185,31,0)="Yes","7"," ")</f>
        <v xml:space="preserve"> </v>
      </c>
      <c r="O1562" s="11" t="str">
        <f>IF(VLOOKUP(D1562,'Current OBD'!$B$6:$AK$2185,32,0)="Yes","8"," ")</f>
        <v xml:space="preserve"> </v>
      </c>
      <c r="P1562" s="11" t="str">
        <f>IF(VLOOKUP(D1562,'Current OBD'!$B$6:$AK$2185,33,0)="Yes","9"," ")</f>
        <v xml:space="preserve"> </v>
      </c>
      <c r="Q1562" s="11" t="str">
        <f>IF(VLOOKUP(D1562,'Current OBD'!$B$6:$AK$2185,34,0)="Yes","10"," ")</f>
        <v xml:space="preserve"> </v>
      </c>
      <c r="R1562" s="11" t="str">
        <f>IF(VLOOKUP(D1562,'Current OBD'!$B$6:$AK$2185,35,0)="Yes","11"," ")</f>
        <v xml:space="preserve"> </v>
      </c>
      <c r="S1562" s="11" t="str">
        <f>IF(VLOOKUP(D1562,'Current OBD'!$B$6:$AK$2185,36,0)="Yes","12"," ")</f>
        <v xml:space="preserve"> </v>
      </c>
      <c r="T1562" s="13">
        <f>VLOOKUP(D1562,Pivot!$B$4:$F$2181,2,0)</f>
        <v>181</v>
      </c>
      <c r="U1562" s="13">
        <f>VLOOKUP(D1562,Pivot!$B$4:$F$2181,3,0)</f>
        <v>61</v>
      </c>
      <c r="V1562" s="13">
        <f>VLOOKUP(D1562,Pivot!$B$4:$F$2181,4,0)</f>
        <v>718</v>
      </c>
      <c r="W1562" s="46">
        <f>IFERROR(VLOOKUP(D1562,Pivot!$B$4:$H$2181,5,0),"")</f>
        <v>0.25209999999999999</v>
      </c>
      <c r="X1562" s="51">
        <f>IFERROR(VLOOKUP(D1562,Pivot!$B$4:$H$2181,6,0),"")</f>
        <v>8.5000000000000006E-2</v>
      </c>
      <c r="Y1562" s="46">
        <f>IFERROR(VLOOKUP(D1562,Pivot!$B$4:$H$2181,7,0),"")</f>
        <v>0.33700000000000002</v>
      </c>
    </row>
    <row r="1563" spans="1:25" ht="15" customHeight="1" outlineLevel="2">
      <c r="A1563" s="10" t="str">
        <f>VLOOKUP(D1563,'Current OBD'!$B$6:$K$2185,4,0)</f>
        <v>Pierce</v>
      </c>
      <c r="B1563" s="10" t="str">
        <f>VLOOKUP(D1563,'Current OBD'!$B$6:$K$2185,3,0)</f>
        <v>27-403</v>
      </c>
      <c r="C1563" s="9" t="str">
        <f>VLOOKUP(D1563,'Current OBD'!$B$6:$K$2185,2,0)</f>
        <v>Bethel School District</v>
      </c>
      <c r="D1563" s="24">
        <v>662050</v>
      </c>
      <c r="E1563" s="9" t="str">
        <f>VLOOKUP(D1563,'Current OBD'!$B$6:$K$2185,10,0)</f>
        <v>North Star Elementary</v>
      </c>
      <c r="F1563" s="11" t="str">
        <f>IF(VLOOKUP(D1563,'Current OBD'!$B$6:$AK$2185,23,0)="Yes","PK"," ")</f>
        <v xml:space="preserve"> </v>
      </c>
      <c r="G1563" s="11" t="str">
        <f>IF(VLOOKUP(D1563,'Current OBD'!$B$6:$AK$2185,24,0)="Yes","K"," ")</f>
        <v>K</v>
      </c>
      <c r="H1563" s="11">
        <f>IF(VLOOKUP(D1563,'Current OBD'!$B$6:$AK$2185,25,0)="Yes",1," ")</f>
        <v>1</v>
      </c>
      <c r="I1563" s="11" t="str">
        <f>IF(VLOOKUP(D1563,'Current OBD'!$B$6:$AK$2185,26,0)="Yes","2"," ")</f>
        <v>2</v>
      </c>
      <c r="J1563" s="11" t="str">
        <f>IF(VLOOKUP(D1563,'Current OBD'!$B$6:$AK$2185,27,0)="Yes","3"," ")</f>
        <v>3</v>
      </c>
      <c r="K1563" s="11" t="str">
        <f>IF(VLOOKUP(D1563,'Current OBD'!$B$6:$AK$2185,28,0)="Yes","4"," ")</f>
        <v>4</v>
      </c>
      <c r="L1563" s="11" t="str">
        <f>IF(VLOOKUP(D1563,'Current OBD'!$B$6:$AK$2185,29,0)="Yes","5"," ")</f>
        <v>5</v>
      </c>
      <c r="M1563" s="11" t="str">
        <f>IF(VLOOKUP(D1563,'Current OBD'!$B$6:$AK$2185,30,0)="Yes","6"," ")</f>
        <v xml:space="preserve"> </v>
      </c>
      <c r="N1563" s="11" t="str">
        <f>IF(VLOOKUP(D1563,'Current OBD'!$B$6:$AK$2185,31,0)="Yes","7"," ")</f>
        <v xml:space="preserve"> </v>
      </c>
      <c r="O1563" s="11" t="str">
        <f>IF(VLOOKUP(D1563,'Current OBD'!$B$6:$AK$2185,32,0)="Yes","8"," ")</f>
        <v xml:space="preserve"> </v>
      </c>
      <c r="P1563" s="11" t="str">
        <f>IF(VLOOKUP(D1563,'Current OBD'!$B$6:$AK$2185,33,0)="Yes","9"," ")</f>
        <v xml:space="preserve"> </v>
      </c>
      <c r="Q1563" s="11" t="str">
        <f>IF(VLOOKUP(D1563,'Current OBD'!$B$6:$AK$2185,34,0)="Yes","10"," ")</f>
        <v xml:space="preserve"> </v>
      </c>
      <c r="R1563" s="11" t="str">
        <f>IF(VLOOKUP(D1563,'Current OBD'!$B$6:$AK$2185,35,0)="Yes","11"," ")</f>
        <v xml:space="preserve"> </v>
      </c>
      <c r="S1563" s="11" t="str">
        <f>IF(VLOOKUP(D1563,'Current OBD'!$B$6:$AK$2185,36,0)="Yes","12"," ")</f>
        <v xml:space="preserve"> </v>
      </c>
      <c r="T1563" s="13">
        <f>VLOOKUP(D1563,Pivot!$B$4:$F$2181,2,0)</f>
        <v>280</v>
      </c>
      <c r="U1563" s="13">
        <f>VLOOKUP(D1563,Pivot!$B$4:$F$2181,3,0)</f>
        <v>0</v>
      </c>
      <c r="V1563" s="13">
        <f>VLOOKUP(D1563,Pivot!$B$4:$F$2181,4,0)</f>
        <v>474</v>
      </c>
      <c r="W1563" s="46">
        <f>IFERROR(VLOOKUP(D1563,Pivot!$B$4:$H$2181,5,0),"")</f>
        <v>0.5907</v>
      </c>
      <c r="X1563" s="51">
        <f>IFERROR(VLOOKUP(D1563,Pivot!$B$4:$H$2181,6,0),"")</f>
        <v>0</v>
      </c>
      <c r="Y1563" s="46">
        <f>IFERROR(VLOOKUP(D1563,Pivot!$B$4:$H$2181,7,0),"")</f>
        <v>0.5907</v>
      </c>
    </row>
    <row r="1564" spans="1:25" ht="15" customHeight="1" outlineLevel="2">
      <c r="A1564" s="10" t="str">
        <f>VLOOKUP(D1564,'Current OBD'!$B$6:$K$2185,4,0)</f>
        <v>Pierce</v>
      </c>
      <c r="B1564" s="10" t="str">
        <f>VLOOKUP(D1564,'Current OBD'!$B$6:$K$2185,3,0)</f>
        <v>27-403</v>
      </c>
      <c r="C1564" s="9" t="str">
        <f>VLOOKUP(D1564,'Current OBD'!$B$6:$K$2185,2,0)</f>
        <v>Bethel School District</v>
      </c>
      <c r="D1564" s="24">
        <v>662051</v>
      </c>
      <c r="E1564" s="9" t="str">
        <f>VLOOKUP(D1564,'Current OBD'!$B$6:$K$2185,10,0)</f>
        <v>Pioneer Valley Elementary</v>
      </c>
      <c r="F1564" s="11" t="str">
        <f>IF(VLOOKUP(D1564,'Current OBD'!$B$6:$AK$2185,23,0)="Yes","PK"," ")</f>
        <v>PK</v>
      </c>
      <c r="G1564" s="11" t="str">
        <f>IF(VLOOKUP(D1564,'Current OBD'!$B$6:$AK$2185,24,0)="Yes","K"," ")</f>
        <v>K</v>
      </c>
      <c r="H1564" s="11">
        <f>IF(VLOOKUP(D1564,'Current OBD'!$B$6:$AK$2185,25,0)="Yes",1," ")</f>
        <v>1</v>
      </c>
      <c r="I1564" s="11" t="str">
        <f>IF(VLOOKUP(D1564,'Current OBD'!$B$6:$AK$2185,26,0)="Yes","2"," ")</f>
        <v>2</v>
      </c>
      <c r="J1564" s="11" t="str">
        <f>IF(VLOOKUP(D1564,'Current OBD'!$B$6:$AK$2185,27,0)="Yes","3"," ")</f>
        <v>3</v>
      </c>
      <c r="K1564" s="11" t="str">
        <f>IF(VLOOKUP(D1564,'Current OBD'!$B$6:$AK$2185,28,0)="Yes","4"," ")</f>
        <v>4</v>
      </c>
      <c r="L1564" s="11" t="str">
        <f>IF(VLOOKUP(D1564,'Current OBD'!$B$6:$AK$2185,29,0)="Yes","5"," ")</f>
        <v>5</v>
      </c>
      <c r="M1564" s="11" t="str">
        <f>IF(VLOOKUP(D1564,'Current OBD'!$B$6:$AK$2185,30,0)="Yes","6"," ")</f>
        <v xml:space="preserve"> </v>
      </c>
      <c r="N1564" s="11" t="str">
        <f>IF(VLOOKUP(D1564,'Current OBD'!$B$6:$AK$2185,31,0)="Yes","7"," ")</f>
        <v xml:space="preserve"> </v>
      </c>
      <c r="O1564" s="11" t="str">
        <f>IF(VLOOKUP(D1564,'Current OBD'!$B$6:$AK$2185,32,0)="Yes","8"," ")</f>
        <v xml:space="preserve"> </v>
      </c>
      <c r="P1564" s="11" t="str">
        <f>IF(VLOOKUP(D1564,'Current OBD'!$B$6:$AK$2185,33,0)="Yes","9"," ")</f>
        <v xml:space="preserve"> </v>
      </c>
      <c r="Q1564" s="11" t="str">
        <f>IF(VLOOKUP(D1564,'Current OBD'!$B$6:$AK$2185,34,0)="Yes","10"," ")</f>
        <v xml:space="preserve"> </v>
      </c>
      <c r="R1564" s="11" t="str">
        <f>IF(VLOOKUP(D1564,'Current OBD'!$B$6:$AK$2185,35,0)="Yes","11"," ")</f>
        <v xml:space="preserve"> </v>
      </c>
      <c r="S1564" s="11" t="str">
        <f>IF(VLOOKUP(D1564,'Current OBD'!$B$6:$AK$2185,36,0)="Yes","12"," ")</f>
        <v xml:space="preserve"> </v>
      </c>
      <c r="T1564" s="13">
        <f>VLOOKUP(D1564,Pivot!$B$4:$F$2181,2,0)</f>
        <v>354</v>
      </c>
      <c r="U1564" s="13">
        <f>VLOOKUP(D1564,Pivot!$B$4:$F$2181,3,0)</f>
        <v>0</v>
      </c>
      <c r="V1564" s="13">
        <f>VLOOKUP(D1564,Pivot!$B$4:$F$2181,4,0)</f>
        <v>575</v>
      </c>
      <c r="W1564" s="46">
        <f>IFERROR(VLOOKUP(D1564,Pivot!$B$4:$H$2181,5,0),"")</f>
        <v>0.61570000000000003</v>
      </c>
      <c r="X1564" s="51">
        <f>IFERROR(VLOOKUP(D1564,Pivot!$B$4:$H$2181,6,0),"")</f>
        <v>0</v>
      </c>
      <c r="Y1564" s="46">
        <f>IFERROR(VLOOKUP(D1564,Pivot!$B$4:$H$2181,7,0),"")</f>
        <v>0.61570000000000003</v>
      </c>
    </row>
    <row r="1565" spans="1:25" ht="15" customHeight="1" outlineLevel="2">
      <c r="A1565" s="10" t="str">
        <f>VLOOKUP(D1565,'Current OBD'!$B$6:$K$2185,4,0)</f>
        <v>Pierce</v>
      </c>
      <c r="B1565" s="10" t="str">
        <f>VLOOKUP(D1565,'Current OBD'!$B$6:$K$2185,3,0)</f>
        <v>27-403</v>
      </c>
      <c r="C1565" s="9" t="str">
        <f>VLOOKUP(D1565,'Current OBD'!$B$6:$K$2185,2,0)</f>
        <v>Bethel School District</v>
      </c>
      <c r="D1565" s="24">
        <v>662052</v>
      </c>
      <c r="E1565" s="9" t="str">
        <f>VLOOKUP(D1565,'Current OBD'!$B$6:$K$2185,10,0)</f>
        <v>Rocky Ridge Elementary</v>
      </c>
      <c r="F1565" s="11" t="str">
        <f>IF(VLOOKUP(D1565,'Current OBD'!$B$6:$AK$2185,23,0)="Yes","PK"," ")</f>
        <v>PK</v>
      </c>
      <c r="G1565" s="11" t="str">
        <f>IF(VLOOKUP(D1565,'Current OBD'!$B$6:$AK$2185,24,0)="Yes","K"," ")</f>
        <v>K</v>
      </c>
      <c r="H1565" s="11">
        <f>IF(VLOOKUP(D1565,'Current OBD'!$B$6:$AK$2185,25,0)="Yes",1," ")</f>
        <v>1</v>
      </c>
      <c r="I1565" s="11" t="str">
        <f>IF(VLOOKUP(D1565,'Current OBD'!$B$6:$AK$2185,26,0)="Yes","2"," ")</f>
        <v>2</v>
      </c>
      <c r="J1565" s="11" t="str">
        <f>IF(VLOOKUP(D1565,'Current OBD'!$B$6:$AK$2185,27,0)="Yes","3"," ")</f>
        <v>3</v>
      </c>
      <c r="K1565" s="11" t="str">
        <f>IF(VLOOKUP(D1565,'Current OBD'!$B$6:$AK$2185,28,0)="Yes","4"," ")</f>
        <v>4</v>
      </c>
      <c r="L1565" s="11" t="str">
        <f>IF(VLOOKUP(D1565,'Current OBD'!$B$6:$AK$2185,29,0)="Yes","5"," ")</f>
        <v>5</v>
      </c>
      <c r="M1565" s="11" t="str">
        <f>IF(VLOOKUP(D1565,'Current OBD'!$B$6:$AK$2185,30,0)="Yes","6"," ")</f>
        <v xml:space="preserve"> </v>
      </c>
      <c r="N1565" s="11" t="str">
        <f>IF(VLOOKUP(D1565,'Current OBD'!$B$6:$AK$2185,31,0)="Yes","7"," ")</f>
        <v xml:space="preserve"> </v>
      </c>
      <c r="O1565" s="11" t="str">
        <f>IF(VLOOKUP(D1565,'Current OBD'!$B$6:$AK$2185,32,0)="Yes","8"," ")</f>
        <v xml:space="preserve"> </v>
      </c>
      <c r="P1565" s="11" t="str">
        <f>IF(VLOOKUP(D1565,'Current OBD'!$B$6:$AK$2185,33,0)="Yes","9"," ")</f>
        <v xml:space="preserve"> </v>
      </c>
      <c r="Q1565" s="11" t="str">
        <f>IF(VLOOKUP(D1565,'Current OBD'!$B$6:$AK$2185,34,0)="Yes","10"," ")</f>
        <v xml:space="preserve"> </v>
      </c>
      <c r="R1565" s="11" t="str">
        <f>IF(VLOOKUP(D1565,'Current OBD'!$B$6:$AK$2185,35,0)="Yes","11"," ")</f>
        <v xml:space="preserve"> </v>
      </c>
      <c r="S1565" s="11" t="str">
        <f>IF(VLOOKUP(D1565,'Current OBD'!$B$6:$AK$2185,36,0)="Yes","12"," ")</f>
        <v xml:space="preserve"> </v>
      </c>
      <c r="T1565" s="13">
        <f>VLOOKUP(D1565,Pivot!$B$4:$F$2181,2,0)</f>
        <v>326</v>
      </c>
      <c r="U1565" s="13">
        <f>VLOOKUP(D1565,Pivot!$B$4:$F$2181,3,0)</f>
        <v>0</v>
      </c>
      <c r="V1565" s="13">
        <f>VLOOKUP(D1565,Pivot!$B$4:$F$2181,4,0)</f>
        <v>483</v>
      </c>
      <c r="W1565" s="46">
        <f>IFERROR(VLOOKUP(D1565,Pivot!$B$4:$H$2181,5,0),"")</f>
        <v>0.67490000000000006</v>
      </c>
      <c r="X1565" s="51">
        <f>IFERROR(VLOOKUP(D1565,Pivot!$B$4:$H$2181,6,0),"")</f>
        <v>0</v>
      </c>
      <c r="Y1565" s="46">
        <f>IFERROR(VLOOKUP(D1565,Pivot!$B$4:$H$2181,7,0),"")</f>
        <v>0.67490000000000006</v>
      </c>
    </row>
    <row r="1566" spans="1:25" ht="15" customHeight="1" outlineLevel="2">
      <c r="A1566" s="10" t="str">
        <f>VLOOKUP(D1566,'Current OBD'!$B$6:$K$2185,4,0)</f>
        <v>Pierce</v>
      </c>
      <c r="B1566" s="10" t="str">
        <f>VLOOKUP(D1566,'Current OBD'!$B$6:$K$2185,3,0)</f>
        <v>27-403</v>
      </c>
      <c r="C1566" s="9" t="str">
        <f>VLOOKUP(D1566,'Current OBD'!$B$6:$K$2185,2,0)</f>
        <v>Bethel School District</v>
      </c>
      <c r="D1566" s="24">
        <v>665227</v>
      </c>
      <c r="E1566" s="9" t="str">
        <f>VLOOKUP(D1566,'Current OBD'!$B$6:$K$2185,10,0)</f>
        <v>Roy Elementary</v>
      </c>
      <c r="F1566" s="11" t="str">
        <f>IF(VLOOKUP(D1566,'Current OBD'!$B$6:$AK$2185,23,0)="Yes","PK"," ")</f>
        <v xml:space="preserve"> </v>
      </c>
      <c r="G1566" s="11" t="str">
        <f>IF(VLOOKUP(D1566,'Current OBD'!$B$6:$AK$2185,24,0)="Yes","K"," ")</f>
        <v>K</v>
      </c>
      <c r="H1566" s="11">
        <f>IF(VLOOKUP(D1566,'Current OBD'!$B$6:$AK$2185,25,0)="Yes",1," ")</f>
        <v>1</v>
      </c>
      <c r="I1566" s="11" t="str">
        <f>IF(VLOOKUP(D1566,'Current OBD'!$B$6:$AK$2185,26,0)="Yes","2"," ")</f>
        <v>2</v>
      </c>
      <c r="J1566" s="11" t="str">
        <f>IF(VLOOKUP(D1566,'Current OBD'!$B$6:$AK$2185,27,0)="Yes","3"," ")</f>
        <v>3</v>
      </c>
      <c r="K1566" s="11" t="str">
        <f>IF(VLOOKUP(D1566,'Current OBD'!$B$6:$AK$2185,28,0)="Yes","4"," ")</f>
        <v>4</v>
      </c>
      <c r="L1566" s="11" t="str">
        <f>IF(VLOOKUP(D1566,'Current OBD'!$B$6:$AK$2185,29,0)="Yes","5"," ")</f>
        <v>5</v>
      </c>
      <c r="M1566" s="11" t="str">
        <f>IF(VLOOKUP(D1566,'Current OBD'!$B$6:$AK$2185,30,0)="Yes","6"," ")</f>
        <v xml:space="preserve"> </v>
      </c>
      <c r="N1566" s="11" t="str">
        <f>IF(VLOOKUP(D1566,'Current OBD'!$B$6:$AK$2185,31,0)="Yes","7"," ")</f>
        <v xml:space="preserve"> </v>
      </c>
      <c r="O1566" s="11" t="str">
        <f>IF(VLOOKUP(D1566,'Current OBD'!$B$6:$AK$2185,32,0)="Yes","8"," ")</f>
        <v xml:space="preserve"> </v>
      </c>
      <c r="P1566" s="11" t="str">
        <f>IF(VLOOKUP(D1566,'Current OBD'!$B$6:$AK$2185,33,0)="Yes","9"," ")</f>
        <v xml:space="preserve"> </v>
      </c>
      <c r="Q1566" s="11" t="str">
        <f>IF(VLOOKUP(D1566,'Current OBD'!$B$6:$AK$2185,34,0)="Yes","10"," ")</f>
        <v xml:space="preserve"> </v>
      </c>
      <c r="R1566" s="11" t="str">
        <f>IF(VLOOKUP(D1566,'Current OBD'!$B$6:$AK$2185,35,0)="Yes","11"," ")</f>
        <v xml:space="preserve"> </v>
      </c>
      <c r="S1566" s="11" t="str">
        <f>IF(VLOOKUP(D1566,'Current OBD'!$B$6:$AK$2185,36,0)="Yes","12"," ")</f>
        <v xml:space="preserve"> </v>
      </c>
      <c r="T1566" s="13">
        <f>VLOOKUP(D1566,Pivot!$B$4:$F$2181,2,0)</f>
        <v>188</v>
      </c>
      <c r="U1566" s="13">
        <f>VLOOKUP(D1566,Pivot!$B$4:$F$2181,3,0)</f>
        <v>0</v>
      </c>
      <c r="V1566" s="13">
        <f>VLOOKUP(D1566,Pivot!$B$4:$F$2181,4,0)</f>
        <v>303</v>
      </c>
      <c r="W1566" s="46">
        <f>IFERROR(VLOOKUP(D1566,Pivot!$B$4:$H$2181,5,0),"")</f>
        <v>0.62050000000000005</v>
      </c>
      <c r="X1566" s="51">
        <f>IFERROR(VLOOKUP(D1566,Pivot!$B$4:$H$2181,6,0),"")</f>
        <v>0</v>
      </c>
      <c r="Y1566" s="46">
        <f>IFERROR(VLOOKUP(D1566,Pivot!$B$4:$H$2181,7,0),"")</f>
        <v>0.62050000000000005</v>
      </c>
    </row>
    <row r="1567" spans="1:25" ht="15" customHeight="1" outlineLevel="2">
      <c r="A1567" s="10" t="str">
        <f>VLOOKUP(D1567,'Current OBD'!$B$6:$K$2185,4,0)</f>
        <v>Pierce</v>
      </c>
      <c r="B1567" s="10" t="str">
        <f>VLOOKUP(D1567,'Current OBD'!$B$6:$K$2185,3,0)</f>
        <v>27-403</v>
      </c>
      <c r="C1567" s="9" t="str">
        <f>VLOOKUP(D1567,'Current OBD'!$B$6:$K$2185,2,0)</f>
        <v>Bethel School District</v>
      </c>
      <c r="D1567" s="24">
        <v>662054</v>
      </c>
      <c r="E1567" s="9" t="str">
        <f>VLOOKUP(D1567,'Current OBD'!$B$6:$K$2185,10,0)</f>
        <v>Shining Mt. Elementary</v>
      </c>
      <c r="F1567" s="11" t="str">
        <f>IF(VLOOKUP(D1567,'Current OBD'!$B$6:$AK$2185,23,0)="Yes","PK"," ")</f>
        <v xml:space="preserve"> </v>
      </c>
      <c r="G1567" s="11" t="str">
        <f>IF(VLOOKUP(D1567,'Current OBD'!$B$6:$AK$2185,24,0)="Yes","K"," ")</f>
        <v>K</v>
      </c>
      <c r="H1567" s="11">
        <f>IF(VLOOKUP(D1567,'Current OBD'!$B$6:$AK$2185,25,0)="Yes",1," ")</f>
        <v>1</v>
      </c>
      <c r="I1567" s="11" t="str">
        <f>IF(VLOOKUP(D1567,'Current OBD'!$B$6:$AK$2185,26,0)="Yes","2"," ")</f>
        <v>2</v>
      </c>
      <c r="J1567" s="11" t="str">
        <f>IF(VLOOKUP(D1567,'Current OBD'!$B$6:$AK$2185,27,0)="Yes","3"," ")</f>
        <v>3</v>
      </c>
      <c r="K1567" s="11" t="str">
        <f>IF(VLOOKUP(D1567,'Current OBD'!$B$6:$AK$2185,28,0)="Yes","4"," ")</f>
        <v>4</v>
      </c>
      <c r="L1567" s="11" t="str">
        <f>IF(VLOOKUP(D1567,'Current OBD'!$B$6:$AK$2185,29,0)="Yes","5"," ")</f>
        <v>5</v>
      </c>
      <c r="M1567" s="11" t="str">
        <f>IF(VLOOKUP(D1567,'Current OBD'!$B$6:$AK$2185,30,0)="Yes","6"," ")</f>
        <v xml:space="preserve"> </v>
      </c>
      <c r="N1567" s="11" t="str">
        <f>IF(VLOOKUP(D1567,'Current OBD'!$B$6:$AK$2185,31,0)="Yes","7"," ")</f>
        <v xml:space="preserve"> </v>
      </c>
      <c r="O1567" s="11" t="str">
        <f>IF(VLOOKUP(D1567,'Current OBD'!$B$6:$AK$2185,32,0)="Yes","8"," ")</f>
        <v xml:space="preserve"> </v>
      </c>
      <c r="P1567" s="11" t="str">
        <f>IF(VLOOKUP(D1567,'Current OBD'!$B$6:$AK$2185,33,0)="Yes","9"," ")</f>
        <v xml:space="preserve"> </v>
      </c>
      <c r="Q1567" s="11" t="str">
        <f>IF(VLOOKUP(D1567,'Current OBD'!$B$6:$AK$2185,34,0)="Yes","10"," ")</f>
        <v xml:space="preserve"> </v>
      </c>
      <c r="R1567" s="11" t="str">
        <f>IF(VLOOKUP(D1567,'Current OBD'!$B$6:$AK$2185,35,0)="Yes","11"," ")</f>
        <v xml:space="preserve"> </v>
      </c>
      <c r="S1567" s="11" t="str">
        <f>IF(VLOOKUP(D1567,'Current OBD'!$B$6:$AK$2185,36,0)="Yes","12"," ")</f>
        <v xml:space="preserve"> </v>
      </c>
      <c r="T1567" s="13">
        <f>VLOOKUP(D1567,Pivot!$B$4:$F$2181,2,0)</f>
        <v>375</v>
      </c>
      <c r="U1567" s="13">
        <f>VLOOKUP(D1567,Pivot!$B$4:$F$2181,3,0)</f>
        <v>0</v>
      </c>
      <c r="V1567" s="13">
        <f>VLOOKUP(D1567,Pivot!$B$4:$F$2181,4,0)</f>
        <v>610</v>
      </c>
      <c r="W1567" s="46">
        <f>IFERROR(VLOOKUP(D1567,Pivot!$B$4:$H$2181,5,0),"")</f>
        <v>0.61480000000000001</v>
      </c>
      <c r="X1567" s="51">
        <f>IFERROR(VLOOKUP(D1567,Pivot!$B$4:$H$2181,6,0),"")</f>
        <v>0</v>
      </c>
      <c r="Y1567" s="46">
        <f>IFERROR(VLOOKUP(D1567,Pivot!$B$4:$H$2181,7,0),"")</f>
        <v>0.61480000000000001</v>
      </c>
    </row>
    <row r="1568" spans="1:25" ht="15" customHeight="1" outlineLevel="2">
      <c r="A1568" s="10" t="str">
        <f>VLOOKUP(D1568,'Current OBD'!$B$6:$K$2185,4,0)</f>
        <v>Pierce</v>
      </c>
      <c r="B1568" s="10" t="str">
        <f>VLOOKUP(D1568,'Current OBD'!$B$6:$K$2185,3,0)</f>
        <v>27-403</v>
      </c>
      <c r="C1568" s="9" t="str">
        <f>VLOOKUP(D1568,'Current OBD'!$B$6:$K$2185,2,0)</f>
        <v>Bethel School District</v>
      </c>
      <c r="D1568" s="24">
        <v>662914</v>
      </c>
      <c r="E1568" s="9" t="str">
        <f>VLOOKUP(D1568,'Current OBD'!$B$6:$K$2185,10,0)</f>
        <v>Spanaway Elementary</v>
      </c>
      <c r="F1568" s="11" t="str">
        <f>IF(VLOOKUP(D1568,'Current OBD'!$B$6:$AK$2185,23,0)="Yes","PK"," ")</f>
        <v>PK</v>
      </c>
      <c r="G1568" s="11" t="str">
        <f>IF(VLOOKUP(D1568,'Current OBD'!$B$6:$AK$2185,24,0)="Yes","K"," ")</f>
        <v>K</v>
      </c>
      <c r="H1568" s="11">
        <f>IF(VLOOKUP(D1568,'Current OBD'!$B$6:$AK$2185,25,0)="Yes",1," ")</f>
        <v>1</v>
      </c>
      <c r="I1568" s="11" t="str">
        <f>IF(VLOOKUP(D1568,'Current OBD'!$B$6:$AK$2185,26,0)="Yes","2"," ")</f>
        <v>2</v>
      </c>
      <c r="J1568" s="11" t="str">
        <f>IF(VLOOKUP(D1568,'Current OBD'!$B$6:$AK$2185,27,0)="Yes","3"," ")</f>
        <v>3</v>
      </c>
      <c r="K1568" s="11" t="str">
        <f>IF(VLOOKUP(D1568,'Current OBD'!$B$6:$AK$2185,28,0)="Yes","4"," ")</f>
        <v>4</v>
      </c>
      <c r="L1568" s="11" t="str">
        <f>IF(VLOOKUP(D1568,'Current OBD'!$B$6:$AK$2185,29,0)="Yes","5"," ")</f>
        <v>5</v>
      </c>
      <c r="M1568" s="11" t="str">
        <f>IF(VLOOKUP(D1568,'Current OBD'!$B$6:$AK$2185,30,0)="Yes","6"," ")</f>
        <v xml:space="preserve"> </v>
      </c>
      <c r="N1568" s="11" t="str">
        <f>IF(VLOOKUP(D1568,'Current OBD'!$B$6:$AK$2185,31,0)="Yes","7"," ")</f>
        <v xml:space="preserve"> </v>
      </c>
      <c r="O1568" s="11" t="str">
        <f>IF(VLOOKUP(D1568,'Current OBD'!$B$6:$AK$2185,32,0)="Yes","8"," ")</f>
        <v xml:space="preserve"> </v>
      </c>
      <c r="P1568" s="11" t="str">
        <f>IF(VLOOKUP(D1568,'Current OBD'!$B$6:$AK$2185,33,0)="Yes","9"," ")</f>
        <v xml:space="preserve"> </v>
      </c>
      <c r="Q1568" s="11" t="str">
        <f>IF(VLOOKUP(D1568,'Current OBD'!$B$6:$AK$2185,34,0)="Yes","10"," ")</f>
        <v xml:space="preserve"> </v>
      </c>
      <c r="R1568" s="11" t="str">
        <f>IF(VLOOKUP(D1568,'Current OBD'!$B$6:$AK$2185,35,0)="Yes","11"," ")</f>
        <v xml:space="preserve"> </v>
      </c>
      <c r="S1568" s="11" t="str">
        <f>IF(VLOOKUP(D1568,'Current OBD'!$B$6:$AK$2185,36,0)="Yes","12"," ")</f>
        <v xml:space="preserve"> </v>
      </c>
      <c r="T1568" s="13">
        <f>VLOOKUP(D1568,Pivot!$B$4:$F$2181,2,0)</f>
        <v>369</v>
      </c>
      <c r="U1568" s="13">
        <f>VLOOKUP(D1568,Pivot!$B$4:$F$2181,3,0)</f>
        <v>0</v>
      </c>
      <c r="V1568" s="13">
        <f>VLOOKUP(D1568,Pivot!$B$4:$F$2181,4,0)</f>
        <v>409</v>
      </c>
      <c r="W1568" s="46">
        <f>IFERROR(VLOOKUP(D1568,Pivot!$B$4:$H$2181,5,0),"")</f>
        <v>0.9022</v>
      </c>
      <c r="X1568" s="51">
        <f>IFERROR(VLOOKUP(D1568,Pivot!$B$4:$H$2181,6,0),"")</f>
        <v>0</v>
      </c>
      <c r="Y1568" s="46">
        <f>IFERROR(VLOOKUP(D1568,Pivot!$B$4:$H$2181,7,0),"")</f>
        <v>0.9022</v>
      </c>
    </row>
    <row r="1569" spans="1:25" ht="15" customHeight="1" outlineLevel="2">
      <c r="A1569" s="10" t="str">
        <f>VLOOKUP(D1569,'Current OBD'!$B$6:$K$2185,4,0)</f>
        <v>Pierce</v>
      </c>
      <c r="B1569" s="10" t="str">
        <f>VLOOKUP(D1569,'Current OBD'!$B$6:$K$2185,3,0)</f>
        <v>27-403</v>
      </c>
      <c r="C1569" s="9" t="str">
        <f>VLOOKUP(D1569,'Current OBD'!$B$6:$K$2185,2,0)</f>
        <v>Bethel School District</v>
      </c>
      <c r="D1569" s="24">
        <v>665715</v>
      </c>
      <c r="E1569" s="9" t="str">
        <f>VLOOKUP(D1569,'Current OBD'!$B$6:$K$2185,10,0)</f>
        <v>Spanaway Lake High School</v>
      </c>
      <c r="F1569" s="11" t="str">
        <f>IF(VLOOKUP(D1569,'Current OBD'!$B$6:$AK$2185,23,0)="Yes","PK"," ")</f>
        <v xml:space="preserve"> </v>
      </c>
      <c r="G1569" s="11" t="str">
        <f>IF(VLOOKUP(D1569,'Current OBD'!$B$6:$AK$2185,24,0)="Yes","K"," ")</f>
        <v xml:space="preserve"> </v>
      </c>
      <c r="H1569" s="11" t="str">
        <f>IF(VLOOKUP(D1569,'Current OBD'!$B$6:$AK$2185,25,0)="Yes",1," ")</f>
        <v xml:space="preserve"> </v>
      </c>
      <c r="I1569" s="11" t="str">
        <f>IF(VLOOKUP(D1569,'Current OBD'!$B$6:$AK$2185,26,0)="Yes","2"," ")</f>
        <v xml:space="preserve"> </v>
      </c>
      <c r="J1569" s="11" t="str">
        <f>IF(VLOOKUP(D1569,'Current OBD'!$B$6:$AK$2185,27,0)="Yes","3"," ")</f>
        <v xml:space="preserve"> </v>
      </c>
      <c r="K1569" s="11" t="str">
        <f>IF(VLOOKUP(D1569,'Current OBD'!$B$6:$AK$2185,28,0)="Yes","4"," ")</f>
        <v xml:space="preserve"> </v>
      </c>
      <c r="L1569" s="11" t="str">
        <f>IF(VLOOKUP(D1569,'Current OBD'!$B$6:$AK$2185,29,0)="Yes","5"," ")</f>
        <v xml:space="preserve"> </v>
      </c>
      <c r="M1569" s="11" t="str">
        <f>IF(VLOOKUP(D1569,'Current OBD'!$B$6:$AK$2185,30,0)="Yes","6"," ")</f>
        <v xml:space="preserve"> </v>
      </c>
      <c r="N1569" s="11" t="str">
        <f>IF(VLOOKUP(D1569,'Current OBD'!$B$6:$AK$2185,31,0)="Yes","7"," ")</f>
        <v xml:space="preserve"> </v>
      </c>
      <c r="O1569" s="11" t="str">
        <f>IF(VLOOKUP(D1569,'Current OBD'!$B$6:$AK$2185,32,0)="Yes","8"," ")</f>
        <v xml:space="preserve"> </v>
      </c>
      <c r="P1569" s="11" t="str">
        <f>IF(VLOOKUP(D1569,'Current OBD'!$B$6:$AK$2185,33,0)="Yes","9"," ")</f>
        <v>9</v>
      </c>
      <c r="Q1569" s="11" t="str">
        <f>IF(VLOOKUP(D1569,'Current OBD'!$B$6:$AK$2185,34,0)="Yes","10"," ")</f>
        <v>10</v>
      </c>
      <c r="R1569" s="11" t="str">
        <f>IF(VLOOKUP(D1569,'Current OBD'!$B$6:$AK$2185,35,0)="Yes","11"," ")</f>
        <v>11</v>
      </c>
      <c r="S1569" s="11" t="str">
        <f>IF(VLOOKUP(D1569,'Current OBD'!$B$6:$AK$2185,36,0)="Yes","12"," ")</f>
        <v>12</v>
      </c>
      <c r="T1569" s="13">
        <f>VLOOKUP(D1569,Pivot!$B$4:$F$2181,2,0)</f>
        <v>1074</v>
      </c>
      <c r="U1569" s="13">
        <f>VLOOKUP(D1569,Pivot!$B$4:$F$2181,3,0)</f>
        <v>0</v>
      </c>
      <c r="V1569" s="13">
        <f>VLOOKUP(D1569,Pivot!$B$4:$F$2181,4,0)</f>
        <v>1816</v>
      </c>
      <c r="W1569" s="46">
        <f>IFERROR(VLOOKUP(D1569,Pivot!$B$4:$H$2181,5,0),"")</f>
        <v>0.59140000000000004</v>
      </c>
      <c r="X1569" s="51">
        <f>IFERROR(VLOOKUP(D1569,Pivot!$B$4:$H$2181,6,0),"")</f>
        <v>0</v>
      </c>
      <c r="Y1569" s="46">
        <f>IFERROR(VLOOKUP(D1569,Pivot!$B$4:$H$2181,7,0),"")</f>
        <v>0.59140000000000004</v>
      </c>
    </row>
    <row r="1570" spans="1:25" ht="15" customHeight="1" outlineLevel="2">
      <c r="A1570" s="10" t="str">
        <f>VLOOKUP(D1570,'Current OBD'!$B$6:$K$2185,4,0)</f>
        <v>Pierce</v>
      </c>
      <c r="B1570" s="10" t="str">
        <f>VLOOKUP(D1570,'Current OBD'!$B$6:$K$2185,3,0)</f>
        <v>27-403</v>
      </c>
      <c r="C1570" s="9" t="str">
        <f>VLOOKUP(D1570,'Current OBD'!$B$6:$K$2185,2,0)</f>
        <v>Bethel School District</v>
      </c>
      <c r="D1570" s="24">
        <v>662915</v>
      </c>
      <c r="E1570" s="9" t="str">
        <f>VLOOKUP(D1570,'Current OBD'!$B$6:$K$2185,10,0)</f>
        <v>Spanaway Middle School</v>
      </c>
      <c r="F1570" s="11" t="str">
        <f>IF(VLOOKUP(D1570,'Current OBD'!$B$6:$AK$2185,23,0)="Yes","PK"," ")</f>
        <v xml:space="preserve"> </v>
      </c>
      <c r="G1570" s="11" t="str">
        <f>IF(VLOOKUP(D1570,'Current OBD'!$B$6:$AK$2185,24,0)="Yes","K"," ")</f>
        <v xml:space="preserve"> </v>
      </c>
      <c r="H1570" s="11" t="str">
        <f>IF(VLOOKUP(D1570,'Current OBD'!$B$6:$AK$2185,25,0)="Yes",1," ")</f>
        <v xml:space="preserve"> </v>
      </c>
      <c r="I1570" s="11" t="str">
        <f>IF(VLOOKUP(D1570,'Current OBD'!$B$6:$AK$2185,26,0)="Yes","2"," ")</f>
        <v xml:space="preserve"> </v>
      </c>
      <c r="J1570" s="11" t="str">
        <f>IF(VLOOKUP(D1570,'Current OBD'!$B$6:$AK$2185,27,0)="Yes","3"," ")</f>
        <v xml:space="preserve"> </v>
      </c>
      <c r="K1570" s="11" t="str">
        <f>IF(VLOOKUP(D1570,'Current OBD'!$B$6:$AK$2185,28,0)="Yes","4"," ")</f>
        <v xml:space="preserve"> </v>
      </c>
      <c r="L1570" s="11" t="str">
        <f>IF(VLOOKUP(D1570,'Current OBD'!$B$6:$AK$2185,29,0)="Yes","5"," ")</f>
        <v xml:space="preserve"> </v>
      </c>
      <c r="M1570" s="11" t="str">
        <f>IF(VLOOKUP(D1570,'Current OBD'!$B$6:$AK$2185,30,0)="Yes","6"," ")</f>
        <v>6</v>
      </c>
      <c r="N1570" s="11" t="str">
        <f>IF(VLOOKUP(D1570,'Current OBD'!$B$6:$AK$2185,31,0)="Yes","7"," ")</f>
        <v>7</v>
      </c>
      <c r="O1570" s="11" t="str">
        <f>IF(VLOOKUP(D1570,'Current OBD'!$B$6:$AK$2185,32,0)="Yes","8"," ")</f>
        <v>8</v>
      </c>
      <c r="P1570" s="11" t="str">
        <f>IF(VLOOKUP(D1570,'Current OBD'!$B$6:$AK$2185,33,0)="Yes","9"," ")</f>
        <v xml:space="preserve"> </v>
      </c>
      <c r="Q1570" s="11" t="str">
        <f>IF(VLOOKUP(D1570,'Current OBD'!$B$6:$AK$2185,34,0)="Yes","10"," ")</f>
        <v xml:space="preserve"> </v>
      </c>
      <c r="R1570" s="11" t="str">
        <f>IF(VLOOKUP(D1570,'Current OBD'!$B$6:$AK$2185,35,0)="Yes","11"," ")</f>
        <v xml:space="preserve"> </v>
      </c>
      <c r="S1570" s="11" t="str">
        <f>IF(VLOOKUP(D1570,'Current OBD'!$B$6:$AK$2185,36,0)="Yes","12"," ")</f>
        <v xml:space="preserve"> </v>
      </c>
      <c r="T1570" s="13">
        <f>VLOOKUP(D1570,Pivot!$B$4:$F$2181,2,0)</f>
        <v>529</v>
      </c>
      <c r="U1570" s="13">
        <f>VLOOKUP(D1570,Pivot!$B$4:$F$2181,3,0)</f>
        <v>0</v>
      </c>
      <c r="V1570" s="13">
        <f>VLOOKUP(D1570,Pivot!$B$4:$F$2181,4,0)</f>
        <v>725</v>
      </c>
      <c r="W1570" s="46">
        <f>IFERROR(VLOOKUP(D1570,Pivot!$B$4:$H$2181,5,0),"")</f>
        <v>0.72970000000000002</v>
      </c>
      <c r="X1570" s="51">
        <f>IFERROR(VLOOKUP(D1570,Pivot!$B$4:$H$2181,6,0),"")</f>
        <v>0</v>
      </c>
      <c r="Y1570" s="46">
        <f>IFERROR(VLOOKUP(D1570,Pivot!$B$4:$H$2181,7,0),"")</f>
        <v>0.72970000000000002</v>
      </c>
    </row>
    <row r="1571" spans="1:25" ht="15" customHeight="1" outlineLevel="2">
      <c r="A1571" s="10" t="str">
        <f>VLOOKUP(D1571,'Current OBD'!$B$6:$K$2185,4,0)</f>
        <v>Pierce</v>
      </c>
      <c r="B1571" s="10" t="str">
        <f>VLOOKUP(D1571,'Current OBD'!$B$6:$K$2185,3,0)</f>
        <v>27-403</v>
      </c>
      <c r="C1571" s="9" t="str">
        <f>VLOOKUP(D1571,'Current OBD'!$B$6:$K$2185,2,0)</f>
        <v>Bethel School District</v>
      </c>
      <c r="D1571" s="24">
        <v>663599</v>
      </c>
      <c r="E1571" s="9" t="str">
        <f>VLOOKUP(D1571,'Current OBD'!$B$6:$K$2185,10,0)</f>
        <v>The Lab</v>
      </c>
      <c r="F1571" s="11" t="str">
        <f>IF(VLOOKUP(D1571,'Current OBD'!$B$6:$AK$2185,23,0)="Yes","PK"," ")</f>
        <v xml:space="preserve"> </v>
      </c>
      <c r="G1571" s="11" t="str">
        <f>IF(VLOOKUP(D1571,'Current OBD'!$B$6:$AK$2185,24,0)="Yes","K"," ")</f>
        <v xml:space="preserve"> </v>
      </c>
      <c r="H1571" s="11" t="str">
        <f>IF(VLOOKUP(D1571,'Current OBD'!$B$6:$AK$2185,25,0)="Yes",1," ")</f>
        <v xml:space="preserve"> </v>
      </c>
      <c r="I1571" s="11" t="str">
        <f>IF(VLOOKUP(D1571,'Current OBD'!$B$6:$AK$2185,26,0)="Yes","2"," ")</f>
        <v xml:space="preserve"> </v>
      </c>
      <c r="J1571" s="11" t="str">
        <f>IF(VLOOKUP(D1571,'Current OBD'!$B$6:$AK$2185,27,0)="Yes","3"," ")</f>
        <v xml:space="preserve"> </v>
      </c>
      <c r="K1571" s="11" t="str">
        <f>IF(VLOOKUP(D1571,'Current OBD'!$B$6:$AK$2185,28,0)="Yes","4"," ")</f>
        <v xml:space="preserve"> </v>
      </c>
      <c r="L1571" s="11" t="str">
        <f>IF(VLOOKUP(D1571,'Current OBD'!$B$6:$AK$2185,29,0)="Yes","5"," ")</f>
        <v xml:space="preserve"> </v>
      </c>
      <c r="M1571" s="11" t="str">
        <f>IF(VLOOKUP(D1571,'Current OBD'!$B$6:$AK$2185,30,0)="Yes","6"," ")</f>
        <v xml:space="preserve"> </v>
      </c>
      <c r="N1571" s="11" t="str">
        <f>IF(VLOOKUP(D1571,'Current OBD'!$B$6:$AK$2185,31,0)="Yes","7"," ")</f>
        <v xml:space="preserve"> </v>
      </c>
      <c r="O1571" s="11" t="str">
        <f>IF(VLOOKUP(D1571,'Current OBD'!$B$6:$AK$2185,32,0)="Yes","8"," ")</f>
        <v xml:space="preserve"> </v>
      </c>
      <c r="P1571" s="11" t="str">
        <f>IF(VLOOKUP(D1571,'Current OBD'!$B$6:$AK$2185,33,0)="Yes","9"," ")</f>
        <v xml:space="preserve"> </v>
      </c>
      <c r="Q1571" s="11" t="str">
        <f>IF(VLOOKUP(D1571,'Current OBD'!$B$6:$AK$2185,34,0)="Yes","10"," ")</f>
        <v xml:space="preserve"> </v>
      </c>
      <c r="R1571" s="11" t="str">
        <f>IF(VLOOKUP(D1571,'Current OBD'!$B$6:$AK$2185,35,0)="Yes","11"," ")</f>
        <v xml:space="preserve"> </v>
      </c>
      <c r="S1571" s="11" t="str">
        <f>IF(VLOOKUP(D1571,'Current OBD'!$B$6:$AK$2185,36,0)="Yes","12"," ")</f>
        <v>12</v>
      </c>
      <c r="T1571" s="13">
        <f>VLOOKUP(D1571,Pivot!$B$4:$F$2181,2,0)</f>
        <v>1</v>
      </c>
      <c r="U1571" s="13">
        <f>VLOOKUP(D1571,Pivot!$B$4:$F$2181,3,0)</f>
        <v>0</v>
      </c>
      <c r="V1571" s="13">
        <f>VLOOKUP(D1571,Pivot!$B$4:$F$2181,4,0)</f>
        <v>1</v>
      </c>
      <c r="W1571" s="46">
        <f>IFERROR(VLOOKUP(D1571,Pivot!$B$4:$H$2181,5,0),"")</f>
        <v>1</v>
      </c>
      <c r="X1571" s="51">
        <f>IFERROR(VLOOKUP(D1571,Pivot!$B$4:$H$2181,6,0),"")</f>
        <v>0</v>
      </c>
      <c r="Y1571" s="46">
        <f>IFERROR(VLOOKUP(D1571,Pivot!$B$4:$H$2181,7,0),"")</f>
        <v>1</v>
      </c>
    </row>
    <row r="1572" spans="1:25" ht="15" customHeight="1" outlineLevel="1">
      <c r="A1572" s="27"/>
      <c r="B1572" s="27"/>
      <c r="C1572" s="30" t="s">
        <v>5808</v>
      </c>
      <c r="D1572" s="27"/>
      <c r="E1572" s="26"/>
      <c r="F1572" s="29"/>
      <c r="G1572" s="29"/>
      <c r="H1572" s="29"/>
      <c r="I1572" s="29"/>
      <c r="J1572" s="29"/>
      <c r="K1572" s="29"/>
      <c r="L1572" s="29"/>
      <c r="M1572" s="29"/>
      <c r="N1572" s="29"/>
      <c r="O1572" s="29"/>
      <c r="P1572" s="29"/>
      <c r="Q1572" s="29"/>
      <c r="R1572" s="29"/>
      <c r="S1572" s="29"/>
      <c r="T1572" s="43">
        <f>SUBTOTAL(9,T1541:T1571)</f>
        <v>11331</v>
      </c>
      <c r="U1572" s="43">
        <f>SUBTOTAL(9,U1541:U1571)</f>
        <v>393</v>
      </c>
      <c r="V1572" s="43">
        <f>SUBTOTAL(9,V1541:V1571)</f>
        <v>20456</v>
      </c>
      <c r="W1572" s="47"/>
      <c r="X1572" s="52"/>
      <c r="Y1572" s="56">
        <f>(T1572+U1572)/V1572</f>
        <v>0.57313257723895195</v>
      </c>
    </row>
    <row r="1573" spans="1:25" ht="15" customHeight="1" outlineLevel="2">
      <c r="A1573" s="10" t="str">
        <f>VLOOKUP(D1573,'Current OBD'!$B$6:$K$2185,4,0)</f>
        <v>Pierce</v>
      </c>
      <c r="B1573" s="10" t="str">
        <f>VLOOKUP(D1573,'Current OBD'!$B$6:$K$2185,3,0)</f>
        <v>27-404</v>
      </c>
      <c r="C1573" s="9" t="str">
        <f>VLOOKUP(D1573,'Current OBD'!$B$6:$K$2185,2,0)</f>
        <v>Eatonville School District</v>
      </c>
      <c r="D1573" s="24">
        <v>662064</v>
      </c>
      <c r="E1573" s="9" t="str">
        <f>VLOOKUP(D1573,'Current OBD'!$B$6:$K$2185,10,0)</f>
        <v>Columbia Crest a STEM Academy</v>
      </c>
      <c r="F1573" s="11" t="str">
        <f>IF(VLOOKUP(D1573,'Current OBD'!$B$6:$AK$2185,23,0)="Yes","PK"," ")</f>
        <v>PK</v>
      </c>
      <c r="G1573" s="11" t="str">
        <f>IF(VLOOKUP(D1573,'Current OBD'!$B$6:$AK$2185,24,0)="Yes","K"," ")</f>
        <v>K</v>
      </c>
      <c r="H1573" s="11">
        <f>IF(VLOOKUP(D1573,'Current OBD'!$B$6:$AK$2185,25,0)="Yes",1," ")</f>
        <v>1</v>
      </c>
      <c r="I1573" s="11" t="str">
        <f>IF(VLOOKUP(D1573,'Current OBD'!$B$6:$AK$2185,26,0)="Yes","2"," ")</f>
        <v>2</v>
      </c>
      <c r="J1573" s="11" t="str">
        <f>IF(VLOOKUP(D1573,'Current OBD'!$B$6:$AK$2185,27,0)="Yes","3"," ")</f>
        <v>3</v>
      </c>
      <c r="K1573" s="11" t="str">
        <f>IF(VLOOKUP(D1573,'Current OBD'!$B$6:$AK$2185,28,0)="Yes","4"," ")</f>
        <v>4</v>
      </c>
      <c r="L1573" s="11" t="str">
        <f>IF(VLOOKUP(D1573,'Current OBD'!$B$6:$AK$2185,29,0)="Yes","5"," ")</f>
        <v>5</v>
      </c>
      <c r="M1573" s="11" t="str">
        <f>IF(VLOOKUP(D1573,'Current OBD'!$B$6:$AK$2185,30,0)="Yes","6"," ")</f>
        <v>6</v>
      </c>
      <c r="N1573" s="11" t="str">
        <f>IF(VLOOKUP(D1573,'Current OBD'!$B$6:$AK$2185,31,0)="Yes","7"," ")</f>
        <v>7</v>
      </c>
      <c r="O1573" s="11" t="str">
        <f>IF(VLOOKUP(D1573,'Current OBD'!$B$6:$AK$2185,32,0)="Yes","8"," ")</f>
        <v>8</v>
      </c>
      <c r="P1573" s="11" t="str">
        <f>IF(VLOOKUP(D1573,'Current OBD'!$B$6:$AK$2185,33,0)="Yes","9"," ")</f>
        <v xml:space="preserve"> </v>
      </c>
      <c r="Q1573" s="11" t="str">
        <f>IF(VLOOKUP(D1573,'Current OBD'!$B$6:$AK$2185,34,0)="Yes","10"," ")</f>
        <v xml:space="preserve"> </v>
      </c>
      <c r="R1573" s="11" t="str">
        <f>IF(VLOOKUP(D1573,'Current OBD'!$B$6:$AK$2185,35,0)="Yes","11"," ")</f>
        <v xml:space="preserve"> </v>
      </c>
      <c r="S1573" s="11" t="str">
        <f>IF(VLOOKUP(D1573,'Current OBD'!$B$6:$AK$2185,36,0)="Yes","12"," ")</f>
        <v xml:space="preserve"> </v>
      </c>
      <c r="T1573" s="13">
        <f>VLOOKUP(D1573,Pivot!$B$4:$F$2181,2,0)</f>
        <v>103</v>
      </c>
      <c r="U1573" s="13">
        <f>VLOOKUP(D1573,Pivot!$B$4:$F$2181,3,0)</f>
        <v>0</v>
      </c>
      <c r="V1573" s="13">
        <f>VLOOKUP(D1573,Pivot!$B$4:$F$2181,4,0)</f>
        <v>158</v>
      </c>
      <c r="W1573" s="46">
        <f>IFERROR(VLOOKUP(D1573,Pivot!$B$4:$H$2181,5,0),"")</f>
        <v>0.65190000000000003</v>
      </c>
      <c r="X1573" s="51">
        <f>IFERROR(VLOOKUP(D1573,Pivot!$B$4:$H$2181,6,0),"")</f>
        <v>0</v>
      </c>
      <c r="Y1573" s="46">
        <f>IFERROR(VLOOKUP(D1573,Pivot!$B$4:$H$2181,7,0),"")</f>
        <v>0.65190000000000003</v>
      </c>
    </row>
    <row r="1574" spans="1:25" ht="15" customHeight="1" outlineLevel="2">
      <c r="A1574" s="10" t="str">
        <f>VLOOKUP(D1574,'Current OBD'!$B$6:$K$2185,4,0)</f>
        <v>Pierce</v>
      </c>
      <c r="B1574" s="10" t="str">
        <f>VLOOKUP(D1574,'Current OBD'!$B$6:$K$2185,3,0)</f>
        <v>27-404</v>
      </c>
      <c r="C1574" s="9" t="str">
        <f>VLOOKUP(D1574,'Current OBD'!$B$6:$K$2185,2,0)</f>
        <v>Eatonville School District</v>
      </c>
      <c r="D1574" s="24">
        <v>662065</v>
      </c>
      <c r="E1574" s="9" t="str">
        <f>VLOOKUP(D1574,'Current OBD'!$B$6:$K$2185,10,0)</f>
        <v>Eatonville Elementary</v>
      </c>
      <c r="F1574" s="11" t="str">
        <f>IF(VLOOKUP(D1574,'Current OBD'!$B$6:$AK$2185,23,0)="Yes","PK"," ")</f>
        <v>PK</v>
      </c>
      <c r="G1574" s="11" t="str">
        <f>IF(VLOOKUP(D1574,'Current OBD'!$B$6:$AK$2185,24,0)="Yes","K"," ")</f>
        <v>K</v>
      </c>
      <c r="H1574" s="11">
        <f>IF(VLOOKUP(D1574,'Current OBD'!$B$6:$AK$2185,25,0)="Yes",1," ")</f>
        <v>1</v>
      </c>
      <c r="I1574" s="11" t="str">
        <f>IF(VLOOKUP(D1574,'Current OBD'!$B$6:$AK$2185,26,0)="Yes","2"," ")</f>
        <v>2</v>
      </c>
      <c r="J1574" s="11" t="str">
        <f>IF(VLOOKUP(D1574,'Current OBD'!$B$6:$AK$2185,27,0)="Yes","3"," ")</f>
        <v>3</v>
      </c>
      <c r="K1574" s="11" t="str">
        <f>IF(VLOOKUP(D1574,'Current OBD'!$B$6:$AK$2185,28,0)="Yes","4"," ")</f>
        <v>4</v>
      </c>
      <c r="L1574" s="11" t="str">
        <f>IF(VLOOKUP(D1574,'Current OBD'!$B$6:$AK$2185,29,0)="Yes","5"," ")</f>
        <v>5</v>
      </c>
      <c r="M1574" s="11" t="str">
        <f>IF(VLOOKUP(D1574,'Current OBD'!$B$6:$AK$2185,30,0)="Yes","6"," ")</f>
        <v xml:space="preserve"> </v>
      </c>
      <c r="N1574" s="11" t="str">
        <f>IF(VLOOKUP(D1574,'Current OBD'!$B$6:$AK$2185,31,0)="Yes","7"," ")</f>
        <v xml:space="preserve"> </v>
      </c>
      <c r="O1574" s="11" t="str">
        <f>IF(VLOOKUP(D1574,'Current OBD'!$B$6:$AK$2185,32,0)="Yes","8"," ")</f>
        <v xml:space="preserve"> </v>
      </c>
      <c r="P1574" s="11" t="str">
        <f>IF(VLOOKUP(D1574,'Current OBD'!$B$6:$AK$2185,33,0)="Yes","9"," ")</f>
        <v xml:space="preserve"> </v>
      </c>
      <c r="Q1574" s="11" t="str">
        <f>IF(VLOOKUP(D1574,'Current OBD'!$B$6:$AK$2185,34,0)="Yes","10"," ")</f>
        <v xml:space="preserve"> </v>
      </c>
      <c r="R1574" s="11" t="str">
        <f>IF(VLOOKUP(D1574,'Current OBD'!$B$6:$AK$2185,35,0)="Yes","11"," ")</f>
        <v xml:space="preserve"> </v>
      </c>
      <c r="S1574" s="11" t="str">
        <f>IF(VLOOKUP(D1574,'Current OBD'!$B$6:$AK$2185,36,0)="Yes","12"," ")</f>
        <v xml:space="preserve"> </v>
      </c>
      <c r="T1574" s="13">
        <f>VLOOKUP(D1574,Pivot!$B$4:$F$2181,2,0)</f>
        <v>121</v>
      </c>
      <c r="U1574" s="13">
        <f>VLOOKUP(D1574,Pivot!$B$4:$F$2181,3,0)</f>
        <v>49</v>
      </c>
      <c r="V1574" s="13">
        <f>VLOOKUP(D1574,Pivot!$B$4:$F$2181,4,0)</f>
        <v>439</v>
      </c>
      <c r="W1574" s="46">
        <f>IFERROR(VLOOKUP(D1574,Pivot!$B$4:$H$2181,5,0),"")</f>
        <v>0.27560000000000001</v>
      </c>
      <c r="X1574" s="51">
        <f>IFERROR(VLOOKUP(D1574,Pivot!$B$4:$H$2181,6,0),"")</f>
        <v>0.1116</v>
      </c>
      <c r="Y1574" s="46">
        <f>IFERROR(VLOOKUP(D1574,Pivot!$B$4:$H$2181,7,0),"")</f>
        <v>0.38719999999999999</v>
      </c>
    </row>
    <row r="1575" spans="1:25" ht="15" customHeight="1" outlineLevel="2">
      <c r="A1575" s="10" t="str">
        <f>VLOOKUP(D1575,'Current OBD'!$B$6:$K$2185,4,0)</f>
        <v>Pierce</v>
      </c>
      <c r="B1575" s="10" t="str">
        <f>VLOOKUP(D1575,'Current OBD'!$B$6:$K$2185,3,0)</f>
        <v>27-404</v>
      </c>
      <c r="C1575" s="9" t="str">
        <f>VLOOKUP(D1575,'Current OBD'!$B$6:$K$2185,2,0)</f>
        <v>Eatonville School District</v>
      </c>
      <c r="D1575" s="24">
        <v>662068</v>
      </c>
      <c r="E1575" s="9" t="str">
        <f>VLOOKUP(D1575,'Current OBD'!$B$6:$K$2185,10,0)</f>
        <v>Eatonville High</v>
      </c>
      <c r="F1575" s="11" t="str">
        <f>IF(VLOOKUP(D1575,'Current OBD'!$B$6:$AK$2185,23,0)="Yes","PK"," ")</f>
        <v xml:space="preserve"> </v>
      </c>
      <c r="G1575" s="11" t="str">
        <f>IF(VLOOKUP(D1575,'Current OBD'!$B$6:$AK$2185,24,0)="Yes","K"," ")</f>
        <v xml:space="preserve"> </v>
      </c>
      <c r="H1575" s="11" t="str">
        <f>IF(VLOOKUP(D1575,'Current OBD'!$B$6:$AK$2185,25,0)="Yes",1," ")</f>
        <v xml:space="preserve"> </v>
      </c>
      <c r="I1575" s="11" t="str">
        <f>IF(VLOOKUP(D1575,'Current OBD'!$B$6:$AK$2185,26,0)="Yes","2"," ")</f>
        <v xml:space="preserve"> </v>
      </c>
      <c r="J1575" s="11" t="str">
        <f>IF(VLOOKUP(D1575,'Current OBD'!$B$6:$AK$2185,27,0)="Yes","3"," ")</f>
        <v xml:space="preserve"> </v>
      </c>
      <c r="K1575" s="11" t="str">
        <f>IF(VLOOKUP(D1575,'Current OBD'!$B$6:$AK$2185,28,0)="Yes","4"," ")</f>
        <v xml:space="preserve"> </v>
      </c>
      <c r="L1575" s="11" t="str">
        <f>IF(VLOOKUP(D1575,'Current OBD'!$B$6:$AK$2185,29,0)="Yes","5"," ")</f>
        <v xml:space="preserve"> </v>
      </c>
      <c r="M1575" s="11" t="str">
        <f>IF(VLOOKUP(D1575,'Current OBD'!$B$6:$AK$2185,30,0)="Yes","6"," ")</f>
        <v xml:space="preserve"> </v>
      </c>
      <c r="N1575" s="11" t="str">
        <f>IF(VLOOKUP(D1575,'Current OBD'!$B$6:$AK$2185,31,0)="Yes","7"," ")</f>
        <v xml:space="preserve"> </v>
      </c>
      <c r="O1575" s="11" t="str">
        <f>IF(VLOOKUP(D1575,'Current OBD'!$B$6:$AK$2185,32,0)="Yes","8"," ")</f>
        <v xml:space="preserve"> </v>
      </c>
      <c r="P1575" s="11" t="str">
        <f>IF(VLOOKUP(D1575,'Current OBD'!$B$6:$AK$2185,33,0)="Yes","9"," ")</f>
        <v>9</v>
      </c>
      <c r="Q1575" s="11" t="str">
        <f>IF(VLOOKUP(D1575,'Current OBD'!$B$6:$AK$2185,34,0)="Yes","10"," ")</f>
        <v>10</v>
      </c>
      <c r="R1575" s="11" t="str">
        <f>IF(VLOOKUP(D1575,'Current OBD'!$B$6:$AK$2185,35,0)="Yes","11"," ")</f>
        <v>11</v>
      </c>
      <c r="S1575" s="11" t="str">
        <f>IF(VLOOKUP(D1575,'Current OBD'!$B$6:$AK$2185,36,0)="Yes","12"," ")</f>
        <v>12</v>
      </c>
      <c r="T1575" s="13">
        <f>VLOOKUP(D1575,Pivot!$B$4:$F$2181,2,0)</f>
        <v>146</v>
      </c>
      <c r="U1575" s="13">
        <f>VLOOKUP(D1575,Pivot!$B$4:$F$2181,3,0)</f>
        <v>47</v>
      </c>
      <c r="V1575" s="13">
        <f>VLOOKUP(D1575,Pivot!$B$4:$F$2181,4,0)</f>
        <v>590</v>
      </c>
      <c r="W1575" s="46">
        <f>IFERROR(VLOOKUP(D1575,Pivot!$B$4:$H$2181,5,0),"")</f>
        <v>0.2475</v>
      </c>
      <c r="X1575" s="51">
        <f>IFERROR(VLOOKUP(D1575,Pivot!$B$4:$H$2181,6,0),"")</f>
        <v>7.9699999999999993E-2</v>
      </c>
      <c r="Y1575" s="46">
        <f>IFERROR(VLOOKUP(D1575,Pivot!$B$4:$H$2181,7,0),"")</f>
        <v>0.3271</v>
      </c>
    </row>
    <row r="1576" spans="1:25" ht="15" customHeight="1" outlineLevel="2">
      <c r="A1576" s="10" t="str">
        <f>VLOOKUP(D1576,'Current OBD'!$B$6:$K$2185,4,0)</f>
        <v>Pierce</v>
      </c>
      <c r="B1576" s="10" t="str">
        <f>VLOOKUP(D1576,'Current OBD'!$B$6:$K$2185,3,0)</f>
        <v>27-404</v>
      </c>
      <c r="C1576" s="9" t="str">
        <f>VLOOKUP(D1576,'Current OBD'!$B$6:$K$2185,2,0)</f>
        <v>Eatonville School District</v>
      </c>
      <c r="D1576" s="24">
        <v>662067</v>
      </c>
      <c r="E1576" s="9" t="str">
        <f>VLOOKUP(D1576,'Current OBD'!$B$6:$K$2185,10,0)</f>
        <v>Eatonville Middle</v>
      </c>
      <c r="F1576" s="11" t="str">
        <f>IF(VLOOKUP(D1576,'Current OBD'!$B$6:$AK$2185,23,0)="Yes","PK"," ")</f>
        <v xml:space="preserve"> </v>
      </c>
      <c r="G1576" s="11" t="str">
        <f>IF(VLOOKUP(D1576,'Current OBD'!$B$6:$AK$2185,24,0)="Yes","K"," ")</f>
        <v xml:space="preserve"> </v>
      </c>
      <c r="H1576" s="11" t="str">
        <f>IF(VLOOKUP(D1576,'Current OBD'!$B$6:$AK$2185,25,0)="Yes",1," ")</f>
        <v xml:space="preserve"> </v>
      </c>
      <c r="I1576" s="11" t="str">
        <f>IF(VLOOKUP(D1576,'Current OBD'!$B$6:$AK$2185,26,0)="Yes","2"," ")</f>
        <v xml:space="preserve"> </v>
      </c>
      <c r="J1576" s="11" t="str">
        <f>IF(VLOOKUP(D1576,'Current OBD'!$B$6:$AK$2185,27,0)="Yes","3"," ")</f>
        <v xml:space="preserve"> </v>
      </c>
      <c r="K1576" s="11" t="str">
        <f>IF(VLOOKUP(D1576,'Current OBD'!$B$6:$AK$2185,28,0)="Yes","4"," ")</f>
        <v xml:space="preserve"> </v>
      </c>
      <c r="L1576" s="11" t="str">
        <f>IF(VLOOKUP(D1576,'Current OBD'!$B$6:$AK$2185,29,0)="Yes","5"," ")</f>
        <v xml:space="preserve"> </v>
      </c>
      <c r="M1576" s="11" t="str">
        <f>IF(VLOOKUP(D1576,'Current OBD'!$B$6:$AK$2185,30,0)="Yes","6"," ")</f>
        <v>6</v>
      </c>
      <c r="N1576" s="11" t="str">
        <f>IF(VLOOKUP(D1576,'Current OBD'!$B$6:$AK$2185,31,0)="Yes","7"," ")</f>
        <v>7</v>
      </c>
      <c r="O1576" s="11" t="str">
        <f>IF(VLOOKUP(D1576,'Current OBD'!$B$6:$AK$2185,32,0)="Yes","8"," ")</f>
        <v>8</v>
      </c>
      <c r="P1576" s="11" t="str">
        <f>IF(VLOOKUP(D1576,'Current OBD'!$B$6:$AK$2185,33,0)="Yes","9"," ")</f>
        <v xml:space="preserve"> </v>
      </c>
      <c r="Q1576" s="11" t="str">
        <f>IF(VLOOKUP(D1576,'Current OBD'!$B$6:$AK$2185,34,0)="Yes","10"," ")</f>
        <v xml:space="preserve"> </v>
      </c>
      <c r="R1576" s="11" t="str">
        <f>IF(VLOOKUP(D1576,'Current OBD'!$B$6:$AK$2185,35,0)="Yes","11"," ")</f>
        <v xml:space="preserve"> </v>
      </c>
      <c r="S1576" s="11" t="str">
        <f>IF(VLOOKUP(D1576,'Current OBD'!$B$6:$AK$2185,36,0)="Yes","12"," ")</f>
        <v xml:space="preserve"> </v>
      </c>
      <c r="T1576" s="13">
        <f>VLOOKUP(D1576,Pivot!$B$4:$F$2181,2,0)</f>
        <v>127</v>
      </c>
      <c r="U1576" s="13">
        <f>VLOOKUP(D1576,Pivot!$B$4:$F$2181,3,0)</f>
        <v>29</v>
      </c>
      <c r="V1576" s="13">
        <f>VLOOKUP(D1576,Pivot!$B$4:$F$2181,4,0)</f>
        <v>426</v>
      </c>
      <c r="W1576" s="46">
        <f>IFERROR(VLOOKUP(D1576,Pivot!$B$4:$H$2181,5,0),"")</f>
        <v>0.29809999999999998</v>
      </c>
      <c r="X1576" s="51">
        <f>IFERROR(VLOOKUP(D1576,Pivot!$B$4:$H$2181,6,0),"")</f>
        <v>6.8099999999999994E-2</v>
      </c>
      <c r="Y1576" s="46">
        <f>IFERROR(VLOOKUP(D1576,Pivot!$B$4:$H$2181,7,0),"")</f>
        <v>0.36620000000000003</v>
      </c>
    </row>
    <row r="1577" spans="1:25" ht="15" customHeight="1" outlineLevel="2">
      <c r="A1577" s="10" t="str">
        <f>VLOOKUP(D1577,'Current OBD'!$B$6:$K$2185,4,0)</f>
        <v>Pierce</v>
      </c>
      <c r="B1577" s="10" t="str">
        <f>VLOOKUP(D1577,'Current OBD'!$B$6:$K$2185,3,0)</f>
        <v>27-404</v>
      </c>
      <c r="C1577" s="9" t="str">
        <f>VLOOKUP(D1577,'Current OBD'!$B$6:$K$2185,2,0)</f>
        <v>Eatonville School District</v>
      </c>
      <c r="D1577" s="24">
        <v>662066</v>
      </c>
      <c r="E1577" s="9" t="str">
        <f>VLOOKUP(D1577,'Current OBD'!$B$6:$K$2185,10,0)</f>
        <v>Weyerhaeuser Elementary</v>
      </c>
      <c r="F1577" s="11" t="str">
        <f>IF(VLOOKUP(D1577,'Current OBD'!$B$6:$AK$2185,23,0)="Yes","PK"," ")</f>
        <v>PK</v>
      </c>
      <c r="G1577" s="11" t="str">
        <f>IF(VLOOKUP(D1577,'Current OBD'!$B$6:$AK$2185,24,0)="Yes","K"," ")</f>
        <v>K</v>
      </c>
      <c r="H1577" s="11">
        <f>IF(VLOOKUP(D1577,'Current OBD'!$B$6:$AK$2185,25,0)="Yes",1," ")</f>
        <v>1</v>
      </c>
      <c r="I1577" s="11" t="str">
        <f>IF(VLOOKUP(D1577,'Current OBD'!$B$6:$AK$2185,26,0)="Yes","2"," ")</f>
        <v>2</v>
      </c>
      <c r="J1577" s="11" t="str">
        <f>IF(VLOOKUP(D1577,'Current OBD'!$B$6:$AK$2185,27,0)="Yes","3"," ")</f>
        <v>3</v>
      </c>
      <c r="K1577" s="11" t="str">
        <f>IF(VLOOKUP(D1577,'Current OBD'!$B$6:$AK$2185,28,0)="Yes","4"," ")</f>
        <v>4</v>
      </c>
      <c r="L1577" s="11" t="str">
        <f>IF(VLOOKUP(D1577,'Current OBD'!$B$6:$AK$2185,29,0)="Yes","5"," ")</f>
        <v>5</v>
      </c>
      <c r="M1577" s="11" t="str">
        <f>IF(VLOOKUP(D1577,'Current OBD'!$B$6:$AK$2185,30,0)="Yes","6"," ")</f>
        <v xml:space="preserve"> </v>
      </c>
      <c r="N1577" s="11" t="str">
        <f>IF(VLOOKUP(D1577,'Current OBD'!$B$6:$AK$2185,31,0)="Yes","7"," ")</f>
        <v xml:space="preserve"> </v>
      </c>
      <c r="O1577" s="11" t="str">
        <f>IF(VLOOKUP(D1577,'Current OBD'!$B$6:$AK$2185,32,0)="Yes","8"," ")</f>
        <v xml:space="preserve"> </v>
      </c>
      <c r="P1577" s="11" t="str">
        <f>IF(VLOOKUP(D1577,'Current OBD'!$B$6:$AK$2185,33,0)="Yes","9"," ")</f>
        <v xml:space="preserve"> </v>
      </c>
      <c r="Q1577" s="11" t="str">
        <f>IF(VLOOKUP(D1577,'Current OBD'!$B$6:$AK$2185,34,0)="Yes","10"," ")</f>
        <v xml:space="preserve"> </v>
      </c>
      <c r="R1577" s="11" t="str">
        <f>IF(VLOOKUP(D1577,'Current OBD'!$B$6:$AK$2185,35,0)="Yes","11"," ")</f>
        <v xml:space="preserve"> </v>
      </c>
      <c r="S1577" s="11" t="str">
        <f>IF(VLOOKUP(D1577,'Current OBD'!$B$6:$AK$2185,36,0)="Yes","12"," ")</f>
        <v xml:space="preserve"> </v>
      </c>
      <c r="T1577" s="13">
        <f>VLOOKUP(D1577,Pivot!$B$4:$F$2181,2,0)</f>
        <v>104</v>
      </c>
      <c r="U1577" s="13">
        <f>VLOOKUP(D1577,Pivot!$B$4:$F$2181,3,0)</f>
        <v>19</v>
      </c>
      <c r="V1577" s="13">
        <f>VLOOKUP(D1577,Pivot!$B$4:$F$2181,4,0)</f>
        <v>375</v>
      </c>
      <c r="W1577" s="46">
        <f>IFERROR(VLOOKUP(D1577,Pivot!$B$4:$H$2181,5,0),"")</f>
        <v>0.27729999999999999</v>
      </c>
      <c r="X1577" s="51">
        <f>IFERROR(VLOOKUP(D1577,Pivot!$B$4:$H$2181,6,0),"")</f>
        <v>5.0700000000000002E-2</v>
      </c>
      <c r="Y1577" s="46">
        <f>IFERROR(VLOOKUP(D1577,Pivot!$B$4:$H$2181,7,0),"")</f>
        <v>0.32800000000000001</v>
      </c>
    </row>
    <row r="1578" spans="1:25" ht="15" customHeight="1" outlineLevel="1">
      <c r="A1578" s="27"/>
      <c r="B1578" s="27"/>
      <c r="C1578" s="30" t="s">
        <v>5809</v>
      </c>
      <c r="D1578" s="27"/>
      <c r="E1578" s="26"/>
      <c r="F1578" s="29"/>
      <c r="G1578" s="29"/>
      <c r="H1578" s="29"/>
      <c r="I1578" s="29"/>
      <c r="J1578" s="29"/>
      <c r="K1578" s="29"/>
      <c r="L1578" s="29"/>
      <c r="M1578" s="29"/>
      <c r="N1578" s="29"/>
      <c r="O1578" s="29"/>
      <c r="P1578" s="29"/>
      <c r="Q1578" s="29"/>
      <c r="R1578" s="29"/>
      <c r="S1578" s="29"/>
      <c r="T1578" s="43">
        <f>SUBTOTAL(9,T1573:T1577)</f>
        <v>601</v>
      </c>
      <c r="U1578" s="43">
        <f>SUBTOTAL(9,U1573:U1577)</f>
        <v>144</v>
      </c>
      <c r="V1578" s="43">
        <f>SUBTOTAL(9,V1573:V1577)</f>
        <v>1988</v>
      </c>
      <c r="W1578" s="47"/>
      <c r="X1578" s="52"/>
      <c r="Y1578" s="56">
        <f>(T1578+U1578)/V1578</f>
        <v>0.37474849094567403</v>
      </c>
    </row>
    <row r="1579" spans="1:25" ht="15" customHeight="1" outlineLevel="2">
      <c r="A1579" s="10" t="str">
        <f>VLOOKUP(D1579,'Current OBD'!$B$6:$K$2185,4,0)</f>
        <v>Pierce</v>
      </c>
      <c r="B1579" s="10" t="str">
        <f>VLOOKUP(D1579,'Current OBD'!$B$6:$K$2185,3,0)</f>
        <v>27-416</v>
      </c>
      <c r="C1579" s="9" t="str">
        <f>VLOOKUP(D1579,'Current OBD'!$B$6:$K$2185,2,0)</f>
        <v>White River School District</v>
      </c>
      <c r="D1579" s="24">
        <v>685848</v>
      </c>
      <c r="E1579" s="9" t="str">
        <f>VLOOKUP(D1579,'Current OBD'!$B$6:$K$2185,10,0)</f>
        <v>Early Learning Center</v>
      </c>
      <c r="F1579" s="11" t="str">
        <f>IF(VLOOKUP(D1579,'Current OBD'!$B$6:$AK$2185,23,0)="Yes","PK"," ")</f>
        <v>PK</v>
      </c>
      <c r="G1579" s="11" t="str">
        <f>IF(VLOOKUP(D1579,'Current OBD'!$B$6:$AK$2185,24,0)="Yes","K"," ")</f>
        <v>K</v>
      </c>
      <c r="H1579" s="11" t="str">
        <f>IF(VLOOKUP(D1579,'Current OBD'!$B$6:$AK$2185,25,0)="Yes",1," ")</f>
        <v xml:space="preserve"> </v>
      </c>
      <c r="I1579" s="11" t="str">
        <f>IF(VLOOKUP(D1579,'Current OBD'!$B$6:$AK$2185,26,0)="Yes","2"," ")</f>
        <v xml:space="preserve"> </v>
      </c>
      <c r="J1579" s="11" t="str">
        <f>IF(VLOOKUP(D1579,'Current OBD'!$B$6:$AK$2185,27,0)="Yes","3"," ")</f>
        <v xml:space="preserve"> </v>
      </c>
      <c r="K1579" s="11" t="str">
        <f>IF(VLOOKUP(D1579,'Current OBD'!$B$6:$AK$2185,28,0)="Yes","4"," ")</f>
        <v xml:space="preserve"> </v>
      </c>
      <c r="L1579" s="11" t="str">
        <f>IF(VLOOKUP(D1579,'Current OBD'!$B$6:$AK$2185,29,0)="Yes","5"," ")</f>
        <v xml:space="preserve"> </v>
      </c>
      <c r="M1579" s="11" t="str">
        <f>IF(VLOOKUP(D1579,'Current OBD'!$B$6:$AK$2185,30,0)="Yes","6"," ")</f>
        <v xml:space="preserve"> </v>
      </c>
      <c r="N1579" s="11" t="str">
        <f>IF(VLOOKUP(D1579,'Current OBD'!$B$6:$AK$2185,31,0)="Yes","7"," ")</f>
        <v xml:space="preserve"> </v>
      </c>
      <c r="O1579" s="11" t="str">
        <f>IF(VLOOKUP(D1579,'Current OBD'!$B$6:$AK$2185,32,0)="Yes","8"," ")</f>
        <v xml:space="preserve"> </v>
      </c>
      <c r="P1579" s="11" t="str">
        <f>IF(VLOOKUP(D1579,'Current OBD'!$B$6:$AK$2185,33,0)="Yes","9"," ")</f>
        <v xml:space="preserve"> </v>
      </c>
      <c r="Q1579" s="11" t="str">
        <f>IF(VLOOKUP(D1579,'Current OBD'!$B$6:$AK$2185,34,0)="Yes","10"," ")</f>
        <v xml:space="preserve"> </v>
      </c>
      <c r="R1579" s="11" t="str">
        <f>IF(VLOOKUP(D1579,'Current OBD'!$B$6:$AK$2185,35,0)="Yes","11"," ")</f>
        <v xml:space="preserve"> </v>
      </c>
      <c r="S1579" s="11" t="str">
        <f>IF(VLOOKUP(D1579,'Current OBD'!$B$6:$AK$2185,36,0)="Yes","12"," ")</f>
        <v xml:space="preserve"> </v>
      </c>
      <c r="T1579" s="13">
        <f>VLOOKUP(D1579,Pivot!$B$4:$F$2181,2,0)</f>
        <v>100</v>
      </c>
      <c r="U1579" s="13">
        <f>VLOOKUP(D1579,Pivot!$B$4:$F$2181,3,0)</f>
        <v>15</v>
      </c>
      <c r="V1579" s="13">
        <f>VLOOKUP(D1579,Pivot!$B$4:$F$2181,4,0)</f>
        <v>377</v>
      </c>
      <c r="W1579" s="46">
        <f>IFERROR(VLOOKUP(D1579,Pivot!$B$4:$H$2181,5,0),"")</f>
        <v>0.26529999999999998</v>
      </c>
      <c r="X1579" s="51">
        <f>IFERROR(VLOOKUP(D1579,Pivot!$B$4:$H$2181,6,0),"")</f>
        <v>3.9800000000000002E-2</v>
      </c>
      <c r="Y1579" s="46">
        <f>IFERROR(VLOOKUP(D1579,Pivot!$B$4:$H$2181,7,0),"")</f>
        <v>0.30499999999999999</v>
      </c>
    </row>
    <row r="1580" spans="1:25" ht="15" customHeight="1" outlineLevel="2">
      <c r="A1580" s="10" t="str">
        <f>VLOOKUP(D1580,'Current OBD'!$B$6:$K$2185,4,0)</f>
        <v>Pierce</v>
      </c>
      <c r="B1580" s="10" t="str">
        <f>VLOOKUP(D1580,'Current OBD'!$B$6:$K$2185,3,0)</f>
        <v>27-416</v>
      </c>
      <c r="C1580" s="9" t="str">
        <f>VLOOKUP(D1580,'Current OBD'!$B$6:$K$2185,2,0)</f>
        <v>White River School District</v>
      </c>
      <c r="D1580" s="24">
        <v>662072</v>
      </c>
      <c r="E1580" s="9" t="str">
        <f>VLOOKUP(D1580,'Current OBD'!$B$6:$K$2185,10,0)</f>
        <v>Elk Ridge Elementary</v>
      </c>
      <c r="F1580" s="11" t="str">
        <f>IF(VLOOKUP(D1580,'Current OBD'!$B$6:$AK$2185,23,0)="Yes","PK"," ")</f>
        <v>PK</v>
      </c>
      <c r="G1580" s="11" t="str">
        <f>IF(VLOOKUP(D1580,'Current OBD'!$B$6:$AK$2185,24,0)="Yes","K"," ")</f>
        <v>K</v>
      </c>
      <c r="H1580" s="11">
        <f>IF(VLOOKUP(D1580,'Current OBD'!$B$6:$AK$2185,25,0)="Yes",1," ")</f>
        <v>1</v>
      </c>
      <c r="I1580" s="11" t="str">
        <f>IF(VLOOKUP(D1580,'Current OBD'!$B$6:$AK$2185,26,0)="Yes","2"," ")</f>
        <v>2</v>
      </c>
      <c r="J1580" s="11" t="str">
        <f>IF(VLOOKUP(D1580,'Current OBD'!$B$6:$AK$2185,27,0)="Yes","3"," ")</f>
        <v>3</v>
      </c>
      <c r="K1580" s="11" t="str">
        <f>IF(VLOOKUP(D1580,'Current OBD'!$B$6:$AK$2185,28,0)="Yes","4"," ")</f>
        <v>4</v>
      </c>
      <c r="L1580" s="11" t="str">
        <f>IF(VLOOKUP(D1580,'Current OBD'!$B$6:$AK$2185,29,0)="Yes","5"," ")</f>
        <v>5</v>
      </c>
      <c r="M1580" s="11" t="str">
        <f>IF(VLOOKUP(D1580,'Current OBD'!$B$6:$AK$2185,30,0)="Yes","6"," ")</f>
        <v xml:space="preserve"> </v>
      </c>
      <c r="N1580" s="11" t="str">
        <f>IF(VLOOKUP(D1580,'Current OBD'!$B$6:$AK$2185,31,0)="Yes","7"," ")</f>
        <v xml:space="preserve"> </v>
      </c>
      <c r="O1580" s="11" t="str">
        <f>IF(VLOOKUP(D1580,'Current OBD'!$B$6:$AK$2185,32,0)="Yes","8"," ")</f>
        <v xml:space="preserve"> </v>
      </c>
      <c r="P1580" s="11" t="str">
        <f>IF(VLOOKUP(D1580,'Current OBD'!$B$6:$AK$2185,33,0)="Yes","9"," ")</f>
        <v xml:space="preserve"> </v>
      </c>
      <c r="Q1580" s="11" t="str">
        <f>IF(VLOOKUP(D1580,'Current OBD'!$B$6:$AK$2185,34,0)="Yes","10"," ")</f>
        <v xml:space="preserve"> </v>
      </c>
      <c r="R1580" s="11" t="str">
        <f>IF(VLOOKUP(D1580,'Current OBD'!$B$6:$AK$2185,35,0)="Yes","11"," ")</f>
        <v xml:space="preserve"> </v>
      </c>
      <c r="S1580" s="11" t="str">
        <f>IF(VLOOKUP(D1580,'Current OBD'!$B$6:$AK$2185,36,0)="Yes","12"," ")</f>
        <v xml:space="preserve"> </v>
      </c>
      <c r="T1580" s="13">
        <f>VLOOKUP(D1580,Pivot!$B$4:$F$2181,2,0)</f>
        <v>139</v>
      </c>
      <c r="U1580" s="13">
        <f>VLOOKUP(D1580,Pivot!$B$4:$F$2181,3,0)</f>
        <v>36</v>
      </c>
      <c r="V1580" s="13">
        <f>VLOOKUP(D1580,Pivot!$B$4:$F$2181,4,0)</f>
        <v>628</v>
      </c>
      <c r="W1580" s="46">
        <f>IFERROR(VLOOKUP(D1580,Pivot!$B$4:$H$2181,5,0),"")</f>
        <v>0.2213</v>
      </c>
      <c r="X1580" s="51">
        <f>IFERROR(VLOOKUP(D1580,Pivot!$B$4:$H$2181,6,0),"")</f>
        <v>5.7299999999999997E-2</v>
      </c>
      <c r="Y1580" s="46">
        <f>IFERROR(VLOOKUP(D1580,Pivot!$B$4:$H$2181,7,0),"")</f>
        <v>0.2787</v>
      </c>
    </row>
    <row r="1581" spans="1:25" ht="15" customHeight="1" outlineLevel="2">
      <c r="A1581" s="10" t="str">
        <f>VLOOKUP(D1581,'Current OBD'!$B$6:$K$2185,4,0)</f>
        <v>Pierce</v>
      </c>
      <c r="B1581" s="10" t="str">
        <f>VLOOKUP(D1581,'Current OBD'!$B$6:$K$2185,3,0)</f>
        <v>27-416</v>
      </c>
      <c r="C1581" s="9" t="str">
        <f>VLOOKUP(D1581,'Current OBD'!$B$6:$K$2185,2,0)</f>
        <v>White River School District</v>
      </c>
      <c r="D1581" s="24">
        <v>662073</v>
      </c>
      <c r="E1581" s="9" t="str">
        <f>VLOOKUP(D1581,'Current OBD'!$B$6:$K$2185,10,0)</f>
        <v>Foothills Elementary</v>
      </c>
      <c r="F1581" s="11" t="str">
        <f>IF(VLOOKUP(D1581,'Current OBD'!$B$6:$AK$2185,23,0)="Yes","PK"," ")</f>
        <v>PK</v>
      </c>
      <c r="G1581" s="11" t="str">
        <f>IF(VLOOKUP(D1581,'Current OBD'!$B$6:$AK$2185,24,0)="Yes","K"," ")</f>
        <v>K</v>
      </c>
      <c r="H1581" s="11">
        <f>IF(VLOOKUP(D1581,'Current OBD'!$B$6:$AK$2185,25,0)="Yes",1," ")</f>
        <v>1</v>
      </c>
      <c r="I1581" s="11" t="str">
        <f>IF(VLOOKUP(D1581,'Current OBD'!$B$6:$AK$2185,26,0)="Yes","2"," ")</f>
        <v>2</v>
      </c>
      <c r="J1581" s="11" t="str">
        <f>IF(VLOOKUP(D1581,'Current OBD'!$B$6:$AK$2185,27,0)="Yes","3"," ")</f>
        <v>3</v>
      </c>
      <c r="K1581" s="11" t="str">
        <f>IF(VLOOKUP(D1581,'Current OBD'!$B$6:$AK$2185,28,0)="Yes","4"," ")</f>
        <v>4</v>
      </c>
      <c r="L1581" s="11" t="str">
        <f>IF(VLOOKUP(D1581,'Current OBD'!$B$6:$AK$2185,29,0)="Yes","5"," ")</f>
        <v>5</v>
      </c>
      <c r="M1581" s="11" t="str">
        <f>IF(VLOOKUP(D1581,'Current OBD'!$B$6:$AK$2185,30,0)="Yes","6"," ")</f>
        <v xml:space="preserve"> </v>
      </c>
      <c r="N1581" s="11" t="str">
        <f>IF(VLOOKUP(D1581,'Current OBD'!$B$6:$AK$2185,31,0)="Yes","7"," ")</f>
        <v xml:space="preserve"> </v>
      </c>
      <c r="O1581" s="11" t="str">
        <f>IF(VLOOKUP(D1581,'Current OBD'!$B$6:$AK$2185,32,0)="Yes","8"," ")</f>
        <v xml:space="preserve"> </v>
      </c>
      <c r="P1581" s="11" t="str">
        <f>IF(VLOOKUP(D1581,'Current OBD'!$B$6:$AK$2185,33,0)="Yes","9"," ")</f>
        <v xml:space="preserve"> </v>
      </c>
      <c r="Q1581" s="11" t="str">
        <f>IF(VLOOKUP(D1581,'Current OBD'!$B$6:$AK$2185,34,0)="Yes","10"," ")</f>
        <v xml:space="preserve"> </v>
      </c>
      <c r="R1581" s="11" t="str">
        <f>IF(VLOOKUP(D1581,'Current OBD'!$B$6:$AK$2185,35,0)="Yes","11"," ")</f>
        <v xml:space="preserve"> </v>
      </c>
      <c r="S1581" s="11" t="str">
        <f>IF(VLOOKUP(D1581,'Current OBD'!$B$6:$AK$2185,36,0)="Yes","12"," ")</f>
        <v xml:space="preserve"> </v>
      </c>
      <c r="T1581" s="13">
        <f>VLOOKUP(D1581,Pivot!$B$4:$F$2181,2,0)</f>
        <v>199</v>
      </c>
      <c r="U1581" s="13">
        <f>VLOOKUP(D1581,Pivot!$B$4:$F$2181,3,0)</f>
        <v>48</v>
      </c>
      <c r="V1581" s="13">
        <f>VLOOKUP(D1581,Pivot!$B$4:$F$2181,4,0)</f>
        <v>526</v>
      </c>
      <c r="W1581" s="46">
        <f>IFERROR(VLOOKUP(D1581,Pivot!$B$4:$H$2181,5,0),"")</f>
        <v>0.37830000000000003</v>
      </c>
      <c r="X1581" s="51">
        <f>IFERROR(VLOOKUP(D1581,Pivot!$B$4:$H$2181,6,0),"")</f>
        <v>9.1300000000000006E-2</v>
      </c>
      <c r="Y1581" s="46">
        <f>IFERROR(VLOOKUP(D1581,Pivot!$B$4:$H$2181,7,0),"")</f>
        <v>0.46960000000000002</v>
      </c>
    </row>
    <row r="1582" spans="1:25" ht="15" customHeight="1" outlineLevel="2">
      <c r="A1582" s="10" t="str">
        <f>VLOOKUP(D1582,'Current OBD'!$B$6:$K$2185,4,0)</f>
        <v>Pierce</v>
      </c>
      <c r="B1582" s="10" t="str">
        <f>VLOOKUP(D1582,'Current OBD'!$B$6:$K$2185,3,0)</f>
        <v>27-416</v>
      </c>
      <c r="C1582" s="9" t="str">
        <f>VLOOKUP(D1582,'Current OBD'!$B$6:$K$2185,2,0)</f>
        <v>White River School District</v>
      </c>
      <c r="D1582" s="24">
        <v>662989</v>
      </c>
      <c r="E1582" s="9" t="str">
        <f>VLOOKUP(D1582,'Current OBD'!$B$6:$K$2185,10,0)</f>
        <v>Glacier Middle School</v>
      </c>
      <c r="F1582" s="11" t="str">
        <f>IF(VLOOKUP(D1582,'Current OBD'!$B$6:$AK$2185,23,0)="Yes","PK"," ")</f>
        <v xml:space="preserve"> </v>
      </c>
      <c r="G1582" s="11" t="str">
        <f>IF(VLOOKUP(D1582,'Current OBD'!$B$6:$AK$2185,24,0)="Yes","K"," ")</f>
        <v xml:space="preserve"> </v>
      </c>
      <c r="H1582" s="11" t="str">
        <f>IF(VLOOKUP(D1582,'Current OBD'!$B$6:$AK$2185,25,0)="Yes",1," ")</f>
        <v xml:space="preserve"> </v>
      </c>
      <c r="I1582" s="11" t="str">
        <f>IF(VLOOKUP(D1582,'Current OBD'!$B$6:$AK$2185,26,0)="Yes","2"," ")</f>
        <v xml:space="preserve"> </v>
      </c>
      <c r="J1582" s="11" t="str">
        <f>IF(VLOOKUP(D1582,'Current OBD'!$B$6:$AK$2185,27,0)="Yes","3"," ")</f>
        <v xml:space="preserve"> </v>
      </c>
      <c r="K1582" s="11" t="str">
        <f>IF(VLOOKUP(D1582,'Current OBD'!$B$6:$AK$2185,28,0)="Yes","4"," ")</f>
        <v xml:space="preserve"> </v>
      </c>
      <c r="L1582" s="11" t="str">
        <f>IF(VLOOKUP(D1582,'Current OBD'!$B$6:$AK$2185,29,0)="Yes","5"," ")</f>
        <v xml:space="preserve"> </v>
      </c>
      <c r="M1582" s="11" t="str">
        <f>IF(VLOOKUP(D1582,'Current OBD'!$B$6:$AK$2185,30,0)="Yes","6"," ")</f>
        <v>6</v>
      </c>
      <c r="N1582" s="11" t="str">
        <f>IF(VLOOKUP(D1582,'Current OBD'!$B$6:$AK$2185,31,0)="Yes","7"," ")</f>
        <v>7</v>
      </c>
      <c r="O1582" s="11" t="str">
        <f>IF(VLOOKUP(D1582,'Current OBD'!$B$6:$AK$2185,32,0)="Yes","8"," ")</f>
        <v>8</v>
      </c>
      <c r="P1582" s="11" t="str">
        <f>IF(VLOOKUP(D1582,'Current OBD'!$B$6:$AK$2185,33,0)="Yes","9"," ")</f>
        <v xml:space="preserve"> </v>
      </c>
      <c r="Q1582" s="11" t="str">
        <f>IF(VLOOKUP(D1582,'Current OBD'!$B$6:$AK$2185,34,0)="Yes","10"," ")</f>
        <v xml:space="preserve"> </v>
      </c>
      <c r="R1582" s="11" t="str">
        <f>IF(VLOOKUP(D1582,'Current OBD'!$B$6:$AK$2185,35,0)="Yes","11"," ")</f>
        <v xml:space="preserve"> </v>
      </c>
      <c r="S1582" s="11" t="str">
        <f>IF(VLOOKUP(D1582,'Current OBD'!$B$6:$AK$2185,36,0)="Yes","12"," ")</f>
        <v xml:space="preserve"> </v>
      </c>
      <c r="T1582" s="13">
        <f>VLOOKUP(D1582,Pivot!$B$4:$F$2181,2,0)</f>
        <v>244</v>
      </c>
      <c r="U1582" s="13">
        <f>VLOOKUP(D1582,Pivot!$B$4:$F$2181,3,0)</f>
        <v>101</v>
      </c>
      <c r="V1582" s="13">
        <f>VLOOKUP(D1582,Pivot!$B$4:$F$2181,4,0)</f>
        <v>1059</v>
      </c>
      <c r="W1582" s="46">
        <f>IFERROR(VLOOKUP(D1582,Pivot!$B$4:$H$2181,5,0),"")</f>
        <v>0.23039999999999999</v>
      </c>
      <c r="X1582" s="51">
        <f>IFERROR(VLOOKUP(D1582,Pivot!$B$4:$H$2181,6,0),"")</f>
        <v>9.5399999999999999E-2</v>
      </c>
      <c r="Y1582" s="46">
        <f>IFERROR(VLOOKUP(D1582,Pivot!$B$4:$H$2181,7,0),"")</f>
        <v>0.32579999999999998</v>
      </c>
    </row>
    <row r="1583" spans="1:25" ht="15" customHeight="1" outlineLevel="2">
      <c r="A1583" s="10" t="str">
        <f>VLOOKUP(D1583,'Current OBD'!$B$6:$K$2185,4,0)</f>
        <v>Pierce</v>
      </c>
      <c r="B1583" s="10" t="str">
        <f>VLOOKUP(D1583,'Current OBD'!$B$6:$K$2185,3,0)</f>
        <v>27-416</v>
      </c>
      <c r="C1583" s="9" t="str">
        <f>VLOOKUP(D1583,'Current OBD'!$B$6:$K$2185,2,0)</f>
        <v>White River School District</v>
      </c>
      <c r="D1583" s="24">
        <v>662074</v>
      </c>
      <c r="E1583" s="9" t="str">
        <f>VLOOKUP(D1583,'Current OBD'!$B$6:$K$2185,10,0)</f>
        <v>Mt. Meadow Elementary</v>
      </c>
      <c r="F1583" s="11" t="str">
        <f>IF(VLOOKUP(D1583,'Current OBD'!$B$6:$AK$2185,23,0)="Yes","PK"," ")</f>
        <v>PK</v>
      </c>
      <c r="G1583" s="11" t="str">
        <f>IF(VLOOKUP(D1583,'Current OBD'!$B$6:$AK$2185,24,0)="Yes","K"," ")</f>
        <v>K</v>
      </c>
      <c r="H1583" s="11">
        <f>IF(VLOOKUP(D1583,'Current OBD'!$B$6:$AK$2185,25,0)="Yes",1," ")</f>
        <v>1</v>
      </c>
      <c r="I1583" s="11" t="str">
        <f>IF(VLOOKUP(D1583,'Current OBD'!$B$6:$AK$2185,26,0)="Yes","2"," ")</f>
        <v>2</v>
      </c>
      <c r="J1583" s="11" t="str">
        <f>IF(VLOOKUP(D1583,'Current OBD'!$B$6:$AK$2185,27,0)="Yes","3"," ")</f>
        <v>3</v>
      </c>
      <c r="K1583" s="11" t="str">
        <f>IF(VLOOKUP(D1583,'Current OBD'!$B$6:$AK$2185,28,0)="Yes","4"," ")</f>
        <v>4</v>
      </c>
      <c r="L1583" s="11" t="str">
        <f>IF(VLOOKUP(D1583,'Current OBD'!$B$6:$AK$2185,29,0)="Yes","5"," ")</f>
        <v>5</v>
      </c>
      <c r="M1583" s="11" t="str">
        <f>IF(VLOOKUP(D1583,'Current OBD'!$B$6:$AK$2185,30,0)="Yes","6"," ")</f>
        <v xml:space="preserve"> </v>
      </c>
      <c r="N1583" s="11" t="str">
        <f>IF(VLOOKUP(D1583,'Current OBD'!$B$6:$AK$2185,31,0)="Yes","7"," ")</f>
        <v xml:space="preserve"> </v>
      </c>
      <c r="O1583" s="11" t="str">
        <f>IF(VLOOKUP(D1583,'Current OBD'!$B$6:$AK$2185,32,0)="Yes","8"," ")</f>
        <v xml:space="preserve"> </v>
      </c>
      <c r="P1583" s="11" t="str">
        <f>IF(VLOOKUP(D1583,'Current OBD'!$B$6:$AK$2185,33,0)="Yes","9"," ")</f>
        <v xml:space="preserve"> </v>
      </c>
      <c r="Q1583" s="11" t="str">
        <f>IF(VLOOKUP(D1583,'Current OBD'!$B$6:$AK$2185,34,0)="Yes","10"," ")</f>
        <v xml:space="preserve"> </v>
      </c>
      <c r="R1583" s="11" t="str">
        <f>IF(VLOOKUP(D1583,'Current OBD'!$B$6:$AK$2185,35,0)="Yes","11"," ")</f>
        <v xml:space="preserve"> </v>
      </c>
      <c r="S1583" s="11" t="str">
        <f>IF(VLOOKUP(D1583,'Current OBD'!$B$6:$AK$2185,36,0)="Yes","12"," ")</f>
        <v xml:space="preserve"> </v>
      </c>
      <c r="T1583" s="13">
        <f>VLOOKUP(D1583,Pivot!$B$4:$F$2181,2,0)</f>
        <v>76</v>
      </c>
      <c r="U1583" s="13">
        <f>VLOOKUP(D1583,Pivot!$B$4:$F$2181,3,0)</f>
        <v>23</v>
      </c>
      <c r="V1583" s="13">
        <f>VLOOKUP(D1583,Pivot!$B$4:$F$2181,4,0)</f>
        <v>445</v>
      </c>
      <c r="W1583" s="46">
        <f>IFERROR(VLOOKUP(D1583,Pivot!$B$4:$H$2181,5,0),"")</f>
        <v>0.17080000000000001</v>
      </c>
      <c r="X1583" s="51">
        <f>IFERROR(VLOOKUP(D1583,Pivot!$B$4:$H$2181,6,0),"")</f>
        <v>5.1700000000000003E-2</v>
      </c>
      <c r="Y1583" s="46">
        <f>IFERROR(VLOOKUP(D1583,Pivot!$B$4:$H$2181,7,0),"")</f>
        <v>0.2225</v>
      </c>
    </row>
    <row r="1584" spans="1:25" ht="15" customHeight="1" outlineLevel="2">
      <c r="A1584" s="10" t="str">
        <f>VLOOKUP(D1584,'Current OBD'!$B$6:$K$2185,4,0)</f>
        <v>Pierce</v>
      </c>
      <c r="B1584" s="10" t="str">
        <f>VLOOKUP(D1584,'Current OBD'!$B$6:$K$2185,3,0)</f>
        <v>27-416</v>
      </c>
      <c r="C1584" s="9" t="str">
        <f>VLOOKUP(D1584,'Current OBD'!$B$6:$K$2185,2,0)</f>
        <v>White River School District</v>
      </c>
      <c r="D1584" s="24">
        <v>662069</v>
      </c>
      <c r="E1584" s="9" t="str">
        <f>VLOOKUP(D1584,'Current OBD'!$B$6:$K$2185,10,0)</f>
        <v>White River High</v>
      </c>
      <c r="F1584" s="11" t="str">
        <f>IF(VLOOKUP(D1584,'Current OBD'!$B$6:$AK$2185,23,0)="Yes","PK"," ")</f>
        <v xml:space="preserve"> </v>
      </c>
      <c r="G1584" s="11" t="str">
        <f>IF(VLOOKUP(D1584,'Current OBD'!$B$6:$AK$2185,24,0)="Yes","K"," ")</f>
        <v xml:space="preserve"> </v>
      </c>
      <c r="H1584" s="11" t="str">
        <f>IF(VLOOKUP(D1584,'Current OBD'!$B$6:$AK$2185,25,0)="Yes",1," ")</f>
        <v xml:space="preserve"> </v>
      </c>
      <c r="I1584" s="11" t="str">
        <f>IF(VLOOKUP(D1584,'Current OBD'!$B$6:$AK$2185,26,0)="Yes","2"," ")</f>
        <v xml:space="preserve"> </v>
      </c>
      <c r="J1584" s="11" t="str">
        <f>IF(VLOOKUP(D1584,'Current OBD'!$B$6:$AK$2185,27,0)="Yes","3"," ")</f>
        <v xml:space="preserve"> </v>
      </c>
      <c r="K1584" s="11" t="str">
        <f>IF(VLOOKUP(D1584,'Current OBD'!$B$6:$AK$2185,28,0)="Yes","4"," ")</f>
        <v xml:space="preserve"> </v>
      </c>
      <c r="L1584" s="11" t="str">
        <f>IF(VLOOKUP(D1584,'Current OBD'!$B$6:$AK$2185,29,0)="Yes","5"," ")</f>
        <v xml:space="preserve"> </v>
      </c>
      <c r="M1584" s="11" t="str">
        <f>IF(VLOOKUP(D1584,'Current OBD'!$B$6:$AK$2185,30,0)="Yes","6"," ")</f>
        <v xml:space="preserve"> </v>
      </c>
      <c r="N1584" s="11" t="str">
        <f>IF(VLOOKUP(D1584,'Current OBD'!$B$6:$AK$2185,31,0)="Yes","7"," ")</f>
        <v xml:space="preserve"> </v>
      </c>
      <c r="O1584" s="11" t="str">
        <f>IF(VLOOKUP(D1584,'Current OBD'!$B$6:$AK$2185,32,0)="Yes","8"," ")</f>
        <v xml:space="preserve"> </v>
      </c>
      <c r="P1584" s="11" t="str">
        <f>IF(VLOOKUP(D1584,'Current OBD'!$B$6:$AK$2185,33,0)="Yes","9"," ")</f>
        <v>9</v>
      </c>
      <c r="Q1584" s="11" t="str">
        <f>IF(VLOOKUP(D1584,'Current OBD'!$B$6:$AK$2185,34,0)="Yes","10"," ")</f>
        <v>10</v>
      </c>
      <c r="R1584" s="11" t="str">
        <f>IF(VLOOKUP(D1584,'Current OBD'!$B$6:$AK$2185,35,0)="Yes","11"," ")</f>
        <v>11</v>
      </c>
      <c r="S1584" s="11" t="str">
        <f>IF(VLOOKUP(D1584,'Current OBD'!$B$6:$AK$2185,36,0)="Yes","12"," ")</f>
        <v>12</v>
      </c>
      <c r="T1584" s="13">
        <f>VLOOKUP(D1584,Pivot!$B$4:$F$2181,2,0)</f>
        <v>339</v>
      </c>
      <c r="U1584" s="13">
        <f>VLOOKUP(D1584,Pivot!$B$4:$F$2181,3,0)</f>
        <v>99</v>
      </c>
      <c r="V1584" s="13">
        <f>VLOOKUP(D1584,Pivot!$B$4:$F$2181,4,0)</f>
        <v>1403</v>
      </c>
      <c r="W1584" s="46">
        <f>IFERROR(VLOOKUP(D1584,Pivot!$B$4:$H$2181,5,0),"")</f>
        <v>0.24160000000000001</v>
      </c>
      <c r="X1584" s="51">
        <f>IFERROR(VLOOKUP(D1584,Pivot!$B$4:$H$2181,6,0),"")</f>
        <v>7.0599999999999996E-2</v>
      </c>
      <c r="Y1584" s="46">
        <f>IFERROR(VLOOKUP(D1584,Pivot!$B$4:$H$2181,7,0),"")</f>
        <v>0.31219999999999998</v>
      </c>
    </row>
    <row r="1585" spans="1:25" ht="15" customHeight="1" outlineLevel="2">
      <c r="A1585" s="10" t="str">
        <f>VLOOKUP(D1585,'Current OBD'!$B$6:$K$2185,4,0)</f>
        <v>Pierce</v>
      </c>
      <c r="B1585" s="10" t="str">
        <f>VLOOKUP(D1585,'Current OBD'!$B$6:$K$2185,3,0)</f>
        <v>27-416</v>
      </c>
      <c r="C1585" s="9" t="str">
        <f>VLOOKUP(D1585,'Current OBD'!$B$6:$K$2185,2,0)</f>
        <v>White River School District</v>
      </c>
      <c r="D1585" s="24">
        <v>662075</v>
      </c>
      <c r="E1585" s="9" t="str">
        <f>VLOOKUP(D1585,'Current OBD'!$B$6:$K$2185,10,0)</f>
        <v>Wilkeson Elementary</v>
      </c>
      <c r="F1585" s="11" t="str">
        <f>IF(VLOOKUP(D1585,'Current OBD'!$B$6:$AK$2185,23,0)="Yes","PK"," ")</f>
        <v>PK</v>
      </c>
      <c r="G1585" s="11" t="str">
        <f>IF(VLOOKUP(D1585,'Current OBD'!$B$6:$AK$2185,24,0)="Yes","K"," ")</f>
        <v>K</v>
      </c>
      <c r="H1585" s="11">
        <f>IF(VLOOKUP(D1585,'Current OBD'!$B$6:$AK$2185,25,0)="Yes",1," ")</f>
        <v>1</v>
      </c>
      <c r="I1585" s="11" t="str">
        <f>IF(VLOOKUP(D1585,'Current OBD'!$B$6:$AK$2185,26,0)="Yes","2"," ")</f>
        <v>2</v>
      </c>
      <c r="J1585" s="11" t="str">
        <f>IF(VLOOKUP(D1585,'Current OBD'!$B$6:$AK$2185,27,0)="Yes","3"," ")</f>
        <v>3</v>
      </c>
      <c r="K1585" s="11" t="str">
        <f>IF(VLOOKUP(D1585,'Current OBD'!$B$6:$AK$2185,28,0)="Yes","4"," ")</f>
        <v>4</v>
      </c>
      <c r="L1585" s="11" t="str">
        <f>IF(VLOOKUP(D1585,'Current OBD'!$B$6:$AK$2185,29,0)="Yes","5"," ")</f>
        <v>5</v>
      </c>
      <c r="M1585" s="11" t="str">
        <f>IF(VLOOKUP(D1585,'Current OBD'!$B$6:$AK$2185,30,0)="Yes","6"," ")</f>
        <v xml:space="preserve"> </v>
      </c>
      <c r="N1585" s="11" t="str">
        <f>IF(VLOOKUP(D1585,'Current OBD'!$B$6:$AK$2185,31,0)="Yes","7"," ")</f>
        <v xml:space="preserve"> </v>
      </c>
      <c r="O1585" s="11" t="str">
        <f>IF(VLOOKUP(D1585,'Current OBD'!$B$6:$AK$2185,32,0)="Yes","8"," ")</f>
        <v xml:space="preserve"> </v>
      </c>
      <c r="P1585" s="11" t="str">
        <f>IF(VLOOKUP(D1585,'Current OBD'!$B$6:$AK$2185,33,0)="Yes","9"," ")</f>
        <v xml:space="preserve"> </v>
      </c>
      <c r="Q1585" s="11" t="str">
        <f>IF(VLOOKUP(D1585,'Current OBD'!$B$6:$AK$2185,34,0)="Yes","10"," ")</f>
        <v xml:space="preserve"> </v>
      </c>
      <c r="R1585" s="11" t="str">
        <f>IF(VLOOKUP(D1585,'Current OBD'!$B$6:$AK$2185,35,0)="Yes","11"," ")</f>
        <v xml:space="preserve"> </v>
      </c>
      <c r="S1585" s="11" t="str">
        <f>IF(VLOOKUP(D1585,'Current OBD'!$B$6:$AK$2185,36,0)="Yes","12"," ")</f>
        <v xml:space="preserve"> </v>
      </c>
      <c r="T1585" s="13">
        <f>VLOOKUP(D1585,Pivot!$B$4:$F$2181,2,0)</f>
        <v>64</v>
      </c>
      <c r="U1585" s="13">
        <f>VLOOKUP(D1585,Pivot!$B$4:$F$2181,3,0)</f>
        <v>20</v>
      </c>
      <c r="V1585" s="13">
        <f>VLOOKUP(D1585,Pivot!$B$4:$F$2181,4,0)</f>
        <v>291</v>
      </c>
      <c r="W1585" s="46">
        <f>IFERROR(VLOOKUP(D1585,Pivot!$B$4:$H$2181,5,0),"")</f>
        <v>0.21990000000000001</v>
      </c>
      <c r="X1585" s="51">
        <f>IFERROR(VLOOKUP(D1585,Pivot!$B$4:$H$2181,6,0),"")</f>
        <v>6.8699999999999997E-2</v>
      </c>
      <c r="Y1585" s="46">
        <f>IFERROR(VLOOKUP(D1585,Pivot!$B$4:$H$2181,7,0),"")</f>
        <v>0.28870000000000001</v>
      </c>
    </row>
    <row r="1586" spans="1:25" ht="15" customHeight="1" outlineLevel="1">
      <c r="A1586" s="27"/>
      <c r="B1586" s="27"/>
      <c r="C1586" s="30" t="s">
        <v>5810</v>
      </c>
      <c r="D1586" s="27"/>
      <c r="E1586" s="26"/>
      <c r="F1586" s="29"/>
      <c r="G1586" s="29"/>
      <c r="H1586" s="29"/>
      <c r="I1586" s="29"/>
      <c r="J1586" s="29"/>
      <c r="K1586" s="29"/>
      <c r="L1586" s="29"/>
      <c r="M1586" s="29"/>
      <c r="N1586" s="29"/>
      <c r="O1586" s="29"/>
      <c r="P1586" s="29"/>
      <c r="Q1586" s="29"/>
      <c r="R1586" s="29"/>
      <c r="S1586" s="29"/>
      <c r="T1586" s="43">
        <f>SUBTOTAL(9,T1579:T1585)</f>
        <v>1161</v>
      </c>
      <c r="U1586" s="43">
        <f>SUBTOTAL(9,U1579:U1585)</f>
        <v>342</v>
      </c>
      <c r="V1586" s="43">
        <f>SUBTOTAL(9,V1579:V1585)</f>
        <v>4729</v>
      </c>
      <c r="W1586" s="47"/>
      <c r="X1586" s="52"/>
      <c r="Y1586" s="56">
        <f>(T1586+U1586)/V1586</f>
        <v>0.31782617889617254</v>
      </c>
    </row>
    <row r="1587" spans="1:25" ht="15" customHeight="1" outlineLevel="2">
      <c r="A1587" s="10" t="str">
        <f>VLOOKUP(D1587,'Current OBD'!$B$6:$K$2185,4,0)</f>
        <v>Pierce</v>
      </c>
      <c r="B1587" s="10" t="str">
        <f>VLOOKUP(D1587,'Current OBD'!$B$6:$K$2185,3,0)</f>
        <v>27-417</v>
      </c>
      <c r="C1587" s="9" t="str">
        <f>VLOOKUP(D1587,'Current OBD'!$B$6:$K$2185,2,0)</f>
        <v>Fife School District</v>
      </c>
      <c r="D1587" s="24">
        <v>662726</v>
      </c>
      <c r="E1587" s="9" t="str">
        <f>VLOOKUP(D1587,'Current OBD'!$B$6:$K$2185,10,0)</f>
        <v>Columbia Junior High</v>
      </c>
      <c r="F1587" s="11" t="str">
        <f>IF(VLOOKUP(D1587,'Current OBD'!$B$6:$AK$2185,23,0)="Yes","PK"," ")</f>
        <v xml:space="preserve"> </v>
      </c>
      <c r="G1587" s="11" t="str">
        <f>IF(VLOOKUP(D1587,'Current OBD'!$B$6:$AK$2185,24,0)="Yes","K"," ")</f>
        <v xml:space="preserve"> </v>
      </c>
      <c r="H1587" s="11" t="str">
        <f>IF(VLOOKUP(D1587,'Current OBD'!$B$6:$AK$2185,25,0)="Yes",1," ")</f>
        <v xml:space="preserve"> </v>
      </c>
      <c r="I1587" s="11" t="str">
        <f>IF(VLOOKUP(D1587,'Current OBD'!$B$6:$AK$2185,26,0)="Yes","2"," ")</f>
        <v xml:space="preserve"> </v>
      </c>
      <c r="J1587" s="11" t="str">
        <f>IF(VLOOKUP(D1587,'Current OBD'!$B$6:$AK$2185,27,0)="Yes","3"," ")</f>
        <v xml:space="preserve"> </v>
      </c>
      <c r="K1587" s="11" t="str">
        <f>IF(VLOOKUP(D1587,'Current OBD'!$B$6:$AK$2185,28,0)="Yes","4"," ")</f>
        <v xml:space="preserve"> </v>
      </c>
      <c r="L1587" s="11" t="str">
        <f>IF(VLOOKUP(D1587,'Current OBD'!$B$6:$AK$2185,29,0)="Yes","5"," ")</f>
        <v xml:space="preserve"> </v>
      </c>
      <c r="M1587" s="11" t="str">
        <f>IF(VLOOKUP(D1587,'Current OBD'!$B$6:$AK$2185,30,0)="Yes","6"," ")</f>
        <v xml:space="preserve"> </v>
      </c>
      <c r="N1587" s="11" t="str">
        <f>IF(VLOOKUP(D1587,'Current OBD'!$B$6:$AK$2185,31,0)="Yes","7"," ")</f>
        <v xml:space="preserve"> </v>
      </c>
      <c r="O1587" s="11" t="str">
        <f>IF(VLOOKUP(D1587,'Current OBD'!$B$6:$AK$2185,32,0)="Yes","8"," ")</f>
        <v>8</v>
      </c>
      <c r="P1587" s="11" t="str">
        <f>IF(VLOOKUP(D1587,'Current OBD'!$B$6:$AK$2185,33,0)="Yes","9"," ")</f>
        <v>9</v>
      </c>
      <c r="Q1587" s="11" t="str">
        <f>IF(VLOOKUP(D1587,'Current OBD'!$B$6:$AK$2185,34,0)="Yes","10"," ")</f>
        <v xml:space="preserve"> </v>
      </c>
      <c r="R1587" s="11" t="str">
        <f>IF(VLOOKUP(D1587,'Current OBD'!$B$6:$AK$2185,35,0)="Yes","11"," ")</f>
        <v xml:space="preserve"> </v>
      </c>
      <c r="S1587" s="11" t="str">
        <f>IF(VLOOKUP(D1587,'Current OBD'!$B$6:$AK$2185,36,0)="Yes","12"," ")</f>
        <v xml:space="preserve"> </v>
      </c>
      <c r="T1587" s="13">
        <f>VLOOKUP(D1587,Pivot!$B$4:$F$2181,2,0)</f>
        <v>201</v>
      </c>
      <c r="U1587" s="13">
        <f>VLOOKUP(D1587,Pivot!$B$4:$F$2181,3,0)</f>
        <v>64</v>
      </c>
      <c r="V1587" s="13">
        <f>VLOOKUP(D1587,Pivot!$B$4:$F$2181,4,0)</f>
        <v>561</v>
      </c>
      <c r="W1587" s="46">
        <f>IFERROR(VLOOKUP(D1587,Pivot!$B$4:$H$2181,5,0),"")</f>
        <v>0.35830000000000001</v>
      </c>
      <c r="X1587" s="51">
        <f>IFERROR(VLOOKUP(D1587,Pivot!$B$4:$H$2181,6,0),"")</f>
        <v>0.11409999999999999</v>
      </c>
      <c r="Y1587" s="46">
        <f>IFERROR(VLOOKUP(D1587,Pivot!$B$4:$H$2181,7,0),"")</f>
        <v>0.47239999999999999</v>
      </c>
    </row>
    <row r="1588" spans="1:25" ht="15" customHeight="1" outlineLevel="2">
      <c r="A1588" s="10" t="str">
        <f>VLOOKUP(D1588,'Current OBD'!$B$6:$K$2185,4,0)</f>
        <v>Pierce</v>
      </c>
      <c r="B1588" s="10" t="str">
        <f>VLOOKUP(D1588,'Current OBD'!$B$6:$K$2185,3,0)</f>
        <v>27-417</v>
      </c>
      <c r="C1588" s="9" t="str">
        <f>VLOOKUP(D1588,'Current OBD'!$B$6:$K$2185,2,0)</f>
        <v>Fife School District</v>
      </c>
      <c r="D1588" s="24">
        <v>662080</v>
      </c>
      <c r="E1588" s="9" t="str">
        <f>VLOOKUP(D1588,'Current OBD'!$B$6:$K$2185,10,0)</f>
        <v>Discovery Primary</v>
      </c>
      <c r="F1588" s="11" t="str">
        <f>IF(VLOOKUP(D1588,'Current OBD'!$B$6:$AK$2185,23,0)="Yes","PK"," ")</f>
        <v>PK</v>
      </c>
      <c r="G1588" s="11" t="str">
        <f>IF(VLOOKUP(D1588,'Current OBD'!$B$6:$AK$2185,24,0)="Yes","K"," ")</f>
        <v>K</v>
      </c>
      <c r="H1588" s="11">
        <f>IF(VLOOKUP(D1588,'Current OBD'!$B$6:$AK$2185,25,0)="Yes",1," ")</f>
        <v>1</v>
      </c>
      <c r="I1588" s="11" t="str">
        <f>IF(VLOOKUP(D1588,'Current OBD'!$B$6:$AK$2185,26,0)="Yes","2"," ")</f>
        <v>2</v>
      </c>
      <c r="J1588" s="11" t="str">
        <f>IF(VLOOKUP(D1588,'Current OBD'!$B$6:$AK$2185,27,0)="Yes","3"," ")</f>
        <v xml:space="preserve"> </v>
      </c>
      <c r="K1588" s="11" t="str">
        <f>IF(VLOOKUP(D1588,'Current OBD'!$B$6:$AK$2185,28,0)="Yes","4"," ")</f>
        <v xml:space="preserve"> </v>
      </c>
      <c r="L1588" s="11" t="str">
        <f>IF(VLOOKUP(D1588,'Current OBD'!$B$6:$AK$2185,29,0)="Yes","5"," ")</f>
        <v xml:space="preserve"> </v>
      </c>
      <c r="M1588" s="11" t="str">
        <f>IF(VLOOKUP(D1588,'Current OBD'!$B$6:$AK$2185,30,0)="Yes","6"," ")</f>
        <v xml:space="preserve"> </v>
      </c>
      <c r="N1588" s="11" t="str">
        <f>IF(VLOOKUP(D1588,'Current OBD'!$B$6:$AK$2185,31,0)="Yes","7"," ")</f>
        <v xml:space="preserve"> </v>
      </c>
      <c r="O1588" s="11" t="str">
        <f>IF(VLOOKUP(D1588,'Current OBD'!$B$6:$AK$2185,32,0)="Yes","8"," ")</f>
        <v xml:space="preserve"> </v>
      </c>
      <c r="P1588" s="11" t="str">
        <f>IF(VLOOKUP(D1588,'Current OBD'!$B$6:$AK$2185,33,0)="Yes","9"," ")</f>
        <v xml:space="preserve"> </v>
      </c>
      <c r="Q1588" s="11" t="str">
        <f>IF(VLOOKUP(D1588,'Current OBD'!$B$6:$AK$2185,34,0)="Yes","10"," ")</f>
        <v xml:space="preserve"> </v>
      </c>
      <c r="R1588" s="11" t="str">
        <f>IF(VLOOKUP(D1588,'Current OBD'!$B$6:$AK$2185,35,0)="Yes","11"," ")</f>
        <v xml:space="preserve"> </v>
      </c>
      <c r="S1588" s="11" t="str">
        <f>IF(VLOOKUP(D1588,'Current OBD'!$B$6:$AK$2185,36,0)="Yes","12"," ")</f>
        <v xml:space="preserve"> </v>
      </c>
      <c r="T1588" s="13">
        <f>VLOOKUP(D1588,Pivot!$B$4:$F$2181,2,0)</f>
        <v>170</v>
      </c>
      <c r="U1588" s="13">
        <f>VLOOKUP(D1588,Pivot!$B$4:$F$2181,3,0)</f>
        <v>54</v>
      </c>
      <c r="V1588" s="13">
        <f>VLOOKUP(D1588,Pivot!$B$4:$F$2181,4,0)</f>
        <v>499</v>
      </c>
      <c r="W1588" s="46">
        <f>IFERROR(VLOOKUP(D1588,Pivot!$B$4:$H$2181,5,0),"")</f>
        <v>0.3407</v>
      </c>
      <c r="X1588" s="51">
        <f>IFERROR(VLOOKUP(D1588,Pivot!$B$4:$H$2181,6,0),"")</f>
        <v>0.1082</v>
      </c>
      <c r="Y1588" s="46">
        <f>IFERROR(VLOOKUP(D1588,Pivot!$B$4:$H$2181,7,0),"")</f>
        <v>0.44890000000000002</v>
      </c>
    </row>
    <row r="1589" spans="1:25" ht="15" customHeight="1" outlineLevel="2">
      <c r="A1589" s="10" t="str">
        <f>VLOOKUP(D1589,'Current OBD'!$B$6:$K$2185,4,0)</f>
        <v>Pierce</v>
      </c>
      <c r="B1589" s="10" t="str">
        <f>VLOOKUP(D1589,'Current OBD'!$B$6:$K$2185,3,0)</f>
        <v>27-417</v>
      </c>
      <c r="C1589" s="9" t="str">
        <f>VLOOKUP(D1589,'Current OBD'!$B$6:$K$2185,2,0)</f>
        <v>Fife School District</v>
      </c>
      <c r="D1589" s="24">
        <v>686912</v>
      </c>
      <c r="E1589" s="9" t="str">
        <f>VLOOKUP(D1589,'Current OBD'!$B$6:$K$2185,10,0)</f>
        <v>Fife Elementary School</v>
      </c>
      <c r="F1589" s="11" t="str">
        <f>IF(VLOOKUP(D1589,'Current OBD'!$B$6:$AK$2185,23,0)="Yes","PK"," ")</f>
        <v xml:space="preserve"> </v>
      </c>
      <c r="G1589" s="11" t="str">
        <f>IF(VLOOKUP(D1589,'Current OBD'!$B$6:$AK$2185,24,0)="Yes","K"," ")</f>
        <v>K</v>
      </c>
      <c r="H1589" s="11">
        <f>IF(VLOOKUP(D1589,'Current OBD'!$B$6:$AK$2185,25,0)="Yes",1," ")</f>
        <v>1</v>
      </c>
      <c r="I1589" s="11" t="str">
        <f>IF(VLOOKUP(D1589,'Current OBD'!$B$6:$AK$2185,26,0)="Yes","2"," ")</f>
        <v>2</v>
      </c>
      <c r="J1589" s="11" t="str">
        <f>IF(VLOOKUP(D1589,'Current OBD'!$B$6:$AK$2185,27,0)="Yes","3"," ")</f>
        <v>3</v>
      </c>
      <c r="K1589" s="11" t="str">
        <f>IF(VLOOKUP(D1589,'Current OBD'!$B$6:$AK$2185,28,0)="Yes","4"," ")</f>
        <v>4</v>
      </c>
      <c r="L1589" s="11" t="str">
        <f>IF(VLOOKUP(D1589,'Current OBD'!$B$6:$AK$2185,29,0)="Yes","5"," ")</f>
        <v>5</v>
      </c>
      <c r="M1589" s="11" t="str">
        <f>IF(VLOOKUP(D1589,'Current OBD'!$B$6:$AK$2185,30,0)="Yes","6"," ")</f>
        <v xml:space="preserve"> </v>
      </c>
      <c r="N1589" s="11" t="str">
        <f>IF(VLOOKUP(D1589,'Current OBD'!$B$6:$AK$2185,31,0)="Yes","7"," ")</f>
        <v xml:space="preserve"> </v>
      </c>
      <c r="O1589" s="11" t="str">
        <f>IF(VLOOKUP(D1589,'Current OBD'!$B$6:$AK$2185,32,0)="Yes","8"," ")</f>
        <v xml:space="preserve"> </v>
      </c>
      <c r="P1589" s="11" t="str">
        <f>IF(VLOOKUP(D1589,'Current OBD'!$B$6:$AK$2185,33,0)="Yes","9"," ")</f>
        <v xml:space="preserve"> </v>
      </c>
      <c r="Q1589" s="11" t="str">
        <f>IF(VLOOKUP(D1589,'Current OBD'!$B$6:$AK$2185,34,0)="Yes","10"," ")</f>
        <v xml:space="preserve"> </v>
      </c>
      <c r="R1589" s="11" t="str">
        <f>IF(VLOOKUP(D1589,'Current OBD'!$B$6:$AK$2185,35,0)="Yes","11"," ")</f>
        <v xml:space="preserve"> </v>
      </c>
      <c r="S1589" s="11" t="str">
        <f>IF(VLOOKUP(D1589,'Current OBD'!$B$6:$AK$2185,36,0)="Yes","12"," ")</f>
        <v xml:space="preserve"> </v>
      </c>
      <c r="T1589" s="13">
        <f>VLOOKUP(D1589,Pivot!$B$4:$F$2181,2,0)</f>
        <v>353</v>
      </c>
      <c r="U1589" s="13">
        <f>VLOOKUP(D1589,Pivot!$B$4:$F$2181,3,0)</f>
        <v>91</v>
      </c>
      <c r="V1589" s="13">
        <f>VLOOKUP(D1589,Pivot!$B$4:$F$2181,4,0)</f>
        <v>849</v>
      </c>
      <c r="W1589" s="46">
        <f>IFERROR(VLOOKUP(D1589,Pivot!$B$4:$H$2181,5,0),"")</f>
        <v>0.4158</v>
      </c>
      <c r="X1589" s="51">
        <f>IFERROR(VLOOKUP(D1589,Pivot!$B$4:$H$2181,6,0),"")</f>
        <v>0.1072</v>
      </c>
      <c r="Y1589" s="46">
        <f>IFERROR(VLOOKUP(D1589,Pivot!$B$4:$H$2181,7,0),"")</f>
        <v>0.52300000000000002</v>
      </c>
    </row>
    <row r="1590" spans="1:25" ht="15" customHeight="1" outlineLevel="2">
      <c r="A1590" s="10" t="str">
        <f>VLOOKUP(D1590,'Current OBD'!$B$6:$K$2185,4,0)</f>
        <v>Pierce</v>
      </c>
      <c r="B1590" s="10" t="str">
        <f>VLOOKUP(D1590,'Current OBD'!$B$6:$K$2185,3,0)</f>
        <v>27-417</v>
      </c>
      <c r="C1590" s="9" t="str">
        <f>VLOOKUP(D1590,'Current OBD'!$B$6:$K$2185,2,0)</f>
        <v>Fife School District</v>
      </c>
      <c r="D1590" s="24">
        <v>662077</v>
      </c>
      <c r="E1590" s="9" t="str">
        <f>VLOOKUP(D1590,'Current OBD'!$B$6:$K$2185,10,0)</f>
        <v>Fife High</v>
      </c>
      <c r="F1590" s="11" t="str">
        <f>IF(VLOOKUP(D1590,'Current OBD'!$B$6:$AK$2185,23,0)="Yes","PK"," ")</f>
        <v xml:space="preserve"> </v>
      </c>
      <c r="G1590" s="11" t="str">
        <f>IF(VLOOKUP(D1590,'Current OBD'!$B$6:$AK$2185,24,0)="Yes","K"," ")</f>
        <v xml:space="preserve"> </v>
      </c>
      <c r="H1590" s="11" t="str">
        <f>IF(VLOOKUP(D1590,'Current OBD'!$B$6:$AK$2185,25,0)="Yes",1," ")</f>
        <v xml:space="preserve"> </v>
      </c>
      <c r="I1590" s="11" t="str">
        <f>IF(VLOOKUP(D1590,'Current OBD'!$B$6:$AK$2185,26,0)="Yes","2"," ")</f>
        <v xml:space="preserve"> </v>
      </c>
      <c r="J1590" s="11" t="str">
        <f>IF(VLOOKUP(D1590,'Current OBD'!$B$6:$AK$2185,27,0)="Yes","3"," ")</f>
        <v xml:space="preserve"> </v>
      </c>
      <c r="K1590" s="11" t="str">
        <f>IF(VLOOKUP(D1590,'Current OBD'!$B$6:$AK$2185,28,0)="Yes","4"," ")</f>
        <v xml:space="preserve"> </v>
      </c>
      <c r="L1590" s="11" t="str">
        <f>IF(VLOOKUP(D1590,'Current OBD'!$B$6:$AK$2185,29,0)="Yes","5"," ")</f>
        <v xml:space="preserve"> </v>
      </c>
      <c r="M1590" s="11" t="str">
        <f>IF(VLOOKUP(D1590,'Current OBD'!$B$6:$AK$2185,30,0)="Yes","6"," ")</f>
        <v xml:space="preserve"> </v>
      </c>
      <c r="N1590" s="11" t="str">
        <f>IF(VLOOKUP(D1590,'Current OBD'!$B$6:$AK$2185,31,0)="Yes","7"," ")</f>
        <v xml:space="preserve"> </v>
      </c>
      <c r="O1590" s="11" t="str">
        <f>IF(VLOOKUP(D1590,'Current OBD'!$B$6:$AK$2185,32,0)="Yes","8"," ")</f>
        <v xml:space="preserve"> </v>
      </c>
      <c r="P1590" s="11" t="str">
        <f>IF(VLOOKUP(D1590,'Current OBD'!$B$6:$AK$2185,33,0)="Yes","9"," ")</f>
        <v xml:space="preserve"> </v>
      </c>
      <c r="Q1590" s="11" t="str">
        <f>IF(VLOOKUP(D1590,'Current OBD'!$B$6:$AK$2185,34,0)="Yes","10"," ")</f>
        <v>10</v>
      </c>
      <c r="R1590" s="11" t="str">
        <f>IF(VLOOKUP(D1590,'Current OBD'!$B$6:$AK$2185,35,0)="Yes","11"," ")</f>
        <v>11</v>
      </c>
      <c r="S1590" s="11" t="str">
        <f>IF(VLOOKUP(D1590,'Current OBD'!$B$6:$AK$2185,36,0)="Yes","12"," ")</f>
        <v>12</v>
      </c>
      <c r="T1590" s="13">
        <f>VLOOKUP(D1590,Pivot!$B$4:$F$2181,2,0)</f>
        <v>329</v>
      </c>
      <c r="U1590" s="13">
        <f>VLOOKUP(D1590,Pivot!$B$4:$F$2181,3,0)</f>
        <v>108</v>
      </c>
      <c r="V1590" s="13">
        <f>VLOOKUP(D1590,Pivot!$B$4:$F$2181,4,0)</f>
        <v>906</v>
      </c>
      <c r="W1590" s="46">
        <f>IFERROR(VLOOKUP(D1590,Pivot!$B$4:$H$2181,5,0),"")</f>
        <v>0.36309999999999998</v>
      </c>
      <c r="X1590" s="51">
        <f>IFERROR(VLOOKUP(D1590,Pivot!$B$4:$H$2181,6,0),"")</f>
        <v>0.1192</v>
      </c>
      <c r="Y1590" s="46">
        <f>IFERROR(VLOOKUP(D1590,Pivot!$B$4:$H$2181,7,0),"")</f>
        <v>0.48230000000000001</v>
      </c>
    </row>
    <row r="1591" spans="1:25" ht="15" customHeight="1" outlineLevel="2">
      <c r="A1591" s="10" t="str">
        <f>VLOOKUP(D1591,'Current OBD'!$B$6:$K$2185,4,0)</f>
        <v>Pierce</v>
      </c>
      <c r="B1591" s="10" t="str">
        <f>VLOOKUP(D1591,'Current OBD'!$B$6:$K$2185,3,0)</f>
        <v>27-417</v>
      </c>
      <c r="C1591" s="9" t="str">
        <f>VLOOKUP(D1591,'Current OBD'!$B$6:$K$2185,2,0)</f>
        <v>Fife School District</v>
      </c>
      <c r="D1591" s="24">
        <v>662081</v>
      </c>
      <c r="E1591" s="9" t="str">
        <f>VLOOKUP(D1591,'Current OBD'!$B$6:$K$2185,10,0)</f>
        <v>Hedden Elementary</v>
      </c>
      <c r="F1591" s="11" t="str">
        <f>IF(VLOOKUP(D1591,'Current OBD'!$B$6:$AK$2185,23,0)="Yes","PK"," ")</f>
        <v xml:space="preserve"> </v>
      </c>
      <c r="G1591" s="11" t="str">
        <f>IF(VLOOKUP(D1591,'Current OBD'!$B$6:$AK$2185,24,0)="Yes","K"," ")</f>
        <v xml:space="preserve"> </v>
      </c>
      <c r="H1591" s="11" t="str">
        <f>IF(VLOOKUP(D1591,'Current OBD'!$B$6:$AK$2185,25,0)="Yes",1," ")</f>
        <v xml:space="preserve"> </v>
      </c>
      <c r="I1591" s="11" t="str">
        <f>IF(VLOOKUP(D1591,'Current OBD'!$B$6:$AK$2185,26,0)="Yes","2"," ")</f>
        <v xml:space="preserve"> </v>
      </c>
      <c r="J1591" s="11" t="str">
        <f>IF(VLOOKUP(D1591,'Current OBD'!$B$6:$AK$2185,27,0)="Yes","3"," ")</f>
        <v>3</v>
      </c>
      <c r="K1591" s="11" t="str">
        <f>IF(VLOOKUP(D1591,'Current OBD'!$B$6:$AK$2185,28,0)="Yes","4"," ")</f>
        <v>4</v>
      </c>
      <c r="L1591" s="11" t="str">
        <f>IF(VLOOKUP(D1591,'Current OBD'!$B$6:$AK$2185,29,0)="Yes","5"," ")</f>
        <v>5</v>
      </c>
      <c r="M1591" s="11" t="str">
        <f>IF(VLOOKUP(D1591,'Current OBD'!$B$6:$AK$2185,30,0)="Yes","6"," ")</f>
        <v xml:space="preserve"> </v>
      </c>
      <c r="N1591" s="11" t="str">
        <f>IF(VLOOKUP(D1591,'Current OBD'!$B$6:$AK$2185,31,0)="Yes","7"," ")</f>
        <v xml:space="preserve"> </v>
      </c>
      <c r="O1591" s="11" t="str">
        <f>IF(VLOOKUP(D1591,'Current OBD'!$B$6:$AK$2185,32,0)="Yes","8"," ")</f>
        <v xml:space="preserve"> </v>
      </c>
      <c r="P1591" s="11" t="str">
        <f>IF(VLOOKUP(D1591,'Current OBD'!$B$6:$AK$2185,33,0)="Yes","9"," ")</f>
        <v xml:space="preserve"> </v>
      </c>
      <c r="Q1591" s="11" t="str">
        <f>IF(VLOOKUP(D1591,'Current OBD'!$B$6:$AK$2185,34,0)="Yes","10"," ")</f>
        <v xml:space="preserve"> </v>
      </c>
      <c r="R1591" s="11" t="str">
        <f>IF(VLOOKUP(D1591,'Current OBD'!$B$6:$AK$2185,35,0)="Yes","11"," ")</f>
        <v xml:space="preserve"> </v>
      </c>
      <c r="S1591" s="11" t="str">
        <f>IF(VLOOKUP(D1591,'Current OBD'!$B$6:$AK$2185,36,0)="Yes","12"," ")</f>
        <v xml:space="preserve"> </v>
      </c>
      <c r="T1591" s="13">
        <f>VLOOKUP(D1591,Pivot!$B$4:$F$2181,2,0)</f>
        <v>162</v>
      </c>
      <c r="U1591" s="13">
        <f>VLOOKUP(D1591,Pivot!$B$4:$F$2181,3,0)</f>
        <v>41</v>
      </c>
      <c r="V1591" s="13">
        <f>VLOOKUP(D1591,Pivot!$B$4:$F$2181,4,0)</f>
        <v>438</v>
      </c>
      <c r="W1591" s="46">
        <f>IFERROR(VLOOKUP(D1591,Pivot!$B$4:$H$2181,5,0),"")</f>
        <v>0.36990000000000001</v>
      </c>
      <c r="X1591" s="51">
        <f>IFERROR(VLOOKUP(D1591,Pivot!$B$4:$H$2181,6,0),"")</f>
        <v>9.3600000000000003E-2</v>
      </c>
      <c r="Y1591" s="46">
        <f>IFERROR(VLOOKUP(D1591,Pivot!$B$4:$H$2181,7,0),"")</f>
        <v>0.46350000000000002</v>
      </c>
    </row>
    <row r="1592" spans="1:25" ht="15" customHeight="1" outlineLevel="2">
      <c r="A1592" s="10" t="str">
        <f>VLOOKUP(D1592,'Current OBD'!$B$6:$K$2185,4,0)</f>
        <v>Pierce</v>
      </c>
      <c r="B1592" s="10" t="str">
        <f>VLOOKUP(D1592,'Current OBD'!$B$6:$K$2185,3,0)</f>
        <v>27-417</v>
      </c>
      <c r="C1592" s="9" t="str">
        <f>VLOOKUP(D1592,'Current OBD'!$B$6:$K$2185,2,0)</f>
        <v>Fife School District</v>
      </c>
      <c r="D1592" s="24">
        <v>662078</v>
      </c>
      <c r="E1592" s="9" t="str">
        <f>VLOOKUP(D1592,'Current OBD'!$B$6:$K$2185,10,0)</f>
        <v>Suprise Lake Middle</v>
      </c>
      <c r="F1592" s="11" t="str">
        <f>IF(VLOOKUP(D1592,'Current OBD'!$B$6:$AK$2185,23,0)="Yes","PK"," ")</f>
        <v xml:space="preserve"> </v>
      </c>
      <c r="G1592" s="11" t="str">
        <f>IF(VLOOKUP(D1592,'Current OBD'!$B$6:$AK$2185,24,0)="Yes","K"," ")</f>
        <v xml:space="preserve"> </v>
      </c>
      <c r="H1592" s="11" t="str">
        <f>IF(VLOOKUP(D1592,'Current OBD'!$B$6:$AK$2185,25,0)="Yes",1," ")</f>
        <v xml:space="preserve"> </v>
      </c>
      <c r="I1592" s="11" t="str">
        <f>IF(VLOOKUP(D1592,'Current OBD'!$B$6:$AK$2185,26,0)="Yes","2"," ")</f>
        <v xml:space="preserve"> </v>
      </c>
      <c r="J1592" s="11" t="str">
        <f>IF(VLOOKUP(D1592,'Current OBD'!$B$6:$AK$2185,27,0)="Yes","3"," ")</f>
        <v xml:space="preserve"> </v>
      </c>
      <c r="K1592" s="11" t="str">
        <f>IF(VLOOKUP(D1592,'Current OBD'!$B$6:$AK$2185,28,0)="Yes","4"," ")</f>
        <v xml:space="preserve"> </v>
      </c>
      <c r="L1592" s="11" t="str">
        <f>IF(VLOOKUP(D1592,'Current OBD'!$B$6:$AK$2185,29,0)="Yes","5"," ")</f>
        <v xml:space="preserve"> </v>
      </c>
      <c r="M1592" s="11" t="str">
        <f>IF(VLOOKUP(D1592,'Current OBD'!$B$6:$AK$2185,30,0)="Yes","6"," ")</f>
        <v>6</v>
      </c>
      <c r="N1592" s="11" t="str">
        <f>IF(VLOOKUP(D1592,'Current OBD'!$B$6:$AK$2185,31,0)="Yes","7"," ")</f>
        <v>7</v>
      </c>
      <c r="O1592" s="11" t="str">
        <f>IF(VLOOKUP(D1592,'Current OBD'!$B$6:$AK$2185,32,0)="Yes","8"," ")</f>
        <v xml:space="preserve"> </v>
      </c>
      <c r="P1592" s="11" t="str">
        <f>IF(VLOOKUP(D1592,'Current OBD'!$B$6:$AK$2185,33,0)="Yes","9"," ")</f>
        <v xml:space="preserve"> </v>
      </c>
      <c r="Q1592" s="11" t="str">
        <f>IF(VLOOKUP(D1592,'Current OBD'!$B$6:$AK$2185,34,0)="Yes","10"," ")</f>
        <v xml:space="preserve"> </v>
      </c>
      <c r="R1592" s="11" t="str">
        <f>IF(VLOOKUP(D1592,'Current OBD'!$B$6:$AK$2185,35,0)="Yes","11"," ")</f>
        <v xml:space="preserve"> </v>
      </c>
      <c r="S1592" s="11" t="str">
        <f>IF(VLOOKUP(D1592,'Current OBD'!$B$6:$AK$2185,36,0)="Yes","12"," ")</f>
        <v xml:space="preserve"> </v>
      </c>
      <c r="T1592" s="13">
        <f>VLOOKUP(D1592,Pivot!$B$4:$F$2181,2,0)</f>
        <v>267</v>
      </c>
      <c r="U1592" s="13">
        <f>VLOOKUP(D1592,Pivot!$B$4:$F$2181,3,0)</f>
        <v>70</v>
      </c>
      <c r="V1592" s="13">
        <f>VLOOKUP(D1592,Pivot!$B$4:$F$2181,4,0)</f>
        <v>650</v>
      </c>
      <c r="W1592" s="46">
        <f>IFERROR(VLOOKUP(D1592,Pivot!$B$4:$H$2181,5,0),"")</f>
        <v>0.4108</v>
      </c>
      <c r="X1592" s="51">
        <f>IFERROR(VLOOKUP(D1592,Pivot!$B$4:$H$2181,6,0),"")</f>
        <v>0.1077</v>
      </c>
      <c r="Y1592" s="46">
        <f>IFERROR(VLOOKUP(D1592,Pivot!$B$4:$H$2181,7,0),"")</f>
        <v>0.51849999999999996</v>
      </c>
    </row>
    <row r="1593" spans="1:25" ht="15" customHeight="1" outlineLevel="1">
      <c r="A1593" s="27"/>
      <c r="B1593" s="27"/>
      <c r="C1593" s="30" t="s">
        <v>5811</v>
      </c>
      <c r="D1593" s="27"/>
      <c r="E1593" s="26"/>
      <c r="F1593" s="29"/>
      <c r="G1593" s="29"/>
      <c r="H1593" s="29"/>
      <c r="I1593" s="29"/>
      <c r="J1593" s="29"/>
      <c r="K1593" s="29"/>
      <c r="L1593" s="29"/>
      <c r="M1593" s="29"/>
      <c r="N1593" s="29"/>
      <c r="O1593" s="29"/>
      <c r="P1593" s="29"/>
      <c r="Q1593" s="29"/>
      <c r="R1593" s="29"/>
      <c r="S1593" s="29"/>
      <c r="T1593" s="43">
        <f>SUBTOTAL(9,T1587:T1592)</f>
        <v>1482</v>
      </c>
      <c r="U1593" s="43">
        <f>SUBTOTAL(9,U1587:U1592)</f>
        <v>428</v>
      </c>
      <c r="V1593" s="43">
        <f>SUBTOTAL(9,V1587:V1592)</f>
        <v>3903</v>
      </c>
      <c r="W1593" s="47"/>
      <c r="X1593" s="52"/>
      <c r="Y1593" s="56">
        <f>(T1593+U1593)/V1593</f>
        <v>0.48936715347168847</v>
      </c>
    </row>
    <row r="1594" spans="1:25" ht="15" customHeight="1" outlineLevel="2">
      <c r="A1594" s="10" t="str">
        <f>VLOOKUP(D1594,'Current OBD'!$B$6:$K$2185,4,0)</f>
        <v>Pierce</v>
      </c>
      <c r="B1594" s="10" t="str">
        <f>VLOOKUP(D1594,'Current OBD'!$B$6:$K$2185,3,0)</f>
        <v>27-901</v>
      </c>
      <c r="C1594" s="9" t="str">
        <f>VLOOKUP(D1594,'Current OBD'!$B$6:$K$2185,2,0)</f>
        <v>Chief Leschi School</v>
      </c>
      <c r="D1594" s="24">
        <v>678926</v>
      </c>
      <c r="E1594" s="9" t="str">
        <f>VLOOKUP(D1594,'Current OBD'!$B$6:$K$2185,10,0)</f>
        <v>Chief Leschi School</v>
      </c>
      <c r="F1594" s="11" t="str">
        <f>IF(VLOOKUP(D1594,'Current OBD'!$B$6:$AK$2185,23,0)="Yes","PK"," ")</f>
        <v>PK</v>
      </c>
      <c r="G1594" s="11" t="str">
        <f>IF(VLOOKUP(D1594,'Current OBD'!$B$6:$AK$2185,24,0)="Yes","K"," ")</f>
        <v>K</v>
      </c>
      <c r="H1594" s="11">
        <f>IF(VLOOKUP(D1594,'Current OBD'!$B$6:$AK$2185,25,0)="Yes",1," ")</f>
        <v>1</v>
      </c>
      <c r="I1594" s="11" t="str">
        <f>IF(VLOOKUP(D1594,'Current OBD'!$B$6:$AK$2185,26,0)="Yes","2"," ")</f>
        <v>2</v>
      </c>
      <c r="J1594" s="11" t="str">
        <f>IF(VLOOKUP(D1594,'Current OBD'!$B$6:$AK$2185,27,0)="Yes","3"," ")</f>
        <v>3</v>
      </c>
      <c r="K1594" s="11" t="str">
        <f>IF(VLOOKUP(D1594,'Current OBD'!$B$6:$AK$2185,28,0)="Yes","4"," ")</f>
        <v>4</v>
      </c>
      <c r="L1594" s="11" t="str">
        <f>IF(VLOOKUP(D1594,'Current OBD'!$B$6:$AK$2185,29,0)="Yes","5"," ")</f>
        <v>5</v>
      </c>
      <c r="M1594" s="11" t="str">
        <f>IF(VLOOKUP(D1594,'Current OBD'!$B$6:$AK$2185,30,0)="Yes","6"," ")</f>
        <v>6</v>
      </c>
      <c r="N1594" s="11" t="str">
        <f>IF(VLOOKUP(D1594,'Current OBD'!$B$6:$AK$2185,31,0)="Yes","7"," ")</f>
        <v>7</v>
      </c>
      <c r="O1594" s="11" t="str">
        <f>IF(VLOOKUP(D1594,'Current OBD'!$B$6:$AK$2185,32,0)="Yes","8"," ")</f>
        <v>8</v>
      </c>
      <c r="P1594" s="11" t="str">
        <f>IF(VLOOKUP(D1594,'Current OBD'!$B$6:$AK$2185,33,0)="Yes","9"," ")</f>
        <v>9</v>
      </c>
      <c r="Q1594" s="11" t="str">
        <f>IF(VLOOKUP(D1594,'Current OBD'!$B$6:$AK$2185,34,0)="Yes","10"," ")</f>
        <v>10</v>
      </c>
      <c r="R1594" s="11" t="str">
        <f>IF(VLOOKUP(D1594,'Current OBD'!$B$6:$AK$2185,35,0)="Yes","11"," ")</f>
        <v>11</v>
      </c>
      <c r="S1594" s="11" t="str">
        <f>IF(VLOOKUP(D1594,'Current OBD'!$B$6:$AK$2185,36,0)="Yes","12"," ")</f>
        <v>12</v>
      </c>
      <c r="T1594" s="13">
        <f>VLOOKUP(D1594,Pivot!$B$4:$F$2181,2,0)</f>
        <v>470</v>
      </c>
      <c r="U1594" s="13">
        <f>VLOOKUP(D1594,Pivot!$B$4:$F$2181,3,0)</f>
        <v>0</v>
      </c>
      <c r="V1594" s="13">
        <f>VLOOKUP(D1594,Pivot!$B$4:$F$2181,4,0)</f>
        <v>677</v>
      </c>
      <c r="W1594" s="46">
        <f>IFERROR(VLOOKUP(D1594,Pivot!$B$4:$H$2181,5,0),"")</f>
        <v>0.69420000000000004</v>
      </c>
      <c r="X1594" s="51">
        <f>IFERROR(VLOOKUP(D1594,Pivot!$B$4:$H$2181,6,0),"")</f>
        <v>0</v>
      </c>
      <c r="Y1594" s="46">
        <f>IFERROR(VLOOKUP(D1594,Pivot!$B$4:$H$2181,7,0),"")</f>
        <v>0.69420000000000004</v>
      </c>
    </row>
    <row r="1595" spans="1:25" ht="15" customHeight="1" outlineLevel="1">
      <c r="A1595" s="27"/>
      <c r="B1595" s="27"/>
      <c r="C1595" s="30" t="s">
        <v>5812</v>
      </c>
      <c r="D1595" s="27"/>
      <c r="E1595" s="26"/>
      <c r="F1595" s="29"/>
      <c r="G1595" s="29"/>
      <c r="H1595" s="29"/>
      <c r="I1595" s="29"/>
      <c r="J1595" s="29"/>
      <c r="K1595" s="29"/>
      <c r="L1595" s="29"/>
      <c r="M1595" s="29"/>
      <c r="N1595" s="29"/>
      <c r="O1595" s="29"/>
      <c r="P1595" s="29"/>
      <c r="Q1595" s="29"/>
      <c r="R1595" s="29"/>
      <c r="S1595" s="29"/>
      <c r="T1595" s="43">
        <f>SUBTOTAL(9,T1594:T1594)</f>
        <v>470</v>
      </c>
      <c r="U1595" s="43">
        <f>SUBTOTAL(9,U1594:U1594)</f>
        <v>0</v>
      </c>
      <c r="V1595" s="43">
        <f>SUBTOTAL(9,V1594:V1594)</f>
        <v>677</v>
      </c>
      <c r="W1595" s="47"/>
      <c r="X1595" s="52"/>
      <c r="Y1595" s="56">
        <f>(T1595+U1595)/V1595</f>
        <v>0.69423929098966031</v>
      </c>
    </row>
    <row r="1596" spans="1:25" ht="15" customHeight="1" outlineLevel="2">
      <c r="A1596" s="10" t="str">
        <f>VLOOKUP(D1596,'Current OBD'!$B$6:$K$2185,4,0)</f>
        <v>Pierce</v>
      </c>
      <c r="B1596" s="10" t="str">
        <f>VLOOKUP(D1596,'Current OBD'!$B$6:$K$2185,3,0)</f>
        <v>27-902</v>
      </c>
      <c r="C1596" s="9" t="str">
        <f>VLOOKUP(D1596,'Current OBD'!$B$6:$K$2185,2,0)</f>
        <v>Impact | Commencement Bay Elementary</v>
      </c>
      <c r="D1596" s="24">
        <v>686823</v>
      </c>
      <c r="E1596" s="26" t="str">
        <f>VLOOKUP(D1596,'Current OBD'!$B$6:$K$2185,10,0)</f>
        <v>Impact | Commencement Bay Elementary</v>
      </c>
      <c r="F1596" s="11" t="str">
        <f>IF(VLOOKUP(D1596,'Current OBD'!$B$6:$AK$2185,23,0)="Yes","PK"," ")</f>
        <v xml:space="preserve"> </v>
      </c>
      <c r="G1596" s="11" t="str">
        <f>IF(VLOOKUP(D1596,'Current OBD'!$B$6:$AK$2185,24,0)="Yes","K"," ")</f>
        <v>K</v>
      </c>
      <c r="H1596" s="11">
        <f>IF(VLOOKUP(D1596,'Current OBD'!$B$6:$AK$2185,25,0)="Yes",1," ")</f>
        <v>1</v>
      </c>
      <c r="I1596" s="11" t="str">
        <f>IF(VLOOKUP(D1596,'Current OBD'!$B$6:$AK$2185,26,0)="Yes","2"," ")</f>
        <v>2</v>
      </c>
      <c r="J1596" s="11" t="str">
        <f>IF(VLOOKUP(D1596,'Current OBD'!$B$6:$AK$2185,27,0)="Yes","3"," ")</f>
        <v xml:space="preserve"> </v>
      </c>
      <c r="K1596" s="11" t="str">
        <f>IF(VLOOKUP(D1596,'Current OBD'!$B$6:$AK$2185,28,0)="Yes","4"," ")</f>
        <v xml:space="preserve"> </v>
      </c>
      <c r="L1596" s="11" t="str">
        <f>IF(VLOOKUP(D1596,'Current OBD'!$B$6:$AK$2185,29,0)="Yes","5"," ")</f>
        <v xml:space="preserve"> </v>
      </c>
      <c r="M1596" s="11" t="str">
        <f>IF(VLOOKUP(D1596,'Current OBD'!$B$6:$AK$2185,30,0)="Yes","6"," ")</f>
        <v xml:space="preserve"> </v>
      </c>
      <c r="N1596" s="11" t="str">
        <f>IF(VLOOKUP(D1596,'Current OBD'!$B$6:$AK$2185,31,0)="Yes","7"," ")</f>
        <v xml:space="preserve"> </v>
      </c>
      <c r="O1596" s="11" t="str">
        <f>IF(VLOOKUP(D1596,'Current OBD'!$B$6:$AK$2185,32,0)="Yes","8"," ")</f>
        <v xml:space="preserve"> </v>
      </c>
      <c r="P1596" s="11" t="str">
        <f>IF(VLOOKUP(D1596,'Current OBD'!$B$6:$AK$2185,33,0)="Yes","9"," ")</f>
        <v xml:space="preserve"> </v>
      </c>
      <c r="Q1596" s="11" t="str">
        <f>IF(VLOOKUP(D1596,'Current OBD'!$B$6:$AK$2185,34,0)="Yes","10"," ")</f>
        <v xml:space="preserve"> </v>
      </c>
      <c r="R1596" s="11" t="str">
        <f>IF(VLOOKUP(D1596,'Current OBD'!$B$6:$AK$2185,35,0)="Yes","11"," ")</f>
        <v xml:space="preserve"> </v>
      </c>
      <c r="S1596" s="11" t="str">
        <f>IF(VLOOKUP(D1596,'Current OBD'!$B$6:$AK$2185,36,0)="Yes","12"," ")</f>
        <v xml:space="preserve"> </v>
      </c>
      <c r="T1596" s="13">
        <f>VLOOKUP(D1596,Pivot!$B$4:$F$2181,2,0)</f>
        <v>162</v>
      </c>
      <c r="U1596" s="13">
        <f>VLOOKUP(D1596,Pivot!$B$4:$F$2181,3,0)</f>
        <v>41</v>
      </c>
      <c r="V1596" s="13">
        <f>VLOOKUP(D1596,Pivot!$B$4:$F$2181,4,0)</f>
        <v>329</v>
      </c>
      <c r="W1596" s="46">
        <f>IFERROR(VLOOKUP(D1596,Pivot!$B$4:$H$2181,5,0),"")</f>
        <v>0.4924</v>
      </c>
      <c r="X1596" s="51">
        <f>IFERROR(VLOOKUP(D1596,Pivot!$B$4:$H$2181,6,0),"")</f>
        <v>0.1246</v>
      </c>
      <c r="Y1596" s="46">
        <f>IFERROR(VLOOKUP(D1596,Pivot!$B$4:$H$2181,7,0),"")</f>
        <v>0.61699999999999999</v>
      </c>
    </row>
    <row r="1597" spans="1:25" ht="15" customHeight="1" outlineLevel="1">
      <c r="A1597" s="27"/>
      <c r="B1597" s="27"/>
      <c r="C1597" s="30" t="s">
        <v>5813</v>
      </c>
      <c r="D1597" s="27"/>
      <c r="E1597" s="26"/>
      <c r="F1597" s="29"/>
      <c r="G1597" s="29"/>
      <c r="H1597" s="29"/>
      <c r="I1597" s="29"/>
      <c r="J1597" s="29"/>
      <c r="K1597" s="29"/>
      <c r="L1597" s="29"/>
      <c r="M1597" s="29"/>
      <c r="N1597" s="29"/>
      <c r="O1597" s="29"/>
      <c r="P1597" s="29"/>
      <c r="Q1597" s="29"/>
      <c r="R1597" s="29"/>
      <c r="S1597" s="29"/>
      <c r="T1597" s="43">
        <f>SUBTOTAL(9,T1596:T1596)</f>
        <v>162</v>
      </c>
      <c r="U1597" s="43">
        <f>SUBTOTAL(9,U1596:U1596)</f>
        <v>41</v>
      </c>
      <c r="V1597" s="43">
        <f>SUBTOTAL(9,V1596:V1596)</f>
        <v>329</v>
      </c>
      <c r="W1597" s="47"/>
      <c r="X1597" s="52"/>
      <c r="Y1597" s="56">
        <f>(T1597+U1597)/V1597</f>
        <v>0.61702127659574468</v>
      </c>
    </row>
    <row r="1598" spans="1:25" ht="15" customHeight="1" outlineLevel="2">
      <c r="A1598" s="10" t="str">
        <f>VLOOKUP(D1598,'Current OBD'!$B$6:$K$2185,4,0)</f>
        <v>Pierce</v>
      </c>
      <c r="B1598" s="10" t="str">
        <f>VLOOKUP(D1598,'Current OBD'!$B$6:$K$2185,3,0)</f>
        <v>27-905</v>
      </c>
      <c r="C1598" s="9" t="str">
        <f>VLOOKUP(D1598,'Current OBD'!$B$6:$K$2185,2,0)</f>
        <v>Summit Public Schools - Olympus</v>
      </c>
      <c r="D1598" s="24">
        <v>683658</v>
      </c>
      <c r="E1598" s="9" t="str">
        <f>VLOOKUP(D1598,'Current OBD'!$B$6:$K$2185,10,0)</f>
        <v>Summit Public Schools:  Olympus</v>
      </c>
      <c r="F1598" s="11" t="str">
        <f>IF(VLOOKUP(D1598,'Current OBD'!$B$6:$AK$2185,23,0)="Yes","PK"," ")</f>
        <v xml:space="preserve"> </v>
      </c>
      <c r="G1598" s="11" t="str">
        <f>IF(VLOOKUP(D1598,'Current OBD'!$B$6:$AK$2185,24,0)="Yes","K"," ")</f>
        <v xml:space="preserve"> </v>
      </c>
      <c r="H1598" s="11" t="str">
        <f>IF(VLOOKUP(D1598,'Current OBD'!$B$6:$AK$2185,25,0)="Yes",1," ")</f>
        <v xml:space="preserve"> </v>
      </c>
      <c r="I1598" s="11" t="str">
        <f>IF(VLOOKUP(D1598,'Current OBD'!$B$6:$AK$2185,26,0)="Yes","2"," ")</f>
        <v xml:space="preserve"> </v>
      </c>
      <c r="J1598" s="11" t="str">
        <f>IF(VLOOKUP(D1598,'Current OBD'!$B$6:$AK$2185,27,0)="Yes","3"," ")</f>
        <v xml:space="preserve"> </v>
      </c>
      <c r="K1598" s="11" t="str">
        <f>IF(VLOOKUP(D1598,'Current OBD'!$B$6:$AK$2185,28,0)="Yes","4"," ")</f>
        <v xml:space="preserve"> </v>
      </c>
      <c r="L1598" s="11" t="str">
        <f>IF(VLOOKUP(D1598,'Current OBD'!$B$6:$AK$2185,29,0)="Yes","5"," ")</f>
        <v xml:space="preserve"> </v>
      </c>
      <c r="M1598" s="11" t="str">
        <f>IF(VLOOKUP(D1598,'Current OBD'!$B$6:$AK$2185,30,0)="Yes","6"," ")</f>
        <v xml:space="preserve"> </v>
      </c>
      <c r="N1598" s="11" t="str">
        <f>IF(VLOOKUP(D1598,'Current OBD'!$B$6:$AK$2185,31,0)="Yes","7"," ")</f>
        <v xml:space="preserve"> </v>
      </c>
      <c r="O1598" s="11" t="str">
        <f>IF(VLOOKUP(D1598,'Current OBD'!$B$6:$AK$2185,32,0)="Yes","8"," ")</f>
        <v xml:space="preserve"> </v>
      </c>
      <c r="P1598" s="11" t="str">
        <f>IF(VLOOKUP(D1598,'Current OBD'!$B$6:$AK$2185,33,0)="Yes","9"," ")</f>
        <v>9</v>
      </c>
      <c r="Q1598" s="11" t="str">
        <f>IF(VLOOKUP(D1598,'Current OBD'!$B$6:$AK$2185,34,0)="Yes","10"," ")</f>
        <v>10</v>
      </c>
      <c r="R1598" s="11" t="str">
        <f>IF(VLOOKUP(D1598,'Current OBD'!$B$6:$AK$2185,35,0)="Yes","11"," ")</f>
        <v>11</v>
      </c>
      <c r="S1598" s="11" t="str">
        <f>IF(VLOOKUP(D1598,'Current OBD'!$B$6:$AK$2185,36,0)="Yes","12"," ")</f>
        <v>12</v>
      </c>
      <c r="T1598" s="13">
        <f>VLOOKUP(D1598,Pivot!$B$4:$F$2181,2,0)</f>
        <v>127</v>
      </c>
      <c r="U1598" s="13">
        <f>VLOOKUP(D1598,Pivot!$B$4:$F$2181,3,0)</f>
        <v>0</v>
      </c>
      <c r="V1598" s="13">
        <f>VLOOKUP(D1598,Pivot!$B$4:$F$2181,4,0)</f>
        <v>182</v>
      </c>
      <c r="W1598" s="46">
        <f>IFERROR(VLOOKUP(D1598,Pivot!$B$4:$H$2181,5,0),"")</f>
        <v>0.69779999999999998</v>
      </c>
      <c r="X1598" s="51">
        <f>IFERROR(VLOOKUP(D1598,Pivot!$B$4:$H$2181,6,0),"")</f>
        <v>0</v>
      </c>
      <c r="Y1598" s="46">
        <f>IFERROR(VLOOKUP(D1598,Pivot!$B$4:$H$2181,7,0),"")</f>
        <v>0.69779999999999998</v>
      </c>
    </row>
    <row r="1599" spans="1:25" ht="15" customHeight="1" outlineLevel="1">
      <c r="A1599" s="27"/>
      <c r="B1599" s="27"/>
      <c r="C1599" s="30" t="s">
        <v>5814</v>
      </c>
      <c r="D1599" s="27"/>
      <c r="E1599" s="26"/>
      <c r="F1599" s="29"/>
      <c r="G1599" s="29"/>
      <c r="H1599" s="29"/>
      <c r="I1599" s="29"/>
      <c r="J1599" s="29"/>
      <c r="K1599" s="29"/>
      <c r="L1599" s="29"/>
      <c r="M1599" s="29"/>
      <c r="N1599" s="29"/>
      <c r="O1599" s="29"/>
      <c r="P1599" s="29"/>
      <c r="Q1599" s="29"/>
      <c r="R1599" s="29"/>
      <c r="S1599" s="29"/>
      <c r="T1599" s="43">
        <f>SUBTOTAL(9,T1598:T1598)</f>
        <v>127</v>
      </c>
      <c r="U1599" s="43">
        <f>SUBTOTAL(9,U1598:U1598)</f>
        <v>0</v>
      </c>
      <c r="V1599" s="43">
        <f>SUBTOTAL(9,V1598:V1598)</f>
        <v>182</v>
      </c>
      <c r="W1599" s="47"/>
      <c r="X1599" s="52"/>
      <c r="Y1599" s="56">
        <f>(T1599+U1599)/V1599</f>
        <v>0.69780219780219777</v>
      </c>
    </row>
    <row r="1600" spans="1:25" ht="15" customHeight="1" outlineLevel="2">
      <c r="A1600" s="10" t="str">
        <f>VLOOKUP(D1600,'Current OBD'!$B$6:$K$2185,4,0)</f>
        <v>San Juan</v>
      </c>
      <c r="B1600" s="10" t="str">
        <f>VLOOKUP(D1600,'Current OBD'!$B$6:$K$2185,3,0)</f>
        <v>28-137</v>
      </c>
      <c r="C1600" s="9" t="str">
        <f>VLOOKUP(D1600,'Current OBD'!$B$6:$K$2185,2,0)</f>
        <v>Orcas Island School District</v>
      </c>
      <c r="D1600" s="24">
        <v>661866</v>
      </c>
      <c r="E1600" s="9" t="str">
        <f>VLOOKUP(D1600,'Current OBD'!$B$6:$K$2185,10,0)</f>
        <v>Orcas Island Elementary</v>
      </c>
      <c r="F1600" s="11" t="str">
        <f>IF(VLOOKUP(D1600,'Current OBD'!$B$6:$AK$2185,23,0)="Yes","PK"," ")</f>
        <v xml:space="preserve"> </v>
      </c>
      <c r="G1600" s="11" t="str">
        <f>IF(VLOOKUP(D1600,'Current OBD'!$B$6:$AK$2185,24,0)="Yes","K"," ")</f>
        <v>K</v>
      </c>
      <c r="H1600" s="11">
        <f>IF(VLOOKUP(D1600,'Current OBD'!$B$6:$AK$2185,25,0)="Yes",1," ")</f>
        <v>1</v>
      </c>
      <c r="I1600" s="11" t="str">
        <f>IF(VLOOKUP(D1600,'Current OBD'!$B$6:$AK$2185,26,0)="Yes","2"," ")</f>
        <v>2</v>
      </c>
      <c r="J1600" s="11" t="str">
        <f>IF(VLOOKUP(D1600,'Current OBD'!$B$6:$AK$2185,27,0)="Yes","3"," ")</f>
        <v>3</v>
      </c>
      <c r="K1600" s="11" t="str">
        <f>IF(VLOOKUP(D1600,'Current OBD'!$B$6:$AK$2185,28,0)="Yes","4"," ")</f>
        <v>4</v>
      </c>
      <c r="L1600" s="11" t="str">
        <f>IF(VLOOKUP(D1600,'Current OBD'!$B$6:$AK$2185,29,0)="Yes","5"," ")</f>
        <v>5</v>
      </c>
      <c r="M1600" s="11" t="str">
        <f>IF(VLOOKUP(D1600,'Current OBD'!$B$6:$AK$2185,30,0)="Yes","6"," ")</f>
        <v xml:space="preserve"> </v>
      </c>
      <c r="N1600" s="11" t="str">
        <f>IF(VLOOKUP(D1600,'Current OBD'!$B$6:$AK$2185,31,0)="Yes","7"," ")</f>
        <v xml:space="preserve"> </v>
      </c>
      <c r="O1600" s="11" t="str">
        <f>IF(VLOOKUP(D1600,'Current OBD'!$B$6:$AK$2185,32,0)="Yes","8"," ")</f>
        <v xml:space="preserve"> </v>
      </c>
      <c r="P1600" s="11" t="str">
        <f>IF(VLOOKUP(D1600,'Current OBD'!$B$6:$AK$2185,33,0)="Yes","9"," ")</f>
        <v xml:space="preserve"> </v>
      </c>
      <c r="Q1600" s="11" t="str">
        <f>IF(VLOOKUP(D1600,'Current OBD'!$B$6:$AK$2185,34,0)="Yes","10"," ")</f>
        <v xml:space="preserve"> </v>
      </c>
      <c r="R1600" s="11" t="str">
        <f>IF(VLOOKUP(D1600,'Current OBD'!$B$6:$AK$2185,35,0)="Yes","11"," ")</f>
        <v xml:space="preserve"> </v>
      </c>
      <c r="S1600" s="11" t="str">
        <f>IF(VLOOKUP(D1600,'Current OBD'!$B$6:$AK$2185,36,0)="Yes","12"," ")</f>
        <v xml:space="preserve"> </v>
      </c>
      <c r="T1600" s="13">
        <f>VLOOKUP(D1600,Pivot!$B$4:$F$2181,2,0)</f>
        <v>42</v>
      </c>
      <c r="U1600" s="13">
        <f>VLOOKUP(D1600,Pivot!$B$4:$F$2181,3,0)</f>
        <v>11</v>
      </c>
      <c r="V1600" s="13">
        <f>VLOOKUP(D1600,Pivot!$B$4:$F$2181,4,0)</f>
        <v>151</v>
      </c>
      <c r="W1600" s="46">
        <f>IFERROR(VLOOKUP(D1600,Pivot!$B$4:$H$2181,5,0),"")</f>
        <v>0.27810000000000001</v>
      </c>
      <c r="X1600" s="51">
        <f>IFERROR(VLOOKUP(D1600,Pivot!$B$4:$H$2181,6,0),"")</f>
        <v>7.2800000000000004E-2</v>
      </c>
      <c r="Y1600" s="46">
        <f>IFERROR(VLOOKUP(D1600,Pivot!$B$4:$H$2181,7,0),"")</f>
        <v>0.35099999999999998</v>
      </c>
    </row>
    <row r="1601" spans="1:25" ht="15" customHeight="1" outlineLevel="2">
      <c r="A1601" s="10" t="str">
        <f>VLOOKUP(D1601,'Current OBD'!$B$6:$K$2185,4,0)</f>
        <v>San Juan</v>
      </c>
      <c r="B1601" s="10" t="str">
        <f>VLOOKUP(D1601,'Current OBD'!$B$6:$K$2185,3,0)</f>
        <v>28-137</v>
      </c>
      <c r="C1601" s="9" t="str">
        <f>VLOOKUP(D1601,'Current OBD'!$B$6:$K$2185,2,0)</f>
        <v>Orcas Island School District</v>
      </c>
      <c r="D1601" s="24">
        <v>661868</v>
      </c>
      <c r="E1601" s="9" t="str">
        <f>VLOOKUP(D1601,'Current OBD'!$B$6:$K$2185,10,0)</f>
        <v>Orcas Island High</v>
      </c>
      <c r="F1601" s="11" t="str">
        <f>IF(VLOOKUP(D1601,'Current OBD'!$B$6:$AK$2185,23,0)="Yes","PK"," ")</f>
        <v xml:space="preserve"> </v>
      </c>
      <c r="G1601" s="11" t="str">
        <f>IF(VLOOKUP(D1601,'Current OBD'!$B$6:$AK$2185,24,0)="Yes","K"," ")</f>
        <v xml:space="preserve"> </v>
      </c>
      <c r="H1601" s="11" t="str">
        <f>IF(VLOOKUP(D1601,'Current OBD'!$B$6:$AK$2185,25,0)="Yes",1," ")</f>
        <v xml:space="preserve"> </v>
      </c>
      <c r="I1601" s="11" t="str">
        <f>IF(VLOOKUP(D1601,'Current OBD'!$B$6:$AK$2185,26,0)="Yes","2"," ")</f>
        <v xml:space="preserve"> </v>
      </c>
      <c r="J1601" s="11" t="str">
        <f>IF(VLOOKUP(D1601,'Current OBD'!$B$6:$AK$2185,27,0)="Yes","3"," ")</f>
        <v xml:space="preserve"> </v>
      </c>
      <c r="K1601" s="11" t="str">
        <f>IF(VLOOKUP(D1601,'Current OBD'!$B$6:$AK$2185,28,0)="Yes","4"," ")</f>
        <v xml:space="preserve"> </v>
      </c>
      <c r="L1601" s="11" t="str">
        <f>IF(VLOOKUP(D1601,'Current OBD'!$B$6:$AK$2185,29,0)="Yes","5"," ")</f>
        <v xml:space="preserve"> </v>
      </c>
      <c r="M1601" s="11" t="str">
        <f>IF(VLOOKUP(D1601,'Current OBD'!$B$6:$AK$2185,30,0)="Yes","6"," ")</f>
        <v xml:space="preserve"> </v>
      </c>
      <c r="N1601" s="11" t="str">
        <f>IF(VLOOKUP(D1601,'Current OBD'!$B$6:$AK$2185,31,0)="Yes","7"," ")</f>
        <v xml:space="preserve"> </v>
      </c>
      <c r="O1601" s="11" t="str">
        <f>IF(VLOOKUP(D1601,'Current OBD'!$B$6:$AK$2185,32,0)="Yes","8"," ")</f>
        <v xml:space="preserve"> </v>
      </c>
      <c r="P1601" s="11" t="str">
        <f>IF(VLOOKUP(D1601,'Current OBD'!$B$6:$AK$2185,33,0)="Yes","9"," ")</f>
        <v>9</v>
      </c>
      <c r="Q1601" s="11" t="str">
        <f>IF(VLOOKUP(D1601,'Current OBD'!$B$6:$AK$2185,34,0)="Yes","10"," ")</f>
        <v>10</v>
      </c>
      <c r="R1601" s="11" t="str">
        <f>IF(VLOOKUP(D1601,'Current OBD'!$B$6:$AK$2185,35,0)="Yes","11"," ")</f>
        <v>11</v>
      </c>
      <c r="S1601" s="11" t="str">
        <f>IF(VLOOKUP(D1601,'Current OBD'!$B$6:$AK$2185,36,0)="Yes","12"," ")</f>
        <v>12</v>
      </c>
      <c r="T1601" s="13">
        <f>VLOOKUP(D1601,Pivot!$B$4:$F$2181,2,0)</f>
        <v>46</v>
      </c>
      <c r="U1601" s="13">
        <f>VLOOKUP(D1601,Pivot!$B$4:$F$2181,3,0)</f>
        <v>17</v>
      </c>
      <c r="V1601" s="13">
        <f>VLOOKUP(D1601,Pivot!$B$4:$F$2181,4,0)</f>
        <v>152</v>
      </c>
      <c r="W1601" s="46">
        <f>IFERROR(VLOOKUP(D1601,Pivot!$B$4:$H$2181,5,0),"")</f>
        <v>0.30259999999999998</v>
      </c>
      <c r="X1601" s="51">
        <f>IFERROR(VLOOKUP(D1601,Pivot!$B$4:$H$2181,6,0),"")</f>
        <v>0.1118</v>
      </c>
      <c r="Y1601" s="46">
        <f>IFERROR(VLOOKUP(D1601,Pivot!$B$4:$H$2181,7,0),"")</f>
        <v>0.41449999999999998</v>
      </c>
    </row>
    <row r="1602" spans="1:25" ht="15" customHeight="1" outlineLevel="2">
      <c r="A1602" s="10" t="str">
        <f>VLOOKUP(D1602,'Current OBD'!$B$6:$K$2185,4,0)</f>
        <v>San Juan</v>
      </c>
      <c r="B1602" s="10" t="str">
        <f>VLOOKUP(D1602,'Current OBD'!$B$6:$K$2185,3,0)</f>
        <v>28-137</v>
      </c>
      <c r="C1602" s="9" t="str">
        <f>VLOOKUP(D1602,'Current OBD'!$B$6:$K$2185,2,0)</f>
        <v>Orcas Island School District</v>
      </c>
      <c r="D1602" s="24">
        <v>661867</v>
      </c>
      <c r="E1602" s="9" t="str">
        <f>VLOOKUP(D1602,'Current OBD'!$B$6:$K$2185,10,0)</f>
        <v>Orcas Island Middle</v>
      </c>
      <c r="F1602" s="11" t="str">
        <f>IF(VLOOKUP(D1602,'Current OBD'!$B$6:$AK$2185,23,0)="Yes","PK"," ")</f>
        <v xml:space="preserve"> </v>
      </c>
      <c r="G1602" s="11" t="str">
        <f>IF(VLOOKUP(D1602,'Current OBD'!$B$6:$AK$2185,24,0)="Yes","K"," ")</f>
        <v xml:space="preserve"> </v>
      </c>
      <c r="H1602" s="11" t="str">
        <f>IF(VLOOKUP(D1602,'Current OBD'!$B$6:$AK$2185,25,0)="Yes",1," ")</f>
        <v xml:space="preserve"> </v>
      </c>
      <c r="I1602" s="11" t="str">
        <f>IF(VLOOKUP(D1602,'Current OBD'!$B$6:$AK$2185,26,0)="Yes","2"," ")</f>
        <v xml:space="preserve"> </v>
      </c>
      <c r="J1602" s="11" t="str">
        <f>IF(VLOOKUP(D1602,'Current OBD'!$B$6:$AK$2185,27,0)="Yes","3"," ")</f>
        <v xml:space="preserve"> </v>
      </c>
      <c r="K1602" s="11" t="str">
        <f>IF(VLOOKUP(D1602,'Current OBD'!$B$6:$AK$2185,28,0)="Yes","4"," ")</f>
        <v xml:space="preserve"> </v>
      </c>
      <c r="L1602" s="11" t="str">
        <f>IF(VLOOKUP(D1602,'Current OBD'!$B$6:$AK$2185,29,0)="Yes","5"," ")</f>
        <v xml:space="preserve"> </v>
      </c>
      <c r="M1602" s="11" t="str">
        <f>IF(VLOOKUP(D1602,'Current OBD'!$B$6:$AK$2185,30,0)="Yes","6"," ")</f>
        <v>6</v>
      </c>
      <c r="N1602" s="11" t="str">
        <f>IF(VLOOKUP(D1602,'Current OBD'!$B$6:$AK$2185,31,0)="Yes","7"," ")</f>
        <v>7</v>
      </c>
      <c r="O1602" s="11" t="str">
        <f>IF(VLOOKUP(D1602,'Current OBD'!$B$6:$AK$2185,32,0)="Yes","8"," ")</f>
        <v>8</v>
      </c>
      <c r="P1602" s="11" t="str">
        <f>IF(VLOOKUP(D1602,'Current OBD'!$B$6:$AK$2185,33,0)="Yes","9"," ")</f>
        <v xml:space="preserve"> </v>
      </c>
      <c r="Q1602" s="11" t="str">
        <f>IF(VLOOKUP(D1602,'Current OBD'!$B$6:$AK$2185,34,0)="Yes","10"," ")</f>
        <v xml:space="preserve"> </v>
      </c>
      <c r="R1602" s="11" t="str">
        <f>IF(VLOOKUP(D1602,'Current OBD'!$B$6:$AK$2185,35,0)="Yes","11"," ")</f>
        <v xml:space="preserve"> </v>
      </c>
      <c r="S1602" s="11" t="str">
        <f>IF(VLOOKUP(D1602,'Current OBD'!$B$6:$AK$2185,36,0)="Yes","12"," ")</f>
        <v xml:space="preserve"> </v>
      </c>
      <c r="T1602" s="13">
        <f>VLOOKUP(D1602,Pivot!$B$4:$F$2181,2,0)</f>
        <v>30</v>
      </c>
      <c r="U1602" s="13">
        <f>VLOOKUP(D1602,Pivot!$B$4:$F$2181,3,0)</f>
        <v>10</v>
      </c>
      <c r="V1602" s="13">
        <f>VLOOKUP(D1602,Pivot!$B$4:$F$2181,4,0)</f>
        <v>109</v>
      </c>
      <c r="W1602" s="46">
        <f>IFERROR(VLOOKUP(D1602,Pivot!$B$4:$H$2181,5,0),"")</f>
        <v>0.2752</v>
      </c>
      <c r="X1602" s="51">
        <f>IFERROR(VLOOKUP(D1602,Pivot!$B$4:$H$2181,6,0),"")</f>
        <v>9.1700000000000004E-2</v>
      </c>
      <c r="Y1602" s="46">
        <f>IFERROR(VLOOKUP(D1602,Pivot!$B$4:$H$2181,7,0),"")</f>
        <v>0.36699999999999999</v>
      </c>
    </row>
    <row r="1603" spans="1:25" ht="15" customHeight="1" outlineLevel="1">
      <c r="A1603" s="27"/>
      <c r="B1603" s="27"/>
      <c r="C1603" s="30" t="s">
        <v>5815</v>
      </c>
      <c r="D1603" s="27"/>
      <c r="E1603" s="26"/>
      <c r="F1603" s="29"/>
      <c r="G1603" s="29"/>
      <c r="H1603" s="29"/>
      <c r="I1603" s="29"/>
      <c r="J1603" s="29"/>
      <c r="K1603" s="29"/>
      <c r="L1603" s="29"/>
      <c r="M1603" s="29"/>
      <c r="N1603" s="29"/>
      <c r="O1603" s="29"/>
      <c r="P1603" s="29"/>
      <c r="Q1603" s="29"/>
      <c r="R1603" s="29"/>
      <c r="S1603" s="29"/>
      <c r="T1603" s="43">
        <f>SUBTOTAL(9,T1600:T1602)</f>
        <v>118</v>
      </c>
      <c r="U1603" s="43">
        <f>SUBTOTAL(9,U1600:U1602)</f>
        <v>38</v>
      </c>
      <c r="V1603" s="43">
        <f>SUBTOTAL(9,V1600:V1602)</f>
        <v>412</v>
      </c>
      <c r="W1603" s="47"/>
      <c r="X1603" s="52"/>
      <c r="Y1603" s="56">
        <f>(T1603+U1603)/V1603</f>
        <v>0.37864077669902912</v>
      </c>
    </row>
    <row r="1604" spans="1:25" ht="15" customHeight="1" outlineLevel="2">
      <c r="A1604" s="10" t="str">
        <f>VLOOKUP(D1604,'Current OBD'!$B$6:$K$2185,4,0)</f>
        <v>San Juan</v>
      </c>
      <c r="B1604" s="10" t="str">
        <f>VLOOKUP(D1604,'Current OBD'!$B$6:$K$2185,3,0)</f>
        <v>28-144</v>
      </c>
      <c r="C1604" s="9" t="str">
        <f>VLOOKUP(D1604,'Current OBD'!$B$6:$K$2185,2,0)</f>
        <v>Lopez Island School District</v>
      </c>
      <c r="D1604" s="24">
        <v>661869</v>
      </c>
      <c r="E1604" s="9" t="str">
        <f>VLOOKUP(D1604,'Current OBD'!$B$6:$K$2185,10,0)</f>
        <v>Lopez Island Elementary</v>
      </c>
      <c r="F1604" s="11" t="str">
        <f>IF(VLOOKUP(D1604,'Current OBD'!$B$6:$AK$2185,23,0)="Yes","PK"," ")</f>
        <v xml:space="preserve"> </v>
      </c>
      <c r="G1604" s="11" t="str">
        <f>IF(VLOOKUP(D1604,'Current OBD'!$B$6:$AK$2185,24,0)="Yes","K"," ")</f>
        <v>K</v>
      </c>
      <c r="H1604" s="11">
        <f>IF(VLOOKUP(D1604,'Current OBD'!$B$6:$AK$2185,25,0)="Yes",1," ")</f>
        <v>1</v>
      </c>
      <c r="I1604" s="11" t="str">
        <f>IF(VLOOKUP(D1604,'Current OBD'!$B$6:$AK$2185,26,0)="Yes","2"," ")</f>
        <v>2</v>
      </c>
      <c r="J1604" s="11" t="str">
        <f>IF(VLOOKUP(D1604,'Current OBD'!$B$6:$AK$2185,27,0)="Yes","3"," ")</f>
        <v>3</v>
      </c>
      <c r="K1604" s="11" t="str">
        <f>IF(VLOOKUP(D1604,'Current OBD'!$B$6:$AK$2185,28,0)="Yes","4"," ")</f>
        <v>4</v>
      </c>
      <c r="L1604" s="11" t="str">
        <f>IF(VLOOKUP(D1604,'Current OBD'!$B$6:$AK$2185,29,0)="Yes","5"," ")</f>
        <v>5</v>
      </c>
      <c r="M1604" s="11" t="str">
        <f>IF(VLOOKUP(D1604,'Current OBD'!$B$6:$AK$2185,30,0)="Yes","6"," ")</f>
        <v xml:space="preserve"> </v>
      </c>
      <c r="N1604" s="11" t="str">
        <f>IF(VLOOKUP(D1604,'Current OBD'!$B$6:$AK$2185,31,0)="Yes","7"," ")</f>
        <v xml:space="preserve"> </v>
      </c>
      <c r="O1604" s="11" t="str">
        <f>IF(VLOOKUP(D1604,'Current OBD'!$B$6:$AK$2185,32,0)="Yes","8"," ")</f>
        <v xml:space="preserve"> </v>
      </c>
      <c r="P1604" s="11" t="str">
        <f>IF(VLOOKUP(D1604,'Current OBD'!$B$6:$AK$2185,33,0)="Yes","9"," ")</f>
        <v xml:space="preserve"> </v>
      </c>
      <c r="Q1604" s="11" t="str">
        <f>IF(VLOOKUP(D1604,'Current OBD'!$B$6:$AK$2185,34,0)="Yes","10"," ")</f>
        <v xml:space="preserve"> </v>
      </c>
      <c r="R1604" s="11" t="str">
        <f>IF(VLOOKUP(D1604,'Current OBD'!$B$6:$AK$2185,35,0)="Yes","11"," ")</f>
        <v xml:space="preserve"> </v>
      </c>
      <c r="S1604" s="11" t="str">
        <f>IF(VLOOKUP(D1604,'Current OBD'!$B$6:$AK$2185,36,0)="Yes","12"," ")</f>
        <v xml:space="preserve"> </v>
      </c>
      <c r="T1604" s="13">
        <f>VLOOKUP(D1604,Pivot!$B$4:$F$2181,2,0)</f>
        <v>21</v>
      </c>
      <c r="U1604" s="13">
        <f>VLOOKUP(D1604,Pivot!$B$4:$F$2181,3,0)</f>
        <v>30</v>
      </c>
      <c r="V1604" s="13">
        <f>VLOOKUP(D1604,Pivot!$B$4:$F$2181,4,0)</f>
        <v>95</v>
      </c>
      <c r="W1604" s="46">
        <f>IFERROR(VLOOKUP(D1604,Pivot!$B$4:$H$2181,5,0),"")</f>
        <v>0.22109999999999999</v>
      </c>
      <c r="X1604" s="51">
        <f>IFERROR(VLOOKUP(D1604,Pivot!$B$4:$H$2181,6,0),"")</f>
        <v>0.31580000000000003</v>
      </c>
      <c r="Y1604" s="46">
        <f>IFERROR(VLOOKUP(D1604,Pivot!$B$4:$H$2181,7,0),"")</f>
        <v>0.53680000000000005</v>
      </c>
    </row>
    <row r="1605" spans="1:25" ht="15" customHeight="1" outlineLevel="2">
      <c r="A1605" s="10" t="str">
        <f>VLOOKUP(D1605,'Current OBD'!$B$6:$K$2185,4,0)</f>
        <v>San Juan</v>
      </c>
      <c r="B1605" s="10" t="str">
        <f>VLOOKUP(D1605,'Current OBD'!$B$6:$K$2185,3,0)</f>
        <v>28-144</v>
      </c>
      <c r="C1605" s="9" t="str">
        <f>VLOOKUP(D1605,'Current OBD'!$B$6:$K$2185,2,0)</f>
        <v>Lopez Island School District</v>
      </c>
      <c r="D1605" s="24">
        <v>661871</v>
      </c>
      <c r="E1605" s="9" t="str">
        <f>VLOOKUP(D1605,'Current OBD'!$B$6:$K$2185,10,0)</f>
        <v>Lopez Island Middle/High</v>
      </c>
      <c r="F1605" s="11" t="str">
        <f>IF(VLOOKUP(D1605,'Current OBD'!$B$6:$AK$2185,23,0)="Yes","PK"," ")</f>
        <v xml:space="preserve"> </v>
      </c>
      <c r="G1605" s="11" t="str">
        <f>IF(VLOOKUP(D1605,'Current OBD'!$B$6:$AK$2185,24,0)="Yes","K"," ")</f>
        <v xml:space="preserve"> </v>
      </c>
      <c r="H1605" s="11" t="str">
        <f>IF(VLOOKUP(D1605,'Current OBD'!$B$6:$AK$2185,25,0)="Yes",1," ")</f>
        <v xml:space="preserve"> </v>
      </c>
      <c r="I1605" s="11" t="str">
        <f>IF(VLOOKUP(D1605,'Current OBD'!$B$6:$AK$2185,26,0)="Yes","2"," ")</f>
        <v xml:space="preserve"> </v>
      </c>
      <c r="J1605" s="11" t="str">
        <f>IF(VLOOKUP(D1605,'Current OBD'!$B$6:$AK$2185,27,0)="Yes","3"," ")</f>
        <v xml:space="preserve"> </v>
      </c>
      <c r="K1605" s="11" t="str">
        <f>IF(VLOOKUP(D1605,'Current OBD'!$B$6:$AK$2185,28,0)="Yes","4"," ")</f>
        <v xml:space="preserve"> </v>
      </c>
      <c r="L1605" s="11" t="str">
        <f>IF(VLOOKUP(D1605,'Current OBD'!$B$6:$AK$2185,29,0)="Yes","5"," ")</f>
        <v xml:space="preserve"> </v>
      </c>
      <c r="M1605" s="11" t="str">
        <f>IF(VLOOKUP(D1605,'Current OBD'!$B$6:$AK$2185,30,0)="Yes","6"," ")</f>
        <v>6</v>
      </c>
      <c r="N1605" s="11" t="str">
        <f>IF(VLOOKUP(D1605,'Current OBD'!$B$6:$AK$2185,31,0)="Yes","7"," ")</f>
        <v>7</v>
      </c>
      <c r="O1605" s="11" t="str">
        <f>IF(VLOOKUP(D1605,'Current OBD'!$B$6:$AK$2185,32,0)="Yes","8"," ")</f>
        <v>8</v>
      </c>
      <c r="P1605" s="11" t="str">
        <f>IF(VLOOKUP(D1605,'Current OBD'!$B$6:$AK$2185,33,0)="Yes","9"," ")</f>
        <v>9</v>
      </c>
      <c r="Q1605" s="11" t="str">
        <f>IF(VLOOKUP(D1605,'Current OBD'!$B$6:$AK$2185,34,0)="Yes","10"," ")</f>
        <v>10</v>
      </c>
      <c r="R1605" s="11" t="str">
        <f>IF(VLOOKUP(D1605,'Current OBD'!$B$6:$AK$2185,35,0)="Yes","11"," ")</f>
        <v>11</v>
      </c>
      <c r="S1605" s="11" t="str">
        <f>IF(VLOOKUP(D1605,'Current OBD'!$B$6:$AK$2185,36,0)="Yes","12"," ")</f>
        <v>12</v>
      </c>
      <c r="T1605" s="13">
        <f>VLOOKUP(D1605,Pivot!$B$4:$F$2181,2,0)</f>
        <v>56</v>
      </c>
      <c r="U1605" s="13">
        <f>VLOOKUP(D1605,Pivot!$B$4:$F$2181,3,0)</f>
        <v>58</v>
      </c>
      <c r="V1605" s="13">
        <f>VLOOKUP(D1605,Pivot!$B$4:$F$2181,4,0)</f>
        <v>149</v>
      </c>
      <c r="W1605" s="46">
        <f>IFERROR(VLOOKUP(D1605,Pivot!$B$4:$H$2181,5,0),"")</f>
        <v>0.37580000000000002</v>
      </c>
      <c r="X1605" s="51">
        <f>IFERROR(VLOOKUP(D1605,Pivot!$B$4:$H$2181,6,0),"")</f>
        <v>0.38929999999999998</v>
      </c>
      <c r="Y1605" s="46">
        <f>IFERROR(VLOOKUP(D1605,Pivot!$B$4:$H$2181,7,0),"")</f>
        <v>0.7651</v>
      </c>
    </row>
    <row r="1606" spans="1:25" ht="15" customHeight="1" outlineLevel="1">
      <c r="A1606" s="27"/>
      <c r="B1606" s="27"/>
      <c r="C1606" s="30" t="s">
        <v>5816</v>
      </c>
      <c r="D1606" s="27"/>
      <c r="E1606" s="26"/>
      <c r="F1606" s="29"/>
      <c r="G1606" s="29"/>
      <c r="H1606" s="29"/>
      <c r="I1606" s="29"/>
      <c r="J1606" s="29"/>
      <c r="K1606" s="29"/>
      <c r="L1606" s="29"/>
      <c r="M1606" s="29"/>
      <c r="N1606" s="29"/>
      <c r="O1606" s="29"/>
      <c r="P1606" s="29"/>
      <c r="Q1606" s="29"/>
      <c r="R1606" s="29"/>
      <c r="S1606" s="29"/>
      <c r="T1606" s="43">
        <f>SUBTOTAL(9,T1604:T1605)</f>
        <v>77</v>
      </c>
      <c r="U1606" s="43">
        <f>SUBTOTAL(9,U1604:U1605)</f>
        <v>88</v>
      </c>
      <c r="V1606" s="43">
        <f>SUBTOTAL(9,V1604:V1605)</f>
        <v>244</v>
      </c>
      <c r="W1606" s="47"/>
      <c r="X1606" s="52"/>
      <c r="Y1606" s="56">
        <f>(T1606+U1606)/V1606</f>
        <v>0.67622950819672134</v>
      </c>
    </row>
    <row r="1607" spans="1:25" ht="15" customHeight="1" outlineLevel="2">
      <c r="A1607" s="10" t="str">
        <f>VLOOKUP(D1607,'Current OBD'!$B$6:$K$2185,4,0)</f>
        <v>San Juan</v>
      </c>
      <c r="B1607" s="10" t="str">
        <f>VLOOKUP(D1607,'Current OBD'!$B$6:$K$2185,3,0)</f>
        <v>28-149</v>
      </c>
      <c r="C1607" s="9" t="str">
        <f>VLOOKUP(D1607,'Current OBD'!$B$6:$K$2185,2,0)</f>
        <v>San Juan Island School District</v>
      </c>
      <c r="D1607" s="24">
        <v>661863</v>
      </c>
      <c r="E1607" s="9" t="str">
        <f>VLOOKUP(D1607,'Current OBD'!$B$6:$K$2185,10,0)</f>
        <v>Friday Harbor Elementary</v>
      </c>
      <c r="F1607" s="11" t="str">
        <f>IF(VLOOKUP(D1607,'Current OBD'!$B$6:$AK$2185,23,0)="Yes","PK"," ")</f>
        <v xml:space="preserve"> </v>
      </c>
      <c r="G1607" s="11" t="str">
        <f>IF(VLOOKUP(D1607,'Current OBD'!$B$6:$AK$2185,24,0)="Yes","K"," ")</f>
        <v>K</v>
      </c>
      <c r="H1607" s="11">
        <f>IF(VLOOKUP(D1607,'Current OBD'!$B$6:$AK$2185,25,0)="Yes",1," ")</f>
        <v>1</v>
      </c>
      <c r="I1607" s="11" t="str">
        <f>IF(VLOOKUP(D1607,'Current OBD'!$B$6:$AK$2185,26,0)="Yes","2"," ")</f>
        <v>2</v>
      </c>
      <c r="J1607" s="11" t="str">
        <f>IF(VLOOKUP(D1607,'Current OBD'!$B$6:$AK$2185,27,0)="Yes","3"," ")</f>
        <v>3</v>
      </c>
      <c r="K1607" s="11" t="str">
        <f>IF(VLOOKUP(D1607,'Current OBD'!$B$6:$AK$2185,28,0)="Yes","4"," ")</f>
        <v>4</v>
      </c>
      <c r="L1607" s="11" t="str">
        <f>IF(VLOOKUP(D1607,'Current OBD'!$B$6:$AK$2185,29,0)="Yes","5"," ")</f>
        <v>5</v>
      </c>
      <c r="M1607" s="11" t="str">
        <f>IF(VLOOKUP(D1607,'Current OBD'!$B$6:$AK$2185,30,0)="Yes","6"," ")</f>
        <v xml:space="preserve"> </v>
      </c>
      <c r="N1607" s="11" t="str">
        <f>IF(VLOOKUP(D1607,'Current OBD'!$B$6:$AK$2185,31,0)="Yes","7"," ")</f>
        <v xml:space="preserve"> </v>
      </c>
      <c r="O1607" s="11" t="str">
        <f>IF(VLOOKUP(D1607,'Current OBD'!$B$6:$AK$2185,32,0)="Yes","8"," ")</f>
        <v xml:space="preserve"> </v>
      </c>
      <c r="P1607" s="11" t="str">
        <f>IF(VLOOKUP(D1607,'Current OBD'!$B$6:$AK$2185,33,0)="Yes","9"," ")</f>
        <v xml:space="preserve"> </v>
      </c>
      <c r="Q1607" s="11" t="str">
        <f>IF(VLOOKUP(D1607,'Current OBD'!$B$6:$AK$2185,34,0)="Yes","10"," ")</f>
        <v xml:space="preserve"> </v>
      </c>
      <c r="R1607" s="11" t="str">
        <f>IF(VLOOKUP(D1607,'Current OBD'!$B$6:$AK$2185,35,0)="Yes","11"," ")</f>
        <v xml:space="preserve"> </v>
      </c>
      <c r="S1607" s="11" t="str">
        <f>IF(VLOOKUP(D1607,'Current OBD'!$B$6:$AK$2185,36,0)="Yes","12"," ")</f>
        <v xml:space="preserve"> </v>
      </c>
      <c r="T1607" s="13">
        <f>VLOOKUP(D1607,Pivot!$B$4:$F$2181,2,0)</f>
        <v>71</v>
      </c>
      <c r="U1607" s="13">
        <f>VLOOKUP(D1607,Pivot!$B$4:$F$2181,3,0)</f>
        <v>30</v>
      </c>
      <c r="V1607" s="13">
        <f>VLOOKUP(D1607,Pivot!$B$4:$F$2181,4,0)</f>
        <v>321</v>
      </c>
      <c r="W1607" s="46">
        <f>IFERROR(VLOOKUP(D1607,Pivot!$B$4:$H$2181,5,0),"")</f>
        <v>0.22120000000000001</v>
      </c>
      <c r="X1607" s="51">
        <f>IFERROR(VLOOKUP(D1607,Pivot!$B$4:$H$2181,6,0),"")</f>
        <v>9.35E-2</v>
      </c>
      <c r="Y1607" s="46">
        <f>IFERROR(VLOOKUP(D1607,Pivot!$B$4:$H$2181,7,0),"")</f>
        <v>0.31459999999999999</v>
      </c>
    </row>
    <row r="1608" spans="1:25" ht="15" customHeight="1" outlineLevel="2">
      <c r="A1608" s="10" t="str">
        <f>VLOOKUP(D1608,'Current OBD'!$B$6:$K$2185,4,0)</f>
        <v>San Juan</v>
      </c>
      <c r="B1608" s="10" t="str">
        <f>VLOOKUP(D1608,'Current OBD'!$B$6:$K$2185,3,0)</f>
        <v>28-149</v>
      </c>
      <c r="C1608" s="9" t="str">
        <f>VLOOKUP(D1608,'Current OBD'!$B$6:$K$2185,2,0)</f>
        <v>San Juan Island School District</v>
      </c>
      <c r="D1608" s="24">
        <v>661865</v>
      </c>
      <c r="E1608" s="9" t="str">
        <f>VLOOKUP(D1608,'Current OBD'!$B$6:$K$2185,10,0)</f>
        <v>Friday Harbor High</v>
      </c>
      <c r="F1608" s="11" t="str">
        <f>IF(VLOOKUP(D1608,'Current OBD'!$B$6:$AK$2185,23,0)="Yes","PK"," ")</f>
        <v xml:space="preserve"> </v>
      </c>
      <c r="G1608" s="11" t="str">
        <f>IF(VLOOKUP(D1608,'Current OBD'!$B$6:$AK$2185,24,0)="Yes","K"," ")</f>
        <v xml:space="preserve"> </v>
      </c>
      <c r="H1608" s="11" t="str">
        <f>IF(VLOOKUP(D1608,'Current OBD'!$B$6:$AK$2185,25,0)="Yes",1," ")</f>
        <v xml:space="preserve"> </v>
      </c>
      <c r="I1608" s="11" t="str">
        <f>IF(VLOOKUP(D1608,'Current OBD'!$B$6:$AK$2185,26,0)="Yes","2"," ")</f>
        <v xml:space="preserve"> </v>
      </c>
      <c r="J1608" s="11" t="str">
        <f>IF(VLOOKUP(D1608,'Current OBD'!$B$6:$AK$2185,27,0)="Yes","3"," ")</f>
        <v xml:space="preserve"> </v>
      </c>
      <c r="K1608" s="11" t="str">
        <f>IF(VLOOKUP(D1608,'Current OBD'!$B$6:$AK$2185,28,0)="Yes","4"," ")</f>
        <v xml:space="preserve"> </v>
      </c>
      <c r="L1608" s="11" t="str">
        <f>IF(VLOOKUP(D1608,'Current OBD'!$B$6:$AK$2185,29,0)="Yes","5"," ")</f>
        <v xml:space="preserve"> </v>
      </c>
      <c r="M1608" s="11" t="str">
        <f>IF(VLOOKUP(D1608,'Current OBD'!$B$6:$AK$2185,30,0)="Yes","6"," ")</f>
        <v xml:space="preserve"> </v>
      </c>
      <c r="N1608" s="11" t="str">
        <f>IF(VLOOKUP(D1608,'Current OBD'!$B$6:$AK$2185,31,0)="Yes","7"," ")</f>
        <v xml:space="preserve"> </v>
      </c>
      <c r="O1608" s="11" t="str">
        <f>IF(VLOOKUP(D1608,'Current OBD'!$B$6:$AK$2185,32,0)="Yes","8"," ")</f>
        <v xml:space="preserve"> </v>
      </c>
      <c r="P1608" s="11" t="str">
        <f>IF(VLOOKUP(D1608,'Current OBD'!$B$6:$AK$2185,33,0)="Yes","9"," ")</f>
        <v>9</v>
      </c>
      <c r="Q1608" s="11" t="str">
        <f>IF(VLOOKUP(D1608,'Current OBD'!$B$6:$AK$2185,34,0)="Yes","10"," ")</f>
        <v>10</v>
      </c>
      <c r="R1608" s="11" t="str">
        <f>IF(VLOOKUP(D1608,'Current OBD'!$B$6:$AK$2185,35,0)="Yes","11"," ")</f>
        <v>11</v>
      </c>
      <c r="S1608" s="11" t="str">
        <f>IF(VLOOKUP(D1608,'Current OBD'!$B$6:$AK$2185,36,0)="Yes","12"," ")</f>
        <v>12</v>
      </c>
      <c r="T1608" s="13">
        <f>VLOOKUP(D1608,Pivot!$B$4:$F$2181,2,0)</f>
        <v>66</v>
      </c>
      <c r="U1608" s="13">
        <f>VLOOKUP(D1608,Pivot!$B$4:$F$2181,3,0)</f>
        <v>25</v>
      </c>
      <c r="V1608" s="13">
        <f>VLOOKUP(D1608,Pivot!$B$4:$F$2181,4,0)</f>
        <v>251</v>
      </c>
      <c r="W1608" s="46">
        <f>IFERROR(VLOOKUP(D1608,Pivot!$B$4:$H$2181,5,0),"")</f>
        <v>0.26290000000000002</v>
      </c>
      <c r="X1608" s="51">
        <f>IFERROR(VLOOKUP(D1608,Pivot!$B$4:$H$2181,6,0),"")</f>
        <v>9.9599999999999994E-2</v>
      </c>
      <c r="Y1608" s="46">
        <f>IFERROR(VLOOKUP(D1608,Pivot!$B$4:$H$2181,7,0),"")</f>
        <v>0.36249999999999999</v>
      </c>
    </row>
    <row r="1609" spans="1:25" ht="15" customHeight="1" outlineLevel="2">
      <c r="A1609" s="10" t="str">
        <f>VLOOKUP(D1609,'Current OBD'!$B$6:$K$2185,4,0)</f>
        <v>San Juan</v>
      </c>
      <c r="B1609" s="10" t="str">
        <f>VLOOKUP(D1609,'Current OBD'!$B$6:$K$2185,3,0)</f>
        <v>28-149</v>
      </c>
      <c r="C1609" s="9" t="str">
        <f>VLOOKUP(D1609,'Current OBD'!$B$6:$K$2185,2,0)</f>
        <v>San Juan Island School District</v>
      </c>
      <c r="D1609" s="24">
        <v>661864</v>
      </c>
      <c r="E1609" s="9" t="str">
        <f>VLOOKUP(D1609,'Current OBD'!$B$6:$K$2185,10,0)</f>
        <v>Friday Harbor Middle</v>
      </c>
      <c r="F1609" s="11" t="str">
        <f>IF(VLOOKUP(D1609,'Current OBD'!$B$6:$AK$2185,23,0)="Yes","PK"," ")</f>
        <v xml:space="preserve"> </v>
      </c>
      <c r="G1609" s="11" t="str">
        <f>IF(VLOOKUP(D1609,'Current OBD'!$B$6:$AK$2185,24,0)="Yes","K"," ")</f>
        <v xml:space="preserve"> </v>
      </c>
      <c r="H1609" s="11" t="str">
        <f>IF(VLOOKUP(D1609,'Current OBD'!$B$6:$AK$2185,25,0)="Yes",1," ")</f>
        <v xml:space="preserve"> </v>
      </c>
      <c r="I1609" s="11" t="str">
        <f>IF(VLOOKUP(D1609,'Current OBD'!$B$6:$AK$2185,26,0)="Yes","2"," ")</f>
        <v xml:space="preserve"> </v>
      </c>
      <c r="J1609" s="11" t="str">
        <f>IF(VLOOKUP(D1609,'Current OBD'!$B$6:$AK$2185,27,0)="Yes","3"," ")</f>
        <v xml:space="preserve"> </v>
      </c>
      <c r="K1609" s="11" t="str">
        <f>IF(VLOOKUP(D1609,'Current OBD'!$B$6:$AK$2185,28,0)="Yes","4"," ")</f>
        <v xml:space="preserve"> </v>
      </c>
      <c r="L1609" s="11" t="str">
        <f>IF(VLOOKUP(D1609,'Current OBD'!$B$6:$AK$2185,29,0)="Yes","5"," ")</f>
        <v xml:space="preserve"> </v>
      </c>
      <c r="M1609" s="11" t="str">
        <f>IF(VLOOKUP(D1609,'Current OBD'!$B$6:$AK$2185,30,0)="Yes","6"," ")</f>
        <v>6</v>
      </c>
      <c r="N1609" s="11" t="str">
        <f>IF(VLOOKUP(D1609,'Current OBD'!$B$6:$AK$2185,31,0)="Yes","7"," ")</f>
        <v>7</v>
      </c>
      <c r="O1609" s="11" t="str">
        <f>IF(VLOOKUP(D1609,'Current OBD'!$B$6:$AK$2185,32,0)="Yes","8"," ")</f>
        <v>8</v>
      </c>
      <c r="P1609" s="11" t="str">
        <f>IF(VLOOKUP(D1609,'Current OBD'!$B$6:$AK$2185,33,0)="Yes","9"," ")</f>
        <v xml:space="preserve"> </v>
      </c>
      <c r="Q1609" s="11" t="str">
        <f>IF(VLOOKUP(D1609,'Current OBD'!$B$6:$AK$2185,34,0)="Yes","10"," ")</f>
        <v xml:space="preserve"> </v>
      </c>
      <c r="R1609" s="11" t="str">
        <f>IF(VLOOKUP(D1609,'Current OBD'!$B$6:$AK$2185,35,0)="Yes","11"," ")</f>
        <v xml:space="preserve"> </v>
      </c>
      <c r="S1609" s="11" t="str">
        <f>IF(VLOOKUP(D1609,'Current OBD'!$B$6:$AK$2185,36,0)="Yes","12"," ")</f>
        <v xml:space="preserve"> </v>
      </c>
      <c r="T1609" s="13">
        <f>VLOOKUP(D1609,Pivot!$B$4:$F$2181,2,0)</f>
        <v>54</v>
      </c>
      <c r="U1609" s="13">
        <f>VLOOKUP(D1609,Pivot!$B$4:$F$2181,3,0)</f>
        <v>21</v>
      </c>
      <c r="V1609" s="13">
        <f>VLOOKUP(D1609,Pivot!$B$4:$F$2181,4,0)</f>
        <v>176</v>
      </c>
      <c r="W1609" s="46">
        <f>IFERROR(VLOOKUP(D1609,Pivot!$B$4:$H$2181,5,0),"")</f>
        <v>0.30680000000000002</v>
      </c>
      <c r="X1609" s="51">
        <f>IFERROR(VLOOKUP(D1609,Pivot!$B$4:$H$2181,6,0),"")</f>
        <v>0.1193</v>
      </c>
      <c r="Y1609" s="46">
        <f>IFERROR(VLOOKUP(D1609,Pivot!$B$4:$H$2181,7,0),"")</f>
        <v>0.42609999999999998</v>
      </c>
    </row>
    <row r="1610" spans="1:25" ht="15" customHeight="1" outlineLevel="2">
      <c r="A1610" s="10" t="str">
        <f>VLOOKUP(D1610,'Current OBD'!$B$6:$K$2185,4,0)</f>
        <v>San Juan</v>
      </c>
      <c r="B1610" s="10" t="str">
        <f>VLOOKUP(D1610,'Current OBD'!$B$6:$K$2185,3,0)</f>
        <v>28-149</v>
      </c>
      <c r="C1610" s="9" t="str">
        <f>VLOOKUP(D1610,'Current OBD'!$B$6:$K$2185,2,0)</f>
        <v>San Juan Island School District</v>
      </c>
      <c r="D1610" s="24">
        <v>663051</v>
      </c>
      <c r="E1610" s="9" t="str">
        <f>VLOOKUP(D1610,'Current OBD'!$B$6:$K$2185,10,0)</f>
        <v>Griffin Bay (formerly Parent Partnership Program)</v>
      </c>
      <c r="F1610" s="11" t="str">
        <f>IF(VLOOKUP(D1610,'Current OBD'!$B$6:$AK$2185,23,0)="Yes","PK"," ")</f>
        <v xml:space="preserve"> </v>
      </c>
      <c r="G1610" s="11" t="str">
        <f>IF(VLOOKUP(D1610,'Current OBD'!$B$6:$AK$2185,24,0)="Yes","K"," ")</f>
        <v>K</v>
      </c>
      <c r="H1610" s="11">
        <f>IF(VLOOKUP(D1610,'Current OBD'!$B$6:$AK$2185,25,0)="Yes",1," ")</f>
        <v>1</v>
      </c>
      <c r="I1610" s="11" t="str">
        <f>IF(VLOOKUP(D1610,'Current OBD'!$B$6:$AK$2185,26,0)="Yes","2"," ")</f>
        <v>2</v>
      </c>
      <c r="J1610" s="11" t="str">
        <f>IF(VLOOKUP(D1610,'Current OBD'!$B$6:$AK$2185,27,0)="Yes","3"," ")</f>
        <v>3</v>
      </c>
      <c r="K1610" s="11" t="str">
        <f>IF(VLOOKUP(D1610,'Current OBD'!$B$6:$AK$2185,28,0)="Yes","4"," ")</f>
        <v>4</v>
      </c>
      <c r="L1610" s="11" t="str">
        <f>IF(VLOOKUP(D1610,'Current OBD'!$B$6:$AK$2185,29,0)="Yes","5"," ")</f>
        <v>5</v>
      </c>
      <c r="M1610" s="11" t="str">
        <f>IF(VLOOKUP(D1610,'Current OBD'!$B$6:$AK$2185,30,0)="Yes","6"," ")</f>
        <v>6</v>
      </c>
      <c r="N1610" s="11" t="str">
        <f>IF(VLOOKUP(D1610,'Current OBD'!$B$6:$AK$2185,31,0)="Yes","7"," ")</f>
        <v>7</v>
      </c>
      <c r="O1610" s="11" t="str">
        <f>IF(VLOOKUP(D1610,'Current OBD'!$B$6:$AK$2185,32,0)="Yes","8"," ")</f>
        <v>8</v>
      </c>
      <c r="P1610" s="11" t="str">
        <f>IF(VLOOKUP(D1610,'Current OBD'!$B$6:$AK$2185,33,0)="Yes","9"," ")</f>
        <v>9</v>
      </c>
      <c r="Q1610" s="11" t="str">
        <f>IF(VLOOKUP(D1610,'Current OBD'!$B$6:$AK$2185,34,0)="Yes","10"," ")</f>
        <v>10</v>
      </c>
      <c r="R1610" s="11" t="str">
        <f>IF(VLOOKUP(D1610,'Current OBD'!$B$6:$AK$2185,35,0)="Yes","11"," ")</f>
        <v>11</v>
      </c>
      <c r="S1610" s="11" t="str">
        <f>IF(VLOOKUP(D1610,'Current OBD'!$B$6:$AK$2185,36,0)="Yes","12"," ")</f>
        <v>12</v>
      </c>
      <c r="T1610" s="13">
        <f>VLOOKUP(D1610,Pivot!$B$4:$F$2181,2,0)</f>
        <v>7</v>
      </c>
      <c r="U1610" s="13">
        <f>VLOOKUP(D1610,Pivot!$B$4:$F$2181,3,0)</f>
        <v>4</v>
      </c>
      <c r="V1610" s="13">
        <f>VLOOKUP(D1610,Pivot!$B$4:$F$2181,4,0)</f>
        <v>38</v>
      </c>
      <c r="W1610" s="46">
        <f>IFERROR(VLOOKUP(D1610,Pivot!$B$4:$H$2181,5,0),"")</f>
        <v>0.1842</v>
      </c>
      <c r="X1610" s="51">
        <f>IFERROR(VLOOKUP(D1610,Pivot!$B$4:$H$2181,6,0),"")</f>
        <v>0.1053</v>
      </c>
      <c r="Y1610" s="46">
        <f>IFERROR(VLOOKUP(D1610,Pivot!$B$4:$H$2181,7,0),"")</f>
        <v>0.28949999999999998</v>
      </c>
    </row>
    <row r="1611" spans="1:25" ht="15" customHeight="1" outlineLevel="1">
      <c r="A1611" s="27"/>
      <c r="B1611" s="27"/>
      <c r="C1611" s="30" t="s">
        <v>5817</v>
      </c>
      <c r="D1611" s="27"/>
      <c r="E1611" s="26"/>
      <c r="F1611" s="29"/>
      <c r="G1611" s="29"/>
      <c r="H1611" s="29"/>
      <c r="I1611" s="29"/>
      <c r="J1611" s="29"/>
      <c r="K1611" s="29"/>
      <c r="L1611" s="29"/>
      <c r="M1611" s="29"/>
      <c r="N1611" s="29"/>
      <c r="O1611" s="29"/>
      <c r="P1611" s="29"/>
      <c r="Q1611" s="29"/>
      <c r="R1611" s="29"/>
      <c r="S1611" s="29"/>
      <c r="T1611" s="43">
        <f>SUBTOTAL(9,T1607:T1610)</f>
        <v>198</v>
      </c>
      <c r="U1611" s="43">
        <f>SUBTOTAL(9,U1607:U1610)</f>
        <v>80</v>
      </c>
      <c r="V1611" s="43">
        <f>SUBTOTAL(9,V1607:V1610)</f>
        <v>786</v>
      </c>
      <c r="W1611" s="47"/>
      <c r="X1611" s="52"/>
      <c r="Y1611" s="56">
        <f>(T1611+U1611)/V1611</f>
        <v>0.35368956743002544</v>
      </c>
    </row>
    <row r="1612" spans="1:25" ht="15" customHeight="1" outlineLevel="2">
      <c r="A1612" s="10" t="str">
        <f>VLOOKUP(D1612,'Current OBD'!$B$6:$K$2185,4,0)</f>
        <v>Skagit</v>
      </c>
      <c r="B1612" s="10" t="str">
        <f>VLOOKUP(D1612,'Current OBD'!$B$6:$K$2185,3,0)</f>
        <v>29-011</v>
      </c>
      <c r="C1612" s="9" t="str">
        <f>VLOOKUP(D1612,'Current OBD'!$B$6:$K$2185,2,0)</f>
        <v>Concrete School District</v>
      </c>
      <c r="D1612" s="24">
        <v>660531</v>
      </c>
      <c r="E1612" s="9" t="str">
        <f>VLOOKUP(D1612,'Current OBD'!$B$6:$K$2185,10,0)</f>
        <v>Concrete Elementary School</v>
      </c>
      <c r="F1612" s="11" t="str">
        <f>IF(VLOOKUP(D1612,'Current OBD'!$B$6:$AK$2185,23,0)="Yes","PK"," ")</f>
        <v>PK</v>
      </c>
      <c r="G1612" s="11" t="str">
        <f>IF(VLOOKUP(D1612,'Current OBD'!$B$6:$AK$2185,24,0)="Yes","K"," ")</f>
        <v>K</v>
      </c>
      <c r="H1612" s="11">
        <f>IF(VLOOKUP(D1612,'Current OBD'!$B$6:$AK$2185,25,0)="Yes",1," ")</f>
        <v>1</v>
      </c>
      <c r="I1612" s="11" t="str">
        <f>IF(VLOOKUP(D1612,'Current OBD'!$B$6:$AK$2185,26,0)="Yes","2"," ")</f>
        <v>2</v>
      </c>
      <c r="J1612" s="11" t="str">
        <f>IF(VLOOKUP(D1612,'Current OBD'!$B$6:$AK$2185,27,0)="Yes","3"," ")</f>
        <v>3</v>
      </c>
      <c r="K1612" s="11" t="str">
        <f>IF(VLOOKUP(D1612,'Current OBD'!$B$6:$AK$2185,28,0)="Yes","4"," ")</f>
        <v>4</v>
      </c>
      <c r="L1612" s="11" t="str">
        <f>IF(VLOOKUP(D1612,'Current OBD'!$B$6:$AK$2185,29,0)="Yes","5"," ")</f>
        <v>5</v>
      </c>
      <c r="M1612" s="11" t="str">
        <f>IF(VLOOKUP(D1612,'Current OBD'!$B$6:$AK$2185,30,0)="Yes","6"," ")</f>
        <v>6</v>
      </c>
      <c r="N1612" s="11" t="str">
        <f>IF(VLOOKUP(D1612,'Current OBD'!$B$6:$AK$2185,31,0)="Yes","7"," ")</f>
        <v xml:space="preserve"> </v>
      </c>
      <c r="O1612" s="11" t="str">
        <f>IF(VLOOKUP(D1612,'Current OBD'!$B$6:$AK$2185,32,0)="Yes","8"," ")</f>
        <v xml:space="preserve"> </v>
      </c>
      <c r="P1612" s="11" t="str">
        <f>IF(VLOOKUP(D1612,'Current OBD'!$B$6:$AK$2185,33,0)="Yes","9"," ")</f>
        <v xml:space="preserve"> </v>
      </c>
      <c r="Q1612" s="11" t="str">
        <f>IF(VLOOKUP(D1612,'Current OBD'!$B$6:$AK$2185,34,0)="Yes","10"," ")</f>
        <v xml:space="preserve"> </v>
      </c>
      <c r="R1612" s="11" t="str">
        <f>IF(VLOOKUP(D1612,'Current OBD'!$B$6:$AK$2185,35,0)="Yes","11"," ")</f>
        <v xml:space="preserve"> </v>
      </c>
      <c r="S1612" s="11" t="str">
        <f>IF(VLOOKUP(D1612,'Current OBD'!$B$6:$AK$2185,36,0)="Yes","12"," ")</f>
        <v xml:space="preserve"> </v>
      </c>
      <c r="T1612" s="13">
        <f>VLOOKUP(D1612,Pivot!$B$4:$F$2181,2,0)</f>
        <v>226</v>
      </c>
      <c r="U1612" s="13">
        <f>VLOOKUP(D1612,Pivot!$B$4:$F$2181,3,0)</f>
        <v>0</v>
      </c>
      <c r="V1612" s="13">
        <f>VLOOKUP(D1612,Pivot!$B$4:$F$2181,4,0)</f>
        <v>305</v>
      </c>
      <c r="W1612" s="46">
        <f>IFERROR(VLOOKUP(D1612,Pivot!$B$4:$H$2181,5,0),"")</f>
        <v>0.74099999999999999</v>
      </c>
      <c r="X1612" s="51">
        <f>IFERROR(VLOOKUP(D1612,Pivot!$B$4:$H$2181,6,0),"")</f>
        <v>0</v>
      </c>
      <c r="Y1612" s="46">
        <f>IFERROR(VLOOKUP(D1612,Pivot!$B$4:$H$2181,7,0),"")</f>
        <v>0.74099999999999999</v>
      </c>
    </row>
    <row r="1613" spans="1:25" ht="15" customHeight="1" outlineLevel="2">
      <c r="A1613" s="10" t="str">
        <f>VLOOKUP(D1613,'Current OBD'!$B$6:$K$2185,4,0)</f>
        <v>Skagit</v>
      </c>
      <c r="B1613" s="10" t="str">
        <f>VLOOKUP(D1613,'Current OBD'!$B$6:$K$2185,3,0)</f>
        <v>29-011</v>
      </c>
      <c r="C1613" s="9" t="str">
        <f>VLOOKUP(D1613,'Current OBD'!$B$6:$K$2185,2,0)</f>
        <v>Concrete School District</v>
      </c>
      <c r="D1613" s="24">
        <v>660533</v>
      </c>
      <c r="E1613" s="9" t="str">
        <f>VLOOKUP(D1613,'Current OBD'!$B$6:$K$2185,10,0)</f>
        <v>Concrete High School</v>
      </c>
      <c r="F1613" s="11" t="str">
        <f>IF(VLOOKUP(D1613,'Current OBD'!$B$6:$AK$2185,23,0)="Yes","PK"," ")</f>
        <v xml:space="preserve"> </v>
      </c>
      <c r="G1613" s="11" t="str">
        <f>IF(VLOOKUP(D1613,'Current OBD'!$B$6:$AK$2185,24,0)="Yes","K"," ")</f>
        <v xml:space="preserve"> </v>
      </c>
      <c r="H1613" s="11" t="str">
        <f>IF(VLOOKUP(D1613,'Current OBD'!$B$6:$AK$2185,25,0)="Yes",1," ")</f>
        <v xml:space="preserve"> </v>
      </c>
      <c r="I1613" s="11" t="str">
        <f>IF(VLOOKUP(D1613,'Current OBD'!$B$6:$AK$2185,26,0)="Yes","2"," ")</f>
        <v xml:space="preserve"> </v>
      </c>
      <c r="J1613" s="11" t="str">
        <f>IF(VLOOKUP(D1613,'Current OBD'!$B$6:$AK$2185,27,0)="Yes","3"," ")</f>
        <v xml:space="preserve"> </v>
      </c>
      <c r="K1613" s="11" t="str">
        <f>IF(VLOOKUP(D1613,'Current OBD'!$B$6:$AK$2185,28,0)="Yes","4"," ")</f>
        <v xml:space="preserve"> </v>
      </c>
      <c r="L1613" s="11" t="str">
        <f>IF(VLOOKUP(D1613,'Current OBD'!$B$6:$AK$2185,29,0)="Yes","5"," ")</f>
        <v xml:space="preserve"> </v>
      </c>
      <c r="M1613" s="11" t="str">
        <f>IF(VLOOKUP(D1613,'Current OBD'!$B$6:$AK$2185,30,0)="Yes","6"," ")</f>
        <v xml:space="preserve"> </v>
      </c>
      <c r="N1613" s="11" t="str">
        <f>IF(VLOOKUP(D1613,'Current OBD'!$B$6:$AK$2185,31,0)="Yes","7"," ")</f>
        <v>7</v>
      </c>
      <c r="O1613" s="11" t="str">
        <f>IF(VLOOKUP(D1613,'Current OBD'!$B$6:$AK$2185,32,0)="Yes","8"," ")</f>
        <v>8</v>
      </c>
      <c r="P1613" s="11" t="str">
        <f>IF(VLOOKUP(D1613,'Current OBD'!$B$6:$AK$2185,33,0)="Yes","9"," ")</f>
        <v>9</v>
      </c>
      <c r="Q1613" s="11" t="str">
        <f>IF(VLOOKUP(D1613,'Current OBD'!$B$6:$AK$2185,34,0)="Yes","10"," ")</f>
        <v>10</v>
      </c>
      <c r="R1613" s="11" t="str">
        <f>IF(VLOOKUP(D1613,'Current OBD'!$B$6:$AK$2185,35,0)="Yes","11"," ")</f>
        <v>11</v>
      </c>
      <c r="S1613" s="11" t="str">
        <f>IF(VLOOKUP(D1613,'Current OBD'!$B$6:$AK$2185,36,0)="Yes","12"," ")</f>
        <v>12</v>
      </c>
      <c r="T1613" s="13">
        <f>VLOOKUP(D1613,Pivot!$B$4:$F$2181,2,0)</f>
        <v>132</v>
      </c>
      <c r="U1613" s="13">
        <f>VLOOKUP(D1613,Pivot!$B$4:$F$2181,3,0)</f>
        <v>0</v>
      </c>
      <c r="V1613" s="13">
        <f>VLOOKUP(D1613,Pivot!$B$4:$F$2181,4,0)</f>
        <v>195</v>
      </c>
      <c r="W1613" s="46">
        <f>IFERROR(VLOOKUP(D1613,Pivot!$B$4:$H$2181,5,0),"")</f>
        <v>0.67689999999999995</v>
      </c>
      <c r="X1613" s="51">
        <f>IFERROR(VLOOKUP(D1613,Pivot!$B$4:$H$2181,6,0),"")</f>
        <v>0</v>
      </c>
      <c r="Y1613" s="46">
        <f>IFERROR(VLOOKUP(D1613,Pivot!$B$4:$H$2181,7,0),"")</f>
        <v>0.67689999999999995</v>
      </c>
    </row>
    <row r="1614" spans="1:25" ht="15" customHeight="1" outlineLevel="1">
      <c r="A1614" s="27"/>
      <c r="B1614" s="27"/>
      <c r="C1614" s="30" t="s">
        <v>5818</v>
      </c>
      <c r="D1614" s="27"/>
      <c r="E1614" s="26"/>
      <c r="F1614" s="29"/>
      <c r="G1614" s="29"/>
      <c r="H1614" s="29"/>
      <c r="I1614" s="29"/>
      <c r="J1614" s="29"/>
      <c r="K1614" s="29"/>
      <c r="L1614" s="29"/>
      <c r="M1614" s="29"/>
      <c r="N1614" s="29"/>
      <c r="O1614" s="29"/>
      <c r="P1614" s="29"/>
      <c r="Q1614" s="29"/>
      <c r="R1614" s="29"/>
      <c r="S1614" s="29"/>
      <c r="T1614" s="43">
        <f>SUBTOTAL(9,T1612:T1613)</f>
        <v>358</v>
      </c>
      <c r="U1614" s="43">
        <f>SUBTOTAL(9,U1612:U1613)</f>
        <v>0</v>
      </c>
      <c r="V1614" s="43">
        <f>SUBTOTAL(9,V1612:V1613)</f>
        <v>500</v>
      </c>
      <c r="W1614" s="47"/>
      <c r="X1614" s="52"/>
      <c r="Y1614" s="56">
        <f>(T1614+U1614)/V1614</f>
        <v>0.71599999999999997</v>
      </c>
    </row>
    <row r="1615" spans="1:25" ht="15" customHeight="1" outlineLevel="2">
      <c r="A1615" s="10" t="str">
        <f>VLOOKUP(D1615,'Current OBD'!$B$6:$K$2185,4,0)</f>
        <v>Skagit</v>
      </c>
      <c r="B1615" s="10" t="str">
        <f>VLOOKUP(D1615,'Current OBD'!$B$6:$K$2185,3,0)</f>
        <v>29-100</v>
      </c>
      <c r="C1615" s="9" t="str">
        <f>VLOOKUP(D1615,'Current OBD'!$B$6:$K$2185,2,0)</f>
        <v>Burlington - Edison School District</v>
      </c>
      <c r="D1615" s="24">
        <v>665294</v>
      </c>
      <c r="E1615" s="9" t="str">
        <f>VLOOKUP(D1615,'Current OBD'!$B$6:$K$2185,10,0)</f>
        <v>Allen Elementary</v>
      </c>
      <c r="F1615" s="11" t="str">
        <f>IF(VLOOKUP(D1615,'Current OBD'!$B$6:$AK$2185,23,0)="Yes","PK"," ")</f>
        <v xml:space="preserve"> </v>
      </c>
      <c r="G1615" s="11" t="str">
        <f>IF(VLOOKUP(D1615,'Current OBD'!$B$6:$AK$2185,24,0)="Yes","K"," ")</f>
        <v>K</v>
      </c>
      <c r="H1615" s="11">
        <f>IF(VLOOKUP(D1615,'Current OBD'!$B$6:$AK$2185,25,0)="Yes",1," ")</f>
        <v>1</v>
      </c>
      <c r="I1615" s="11" t="str">
        <f>IF(VLOOKUP(D1615,'Current OBD'!$B$6:$AK$2185,26,0)="Yes","2"," ")</f>
        <v>2</v>
      </c>
      <c r="J1615" s="11" t="str">
        <f>IF(VLOOKUP(D1615,'Current OBD'!$B$6:$AK$2185,27,0)="Yes","3"," ")</f>
        <v>3</v>
      </c>
      <c r="K1615" s="11" t="str">
        <f>IF(VLOOKUP(D1615,'Current OBD'!$B$6:$AK$2185,28,0)="Yes","4"," ")</f>
        <v>4</v>
      </c>
      <c r="L1615" s="11" t="str">
        <f>IF(VLOOKUP(D1615,'Current OBD'!$B$6:$AK$2185,29,0)="Yes","5"," ")</f>
        <v>5</v>
      </c>
      <c r="M1615" s="11" t="str">
        <f>IF(VLOOKUP(D1615,'Current OBD'!$B$6:$AK$2185,30,0)="Yes","6"," ")</f>
        <v>6</v>
      </c>
      <c r="N1615" s="11" t="str">
        <f>IF(VLOOKUP(D1615,'Current OBD'!$B$6:$AK$2185,31,0)="Yes","7"," ")</f>
        <v>7</v>
      </c>
      <c r="O1615" s="11" t="str">
        <f>IF(VLOOKUP(D1615,'Current OBD'!$B$6:$AK$2185,32,0)="Yes","8"," ")</f>
        <v>8</v>
      </c>
      <c r="P1615" s="11" t="str">
        <f>IF(VLOOKUP(D1615,'Current OBD'!$B$6:$AK$2185,33,0)="Yes","9"," ")</f>
        <v xml:space="preserve"> </v>
      </c>
      <c r="Q1615" s="11" t="str">
        <f>IF(VLOOKUP(D1615,'Current OBD'!$B$6:$AK$2185,34,0)="Yes","10"," ")</f>
        <v xml:space="preserve"> </v>
      </c>
      <c r="R1615" s="11" t="str">
        <f>IF(VLOOKUP(D1615,'Current OBD'!$B$6:$AK$2185,35,0)="Yes","11"," ")</f>
        <v xml:space="preserve"> </v>
      </c>
      <c r="S1615" s="11" t="str">
        <f>IF(VLOOKUP(D1615,'Current OBD'!$B$6:$AK$2185,36,0)="Yes","12"," ")</f>
        <v xml:space="preserve"> </v>
      </c>
      <c r="T1615" s="13">
        <f>VLOOKUP(D1615,Pivot!$B$4:$F$2181,2,0)</f>
        <v>392</v>
      </c>
      <c r="U1615" s="13">
        <f>VLOOKUP(D1615,Pivot!$B$4:$F$2181,3,0)</f>
        <v>0</v>
      </c>
      <c r="V1615" s="13">
        <f>VLOOKUP(D1615,Pivot!$B$4:$F$2181,4,0)</f>
        <v>392</v>
      </c>
      <c r="W1615" s="46">
        <f>IFERROR(VLOOKUP(D1615,Pivot!$B$4:$H$2181,5,0),"")</f>
        <v>1</v>
      </c>
      <c r="X1615" s="51">
        <f>IFERROR(VLOOKUP(D1615,Pivot!$B$4:$H$2181,6,0),"")</f>
        <v>0</v>
      </c>
      <c r="Y1615" s="46">
        <f>IFERROR(VLOOKUP(D1615,Pivot!$B$4:$H$2181,7,0),"")</f>
        <v>1</v>
      </c>
    </row>
    <row r="1616" spans="1:25" ht="15" customHeight="1" outlineLevel="2">
      <c r="A1616" s="10" t="str">
        <f>VLOOKUP(D1616,'Current OBD'!$B$6:$K$2185,4,0)</f>
        <v>Skagit</v>
      </c>
      <c r="B1616" s="10" t="str">
        <f>VLOOKUP(D1616,'Current OBD'!$B$6:$K$2185,3,0)</f>
        <v>29-100</v>
      </c>
      <c r="C1616" s="9" t="str">
        <f>VLOOKUP(D1616,'Current OBD'!$B$6:$K$2185,2,0)</f>
        <v>Burlington - Edison School District</v>
      </c>
      <c r="D1616" s="24">
        <v>660527</v>
      </c>
      <c r="E1616" s="9" t="str">
        <f>VLOOKUP(D1616,'Current OBD'!$B$6:$K$2185,10,0)</f>
        <v>Bay View Elementary</v>
      </c>
      <c r="F1616" s="11" t="str">
        <f>IF(VLOOKUP(D1616,'Current OBD'!$B$6:$AK$2185,23,0)="Yes","PK"," ")</f>
        <v xml:space="preserve"> </v>
      </c>
      <c r="G1616" s="11" t="str">
        <f>IF(VLOOKUP(D1616,'Current OBD'!$B$6:$AK$2185,24,0)="Yes","K"," ")</f>
        <v>K</v>
      </c>
      <c r="H1616" s="11">
        <f>IF(VLOOKUP(D1616,'Current OBD'!$B$6:$AK$2185,25,0)="Yes",1," ")</f>
        <v>1</v>
      </c>
      <c r="I1616" s="11" t="str">
        <f>IF(VLOOKUP(D1616,'Current OBD'!$B$6:$AK$2185,26,0)="Yes","2"," ")</f>
        <v>2</v>
      </c>
      <c r="J1616" s="11" t="str">
        <f>IF(VLOOKUP(D1616,'Current OBD'!$B$6:$AK$2185,27,0)="Yes","3"," ")</f>
        <v>3</v>
      </c>
      <c r="K1616" s="11" t="str">
        <f>IF(VLOOKUP(D1616,'Current OBD'!$B$6:$AK$2185,28,0)="Yes","4"," ")</f>
        <v>4</v>
      </c>
      <c r="L1616" s="11" t="str">
        <f>IF(VLOOKUP(D1616,'Current OBD'!$B$6:$AK$2185,29,0)="Yes","5"," ")</f>
        <v>5</v>
      </c>
      <c r="M1616" s="11" t="str">
        <f>IF(VLOOKUP(D1616,'Current OBD'!$B$6:$AK$2185,30,0)="Yes","6"," ")</f>
        <v>6</v>
      </c>
      <c r="N1616" s="11" t="str">
        <f>IF(VLOOKUP(D1616,'Current OBD'!$B$6:$AK$2185,31,0)="Yes","7"," ")</f>
        <v>7</v>
      </c>
      <c r="O1616" s="11" t="str">
        <f>IF(VLOOKUP(D1616,'Current OBD'!$B$6:$AK$2185,32,0)="Yes","8"," ")</f>
        <v>8</v>
      </c>
      <c r="P1616" s="11" t="str">
        <f>IF(VLOOKUP(D1616,'Current OBD'!$B$6:$AK$2185,33,0)="Yes","9"," ")</f>
        <v xml:space="preserve"> </v>
      </c>
      <c r="Q1616" s="11" t="str">
        <f>IF(VLOOKUP(D1616,'Current OBD'!$B$6:$AK$2185,34,0)="Yes","10"," ")</f>
        <v xml:space="preserve"> </v>
      </c>
      <c r="R1616" s="11" t="str">
        <f>IF(VLOOKUP(D1616,'Current OBD'!$B$6:$AK$2185,35,0)="Yes","11"," ")</f>
        <v xml:space="preserve"> </v>
      </c>
      <c r="S1616" s="11" t="str">
        <f>IF(VLOOKUP(D1616,'Current OBD'!$B$6:$AK$2185,36,0)="Yes","12"," ")</f>
        <v xml:space="preserve"> </v>
      </c>
      <c r="T1616" s="13">
        <f>VLOOKUP(D1616,Pivot!$B$4:$F$2181,2,0)</f>
        <v>193</v>
      </c>
      <c r="U1616" s="13">
        <f>VLOOKUP(D1616,Pivot!$B$4:$F$2181,3,0)</f>
        <v>0</v>
      </c>
      <c r="V1616" s="13">
        <f>VLOOKUP(D1616,Pivot!$B$4:$F$2181,4,0)</f>
        <v>414</v>
      </c>
      <c r="W1616" s="46">
        <f>IFERROR(VLOOKUP(D1616,Pivot!$B$4:$H$2181,5,0),"")</f>
        <v>0.4662</v>
      </c>
      <c r="X1616" s="51">
        <f>IFERROR(VLOOKUP(D1616,Pivot!$B$4:$H$2181,6,0),"")</f>
        <v>0</v>
      </c>
      <c r="Y1616" s="46">
        <f>IFERROR(VLOOKUP(D1616,Pivot!$B$4:$H$2181,7,0),"")</f>
        <v>0.4662</v>
      </c>
    </row>
    <row r="1617" spans="1:25" ht="15" customHeight="1" outlineLevel="2">
      <c r="A1617" s="10" t="str">
        <f>VLOOKUP(D1617,'Current OBD'!$B$6:$K$2185,4,0)</f>
        <v>Skagit</v>
      </c>
      <c r="B1617" s="10" t="str">
        <f>VLOOKUP(D1617,'Current OBD'!$B$6:$K$2185,3,0)</f>
        <v>29-100</v>
      </c>
      <c r="C1617" s="9" t="str">
        <f>VLOOKUP(D1617,'Current OBD'!$B$6:$K$2185,2,0)</f>
        <v>Burlington - Edison School District</v>
      </c>
      <c r="D1617" s="24">
        <v>664899</v>
      </c>
      <c r="E1617" s="9" t="str">
        <f>VLOOKUP(D1617,'Current OBD'!$B$6:$K$2185,10,0)</f>
        <v>Burlington-Edison High School</v>
      </c>
      <c r="F1617" s="11" t="str">
        <f>IF(VLOOKUP(D1617,'Current OBD'!$B$6:$AK$2185,23,0)="Yes","PK"," ")</f>
        <v xml:space="preserve"> </v>
      </c>
      <c r="G1617" s="11" t="str">
        <f>IF(VLOOKUP(D1617,'Current OBD'!$B$6:$AK$2185,24,0)="Yes","K"," ")</f>
        <v xml:space="preserve"> </v>
      </c>
      <c r="H1617" s="11" t="str">
        <f>IF(VLOOKUP(D1617,'Current OBD'!$B$6:$AK$2185,25,0)="Yes",1," ")</f>
        <v xml:space="preserve"> </v>
      </c>
      <c r="I1617" s="11" t="str">
        <f>IF(VLOOKUP(D1617,'Current OBD'!$B$6:$AK$2185,26,0)="Yes","2"," ")</f>
        <v xml:space="preserve"> </v>
      </c>
      <c r="J1617" s="11" t="str">
        <f>IF(VLOOKUP(D1617,'Current OBD'!$B$6:$AK$2185,27,0)="Yes","3"," ")</f>
        <v xml:space="preserve"> </v>
      </c>
      <c r="K1617" s="11" t="str">
        <f>IF(VLOOKUP(D1617,'Current OBD'!$B$6:$AK$2185,28,0)="Yes","4"," ")</f>
        <v xml:space="preserve"> </v>
      </c>
      <c r="L1617" s="11" t="str">
        <f>IF(VLOOKUP(D1617,'Current OBD'!$B$6:$AK$2185,29,0)="Yes","5"," ")</f>
        <v xml:space="preserve"> </v>
      </c>
      <c r="M1617" s="11" t="str">
        <f>IF(VLOOKUP(D1617,'Current OBD'!$B$6:$AK$2185,30,0)="Yes","6"," ")</f>
        <v xml:space="preserve"> </v>
      </c>
      <c r="N1617" s="11" t="str">
        <f>IF(VLOOKUP(D1617,'Current OBD'!$B$6:$AK$2185,31,0)="Yes","7"," ")</f>
        <v xml:space="preserve"> </v>
      </c>
      <c r="O1617" s="11" t="str">
        <f>IF(VLOOKUP(D1617,'Current OBD'!$B$6:$AK$2185,32,0)="Yes","8"," ")</f>
        <v xml:space="preserve"> </v>
      </c>
      <c r="P1617" s="11" t="str">
        <f>IF(VLOOKUP(D1617,'Current OBD'!$B$6:$AK$2185,33,0)="Yes","9"," ")</f>
        <v>9</v>
      </c>
      <c r="Q1617" s="11" t="str">
        <f>IF(VLOOKUP(D1617,'Current OBD'!$B$6:$AK$2185,34,0)="Yes","10"," ")</f>
        <v>10</v>
      </c>
      <c r="R1617" s="11" t="str">
        <f>IF(VLOOKUP(D1617,'Current OBD'!$B$6:$AK$2185,35,0)="Yes","11"," ")</f>
        <v>11</v>
      </c>
      <c r="S1617" s="11" t="str">
        <f>IF(VLOOKUP(D1617,'Current OBD'!$B$6:$AK$2185,36,0)="Yes","12"," ")</f>
        <v>12</v>
      </c>
      <c r="T1617" s="13">
        <f>VLOOKUP(D1617,Pivot!$B$4:$F$2181,2,0)</f>
        <v>773</v>
      </c>
      <c r="U1617" s="13">
        <f>VLOOKUP(D1617,Pivot!$B$4:$F$2181,3,0)</f>
        <v>0</v>
      </c>
      <c r="V1617" s="13">
        <f>VLOOKUP(D1617,Pivot!$B$4:$F$2181,4,0)</f>
        <v>1216</v>
      </c>
      <c r="W1617" s="46">
        <f>IFERROR(VLOOKUP(D1617,Pivot!$B$4:$H$2181,5,0),"")</f>
        <v>0.63570000000000004</v>
      </c>
      <c r="X1617" s="51">
        <f>IFERROR(VLOOKUP(D1617,Pivot!$B$4:$H$2181,6,0),"")</f>
        <v>0</v>
      </c>
      <c r="Y1617" s="46">
        <f>IFERROR(VLOOKUP(D1617,Pivot!$B$4:$H$2181,7,0),"")</f>
        <v>0.63570000000000004</v>
      </c>
    </row>
    <row r="1618" spans="1:25" ht="15" customHeight="1" outlineLevel="2">
      <c r="A1618" s="10" t="str">
        <f>VLOOKUP(D1618,'Current OBD'!$B$6:$K$2185,4,0)</f>
        <v>Skagit</v>
      </c>
      <c r="B1618" s="10" t="str">
        <f>VLOOKUP(D1618,'Current OBD'!$B$6:$K$2185,3,0)</f>
        <v>29-100</v>
      </c>
      <c r="C1618" s="9" t="str">
        <f>VLOOKUP(D1618,'Current OBD'!$B$6:$K$2185,2,0)</f>
        <v>Burlington - Edison School District</v>
      </c>
      <c r="D1618" s="24">
        <v>660528</v>
      </c>
      <c r="E1618" s="9" t="str">
        <f>VLOOKUP(D1618,'Current OBD'!$B$6:$K$2185,10,0)</f>
        <v>Edison Elementary</v>
      </c>
      <c r="F1618" s="11" t="str">
        <f>IF(VLOOKUP(D1618,'Current OBD'!$B$6:$AK$2185,23,0)="Yes","PK"," ")</f>
        <v xml:space="preserve"> </v>
      </c>
      <c r="G1618" s="11" t="str">
        <f>IF(VLOOKUP(D1618,'Current OBD'!$B$6:$AK$2185,24,0)="Yes","K"," ")</f>
        <v>K</v>
      </c>
      <c r="H1618" s="11">
        <f>IF(VLOOKUP(D1618,'Current OBD'!$B$6:$AK$2185,25,0)="Yes",1," ")</f>
        <v>1</v>
      </c>
      <c r="I1618" s="11" t="str">
        <f>IF(VLOOKUP(D1618,'Current OBD'!$B$6:$AK$2185,26,0)="Yes","2"," ")</f>
        <v>2</v>
      </c>
      <c r="J1618" s="11" t="str">
        <f>IF(VLOOKUP(D1618,'Current OBD'!$B$6:$AK$2185,27,0)="Yes","3"," ")</f>
        <v>3</v>
      </c>
      <c r="K1618" s="11" t="str">
        <f>IF(VLOOKUP(D1618,'Current OBD'!$B$6:$AK$2185,28,0)="Yes","4"," ")</f>
        <v>4</v>
      </c>
      <c r="L1618" s="11" t="str">
        <f>IF(VLOOKUP(D1618,'Current OBD'!$B$6:$AK$2185,29,0)="Yes","5"," ")</f>
        <v>5</v>
      </c>
      <c r="M1618" s="11" t="str">
        <f>IF(VLOOKUP(D1618,'Current OBD'!$B$6:$AK$2185,30,0)="Yes","6"," ")</f>
        <v>6</v>
      </c>
      <c r="N1618" s="11" t="str">
        <f>IF(VLOOKUP(D1618,'Current OBD'!$B$6:$AK$2185,31,0)="Yes","7"," ")</f>
        <v>7</v>
      </c>
      <c r="O1618" s="11" t="str">
        <f>IF(VLOOKUP(D1618,'Current OBD'!$B$6:$AK$2185,32,0)="Yes","8"," ")</f>
        <v>8</v>
      </c>
      <c r="P1618" s="11" t="str">
        <f>IF(VLOOKUP(D1618,'Current OBD'!$B$6:$AK$2185,33,0)="Yes","9"," ")</f>
        <v xml:space="preserve"> </v>
      </c>
      <c r="Q1618" s="11" t="str">
        <f>IF(VLOOKUP(D1618,'Current OBD'!$B$6:$AK$2185,34,0)="Yes","10"," ")</f>
        <v xml:space="preserve"> </v>
      </c>
      <c r="R1618" s="11" t="str">
        <f>IF(VLOOKUP(D1618,'Current OBD'!$B$6:$AK$2185,35,0)="Yes","11"," ")</f>
        <v xml:space="preserve"> </v>
      </c>
      <c r="S1618" s="11" t="str">
        <f>IF(VLOOKUP(D1618,'Current OBD'!$B$6:$AK$2185,36,0)="Yes","12"," ")</f>
        <v xml:space="preserve"> </v>
      </c>
      <c r="T1618" s="13">
        <f>VLOOKUP(D1618,Pivot!$B$4:$F$2181,2,0)</f>
        <v>141</v>
      </c>
      <c r="U1618" s="13">
        <f>VLOOKUP(D1618,Pivot!$B$4:$F$2181,3,0)</f>
        <v>0</v>
      </c>
      <c r="V1618" s="13">
        <f>VLOOKUP(D1618,Pivot!$B$4:$F$2181,4,0)</f>
        <v>369</v>
      </c>
      <c r="W1618" s="46">
        <f>IFERROR(VLOOKUP(D1618,Pivot!$B$4:$H$2181,5,0),"")</f>
        <v>0.3821</v>
      </c>
      <c r="X1618" s="51">
        <f>IFERROR(VLOOKUP(D1618,Pivot!$B$4:$H$2181,6,0),"")</f>
        <v>0</v>
      </c>
      <c r="Y1618" s="46">
        <f>IFERROR(VLOOKUP(D1618,Pivot!$B$4:$H$2181,7,0),"")</f>
        <v>0.3821</v>
      </c>
    </row>
    <row r="1619" spans="1:25" ht="15" customHeight="1" outlineLevel="2">
      <c r="A1619" s="10" t="str">
        <f>VLOOKUP(D1619,'Current OBD'!$B$6:$K$2185,4,0)</f>
        <v>Skagit</v>
      </c>
      <c r="B1619" s="10" t="str">
        <f>VLOOKUP(D1619,'Current OBD'!$B$6:$K$2185,3,0)</f>
        <v>29-100</v>
      </c>
      <c r="C1619" s="9" t="str">
        <f>VLOOKUP(D1619,'Current OBD'!$B$6:$K$2185,2,0)</f>
        <v>Burlington - Edison School District</v>
      </c>
      <c r="D1619" s="24">
        <v>663448</v>
      </c>
      <c r="E1619" s="9" t="str">
        <f>VLOOKUP(D1619,'Current OBD'!$B$6:$K$2185,10,0)</f>
        <v>Lucille Umbarger Elementary</v>
      </c>
      <c r="F1619" s="11" t="str">
        <f>IF(VLOOKUP(D1619,'Current OBD'!$B$6:$AK$2185,23,0)="Yes","PK"," ")</f>
        <v xml:space="preserve"> </v>
      </c>
      <c r="G1619" s="11" t="str">
        <f>IF(VLOOKUP(D1619,'Current OBD'!$B$6:$AK$2185,24,0)="Yes","K"," ")</f>
        <v xml:space="preserve"> </v>
      </c>
      <c r="H1619" s="11">
        <f>IF(VLOOKUP(D1619,'Current OBD'!$B$6:$AK$2185,25,0)="Yes",1," ")</f>
        <v>1</v>
      </c>
      <c r="I1619" s="11" t="str">
        <f>IF(VLOOKUP(D1619,'Current OBD'!$B$6:$AK$2185,26,0)="Yes","2"," ")</f>
        <v>2</v>
      </c>
      <c r="J1619" s="11" t="str">
        <f>IF(VLOOKUP(D1619,'Current OBD'!$B$6:$AK$2185,27,0)="Yes","3"," ")</f>
        <v>3</v>
      </c>
      <c r="K1619" s="11" t="str">
        <f>IF(VLOOKUP(D1619,'Current OBD'!$B$6:$AK$2185,28,0)="Yes","4"," ")</f>
        <v>4</v>
      </c>
      <c r="L1619" s="11" t="str">
        <f>IF(VLOOKUP(D1619,'Current OBD'!$B$6:$AK$2185,29,0)="Yes","5"," ")</f>
        <v>5</v>
      </c>
      <c r="M1619" s="11" t="str">
        <f>IF(VLOOKUP(D1619,'Current OBD'!$B$6:$AK$2185,30,0)="Yes","6"," ")</f>
        <v>6</v>
      </c>
      <c r="N1619" s="11" t="str">
        <f>IF(VLOOKUP(D1619,'Current OBD'!$B$6:$AK$2185,31,0)="Yes","7"," ")</f>
        <v>7</v>
      </c>
      <c r="O1619" s="11" t="str">
        <f>IF(VLOOKUP(D1619,'Current OBD'!$B$6:$AK$2185,32,0)="Yes","8"," ")</f>
        <v>8</v>
      </c>
      <c r="P1619" s="11" t="str">
        <f>IF(VLOOKUP(D1619,'Current OBD'!$B$6:$AK$2185,33,0)="Yes","9"," ")</f>
        <v xml:space="preserve"> </v>
      </c>
      <c r="Q1619" s="11" t="str">
        <f>IF(VLOOKUP(D1619,'Current OBD'!$B$6:$AK$2185,34,0)="Yes","10"," ")</f>
        <v xml:space="preserve"> </v>
      </c>
      <c r="R1619" s="11" t="str">
        <f>IF(VLOOKUP(D1619,'Current OBD'!$B$6:$AK$2185,35,0)="Yes","11"," ")</f>
        <v xml:space="preserve"> </v>
      </c>
      <c r="S1619" s="11" t="str">
        <f>IF(VLOOKUP(D1619,'Current OBD'!$B$6:$AK$2185,36,0)="Yes","12"," ")</f>
        <v xml:space="preserve"> </v>
      </c>
      <c r="T1619" s="13">
        <f>VLOOKUP(D1619,Pivot!$B$4:$F$2181,2,0)</f>
        <v>503</v>
      </c>
      <c r="U1619" s="13">
        <f>VLOOKUP(D1619,Pivot!$B$4:$F$2181,3,0)</f>
        <v>0</v>
      </c>
      <c r="V1619" s="13">
        <f>VLOOKUP(D1619,Pivot!$B$4:$F$2181,4,0)</f>
        <v>569</v>
      </c>
      <c r="W1619" s="46">
        <f>IFERROR(VLOOKUP(D1619,Pivot!$B$4:$H$2181,5,0),"")</f>
        <v>0.88400000000000001</v>
      </c>
      <c r="X1619" s="51">
        <f>IFERROR(VLOOKUP(D1619,Pivot!$B$4:$H$2181,6,0),"")</f>
        <v>0</v>
      </c>
      <c r="Y1619" s="46">
        <f>IFERROR(VLOOKUP(D1619,Pivot!$B$4:$H$2181,7,0),"")</f>
        <v>0.88400000000000001</v>
      </c>
    </row>
    <row r="1620" spans="1:25" ht="15" customHeight="1" outlineLevel="2">
      <c r="A1620" s="10" t="str">
        <f>VLOOKUP(D1620,'Current OBD'!$B$6:$K$2185,4,0)</f>
        <v>Skagit</v>
      </c>
      <c r="B1620" s="10" t="str">
        <f>VLOOKUP(D1620,'Current OBD'!$B$6:$K$2185,3,0)</f>
        <v>29-100</v>
      </c>
      <c r="C1620" s="9" t="str">
        <f>VLOOKUP(D1620,'Current OBD'!$B$6:$K$2185,2,0)</f>
        <v>Burlington - Edison School District</v>
      </c>
      <c r="D1620" s="24">
        <v>660530</v>
      </c>
      <c r="E1620" s="9" t="str">
        <f>VLOOKUP(D1620,'Current OBD'!$B$6:$K$2185,10,0)</f>
        <v>West View Elementary</v>
      </c>
      <c r="F1620" s="11" t="str">
        <f>IF(VLOOKUP(D1620,'Current OBD'!$B$6:$AK$2185,23,0)="Yes","PK"," ")</f>
        <v>PK</v>
      </c>
      <c r="G1620" s="11" t="str">
        <f>IF(VLOOKUP(D1620,'Current OBD'!$B$6:$AK$2185,24,0)="Yes","K"," ")</f>
        <v>K</v>
      </c>
      <c r="H1620" s="11">
        <f>IF(VLOOKUP(D1620,'Current OBD'!$B$6:$AK$2185,25,0)="Yes",1," ")</f>
        <v>1</v>
      </c>
      <c r="I1620" s="11" t="str">
        <f>IF(VLOOKUP(D1620,'Current OBD'!$B$6:$AK$2185,26,0)="Yes","2"," ")</f>
        <v>2</v>
      </c>
      <c r="J1620" s="11" t="str">
        <f>IF(VLOOKUP(D1620,'Current OBD'!$B$6:$AK$2185,27,0)="Yes","3"," ")</f>
        <v>3</v>
      </c>
      <c r="K1620" s="11" t="str">
        <f>IF(VLOOKUP(D1620,'Current OBD'!$B$6:$AK$2185,28,0)="Yes","4"," ")</f>
        <v>4</v>
      </c>
      <c r="L1620" s="11" t="str">
        <f>IF(VLOOKUP(D1620,'Current OBD'!$B$6:$AK$2185,29,0)="Yes","5"," ")</f>
        <v>5</v>
      </c>
      <c r="M1620" s="11" t="str">
        <f>IF(VLOOKUP(D1620,'Current OBD'!$B$6:$AK$2185,30,0)="Yes","6"," ")</f>
        <v>6</v>
      </c>
      <c r="N1620" s="11" t="str">
        <f>IF(VLOOKUP(D1620,'Current OBD'!$B$6:$AK$2185,31,0)="Yes","7"," ")</f>
        <v xml:space="preserve"> </v>
      </c>
      <c r="O1620" s="11" t="str">
        <f>IF(VLOOKUP(D1620,'Current OBD'!$B$6:$AK$2185,32,0)="Yes","8"," ")</f>
        <v xml:space="preserve"> </v>
      </c>
      <c r="P1620" s="11" t="str">
        <f>IF(VLOOKUP(D1620,'Current OBD'!$B$6:$AK$2185,33,0)="Yes","9"," ")</f>
        <v xml:space="preserve"> </v>
      </c>
      <c r="Q1620" s="11" t="str">
        <f>IF(VLOOKUP(D1620,'Current OBD'!$B$6:$AK$2185,34,0)="Yes","10"," ")</f>
        <v xml:space="preserve"> </v>
      </c>
      <c r="R1620" s="11" t="str">
        <f>IF(VLOOKUP(D1620,'Current OBD'!$B$6:$AK$2185,35,0)="Yes","11"," ")</f>
        <v xml:space="preserve"> </v>
      </c>
      <c r="S1620" s="11" t="str">
        <f>IF(VLOOKUP(D1620,'Current OBD'!$B$6:$AK$2185,36,0)="Yes","12"," ")</f>
        <v xml:space="preserve"> </v>
      </c>
      <c r="T1620" s="13">
        <f>VLOOKUP(D1620,Pivot!$B$4:$F$2181,2,0)</f>
        <v>304</v>
      </c>
      <c r="U1620" s="13">
        <f>VLOOKUP(D1620,Pivot!$B$4:$F$2181,3,0)</f>
        <v>0</v>
      </c>
      <c r="V1620" s="13">
        <f>VLOOKUP(D1620,Pivot!$B$4:$F$2181,4,0)</f>
        <v>407</v>
      </c>
      <c r="W1620" s="46">
        <f>IFERROR(VLOOKUP(D1620,Pivot!$B$4:$H$2181,5,0),"")</f>
        <v>0.74690000000000001</v>
      </c>
      <c r="X1620" s="51">
        <f>IFERROR(VLOOKUP(D1620,Pivot!$B$4:$H$2181,6,0),"")</f>
        <v>0</v>
      </c>
      <c r="Y1620" s="46">
        <f>IFERROR(VLOOKUP(D1620,Pivot!$B$4:$H$2181,7,0),"")</f>
        <v>0.74690000000000001</v>
      </c>
    </row>
    <row r="1621" spans="1:25" ht="15" customHeight="1" outlineLevel="1">
      <c r="A1621" s="27"/>
      <c r="B1621" s="27"/>
      <c r="C1621" s="30" t="s">
        <v>5819</v>
      </c>
      <c r="D1621" s="27"/>
      <c r="E1621" s="26"/>
      <c r="F1621" s="29"/>
      <c r="G1621" s="29"/>
      <c r="H1621" s="29"/>
      <c r="I1621" s="29"/>
      <c r="J1621" s="29"/>
      <c r="K1621" s="29"/>
      <c r="L1621" s="29"/>
      <c r="M1621" s="29"/>
      <c r="N1621" s="29"/>
      <c r="O1621" s="29"/>
      <c r="P1621" s="29"/>
      <c r="Q1621" s="29"/>
      <c r="R1621" s="29"/>
      <c r="S1621" s="29"/>
      <c r="T1621" s="43">
        <f>SUBTOTAL(9,T1615:T1620)</f>
        <v>2306</v>
      </c>
      <c r="U1621" s="43">
        <f>SUBTOTAL(9,U1615:U1620)</f>
        <v>0</v>
      </c>
      <c r="V1621" s="43">
        <f>SUBTOTAL(9,V1615:V1620)</f>
        <v>3367</v>
      </c>
      <c r="W1621" s="47"/>
      <c r="X1621" s="52"/>
      <c r="Y1621" s="56">
        <f>(T1621+U1621)/V1621</f>
        <v>0.68488268488268489</v>
      </c>
    </row>
    <row r="1622" spans="1:25" ht="15" customHeight="1" outlineLevel="2">
      <c r="A1622" s="10" t="str">
        <f>VLOOKUP(D1622,'Current OBD'!$B$6:$K$2185,4,0)</f>
        <v>Skagit</v>
      </c>
      <c r="B1622" s="10" t="str">
        <f>VLOOKUP(D1622,'Current OBD'!$B$6:$K$2185,3,0)</f>
        <v>29-101</v>
      </c>
      <c r="C1622" s="9" t="str">
        <f>VLOOKUP(D1622,'Current OBD'!$B$6:$K$2185,2,0)</f>
        <v>Sedro-Woolley School District</v>
      </c>
      <c r="D1622" s="24">
        <v>660539</v>
      </c>
      <c r="E1622" s="9" t="str">
        <f>VLOOKUP(D1622,'Current OBD'!$B$6:$K$2185,10,0)</f>
        <v>Big Lake Elementary</v>
      </c>
      <c r="F1622" s="11" t="str">
        <f>IF(VLOOKUP(D1622,'Current OBD'!$B$6:$AK$2185,23,0)="Yes","PK"," ")</f>
        <v xml:space="preserve"> </v>
      </c>
      <c r="G1622" s="11" t="str">
        <f>IF(VLOOKUP(D1622,'Current OBD'!$B$6:$AK$2185,24,0)="Yes","K"," ")</f>
        <v>K</v>
      </c>
      <c r="H1622" s="11">
        <f>IF(VLOOKUP(D1622,'Current OBD'!$B$6:$AK$2185,25,0)="Yes",1," ")</f>
        <v>1</v>
      </c>
      <c r="I1622" s="11" t="str">
        <f>IF(VLOOKUP(D1622,'Current OBD'!$B$6:$AK$2185,26,0)="Yes","2"," ")</f>
        <v>2</v>
      </c>
      <c r="J1622" s="11" t="str">
        <f>IF(VLOOKUP(D1622,'Current OBD'!$B$6:$AK$2185,27,0)="Yes","3"," ")</f>
        <v>3</v>
      </c>
      <c r="K1622" s="11" t="str">
        <f>IF(VLOOKUP(D1622,'Current OBD'!$B$6:$AK$2185,28,0)="Yes","4"," ")</f>
        <v>4</v>
      </c>
      <c r="L1622" s="11" t="str">
        <f>IF(VLOOKUP(D1622,'Current OBD'!$B$6:$AK$2185,29,0)="Yes","5"," ")</f>
        <v>5</v>
      </c>
      <c r="M1622" s="11" t="str">
        <f>IF(VLOOKUP(D1622,'Current OBD'!$B$6:$AK$2185,30,0)="Yes","6"," ")</f>
        <v>6</v>
      </c>
      <c r="N1622" s="11" t="str">
        <f>IF(VLOOKUP(D1622,'Current OBD'!$B$6:$AK$2185,31,0)="Yes","7"," ")</f>
        <v xml:space="preserve"> </v>
      </c>
      <c r="O1622" s="11" t="str">
        <f>IF(VLOOKUP(D1622,'Current OBD'!$B$6:$AK$2185,32,0)="Yes","8"," ")</f>
        <v xml:space="preserve"> </v>
      </c>
      <c r="P1622" s="11" t="str">
        <f>IF(VLOOKUP(D1622,'Current OBD'!$B$6:$AK$2185,33,0)="Yes","9"," ")</f>
        <v xml:space="preserve"> </v>
      </c>
      <c r="Q1622" s="11" t="str">
        <f>IF(VLOOKUP(D1622,'Current OBD'!$B$6:$AK$2185,34,0)="Yes","10"," ")</f>
        <v xml:space="preserve"> </v>
      </c>
      <c r="R1622" s="11" t="str">
        <f>IF(VLOOKUP(D1622,'Current OBD'!$B$6:$AK$2185,35,0)="Yes","11"," ")</f>
        <v xml:space="preserve"> </v>
      </c>
      <c r="S1622" s="11" t="str">
        <f>IF(VLOOKUP(D1622,'Current OBD'!$B$6:$AK$2185,36,0)="Yes","12"," ")</f>
        <v xml:space="preserve"> </v>
      </c>
      <c r="T1622" s="13">
        <f>VLOOKUP(D1622,Pivot!$B$4:$F$2181,2,0)</f>
        <v>86</v>
      </c>
      <c r="U1622" s="13">
        <f>VLOOKUP(D1622,Pivot!$B$4:$F$2181,3,0)</f>
        <v>0</v>
      </c>
      <c r="V1622" s="13">
        <f>VLOOKUP(D1622,Pivot!$B$4:$F$2181,4,0)</f>
        <v>268</v>
      </c>
      <c r="W1622" s="46">
        <f>IFERROR(VLOOKUP(D1622,Pivot!$B$4:$H$2181,5,0),"")</f>
        <v>0.32090000000000002</v>
      </c>
      <c r="X1622" s="51">
        <f>IFERROR(VLOOKUP(D1622,Pivot!$B$4:$H$2181,6,0),"")</f>
        <v>0</v>
      </c>
      <c r="Y1622" s="46">
        <f>IFERROR(VLOOKUP(D1622,Pivot!$B$4:$H$2181,7,0),"")</f>
        <v>0.32090000000000002</v>
      </c>
    </row>
    <row r="1623" spans="1:25" ht="15" customHeight="1" outlineLevel="2">
      <c r="A1623" s="10" t="str">
        <f>VLOOKUP(D1623,'Current OBD'!$B$6:$K$2185,4,0)</f>
        <v>Skagit</v>
      </c>
      <c r="B1623" s="10" t="str">
        <f>VLOOKUP(D1623,'Current OBD'!$B$6:$K$2185,3,0)</f>
        <v>29-101</v>
      </c>
      <c r="C1623" s="9" t="str">
        <f>VLOOKUP(D1623,'Current OBD'!$B$6:$K$2185,2,0)</f>
        <v>Sedro-Woolley School District</v>
      </c>
      <c r="D1623" s="24">
        <v>660535</v>
      </c>
      <c r="E1623" s="9" t="str">
        <f>VLOOKUP(D1623,'Current OBD'!$B$6:$K$2185,10,0)</f>
        <v>Cascade Middle School</v>
      </c>
      <c r="F1623" s="11" t="str">
        <f>IF(VLOOKUP(D1623,'Current OBD'!$B$6:$AK$2185,23,0)="Yes","PK"," ")</f>
        <v xml:space="preserve"> </v>
      </c>
      <c r="G1623" s="11" t="str">
        <f>IF(VLOOKUP(D1623,'Current OBD'!$B$6:$AK$2185,24,0)="Yes","K"," ")</f>
        <v xml:space="preserve"> </v>
      </c>
      <c r="H1623" s="11" t="str">
        <f>IF(VLOOKUP(D1623,'Current OBD'!$B$6:$AK$2185,25,0)="Yes",1," ")</f>
        <v xml:space="preserve"> </v>
      </c>
      <c r="I1623" s="11" t="str">
        <f>IF(VLOOKUP(D1623,'Current OBD'!$B$6:$AK$2185,26,0)="Yes","2"," ")</f>
        <v xml:space="preserve"> </v>
      </c>
      <c r="J1623" s="11" t="str">
        <f>IF(VLOOKUP(D1623,'Current OBD'!$B$6:$AK$2185,27,0)="Yes","3"," ")</f>
        <v xml:space="preserve"> </v>
      </c>
      <c r="K1623" s="11" t="str">
        <f>IF(VLOOKUP(D1623,'Current OBD'!$B$6:$AK$2185,28,0)="Yes","4"," ")</f>
        <v xml:space="preserve"> </v>
      </c>
      <c r="L1623" s="11" t="str">
        <f>IF(VLOOKUP(D1623,'Current OBD'!$B$6:$AK$2185,29,0)="Yes","5"," ")</f>
        <v xml:space="preserve"> </v>
      </c>
      <c r="M1623" s="11" t="str">
        <f>IF(VLOOKUP(D1623,'Current OBD'!$B$6:$AK$2185,30,0)="Yes","6"," ")</f>
        <v xml:space="preserve"> </v>
      </c>
      <c r="N1623" s="11" t="str">
        <f>IF(VLOOKUP(D1623,'Current OBD'!$B$6:$AK$2185,31,0)="Yes","7"," ")</f>
        <v>7</v>
      </c>
      <c r="O1623" s="11" t="str">
        <f>IF(VLOOKUP(D1623,'Current OBD'!$B$6:$AK$2185,32,0)="Yes","8"," ")</f>
        <v>8</v>
      </c>
      <c r="P1623" s="11" t="str">
        <f>IF(VLOOKUP(D1623,'Current OBD'!$B$6:$AK$2185,33,0)="Yes","9"," ")</f>
        <v xml:space="preserve"> </v>
      </c>
      <c r="Q1623" s="11" t="str">
        <f>IF(VLOOKUP(D1623,'Current OBD'!$B$6:$AK$2185,34,0)="Yes","10"," ")</f>
        <v xml:space="preserve"> </v>
      </c>
      <c r="R1623" s="11" t="str">
        <f>IF(VLOOKUP(D1623,'Current OBD'!$B$6:$AK$2185,35,0)="Yes","11"," ")</f>
        <v xml:space="preserve"> </v>
      </c>
      <c r="S1623" s="11" t="str">
        <f>IF(VLOOKUP(D1623,'Current OBD'!$B$6:$AK$2185,36,0)="Yes","12"," ")</f>
        <v xml:space="preserve"> </v>
      </c>
      <c r="T1623" s="13">
        <f>VLOOKUP(D1623,Pivot!$B$4:$F$2181,2,0)</f>
        <v>436</v>
      </c>
      <c r="U1623" s="13">
        <f>VLOOKUP(D1623,Pivot!$B$4:$F$2181,3,0)</f>
        <v>0</v>
      </c>
      <c r="V1623" s="13">
        <f>VLOOKUP(D1623,Pivot!$B$4:$F$2181,4,0)</f>
        <v>690</v>
      </c>
      <c r="W1623" s="46">
        <f>IFERROR(VLOOKUP(D1623,Pivot!$B$4:$H$2181,5,0),"")</f>
        <v>0.63190000000000002</v>
      </c>
      <c r="X1623" s="51">
        <f>IFERROR(VLOOKUP(D1623,Pivot!$B$4:$H$2181,6,0),"")</f>
        <v>0</v>
      </c>
      <c r="Y1623" s="46">
        <f>IFERROR(VLOOKUP(D1623,Pivot!$B$4:$H$2181,7,0),"")</f>
        <v>0.63190000000000002</v>
      </c>
    </row>
    <row r="1624" spans="1:25" ht="15" customHeight="1" outlineLevel="2">
      <c r="A1624" s="10" t="str">
        <f>VLOOKUP(D1624,'Current OBD'!$B$6:$K$2185,4,0)</f>
        <v>Skagit</v>
      </c>
      <c r="B1624" s="10" t="str">
        <f>VLOOKUP(D1624,'Current OBD'!$B$6:$K$2185,3,0)</f>
        <v>29-101</v>
      </c>
      <c r="C1624" s="9" t="str">
        <f>VLOOKUP(D1624,'Current OBD'!$B$6:$K$2185,2,0)</f>
        <v>Sedro-Woolley School District</v>
      </c>
      <c r="D1624" s="24">
        <v>663743</v>
      </c>
      <c r="E1624" s="9" t="str">
        <f>VLOOKUP(D1624,'Current OBD'!$B$6:$K$2185,10,0)</f>
        <v>Central Elementary</v>
      </c>
      <c r="F1624" s="11" t="str">
        <f>IF(VLOOKUP(D1624,'Current OBD'!$B$6:$AK$2185,23,0)="Yes","PK"," ")</f>
        <v>PK</v>
      </c>
      <c r="G1624" s="11" t="str">
        <f>IF(VLOOKUP(D1624,'Current OBD'!$B$6:$AK$2185,24,0)="Yes","K"," ")</f>
        <v>K</v>
      </c>
      <c r="H1624" s="11">
        <f>IF(VLOOKUP(D1624,'Current OBD'!$B$6:$AK$2185,25,0)="Yes",1," ")</f>
        <v>1</v>
      </c>
      <c r="I1624" s="11" t="str">
        <f>IF(VLOOKUP(D1624,'Current OBD'!$B$6:$AK$2185,26,0)="Yes","2"," ")</f>
        <v>2</v>
      </c>
      <c r="J1624" s="11" t="str">
        <f>IF(VLOOKUP(D1624,'Current OBD'!$B$6:$AK$2185,27,0)="Yes","3"," ")</f>
        <v>3</v>
      </c>
      <c r="K1624" s="11" t="str">
        <f>IF(VLOOKUP(D1624,'Current OBD'!$B$6:$AK$2185,28,0)="Yes","4"," ")</f>
        <v>4</v>
      </c>
      <c r="L1624" s="11" t="str">
        <f>IF(VLOOKUP(D1624,'Current OBD'!$B$6:$AK$2185,29,0)="Yes","5"," ")</f>
        <v>5</v>
      </c>
      <c r="M1624" s="11" t="str">
        <f>IF(VLOOKUP(D1624,'Current OBD'!$B$6:$AK$2185,30,0)="Yes","6"," ")</f>
        <v>6</v>
      </c>
      <c r="N1624" s="11" t="str">
        <f>IF(VLOOKUP(D1624,'Current OBD'!$B$6:$AK$2185,31,0)="Yes","7"," ")</f>
        <v xml:space="preserve"> </v>
      </c>
      <c r="O1624" s="11" t="str">
        <f>IF(VLOOKUP(D1624,'Current OBD'!$B$6:$AK$2185,32,0)="Yes","8"," ")</f>
        <v xml:space="preserve"> </v>
      </c>
      <c r="P1624" s="11" t="str">
        <f>IF(VLOOKUP(D1624,'Current OBD'!$B$6:$AK$2185,33,0)="Yes","9"," ")</f>
        <v xml:space="preserve"> </v>
      </c>
      <c r="Q1624" s="11" t="str">
        <f>IF(VLOOKUP(D1624,'Current OBD'!$B$6:$AK$2185,34,0)="Yes","10"," ")</f>
        <v xml:space="preserve"> </v>
      </c>
      <c r="R1624" s="11" t="str">
        <f>IF(VLOOKUP(D1624,'Current OBD'!$B$6:$AK$2185,35,0)="Yes","11"," ")</f>
        <v xml:space="preserve"> </v>
      </c>
      <c r="S1624" s="11" t="str">
        <f>IF(VLOOKUP(D1624,'Current OBD'!$B$6:$AK$2185,36,0)="Yes","12"," ")</f>
        <v xml:space="preserve"> </v>
      </c>
      <c r="T1624" s="13">
        <f>VLOOKUP(D1624,Pivot!$B$4:$F$2181,2,0)</f>
        <v>342</v>
      </c>
      <c r="U1624" s="13">
        <f>VLOOKUP(D1624,Pivot!$B$4:$F$2181,3,0)</f>
        <v>0</v>
      </c>
      <c r="V1624" s="13">
        <f>VLOOKUP(D1624,Pivot!$B$4:$F$2181,4,0)</f>
        <v>465</v>
      </c>
      <c r="W1624" s="46">
        <f>IFERROR(VLOOKUP(D1624,Pivot!$B$4:$H$2181,5,0),"")</f>
        <v>0.73550000000000004</v>
      </c>
      <c r="X1624" s="51">
        <f>IFERROR(VLOOKUP(D1624,Pivot!$B$4:$H$2181,6,0),"")</f>
        <v>0</v>
      </c>
      <c r="Y1624" s="46">
        <f>IFERROR(VLOOKUP(D1624,Pivot!$B$4:$H$2181,7,0),"")</f>
        <v>0.73550000000000004</v>
      </c>
    </row>
    <row r="1625" spans="1:25" ht="15" customHeight="1" outlineLevel="2">
      <c r="A1625" s="10" t="str">
        <f>VLOOKUP(D1625,'Current OBD'!$B$6:$K$2185,4,0)</f>
        <v>Skagit</v>
      </c>
      <c r="B1625" s="10" t="str">
        <f>VLOOKUP(D1625,'Current OBD'!$B$6:$K$2185,3,0)</f>
        <v>29-101</v>
      </c>
      <c r="C1625" s="9" t="str">
        <f>VLOOKUP(D1625,'Current OBD'!$B$6:$K$2185,2,0)</f>
        <v>Sedro-Woolley School District</v>
      </c>
      <c r="D1625" s="24">
        <v>660538</v>
      </c>
      <c r="E1625" s="9" t="str">
        <f>VLOOKUP(D1625,'Current OBD'!$B$6:$K$2185,10,0)</f>
        <v>Clear Lake Elementary</v>
      </c>
      <c r="F1625" s="11" t="str">
        <f>IF(VLOOKUP(D1625,'Current OBD'!$B$6:$AK$2185,23,0)="Yes","PK"," ")</f>
        <v xml:space="preserve"> </v>
      </c>
      <c r="G1625" s="11" t="str">
        <f>IF(VLOOKUP(D1625,'Current OBD'!$B$6:$AK$2185,24,0)="Yes","K"," ")</f>
        <v>K</v>
      </c>
      <c r="H1625" s="11">
        <f>IF(VLOOKUP(D1625,'Current OBD'!$B$6:$AK$2185,25,0)="Yes",1," ")</f>
        <v>1</v>
      </c>
      <c r="I1625" s="11" t="str">
        <f>IF(VLOOKUP(D1625,'Current OBD'!$B$6:$AK$2185,26,0)="Yes","2"," ")</f>
        <v>2</v>
      </c>
      <c r="J1625" s="11" t="str">
        <f>IF(VLOOKUP(D1625,'Current OBD'!$B$6:$AK$2185,27,0)="Yes","3"," ")</f>
        <v>3</v>
      </c>
      <c r="K1625" s="11" t="str">
        <f>IF(VLOOKUP(D1625,'Current OBD'!$B$6:$AK$2185,28,0)="Yes","4"," ")</f>
        <v>4</v>
      </c>
      <c r="L1625" s="11" t="str">
        <f>IF(VLOOKUP(D1625,'Current OBD'!$B$6:$AK$2185,29,0)="Yes","5"," ")</f>
        <v>5</v>
      </c>
      <c r="M1625" s="11" t="str">
        <f>IF(VLOOKUP(D1625,'Current OBD'!$B$6:$AK$2185,30,0)="Yes","6"," ")</f>
        <v>6</v>
      </c>
      <c r="N1625" s="11" t="str">
        <f>IF(VLOOKUP(D1625,'Current OBD'!$B$6:$AK$2185,31,0)="Yes","7"," ")</f>
        <v xml:space="preserve"> </v>
      </c>
      <c r="O1625" s="11" t="str">
        <f>IF(VLOOKUP(D1625,'Current OBD'!$B$6:$AK$2185,32,0)="Yes","8"," ")</f>
        <v xml:space="preserve"> </v>
      </c>
      <c r="P1625" s="11" t="str">
        <f>IF(VLOOKUP(D1625,'Current OBD'!$B$6:$AK$2185,33,0)="Yes","9"," ")</f>
        <v xml:space="preserve"> </v>
      </c>
      <c r="Q1625" s="11" t="str">
        <f>IF(VLOOKUP(D1625,'Current OBD'!$B$6:$AK$2185,34,0)="Yes","10"," ")</f>
        <v xml:space="preserve"> </v>
      </c>
      <c r="R1625" s="11" t="str">
        <f>IF(VLOOKUP(D1625,'Current OBD'!$B$6:$AK$2185,35,0)="Yes","11"," ")</f>
        <v xml:space="preserve"> </v>
      </c>
      <c r="S1625" s="11" t="str">
        <f>IF(VLOOKUP(D1625,'Current OBD'!$B$6:$AK$2185,36,0)="Yes","12"," ")</f>
        <v xml:space="preserve"> </v>
      </c>
      <c r="T1625" s="13">
        <f>VLOOKUP(D1625,Pivot!$B$4:$F$2181,2,0)</f>
        <v>151</v>
      </c>
      <c r="U1625" s="13">
        <f>VLOOKUP(D1625,Pivot!$B$4:$F$2181,3,0)</f>
        <v>0</v>
      </c>
      <c r="V1625" s="13">
        <f>VLOOKUP(D1625,Pivot!$B$4:$F$2181,4,0)</f>
        <v>299</v>
      </c>
      <c r="W1625" s="46">
        <f>IFERROR(VLOOKUP(D1625,Pivot!$B$4:$H$2181,5,0),"")</f>
        <v>0.505</v>
      </c>
      <c r="X1625" s="51">
        <f>IFERROR(VLOOKUP(D1625,Pivot!$B$4:$H$2181,6,0),"")</f>
        <v>0</v>
      </c>
      <c r="Y1625" s="46">
        <f>IFERROR(VLOOKUP(D1625,Pivot!$B$4:$H$2181,7,0),"")</f>
        <v>0.505</v>
      </c>
    </row>
    <row r="1626" spans="1:25" ht="15" customHeight="1" outlineLevel="2">
      <c r="A1626" s="10" t="str">
        <f>VLOOKUP(D1626,'Current OBD'!$B$6:$K$2185,4,0)</f>
        <v>Skagit</v>
      </c>
      <c r="B1626" s="10" t="str">
        <f>VLOOKUP(D1626,'Current OBD'!$B$6:$K$2185,3,0)</f>
        <v>29-101</v>
      </c>
      <c r="C1626" s="9" t="str">
        <f>VLOOKUP(D1626,'Current OBD'!$B$6:$K$2185,2,0)</f>
        <v>Sedro-Woolley School District</v>
      </c>
      <c r="D1626" s="24">
        <v>660536</v>
      </c>
      <c r="E1626" s="9" t="str">
        <f>VLOOKUP(D1626,'Current OBD'!$B$6:$K$2185,10,0)</f>
        <v>Evergreen Elementary</v>
      </c>
      <c r="F1626" s="11" t="str">
        <f>IF(VLOOKUP(D1626,'Current OBD'!$B$6:$AK$2185,23,0)="Yes","PK"," ")</f>
        <v xml:space="preserve"> </v>
      </c>
      <c r="G1626" s="11" t="str">
        <f>IF(VLOOKUP(D1626,'Current OBD'!$B$6:$AK$2185,24,0)="Yes","K"," ")</f>
        <v>K</v>
      </c>
      <c r="H1626" s="11">
        <f>IF(VLOOKUP(D1626,'Current OBD'!$B$6:$AK$2185,25,0)="Yes",1," ")</f>
        <v>1</v>
      </c>
      <c r="I1626" s="11" t="str">
        <f>IF(VLOOKUP(D1626,'Current OBD'!$B$6:$AK$2185,26,0)="Yes","2"," ")</f>
        <v>2</v>
      </c>
      <c r="J1626" s="11" t="str">
        <f>IF(VLOOKUP(D1626,'Current OBD'!$B$6:$AK$2185,27,0)="Yes","3"," ")</f>
        <v>3</v>
      </c>
      <c r="K1626" s="11" t="str">
        <f>IF(VLOOKUP(D1626,'Current OBD'!$B$6:$AK$2185,28,0)="Yes","4"," ")</f>
        <v>4</v>
      </c>
      <c r="L1626" s="11" t="str">
        <f>IF(VLOOKUP(D1626,'Current OBD'!$B$6:$AK$2185,29,0)="Yes","5"," ")</f>
        <v>5</v>
      </c>
      <c r="M1626" s="11" t="str">
        <f>IF(VLOOKUP(D1626,'Current OBD'!$B$6:$AK$2185,30,0)="Yes","6"," ")</f>
        <v>6</v>
      </c>
      <c r="N1626" s="11" t="str">
        <f>IF(VLOOKUP(D1626,'Current OBD'!$B$6:$AK$2185,31,0)="Yes","7"," ")</f>
        <v xml:space="preserve"> </v>
      </c>
      <c r="O1626" s="11" t="str">
        <f>IF(VLOOKUP(D1626,'Current OBD'!$B$6:$AK$2185,32,0)="Yes","8"," ")</f>
        <v xml:space="preserve"> </v>
      </c>
      <c r="P1626" s="11" t="str">
        <f>IF(VLOOKUP(D1626,'Current OBD'!$B$6:$AK$2185,33,0)="Yes","9"," ")</f>
        <v xml:space="preserve"> </v>
      </c>
      <c r="Q1626" s="11" t="str">
        <f>IF(VLOOKUP(D1626,'Current OBD'!$B$6:$AK$2185,34,0)="Yes","10"," ")</f>
        <v xml:space="preserve"> </v>
      </c>
      <c r="R1626" s="11" t="str">
        <f>IF(VLOOKUP(D1626,'Current OBD'!$B$6:$AK$2185,35,0)="Yes","11"," ")</f>
        <v xml:space="preserve"> </v>
      </c>
      <c r="S1626" s="11" t="str">
        <f>IF(VLOOKUP(D1626,'Current OBD'!$B$6:$AK$2185,36,0)="Yes","12"," ")</f>
        <v xml:space="preserve"> </v>
      </c>
      <c r="T1626" s="13">
        <f>VLOOKUP(D1626,Pivot!$B$4:$F$2181,2,0)</f>
        <v>445</v>
      </c>
      <c r="U1626" s="13">
        <f>VLOOKUP(D1626,Pivot!$B$4:$F$2181,3,0)</f>
        <v>0</v>
      </c>
      <c r="V1626" s="13">
        <f>VLOOKUP(D1626,Pivot!$B$4:$F$2181,4,0)</f>
        <v>552</v>
      </c>
      <c r="W1626" s="46">
        <f>IFERROR(VLOOKUP(D1626,Pivot!$B$4:$H$2181,5,0),"")</f>
        <v>0.80620000000000003</v>
      </c>
      <c r="X1626" s="51">
        <f>IFERROR(VLOOKUP(D1626,Pivot!$B$4:$H$2181,6,0),"")</f>
        <v>0</v>
      </c>
      <c r="Y1626" s="46">
        <f>IFERROR(VLOOKUP(D1626,Pivot!$B$4:$H$2181,7,0),"")</f>
        <v>0.80620000000000003</v>
      </c>
    </row>
    <row r="1627" spans="1:25" ht="15" customHeight="1" outlineLevel="2">
      <c r="A1627" s="10" t="str">
        <f>VLOOKUP(D1627,'Current OBD'!$B$6:$K$2185,4,0)</f>
        <v>Skagit</v>
      </c>
      <c r="B1627" s="10" t="str">
        <f>VLOOKUP(D1627,'Current OBD'!$B$6:$K$2185,3,0)</f>
        <v>29-101</v>
      </c>
      <c r="C1627" s="9" t="str">
        <f>VLOOKUP(D1627,'Current OBD'!$B$6:$K$2185,2,0)</f>
        <v>Sedro-Woolley School District</v>
      </c>
      <c r="D1627" s="24">
        <v>660542</v>
      </c>
      <c r="E1627" s="9" t="str">
        <f>VLOOKUP(D1627,'Current OBD'!$B$6:$K$2185,10,0)</f>
        <v>Good Beginnings Pre-School</v>
      </c>
      <c r="F1627" s="11" t="str">
        <f>IF(VLOOKUP(D1627,'Current OBD'!$B$6:$AK$2185,23,0)="Yes","PK"," ")</f>
        <v>PK</v>
      </c>
      <c r="G1627" s="11" t="str">
        <f>IF(VLOOKUP(D1627,'Current OBD'!$B$6:$AK$2185,24,0)="Yes","K"," ")</f>
        <v xml:space="preserve"> </v>
      </c>
      <c r="H1627" s="11" t="str">
        <f>IF(VLOOKUP(D1627,'Current OBD'!$B$6:$AK$2185,25,0)="Yes",1," ")</f>
        <v xml:space="preserve"> </v>
      </c>
      <c r="I1627" s="11" t="str">
        <f>IF(VLOOKUP(D1627,'Current OBD'!$B$6:$AK$2185,26,0)="Yes","2"," ")</f>
        <v xml:space="preserve"> </v>
      </c>
      <c r="J1627" s="11" t="str">
        <f>IF(VLOOKUP(D1627,'Current OBD'!$B$6:$AK$2185,27,0)="Yes","3"," ")</f>
        <v xml:space="preserve"> </v>
      </c>
      <c r="K1627" s="11" t="str">
        <f>IF(VLOOKUP(D1627,'Current OBD'!$B$6:$AK$2185,28,0)="Yes","4"," ")</f>
        <v xml:space="preserve"> </v>
      </c>
      <c r="L1627" s="11" t="str">
        <f>IF(VLOOKUP(D1627,'Current OBD'!$B$6:$AK$2185,29,0)="Yes","5"," ")</f>
        <v xml:space="preserve"> </v>
      </c>
      <c r="M1627" s="11" t="str">
        <f>IF(VLOOKUP(D1627,'Current OBD'!$B$6:$AK$2185,30,0)="Yes","6"," ")</f>
        <v xml:space="preserve"> </v>
      </c>
      <c r="N1627" s="11" t="str">
        <f>IF(VLOOKUP(D1627,'Current OBD'!$B$6:$AK$2185,31,0)="Yes","7"," ")</f>
        <v xml:space="preserve"> </v>
      </c>
      <c r="O1627" s="11" t="str">
        <f>IF(VLOOKUP(D1627,'Current OBD'!$B$6:$AK$2185,32,0)="Yes","8"," ")</f>
        <v xml:space="preserve"> </v>
      </c>
      <c r="P1627" s="11" t="str">
        <f>IF(VLOOKUP(D1627,'Current OBD'!$B$6:$AK$2185,33,0)="Yes","9"," ")</f>
        <v xml:space="preserve"> </v>
      </c>
      <c r="Q1627" s="11" t="str">
        <f>IF(VLOOKUP(D1627,'Current OBD'!$B$6:$AK$2185,34,0)="Yes","10"," ")</f>
        <v xml:space="preserve"> </v>
      </c>
      <c r="R1627" s="11" t="str">
        <f>IF(VLOOKUP(D1627,'Current OBD'!$B$6:$AK$2185,35,0)="Yes","11"," ")</f>
        <v xml:space="preserve"> </v>
      </c>
      <c r="S1627" s="11" t="str">
        <f>IF(VLOOKUP(D1627,'Current OBD'!$B$6:$AK$2185,36,0)="Yes","12"," ")</f>
        <v xml:space="preserve"> </v>
      </c>
      <c r="T1627" s="13">
        <f>VLOOKUP(D1627,Pivot!$B$4:$F$2181,2,0)</f>
        <v>28</v>
      </c>
      <c r="U1627" s="13">
        <f>VLOOKUP(D1627,Pivot!$B$4:$F$2181,3,0)</f>
        <v>0</v>
      </c>
      <c r="V1627" s="13">
        <f>VLOOKUP(D1627,Pivot!$B$4:$F$2181,4,0)</f>
        <v>48</v>
      </c>
      <c r="W1627" s="46">
        <f>IFERROR(VLOOKUP(D1627,Pivot!$B$4:$H$2181,5,0),"")</f>
        <v>0.58330000000000004</v>
      </c>
      <c r="X1627" s="51">
        <f>IFERROR(VLOOKUP(D1627,Pivot!$B$4:$H$2181,6,0),"")</f>
        <v>0</v>
      </c>
      <c r="Y1627" s="46">
        <f>IFERROR(VLOOKUP(D1627,Pivot!$B$4:$H$2181,7,0),"")</f>
        <v>0.58330000000000004</v>
      </c>
    </row>
    <row r="1628" spans="1:25" ht="15" customHeight="1" outlineLevel="2">
      <c r="A1628" s="10" t="str">
        <f>VLOOKUP(D1628,'Current OBD'!$B$6:$K$2185,4,0)</f>
        <v>Skagit</v>
      </c>
      <c r="B1628" s="10" t="str">
        <f>VLOOKUP(D1628,'Current OBD'!$B$6:$K$2185,3,0)</f>
        <v>29-101</v>
      </c>
      <c r="C1628" s="9" t="str">
        <f>VLOOKUP(D1628,'Current OBD'!$B$6:$K$2185,2,0)</f>
        <v>Sedro-Woolley School District</v>
      </c>
      <c r="D1628" s="24">
        <v>664594</v>
      </c>
      <c r="E1628" s="9" t="str">
        <f>VLOOKUP(D1628,'Current OBD'!$B$6:$K$2185,10,0)</f>
        <v>Lyman Elementary School</v>
      </c>
      <c r="F1628" s="11" t="str">
        <f>IF(VLOOKUP(D1628,'Current OBD'!$B$6:$AK$2185,23,0)="Yes","PK"," ")</f>
        <v xml:space="preserve"> </v>
      </c>
      <c r="G1628" s="11" t="str">
        <f>IF(VLOOKUP(D1628,'Current OBD'!$B$6:$AK$2185,24,0)="Yes","K"," ")</f>
        <v>K</v>
      </c>
      <c r="H1628" s="11">
        <f>IF(VLOOKUP(D1628,'Current OBD'!$B$6:$AK$2185,25,0)="Yes",1," ")</f>
        <v>1</v>
      </c>
      <c r="I1628" s="11" t="str">
        <f>IF(VLOOKUP(D1628,'Current OBD'!$B$6:$AK$2185,26,0)="Yes","2"," ")</f>
        <v>2</v>
      </c>
      <c r="J1628" s="11" t="str">
        <f>IF(VLOOKUP(D1628,'Current OBD'!$B$6:$AK$2185,27,0)="Yes","3"," ")</f>
        <v>3</v>
      </c>
      <c r="K1628" s="11" t="str">
        <f>IF(VLOOKUP(D1628,'Current OBD'!$B$6:$AK$2185,28,0)="Yes","4"," ")</f>
        <v>4</v>
      </c>
      <c r="L1628" s="11" t="str">
        <f>IF(VLOOKUP(D1628,'Current OBD'!$B$6:$AK$2185,29,0)="Yes","5"," ")</f>
        <v>5</v>
      </c>
      <c r="M1628" s="11" t="str">
        <f>IF(VLOOKUP(D1628,'Current OBD'!$B$6:$AK$2185,30,0)="Yes","6"," ")</f>
        <v>6</v>
      </c>
      <c r="N1628" s="11" t="str">
        <f>IF(VLOOKUP(D1628,'Current OBD'!$B$6:$AK$2185,31,0)="Yes","7"," ")</f>
        <v xml:space="preserve"> </v>
      </c>
      <c r="O1628" s="11" t="str">
        <f>IF(VLOOKUP(D1628,'Current OBD'!$B$6:$AK$2185,32,0)="Yes","8"," ")</f>
        <v xml:space="preserve"> </v>
      </c>
      <c r="P1628" s="11" t="str">
        <f>IF(VLOOKUP(D1628,'Current OBD'!$B$6:$AK$2185,33,0)="Yes","9"," ")</f>
        <v xml:space="preserve"> </v>
      </c>
      <c r="Q1628" s="11" t="str">
        <f>IF(VLOOKUP(D1628,'Current OBD'!$B$6:$AK$2185,34,0)="Yes","10"," ")</f>
        <v xml:space="preserve"> </v>
      </c>
      <c r="R1628" s="11" t="str">
        <f>IF(VLOOKUP(D1628,'Current OBD'!$B$6:$AK$2185,35,0)="Yes","11"," ")</f>
        <v xml:space="preserve"> </v>
      </c>
      <c r="S1628" s="11" t="str">
        <f>IF(VLOOKUP(D1628,'Current OBD'!$B$6:$AK$2185,36,0)="Yes","12"," ")</f>
        <v xml:space="preserve"> </v>
      </c>
      <c r="T1628" s="13">
        <f>VLOOKUP(D1628,Pivot!$B$4:$F$2181,2,0)</f>
        <v>103</v>
      </c>
      <c r="U1628" s="13">
        <f>VLOOKUP(D1628,Pivot!$B$4:$F$2181,3,0)</f>
        <v>0</v>
      </c>
      <c r="V1628" s="13">
        <f>VLOOKUP(D1628,Pivot!$B$4:$F$2181,4,0)</f>
        <v>165</v>
      </c>
      <c r="W1628" s="46">
        <f>IFERROR(VLOOKUP(D1628,Pivot!$B$4:$H$2181,5,0),"")</f>
        <v>0.62419999999999998</v>
      </c>
      <c r="X1628" s="51">
        <f>IFERROR(VLOOKUP(D1628,Pivot!$B$4:$H$2181,6,0),"")</f>
        <v>0</v>
      </c>
      <c r="Y1628" s="46">
        <f>IFERROR(VLOOKUP(D1628,Pivot!$B$4:$H$2181,7,0),"")</f>
        <v>0.62419999999999998</v>
      </c>
    </row>
    <row r="1629" spans="1:25" ht="15" customHeight="1" outlineLevel="2">
      <c r="A1629" s="10" t="str">
        <f>VLOOKUP(D1629,'Current OBD'!$B$6:$K$2185,4,0)</f>
        <v>Skagit</v>
      </c>
      <c r="B1629" s="10" t="str">
        <f>VLOOKUP(D1629,'Current OBD'!$B$6:$K$2185,3,0)</f>
        <v>29-101</v>
      </c>
      <c r="C1629" s="9" t="str">
        <f>VLOOKUP(D1629,'Current OBD'!$B$6:$K$2185,2,0)</f>
        <v>Sedro-Woolley School District</v>
      </c>
      <c r="D1629" s="24">
        <v>663428</v>
      </c>
      <c r="E1629" s="9" t="str">
        <f>VLOOKUP(D1629,'Current OBD'!$B$6:$K$2185,10,0)</f>
        <v>Mary Purcell Elementary</v>
      </c>
      <c r="F1629" s="11" t="str">
        <f>IF(VLOOKUP(D1629,'Current OBD'!$B$6:$AK$2185,23,0)="Yes","PK"," ")</f>
        <v>PK</v>
      </c>
      <c r="G1629" s="11" t="str">
        <f>IF(VLOOKUP(D1629,'Current OBD'!$B$6:$AK$2185,24,0)="Yes","K"," ")</f>
        <v>K</v>
      </c>
      <c r="H1629" s="11">
        <f>IF(VLOOKUP(D1629,'Current OBD'!$B$6:$AK$2185,25,0)="Yes",1," ")</f>
        <v>1</v>
      </c>
      <c r="I1629" s="11" t="str">
        <f>IF(VLOOKUP(D1629,'Current OBD'!$B$6:$AK$2185,26,0)="Yes","2"," ")</f>
        <v>2</v>
      </c>
      <c r="J1629" s="11" t="str">
        <f>IF(VLOOKUP(D1629,'Current OBD'!$B$6:$AK$2185,27,0)="Yes","3"," ")</f>
        <v>3</v>
      </c>
      <c r="K1629" s="11" t="str">
        <f>IF(VLOOKUP(D1629,'Current OBD'!$B$6:$AK$2185,28,0)="Yes","4"," ")</f>
        <v>4</v>
      </c>
      <c r="L1629" s="11" t="str">
        <f>IF(VLOOKUP(D1629,'Current OBD'!$B$6:$AK$2185,29,0)="Yes","5"," ")</f>
        <v>5</v>
      </c>
      <c r="M1629" s="11" t="str">
        <f>IF(VLOOKUP(D1629,'Current OBD'!$B$6:$AK$2185,30,0)="Yes","6"," ")</f>
        <v>6</v>
      </c>
      <c r="N1629" s="11" t="str">
        <f>IF(VLOOKUP(D1629,'Current OBD'!$B$6:$AK$2185,31,0)="Yes","7"," ")</f>
        <v xml:space="preserve"> </v>
      </c>
      <c r="O1629" s="11" t="str">
        <f>IF(VLOOKUP(D1629,'Current OBD'!$B$6:$AK$2185,32,0)="Yes","8"," ")</f>
        <v xml:space="preserve"> </v>
      </c>
      <c r="P1629" s="11" t="str">
        <f>IF(VLOOKUP(D1629,'Current OBD'!$B$6:$AK$2185,33,0)="Yes","9"," ")</f>
        <v xml:space="preserve"> </v>
      </c>
      <c r="Q1629" s="11" t="str">
        <f>IF(VLOOKUP(D1629,'Current OBD'!$B$6:$AK$2185,34,0)="Yes","10"," ")</f>
        <v xml:space="preserve"> </v>
      </c>
      <c r="R1629" s="11" t="str">
        <f>IF(VLOOKUP(D1629,'Current OBD'!$B$6:$AK$2185,35,0)="Yes","11"," ")</f>
        <v xml:space="preserve"> </v>
      </c>
      <c r="S1629" s="11" t="str">
        <f>IF(VLOOKUP(D1629,'Current OBD'!$B$6:$AK$2185,36,0)="Yes","12"," ")</f>
        <v xml:space="preserve"> </v>
      </c>
      <c r="T1629" s="13">
        <f>VLOOKUP(D1629,Pivot!$B$4:$F$2181,2,0)</f>
        <v>404</v>
      </c>
      <c r="U1629" s="13">
        <f>VLOOKUP(D1629,Pivot!$B$4:$F$2181,3,0)</f>
        <v>0</v>
      </c>
      <c r="V1629" s="13">
        <f>VLOOKUP(D1629,Pivot!$B$4:$F$2181,4,0)</f>
        <v>410</v>
      </c>
      <c r="W1629" s="46">
        <f>IFERROR(VLOOKUP(D1629,Pivot!$B$4:$H$2181,5,0),"")</f>
        <v>0.98540000000000005</v>
      </c>
      <c r="X1629" s="51">
        <f>IFERROR(VLOOKUP(D1629,Pivot!$B$4:$H$2181,6,0),"")</f>
        <v>0</v>
      </c>
      <c r="Y1629" s="46">
        <f>IFERROR(VLOOKUP(D1629,Pivot!$B$4:$H$2181,7,0),"")</f>
        <v>0.98540000000000005</v>
      </c>
    </row>
    <row r="1630" spans="1:25" ht="15" customHeight="1" outlineLevel="2">
      <c r="A1630" s="10" t="str">
        <f>VLOOKUP(D1630,'Current OBD'!$B$6:$K$2185,4,0)</f>
        <v>Skagit</v>
      </c>
      <c r="B1630" s="10" t="str">
        <f>VLOOKUP(D1630,'Current OBD'!$B$6:$K$2185,3,0)</f>
        <v>29-101</v>
      </c>
      <c r="C1630" s="9" t="str">
        <f>VLOOKUP(D1630,'Current OBD'!$B$6:$K$2185,2,0)</f>
        <v>Sedro-Woolley School District</v>
      </c>
      <c r="D1630" s="24">
        <v>660540</v>
      </c>
      <c r="E1630" s="9" t="str">
        <f>VLOOKUP(D1630,'Current OBD'!$B$6:$K$2185,10,0)</f>
        <v>Samish Elementary</v>
      </c>
      <c r="F1630" s="11" t="str">
        <f>IF(VLOOKUP(D1630,'Current OBD'!$B$6:$AK$2185,23,0)="Yes","PK"," ")</f>
        <v xml:space="preserve"> </v>
      </c>
      <c r="G1630" s="11" t="str">
        <f>IF(VLOOKUP(D1630,'Current OBD'!$B$6:$AK$2185,24,0)="Yes","K"," ")</f>
        <v>K</v>
      </c>
      <c r="H1630" s="11">
        <f>IF(VLOOKUP(D1630,'Current OBD'!$B$6:$AK$2185,25,0)="Yes",1," ")</f>
        <v>1</v>
      </c>
      <c r="I1630" s="11" t="str">
        <f>IF(VLOOKUP(D1630,'Current OBD'!$B$6:$AK$2185,26,0)="Yes","2"," ")</f>
        <v>2</v>
      </c>
      <c r="J1630" s="11" t="str">
        <f>IF(VLOOKUP(D1630,'Current OBD'!$B$6:$AK$2185,27,0)="Yes","3"," ")</f>
        <v>3</v>
      </c>
      <c r="K1630" s="11" t="str">
        <f>IF(VLOOKUP(D1630,'Current OBD'!$B$6:$AK$2185,28,0)="Yes","4"," ")</f>
        <v>4</v>
      </c>
      <c r="L1630" s="11" t="str">
        <f>IF(VLOOKUP(D1630,'Current OBD'!$B$6:$AK$2185,29,0)="Yes","5"," ")</f>
        <v>5</v>
      </c>
      <c r="M1630" s="11" t="str">
        <f>IF(VLOOKUP(D1630,'Current OBD'!$B$6:$AK$2185,30,0)="Yes","6"," ")</f>
        <v>6</v>
      </c>
      <c r="N1630" s="11" t="str">
        <f>IF(VLOOKUP(D1630,'Current OBD'!$B$6:$AK$2185,31,0)="Yes","7"," ")</f>
        <v xml:space="preserve"> </v>
      </c>
      <c r="O1630" s="11" t="str">
        <f>IF(VLOOKUP(D1630,'Current OBD'!$B$6:$AK$2185,32,0)="Yes","8"," ")</f>
        <v xml:space="preserve"> </v>
      </c>
      <c r="P1630" s="11" t="str">
        <f>IF(VLOOKUP(D1630,'Current OBD'!$B$6:$AK$2185,33,0)="Yes","9"," ")</f>
        <v xml:space="preserve"> </v>
      </c>
      <c r="Q1630" s="11" t="str">
        <f>IF(VLOOKUP(D1630,'Current OBD'!$B$6:$AK$2185,34,0)="Yes","10"," ")</f>
        <v xml:space="preserve"> </v>
      </c>
      <c r="R1630" s="11" t="str">
        <f>IF(VLOOKUP(D1630,'Current OBD'!$B$6:$AK$2185,35,0)="Yes","11"," ")</f>
        <v xml:space="preserve"> </v>
      </c>
      <c r="S1630" s="11" t="str">
        <f>IF(VLOOKUP(D1630,'Current OBD'!$B$6:$AK$2185,36,0)="Yes","12"," ")</f>
        <v xml:space="preserve"> </v>
      </c>
      <c r="T1630" s="13">
        <f>VLOOKUP(D1630,Pivot!$B$4:$F$2181,2,0)</f>
        <v>101</v>
      </c>
      <c r="U1630" s="13">
        <f>VLOOKUP(D1630,Pivot!$B$4:$F$2181,3,0)</f>
        <v>0</v>
      </c>
      <c r="V1630" s="13">
        <f>VLOOKUP(D1630,Pivot!$B$4:$F$2181,4,0)</f>
        <v>177</v>
      </c>
      <c r="W1630" s="46">
        <f>IFERROR(VLOOKUP(D1630,Pivot!$B$4:$H$2181,5,0),"")</f>
        <v>0.5706</v>
      </c>
      <c r="X1630" s="51">
        <f>IFERROR(VLOOKUP(D1630,Pivot!$B$4:$H$2181,6,0),"")</f>
        <v>0</v>
      </c>
      <c r="Y1630" s="46">
        <f>IFERROR(VLOOKUP(D1630,Pivot!$B$4:$H$2181,7,0),"")</f>
        <v>0.5706</v>
      </c>
    </row>
    <row r="1631" spans="1:25" ht="15" customHeight="1" outlineLevel="2">
      <c r="A1631" s="10" t="str">
        <f>VLOOKUP(D1631,'Current OBD'!$B$6:$K$2185,4,0)</f>
        <v>Skagit</v>
      </c>
      <c r="B1631" s="10" t="str">
        <f>VLOOKUP(D1631,'Current OBD'!$B$6:$K$2185,3,0)</f>
        <v>29-101</v>
      </c>
      <c r="C1631" s="9" t="str">
        <f>VLOOKUP(D1631,'Current OBD'!$B$6:$K$2185,2,0)</f>
        <v>Sedro-Woolley School District</v>
      </c>
      <c r="D1631" s="24">
        <v>660534</v>
      </c>
      <c r="E1631" s="9" t="str">
        <f>VLOOKUP(D1631,'Current OBD'!$B$6:$K$2185,10,0)</f>
        <v>Sedro-Woolley High School</v>
      </c>
      <c r="F1631" s="11" t="str">
        <f>IF(VLOOKUP(D1631,'Current OBD'!$B$6:$AK$2185,23,0)="Yes","PK"," ")</f>
        <v xml:space="preserve"> </v>
      </c>
      <c r="G1631" s="11" t="str">
        <f>IF(VLOOKUP(D1631,'Current OBD'!$B$6:$AK$2185,24,0)="Yes","K"," ")</f>
        <v xml:space="preserve"> </v>
      </c>
      <c r="H1631" s="11" t="str">
        <f>IF(VLOOKUP(D1631,'Current OBD'!$B$6:$AK$2185,25,0)="Yes",1," ")</f>
        <v xml:space="preserve"> </v>
      </c>
      <c r="I1631" s="11" t="str">
        <f>IF(VLOOKUP(D1631,'Current OBD'!$B$6:$AK$2185,26,0)="Yes","2"," ")</f>
        <v xml:space="preserve"> </v>
      </c>
      <c r="J1631" s="11" t="str">
        <f>IF(VLOOKUP(D1631,'Current OBD'!$B$6:$AK$2185,27,0)="Yes","3"," ")</f>
        <v xml:space="preserve"> </v>
      </c>
      <c r="K1631" s="11" t="str">
        <f>IF(VLOOKUP(D1631,'Current OBD'!$B$6:$AK$2185,28,0)="Yes","4"," ")</f>
        <v xml:space="preserve"> </v>
      </c>
      <c r="L1631" s="11" t="str">
        <f>IF(VLOOKUP(D1631,'Current OBD'!$B$6:$AK$2185,29,0)="Yes","5"," ")</f>
        <v xml:space="preserve"> </v>
      </c>
      <c r="M1631" s="11" t="str">
        <f>IF(VLOOKUP(D1631,'Current OBD'!$B$6:$AK$2185,30,0)="Yes","6"," ")</f>
        <v xml:space="preserve"> </v>
      </c>
      <c r="N1631" s="11" t="str">
        <f>IF(VLOOKUP(D1631,'Current OBD'!$B$6:$AK$2185,31,0)="Yes","7"," ")</f>
        <v xml:space="preserve"> </v>
      </c>
      <c r="O1631" s="11" t="str">
        <f>IF(VLOOKUP(D1631,'Current OBD'!$B$6:$AK$2185,32,0)="Yes","8"," ")</f>
        <v xml:space="preserve"> </v>
      </c>
      <c r="P1631" s="11" t="str">
        <f>IF(VLOOKUP(D1631,'Current OBD'!$B$6:$AK$2185,33,0)="Yes","9"," ")</f>
        <v>9</v>
      </c>
      <c r="Q1631" s="11" t="str">
        <f>IF(VLOOKUP(D1631,'Current OBD'!$B$6:$AK$2185,34,0)="Yes","10"," ")</f>
        <v>10</v>
      </c>
      <c r="R1631" s="11" t="str">
        <f>IF(VLOOKUP(D1631,'Current OBD'!$B$6:$AK$2185,35,0)="Yes","11"," ")</f>
        <v>11</v>
      </c>
      <c r="S1631" s="11" t="str">
        <f>IF(VLOOKUP(D1631,'Current OBD'!$B$6:$AK$2185,36,0)="Yes","12"," ")</f>
        <v>12</v>
      </c>
      <c r="T1631" s="13">
        <f>VLOOKUP(D1631,Pivot!$B$4:$F$2181,2,0)</f>
        <v>758</v>
      </c>
      <c r="U1631" s="13">
        <f>VLOOKUP(D1631,Pivot!$B$4:$F$2181,3,0)</f>
        <v>0</v>
      </c>
      <c r="V1631" s="13">
        <f>VLOOKUP(D1631,Pivot!$B$4:$F$2181,4,0)</f>
        <v>1228</v>
      </c>
      <c r="W1631" s="46">
        <f>IFERROR(VLOOKUP(D1631,Pivot!$B$4:$H$2181,5,0),"")</f>
        <v>0.61729999999999996</v>
      </c>
      <c r="X1631" s="51">
        <f>IFERROR(VLOOKUP(D1631,Pivot!$B$4:$H$2181,6,0),"")</f>
        <v>0</v>
      </c>
      <c r="Y1631" s="46">
        <f>IFERROR(VLOOKUP(D1631,Pivot!$B$4:$H$2181,7,0),"")</f>
        <v>0.61729999999999996</v>
      </c>
    </row>
    <row r="1632" spans="1:25" ht="15" customHeight="1" outlineLevel="2">
      <c r="A1632" s="10" t="str">
        <f>VLOOKUP(D1632,'Current OBD'!$B$6:$K$2185,4,0)</f>
        <v>Skagit</v>
      </c>
      <c r="B1632" s="10" t="str">
        <f>VLOOKUP(D1632,'Current OBD'!$B$6:$K$2185,3,0)</f>
        <v>29-101</v>
      </c>
      <c r="C1632" s="9" t="str">
        <f>VLOOKUP(D1632,'Current OBD'!$B$6:$K$2185,2,0)</f>
        <v>Sedro-Woolley School District</v>
      </c>
      <c r="D1632" s="24">
        <v>660544</v>
      </c>
      <c r="E1632" s="9" t="str">
        <f>VLOOKUP(D1632,'Current OBD'!$B$6:$K$2185,10,0)</f>
        <v>State Street High School</v>
      </c>
      <c r="F1632" s="11" t="str">
        <f>IF(VLOOKUP(D1632,'Current OBD'!$B$6:$AK$2185,23,0)="Yes","PK"," ")</f>
        <v xml:space="preserve"> </v>
      </c>
      <c r="G1632" s="11" t="str">
        <f>IF(VLOOKUP(D1632,'Current OBD'!$B$6:$AK$2185,24,0)="Yes","K"," ")</f>
        <v xml:space="preserve"> </v>
      </c>
      <c r="H1632" s="11" t="str">
        <f>IF(VLOOKUP(D1632,'Current OBD'!$B$6:$AK$2185,25,0)="Yes",1," ")</f>
        <v xml:space="preserve"> </v>
      </c>
      <c r="I1632" s="11" t="str">
        <f>IF(VLOOKUP(D1632,'Current OBD'!$B$6:$AK$2185,26,0)="Yes","2"," ")</f>
        <v xml:space="preserve"> </v>
      </c>
      <c r="J1632" s="11" t="str">
        <f>IF(VLOOKUP(D1632,'Current OBD'!$B$6:$AK$2185,27,0)="Yes","3"," ")</f>
        <v xml:space="preserve"> </v>
      </c>
      <c r="K1632" s="11" t="str">
        <f>IF(VLOOKUP(D1632,'Current OBD'!$B$6:$AK$2185,28,0)="Yes","4"," ")</f>
        <v xml:space="preserve"> </v>
      </c>
      <c r="L1632" s="11" t="str">
        <f>IF(VLOOKUP(D1632,'Current OBD'!$B$6:$AK$2185,29,0)="Yes","5"," ")</f>
        <v xml:space="preserve"> </v>
      </c>
      <c r="M1632" s="11" t="str">
        <f>IF(VLOOKUP(D1632,'Current OBD'!$B$6:$AK$2185,30,0)="Yes","6"," ")</f>
        <v xml:space="preserve"> </v>
      </c>
      <c r="N1632" s="11" t="str">
        <f>IF(VLOOKUP(D1632,'Current OBD'!$B$6:$AK$2185,31,0)="Yes","7"," ")</f>
        <v xml:space="preserve"> </v>
      </c>
      <c r="O1632" s="11" t="str">
        <f>IF(VLOOKUP(D1632,'Current OBD'!$B$6:$AK$2185,32,0)="Yes","8"," ")</f>
        <v xml:space="preserve"> </v>
      </c>
      <c r="P1632" s="11" t="str">
        <f>IF(VLOOKUP(D1632,'Current OBD'!$B$6:$AK$2185,33,0)="Yes","9"," ")</f>
        <v>9</v>
      </c>
      <c r="Q1632" s="11" t="str">
        <f>IF(VLOOKUP(D1632,'Current OBD'!$B$6:$AK$2185,34,0)="Yes","10"," ")</f>
        <v>10</v>
      </c>
      <c r="R1632" s="11" t="str">
        <f>IF(VLOOKUP(D1632,'Current OBD'!$B$6:$AK$2185,35,0)="Yes","11"," ")</f>
        <v>11</v>
      </c>
      <c r="S1632" s="11" t="str">
        <f>IF(VLOOKUP(D1632,'Current OBD'!$B$6:$AK$2185,36,0)="Yes","12"," ")</f>
        <v>12</v>
      </c>
      <c r="T1632" s="13">
        <f>VLOOKUP(D1632,Pivot!$B$4:$F$2181,2,0)</f>
        <v>157</v>
      </c>
      <c r="U1632" s="13">
        <f>VLOOKUP(D1632,Pivot!$B$4:$F$2181,3,0)</f>
        <v>0</v>
      </c>
      <c r="V1632" s="13">
        <f>VLOOKUP(D1632,Pivot!$B$4:$F$2181,4,0)</f>
        <v>157</v>
      </c>
      <c r="W1632" s="46">
        <f>IFERROR(VLOOKUP(D1632,Pivot!$B$4:$H$2181,5,0),"")</f>
        <v>1</v>
      </c>
      <c r="X1632" s="51">
        <f>IFERROR(VLOOKUP(D1632,Pivot!$B$4:$H$2181,6,0),"")</f>
        <v>0</v>
      </c>
      <c r="Y1632" s="46">
        <f>IFERROR(VLOOKUP(D1632,Pivot!$B$4:$H$2181,7,0),"")</f>
        <v>1</v>
      </c>
    </row>
    <row r="1633" spans="1:25" ht="15" customHeight="1" outlineLevel="1">
      <c r="A1633" s="27"/>
      <c r="B1633" s="27"/>
      <c r="C1633" s="30" t="s">
        <v>5820</v>
      </c>
      <c r="D1633" s="27"/>
      <c r="E1633" s="26"/>
      <c r="F1633" s="29"/>
      <c r="G1633" s="29"/>
      <c r="H1633" s="29"/>
      <c r="I1633" s="29"/>
      <c r="J1633" s="29"/>
      <c r="K1633" s="29"/>
      <c r="L1633" s="29"/>
      <c r="M1633" s="29"/>
      <c r="N1633" s="29"/>
      <c r="O1633" s="29"/>
      <c r="P1633" s="29"/>
      <c r="Q1633" s="29"/>
      <c r="R1633" s="29"/>
      <c r="S1633" s="29"/>
      <c r="T1633" s="43">
        <f>SUBTOTAL(9,T1622:T1632)</f>
        <v>3011</v>
      </c>
      <c r="U1633" s="43">
        <f>SUBTOTAL(9,U1622:U1632)</f>
        <v>0</v>
      </c>
      <c r="V1633" s="43">
        <f>SUBTOTAL(9,V1622:V1632)</f>
        <v>4459</v>
      </c>
      <c r="W1633" s="47"/>
      <c r="X1633" s="52"/>
      <c r="Y1633" s="56">
        <f>(T1633+U1633)/V1633</f>
        <v>0.67526351199820589</v>
      </c>
    </row>
    <row r="1634" spans="1:25" ht="15" customHeight="1" outlineLevel="2">
      <c r="A1634" s="10" t="str">
        <f>VLOOKUP(D1634,'Current OBD'!$B$6:$K$2185,4,0)</f>
        <v>Skagit</v>
      </c>
      <c r="B1634" s="10" t="str">
        <f>VLOOKUP(D1634,'Current OBD'!$B$6:$K$2185,3,0)</f>
        <v>29-103</v>
      </c>
      <c r="C1634" s="9" t="str">
        <f>VLOOKUP(D1634,'Current OBD'!$B$6:$K$2185,2,0)</f>
        <v>Anacortes School District</v>
      </c>
      <c r="D1634" s="24">
        <v>660518</v>
      </c>
      <c r="E1634" s="9" t="str">
        <f>VLOOKUP(D1634,'Current OBD'!$B$6:$K$2185,10,0)</f>
        <v>Anacortes High School</v>
      </c>
      <c r="F1634" s="11" t="str">
        <f>IF(VLOOKUP(D1634,'Current OBD'!$B$6:$AK$2185,23,0)="Yes","PK"," ")</f>
        <v xml:space="preserve"> </v>
      </c>
      <c r="G1634" s="11" t="str">
        <f>IF(VLOOKUP(D1634,'Current OBD'!$B$6:$AK$2185,24,0)="Yes","K"," ")</f>
        <v xml:space="preserve"> </v>
      </c>
      <c r="H1634" s="11" t="str">
        <f>IF(VLOOKUP(D1634,'Current OBD'!$B$6:$AK$2185,25,0)="Yes",1," ")</f>
        <v xml:space="preserve"> </v>
      </c>
      <c r="I1634" s="11" t="str">
        <f>IF(VLOOKUP(D1634,'Current OBD'!$B$6:$AK$2185,26,0)="Yes","2"," ")</f>
        <v xml:space="preserve"> </v>
      </c>
      <c r="J1634" s="11" t="str">
        <f>IF(VLOOKUP(D1634,'Current OBD'!$B$6:$AK$2185,27,0)="Yes","3"," ")</f>
        <v xml:space="preserve"> </v>
      </c>
      <c r="K1634" s="11" t="str">
        <f>IF(VLOOKUP(D1634,'Current OBD'!$B$6:$AK$2185,28,0)="Yes","4"," ")</f>
        <v xml:space="preserve"> </v>
      </c>
      <c r="L1634" s="11" t="str">
        <f>IF(VLOOKUP(D1634,'Current OBD'!$B$6:$AK$2185,29,0)="Yes","5"," ")</f>
        <v xml:space="preserve"> </v>
      </c>
      <c r="M1634" s="11" t="str">
        <f>IF(VLOOKUP(D1634,'Current OBD'!$B$6:$AK$2185,30,0)="Yes","6"," ")</f>
        <v xml:space="preserve"> </v>
      </c>
      <c r="N1634" s="11" t="str">
        <f>IF(VLOOKUP(D1634,'Current OBD'!$B$6:$AK$2185,31,0)="Yes","7"," ")</f>
        <v xml:space="preserve"> </v>
      </c>
      <c r="O1634" s="11" t="str">
        <f>IF(VLOOKUP(D1634,'Current OBD'!$B$6:$AK$2185,32,0)="Yes","8"," ")</f>
        <v xml:space="preserve"> </v>
      </c>
      <c r="P1634" s="11" t="str">
        <f>IF(VLOOKUP(D1634,'Current OBD'!$B$6:$AK$2185,33,0)="Yes","9"," ")</f>
        <v>9</v>
      </c>
      <c r="Q1634" s="11" t="str">
        <f>IF(VLOOKUP(D1634,'Current OBD'!$B$6:$AK$2185,34,0)="Yes","10"," ")</f>
        <v>10</v>
      </c>
      <c r="R1634" s="11" t="str">
        <f>IF(VLOOKUP(D1634,'Current OBD'!$B$6:$AK$2185,35,0)="Yes","11"," ")</f>
        <v>11</v>
      </c>
      <c r="S1634" s="11" t="str">
        <f>IF(VLOOKUP(D1634,'Current OBD'!$B$6:$AK$2185,36,0)="Yes","12"," ")</f>
        <v>12</v>
      </c>
      <c r="T1634" s="13">
        <f>VLOOKUP(D1634,Pivot!$B$4:$F$2181,2,0)</f>
        <v>118</v>
      </c>
      <c r="U1634" s="13">
        <f>VLOOKUP(D1634,Pivot!$B$4:$F$2181,3,0)</f>
        <v>34</v>
      </c>
      <c r="V1634" s="13">
        <f>VLOOKUP(D1634,Pivot!$B$4:$F$2181,4,0)</f>
        <v>773</v>
      </c>
      <c r="W1634" s="46">
        <f>IFERROR(VLOOKUP(D1634,Pivot!$B$4:$H$2181,5,0),"")</f>
        <v>0.1527</v>
      </c>
      <c r="X1634" s="51">
        <f>IFERROR(VLOOKUP(D1634,Pivot!$B$4:$H$2181,6,0),"")</f>
        <v>4.3999999999999997E-2</v>
      </c>
      <c r="Y1634" s="46">
        <f>IFERROR(VLOOKUP(D1634,Pivot!$B$4:$H$2181,7,0),"")</f>
        <v>0.1966</v>
      </c>
    </row>
    <row r="1635" spans="1:25" ht="15" customHeight="1" outlineLevel="2">
      <c r="A1635" s="10" t="str">
        <f>VLOOKUP(D1635,'Current OBD'!$B$6:$K$2185,4,0)</f>
        <v>Skagit</v>
      </c>
      <c r="B1635" s="10" t="str">
        <f>VLOOKUP(D1635,'Current OBD'!$B$6:$K$2185,3,0)</f>
        <v>29-103</v>
      </c>
      <c r="C1635" s="9" t="str">
        <f>VLOOKUP(D1635,'Current OBD'!$B$6:$K$2185,2,0)</f>
        <v>Anacortes School District</v>
      </c>
      <c r="D1635" s="24">
        <v>660519</v>
      </c>
      <c r="E1635" s="9" t="str">
        <f>VLOOKUP(D1635,'Current OBD'!$B$6:$K$2185,10,0)</f>
        <v>Anacortes Middle School</v>
      </c>
      <c r="F1635" s="11" t="str">
        <f>IF(VLOOKUP(D1635,'Current OBD'!$B$6:$AK$2185,23,0)="Yes","PK"," ")</f>
        <v xml:space="preserve"> </v>
      </c>
      <c r="G1635" s="11" t="str">
        <f>IF(VLOOKUP(D1635,'Current OBD'!$B$6:$AK$2185,24,0)="Yes","K"," ")</f>
        <v xml:space="preserve"> </v>
      </c>
      <c r="H1635" s="11" t="str">
        <f>IF(VLOOKUP(D1635,'Current OBD'!$B$6:$AK$2185,25,0)="Yes",1," ")</f>
        <v xml:space="preserve"> </v>
      </c>
      <c r="I1635" s="11" t="str">
        <f>IF(VLOOKUP(D1635,'Current OBD'!$B$6:$AK$2185,26,0)="Yes","2"," ")</f>
        <v xml:space="preserve"> </v>
      </c>
      <c r="J1635" s="11" t="str">
        <f>IF(VLOOKUP(D1635,'Current OBD'!$B$6:$AK$2185,27,0)="Yes","3"," ")</f>
        <v xml:space="preserve"> </v>
      </c>
      <c r="K1635" s="11" t="str">
        <f>IF(VLOOKUP(D1635,'Current OBD'!$B$6:$AK$2185,28,0)="Yes","4"," ")</f>
        <v xml:space="preserve"> </v>
      </c>
      <c r="L1635" s="11" t="str">
        <f>IF(VLOOKUP(D1635,'Current OBD'!$B$6:$AK$2185,29,0)="Yes","5"," ")</f>
        <v xml:space="preserve"> </v>
      </c>
      <c r="M1635" s="11" t="str">
        <f>IF(VLOOKUP(D1635,'Current OBD'!$B$6:$AK$2185,30,0)="Yes","6"," ")</f>
        <v>6</v>
      </c>
      <c r="N1635" s="11" t="str">
        <f>IF(VLOOKUP(D1635,'Current OBD'!$B$6:$AK$2185,31,0)="Yes","7"," ")</f>
        <v>7</v>
      </c>
      <c r="O1635" s="11" t="str">
        <f>IF(VLOOKUP(D1635,'Current OBD'!$B$6:$AK$2185,32,0)="Yes","8"," ")</f>
        <v>8</v>
      </c>
      <c r="P1635" s="11" t="str">
        <f>IF(VLOOKUP(D1635,'Current OBD'!$B$6:$AK$2185,33,0)="Yes","9"," ")</f>
        <v xml:space="preserve"> </v>
      </c>
      <c r="Q1635" s="11" t="str">
        <f>IF(VLOOKUP(D1635,'Current OBD'!$B$6:$AK$2185,34,0)="Yes","10"," ")</f>
        <v xml:space="preserve"> </v>
      </c>
      <c r="R1635" s="11" t="str">
        <f>IF(VLOOKUP(D1635,'Current OBD'!$B$6:$AK$2185,35,0)="Yes","11"," ")</f>
        <v xml:space="preserve"> </v>
      </c>
      <c r="S1635" s="11" t="str">
        <f>IF(VLOOKUP(D1635,'Current OBD'!$B$6:$AK$2185,36,0)="Yes","12"," ")</f>
        <v xml:space="preserve"> </v>
      </c>
      <c r="T1635" s="13">
        <f>VLOOKUP(D1635,Pivot!$B$4:$F$2181,2,0)</f>
        <v>131</v>
      </c>
      <c r="U1635" s="13">
        <f>VLOOKUP(D1635,Pivot!$B$4:$F$2181,3,0)</f>
        <v>34</v>
      </c>
      <c r="V1635" s="13">
        <f>VLOOKUP(D1635,Pivot!$B$4:$F$2181,4,0)</f>
        <v>581</v>
      </c>
      <c r="W1635" s="46">
        <f>IFERROR(VLOOKUP(D1635,Pivot!$B$4:$H$2181,5,0),"")</f>
        <v>0.22550000000000001</v>
      </c>
      <c r="X1635" s="51">
        <f>IFERROR(VLOOKUP(D1635,Pivot!$B$4:$H$2181,6,0),"")</f>
        <v>5.8500000000000003E-2</v>
      </c>
      <c r="Y1635" s="46">
        <f>IFERROR(VLOOKUP(D1635,Pivot!$B$4:$H$2181,7,0),"")</f>
        <v>0.28399999999999997</v>
      </c>
    </row>
    <row r="1636" spans="1:25" ht="15" customHeight="1" outlineLevel="2">
      <c r="A1636" s="10" t="str">
        <f>VLOOKUP(D1636,'Current OBD'!$B$6:$K$2185,4,0)</f>
        <v>Skagit</v>
      </c>
      <c r="B1636" s="10" t="str">
        <f>VLOOKUP(D1636,'Current OBD'!$B$6:$K$2185,3,0)</f>
        <v>29-103</v>
      </c>
      <c r="C1636" s="9" t="str">
        <f>VLOOKUP(D1636,'Current OBD'!$B$6:$K$2185,2,0)</f>
        <v>Anacortes School District</v>
      </c>
      <c r="D1636" s="24">
        <v>664490</v>
      </c>
      <c r="E1636" s="9" t="str">
        <f>VLOOKUP(D1636,'Current OBD'!$B$6:$K$2185,10,0)</f>
        <v>CAP Sante High School</v>
      </c>
      <c r="F1636" s="11" t="str">
        <f>IF(VLOOKUP(D1636,'Current OBD'!$B$6:$AK$2185,23,0)="Yes","PK"," ")</f>
        <v xml:space="preserve"> </v>
      </c>
      <c r="G1636" s="11" t="str">
        <f>IF(VLOOKUP(D1636,'Current OBD'!$B$6:$AK$2185,24,0)="Yes","K"," ")</f>
        <v xml:space="preserve"> </v>
      </c>
      <c r="H1636" s="11" t="str">
        <f>IF(VLOOKUP(D1636,'Current OBD'!$B$6:$AK$2185,25,0)="Yes",1," ")</f>
        <v xml:space="preserve"> </v>
      </c>
      <c r="I1636" s="11" t="str">
        <f>IF(VLOOKUP(D1636,'Current OBD'!$B$6:$AK$2185,26,0)="Yes","2"," ")</f>
        <v xml:space="preserve"> </v>
      </c>
      <c r="J1636" s="11" t="str">
        <f>IF(VLOOKUP(D1636,'Current OBD'!$B$6:$AK$2185,27,0)="Yes","3"," ")</f>
        <v xml:space="preserve"> </v>
      </c>
      <c r="K1636" s="11" t="str">
        <f>IF(VLOOKUP(D1636,'Current OBD'!$B$6:$AK$2185,28,0)="Yes","4"," ")</f>
        <v xml:space="preserve"> </v>
      </c>
      <c r="L1636" s="11" t="str">
        <f>IF(VLOOKUP(D1636,'Current OBD'!$B$6:$AK$2185,29,0)="Yes","5"," ")</f>
        <v xml:space="preserve"> </v>
      </c>
      <c r="M1636" s="11" t="str">
        <f>IF(VLOOKUP(D1636,'Current OBD'!$B$6:$AK$2185,30,0)="Yes","6"," ")</f>
        <v xml:space="preserve"> </v>
      </c>
      <c r="N1636" s="11" t="str">
        <f>IF(VLOOKUP(D1636,'Current OBD'!$B$6:$AK$2185,31,0)="Yes","7"," ")</f>
        <v xml:space="preserve"> </v>
      </c>
      <c r="O1636" s="11" t="str">
        <f>IF(VLOOKUP(D1636,'Current OBD'!$B$6:$AK$2185,32,0)="Yes","8"," ")</f>
        <v xml:space="preserve"> </v>
      </c>
      <c r="P1636" s="11" t="str">
        <f>IF(VLOOKUP(D1636,'Current OBD'!$B$6:$AK$2185,33,0)="Yes","9"," ")</f>
        <v>9</v>
      </c>
      <c r="Q1636" s="11" t="str">
        <f>IF(VLOOKUP(D1636,'Current OBD'!$B$6:$AK$2185,34,0)="Yes","10"," ")</f>
        <v>10</v>
      </c>
      <c r="R1636" s="11" t="str">
        <f>IF(VLOOKUP(D1636,'Current OBD'!$B$6:$AK$2185,35,0)="Yes","11"," ")</f>
        <v>11</v>
      </c>
      <c r="S1636" s="11" t="str">
        <f>IF(VLOOKUP(D1636,'Current OBD'!$B$6:$AK$2185,36,0)="Yes","12"," ")</f>
        <v>12</v>
      </c>
      <c r="T1636" s="13">
        <f>VLOOKUP(D1636,Pivot!$B$4:$F$2181,2,0)</f>
        <v>50</v>
      </c>
      <c r="U1636" s="13">
        <f>VLOOKUP(D1636,Pivot!$B$4:$F$2181,3,0)</f>
        <v>0</v>
      </c>
      <c r="V1636" s="13">
        <f>VLOOKUP(D1636,Pivot!$B$4:$F$2181,4,0)</f>
        <v>66</v>
      </c>
      <c r="W1636" s="46">
        <f>IFERROR(VLOOKUP(D1636,Pivot!$B$4:$H$2181,5,0),"")</f>
        <v>0.75760000000000005</v>
      </c>
      <c r="X1636" s="51">
        <f>IFERROR(VLOOKUP(D1636,Pivot!$B$4:$H$2181,6,0),"")</f>
        <v>0</v>
      </c>
      <c r="Y1636" s="46">
        <f>IFERROR(VLOOKUP(D1636,Pivot!$B$4:$H$2181,7,0),"")</f>
        <v>0.75760000000000005</v>
      </c>
    </row>
    <row r="1637" spans="1:25" ht="15" customHeight="1" outlineLevel="2">
      <c r="A1637" s="10" t="str">
        <f>VLOOKUP(D1637,'Current OBD'!$B$6:$K$2185,4,0)</f>
        <v>Skagit</v>
      </c>
      <c r="B1637" s="10" t="str">
        <f>VLOOKUP(D1637,'Current OBD'!$B$6:$K$2185,3,0)</f>
        <v>29-103</v>
      </c>
      <c r="C1637" s="9" t="str">
        <f>VLOOKUP(D1637,'Current OBD'!$B$6:$K$2185,2,0)</f>
        <v>Anacortes School District</v>
      </c>
      <c r="D1637" s="24">
        <v>660520</v>
      </c>
      <c r="E1637" s="9" t="str">
        <f>VLOOKUP(D1637,'Current OBD'!$B$6:$K$2185,10,0)</f>
        <v>Fidalgo Elementary</v>
      </c>
      <c r="F1637" s="11" t="str">
        <f>IF(VLOOKUP(D1637,'Current OBD'!$B$6:$AK$2185,23,0)="Yes","PK"," ")</f>
        <v xml:space="preserve"> </v>
      </c>
      <c r="G1637" s="11" t="str">
        <f>IF(VLOOKUP(D1637,'Current OBD'!$B$6:$AK$2185,24,0)="Yes","K"," ")</f>
        <v>K</v>
      </c>
      <c r="H1637" s="11">
        <f>IF(VLOOKUP(D1637,'Current OBD'!$B$6:$AK$2185,25,0)="Yes",1," ")</f>
        <v>1</v>
      </c>
      <c r="I1637" s="11" t="str">
        <f>IF(VLOOKUP(D1637,'Current OBD'!$B$6:$AK$2185,26,0)="Yes","2"," ")</f>
        <v>2</v>
      </c>
      <c r="J1637" s="11" t="str">
        <f>IF(VLOOKUP(D1637,'Current OBD'!$B$6:$AK$2185,27,0)="Yes","3"," ")</f>
        <v>3</v>
      </c>
      <c r="K1637" s="11" t="str">
        <f>IF(VLOOKUP(D1637,'Current OBD'!$B$6:$AK$2185,28,0)="Yes","4"," ")</f>
        <v>4</v>
      </c>
      <c r="L1637" s="11" t="str">
        <f>IF(VLOOKUP(D1637,'Current OBD'!$B$6:$AK$2185,29,0)="Yes","5"," ")</f>
        <v>5</v>
      </c>
      <c r="M1637" s="11" t="str">
        <f>IF(VLOOKUP(D1637,'Current OBD'!$B$6:$AK$2185,30,0)="Yes","6"," ")</f>
        <v xml:space="preserve"> </v>
      </c>
      <c r="N1637" s="11" t="str">
        <f>IF(VLOOKUP(D1637,'Current OBD'!$B$6:$AK$2185,31,0)="Yes","7"," ")</f>
        <v xml:space="preserve"> </v>
      </c>
      <c r="O1637" s="11" t="str">
        <f>IF(VLOOKUP(D1637,'Current OBD'!$B$6:$AK$2185,32,0)="Yes","8"," ")</f>
        <v xml:space="preserve"> </v>
      </c>
      <c r="P1637" s="11" t="str">
        <f>IF(VLOOKUP(D1637,'Current OBD'!$B$6:$AK$2185,33,0)="Yes","9"," ")</f>
        <v xml:space="preserve"> </v>
      </c>
      <c r="Q1637" s="11" t="str">
        <f>IF(VLOOKUP(D1637,'Current OBD'!$B$6:$AK$2185,34,0)="Yes","10"," ")</f>
        <v xml:space="preserve"> </v>
      </c>
      <c r="R1637" s="11" t="str">
        <f>IF(VLOOKUP(D1637,'Current OBD'!$B$6:$AK$2185,35,0)="Yes","11"," ")</f>
        <v xml:space="preserve"> </v>
      </c>
      <c r="S1637" s="11" t="str">
        <f>IF(VLOOKUP(D1637,'Current OBD'!$B$6:$AK$2185,36,0)="Yes","12"," ")</f>
        <v xml:space="preserve"> </v>
      </c>
      <c r="T1637" s="13">
        <f>VLOOKUP(D1637,Pivot!$B$4:$F$2181,2,0)</f>
        <v>87</v>
      </c>
      <c r="U1637" s="13">
        <f>VLOOKUP(D1637,Pivot!$B$4:$F$2181,3,0)</f>
        <v>21</v>
      </c>
      <c r="V1637" s="13">
        <f>VLOOKUP(D1637,Pivot!$B$4:$F$2181,4,0)</f>
        <v>348</v>
      </c>
      <c r="W1637" s="46">
        <f>IFERROR(VLOOKUP(D1637,Pivot!$B$4:$H$2181,5,0),"")</f>
        <v>0.25</v>
      </c>
      <c r="X1637" s="51">
        <f>IFERROR(VLOOKUP(D1637,Pivot!$B$4:$H$2181,6,0),"")</f>
        <v>6.0299999999999999E-2</v>
      </c>
      <c r="Y1637" s="46">
        <f>IFERROR(VLOOKUP(D1637,Pivot!$B$4:$H$2181,7,0),"")</f>
        <v>0.31030000000000002</v>
      </c>
    </row>
    <row r="1638" spans="1:25" ht="15" customHeight="1" outlineLevel="2">
      <c r="A1638" s="10" t="str">
        <f>VLOOKUP(D1638,'Current OBD'!$B$6:$K$2185,4,0)</f>
        <v>Skagit</v>
      </c>
      <c r="B1638" s="10" t="str">
        <f>VLOOKUP(D1638,'Current OBD'!$B$6:$K$2185,3,0)</f>
        <v>29-103</v>
      </c>
      <c r="C1638" s="9" t="str">
        <f>VLOOKUP(D1638,'Current OBD'!$B$6:$K$2185,2,0)</f>
        <v>Anacortes School District</v>
      </c>
      <c r="D1638" s="24">
        <v>660521</v>
      </c>
      <c r="E1638" s="9" t="str">
        <f>VLOOKUP(D1638,'Current OBD'!$B$6:$K$2185,10,0)</f>
        <v>Island View Elementary</v>
      </c>
      <c r="F1638" s="11" t="str">
        <f>IF(VLOOKUP(D1638,'Current OBD'!$B$6:$AK$2185,23,0)="Yes","PK"," ")</f>
        <v xml:space="preserve"> </v>
      </c>
      <c r="G1638" s="11" t="str">
        <f>IF(VLOOKUP(D1638,'Current OBD'!$B$6:$AK$2185,24,0)="Yes","K"," ")</f>
        <v>K</v>
      </c>
      <c r="H1638" s="11">
        <f>IF(VLOOKUP(D1638,'Current OBD'!$B$6:$AK$2185,25,0)="Yes",1," ")</f>
        <v>1</v>
      </c>
      <c r="I1638" s="11" t="str">
        <f>IF(VLOOKUP(D1638,'Current OBD'!$B$6:$AK$2185,26,0)="Yes","2"," ")</f>
        <v>2</v>
      </c>
      <c r="J1638" s="11" t="str">
        <f>IF(VLOOKUP(D1638,'Current OBD'!$B$6:$AK$2185,27,0)="Yes","3"," ")</f>
        <v>3</v>
      </c>
      <c r="K1638" s="11" t="str">
        <f>IF(VLOOKUP(D1638,'Current OBD'!$B$6:$AK$2185,28,0)="Yes","4"," ")</f>
        <v>4</v>
      </c>
      <c r="L1638" s="11" t="str">
        <f>IF(VLOOKUP(D1638,'Current OBD'!$B$6:$AK$2185,29,0)="Yes","5"," ")</f>
        <v>5</v>
      </c>
      <c r="M1638" s="11" t="str">
        <f>IF(VLOOKUP(D1638,'Current OBD'!$B$6:$AK$2185,30,0)="Yes","6"," ")</f>
        <v xml:space="preserve"> </v>
      </c>
      <c r="N1638" s="11" t="str">
        <f>IF(VLOOKUP(D1638,'Current OBD'!$B$6:$AK$2185,31,0)="Yes","7"," ")</f>
        <v xml:space="preserve"> </v>
      </c>
      <c r="O1638" s="11" t="str">
        <f>IF(VLOOKUP(D1638,'Current OBD'!$B$6:$AK$2185,32,0)="Yes","8"," ")</f>
        <v xml:space="preserve"> </v>
      </c>
      <c r="P1638" s="11" t="str">
        <f>IF(VLOOKUP(D1638,'Current OBD'!$B$6:$AK$2185,33,0)="Yes","9"," ")</f>
        <v xml:space="preserve"> </v>
      </c>
      <c r="Q1638" s="11" t="str">
        <f>IF(VLOOKUP(D1638,'Current OBD'!$B$6:$AK$2185,34,0)="Yes","10"," ")</f>
        <v xml:space="preserve"> </v>
      </c>
      <c r="R1638" s="11" t="str">
        <f>IF(VLOOKUP(D1638,'Current OBD'!$B$6:$AK$2185,35,0)="Yes","11"," ")</f>
        <v xml:space="preserve"> </v>
      </c>
      <c r="S1638" s="11" t="str">
        <f>IF(VLOOKUP(D1638,'Current OBD'!$B$6:$AK$2185,36,0)="Yes","12"," ")</f>
        <v xml:space="preserve"> </v>
      </c>
      <c r="T1638" s="13">
        <f>VLOOKUP(D1638,Pivot!$B$4:$F$2181,2,0)</f>
        <v>99</v>
      </c>
      <c r="U1638" s="13">
        <f>VLOOKUP(D1638,Pivot!$B$4:$F$2181,3,0)</f>
        <v>16</v>
      </c>
      <c r="V1638" s="13">
        <f>VLOOKUP(D1638,Pivot!$B$4:$F$2181,4,0)</f>
        <v>442</v>
      </c>
      <c r="W1638" s="46">
        <f>IFERROR(VLOOKUP(D1638,Pivot!$B$4:$H$2181,5,0),"")</f>
        <v>0.224</v>
      </c>
      <c r="X1638" s="51">
        <f>IFERROR(VLOOKUP(D1638,Pivot!$B$4:$H$2181,6,0),"")</f>
        <v>3.6200000000000003E-2</v>
      </c>
      <c r="Y1638" s="46">
        <f>IFERROR(VLOOKUP(D1638,Pivot!$B$4:$H$2181,7,0),"")</f>
        <v>0.26019999999999999</v>
      </c>
    </row>
    <row r="1639" spans="1:25" ht="15" customHeight="1" outlineLevel="2">
      <c r="A1639" s="10" t="str">
        <f>VLOOKUP(D1639,'Current OBD'!$B$6:$K$2185,4,0)</f>
        <v>Skagit</v>
      </c>
      <c r="B1639" s="10" t="str">
        <f>VLOOKUP(D1639,'Current OBD'!$B$6:$K$2185,3,0)</f>
        <v>29-103</v>
      </c>
      <c r="C1639" s="9" t="str">
        <f>VLOOKUP(D1639,'Current OBD'!$B$6:$K$2185,2,0)</f>
        <v>Anacortes School District</v>
      </c>
      <c r="D1639" s="24">
        <v>660522</v>
      </c>
      <c r="E1639" s="9" t="str">
        <f>VLOOKUP(D1639,'Current OBD'!$B$6:$K$2185,10,0)</f>
        <v>Mount Erie Elementary</v>
      </c>
      <c r="F1639" s="11" t="str">
        <f>IF(VLOOKUP(D1639,'Current OBD'!$B$6:$AK$2185,23,0)="Yes","PK"," ")</f>
        <v xml:space="preserve"> </v>
      </c>
      <c r="G1639" s="11" t="str">
        <f>IF(VLOOKUP(D1639,'Current OBD'!$B$6:$AK$2185,24,0)="Yes","K"," ")</f>
        <v>K</v>
      </c>
      <c r="H1639" s="11">
        <f>IF(VLOOKUP(D1639,'Current OBD'!$B$6:$AK$2185,25,0)="Yes",1," ")</f>
        <v>1</v>
      </c>
      <c r="I1639" s="11" t="str">
        <f>IF(VLOOKUP(D1639,'Current OBD'!$B$6:$AK$2185,26,0)="Yes","2"," ")</f>
        <v>2</v>
      </c>
      <c r="J1639" s="11" t="str">
        <f>IF(VLOOKUP(D1639,'Current OBD'!$B$6:$AK$2185,27,0)="Yes","3"," ")</f>
        <v>3</v>
      </c>
      <c r="K1639" s="11" t="str">
        <f>IF(VLOOKUP(D1639,'Current OBD'!$B$6:$AK$2185,28,0)="Yes","4"," ")</f>
        <v>4</v>
      </c>
      <c r="L1639" s="11" t="str">
        <f>IF(VLOOKUP(D1639,'Current OBD'!$B$6:$AK$2185,29,0)="Yes","5"," ")</f>
        <v>5</v>
      </c>
      <c r="M1639" s="11" t="str">
        <f>IF(VLOOKUP(D1639,'Current OBD'!$B$6:$AK$2185,30,0)="Yes","6"," ")</f>
        <v xml:space="preserve"> </v>
      </c>
      <c r="N1639" s="11" t="str">
        <f>IF(VLOOKUP(D1639,'Current OBD'!$B$6:$AK$2185,31,0)="Yes","7"," ")</f>
        <v xml:space="preserve"> </v>
      </c>
      <c r="O1639" s="11" t="str">
        <f>IF(VLOOKUP(D1639,'Current OBD'!$B$6:$AK$2185,32,0)="Yes","8"," ")</f>
        <v xml:space="preserve"> </v>
      </c>
      <c r="P1639" s="11" t="str">
        <f>IF(VLOOKUP(D1639,'Current OBD'!$B$6:$AK$2185,33,0)="Yes","9"," ")</f>
        <v xml:space="preserve"> </v>
      </c>
      <c r="Q1639" s="11" t="str">
        <f>IF(VLOOKUP(D1639,'Current OBD'!$B$6:$AK$2185,34,0)="Yes","10"," ")</f>
        <v xml:space="preserve"> </v>
      </c>
      <c r="R1639" s="11" t="str">
        <f>IF(VLOOKUP(D1639,'Current OBD'!$B$6:$AK$2185,35,0)="Yes","11"," ")</f>
        <v xml:space="preserve"> </v>
      </c>
      <c r="S1639" s="11" t="str">
        <f>IF(VLOOKUP(D1639,'Current OBD'!$B$6:$AK$2185,36,0)="Yes","12"," ")</f>
        <v xml:space="preserve"> </v>
      </c>
      <c r="T1639" s="13">
        <f>VLOOKUP(D1639,Pivot!$B$4:$F$2181,2,0)</f>
        <v>92</v>
      </c>
      <c r="U1639" s="13">
        <f>VLOOKUP(D1639,Pivot!$B$4:$F$2181,3,0)</f>
        <v>19</v>
      </c>
      <c r="V1639" s="13">
        <f>VLOOKUP(D1639,Pivot!$B$4:$F$2181,4,0)</f>
        <v>343</v>
      </c>
      <c r="W1639" s="46">
        <f>IFERROR(VLOOKUP(D1639,Pivot!$B$4:$H$2181,5,0),"")</f>
        <v>0.26819999999999999</v>
      </c>
      <c r="X1639" s="51">
        <f>IFERROR(VLOOKUP(D1639,Pivot!$B$4:$H$2181,6,0),"")</f>
        <v>5.5399999999999998E-2</v>
      </c>
      <c r="Y1639" s="46">
        <f>IFERROR(VLOOKUP(D1639,Pivot!$B$4:$H$2181,7,0),"")</f>
        <v>0.3236</v>
      </c>
    </row>
    <row r="1640" spans="1:25" ht="15" customHeight="1" outlineLevel="1">
      <c r="A1640" s="27"/>
      <c r="B1640" s="27"/>
      <c r="C1640" s="30" t="s">
        <v>5821</v>
      </c>
      <c r="D1640" s="27"/>
      <c r="E1640" s="26"/>
      <c r="F1640" s="29"/>
      <c r="G1640" s="29"/>
      <c r="H1640" s="29"/>
      <c r="I1640" s="29"/>
      <c r="J1640" s="29"/>
      <c r="K1640" s="29"/>
      <c r="L1640" s="29"/>
      <c r="M1640" s="29"/>
      <c r="N1640" s="29"/>
      <c r="O1640" s="29"/>
      <c r="P1640" s="29"/>
      <c r="Q1640" s="29"/>
      <c r="R1640" s="29"/>
      <c r="S1640" s="29"/>
      <c r="T1640" s="43">
        <f>SUBTOTAL(9,T1634:T1639)</f>
        <v>577</v>
      </c>
      <c r="U1640" s="43">
        <f>SUBTOTAL(9,U1634:U1639)</f>
        <v>124</v>
      </c>
      <c r="V1640" s="43">
        <f>SUBTOTAL(9,V1634:V1639)</f>
        <v>2553</v>
      </c>
      <c r="W1640" s="47"/>
      <c r="X1640" s="52"/>
      <c r="Y1640" s="56">
        <f>(T1640+U1640)/V1640</f>
        <v>0.27457892675283979</v>
      </c>
    </row>
    <row r="1641" spans="1:25" ht="15" customHeight="1" outlineLevel="2">
      <c r="A1641" s="10" t="str">
        <f>VLOOKUP(D1641,'Current OBD'!$B$6:$K$2185,4,0)</f>
        <v>Skagit</v>
      </c>
      <c r="B1641" s="10" t="str">
        <f>VLOOKUP(D1641,'Current OBD'!$B$6:$K$2185,3,0)</f>
        <v>29-311</v>
      </c>
      <c r="C1641" s="9" t="str">
        <f>VLOOKUP(D1641,'Current OBD'!$B$6:$K$2185,2,0)</f>
        <v>La Conner School District</v>
      </c>
      <c r="D1641" s="24">
        <v>660545</v>
      </c>
      <c r="E1641" s="9" t="str">
        <f>VLOOKUP(D1641,'Current OBD'!$B$6:$K$2185,10,0)</f>
        <v>La Conner Elementary</v>
      </c>
      <c r="F1641" s="11" t="str">
        <f>IF(VLOOKUP(D1641,'Current OBD'!$B$6:$AK$2185,23,0)="Yes","PK"," ")</f>
        <v xml:space="preserve"> </v>
      </c>
      <c r="G1641" s="11" t="str">
        <f>IF(VLOOKUP(D1641,'Current OBD'!$B$6:$AK$2185,24,0)="Yes","K"," ")</f>
        <v>K</v>
      </c>
      <c r="H1641" s="11">
        <f>IF(VLOOKUP(D1641,'Current OBD'!$B$6:$AK$2185,25,0)="Yes",1," ")</f>
        <v>1</v>
      </c>
      <c r="I1641" s="11" t="str">
        <f>IF(VLOOKUP(D1641,'Current OBD'!$B$6:$AK$2185,26,0)="Yes","2"," ")</f>
        <v>2</v>
      </c>
      <c r="J1641" s="11" t="str">
        <f>IF(VLOOKUP(D1641,'Current OBD'!$B$6:$AK$2185,27,0)="Yes","3"," ")</f>
        <v>3</v>
      </c>
      <c r="K1641" s="11" t="str">
        <f>IF(VLOOKUP(D1641,'Current OBD'!$B$6:$AK$2185,28,0)="Yes","4"," ")</f>
        <v>4</v>
      </c>
      <c r="L1641" s="11" t="str">
        <f>IF(VLOOKUP(D1641,'Current OBD'!$B$6:$AK$2185,29,0)="Yes","5"," ")</f>
        <v>5</v>
      </c>
      <c r="M1641" s="11" t="str">
        <f>IF(VLOOKUP(D1641,'Current OBD'!$B$6:$AK$2185,30,0)="Yes","6"," ")</f>
        <v xml:space="preserve"> </v>
      </c>
      <c r="N1641" s="11" t="str">
        <f>IF(VLOOKUP(D1641,'Current OBD'!$B$6:$AK$2185,31,0)="Yes","7"," ")</f>
        <v xml:space="preserve"> </v>
      </c>
      <c r="O1641" s="11" t="str">
        <f>IF(VLOOKUP(D1641,'Current OBD'!$B$6:$AK$2185,32,0)="Yes","8"," ")</f>
        <v xml:space="preserve"> </v>
      </c>
      <c r="P1641" s="11" t="str">
        <f>IF(VLOOKUP(D1641,'Current OBD'!$B$6:$AK$2185,33,0)="Yes","9"," ")</f>
        <v xml:space="preserve"> </v>
      </c>
      <c r="Q1641" s="11" t="str">
        <f>IF(VLOOKUP(D1641,'Current OBD'!$B$6:$AK$2185,34,0)="Yes","10"," ")</f>
        <v xml:space="preserve"> </v>
      </c>
      <c r="R1641" s="11" t="str">
        <f>IF(VLOOKUP(D1641,'Current OBD'!$B$6:$AK$2185,35,0)="Yes","11"," ")</f>
        <v xml:space="preserve"> </v>
      </c>
      <c r="S1641" s="11" t="str">
        <f>IF(VLOOKUP(D1641,'Current OBD'!$B$6:$AK$2185,36,0)="Yes","12"," ")</f>
        <v xml:space="preserve"> </v>
      </c>
      <c r="T1641" s="13">
        <f>VLOOKUP(D1641,Pivot!$B$4:$F$2181,2,0)</f>
        <v>205</v>
      </c>
      <c r="U1641" s="13">
        <f>VLOOKUP(D1641,Pivot!$B$4:$F$2181,3,0)</f>
        <v>0</v>
      </c>
      <c r="V1641" s="13">
        <f>VLOOKUP(D1641,Pivot!$B$4:$F$2181,4,0)</f>
        <v>235</v>
      </c>
      <c r="W1641" s="46">
        <f>IFERROR(VLOOKUP(D1641,Pivot!$B$4:$H$2181,5,0),"")</f>
        <v>0.87229999999999996</v>
      </c>
      <c r="X1641" s="51">
        <f>IFERROR(VLOOKUP(D1641,Pivot!$B$4:$H$2181,6,0),"")</f>
        <v>0</v>
      </c>
      <c r="Y1641" s="46">
        <f>IFERROR(VLOOKUP(D1641,Pivot!$B$4:$H$2181,7,0),"")</f>
        <v>0.87229999999999996</v>
      </c>
    </row>
    <row r="1642" spans="1:25" ht="15" customHeight="1" outlineLevel="2">
      <c r="A1642" s="10" t="str">
        <f>VLOOKUP(D1642,'Current OBD'!$B$6:$K$2185,4,0)</f>
        <v>Skagit</v>
      </c>
      <c r="B1642" s="10" t="str">
        <f>VLOOKUP(D1642,'Current OBD'!$B$6:$K$2185,3,0)</f>
        <v>29-311</v>
      </c>
      <c r="C1642" s="9" t="str">
        <f>VLOOKUP(D1642,'Current OBD'!$B$6:$K$2185,2,0)</f>
        <v>La Conner School District</v>
      </c>
      <c r="D1642" s="24">
        <v>660547</v>
      </c>
      <c r="E1642" s="9" t="str">
        <f>VLOOKUP(D1642,'Current OBD'!$B$6:$K$2185,10,0)</f>
        <v>La Conner High</v>
      </c>
      <c r="F1642" s="11" t="str">
        <f>IF(VLOOKUP(D1642,'Current OBD'!$B$6:$AK$2185,23,0)="Yes","PK"," ")</f>
        <v xml:space="preserve"> </v>
      </c>
      <c r="G1642" s="11" t="str">
        <f>IF(VLOOKUP(D1642,'Current OBD'!$B$6:$AK$2185,24,0)="Yes","K"," ")</f>
        <v xml:space="preserve"> </v>
      </c>
      <c r="H1642" s="11" t="str">
        <f>IF(VLOOKUP(D1642,'Current OBD'!$B$6:$AK$2185,25,0)="Yes",1," ")</f>
        <v xml:space="preserve"> </v>
      </c>
      <c r="I1642" s="11" t="str">
        <f>IF(VLOOKUP(D1642,'Current OBD'!$B$6:$AK$2185,26,0)="Yes","2"," ")</f>
        <v xml:space="preserve"> </v>
      </c>
      <c r="J1642" s="11" t="str">
        <f>IF(VLOOKUP(D1642,'Current OBD'!$B$6:$AK$2185,27,0)="Yes","3"," ")</f>
        <v xml:space="preserve"> </v>
      </c>
      <c r="K1642" s="11" t="str">
        <f>IF(VLOOKUP(D1642,'Current OBD'!$B$6:$AK$2185,28,0)="Yes","4"," ")</f>
        <v xml:space="preserve"> </v>
      </c>
      <c r="L1642" s="11" t="str">
        <f>IF(VLOOKUP(D1642,'Current OBD'!$B$6:$AK$2185,29,0)="Yes","5"," ")</f>
        <v xml:space="preserve"> </v>
      </c>
      <c r="M1642" s="11" t="str">
        <f>IF(VLOOKUP(D1642,'Current OBD'!$B$6:$AK$2185,30,0)="Yes","6"," ")</f>
        <v xml:space="preserve"> </v>
      </c>
      <c r="N1642" s="11" t="str">
        <f>IF(VLOOKUP(D1642,'Current OBD'!$B$6:$AK$2185,31,0)="Yes","7"," ")</f>
        <v xml:space="preserve"> </v>
      </c>
      <c r="O1642" s="11" t="str">
        <f>IF(VLOOKUP(D1642,'Current OBD'!$B$6:$AK$2185,32,0)="Yes","8"," ")</f>
        <v xml:space="preserve"> </v>
      </c>
      <c r="P1642" s="11" t="str">
        <f>IF(VLOOKUP(D1642,'Current OBD'!$B$6:$AK$2185,33,0)="Yes","9"," ")</f>
        <v>9</v>
      </c>
      <c r="Q1642" s="11" t="str">
        <f>IF(VLOOKUP(D1642,'Current OBD'!$B$6:$AK$2185,34,0)="Yes","10"," ")</f>
        <v>10</v>
      </c>
      <c r="R1642" s="11" t="str">
        <f>IF(VLOOKUP(D1642,'Current OBD'!$B$6:$AK$2185,35,0)="Yes","11"," ")</f>
        <v>11</v>
      </c>
      <c r="S1642" s="11" t="str">
        <f>IF(VLOOKUP(D1642,'Current OBD'!$B$6:$AK$2185,36,0)="Yes","12"," ")</f>
        <v>12</v>
      </c>
      <c r="T1642" s="13">
        <f>VLOOKUP(D1642,Pivot!$B$4:$F$2181,2,0)</f>
        <v>123</v>
      </c>
      <c r="U1642" s="13">
        <f>VLOOKUP(D1642,Pivot!$B$4:$F$2181,3,0)</f>
        <v>0</v>
      </c>
      <c r="V1642" s="13">
        <f>VLOOKUP(D1642,Pivot!$B$4:$F$2181,4,0)</f>
        <v>184</v>
      </c>
      <c r="W1642" s="46">
        <f>IFERROR(VLOOKUP(D1642,Pivot!$B$4:$H$2181,5,0),"")</f>
        <v>0.66849999999999998</v>
      </c>
      <c r="X1642" s="51">
        <f>IFERROR(VLOOKUP(D1642,Pivot!$B$4:$H$2181,6,0),"")</f>
        <v>0</v>
      </c>
      <c r="Y1642" s="46">
        <f>IFERROR(VLOOKUP(D1642,Pivot!$B$4:$H$2181,7,0),"")</f>
        <v>0.66849999999999998</v>
      </c>
    </row>
    <row r="1643" spans="1:25" ht="15" customHeight="1" outlineLevel="2">
      <c r="A1643" s="10" t="str">
        <f>VLOOKUP(D1643,'Current OBD'!$B$6:$K$2185,4,0)</f>
        <v>Skagit</v>
      </c>
      <c r="B1643" s="10" t="str">
        <f>VLOOKUP(D1643,'Current OBD'!$B$6:$K$2185,3,0)</f>
        <v>29-311</v>
      </c>
      <c r="C1643" s="9" t="str">
        <f>VLOOKUP(D1643,'Current OBD'!$B$6:$K$2185,2,0)</f>
        <v>La Conner School District</v>
      </c>
      <c r="D1643" s="24">
        <v>660546</v>
      </c>
      <c r="E1643" s="9" t="str">
        <f>VLOOKUP(D1643,'Current OBD'!$B$6:$K$2185,10,0)</f>
        <v>La Conner Middle</v>
      </c>
      <c r="F1643" s="11" t="str">
        <f>IF(VLOOKUP(D1643,'Current OBD'!$B$6:$AK$2185,23,0)="Yes","PK"," ")</f>
        <v xml:space="preserve"> </v>
      </c>
      <c r="G1643" s="11" t="str">
        <f>IF(VLOOKUP(D1643,'Current OBD'!$B$6:$AK$2185,24,0)="Yes","K"," ")</f>
        <v xml:space="preserve"> </v>
      </c>
      <c r="H1643" s="11" t="str">
        <f>IF(VLOOKUP(D1643,'Current OBD'!$B$6:$AK$2185,25,0)="Yes",1," ")</f>
        <v xml:space="preserve"> </v>
      </c>
      <c r="I1643" s="11" t="str">
        <f>IF(VLOOKUP(D1643,'Current OBD'!$B$6:$AK$2185,26,0)="Yes","2"," ")</f>
        <v xml:space="preserve"> </v>
      </c>
      <c r="J1643" s="11" t="str">
        <f>IF(VLOOKUP(D1643,'Current OBD'!$B$6:$AK$2185,27,0)="Yes","3"," ")</f>
        <v xml:space="preserve"> </v>
      </c>
      <c r="K1643" s="11" t="str">
        <f>IF(VLOOKUP(D1643,'Current OBD'!$B$6:$AK$2185,28,0)="Yes","4"," ")</f>
        <v xml:space="preserve"> </v>
      </c>
      <c r="L1643" s="11" t="str">
        <f>IF(VLOOKUP(D1643,'Current OBD'!$B$6:$AK$2185,29,0)="Yes","5"," ")</f>
        <v xml:space="preserve"> </v>
      </c>
      <c r="M1643" s="11" t="str">
        <f>IF(VLOOKUP(D1643,'Current OBD'!$B$6:$AK$2185,30,0)="Yes","6"," ")</f>
        <v>6</v>
      </c>
      <c r="N1643" s="11" t="str">
        <f>IF(VLOOKUP(D1643,'Current OBD'!$B$6:$AK$2185,31,0)="Yes","7"," ")</f>
        <v>7</v>
      </c>
      <c r="O1643" s="11" t="str">
        <f>IF(VLOOKUP(D1643,'Current OBD'!$B$6:$AK$2185,32,0)="Yes","8"," ")</f>
        <v>8</v>
      </c>
      <c r="P1643" s="11" t="str">
        <f>IF(VLOOKUP(D1643,'Current OBD'!$B$6:$AK$2185,33,0)="Yes","9"," ")</f>
        <v xml:space="preserve"> </v>
      </c>
      <c r="Q1643" s="11" t="str">
        <f>IF(VLOOKUP(D1643,'Current OBD'!$B$6:$AK$2185,34,0)="Yes","10"," ")</f>
        <v xml:space="preserve"> </v>
      </c>
      <c r="R1643" s="11" t="str">
        <f>IF(VLOOKUP(D1643,'Current OBD'!$B$6:$AK$2185,35,0)="Yes","11"," ")</f>
        <v xml:space="preserve"> </v>
      </c>
      <c r="S1643" s="11" t="str">
        <f>IF(VLOOKUP(D1643,'Current OBD'!$B$6:$AK$2185,36,0)="Yes","12"," ")</f>
        <v xml:space="preserve"> </v>
      </c>
      <c r="T1643" s="13">
        <f>VLOOKUP(D1643,Pivot!$B$4:$F$2181,2,0)</f>
        <v>98</v>
      </c>
      <c r="U1643" s="13">
        <f>VLOOKUP(D1643,Pivot!$B$4:$F$2181,3,0)</f>
        <v>0</v>
      </c>
      <c r="V1643" s="13">
        <f>VLOOKUP(D1643,Pivot!$B$4:$F$2181,4,0)</f>
        <v>118</v>
      </c>
      <c r="W1643" s="46">
        <f>IFERROR(VLOOKUP(D1643,Pivot!$B$4:$H$2181,5,0),"")</f>
        <v>0.83050000000000002</v>
      </c>
      <c r="X1643" s="51">
        <f>IFERROR(VLOOKUP(D1643,Pivot!$B$4:$H$2181,6,0),"")</f>
        <v>0</v>
      </c>
      <c r="Y1643" s="46">
        <f>IFERROR(VLOOKUP(D1643,Pivot!$B$4:$H$2181,7,0),"")</f>
        <v>0.83050000000000002</v>
      </c>
    </row>
    <row r="1644" spans="1:25" ht="15" customHeight="1" outlineLevel="1">
      <c r="A1644" s="27"/>
      <c r="B1644" s="27"/>
      <c r="C1644" s="30" t="s">
        <v>5822</v>
      </c>
      <c r="D1644" s="27"/>
      <c r="E1644" s="26"/>
      <c r="F1644" s="29"/>
      <c r="G1644" s="29"/>
      <c r="H1644" s="29"/>
      <c r="I1644" s="29"/>
      <c r="J1644" s="29"/>
      <c r="K1644" s="29"/>
      <c r="L1644" s="29"/>
      <c r="M1644" s="29"/>
      <c r="N1644" s="29"/>
      <c r="O1644" s="29"/>
      <c r="P1644" s="29"/>
      <c r="Q1644" s="29"/>
      <c r="R1644" s="29"/>
      <c r="S1644" s="29"/>
      <c r="T1644" s="43">
        <f>SUBTOTAL(9,T1641:T1643)</f>
        <v>426</v>
      </c>
      <c r="U1644" s="43">
        <f>SUBTOTAL(9,U1641:U1643)</f>
        <v>0</v>
      </c>
      <c r="V1644" s="43">
        <f>SUBTOTAL(9,V1641:V1643)</f>
        <v>537</v>
      </c>
      <c r="W1644" s="47"/>
      <c r="X1644" s="52"/>
      <c r="Y1644" s="56">
        <f>(T1644+U1644)/V1644</f>
        <v>0.79329608938547491</v>
      </c>
    </row>
    <row r="1645" spans="1:25" ht="15" customHeight="1" outlineLevel="2">
      <c r="A1645" s="10" t="str">
        <f>VLOOKUP(D1645,'Current OBD'!$B$6:$K$2185,4,0)</f>
        <v>Skagit</v>
      </c>
      <c r="B1645" s="10" t="str">
        <f>VLOOKUP(D1645,'Current OBD'!$B$6:$K$2185,3,0)</f>
        <v>29-317</v>
      </c>
      <c r="C1645" s="9" t="str">
        <f>VLOOKUP(D1645,'Current OBD'!$B$6:$K$2185,2,0)</f>
        <v>Conway School District</v>
      </c>
      <c r="D1645" s="24">
        <v>660548</v>
      </c>
      <c r="E1645" s="9" t="str">
        <f>VLOOKUP(D1645,'Current OBD'!$B$6:$K$2185,10,0)</f>
        <v>Conway</v>
      </c>
      <c r="F1645" s="11" t="str">
        <f>IF(VLOOKUP(D1645,'Current OBD'!$B$6:$AK$2185,23,0)="Yes","PK"," ")</f>
        <v>PK</v>
      </c>
      <c r="G1645" s="11" t="str">
        <f>IF(VLOOKUP(D1645,'Current OBD'!$B$6:$AK$2185,24,0)="Yes","K"," ")</f>
        <v>K</v>
      </c>
      <c r="H1645" s="11">
        <f>IF(VLOOKUP(D1645,'Current OBD'!$B$6:$AK$2185,25,0)="Yes",1," ")</f>
        <v>1</v>
      </c>
      <c r="I1645" s="11" t="str">
        <f>IF(VLOOKUP(D1645,'Current OBD'!$B$6:$AK$2185,26,0)="Yes","2"," ")</f>
        <v>2</v>
      </c>
      <c r="J1645" s="11" t="str">
        <f>IF(VLOOKUP(D1645,'Current OBD'!$B$6:$AK$2185,27,0)="Yes","3"," ")</f>
        <v>3</v>
      </c>
      <c r="K1645" s="11" t="str">
        <f>IF(VLOOKUP(D1645,'Current OBD'!$B$6:$AK$2185,28,0)="Yes","4"," ")</f>
        <v>4</v>
      </c>
      <c r="L1645" s="11" t="str">
        <f>IF(VLOOKUP(D1645,'Current OBD'!$B$6:$AK$2185,29,0)="Yes","5"," ")</f>
        <v>5</v>
      </c>
      <c r="M1645" s="11" t="str">
        <f>IF(VLOOKUP(D1645,'Current OBD'!$B$6:$AK$2185,30,0)="Yes","6"," ")</f>
        <v>6</v>
      </c>
      <c r="N1645" s="11" t="str">
        <f>IF(VLOOKUP(D1645,'Current OBD'!$B$6:$AK$2185,31,0)="Yes","7"," ")</f>
        <v>7</v>
      </c>
      <c r="O1645" s="11" t="str">
        <f>IF(VLOOKUP(D1645,'Current OBD'!$B$6:$AK$2185,32,0)="Yes","8"," ")</f>
        <v>8</v>
      </c>
      <c r="P1645" s="11" t="str">
        <f>IF(VLOOKUP(D1645,'Current OBD'!$B$6:$AK$2185,33,0)="Yes","9"," ")</f>
        <v xml:space="preserve"> </v>
      </c>
      <c r="Q1645" s="11" t="str">
        <f>IF(VLOOKUP(D1645,'Current OBD'!$B$6:$AK$2185,34,0)="Yes","10"," ")</f>
        <v xml:space="preserve"> </v>
      </c>
      <c r="R1645" s="11" t="str">
        <f>IF(VLOOKUP(D1645,'Current OBD'!$B$6:$AK$2185,35,0)="Yes","11"," ")</f>
        <v xml:space="preserve"> </v>
      </c>
      <c r="S1645" s="11" t="str">
        <f>IF(VLOOKUP(D1645,'Current OBD'!$B$6:$AK$2185,36,0)="Yes","12"," ")</f>
        <v xml:space="preserve"> </v>
      </c>
      <c r="T1645" s="13">
        <f>VLOOKUP(D1645,Pivot!$B$4:$F$2181,2,0)</f>
        <v>72</v>
      </c>
      <c r="U1645" s="13">
        <f>VLOOKUP(D1645,Pivot!$B$4:$F$2181,3,0)</f>
        <v>30</v>
      </c>
      <c r="V1645" s="13">
        <f>VLOOKUP(D1645,Pivot!$B$4:$F$2181,4,0)</f>
        <v>466</v>
      </c>
      <c r="W1645" s="46">
        <f>IFERROR(VLOOKUP(D1645,Pivot!$B$4:$H$2181,5,0),"")</f>
        <v>0.1545</v>
      </c>
      <c r="X1645" s="51">
        <f>IFERROR(VLOOKUP(D1645,Pivot!$B$4:$H$2181,6,0),"")</f>
        <v>6.4399999999999999E-2</v>
      </c>
      <c r="Y1645" s="46">
        <f>IFERROR(VLOOKUP(D1645,Pivot!$B$4:$H$2181,7,0),"")</f>
        <v>0.21890000000000001</v>
      </c>
    </row>
    <row r="1646" spans="1:25" ht="15" customHeight="1" outlineLevel="1">
      <c r="A1646" s="27"/>
      <c r="B1646" s="27"/>
      <c r="C1646" s="30" t="s">
        <v>5823</v>
      </c>
      <c r="D1646" s="27"/>
      <c r="E1646" s="26"/>
      <c r="F1646" s="29"/>
      <c r="G1646" s="29"/>
      <c r="H1646" s="29"/>
      <c r="I1646" s="29"/>
      <c r="J1646" s="29"/>
      <c r="K1646" s="29"/>
      <c r="L1646" s="29"/>
      <c r="M1646" s="29"/>
      <c r="N1646" s="29"/>
      <c r="O1646" s="29"/>
      <c r="P1646" s="29"/>
      <c r="Q1646" s="29"/>
      <c r="R1646" s="29"/>
      <c r="S1646" s="29"/>
      <c r="T1646" s="43">
        <f>SUBTOTAL(9,T1645:T1645)</f>
        <v>72</v>
      </c>
      <c r="U1646" s="43">
        <f>SUBTOTAL(9,U1645:U1645)</f>
        <v>30</v>
      </c>
      <c r="V1646" s="43">
        <f>SUBTOTAL(9,V1645:V1645)</f>
        <v>466</v>
      </c>
      <c r="W1646" s="47"/>
      <c r="X1646" s="52"/>
      <c r="Y1646" s="56">
        <f>(T1646+U1646)/V1646</f>
        <v>0.21888412017167383</v>
      </c>
    </row>
    <row r="1647" spans="1:25" ht="15" customHeight="1" outlineLevel="2">
      <c r="A1647" s="10" t="str">
        <f>VLOOKUP(D1647,'Current OBD'!$B$6:$K$2185,4,0)</f>
        <v>Skagit</v>
      </c>
      <c r="B1647" s="10" t="str">
        <f>VLOOKUP(D1647,'Current OBD'!$B$6:$K$2185,3,0)</f>
        <v>29-320</v>
      </c>
      <c r="C1647" s="9" t="str">
        <f>VLOOKUP(D1647,'Current OBD'!$B$6:$K$2185,2,0)</f>
        <v>Mount Vernon School District</v>
      </c>
      <c r="D1647" s="24">
        <v>660552</v>
      </c>
      <c r="E1647" s="9" t="str">
        <f>VLOOKUP(D1647,'Current OBD'!$B$6:$K$2185,10,0)</f>
        <v>Centennial Elementary</v>
      </c>
      <c r="F1647" s="11" t="str">
        <f>IF(VLOOKUP(D1647,'Current OBD'!$B$6:$AK$2185,23,0)="Yes","PK"," ")</f>
        <v xml:space="preserve"> </v>
      </c>
      <c r="G1647" s="11" t="str">
        <f>IF(VLOOKUP(D1647,'Current OBD'!$B$6:$AK$2185,24,0)="Yes","K"," ")</f>
        <v>K</v>
      </c>
      <c r="H1647" s="11">
        <f>IF(VLOOKUP(D1647,'Current OBD'!$B$6:$AK$2185,25,0)="Yes",1," ")</f>
        <v>1</v>
      </c>
      <c r="I1647" s="11" t="str">
        <f>IF(VLOOKUP(D1647,'Current OBD'!$B$6:$AK$2185,26,0)="Yes","2"," ")</f>
        <v>2</v>
      </c>
      <c r="J1647" s="11" t="str">
        <f>IF(VLOOKUP(D1647,'Current OBD'!$B$6:$AK$2185,27,0)="Yes","3"," ")</f>
        <v>3</v>
      </c>
      <c r="K1647" s="11" t="str">
        <f>IF(VLOOKUP(D1647,'Current OBD'!$B$6:$AK$2185,28,0)="Yes","4"," ")</f>
        <v>4</v>
      </c>
      <c r="L1647" s="11" t="str">
        <f>IF(VLOOKUP(D1647,'Current OBD'!$B$6:$AK$2185,29,0)="Yes","5"," ")</f>
        <v>5</v>
      </c>
      <c r="M1647" s="11" t="str">
        <f>IF(VLOOKUP(D1647,'Current OBD'!$B$6:$AK$2185,30,0)="Yes","6"," ")</f>
        <v xml:space="preserve"> </v>
      </c>
      <c r="N1647" s="11" t="str">
        <f>IF(VLOOKUP(D1647,'Current OBD'!$B$6:$AK$2185,31,0)="Yes","7"," ")</f>
        <v xml:space="preserve"> </v>
      </c>
      <c r="O1647" s="11" t="str">
        <f>IF(VLOOKUP(D1647,'Current OBD'!$B$6:$AK$2185,32,0)="Yes","8"," ")</f>
        <v xml:space="preserve"> </v>
      </c>
      <c r="P1647" s="11" t="str">
        <f>IF(VLOOKUP(D1647,'Current OBD'!$B$6:$AK$2185,33,0)="Yes","9"," ")</f>
        <v xml:space="preserve"> </v>
      </c>
      <c r="Q1647" s="11" t="str">
        <f>IF(VLOOKUP(D1647,'Current OBD'!$B$6:$AK$2185,34,0)="Yes","10"," ")</f>
        <v xml:space="preserve"> </v>
      </c>
      <c r="R1647" s="11" t="str">
        <f>IF(VLOOKUP(D1647,'Current OBD'!$B$6:$AK$2185,35,0)="Yes","11"," ")</f>
        <v xml:space="preserve"> </v>
      </c>
      <c r="S1647" s="11" t="str">
        <f>IF(VLOOKUP(D1647,'Current OBD'!$B$6:$AK$2185,36,0)="Yes","12"," ")</f>
        <v xml:space="preserve"> </v>
      </c>
      <c r="T1647" s="13">
        <f>VLOOKUP(D1647,Pivot!$B$4:$F$2181,2,0)</f>
        <v>427</v>
      </c>
      <c r="U1647" s="13">
        <f>VLOOKUP(D1647,Pivot!$B$4:$F$2181,3,0)</f>
        <v>0</v>
      </c>
      <c r="V1647" s="13">
        <f>VLOOKUP(D1647,Pivot!$B$4:$F$2181,4,0)</f>
        <v>442</v>
      </c>
      <c r="W1647" s="46">
        <f>IFERROR(VLOOKUP(D1647,Pivot!$B$4:$H$2181,5,0),"")</f>
        <v>0.96609999999999996</v>
      </c>
      <c r="X1647" s="51">
        <f>IFERROR(VLOOKUP(D1647,Pivot!$B$4:$H$2181,6,0),"")</f>
        <v>0</v>
      </c>
      <c r="Y1647" s="46">
        <f>IFERROR(VLOOKUP(D1647,Pivot!$B$4:$H$2181,7,0),"")</f>
        <v>0.96609999999999996</v>
      </c>
    </row>
    <row r="1648" spans="1:25" ht="15" customHeight="1" outlineLevel="2">
      <c r="A1648" s="10" t="str">
        <f>VLOOKUP(D1648,'Current OBD'!$B$6:$K$2185,4,0)</f>
        <v>Skagit</v>
      </c>
      <c r="B1648" s="10" t="str">
        <f>VLOOKUP(D1648,'Current OBD'!$B$6:$K$2185,3,0)</f>
        <v>29-320</v>
      </c>
      <c r="C1648" s="9" t="str">
        <f>VLOOKUP(D1648,'Current OBD'!$B$6:$K$2185,2,0)</f>
        <v>Mount Vernon School District</v>
      </c>
      <c r="D1648" s="24">
        <v>685849</v>
      </c>
      <c r="E1648" s="9" t="str">
        <f>VLOOKUP(D1648,'Current OBD'!$B$6:$K$2185,10,0)</f>
        <v>Harriett Rowley Elementary School</v>
      </c>
      <c r="F1648" s="11" t="str">
        <f>IF(VLOOKUP(D1648,'Current OBD'!$B$6:$AK$2185,23,0)="Yes","PK"," ")</f>
        <v xml:space="preserve"> </v>
      </c>
      <c r="G1648" s="11" t="str">
        <f>IF(VLOOKUP(D1648,'Current OBD'!$B$6:$AK$2185,24,0)="Yes","K"," ")</f>
        <v>K</v>
      </c>
      <c r="H1648" s="11">
        <f>IF(VLOOKUP(D1648,'Current OBD'!$B$6:$AK$2185,25,0)="Yes",1," ")</f>
        <v>1</v>
      </c>
      <c r="I1648" s="11" t="str">
        <f>IF(VLOOKUP(D1648,'Current OBD'!$B$6:$AK$2185,26,0)="Yes","2"," ")</f>
        <v>2</v>
      </c>
      <c r="J1648" s="11" t="str">
        <f>IF(VLOOKUP(D1648,'Current OBD'!$B$6:$AK$2185,27,0)="Yes","3"," ")</f>
        <v>3</v>
      </c>
      <c r="K1648" s="11" t="str">
        <f>IF(VLOOKUP(D1648,'Current OBD'!$B$6:$AK$2185,28,0)="Yes","4"," ")</f>
        <v>4</v>
      </c>
      <c r="L1648" s="11" t="str">
        <f>IF(VLOOKUP(D1648,'Current OBD'!$B$6:$AK$2185,29,0)="Yes","5"," ")</f>
        <v>5</v>
      </c>
      <c r="M1648" s="11" t="str">
        <f>IF(VLOOKUP(D1648,'Current OBD'!$B$6:$AK$2185,30,0)="Yes","6"," ")</f>
        <v xml:space="preserve"> </v>
      </c>
      <c r="N1648" s="11" t="str">
        <f>IF(VLOOKUP(D1648,'Current OBD'!$B$6:$AK$2185,31,0)="Yes","7"," ")</f>
        <v xml:space="preserve"> </v>
      </c>
      <c r="O1648" s="11" t="str">
        <f>IF(VLOOKUP(D1648,'Current OBD'!$B$6:$AK$2185,32,0)="Yes","8"," ")</f>
        <v xml:space="preserve"> </v>
      </c>
      <c r="P1648" s="11" t="str">
        <f>IF(VLOOKUP(D1648,'Current OBD'!$B$6:$AK$2185,33,0)="Yes","9"," ")</f>
        <v xml:space="preserve"> </v>
      </c>
      <c r="Q1648" s="11" t="str">
        <f>IF(VLOOKUP(D1648,'Current OBD'!$B$6:$AK$2185,34,0)="Yes","10"," ")</f>
        <v xml:space="preserve"> </v>
      </c>
      <c r="R1648" s="11" t="str">
        <f>IF(VLOOKUP(D1648,'Current OBD'!$B$6:$AK$2185,35,0)="Yes","11"," ")</f>
        <v xml:space="preserve"> </v>
      </c>
      <c r="S1648" s="11" t="str">
        <f>IF(VLOOKUP(D1648,'Current OBD'!$B$6:$AK$2185,36,0)="Yes","12"," ")</f>
        <v xml:space="preserve"> </v>
      </c>
      <c r="T1648" s="13">
        <f>VLOOKUP(D1648,Pivot!$B$4:$F$2181,2,0)</f>
        <v>452</v>
      </c>
      <c r="U1648" s="13">
        <f>VLOOKUP(D1648,Pivot!$B$4:$F$2181,3,0)</f>
        <v>0</v>
      </c>
      <c r="V1648" s="13">
        <f>VLOOKUP(D1648,Pivot!$B$4:$F$2181,4,0)</f>
        <v>508</v>
      </c>
      <c r="W1648" s="46">
        <f>IFERROR(VLOOKUP(D1648,Pivot!$B$4:$H$2181,5,0),"")</f>
        <v>0.88980000000000004</v>
      </c>
      <c r="X1648" s="51">
        <f>IFERROR(VLOOKUP(D1648,Pivot!$B$4:$H$2181,6,0),"")</f>
        <v>0</v>
      </c>
      <c r="Y1648" s="46">
        <f>IFERROR(VLOOKUP(D1648,Pivot!$B$4:$H$2181,7,0),"")</f>
        <v>0.88980000000000004</v>
      </c>
    </row>
    <row r="1649" spans="1:25" ht="15" customHeight="1" outlineLevel="2">
      <c r="A1649" s="10" t="str">
        <f>VLOOKUP(D1649,'Current OBD'!$B$6:$K$2185,4,0)</f>
        <v>Skagit</v>
      </c>
      <c r="B1649" s="10" t="str">
        <f>VLOOKUP(D1649,'Current OBD'!$B$6:$K$2185,3,0)</f>
        <v>29-320</v>
      </c>
      <c r="C1649" s="9" t="str">
        <f>VLOOKUP(D1649,'Current OBD'!$B$6:$K$2185,2,0)</f>
        <v>Mount Vernon School District</v>
      </c>
      <c r="D1649" s="24">
        <v>660553</v>
      </c>
      <c r="E1649" s="9" t="str">
        <f>VLOOKUP(D1649,'Current OBD'!$B$6:$K$2185,10,0)</f>
        <v>Jefferson Elementary</v>
      </c>
      <c r="F1649" s="11" t="str">
        <f>IF(VLOOKUP(D1649,'Current OBD'!$B$6:$AK$2185,23,0)="Yes","PK"," ")</f>
        <v xml:space="preserve"> </v>
      </c>
      <c r="G1649" s="11" t="str">
        <f>IF(VLOOKUP(D1649,'Current OBD'!$B$6:$AK$2185,24,0)="Yes","K"," ")</f>
        <v>K</v>
      </c>
      <c r="H1649" s="11">
        <f>IF(VLOOKUP(D1649,'Current OBD'!$B$6:$AK$2185,25,0)="Yes",1," ")</f>
        <v>1</v>
      </c>
      <c r="I1649" s="11" t="str">
        <f>IF(VLOOKUP(D1649,'Current OBD'!$B$6:$AK$2185,26,0)="Yes","2"," ")</f>
        <v>2</v>
      </c>
      <c r="J1649" s="11" t="str">
        <f>IF(VLOOKUP(D1649,'Current OBD'!$B$6:$AK$2185,27,0)="Yes","3"," ")</f>
        <v>3</v>
      </c>
      <c r="K1649" s="11" t="str">
        <f>IF(VLOOKUP(D1649,'Current OBD'!$B$6:$AK$2185,28,0)="Yes","4"," ")</f>
        <v>4</v>
      </c>
      <c r="L1649" s="11" t="str">
        <f>IF(VLOOKUP(D1649,'Current OBD'!$B$6:$AK$2185,29,0)="Yes","5"," ")</f>
        <v>5</v>
      </c>
      <c r="M1649" s="11" t="str">
        <f>IF(VLOOKUP(D1649,'Current OBD'!$B$6:$AK$2185,30,0)="Yes","6"," ")</f>
        <v xml:space="preserve"> </v>
      </c>
      <c r="N1649" s="11" t="str">
        <f>IF(VLOOKUP(D1649,'Current OBD'!$B$6:$AK$2185,31,0)="Yes","7"," ")</f>
        <v xml:space="preserve"> </v>
      </c>
      <c r="O1649" s="11" t="str">
        <f>IF(VLOOKUP(D1649,'Current OBD'!$B$6:$AK$2185,32,0)="Yes","8"," ")</f>
        <v xml:space="preserve"> </v>
      </c>
      <c r="P1649" s="11" t="str">
        <f>IF(VLOOKUP(D1649,'Current OBD'!$B$6:$AK$2185,33,0)="Yes","9"," ")</f>
        <v xml:space="preserve"> </v>
      </c>
      <c r="Q1649" s="11" t="str">
        <f>IF(VLOOKUP(D1649,'Current OBD'!$B$6:$AK$2185,34,0)="Yes","10"," ")</f>
        <v xml:space="preserve"> </v>
      </c>
      <c r="R1649" s="11" t="str">
        <f>IF(VLOOKUP(D1649,'Current OBD'!$B$6:$AK$2185,35,0)="Yes","11"," ")</f>
        <v xml:space="preserve"> </v>
      </c>
      <c r="S1649" s="11" t="str">
        <f>IF(VLOOKUP(D1649,'Current OBD'!$B$6:$AK$2185,36,0)="Yes","12"," ")</f>
        <v xml:space="preserve"> </v>
      </c>
      <c r="T1649" s="13">
        <f>VLOOKUP(D1649,Pivot!$B$4:$F$2181,2,0)</f>
        <v>413</v>
      </c>
      <c r="U1649" s="13">
        <f>VLOOKUP(D1649,Pivot!$B$4:$F$2181,3,0)</f>
        <v>0</v>
      </c>
      <c r="V1649" s="13">
        <f>VLOOKUP(D1649,Pivot!$B$4:$F$2181,4,0)</f>
        <v>469</v>
      </c>
      <c r="W1649" s="46">
        <f>IFERROR(VLOOKUP(D1649,Pivot!$B$4:$H$2181,5,0),"")</f>
        <v>0.88060000000000005</v>
      </c>
      <c r="X1649" s="51">
        <f>IFERROR(VLOOKUP(D1649,Pivot!$B$4:$H$2181,6,0),"")</f>
        <v>0</v>
      </c>
      <c r="Y1649" s="46">
        <f>IFERROR(VLOOKUP(D1649,Pivot!$B$4:$H$2181,7,0),"")</f>
        <v>0.88060000000000005</v>
      </c>
    </row>
    <row r="1650" spans="1:25" ht="15" customHeight="1" outlineLevel="2">
      <c r="A1650" s="10" t="str">
        <f>VLOOKUP(D1650,'Current OBD'!$B$6:$K$2185,4,0)</f>
        <v>Skagit</v>
      </c>
      <c r="B1650" s="10" t="str">
        <f>VLOOKUP(D1650,'Current OBD'!$B$6:$K$2185,3,0)</f>
        <v>29-320</v>
      </c>
      <c r="C1650" s="9" t="str">
        <f>VLOOKUP(D1650,'Current OBD'!$B$6:$K$2185,2,0)</f>
        <v>Mount Vernon School District</v>
      </c>
      <c r="D1650" s="24">
        <v>665515</v>
      </c>
      <c r="E1650" s="9" t="str">
        <f>VLOOKUP(D1650,'Current OBD'!$B$6:$K$2185,10,0)</f>
        <v>LaVenture Middle School</v>
      </c>
      <c r="F1650" s="11" t="str">
        <f>IF(VLOOKUP(D1650,'Current OBD'!$B$6:$AK$2185,23,0)="Yes","PK"," ")</f>
        <v xml:space="preserve"> </v>
      </c>
      <c r="G1650" s="11" t="str">
        <f>IF(VLOOKUP(D1650,'Current OBD'!$B$6:$AK$2185,24,0)="Yes","K"," ")</f>
        <v xml:space="preserve"> </v>
      </c>
      <c r="H1650" s="11" t="str">
        <f>IF(VLOOKUP(D1650,'Current OBD'!$B$6:$AK$2185,25,0)="Yes",1," ")</f>
        <v xml:space="preserve"> </v>
      </c>
      <c r="I1650" s="11" t="str">
        <f>IF(VLOOKUP(D1650,'Current OBD'!$B$6:$AK$2185,26,0)="Yes","2"," ")</f>
        <v xml:space="preserve"> </v>
      </c>
      <c r="J1650" s="11" t="str">
        <f>IF(VLOOKUP(D1650,'Current OBD'!$B$6:$AK$2185,27,0)="Yes","3"," ")</f>
        <v xml:space="preserve"> </v>
      </c>
      <c r="K1650" s="11" t="str">
        <f>IF(VLOOKUP(D1650,'Current OBD'!$B$6:$AK$2185,28,0)="Yes","4"," ")</f>
        <v xml:space="preserve"> </v>
      </c>
      <c r="L1650" s="11" t="str">
        <f>IF(VLOOKUP(D1650,'Current OBD'!$B$6:$AK$2185,29,0)="Yes","5"," ")</f>
        <v xml:space="preserve"> </v>
      </c>
      <c r="M1650" s="11" t="str">
        <f>IF(VLOOKUP(D1650,'Current OBD'!$B$6:$AK$2185,30,0)="Yes","6"," ")</f>
        <v>6</v>
      </c>
      <c r="N1650" s="11" t="str">
        <f>IF(VLOOKUP(D1650,'Current OBD'!$B$6:$AK$2185,31,0)="Yes","7"," ")</f>
        <v>7</v>
      </c>
      <c r="O1650" s="11" t="str">
        <f>IF(VLOOKUP(D1650,'Current OBD'!$B$6:$AK$2185,32,0)="Yes","8"," ")</f>
        <v>8</v>
      </c>
      <c r="P1650" s="11" t="str">
        <f>IF(VLOOKUP(D1650,'Current OBD'!$B$6:$AK$2185,33,0)="Yes","9"," ")</f>
        <v xml:space="preserve"> </v>
      </c>
      <c r="Q1650" s="11" t="str">
        <f>IF(VLOOKUP(D1650,'Current OBD'!$B$6:$AK$2185,34,0)="Yes","10"," ")</f>
        <v xml:space="preserve"> </v>
      </c>
      <c r="R1650" s="11" t="str">
        <f>IF(VLOOKUP(D1650,'Current OBD'!$B$6:$AK$2185,35,0)="Yes","11"," ")</f>
        <v xml:space="preserve"> </v>
      </c>
      <c r="S1650" s="11" t="str">
        <f>IF(VLOOKUP(D1650,'Current OBD'!$B$6:$AK$2185,36,0)="Yes","12"," ")</f>
        <v xml:space="preserve"> </v>
      </c>
      <c r="T1650" s="13">
        <f>VLOOKUP(D1650,Pivot!$B$4:$F$2181,2,0)</f>
        <v>686</v>
      </c>
      <c r="U1650" s="13">
        <f>VLOOKUP(D1650,Pivot!$B$4:$F$2181,3,0)</f>
        <v>0</v>
      </c>
      <c r="V1650" s="13">
        <f>VLOOKUP(D1650,Pivot!$B$4:$F$2181,4,0)</f>
        <v>722</v>
      </c>
      <c r="W1650" s="46">
        <f>IFERROR(VLOOKUP(D1650,Pivot!$B$4:$H$2181,5,0),"")</f>
        <v>0.95009999999999994</v>
      </c>
      <c r="X1650" s="51">
        <f>IFERROR(VLOOKUP(D1650,Pivot!$B$4:$H$2181,6,0),"")</f>
        <v>0</v>
      </c>
      <c r="Y1650" s="46">
        <f>IFERROR(VLOOKUP(D1650,Pivot!$B$4:$H$2181,7,0),"")</f>
        <v>0.95009999999999994</v>
      </c>
    </row>
    <row r="1651" spans="1:25" ht="15" customHeight="1" outlineLevel="2">
      <c r="A1651" s="10" t="str">
        <f>VLOOKUP(D1651,'Current OBD'!$B$6:$K$2185,4,0)</f>
        <v>Skagit</v>
      </c>
      <c r="B1651" s="10" t="str">
        <f>VLOOKUP(D1651,'Current OBD'!$B$6:$K$2185,3,0)</f>
        <v>29-320</v>
      </c>
      <c r="C1651" s="9" t="str">
        <f>VLOOKUP(D1651,'Current OBD'!$B$6:$K$2185,2,0)</f>
        <v>Mount Vernon School District</v>
      </c>
      <c r="D1651" s="24">
        <v>660555</v>
      </c>
      <c r="E1651" s="9" t="str">
        <f>VLOOKUP(D1651,'Current OBD'!$B$6:$K$2185,10,0)</f>
        <v>Little Mountain Elementary</v>
      </c>
      <c r="F1651" s="11" t="str">
        <f>IF(VLOOKUP(D1651,'Current OBD'!$B$6:$AK$2185,23,0)="Yes","PK"," ")</f>
        <v xml:space="preserve"> </v>
      </c>
      <c r="G1651" s="11" t="str">
        <f>IF(VLOOKUP(D1651,'Current OBD'!$B$6:$AK$2185,24,0)="Yes","K"," ")</f>
        <v>K</v>
      </c>
      <c r="H1651" s="11">
        <f>IF(VLOOKUP(D1651,'Current OBD'!$B$6:$AK$2185,25,0)="Yes",1," ")</f>
        <v>1</v>
      </c>
      <c r="I1651" s="11" t="str">
        <f>IF(VLOOKUP(D1651,'Current OBD'!$B$6:$AK$2185,26,0)="Yes","2"," ")</f>
        <v>2</v>
      </c>
      <c r="J1651" s="11" t="str">
        <f>IF(VLOOKUP(D1651,'Current OBD'!$B$6:$AK$2185,27,0)="Yes","3"," ")</f>
        <v>3</v>
      </c>
      <c r="K1651" s="11" t="str">
        <f>IF(VLOOKUP(D1651,'Current OBD'!$B$6:$AK$2185,28,0)="Yes","4"," ")</f>
        <v>4</v>
      </c>
      <c r="L1651" s="11" t="str">
        <f>IF(VLOOKUP(D1651,'Current OBD'!$B$6:$AK$2185,29,0)="Yes","5"," ")</f>
        <v>5</v>
      </c>
      <c r="M1651" s="11" t="str">
        <f>IF(VLOOKUP(D1651,'Current OBD'!$B$6:$AK$2185,30,0)="Yes","6"," ")</f>
        <v xml:space="preserve"> </v>
      </c>
      <c r="N1651" s="11" t="str">
        <f>IF(VLOOKUP(D1651,'Current OBD'!$B$6:$AK$2185,31,0)="Yes","7"," ")</f>
        <v xml:space="preserve"> </v>
      </c>
      <c r="O1651" s="11" t="str">
        <f>IF(VLOOKUP(D1651,'Current OBD'!$B$6:$AK$2185,32,0)="Yes","8"," ")</f>
        <v xml:space="preserve"> </v>
      </c>
      <c r="P1651" s="11" t="str">
        <f>IF(VLOOKUP(D1651,'Current OBD'!$B$6:$AK$2185,33,0)="Yes","9"," ")</f>
        <v xml:space="preserve"> </v>
      </c>
      <c r="Q1651" s="11" t="str">
        <f>IF(VLOOKUP(D1651,'Current OBD'!$B$6:$AK$2185,34,0)="Yes","10"," ")</f>
        <v xml:space="preserve"> </v>
      </c>
      <c r="R1651" s="11" t="str">
        <f>IF(VLOOKUP(D1651,'Current OBD'!$B$6:$AK$2185,35,0)="Yes","11"," ")</f>
        <v xml:space="preserve"> </v>
      </c>
      <c r="S1651" s="11" t="str">
        <f>IF(VLOOKUP(D1651,'Current OBD'!$B$6:$AK$2185,36,0)="Yes","12"," ")</f>
        <v xml:space="preserve"> </v>
      </c>
      <c r="T1651" s="13">
        <f>VLOOKUP(D1651,Pivot!$B$4:$F$2181,2,0)</f>
        <v>323</v>
      </c>
      <c r="U1651" s="13">
        <f>VLOOKUP(D1651,Pivot!$B$4:$F$2181,3,0)</f>
        <v>0</v>
      </c>
      <c r="V1651" s="13">
        <f>VLOOKUP(D1651,Pivot!$B$4:$F$2181,4,0)</f>
        <v>385</v>
      </c>
      <c r="W1651" s="46">
        <f>IFERROR(VLOOKUP(D1651,Pivot!$B$4:$H$2181,5,0),"")</f>
        <v>0.83899999999999997</v>
      </c>
      <c r="X1651" s="51">
        <f>IFERROR(VLOOKUP(D1651,Pivot!$B$4:$H$2181,6,0),"")</f>
        <v>0</v>
      </c>
      <c r="Y1651" s="46">
        <f>IFERROR(VLOOKUP(D1651,Pivot!$B$4:$H$2181,7,0),"")</f>
        <v>0.83899999999999997</v>
      </c>
    </row>
    <row r="1652" spans="1:25" ht="15" customHeight="1" outlineLevel="2">
      <c r="A1652" s="10" t="str">
        <f>VLOOKUP(D1652,'Current OBD'!$B$6:$K$2185,4,0)</f>
        <v>Skagit</v>
      </c>
      <c r="B1652" s="10" t="str">
        <f>VLOOKUP(D1652,'Current OBD'!$B$6:$K$2185,3,0)</f>
        <v>29-320</v>
      </c>
      <c r="C1652" s="9" t="str">
        <f>VLOOKUP(D1652,'Current OBD'!$B$6:$K$2185,2,0)</f>
        <v>Mount Vernon School District</v>
      </c>
      <c r="D1652" s="24">
        <v>660556</v>
      </c>
      <c r="E1652" s="9" t="str">
        <f>VLOOKUP(D1652,'Current OBD'!$B$6:$K$2185,10,0)</f>
        <v>Madison Elementary</v>
      </c>
      <c r="F1652" s="11" t="str">
        <f>IF(VLOOKUP(D1652,'Current OBD'!$B$6:$AK$2185,23,0)="Yes","PK"," ")</f>
        <v xml:space="preserve"> </v>
      </c>
      <c r="G1652" s="11" t="str">
        <f>IF(VLOOKUP(D1652,'Current OBD'!$B$6:$AK$2185,24,0)="Yes","K"," ")</f>
        <v>K</v>
      </c>
      <c r="H1652" s="11">
        <f>IF(VLOOKUP(D1652,'Current OBD'!$B$6:$AK$2185,25,0)="Yes",1," ")</f>
        <v>1</v>
      </c>
      <c r="I1652" s="11" t="str">
        <f>IF(VLOOKUP(D1652,'Current OBD'!$B$6:$AK$2185,26,0)="Yes","2"," ")</f>
        <v>2</v>
      </c>
      <c r="J1652" s="11" t="str">
        <f>IF(VLOOKUP(D1652,'Current OBD'!$B$6:$AK$2185,27,0)="Yes","3"," ")</f>
        <v>3</v>
      </c>
      <c r="K1652" s="11" t="str">
        <f>IF(VLOOKUP(D1652,'Current OBD'!$B$6:$AK$2185,28,0)="Yes","4"," ")</f>
        <v>4</v>
      </c>
      <c r="L1652" s="11" t="str">
        <f>IF(VLOOKUP(D1652,'Current OBD'!$B$6:$AK$2185,29,0)="Yes","5"," ")</f>
        <v>5</v>
      </c>
      <c r="M1652" s="11" t="str">
        <f>IF(VLOOKUP(D1652,'Current OBD'!$B$6:$AK$2185,30,0)="Yes","6"," ")</f>
        <v xml:space="preserve"> </v>
      </c>
      <c r="N1652" s="11" t="str">
        <f>IF(VLOOKUP(D1652,'Current OBD'!$B$6:$AK$2185,31,0)="Yes","7"," ")</f>
        <v xml:space="preserve"> </v>
      </c>
      <c r="O1652" s="11" t="str">
        <f>IF(VLOOKUP(D1652,'Current OBD'!$B$6:$AK$2185,32,0)="Yes","8"," ")</f>
        <v xml:space="preserve"> </v>
      </c>
      <c r="P1652" s="11" t="str">
        <f>IF(VLOOKUP(D1652,'Current OBD'!$B$6:$AK$2185,33,0)="Yes","9"," ")</f>
        <v xml:space="preserve"> </v>
      </c>
      <c r="Q1652" s="11" t="str">
        <f>IF(VLOOKUP(D1652,'Current OBD'!$B$6:$AK$2185,34,0)="Yes","10"," ")</f>
        <v xml:space="preserve"> </v>
      </c>
      <c r="R1652" s="11" t="str">
        <f>IF(VLOOKUP(D1652,'Current OBD'!$B$6:$AK$2185,35,0)="Yes","11"," ")</f>
        <v xml:space="preserve"> </v>
      </c>
      <c r="S1652" s="11" t="str">
        <f>IF(VLOOKUP(D1652,'Current OBD'!$B$6:$AK$2185,36,0)="Yes","12"," ")</f>
        <v xml:space="preserve"> </v>
      </c>
      <c r="T1652" s="13">
        <f>VLOOKUP(D1652,Pivot!$B$4:$F$2181,2,0)</f>
        <v>399</v>
      </c>
      <c r="U1652" s="13">
        <f>VLOOKUP(D1652,Pivot!$B$4:$F$2181,3,0)</f>
        <v>0</v>
      </c>
      <c r="V1652" s="13">
        <f>VLOOKUP(D1652,Pivot!$B$4:$F$2181,4,0)</f>
        <v>539</v>
      </c>
      <c r="W1652" s="46">
        <f>IFERROR(VLOOKUP(D1652,Pivot!$B$4:$H$2181,5,0),"")</f>
        <v>0.74029999999999996</v>
      </c>
      <c r="X1652" s="51">
        <f>IFERROR(VLOOKUP(D1652,Pivot!$B$4:$H$2181,6,0),"")</f>
        <v>0</v>
      </c>
      <c r="Y1652" s="46">
        <f>IFERROR(VLOOKUP(D1652,Pivot!$B$4:$H$2181,7,0),"")</f>
        <v>0.74029999999999996</v>
      </c>
    </row>
    <row r="1653" spans="1:25" ht="15" customHeight="1" outlineLevel="2">
      <c r="A1653" s="10" t="str">
        <f>VLOOKUP(D1653,'Current OBD'!$B$6:$K$2185,4,0)</f>
        <v>Skagit</v>
      </c>
      <c r="B1653" s="10" t="str">
        <f>VLOOKUP(D1653,'Current OBD'!$B$6:$K$2185,3,0)</f>
        <v>29-320</v>
      </c>
      <c r="C1653" s="9" t="str">
        <f>VLOOKUP(D1653,'Current OBD'!$B$6:$K$2185,2,0)</f>
        <v>Mount Vernon School District</v>
      </c>
      <c r="D1653" s="24">
        <v>663502</v>
      </c>
      <c r="E1653" s="9" t="str">
        <f>VLOOKUP(D1653,'Current OBD'!$B$6:$K$2185,10,0)</f>
        <v>Mount Baker Middle School</v>
      </c>
      <c r="F1653" s="11" t="str">
        <f>IF(VLOOKUP(D1653,'Current OBD'!$B$6:$AK$2185,23,0)="Yes","PK"," ")</f>
        <v xml:space="preserve"> </v>
      </c>
      <c r="G1653" s="11" t="str">
        <f>IF(VLOOKUP(D1653,'Current OBD'!$B$6:$AK$2185,24,0)="Yes","K"," ")</f>
        <v xml:space="preserve"> </v>
      </c>
      <c r="H1653" s="11" t="str">
        <f>IF(VLOOKUP(D1653,'Current OBD'!$B$6:$AK$2185,25,0)="Yes",1," ")</f>
        <v xml:space="preserve"> </v>
      </c>
      <c r="I1653" s="11" t="str">
        <f>IF(VLOOKUP(D1653,'Current OBD'!$B$6:$AK$2185,26,0)="Yes","2"," ")</f>
        <v xml:space="preserve"> </v>
      </c>
      <c r="J1653" s="11" t="str">
        <f>IF(VLOOKUP(D1653,'Current OBD'!$B$6:$AK$2185,27,0)="Yes","3"," ")</f>
        <v xml:space="preserve"> </v>
      </c>
      <c r="K1653" s="11" t="str">
        <f>IF(VLOOKUP(D1653,'Current OBD'!$B$6:$AK$2185,28,0)="Yes","4"," ")</f>
        <v xml:space="preserve"> </v>
      </c>
      <c r="L1653" s="11" t="str">
        <f>IF(VLOOKUP(D1653,'Current OBD'!$B$6:$AK$2185,29,0)="Yes","5"," ")</f>
        <v xml:space="preserve"> </v>
      </c>
      <c r="M1653" s="11" t="str">
        <f>IF(VLOOKUP(D1653,'Current OBD'!$B$6:$AK$2185,30,0)="Yes","6"," ")</f>
        <v>6</v>
      </c>
      <c r="N1653" s="11" t="str">
        <f>IF(VLOOKUP(D1653,'Current OBD'!$B$6:$AK$2185,31,0)="Yes","7"," ")</f>
        <v>7</v>
      </c>
      <c r="O1653" s="11" t="str">
        <f>IF(VLOOKUP(D1653,'Current OBD'!$B$6:$AK$2185,32,0)="Yes","8"," ")</f>
        <v>8</v>
      </c>
      <c r="P1653" s="11" t="str">
        <f>IF(VLOOKUP(D1653,'Current OBD'!$B$6:$AK$2185,33,0)="Yes","9"," ")</f>
        <v xml:space="preserve"> </v>
      </c>
      <c r="Q1653" s="11" t="str">
        <f>IF(VLOOKUP(D1653,'Current OBD'!$B$6:$AK$2185,34,0)="Yes","10"," ")</f>
        <v xml:space="preserve"> </v>
      </c>
      <c r="R1653" s="11" t="str">
        <f>IF(VLOOKUP(D1653,'Current OBD'!$B$6:$AK$2185,35,0)="Yes","11"," ")</f>
        <v xml:space="preserve"> </v>
      </c>
      <c r="S1653" s="11" t="str">
        <f>IF(VLOOKUP(D1653,'Current OBD'!$B$6:$AK$2185,36,0)="Yes","12"," ")</f>
        <v xml:space="preserve"> </v>
      </c>
      <c r="T1653" s="13">
        <f>VLOOKUP(D1653,Pivot!$B$4:$F$2181,2,0)</f>
        <v>512</v>
      </c>
      <c r="U1653" s="13">
        <f>VLOOKUP(D1653,Pivot!$B$4:$F$2181,3,0)</f>
        <v>0</v>
      </c>
      <c r="V1653" s="13">
        <f>VLOOKUP(D1653,Pivot!$B$4:$F$2181,4,0)</f>
        <v>626</v>
      </c>
      <c r="W1653" s="46">
        <f>IFERROR(VLOOKUP(D1653,Pivot!$B$4:$H$2181,5,0),"")</f>
        <v>0.81789999999999996</v>
      </c>
      <c r="X1653" s="51">
        <f>IFERROR(VLOOKUP(D1653,Pivot!$B$4:$H$2181,6,0),"")</f>
        <v>0</v>
      </c>
      <c r="Y1653" s="46">
        <f>IFERROR(VLOOKUP(D1653,Pivot!$B$4:$H$2181,7,0),"")</f>
        <v>0.81789999999999996</v>
      </c>
    </row>
    <row r="1654" spans="1:25" ht="15" customHeight="1" outlineLevel="2">
      <c r="A1654" s="10" t="str">
        <f>VLOOKUP(D1654,'Current OBD'!$B$6:$K$2185,4,0)</f>
        <v>Skagit</v>
      </c>
      <c r="B1654" s="10" t="str">
        <f>VLOOKUP(D1654,'Current OBD'!$B$6:$K$2185,3,0)</f>
        <v>29-320</v>
      </c>
      <c r="C1654" s="9" t="str">
        <f>VLOOKUP(D1654,'Current OBD'!$B$6:$K$2185,2,0)</f>
        <v>Mount Vernon School District</v>
      </c>
      <c r="D1654" s="24">
        <v>660549</v>
      </c>
      <c r="E1654" s="9" t="str">
        <f>VLOOKUP(D1654,'Current OBD'!$B$6:$K$2185,10,0)</f>
        <v>Mount Vernon High School</v>
      </c>
      <c r="F1654" s="11" t="str">
        <f>IF(VLOOKUP(D1654,'Current OBD'!$B$6:$AK$2185,23,0)="Yes","PK"," ")</f>
        <v xml:space="preserve"> </v>
      </c>
      <c r="G1654" s="11" t="str">
        <f>IF(VLOOKUP(D1654,'Current OBD'!$B$6:$AK$2185,24,0)="Yes","K"," ")</f>
        <v xml:space="preserve"> </v>
      </c>
      <c r="H1654" s="11" t="str">
        <f>IF(VLOOKUP(D1654,'Current OBD'!$B$6:$AK$2185,25,0)="Yes",1," ")</f>
        <v xml:space="preserve"> </v>
      </c>
      <c r="I1654" s="11" t="str">
        <f>IF(VLOOKUP(D1654,'Current OBD'!$B$6:$AK$2185,26,0)="Yes","2"," ")</f>
        <v xml:space="preserve"> </v>
      </c>
      <c r="J1654" s="11" t="str">
        <f>IF(VLOOKUP(D1654,'Current OBD'!$B$6:$AK$2185,27,0)="Yes","3"," ")</f>
        <v xml:space="preserve"> </v>
      </c>
      <c r="K1654" s="11" t="str">
        <f>IF(VLOOKUP(D1654,'Current OBD'!$B$6:$AK$2185,28,0)="Yes","4"," ")</f>
        <v xml:space="preserve"> </v>
      </c>
      <c r="L1654" s="11" t="str">
        <f>IF(VLOOKUP(D1654,'Current OBD'!$B$6:$AK$2185,29,0)="Yes","5"," ")</f>
        <v xml:space="preserve"> </v>
      </c>
      <c r="M1654" s="11" t="str">
        <f>IF(VLOOKUP(D1654,'Current OBD'!$B$6:$AK$2185,30,0)="Yes","6"," ")</f>
        <v xml:space="preserve"> </v>
      </c>
      <c r="N1654" s="11" t="str">
        <f>IF(VLOOKUP(D1654,'Current OBD'!$B$6:$AK$2185,31,0)="Yes","7"," ")</f>
        <v xml:space="preserve"> </v>
      </c>
      <c r="O1654" s="11" t="str">
        <f>IF(VLOOKUP(D1654,'Current OBD'!$B$6:$AK$2185,32,0)="Yes","8"," ")</f>
        <v xml:space="preserve"> </v>
      </c>
      <c r="P1654" s="11" t="str">
        <f>IF(VLOOKUP(D1654,'Current OBD'!$B$6:$AK$2185,33,0)="Yes","9"," ")</f>
        <v>9</v>
      </c>
      <c r="Q1654" s="11" t="str">
        <f>IF(VLOOKUP(D1654,'Current OBD'!$B$6:$AK$2185,34,0)="Yes","10"," ")</f>
        <v>10</v>
      </c>
      <c r="R1654" s="11" t="str">
        <f>IF(VLOOKUP(D1654,'Current OBD'!$B$6:$AK$2185,35,0)="Yes","11"," ")</f>
        <v>11</v>
      </c>
      <c r="S1654" s="11" t="str">
        <f>IF(VLOOKUP(D1654,'Current OBD'!$B$6:$AK$2185,36,0)="Yes","12"," ")</f>
        <v>12</v>
      </c>
      <c r="T1654" s="13">
        <f>VLOOKUP(D1654,Pivot!$B$4:$F$2181,2,0)</f>
        <v>1479</v>
      </c>
      <c r="U1654" s="13">
        <f>VLOOKUP(D1654,Pivot!$B$4:$F$2181,3,0)</f>
        <v>0</v>
      </c>
      <c r="V1654" s="13">
        <f>VLOOKUP(D1654,Pivot!$B$4:$F$2181,4,0)</f>
        <v>1932</v>
      </c>
      <c r="W1654" s="46">
        <f>IFERROR(VLOOKUP(D1654,Pivot!$B$4:$H$2181,5,0),"")</f>
        <v>0.76549999999999996</v>
      </c>
      <c r="X1654" s="51">
        <f>IFERROR(VLOOKUP(D1654,Pivot!$B$4:$H$2181,6,0),"")</f>
        <v>0</v>
      </c>
      <c r="Y1654" s="46">
        <f>IFERROR(VLOOKUP(D1654,Pivot!$B$4:$H$2181,7,0),"")</f>
        <v>0.76549999999999996</v>
      </c>
    </row>
    <row r="1655" spans="1:25" ht="15" customHeight="1" outlineLevel="2">
      <c r="A1655" s="10" t="str">
        <f>VLOOKUP(D1655,'Current OBD'!$B$6:$K$2185,4,0)</f>
        <v>Skagit</v>
      </c>
      <c r="B1655" s="10" t="str">
        <f>VLOOKUP(D1655,'Current OBD'!$B$6:$K$2185,3,0)</f>
        <v>29-320</v>
      </c>
      <c r="C1655" s="9" t="str">
        <f>VLOOKUP(D1655,'Current OBD'!$B$6:$K$2185,2,0)</f>
        <v>Mount Vernon School District</v>
      </c>
      <c r="D1655" s="24">
        <v>665903</v>
      </c>
      <c r="E1655" s="9" t="str">
        <f>VLOOKUP(D1655,'Current OBD'!$B$6:$K$2185,10,0)</f>
        <v>Washington Elementary</v>
      </c>
      <c r="F1655" s="11" t="str">
        <f>IF(VLOOKUP(D1655,'Current OBD'!$B$6:$AK$2185,23,0)="Yes","PK"," ")</f>
        <v xml:space="preserve"> </v>
      </c>
      <c r="G1655" s="11" t="str">
        <f>IF(VLOOKUP(D1655,'Current OBD'!$B$6:$AK$2185,24,0)="Yes","K"," ")</f>
        <v>K</v>
      </c>
      <c r="H1655" s="11">
        <f>IF(VLOOKUP(D1655,'Current OBD'!$B$6:$AK$2185,25,0)="Yes",1," ")</f>
        <v>1</v>
      </c>
      <c r="I1655" s="11" t="str">
        <f>IF(VLOOKUP(D1655,'Current OBD'!$B$6:$AK$2185,26,0)="Yes","2"," ")</f>
        <v>2</v>
      </c>
      <c r="J1655" s="11" t="str">
        <f>IF(VLOOKUP(D1655,'Current OBD'!$B$6:$AK$2185,27,0)="Yes","3"," ")</f>
        <v>3</v>
      </c>
      <c r="K1655" s="11" t="str">
        <f>IF(VLOOKUP(D1655,'Current OBD'!$B$6:$AK$2185,28,0)="Yes","4"," ")</f>
        <v>4</v>
      </c>
      <c r="L1655" s="11" t="str">
        <f>IF(VLOOKUP(D1655,'Current OBD'!$B$6:$AK$2185,29,0)="Yes","5"," ")</f>
        <v>5</v>
      </c>
      <c r="M1655" s="11" t="str">
        <f>IF(VLOOKUP(D1655,'Current OBD'!$B$6:$AK$2185,30,0)="Yes","6"," ")</f>
        <v xml:space="preserve"> </v>
      </c>
      <c r="N1655" s="11" t="str">
        <f>IF(VLOOKUP(D1655,'Current OBD'!$B$6:$AK$2185,31,0)="Yes","7"," ")</f>
        <v xml:space="preserve"> </v>
      </c>
      <c r="O1655" s="11" t="str">
        <f>IF(VLOOKUP(D1655,'Current OBD'!$B$6:$AK$2185,32,0)="Yes","8"," ")</f>
        <v xml:space="preserve"> </v>
      </c>
      <c r="P1655" s="11" t="str">
        <f>IF(VLOOKUP(D1655,'Current OBD'!$B$6:$AK$2185,33,0)="Yes","9"," ")</f>
        <v xml:space="preserve"> </v>
      </c>
      <c r="Q1655" s="11" t="str">
        <f>IF(VLOOKUP(D1655,'Current OBD'!$B$6:$AK$2185,34,0)="Yes","10"," ")</f>
        <v xml:space="preserve"> </v>
      </c>
      <c r="R1655" s="11" t="str">
        <f>IF(VLOOKUP(D1655,'Current OBD'!$B$6:$AK$2185,35,0)="Yes","11"," ")</f>
        <v xml:space="preserve"> </v>
      </c>
      <c r="S1655" s="11" t="str">
        <f>IF(VLOOKUP(D1655,'Current OBD'!$B$6:$AK$2185,36,0)="Yes","12"," ")</f>
        <v xml:space="preserve"> </v>
      </c>
      <c r="T1655" s="13">
        <f>VLOOKUP(D1655,Pivot!$B$4:$F$2181,2,0)</f>
        <v>339</v>
      </c>
      <c r="U1655" s="13">
        <f>VLOOKUP(D1655,Pivot!$B$4:$F$2181,3,0)</f>
        <v>0</v>
      </c>
      <c r="V1655" s="13">
        <f>VLOOKUP(D1655,Pivot!$B$4:$F$2181,4,0)</f>
        <v>339</v>
      </c>
      <c r="W1655" s="46">
        <f>IFERROR(VLOOKUP(D1655,Pivot!$B$4:$H$2181,5,0),"")</f>
        <v>1</v>
      </c>
      <c r="X1655" s="51">
        <f>IFERROR(VLOOKUP(D1655,Pivot!$B$4:$H$2181,6,0),"")</f>
        <v>0</v>
      </c>
      <c r="Y1655" s="46">
        <f>IFERROR(VLOOKUP(D1655,Pivot!$B$4:$H$2181,7,0),"")</f>
        <v>1</v>
      </c>
    </row>
    <row r="1656" spans="1:25" ht="15" customHeight="1" outlineLevel="1">
      <c r="A1656" s="27"/>
      <c r="B1656" s="27"/>
      <c r="C1656" s="30" t="s">
        <v>5824</v>
      </c>
      <c r="D1656" s="27"/>
      <c r="E1656" s="26"/>
      <c r="F1656" s="29"/>
      <c r="G1656" s="29"/>
      <c r="H1656" s="29"/>
      <c r="I1656" s="29"/>
      <c r="J1656" s="29"/>
      <c r="K1656" s="29"/>
      <c r="L1656" s="29"/>
      <c r="M1656" s="29"/>
      <c r="N1656" s="29"/>
      <c r="O1656" s="29"/>
      <c r="P1656" s="29"/>
      <c r="Q1656" s="29"/>
      <c r="R1656" s="29"/>
      <c r="S1656" s="29"/>
      <c r="T1656" s="43">
        <f>SUBTOTAL(9,T1647:T1655)</f>
        <v>5030</v>
      </c>
      <c r="U1656" s="43">
        <f>SUBTOTAL(9,U1647:U1655)</f>
        <v>0</v>
      </c>
      <c r="V1656" s="43">
        <f>SUBTOTAL(9,V1647:V1655)</f>
        <v>5962</v>
      </c>
      <c r="W1656" s="47"/>
      <c r="X1656" s="52"/>
      <c r="Y1656" s="56">
        <f>(T1656+U1656)/V1656</f>
        <v>0.84367661858436771</v>
      </c>
    </row>
    <row r="1657" spans="1:25" ht="15" customHeight="1" outlineLevel="2">
      <c r="A1657" s="10" t="str">
        <f>VLOOKUP(D1657,'Current OBD'!$B$6:$K$2185,4,0)</f>
        <v>Skamania</v>
      </c>
      <c r="B1657" s="10" t="str">
        <f>VLOOKUP(D1657,'Current OBD'!$B$6:$K$2185,3,0)</f>
        <v>30-002</v>
      </c>
      <c r="C1657" s="9" t="str">
        <f>VLOOKUP(D1657,'Current OBD'!$B$6:$K$2185,2,0)</f>
        <v>Skamania School District</v>
      </c>
      <c r="D1657" s="24">
        <v>660725</v>
      </c>
      <c r="E1657" s="9" t="str">
        <f>VLOOKUP(D1657,'Current OBD'!$B$6:$K$2185,10,0)</f>
        <v>Skamania Elementary</v>
      </c>
      <c r="F1657" s="11" t="str">
        <f>IF(VLOOKUP(D1657,'Current OBD'!$B$6:$AK$2185,23,0)="Yes","PK"," ")</f>
        <v>PK</v>
      </c>
      <c r="G1657" s="11" t="str">
        <f>IF(VLOOKUP(D1657,'Current OBD'!$B$6:$AK$2185,24,0)="Yes","K"," ")</f>
        <v>K</v>
      </c>
      <c r="H1657" s="11">
        <f>IF(VLOOKUP(D1657,'Current OBD'!$B$6:$AK$2185,25,0)="Yes",1," ")</f>
        <v>1</v>
      </c>
      <c r="I1657" s="11" t="str">
        <f>IF(VLOOKUP(D1657,'Current OBD'!$B$6:$AK$2185,26,0)="Yes","2"," ")</f>
        <v>2</v>
      </c>
      <c r="J1657" s="11" t="str">
        <f>IF(VLOOKUP(D1657,'Current OBD'!$B$6:$AK$2185,27,0)="Yes","3"," ")</f>
        <v>3</v>
      </c>
      <c r="K1657" s="11" t="str">
        <f>IF(VLOOKUP(D1657,'Current OBD'!$B$6:$AK$2185,28,0)="Yes","4"," ")</f>
        <v>4</v>
      </c>
      <c r="L1657" s="11" t="str">
        <f>IF(VLOOKUP(D1657,'Current OBD'!$B$6:$AK$2185,29,0)="Yes","5"," ")</f>
        <v>5</v>
      </c>
      <c r="M1657" s="11" t="str">
        <f>IF(VLOOKUP(D1657,'Current OBD'!$B$6:$AK$2185,30,0)="Yes","6"," ")</f>
        <v>6</v>
      </c>
      <c r="N1657" s="11" t="str">
        <f>IF(VLOOKUP(D1657,'Current OBD'!$B$6:$AK$2185,31,0)="Yes","7"," ")</f>
        <v>7</v>
      </c>
      <c r="O1657" s="11" t="str">
        <f>IF(VLOOKUP(D1657,'Current OBD'!$B$6:$AK$2185,32,0)="Yes","8"," ")</f>
        <v>8</v>
      </c>
      <c r="P1657" s="11" t="str">
        <f>IF(VLOOKUP(D1657,'Current OBD'!$B$6:$AK$2185,33,0)="Yes","9"," ")</f>
        <v xml:space="preserve"> </v>
      </c>
      <c r="Q1657" s="11" t="str">
        <f>IF(VLOOKUP(D1657,'Current OBD'!$B$6:$AK$2185,34,0)="Yes","10"," ")</f>
        <v xml:space="preserve"> </v>
      </c>
      <c r="R1657" s="11" t="str">
        <f>IF(VLOOKUP(D1657,'Current OBD'!$B$6:$AK$2185,35,0)="Yes","11"," ")</f>
        <v xml:space="preserve"> </v>
      </c>
      <c r="S1657" s="11" t="str">
        <f>IF(VLOOKUP(D1657,'Current OBD'!$B$6:$AK$2185,36,0)="Yes","12"," ")</f>
        <v xml:space="preserve"> </v>
      </c>
      <c r="T1657" s="13">
        <f>VLOOKUP(D1657,Pivot!$B$4:$F$2181,2,0)</f>
        <v>27</v>
      </c>
      <c r="U1657" s="13">
        <f>VLOOKUP(D1657,Pivot!$B$4:$F$2181,3,0)</f>
        <v>6</v>
      </c>
      <c r="V1657" s="13">
        <f>VLOOKUP(D1657,Pivot!$B$4:$F$2181,4,0)</f>
        <v>73</v>
      </c>
      <c r="W1657" s="46">
        <f>IFERROR(VLOOKUP(D1657,Pivot!$B$4:$H$2181,5,0),"")</f>
        <v>0.36990000000000001</v>
      </c>
      <c r="X1657" s="51">
        <f>IFERROR(VLOOKUP(D1657,Pivot!$B$4:$H$2181,6,0),"")</f>
        <v>8.2199999999999995E-2</v>
      </c>
      <c r="Y1657" s="46">
        <f>IFERROR(VLOOKUP(D1657,Pivot!$B$4:$H$2181,7,0),"")</f>
        <v>0.4521</v>
      </c>
    </row>
    <row r="1658" spans="1:25" ht="15" customHeight="1" outlineLevel="1">
      <c r="A1658" s="27"/>
      <c r="B1658" s="27"/>
      <c r="C1658" s="30" t="s">
        <v>5825</v>
      </c>
      <c r="D1658" s="27"/>
      <c r="E1658" s="26"/>
      <c r="F1658" s="29"/>
      <c r="G1658" s="29"/>
      <c r="H1658" s="29"/>
      <c r="I1658" s="29"/>
      <c r="J1658" s="29"/>
      <c r="K1658" s="29"/>
      <c r="L1658" s="29"/>
      <c r="M1658" s="29"/>
      <c r="N1658" s="29"/>
      <c r="O1658" s="29"/>
      <c r="P1658" s="29"/>
      <c r="Q1658" s="29"/>
      <c r="R1658" s="29"/>
      <c r="S1658" s="29"/>
      <c r="T1658" s="43">
        <f>SUBTOTAL(9,T1657:T1657)</f>
        <v>27</v>
      </c>
      <c r="U1658" s="43">
        <f>SUBTOTAL(9,U1657:U1657)</f>
        <v>6</v>
      </c>
      <c r="V1658" s="43">
        <f>SUBTOTAL(9,V1657:V1657)</f>
        <v>73</v>
      </c>
      <c r="W1658" s="47"/>
      <c r="X1658" s="52"/>
      <c r="Y1658" s="56">
        <f>(T1658+U1658)/V1658</f>
        <v>0.45205479452054792</v>
      </c>
    </row>
    <row r="1659" spans="1:25" ht="15" customHeight="1" outlineLevel="2">
      <c r="A1659" s="10" t="str">
        <f>VLOOKUP(D1659,'Current OBD'!$B$6:$K$2185,4,0)</f>
        <v>Skamania</v>
      </c>
      <c r="B1659" s="10" t="str">
        <f>VLOOKUP(D1659,'Current OBD'!$B$6:$K$2185,3,0)</f>
        <v>30-029</v>
      </c>
      <c r="C1659" s="25" t="str">
        <f>VLOOKUP(D1659,'Current OBD'!$B$6:$K$2185,2,0)</f>
        <v>Mount Pleasant School District</v>
      </c>
      <c r="D1659" s="24">
        <v>660733</v>
      </c>
      <c r="E1659" s="9" t="str">
        <f>VLOOKUP(D1659,'Current OBD'!$B$6:$K$2185,10,0)</f>
        <v>Mount Pleasant School</v>
      </c>
      <c r="F1659" s="11" t="str">
        <f>IF(VLOOKUP(D1659,'Current OBD'!$B$6:$AK$2185,23,0)="Yes","PK"," ")</f>
        <v xml:space="preserve"> </v>
      </c>
      <c r="G1659" s="11" t="str">
        <f>IF(VLOOKUP(D1659,'Current OBD'!$B$6:$AK$2185,24,0)="Yes","K"," ")</f>
        <v>K</v>
      </c>
      <c r="H1659" s="11">
        <f>IF(VLOOKUP(D1659,'Current OBD'!$B$6:$AK$2185,25,0)="Yes",1," ")</f>
        <v>1</v>
      </c>
      <c r="I1659" s="11" t="str">
        <f>IF(VLOOKUP(D1659,'Current OBD'!$B$6:$AK$2185,26,0)="Yes","2"," ")</f>
        <v>2</v>
      </c>
      <c r="J1659" s="11" t="str">
        <f>IF(VLOOKUP(D1659,'Current OBD'!$B$6:$AK$2185,27,0)="Yes","3"," ")</f>
        <v>3</v>
      </c>
      <c r="K1659" s="11" t="str">
        <f>IF(VLOOKUP(D1659,'Current OBD'!$B$6:$AK$2185,28,0)="Yes","4"," ")</f>
        <v>4</v>
      </c>
      <c r="L1659" s="11" t="str">
        <f>IF(VLOOKUP(D1659,'Current OBD'!$B$6:$AK$2185,29,0)="Yes","5"," ")</f>
        <v>5</v>
      </c>
      <c r="M1659" s="11" t="str">
        <f>IF(VLOOKUP(D1659,'Current OBD'!$B$6:$AK$2185,30,0)="Yes","6"," ")</f>
        <v>6</v>
      </c>
      <c r="N1659" s="11" t="str">
        <f>IF(VLOOKUP(D1659,'Current OBD'!$B$6:$AK$2185,31,0)="Yes","7"," ")</f>
        <v>7</v>
      </c>
      <c r="O1659" s="11" t="str">
        <f>IF(VLOOKUP(D1659,'Current OBD'!$B$6:$AK$2185,32,0)="Yes","8"," ")</f>
        <v>8</v>
      </c>
      <c r="P1659" s="11" t="str">
        <f>IF(VLOOKUP(D1659,'Current OBD'!$B$6:$AK$2185,33,0)="Yes","9"," ")</f>
        <v xml:space="preserve"> </v>
      </c>
      <c r="Q1659" s="11" t="str">
        <f>IF(VLOOKUP(D1659,'Current OBD'!$B$6:$AK$2185,34,0)="Yes","10"," ")</f>
        <v xml:space="preserve"> </v>
      </c>
      <c r="R1659" s="11" t="str">
        <f>IF(VLOOKUP(D1659,'Current OBD'!$B$6:$AK$2185,35,0)="Yes","11"," ")</f>
        <v xml:space="preserve"> </v>
      </c>
      <c r="S1659" s="11" t="str">
        <f>IF(VLOOKUP(D1659,'Current OBD'!$B$6:$AK$2185,36,0)="Yes","12"," ")</f>
        <v xml:space="preserve"> </v>
      </c>
      <c r="T1659" s="13">
        <f>VLOOKUP(D1659,Pivot!$B$4:$F$2181,2,0)</f>
        <v>0</v>
      </c>
      <c r="U1659" s="13">
        <f>VLOOKUP(D1659,Pivot!$B$4:$F$2181,3,0)</f>
        <v>0</v>
      </c>
      <c r="V1659" s="22">
        <v>70</v>
      </c>
      <c r="W1659" s="46">
        <f>IFERROR(VLOOKUP(D1659,Pivot!$B$4:$H$2181,5,0),"")</f>
        <v>0</v>
      </c>
      <c r="X1659" s="51">
        <f>IFERROR(VLOOKUP(D1659,Pivot!$B$4:$H$2181,6,0),"")</f>
        <v>0</v>
      </c>
      <c r="Y1659" s="46">
        <f>IFERROR(VLOOKUP(D1659,Pivot!$B$4:$H$2181,7,0),"")</f>
        <v>0</v>
      </c>
    </row>
    <row r="1660" spans="1:25" ht="15" customHeight="1" outlineLevel="1">
      <c r="A1660" s="27"/>
      <c r="B1660" s="27"/>
      <c r="C1660" s="30" t="s">
        <v>5826</v>
      </c>
      <c r="D1660" s="27"/>
      <c r="E1660" s="26"/>
      <c r="F1660" s="29"/>
      <c r="G1660" s="29"/>
      <c r="H1660" s="29"/>
      <c r="I1660" s="29"/>
      <c r="J1660" s="29"/>
      <c r="K1660" s="29"/>
      <c r="L1660" s="29"/>
      <c r="M1660" s="29"/>
      <c r="N1660" s="29"/>
      <c r="O1660" s="29"/>
      <c r="P1660" s="29"/>
      <c r="Q1660" s="29"/>
      <c r="R1660" s="29"/>
      <c r="S1660" s="29"/>
      <c r="T1660" s="43">
        <f>SUBTOTAL(9,T1659:T1659)</f>
        <v>0</v>
      </c>
      <c r="U1660" s="43">
        <f>SUBTOTAL(9,U1659:U1659)</f>
        <v>0</v>
      </c>
      <c r="V1660" s="43">
        <f>SUBTOTAL(9,V1659:V1659)</f>
        <v>70</v>
      </c>
      <c r="W1660" s="47"/>
      <c r="X1660" s="52"/>
      <c r="Y1660" s="56">
        <f>(T1660+U1660)/V1660</f>
        <v>0</v>
      </c>
    </row>
    <row r="1661" spans="1:25" ht="15" customHeight="1" outlineLevel="2">
      <c r="A1661" s="10" t="str">
        <f>VLOOKUP(D1661,'Current OBD'!$B$6:$K$2185,4,0)</f>
        <v>Skamania</v>
      </c>
      <c r="B1661" s="10" t="str">
        <f>VLOOKUP(D1661,'Current OBD'!$B$6:$K$2185,3,0)</f>
        <v>30-031</v>
      </c>
      <c r="C1661" s="9" t="str">
        <f>VLOOKUP(D1661,'Current OBD'!$B$6:$K$2185,2,0)</f>
        <v>Mill A School District</v>
      </c>
      <c r="D1661" s="24">
        <v>660724</v>
      </c>
      <c r="E1661" s="9" t="str">
        <f>VLOOKUP(D1661,'Current OBD'!$B$6:$K$2185,10,0)</f>
        <v>Mill A School Elementary</v>
      </c>
      <c r="F1661" s="11" t="str">
        <f>IF(VLOOKUP(D1661,'Current OBD'!$B$6:$AK$2185,23,0)="Yes","PK"," ")</f>
        <v xml:space="preserve"> </v>
      </c>
      <c r="G1661" s="11" t="str">
        <f>IF(VLOOKUP(D1661,'Current OBD'!$B$6:$AK$2185,24,0)="Yes","K"," ")</f>
        <v>K</v>
      </c>
      <c r="H1661" s="11">
        <f>IF(VLOOKUP(D1661,'Current OBD'!$B$6:$AK$2185,25,0)="Yes",1," ")</f>
        <v>1</v>
      </c>
      <c r="I1661" s="11" t="str">
        <f>IF(VLOOKUP(D1661,'Current OBD'!$B$6:$AK$2185,26,0)="Yes","2"," ")</f>
        <v>2</v>
      </c>
      <c r="J1661" s="11" t="str">
        <f>IF(VLOOKUP(D1661,'Current OBD'!$B$6:$AK$2185,27,0)="Yes","3"," ")</f>
        <v>3</v>
      </c>
      <c r="K1661" s="11" t="str">
        <f>IF(VLOOKUP(D1661,'Current OBD'!$B$6:$AK$2185,28,0)="Yes","4"," ")</f>
        <v>4</v>
      </c>
      <c r="L1661" s="11" t="str">
        <f>IF(VLOOKUP(D1661,'Current OBD'!$B$6:$AK$2185,29,0)="Yes","5"," ")</f>
        <v>5</v>
      </c>
      <c r="M1661" s="11" t="str">
        <f>IF(VLOOKUP(D1661,'Current OBD'!$B$6:$AK$2185,30,0)="Yes","6"," ")</f>
        <v>6</v>
      </c>
      <c r="N1661" s="11" t="str">
        <f>IF(VLOOKUP(D1661,'Current OBD'!$B$6:$AK$2185,31,0)="Yes","7"," ")</f>
        <v>7</v>
      </c>
      <c r="O1661" s="11" t="str">
        <f>IF(VLOOKUP(D1661,'Current OBD'!$B$6:$AK$2185,32,0)="Yes","8"," ")</f>
        <v>8</v>
      </c>
      <c r="P1661" s="11" t="str">
        <f>IF(VLOOKUP(D1661,'Current OBD'!$B$6:$AK$2185,33,0)="Yes","9"," ")</f>
        <v xml:space="preserve"> </v>
      </c>
      <c r="Q1661" s="11" t="str">
        <f>IF(VLOOKUP(D1661,'Current OBD'!$B$6:$AK$2185,34,0)="Yes","10"," ")</f>
        <v xml:space="preserve"> </v>
      </c>
      <c r="R1661" s="11" t="str">
        <f>IF(VLOOKUP(D1661,'Current OBD'!$B$6:$AK$2185,35,0)="Yes","11"," ")</f>
        <v xml:space="preserve"> </v>
      </c>
      <c r="S1661" s="11" t="str">
        <f>IF(VLOOKUP(D1661,'Current OBD'!$B$6:$AK$2185,36,0)="Yes","12"," ")</f>
        <v xml:space="preserve"> </v>
      </c>
      <c r="T1661" s="13">
        <f>VLOOKUP(D1661,Pivot!$B$4:$F$2181,2,0)</f>
        <v>37</v>
      </c>
      <c r="U1661" s="13">
        <f>VLOOKUP(D1661,Pivot!$B$4:$F$2181,3,0)</f>
        <v>0</v>
      </c>
      <c r="V1661" s="13">
        <f>VLOOKUP(D1661,Pivot!$B$4:$F$2181,4,0)</f>
        <v>39</v>
      </c>
      <c r="W1661" s="46">
        <f>IFERROR(VLOOKUP(D1661,Pivot!$B$4:$H$2181,5,0),"")</f>
        <v>0.94869999999999999</v>
      </c>
      <c r="X1661" s="51">
        <f>IFERROR(VLOOKUP(D1661,Pivot!$B$4:$H$2181,6,0),"")</f>
        <v>0</v>
      </c>
      <c r="Y1661" s="46">
        <f>IFERROR(VLOOKUP(D1661,Pivot!$B$4:$H$2181,7,0),"")</f>
        <v>0.94869999999999999</v>
      </c>
    </row>
    <row r="1662" spans="1:25" ht="15" customHeight="1" outlineLevel="2">
      <c r="A1662" s="10" t="str">
        <f>VLOOKUP(D1662,'Current OBD'!$B$6:$K$2185,4,0)</f>
        <v>Skamania</v>
      </c>
      <c r="B1662" s="10" t="str">
        <f>VLOOKUP(D1662,'Current OBD'!$B$6:$K$2185,3,0)</f>
        <v>30-031</v>
      </c>
      <c r="C1662" s="9" t="str">
        <f>VLOOKUP(D1662,'Current OBD'!$B$6:$K$2185,2,0)</f>
        <v>Mill A School District</v>
      </c>
      <c r="D1662" s="24">
        <v>684987</v>
      </c>
      <c r="E1662" s="9" t="str">
        <f>VLOOKUP(D1662,'Current OBD'!$B$6:$K$2185,10,0)</f>
        <v>Pacific Crest Innovation Academy</v>
      </c>
      <c r="F1662" s="11" t="str">
        <f>IF(VLOOKUP(D1662,'Current OBD'!$B$6:$AK$2185,23,0)="Yes","PK"," ")</f>
        <v xml:space="preserve"> </v>
      </c>
      <c r="G1662" s="11" t="str">
        <f>IF(VLOOKUP(D1662,'Current OBD'!$B$6:$AK$2185,24,0)="Yes","K"," ")</f>
        <v xml:space="preserve"> </v>
      </c>
      <c r="H1662" s="11" t="str">
        <f>IF(VLOOKUP(D1662,'Current OBD'!$B$6:$AK$2185,25,0)="Yes",1," ")</f>
        <v xml:space="preserve"> </v>
      </c>
      <c r="I1662" s="11" t="str">
        <f>IF(VLOOKUP(D1662,'Current OBD'!$B$6:$AK$2185,26,0)="Yes","2"," ")</f>
        <v xml:space="preserve"> </v>
      </c>
      <c r="J1662" s="11" t="str">
        <f>IF(VLOOKUP(D1662,'Current OBD'!$B$6:$AK$2185,27,0)="Yes","3"," ")</f>
        <v xml:space="preserve"> </v>
      </c>
      <c r="K1662" s="11" t="str">
        <f>IF(VLOOKUP(D1662,'Current OBD'!$B$6:$AK$2185,28,0)="Yes","4"," ")</f>
        <v xml:space="preserve"> </v>
      </c>
      <c r="L1662" s="11" t="str">
        <f>IF(VLOOKUP(D1662,'Current OBD'!$B$6:$AK$2185,29,0)="Yes","5"," ")</f>
        <v xml:space="preserve"> </v>
      </c>
      <c r="M1662" s="11" t="str">
        <f>IF(VLOOKUP(D1662,'Current OBD'!$B$6:$AK$2185,30,0)="Yes","6"," ")</f>
        <v xml:space="preserve"> </v>
      </c>
      <c r="N1662" s="11" t="str">
        <f>IF(VLOOKUP(D1662,'Current OBD'!$B$6:$AK$2185,31,0)="Yes","7"," ")</f>
        <v xml:space="preserve"> </v>
      </c>
      <c r="O1662" s="11" t="str">
        <f>IF(VLOOKUP(D1662,'Current OBD'!$B$6:$AK$2185,32,0)="Yes","8"," ")</f>
        <v xml:space="preserve"> </v>
      </c>
      <c r="P1662" s="11" t="str">
        <f>IF(VLOOKUP(D1662,'Current OBD'!$B$6:$AK$2185,33,0)="Yes","9"," ")</f>
        <v>9</v>
      </c>
      <c r="Q1662" s="11" t="str">
        <f>IF(VLOOKUP(D1662,'Current OBD'!$B$6:$AK$2185,34,0)="Yes","10"," ")</f>
        <v>10</v>
      </c>
      <c r="R1662" s="11" t="str">
        <f>IF(VLOOKUP(D1662,'Current OBD'!$B$6:$AK$2185,35,0)="Yes","11"," ")</f>
        <v>11</v>
      </c>
      <c r="S1662" s="11" t="str">
        <f>IF(VLOOKUP(D1662,'Current OBD'!$B$6:$AK$2185,36,0)="Yes","12"," ")</f>
        <v>12</v>
      </c>
      <c r="T1662" s="13">
        <f>VLOOKUP(D1662,Pivot!$B$4:$F$2181,2,0)</f>
        <v>4</v>
      </c>
      <c r="U1662" s="13">
        <f>VLOOKUP(D1662,Pivot!$B$4:$F$2181,3,0)</f>
        <v>0</v>
      </c>
      <c r="V1662" s="13">
        <f>VLOOKUP(D1662,Pivot!$B$4:$F$2181,4,0)</f>
        <v>32</v>
      </c>
      <c r="W1662" s="46">
        <f>IFERROR(VLOOKUP(D1662,Pivot!$B$4:$H$2181,5,0),"")</f>
        <v>0.125</v>
      </c>
      <c r="X1662" s="51">
        <f>IFERROR(VLOOKUP(D1662,Pivot!$B$4:$H$2181,6,0),"")</f>
        <v>0</v>
      </c>
      <c r="Y1662" s="46">
        <f>IFERROR(VLOOKUP(D1662,Pivot!$B$4:$H$2181,7,0),"")</f>
        <v>0.125</v>
      </c>
    </row>
    <row r="1663" spans="1:25" ht="15" customHeight="1" outlineLevel="1">
      <c r="A1663" s="27"/>
      <c r="B1663" s="27"/>
      <c r="C1663" s="30" t="s">
        <v>5827</v>
      </c>
      <c r="D1663" s="27"/>
      <c r="E1663" s="26"/>
      <c r="F1663" s="29"/>
      <c r="G1663" s="29"/>
      <c r="H1663" s="29"/>
      <c r="I1663" s="29"/>
      <c r="J1663" s="29"/>
      <c r="K1663" s="29"/>
      <c r="L1663" s="29"/>
      <c r="M1663" s="29"/>
      <c r="N1663" s="29"/>
      <c r="O1663" s="29"/>
      <c r="P1663" s="29"/>
      <c r="Q1663" s="29"/>
      <c r="R1663" s="29"/>
      <c r="S1663" s="29"/>
      <c r="T1663" s="43">
        <f>SUBTOTAL(9,T1661:T1662)</f>
        <v>41</v>
      </c>
      <c r="U1663" s="43">
        <f>SUBTOTAL(9,U1661:U1662)</f>
        <v>0</v>
      </c>
      <c r="V1663" s="43">
        <f>SUBTOTAL(9,V1661:V1662)</f>
        <v>71</v>
      </c>
      <c r="W1663" s="47"/>
      <c r="X1663" s="52"/>
      <c r="Y1663" s="56">
        <f>(T1663+U1663)/V1663</f>
        <v>0.57746478873239437</v>
      </c>
    </row>
    <row r="1664" spans="1:25" ht="15" customHeight="1" outlineLevel="2">
      <c r="A1664" s="10" t="str">
        <f>VLOOKUP(D1664,'Current OBD'!$B$6:$K$2185,4,0)</f>
        <v>Skamania</v>
      </c>
      <c r="B1664" s="10" t="str">
        <f>VLOOKUP(D1664,'Current OBD'!$B$6:$K$2185,3,0)</f>
        <v>30-303</v>
      </c>
      <c r="C1664" s="9" t="str">
        <f>VLOOKUP(D1664,'Current OBD'!$B$6:$K$2185,2,0)</f>
        <v>Stevenson Carson School District</v>
      </c>
      <c r="D1664" s="24">
        <v>660738</v>
      </c>
      <c r="E1664" s="9" t="str">
        <f>VLOOKUP(D1664,'Current OBD'!$B$6:$K$2185,10,0)</f>
        <v>Carson Elementary School</v>
      </c>
      <c r="F1664" s="11" t="str">
        <f>IF(VLOOKUP(D1664,'Current OBD'!$B$6:$AK$2185,23,0)="Yes","PK"," ")</f>
        <v xml:space="preserve"> </v>
      </c>
      <c r="G1664" s="11" t="str">
        <f>IF(VLOOKUP(D1664,'Current OBD'!$B$6:$AK$2185,24,0)="Yes","K"," ")</f>
        <v xml:space="preserve"> </v>
      </c>
      <c r="H1664" s="11" t="str">
        <f>IF(VLOOKUP(D1664,'Current OBD'!$B$6:$AK$2185,25,0)="Yes",1," ")</f>
        <v xml:space="preserve"> </v>
      </c>
      <c r="I1664" s="11" t="str">
        <f>IF(VLOOKUP(D1664,'Current OBD'!$B$6:$AK$2185,26,0)="Yes","2"," ")</f>
        <v xml:space="preserve"> </v>
      </c>
      <c r="J1664" s="11" t="str">
        <f>IF(VLOOKUP(D1664,'Current OBD'!$B$6:$AK$2185,27,0)="Yes","3"," ")</f>
        <v>3</v>
      </c>
      <c r="K1664" s="11" t="str">
        <f>IF(VLOOKUP(D1664,'Current OBD'!$B$6:$AK$2185,28,0)="Yes","4"," ")</f>
        <v>4</v>
      </c>
      <c r="L1664" s="11" t="str">
        <f>IF(VLOOKUP(D1664,'Current OBD'!$B$6:$AK$2185,29,0)="Yes","5"," ")</f>
        <v>5</v>
      </c>
      <c r="M1664" s="11" t="str">
        <f>IF(VLOOKUP(D1664,'Current OBD'!$B$6:$AK$2185,30,0)="Yes","6"," ")</f>
        <v xml:space="preserve"> </v>
      </c>
      <c r="N1664" s="11" t="str">
        <f>IF(VLOOKUP(D1664,'Current OBD'!$B$6:$AK$2185,31,0)="Yes","7"," ")</f>
        <v xml:space="preserve"> </v>
      </c>
      <c r="O1664" s="11" t="str">
        <f>IF(VLOOKUP(D1664,'Current OBD'!$B$6:$AK$2185,32,0)="Yes","8"," ")</f>
        <v xml:space="preserve"> </v>
      </c>
      <c r="P1664" s="11" t="str">
        <f>IF(VLOOKUP(D1664,'Current OBD'!$B$6:$AK$2185,33,0)="Yes","9"," ")</f>
        <v xml:space="preserve"> </v>
      </c>
      <c r="Q1664" s="11" t="str">
        <f>IF(VLOOKUP(D1664,'Current OBD'!$B$6:$AK$2185,34,0)="Yes","10"," ")</f>
        <v xml:space="preserve"> </v>
      </c>
      <c r="R1664" s="11" t="str">
        <f>IF(VLOOKUP(D1664,'Current OBD'!$B$6:$AK$2185,35,0)="Yes","11"," ")</f>
        <v xml:space="preserve"> </v>
      </c>
      <c r="S1664" s="11" t="str">
        <f>IF(VLOOKUP(D1664,'Current OBD'!$B$6:$AK$2185,36,0)="Yes","12"," ")</f>
        <v xml:space="preserve"> </v>
      </c>
      <c r="T1664" s="13">
        <f>VLOOKUP(D1664,Pivot!$B$4:$F$2181,2,0)</f>
        <v>120</v>
      </c>
      <c r="U1664" s="13">
        <f>VLOOKUP(D1664,Pivot!$B$4:$F$2181,3,0)</f>
        <v>0</v>
      </c>
      <c r="V1664" s="13">
        <f>VLOOKUP(D1664,Pivot!$B$4:$F$2181,4,0)</f>
        <v>192</v>
      </c>
      <c r="W1664" s="46">
        <f>IFERROR(VLOOKUP(D1664,Pivot!$B$4:$H$2181,5,0),"")</f>
        <v>0.625</v>
      </c>
      <c r="X1664" s="51">
        <f>IFERROR(VLOOKUP(D1664,Pivot!$B$4:$H$2181,6,0),"")</f>
        <v>0</v>
      </c>
      <c r="Y1664" s="46">
        <f>IFERROR(VLOOKUP(D1664,Pivot!$B$4:$H$2181,7,0),"")</f>
        <v>0.625</v>
      </c>
    </row>
    <row r="1665" spans="1:25" ht="15" customHeight="1" outlineLevel="2">
      <c r="A1665" s="10" t="str">
        <f>VLOOKUP(D1665,'Current OBD'!$B$6:$K$2185,4,0)</f>
        <v>Skamania</v>
      </c>
      <c r="B1665" s="10" t="str">
        <f>VLOOKUP(D1665,'Current OBD'!$B$6:$K$2185,3,0)</f>
        <v>30-303</v>
      </c>
      <c r="C1665" s="9" t="str">
        <f>VLOOKUP(D1665,'Current OBD'!$B$6:$K$2185,2,0)</f>
        <v>Stevenson Carson School District</v>
      </c>
      <c r="D1665" s="24">
        <v>660739</v>
      </c>
      <c r="E1665" s="9" t="str">
        <f>VLOOKUP(D1665,'Current OBD'!$B$6:$K$2185,10,0)</f>
        <v>Stevenson Elementary School</v>
      </c>
      <c r="F1665" s="11" t="str">
        <f>IF(VLOOKUP(D1665,'Current OBD'!$B$6:$AK$2185,23,0)="Yes","PK"," ")</f>
        <v xml:space="preserve"> </v>
      </c>
      <c r="G1665" s="11" t="str">
        <f>IF(VLOOKUP(D1665,'Current OBD'!$B$6:$AK$2185,24,0)="Yes","K"," ")</f>
        <v>K</v>
      </c>
      <c r="H1665" s="11">
        <f>IF(VLOOKUP(D1665,'Current OBD'!$B$6:$AK$2185,25,0)="Yes",1," ")</f>
        <v>1</v>
      </c>
      <c r="I1665" s="11" t="str">
        <f>IF(VLOOKUP(D1665,'Current OBD'!$B$6:$AK$2185,26,0)="Yes","2"," ")</f>
        <v>2</v>
      </c>
      <c r="J1665" s="11" t="str">
        <f>IF(VLOOKUP(D1665,'Current OBD'!$B$6:$AK$2185,27,0)="Yes","3"," ")</f>
        <v xml:space="preserve"> </v>
      </c>
      <c r="K1665" s="11" t="str">
        <f>IF(VLOOKUP(D1665,'Current OBD'!$B$6:$AK$2185,28,0)="Yes","4"," ")</f>
        <v xml:space="preserve"> </v>
      </c>
      <c r="L1665" s="11" t="str">
        <f>IF(VLOOKUP(D1665,'Current OBD'!$B$6:$AK$2185,29,0)="Yes","5"," ")</f>
        <v xml:space="preserve"> </v>
      </c>
      <c r="M1665" s="11" t="str">
        <f>IF(VLOOKUP(D1665,'Current OBD'!$B$6:$AK$2185,30,0)="Yes","6"," ")</f>
        <v xml:space="preserve"> </v>
      </c>
      <c r="N1665" s="11" t="str">
        <f>IF(VLOOKUP(D1665,'Current OBD'!$B$6:$AK$2185,31,0)="Yes","7"," ")</f>
        <v xml:space="preserve"> </v>
      </c>
      <c r="O1665" s="11" t="str">
        <f>IF(VLOOKUP(D1665,'Current OBD'!$B$6:$AK$2185,32,0)="Yes","8"," ")</f>
        <v xml:space="preserve"> </v>
      </c>
      <c r="P1665" s="11" t="str">
        <f>IF(VLOOKUP(D1665,'Current OBD'!$B$6:$AK$2185,33,0)="Yes","9"," ")</f>
        <v xml:space="preserve"> </v>
      </c>
      <c r="Q1665" s="11" t="str">
        <f>IF(VLOOKUP(D1665,'Current OBD'!$B$6:$AK$2185,34,0)="Yes","10"," ")</f>
        <v xml:space="preserve"> </v>
      </c>
      <c r="R1665" s="11" t="str">
        <f>IF(VLOOKUP(D1665,'Current OBD'!$B$6:$AK$2185,35,0)="Yes","11"," ")</f>
        <v xml:space="preserve"> </v>
      </c>
      <c r="S1665" s="11" t="str">
        <f>IF(VLOOKUP(D1665,'Current OBD'!$B$6:$AK$2185,36,0)="Yes","12"," ")</f>
        <v xml:space="preserve"> </v>
      </c>
      <c r="T1665" s="13">
        <f>VLOOKUP(D1665,Pivot!$B$4:$F$2181,2,0)</f>
        <v>123</v>
      </c>
      <c r="U1665" s="13">
        <f>VLOOKUP(D1665,Pivot!$B$4:$F$2181,3,0)</f>
        <v>0</v>
      </c>
      <c r="V1665" s="13">
        <f>VLOOKUP(D1665,Pivot!$B$4:$F$2181,4,0)</f>
        <v>169</v>
      </c>
      <c r="W1665" s="46">
        <f>IFERROR(VLOOKUP(D1665,Pivot!$B$4:$H$2181,5,0),"")</f>
        <v>0.7278</v>
      </c>
      <c r="X1665" s="51">
        <f>IFERROR(VLOOKUP(D1665,Pivot!$B$4:$H$2181,6,0),"")</f>
        <v>0</v>
      </c>
      <c r="Y1665" s="46">
        <f>IFERROR(VLOOKUP(D1665,Pivot!$B$4:$H$2181,7,0),"")</f>
        <v>0.7278</v>
      </c>
    </row>
    <row r="1666" spans="1:25" ht="15" customHeight="1" outlineLevel="2">
      <c r="A1666" s="10" t="str">
        <f>VLOOKUP(D1666,'Current OBD'!$B$6:$K$2185,4,0)</f>
        <v>Skamania</v>
      </c>
      <c r="B1666" s="10" t="str">
        <f>VLOOKUP(D1666,'Current OBD'!$B$6:$K$2185,3,0)</f>
        <v>30-303</v>
      </c>
      <c r="C1666" s="9" t="str">
        <f>VLOOKUP(D1666,'Current OBD'!$B$6:$K$2185,2,0)</f>
        <v>Stevenson Carson School District</v>
      </c>
      <c r="D1666" s="24">
        <v>660736</v>
      </c>
      <c r="E1666" s="9" t="str">
        <f>VLOOKUP(D1666,'Current OBD'!$B$6:$K$2185,10,0)</f>
        <v>Stevenson High School</v>
      </c>
      <c r="F1666" s="11" t="str">
        <f>IF(VLOOKUP(D1666,'Current OBD'!$B$6:$AK$2185,23,0)="Yes","PK"," ")</f>
        <v xml:space="preserve"> </v>
      </c>
      <c r="G1666" s="11" t="str">
        <f>IF(VLOOKUP(D1666,'Current OBD'!$B$6:$AK$2185,24,0)="Yes","K"," ")</f>
        <v xml:space="preserve"> </v>
      </c>
      <c r="H1666" s="11" t="str">
        <f>IF(VLOOKUP(D1666,'Current OBD'!$B$6:$AK$2185,25,0)="Yes",1," ")</f>
        <v xml:space="preserve"> </v>
      </c>
      <c r="I1666" s="11" t="str">
        <f>IF(VLOOKUP(D1666,'Current OBD'!$B$6:$AK$2185,26,0)="Yes","2"," ")</f>
        <v xml:space="preserve"> </v>
      </c>
      <c r="J1666" s="11" t="str">
        <f>IF(VLOOKUP(D1666,'Current OBD'!$B$6:$AK$2185,27,0)="Yes","3"," ")</f>
        <v xml:space="preserve"> </v>
      </c>
      <c r="K1666" s="11" t="str">
        <f>IF(VLOOKUP(D1666,'Current OBD'!$B$6:$AK$2185,28,0)="Yes","4"," ")</f>
        <v xml:space="preserve"> </v>
      </c>
      <c r="L1666" s="11" t="str">
        <f>IF(VLOOKUP(D1666,'Current OBD'!$B$6:$AK$2185,29,0)="Yes","5"," ")</f>
        <v xml:space="preserve"> </v>
      </c>
      <c r="M1666" s="11" t="str">
        <f>IF(VLOOKUP(D1666,'Current OBD'!$B$6:$AK$2185,30,0)="Yes","6"," ")</f>
        <v xml:space="preserve"> </v>
      </c>
      <c r="N1666" s="11" t="str">
        <f>IF(VLOOKUP(D1666,'Current OBD'!$B$6:$AK$2185,31,0)="Yes","7"," ")</f>
        <v xml:space="preserve"> </v>
      </c>
      <c r="O1666" s="11" t="str">
        <f>IF(VLOOKUP(D1666,'Current OBD'!$B$6:$AK$2185,32,0)="Yes","8"," ")</f>
        <v xml:space="preserve"> </v>
      </c>
      <c r="P1666" s="11" t="str">
        <f>IF(VLOOKUP(D1666,'Current OBD'!$B$6:$AK$2185,33,0)="Yes","9"," ")</f>
        <v>9</v>
      </c>
      <c r="Q1666" s="11" t="str">
        <f>IF(VLOOKUP(D1666,'Current OBD'!$B$6:$AK$2185,34,0)="Yes","10"," ")</f>
        <v>10</v>
      </c>
      <c r="R1666" s="11" t="str">
        <f>IF(VLOOKUP(D1666,'Current OBD'!$B$6:$AK$2185,35,0)="Yes","11"," ")</f>
        <v>11</v>
      </c>
      <c r="S1666" s="11" t="str">
        <f>IF(VLOOKUP(D1666,'Current OBD'!$B$6:$AK$2185,36,0)="Yes","12"," ")</f>
        <v>12</v>
      </c>
      <c r="T1666" s="13">
        <f>VLOOKUP(D1666,Pivot!$B$4:$F$2181,2,0)</f>
        <v>108</v>
      </c>
      <c r="U1666" s="13">
        <f>VLOOKUP(D1666,Pivot!$B$4:$F$2181,3,0)</f>
        <v>29</v>
      </c>
      <c r="V1666" s="13">
        <f>VLOOKUP(D1666,Pivot!$B$4:$F$2181,4,0)</f>
        <v>267</v>
      </c>
      <c r="W1666" s="46">
        <f>IFERROR(VLOOKUP(D1666,Pivot!$B$4:$H$2181,5,0),"")</f>
        <v>0.40450000000000003</v>
      </c>
      <c r="X1666" s="51">
        <f>IFERROR(VLOOKUP(D1666,Pivot!$B$4:$H$2181,6,0),"")</f>
        <v>0.1086</v>
      </c>
      <c r="Y1666" s="46">
        <f>IFERROR(VLOOKUP(D1666,Pivot!$B$4:$H$2181,7,0),"")</f>
        <v>0.5131</v>
      </c>
    </row>
    <row r="1667" spans="1:25" ht="15" customHeight="1" outlineLevel="2">
      <c r="A1667" s="10" t="str">
        <f>VLOOKUP(D1667,'Current OBD'!$B$6:$K$2185,4,0)</f>
        <v>Skamania</v>
      </c>
      <c r="B1667" s="10" t="str">
        <f>VLOOKUP(D1667,'Current OBD'!$B$6:$K$2185,3,0)</f>
        <v>30-303</v>
      </c>
      <c r="C1667" s="9" t="str">
        <f>VLOOKUP(D1667,'Current OBD'!$B$6:$K$2185,2,0)</f>
        <v>Stevenson Carson School District</v>
      </c>
      <c r="D1667" s="24">
        <v>663341</v>
      </c>
      <c r="E1667" s="9" t="str">
        <f>VLOOKUP(D1667,'Current OBD'!$B$6:$K$2185,10,0)</f>
        <v>Wind River Middle School</v>
      </c>
      <c r="F1667" s="11" t="str">
        <f>IF(VLOOKUP(D1667,'Current OBD'!$B$6:$AK$2185,23,0)="Yes","PK"," ")</f>
        <v xml:space="preserve"> </v>
      </c>
      <c r="G1667" s="11" t="str">
        <f>IF(VLOOKUP(D1667,'Current OBD'!$B$6:$AK$2185,24,0)="Yes","K"," ")</f>
        <v xml:space="preserve"> </v>
      </c>
      <c r="H1667" s="11" t="str">
        <f>IF(VLOOKUP(D1667,'Current OBD'!$B$6:$AK$2185,25,0)="Yes",1," ")</f>
        <v xml:space="preserve"> </v>
      </c>
      <c r="I1667" s="11" t="str">
        <f>IF(VLOOKUP(D1667,'Current OBD'!$B$6:$AK$2185,26,0)="Yes","2"," ")</f>
        <v xml:space="preserve"> </v>
      </c>
      <c r="J1667" s="11" t="str">
        <f>IF(VLOOKUP(D1667,'Current OBD'!$B$6:$AK$2185,27,0)="Yes","3"," ")</f>
        <v xml:space="preserve"> </v>
      </c>
      <c r="K1667" s="11" t="str">
        <f>IF(VLOOKUP(D1667,'Current OBD'!$B$6:$AK$2185,28,0)="Yes","4"," ")</f>
        <v xml:space="preserve"> </v>
      </c>
      <c r="L1667" s="11" t="str">
        <f>IF(VLOOKUP(D1667,'Current OBD'!$B$6:$AK$2185,29,0)="Yes","5"," ")</f>
        <v xml:space="preserve"> </v>
      </c>
      <c r="M1667" s="11" t="str">
        <f>IF(VLOOKUP(D1667,'Current OBD'!$B$6:$AK$2185,30,0)="Yes","6"," ")</f>
        <v>6</v>
      </c>
      <c r="N1667" s="11" t="str">
        <f>IF(VLOOKUP(D1667,'Current OBD'!$B$6:$AK$2185,31,0)="Yes","7"," ")</f>
        <v>7</v>
      </c>
      <c r="O1667" s="11" t="str">
        <f>IF(VLOOKUP(D1667,'Current OBD'!$B$6:$AK$2185,32,0)="Yes","8"," ")</f>
        <v>8</v>
      </c>
      <c r="P1667" s="11" t="str">
        <f>IF(VLOOKUP(D1667,'Current OBD'!$B$6:$AK$2185,33,0)="Yes","9"," ")</f>
        <v xml:space="preserve"> </v>
      </c>
      <c r="Q1667" s="11" t="str">
        <f>IF(VLOOKUP(D1667,'Current OBD'!$B$6:$AK$2185,34,0)="Yes","10"," ")</f>
        <v xml:space="preserve"> </v>
      </c>
      <c r="R1667" s="11" t="str">
        <f>IF(VLOOKUP(D1667,'Current OBD'!$B$6:$AK$2185,35,0)="Yes","11"," ")</f>
        <v xml:space="preserve"> </v>
      </c>
      <c r="S1667" s="11" t="str">
        <f>IF(VLOOKUP(D1667,'Current OBD'!$B$6:$AK$2185,36,0)="Yes","12"," ")</f>
        <v xml:space="preserve"> </v>
      </c>
      <c r="T1667" s="13">
        <f>VLOOKUP(D1667,Pivot!$B$4:$F$2181,2,0)</f>
        <v>135</v>
      </c>
      <c r="U1667" s="13">
        <f>VLOOKUP(D1667,Pivot!$B$4:$F$2181,3,0)</f>
        <v>0</v>
      </c>
      <c r="V1667" s="13">
        <f>VLOOKUP(D1667,Pivot!$B$4:$F$2181,4,0)</f>
        <v>205</v>
      </c>
      <c r="W1667" s="46">
        <f>IFERROR(VLOOKUP(D1667,Pivot!$B$4:$H$2181,5,0),"")</f>
        <v>0.65849999999999997</v>
      </c>
      <c r="X1667" s="51">
        <f>IFERROR(VLOOKUP(D1667,Pivot!$B$4:$H$2181,6,0),"")</f>
        <v>0</v>
      </c>
      <c r="Y1667" s="46">
        <f>IFERROR(VLOOKUP(D1667,Pivot!$B$4:$H$2181,7,0),"")</f>
        <v>0.65849999999999997</v>
      </c>
    </row>
    <row r="1668" spans="1:25" ht="15" customHeight="1" outlineLevel="1">
      <c r="A1668" s="27"/>
      <c r="B1668" s="27"/>
      <c r="C1668" s="30" t="s">
        <v>5828</v>
      </c>
      <c r="D1668" s="27"/>
      <c r="E1668" s="26"/>
      <c r="F1668" s="29"/>
      <c r="G1668" s="29"/>
      <c r="H1668" s="29"/>
      <c r="I1668" s="29"/>
      <c r="J1668" s="29"/>
      <c r="K1668" s="29"/>
      <c r="L1668" s="29"/>
      <c r="M1668" s="29"/>
      <c r="N1668" s="29"/>
      <c r="O1668" s="29"/>
      <c r="P1668" s="29"/>
      <c r="Q1668" s="29"/>
      <c r="R1668" s="29"/>
      <c r="S1668" s="29"/>
      <c r="T1668" s="43">
        <f>SUBTOTAL(9,T1664:T1667)</f>
        <v>486</v>
      </c>
      <c r="U1668" s="43">
        <f>SUBTOTAL(9,U1664:U1667)</f>
        <v>29</v>
      </c>
      <c r="V1668" s="43">
        <f>SUBTOTAL(9,V1664:V1667)</f>
        <v>833</v>
      </c>
      <c r="W1668" s="47"/>
      <c r="X1668" s="52"/>
      <c r="Y1668" s="56">
        <f>(T1668+U1668)/V1668</f>
        <v>0.61824729891956787</v>
      </c>
    </row>
    <row r="1669" spans="1:25" ht="15" customHeight="1" outlineLevel="2">
      <c r="A1669" s="10" t="str">
        <f>VLOOKUP(D1669,'Current OBD'!$B$6:$K$2185,4,0)</f>
        <v>Snohomish</v>
      </c>
      <c r="B1669" s="10" t="str">
        <f>VLOOKUP(D1669,'Current OBD'!$B$6:$K$2185,3,0)</f>
        <v>31-002</v>
      </c>
      <c r="C1669" s="9" t="str">
        <f>VLOOKUP(D1669,'Current OBD'!$B$6:$K$2185,2,0)</f>
        <v>Everett School  District</v>
      </c>
      <c r="D1669" s="24">
        <v>660652</v>
      </c>
      <c r="E1669" s="9" t="str">
        <f>VLOOKUP(D1669,'Current OBD'!$B$6:$K$2185,10,0)</f>
        <v>Cascade High School</v>
      </c>
      <c r="F1669" s="11" t="str">
        <f>IF(VLOOKUP(D1669,'Current OBD'!$B$6:$AK$2185,23,0)="Yes","PK"," ")</f>
        <v xml:space="preserve"> </v>
      </c>
      <c r="G1669" s="11" t="str">
        <f>IF(VLOOKUP(D1669,'Current OBD'!$B$6:$AK$2185,24,0)="Yes","K"," ")</f>
        <v xml:space="preserve"> </v>
      </c>
      <c r="H1669" s="11" t="str">
        <f>IF(VLOOKUP(D1669,'Current OBD'!$B$6:$AK$2185,25,0)="Yes",1," ")</f>
        <v xml:space="preserve"> </v>
      </c>
      <c r="I1669" s="11" t="str">
        <f>IF(VLOOKUP(D1669,'Current OBD'!$B$6:$AK$2185,26,0)="Yes","2"," ")</f>
        <v xml:space="preserve"> </v>
      </c>
      <c r="J1669" s="11" t="str">
        <f>IF(VLOOKUP(D1669,'Current OBD'!$B$6:$AK$2185,27,0)="Yes","3"," ")</f>
        <v xml:space="preserve"> </v>
      </c>
      <c r="K1669" s="11" t="str">
        <f>IF(VLOOKUP(D1669,'Current OBD'!$B$6:$AK$2185,28,0)="Yes","4"," ")</f>
        <v xml:space="preserve"> </v>
      </c>
      <c r="L1669" s="11" t="str">
        <f>IF(VLOOKUP(D1669,'Current OBD'!$B$6:$AK$2185,29,0)="Yes","5"," ")</f>
        <v xml:space="preserve"> </v>
      </c>
      <c r="M1669" s="11" t="str">
        <f>IF(VLOOKUP(D1669,'Current OBD'!$B$6:$AK$2185,30,0)="Yes","6"," ")</f>
        <v xml:space="preserve"> </v>
      </c>
      <c r="N1669" s="11" t="str">
        <f>IF(VLOOKUP(D1669,'Current OBD'!$B$6:$AK$2185,31,0)="Yes","7"," ")</f>
        <v xml:space="preserve"> </v>
      </c>
      <c r="O1669" s="11" t="str">
        <f>IF(VLOOKUP(D1669,'Current OBD'!$B$6:$AK$2185,32,0)="Yes","8"," ")</f>
        <v xml:space="preserve"> </v>
      </c>
      <c r="P1669" s="11" t="str">
        <f>IF(VLOOKUP(D1669,'Current OBD'!$B$6:$AK$2185,33,0)="Yes","9"," ")</f>
        <v>9</v>
      </c>
      <c r="Q1669" s="11" t="str">
        <f>IF(VLOOKUP(D1669,'Current OBD'!$B$6:$AK$2185,34,0)="Yes","10"," ")</f>
        <v>10</v>
      </c>
      <c r="R1669" s="11" t="str">
        <f>IF(VLOOKUP(D1669,'Current OBD'!$B$6:$AK$2185,35,0)="Yes","11"," ")</f>
        <v>11</v>
      </c>
      <c r="S1669" s="11" t="str">
        <f>IF(VLOOKUP(D1669,'Current OBD'!$B$6:$AK$2185,36,0)="Yes","12"," ")</f>
        <v>12</v>
      </c>
      <c r="T1669" s="13">
        <f>VLOOKUP(D1669,Pivot!$B$4:$F$2181,2,0)</f>
        <v>1046</v>
      </c>
      <c r="U1669" s="13">
        <f>VLOOKUP(D1669,Pivot!$B$4:$F$2181,3,0)</f>
        <v>0</v>
      </c>
      <c r="V1669" s="13">
        <f>VLOOKUP(D1669,Pivot!$B$4:$F$2181,4,0)</f>
        <v>1785</v>
      </c>
      <c r="W1669" s="46">
        <f>IFERROR(VLOOKUP(D1669,Pivot!$B$4:$H$2181,5,0),"")</f>
        <v>0.58599999999999997</v>
      </c>
      <c r="X1669" s="51">
        <f>IFERROR(VLOOKUP(D1669,Pivot!$B$4:$H$2181,6,0),"")</f>
        <v>0</v>
      </c>
      <c r="Y1669" s="46">
        <f>IFERROR(VLOOKUP(D1669,Pivot!$B$4:$H$2181,7,0),"")</f>
        <v>0.58599999999999997</v>
      </c>
    </row>
    <row r="1670" spans="1:25" ht="15" customHeight="1" outlineLevel="2">
      <c r="A1670" s="10" t="str">
        <f>VLOOKUP(D1670,'Current OBD'!$B$6:$K$2185,4,0)</f>
        <v>Snohomish</v>
      </c>
      <c r="B1670" s="10" t="str">
        <f>VLOOKUP(D1670,'Current OBD'!$B$6:$K$2185,3,0)</f>
        <v>31-002</v>
      </c>
      <c r="C1670" s="9" t="str">
        <f>VLOOKUP(D1670,'Current OBD'!$B$6:$K$2185,2,0)</f>
        <v>Everett School  District</v>
      </c>
      <c r="D1670" s="24">
        <v>660631</v>
      </c>
      <c r="E1670" s="9" t="str">
        <f>VLOOKUP(D1670,'Current OBD'!$B$6:$K$2185,10,0)</f>
        <v>Cedar Wood Elementary</v>
      </c>
      <c r="F1670" s="11" t="str">
        <f>IF(VLOOKUP(D1670,'Current OBD'!$B$6:$AK$2185,23,0)="Yes","PK"," ")</f>
        <v>PK</v>
      </c>
      <c r="G1670" s="11" t="str">
        <f>IF(VLOOKUP(D1670,'Current OBD'!$B$6:$AK$2185,24,0)="Yes","K"," ")</f>
        <v>K</v>
      </c>
      <c r="H1670" s="11">
        <f>IF(VLOOKUP(D1670,'Current OBD'!$B$6:$AK$2185,25,0)="Yes",1," ")</f>
        <v>1</v>
      </c>
      <c r="I1670" s="11" t="str">
        <f>IF(VLOOKUP(D1670,'Current OBD'!$B$6:$AK$2185,26,0)="Yes","2"," ")</f>
        <v>2</v>
      </c>
      <c r="J1670" s="11" t="str">
        <f>IF(VLOOKUP(D1670,'Current OBD'!$B$6:$AK$2185,27,0)="Yes","3"," ")</f>
        <v>3</v>
      </c>
      <c r="K1670" s="11" t="str">
        <f>IF(VLOOKUP(D1670,'Current OBD'!$B$6:$AK$2185,28,0)="Yes","4"," ")</f>
        <v>4</v>
      </c>
      <c r="L1670" s="11" t="str">
        <f>IF(VLOOKUP(D1670,'Current OBD'!$B$6:$AK$2185,29,0)="Yes","5"," ")</f>
        <v>5</v>
      </c>
      <c r="M1670" s="11" t="str">
        <f>IF(VLOOKUP(D1670,'Current OBD'!$B$6:$AK$2185,30,0)="Yes","6"," ")</f>
        <v xml:space="preserve"> </v>
      </c>
      <c r="N1670" s="11" t="str">
        <f>IF(VLOOKUP(D1670,'Current OBD'!$B$6:$AK$2185,31,0)="Yes","7"," ")</f>
        <v xml:space="preserve"> </v>
      </c>
      <c r="O1670" s="11" t="str">
        <f>IF(VLOOKUP(D1670,'Current OBD'!$B$6:$AK$2185,32,0)="Yes","8"," ")</f>
        <v xml:space="preserve"> </v>
      </c>
      <c r="P1670" s="11" t="str">
        <f>IF(VLOOKUP(D1670,'Current OBD'!$B$6:$AK$2185,33,0)="Yes","9"," ")</f>
        <v xml:space="preserve"> </v>
      </c>
      <c r="Q1670" s="11" t="str">
        <f>IF(VLOOKUP(D1670,'Current OBD'!$B$6:$AK$2185,34,0)="Yes","10"," ")</f>
        <v xml:space="preserve"> </v>
      </c>
      <c r="R1670" s="11" t="str">
        <f>IF(VLOOKUP(D1670,'Current OBD'!$B$6:$AK$2185,35,0)="Yes","11"," ")</f>
        <v xml:space="preserve"> </v>
      </c>
      <c r="S1670" s="11" t="str">
        <f>IF(VLOOKUP(D1670,'Current OBD'!$B$6:$AK$2185,36,0)="Yes","12"," ")</f>
        <v xml:space="preserve"> </v>
      </c>
      <c r="T1670" s="13">
        <f>VLOOKUP(D1670,Pivot!$B$4:$F$2181,2,0)</f>
        <v>118</v>
      </c>
      <c r="U1670" s="13">
        <f>VLOOKUP(D1670,Pivot!$B$4:$F$2181,3,0)</f>
        <v>24</v>
      </c>
      <c r="V1670" s="13">
        <f>VLOOKUP(D1670,Pivot!$B$4:$F$2181,4,0)</f>
        <v>718</v>
      </c>
      <c r="W1670" s="46">
        <f>IFERROR(VLOOKUP(D1670,Pivot!$B$4:$H$2181,5,0),"")</f>
        <v>0.1643</v>
      </c>
      <c r="X1670" s="51">
        <f>IFERROR(VLOOKUP(D1670,Pivot!$B$4:$H$2181,6,0),"")</f>
        <v>3.3399999999999999E-2</v>
      </c>
      <c r="Y1670" s="46">
        <f>IFERROR(VLOOKUP(D1670,Pivot!$B$4:$H$2181,7,0),"")</f>
        <v>0.1978</v>
      </c>
    </row>
    <row r="1671" spans="1:25" ht="15" customHeight="1" outlineLevel="2">
      <c r="A1671" s="10" t="str">
        <f>VLOOKUP(D1671,'Current OBD'!$B$6:$K$2185,4,0)</f>
        <v>Snohomish</v>
      </c>
      <c r="B1671" s="10" t="str">
        <f>VLOOKUP(D1671,'Current OBD'!$B$6:$K$2185,3,0)</f>
        <v>31-002</v>
      </c>
      <c r="C1671" s="9" t="str">
        <f>VLOOKUP(D1671,'Current OBD'!$B$6:$K$2185,2,0)</f>
        <v>Everett School  District</v>
      </c>
      <c r="D1671" s="24">
        <v>660647</v>
      </c>
      <c r="E1671" s="9" t="str">
        <f>VLOOKUP(D1671,'Current OBD'!$B$6:$K$2185,10,0)</f>
        <v>Eisenhower Middle School</v>
      </c>
      <c r="F1671" s="11" t="str">
        <f>IF(VLOOKUP(D1671,'Current OBD'!$B$6:$AK$2185,23,0)="Yes","PK"," ")</f>
        <v xml:space="preserve"> </v>
      </c>
      <c r="G1671" s="11" t="str">
        <f>IF(VLOOKUP(D1671,'Current OBD'!$B$6:$AK$2185,24,0)="Yes","K"," ")</f>
        <v xml:space="preserve"> </v>
      </c>
      <c r="H1671" s="11" t="str">
        <f>IF(VLOOKUP(D1671,'Current OBD'!$B$6:$AK$2185,25,0)="Yes",1," ")</f>
        <v xml:space="preserve"> </v>
      </c>
      <c r="I1671" s="11" t="str">
        <f>IF(VLOOKUP(D1671,'Current OBD'!$B$6:$AK$2185,26,0)="Yes","2"," ")</f>
        <v xml:space="preserve"> </v>
      </c>
      <c r="J1671" s="11" t="str">
        <f>IF(VLOOKUP(D1671,'Current OBD'!$B$6:$AK$2185,27,0)="Yes","3"," ")</f>
        <v xml:space="preserve"> </v>
      </c>
      <c r="K1671" s="11" t="str">
        <f>IF(VLOOKUP(D1671,'Current OBD'!$B$6:$AK$2185,28,0)="Yes","4"," ")</f>
        <v xml:space="preserve"> </v>
      </c>
      <c r="L1671" s="11" t="str">
        <f>IF(VLOOKUP(D1671,'Current OBD'!$B$6:$AK$2185,29,0)="Yes","5"," ")</f>
        <v xml:space="preserve"> </v>
      </c>
      <c r="M1671" s="11" t="str">
        <f>IF(VLOOKUP(D1671,'Current OBD'!$B$6:$AK$2185,30,0)="Yes","6"," ")</f>
        <v>6</v>
      </c>
      <c r="N1671" s="11" t="str">
        <f>IF(VLOOKUP(D1671,'Current OBD'!$B$6:$AK$2185,31,0)="Yes","7"," ")</f>
        <v>7</v>
      </c>
      <c r="O1671" s="11" t="str">
        <f>IF(VLOOKUP(D1671,'Current OBD'!$B$6:$AK$2185,32,0)="Yes","8"," ")</f>
        <v>8</v>
      </c>
      <c r="P1671" s="11" t="str">
        <f>IF(VLOOKUP(D1671,'Current OBD'!$B$6:$AK$2185,33,0)="Yes","9"," ")</f>
        <v xml:space="preserve"> </v>
      </c>
      <c r="Q1671" s="11" t="str">
        <f>IF(VLOOKUP(D1671,'Current OBD'!$B$6:$AK$2185,34,0)="Yes","10"," ")</f>
        <v xml:space="preserve"> </v>
      </c>
      <c r="R1671" s="11" t="str">
        <f>IF(VLOOKUP(D1671,'Current OBD'!$B$6:$AK$2185,35,0)="Yes","11"," ")</f>
        <v xml:space="preserve"> </v>
      </c>
      <c r="S1671" s="11" t="str">
        <f>IF(VLOOKUP(D1671,'Current OBD'!$B$6:$AK$2185,36,0)="Yes","12"," ")</f>
        <v xml:space="preserve"> </v>
      </c>
      <c r="T1671" s="13">
        <f>VLOOKUP(D1671,Pivot!$B$4:$F$2181,2,0)</f>
        <v>430</v>
      </c>
      <c r="U1671" s="13">
        <f>VLOOKUP(D1671,Pivot!$B$4:$F$2181,3,0)</f>
        <v>0</v>
      </c>
      <c r="V1671" s="13">
        <f>VLOOKUP(D1671,Pivot!$B$4:$F$2181,4,0)</f>
        <v>875</v>
      </c>
      <c r="W1671" s="46">
        <f>IFERROR(VLOOKUP(D1671,Pivot!$B$4:$H$2181,5,0),"")</f>
        <v>0.4914</v>
      </c>
      <c r="X1671" s="51">
        <f>IFERROR(VLOOKUP(D1671,Pivot!$B$4:$H$2181,6,0),"")</f>
        <v>0</v>
      </c>
      <c r="Y1671" s="46">
        <f>IFERROR(VLOOKUP(D1671,Pivot!$B$4:$H$2181,7,0),"")</f>
        <v>0.4914</v>
      </c>
    </row>
    <row r="1672" spans="1:25" ht="15" customHeight="1" outlineLevel="2">
      <c r="A1672" s="10" t="str">
        <f>VLOOKUP(D1672,'Current OBD'!$B$6:$K$2185,4,0)</f>
        <v>Snohomish</v>
      </c>
      <c r="B1672" s="10" t="str">
        <f>VLOOKUP(D1672,'Current OBD'!$B$6:$K$2185,3,0)</f>
        <v>31-002</v>
      </c>
      <c r="C1672" s="9" t="str">
        <f>VLOOKUP(D1672,'Current OBD'!$B$6:$K$2185,2,0)</f>
        <v>Everett School  District</v>
      </c>
      <c r="D1672" s="24">
        <v>663456</v>
      </c>
      <c r="E1672" s="9" t="str">
        <f>VLOOKUP(D1672,'Current OBD'!$B$6:$K$2185,10,0)</f>
        <v>Emerson Elementary</v>
      </c>
      <c r="F1672" s="11" t="str">
        <f>IF(VLOOKUP(D1672,'Current OBD'!$B$6:$AK$2185,23,0)="Yes","PK"," ")</f>
        <v>PK</v>
      </c>
      <c r="G1672" s="11" t="str">
        <f>IF(VLOOKUP(D1672,'Current OBD'!$B$6:$AK$2185,24,0)="Yes","K"," ")</f>
        <v>K</v>
      </c>
      <c r="H1672" s="11">
        <f>IF(VLOOKUP(D1672,'Current OBD'!$B$6:$AK$2185,25,0)="Yes",1," ")</f>
        <v>1</v>
      </c>
      <c r="I1672" s="11" t="str">
        <f>IF(VLOOKUP(D1672,'Current OBD'!$B$6:$AK$2185,26,0)="Yes","2"," ")</f>
        <v>2</v>
      </c>
      <c r="J1672" s="11" t="str">
        <f>IF(VLOOKUP(D1672,'Current OBD'!$B$6:$AK$2185,27,0)="Yes","3"," ")</f>
        <v>3</v>
      </c>
      <c r="K1672" s="11" t="str">
        <f>IF(VLOOKUP(D1672,'Current OBD'!$B$6:$AK$2185,28,0)="Yes","4"," ")</f>
        <v>4</v>
      </c>
      <c r="L1672" s="11" t="str">
        <f>IF(VLOOKUP(D1672,'Current OBD'!$B$6:$AK$2185,29,0)="Yes","5"," ")</f>
        <v>5</v>
      </c>
      <c r="M1672" s="11" t="str">
        <f>IF(VLOOKUP(D1672,'Current OBD'!$B$6:$AK$2185,30,0)="Yes","6"," ")</f>
        <v xml:space="preserve"> </v>
      </c>
      <c r="N1672" s="11" t="str">
        <f>IF(VLOOKUP(D1672,'Current OBD'!$B$6:$AK$2185,31,0)="Yes","7"," ")</f>
        <v xml:space="preserve"> </v>
      </c>
      <c r="O1672" s="11" t="str">
        <f>IF(VLOOKUP(D1672,'Current OBD'!$B$6:$AK$2185,32,0)="Yes","8"," ")</f>
        <v xml:space="preserve"> </v>
      </c>
      <c r="P1672" s="11" t="str">
        <f>IF(VLOOKUP(D1672,'Current OBD'!$B$6:$AK$2185,33,0)="Yes","9"," ")</f>
        <v xml:space="preserve"> </v>
      </c>
      <c r="Q1672" s="11" t="str">
        <f>IF(VLOOKUP(D1672,'Current OBD'!$B$6:$AK$2185,34,0)="Yes","10"," ")</f>
        <v xml:space="preserve"> </v>
      </c>
      <c r="R1672" s="11" t="str">
        <f>IF(VLOOKUP(D1672,'Current OBD'!$B$6:$AK$2185,35,0)="Yes","11"," ")</f>
        <v xml:space="preserve"> </v>
      </c>
      <c r="S1672" s="11" t="str">
        <f>IF(VLOOKUP(D1672,'Current OBD'!$B$6:$AK$2185,36,0)="Yes","12"," ")</f>
        <v xml:space="preserve"> </v>
      </c>
      <c r="T1672" s="13">
        <f>VLOOKUP(D1672,Pivot!$B$4:$F$2181,2,0)</f>
        <v>487</v>
      </c>
      <c r="U1672" s="13">
        <f>VLOOKUP(D1672,Pivot!$B$4:$F$2181,3,0)</f>
        <v>0</v>
      </c>
      <c r="V1672" s="13">
        <f>VLOOKUP(D1672,Pivot!$B$4:$F$2181,4,0)</f>
        <v>619</v>
      </c>
      <c r="W1672" s="46">
        <f>IFERROR(VLOOKUP(D1672,Pivot!$B$4:$H$2181,5,0),"")</f>
        <v>0.78680000000000005</v>
      </c>
      <c r="X1672" s="51">
        <f>IFERROR(VLOOKUP(D1672,Pivot!$B$4:$H$2181,6,0),"")</f>
        <v>0</v>
      </c>
      <c r="Y1672" s="46">
        <f>IFERROR(VLOOKUP(D1672,Pivot!$B$4:$H$2181,7,0),"")</f>
        <v>0.78680000000000005</v>
      </c>
    </row>
    <row r="1673" spans="1:25" ht="15" customHeight="1" outlineLevel="2">
      <c r="A1673" s="10" t="str">
        <f>VLOOKUP(D1673,'Current OBD'!$B$6:$K$2185,4,0)</f>
        <v>Snohomish</v>
      </c>
      <c r="B1673" s="10" t="str">
        <f>VLOOKUP(D1673,'Current OBD'!$B$6:$K$2185,3,0)</f>
        <v>31-002</v>
      </c>
      <c r="C1673" s="9" t="str">
        <f>VLOOKUP(D1673,'Current OBD'!$B$6:$K$2185,2,0)</f>
        <v>Everett School  District</v>
      </c>
      <c r="D1673" s="24">
        <v>660653</v>
      </c>
      <c r="E1673" s="9" t="str">
        <f>VLOOKUP(D1673,'Current OBD'!$B$6:$K$2185,10,0)</f>
        <v>Everett  High School</v>
      </c>
      <c r="F1673" s="11" t="str">
        <f>IF(VLOOKUP(D1673,'Current OBD'!$B$6:$AK$2185,23,0)="Yes","PK"," ")</f>
        <v xml:space="preserve"> </v>
      </c>
      <c r="G1673" s="11" t="str">
        <f>IF(VLOOKUP(D1673,'Current OBD'!$B$6:$AK$2185,24,0)="Yes","K"," ")</f>
        <v xml:space="preserve"> </v>
      </c>
      <c r="H1673" s="11" t="str">
        <f>IF(VLOOKUP(D1673,'Current OBD'!$B$6:$AK$2185,25,0)="Yes",1," ")</f>
        <v xml:space="preserve"> </v>
      </c>
      <c r="I1673" s="11" t="str">
        <f>IF(VLOOKUP(D1673,'Current OBD'!$B$6:$AK$2185,26,0)="Yes","2"," ")</f>
        <v xml:space="preserve"> </v>
      </c>
      <c r="J1673" s="11" t="str">
        <f>IF(VLOOKUP(D1673,'Current OBD'!$B$6:$AK$2185,27,0)="Yes","3"," ")</f>
        <v xml:space="preserve"> </v>
      </c>
      <c r="K1673" s="11" t="str">
        <f>IF(VLOOKUP(D1673,'Current OBD'!$B$6:$AK$2185,28,0)="Yes","4"," ")</f>
        <v xml:space="preserve"> </v>
      </c>
      <c r="L1673" s="11" t="str">
        <f>IF(VLOOKUP(D1673,'Current OBD'!$B$6:$AK$2185,29,0)="Yes","5"," ")</f>
        <v xml:space="preserve"> </v>
      </c>
      <c r="M1673" s="11" t="str">
        <f>IF(VLOOKUP(D1673,'Current OBD'!$B$6:$AK$2185,30,0)="Yes","6"," ")</f>
        <v xml:space="preserve"> </v>
      </c>
      <c r="N1673" s="11" t="str">
        <f>IF(VLOOKUP(D1673,'Current OBD'!$B$6:$AK$2185,31,0)="Yes","7"," ")</f>
        <v xml:space="preserve"> </v>
      </c>
      <c r="O1673" s="11" t="str">
        <f>IF(VLOOKUP(D1673,'Current OBD'!$B$6:$AK$2185,32,0)="Yes","8"," ")</f>
        <v xml:space="preserve"> </v>
      </c>
      <c r="P1673" s="11" t="str">
        <f>IF(VLOOKUP(D1673,'Current OBD'!$B$6:$AK$2185,33,0)="Yes","9"," ")</f>
        <v>9</v>
      </c>
      <c r="Q1673" s="11" t="str">
        <f>IF(VLOOKUP(D1673,'Current OBD'!$B$6:$AK$2185,34,0)="Yes","10"," ")</f>
        <v>10</v>
      </c>
      <c r="R1673" s="11" t="str">
        <f>IF(VLOOKUP(D1673,'Current OBD'!$B$6:$AK$2185,35,0)="Yes","11"," ")</f>
        <v>11</v>
      </c>
      <c r="S1673" s="11" t="str">
        <f>IF(VLOOKUP(D1673,'Current OBD'!$B$6:$AK$2185,36,0)="Yes","12"," ")</f>
        <v>12</v>
      </c>
      <c r="T1673" s="13">
        <f>VLOOKUP(D1673,Pivot!$B$4:$F$2181,2,0)</f>
        <v>994</v>
      </c>
      <c r="U1673" s="13">
        <f>VLOOKUP(D1673,Pivot!$B$4:$F$2181,3,0)</f>
        <v>0</v>
      </c>
      <c r="V1673" s="13">
        <f>VLOOKUP(D1673,Pivot!$B$4:$F$2181,4,0)</f>
        <v>1601</v>
      </c>
      <c r="W1673" s="46">
        <f>IFERROR(VLOOKUP(D1673,Pivot!$B$4:$H$2181,5,0),"")</f>
        <v>0.62090000000000001</v>
      </c>
      <c r="X1673" s="51">
        <f>IFERROR(VLOOKUP(D1673,Pivot!$B$4:$H$2181,6,0),"")</f>
        <v>0</v>
      </c>
      <c r="Y1673" s="46">
        <f>IFERROR(VLOOKUP(D1673,Pivot!$B$4:$H$2181,7,0),"")</f>
        <v>0.62090000000000001</v>
      </c>
    </row>
    <row r="1674" spans="1:25" ht="15" customHeight="1" outlineLevel="2">
      <c r="A1674" s="10" t="str">
        <f>VLOOKUP(D1674,'Current OBD'!$B$6:$K$2185,4,0)</f>
        <v>Snohomish</v>
      </c>
      <c r="B1674" s="10" t="str">
        <f>VLOOKUP(D1674,'Current OBD'!$B$6:$K$2185,3,0)</f>
        <v>31-002</v>
      </c>
      <c r="C1674" s="9" t="str">
        <f>VLOOKUP(D1674,'Current OBD'!$B$6:$K$2185,2,0)</f>
        <v>Everett School  District</v>
      </c>
      <c r="D1674" s="24">
        <v>665401</v>
      </c>
      <c r="E1674" s="9" t="str">
        <f>VLOOKUP(D1674,'Current OBD'!$B$6:$K$2185,10,0)</f>
        <v>Evergreen Middle School</v>
      </c>
      <c r="F1674" s="11" t="str">
        <f>IF(VLOOKUP(D1674,'Current OBD'!$B$6:$AK$2185,23,0)="Yes","PK"," ")</f>
        <v xml:space="preserve"> </v>
      </c>
      <c r="G1674" s="11" t="str">
        <f>IF(VLOOKUP(D1674,'Current OBD'!$B$6:$AK$2185,24,0)="Yes","K"," ")</f>
        <v xml:space="preserve"> </v>
      </c>
      <c r="H1674" s="11" t="str">
        <f>IF(VLOOKUP(D1674,'Current OBD'!$B$6:$AK$2185,25,0)="Yes",1," ")</f>
        <v xml:space="preserve"> </v>
      </c>
      <c r="I1674" s="11" t="str">
        <f>IF(VLOOKUP(D1674,'Current OBD'!$B$6:$AK$2185,26,0)="Yes","2"," ")</f>
        <v xml:space="preserve"> </v>
      </c>
      <c r="J1674" s="11" t="str">
        <f>IF(VLOOKUP(D1674,'Current OBD'!$B$6:$AK$2185,27,0)="Yes","3"," ")</f>
        <v xml:space="preserve"> </v>
      </c>
      <c r="K1674" s="11" t="str">
        <f>IF(VLOOKUP(D1674,'Current OBD'!$B$6:$AK$2185,28,0)="Yes","4"," ")</f>
        <v xml:space="preserve"> </v>
      </c>
      <c r="L1674" s="11" t="str">
        <f>IF(VLOOKUP(D1674,'Current OBD'!$B$6:$AK$2185,29,0)="Yes","5"," ")</f>
        <v xml:space="preserve"> </v>
      </c>
      <c r="M1674" s="11" t="str">
        <f>IF(VLOOKUP(D1674,'Current OBD'!$B$6:$AK$2185,30,0)="Yes","6"," ")</f>
        <v>6</v>
      </c>
      <c r="N1674" s="11" t="str">
        <f>IF(VLOOKUP(D1674,'Current OBD'!$B$6:$AK$2185,31,0)="Yes","7"," ")</f>
        <v>7</v>
      </c>
      <c r="O1674" s="11" t="str">
        <f>IF(VLOOKUP(D1674,'Current OBD'!$B$6:$AK$2185,32,0)="Yes","8"," ")</f>
        <v>8</v>
      </c>
      <c r="P1674" s="11" t="str">
        <f>IF(VLOOKUP(D1674,'Current OBD'!$B$6:$AK$2185,33,0)="Yes","9"," ")</f>
        <v xml:space="preserve"> </v>
      </c>
      <c r="Q1674" s="11" t="str">
        <f>IF(VLOOKUP(D1674,'Current OBD'!$B$6:$AK$2185,34,0)="Yes","10"," ")</f>
        <v xml:space="preserve"> </v>
      </c>
      <c r="R1674" s="11" t="str">
        <f>IF(VLOOKUP(D1674,'Current OBD'!$B$6:$AK$2185,35,0)="Yes","11"," ")</f>
        <v xml:space="preserve"> </v>
      </c>
      <c r="S1674" s="11" t="str">
        <f>IF(VLOOKUP(D1674,'Current OBD'!$B$6:$AK$2185,36,0)="Yes","12"," ")</f>
        <v xml:space="preserve"> </v>
      </c>
      <c r="T1674" s="13">
        <f>VLOOKUP(D1674,Pivot!$B$4:$F$2181,2,0)</f>
        <v>666</v>
      </c>
      <c r="U1674" s="13">
        <f>VLOOKUP(D1674,Pivot!$B$4:$F$2181,3,0)</f>
        <v>0</v>
      </c>
      <c r="V1674" s="13">
        <f>VLOOKUP(D1674,Pivot!$B$4:$F$2181,4,0)</f>
        <v>920</v>
      </c>
      <c r="W1674" s="46">
        <f>IFERROR(VLOOKUP(D1674,Pivot!$B$4:$H$2181,5,0),"")</f>
        <v>0.72389999999999999</v>
      </c>
      <c r="X1674" s="51">
        <f>IFERROR(VLOOKUP(D1674,Pivot!$B$4:$H$2181,6,0),"")</f>
        <v>0</v>
      </c>
      <c r="Y1674" s="46">
        <f>IFERROR(VLOOKUP(D1674,Pivot!$B$4:$H$2181,7,0),"")</f>
        <v>0.72389999999999999</v>
      </c>
    </row>
    <row r="1675" spans="1:25" ht="15" customHeight="1" outlineLevel="2">
      <c r="A1675" s="10" t="str">
        <f>VLOOKUP(D1675,'Current OBD'!$B$6:$K$2185,4,0)</f>
        <v>Snohomish</v>
      </c>
      <c r="B1675" s="10" t="str">
        <f>VLOOKUP(D1675,'Current OBD'!$B$6:$K$2185,3,0)</f>
        <v>31-002</v>
      </c>
      <c r="C1675" s="9" t="str">
        <f>VLOOKUP(D1675,'Current OBD'!$B$6:$K$2185,2,0)</f>
        <v>Everett School  District</v>
      </c>
      <c r="D1675" s="24">
        <v>663864</v>
      </c>
      <c r="E1675" s="9" t="str">
        <f>VLOOKUP(D1675,'Current OBD'!$B$6:$K$2185,10,0)</f>
        <v>Forest View Elementary</v>
      </c>
      <c r="F1675" s="11" t="str">
        <f>IF(VLOOKUP(D1675,'Current OBD'!$B$6:$AK$2185,23,0)="Yes","PK"," ")</f>
        <v xml:space="preserve"> </v>
      </c>
      <c r="G1675" s="11" t="str">
        <f>IF(VLOOKUP(D1675,'Current OBD'!$B$6:$AK$2185,24,0)="Yes","K"," ")</f>
        <v>K</v>
      </c>
      <c r="H1675" s="11">
        <f>IF(VLOOKUP(D1675,'Current OBD'!$B$6:$AK$2185,25,0)="Yes",1," ")</f>
        <v>1</v>
      </c>
      <c r="I1675" s="11" t="str">
        <f>IF(VLOOKUP(D1675,'Current OBD'!$B$6:$AK$2185,26,0)="Yes","2"," ")</f>
        <v>2</v>
      </c>
      <c r="J1675" s="11" t="str">
        <f>IF(VLOOKUP(D1675,'Current OBD'!$B$6:$AK$2185,27,0)="Yes","3"," ")</f>
        <v>3</v>
      </c>
      <c r="K1675" s="11" t="str">
        <f>IF(VLOOKUP(D1675,'Current OBD'!$B$6:$AK$2185,28,0)="Yes","4"," ")</f>
        <v>4</v>
      </c>
      <c r="L1675" s="11" t="str">
        <f>IF(VLOOKUP(D1675,'Current OBD'!$B$6:$AK$2185,29,0)="Yes","5"," ")</f>
        <v>5</v>
      </c>
      <c r="M1675" s="11" t="str">
        <f>IF(VLOOKUP(D1675,'Current OBD'!$B$6:$AK$2185,30,0)="Yes","6"," ")</f>
        <v xml:space="preserve"> </v>
      </c>
      <c r="N1675" s="11" t="str">
        <f>IF(VLOOKUP(D1675,'Current OBD'!$B$6:$AK$2185,31,0)="Yes","7"," ")</f>
        <v xml:space="preserve"> </v>
      </c>
      <c r="O1675" s="11" t="str">
        <f>IF(VLOOKUP(D1675,'Current OBD'!$B$6:$AK$2185,32,0)="Yes","8"," ")</f>
        <v xml:space="preserve"> </v>
      </c>
      <c r="P1675" s="11" t="str">
        <f>IF(VLOOKUP(D1675,'Current OBD'!$B$6:$AK$2185,33,0)="Yes","9"," ")</f>
        <v xml:space="preserve"> </v>
      </c>
      <c r="Q1675" s="11" t="str">
        <f>IF(VLOOKUP(D1675,'Current OBD'!$B$6:$AK$2185,34,0)="Yes","10"," ")</f>
        <v xml:space="preserve"> </v>
      </c>
      <c r="R1675" s="11" t="str">
        <f>IF(VLOOKUP(D1675,'Current OBD'!$B$6:$AK$2185,35,0)="Yes","11"," ")</f>
        <v xml:space="preserve"> </v>
      </c>
      <c r="S1675" s="11" t="str">
        <f>IF(VLOOKUP(D1675,'Current OBD'!$B$6:$AK$2185,36,0)="Yes","12"," ")</f>
        <v xml:space="preserve"> </v>
      </c>
      <c r="T1675" s="13">
        <f>VLOOKUP(D1675,Pivot!$B$4:$F$2181,2,0)</f>
        <v>51</v>
      </c>
      <c r="U1675" s="13">
        <f>VLOOKUP(D1675,Pivot!$B$4:$F$2181,3,0)</f>
        <v>16</v>
      </c>
      <c r="V1675" s="13">
        <f>VLOOKUP(D1675,Pivot!$B$4:$F$2181,4,0)</f>
        <v>639</v>
      </c>
      <c r="W1675" s="46">
        <f>IFERROR(VLOOKUP(D1675,Pivot!$B$4:$H$2181,5,0),"")</f>
        <v>7.9799999999999996E-2</v>
      </c>
      <c r="X1675" s="51">
        <f>IFERROR(VLOOKUP(D1675,Pivot!$B$4:$H$2181,6,0),"")</f>
        <v>2.5000000000000001E-2</v>
      </c>
      <c r="Y1675" s="46">
        <f>IFERROR(VLOOKUP(D1675,Pivot!$B$4:$H$2181,7,0),"")</f>
        <v>0.10489999999999999</v>
      </c>
    </row>
    <row r="1676" spans="1:25" ht="15" customHeight="1" outlineLevel="2">
      <c r="A1676" s="10" t="str">
        <f>VLOOKUP(D1676,'Current OBD'!$B$6:$K$2185,4,0)</f>
        <v>Snohomish</v>
      </c>
      <c r="B1676" s="10" t="str">
        <f>VLOOKUP(D1676,'Current OBD'!$B$6:$K$2185,3,0)</f>
        <v>31-002</v>
      </c>
      <c r="C1676" s="9" t="str">
        <f>VLOOKUP(D1676,'Current OBD'!$B$6:$K$2185,2,0)</f>
        <v>Everett School  District</v>
      </c>
      <c r="D1676" s="24">
        <v>660633</v>
      </c>
      <c r="E1676" s="9" t="str">
        <f>VLOOKUP(D1676,'Current OBD'!$B$6:$K$2185,10,0)</f>
        <v>Garfield Elementary</v>
      </c>
      <c r="F1676" s="11" t="str">
        <f>IF(VLOOKUP(D1676,'Current OBD'!$B$6:$AK$2185,23,0)="Yes","PK"," ")</f>
        <v>PK</v>
      </c>
      <c r="G1676" s="11" t="str">
        <f>IF(VLOOKUP(D1676,'Current OBD'!$B$6:$AK$2185,24,0)="Yes","K"," ")</f>
        <v>K</v>
      </c>
      <c r="H1676" s="11">
        <f>IF(VLOOKUP(D1676,'Current OBD'!$B$6:$AK$2185,25,0)="Yes",1," ")</f>
        <v>1</v>
      </c>
      <c r="I1676" s="11" t="str">
        <f>IF(VLOOKUP(D1676,'Current OBD'!$B$6:$AK$2185,26,0)="Yes","2"," ")</f>
        <v>2</v>
      </c>
      <c r="J1676" s="11" t="str">
        <f>IF(VLOOKUP(D1676,'Current OBD'!$B$6:$AK$2185,27,0)="Yes","3"," ")</f>
        <v>3</v>
      </c>
      <c r="K1676" s="11" t="str">
        <f>IF(VLOOKUP(D1676,'Current OBD'!$B$6:$AK$2185,28,0)="Yes","4"," ")</f>
        <v>4</v>
      </c>
      <c r="L1676" s="11" t="str">
        <f>IF(VLOOKUP(D1676,'Current OBD'!$B$6:$AK$2185,29,0)="Yes","5"," ")</f>
        <v>5</v>
      </c>
      <c r="M1676" s="11" t="str">
        <f>IF(VLOOKUP(D1676,'Current OBD'!$B$6:$AK$2185,30,0)="Yes","6"," ")</f>
        <v xml:space="preserve"> </v>
      </c>
      <c r="N1676" s="11" t="str">
        <f>IF(VLOOKUP(D1676,'Current OBD'!$B$6:$AK$2185,31,0)="Yes","7"," ")</f>
        <v xml:space="preserve"> </v>
      </c>
      <c r="O1676" s="11" t="str">
        <f>IF(VLOOKUP(D1676,'Current OBD'!$B$6:$AK$2185,32,0)="Yes","8"," ")</f>
        <v xml:space="preserve"> </v>
      </c>
      <c r="P1676" s="11" t="str">
        <f>IF(VLOOKUP(D1676,'Current OBD'!$B$6:$AK$2185,33,0)="Yes","9"," ")</f>
        <v xml:space="preserve"> </v>
      </c>
      <c r="Q1676" s="11" t="str">
        <f>IF(VLOOKUP(D1676,'Current OBD'!$B$6:$AK$2185,34,0)="Yes","10"," ")</f>
        <v xml:space="preserve"> </v>
      </c>
      <c r="R1676" s="11" t="str">
        <f>IF(VLOOKUP(D1676,'Current OBD'!$B$6:$AK$2185,35,0)="Yes","11"," ")</f>
        <v xml:space="preserve"> </v>
      </c>
      <c r="S1676" s="11" t="str">
        <f>IF(VLOOKUP(D1676,'Current OBD'!$B$6:$AK$2185,36,0)="Yes","12"," ")</f>
        <v xml:space="preserve"> </v>
      </c>
      <c r="T1676" s="13">
        <f>VLOOKUP(D1676,Pivot!$B$4:$F$2181,2,0)</f>
        <v>322</v>
      </c>
      <c r="U1676" s="13">
        <f>VLOOKUP(D1676,Pivot!$B$4:$F$2181,3,0)</f>
        <v>0</v>
      </c>
      <c r="V1676" s="13">
        <f>VLOOKUP(D1676,Pivot!$B$4:$F$2181,4,0)</f>
        <v>384</v>
      </c>
      <c r="W1676" s="46">
        <f>IFERROR(VLOOKUP(D1676,Pivot!$B$4:$H$2181,5,0),"")</f>
        <v>0.83850000000000002</v>
      </c>
      <c r="X1676" s="51">
        <f>IFERROR(VLOOKUP(D1676,Pivot!$B$4:$H$2181,6,0),"")</f>
        <v>0</v>
      </c>
      <c r="Y1676" s="46">
        <f>IFERROR(VLOOKUP(D1676,Pivot!$B$4:$H$2181,7,0),"")</f>
        <v>0.83850000000000002</v>
      </c>
    </row>
    <row r="1677" spans="1:25" ht="15" customHeight="1" outlineLevel="2">
      <c r="A1677" s="10" t="str">
        <f>VLOOKUP(D1677,'Current OBD'!$B$6:$K$2185,4,0)</f>
        <v>Snohomish</v>
      </c>
      <c r="B1677" s="10" t="str">
        <f>VLOOKUP(D1677,'Current OBD'!$B$6:$K$2185,3,0)</f>
        <v>31-002</v>
      </c>
      <c r="C1677" s="9" t="str">
        <f>VLOOKUP(D1677,'Current OBD'!$B$6:$K$2185,2,0)</f>
        <v>Everett School  District</v>
      </c>
      <c r="D1677" s="24">
        <v>660649</v>
      </c>
      <c r="E1677" s="9" t="str">
        <f>VLOOKUP(D1677,'Current OBD'!$B$6:$K$2185,10,0)</f>
        <v>Gateway Middle School</v>
      </c>
      <c r="F1677" s="11" t="str">
        <f>IF(VLOOKUP(D1677,'Current OBD'!$B$6:$AK$2185,23,0)="Yes","PK"," ")</f>
        <v xml:space="preserve"> </v>
      </c>
      <c r="G1677" s="11" t="str">
        <f>IF(VLOOKUP(D1677,'Current OBD'!$B$6:$AK$2185,24,0)="Yes","K"," ")</f>
        <v xml:space="preserve"> </v>
      </c>
      <c r="H1677" s="11" t="str">
        <f>IF(VLOOKUP(D1677,'Current OBD'!$B$6:$AK$2185,25,0)="Yes",1," ")</f>
        <v xml:space="preserve"> </v>
      </c>
      <c r="I1677" s="11" t="str">
        <f>IF(VLOOKUP(D1677,'Current OBD'!$B$6:$AK$2185,26,0)="Yes","2"," ")</f>
        <v xml:space="preserve"> </v>
      </c>
      <c r="J1677" s="11" t="str">
        <f>IF(VLOOKUP(D1677,'Current OBD'!$B$6:$AK$2185,27,0)="Yes","3"," ")</f>
        <v xml:space="preserve"> </v>
      </c>
      <c r="K1677" s="11" t="str">
        <f>IF(VLOOKUP(D1677,'Current OBD'!$B$6:$AK$2185,28,0)="Yes","4"," ")</f>
        <v xml:space="preserve"> </v>
      </c>
      <c r="L1677" s="11" t="str">
        <f>IF(VLOOKUP(D1677,'Current OBD'!$B$6:$AK$2185,29,0)="Yes","5"," ")</f>
        <v xml:space="preserve"> </v>
      </c>
      <c r="M1677" s="11" t="str">
        <f>IF(VLOOKUP(D1677,'Current OBD'!$B$6:$AK$2185,30,0)="Yes","6"," ")</f>
        <v>6</v>
      </c>
      <c r="N1677" s="11" t="str">
        <f>IF(VLOOKUP(D1677,'Current OBD'!$B$6:$AK$2185,31,0)="Yes","7"," ")</f>
        <v>7</v>
      </c>
      <c r="O1677" s="11" t="str">
        <f>IF(VLOOKUP(D1677,'Current OBD'!$B$6:$AK$2185,32,0)="Yes","8"," ")</f>
        <v>8</v>
      </c>
      <c r="P1677" s="11" t="str">
        <f>IF(VLOOKUP(D1677,'Current OBD'!$B$6:$AK$2185,33,0)="Yes","9"," ")</f>
        <v xml:space="preserve"> </v>
      </c>
      <c r="Q1677" s="11" t="str">
        <f>IF(VLOOKUP(D1677,'Current OBD'!$B$6:$AK$2185,34,0)="Yes","10"," ")</f>
        <v xml:space="preserve"> </v>
      </c>
      <c r="R1677" s="11" t="str">
        <f>IF(VLOOKUP(D1677,'Current OBD'!$B$6:$AK$2185,35,0)="Yes","11"," ")</f>
        <v xml:space="preserve"> </v>
      </c>
      <c r="S1677" s="11" t="str">
        <f>IF(VLOOKUP(D1677,'Current OBD'!$B$6:$AK$2185,36,0)="Yes","12"," ")</f>
        <v xml:space="preserve"> </v>
      </c>
      <c r="T1677" s="13">
        <f>VLOOKUP(D1677,Pivot!$B$4:$F$2181,2,0)</f>
        <v>108</v>
      </c>
      <c r="U1677" s="13">
        <f>VLOOKUP(D1677,Pivot!$B$4:$F$2181,3,0)</f>
        <v>24</v>
      </c>
      <c r="V1677" s="13">
        <f>VLOOKUP(D1677,Pivot!$B$4:$F$2181,4,0)</f>
        <v>962</v>
      </c>
      <c r="W1677" s="46">
        <f>IFERROR(VLOOKUP(D1677,Pivot!$B$4:$H$2181,5,0),"")</f>
        <v>0.1123</v>
      </c>
      <c r="X1677" s="51">
        <f>IFERROR(VLOOKUP(D1677,Pivot!$B$4:$H$2181,6,0),"")</f>
        <v>2.4899999999999999E-2</v>
      </c>
      <c r="Y1677" s="46">
        <f>IFERROR(VLOOKUP(D1677,Pivot!$B$4:$H$2181,7,0),"")</f>
        <v>0.13719999999999999</v>
      </c>
    </row>
    <row r="1678" spans="1:25" ht="15" customHeight="1" outlineLevel="2">
      <c r="A1678" s="10" t="str">
        <f>VLOOKUP(D1678,'Current OBD'!$B$6:$K$2185,4,0)</f>
        <v>Snohomish</v>
      </c>
      <c r="B1678" s="10" t="str">
        <f>VLOOKUP(D1678,'Current OBD'!$B$6:$K$2185,3,0)</f>
        <v>31-002</v>
      </c>
      <c r="C1678" s="9" t="str">
        <f>VLOOKUP(D1678,'Current OBD'!$B$6:$K$2185,2,0)</f>
        <v>Everett School  District</v>
      </c>
      <c r="D1678" s="24">
        <v>660634</v>
      </c>
      <c r="E1678" s="9" t="str">
        <f>VLOOKUP(D1678,'Current OBD'!$B$6:$K$2185,10,0)</f>
        <v>Hawthorne Elementary</v>
      </c>
      <c r="F1678" s="11" t="str">
        <f>IF(VLOOKUP(D1678,'Current OBD'!$B$6:$AK$2185,23,0)="Yes","PK"," ")</f>
        <v>PK</v>
      </c>
      <c r="G1678" s="11" t="str">
        <f>IF(VLOOKUP(D1678,'Current OBD'!$B$6:$AK$2185,24,0)="Yes","K"," ")</f>
        <v>K</v>
      </c>
      <c r="H1678" s="11">
        <f>IF(VLOOKUP(D1678,'Current OBD'!$B$6:$AK$2185,25,0)="Yes",1," ")</f>
        <v>1</v>
      </c>
      <c r="I1678" s="11" t="str">
        <f>IF(VLOOKUP(D1678,'Current OBD'!$B$6:$AK$2185,26,0)="Yes","2"," ")</f>
        <v>2</v>
      </c>
      <c r="J1678" s="11" t="str">
        <f>IF(VLOOKUP(D1678,'Current OBD'!$B$6:$AK$2185,27,0)="Yes","3"," ")</f>
        <v>3</v>
      </c>
      <c r="K1678" s="11" t="str">
        <f>IF(VLOOKUP(D1678,'Current OBD'!$B$6:$AK$2185,28,0)="Yes","4"," ")</f>
        <v>4</v>
      </c>
      <c r="L1678" s="11" t="str">
        <f>IF(VLOOKUP(D1678,'Current OBD'!$B$6:$AK$2185,29,0)="Yes","5"," ")</f>
        <v>5</v>
      </c>
      <c r="M1678" s="11" t="str">
        <f>IF(VLOOKUP(D1678,'Current OBD'!$B$6:$AK$2185,30,0)="Yes","6"," ")</f>
        <v xml:space="preserve"> </v>
      </c>
      <c r="N1678" s="11" t="str">
        <f>IF(VLOOKUP(D1678,'Current OBD'!$B$6:$AK$2185,31,0)="Yes","7"," ")</f>
        <v xml:space="preserve"> </v>
      </c>
      <c r="O1678" s="11" t="str">
        <f>IF(VLOOKUP(D1678,'Current OBD'!$B$6:$AK$2185,32,0)="Yes","8"," ")</f>
        <v xml:space="preserve"> </v>
      </c>
      <c r="P1678" s="11" t="str">
        <f>IF(VLOOKUP(D1678,'Current OBD'!$B$6:$AK$2185,33,0)="Yes","9"," ")</f>
        <v xml:space="preserve"> </v>
      </c>
      <c r="Q1678" s="11" t="str">
        <f>IF(VLOOKUP(D1678,'Current OBD'!$B$6:$AK$2185,34,0)="Yes","10"," ")</f>
        <v xml:space="preserve"> </v>
      </c>
      <c r="R1678" s="11" t="str">
        <f>IF(VLOOKUP(D1678,'Current OBD'!$B$6:$AK$2185,35,0)="Yes","11"," ")</f>
        <v xml:space="preserve"> </v>
      </c>
      <c r="S1678" s="11" t="str">
        <f>IF(VLOOKUP(D1678,'Current OBD'!$B$6:$AK$2185,36,0)="Yes","12"," ")</f>
        <v xml:space="preserve"> </v>
      </c>
      <c r="T1678" s="13">
        <f>VLOOKUP(D1678,Pivot!$B$4:$F$2181,2,0)</f>
        <v>454</v>
      </c>
      <c r="U1678" s="13">
        <f>VLOOKUP(D1678,Pivot!$B$4:$F$2181,3,0)</f>
        <v>0</v>
      </c>
      <c r="V1678" s="13">
        <f>VLOOKUP(D1678,Pivot!$B$4:$F$2181,4,0)</f>
        <v>454</v>
      </c>
      <c r="W1678" s="46">
        <f>IFERROR(VLOOKUP(D1678,Pivot!$B$4:$H$2181,5,0),"")</f>
        <v>1</v>
      </c>
      <c r="X1678" s="51">
        <f>IFERROR(VLOOKUP(D1678,Pivot!$B$4:$H$2181,6,0),"")</f>
        <v>0</v>
      </c>
      <c r="Y1678" s="46">
        <f>IFERROR(VLOOKUP(D1678,Pivot!$B$4:$H$2181,7,0),"")</f>
        <v>1</v>
      </c>
    </row>
    <row r="1679" spans="1:25" ht="15" customHeight="1" outlineLevel="2">
      <c r="A1679" s="10" t="str">
        <f>VLOOKUP(D1679,'Current OBD'!$B$6:$K$2185,4,0)</f>
        <v>Snohomish</v>
      </c>
      <c r="B1679" s="10" t="str">
        <f>VLOOKUP(D1679,'Current OBD'!$B$6:$K$2185,3,0)</f>
        <v>31-002</v>
      </c>
      <c r="C1679" s="9" t="str">
        <f>VLOOKUP(D1679,'Current OBD'!$B$6:$K$2185,2,0)</f>
        <v>Everett School  District</v>
      </c>
      <c r="D1679" s="24">
        <v>660650</v>
      </c>
      <c r="E1679" s="9" t="str">
        <f>VLOOKUP(D1679,'Current OBD'!$B$6:$K$2185,10,0)</f>
        <v>Heatherwood Middle School</v>
      </c>
      <c r="F1679" s="11" t="str">
        <f>IF(VLOOKUP(D1679,'Current OBD'!$B$6:$AK$2185,23,0)="Yes","PK"," ")</f>
        <v xml:space="preserve"> </v>
      </c>
      <c r="G1679" s="11" t="str">
        <f>IF(VLOOKUP(D1679,'Current OBD'!$B$6:$AK$2185,24,0)="Yes","K"," ")</f>
        <v xml:space="preserve"> </v>
      </c>
      <c r="H1679" s="11" t="str">
        <f>IF(VLOOKUP(D1679,'Current OBD'!$B$6:$AK$2185,25,0)="Yes",1," ")</f>
        <v xml:space="preserve"> </v>
      </c>
      <c r="I1679" s="11" t="str">
        <f>IF(VLOOKUP(D1679,'Current OBD'!$B$6:$AK$2185,26,0)="Yes","2"," ")</f>
        <v xml:space="preserve"> </v>
      </c>
      <c r="J1679" s="11" t="str">
        <f>IF(VLOOKUP(D1679,'Current OBD'!$B$6:$AK$2185,27,0)="Yes","3"," ")</f>
        <v xml:space="preserve"> </v>
      </c>
      <c r="K1679" s="11" t="str">
        <f>IF(VLOOKUP(D1679,'Current OBD'!$B$6:$AK$2185,28,0)="Yes","4"," ")</f>
        <v xml:space="preserve"> </v>
      </c>
      <c r="L1679" s="11" t="str">
        <f>IF(VLOOKUP(D1679,'Current OBD'!$B$6:$AK$2185,29,0)="Yes","5"," ")</f>
        <v xml:space="preserve"> </v>
      </c>
      <c r="M1679" s="11" t="str">
        <f>IF(VLOOKUP(D1679,'Current OBD'!$B$6:$AK$2185,30,0)="Yes","6"," ")</f>
        <v>6</v>
      </c>
      <c r="N1679" s="11" t="str">
        <f>IF(VLOOKUP(D1679,'Current OBD'!$B$6:$AK$2185,31,0)="Yes","7"," ")</f>
        <v>7</v>
      </c>
      <c r="O1679" s="11" t="str">
        <f>IF(VLOOKUP(D1679,'Current OBD'!$B$6:$AK$2185,32,0)="Yes","8"," ")</f>
        <v>8</v>
      </c>
      <c r="P1679" s="11" t="str">
        <f>IF(VLOOKUP(D1679,'Current OBD'!$B$6:$AK$2185,33,0)="Yes","9"," ")</f>
        <v xml:space="preserve"> </v>
      </c>
      <c r="Q1679" s="11" t="str">
        <f>IF(VLOOKUP(D1679,'Current OBD'!$B$6:$AK$2185,34,0)="Yes","10"," ")</f>
        <v xml:space="preserve"> </v>
      </c>
      <c r="R1679" s="11" t="str">
        <f>IF(VLOOKUP(D1679,'Current OBD'!$B$6:$AK$2185,35,0)="Yes","11"," ")</f>
        <v xml:space="preserve"> </v>
      </c>
      <c r="S1679" s="11" t="str">
        <f>IF(VLOOKUP(D1679,'Current OBD'!$B$6:$AK$2185,36,0)="Yes","12"," ")</f>
        <v xml:space="preserve"> </v>
      </c>
      <c r="T1679" s="13">
        <f>VLOOKUP(D1679,Pivot!$B$4:$F$2181,2,0)</f>
        <v>200</v>
      </c>
      <c r="U1679" s="13">
        <f>VLOOKUP(D1679,Pivot!$B$4:$F$2181,3,0)</f>
        <v>71</v>
      </c>
      <c r="V1679" s="13">
        <f>VLOOKUP(D1679,Pivot!$B$4:$F$2181,4,0)</f>
        <v>984</v>
      </c>
      <c r="W1679" s="46">
        <f>IFERROR(VLOOKUP(D1679,Pivot!$B$4:$H$2181,5,0),"")</f>
        <v>0.20330000000000001</v>
      </c>
      <c r="X1679" s="51">
        <f>IFERROR(VLOOKUP(D1679,Pivot!$B$4:$H$2181,6,0),"")</f>
        <v>7.22E-2</v>
      </c>
      <c r="Y1679" s="46">
        <f>IFERROR(VLOOKUP(D1679,Pivot!$B$4:$H$2181,7,0),"")</f>
        <v>0.27539999999999998</v>
      </c>
    </row>
    <row r="1680" spans="1:25" ht="15" customHeight="1" outlineLevel="2">
      <c r="A1680" s="10" t="str">
        <f>VLOOKUP(D1680,'Current OBD'!$B$6:$K$2185,4,0)</f>
        <v>Snohomish</v>
      </c>
      <c r="B1680" s="10" t="str">
        <f>VLOOKUP(D1680,'Current OBD'!$B$6:$K$2185,3,0)</f>
        <v>31-002</v>
      </c>
      <c r="C1680" s="9" t="str">
        <f>VLOOKUP(D1680,'Current OBD'!$B$6:$K$2185,2,0)</f>
        <v>Everett School  District</v>
      </c>
      <c r="D1680" s="24">
        <v>660654</v>
      </c>
      <c r="E1680" s="9" t="str">
        <f>VLOOKUP(D1680,'Current OBD'!$B$6:$K$2185,10,0)</f>
        <v>Henry M. Jackson High School</v>
      </c>
      <c r="F1680" s="11" t="str">
        <f>IF(VLOOKUP(D1680,'Current OBD'!$B$6:$AK$2185,23,0)="Yes","PK"," ")</f>
        <v xml:space="preserve"> </v>
      </c>
      <c r="G1680" s="11" t="str">
        <f>IF(VLOOKUP(D1680,'Current OBD'!$B$6:$AK$2185,24,0)="Yes","K"," ")</f>
        <v xml:space="preserve"> </v>
      </c>
      <c r="H1680" s="11" t="str">
        <f>IF(VLOOKUP(D1680,'Current OBD'!$B$6:$AK$2185,25,0)="Yes",1," ")</f>
        <v xml:space="preserve"> </v>
      </c>
      <c r="I1680" s="11" t="str">
        <f>IF(VLOOKUP(D1680,'Current OBD'!$B$6:$AK$2185,26,0)="Yes","2"," ")</f>
        <v xml:space="preserve"> </v>
      </c>
      <c r="J1680" s="11" t="str">
        <f>IF(VLOOKUP(D1680,'Current OBD'!$B$6:$AK$2185,27,0)="Yes","3"," ")</f>
        <v xml:space="preserve"> </v>
      </c>
      <c r="K1680" s="11" t="str">
        <f>IF(VLOOKUP(D1680,'Current OBD'!$B$6:$AK$2185,28,0)="Yes","4"," ")</f>
        <v xml:space="preserve"> </v>
      </c>
      <c r="L1680" s="11" t="str">
        <f>IF(VLOOKUP(D1680,'Current OBD'!$B$6:$AK$2185,29,0)="Yes","5"," ")</f>
        <v xml:space="preserve"> </v>
      </c>
      <c r="M1680" s="11" t="str">
        <f>IF(VLOOKUP(D1680,'Current OBD'!$B$6:$AK$2185,30,0)="Yes","6"," ")</f>
        <v xml:space="preserve"> </v>
      </c>
      <c r="N1680" s="11" t="str">
        <f>IF(VLOOKUP(D1680,'Current OBD'!$B$6:$AK$2185,31,0)="Yes","7"," ")</f>
        <v xml:space="preserve"> </v>
      </c>
      <c r="O1680" s="11" t="str">
        <f>IF(VLOOKUP(D1680,'Current OBD'!$B$6:$AK$2185,32,0)="Yes","8"," ")</f>
        <v xml:space="preserve"> </v>
      </c>
      <c r="P1680" s="11" t="str">
        <f>IF(VLOOKUP(D1680,'Current OBD'!$B$6:$AK$2185,33,0)="Yes","9"," ")</f>
        <v>9</v>
      </c>
      <c r="Q1680" s="11" t="str">
        <f>IF(VLOOKUP(D1680,'Current OBD'!$B$6:$AK$2185,34,0)="Yes","10"," ")</f>
        <v>10</v>
      </c>
      <c r="R1680" s="11" t="str">
        <f>IF(VLOOKUP(D1680,'Current OBD'!$B$6:$AK$2185,35,0)="Yes","11"," ")</f>
        <v>11</v>
      </c>
      <c r="S1680" s="11" t="str">
        <f>IF(VLOOKUP(D1680,'Current OBD'!$B$6:$AK$2185,36,0)="Yes","12"," ")</f>
        <v>12</v>
      </c>
      <c r="T1680" s="13">
        <f>VLOOKUP(D1680,Pivot!$B$4:$F$2181,2,0)</f>
        <v>332</v>
      </c>
      <c r="U1680" s="13">
        <f>VLOOKUP(D1680,Pivot!$B$4:$F$2181,3,0)</f>
        <v>109</v>
      </c>
      <c r="V1680" s="13">
        <f>VLOOKUP(D1680,Pivot!$B$4:$F$2181,4,0)</f>
        <v>2171</v>
      </c>
      <c r="W1680" s="46">
        <f>IFERROR(VLOOKUP(D1680,Pivot!$B$4:$H$2181,5,0),"")</f>
        <v>0.15290000000000001</v>
      </c>
      <c r="X1680" s="51">
        <f>IFERROR(VLOOKUP(D1680,Pivot!$B$4:$H$2181,6,0),"")</f>
        <v>5.0200000000000002E-2</v>
      </c>
      <c r="Y1680" s="46">
        <f>IFERROR(VLOOKUP(D1680,Pivot!$B$4:$H$2181,7,0),"")</f>
        <v>0.2031</v>
      </c>
    </row>
    <row r="1681" spans="1:25" ht="15" customHeight="1" outlineLevel="2">
      <c r="A1681" s="10" t="str">
        <f>VLOOKUP(D1681,'Current OBD'!$B$6:$K$2185,4,0)</f>
        <v>Snohomish</v>
      </c>
      <c r="B1681" s="10" t="str">
        <f>VLOOKUP(D1681,'Current OBD'!$B$6:$K$2185,3,0)</f>
        <v>31-002</v>
      </c>
      <c r="C1681" s="9" t="str">
        <f>VLOOKUP(D1681,'Current OBD'!$B$6:$K$2185,2,0)</f>
        <v>Everett School  District</v>
      </c>
      <c r="D1681" s="24">
        <v>660635</v>
      </c>
      <c r="E1681" s="9" t="str">
        <f>VLOOKUP(D1681,'Current OBD'!$B$6:$K$2185,10,0)</f>
        <v>Jackson Elementary</v>
      </c>
      <c r="F1681" s="11" t="str">
        <f>IF(VLOOKUP(D1681,'Current OBD'!$B$6:$AK$2185,23,0)="Yes","PK"," ")</f>
        <v>PK</v>
      </c>
      <c r="G1681" s="11" t="str">
        <f>IF(VLOOKUP(D1681,'Current OBD'!$B$6:$AK$2185,24,0)="Yes","K"," ")</f>
        <v>K</v>
      </c>
      <c r="H1681" s="11">
        <f>IF(VLOOKUP(D1681,'Current OBD'!$B$6:$AK$2185,25,0)="Yes",1," ")</f>
        <v>1</v>
      </c>
      <c r="I1681" s="11" t="str">
        <f>IF(VLOOKUP(D1681,'Current OBD'!$B$6:$AK$2185,26,0)="Yes","2"," ")</f>
        <v>2</v>
      </c>
      <c r="J1681" s="11" t="str">
        <f>IF(VLOOKUP(D1681,'Current OBD'!$B$6:$AK$2185,27,0)="Yes","3"," ")</f>
        <v>3</v>
      </c>
      <c r="K1681" s="11" t="str">
        <f>IF(VLOOKUP(D1681,'Current OBD'!$B$6:$AK$2185,28,0)="Yes","4"," ")</f>
        <v>4</v>
      </c>
      <c r="L1681" s="11" t="str">
        <f>IF(VLOOKUP(D1681,'Current OBD'!$B$6:$AK$2185,29,0)="Yes","5"," ")</f>
        <v>5</v>
      </c>
      <c r="M1681" s="11" t="str">
        <f>IF(VLOOKUP(D1681,'Current OBD'!$B$6:$AK$2185,30,0)="Yes","6"," ")</f>
        <v xml:space="preserve"> </v>
      </c>
      <c r="N1681" s="11" t="str">
        <f>IF(VLOOKUP(D1681,'Current OBD'!$B$6:$AK$2185,31,0)="Yes","7"," ")</f>
        <v xml:space="preserve"> </v>
      </c>
      <c r="O1681" s="11" t="str">
        <f>IF(VLOOKUP(D1681,'Current OBD'!$B$6:$AK$2185,32,0)="Yes","8"," ")</f>
        <v xml:space="preserve"> </v>
      </c>
      <c r="P1681" s="11" t="str">
        <f>IF(VLOOKUP(D1681,'Current OBD'!$B$6:$AK$2185,33,0)="Yes","9"," ")</f>
        <v xml:space="preserve"> </v>
      </c>
      <c r="Q1681" s="11" t="str">
        <f>IF(VLOOKUP(D1681,'Current OBD'!$B$6:$AK$2185,34,0)="Yes","10"," ")</f>
        <v xml:space="preserve"> </v>
      </c>
      <c r="R1681" s="11" t="str">
        <f>IF(VLOOKUP(D1681,'Current OBD'!$B$6:$AK$2185,35,0)="Yes","11"," ")</f>
        <v xml:space="preserve"> </v>
      </c>
      <c r="S1681" s="11" t="str">
        <f>IF(VLOOKUP(D1681,'Current OBD'!$B$6:$AK$2185,36,0)="Yes","12"," ")</f>
        <v xml:space="preserve"> </v>
      </c>
      <c r="T1681" s="13">
        <f>VLOOKUP(D1681,Pivot!$B$4:$F$2181,2,0)</f>
        <v>286</v>
      </c>
      <c r="U1681" s="13">
        <f>VLOOKUP(D1681,Pivot!$B$4:$F$2181,3,0)</f>
        <v>0</v>
      </c>
      <c r="V1681" s="13">
        <f>VLOOKUP(D1681,Pivot!$B$4:$F$2181,4,0)</f>
        <v>335</v>
      </c>
      <c r="W1681" s="46">
        <f>IFERROR(VLOOKUP(D1681,Pivot!$B$4:$H$2181,5,0),"")</f>
        <v>0.85370000000000001</v>
      </c>
      <c r="X1681" s="51">
        <f>IFERROR(VLOOKUP(D1681,Pivot!$B$4:$H$2181,6,0),"")</f>
        <v>0</v>
      </c>
      <c r="Y1681" s="46">
        <f>IFERROR(VLOOKUP(D1681,Pivot!$B$4:$H$2181,7,0),"")</f>
        <v>0.85370000000000001</v>
      </c>
    </row>
    <row r="1682" spans="1:25" ht="15" customHeight="1" outlineLevel="2">
      <c r="A1682" s="10" t="str">
        <f>VLOOKUP(D1682,'Current OBD'!$B$6:$K$2185,4,0)</f>
        <v>Snohomish</v>
      </c>
      <c r="B1682" s="10" t="str">
        <f>VLOOKUP(D1682,'Current OBD'!$B$6:$K$2185,3,0)</f>
        <v>31-002</v>
      </c>
      <c r="C1682" s="9" t="str">
        <f>VLOOKUP(D1682,'Current OBD'!$B$6:$K$2185,2,0)</f>
        <v>Everett School  District</v>
      </c>
      <c r="D1682" s="24">
        <v>665402</v>
      </c>
      <c r="E1682" s="9" t="str">
        <f>VLOOKUP(D1682,'Current OBD'!$B$6:$K$2185,10,0)</f>
        <v>Jefferson Elementary School</v>
      </c>
      <c r="F1682" s="11" t="str">
        <f>IF(VLOOKUP(D1682,'Current OBD'!$B$6:$AK$2185,23,0)="Yes","PK"," ")</f>
        <v xml:space="preserve"> </v>
      </c>
      <c r="G1682" s="11" t="str">
        <f>IF(VLOOKUP(D1682,'Current OBD'!$B$6:$AK$2185,24,0)="Yes","K"," ")</f>
        <v>K</v>
      </c>
      <c r="H1682" s="11">
        <f>IF(VLOOKUP(D1682,'Current OBD'!$B$6:$AK$2185,25,0)="Yes",1," ")</f>
        <v>1</v>
      </c>
      <c r="I1682" s="11" t="str">
        <f>IF(VLOOKUP(D1682,'Current OBD'!$B$6:$AK$2185,26,0)="Yes","2"," ")</f>
        <v>2</v>
      </c>
      <c r="J1682" s="11" t="str">
        <f>IF(VLOOKUP(D1682,'Current OBD'!$B$6:$AK$2185,27,0)="Yes","3"," ")</f>
        <v>3</v>
      </c>
      <c r="K1682" s="11" t="str">
        <f>IF(VLOOKUP(D1682,'Current OBD'!$B$6:$AK$2185,28,0)="Yes","4"," ")</f>
        <v>4</v>
      </c>
      <c r="L1682" s="11" t="str">
        <f>IF(VLOOKUP(D1682,'Current OBD'!$B$6:$AK$2185,29,0)="Yes","5"," ")</f>
        <v>5</v>
      </c>
      <c r="M1682" s="11" t="str">
        <f>IF(VLOOKUP(D1682,'Current OBD'!$B$6:$AK$2185,30,0)="Yes","6"," ")</f>
        <v xml:space="preserve"> </v>
      </c>
      <c r="N1682" s="11" t="str">
        <f>IF(VLOOKUP(D1682,'Current OBD'!$B$6:$AK$2185,31,0)="Yes","7"," ")</f>
        <v xml:space="preserve"> </v>
      </c>
      <c r="O1682" s="11" t="str">
        <f>IF(VLOOKUP(D1682,'Current OBD'!$B$6:$AK$2185,32,0)="Yes","8"," ")</f>
        <v xml:space="preserve"> </v>
      </c>
      <c r="P1682" s="11" t="str">
        <f>IF(VLOOKUP(D1682,'Current OBD'!$B$6:$AK$2185,33,0)="Yes","9"," ")</f>
        <v xml:space="preserve"> </v>
      </c>
      <c r="Q1682" s="11" t="str">
        <f>IF(VLOOKUP(D1682,'Current OBD'!$B$6:$AK$2185,34,0)="Yes","10"," ")</f>
        <v xml:space="preserve"> </v>
      </c>
      <c r="R1682" s="11" t="str">
        <f>IF(VLOOKUP(D1682,'Current OBD'!$B$6:$AK$2185,35,0)="Yes","11"," ")</f>
        <v xml:space="preserve"> </v>
      </c>
      <c r="S1682" s="11" t="str">
        <f>IF(VLOOKUP(D1682,'Current OBD'!$B$6:$AK$2185,36,0)="Yes","12"," ")</f>
        <v xml:space="preserve"> </v>
      </c>
      <c r="T1682" s="13">
        <f>VLOOKUP(D1682,Pivot!$B$4:$F$2181,2,0)</f>
        <v>209</v>
      </c>
      <c r="U1682" s="13">
        <f>VLOOKUP(D1682,Pivot!$B$4:$F$2181,3,0)</f>
        <v>0</v>
      </c>
      <c r="V1682" s="13">
        <f>VLOOKUP(D1682,Pivot!$B$4:$F$2181,4,0)</f>
        <v>493</v>
      </c>
      <c r="W1682" s="46">
        <f>IFERROR(VLOOKUP(D1682,Pivot!$B$4:$H$2181,5,0),"")</f>
        <v>0.4239</v>
      </c>
      <c r="X1682" s="51">
        <f>IFERROR(VLOOKUP(D1682,Pivot!$B$4:$H$2181,6,0),"")</f>
        <v>0</v>
      </c>
      <c r="Y1682" s="46">
        <f>IFERROR(VLOOKUP(D1682,Pivot!$B$4:$H$2181,7,0),"")</f>
        <v>0.4239</v>
      </c>
    </row>
    <row r="1683" spans="1:25" ht="15" customHeight="1" outlineLevel="2">
      <c r="A1683" s="10" t="str">
        <f>VLOOKUP(D1683,'Current OBD'!$B$6:$K$2185,4,0)</f>
        <v>Snohomish</v>
      </c>
      <c r="B1683" s="10" t="str">
        <f>VLOOKUP(D1683,'Current OBD'!$B$6:$K$2185,3,0)</f>
        <v>31-002</v>
      </c>
      <c r="C1683" s="9" t="str">
        <f>VLOOKUP(D1683,'Current OBD'!$B$6:$K$2185,2,0)</f>
        <v>Everett School  District</v>
      </c>
      <c r="D1683" s="24">
        <v>664057</v>
      </c>
      <c r="E1683" s="9" t="str">
        <f>VLOOKUP(D1683,'Current OBD'!$B$6:$K$2185,10,0)</f>
        <v>Lowell Elementary</v>
      </c>
      <c r="F1683" s="11" t="str">
        <f>IF(VLOOKUP(D1683,'Current OBD'!$B$6:$AK$2185,23,0)="Yes","PK"," ")</f>
        <v>PK</v>
      </c>
      <c r="G1683" s="11" t="str">
        <f>IF(VLOOKUP(D1683,'Current OBD'!$B$6:$AK$2185,24,0)="Yes","K"," ")</f>
        <v>K</v>
      </c>
      <c r="H1683" s="11">
        <f>IF(VLOOKUP(D1683,'Current OBD'!$B$6:$AK$2185,25,0)="Yes",1," ")</f>
        <v>1</v>
      </c>
      <c r="I1683" s="11" t="str">
        <f>IF(VLOOKUP(D1683,'Current OBD'!$B$6:$AK$2185,26,0)="Yes","2"," ")</f>
        <v>2</v>
      </c>
      <c r="J1683" s="11" t="str">
        <f>IF(VLOOKUP(D1683,'Current OBD'!$B$6:$AK$2185,27,0)="Yes","3"," ")</f>
        <v>3</v>
      </c>
      <c r="K1683" s="11" t="str">
        <f>IF(VLOOKUP(D1683,'Current OBD'!$B$6:$AK$2185,28,0)="Yes","4"," ")</f>
        <v>4</v>
      </c>
      <c r="L1683" s="11" t="str">
        <f>IF(VLOOKUP(D1683,'Current OBD'!$B$6:$AK$2185,29,0)="Yes","5"," ")</f>
        <v>5</v>
      </c>
      <c r="M1683" s="11" t="str">
        <f>IF(VLOOKUP(D1683,'Current OBD'!$B$6:$AK$2185,30,0)="Yes","6"," ")</f>
        <v xml:space="preserve"> </v>
      </c>
      <c r="N1683" s="11" t="str">
        <f>IF(VLOOKUP(D1683,'Current OBD'!$B$6:$AK$2185,31,0)="Yes","7"," ")</f>
        <v xml:space="preserve"> </v>
      </c>
      <c r="O1683" s="11" t="str">
        <f>IF(VLOOKUP(D1683,'Current OBD'!$B$6:$AK$2185,32,0)="Yes","8"," ")</f>
        <v xml:space="preserve"> </v>
      </c>
      <c r="P1683" s="11" t="str">
        <f>IF(VLOOKUP(D1683,'Current OBD'!$B$6:$AK$2185,33,0)="Yes","9"," ")</f>
        <v xml:space="preserve"> </v>
      </c>
      <c r="Q1683" s="11" t="str">
        <f>IF(VLOOKUP(D1683,'Current OBD'!$B$6:$AK$2185,34,0)="Yes","10"," ")</f>
        <v xml:space="preserve"> </v>
      </c>
      <c r="R1683" s="11" t="str">
        <f>IF(VLOOKUP(D1683,'Current OBD'!$B$6:$AK$2185,35,0)="Yes","11"," ")</f>
        <v xml:space="preserve"> </v>
      </c>
      <c r="S1683" s="11" t="str">
        <f>IF(VLOOKUP(D1683,'Current OBD'!$B$6:$AK$2185,36,0)="Yes","12"," ")</f>
        <v xml:space="preserve"> </v>
      </c>
      <c r="T1683" s="13">
        <f>VLOOKUP(D1683,Pivot!$B$4:$F$2181,2,0)</f>
        <v>461</v>
      </c>
      <c r="U1683" s="13">
        <f>VLOOKUP(D1683,Pivot!$B$4:$F$2181,3,0)</f>
        <v>0</v>
      </c>
      <c r="V1683" s="13">
        <f>VLOOKUP(D1683,Pivot!$B$4:$F$2181,4,0)</f>
        <v>563</v>
      </c>
      <c r="W1683" s="46">
        <f>IFERROR(VLOOKUP(D1683,Pivot!$B$4:$H$2181,5,0),"")</f>
        <v>0.81879999999999997</v>
      </c>
      <c r="X1683" s="51">
        <f>IFERROR(VLOOKUP(D1683,Pivot!$B$4:$H$2181,6,0),"")</f>
        <v>0</v>
      </c>
      <c r="Y1683" s="46">
        <f>IFERROR(VLOOKUP(D1683,Pivot!$B$4:$H$2181,7,0),"")</f>
        <v>0.81879999999999997</v>
      </c>
    </row>
    <row r="1684" spans="1:25" ht="15" customHeight="1" outlineLevel="2">
      <c r="A1684" s="10" t="str">
        <f>VLOOKUP(D1684,'Current OBD'!$B$6:$K$2185,4,0)</f>
        <v>Snohomish</v>
      </c>
      <c r="B1684" s="10" t="str">
        <f>VLOOKUP(D1684,'Current OBD'!$B$6:$K$2185,3,0)</f>
        <v>31-002</v>
      </c>
      <c r="C1684" s="9" t="str">
        <f>VLOOKUP(D1684,'Current OBD'!$B$6:$K$2185,2,0)</f>
        <v>Everett School  District</v>
      </c>
      <c r="D1684" s="24">
        <v>663451</v>
      </c>
      <c r="E1684" s="9" t="str">
        <f>VLOOKUP(D1684,'Current OBD'!$B$6:$K$2185,10,0)</f>
        <v>Madison Elementary</v>
      </c>
      <c r="F1684" s="11" t="str">
        <f>IF(VLOOKUP(D1684,'Current OBD'!$B$6:$AK$2185,23,0)="Yes","PK"," ")</f>
        <v>PK</v>
      </c>
      <c r="G1684" s="11" t="str">
        <f>IF(VLOOKUP(D1684,'Current OBD'!$B$6:$AK$2185,24,0)="Yes","K"," ")</f>
        <v>K</v>
      </c>
      <c r="H1684" s="11">
        <f>IF(VLOOKUP(D1684,'Current OBD'!$B$6:$AK$2185,25,0)="Yes",1," ")</f>
        <v>1</v>
      </c>
      <c r="I1684" s="11" t="str">
        <f>IF(VLOOKUP(D1684,'Current OBD'!$B$6:$AK$2185,26,0)="Yes","2"," ")</f>
        <v>2</v>
      </c>
      <c r="J1684" s="11" t="str">
        <f>IF(VLOOKUP(D1684,'Current OBD'!$B$6:$AK$2185,27,0)="Yes","3"," ")</f>
        <v>3</v>
      </c>
      <c r="K1684" s="11" t="str">
        <f>IF(VLOOKUP(D1684,'Current OBD'!$B$6:$AK$2185,28,0)="Yes","4"," ")</f>
        <v>4</v>
      </c>
      <c r="L1684" s="11" t="str">
        <f>IF(VLOOKUP(D1684,'Current OBD'!$B$6:$AK$2185,29,0)="Yes","5"," ")</f>
        <v>5</v>
      </c>
      <c r="M1684" s="11" t="str">
        <f>IF(VLOOKUP(D1684,'Current OBD'!$B$6:$AK$2185,30,0)="Yes","6"," ")</f>
        <v xml:space="preserve"> </v>
      </c>
      <c r="N1684" s="11" t="str">
        <f>IF(VLOOKUP(D1684,'Current OBD'!$B$6:$AK$2185,31,0)="Yes","7"," ")</f>
        <v xml:space="preserve"> </v>
      </c>
      <c r="O1684" s="11" t="str">
        <f>IF(VLOOKUP(D1684,'Current OBD'!$B$6:$AK$2185,32,0)="Yes","8"," ")</f>
        <v xml:space="preserve"> </v>
      </c>
      <c r="P1684" s="11" t="str">
        <f>IF(VLOOKUP(D1684,'Current OBD'!$B$6:$AK$2185,33,0)="Yes","9"," ")</f>
        <v xml:space="preserve"> </v>
      </c>
      <c r="Q1684" s="11" t="str">
        <f>IF(VLOOKUP(D1684,'Current OBD'!$B$6:$AK$2185,34,0)="Yes","10"," ")</f>
        <v xml:space="preserve"> </v>
      </c>
      <c r="R1684" s="11" t="str">
        <f>IF(VLOOKUP(D1684,'Current OBD'!$B$6:$AK$2185,35,0)="Yes","11"," ")</f>
        <v xml:space="preserve"> </v>
      </c>
      <c r="S1684" s="11" t="str">
        <f>IF(VLOOKUP(D1684,'Current OBD'!$B$6:$AK$2185,36,0)="Yes","12"," ")</f>
        <v xml:space="preserve"> </v>
      </c>
      <c r="T1684" s="13">
        <f>VLOOKUP(D1684,Pivot!$B$4:$F$2181,2,0)</f>
        <v>399</v>
      </c>
      <c r="U1684" s="13">
        <f>VLOOKUP(D1684,Pivot!$B$4:$F$2181,3,0)</f>
        <v>0</v>
      </c>
      <c r="V1684" s="13">
        <f>VLOOKUP(D1684,Pivot!$B$4:$F$2181,4,0)</f>
        <v>445</v>
      </c>
      <c r="W1684" s="46">
        <f>IFERROR(VLOOKUP(D1684,Pivot!$B$4:$H$2181,5,0),"")</f>
        <v>0.89659999999999995</v>
      </c>
      <c r="X1684" s="51">
        <f>IFERROR(VLOOKUP(D1684,Pivot!$B$4:$H$2181,6,0),"")</f>
        <v>0</v>
      </c>
      <c r="Y1684" s="46">
        <f>IFERROR(VLOOKUP(D1684,Pivot!$B$4:$H$2181,7,0),"")</f>
        <v>0.89659999999999995</v>
      </c>
    </row>
    <row r="1685" spans="1:25" ht="15" customHeight="1" outlineLevel="2">
      <c r="A1685" s="10" t="str">
        <f>VLOOKUP(D1685,'Current OBD'!$B$6:$K$2185,4,0)</f>
        <v>Snohomish</v>
      </c>
      <c r="B1685" s="10" t="str">
        <f>VLOOKUP(D1685,'Current OBD'!$B$6:$K$2185,3,0)</f>
        <v>31-002</v>
      </c>
      <c r="C1685" s="9" t="str">
        <f>VLOOKUP(D1685,'Current OBD'!$B$6:$K$2185,2,0)</f>
        <v>Everett School  District</v>
      </c>
      <c r="D1685" s="24">
        <v>660639</v>
      </c>
      <c r="E1685" s="9" t="str">
        <f>VLOOKUP(D1685,'Current OBD'!$B$6:$K$2185,10,0)</f>
        <v>Mill Creek</v>
      </c>
      <c r="F1685" s="11" t="str">
        <f>IF(VLOOKUP(D1685,'Current OBD'!$B$6:$AK$2185,23,0)="Yes","PK"," ")</f>
        <v xml:space="preserve"> </v>
      </c>
      <c r="G1685" s="11" t="str">
        <f>IF(VLOOKUP(D1685,'Current OBD'!$B$6:$AK$2185,24,0)="Yes","K"," ")</f>
        <v>K</v>
      </c>
      <c r="H1685" s="11">
        <f>IF(VLOOKUP(D1685,'Current OBD'!$B$6:$AK$2185,25,0)="Yes",1," ")</f>
        <v>1</v>
      </c>
      <c r="I1685" s="11" t="str">
        <f>IF(VLOOKUP(D1685,'Current OBD'!$B$6:$AK$2185,26,0)="Yes","2"," ")</f>
        <v>2</v>
      </c>
      <c r="J1685" s="11" t="str">
        <f>IF(VLOOKUP(D1685,'Current OBD'!$B$6:$AK$2185,27,0)="Yes","3"," ")</f>
        <v>3</v>
      </c>
      <c r="K1685" s="11" t="str">
        <f>IF(VLOOKUP(D1685,'Current OBD'!$B$6:$AK$2185,28,0)="Yes","4"," ")</f>
        <v>4</v>
      </c>
      <c r="L1685" s="11" t="str">
        <f>IF(VLOOKUP(D1685,'Current OBD'!$B$6:$AK$2185,29,0)="Yes","5"," ")</f>
        <v>5</v>
      </c>
      <c r="M1685" s="11" t="str">
        <f>IF(VLOOKUP(D1685,'Current OBD'!$B$6:$AK$2185,30,0)="Yes","6"," ")</f>
        <v xml:space="preserve"> </v>
      </c>
      <c r="N1685" s="11" t="str">
        <f>IF(VLOOKUP(D1685,'Current OBD'!$B$6:$AK$2185,31,0)="Yes","7"," ")</f>
        <v xml:space="preserve"> </v>
      </c>
      <c r="O1685" s="11" t="str">
        <f>IF(VLOOKUP(D1685,'Current OBD'!$B$6:$AK$2185,32,0)="Yes","8"," ")</f>
        <v xml:space="preserve"> </v>
      </c>
      <c r="P1685" s="11" t="str">
        <f>IF(VLOOKUP(D1685,'Current OBD'!$B$6:$AK$2185,33,0)="Yes","9"," ")</f>
        <v xml:space="preserve"> </v>
      </c>
      <c r="Q1685" s="11" t="str">
        <f>IF(VLOOKUP(D1685,'Current OBD'!$B$6:$AK$2185,34,0)="Yes","10"," ")</f>
        <v xml:space="preserve"> </v>
      </c>
      <c r="R1685" s="11" t="str">
        <f>IF(VLOOKUP(D1685,'Current OBD'!$B$6:$AK$2185,35,0)="Yes","11"," ")</f>
        <v xml:space="preserve"> </v>
      </c>
      <c r="S1685" s="11" t="str">
        <f>IF(VLOOKUP(D1685,'Current OBD'!$B$6:$AK$2185,36,0)="Yes","12"," ")</f>
        <v xml:space="preserve"> </v>
      </c>
      <c r="T1685" s="13">
        <f>VLOOKUP(D1685,Pivot!$B$4:$F$2181,2,0)</f>
        <v>137</v>
      </c>
      <c r="U1685" s="13">
        <f>VLOOKUP(D1685,Pivot!$B$4:$F$2181,3,0)</f>
        <v>25</v>
      </c>
      <c r="V1685" s="13">
        <f>VLOOKUP(D1685,Pivot!$B$4:$F$2181,4,0)</f>
        <v>675</v>
      </c>
      <c r="W1685" s="46">
        <f>IFERROR(VLOOKUP(D1685,Pivot!$B$4:$H$2181,5,0),"")</f>
        <v>0.20300000000000001</v>
      </c>
      <c r="X1685" s="51">
        <f>IFERROR(VLOOKUP(D1685,Pivot!$B$4:$H$2181,6,0),"")</f>
        <v>3.6999999999999998E-2</v>
      </c>
      <c r="Y1685" s="46">
        <f>IFERROR(VLOOKUP(D1685,Pivot!$B$4:$H$2181,7,0),"")</f>
        <v>0.24</v>
      </c>
    </row>
    <row r="1686" spans="1:25" ht="15" customHeight="1" outlineLevel="2">
      <c r="A1686" s="10" t="str">
        <f>VLOOKUP(D1686,'Current OBD'!$B$6:$K$2185,4,0)</f>
        <v>Snohomish</v>
      </c>
      <c r="B1686" s="10" t="str">
        <f>VLOOKUP(D1686,'Current OBD'!$B$6:$K$2185,3,0)</f>
        <v>31-002</v>
      </c>
      <c r="C1686" s="9" t="str">
        <f>VLOOKUP(D1686,'Current OBD'!$B$6:$K$2185,2,0)</f>
        <v>Everett School  District</v>
      </c>
      <c r="D1686" s="24">
        <v>660640</v>
      </c>
      <c r="E1686" s="9" t="str">
        <f>VLOOKUP(D1686,'Current OBD'!$B$6:$K$2185,10,0)</f>
        <v>Monroe Elementary</v>
      </c>
      <c r="F1686" s="11" t="str">
        <f>IF(VLOOKUP(D1686,'Current OBD'!$B$6:$AK$2185,23,0)="Yes","PK"," ")</f>
        <v>PK</v>
      </c>
      <c r="G1686" s="11" t="str">
        <f>IF(VLOOKUP(D1686,'Current OBD'!$B$6:$AK$2185,24,0)="Yes","K"," ")</f>
        <v>K</v>
      </c>
      <c r="H1686" s="11">
        <f>IF(VLOOKUP(D1686,'Current OBD'!$B$6:$AK$2185,25,0)="Yes",1," ")</f>
        <v>1</v>
      </c>
      <c r="I1686" s="11" t="str">
        <f>IF(VLOOKUP(D1686,'Current OBD'!$B$6:$AK$2185,26,0)="Yes","2"," ")</f>
        <v>2</v>
      </c>
      <c r="J1686" s="11" t="str">
        <f>IF(VLOOKUP(D1686,'Current OBD'!$B$6:$AK$2185,27,0)="Yes","3"," ")</f>
        <v>3</v>
      </c>
      <c r="K1686" s="11" t="str">
        <f>IF(VLOOKUP(D1686,'Current OBD'!$B$6:$AK$2185,28,0)="Yes","4"," ")</f>
        <v>4</v>
      </c>
      <c r="L1686" s="11" t="str">
        <f>IF(VLOOKUP(D1686,'Current OBD'!$B$6:$AK$2185,29,0)="Yes","5"," ")</f>
        <v>5</v>
      </c>
      <c r="M1686" s="11" t="str">
        <f>IF(VLOOKUP(D1686,'Current OBD'!$B$6:$AK$2185,30,0)="Yes","6"," ")</f>
        <v xml:space="preserve"> </v>
      </c>
      <c r="N1686" s="11" t="str">
        <f>IF(VLOOKUP(D1686,'Current OBD'!$B$6:$AK$2185,31,0)="Yes","7"," ")</f>
        <v xml:space="preserve"> </v>
      </c>
      <c r="O1686" s="11" t="str">
        <f>IF(VLOOKUP(D1686,'Current OBD'!$B$6:$AK$2185,32,0)="Yes","8"," ")</f>
        <v xml:space="preserve"> </v>
      </c>
      <c r="P1686" s="11" t="str">
        <f>IF(VLOOKUP(D1686,'Current OBD'!$B$6:$AK$2185,33,0)="Yes","9"," ")</f>
        <v xml:space="preserve"> </v>
      </c>
      <c r="Q1686" s="11" t="str">
        <f>IF(VLOOKUP(D1686,'Current OBD'!$B$6:$AK$2185,34,0)="Yes","10"," ")</f>
        <v xml:space="preserve"> </v>
      </c>
      <c r="R1686" s="11" t="str">
        <f>IF(VLOOKUP(D1686,'Current OBD'!$B$6:$AK$2185,35,0)="Yes","11"," ")</f>
        <v xml:space="preserve"> </v>
      </c>
      <c r="S1686" s="11" t="str">
        <f>IF(VLOOKUP(D1686,'Current OBD'!$B$6:$AK$2185,36,0)="Yes","12"," ")</f>
        <v xml:space="preserve"> </v>
      </c>
      <c r="T1686" s="13">
        <f>VLOOKUP(D1686,Pivot!$B$4:$F$2181,2,0)</f>
        <v>239</v>
      </c>
      <c r="U1686" s="13">
        <f>VLOOKUP(D1686,Pivot!$B$4:$F$2181,3,0)</f>
        <v>0</v>
      </c>
      <c r="V1686" s="13">
        <f>VLOOKUP(D1686,Pivot!$B$4:$F$2181,4,0)</f>
        <v>493</v>
      </c>
      <c r="W1686" s="46">
        <f>IFERROR(VLOOKUP(D1686,Pivot!$B$4:$H$2181,5,0),"")</f>
        <v>0.48480000000000001</v>
      </c>
      <c r="X1686" s="51">
        <f>IFERROR(VLOOKUP(D1686,Pivot!$B$4:$H$2181,6,0),"")</f>
        <v>0</v>
      </c>
      <c r="Y1686" s="46">
        <f>IFERROR(VLOOKUP(D1686,Pivot!$B$4:$H$2181,7,0),"")</f>
        <v>0.48480000000000001</v>
      </c>
    </row>
    <row r="1687" spans="1:25" ht="15" customHeight="1" outlineLevel="2">
      <c r="A1687" s="10" t="str">
        <f>VLOOKUP(D1687,'Current OBD'!$B$6:$K$2185,4,0)</f>
        <v>Snohomish</v>
      </c>
      <c r="B1687" s="10" t="str">
        <f>VLOOKUP(D1687,'Current OBD'!$B$6:$K$2185,3,0)</f>
        <v>31-002</v>
      </c>
      <c r="C1687" s="9" t="str">
        <f>VLOOKUP(D1687,'Current OBD'!$B$6:$K$2185,2,0)</f>
        <v>Everett School  District</v>
      </c>
      <c r="D1687" s="24">
        <v>660651</v>
      </c>
      <c r="E1687" s="9" t="str">
        <f>VLOOKUP(D1687,'Current OBD'!$B$6:$K$2185,10,0)</f>
        <v>North Middle School</v>
      </c>
      <c r="F1687" s="11" t="str">
        <f>IF(VLOOKUP(D1687,'Current OBD'!$B$6:$AK$2185,23,0)="Yes","PK"," ")</f>
        <v xml:space="preserve"> </v>
      </c>
      <c r="G1687" s="11" t="str">
        <f>IF(VLOOKUP(D1687,'Current OBD'!$B$6:$AK$2185,24,0)="Yes","K"," ")</f>
        <v xml:space="preserve"> </v>
      </c>
      <c r="H1687" s="11" t="str">
        <f>IF(VLOOKUP(D1687,'Current OBD'!$B$6:$AK$2185,25,0)="Yes",1," ")</f>
        <v xml:space="preserve"> </v>
      </c>
      <c r="I1687" s="11" t="str">
        <f>IF(VLOOKUP(D1687,'Current OBD'!$B$6:$AK$2185,26,0)="Yes","2"," ")</f>
        <v xml:space="preserve"> </v>
      </c>
      <c r="J1687" s="11" t="str">
        <f>IF(VLOOKUP(D1687,'Current OBD'!$B$6:$AK$2185,27,0)="Yes","3"," ")</f>
        <v xml:space="preserve"> </v>
      </c>
      <c r="K1687" s="11" t="str">
        <f>IF(VLOOKUP(D1687,'Current OBD'!$B$6:$AK$2185,28,0)="Yes","4"," ")</f>
        <v xml:space="preserve"> </v>
      </c>
      <c r="L1687" s="11" t="str">
        <f>IF(VLOOKUP(D1687,'Current OBD'!$B$6:$AK$2185,29,0)="Yes","5"," ")</f>
        <v xml:space="preserve"> </v>
      </c>
      <c r="M1687" s="11" t="str">
        <f>IF(VLOOKUP(D1687,'Current OBD'!$B$6:$AK$2185,30,0)="Yes","6"," ")</f>
        <v>6</v>
      </c>
      <c r="N1687" s="11" t="str">
        <f>IF(VLOOKUP(D1687,'Current OBD'!$B$6:$AK$2185,31,0)="Yes","7"," ")</f>
        <v>7</v>
      </c>
      <c r="O1687" s="11" t="str">
        <f>IF(VLOOKUP(D1687,'Current OBD'!$B$6:$AK$2185,32,0)="Yes","8"," ")</f>
        <v>8</v>
      </c>
      <c r="P1687" s="11" t="str">
        <f>IF(VLOOKUP(D1687,'Current OBD'!$B$6:$AK$2185,33,0)="Yes","9"," ")</f>
        <v xml:space="preserve"> </v>
      </c>
      <c r="Q1687" s="11" t="str">
        <f>IF(VLOOKUP(D1687,'Current OBD'!$B$6:$AK$2185,34,0)="Yes","10"," ")</f>
        <v xml:space="preserve"> </v>
      </c>
      <c r="R1687" s="11" t="str">
        <f>IF(VLOOKUP(D1687,'Current OBD'!$B$6:$AK$2185,35,0)="Yes","11"," ")</f>
        <v xml:space="preserve"> </v>
      </c>
      <c r="S1687" s="11" t="str">
        <f>IF(VLOOKUP(D1687,'Current OBD'!$B$6:$AK$2185,36,0)="Yes","12"," ")</f>
        <v xml:space="preserve"> </v>
      </c>
      <c r="T1687" s="13">
        <f>VLOOKUP(D1687,Pivot!$B$4:$F$2181,2,0)</f>
        <v>559</v>
      </c>
      <c r="U1687" s="13">
        <f>VLOOKUP(D1687,Pivot!$B$4:$F$2181,3,0)</f>
        <v>0</v>
      </c>
      <c r="V1687" s="13">
        <f>VLOOKUP(D1687,Pivot!$B$4:$F$2181,4,0)</f>
        <v>704</v>
      </c>
      <c r="W1687" s="46">
        <f>IFERROR(VLOOKUP(D1687,Pivot!$B$4:$H$2181,5,0),"")</f>
        <v>0.79400000000000004</v>
      </c>
      <c r="X1687" s="51">
        <f>IFERROR(VLOOKUP(D1687,Pivot!$B$4:$H$2181,6,0),"")</f>
        <v>0</v>
      </c>
      <c r="Y1687" s="46">
        <f>IFERROR(VLOOKUP(D1687,Pivot!$B$4:$H$2181,7,0),"")</f>
        <v>0.79400000000000004</v>
      </c>
    </row>
    <row r="1688" spans="1:25" ht="15" customHeight="1" outlineLevel="2">
      <c r="A1688" s="10" t="str">
        <f>VLOOKUP(D1688,'Current OBD'!$B$6:$K$2185,4,0)</f>
        <v>Snohomish</v>
      </c>
      <c r="B1688" s="10" t="str">
        <f>VLOOKUP(D1688,'Current OBD'!$B$6:$K$2185,3,0)</f>
        <v>31-002</v>
      </c>
      <c r="C1688" s="9" t="str">
        <f>VLOOKUP(D1688,'Current OBD'!$B$6:$K$2185,2,0)</f>
        <v>Everett School  District</v>
      </c>
      <c r="D1688" s="24">
        <v>660641</v>
      </c>
      <c r="E1688" s="9" t="str">
        <f>VLOOKUP(D1688,'Current OBD'!$B$6:$K$2185,10,0)</f>
        <v>Penny Creek</v>
      </c>
      <c r="F1688" s="11" t="str">
        <f>IF(VLOOKUP(D1688,'Current OBD'!$B$6:$AK$2185,23,0)="Yes","PK"," ")</f>
        <v xml:space="preserve"> </v>
      </c>
      <c r="G1688" s="11" t="str">
        <f>IF(VLOOKUP(D1688,'Current OBD'!$B$6:$AK$2185,24,0)="Yes","K"," ")</f>
        <v>K</v>
      </c>
      <c r="H1688" s="11">
        <f>IF(VLOOKUP(D1688,'Current OBD'!$B$6:$AK$2185,25,0)="Yes",1," ")</f>
        <v>1</v>
      </c>
      <c r="I1688" s="11" t="str">
        <f>IF(VLOOKUP(D1688,'Current OBD'!$B$6:$AK$2185,26,0)="Yes","2"," ")</f>
        <v>2</v>
      </c>
      <c r="J1688" s="11" t="str">
        <f>IF(VLOOKUP(D1688,'Current OBD'!$B$6:$AK$2185,27,0)="Yes","3"," ")</f>
        <v>3</v>
      </c>
      <c r="K1688" s="11" t="str">
        <f>IF(VLOOKUP(D1688,'Current OBD'!$B$6:$AK$2185,28,0)="Yes","4"," ")</f>
        <v>4</v>
      </c>
      <c r="L1688" s="11" t="str">
        <f>IF(VLOOKUP(D1688,'Current OBD'!$B$6:$AK$2185,29,0)="Yes","5"," ")</f>
        <v>5</v>
      </c>
      <c r="M1688" s="11" t="str">
        <f>IF(VLOOKUP(D1688,'Current OBD'!$B$6:$AK$2185,30,0)="Yes","6"," ")</f>
        <v xml:space="preserve"> </v>
      </c>
      <c r="N1688" s="11" t="str">
        <f>IF(VLOOKUP(D1688,'Current OBD'!$B$6:$AK$2185,31,0)="Yes","7"," ")</f>
        <v xml:space="preserve"> </v>
      </c>
      <c r="O1688" s="11" t="str">
        <f>IF(VLOOKUP(D1688,'Current OBD'!$B$6:$AK$2185,32,0)="Yes","8"," ")</f>
        <v xml:space="preserve"> </v>
      </c>
      <c r="P1688" s="11" t="str">
        <f>IF(VLOOKUP(D1688,'Current OBD'!$B$6:$AK$2185,33,0)="Yes","9"," ")</f>
        <v xml:space="preserve"> </v>
      </c>
      <c r="Q1688" s="11" t="str">
        <f>IF(VLOOKUP(D1688,'Current OBD'!$B$6:$AK$2185,34,0)="Yes","10"," ")</f>
        <v xml:space="preserve"> </v>
      </c>
      <c r="R1688" s="11" t="str">
        <f>IF(VLOOKUP(D1688,'Current OBD'!$B$6:$AK$2185,35,0)="Yes","11"," ")</f>
        <v xml:space="preserve"> </v>
      </c>
      <c r="S1688" s="11" t="str">
        <f>IF(VLOOKUP(D1688,'Current OBD'!$B$6:$AK$2185,36,0)="Yes","12"," ")</f>
        <v xml:space="preserve"> </v>
      </c>
      <c r="T1688" s="13">
        <f>VLOOKUP(D1688,Pivot!$B$4:$F$2181,2,0)</f>
        <v>181</v>
      </c>
      <c r="U1688" s="13">
        <f>VLOOKUP(D1688,Pivot!$B$4:$F$2181,3,0)</f>
        <v>40</v>
      </c>
      <c r="V1688" s="13">
        <f>VLOOKUP(D1688,Pivot!$B$4:$F$2181,4,0)</f>
        <v>764</v>
      </c>
      <c r="W1688" s="46">
        <f>IFERROR(VLOOKUP(D1688,Pivot!$B$4:$H$2181,5,0),"")</f>
        <v>0.2369</v>
      </c>
      <c r="X1688" s="51">
        <f>IFERROR(VLOOKUP(D1688,Pivot!$B$4:$H$2181,6,0),"")</f>
        <v>5.2400000000000002E-2</v>
      </c>
      <c r="Y1688" s="46">
        <f>IFERROR(VLOOKUP(D1688,Pivot!$B$4:$H$2181,7,0),"")</f>
        <v>0.2893</v>
      </c>
    </row>
    <row r="1689" spans="1:25" ht="15" customHeight="1" outlineLevel="2">
      <c r="A1689" s="10" t="str">
        <f>VLOOKUP(D1689,'Current OBD'!$B$6:$K$2185,4,0)</f>
        <v>Snohomish</v>
      </c>
      <c r="B1689" s="10" t="str">
        <f>VLOOKUP(D1689,'Current OBD'!$B$6:$K$2185,3,0)</f>
        <v>31-002</v>
      </c>
      <c r="C1689" s="9" t="str">
        <f>VLOOKUP(D1689,'Current OBD'!$B$6:$K$2185,2,0)</f>
        <v>Everett School  District</v>
      </c>
      <c r="D1689" s="24">
        <v>663741</v>
      </c>
      <c r="E1689" s="9" t="str">
        <f>VLOOKUP(D1689,'Current OBD'!$B$6:$K$2185,10,0)</f>
        <v>Sequoia High School</v>
      </c>
      <c r="F1689" s="11" t="str">
        <f>IF(VLOOKUP(D1689,'Current OBD'!$B$6:$AK$2185,23,0)="Yes","PK"," ")</f>
        <v xml:space="preserve"> </v>
      </c>
      <c r="G1689" s="11" t="str">
        <f>IF(VLOOKUP(D1689,'Current OBD'!$B$6:$AK$2185,24,0)="Yes","K"," ")</f>
        <v xml:space="preserve"> </v>
      </c>
      <c r="H1689" s="11" t="str">
        <f>IF(VLOOKUP(D1689,'Current OBD'!$B$6:$AK$2185,25,0)="Yes",1," ")</f>
        <v xml:space="preserve"> </v>
      </c>
      <c r="I1689" s="11" t="str">
        <f>IF(VLOOKUP(D1689,'Current OBD'!$B$6:$AK$2185,26,0)="Yes","2"," ")</f>
        <v xml:space="preserve"> </v>
      </c>
      <c r="J1689" s="11" t="str">
        <f>IF(VLOOKUP(D1689,'Current OBD'!$B$6:$AK$2185,27,0)="Yes","3"," ")</f>
        <v xml:space="preserve"> </v>
      </c>
      <c r="K1689" s="11" t="str">
        <f>IF(VLOOKUP(D1689,'Current OBD'!$B$6:$AK$2185,28,0)="Yes","4"," ")</f>
        <v xml:space="preserve"> </v>
      </c>
      <c r="L1689" s="11" t="str">
        <f>IF(VLOOKUP(D1689,'Current OBD'!$B$6:$AK$2185,29,0)="Yes","5"," ")</f>
        <v xml:space="preserve"> </v>
      </c>
      <c r="M1689" s="11" t="str">
        <f>IF(VLOOKUP(D1689,'Current OBD'!$B$6:$AK$2185,30,0)="Yes","6"," ")</f>
        <v xml:space="preserve"> </v>
      </c>
      <c r="N1689" s="11" t="str">
        <f>IF(VLOOKUP(D1689,'Current OBD'!$B$6:$AK$2185,31,0)="Yes","7"," ")</f>
        <v xml:space="preserve"> </v>
      </c>
      <c r="O1689" s="11" t="str">
        <f>IF(VLOOKUP(D1689,'Current OBD'!$B$6:$AK$2185,32,0)="Yes","8"," ")</f>
        <v xml:space="preserve"> </v>
      </c>
      <c r="P1689" s="11" t="str">
        <f>IF(VLOOKUP(D1689,'Current OBD'!$B$6:$AK$2185,33,0)="Yes","9"," ")</f>
        <v>9</v>
      </c>
      <c r="Q1689" s="11" t="str">
        <f>IF(VLOOKUP(D1689,'Current OBD'!$B$6:$AK$2185,34,0)="Yes","10"," ")</f>
        <v>10</v>
      </c>
      <c r="R1689" s="11" t="str">
        <f>IF(VLOOKUP(D1689,'Current OBD'!$B$6:$AK$2185,35,0)="Yes","11"," ")</f>
        <v>11</v>
      </c>
      <c r="S1689" s="11" t="str">
        <f>IF(VLOOKUP(D1689,'Current OBD'!$B$6:$AK$2185,36,0)="Yes","12"," ")</f>
        <v>12</v>
      </c>
      <c r="T1689" s="13">
        <f>VLOOKUP(D1689,Pivot!$B$4:$F$2181,2,0)</f>
        <v>136</v>
      </c>
      <c r="U1689" s="13">
        <f>VLOOKUP(D1689,Pivot!$B$4:$F$2181,3,0)</f>
        <v>0</v>
      </c>
      <c r="V1689" s="13">
        <f>VLOOKUP(D1689,Pivot!$B$4:$F$2181,4,0)</f>
        <v>169</v>
      </c>
      <c r="W1689" s="46">
        <f>IFERROR(VLOOKUP(D1689,Pivot!$B$4:$H$2181,5,0),"")</f>
        <v>0.80469999999999997</v>
      </c>
      <c r="X1689" s="51">
        <f>IFERROR(VLOOKUP(D1689,Pivot!$B$4:$H$2181,6,0),"")</f>
        <v>0</v>
      </c>
      <c r="Y1689" s="46">
        <f>IFERROR(VLOOKUP(D1689,Pivot!$B$4:$H$2181,7,0),"")</f>
        <v>0.80469999999999997</v>
      </c>
    </row>
    <row r="1690" spans="1:25" ht="15" customHeight="1" outlineLevel="2">
      <c r="A1690" s="10" t="str">
        <f>VLOOKUP(D1690,'Current OBD'!$B$6:$K$2185,4,0)</f>
        <v>Snohomish</v>
      </c>
      <c r="B1690" s="10" t="str">
        <f>VLOOKUP(D1690,'Current OBD'!$B$6:$K$2185,3,0)</f>
        <v>31-002</v>
      </c>
      <c r="C1690" s="9" t="str">
        <f>VLOOKUP(D1690,'Current OBD'!$B$6:$K$2185,2,0)</f>
        <v>Everett School  District</v>
      </c>
      <c r="D1690" s="24">
        <v>660642</v>
      </c>
      <c r="E1690" s="9" t="str">
        <f>VLOOKUP(D1690,'Current OBD'!$B$6:$K$2185,10,0)</f>
        <v>Silver Firs Elementary</v>
      </c>
      <c r="F1690" s="11" t="str">
        <f>IF(VLOOKUP(D1690,'Current OBD'!$B$6:$AK$2185,23,0)="Yes","PK"," ")</f>
        <v xml:space="preserve"> </v>
      </c>
      <c r="G1690" s="11" t="str">
        <f>IF(VLOOKUP(D1690,'Current OBD'!$B$6:$AK$2185,24,0)="Yes","K"," ")</f>
        <v>K</v>
      </c>
      <c r="H1690" s="11">
        <f>IF(VLOOKUP(D1690,'Current OBD'!$B$6:$AK$2185,25,0)="Yes",1," ")</f>
        <v>1</v>
      </c>
      <c r="I1690" s="11" t="str">
        <f>IF(VLOOKUP(D1690,'Current OBD'!$B$6:$AK$2185,26,0)="Yes","2"," ")</f>
        <v>2</v>
      </c>
      <c r="J1690" s="11" t="str">
        <f>IF(VLOOKUP(D1690,'Current OBD'!$B$6:$AK$2185,27,0)="Yes","3"," ")</f>
        <v>3</v>
      </c>
      <c r="K1690" s="11" t="str">
        <f>IF(VLOOKUP(D1690,'Current OBD'!$B$6:$AK$2185,28,0)="Yes","4"," ")</f>
        <v>4</v>
      </c>
      <c r="L1690" s="11" t="str">
        <f>IF(VLOOKUP(D1690,'Current OBD'!$B$6:$AK$2185,29,0)="Yes","5"," ")</f>
        <v>5</v>
      </c>
      <c r="M1690" s="11" t="str">
        <f>IF(VLOOKUP(D1690,'Current OBD'!$B$6:$AK$2185,30,0)="Yes","6"," ")</f>
        <v xml:space="preserve"> </v>
      </c>
      <c r="N1690" s="11" t="str">
        <f>IF(VLOOKUP(D1690,'Current OBD'!$B$6:$AK$2185,31,0)="Yes","7"," ")</f>
        <v xml:space="preserve"> </v>
      </c>
      <c r="O1690" s="11" t="str">
        <f>IF(VLOOKUP(D1690,'Current OBD'!$B$6:$AK$2185,32,0)="Yes","8"," ")</f>
        <v xml:space="preserve"> </v>
      </c>
      <c r="P1690" s="11" t="str">
        <f>IF(VLOOKUP(D1690,'Current OBD'!$B$6:$AK$2185,33,0)="Yes","9"," ")</f>
        <v xml:space="preserve"> </v>
      </c>
      <c r="Q1690" s="11" t="str">
        <f>IF(VLOOKUP(D1690,'Current OBD'!$B$6:$AK$2185,34,0)="Yes","10"," ")</f>
        <v xml:space="preserve"> </v>
      </c>
      <c r="R1690" s="11" t="str">
        <f>IF(VLOOKUP(D1690,'Current OBD'!$B$6:$AK$2185,35,0)="Yes","11"," ")</f>
        <v xml:space="preserve"> </v>
      </c>
      <c r="S1690" s="11" t="str">
        <f>IF(VLOOKUP(D1690,'Current OBD'!$B$6:$AK$2185,36,0)="Yes","12"," ")</f>
        <v xml:space="preserve"> </v>
      </c>
      <c r="T1690" s="13">
        <f>VLOOKUP(D1690,Pivot!$B$4:$F$2181,2,0)</f>
        <v>68</v>
      </c>
      <c r="U1690" s="13">
        <f>VLOOKUP(D1690,Pivot!$B$4:$F$2181,3,0)</f>
        <v>16</v>
      </c>
      <c r="V1690" s="13">
        <f>VLOOKUP(D1690,Pivot!$B$4:$F$2181,4,0)</f>
        <v>542</v>
      </c>
      <c r="W1690" s="46">
        <f>IFERROR(VLOOKUP(D1690,Pivot!$B$4:$H$2181,5,0),"")</f>
        <v>0.1255</v>
      </c>
      <c r="X1690" s="51">
        <f>IFERROR(VLOOKUP(D1690,Pivot!$B$4:$H$2181,6,0),"")</f>
        <v>2.9499999999999998E-2</v>
      </c>
      <c r="Y1690" s="46">
        <f>IFERROR(VLOOKUP(D1690,Pivot!$B$4:$H$2181,7,0),"")</f>
        <v>0.155</v>
      </c>
    </row>
    <row r="1691" spans="1:25" ht="15" customHeight="1" outlineLevel="2">
      <c r="A1691" s="10" t="str">
        <f>VLOOKUP(D1691,'Current OBD'!$B$6:$K$2185,4,0)</f>
        <v>Snohomish</v>
      </c>
      <c r="B1691" s="10" t="str">
        <f>VLOOKUP(D1691,'Current OBD'!$B$6:$K$2185,3,0)</f>
        <v>31-002</v>
      </c>
      <c r="C1691" s="9" t="str">
        <f>VLOOKUP(D1691,'Current OBD'!$B$6:$K$2185,2,0)</f>
        <v>Everett School  District</v>
      </c>
      <c r="D1691" s="24">
        <v>664607</v>
      </c>
      <c r="E1691" s="9" t="str">
        <f>VLOOKUP(D1691,'Current OBD'!$B$6:$K$2185,10,0)</f>
        <v>Silver Lake Elementary</v>
      </c>
      <c r="F1691" s="11" t="str">
        <f>IF(VLOOKUP(D1691,'Current OBD'!$B$6:$AK$2185,23,0)="Yes","PK"," ")</f>
        <v>PK</v>
      </c>
      <c r="G1691" s="11" t="str">
        <f>IF(VLOOKUP(D1691,'Current OBD'!$B$6:$AK$2185,24,0)="Yes","K"," ")</f>
        <v>K</v>
      </c>
      <c r="H1691" s="11">
        <f>IF(VLOOKUP(D1691,'Current OBD'!$B$6:$AK$2185,25,0)="Yes",1," ")</f>
        <v>1</v>
      </c>
      <c r="I1691" s="11" t="str">
        <f>IF(VLOOKUP(D1691,'Current OBD'!$B$6:$AK$2185,26,0)="Yes","2"," ")</f>
        <v>2</v>
      </c>
      <c r="J1691" s="11" t="str">
        <f>IF(VLOOKUP(D1691,'Current OBD'!$B$6:$AK$2185,27,0)="Yes","3"," ")</f>
        <v>3</v>
      </c>
      <c r="K1691" s="11" t="str">
        <f>IF(VLOOKUP(D1691,'Current OBD'!$B$6:$AK$2185,28,0)="Yes","4"," ")</f>
        <v>4</v>
      </c>
      <c r="L1691" s="11" t="str">
        <f>IF(VLOOKUP(D1691,'Current OBD'!$B$6:$AK$2185,29,0)="Yes","5"," ")</f>
        <v>5</v>
      </c>
      <c r="M1691" s="11" t="str">
        <f>IF(VLOOKUP(D1691,'Current OBD'!$B$6:$AK$2185,30,0)="Yes","6"," ")</f>
        <v xml:space="preserve"> </v>
      </c>
      <c r="N1691" s="11" t="str">
        <f>IF(VLOOKUP(D1691,'Current OBD'!$B$6:$AK$2185,31,0)="Yes","7"," ")</f>
        <v xml:space="preserve"> </v>
      </c>
      <c r="O1691" s="11" t="str">
        <f>IF(VLOOKUP(D1691,'Current OBD'!$B$6:$AK$2185,32,0)="Yes","8"," ")</f>
        <v xml:space="preserve"> </v>
      </c>
      <c r="P1691" s="11" t="str">
        <f>IF(VLOOKUP(D1691,'Current OBD'!$B$6:$AK$2185,33,0)="Yes","9"," ")</f>
        <v xml:space="preserve"> </v>
      </c>
      <c r="Q1691" s="11" t="str">
        <f>IF(VLOOKUP(D1691,'Current OBD'!$B$6:$AK$2185,34,0)="Yes","10"," ")</f>
        <v xml:space="preserve"> </v>
      </c>
      <c r="R1691" s="11" t="str">
        <f>IF(VLOOKUP(D1691,'Current OBD'!$B$6:$AK$2185,35,0)="Yes","11"," ")</f>
        <v xml:space="preserve"> </v>
      </c>
      <c r="S1691" s="11" t="str">
        <f>IF(VLOOKUP(D1691,'Current OBD'!$B$6:$AK$2185,36,0)="Yes","12"," ")</f>
        <v xml:space="preserve"> </v>
      </c>
      <c r="T1691" s="13">
        <f>VLOOKUP(D1691,Pivot!$B$4:$F$2181,2,0)</f>
        <v>424</v>
      </c>
      <c r="U1691" s="13">
        <f>VLOOKUP(D1691,Pivot!$B$4:$F$2181,3,0)</f>
        <v>0</v>
      </c>
      <c r="V1691" s="13">
        <f>VLOOKUP(D1691,Pivot!$B$4:$F$2181,4,0)</f>
        <v>591</v>
      </c>
      <c r="W1691" s="46">
        <f>IFERROR(VLOOKUP(D1691,Pivot!$B$4:$H$2181,5,0),"")</f>
        <v>0.71740000000000004</v>
      </c>
      <c r="X1691" s="51">
        <f>IFERROR(VLOOKUP(D1691,Pivot!$B$4:$H$2181,6,0),"")</f>
        <v>0</v>
      </c>
      <c r="Y1691" s="46">
        <f>IFERROR(VLOOKUP(D1691,Pivot!$B$4:$H$2181,7,0),"")</f>
        <v>0.71740000000000004</v>
      </c>
    </row>
    <row r="1692" spans="1:25" ht="15" customHeight="1" outlineLevel="2">
      <c r="A1692" s="10" t="str">
        <f>VLOOKUP(D1692,'Current OBD'!$B$6:$K$2185,4,0)</f>
        <v>Snohomish</v>
      </c>
      <c r="B1692" s="10" t="str">
        <f>VLOOKUP(D1692,'Current OBD'!$B$6:$K$2185,3,0)</f>
        <v>31-002</v>
      </c>
      <c r="C1692" s="9" t="str">
        <f>VLOOKUP(D1692,'Current OBD'!$B$6:$K$2185,2,0)</f>
        <v>Everett School  District</v>
      </c>
      <c r="D1692" s="24">
        <v>685757</v>
      </c>
      <c r="E1692" s="9" t="str">
        <f>VLOOKUP(D1692,'Current OBD'!$B$6:$K$2185,10,0)</f>
        <v>Tambark Creek</v>
      </c>
      <c r="F1692" s="11" t="str">
        <f>IF(VLOOKUP(D1692,'Current OBD'!$B$6:$AK$2185,23,0)="Yes","PK"," ")</f>
        <v xml:space="preserve"> </v>
      </c>
      <c r="G1692" s="11" t="str">
        <f>IF(VLOOKUP(D1692,'Current OBD'!$B$6:$AK$2185,24,0)="Yes","K"," ")</f>
        <v>K</v>
      </c>
      <c r="H1692" s="11">
        <f>IF(VLOOKUP(D1692,'Current OBD'!$B$6:$AK$2185,25,0)="Yes",1," ")</f>
        <v>1</v>
      </c>
      <c r="I1692" s="11" t="str">
        <f>IF(VLOOKUP(D1692,'Current OBD'!$B$6:$AK$2185,26,0)="Yes","2"," ")</f>
        <v>2</v>
      </c>
      <c r="J1692" s="11" t="str">
        <f>IF(VLOOKUP(D1692,'Current OBD'!$B$6:$AK$2185,27,0)="Yes","3"," ")</f>
        <v>3</v>
      </c>
      <c r="K1692" s="11" t="str">
        <f>IF(VLOOKUP(D1692,'Current OBD'!$B$6:$AK$2185,28,0)="Yes","4"," ")</f>
        <v>4</v>
      </c>
      <c r="L1692" s="11" t="str">
        <f>IF(VLOOKUP(D1692,'Current OBD'!$B$6:$AK$2185,29,0)="Yes","5"," ")</f>
        <v>5</v>
      </c>
      <c r="M1692" s="11" t="str">
        <f>IF(VLOOKUP(D1692,'Current OBD'!$B$6:$AK$2185,30,0)="Yes","6"," ")</f>
        <v xml:space="preserve"> </v>
      </c>
      <c r="N1692" s="11" t="str">
        <f>IF(VLOOKUP(D1692,'Current OBD'!$B$6:$AK$2185,31,0)="Yes","7"," ")</f>
        <v xml:space="preserve"> </v>
      </c>
      <c r="O1692" s="11" t="str">
        <f>IF(VLOOKUP(D1692,'Current OBD'!$B$6:$AK$2185,32,0)="Yes","8"," ")</f>
        <v xml:space="preserve"> </v>
      </c>
      <c r="P1692" s="11" t="str">
        <f>IF(VLOOKUP(D1692,'Current OBD'!$B$6:$AK$2185,33,0)="Yes","9"," ")</f>
        <v xml:space="preserve"> </v>
      </c>
      <c r="Q1692" s="11" t="str">
        <f>IF(VLOOKUP(D1692,'Current OBD'!$B$6:$AK$2185,34,0)="Yes","10"," ")</f>
        <v xml:space="preserve"> </v>
      </c>
      <c r="R1692" s="11" t="str">
        <f>IF(VLOOKUP(D1692,'Current OBD'!$B$6:$AK$2185,35,0)="Yes","11"," ")</f>
        <v xml:space="preserve"> </v>
      </c>
      <c r="S1692" s="11" t="str">
        <f>IF(VLOOKUP(D1692,'Current OBD'!$B$6:$AK$2185,36,0)="Yes","12"," ")</f>
        <v xml:space="preserve"> </v>
      </c>
      <c r="T1692" s="13">
        <f>VLOOKUP(D1692,Pivot!$B$4:$F$2181,2,0)</f>
        <v>29</v>
      </c>
      <c r="U1692" s="13">
        <f>VLOOKUP(D1692,Pivot!$B$4:$F$2181,3,0)</f>
        <v>18</v>
      </c>
      <c r="V1692" s="13">
        <f>VLOOKUP(D1692,Pivot!$B$4:$F$2181,4,0)</f>
        <v>736</v>
      </c>
      <c r="W1692" s="46">
        <f>IFERROR(VLOOKUP(D1692,Pivot!$B$4:$H$2181,5,0),"")</f>
        <v>3.9399999999999998E-2</v>
      </c>
      <c r="X1692" s="51">
        <f>IFERROR(VLOOKUP(D1692,Pivot!$B$4:$H$2181,6,0),"")</f>
        <v>2.4500000000000001E-2</v>
      </c>
      <c r="Y1692" s="46">
        <f>IFERROR(VLOOKUP(D1692,Pivot!$B$4:$H$2181,7,0),"")</f>
        <v>6.3899999999999998E-2</v>
      </c>
    </row>
    <row r="1693" spans="1:25" ht="15" customHeight="1" outlineLevel="2">
      <c r="A1693" s="10" t="str">
        <f>VLOOKUP(D1693,'Current OBD'!$B$6:$K$2185,4,0)</f>
        <v>Snohomish</v>
      </c>
      <c r="B1693" s="10" t="str">
        <f>VLOOKUP(D1693,'Current OBD'!$B$6:$K$2185,3,0)</f>
        <v>31-002</v>
      </c>
      <c r="C1693" s="9" t="str">
        <f>VLOOKUP(D1693,'Current OBD'!$B$6:$K$2185,2,0)</f>
        <v>Everett School  District</v>
      </c>
      <c r="D1693" s="24">
        <v>660644</v>
      </c>
      <c r="E1693" s="9" t="str">
        <f>VLOOKUP(D1693,'Current OBD'!$B$6:$K$2185,10,0)</f>
        <v>View Ridge Elementary</v>
      </c>
      <c r="F1693" s="11" t="str">
        <f>IF(VLOOKUP(D1693,'Current OBD'!$B$6:$AK$2185,23,0)="Yes","PK"," ")</f>
        <v>PK</v>
      </c>
      <c r="G1693" s="11" t="str">
        <f>IF(VLOOKUP(D1693,'Current OBD'!$B$6:$AK$2185,24,0)="Yes","K"," ")</f>
        <v>K</v>
      </c>
      <c r="H1693" s="11">
        <f>IF(VLOOKUP(D1693,'Current OBD'!$B$6:$AK$2185,25,0)="Yes",1," ")</f>
        <v>1</v>
      </c>
      <c r="I1693" s="11" t="str">
        <f>IF(VLOOKUP(D1693,'Current OBD'!$B$6:$AK$2185,26,0)="Yes","2"," ")</f>
        <v>2</v>
      </c>
      <c r="J1693" s="11" t="str">
        <f>IF(VLOOKUP(D1693,'Current OBD'!$B$6:$AK$2185,27,0)="Yes","3"," ")</f>
        <v>3</v>
      </c>
      <c r="K1693" s="11" t="str">
        <f>IF(VLOOKUP(D1693,'Current OBD'!$B$6:$AK$2185,28,0)="Yes","4"," ")</f>
        <v>4</v>
      </c>
      <c r="L1693" s="11" t="str">
        <f>IF(VLOOKUP(D1693,'Current OBD'!$B$6:$AK$2185,29,0)="Yes","5"," ")</f>
        <v>5</v>
      </c>
      <c r="M1693" s="11" t="str">
        <f>IF(VLOOKUP(D1693,'Current OBD'!$B$6:$AK$2185,30,0)="Yes","6"," ")</f>
        <v xml:space="preserve"> </v>
      </c>
      <c r="N1693" s="11" t="str">
        <f>IF(VLOOKUP(D1693,'Current OBD'!$B$6:$AK$2185,31,0)="Yes","7"," ")</f>
        <v xml:space="preserve"> </v>
      </c>
      <c r="O1693" s="11" t="str">
        <f>IF(VLOOKUP(D1693,'Current OBD'!$B$6:$AK$2185,32,0)="Yes","8"," ")</f>
        <v xml:space="preserve"> </v>
      </c>
      <c r="P1693" s="11" t="str">
        <f>IF(VLOOKUP(D1693,'Current OBD'!$B$6:$AK$2185,33,0)="Yes","9"," ")</f>
        <v xml:space="preserve"> </v>
      </c>
      <c r="Q1693" s="11" t="str">
        <f>IF(VLOOKUP(D1693,'Current OBD'!$B$6:$AK$2185,34,0)="Yes","10"," ")</f>
        <v xml:space="preserve"> </v>
      </c>
      <c r="R1693" s="11" t="str">
        <f>IF(VLOOKUP(D1693,'Current OBD'!$B$6:$AK$2185,35,0)="Yes","11"," ")</f>
        <v xml:space="preserve"> </v>
      </c>
      <c r="S1693" s="11" t="str">
        <f>IF(VLOOKUP(D1693,'Current OBD'!$B$6:$AK$2185,36,0)="Yes","12"," ")</f>
        <v xml:space="preserve"> </v>
      </c>
      <c r="T1693" s="13">
        <f>VLOOKUP(D1693,Pivot!$B$4:$F$2181,2,0)</f>
        <v>259</v>
      </c>
      <c r="U1693" s="13">
        <f>VLOOKUP(D1693,Pivot!$B$4:$F$2181,3,0)</f>
        <v>0</v>
      </c>
      <c r="V1693" s="13">
        <f>VLOOKUP(D1693,Pivot!$B$4:$F$2181,4,0)</f>
        <v>478</v>
      </c>
      <c r="W1693" s="46">
        <f>IFERROR(VLOOKUP(D1693,Pivot!$B$4:$H$2181,5,0),"")</f>
        <v>0.54179999999999995</v>
      </c>
      <c r="X1693" s="51">
        <f>IFERROR(VLOOKUP(D1693,Pivot!$B$4:$H$2181,6,0),"")</f>
        <v>0</v>
      </c>
      <c r="Y1693" s="46">
        <f>IFERROR(VLOOKUP(D1693,Pivot!$B$4:$H$2181,7,0),"")</f>
        <v>0.54179999999999995</v>
      </c>
    </row>
    <row r="1694" spans="1:25" ht="15" customHeight="1" outlineLevel="2">
      <c r="A1694" s="10" t="str">
        <f>VLOOKUP(D1694,'Current OBD'!$B$6:$K$2185,4,0)</f>
        <v>Snohomish</v>
      </c>
      <c r="B1694" s="10" t="str">
        <f>VLOOKUP(D1694,'Current OBD'!$B$6:$K$2185,3,0)</f>
        <v>31-002</v>
      </c>
      <c r="C1694" s="9" t="str">
        <f>VLOOKUP(D1694,'Current OBD'!$B$6:$K$2185,2,0)</f>
        <v>Everett School  District</v>
      </c>
      <c r="D1694" s="24">
        <v>663740</v>
      </c>
      <c r="E1694" s="9" t="str">
        <f>VLOOKUP(D1694,'Current OBD'!$B$6:$K$2185,10,0)</f>
        <v>Whittier Elementary</v>
      </c>
      <c r="F1694" s="11" t="str">
        <f>IF(VLOOKUP(D1694,'Current OBD'!$B$6:$AK$2185,23,0)="Yes","PK"," ")</f>
        <v xml:space="preserve"> </v>
      </c>
      <c r="G1694" s="11" t="str">
        <f>IF(VLOOKUP(D1694,'Current OBD'!$B$6:$AK$2185,24,0)="Yes","K"," ")</f>
        <v>K</v>
      </c>
      <c r="H1694" s="11">
        <f>IF(VLOOKUP(D1694,'Current OBD'!$B$6:$AK$2185,25,0)="Yes",1," ")</f>
        <v>1</v>
      </c>
      <c r="I1694" s="11" t="str">
        <f>IF(VLOOKUP(D1694,'Current OBD'!$B$6:$AK$2185,26,0)="Yes","2"," ")</f>
        <v>2</v>
      </c>
      <c r="J1694" s="11" t="str">
        <f>IF(VLOOKUP(D1694,'Current OBD'!$B$6:$AK$2185,27,0)="Yes","3"," ")</f>
        <v>3</v>
      </c>
      <c r="K1694" s="11" t="str">
        <f>IF(VLOOKUP(D1694,'Current OBD'!$B$6:$AK$2185,28,0)="Yes","4"," ")</f>
        <v>4</v>
      </c>
      <c r="L1694" s="11" t="str">
        <f>IF(VLOOKUP(D1694,'Current OBD'!$B$6:$AK$2185,29,0)="Yes","5"," ")</f>
        <v>5</v>
      </c>
      <c r="M1694" s="11" t="str">
        <f>IF(VLOOKUP(D1694,'Current OBD'!$B$6:$AK$2185,30,0)="Yes","6"," ")</f>
        <v xml:space="preserve"> </v>
      </c>
      <c r="N1694" s="11" t="str">
        <f>IF(VLOOKUP(D1694,'Current OBD'!$B$6:$AK$2185,31,0)="Yes","7"," ")</f>
        <v xml:space="preserve"> </v>
      </c>
      <c r="O1694" s="11" t="str">
        <f>IF(VLOOKUP(D1694,'Current OBD'!$B$6:$AK$2185,32,0)="Yes","8"," ")</f>
        <v xml:space="preserve"> </v>
      </c>
      <c r="P1694" s="11" t="str">
        <f>IF(VLOOKUP(D1694,'Current OBD'!$B$6:$AK$2185,33,0)="Yes","9"," ")</f>
        <v xml:space="preserve"> </v>
      </c>
      <c r="Q1694" s="11" t="str">
        <f>IF(VLOOKUP(D1694,'Current OBD'!$B$6:$AK$2185,34,0)="Yes","10"," ")</f>
        <v xml:space="preserve"> </v>
      </c>
      <c r="R1694" s="11" t="str">
        <f>IF(VLOOKUP(D1694,'Current OBD'!$B$6:$AK$2185,35,0)="Yes","11"," ")</f>
        <v xml:space="preserve"> </v>
      </c>
      <c r="S1694" s="11" t="str">
        <f>IF(VLOOKUP(D1694,'Current OBD'!$B$6:$AK$2185,36,0)="Yes","12"," ")</f>
        <v xml:space="preserve"> </v>
      </c>
      <c r="T1694" s="13">
        <f>VLOOKUP(D1694,Pivot!$B$4:$F$2181,2,0)</f>
        <v>191</v>
      </c>
      <c r="U1694" s="13">
        <f>VLOOKUP(D1694,Pivot!$B$4:$F$2181,3,0)</f>
        <v>0</v>
      </c>
      <c r="V1694" s="13">
        <f>VLOOKUP(D1694,Pivot!$B$4:$F$2181,4,0)</f>
        <v>406</v>
      </c>
      <c r="W1694" s="46">
        <f>IFERROR(VLOOKUP(D1694,Pivot!$B$4:$H$2181,5,0),"")</f>
        <v>0.47039999999999998</v>
      </c>
      <c r="X1694" s="51">
        <f>IFERROR(VLOOKUP(D1694,Pivot!$B$4:$H$2181,6,0),"")</f>
        <v>0</v>
      </c>
      <c r="Y1694" s="46">
        <f>IFERROR(VLOOKUP(D1694,Pivot!$B$4:$H$2181,7,0),"")</f>
        <v>0.47039999999999998</v>
      </c>
    </row>
    <row r="1695" spans="1:25" ht="15" customHeight="1" outlineLevel="2">
      <c r="A1695" s="10" t="str">
        <f>VLOOKUP(D1695,'Current OBD'!$B$6:$K$2185,4,0)</f>
        <v>Snohomish</v>
      </c>
      <c r="B1695" s="10" t="str">
        <f>VLOOKUP(D1695,'Current OBD'!$B$6:$K$2185,3,0)</f>
        <v>31-002</v>
      </c>
      <c r="C1695" s="9" t="str">
        <f>VLOOKUP(D1695,'Current OBD'!$B$6:$K$2185,2,0)</f>
        <v>Everett School  District</v>
      </c>
      <c r="D1695" s="24">
        <v>660646</v>
      </c>
      <c r="E1695" s="9" t="str">
        <f>VLOOKUP(D1695,'Current OBD'!$B$6:$K$2185,10,0)</f>
        <v>Woodside Elementary</v>
      </c>
      <c r="F1695" s="11" t="str">
        <f>IF(VLOOKUP(D1695,'Current OBD'!$B$6:$AK$2185,23,0)="Yes","PK"," ")</f>
        <v xml:space="preserve"> </v>
      </c>
      <c r="G1695" s="11" t="str">
        <f>IF(VLOOKUP(D1695,'Current OBD'!$B$6:$AK$2185,24,0)="Yes","K"," ")</f>
        <v>K</v>
      </c>
      <c r="H1695" s="11">
        <f>IF(VLOOKUP(D1695,'Current OBD'!$B$6:$AK$2185,25,0)="Yes",1," ")</f>
        <v>1</v>
      </c>
      <c r="I1695" s="11" t="str">
        <f>IF(VLOOKUP(D1695,'Current OBD'!$B$6:$AK$2185,26,0)="Yes","2"," ")</f>
        <v>2</v>
      </c>
      <c r="J1695" s="11" t="str">
        <f>IF(VLOOKUP(D1695,'Current OBD'!$B$6:$AK$2185,27,0)="Yes","3"," ")</f>
        <v>3</v>
      </c>
      <c r="K1695" s="11" t="str">
        <f>IF(VLOOKUP(D1695,'Current OBD'!$B$6:$AK$2185,28,0)="Yes","4"," ")</f>
        <v>4</v>
      </c>
      <c r="L1695" s="11" t="str">
        <f>IF(VLOOKUP(D1695,'Current OBD'!$B$6:$AK$2185,29,0)="Yes","5"," ")</f>
        <v>5</v>
      </c>
      <c r="M1695" s="11" t="str">
        <f>IF(VLOOKUP(D1695,'Current OBD'!$B$6:$AK$2185,30,0)="Yes","6"," ")</f>
        <v xml:space="preserve"> </v>
      </c>
      <c r="N1695" s="11" t="str">
        <f>IF(VLOOKUP(D1695,'Current OBD'!$B$6:$AK$2185,31,0)="Yes","7"," ")</f>
        <v xml:space="preserve"> </v>
      </c>
      <c r="O1695" s="11" t="str">
        <f>IF(VLOOKUP(D1695,'Current OBD'!$B$6:$AK$2185,32,0)="Yes","8"," ")</f>
        <v xml:space="preserve"> </v>
      </c>
      <c r="P1695" s="11" t="str">
        <f>IF(VLOOKUP(D1695,'Current OBD'!$B$6:$AK$2185,33,0)="Yes","9"," ")</f>
        <v xml:space="preserve"> </v>
      </c>
      <c r="Q1695" s="11" t="str">
        <f>IF(VLOOKUP(D1695,'Current OBD'!$B$6:$AK$2185,34,0)="Yes","10"," ")</f>
        <v xml:space="preserve"> </v>
      </c>
      <c r="R1695" s="11" t="str">
        <f>IF(VLOOKUP(D1695,'Current OBD'!$B$6:$AK$2185,35,0)="Yes","11"," ")</f>
        <v xml:space="preserve"> </v>
      </c>
      <c r="S1695" s="11" t="str">
        <f>IF(VLOOKUP(D1695,'Current OBD'!$B$6:$AK$2185,36,0)="Yes","12"," ")</f>
        <v xml:space="preserve"> </v>
      </c>
      <c r="T1695" s="13">
        <f>VLOOKUP(D1695,Pivot!$B$4:$F$2181,2,0)</f>
        <v>248</v>
      </c>
      <c r="U1695" s="13">
        <f>VLOOKUP(D1695,Pivot!$B$4:$F$2181,3,0)</f>
        <v>0</v>
      </c>
      <c r="V1695" s="13">
        <f>VLOOKUP(D1695,Pivot!$B$4:$F$2181,4,0)</f>
        <v>572</v>
      </c>
      <c r="W1695" s="46">
        <f>IFERROR(VLOOKUP(D1695,Pivot!$B$4:$H$2181,5,0),"")</f>
        <v>0.43359999999999999</v>
      </c>
      <c r="X1695" s="51">
        <f>IFERROR(VLOOKUP(D1695,Pivot!$B$4:$H$2181,6,0),"")</f>
        <v>0</v>
      </c>
      <c r="Y1695" s="46">
        <f>IFERROR(VLOOKUP(D1695,Pivot!$B$4:$H$2181,7,0),"")</f>
        <v>0.43359999999999999</v>
      </c>
    </row>
    <row r="1696" spans="1:25" ht="15" customHeight="1" outlineLevel="1">
      <c r="A1696" s="27"/>
      <c r="B1696" s="27"/>
      <c r="C1696" s="30" t="s">
        <v>5829</v>
      </c>
      <c r="D1696" s="27"/>
      <c r="E1696" s="26"/>
      <c r="F1696" s="29"/>
      <c r="G1696" s="29"/>
      <c r="H1696" s="29"/>
      <c r="I1696" s="29"/>
      <c r="J1696" s="29"/>
      <c r="K1696" s="29"/>
      <c r="L1696" s="29"/>
      <c r="M1696" s="29"/>
      <c r="N1696" s="29"/>
      <c r="O1696" s="29"/>
      <c r="P1696" s="29"/>
      <c r="Q1696" s="29"/>
      <c r="R1696" s="29"/>
      <c r="S1696" s="29"/>
      <c r="T1696" s="43">
        <f>SUBTOTAL(9,T1669:T1695)</f>
        <v>9034</v>
      </c>
      <c r="U1696" s="43">
        <f>SUBTOTAL(9,U1669:U1695)</f>
        <v>343</v>
      </c>
      <c r="V1696" s="43">
        <f>SUBTOTAL(9,V1669:V1695)</f>
        <v>20078</v>
      </c>
      <c r="W1696" s="47"/>
      <c r="X1696" s="52"/>
      <c r="Y1696" s="56">
        <f>(T1696+U1696)/V1696</f>
        <v>0.46702858850483114</v>
      </c>
    </row>
    <row r="1697" spans="1:25" ht="15" customHeight="1" outlineLevel="2">
      <c r="A1697" s="10" t="str">
        <f>VLOOKUP(D1697,'Current OBD'!$B$6:$K$2185,4,0)</f>
        <v>Snohomish</v>
      </c>
      <c r="B1697" s="10" t="str">
        <f>VLOOKUP(D1697,'Current OBD'!$B$6:$K$2185,3,0)</f>
        <v>31-004</v>
      </c>
      <c r="C1697" s="9" t="str">
        <f>VLOOKUP(D1697,'Current OBD'!$B$6:$K$2185,2,0)</f>
        <v>Lake Stevens School District</v>
      </c>
      <c r="D1697" s="24">
        <v>663872</v>
      </c>
      <c r="E1697" s="9" t="str">
        <f>VLOOKUP(D1697,'Current OBD'!$B$6:$K$2185,10,0)</f>
        <v>Cavelero Middle High</v>
      </c>
      <c r="F1697" s="11" t="str">
        <f>IF(VLOOKUP(D1697,'Current OBD'!$B$6:$AK$2185,23,0)="Yes","PK"," ")</f>
        <v xml:space="preserve"> </v>
      </c>
      <c r="G1697" s="11" t="str">
        <f>IF(VLOOKUP(D1697,'Current OBD'!$B$6:$AK$2185,24,0)="Yes","K"," ")</f>
        <v xml:space="preserve"> </v>
      </c>
      <c r="H1697" s="11" t="str">
        <f>IF(VLOOKUP(D1697,'Current OBD'!$B$6:$AK$2185,25,0)="Yes",1," ")</f>
        <v xml:space="preserve"> </v>
      </c>
      <c r="I1697" s="11" t="str">
        <f>IF(VLOOKUP(D1697,'Current OBD'!$B$6:$AK$2185,26,0)="Yes","2"," ")</f>
        <v xml:space="preserve"> </v>
      </c>
      <c r="J1697" s="11" t="str">
        <f>IF(VLOOKUP(D1697,'Current OBD'!$B$6:$AK$2185,27,0)="Yes","3"," ")</f>
        <v xml:space="preserve"> </v>
      </c>
      <c r="K1697" s="11" t="str">
        <f>IF(VLOOKUP(D1697,'Current OBD'!$B$6:$AK$2185,28,0)="Yes","4"," ")</f>
        <v xml:space="preserve"> </v>
      </c>
      <c r="L1697" s="11" t="str">
        <f>IF(VLOOKUP(D1697,'Current OBD'!$B$6:$AK$2185,29,0)="Yes","5"," ")</f>
        <v xml:space="preserve"> </v>
      </c>
      <c r="M1697" s="11" t="str">
        <f>IF(VLOOKUP(D1697,'Current OBD'!$B$6:$AK$2185,30,0)="Yes","6"," ")</f>
        <v xml:space="preserve"> </v>
      </c>
      <c r="N1697" s="11" t="str">
        <f>IF(VLOOKUP(D1697,'Current OBD'!$B$6:$AK$2185,31,0)="Yes","7"," ")</f>
        <v xml:space="preserve"> </v>
      </c>
      <c r="O1697" s="11" t="str">
        <f>IF(VLOOKUP(D1697,'Current OBD'!$B$6:$AK$2185,32,0)="Yes","8"," ")</f>
        <v>8</v>
      </c>
      <c r="P1697" s="11" t="str">
        <f>IF(VLOOKUP(D1697,'Current OBD'!$B$6:$AK$2185,33,0)="Yes","9"," ")</f>
        <v>9</v>
      </c>
      <c r="Q1697" s="11" t="str">
        <f>IF(VLOOKUP(D1697,'Current OBD'!$B$6:$AK$2185,34,0)="Yes","10"," ")</f>
        <v xml:space="preserve"> </v>
      </c>
      <c r="R1697" s="11" t="str">
        <f>IF(VLOOKUP(D1697,'Current OBD'!$B$6:$AK$2185,35,0)="Yes","11"," ")</f>
        <v xml:space="preserve"> </v>
      </c>
      <c r="S1697" s="11" t="str">
        <f>IF(VLOOKUP(D1697,'Current OBD'!$B$6:$AK$2185,36,0)="Yes","12"," ")</f>
        <v xml:space="preserve"> </v>
      </c>
      <c r="T1697" s="13">
        <f>VLOOKUP(D1697,Pivot!$B$4:$F$2181,2,0)</f>
        <v>314</v>
      </c>
      <c r="U1697" s="13">
        <f>VLOOKUP(D1697,Pivot!$B$4:$F$2181,3,0)</f>
        <v>106</v>
      </c>
      <c r="V1697" s="13">
        <f>VLOOKUP(D1697,Pivot!$B$4:$F$2181,4,0)</f>
        <v>1507</v>
      </c>
      <c r="W1697" s="46">
        <f>IFERROR(VLOOKUP(D1697,Pivot!$B$4:$H$2181,5,0),"")</f>
        <v>0.2084</v>
      </c>
      <c r="X1697" s="51">
        <f>IFERROR(VLOOKUP(D1697,Pivot!$B$4:$H$2181,6,0),"")</f>
        <v>7.0300000000000001E-2</v>
      </c>
      <c r="Y1697" s="46">
        <f>IFERROR(VLOOKUP(D1697,Pivot!$B$4:$H$2181,7,0),"")</f>
        <v>0.2787</v>
      </c>
    </row>
    <row r="1698" spans="1:25" ht="15" customHeight="1" outlineLevel="2">
      <c r="A1698" s="10" t="str">
        <f>VLOOKUP(D1698,'Current OBD'!$B$6:$K$2185,4,0)</f>
        <v>Snohomish</v>
      </c>
      <c r="B1698" s="10" t="str">
        <f>VLOOKUP(D1698,'Current OBD'!$B$6:$K$2185,3,0)</f>
        <v>31-004</v>
      </c>
      <c r="C1698" s="9" t="str">
        <f>VLOOKUP(D1698,'Current OBD'!$B$6:$K$2185,2,0)</f>
        <v>Lake Stevens School District</v>
      </c>
      <c r="D1698" s="24">
        <v>684850</v>
      </c>
      <c r="E1698" s="9" t="str">
        <f>VLOOKUP(D1698,'Current OBD'!$B$6:$K$2185,10,0)</f>
        <v>Early Learning Center</v>
      </c>
      <c r="F1698" s="11" t="str">
        <f>IF(VLOOKUP(D1698,'Current OBD'!$B$6:$AK$2185,23,0)="Yes","PK"," ")</f>
        <v>PK</v>
      </c>
      <c r="G1698" s="11" t="str">
        <f>IF(VLOOKUP(D1698,'Current OBD'!$B$6:$AK$2185,24,0)="Yes","K"," ")</f>
        <v xml:space="preserve"> </v>
      </c>
      <c r="H1698" s="11" t="str">
        <f>IF(VLOOKUP(D1698,'Current OBD'!$B$6:$AK$2185,25,0)="Yes",1," ")</f>
        <v xml:space="preserve"> </v>
      </c>
      <c r="I1698" s="11" t="str">
        <f>IF(VLOOKUP(D1698,'Current OBD'!$B$6:$AK$2185,26,0)="Yes","2"," ")</f>
        <v xml:space="preserve"> </v>
      </c>
      <c r="J1698" s="11" t="str">
        <f>IF(VLOOKUP(D1698,'Current OBD'!$B$6:$AK$2185,27,0)="Yes","3"," ")</f>
        <v xml:space="preserve"> </v>
      </c>
      <c r="K1698" s="11" t="str">
        <f>IF(VLOOKUP(D1698,'Current OBD'!$B$6:$AK$2185,28,0)="Yes","4"," ")</f>
        <v xml:space="preserve"> </v>
      </c>
      <c r="L1698" s="11" t="str">
        <f>IF(VLOOKUP(D1698,'Current OBD'!$B$6:$AK$2185,29,0)="Yes","5"," ")</f>
        <v xml:space="preserve"> </v>
      </c>
      <c r="M1698" s="11" t="str">
        <f>IF(VLOOKUP(D1698,'Current OBD'!$B$6:$AK$2185,30,0)="Yes","6"," ")</f>
        <v xml:space="preserve"> </v>
      </c>
      <c r="N1698" s="11" t="str">
        <f>IF(VLOOKUP(D1698,'Current OBD'!$B$6:$AK$2185,31,0)="Yes","7"," ")</f>
        <v xml:space="preserve"> </v>
      </c>
      <c r="O1698" s="11" t="str">
        <f>IF(VLOOKUP(D1698,'Current OBD'!$B$6:$AK$2185,32,0)="Yes","8"," ")</f>
        <v xml:space="preserve"> </v>
      </c>
      <c r="P1698" s="11" t="str">
        <f>IF(VLOOKUP(D1698,'Current OBD'!$B$6:$AK$2185,33,0)="Yes","9"," ")</f>
        <v xml:space="preserve"> </v>
      </c>
      <c r="Q1698" s="11" t="str">
        <f>IF(VLOOKUP(D1698,'Current OBD'!$B$6:$AK$2185,34,0)="Yes","10"," ")</f>
        <v xml:space="preserve"> </v>
      </c>
      <c r="R1698" s="11" t="str">
        <f>IF(VLOOKUP(D1698,'Current OBD'!$B$6:$AK$2185,35,0)="Yes","11"," ")</f>
        <v xml:space="preserve"> </v>
      </c>
      <c r="S1698" s="11" t="str">
        <f>IF(VLOOKUP(D1698,'Current OBD'!$B$6:$AK$2185,36,0)="Yes","12"," ")</f>
        <v xml:space="preserve"> </v>
      </c>
      <c r="T1698" s="13">
        <f>VLOOKUP(D1698,Pivot!$B$4:$F$2181,2,0)</f>
        <v>178</v>
      </c>
      <c r="U1698" s="13">
        <f>VLOOKUP(D1698,Pivot!$B$4:$F$2181,3,0)</f>
        <v>0</v>
      </c>
      <c r="V1698" s="13">
        <f>VLOOKUP(D1698,Pivot!$B$4:$F$2181,4,0)</f>
        <v>248</v>
      </c>
      <c r="W1698" s="46">
        <f>IFERROR(VLOOKUP(D1698,Pivot!$B$4:$H$2181,5,0),"")</f>
        <v>0.7177</v>
      </c>
      <c r="X1698" s="51">
        <f>IFERROR(VLOOKUP(D1698,Pivot!$B$4:$H$2181,6,0),"")</f>
        <v>0</v>
      </c>
      <c r="Y1698" s="46">
        <f>IFERROR(VLOOKUP(D1698,Pivot!$B$4:$H$2181,7,0),"")</f>
        <v>0.7177</v>
      </c>
    </row>
    <row r="1699" spans="1:25" ht="15" customHeight="1" outlineLevel="2">
      <c r="A1699" s="10" t="str">
        <f>VLOOKUP(D1699,'Current OBD'!$B$6:$K$2185,4,0)</f>
        <v>Snohomish</v>
      </c>
      <c r="B1699" s="10" t="str">
        <f>VLOOKUP(D1699,'Current OBD'!$B$6:$K$2185,3,0)</f>
        <v>31-004</v>
      </c>
      <c r="C1699" s="9" t="str">
        <f>VLOOKUP(D1699,'Current OBD'!$B$6:$K$2185,2,0)</f>
        <v>Lake Stevens School District</v>
      </c>
      <c r="D1699" s="24">
        <v>660589</v>
      </c>
      <c r="E1699" s="9" t="str">
        <f>VLOOKUP(D1699,'Current OBD'!$B$6:$K$2185,10,0)</f>
        <v>Glenwood Elementary</v>
      </c>
      <c r="F1699" s="11" t="str">
        <f>IF(VLOOKUP(D1699,'Current OBD'!$B$6:$AK$2185,23,0)="Yes","PK"," ")</f>
        <v xml:space="preserve"> </v>
      </c>
      <c r="G1699" s="11" t="str">
        <f>IF(VLOOKUP(D1699,'Current OBD'!$B$6:$AK$2185,24,0)="Yes","K"," ")</f>
        <v>K</v>
      </c>
      <c r="H1699" s="11">
        <f>IF(VLOOKUP(D1699,'Current OBD'!$B$6:$AK$2185,25,0)="Yes",1," ")</f>
        <v>1</v>
      </c>
      <c r="I1699" s="11" t="str">
        <f>IF(VLOOKUP(D1699,'Current OBD'!$B$6:$AK$2185,26,0)="Yes","2"," ")</f>
        <v>2</v>
      </c>
      <c r="J1699" s="11" t="str">
        <f>IF(VLOOKUP(D1699,'Current OBD'!$B$6:$AK$2185,27,0)="Yes","3"," ")</f>
        <v>3</v>
      </c>
      <c r="K1699" s="11" t="str">
        <f>IF(VLOOKUP(D1699,'Current OBD'!$B$6:$AK$2185,28,0)="Yes","4"," ")</f>
        <v>4</v>
      </c>
      <c r="L1699" s="11" t="str">
        <f>IF(VLOOKUP(D1699,'Current OBD'!$B$6:$AK$2185,29,0)="Yes","5"," ")</f>
        <v>5</v>
      </c>
      <c r="M1699" s="11" t="str">
        <f>IF(VLOOKUP(D1699,'Current OBD'!$B$6:$AK$2185,30,0)="Yes","6"," ")</f>
        <v xml:space="preserve"> </v>
      </c>
      <c r="N1699" s="11" t="str">
        <f>IF(VLOOKUP(D1699,'Current OBD'!$B$6:$AK$2185,31,0)="Yes","7"," ")</f>
        <v xml:space="preserve"> </v>
      </c>
      <c r="O1699" s="11" t="str">
        <f>IF(VLOOKUP(D1699,'Current OBD'!$B$6:$AK$2185,32,0)="Yes","8"," ")</f>
        <v xml:space="preserve"> </v>
      </c>
      <c r="P1699" s="11" t="str">
        <f>IF(VLOOKUP(D1699,'Current OBD'!$B$6:$AK$2185,33,0)="Yes","9"," ")</f>
        <v xml:space="preserve"> </v>
      </c>
      <c r="Q1699" s="11" t="str">
        <f>IF(VLOOKUP(D1699,'Current OBD'!$B$6:$AK$2185,34,0)="Yes","10"," ")</f>
        <v xml:space="preserve"> </v>
      </c>
      <c r="R1699" s="11" t="str">
        <f>IF(VLOOKUP(D1699,'Current OBD'!$B$6:$AK$2185,35,0)="Yes","11"," ")</f>
        <v xml:space="preserve"> </v>
      </c>
      <c r="S1699" s="11" t="str">
        <f>IF(VLOOKUP(D1699,'Current OBD'!$B$6:$AK$2185,36,0)="Yes","12"," ")</f>
        <v xml:space="preserve"> </v>
      </c>
      <c r="T1699" s="13">
        <f>VLOOKUP(D1699,Pivot!$B$4:$F$2181,2,0)</f>
        <v>95</v>
      </c>
      <c r="U1699" s="13">
        <f>VLOOKUP(D1699,Pivot!$B$4:$F$2181,3,0)</f>
        <v>35</v>
      </c>
      <c r="V1699" s="13">
        <f>VLOOKUP(D1699,Pivot!$B$4:$F$2181,4,0)</f>
        <v>644</v>
      </c>
      <c r="W1699" s="46">
        <f>IFERROR(VLOOKUP(D1699,Pivot!$B$4:$H$2181,5,0),"")</f>
        <v>0.14749999999999999</v>
      </c>
      <c r="X1699" s="51">
        <f>IFERROR(VLOOKUP(D1699,Pivot!$B$4:$H$2181,6,0),"")</f>
        <v>5.4300000000000001E-2</v>
      </c>
      <c r="Y1699" s="46">
        <f>IFERROR(VLOOKUP(D1699,Pivot!$B$4:$H$2181,7,0),"")</f>
        <v>0.2019</v>
      </c>
    </row>
    <row r="1700" spans="1:25" ht="15" customHeight="1" outlineLevel="2">
      <c r="A1700" s="10" t="str">
        <f>VLOOKUP(D1700,'Current OBD'!$B$6:$K$2185,4,0)</f>
        <v>Snohomish</v>
      </c>
      <c r="B1700" s="10" t="str">
        <f>VLOOKUP(D1700,'Current OBD'!$B$6:$K$2185,3,0)</f>
        <v>31-004</v>
      </c>
      <c r="C1700" s="9" t="str">
        <f>VLOOKUP(D1700,'Current OBD'!$B$6:$K$2185,2,0)</f>
        <v>Lake Stevens School District</v>
      </c>
      <c r="D1700" s="24">
        <v>660590</v>
      </c>
      <c r="E1700" s="9" t="str">
        <f>VLOOKUP(D1700,'Current OBD'!$B$6:$K$2185,10,0)</f>
        <v>Highland Elementary</v>
      </c>
      <c r="F1700" s="11" t="str">
        <f>IF(VLOOKUP(D1700,'Current OBD'!$B$6:$AK$2185,23,0)="Yes","PK"," ")</f>
        <v xml:space="preserve"> </v>
      </c>
      <c r="G1700" s="11" t="str">
        <f>IF(VLOOKUP(D1700,'Current OBD'!$B$6:$AK$2185,24,0)="Yes","K"," ")</f>
        <v>K</v>
      </c>
      <c r="H1700" s="11">
        <f>IF(VLOOKUP(D1700,'Current OBD'!$B$6:$AK$2185,25,0)="Yes",1," ")</f>
        <v>1</v>
      </c>
      <c r="I1700" s="11" t="str">
        <f>IF(VLOOKUP(D1700,'Current OBD'!$B$6:$AK$2185,26,0)="Yes","2"," ")</f>
        <v>2</v>
      </c>
      <c r="J1700" s="11" t="str">
        <f>IF(VLOOKUP(D1700,'Current OBD'!$B$6:$AK$2185,27,0)="Yes","3"," ")</f>
        <v>3</v>
      </c>
      <c r="K1700" s="11" t="str">
        <f>IF(VLOOKUP(D1700,'Current OBD'!$B$6:$AK$2185,28,0)="Yes","4"," ")</f>
        <v>4</v>
      </c>
      <c r="L1700" s="11" t="str">
        <f>IF(VLOOKUP(D1700,'Current OBD'!$B$6:$AK$2185,29,0)="Yes","5"," ")</f>
        <v>5</v>
      </c>
      <c r="M1700" s="11" t="str">
        <f>IF(VLOOKUP(D1700,'Current OBD'!$B$6:$AK$2185,30,0)="Yes","6"," ")</f>
        <v xml:space="preserve"> </v>
      </c>
      <c r="N1700" s="11" t="str">
        <f>IF(VLOOKUP(D1700,'Current OBD'!$B$6:$AK$2185,31,0)="Yes","7"," ")</f>
        <v xml:space="preserve"> </v>
      </c>
      <c r="O1700" s="11" t="str">
        <f>IF(VLOOKUP(D1700,'Current OBD'!$B$6:$AK$2185,32,0)="Yes","8"," ")</f>
        <v xml:space="preserve"> </v>
      </c>
      <c r="P1700" s="11" t="str">
        <f>IF(VLOOKUP(D1700,'Current OBD'!$B$6:$AK$2185,33,0)="Yes","9"," ")</f>
        <v xml:space="preserve"> </v>
      </c>
      <c r="Q1700" s="11" t="str">
        <f>IF(VLOOKUP(D1700,'Current OBD'!$B$6:$AK$2185,34,0)="Yes","10"," ")</f>
        <v xml:space="preserve"> </v>
      </c>
      <c r="R1700" s="11" t="str">
        <f>IF(VLOOKUP(D1700,'Current OBD'!$B$6:$AK$2185,35,0)="Yes","11"," ")</f>
        <v xml:space="preserve"> </v>
      </c>
      <c r="S1700" s="11" t="str">
        <f>IF(VLOOKUP(D1700,'Current OBD'!$B$6:$AK$2185,36,0)="Yes","12"," ")</f>
        <v xml:space="preserve"> </v>
      </c>
      <c r="T1700" s="13">
        <f>VLOOKUP(D1700,Pivot!$B$4:$F$2181,2,0)</f>
        <v>91</v>
      </c>
      <c r="U1700" s="13">
        <f>VLOOKUP(D1700,Pivot!$B$4:$F$2181,3,0)</f>
        <v>33</v>
      </c>
      <c r="V1700" s="13">
        <f>VLOOKUP(D1700,Pivot!$B$4:$F$2181,4,0)</f>
        <v>591</v>
      </c>
      <c r="W1700" s="46">
        <f>IFERROR(VLOOKUP(D1700,Pivot!$B$4:$H$2181,5,0),"")</f>
        <v>0.154</v>
      </c>
      <c r="X1700" s="51">
        <f>IFERROR(VLOOKUP(D1700,Pivot!$B$4:$H$2181,6,0),"")</f>
        <v>5.5800000000000002E-2</v>
      </c>
      <c r="Y1700" s="46">
        <f>IFERROR(VLOOKUP(D1700,Pivot!$B$4:$H$2181,7,0),"")</f>
        <v>0.20979999999999999</v>
      </c>
    </row>
    <row r="1701" spans="1:25" ht="15" customHeight="1" outlineLevel="2">
      <c r="A1701" s="10" t="str">
        <f>VLOOKUP(D1701,'Current OBD'!$B$6:$K$2185,4,0)</f>
        <v>Snohomish</v>
      </c>
      <c r="B1701" s="10" t="str">
        <f>VLOOKUP(D1701,'Current OBD'!$B$6:$K$2185,3,0)</f>
        <v>31-004</v>
      </c>
      <c r="C1701" s="9" t="str">
        <f>VLOOKUP(D1701,'Current OBD'!$B$6:$K$2185,2,0)</f>
        <v>Lake Stevens School District</v>
      </c>
      <c r="D1701" s="24">
        <v>665243</v>
      </c>
      <c r="E1701" s="9" t="str">
        <f>VLOOKUP(D1701,'Current OBD'!$B$6:$K$2185,10,0)</f>
        <v>Hillcrest Elementary</v>
      </c>
      <c r="F1701" s="11" t="str">
        <f>IF(VLOOKUP(D1701,'Current OBD'!$B$6:$AK$2185,23,0)="Yes","PK"," ")</f>
        <v xml:space="preserve"> </v>
      </c>
      <c r="G1701" s="11" t="str">
        <f>IF(VLOOKUP(D1701,'Current OBD'!$B$6:$AK$2185,24,0)="Yes","K"," ")</f>
        <v>K</v>
      </c>
      <c r="H1701" s="11">
        <f>IF(VLOOKUP(D1701,'Current OBD'!$B$6:$AK$2185,25,0)="Yes",1," ")</f>
        <v>1</v>
      </c>
      <c r="I1701" s="11" t="str">
        <f>IF(VLOOKUP(D1701,'Current OBD'!$B$6:$AK$2185,26,0)="Yes","2"," ")</f>
        <v>2</v>
      </c>
      <c r="J1701" s="11" t="str">
        <f>IF(VLOOKUP(D1701,'Current OBD'!$B$6:$AK$2185,27,0)="Yes","3"," ")</f>
        <v>3</v>
      </c>
      <c r="K1701" s="11" t="str">
        <f>IF(VLOOKUP(D1701,'Current OBD'!$B$6:$AK$2185,28,0)="Yes","4"," ")</f>
        <v>4</v>
      </c>
      <c r="L1701" s="11" t="str">
        <f>IF(VLOOKUP(D1701,'Current OBD'!$B$6:$AK$2185,29,0)="Yes","5"," ")</f>
        <v>5</v>
      </c>
      <c r="M1701" s="11" t="str">
        <f>IF(VLOOKUP(D1701,'Current OBD'!$B$6:$AK$2185,30,0)="Yes","6"," ")</f>
        <v xml:space="preserve"> </v>
      </c>
      <c r="N1701" s="11" t="str">
        <f>IF(VLOOKUP(D1701,'Current OBD'!$B$6:$AK$2185,31,0)="Yes","7"," ")</f>
        <v xml:space="preserve"> </v>
      </c>
      <c r="O1701" s="11" t="str">
        <f>IF(VLOOKUP(D1701,'Current OBD'!$B$6:$AK$2185,32,0)="Yes","8"," ")</f>
        <v xml:space="preserve"> </v>
      </c>
      <c r="P1701" s="11" t="str">
        <f>IF(VLOOKUP(D1701,'Current OBD'!$B$6:$AK$2185,33,0)="Yes","9"," ")</f>
        <v xml:space="preserve"> </v>
      </c>
      <c r="Q1701" s="11" t="str">
        <f>IF(VLOOKUP(D1701,'Current OBD'!$B$6:$AK$2185,34,0)="Yes","10"," ")</f>
        <v xml:space="preserve"> </v>
      </c>
      <c r="R1701" s="11" t="str">
        <f>IF(VLOOKUP(D1701,'Current OBD'!$B$6:$AK$2185,35,0)="Yes","11"," ")</f>
        <v xml:space="preserve"> </v>
      </c>
      <c r="S1701" s="11" t="str">
        <f>IF(VLOOKUP(D1701,'Current OBD'!$B$6:$AK$2185,36,0)="Yes","12"," ")</f>
        <v xml:space="preserve"> </v>
      </c>
      <c r="T1701" s="13">
        <f>VLOOKUP(D1701,Pivot!$B$4:$F$2181,2,0)</f>
        <v>115</v>
      </c>
      <c r="U1701" s="13">
        <f>VLOOKUP(D1701,Pivot!$B$4:$F$2181,3,0)</f>
        <v>61</v>
      </c>
      <c r="V1701" s="13">
        <f>VLOOKUP(D1701,Pivot!$B$4:$F$2181,4,0)</f>
        <v>773</v>
      </c>
      <c r="W1701" s="46">
        <f>IFERROR(VLOOKUP(D1701,Pivot!$B$4:$H$2181,5,0),"")</f>
        <v>0.14879999999999999</v>
      </c>
      <c r="X1701" s="51">
        <f>IFERROR(VLOOKUP(D1701,Pivot!$B$4:$H$2181,6,0),"")</f>
        <v>7.8899999999999998E-2</v>
      </c>
      <c r="Y1701" s="46">
        <f>IFERROR(VLOOKUP(D1701,Pivot!$B$4:$H$2181,7,0),"")</f>
        <v>0.22770000000000001</v>
      </c>
    </row>
    <row r="1702" spans="1:25" ht="15" customHeight="1" outlineLevel="2">
      <c r="A1702" s="10" t="str">
        <f>VLOOKUP(D1702,'Current OBD'!$B$6:$K$2185,4,0)</f>
        <v>Snohomish</v>
      </c>
      <c r="B1702" s="10" t="str">
        <f>VLOOKUP(D1702,'Current OBD'!$B$6:$K$2185,3,0)</f>
        <v>31-004</v>
      </c>
      <c r="C1702" s="9" t="str">
        <f>VLOOKUP(D1702,'Current OBD'!$B$6:$K$2185,2,0)</f>
        <v>Lake Stevens School District</v>
      </c>
      <c r="D1702" s="24">
        <v>660585</v>
      </c>
      <c r="E1702" s="9" t="str">
        <f>VLOOKUP(D1702,'Current OBD'!$B$6:$K$2185,10,0)</f>
        <v>Lake Stevens High School</v>
      </c>
      <c r="F1702" s="11" t="str">
        <f>IF(VLOOKUP(D1702,'Current OBD'!$B$6:$AK$2185,23,0)="Yes","PK"," ")</f>
        <v xml:space="preserve"> </v>
      </c>
      <c r="G1702" s="11" t="str">
        <f>IF(VLOOKUP(D1702,'Current OBD'!$B$6:$AK$2185,24,0)="Yes","K"," ")</f>
        <v xml:space="preserve"> </v>
      </c>
      <c r="H1702" s="11" t="str">
        <f>IF(VLOOKUP(D1702,'Current OBD'!$B$6:$AK$2185,25,0)="Yes",1," ")</f>
        <v xml:space="preserve"> </v>
      </c>
      <c r="I1702" s="11" t="str">
        <f>IF(VLOOKUP(D1702,'Current OBD'!$B$6:$AK$2185,26,0)="Yes","2"," ")</f>
        <v xml:space="preserve"> </v>
      </c>
      <c r="J1702" s="11" t="str">
        <f>IF(VLOOKUP(D1702,'Current OBD'!$B$6:$AK$2185,27,0)="Yes","3"," ")</f>
        <v xml:space="preserve"> </v>
      </c>
      <c r="K1702" s="11" t="str">
        <f>IF(VLOOKUP(D1702,'Current OBD'!$B$6:$AK$2185,28,0)="Yes","4"," ")</f>
        <v xml:space="preserve"> </v>
      </c>
      <c r="L1702" s="11" t="str">
        <f>IF(VLOOKUP(D1702,'Current OBD'!$B$6:$AK$2185,29,0)="Yes","5"," ")</f>
        <v xml:space="preserve"> </v>
      </c>
      <c r="M1702" s="11" t="str">
        <f>IF(VLOOKUP(D1702,'Current OBD'!$B$6:$AK$2185,30,0)="Yes","6"," ")</f>
        <v xml:space="preserve"> </v>
      </c>
      <c r="N1702" s="11" t="str">
        <f>IF(VLOOKUP(D1702,'Current OBD'!$B$6:$AK$2185,31,0)="Yes","7"," ")</f>
        <v xml:space="preserve"> </v>
      </c>
      <c r="O1702" s="11" t="str">
        <f>IF(VLOOKUP(D1702,'Current OBD'!$B$6:$AK$2185,32,0)="Yes","8"," ")</f>
        <v xml:space="preserve"> </v>
      </c>
      <c r="P1702" s="11" t="str">
        <f>IF(VLOOKUP(D1702,'Current OBD'!$B$6:$AK$2185,33,0)="Yes","9"," ")</f>
        <v xml:space="preserve"> </v>
      </c>
      <c r="Q1702" s="11" t="str">
        <f>IF(VLOOKUP(D1702,'Current OBD'!$B$6:$AK$2185,34,0)="Yes","10"," ")</f>
        <v>10</v>
      </c>
      <c r="R1702" s="11" t="str">
        <f>IF(VLOOKUP(D1702,'Current OBD'!$B$6:$AK$2185,35,0)="Yes","11"," ")</f>
        <v>11</v>
      </c>
      <c r="S1702" s="11" t="str">
        <f>IF(VLOOKUP(D1702,'Current OBD'!$B$6:$AK$2185,36,0)="Yes","12"," ")</f>
        <v>12</v>
      </c>
      <c r="T1702" s="13">
        <f>VLOOKUP(D1702,Pivot!$B$4:$F$2181,2,0)</f>
        <v>386</v>
      </c>
      <c r="U1702" s="13">
        <f>VLOOKUP(D1702,Pivot!$B$4:$F$2181,3,0)</f>
        <v>123</v>
      </c>
      <c r="V1702" s="13">
        <f>VLOOKUP(D1702,Pivot!$B$4:$F$2181,4,0)</f>
        <v>2144</v>
      </c>
      <c r="W1702" s="46">
        <f>IFERROR(VLOOKUP(D1702,Pivot!$B$4:$H$2181,5,0),"")</f>
        <v>0.18</v>
      </c>
      <c r="X1702" s="51">
        <f>IFERROR(VLOOKUP(D1702,Pivot!$B$4:$H$2181,6,0),"")</f>
        <v>5.74E-2</v>
      </c>
      <c r="Y1702" s="46">
        <f>IFERROR(VLOOKUP(D1702,Pivot!$B$4:$H$2181,7,0),"")</f>
        <v>0.2374</v>
      </c>
    </row>
    <row r="1703" spans="1:25" ht="15" customHeight="1" outlineLevel="2">
      <c r="A1703" s="10" t="str">
        <f>VLOOKUP(D1703,'Current OBD'!$B$6:$K$2185,4,0)</f>
        <v>Snohomish</v>
      </c>
      <c r="B1703" s="10" t="str">
        <f>VLOOKUP(D1703,'Current OBD'!$B$6:$K$2185,3,0)</f>
        <v>31-004</v>
      </c>
      <c r="C1703" s="9" t="str">
        <f>VLOOKUP(D1703,'Current OBD'!$B$6:$K$2185,2,0)</f>
        <v>Lake Stevens School District</v>
      </c>
      <c r="D1703" s="24">
        <v>660586</v>
      </c>
      <c r="E1703" s="9" t="str">
        <f>VLOOKUP(D1703,'Current OBD'!$B$6:$K$2185,10,0)</f>
        <v>Lake Stevens Middle School</v>
      </c>
      <c r="F1703" s="11" t="str">
        <f>IF(VLOOKUP(D1703,'Current OBD'!$B$6:$AK$2185,23,0)="Yes","PK"," ")</f>
        <v xml:space="preserve"> </v>
      </c>
      <c r="G1703" s="11" t="str">
        <f>IF(VLOOKUP(D1703,'Current OBD'!$B$6:$AK$2185,24,0)="Yes","K"," ")</f>
        <v xml:space="preserve"> </v>
      </c>
      <c r="H1703" s="11" t="str">
        <f>IF(VLOOKUP(D1703,'Current OBD'!$B$6:$AK$2185,25,0)="Yes",1," ")</f>
        <v xml:space="preserve"> </v>
      </c>
      <c r="I1703" s="11" t="str">
        <f>IF(VLOOKUP(D1703,'Current OBD'!$B$6:$AK$2185,26,0)="Yes","2"," ")</f>
        <v xml:space="preserve"> </v>
      </c>
      <c r="J1703" s="11" t="str">
        <f>IF(VLOOKUP(D1703,'Current OBD'!$B$6:$AK$2185,27,0)="Yes","3"," ")</f>
        <v xml:space="preserve"> </v>
      </c>
      <c r="K1703" s="11" t="str">
        <f>IF(VLOOKUP(D1703,'Current OBD'!$B$6:$AK$2185,28,0)="Yes","4"," ")</f>
        <v xml:space="preserve"> </v>
      </c>
      <c r="L1703" s="11" t="str">
        <f>IF(VLOOKUP(D1703,'Current OBD'!$B$6:$AK$2185,29,0)="Yes","5"," ")</f>
        <v xml:space="preserve"> </v>
      </c>
      <c r="M1703" s="11" t="str">
        <f>IF(VLOOKUP(D1703,'Current OBD'!$B$6:$AK$2185,30,0)="Yes","6"," ")</f>
        <v>6</v>
      </c>
      <c r="N1703" s="11" t="str">
        <f>IF(VLOOKUP(D1703,'Current OBD'!$B$6:$AK$2185,31,0)="Yes","7"," ")</f>
        <v>7</v>
      </c>
      <c r="O1703" s="11" t="str">
        <f>IF(VLOOKUP(D1703,'Current OBD'!$B$6:$AK$2185,32,0)="Yes","8"," ")</f>
        <v xml:space="preserve"> </v>
      </c>
      <c r="P1703" s="11" t="str">
        <f>IF(VLOOKUP(D1703,'Current OBD'!$B$6:$AK$2185,33,0)="Yes","9"," ")</f>
        <v xml:space="preserve"> </v>
      </c>
      <c r="Q1703" s="11" t="str">
        <f>IF(VLOOKUP(D1703,'Current OBD'!$B$6:$AK$2185,34,0)="Yes","10"," ")</f>
        <v xml:space="preserve"> </v>
      </c>
      <c r="R1703" s="11" t="str">
        <f>IF(VLOOKUP(D1703,'Current OBD'!$B$6:$AK$2185,35,0)="Yes","11"," ")</f>
        <v xml:space="preserve"> </v>
      </c>
      <c r="S1703" s="11" t="str">
        <f>IF(VLOOKUP(D1703,'Current OBD'!$B$6:$AK$2185,36,0)="Yes","12"," ")</f>
        <v xml:space="preserve"> </v>
      </c>
      <c r="T1703" s="13">
        <f>VLOOKUP(D1703,Pivot!$B$4:$F$2181,2,0)</f>
        <v>129</v>
      </c>
      <c r="U1703" s="13">
        <f>VLOOKUP(D1703,Pivot!$B$4:$F$2181,3,0)</f>
        <v>41</v>
      </c>
      <c r="V1703" s="13">
        <f>VLOOKUP(D1703,Pivot!$B$4:$F$2181,4,0)</f>
        <v>656</v>
      </c>
      <c r="W1703" s="46">
        <f>IFERROR(VLOOKUP(D1703,Pivot!$B$4:$H$2181,5,0),"")</f>
        <v>0.1966</v>
      </c>
      <c r="X1703" s="51">
        <f>IFERROR(VLOOKUP(D1703,Pivot!$B$4:$H$2181,6,0),"")</f>
        <v>6.25E-2</v>
      </c>
      <c r="Y1703" s="46">
        <f>IFERROR(VLOOKUP(D1703,Pivot!$B$4:$H$2181,7,0),"")</f>
        <v>0.2591</v>
      </c>
    </row>
    <row r="1704" spans="1:25" ht="15" customHeight="1" outlineLevel="2">
      <c r="A1704" s="10" t="str">
        <f>VLOOKUP(D1704,'Current OBD'!$B$6:$K$2185,4,0)</f>
        <v>Snohomish</v>
      </c>
      <c r="B1704" s="10" t="str">
        <f>VLOOKUP(D1704,'Current OBD'!$B$6:$K$2185,3,0)</f>
        <v>31-004</v>
      </c>
      <c r="C1704" s="9" t="str">
        <f>VLOOKUP(D1704,'Current OBD'!$B$6:$K$2185,2,0)</f>
        <v>Lake Stevens School District</v>
      </c>
      <c r="D1704" s="24">
        <v>660592</v>
      </c>
      <c r="E1704" s="9" t="str">
        <f>VLOOKUP(D1704,'Current OBD'!$B$6:$K$2185,10,0)</f>
        <v>Mt. Pilchuck Elementary</v>
      </c>
      <c r="F1704" s="11" t="str">
        <f>IF(VLOOKUP(D1704,'Current OBD'!$B$6:$AK$2185,23,0)="Yes","PK"," ")</f>
        <v xml:space="preserve"> </v>
      </c>
      <c r="G1704" s="11" t="str">
        <f>IF(VLOOKUP(D1704,'Current OBD'!$B$6:$AK$2185,24,0)="Yes","K"," ")</f>
        <v>K</v>
      </c>
      <c r="H1704" s="11">
        <f>IF(VLOOKUP(D1704,'Current OBD'!$B$6:$AK$2185,25,0)="Yes",1," ")</f>
        <v>1</v>
      </c>
      <c r="I1704" s="11" t="str">
        <f>IF(VLOOKUP(D1704,'Current OBD'!$B$6:$AK$2185,26,0)="Yes","2"," ")</f>
        <v>2</v>
      </c>
      <c r="J1704" s="11" t="str">
        <f>IF(VLOOKUP(D1704,'Current OBD'!$B$6:$AK$2185,27,0)="Yes","3"," ")</f>
        <v>3</v>
      </c>
      <c r="K1704" s="11" t="str">
        <f>IF(VLOOKUP(D1704,'Current OBD'!$B$6:$AK$2185,28,0)="Yes","4"," ")</f>
        <v>4</v>
      </c>
      <c r="L1704" s="11" t="str">
        <f>IF(VLOOKUP(D1704,'Current OBD'!$B$6:$AK$2185,29,0)="Yes","5"," ")</f>
        <v>5</v>
      </c>
      <c r="M1704" s="11" t="str">
        <f>IF(VLOOKUP(D1704,'Current OBD'!$B$6:$AK$2185,30,0)="Yes","6"," ")</f>
        <v xml:space="preserve"> </v>
      </c>
      <c r="N1704" s="11" t="str">
        <f>IF(VLOOKUP(D1704,'Current OBD'!$B$6:$AK$2185,31,0)="Yes","7"," ")</f>
        <v xml:space="preserve"> </v>
      </c>
      <c r="O1704" s="11" t="str">
        <f>IF(VLOOKUP(D1704,'Current OBD'!$B$6:$AK$2185,32,0)="Yes","8"," ")</f>
        <v xml:space="preserve"> </v>
      </c>
      <c r="P1704" s="11" t="str">
        <f>IF(VLOOKUP(D1704,'Current OBD'!$B$6:$AK$2185,33,0)="Yes","9"," ")</f>
        <v xml:space="preserve"> </v>
      </c>
      <c r="Q1704" s="11" t="str">
        <f>IF(VLOOKUP(D1704,'Current OBD'!$B$6:$AK$2185,34,0)="Yes","10"," ")</f>
        <v xml:space="preserve"> </v>
      </c>
      <c r="R1704" s="11" t="str">
        <f>IF(VLOOKUP(D1704,'Current OBD'!$B$6:$AK$2185,35,0)="Yes","11"," ")</f>
        <v xml:space="preserve"> </v>
      </c>
      <c r="S1704" s="11" t="str">
        <f>IF(VLOOKUP(D1704,'Current OBD'!$B$6:$AK$2185,36,0)="Yes","12"," ")</f>
        <v xml:space="preserve"> </v>
      </c>
      <c r="T1704" s="13">
        <f>VLOOKUP(D1704,Pivot!$B$4:$F$2181,2,0)</f>
        <v>100</v>
      </c>
      <c r="U1704" s="13">
        <f>VLOOKUP(D1704,Pivot!$B$4:$F$2181,3,0)</f>
        <v>39</v>
      </c>
      <c r="V1704" s="13">
        <f>VLOOKUP(D1704,Pivot!$B$4:$F$2181,4,0)</f>
        <v>533</v>
      </c>
      <c r="W1704" s="46">
        <f>IFERROR(VLOOKUP(D1704,Pivot!$B$4:$H$2181,5,0),"")</f>
        <v>0.18759999999999999</v>
      </c>
      <c r="X1704" s="51">
        <f>IFERROR(VLOOKUP(D1704,Pivot!$B$4:$H$2181,6,0),"")</f>
        <v>7.3200000000000001E-2</v>
      </c>
      <c r="Y1704" s="46">
        <f>IFERROR(VLOOKUP(D1704,Pivot!$B$4:$H$2181,7,0),"")</f>
        <v>0.26079999999999998</v>
      </c>
    </row>
    <row r="1705" spans="1:25" ht="15" customHeight="1" outlineLevel="2">
      <c r="A1705" s="10" t="str">
        <f>VLOOKUP(D1705,'Current OBD'!$B$6:$K$2185,4,0)</f>
        <v>Snohomish</v>
      </c>
      <c r="B1705" s="10" t="str">
        <f>VLOOKUP(D1705,'Current OBD'!$B$6:$K$2185,3,0)</f>
        <v>31-004</v>
      </c>
      <c r="C1705" s="9" t="str">
        <f>VLOOKUP(D1705,'Current OBD'!$B$6:$K$2185,2,0)</f>
        <v>Lake Stevens School District</v>
      </c>
      <c r="D1705" s="24">
        <v>660587</v>
      </c>
      <c r="E1705" s="9" t="str">
        <f>VLOOKUP(D1705,'Current OBD'!$B$6:$K$2185,10,0)</f>
        <v>North Lake Middle School</v>
      </c>
      <c r="F1705" s="11" t="str">
        <f>IF(VLOOKUP(D1705,'Current OBD'!$B$6:$AK$2185,23,0)="Yes","PK"," ")</f>
        <v xml:space="preserve"> </v>
      </c>
      <c r="G1705" s="11" t="str">
        <f>IF(VLOOKUP(D1705,'Current OBD'!$B$6:$AK$2185,24,0)="Yes","K"," ")</f>
        <v xml:space="preserve"> </v>
      </c>
      <c r="H1705" s="11" t="str">
        <f>IF(VLOOKUP(D1705,'Current OBD'!$B$6:$AK$2185,25,0)="Yes",1," ")</f>
        <v xml:space="preserve"> </v>
      </c>
      <c r="I1705" s="11" t="str">
        <f>IF(VLOOKUP(D1705,'Current OBD'!$B$6:$AK$2185,26,0)="Yes","2"," ")</f>
        <v xml:space="preserve"> </v>
      </c>
      <c r="J1705" s="11" t="str">
        <f>IF(VLOOKUP(D1705,'Current OBD'!$B$6:$AK$2185,27,0)="Yes","3"," ")</f>
        <v xml:space="preserve"> </v>
      </c>
      <c r="K1705" s="11" t="str">
        <f>IF(VLOOKUP(D1705,'Current OBD'!$B$6:$AK$2185,28,0)="Yes","4"," ")</f>
        <v xml:space="preserve"> </v>
      </c>
      <c r="L1705" s="11" t="str">
        <f>IF(VLOOKUP(D1705,'Current OBD'!$B$6:$AK$2185,29,0)="Yes","5"," ")</f>
        <v xml:space="preserve"> </v>
      </c>
      <c r="M1705" s="11" t="str">
        <f>IF(VLOOKUP(D1705,'Current OBD'!$B$6:$AK$2185,30,0)="Yes","6"," ")</f>
        <v>6</v>
      </c>
      <c r="N1705" s="11" t="str">
        <f>IF(VLOOKUP(D1705,'Current OBD'!$B$6:$AK$2185,31,0)="Yes","7"," ")</f>
        <v>7</v>
      </c>
      <c r="O1705" s="11" t="str">
        <f>IF(VLOOKUP(D1705,'Current OBD'!$B$6:$AK$2185,32,0)="Yes","8"," ")</f>
        <v xml:space="preserve"> </v>
      </c>
      <c r="P1705" s="11" t="str">
        <f>IF(VLOOKUP(D1705,'Current OBD'!$B$6:$AK$2185,33,0)="Yes","9"," ")</f>
        <v xml:space="preserve"> </v>
      </c>
      <c r="Q1705" s="11" t="str">
        <f>IF(VLOOKUP(D1705,'Current OBD'!$B$6:$AK$2185,34,0)="Yes","10"," ")</f>
        <v xml:space="preserve"> </v>
      </c>
      <c r="R1705" s="11" t="str">
        <f>IF(VLOOKUP(D1705,'Current OBD'!$B$6:$AK$2185,35,0)="Yes","11"," ")</f>
        <v xml:space="preserve"> </v>
      </c>
      <c r="S1705" s="11" t="str">
        <f>IF(VLOOKUP(D1705,'Current OBD'!$B$6:$AK$2185,36,0)="Yes","12"," ")</f>
        <v xml:space="preserve"> </v>
      </c>
      <c r="T1705" s="13">
        <f>VLOOKUP(D1705,Pivot!$B$4:$F$2181,2,0)</f>
        <v>160</v>
      </c>
      <c r="U1705" s="13">
        <f>VLOOKUP(D1705,Pivot!$B$4:$F$2181,3,0)</f>
        <v>45</v>
      </c>
      <c r="V1705" s="13">
        <f>VLOOKUP(D1705,Pivot!$B$4:$F$2181,4,0)</f>
        <v>790</v>
      </c>
      <c r="W1705" s="46">
        <f>IFERROR(VLOOKUP(D1705,Pivot!$B$4:$H$2181,5,0),"")</f>
        <v>0.20250000000000001</v>
      </c>
      <c r="X1705" s="51">
        <f>IFERROR(VLOOKUP(D1705,Pivot!$B$4:$H$2181,6,0),"")</f>
        <v>5.7000000000000002E-2</v>
      </c>
      <c r="Y1705" s="46">
        <f>IFERROR(VLOOKUP(D1705,Pivot!$B$4:$H$2181,7,0),"")</f>
        <v>0.25950000000000001</v>
      </c>
    </row>
    <row r="1706" spans="1:25" ht="15" customHeight="1" outlineLevel="2">
      <c r="A1706" s="10" t="str">
        <f>VLOOKUP(D1706,'Current OBD'!$B$6:$K$2185,4,0)</f>
        <v>Snohomish</v>
      </c>
      <c r="B1706" s="10" t="str">
        <f>VLOOKUP(D1706,'Current OBD'!$B$6:$K$2185,3,0)</f>
        <v>31-004</v>
      </c>
      <c r="C1706" s="9" t="str">
        <f>VLOOKUP(D1706,'Current OBD'!$B$6:$K$2185,2,0)</f>
        <v>Lake Stevens School District</v>
      </c>
      <c r="D1706" s="24">
        <v>660593</v>
      </c>
      <c r="E1706" s="9" t="str">
        <f>VLOOKUP(D1706,'Current OBD'!$B$6:$K$2185,10,0)</f>
        <v>Skyline Elementary</v>
      </c>
      <c r="F1706" s="11" t="str">
        <f>IF(VLOOKUP(D1706,'Current OBD'!$B$6:$AK$2185,23,0)="Yes","PK"," ")</f>
        <v xml:space="preserve"> </v>
      </c>
      <c r="G1706" s="11" t="str">
        <f>IF(VLOOKUP(D1706,'Current OBD'!$B$6:$AK$2185,24,0)="Yes","K"," ")</f>
        <v>K</v>
      </c>
      <c r="H1706" s="11">
        <f>IF(VLOOKUP(D1706,'Current OBD'!$B$6:$AK$2185,25,0)="Yes",1," ")</f>
        <v>1</v>
      </c>
      <c r="I1706" s="11" t="str">
        <f>IF(VLOOKUP(D1706,'Current OBD'!$B$6:$AK$2185,26,0)="Yes","2"," ")</f>
        <v>2</v>
      </c>
      <c r="J1706" s="11" t="str">
        <f>IF(VLOOKUP(D1706,'Current OBD'!$B$6:$AK$2185,27,0)="Yes","3"," ")</f>
        <v>3</v>
      </c>
      <c r="K1706" s="11" t="str">
        <f>IF(VLOOKUP(D1706,'Current OBD'!$B$6:$AK$2185,28,0)="Yes","4"," ")</f>
        <v>4</v>
      </c>
      <c r="L1706" s="11" t="str">
        <f>IF(VLOOKUP(D1706,'Current OBD'!$B$6:$AK$2185,29,0)="Yes","5"," ")</f>
        <v>5</v>
      </c>
      <c r="M1706" s="11" t="str">
        <f>IF(VLOOKUP(D1706,'Current OBD'!$B$6:$AK$2185,30,0)="Yes","6"," ")</f>
        <v xml:space="preserve"> </v>
      </c>
      <c r="N1706" s="11" t="str">
        <f>IF(VLOOKUP(D1706,'Current OBD'!$B$6:$AK$2185,31,0)="Yes","7"," ")</f>
        <v xml:space="preserve"> </v>
      </c>
      <c r="O1706" s="11" t="str">
        <f>IF(VLOOKUP(D1706,'Current OBD'!$B$6:$AK$2185,32,0)="Yes","8"," ")</f>
        <v xml:space="preserve"> </v>
      </c>
      <c r="P1706" s="11" t="str">
        <f>IF(VLOOKUP(D1706,'Current OBD'!$B$6:$AK$2185,33,0)="Yes","9"," ")</f>
        <v xml:space="preserve"> </v>
      </c>
      <c r="Q1706" s="11" t="str">
        <f>IF(VLOOKUP(D1706,'Current OBD'!$B$6:$AK$2185,34,0)="Yes","10"," ")</f>
        <v xml:space="preserve"> </v>
      </c>
      <c r="R1706" s="11" t="str">
        <f>IF(VLOOKUP(D1706,'Current OBD'!$B$6:$AK$2185,35,0)="Yes","11"," ")</f>
        <v xml:space="preserve"> </v>
      </c>
      <c r="S1706" s="11" t="str">
        <f>IF(VLOOKUP(D1706,'Current OBD'!$B$6:$AK$2185,36,0)="Yes","12"," ")</f>
        <v xml:space="preserve"> </v>
      </c>
      <c r="T1706" s="13">
        <f>VLOOKUP(D1706,Pivot!$B$4:$F$2181,2,0)</f>
        <v>128</v>
      </c>
      <c r="U1706" s="13">
        <f>VLOOKUP(D1706,Pivot!$B$4:$F$2181,3,0)</f>
        <v>45</v>
      </c>
      <c r="V1706" s="13">
        <f>VLOOKUP(D1706,Pivot!$B$4:$F$2181,4,0)</f>
        <v>577</v>
      </c>
      <c r="W1706" s="46">
        <f>IFERROR(VLOOKUP(D1706,Pivot!$B$4:$H$2181,5,0),"")</f>
        <v>0.2218</v>
      </c>
      <c r="X1706" s="51">
        <f>IFERROR(VLOOKUP(D1706,Pivot!$B$4:$H$2181,6,0),"")</f>
        <v>7.8E-2</v>
      </c>
      <c r="Y1706" s="46">
        <f>IFERROR(VLOOKUP(D1706,Pivot!$B$4:$H$2181,7,0),"")</f>
        <v>0.29980000000000001</v>
      </c>
    </row>
    <row r="1707" spans="1:25" ht="15" customHeight="1" outlineLevel="2">
      <c r="A1707" s="10" t="str">
        <f>VLOOKUP(D1707,'Current OBD'!$B$6:$K$2185,4,0)</f>
        <v>Snohomish</v>
      </c>
      <c r="B1707" s="10" t="str">
        <f>VLOOKUP(D1707,'Current OBD'!$B$6:$K$2185,3,0)</f>
        <v>31-004</v>
      </c>
      <c r="C1707" s="9" t="str">
        <f>VLOOKUP(D1707,'Current OBD'!$B$6:$K$2185,2,0)</f>
        <v>Lake Stevens School District</v>
      </c>
      <c r="D1707" s="24">
        <v>685301</v>
      </c>
      <c r="E1707" s="9" t="str">
        <f>VLOOKUP(D1707,'Current OBD'!$B$6:$K$2185,10,0)</f>
        <v>Stevens Creek Elementary</v>
      </c>
      <c r="F1707" s="11" t="str">
        <f>IF(VLOOKUP(D1707,'Current OBD'!$B$6:$AK$2185,23,0)="Yes","PK"," ")</f>
        <v xml:space="preserve"> </v>
      </c>
      <c r="G1707" s="11" t="str">
        <f>IF(VLOOKUP(D1707,'Current OBD'!$B$6:$AK$2185,24,0)="Yes","K"," ")</f>
        <v>K</v>
      </c>
      <c r="H1707" s="11">
        <f>IF(VLOOKUP(D1707,'Current OBD'!$B$6:$AK$2185,25,0)="Yes",1," ")</f>
        <v>1</v>
      </c>
      <c r="I1707" s="11" t="str">
        <f>IF(VLOOKUP(D1707,'Current OBD'!$B$6:$AK$2185,26,0)="Yes","2"," ")</f>
        <v>2</v>
      </c>
      <c r="J1707" s="11" t="str">
        <f>IF(VLOOKUP(D1707,'Current OBD'!$B$6:$AK$2185,27,0)="Yes","3"," ")</f>
        <v>3</v>
      </c>
      <c r="K1707" s="11" t="str">
        <f>IF(VLOOKUP(D1707,'Current OBD'!$B$6:$AK$2185,28,0)="Yes","4"," ")</f>
        <v>4</v>
      </c>
      <c r="L1707" s="11" t="str">
        <f>IF(VLOOKUP(D1707,'Current OBD'!$B$6:$AK$2185,29,0)="Yes","5"," ")</f>
        <v>5</v>
      </c>
      <c r="M1707" s="11" t="str">
        <f>IF(VLOOKUP(D1707,'Current OBD'!$B$6:$AK$2185,30,0)="Yes","6"," ")</f>
        <v xml:space="preserve"> </v>
      </c>
      <c r="N1707" s="11" t="str">
        <f>IF(VLOOKUP(D1707,'Current OBD'!$B$6:$AK$2185,31,0)="Yes","7"," ")</f>
        <v xml:space="preserve"> </v>
      </c>
      <c r="O1707" s="11" t="str">
        <f>IF(VLOOKUP(D1707,'Current OBD'!$B$6:$AK$2185,32,0)="Yes","8"," ")</f>
        <v xml:space="preserve"> </v>
      </c>
      <c r="P1707" s="11" t="str">
        <f>IF(VLOOKUP(D1707,'Current OBD'!$B$6:$AK$2185,33,0)="Yes","9"," ")</f>
        <v xml:space="preserve"> </v>
      </c>
      <c r="Q1707" s="11" t="str">
        <f>IF(VLOOKUP(D1707,'Current OBD'!$B$6:$AK$2185,34,0)="Yes","10"," ")</f>
        <v xml:space="preserve"> </v>
      </c>
      <c r="R1707" s="11" t="str">
        <f>IF(VLOOKUP(D1707,'Current OBD'!$B$6:$AK$2185,35,0)="Yes","11"," ")</f>
        <v xml:space="preserve"> </v>
      </c>
      <c r="S1707" s="11" t="str">
        <f>IF(VLOOKUP(D1707,'Current OBD'!$B$6:$AK$2185,36,0)="Yes","12"," ")</f>
        <v xml:space="preserve"> </v>
      </c>
      <c r="T1707" s="13">
        <f>VLOOKUP(D1707,Pivot!$B$4:$F$2181,2,0)</f>
        <v>141</v>
      </c>
      <c r="U1707" s="13">
        <f>VLOOKUP(D1707,Pivot!$B$4:$F$2181,3,0)</f>
        <v>44</v>
      </c>
      <c r="V1707" s="13">
        <f>VLOOKUP(D1707,Pivot!$B$4:$F$2181,4,0)</f>
        <v>609</v>
      </c>
      <c r="W1707" s="46">
        <f>IFERROR(VLOOKUP(D1707,Pivot!$B$4:$H$2181,5,0),"")</f>
        <v>0.23150000000000001</v>
      </c>
      <c r="X1707" s="51">
        <f>IFERROR(VLOOKUP(D1707,Pivot!$B$4:$H$2181,6,0),"")</f>
        <v>7.22E-2</v>
      </c>
      <c r="Y1707" s="46">
        <f>IFERROR(VLOOKUP(D1707,Pivot!$B$4:$H$2181,7,0),"")</f>
        <v>0.30380000000000001</v>
      </c>
    </row>
    <row r="1708" spans="1:25" ht="15" customHeight="1" outlineLevel="2">
      <c r="A1708" s="10" t="str">
        <f>VLOOKUP(D1708,'Current OBD'!$B$6:$K$2185,4,0)</f>
        <v>Snohomish</v>
      </c>
      <c r="B1708" s="10" t="str">
        <f>VLOOKUP(D1708,'Current OBD'!$B$6:$K$2185,3,0)</f>
        <v>31-004</v>
      </c>
      <c r="C1708" s="9" t="str">
        <f>VLOOKUP(D1708,'Current OBD'!$B$6:$K$2185,2,0)</f>
        <v>Lake Stevens School District</v>
      </c>
      <c r="D1708" s="24">
        <v>660594</v>
      </c>
      <c r="E1708" s="9" t="str">
        <f>VLOOKUP(D1708,'Current OBD'!$B$6:$K$2185,10,0)</f>
        <v>Sunnycrest Elementary</v>
      </c>
      <c r="F1708" s="11" t="str">
        <f>IF(VLOOKUP(D1708,'Current OBD'!$B$6:$AK$2185,23,0)="Yes","PK"," ")</f>
        <v xml:space="preserve"> </v>
      </c>
      <c r="G1708" s="11" t="str">
        <f>IF(VLOOKUP(D1708,'Current OBD'!$B$6:$AK$2185,24,0)="Yes","K"," ")</f>
        <v>K</v>
      </c>
      <c r="H1708" s="11">
        <f>IF(VLOOKUP(D1708,'Current OBD'!$B$6:$AK$2185,25,0)="Yes",1," ")</f>
        <v>1</v>
      </c>
      <c r="I1708" s="11" t="str">
        <f>IF(VLOOKUP(D1708,'Current OBD'!$B$6:$AK$2185,26,0)="Yes","2"," ")</f>
        <v>2</v>
      </c>
      <c r="J1708" s="11" t="str">
        <f>IF(VLOOKUP(D1708,'Current OBD'!$B$6:$AK$2185,27,0)="Yes","3"," ")</f>
        <v>3</v>
      </c>
      <c r="K1708" s="11" t="str">
        <f>IF(VLOOKUP(D1708,'Current OBD'!$B$6:$AK$2185,28,0)="Yes","4"," ")</f>
        <v>4</v>
      </c>
      <c r="L1708" s="11" t="str">
        <f>IF(VLOOKUP(D1708,'Current OBD'!$B$6:$AK$2185,29,0)="Yes","5"," ")</f>
        <v>5</v>
      </c>
      <c r="M1708" s="11" t="str">
        <f>IF(VLOOKUP(D1708,'Current OBD'!$B$6:$AK$2185,30,0)="Yes","6"," ")</f>
        <v xml:space="preserve"> </v>
      </c>
      <c r="N1708" s="11" t="str">
        <f>IF(VLOOKUP(D1708,'Current OBD'!$B$6:$AK$2185,31,0)="Yes","7"," ")</f>
        <v xml:space="preserve"> </v>
      </c>
      <c r="O1708" s="11" t="str">
        <f>IF(VLOOKUP(D1708,'Current OBD'!$B$6:$AK$2185,32,0)="Yes","8"," ")</f>
        <v xml:space="preserve"> </v>
      </c>
      <c r="P1708" s="11" t="str">
        <f>IF(VLOOKUP(D1708,'Current OBD'!$B$6:$AK$2185,33,0)="Yes","9"," ")</f>
        <v xml:space="preserve"> </v>
      </c>
      <c r="Q1708" s="11" t="str">
        <f>IF(VLOOKUP(D1708,'Current OBD'!$B$6:$AK$2185,34,0)="Yes","10"," ")</f>
        <v xml:space="preserve"> </v>
      </c>
      <c r="R1708" s="11" t="str">
        <f>IF(VLOOKUP(D1708,'Current OBD'!$B$6:$AK$2185,35,0)="Yes","11"," ")</f>
        <v xml:space="preserve"> </v>
      </c>
      <c r="S1708" s="11" t="str">
        <f>IF(VLOOKUP(D1708,'Current OBD'!$B$6:$AK$2185,36,0)="Yes","12"," ")</f>
        <v xml:space="preserve"> </v>
      </c>
      <c r="T1708" s="13">
        <f>VLOOKUP(D1708,Pivot!$B$4:$F$2181,2,0)</f>
        <v>109</v>
      </c>
      <c r="U1708" s="13">
        <f>VLOOKUP(D1708,Pivot!$B$4:$F$2181,3,0)</f>
        <v>33</v>
      </c>
      <c r="V1708" s="13">
        <f>VLOOKUP(D1708,Pivot!$B$4:$F$2181,4,0)</f>
        <v>623</v>
      </c>
      <c r="W1708" s="46">
        <f>IFERROR(VLOOKUP(D1708,Pivot!$B$4:$H$2181,5,0),"")</f>
        <v>0.17499999999999999</v>
      </c>
      <c r="X1708" s="51">
        <f>IFERROR(VLOOKUP(D1708,Pivot!$B$4:$H$2181,6,0),"")</f>
        <v>5.2999999999999999E-2</v>
      </c>
      <c r="Y1708" s="46">
        <f>IFERROR(VLOOKUP(D1708,Pivot!$B$4:$H$2181,7,0),"")</f>
        <v>0.22789999999999999</v>
      </c>
    </row>
    <row r="1709" spans="1:25" ht="15" customHeight="1" outlineLevel="1">
      <c r="A1709" s="27"/>
      <c r="B1709" s="27"/>
      <c r="C1709" s="30" t="s">
        <v>5830</v>
      </c>
      <c r="D1709" s="27"/>
      <c r="E1709" s="26"/>
      <c r="F1709" s="29"/>
      <c r="G1709" s="29"/>
      <c r="H1709" s="29"/>
      <c r="I1709" s="29"/>
      <c r="J1709" s="29"/>
      <c r="K1709" s="29"/>
      <c r="L1709" s="29"/>
      <c r="M1709" s="29"/>
      <c r="N1709" s="29"/>
      <c r="O1709" s="29"/>
      <c r="P1709" s="29"/>
      <c r="Q1709" s="29"/>
      <c r="R1709" s="29"/>
      <c r="S1709" s="29"/>
      <c r="T1709" s="43">
        <f>SUBTOTAL(9,T1697:T1708)</f>
        <v>1946</v>
      </c>
      <c r="U1709" s="43">
        <f>SUBTOTAL(9,U1697:U1708)</f>
        <v>605</v>
      </c>
      <c r="V1709" s="43">
        <f>SUBTOTAL(9,V1697:V1708)</f>
        <v>9695</v>
      </c>
      <c r="W1709" s="47"/>
      <c r="X1709" s="52"/>
      <c r="Y1709" s="56">
        <f>(T1709+U1709)/V1709</f>
        <v>0.26312532233109848</v>
      </c>
    </row>
    <row r="1710" spans="1:25" ht="15" customHeight="1" outlineLevel="2">
      <c r="A1710" s="10" t="str">
        <f>VLOOKUP(D1710,'Current OBD'!$B$6:$K$2185,4,0)</f>
        <v>Snohomish</v>
      </c>
      <c r="B1710" s="10" t="str">
        <f>VLOOKUP(D1710,'Current OBD'!$B$6:$K$2185,3,0)</f>
        <v>31-006</v>
      </c>
      <c r="C1710" s="9" t="str">
        <f>VLOOKUP(D1710,'Current OBD'!$B$6:$K$2185,2,0)</f>
        <v>Mukilteo School District</v>
      </c>
      <c r="D1710" s="24">
        <v>660674</v>
      </c>
      <c r="E1710" s="9" t="str">
        <f>VLOOKUP(D1710,'Current OBD'!$B$6:$K$2185,10,0)</f>
        <v>Aces High School</v>
      </c>
      <c r="F1710" s="11" t="str">
        <f>IF(VLOOKUP(D1710,'Current OBD'!$B$6:$AK$2185,23,0)="Yes","PK"," ")</f>
        <v xml:space="preserve"> </v>
      </c>
      <c r="G1710" s="11" t="str">
        <f>IF(VLOOKUP(D1710,'Current OBD'!$B$6:$AK$2185,24,0)="Yes","K"," ")</f>
        <v xml:space="preserve"> </v>
      </c>
      <c r="H1710" s="11" t="str">
        <f>IF(VLOOKUP(D1710,'Current OBD'!$B$6:$AK$2185,25,0)="Yes",1," ")</f>
        <v xml:space="preserve"> </v>
      </c>
      <c r="I1710" s="11" t="str">
        <f>IF(VLOOKUP(D1710,'Current OBD'!$B$6:$AK$2185,26,0)="Yes","2"," ")</f>
        <v xml:space="preserve"> </v>
      </c>
      <c r="J1710" s="11" t="str">
        <f>IF(VLOOKUP(D1710,'Current OBD'!$B$6:$AK$2185,27,0)="Yes","3"," ")</f>
        <v xml:space="preserve"> </v>
      </c>
      <c r="K1710" s="11" t="str">
        <f>IF(VLOOKUP(D1710,'Current OBD'!$B$6:$AK$2185,28,0)="Yes","4"," ")</f>
        <v xml:space="preserve"> </v>
      </c>
      <c r="L1710" s="11" t="str">
        <f>IF(VLOOKUP(D1710,'Current OBD'!$B$6:$AK$2185,29,0)="Yes","5"," ")</f>
        <v xml:space="preserve"> </v>
      </c>
      <c r="M1710" s="11" t="str">
        <f>IF(VLOOKUP(D1710,'Current OBD'!$B$6:$AK$2185,30,0)="Yes","6"," ")</f>
        <v xml:space="preserve"> </v>
      </c>
      <c r="N1710" s="11" t="str">
        <f>IF(VLOOKUP(D1710,'Current OBD'!$B$6:$AK$2185,31,0)="Yes","7"," ")</f>
        <v xml:space="preserve"> </v>
      </c>
      <c r="O1710" s="11" t="str">
        <f>IF(VLOOKUP(D1710,'Current OBD'!$B$6:$AK$2185,32,0)="Yes","8"," ")</f>
        <v xml:space="preserve"> </v>
      </c>
      <c r="P1710" s="11" t="str">
        <f>IF(VLOOKUP(D1710,'Current OBD'!$B$6:$AK$2185,33,0)="Yes","9"," ")</f>
        <v>9</v>
      </c>
      <c r="Q1710" s="11" t="str">
        <f>IF(VLOOKUP(D1710,'Current OBD'!$B$6:$AK$2185,34,0)="Yes","10"," ")</f>
        <v>10</v>
      </c>
      <c r="R1710" s="11" t="str">
        <f>IF(VLOOKUP(D1710,'Current OBD'!$B$6:$AK$2185,35,0)="Yes","11"," ")</f>
        <v>11</v>
      </c>
      <c r="S1710" s="11" t="str">
        <f>IF(VLOOKUP(D1710,'Current OBD'!$B$6:$AK$2185,36,0)="Yes","12"," ")</f>
        <v>12</v>
      </c>
      <c r="T1710" s="13">
        <f>VLOOKUP(D1710,Pivot!$B$4:$F$2181,2,0)</f>
        <v>141</v>
      </c>
      <c r="U1710" s="13">
        <f>VLOOKUP(D1710,Pivot!$B$4:$F$2181,3,0)</f>
        <v>0</v>
      </c>
      <c r="V1710" s="13">
        <f>VLOOKUP(D1710,Pivot!$B$4:$F$2181,4,0)</f>
        <v>154</v>
      </c>
      <c r="W1710" s="46">
        <f>IFERROR(VLOOKUP(D1710,Pivot!$B$4:$H$2181,5,0),"")</f>
        <v>0.91559999999999997</v>
      </c>
      <c r="X1710" s="51">
        <f>IFERROR(VLOOKUP(D1710,Pivot!$B$4:$H$2181,6,0),"")</f>
        <v>0</v>
      </c>
      <c r="Y1710" s="46">
        <f>IFERROR(VLOOKUP(D1710,Pivot!$B$4:$H$2181,7,0),"")</f>
        <v>0.91559999999999997</v>
      </c>
    </row>
    <row r="1711" spans="1:25" ht="15" customHeight="1" outlineLevel="2">
      <c r="A1711" s="10" t="str">
        <f>VLOOKUP(D1711,'Current OBD'!$B$6:$K$2185,4,0)</f>
        <v>Snohomish</v>
      </c>
      <c r="B1711" s="10" t="str">
        <f>VLOOKUP(D1711,'Current OBD'!$B$6:$K$2185,3,0)</f>
        <v>31-006</v>
      </c>
      <c r="C1711" s="9" t="str">
        <f>VLOOKUP(D1711,'Current OBD'!$B$6:$K$2185,2,0)</f>
        <v>Mukilteo School District</v>
      </c>
      <c r="D1711" s="24">
        <v>659309</v>
      </c>
      <c r="E1711" s="9" t="str">
        <f>VLOOKUP(D1711,'Current OBD'!$B$6:$K$2185,10,0)</f>
        <v>Challenger Elementary School</v>
      </c>
      <c r="F1711" s="11" t="str">
        <f>IF(VLOOKUP(D1711,'Current OBD'!$B$6:$AK$2185,23,0)="Yes","PK"," ")</f>
        <v xml:space="preserve"> </v>
      </c>
      <c r="G1711" s="11" t="str">
        <f>IF(VLOOKUP(D1711,'Current OBD'!$B$6:$AK$2185,24,0)="Yes","K"," ")</f>
        <v xml:space="preserve"> </v>
      </c>
      <c r="H1711" s="11">
        <f>IF(VLOOKUP(D1711,'Current OBD'!$B$6:$AK$2185,25,0)="Yes",1," ")</f>
        <v>1</v>
      </c>
      <c r="I1711" s="11" t="str">
        <f>IF(VLOOKUP(D1711,'Current OBD'!$B$6:$AK$2185,26,0)="Yes","2"," ")</f>
        <v>2</v>
      </c>
      <c r="J1711" s="11" t="str">
        <f>IF(VLOOKUP(D1711,'Current OBD'!$B$6:$AK$2185,27,0)="Yes","3"," ")</f>
        <v>3</v>
      </c>
      <c r="K1711" s="11" t="str">
        <f>IF(VLOOKUP(D1711,'Current OBD'!$B$6:$AK$2185,28,0)="Yes","4"," ")</f>
        <v>4</v>
      </c>
      <c r="L1711" s="11" t="str">
        <f>IF(VLOOKUP(D1711,'Current OBD'!$B$6:$AK$2185,29,0)="Yes","5"," ")</f>
        <v>5</v>
      </c>
      <c r="M1711" s="11" t="str">
        <f>IF(VLOOKUP(D1711,'Current OBD'!$B$6:$AK$2185,30,0)="Yes","6"," ")</f>
        <v xml:space="preserve"> </v>
      </c>
      <c r="N1711" s="11" t="str">
        <f>IF(VLOOKUP(D1711,'Current OBD'!$B$6:$AK$2185,31,0)="Yes","7"," ")</f>
        <v xml:space="preserve"> </v>
      </c>
      <c r="O1711" s="11" t="str">
        <f>IF(VLOOKUP(D1711,'Current OBD'!$B$6:$AK$2185,32,0)="Yes","8"," ")</f>
        <v xml:space="preserve"> </v>
      </c>
      <c r="P1711" s="11" t="str">
        <f>IF(VLOOKUP(D1711,'Current OBD'!$B$6:$AK$2185,33,0)="Yes","9"," ")</f>
        <v xml:space="preserve"> </v>
      </c>
      <c r="Q1711" s="11" t="str">
        <f>IF(VLOOKUP(D1711,'Current OBD'!$B$6:$AK$2185,34,0)="Yes","10"," ")</f>
        <v xml:space="preserve"> </v>
      </c>
      <c r="R1711" s="11" t="str">
        <f>IF(VLOOKUP(D1711,'Current OBD'!$B$6:$AK$2185,35,0)="Yes","11"," ")</f>
        <v xml:space="preserve"> </v>
      </c>
      <c r="S1711" s="11" t="str">
        <f>IF(VLOOKUP(D1711,'Current OBD'!$B$6:$AK$2185,36,0)="Yes","12"," ")</f>
        <v xml:space="preserve"> </v>
      </c>
      <c r="T1711" s="13">
        <f>VLOOKUP(D1711,Pivot!$B$4:$F$2181,2,0)</f>
        <v>533</v>
      </c>
      <c r="U1711" s="13">
        <f>VLOOKUP(D1711,Pivot!$B$4:$F$2181,3,0)</f>
        <v>0</v>
      </c>
      <c r="V1711" s="13">
        <f>VLOOKUP(D1711,Pivot!$B$4:$F$2181,4,0)</f>
        <v>619</v>
      </c>
      <c r="W1711" s="46">
        <f>IFERROR(VLOOKUP(D1711,Pivot!$B$4:$H$2181,5,0),"")</f>
        <v>0.86109999999999998</v>
      </c>
      <c r="X1711" s="51">
        <f>IFERROR(VLOOKUP(D1711,Pivot!$B$4:$H$2181,6,0),"")</f>
        <v>0</v>
      </c>
      <c r="Y1711" s="46">
        <f>IFERROR(VLOOKUP(D1711,Pivot!$B$4:$H$2181,7,0),"")</f>
        <v>0.86109999999999998</v>
      </c>
    </row>
    <row r="1712" spans="1:25" ht="15" customHeight="1" outlineLevel="2">
      <c r="A1712" s="10" t="str">
        <f>VLOOKUP(D1712,'Current OBD'!$B$6:$K$2185,4,0)</f>
        <v>Snohomish</v>
      </c>
      <c r="B1712" s="10" t="str">
        <f>VLOOKUP(D1712,'Current OBD'!$B$6:$K$2185,3,0)</f>
        <v>31-006</v>
      </c>
      <c r="C1712" s="9" t="str">
        <f>VLOOKUP(D1712,'Current OBD'!$B$6:$K$2185,2,0)</f>
        <v>Mukilteo School District</v>
      </c>
      <c r="D1712" s="24">
        <v>660676</v>
      </c>
      <c r="E1712" s="9" t="str">
        <f>VLOOKUP(D1712,'Current OBD'!$B$6:$K$2185,10,0)</f>
        <v>Columbia Elementary</v>
      </c>
      <c r="F1712" s="11" t="str">
        <f>IF(VLOOKUP(D1712,'Current OBD'!$B$6:$AK$2185,23,0)="Yes","PK"," ")</f>
        <v xml:space="preserve"> </v>
      </c>
      <c r="G1712" s="11" t="str">
        <f>IF(VLOOKUP(D1712,'Current OBD'!$B$6:$AK$2185,24,0)="Yes","K"," ")</f>
        <v>K</v>
      </c>
      <c r="H1712" s="11">
        <f>IF(VLOOKUP(D1712,'Current OBD'!$B$6:$AK$2185,25,0)="Yes",1," ")</f>
        <v>1</v>
      </c>
      <c r="I1712" s="11" t="str">
        <f>IF(VLOOKUP(D1712,'Current OBD'!$B$6:$AK$2185,26,0)="Yes","2"," ")</f>
        <v>2</v>
      </c>
      <c r="J1712" s="11" t="str">
        <f>IF(VLOOKUP(D1712,'Current OBD'!$B$6:$AK$2185,27,0)="Yes","3"," ")</f>
        <v>3</v>
      </c>
      <c r="K1712" s="11" t="str">
        <f>IF(VLOOKUP(D1712,'Current OBD'!$B$6:$AK$2185,28,0)="Yes","4"," ")</f>
        <v>4</v>
      </c>
      <c r="L1712" s="11" t="str">
        <f>IF(VLOOKUP(D1712,'Current OBD'!$B$6:$AK$2185,29,0)="Yes","5"," ")</f>
        <v>5</v>
      </c>
      <c r="M1712" s="11" t="str">
        <f>IF(VLOOKUP(D1712,'Current OBD'!$B$6:$AK$2185,30,0)="Yes","6"," ")</f>
        <v xml:space="preserve"> </v>
      </c>
      <c r="N1712" s="11" t="str">
        <f>IF(VLOOKUP(D1712,'Current OBD'!$B$6:$AK$2185,31,0)="Yes","7"," ")</f>
        <v xml:space="preserve"> </v>
      </c>
      <c r="O1712" s="11" t="str">
        <f>IF(VLOOKUP(D1712,'Current OBD'!$B$6:$AK$2185,32,0)="Yes","8"," ")</f>
        <v xml:space="preserve"> </v>
      </c>
      <c r="P1712" s="11" t="str">
        <f>IF(VLOOKUP(D1712,'Current OBD'!$B$6:$AK$2185,33,0)="Yes","9"," ")</f>
        <v xml:space="preserve"> </v>
      </c>
      <c r="Q1712" s="11" t="str">
        <f>IF(VLOOKUP(D1712,'Current OBD'!$B$6:$AK$2185,34,0)="Yes","10"," ")</f>
        <v xml:space="preserve"> </v>
      </c>
      <c r="R1712" s="11" t="str">
        <f>IF(VLOOKUP(D1712,'Current OBD'!$B$6:$AK$2185,35,0)="Yes","11"," ")</f>
        <v xml:space="preserve"> </v>
      </c>
      <c r="S1712" s="11" t="str">
        <f>IF(VLOOKUP(D1712,'Current OBD'!$B$6:$AK$2185,36,0)="Yes","12"," ")</f>
        <v xml:space="preserve"> </v>
      </c>
      <c r="T1712" s="13">
        <f>VLOOKUP(D1712,Pivot!$B$4:$F$2181,2,0)</f>
        <v>204</v>
      </c>
      <c r="U1712" s="13">
        <f>VLOOKUP(D1712,Pivot!$B$4:$F$2181,3,0)</f>
        <v>0</v>
      </c>
      <c r="V1712" s="13">
        <f>VLOOKUP(D1712,Pivot!$B$4:$F$2181,4,0)</f>
        <v>595</v>
      </c>
      <c r="W1712" s="46">
        <f>IFERROR(VLOOKUP(D1712,Pivot!$B$4:$H$2181,5,0),"")</f>
        <v>0.34289999999999998</v>
      </c>
      <c r="X1712" s="51">
        <f>IFERROR(VLOOKUP(D1712,Pivot!$B$4:$H$2181,6,0),"")</f>
        <v>0</v>
      </c>
      <c r="Y1712" s="46">
        <f>IFERROR(VLOOKUP(D1712,Pivot!$B$4:$H$2181,7,0),"")</f>
        <v>0.34289999999999998</v>
      </c>
    </row>
    <row r="1713" spans="1:25" ht="15" customHeight="1" outlineLevel="2">
      <c r="A1713" s="10" t="str">
        <f>VLOOKUP(D1713,'Current OBD'!$B$6:$K$2185,4,0)</f>
        <v>Snohomish</v>
      </c>
      <c r="B1713" s="10" t="str">
        <f>VLOOKUP(D1713,'Current OBD'!$B$6:$K$2185,3,0)</f>
        <v>31-006</v>
      </c>
      <c r="C1713" s="9" t="str">
        <f>VLOOKUP(D1713,'Current OBD'!$B$6:$K$2185,2,0)</f>
        <v>Mukilteo School District</v>
      </c>
      <c r="D1713" s="24">
        <v>664691</v>
      </c>
      <c r="E1713" s="9" t="str">
        <f>VLOOKUP(D1713,'Current OBD'!$B$6:$K$2185,10,0)</f>
        <v>Discovery Elementary</v>
      </c>
      <c r="F1713" s="11" t="str">
        <f>IF(VLOOKUP(D1713,'Current OBD'!$B$6:$AK$2185,23,0)="Yes","PK"," ")</f>
        <v xml:space="preserve"> </v>
      </c>
      <c r="G1713" s="11" t="str">
        <f>IF(VLOOKUP(D1713,'Current OBD'!$B$6:$AK$2185,24,0)="Yes","K"," ")</f>
        <v>K</v>
      </c>
      <c r="H1713" s="11">
        <f>IF(VLOOKUP(D1713,'Current OBD'!$B$6:$AK$2185,25,0)="Yes",1," ")</f>
        <v>1</v>
      </c>
      <c r="I1713" s="11" t="str">
        <f>IF(VLOOKUP(D1713,'Current OBD'!$B$6:$AK$2185,26,0)="Yes","2"," ")</f>
        <v>2</v>
      </c>
      <c r="J1713" s="11" t="str">
        <f>IF(VLOOKUP(D1713,'Current OBD'!$B$6:$AK$2185,27,0)="Yes","3"," ")</f>
        <v>3</v>
      </c>
      <c r="K1713" s="11" t="str">
        <f>IF(VLOOKUP(D1713,'Current OBD'!$B$6:$AK$2185,28,0)="Yes","4"," ")</f>
        <v>4</v>
      </c>
      <c r="L1713" s="11" t="str">
        <f>IF(VLOOKUP(D1713,'Current OBD'!$B$6:$AK$2185,29,0)="Yes","5"," ")</f>
        <v>5</v>
      </c>
      <c r="M1713" s="11" t="str">
        <f>IF(VLOOKUP(D1713,'Current OBD'!$B$6:$AK$2185,30,0)="Yes","6"," ")</f>
        <v xml:space="preserve"> </v>
      </c>
      <c r="N1713" s="11" t="str">
        <f>IF(VLOOKUP(D1713,'Current OBD'!$B$6:$AK$2185,31,0)="Yes","7"," ")</f>
        <v xml:space="preserve"> </v>
      </c>
      <c r="O1713" s="11" t="str">
        <f>IF(VLOOKUP(D1713,'Current OBD'!$B$6:$AK$2185,32,0)="Yes","8"," ")</f>
        <v xml:space="preserve"> </v>
      </c>
      <c r="P1713" s="11" t="str">
        <f>IF(VLOOKUP(D1713,'Current OBD'!$B$6:$AK$2185,33,0)="Yes","9"," ")</f>
        <v xml:space="preserve"> </v>
      </c>
      <c r="Q1713" s="11" t="str">
        <f>IF(VLOOKUP(D1713,'Current OBD'!$B$6:$AK$2185,34,0)="Yes","10"," ")</f>
        <v xml:space="preserve"> </v>
      </c>
      <c r="R1713" s="11" t="str">
        <f>IF(VLOOKUP(D1713,'Current OBD'!$B$6:$AK$2185,35,0)="Yes","11"," ")</f>
        <v xml:space="preserve"> </v>
      </c>
      <c r="S1713" s="11" t="str">
        <f>IF(VLOOKUP(D1713,'Current OBD'!$B$6:$AK$2185,36,0)="Yes","12"," ")</f>
        <v xml:space="preserve"> </v>
      </c>
      <c r="T1713" s="13">
        <f>VLOOKUP(D1713,Pivot!$B$4:$F$2181,2,0)</f>
        <v>399</v>
      </c>
      <c r="U1713" s="13">
        <f>VLOOKUP(D1713,Pivot!$B$4:$F$2181,3,0)</f>
        <v>0</v>
      </c>
      <c r="V1713" s="13">
        <f>VLOOKUP(D1713,Pivot!$B$4:$F$2181,4,0)</f>
        <v>554</v>
      </c>
      <c r="W1713" s="46">
        <f>IFERROR(VLOOKUP(D1713,Pivot!$B$4:$H$2181,5,0),"")</f>
        <v>0.72019999999999995</v>
      </c>
      <c r="X1713" s="51">
        <f>IFERROR(VLOOKUP(D1713,Pivot!$B$4:$H$2181,6,0),"")</f>
        <v>0</v>
      </c>
      <c r="Y1713" s="46">
        <f>IFERROR(VLOOKUP(D1713,Pivot!$B$4:$H$2181,7,0),"")</f>
        <v>0.72019999999999995</v>
      </c>
    </row>
    <row r="1714" spans="1:25" ht="15" customHeight="1" outlineLevel="2">
      <c r="A1714" s="10" t="str">
        <f>VLOOKUP(D1714,'Current OBD'!$B$6:$K$2185,4,0)</f>
        <v>Snohomish</v>
      </c>
      <c r="B1714" s="10" t="str">
        <f>VLOOKUP(D1714,'Current OBD'!$B$6:$K$2185,3,0)</f>
        <v>31-006</v>
      </c>
      <c r="C1714" s="9" t="str">
        <f>VLOOKUP(D1714,'Current OBD'!$B$6:$K$2185,2,0)</f>
        <v>Mukilteo School District</v>
      </c>
      <c r="D1714" s="24">
        <v>660692</v>
      </c>
      <c r="E1714" s="9" t="str">
        <f>VLOOKUP(D1714,'Current OBD'!$B$6:$K$2185,10,0)</f>
        <v>Early Childhood Assisted Program</v>
      </c>
      <c r="F1714" s="11" t="str">
        <f>IF(VLOOKUP(D1714,'Current OBD'!$B$6:$AK$2185,23,0)="Yes","PK"," ")</f>
        <v>PK</v>
      </c>
      <c r="G1714" s="11" t="str">
        <f>IF(VLOOKUP(D1714,'Current OBD'!$B$6:$AK$2185,24,0)="Yes","K"," ")</f>
        <v xml:space="preserve"> </v>
      </c>
      <c r="H1714" s="11" t="str">
        <f>IF(VLOOKUP(D1714,'Current OBD'!$B$6:$AK$2185,25,0)="Yes",1," ")</f>
        <v xml:space="preserve"> </v>
      </c>
      <c r="I1714" s="11" t="str">
        <f>IF(VLOOKUP(D1714,'Current OBD'!$B$6:$AK$2185,26,0)="Yes","2"," ")</f>
        <v xml:space="preserve"> </v>
      </c>
      <c r="J1714" s="11" t="str">
        <f>IF(VLOOKUP(D1714,'Current OBD'!$B$6:$AK$2185,27,0)="Yes","3"," ")</f>
        <v xml:space="preserve"> </v>
      </c>
      <c r="K1714" s="11" t="str">
        <f>IF(VLOOKUP(D1714,'Current OBD'!$B$6:$AK$2185,28,0)="Yes","4"," ")</f>
        <v xml:space="preserve"> </v>
      </c>
      <c r="L1714" s="11" t="str">
        <f>IF(VLOOKUP(D1714,'Current OBD'!$B$6:$AK$2185,29,0)="Yes","5"," ")</f>
        <v xml:space="preserve"> </v>
      </c>
      <c r="M1714" s="11" t="str">
        <f>IF(VLOOKUP(D1714,'Current OBD'!$B$6:$AK$2185,30,0)="Yes","6"," ")</f>
        <v xml:space="preserve"> </v>
      </c>
      <c r="N1714" s="11" t="str">
        <f>IF(VLOOKUP(D1714,'Current OBD'!$B$6:$AK$2185,31,0)="Yes","7"," ")</f>
        <v xml:space="preserve"> </v>
      </c>
      <c r="O1714" s="11" t="str">
        <f>IF(VLOOKUP(D1714,'Current OBD'!$B$6:$AK$2185,32,0)="Yes","8"," ")</f>
        <v xml:space="preserve"> </v>
      </c>
      <c r="P1714" s="11" t="str">
        <f>IF(VLOOKUP(D1714,'Current OBD'!$B$6:$AK$2185,33,0)="Yes","9"," ")</f>
        <v xml:space="preserve"> </v>
      </c>
      <c r="Q1714" s="11" t="str">
        <f>IF(VLOOKUP(D1714,'Current OBD'!$B$6:$AK$2185,34,0)="Yes","10"," ")</f>
        <v xml:space="preserve"> </v>
      </c>
      <c r="R1714" s="11" t="str">
        <f>IF(VLOOKUP(D1714,'Current OBD'!$B$6:$AK$2185,35,0)="Yes","11"," ")</f>
        <v xml:space="preserve"> </v>
      </c>
      <c r="S1714" s="11" t="str">
        <f>IF(VLOOKUP(D1714,'Current OBD'!$B$6:$AK$2185,36,0)="Yes","12"," ")</f>
        <v xml:space="preserve"> </v>
      </c>
      <c r="T1714" s="13">
        <f>VLOOKUP(D1714,Pivot!$B$4:$F$2181,2,0)</f>
        <v>149</v>
      </c>
      <c r="U1714" s="13">
        <f>VLOOKUP(D1714,Pivot!$B$4:$F$2181,3,0)</f>
        <v>0</v>
      </c>
      <c r="V1714" s="13">
        <f>VLOOKUP(D1714,Pivot!$B$4:$F$2181,4,0)</f>
        <v>149</v>
      </c>
      <c r="W1714" s="46">
        <f>IFERROR(VLOOKUP(D1714,Pivot!$B$4:$H$2181,5,0),"")</f>
        <v>1</v>
      </c>
      <c r="X1714" s="51">
        <f>IFERROR(VLOOKUP(D1714,Pivot!$B$4:$H$2181,6,0),"")</f>
        <v>0</v>
      </c>
      <c r="Y1714" s="46">
        <f>IFERROR(VLOOKUP(D1714,Pivot!$B$4:$H$2181,7,0),"")</f>
        <v>1</v>
      </c>
    </row>
    <row r="1715" spans="1:25" ht="15" customHeight="1" outlineLevel="2">
      <c r="A1715" s="10" t="str">
        <f>VLOOKUP(D1715,'Current OBD'!$B$6:$K$2185,4,0)</f>
        <v>Snohomish</v>
      </c>
      <c r="B1715" s="10" t="str">
        <f>VLOOKUP(D1715,'Current OBD'!$B$6:$K$2185,3,0)</f>
        <v>31-006</v>
      </c>
      <c r="C1715" s="9" t="str">
        <f>VLOOKUP(D1715,'Current OBD'!$B$6:$K$2185,2,0)</f>
        <v>Mukilteo School District</v>
      </c>
      <c r="D1715" s="24">
        <v>660678</v>
      </c>
      <c r="E1715" s="9" t="str">
        <f>VLOOKUP(D1715,'Current OBD'!$B$6:$K$2185,10,0)</f>
        <v>Endeavour Elementary</v>
      </c>
      <c r="F1715" s="11" t="str">
        <f>IF(VLOOKUP(D1715,'Current OBD'!$B$6:$AK$2185,23,0)="Yes","PK"," ")</f>
        <v xml:space="preserve"> </v>
      </c>
      <c r="G1715" s="11" t="str">
        <f>IF(VLOOKUP(D1715,'Current OBD'!$B$6:$AK$2185,24,0)="Yes","K"," ")</f>
        <v>K</v>
      </c>
      <c r="H1715" s="11">
        <f>IF(VLOOKUP(D1715,'Current OBD'!$B$6:$AK$2185,25,0)="Yes",1," ")</f>
        <v>1</v>
      </c>
      <c r="I1715" s="11" t="str">
        <f>IF(VLOOKUP(D1715,'Current OBD'!$B$6:$AK$2185,26,0)="Yes","2"," ")</f>
        <v>2</v>
      </c>
      <c r="J1715" s="11" t="str">
        <f>IF(VLOOKUP(D1715,'Current OBD'!$B$6:$AK$2185,27,0)="Yes","3"," ")</f>
        <v>3</v>
      </c>
      <c r="K1715" s="11" t="str">
        <f>IF(VLOOKUP(D1715,'Current OBD'!$B$6:$AK$2185,28,0)="Yes","4"," ")</f>
        <v>4</v>
      </c>
      <c r="L1715" s="11" t="str">
        <f>IF(VLOOKUP(D1715,'Current OBD'!$B$6:$AK$2185,29,0)="Yes","5"," ")</f>
        <v>5</v>
      </c>
      <c r="M1715" s="11" t="str">
        <f>IF(VLOOKUP(D1715,'Current OBD'!$B$6:$AK$2185,30,0)="Yes","6"," ")</f>
        <v xml:space="preserve"> </v>
      </c>
      <c r="N1715" s="11" t="str">
        <f>IF(VLOOKUP(D1715,'Current OBD'!$B$6:$AK$2185,31,0)="Yes","7"," ")</f>
        <v xml:space="preserve"> </v>
      </c>
      <c r="O1715" s="11" t="str">
        <f>IF(VLOOKUP(D1715,'Current OBD'!$B$6:$AK$2185,32,0)="Yes","8"," ")</f>
        <v xml:space="preserve"> </v>
      </c>
      <c r="P1715" s="11" t="str">
        <f>IF(VLOOKUP(D1715,'Current OBD'!$B$6:$AK$2185,33,0)="Yes","9"," ")</f>
        <v xml:space="preserve"> </v>
      </c>
      <c r="Q1715" s="11" t="str">
        <f>IF(VLOOKUP(D1715,'Current OBD'!$B$6:$AK$2185,34,0)="Yes","10"," ")</f>
        <v xml:space="preserve"> </v>
      </c>
      <c r="R1715" s="11" t="str">
        <f>IF(VLOOKUP(D1715,'Current OBD'!$B$6:$AK$2185,35,0)="Yes","11"," ")</f>
        <v xml:space="preserve"> </v>
      </c>
      <c r="S1715" s="11" t="str">
        <f>IF(VLOOKUP(D1715,'Current OBD'!$B$6:$AK$2185,36,0)="Yes","12"," ")</f>
        <v xml:space="preserve"> </v>
      </c>
      <c r="T1715" s="13">
        <f>VLOOKUP(D1715,Pivot!$B$4:$F$2181,2,0)</f>
        <v>83</v>
      </c>
      <c r="U1715" s="13">
        <f>VLOOKUP(D1715,Pivot!$B$4:$F$2181,3,0)</f>
        <v>0</v>
      </c>
      <c r="V1715" s="13">
        <f>VLOOKUP(D1715,Pivot!$B$4:$F$2181,4,0)</f>
        <v>436</v>
      </c>
      <c r="W1715" s="46">
        <f>IFERROR(VLOOKUP(D1715,Pivot!$B$4:$H$2181,5,0),"")</f>
        <v>0.19040000000000001</v>
      </c>
      <c r="X1715" s="51">
        <f>IFERROR(VLOOKUP(D1715,Pivot!$B$4:$H$2181,6,0),"")</f>
        <v>0</v>
      </c>
      <c r="Y1715" s="46">
        <f>IFERROR(VLOOKUP(D1715,Pivot!$B$4:$H$2181,7,0),"")</f>
        <v>0.19040000000000001</v>
      </c>
    </row>
    <row r="1716" spans="1:25" ht="15" customHeight="1" outlineLevel="2">
      <c r="A1716" s="10" t="str">
        <f>VLOOKUP(D1716,'Current OBD'!$B$6:$K$2185,4,0)</f>
        <v>Snohomish</v>
      </c>
      <c r="B1716" s="10" t="str">
        <f>VLOOKUP(D1716,'Current OBD'!$B$6:$K$2185,3,0)</f>
        <v>31-006</v>
      </c>
      <c r="C1716" s="9" t="str">
        <f>VLOOKUP(D1716,'Current OBD'!$B$6:$K$2185,2,0)</f>
        <v>Mukilteo School District</v>
      </c>
      <c r="D1716" s="24">
        <v>660679</v>
      </c>
      <c r="E1716" s="9" t="str">
        <f>VLOOKUP(D1716,'Current OBD'!$B$6:$K$2185,10,0)</f>
        <v>Explorer Middle School</v>
      </c>
      <c r="F1716" s="11" t="str">
        <f>IF(VLOOKUP(D1716,'Current OBD'!$B$6:$AK$2185,23,0)="Yes","PK"," ")</f>
        <v xml:space="preserve"> </v>
      </c>
      <c r="G1716" s="11" t="str">
        <f>IF(VLOOKUP(D1716,'Current OBD'!$B$6:$AK$2185,24,0)="Yes","K"," ")</f>
        <v xml:space="preserve"> </v>
      </c>
      <c r="H1716" s="11" t="str">
        <f>IF(VLOOKUP(D1716,'Current OBD'!$B$6:$AK$2185,25,0)="Yes",1," ")</f>
        <v xml:space="preserve"> </v>
      </c>
      <c r="I1716" s="11" t="str">
        <f>IF(VLOOKUP(D1716,'Current OBD'!$B$6:$AK$2185,26,0)="Yes","2"," ")</f>
        <v xml:space="preserve"> </v>
      </c>
      <c r="J1716" s="11" t="str">
        <f>IF(VLOOKUP(D1716,'Current OBD'!$B$6:$AK$2185,27,0)="Yes","3"," ")</f>
        <v xml:space="preserve"> </v>
      </c>
      <c r="K1716" s="11" t="str">
        <f>IF(VLOOKUP(D1716,'Current OBD'!$B$6:$AK$2185,28,0)="Yes","4"," ")</f>
        <v xml:space="preserve"> </v>
      </c>
      <c r="L1716" s="11" t="str">
        <f>IF(VLOOKUP(D1716,'Current OBD'!$B$6:$AK$2185,29,0)="Yes","5"," ")</f>
        <v xml:space="preserve"> </v>
      </c>
      <c r="M1716" s="11" t="str">
        <f>IF(VLOOKUP(D1716,'Current OBD'!$B$6:$AK$2185,30,0)="Yes","6"," ")</f>
        <v>6</v>
      </c>
      <c r="N1716" s="11" t="str">
        <f>IF(VLOOKUP(D1716,'Current OBD'!$B$6:$AK$2185,31,0)="Yes","7"," ")</f>
        <v>7</v>
      </c>
      <c r="O1716" s="11" t="str">
        <f>IF(VLOOKUP(D1716,'Current OBD'!$B$6:$AK$2185,32,0)="Yes","8"," ")</f>
        <v>8</v>
      </c>
      <c r="P1716" s="11" t="str">
        <f>IF(VLOOKUP(D1716,'Current OBD'!$B$6:$AK$2185,33,0)="Yes","9"," ")</f>
        <v xml:space="preserve"> </v>
      </c>
      <c r="Q1716" s="11" t="str">
        <f>IF(VLOOKUP(D1716,'Current OBD'!$B$6:$AK$2185,34,0)="Yes","10"," ")</f>
        <v xml:space="preserve"> </v>
      </c>
      <c r="R1716" s="11" t="str">
        <f>IF(VLOOKUP(D1716,'Current OBD'!$B$6:$AK$2185,35,0)="Yes","11"," ")</f>
        <v xml:space="preserve"> </v>
      </c>
      <c r="S1716" s="11" t="str">
        <f>IF(VLOOKUP(D1716,'Current OBD'!$B$6:$AK$2185,36,0)="Yes","12"," ")</f>
        <v xml:space="preserve"> </v>
      </c>
      <c r="T1716" s="13">
        <f>VLOOKUP(D1716,Pivot!$B$4:$F$2181,2,0)</f>
        <v>630</v>
      </c>
      <c r="U1716" s="13">
        <f>VLOOKUP(D1716,Pivot!$B$4:$F$2181,3,0)</f>
        <v>0</v>
      </c>
      <c r="V1716" s="13">
        <f>VLOOKUP(D1716,Pivot!$B$4:$F$2181,4,0)</f>
        <v>869</v>
      </c>
      <c r="W1716" s="46">
        <f>IFERROR(VLOOKUP(D1716,Pivot!$B$4:$H$2181,5,0),"")</f>
        <v>0.72499999999999998</v>
      </c>
      <c r="X1716" s="51">
        <f>IFERROR(VLOOKUP(D1716,Pivot!$B$4:$H$2181,6,0),"")</f>
        <v>0</v>
      </c>
      <c r="Y1716" s="46">
        <f>IFERROR(VLOOKUP(D1716,Pivot!$B$4:$H$2181,7,0),"")</f>
        <v>0.72499999999999998</v>
      </c>
    </row>
    <row r="1717" spans="1:25" ht="15" customHeight="1" outlineLevel="2">
      <c r="A1717" s="10" t="str">
        <f>VLOOKUP(D1717,'Current OBD'!$B$6:$K$2185,4,0)</f>
        <v>Snohomish</v>
      </c>
      <c r="B1717" s="10" t="str">
        <f>VLOOKUP(D1717,'Current OBD'!$B$6:$K$2185,3,0)</f>
        <v>31-006</v>
      </c>
      <c r="C1717" s="9" t="str">
        <f>VLOOKUP(D1717,'Current OBD'!$B$6:$K$2185,2,0)</f>
        <v>Mukilteo School District</v>
      </c>
      <c r="D1717" s="24">
        <v>660680</v>
      </c>
      <c r="E1717" s="9" t="str">
        <f>VLOOKUP(D1717,'Current OBD'!$B$6:$K$2185,10,0)</f>
        <v>Fairmount Elementary</v>
      </c>
      <c r="F1717" s="11" t="str">
        <f>IF(VLOOKUP(D1717,'Current OBD'!$B$6:$AK$2185,23,0)="Yes","PK"," ")</f>
        <v xml:space="preserve"> </v>
      </c>
      <c r="G1717" s="11" t="str">
        <f>IF(VLOOKUP(D1717,'Current OBD'!$B$6:$AK$2185,24,0)="Yes","K"," ")</f>
        <v>K</v>
      </c>
      <c r="H1717" s="11">
        <f>IF(VLOOKUP(D1717,'Current OBD'!$B$6:$AK$2185,25,0)="Yes",1," ")</f>
        <v>1</v>
      </c>
      <c r="I1717" s="11" t="str">
        <f>IF(VLOOKUP(D1717,'Current OBD'!$B$6:$AK$2185,26,0)="Yes","2"," ")</f>
        <v>2</v>
      </c>
      <c r="J1717" s="11" t="str">
        <f>IF(VLOOKUP(D1717,'Current OBD'!$B$6:$AK$2185,27,0)="Yes","3"," ")</f>
        <v>3</v>
      </c>
      <c r="K1717" s="11" t="str">
        <f>IF(VLOOKUP(D1717,'Current OBD'!$B$6:$AK$2185,28,0)="Yes","4"," ")</f>
        <v>4</v>
      </c>
      <c r="L1717" s="11" t="str">
        <f>IF(VLOOKUP(D1717,'Current OBD'!$B$6:$AK$2185,29,0)="Yes","5"," ")</f>
        <v>5</v>
      </c>
      <c r="M1717" s="11" t="str">
        <f>IF(VLOOKUP(D1717,'Current OBD'!$B$6:$AK$2185,30,0)="Yes","6"," ")</f>
        <v xml:space="preserve"> </v>
      </c>
      <c r="N1717" s="11" t="str">
        <f>IF(VLOOKUP(D1717,'Current OBD'!$B$6:$AK$2185,31,0)="Yes","7"," ")</f>
        <v xml:space="preserve"> </v>
      </c>
      <c r="O1717" s="11" t="str">
        <f>IF(VLOOKUP(D1717,'Current OBD'!$B$6:$AK$2185,32,0)="Yes","8"," ")</f>
        <v xml:space="preserve"> </v>
      </c>
      <c r="P1717" s="11" t="str">
        <f>IF(VLOOKUP(D1717,'Current OBD'!$B$6:$AK$2185,33,0)="Yes","9"," ")</f>
        <v xml:space="preserve"> </v>
      </c>
      <c r="Q1717" s="11" t="str">
        <f>IF(VLOOKUP(D1717,'Current OBD'!$B$6:$AK$2185,34,0)="Yes","10"," ")</f>
        <v xml:space="preserve"> </v>
      </c>
      <c r="R1717" s="11" t="str">
        <f>IF(VLOOKUP(D1717,'Current OBD'!$B$6:$AK$2185,35,0)="Yes","11"," ")</f>
        <v xml:space="preserve"> </v>
      </c>
      <c r="S1717" s="11" t="str">
        <f>IF(VLOOKUP(D1717,'Current OBD'!$B$6:$AK$2185,36,0)="Yes","12"," ")</f>
        <v xml:space="preserve"> </v>
      </c>
      <c r="T1717" s="13">
        <f>VLOOKUP(D1717,Pivot!$B$4:$F$2181,2,0)</f>
        <v>351</v>
      </c>
      <c r="U1717" s="13">
        <f>VLOOKUP(D1717,Pivot!$B$4:$F$2181,3,0)</f>
        <v>0</v>
      </c>
      <c r="V1717" s="13">
        <f>VLOOKUP(D1717,Pivot!$B$4:$F$2181,4,0)</f>
        <v>506</v>
      </c>
      <c r="W1717" s="46">
        <f>IFERROR(VLOOKUP(D1717,Pivot!$B$4:$H$2181,5,0),"")</f>
        <v>0.69369999999999998</v>
      </c>
      <c r="X1717" s="51">
        <f>IFERROR(VLOOKUP(D1717,Pivot!$B$4:$H$2181,6,0),"")</f>
        <v>0</v>
      </c>
      <c r="Y1717" s="46">
        <f>IFERROR(VLOOKUP(D1717,Pivot!$B$4:$H$2181,7,0),"")</f>
        <v>0.69369999999999998</v>
      </c>
    </row>
    <row r="1718" spans="1:25" ht="15" customHeight="1" outlineLevel="2">
      <c r="A1718" s="10" t="str">
        <f>VLOOKUP(D1718,'Current OBD'!$B$6:$K$2185,4,0)</f>
        <v>Snohomish</v>
      </c>
      <c r="B1718" s="10" t="str">
        <f>VLOOKUP(D1718,'Current OBD'!$B$6:$K$2185,3,0)</f>
        <v>31-006</v>
      </c>
      <c r="C1718" s="9" t="str">
        <f>VLOOKUP(D1718,'Current OBD'!$B$6:$K$2185,2,0)</f>
        <v>Mukilteo School District</v>
      </c>
      <c r="D1718" s="24">
        <v>660682</v>
      </c>
      <c r="E1718" s="9" t="str">
        <f>VLOOKUP(D1718,'Current OBD'!$B$6:$K$2185,10,0)</f>
        <v>Harbour Pointe Middle</v>
      </c>
      <c r="F1718" s="11" t="str">
        <f>IF(VLOOKUP(D1718,'Current OBD'!$B$6:$AK$2185,23,0)="Yes","PK"," ")</f>
        <v xml:space="preserve"> </v>
      </c>
      <c r="G1718" s="11" t="str">
        <f>IF(VLOOKUP(D1718,'Current OBD'!$B$6:$AK$2185,24,0)="Yes","K"," ")</f>
        <v xml:space="preserve"> </v>
      </c>
      <c r="H1718" s="11" t="str">
        <f>IF(VLOOKUP(D1718,'Current OBD'!$B$6:$AK$2185,25,0)="Yes",1," ")</f>
        <v xml:space="preserve"> </v>
      </c>
      <c r="I1718" s="11" t="str">
        <f>IF(VLOOKUP(D1718,'Current OBD'!$B$6:$AK$2185,26,0)="Yes","2"," ")</f>
        <v xml:space="preserve"> </v>
      </c>
      <c r="J1718" s="11" t="str">
        <f>IF(VLOOKUP(D1718,'Current OBD'!$B$6:$AK$2185,27,0)="Yes","3"," ")</f>
        <v xml:space="preserve"> </v>
      </c>
      <c r="K1718" s="11" t="str">
        <f>IF(VLOOKUP(D1718,'Current OBD'!$B$6:$AK$2185,28,0)="Yes","4"," ")</f>
        <v xml:space="preserve"> </v>
      </c>
      <c r="L1718" s="11" t="str">
        <f>IF(VLOOKUP(D1718,'Current OBD'!$B$6:$AK$2185,29,0)="Yes","5"," ")</f>
        <v xml:space="preserve"> </v>
      </c>
      <c r="M1718" s="11" t="str">
        <f>IF(VLOOKUP(D1718,'Current OBD'!$B$6:$AK$2185,30,0)="Yes","6"," ")</f>
        <v>6</v>
      </c>
      <c r="N1718" s="11" t="str">
        <f>IF(VLOOKUP(D1718,'Current OBD'!$B$6:$AK$2185,31,0)="Yes","7"," ")</f>
        <v>7</v>
      </c>
      <c r="O1718" s="11" t="str">
        <f>IF(VLOOKUP(D1718,'Current OBD'!$B$6:$AK$2185,32,0)="Yes","8"," ")</f>
        <v>8</v>
      </c>
      <c r="P1718" s="11" t="str">
        <f>IF(VLOOKUP(D1718,'Current OBD'!$B$6:$AK$2185,33,0)="Yes","9"," ")</f>
        <v xml:space="preserve"> </v>
      </c>
      <c r="Q1718" s="11" t="str">
        <f>IF(VLOOKUP(D1718,'Current OBD'!$B$6:$AK$2185,34,0)="Yes","10"," ")</f>
        <v xml:space="preserve"> </v>
      </c>
      <c r="R1718" s="11" t="str">
        <f>IF(VLOOKUP(D1718,'Current OBD'!$B$6:$AK$2185,35,0)="Yes","11"," ")</f>
        <v xml:space="preserve"> </v>
      </c>
      <c r="S1718" s="11" t="str">
        <f>IF(VLOOKUP(D1718,'Current OBD'!$B$6:$AK$2185,36,0)="Yes","12"," ")</f>
        <v xml:space="preserve"> </v>
      </c>
      <c r="T1718" s="13">
        <f>VLOOKUP(D1718,Pivot!$B$4:$F$2181,2,0)</f>
        <v>192</v>
      </c>
      <c r="U1718" s="13">
        <f>VLOOKUP(D1718,Pivot!$B$4:$F$2181,3,0)</f>
        <v>67</v>
      </c>
      <c r="V1718" s="13">
        <f>VLOOKUP(D1718,Pivot!$B$4:$F$2181,4,0)</f>
        <v>818</v>
      </c>
      <c r="W1718" s="46">
        <f>IFERROR(VLOOKUP(D1718,Pivot!$B$4:$H$2181,5,0),"")</f>
        <v>0.23469999999999999</v>
      </c>
      <c r="X1718" s="51">
        <f>IFERROR(VLOOKUP(D1718,Pivot!$B$4:$H$2181,6,0),"")</f>
        <v>8.1900000000000001E-2</v>
      </c>
      <c r="Y1718" s="46">
        <f>IFERROR(VLOOKUP(D1718,Pivot!$B$4:$H$2181,7,0),"")</f>
        <v>0.31659999999999999</v>
      </c>
    </row>
    <row r="1719" spans="1:25" ht="15" customHeight="1" outlineLevel="2">
      <c r="A1719" s="10" t="str">
        <f>VLOOKUP(D1719,'Current OBD'!$B$6:$K$2185,4,0)</f>
        <v>Snohomish</v>
      </c>
      <c r="B1719" s="10" t="str">
        <f>VLOOKUP(D1719,'Current OBD'!$B$6:$K$2185,3,0)</f>
        <v>31-006</v>
      </c>
      <c r="C1719" s="9" t="str">
        <f>VLOOKUP(D1719,'Current OBD'!$B$6:$K$2185,2,0)</f>
        <v>Mukilteo School District</v>
      </c>
      <c r="D1719" s="24">
        <v>665936</v>
      </c>
      <c r="E1719" s="9" t="str">
        <f>VLOOKUP(D1719,'Current OBD'!$B$6:$K$2185,10,0)</f>
        <v>Horizon Elementary School</v>
      </c>
      <c r="F1719" s="11" t="str">
        <f>IF(VLOOKUP(D1719,'Current OBD'!$B$6:$AK$2185,23,0)="Yes","PK"," ")</f>
        <v xml:space="preserve"> </v>
      </c>
      <c r="G1719" s="11" t="str">
        <f>IF(VLOOKUP(D1719,'Current OBD'!$B$6:$AK$2185,24,0)="Yes","K"," ")</f>
        <v>K</v>
      </c>
      <c r="H1719" s="11">
        <f>IF(VLOOKUP(D1719,'Current OBD'!$B$6:$AK$2185,25,0)="Yes",1," ")</f>
        <v>1</v>
      </c>
      <c r="I1719" s="11" t="str">
        <f>IF(VLOOKUP(D1719,'Current OBD'!$B$6:$AK$2185,26,0)="Yes","2"," ")</f>
        <v>2</v>
      </c>
      <c r="J1719" s="11" t="str">
        <f>IF(VLOOKUP(D1719,'Current OBD'!$B$6:$AK$2185,27,0)="Yes","3"," ")</f>
        <v>3</v>
      </c>
      <c r="K1719" s="11" t="str">
        <f>IF(VLOOKUP(D1719,'Current OBD'!$B$6:$AK$2185,28,0)="Yes","4"," ")</f>
        <v>4</v>
      </c>
      <c r="L1719" s="11" t="str">
        <f>IF(VLOOKUP(D1719,'Current OBD'!$B$6:$AK$2185,29,0)="Yes","5"," ")</f>
        <v>5</v>
      </c>
      <c r="M1719" s="11" t="str">
        <f>IF(VLOOKUP(D1719,'Current OBD'!$B$6:$AK$2185,30,0)="Yes","6"," ")</f>
        <v xml:space="preserve"> </v>
      </c>
      <c r="N1719" s="11" t="str">
        <f>IF(VLOOKUP(D1719,'Current OBD'!$B$6:$AK$2185,31,0)="Yes","7"," ")</f>
        <v xml:space="preserve"> </v>
      </c>
      <c r="O1719" s="11" t="str">
        <f>IF(VLOOKUP(D1719,'Current OBD'!$B$6:$AK$2185,32,0)="Yes","8"," ")</f>
        <v xml:space="preserve"> </v>
      </c>
      <c r="P1719" s="11" t="str">
        <f>IF(VLOOKUP(D1719,'Current OBD'!$B$6:$AK$2185,33,0)="Yes","9"," ")</f>
        <v xml:space="preserve"> </v>
      </c>
      <c r="Q1719" s="11" t="str">
        <f>IF(VLOOKUP(D1719,'Current OBD'!$B$6:$AK$2185,34,0)="Yes","10"," ")</f>
        <v xml:space="preserve"> </v>
      </c>
      <c r="R1719" s="11" t="str">
        <f>IF(VLOOKUP(D1719,'Current OBD'!$B$6:$AK$2185,35,0)="Yes","11"," ")</f>
        <v xml:space="preserve"> </v>
      </c>
      <c r="S1719" s="11" t="str">
        <f>IF(VLOOKUP(D1719,'Current OBD'!$B$6:$AK$2185,36,0)="Yes","12"," ")</f>
        <v xml:space="preserve"> </v>
      </c>
      <c r="T1719" s="13">
        <f>VLOOKUP(D1719,Pivot!$B$4:$F$2181,2,0)</f>
        <v>484</v>
      </c>
      <c r="U1719" s="13">
        <f>VLOOKUP(D1719,Pivot!$B$4:$F$2181,3,0)</f>
        <v>0</v>
      </c>
      <c r="V1719" s="13">
        <f>VLOOKUP(D1719,Pivot!$B$4:$F$2181,4,0)</f>
        <v>550</v>
      </c>
      <c r="W1719" s="46">
        <f>IFERROR(VLOOKUP(D1719,Pivot!$B$4:$H$2181,5,0),"")</f>
        <v>0.88</v>
      </c>
      <c r="X1719" s="51">
        <f>IFERROR(VLOOKUP(D1719,Pivot!$B$4:$H$2181,6,0),"")</f>
        <v>0</v>
      </c>
      <c r="Y1719" s="46">
        <f>IFERROR(VLOOKUP(D1719,Pivot!$B$4:$H$2181,7,0),"")</f>
        <v>0.88</v>
      </c>
    </row>
    <row r="1720" spans="1:25" ht="15" customHeight="1" outlineLevel="2">
      <c r="A1720" s="10" t="str">
        <f>VLOOKUP(D1720,'Current OBD'!$B$6:$K$2185,4,0)</f>
        <v>Snohomish</v>
      </c>
      <c r="B1720" s="10" t="str">
        <f>VLOOKUP(D1720,'Current OBD'!$B$6:$K$2185,3,0)</f>
        <v>31-006</v>
      </c>
      <c r="C1720" s="9" t="str">
        <f>VLOOKUP(D1720,'Current OBD'!$B$6:$K$2185,2,0)</f>
        <v>Mukilteo School District</v>
      </c>
      <c r="D1720" s="24">
        <v>662516</v>
      </c>
      <c r="E1720" s="9" t="str">
        <f>VLOOKUP(D1720,'Current OBD'!$B$6:$K$2185,10,0)</f>
        <v>Kamiak High School</v>
      </c>
      <c r="F1720" s="11" t="str">
        <f>IF(VLOOKUP(D1720,'Current OBD'!$B$6:$AK$2185,23,0)="Yes","PK"," ")</f>
        <v xml:space="preserve"> </v>
      </c>
      <c r="G1720" s="11" t="str">
        <f>IF(VLOOKUP(D1720,'Current OBD'!$B$6:$AK$2185,24,0)="Yes","K"," ")</f>
        <v xml:space="preserve"> </v>
      </c>
      <c r="H1720" s="11" t="str">
        <f>IF(VLOOKUP(D1720,'Current OBD'!$B$6:$AK$2185,25,0)="Yes",1," ")</f>
        <v xml:space="preserve"> </v>
      </c>
      <c r="I1720" s="11" t="str">
        <f>IF(VLOOKUP(D1720,'Current OBD'!$B$6:$AK$2185,26,0)="Yes","2"," ")</f>
        <v xml:space="preserve"> </v>
      </c>
      <c r="J1720" s="11" t="str">
        <f>IF(VLOOKUP(D1720,'Current OBD'!$B$6:$AK$2185,27,0)="Yes","3"," ")</f>
        <v xml:space="preserve"> </v>
      </c>
      <c r="K1720" s="11" t="str">
        <f>IF(VLOOKUP(D1720,'Current OBD'!$B$6:$AK$2185,28,0)="Yes","4"," ")</f>
        <v xml:space="preserve"> </v>
      </c>
      <c r="L1720" s="11" t="str">
        <f>IF(VLOOKUP(D1720,'Current OBD'!$B$6:$AK$2185,29,0)="Yes","5"," ")</f>
        <v xml:space="preserve"> </v>
      </c>
      <c r="M1720" s="11" t="str">
        <f>IF(VLOOKUP(D1720,'Current OBD'!$B$6:$AK$2185,30,0)="Yes","6"," ")</f>
        <v xml:space="preserve"> </v>
      </c>
      <c r="N1720" s="11" t="str">
        <f>IF(VLOOKUP(D1720,'Current OBD'!$B$6:$AK$2185,31,0)="Yes","7"," ")</f>
        <v xml:space="preserve"> </v>
      </c>
      <c r="O1720" s="11" t="str">
        <f>IF(VLOOKUP(D1720,'Current OBD'!$B$6:$AK$2185,32,0)="Yes","8"," ")</f>
        <v xml:space="preserve"> </v>
      </c>
      <c r="P1720" s="11" t="str">
        <f>IF(VLOOKUP(D1720,'Current OBD'!$B$6:$AK$2185,33,0)="Yes","9"," ")</f>
        <v>9</v>
      </c>
      <c r="Q1720" s="11" t="str">
        <f>IF(VLOOKUP(D1720,'Current OBD'!$B$6:$AK$2185,34,0)="Yes","10"," ")</f>
        <v>10</v>
      </c>
      <c r="R1720" s="11" t="str">
        <f>IF(VLOOKUP(D1720,'Current OBD'!$B$6:$AK$2185,35,0)="Yes","11"," ")</f>
        <v>11</v>
      </c>
      <c r="S1720" s="11" t="str">
        <f>IF(VLOOKUP(D1720,'Current OBD'!$B$6:$AK$2185,36,0)="Yes","12"," ")</f>
        <v>12</v>
      </c>
      <c r="T1720" s="13">
        <f>VLOOKUP(D1720,Pivot!$B$4:$F$2181,2,0)</f>
        <v>515</v>
      </c>
      <c r="U1720" s="13">
        <f>VLOOKUP(D1720,Pivot!$B$4:$F$2181,3,0)</f>
        <v>158</v>
      </c>
      <c r="V1720" s="13">
        <f>VLOOKUP(D1720,Pivot!$B$4:$F$2181,4,0)</f>
        <v>2257</v>
      </c>
      <c r="W1720" s="46">
        <f>IFERROR(VLOOKUP(D1720,Pivot!$B$4:$H$2181,5,0),"")</f>
        <v>0.22819999999999999</v>
      </c>
      <c r="X1720" s="51">
        <f>IFERROR(VLOOKUP(D1720,Pivot!$B$4:$H$2181,6,0),"")</f>
        <v>7.0000000000000007E-2</v>
      </c>
      <c r="Y1720" s="46">
        <f>IFERROR(VLOOKUP(D1720,Pivot!$B$4:$H$2181,7,0),"")</f>
        <v>0.29820000000000002</v>
      </c>
    </row>
    <row r="1721" spans="1:25" ht="15" customHeight="1" outlineLevel="2">
      <c r="A1721" s="10" t="str">
        <f>VLOOKUP(D1721,'Current OBD'!$B$6:$K$2185,4,0)</f>
        <v>Snohomish</v>
      </c>
      <c r="B1721" s="10" t="str">
        <f>VLOOKUP(D1721,'Current OBD'!$B$6:$K$2185,3,0)</f>
        <v>31-006</v>
      </c>
      <c r="C1721" s="9" t="str">
        <f>VLOOKUP(D1721,'Current OBD'!$B$6:$K$2185,2,0)</f>
        <v>Mukilteo School District</v>
      </c>
      <c r="D1721" s="24">
        <v>684420</v>
      </c>
      <c r="E1721" s="9" t="str">
        <f>VLOOKUP(D1721,'Current OBD'!$B$6:$K$2185,10,0)</f>
        <v>Lake Stickney Elementary</v>
      </c>
      <c r="F1721" s="11" t="str">
        <f>IF(VLOOKUP(D1721,'Current OBD'!$B$6:$AK$2185,23,0)="Yes","PK"," ")</f>
        <v xml:space="preserve"> </v>
      </c>
      <c r="G1721" s="11" t="str">
        <f>IF(VLOOKUP(D1721,'Current OBD'!$B$6:$AK$2185,24,0)="Yes","K"," ")</f>
        <v>K</v>
      </c>
      <c r="H1721" s="11">
        <f>IF(VLOOKUP(D1721,'Current OBD'!$B$6:$AK$2185,25,0)="Yes",1," ")</f>
        <v>1</v>
      </c>
      <c r="I1721" s="11" t="str">
        <f>IF(VLOOKUP(D1721,'Current OBD'!$B$6:$AK$2185,26,0)="Yes","2"," ")</f>
        <v>2</v>
      </c>
      <c r="J1721" s="11" t="str">
        <f>IF(VLOOKUP(D1721,'Current OBD'!$B$6:$AK$2185,27,0)="Yes","3"," ")</f>
        <v>3</v>
      </c>
      <c r="K1721" s="11" t="str">
        <f>IF(VLOOKUP(D1721,'Current OBD'!$B$6:$AK$2185,28,0)="Yes","4"," ")</f>
        <v>4</v>
      </c>
      <c r="L1721" s="11" t="str">
        <f>IF(VLOOKUP(D1721,'Current OBD'!$B$6:$AK$2185,29,0)="Yes","5"," ")</f>
        <v>5</v>
      </c>
      <c r="M1721" s="11" t="str">
        <f>IF(VLOOKUP(D1721,'Current OBD'!$B$6:$AK$2185,30,0)="Yes","6"," ")</f>
        <v xml:space="preserve"> </v>
      </c>
      <c r="N1721" s="11" t="str">
        <f>IF(VLOOKUP(D1721,'Current OBD'!$B$6:$AK$2185,31,0)="Yes","7"," ")</f>
        <v xml:space="preserve"> </v>
      </c>
      <c r="O1721" s="11" t="str">
        <f>IF(VLOOKUP(D1721,'Current OBD'!$B$6:$AK$2185,32,0)="Yes","8"," ")</f>
        <v xml:space="preserve"> </v>
      </c>
      <c r="P1721" s="11" t="str">
        <f>IF(VLOOKUP(D1721,'Current OBD'!$B$6:$AK$2185,33,0)="Yes","9"," ")</f>
        <v xml:space="preserve"> </v>
      </c>
      <c r="Q1721" s="11" t="str">
        <f>IF(VLOOKUP(D1721,'Current OBD'!$B$6:$AK$2185,34,0)="Yes","10"," ")</f>
        <v xml:space="preserve"> </v>
      </c>
      <c r="R1721" s="11" t="str">
        <f>IF(VLOOKUP(D1721,'Current OBD'!$B$6:$AK$2185,35,0)="Yes","11"," ")</f>
        <v xml:space="preserve"> </v>
      </c>
      <c r="S1721" s="11" t="str">
        <f>IF(VLOOKUP(D1721,'Current OBD'!$B$6:$AK$2185,36,0)="Yes","12"," ")</f>
        <v xml:space="preserve"> </v>
      </c>
      <c r="T1721" s="13">
        <f>VLOOKUP(D1721,Pivot!$B$4:$F$2181,2,0)</f>
        <v>429</v>
      </c>
      <c r="U1721" s="13">
        <f>VLOOKUP(D1721,Pivot!$B$4:$F$2181,3,0)</f>
        <v>0</v>
      </c>
      <c r="V1721" s="13">
        <f>VLOOKUP(D1721,Pivot!$B$4:$F$2181,4,0)</f>
        <v>629</v>
      </c>
      <c r="W1721" s="46">
        <f>IFERROR(VLOOKUP(D1721,Pivot!$B$4:$H$2181,5,0),"")</f>
        <v>0.68200000000000005</v>
      </c>
      <c r="X1721" s="51">
        <f>IFERROR(VLOOKUP(D1721,Pivot!$B$4:$H$2181,6,0),"")</f>
        <v>0</v>
      </c>
      <c r="Y1721" s="46">
        <f>IFERROR(VLOOKUP(D1721,Pivot!$B$4:$H$2181,7,0),"")</f>
        <v>0.68200000000000005</v>
      </c>
    </row>
    <row r="1722" spans="1:25" ht="15" customHeight="1" outlineLevel="2">
      <c r="A1722" s="10" t="str">
        <f>VLOOKUP(D1722,'Current OBD'!$B$6:$K$2185,4,0)</f>
        <v>Snohomish</v>
      </c>
      <c r="B1722" s="10" t="str">
        <f>VLOOKUP(D1722,'Current OBD'!$B$6:$K$2185,3,0)</f>
        <v>31-006</v>
      </c>
      <c r="C1722" s="9" t="str">
        <f>VLOOKUP(D1722,'Current OBD'!$B$6:$K$2185,2,0)</f>
        <v>Mukilteo School District</v>
      </c>
      <c r="D1722" s="24">
        <v>660685</v>
      </c>
      <c r="E1722" s="9" t="str">
        <f>VLOOKUP(D1722,'Current OBD'!$B$6:$K$2185,10,0)</f>
        <v>Mariner High School</v>
      </c>
      <c r="F1722" s="11" t="str">
        <f>IF(VLOOKUP(D1722,'Current OBD'!$B$6:$AK$2185,23,0)="Yes","PK"," ")</f>
        <v xml:space="preserve"> </v>
      </c>
      <c r="G1722" s="11" t="str">
        <f>IF(VLOOKUP(D1722,'Current OBD'!$B$6:$AK$2185,24,0)="Yes","K"," ")</f>
        <v xml:space="preserve"> </v>
      </c>
      <c r="H1722" s="11" t="str">
        <f>IF(VLOOKUP(D1722,'Current OBD'!$B$6:$AK$2185,25,0)="Yes",1," ")</f>
        <v xml:space="preserve"> </v>
      </c>
      <c r="I1722" s="11" t="str">
        <f>IF(VLOOKUP(D1722,'Current OBD'!$B$6:$AK$2185,26,0)="Yes","2"," ")</f>
        <v xml:space="preserve"> </v>
      </c>
      <c r="J1722" s="11" t="str">
        <f>IF(VLOOKUP(D1722,'Current OBD'!$B$6:$AK$2185,27,0)="Yes","3"," ")</f>
        <v xml:space="preserve"> </v>
      </c>
      <c r="K1722" s="11" t="str">
        <f>IF(VLOOKUP(D1722,'Current OBD'!$B$6:$AK$2185,28,0)="Yes","4"," ")</f>
        <v xml:space="preserve"> </v>
      </c>
      <c r="L1722" s="11" t="str">
        <f>IF(VLOOKUP(D1722,'Current OBD'!$B$6:$AK$2185,29,0)="Yes","5"," ")</f>
        <v xml:space="preserve"> </v>
      </c>
      <c r="M1722" s="11" t="str">
        <f>IF(VLOOKUP(D1722,'Current OBD'!$B$6:$AK$2185,30,0)="Yes","6"," ")</f>
        <v xml:space="preserve"> </v>
      </c>
      <c r="N1722" s="11" t="str">
        <f>IF(VLOOKUP(D1722,'Current OBD'!$B$6:$AK$2185,31,0)="Yes","7"," ")</f>
        <v xml:space="preserve"> </v>
      </c>
      <c r="O1722" s="11" t="str">
        <f>IF(VLOOKUP(D1722,'Current OBD'!$B$6:$AK$2185,32,0)="Yes","8"," ")</f>
        <v xml:space="preserve"> </v>
      </c>
      <c r="P1722" s="11" t="str">
        <f>IF(VLOOKUP(D1722,'Current OBD'!$B$6:$AK$2185,33,0)="Yes","9"," ")</f>
        <v>9</v>
      </c>
      <c r="Q1722" s="11" t="str">
        <f>IF(VLOOKUP(D1722,'Current OBD'!$B$6:$AK$2185,34,0)="Yes","10"," ")</f>
        <v>10</v>
      </c>
      <c r="R1722" s="11" t="str">
        <f>IF(VLOOKUP(D1722,'Current OBD'!$B$6:$AK$2185,35,0)="Yes","11"," ")</f>
        <v>11</v>
      </c>
      <c r="S1722" s="11" t="str">
        <f>IF(VLOOKUP(D1722,'Current OBD'!$B$6:$AK$2185,36,0)="Yes","12"," ")</f>
        <v>12</v>
      </c>
      <c r="T1722" s="13">
        <f>VLOOKUP(D1722,Pivot!$B$4:$F$2181,2,0)</f>
        <v>1380</v>
      </c>
      <c r="U1722" s="13">
        <f>VLOOKUP(D1722,Pivot!$B$4:$F$2181,3,0)</f>
        <v>0</v>
      </c>
      <c r="V1722" s="13">
        <f>VLOOKUP(D1722,Pivot!$B$4:$F$2181,4,0)</f>
        <v>2091</v>
      </c>
      <c r="W1722" s="46">
        <f>IFERROR(VLOOKUP(D1722,Pivot!$B$4:$H$2181,5,0),"")</f>
        <v>0.66</v>
      </c>
      <c r="X1722" s="51">
        <f>IFERROR(VLOOKUP(D1722,Pivot!$B$4:$H$2181,6,0),"")</f>
        <v>0</v>
      </c>
      <c r="Y1722" s="46">
        <f>IFERROR(VLOOKUP(D1722,Pivot!$B$4:$H$2181,7,0),"")</f>
        <v>0.66</v>
      </c>
    </row>
    <row r="1723" spans="1:25" ht="15" customHeight="1" outlineLevel="2">
      <c r="A1723" s="10" t="str">
        <f>VLOOKUP(D1723,'Current OBD'!$B$6:$K$2185,4,0)</f>
        <v>Snohomish</v>
      </c>
      <c r="B1723" s="10" t="str">
        <f>VLOOKUP(D1723,'Current OBD'!$B$6:$K$2185,3,0)</f>
        <v>31-006</v>
      </c>
      <c r="C1723" s="9" t="str">
        <f>VLOOKUP(D1723,'Current OBD'!$B$6:$K$2185,2,0)</f>
        <v>Mukilteo School District</v>
      </c>
      <c r="D1723" s="24">
        <v>660686</v>
      </c>
      <c r="E1723" s="9" t="str">
        <f>VLOOKUP(D1723,'Current OBD'!$B$6:$K$2185,10,0)</f>
        <v>Mukilteo Elementary</v>
      </c>
      <c r="F1723" s="11" t="str">
        <f>IF(VLOOKUP(D1723,'Current OBD'!$B$6:$AK$2185,23,0)="Yes","PK"," ")</f>
        <v xml:space="preserve"> </v>
      </c>
      <c r="G1723" s="11" t="str">
        <f>IF(VLOOKUP(D1723,'Current OBD'!$B$6:$AK$2185,24,0)="Yes","K"," ")</f>
        <v>K</v>
      </c>
      <c r="H1723" s="11">
        <f>IF(VLOOKUP(D1723,'Current OBD'!$B$6:$AK$2185,25,0)="Yes",1," ")</f>
        <v>1</v>
      </c>
      <c r="I1723" s="11" t="str">
        <f>IF(VLOOKUP(D1723,'Current OBD'!$B$6:$AK$2185,26,0)="Yes","2"," ")</f>
        <v>2</v>
      </c>
      <c r="J1723" s="11" t="str">
        <f>IF(VLOOKUP(D1723,'Current OBD'!$B$6:$AK$2185,27,0)="Yes","3"," ")</f>
        <v>3</v>
      </c>
      <c r="K1723" s="11" t="str">
        <f>IF(VLOOKUP(D1723,'Current OBD'!$B$6:$AK$2185,28,0)="Yes","4"," ")</f>
        <v>4</v>
      </c>
      <c r="L1723" s="11" t="str">
        <f>IF(VLOOKUP(D1723,'Current OBD'!$B$6:$AK$2185,29,0)="Yes","5"," ")</f>
        <v>5</v>
      </c>
      <c r="M1723" s="11" t="str">
        <f>IF(VLOOKUP(D1723,'Current OBD'!$B$6:$AK$2185,30,0)="Yes","6"," ")</f>
        <v xml:space="preserve"> </v>
      </c>
      <c r="N1723" s="11" t="str">
        <f>IF(VLOOKUP(D1723,'Current OBD'!$B$6:$AK$2185,31,0)="Yes","7"," ")</f>
        <v xml:space="preserve"> </v>
      </c>
      <c r="O1723" s="11" t="str">
        <f>IF(VLOOKUP(D1723,'Current OBD'!$B$6:$AK$2185,32,0)="Yes","8"," ")</f>
        <v xml:space="preserve"> </v>
      </c>
      <c r="P1723" s="11" t="str">
        <f>IF(VLOOKUP(D1723,'Current OBD'!$B$6:$AK$2185,33,0)="Yes","9"," ")</f>
        <v xml:space="preserve"> </v>
      </c>
      <c r="Q1723" s="11" t="str">
        <f>IF(VLOOKUP(D1723,'Current OBD'!$B$6:$AK$2185,34,0)="Yes","10"," ")</f>
        <v xml:space="preserve"> </v>
      </c>
      <c r="R1723" s="11" t="str">
        <f>IF(VLOOKUP(D1723,'Current OBD'!$B$6:$AK$2185,35,0)="Yes","11"," ")</f>
        <v xml:space="preserve"> </v>
      </c>
      <c r="S1723" s="11" t="str">
        <f>IF(VLOOKUP(D1723,'Current OBD'!$B$6:$AK$2185,36,0)="Yes","12"," ")</f>
        <v xml:space="preserve"> </v>
      </c>
      <c r="T1723" s="13">
        <f>VLOOKUP(D1723,Pivot!$B$4:$F$2181,2,0)</f>
        <v>93</v>
      </c>
      <c r="U1723" s="13">
        <f>VLOOKUP(D1723,Pivot!$B$4:$F$2181,3,0)</f>
        <v>0</v>
      </c>
      <c r="V1723" s="13">
        <f>VLOOKUP(D1723,Pivot!$B$4:$F$2181,4,0)</f>
        <v>518</v>
      </c>
      <c r="W1723" s="46">
        <f>IFERROR(VLOOKUP(D1723,Pivot!$B$4:$H$2181,5,0),"")</f>
        <v>0.17949999999999999</v>
      </c>
      <c r="X1723" s="51">
        <f>IFERROR(VLOOKUP(D1723,Pivot!$B$4:$H$2181,6,0),"")</f>
        <v>0</v>
      </c>
      <c r="Y1723" s="46">
        <f>IFERROR(VLOOKUP(D1723,Pivot!$B$4:$H$2181,7,0),"")</f>
        <v>0.17949999999999999</v>
      </c>
    </row>
    <row r="1724" spans="1:25" ht="15" customHeight="1" outlineLevel="2">
      <c r="A1724" s="10" t="str">
        <f>VLOOKUP(D1724,'Current OBD'!$B$6:$K$2185,4,0)</f>
        <v>Snohomish</v>
      </c>
      <c r="B1724" s="10" t="str">
        <f>VLOOKUP(D1724,'Current OBD'!$B$6:$K$2185,3,0)</f>
        <v>31-006</v>
      </c>
      <c r="C1724" s="9" t="str">
        <f>VLOOKUP(D1724,'Current OBD'!$B$6:$K$2185,2,0)</f>
        <v>Mukilteo School District</v>
      </c>
      <c r="D1724" s="24">
        <v>665937</v>
      </c>
      <c r="E1724" s="9" t="str">
        <f>VLOOKUP(D1724,'Current OBD'!$B$6:$K$2185,10,0)</f>
        <v>Odyssey Elementary School</v>
      </c>
      <c r="F1724" s="11" t="str">
        <f>IF(VLOOKUP(D1724,'Current OBD'!$B$6:$AK$2185,23,0)="Yes","PK"," ")</f>
        <v xml:space="preserve"> </v>
      </c>
      <c r="G1724" s="11" t="str">
        <f>IF(VLOOKUP(D1724,'Current OBD'!$B$6:$AK$2185,24,0)="Yes","K"," ")</f>
        <v>K</v>
      </c>
      <c r="H1724" s="11">
        <f>IF(VLOOKUP(D1724,'Current OBD'!$B$6:$AK$2185,25,0)="Yes",1," ")</f>
        <v>1</v>
      </c>
      <c r="I1724" s="11" t="str">
        <f>IF(VLOOKUP(D1724,'Current OBD'!$B$6:$AK$2185,26,0)="Yes","2"," ")</f>
        <v>2</v>
      </c>
      <c r="J1724" s="11" t="str">
        <f>IF(VLOOKUP(D1724,'Current OBD'!$B$6:$AK$2185,27,0)="Yes","3"," ")</f>
        <v>3</v>
      </c>
      <c r="K1724" s="11" t="str">
        <f>IF(VLOOKUP(D1724,'Current OBD'!$B$6:$AK$2185,28,0)="Yes","4"," ")</f>
        <v>4</v>
      </c>
      <c r="L1724" s="11" t="str">
        <f>IF(VLOOKUP(D1724,'Current OBD'!$B$6:$AK$2185,29,0)="Yes","5"," ")</f>
        <v>5</v>
      </c>
      <c r="M1724" s="11" t="str">
        <f>IF(VLOOKUP(D1724,'Current OBD'!$B$6:$AK$2185,30,0)="Yes","6"," ")</f>
        <v xml:space="preserve"> </v>
      </c>
      <c r="N1724" s="11" t="str">
        <f>IF(VLOOKUP(D1724,'Current OBD'!$B$6:$AK$2185,31,0)="Yes","7"," ")</f>
        <v xml:space="preserve"> </v>
      </c>
      <c r="O1724" s="11" t="str">
        <f>IF(VLOOKUP(D1724,'Current OBD'!$B$6:$AK$2185,32,0)="Yes","8"," ")</f>
        <v xml:space="preserve"> </v>
      </c>
      <c r="P1724" s="11" t="str">
        <f>IF(VLOOKUP(D1724,'Current OBD'!$B$6:$AK$2185,33,0)="Yes","9"," ")</f>
        <v xml:space="preserve"> </v>
      </c>
      <c r="Q1724" s="11" t="str">
        <f>IF(VLOOKUP(D1724,'Current OBD'!$B$6:$AK$2185,34,0)="Yes","10"," ")</f>
        <v xml:space="preserve"> </v>
      </c>
      <c r="R1724" s="11" t="str">
        <f>IF(VLOOKUP(D1724,'Current OBD'!$B$6:$AK$2185,35,0)="Yes","11"," ")</f>
        <v xml:space="preserve"> </v>
      </c>
      <c r="S1724" s="11" t="str">
        <f>IF(VLOOKUP(D1724,'Current OBD'!$B$6:$AK$2185,36,0)="Yes","12"," ")</f>
        <v xml:space="preserve"> </v>
      </c>
      <c r="T1724" s="13">
        <f>VLOOKUP(D1724,Pivot!$B$4:$F$2181,2,0)</f>
        <v>341</v>
      </c>
      <c r="U1724" s="13">
        <f>VLOOKUP(D1724,Pivot!$B$4:$F$2181,3,0)</f>
        <v>0</v>
      </c>
      <c r="V1724" s="13">
        <f>VLOOKUP(D1724,Pivot!$B$4:$F$2181,4,0)</f>
        <v>499</v>
      </c>
      <c r="W1724" s="46">
        <f>IFERROR(VLOOKUP(D1724,Pivot!$B$4:$H$2181,5,0),"")</f>
        <v>0.68340000000000001</v>
      </c>
      <c r="X1724" s="51">
        <f>IFERROR(VLOOKUP(D1724,Pivot!$B$4:$H$2181,6,0),"")</f>
        <v>0</v>
      </c>
      <c r="Y1724" s="46">
        <f>IFERROR(VLOOKUP(D1724,Pivot!$B$4:$H$2181,7,0),"")</f>
        <v>0.68340000000000001</v>
      </c>
    </row>
    <row r="1725" spans="1:25" ht="15" customHeight="1" outlineLevel="2">
      <c r="A1725" s="10" t="str">
        <f>VLOOKUP(D1725,'Current OBD'!$B$6:$K$2185,4,0)</f>
        <v>Snohomish</v>
      </c>
      <c r="B1725" s="10" t="str">
        <f>VLOOKUP(D1725,'Current OBD'!$B$6:$K$2185,3,0)</f>
        <v>31-006</v>
      </c>
      <c r="C1725" s="9" t="str">
        <f>VLOOKUP(D1725,'Current OBD'!$B$6:$K$2185,2,0)</f>
        <v>Mukilteo School District</v>
      </c>
      <c r="D1725" s="24">
        <v>662632</v>
      </c>
      <c r="E1725" s="9" t="str">
        <f>VLOOKUP(D1725,'Current OBD'!$B$6:$K$2185,10,0)</f>
        <v>Olivia Park Elementary</v>
      </c>
      <c r="F1725" s="11" t="str">
        <f>IF(VLOOKUP(D1725,'Current OBD'!$B$6:$AK$2185,23,0)="Yes","PK"," ")</f>
        <v xml:space="preserve"> </v>
      </c>
      <c r="G1725" s="11" t="str">
        <f>IF(VLOOKUP(D1725,'Current OBD'!$B$6:$AK$2185,24,0)="Yes","K"," ")</f>
        <v>K</v>
      </c>
      <c r="H1725" s="11">
        <f>IF(VLOOKUP(D1725,'Current OBD'!$B$6:$AK$2185,25,0)="Yes",1," ")</f>
        <v>1</v>
      </c>
      <c r="I1725" s="11" t="str">
        <f>IF(VLOOKUP(D1725,'Current OBD'!$B$6:$AK$2185,26,0)="Yes","2"," ")</f>
        <v>2</v>
      </c>
      <c r="J1725" s="11" t="str">
        <f>IF(VLOOKUP(D1725,'Current OBD'!$B$6:$AK$2185,27,0)="Yes","3"," ")</f>
        <v>3</v>
      </c>
      <c r="K1725" s="11" t="str">
        <f>IF(VLOOKUP(D1725,'Current OBD'!$B$6:$AK$2185,28,0)="Yes","4"," ")</f>
        <v>4</v>
      </c>
      <c r="L1725" s="11" t="str">
        <f>IF(VLOOKUP(D1725,'Current OBD'!$B$6:$AK$2185,29,0)="Yes","5"," ")</f>
        <v>5</v>
      </c>
      <c r="M1725" s="11" t="str">
        <f>IF(VLOOKUP(D1725,'Current OBD'!$B$6:$AK$2185,30,0)="Yes","6"," ")</f>
        <v xml:space="preserve"> </v>
      </c>
      <c r="N1725" s="11" t="str">
        <f>IF(VLOOKUP(D1725,'Current OBD'!$B$6:$AK$2185,31,0)="Yes","7"," ")</f>
        <v xml:space="preserve"> </v>
      </c>
      <c r="O1725" s="11" t="str">
        <f>IF(VLOOKUP(D1725,'Current OBD'!$B$6:$AK$2185,32,0)="Yes","8"," ")</f>
        <v xml:space="preserve"> </v>
      </c>
      <c r="P1725" s="11" t="str">
        <f>IF(VLOOKUP(D1725,'Current OBD'!$B$6:$AK$2185,33,0)="Yes","9"," ")</f>
        <v xml:space="preserve"> </v>
      </c>
      <c r="Q1725" s="11" t="str">
        <f>IF(VLOOKUP(D1725,'Current OBD'!$B$6:$AK$2185,34,0)="Yes","10"," ")</f>
        <v xml:space="preserve"> </v>
      </c>
      <c r="R1725" s="11" t="str">
        <f>IF(VLOOKUP(D1725,'Current OBD'!$B$6:$AK$2185,35,0)="Yes","11"," ")</f>
        <v xml:space="preserve"> </v>
      </c>
      <c r="S1725" s="11" t="str">
        <f>IF(VLOOKUP(D1725,'Current OBD'!$B$6:$AK$2185,36,0)="Yes","12"," ")</f>
        <v xml:space="preserve"> </v>
      </c>
      <c r="T1725" s="13">
        <f>VLOOKUP(D1725,Pivot!$B$4:$F$2181,2,0)</f>
        <v>406</v>
      </c>
      <c r="U1725" s="13">
        <f>VLOOKUP(D1725,Pivot!$B$4:$F$2181,3,0)</f>
        <v>0</v>
      </c>
      <c r="V1725" s="13">
        <f>VLOOKUP(D1725,Pivot!$B$4:$F$2181,4,0)</f>
        <v>608</v>
      </c>
      <c r="W1725" s="46">
        <f>IFERROR(VLOOKUP(D1725,Pivot!$B$4:$H$2181,5,0),"")</f>
        <v>0.66779999999999995</v>
      </c>
      <c r="X1725" s="51">
        <f>IFERROR(VLOOKUP(D1725,Pivot!$B$4:$H$2181,6,0),"")</f>
        <v>0</v>
      </c>
      <c r="Y1725" s="46">
        <f>IFERROR(VLOOKUP(D1725,Pivot!$B$4:$H$2181,7,0),"")</f>
        <v>0.66779999999999995</v>
      </c>
    </row>
    <row r="1726" spans="1:25" ht="15" customHeight="1" outlineLevel="2">
      <c r="A1726" s="10" t="str">
        <f>VLOOKUP(D1726,'Current OBD'!$B$6:$K$2185,4,0)</f>
        <v>Snohomish</v>
      </c>
      <c r="B1726" s="10" t="str">
        <f>VLOOKUP(D1726,'Current OBD'!$B$6:$K$2185,3,0)</f>
        <v>31-006</v>
      </c>
      <c r="C1726" s="9" t="str">
        <f>VLOOKUP(D1726,'Current OBD'!$B$6:$K$2185,2,0)</f>
        <v>Mukilteo School District</v>
      </c>
      <c r="D1726" s="24">
        <v>660688</v>
      </c>
      <c r="E1726" s="9" t="str">
        <f>VLOOKUP(D1726,'Current OBD'!$B$6:$K$2185,10,0)</f>
        <v>Olympic View Middle</v>
      </c>
      <c r="F1726" s="11" t="str">
        <f>IF(VLOOKUP(D1726,'Current OBD'!$B$6:$AK$2185,23,0)="Yes","PK"," ")</f>
        <v xml:space="preserve"> </v>
      </c>
      <c r="G1726" s="11" t="str">
        <f>IF(VLOOKUP(D1726,'Current OBD'!$B$6:$AK$2185,24,0)="Yes","K"," ")</f>
        <v xml:space="preserve"> </v>
      </c>
      <c r="H1726" s="11" t="str">
        <f>IF(VLOOKUP(D1726,'Current OBD'!$B$6:$AK$2185,25,0)="Yes",1," ")</f>
        <v xml:space="preserve"> </v>
      </c>
      <c r="I1726" s="11" t="str">
        <f>IF(VLOOKUP(D1726,'Current OBD'!$B$6:$AK$2185,26,0)="Yes","2"," ")</f>
        <v xml:space="preserve"> </v>
      </c>
      <c r="J1726" s="11" t="str">
        <f>IF(VLOOKUP(D1726,'Current OBD'!$B$6:$AK$2185,27,0)="Yes","3"," ")</f>
        <v xml:space="preserve"> </v>
      </c>
      <c r="K1726" s="11" t="str">
        <f>IF(VLOOKUP(D1726,'Current OBD'!$B$6:$AK$2185,28,0)="Yes","4"," ")</f>
        <v xml:space="preserve"> </v>
      </c>
      <c r="L1726" s="11" t="str">
        <f>IF(VLOOKUP(D1726,'Current OBD'!$B$6:$AK$2185,29,0)="Yes","5"," ")</f>
        <v xml:space="preserve"> </v>
      </c>
      <c r="M1726" s="11" t="str">
        <f>IF(VLOOKUP(D1726,'Current OBD'!$B$6:$AK$2185,30,0)="Yes","6"," ")</f>
        <v>6</v>
      </c>
      <c r="N1726" s="11" t="str">
        <f>IF(VLOOKUP(D1726,'Current OBD'!$B$6:$AK$2185,31,0)="Yes","7"," ")</f>
        <v>7</v>
      </c>
      <c r="O1726" s="11" t="str">
        <f>IF(VLOOKUP(D1726,'Current OBD'!$B$6:$AK$2185,32,0)="Yes","8"," ")</f>
        <v>8</v>
      </c>
      <c r="P1726" s="11" t="str">
        <f>IF(VLOOKUP(D1726,'Current OBD'!$B$6:$AK$2185,33,0)="Yes","9"," ")</f>
        <v xml:space="preserve"> </v>
      </c>
      <c r="Q1726" s="11" t="str">
        <f>IF(VLOOKUP(D1726,'Current OBD'!$B$6:$AK$2185,34,0)="Yes","10"," ")</f>
        <v xml:space="preserve"> </v>
      </c>
      <c r="R1726" s="11" t="str">
        <f>IF(VLOOKUP(D1726,'Current OBD'!$B$6:$AK$2185,35,0)="Yes","11"," ")</f>
        <v xml:space="preserve"> </v>
      </c>
      <c r="S1726" s="11" t="str">
        <f>IF(VLOOKUP(D1726,'Current OBD'!$B$6:$AK$2185,36,0)="Yes","12"," ")</f>
        <v xml:space="preserve"> </v>
      </c>
      <c r="T1726" s="13">
        <f>VLOOKUP(D1726,Pivot!$B$4:$F$2181,2,0)</f>
        <v>435</v>
      </c>
      <c r="U1726" s="13">
        <f>VLOOKUP(D1726,Pivot!$B$4:$F$2181,3,0)</f>
        <v>0</v>
      </c>
      <c r="V1726" s="13">
        <f>VLOOKUP(D1726,Pivot!$B$4:$F$2181,4,0)</f>
        <v>814</v>
      </c>
      <c r="W1726" s="46">
        <f>IFERROR(VLOOKUP(D1726,Pivot!$B$4:$H$2181,5,0),"")</f>
        <v>0.53439999999999999</v>
      </c>
      <c r="X1726" s="51">
        <f>IFERROR(VLOOKUP(D1726,Pivot!$B$4:$H$2181,6,0),"")</f>
        <v>0</v>
      </c>
      <c r="Y1726" s="46">
        <f>IFERROR(VLOOKUP(D1726,Pivot!$B$4:$H$2181,7,0),"")</f>
        <v>0.53439999999999999</v>
      </c>
    </row>
    <row r="1727" spans="1:25" ht="15" customHeight="1" outlineLevel="2">
      <c r="A1727" s="10" t="str">
        <f>VLOOKUP(D1727,'Current OBD'!$B$6:$K$2185,4,0)</f>
        <v>Snohomish</v>
      </c>
      <c r="B1727" s="10" t="str">
        <f>VLOOKUP(D1727,'Current OBD'!$B$6:$K$2185,3,0)</f>
        <v>31-006</v>
      </c>
      <c r="C1727" s="9" t="str">
        <f>VLOOKUP(D1727,'Current OBD'!$B$6:$K$2185,2,0)</f>
        <v>Mukilteo School District</v>
      </c>
      <c r="D1727" s="24">
        <v>684968</v>
      </c>
      <c r="E1727" s="9" t="str">
        <f>VLOOKUP(D1727,'Current OBD'!$B$6:$K$2185,10,0)</f>
        <v>Pathfinder</v>
      </c>
      <c r="F1727" s="11" t="str">
        <f>IF(VLOOKUP(D1727,'Current OBD'!$B$6:$AK$2185,23,0)="Yes","PK"," ")</f>
        <v xml:space="preserve"> </v>
      </c>
      <c r="G1727" s="11" t="str">
        <f>IF(VLOOKUP(D1727,'Current OBD'!$B$6:$AK$2185,24,0)="Yes","K"," ")</f>
        <v>K</v>
      </c>
      <c r="H1727" s="11" t="str">
        <f>IF(VLOOKUP(D1727,'Current OBD'!$B$6:$AK$2185,25,0)="Yes",1," ")</f>
        <v xml:space="preserve"> </v>
      </c>
      <c r="I1727" s="11" t="str">
        <f>IF(VLOOKUP(D1727,'Current OBD'!$B$6:$AK$2185,26,0)="Yes","2"," ")</f>
        <v xml:space="preserve"> </v>
      </c>
      <c r="J1727" s="11" t="str">
        <f>IF(VLOOKUP(D1727,'Current OBD'!$B$6:$AK$2185,27,0)="Yes","3"," ")</f>
        <v xml:space="preserve"> </v>
      </c>
      <c r="K1727" s="11" t="str">
        <f>IF(VLOOKUP(D1727,'Current OBD'!$B$6:$AK$2185,28,0)="Yes","4"," ")</f>
        <v xml:space="preserve"> </v>
      </c>
      <c r="L1727" s="11" t="str">
        <f>IF(VLOOKUP(D1727,'Current OBD'!$B$6:$AK$2185,29,0)="Yes","5"," ")</f>
        <v xml:space="preserve"> </v>
      </c>
      <c r="M1727" s="11" t="str">
        <f>IF(VLOOKUP(D1727,'Current OBD'!$B$6:$AK$2185,30,0)="Yes","6"," ")</f>
        <v xml:space="preserve"> </v>
      </c>
      <c r="N1727" s="11" t="str">
        <f>IF(VLOOKUP(D1727,'Current OBD'!$B$6:$AK$2185,31,0)="Yes","7"," ")</f>
        <v xml:space="preserve"> </v>
      </c>
      <c r="O1727" s="11" t="str">
        <f>IF(VLOOKUP(D1727,'Current OBD'!$B$6:$AK$2185,32,0)="Yes","8"," ")</f>
        <v xml:space="preserve"> </v>
      </c>
      <c r="P1727" s="11" t="str">
        <f>IF(VLOOKUP(D1727,'Current OBD'!$B$6:$AK$2185,33,0)="Yes","9"," ")</f>
        <v xml:space="preserve"> </v>
      </c>
      <c r="Q1727" s="11" t="str">
        <f>IF(VLOOKUP(D1727,'Current OBD'!$B$6:$AK$2185,34,0)="Yes","10"," ")</f>
        <v xml:space="preserve"> </v>
      </c>
      <c r="R1727" s="11" t="str">
        <f>IF(VLOOKUP(D1727,'Current OBD'!$B$6:$AK$2185,35,0)="Yes","11"," ")</f>
        <v xml:space="preserve"> </v>
      </c>
      <c r="S1727" s="11" t="str">
        <f>IF(VLOOKUP(D1727,'Current OBD'!$B$6:$AK$2185,36,0)="Yes","12"," ")</f>
        <v xml:space="preserve"> </v>
      </c>
      <c r="T1727" s="13">
        <f>VLOOKUP(D1727,Pivot!$B$4:$F$2181,2,0)</f>
        <v>266</v>
      </c>
      <c r="U1727" s="13">
        <f>VLOOKUP(D1727,Pivot!$B$4:$F$2181,3,0)</f>
        <v>0</v>
      </c>
      <c r="V1727" s="13">
        <f>VLOOKUP(D1727,Pivot!$B$4:$F$2181,4,0)</f>
        <v>395</v>
      </c>
      <c r="W1727" s="46">
        <f>IFERROR(VLOOKUP(D1727,Pivot!$B$4:$H$2181,5,0),"")</f>
        <v>0.6734</v>
      </c>
      <c r="X1727" s="51">
        <f>IFERROR(VLOOKUP(D1727,Pivot!$B$4:$H$2181,6,0),"")</f>
        <v>0</v>
      </c>
      <c r="Y1727" s="46">
        <f>IFERROR(VLOOKUP(D1727,Pivot!$B$4:$H$2181,7,0),"")</f>
        <v>0.6734</v>
      </c>
    </row>
    <row r="1728" spans="1:25" ht="15" customHeight="1" outlineLevel="2">
      <c r="A1728" s="10" t="str">
        <f>VLOOKUP(D1728,'Current OBD'!$B$6:$K$2185,4,0)</f>
        <v>Snohomish</v>
      </c>
      <c r="B1728" s="10" t="str">
        <f>VLOOKUP(D1728,'Current OBD'!$B$6:$K$2185,3,0)</f>
        <v>31-006</v>
      </c>
      <c r="C1728" s="9" t="str">
        <f>VLOOKUP(D1728,'Current OBD'!$B$6:$K$2185,2,0)</f>
        <v>Mukilteo School District</v>
      </c>
      <c r="D1728" s="24">
        <v>660689</v>
      </c>
      <c r="E1728" s="9" t="str">
        <f>VLOOKUP(D1728,'Current OBD'!$B$6:$K$2185,10,0)</f>
        <v>Picnic Point Elementary</v>
      </c>
      <c r="F1728" s="11" t="str">
        <f>IF(VLOOKUP(D1728,'Current OBD'!$B$6:$AK$2185,23,0)="Yes","PK"," ")</f>
        <v xml:space="preserve"> </v>
      </c>
      <c r="G1728" s="11" t="str">
        <f>IF(VLOOKUP(D1728,'Current OBD'!$B$6:$AK$2185,24,0)="Yes","K"," ")</f>
        <v>K</v>
      </c>
      <c r="H1728" s="11">
        <f>IF(VLOOKUP(D1728,'Current OBD'!$B$6:$AK$2185,25,0)="Yes",1," ")</f>
        <v>1</v>
      </c>
      <c r="I1728" s="11" t="str">
        <f>IF(VLOOKUP(D1728,'Current OBD'!$B$6:$AK$2185,26,0)="Yes","2"," ")</f>
        <v>2</v>
      </c>
      <c r="J1728" s="11" t="str">
        <f>IF(VLOOKUP(D1728,'Current OBD'!$B$6:$AK$2185,27,0)="Yes","3"," ")</f>
        <v>3</v>
      </c>
      <c r="K1728" s="11" t="str">
        <f>IF(VLOOKUP(D1728,'Current OBD'!$B$6:$AK$2185,28,0)="Yes","4"," ")</f>
        <v>4</v>
      </c>
      <c r="L1728" s="11" t="str">
        <f>IF(VLOOKUP(D1728,'Current OBD'!$B$6:$AK$2185,29,0)="Yes","5"," ")</f>
        <v>5</v>
      </c>
      <c r="M1728" s="11" t="str">
        <f>IF(VLOOKUP(D1728,'Current OBD'!$B$6:$AK$2185,30,0)="Yes","6"," ")</f>
        <v xml:space="preserve"> </v>
      </c>
      <c r="N1728" s="11" t="str">
        <f>IF(VLOOKUP(D1728,'Current OBD'!$B$6:$AK$2185,31,0)="Yes","7"," ")</f>
        <v xml:space="preserve"> </v>
      </c>
      <c r="O1728" s="11" t="str">
        <f>IF(VLOOKUP(D1728,'Current OBD'!$B$6:$AK$2185,32,0)="Yes","8"," ")</f>
        <v xml:space="preserve"> </v>
      </c>
      <c r="P1728" s="11" t="str">
        <f>IF(VLOOKUP(D1728,'Current OBD'!$B$6:$AK$2185,33,0)="Yes","9"," ")</f>
        <v xml:space="preserve"> </v>
      </c>
      <c r="Q1728" s="11" t="str">
        <f>IF(VLOOKUP(D1728,'Current OBD'!$B$6:$AK$2185,34,0)="Yes","10"," ")</f>
        <v xml:space="preserve"> </v>
      </c>
      <c r="R1728" s="11" t="str">
        <f>IF(VLOOKUP(D1728,'Current OBD'!$B$6:$AK$2185,35,0)="Yes","11"," ")</f>
        <v xml:space="preserve"> </v>
      </c>
      <c r="S1728" s="11" t="str">
        <f>IF(VLOOKUP(D1728,'Current OBD'!$B$6:$AK$2185,36,0)="Yes","12"," ")</f>
        <v xml:space="preserve"> </v>
      </c>
      <c r="T1728" s="13">
        <f>VLOOKUP(D1728,Pivot!$B$4:$F$2181,2,0)</f>
        <v>177</v>
      </c>
      <c r="U1728" s="13">
        <f>VLOOKUP(D1728,Pivot!$B$4:$F$2181,3,0)</f>
        <v>0</v>
      </c>
      <c r="V1728" s="13">
        <f>VLOOKUP(D1728,Pivot!$B$4:$F$2181,4,0)</f>
        <v>472</v>
      </c>
      <c r="W1728" s="46">
        <f>IFERROR(VLOOKUP(D1728,Pivot!$B$4:$H$2181,5,0),"")</f>
        <v>0.375</v>
      </c>
      <c r="X1728" s="51">
        <f>IFERROR(VLOOKUP(D1728,Pivot!$B$4:$H$2181,6,0),"")</f>
        <v>0</v>
      </c>
      <c r="Y1728" s="46">
        <f>IFERROR(VLOOKUP(D1728,Pivot!$B$4:$H$2181,7,0),"")</f>
        <v>0.375</v>
      </c>
    </row>
    <row r="1729" spans="1:25" ht="15" customHeight="1" outlineLevel="2">
      <c r="A1729" s="10" t="str">
        <f>VLOOKUP(D1729,'Current OBD'!$B$6:$K$2185,4,0)</f>
        <v>Snohomish</v>
      </c>
      <c r="B1729" s="10" t="str">
        <f>VLOOKUP(D1729,'Current OBD'!$B$6:$K$2185,3,0)</f>
        <v>31-006</v>
      </c>
      <c r="C1729" s="9" t="str">
        <f>VLOOKUP(D1729,'Current OBD'!$B$6:$K$2185,2,0)</f>
        <v>Mukilteo School District</v>
      </c>
      <c r="D1729" s="24">
        <v>660690</v>
      </c>
      <c r="E1729" s="9" t="str">
        <f>VLOOKUP(D1729,'Current OBD'!$B$6:$K$2185,10,0)</f>
        <v>Serene Lake Elementary</v>
      </c>
      <c r="F1729" s="11" t="str">
        <f>IF(VLOOKUP(D1729,'Current OBD'!$B$6:$AK$2185,23,0)="Yes","PK"," ")</f>
        <v xml:space="preserve"> </v>
      </c>
      <c r="G1729" s="11" t="str">
        <f>IF(VLOOKUP(D1729,'Current OBD'!$B$6:$AK$2185,24,0)="Yes","K"," ")</f>
        <v>K</v>
      </c>
      <c r="H1729" s="11">
        <f>IF(VLOOKUP(D1729,'Current OBD'!$B$6:$AK$2185,25,0)="Yes",1," ")</f>
        <v>1</v>
      </c>
      <c r="I1729" s="11" t="str">
        <f>IF(VLOOKUP(D1729,'Current OBD'!$B$6:$AK$2185,26,0)="Yes","2"," ")</f>
        <v>2</v>
      </c>
      <c r="J1729" s="11" t="str">
        <f>IF(VLOOKUP(D1729,'Current OBD'!$B$6:$AK$2185,27,0)="Yes","3"," ")</f>
        <v>3</v>
      </c>
      <c r="K1729" s="11" t="str">
        <f>IF(VLOOKUP(D1729,'Current OBD'!$B$6:$AK$2185,28,0)="Yes","4"," ")</f>
        <v>4</v>
      </c>
      <c r="L1729" s="11" t="str">
        <f>IF(VLOOKUP(D1729,'Current OBD'!$B$6:$AK$2185,29,0)="Yes","5"," ")</f>
        <v>5</v>
      </c>
      <c r="M1729" s="11" t="str">
        <f>IF(VLOOKUP(D1729,'Current OBD'!$B$6:$AK$2185,30,0)="Yes","6"," ")</f>
        <v xml:space="preserve"> </v>
      </c>
      <c r="N1729" s="11" t="str">
        <f>IF(VLOOKUP(D1729,'Current OBD'!$B$6:$AK$2185,31,0)="Yes","7"," ")</f>
        <v xml:space="preserve"> </v>
      </c>
      <c r="O1729" s="11" t="str">
        <f>IF(VLOOKUP(D1729,'Current OBD'!$B$6:$AK$2185,32,0)="Yes","8"," ")</f>
        <v xml:space="preserve"> </v>
      </c>
      <c r="P1729" s="11" t="str">
        <f>IF(VLOOKUP(D1729,'Current OBD'!$B$6:$AK$2185,33,0)="Yes","9"," ")</f>
        <v xml:space="preserve"> </v>
      </c>
      <c r="Q1729" s="11" t="str">
        <f>IF(VLOOKUP(D1729,'Current OBD'!$B$6:$AK$2185,34,0)="Yes","10"," ")</f>
        <v xml:space="preserve"> </v>
      </c>
      <c r="R1729" s="11" t="str">
        <f>IF(VLOOKUP(D1729,'Current OBD'!$B$6:$AK$2185,35,0)="Yes","11"," ")</f>
        <v xml:space="preserve"> </v>
      </c>
      <c r="S1729" s="11" t="str">
        <f>IF(VLOOKUP(D1729,'Current OBD'!$B$6:$AK$2185,36,0)="Yes","12"," ")</f>
        <v xml:space="preserve"> </v>
      </c>
      <c r="T1729" s="13">
        <f>VLOOKUP(D1729,Pivot!$B$4:$F$2181,2,0)</f>
        <v>328</v>
      </c>
      <c r="U1729" s="13">
        <f>VLOOKUP(D1729,Pivot!$B$4:$F$2181,3,0)</f>
        <v>0</v>
      </c>
      <c r="V1729" s="13">
        <f>VLOOKUP(D1729,Pivot!$B$4:$F$2181,4,0)</f>
        <v>577</v>
      </c>
      <c r="W1729" s="46">
        <f>IFERROR(VLOOKUP(D1729,Pivot!$B$4:$H$2181,5,0),"")</f>
        <v>0.56850000000000001</v>
      </c>
      <c r="X1729" s="51">
        <f>IFERROR(VLOOKUP(D1729,Pivot!$B$4:$H$2181,6,0),"")</f>
        <v>0</v>
      </c>
      <c r="Y1729" s="46">
        <f>IFERROR(VLOOKUP(D1729,Pivot!$B$4:$H$2181,7,0),"")</f>
        <v>0.56850000000000001</v>
      </c>
    </row>
    <row r="1730" spans="1:25" ht="15" customHeight="1" outlineLevel="2">
      <c r="A1730" s="10" t="str">
        <f>VLOOKUP(D1730,'Current OBD'!$B$6:$K$2185,4,0)</f>
        <v>Snohomish</v>
      </c>
      <c r="B1730" s="10" t="str">
        <f>VLOOKUP(D1730,'Current OBD'!$B$6:$K$2185,3,0)</f>
        <v>31-006</v>
      </c>
      <c r="C1730" s="9" t="str">
        <f>VLOOKUP(D1730,'Current OBD'!$B$6:$K$2185,2,0)</f>
        <v>Mukilteo School District</v>
      </c>
      <c r="D1730" s="24">
        <v>662909</v>
      </c>
      <c r="E1730" s="9" t="str">
        <f>VLOOKUP(D1730,'Current OBD'!$B$6:$K$2185,10,0)</f>
        <v>Voyager Middle School</v>
      </c>
      <c r="F1730" s="11" t="str">
        <f>IF(VLOOKUP(D1730,'Current OBD'!$B$6:$AK$2185,23,0)="Yes","PK"," ")</f>
        <v xml:space="preserve"> </v>
      </c>
      <c r="G1730" s="11" t="str">
        <f>IF(VLOOKUP(D1730,'Current OBD'!$B$6:$AK$2185,24,0)="Yes","K"," ")</f>
        <v xml:space="preserve"> </v>
      </c>
      <c r="H1730" s="11" t="str">
        <f>IF(VLOOKUP(D1730,'Current OBD'!$B$6:$AK$2185,25,0)="Yes",1," ")</f>
        <v xml:space="preserve"> </v>
      </c>
      <c r="I1730" s="11" t="str">
        <f>IF(VLOOKUP(D1730,'Current OBD'!$B$6:$AK$2185,26,0)="Yes","2"," ")</f>
        <v xml:space="preserve"> </v>
      </c>
      <c r="J1730" s="11" t="str">
        <f>IF(VLOOKUP(D1730,'Current OBD'!$B$6:$AK$2185,27,0)="Yes","3"," ")</f>
        <v xml:space="preserve"> </v>
      </c>
      <c r="K1730" s="11" t="str">
        <f>IF(VLOOKUP(D1730,'Current OBD'!$B$6:$AK$2185,28,0)="Yes","4"," ")</f>
        <v xml:space="preserve"> </v>
      </c>
      <c r="L1730" s="11" t="str">
        <f>IF(VLOOKUP(D1730,'Current OBD'!$B$6:$AK$2185,29,0)="Yes","5"," ")</f>
        <v xml:space="preserve"> </v>
      </c>
      <c r="M1730" s="11" t="str">
        <f>IF(VLOOKUP(D1730,'Current OBD'!$B$6:$AK$2185,30,0)="Yes","6"," ")</f>
        <v>6</v>
      </c>
      <c r="N1730" s="11" t="str">
        <f>IF(VLOOKUP(D1730,'Current OBD'!$B$6:$AK$2185,31,0)="Yes","7"," ")</f>
        <v>7</v>
      </c>
      <c r="O1730" s="11" t="str">
        <f>IF(VLOOKUP(D1730,'Current OBD'!$B$6:$AK$2185,32,0)="Yes","8"," ")</f>
        <v>8</v>
      </c>
      <c r="P1730" s="11" t="str">
        <f>IF(VLOOKUP(D1730,'Current OBD'!$B$6:$AK$2185,33,0)="Yes","9"," ")</f>
        <v xml:space="preserve"> </v>
      </c>
      <c r="Q1730" s="11" t="str">
        <f>IF(VLOOKUP(D1730,'Current OBD'!$B$6:$AK$2185,34,0)="Yes","10"," ")</f>
        <v xml:space="preserve"> </v>
      </c>
      <c r="R1730" s="11" t="str">
        <f>IF(VLOOKUP(D1730,'Current OBD'!$B$6:$AK$2185,35,0)="Yes","11"," ")</f>
        <v xml:space="preserve"> </v>
      </c>
      <c r="S1730" s="11" t="str">
        <f>IF(VLOOKUP(D1730,'Current OBD'!$B$6:$AK$2185,36,0)="Yes","12"," ")</f>
        <v xml:space="preserve"> </v>
      </c>
      <c r="T1730" s="13">
        <f>VLOOKUP(D1730,Pivot!$B$4:$F$2181,2,0)</f>
        <v>724</v>
      </c>
      <c r="U1730" s="13">
        <f>VLOOKUP(D1730,Pivot!$B$4:$F$2181,3,0)</f>
        <v>0</v>
      </c>
      <c r="V1730" s="13">
        <f>VLOOKUP(D1730,Pivot!$B$4:$F$2181,4,0)</f>
        <v>961</v>
      </c>
      <c r="W1730" s="46">
        <f>IFERROR(VLOOKUP(D1730,Pivot!$B$4:$H$2181,5,0),"")</f>
        <v>0.75339999999999996</v>
      </c>
      <c r="X1730" s="51">
        <f>IFERROR(VLOOKUP(D1730,Pivot!$B$4:$H$2181,6,0),"")</f>
        <v>0</v>
      </c>
      <c r="Y1730" s="46">
        <f>IFERROR(VLOOKUP(D1730,Pivot!$B$4:$H$2181,7,0),"")</f>
        <v>0.75339999999999996</v>
      </c>
    </row>
    <row r="1731" spans="1:25" ht="15" customHeight="1" outlineLevel="1">
      <c r="A1731" s="27"/>
      <c r="B1731" s="27"/>
      <c r="C1731" s="30" t="s">
        <v>5831</v>
      </c>
      <c r="D1731" s="27"/>
      <c r="E1731" s="26"/>
      <c r="F1731" s="29"/>
      <c r="G1731" s="29"/>
      <c r="H1731" s="29"/>
      <c r="I1731" s="29"/>
      <c r="J1731" s="29"/>
      <c r="K1731" s="29"/>
      <c r="L1731" s="29"/>
      <c r="M1731" s="29"/>
      <c r="N1731" s="29"/>
      <c r="O1731" s="29"/>
      <c r="P1731" s="29"/>
      <c r="Q1731" s="29"/>
      <c r="R1731" s="29"/>
      <c r="S1731" s="29"/>
      <c r="T1731" s="43">
        <f>SUBTOTAL(9,T1710:T1730)</f>
        <v>8260</v>
      </c>
      <c r="U1731" s="43">
        <f>SUBTOTAL(9,U1710:U1730)</f>
        <v>225</v>
      </c>
      <c r="V1731" s="43">
        <f>SUBTOTAL(9,V1710:V1730)</f>
        <v>15071</v>
      </c>
      <c r="W1731" s="47"/>
      <c r="X1731" s="52"/>
      <c r="Y1731" s="56">
        <f>(T1731+U1731)/V1731</f>
        <v>0.56300179152013796</v>
      </c>
    </row>
    <row r="1732" spans="1:25" ht="15" customHeight="1" outlineLevel="2">
      <c r="A1732" s="10" t="str">
        <f>VLOOKUP(D1732,'Current OBD'!$B$6:$K$2185,4,0)</f>
        <v>Snohomish</v>
      </c>
      <c r="B1732" s="10" t="str">
        <f>VLOOKUP(D1732,'Current OBD'!$B$6:$K$2185,3,0)</f>
        <v>31-015</v>
      </c>
      <c r="C1732" s="9" t="str">
        <f>VLOOKUP(D1732,'Current OBD'!$B$6:$K$2185,2,0)</f>
        <v>Edmonds School District</v>
      </c>
      <c r="D1732" s="24">
        <v>665385</v>
      </c>
      <c r="E1732" s="9" t="str">
        <f>VLOOKUP(D1732,'Current OBD'!$B$6:$K$2185,10,0)</f>
        <v>Alderwood Middle</v>
      </c>
      <c r="F1732" s="11" t="str">
        <f>IF(VLOOKUP(D1732,'Current OBD'!$B$6:$AK$2185,23,0)="Yes","PK"," ")</f>
        <v xml:space="preserve"> </v>
      </c>
      <c r="G1732" s="11" t="str">
        <f>IF(VLOOKUP(D1732,'Current OBD'!$B$6:$AK$2185,24,0)="Yes","K"," ")</f>
        <v xml:space="preserve"> </v>
      </c>
      <c r="H1732" s="11" t="str">
        <f>IF(VLOOKUP(D1732,'Current OBD'!$B$6:$AK$2185,25,0)="Yes",1," ")</f>
        <v xml:space="preserve"> </v>
      </c>
      <c r="I1732" s="11" t="str">
        <f>IF(VLOOKUP(D1732,'Current OBD'!$B$6:$AK$2185,26,0)="Yes","2"," ")</f>
        <v xml:space="preserve"> </v>
      </c>
      <c r="J1732" s="11" t="str">
        <f>IF(VLOOKUP(D1732,'Current OBD'!$B$6:$AK$2185,27,0)="Yes","3"," ")</f>
        <v xml:space="preserve"> </v>
      </c>
      <c r="K1732" s="11" t="str">
        <f>IF(VLOOKUP(D1732,'Current OBD'!$B$6:$AK$2185,28,0)="Yes","4"," ")</f>
        <v xml:space="preserve"> </v>
      </c>
      <c r="L1732" s="11" t="str">
        <f>IF(VLOOKUP(D1732,'Current OBD'!$B$6:$AK$2185,29,0)="Yes","5"," ")</f>
        <v xml:space="preserve"> </v>
      </c>
      <c r="M1732" s="11" t="str">
        <f>IF(VLOOKUP(D1732,'Current OBD'!$B$6:$AK$2185,30,0)="Yes","6"," ")</f>
        <v xml:space="preserve"> </v>
      </c>
      <c r="N1732" s="11" t="str">
        <f>IF(VLOOKUP(D1732,'Current OBD'!$B$6:$AK$2185,31,0)="Yes","7"," ")</f>
        <v>7</v>
      </c>
      <c r="O1732" s="11" t="str">
        <f>IF(VLOOKUP(D1732,'Current OBD'!$B$6:$AK$2185,32,0)="Yes","8"," ")</f>
        <v>8</v>
      </c>
      <c r="P1732" s="11" t="str">
        <f>IF(VLOOKUP(D1732,'Current OBD'!$B$6:$AK$2185,33,0)="Yes","9"," ")</f>
        <v xml:space="preserve"> </v>
      </c>
      <c r="Q1732" s="11" t="str">
        <f>IF(VLOOKUP(D1732,'Current OBD'!$B$6:$AK$2185,34,0)="Yes","10"," ")</f>
        <v xml:space="preserve"> </v>
      </c>
      <c r="R1732" s="11" t="str">
        <f>IF(VLOOKUP(D1732,'Current OBD'!$B$6:$AK$2185,35,0)="Yes","11"," ")</f>
        <v xml:space="preserve"> </v>
      </c>
      <c r="S1732" s="11" t="str">
        <f>IF(VLOOKUP(D1732,'Current OBD'!$B$6:$AK$2185,36,0)="Yes","12"," ")</f>
        <v xml:space="preserve"> </v>
      </c>
      <c r="T1732" s="13">
        <f>VLOOKUP(D1732,Pivot!$B$4:$F$2181,2,0)</f>
        <v>233</v>
      </c>
      <c r="U1732" s="13">
        <f>VLOOKUP(D1732,Pivot!$B$4:$F$2181,3,0)</f>
        <v>93</v>
      </c>
      <c r="V1732" s="13">
        <f>VLOOKUP(D1732,Pivot!$B$4:$F$2181,4,0)</f>
        <v>751</v>
      </c>
      <c r="W1732" s="46">
        <f>IFERROR(VLOOKUP(D1732,Pivot!$B$4:$H$2181,5,0),"")</f>
        <v>0.31030000000000002</v>
      </c>
      <c r="X1732" s="51">
        <f>IFERROR(VLOOKUP(D1732,Pivot!$B$4:$H$2181,6,0),"")</f>
        <v>0.12379999999999999</v>
      </c>
      <c r="Y1732" s="46">
        <f>IFERROR(VLOOKUP(D1732,Pivot!$B$4:$H$2181,7,0),"")</f>
        <v>0.43409999999999999</v>
      </c>
    </row>
    <row r="1733" spans="1:25" ht="15" customHeight="1" outlineLevel="2">
      <c r="A1733" s="10" t="str">
        <f>VLOOKUP(D1733,'Current OBD'!$B$6:$K$2185,4,0)</f>
        <v>Snohomish</v>
      </c>
      <c r="B1733" s="10" t="str">
        <f>VLOOKUP(D1733,'Current OBD'!$B$6:$K$2185,3,0)</f>
        <v>31-015</v>
      </c>
      <c r="C1733" s="9" t="str">
        <f>VLOOKUP(D1733,'Current OBD'!$B$6:$K$2185,2,0)</f>
        <v>Edmonds School District</v>
      </c>
      <c r="D1733" s="24">
        <v>665383</v>
      </c>
      <c r="E1733" s="9" t="str">
        <f>VLOOKUP(D1733,'Current OBD'!$B$6:$K$2185,10,0)</f>
        <v>Beverly Elementary</v>
      </c>
      <c r="F1733" s="11" t="str">
        <f>IF(VLOOKUP(D1733,'Current OBD'!$B$6:$AK$2185,23,0)="Yes","PK"," ")</f>
        <v xml:space="preserve"> </v>
      </c>
      <c r="G1733" s="11" t="str">
        <f>IF(VLOOKUP(D1733,'Current OBD'!$B$6:$AK$2185,24,0)="Yes","K"," ")</f>
        <v>K</v>
      </c>
      <c r="H1733" s="11">
        <f>IF(VLOOKUP(D1733,'Current OBD'!$B$6:$AK$2185,25,0)="Yes",1," ")</f>
        <v>1</v>
      </c>
      <c r="I1733" s="11" t="str">
        <f>IF(VLOOKUP(D1733,'Current OBD'!$B$6:$AK$2185,26,0)="Yes","2"," ")</f>
        <v>2</v>
      </c>
      <c r="J1733" s="11" t="str">
        <f>IF(VLOOKUP(D1733,'Current OBD'!$B$6:$AK$2185,27,0)="Yes","3"," ")</f>
        <v>3</v>
      </c>
      <c r="K1733" s="11" t="str">
        <f>IF(VLOOKUP(D1733,'Current OBD'!$B$6:$AK$2185,28,0)="Yes","4"," ")</f>
        <v>4</v>
      </c>
      <c r="L1733" s="11" t="str">
        <f>IF(VLOOKUP(D1733,'Current OBD'!$B$6:$AK$2185,29,0)="Yes","5"," ")</f>
        <v>5</v>
      </c>
      <c r="M1733" s="11" t="str">
        <f>IF(VLOOKUP(D1733,'Current OBD'!$B$6:$AK$2185,30,0)="Yes","6"," ")</f>
        <v>6</v>
      </c>
      <c r="N1733" s="11" t="str">
        <f>IF(VLOOKUP(D1733,'Current OBD'!$B$6:$AK$2185,31,0)="Yes","7"," ")</f>
        <v xml:space="preserve"> </v>
      </c>
      <c r="O1733" s="11" t="str">
        <f>IF(VLOOKUP(D1733,'Current OBD'!$B$6:$AK$2185,32,0)="Yes","8"," ")</f>
        <v xml:space="preserve"> </v>
      </c>
      <c r="P1733" s="11" t="str">
        <f>IF(VLOOKUP(D1733,'Current OBD'!$B$6:$AK$2185,33,0)="Yes","9"," ")</f>
        <v xml:space="preserve"> </v>
      </c>
      <c r="Q1733" s="11" t="str">
        <f>IF(VLOOKUP(D1733,'Current OBD'!$B$6:$AK$2185,34,0)="Yes","10"," ")</f>
        <v xml:space="preserve"> </v>
      </c>
      <c r="R1733" s="11" t="str">
        <f>IF(VLOOKUP(D1733,'Current OBD'!$B$6:$AK$2185,35,0)="Yes","11"," ")</f>
        <v xml:space="preserve"> </v>
      </c>
      <c r="S1733" s="11" t="str">
        <f>IF(VLOOKUP(D1733,'Current OBD'!$B$6:$AK$2185,36,0)="Yes","12"," ")</f>
        <v xml:space="preserve"> </v>
      </c>
      <c r="T1733" s="13">
        <f>VLOOKUP(D1733,Pivot!$B$4:$F$2181,2,0)</f>
        <v>134</v>
      </c>
      <c r="U1733" s="13">
        <f>VLOOKUP(D1733,Pivot!$B$4:$F$2181,3,0)</f>
        <v>52</v>
      </c>
      <c r="V1733" s="13">
        <f>VLOOKUP(D1733,Pivot!$B$4:$F$2181,4,0)</f>
        <v>445</v>
      </c>
      <c r="W1733" s="46">
        <f>IFERROR(VLOOKUP(D1733,Pivot!$B$4:$H$2181,5,0),"")</f>
        <v>0.30109999999999998</v>
      </c>
      <c r="X1733" s="51">
        <f>IFERROR(VLOOKUP(D1733,Pivot!$B$4:$H$2181,6,0),"")</f>
        <v>0.1169</v>
      </c>
      <c r="Y1733" s="46">
        <f>IFERROR(VLOOKUP(D1733,Pivot!$B$4:$H$2181,7,0),"")</f>
        <v>0.41799999999999998</v>
      </c>
    </row>
    <row r="1734" spans="1:25" ht="15" customHeight="1" outlineLevel="2">
      <c r="A1734" s="10" t="str">
        <f>VLOOKUP(D1734,'Current OBD'!$B$6:$K$2185,4,0)</f>
        <v>Snohomish</v>
      </c>
      <c r="B1734" s="10" t="str">
        <f>VLOOKUP(D1734,'Current OBD'!$B$6:$K$2185,3,0)</f>
        <v>31-015</v>
      </c>
      <c r="C1734" s="9" t="str">
        <f>VLOOKUP(D1734,'Current OBD'!$B$6:$K$2185,2,0)</f>
        <v>Edmonds School District</v>
      </c>
      <c r="D1734" s="24">
        <v>660596</v>
      </c>
      <c r="E1734" s="9" t="str">
        <f>VLOOKUP(D1734,'Current OBD'!$B$6:$K$2185,10,0)</f>
        <v>Brier Elementary</v>
      </c>
      <c r="F1734" s="11" t="str">
        <f>IF(VLOOKUP(D1734,'Current OBD'!$B$6:$AK$2185,23,0)="Yes","PK"," ")</f>
        <v xml:space="preserve"> </v>
      </c>
      <c r="G1734" s="11" t="str">
        <f>IF(VLOOKUP(D1734,'Current OBD'!$B$6:$AK$2185,24,0)="Yes","K"," ")</f>
        <v>K</v>
      </c>
      <c r="H1734" s="11">
        <f>IF(VLOOKUP(D1734,'Current OBD'!$B$6:$AK$2185,25,0)="Yes",1," ")</f>
        <v>1</v>
      </c>
      <c r="I1734" s="11" t="str">
        <f>IF(VLOOKUP(D1734,'Current OBD'!$B$6:$AK$2185,26,0)="Yes","2"," ")</f>
        <v>2</v>
      </c>
      <c r="J1734" s="11" t="str">
        <f>IF(VLOOKUP(D1734,'Current OBD'!$B$6:$AK$2185,27,0)="Yes","3"," ")</f>
        <v>3</v>
      </c>
      <c r="K1734" s="11" t="str">
        <f>IF(VLOOKUP(D1734,'Current OBD'!$B$6:$AK$2185,28,0)="Yes","4"," ")</f>
        <v>4</v>
      </c>
      <c r="L1734" s="11" t="str">
        <f>IF(VLOOKUP(D1734,'Current OBD'!$B$6:$AK$2185,29,0)="Yes","5"," ")</f>
        <v>5</v>
      </c>
      <c r="M1734" s="11" t="str">
        <f>IF(VLOOKUP(D1734,'Current OBD'!$B$6:$AK$2185,30,0)="Yes","6"," ")</f>
        <v>6</v>
      </c>
      <c r="N1734" s="11" t="str">
        <f>IF(VLOOKUP(D1734,'Current OBD'!$B$6:$AK$2185,31,0)="Yes","7"," ")</f>
        <v xml:space="preserve"> </v>
      </c>
      <c r="O1734" s="11" t="str">
        <f>IF(VLOOKUP(D1734,'Current OBD'!$B$6:$AK$2185,32,0)="Yes","8"," ")</f>
        <v xml:space="preserve"> </v>
      </c>
      <c r="P1734" s="11" t="str">
        <f>IF(VLOOKUP(D1734,'Current OBD'!$B$6:$AK$2185,33,0)="Yes","9"," ")</f>
        <v xml:space="preserve"> </v>
      </c>
      <c r="Q1734" s="11" t="str">
        <f>IF(VLOOKUP(D1734,'Current OBD'!$B$6:$AK$2185,34,0)="Yes","10"," ")</f>
        <v xml:space="preserve"> </v>
      </c>
      <c r="R1734" s="11" t="str">
        <f>IF(VLOOKUP(D1734,'Current OBD'!$B$6:$AK$2185,35,0)="Yes","11"," ")</f>
        <v xml:space="preserve"> </v>
      </c>
      <c r="S1734" s="11" t="str">
        <f>IF(VLOOKUP(D1734,'Current OBD'!$B$6:$AK$2185,36,0)="Yes","12"," ")</f>
        <v xml:space="preserve"> </v>
      </c>
      <c r="T1734" s="13">
        <f>VLOOKUP(D1734,Pivot!$B$4:$F$2181,2,0)</f>
        <v>56</v>
      </c>
      <c r="U1734" s="13">
        <f>VLOOKUP(D1734,Pivot!$B$4:$F$2181,3,0)</f>
        <v>20</v>
      </c>
      <c r="V1734" s="13">
        <f>VLOOKUP(D1734,Pivot!$B$4:$F$2181,4,0)</f>
        <v>403</v>
      </c>
      <c r="W1734" s="46">
        <f>IFERROR(VLOOKUP(D1734,Pivot!$B$4:$H$2181,5,0),"")</f>
        <v>0.13900000000000001</v>
      </c>
      <c r="X1734" s="51">
        <f>IFERROR(VLOOKUP(D1734,Pivot!$B$4:$H$2181,6,0),"")</f>
        <v>4.9599999999999998E-2</v>
      </c>
      <c r="Y1734" s="46">
        <f>IFERROR(VLOOKUP(D1734,Pivot!$B$4:$H$2181,7,0),"")</f>
        <v>0.18859999999999999</v>
      </c>
    </row>
    <row r="1735" spans="1:25" ht="15" customHeight="1" outlineLevel="2">
      <c r="A1735" s="10" t="str">
        <f>VLOOKUP(D1735,'Current OBD'!$B$6:$K$2185,4,0)</f>
        <v>Snohomish</v>
      </c>
      <c r="B1735" s="10" t="str">
        <f>VLOOKUP(D1735,'Current OBD'!$B$6:$K$2185,3,0)</f>
        <v>31-015</v>
      </c>
      <c r="C1735" s="9" t="str">
        <f>VLOOKUP(D1735,'Current OBD'!$B$6:$K$2185,2,0)</f>
        <v>Edmonds School District</v>
      </c>
      <c r="D1735" s="24">
        <v>665387</v>
      </c>
      <c r="E1735" s="9" t="str">
        <f>VLOOKUP(D1735,'Current OBD'!$B$6:$K$2185,10,0)</f>
        <v>Brier Terrace Middle</v>
      </c>
      <c r="F1735" s="11" t="str">
        <f>IF(VLOOKUP(D1735,'Current OBD'!$B$6:$AK$2185,23,0)="Yes","PK"," ")</f>
        <v xml:space="preserve"> </v>
      </c>
      <c r="G1735" s="11" t="str">
        <f>IF(VLOOKUP(D1735,'Current OBD'!$B$6:$AK$2185,24,0)="Yes","K"," ")</f>
        <v xml:space="preserve"> </v>
      </c>
      <c r="H1735" s="11" t="str">
        <f>IF(VLOOKUP(D1735,'Current OBD'!$B$6:$AK$2185,25,0)="Yes",1," ")</f>
        <v xml:space="preserve"> </v>
      </c>
      <c r="I1735" s="11" t="str">
        <f>IF(VLOOKUP(D1735,'Current OBD'!$B$6:$AK$2185,26,0)="Yes","2"," ")</f>
        <v xml:space="preserve"> </v>
      </c>
      <c r="J1735" s="11" t="str">
        <f>IF(VLOOKUP(D1735,'Current OBD'!$B$6:$AK$2185,27,0)="Yes","3"," ")</f>
        <v xml:space="preserve"> </v>
      </c>
      <c r="K1735" s="11" t="str">
        <f>IF(VLOOKUP(D1735,'Current OBD'!$B$6:$AK$2185,28,0)="Yes","4"," ")</f>
        <v xml:space="preserve"> </v>
      </c>
      <c r="L1735" s="11" t="str">
        <f>IF(VLOOKUP(D1735,'Current OBD'!$B$6:$AK$2185,29,0)="Yes","5"," ")</f>
        <v xml:space="preserve"> </v>
      </c>
      <c r="M1735" s="11" t="str">
        <f>IF(VLOOKUP(D1735,'Current OBD'!$B$6:$AK$2185,30,0)="Yes","6"," ")</f>
        <v xml:space="preserve"> </v>
      </c>
      <c r="N1735" s="11" t="str">
        <f>IF(VLOOKUP(D1735,'Current OBD'!$B$6:$AK$2185,31,0)="Yes","7"," ")</f>
        <v>7</v>
      </c>
      <c r="O1735" s="11" t="str">
        <f>IF(VLOOKUP(D1735,'Current OBD'!$B$6:$AK$2185,32,0)="Yes","8"," ")</f>
        <v>8</v>
      </c>
      <c r="P1735" s="11" t="str">
        <f>IF(VLOOKUP(D1735,'Current OBD'!$B$6:$AK$2185,33,0)="Yes","9"," ")</f>
        <v xml:space="preserve"> </v>
      </c>
      <c r="Q1735" s="11" t="str">
        <f>IF(VLOOKUP(D1735,'Current OBD'!$B$6:$AK$2185,34,0)="Yes","10"," ")</f>
        <v xml:space="preserve"> </v>
      </c>
      <c r="R1735" s="11" t="str">
        <f>IF(VLOOKUP(D1735,'Current OBD'!$B$6:$AK$2185,35,0)="Yes","11"," ")</f>
        <v xml:space="preserve"> </v>
      </c>
      <c r="S1735" s="11" t="str">
        <f>IF(VLOOKUP(D1735,'Current OBD'!$B$6:$AK$2185,36,0)="Yes","12"," ")</f>
        <v xml:space="preserve"> </v>
      </c>
      <c r="T1735" s="13">
        <f>VLOOKUP(D1735,Pivot!$B$4:$F$2181,2,0)</f>
        <v>148</v>
      </c>
      <c r="U1735" s="13">
        <f>VLOOKUP(D1735,Pivot!$B$4:$F$2181,3,0)</f>
        <v>40</v>
      </c>
      <c r="V1735" s="13">
        <f>VLOOKUP(D1735,Pivot!$B$4:$F$2181,4,0)</f>
        <v>681</v>
      </c>
      <c r="W1735" s="46">
        <f>IFERROR(VLOOKUP(D1735,Pivot!$B$4:$H$2181,5,0),"")</f>
        <v>0.21729999999999999</v>
      </c>
      <c r="X1735" s="51">
        <f>IFERROR(VLOOKUP(D1735,Pivot!$B$4:$H$2181,6,0),"")</f>
        <v>5.8700000000000002E-2</v>
      </c>
      <c r="Y1735" s="46">
        <f>IFERROR(VLOOKUP(D1735,Pivot!$B$4:$H$2181,7,0),"")</f>
        <v>0.27610000000000001</v>
      </c>
    </row>
    <row r="1736" spans="1:25" ht="15" customHeight="1" outlineLevel="2">
      <c r="A1736" s="10" t="str">
        <f>VLOOKUP(D1736,'Current OBD'!$B$6:$K$2185,4,0)</f>
        <v>Snohomish</v>
      </c>
      <c r="B1736" s="10" t="str">
        <f>VLOOKUP(D1736,'Current OBD'!$B$6:$K$2185,3,0)</f>
        <v>31-015</v>
      </c>
      <c r="C1736" s="9" t="str">
        <f>VLOOKUP(D1736,'Current OBD'!$B$6:$K$2185,2,0)</f>
        <v>Edmonds School District</v>
      </c>
      <c r="D1736" s="24">
        <v>660597</v>
      </c>
      <c r="E1736" s="9" t="str">
        <f>VLOOKUP(D1736,'Current OBD'!$B$6:$K$2185,10,0)</f>
        <v>Cedar Valley Community School (formally Cedar Valley K-8)</v>
      </c>
      <c r="F1736" s="11" t="str">
        <f>IF(VLOOKUP(D1736,'Current OBD'!$B$6:$AK$2185,23,0)="Yes","PK"," ")</f>
        <v xml:space="preserve"> </v>
      </c>
      <c r="G1736" s="11" t="str">
        <f>IF(VLOOKUP(D1736,'Current OBD'!$B$6:$AK$2185,24,0)="Yes","K"," ")</f>
        <v>K</v>
      </c>
      <c r="H1736" s="11">
        <f>IF(VLOOKUP(D1736,'Current OBD'!$B$6:$AK$2185,25,0)="Yes",1," ")</f>
        <v>1</v>
      </c>
      <c r="I1736" s="11" t="str">
        <f>IF(VLOOKUP(D1736,'Current OBD'!$B$6:$AK$2185,26,0)="Yes","2"," ")</f>
        <v>2</v>
      </c>
      <c r="J1736" s="11" t="str">
        <f>IF(VLOOKUP(D1736,'Current OBD'!$B$6:$AK$2185,27,0)="Yes","3"," ")</f>
        <v>3</v>
      </c>
      <c r="K1736" s="11" t="str">
        <f>IF(VLOOKUP(D1736,'Current OBD'!$B$6:$AK$2185,28,0)="Yes","4"," ")</f>
        <v>4</v>
      </c>
      <c r="L1736" s="11" t="str">
        <f>IF(VLOOKUP(D1736,'Current OBD'!$B$6:$AK$2185,29,0)="Yes","5"," ")</f>
        <v>5</v>
      </c>
      <c r="M1736" s="11" t="str">
        <f>IF(VLOOKUP(D1736,'Current OBD'!$B$6:$AK$2185,30,0)="Yes","6"," ")</f>
        <v>6</v>
      </c>
      <c r="N1736" s="11" t="str">
        <f>IF(VLOOKUP(D1736,'Current OBD'!$B$6:$AK$2185,31,0)="Yes","7"," ")</f>
        <v xml:space="preserve"> </v>
      </c>
      <c r="O1736" s="11" t="str">
        <f>IF(VLOOKUP(D1736,'Current OBD'!$B$6:$AK$2185,32,0)="Yes","8"," ")</f>
        <v xml:space="preserve"> </v>
      </c>
      <c r="P1736" s="11" t="str">
        <f>IF(VLOOKUP(D1736,'Current OBD'!$B$6:$AK$2185,33,0)="Yes","9"," ")</f>
        <v xml:space="preserve"> </v>
      </c>
      <c r="Q1736" s="11" t="str">
        <f>IF(VLOOKUP(D1736,'Current OBD'!$B$6:$AK$2185,34,0)="Yes","10"," ")</f>
        <v xml:space="preserve"> </v>
      </c>
      <c r="R1736" s="11" t="str">
        <f>IF(VLOOKUP(D1736,'Current OBD'!$B$6:$AK$2185,35,0)="Yes","11"," ")</f>
        <v xml:space="preserve"> </v>
      </c>
      <c r="S1736" s="11" t="str">
        <f>IF(VLOOKUP(D1736,'Current OBD'!$B$6:$AK$2185,36,0)="Yes","12"," ")</f>
        <v xml:space="preserve"> </v>
      </c>
      <c r="T1736" s="13">
        <f>VLOOKUP(D1736,Pivot!$B$4:$F$2181,2,0)</f>
        <v>287</v>
      </c>
      <c r="U1736" s="13">
        <f>VLOOKUP(D1736,Pivot!$B$4:$F$2181,3,0)</f>
        <v>0</v>
      </c>
      <c r="V1736" s="13">
        <f>VLOOKUP(D1736,Pivot!$B$4:$F$2181,4,0)</f>
        <v>394</v>
      </c>
      <c r="W1736" s="46">
        <f>IFERROR(VLOOKUP(D1736,Pivot!$B$4:$H$2181,5,0),"")</f>
        <v>0.72840000000000005</v>
      </c>
      <c r="X1736" s="51">
        <f>IFERROR(VLOOKUP(D1736,Pivot!$B$4:$H$2181,6,0),"")</f>
        <v>0</v>
      </c>
      <c r="Y1736" s="46">
        <f>IFERROR(VLOOKUP(D1736,Pivot!$B$4:$H$2181,7,0),"")</f>
        <v>0.72840000000000005</v>
      </c>
    </row>
    <row r="1737" spans="1:25" ht="15" customHeight="1" outlineLevel="2">
      <c r="A1737" s="10" t="str">
        <f>VLOOKUP(D1737,'Current OBD'!$B$6:$K$2185,4,0)</f>
        <v>Snohomish</v>
      </c>
      <c r="B1737" s="10" t="str">
        <f>VLOOKUP(D1737,'Current OBD'!$B$6:$K$2185,3,0)</f>
        <v>31-015</v>
      </c>
      <c r="C1737" s="9" t="str">
        <f>VLOOKUP(D1737,'Current OBD'!$B$6:$K$2185,2,0)</f>
        <v>Edmonds School District</v>
      </c>
      <c r="D1737" s="24">
        <v>660598</v>
      </c>
      <c r="E1737" s="9" t="str">
        <f>VLOOKUP(D1737,'Current OBD'!$B$6:$K$2185,10,0)</f>
        <v>Cedar Way Elementary</v>
      </c>
      <c r="F1737" s="11" t="str">
        <f>IF(VLOOKUP(D1737,'Current OBD'!$B$6:$AK$2185,23,0)="Yes","PK"," ")</f>
        <v xml:space="preserve"> </v>
      </c>
      <c r="G1737" s="11" t="str">
        <f>IF(VLOOKUP(D1737,'Current OBD'!$B$6:$AK$2185,24,0)="Yes","K"," ")</f>
        <v>K</v>
      </c>
      <c r="H1737" s="11">
        <f>IF(VLOOKUP(D1737,'Current OBD'!$B$6:$AK$2185,25,0)="Yes",1," ")</f>
        <v>1</v>
      </c>
      <c r="I1737" s="11" t="str">
        <f>IF(VLOOKUP(D1737,'Current OBD'!$B$6:$AK$2185,26,0)="Yes","2"," ")</f>
        <v>2</v>
      </c>
      <c r="J1737" s="11" t="str">
        <f>IF(VLOOKUP(D1737,'Current OBD'!$B$6:$AK$2185,27,0)="Yes","3"," ")</f>
        <v>3</v>
      </c>
      <c r="K1737" s="11" t="str">
        <f>IF(VLOOKUP(D1737,'Current OBD'!$B$6:$AK$2185,28,0)="Yes","4"," ")</f>
        <v>4</v>
      </c>
      <c r="L1737" s="11" t="str">
        <f>IF(VLOOKUP(D1737,'Current OBD'!$B$6:$AK$2185,29,0)="Yes","5"," ")</f>
        <v>5</v>
      </c>
      <c r="M1737" s="11" t="str">
        <f>IF(VLOOKUP(D1737,'Current OBD'!$B$6:$AK$2185,30,0)="Yes","6"," ")</f>
        <v>6</v>
      </c>
      <c r="N1737" s="11" t="str">
        <f>IF(VLOOKUP(D1737,'Current OBD'!$B$6:$AK$2185,31,0)="Yes","7"," ")</f>
        <v xml:space="preserve"> </v>
      </c>
      <c r="O1737" s="11" t="str">
        <f>IF(VLOOKUP(D1737,'Current OBD'!$B$6:$AK$2185,32,0)="Yes","8"," ")</f>
        <v xml:space="preserve"> </v>
      </c>
      <c r="P1737" s="11" t="str">
        <f>IF(VLOOKUP(D1737,'Current OBD'!$B$6:$AK$2185,33,0)="Yes","9"," ")</f>
        <v xml:space="preserve"> </v>
      </c>
      <c r="Q1737" s="11" t="str">
        <f>IF(VLOOKUP(D1737,'Current OBD'!$B$6:$AK$2185,34,0)="Yes","10"," ")</f>
        <v xml:space="preserve"> </v>
      </c>
      <c r="R1737" s="11" t="str">
        <f>IF(VLOOKUP(D1737,'Current OBD'!$B$6:$AK$2185,35,0)="Yes","11"," ")</f>
        <v xml:space="preserve"> </v>
      </c>
      <c r="S1737" s="11" t="str">
        <f>IF(VLOOKUP(D1737,'Current OBD'!$B$6:$AK$2185,36,0)="Yes","12"," ")</f>
        <v xml:space="preserve"> </v>
      </c>
      <c r="T1737" s="13">
        <f>VLOOKUP(D1737,Pivot!$B$4:$F$2181,2,0)</f>
        <v>195</v>
      </c>
      <c r="U1737" s="13">
        <f>VLOOKUP(D1737,Pivot!$B$4:$F$2181,3,0)</f>
        <v>44</v>
      </c>
      <c r="V1737" s="13">
        <f>VLOOKUP(D1737,Pivot!$B$4:$F$2181,4,0)</f>
        <v>522</v>
      </c>
      <c r="W1737" s="46">
        <f>IFERROR(VLOOKUP(D1737,Pivot!$B$4:$H$2181,5,0),"")</f>
        <v>0.37359999999999999</v>
      </c>
      <c r="X1737" s="51">
        <f>IFERROR(VLOOKUP(D1737,Pivot!$B$4:$H$2181,6,0),"")</f>
        <v>8.43E-2</v>
      </c>
      <c r="Y1737" s="46">
        <f>IFERROR(VLOOKUP(D1737,Pivot!$B$4:$H$2181,7,0),"")</f>
        <v>0.45789999999999997</v>
      </c>
    </row>
    <row r="1738" spans="1:25" ht="15" customHeight="1" outlineLevel="2">
      <c r="A1738" s="10" t="str">
        <f>VLOOKUP(D1738,'Current OBD'!$B$6:$K$2185,4,0)</f>
        <v>Snohomish</v>
      </c>
      <c r="B1738" s="10" t="str">
        <f>VLOOKUP(D1738,'Current OBD'!$B$6:$K$2185,3,0)</f>
        <v>31-015</v>
      </c>
      <c r="C1738" s="9" t="str">
        <f>VLOOKUP(D1738,'Current OBD'!$B$6:$K$2185,2,0)</f>
        <v>Edmonds School District</v>
      </c>
      <c r="D1738" s="24">
        <v>660599</v>
      </c>
      <c r="E1738" s="9" t="str">
        <f>VLOOKUP(D1738,'Current OBD'!$B$6:$K$2185,10,0)</f>
        <v>Chase Lake Elementary</v>
      </c>
      <c r="F1738" s="11" t="str">
        <f>IF(VLOOKUP(D1738,'Current OBD'!$B$6:$AK$2185,23,0)="Yes","PK"," ")</f>
        <v xml:space="preserve"> </v>
      </c>
      <c r="G1738" s="11" t="str">
        <f>IF(VLOOKUP(D1738,'Current OBD'!$B$6:$AK$2185,24,0)="Yes","K"," ")</f>
        <v>K</v>
      </c>
      <c r="H1738" s="11">
        <f>IF(VLOOKUP(D1738,'Current OBD'!$B$6:$AK$2185,25,0)="Yes",1," ")</f>
        <v>1</v>
      </c>
      <c r="I1738" s="11" t="str">
        <f>IF(VLOOKUP(D1738,'Current OBD'!$B$6:$AK$2185,26,0)="Yes","2"," ")</f>
        <v>2</v>
      </c>
      <c r="J1738" s="11" t="str">
        <f>IF(VLOOKUP(D1738,'Current OBD'!$B$6:$AK$2185,27,0)="Yes","3"," ")</f>
        <v>3</v>
      </c>
      <c r="K1738" s="11" t="str">
        <f>IF(VLOOKUP(D1738,'Current OBD'!$B$6:$AK$2185,28,0)="Yes","4"," ")</f>
        <v>4</v>
      </c>
      <c r="L1738" s="11" t="str">
        <f>IF(VLOOKUP(D1738,'Current OBD'!$B$6:$AK$2185,29,0)="Yes","5"," ")</f>
        <v>5</v>
      </c>
      <c r="M1738" s="11" t="str">
        <f>IF(VLOOKUP(D1738,'Current OBD'!$B$6:$AK$2185,30,0)="Yes","6"," ")</f>
        <v>6</v>
      </c>
      <c r="N1738" s="11" t="str">
        <f>IF(VLOOKUP(D1738,'Current OBD'!$B$6:$AK$2185,31,0)="Yes","7"," ")</f>
        <v xml:space="preserve"> </v>
      </c>
      <c r="O1738" s="11" t="str">
        <f>IF(VLOOKUP(D1738,'Current OBD'!$B$6:$AK$2185,32,0)="Yes","8"," ")</f>
        <v xml:space="preserve"> </v>
      </c>
      <c r="P1738" s="11" t="str">
        <f>IF(VLOOKUP(D1738,'Current OBD'!$B$6:$AK$2185,33,0)="Yes","9"," ")</f>
        <v xml:space="preserve"> </v>
      </c>
      <c r="Q1738" s="11" t="str">
        <f>IF(VLOOKUP(D1738,'Current OBD'!$B$6:$AK$2185,34,0)="Yes","10"," ")</f>
        <v xml:space="preserve"> </v>
      </c>
      <c r="R1738" s="11" t="str">
        <f>IF(VLOOKUP(D1738,'Current OBD'!$B$6:$AK$2185,35,0)="Yes","11"," ")</f>
        <v xml:space="preserve"> </v>
      </c>
      <c r="S1738" s="11" t="str">
        <f>IF(VLOOKUP(D1738,'Current OBD'!$B$6:$AK$2185,36,0)="Yes","12"," ")</f>
        <v xml:space="preserve"> </v>
      </c>
      <c r="T1738" s="13">
        <f>VLOOKUP(D1738,Pivot!$B$4:$F$2181,2,0)</f>
        <v>136</v>
      </c>
      <c r="U1738" s="13">
        <f>VLOOKUP(D1738,Pivot!$B$4:$F$2181,3,0)</f>
        <v>37</v>
      </c>
      <c r="V1738" s="13">
        <f>VLOOKUP(D1738,Pivot!$B$4:$F$2181,4,0)</f>
        <v>364</v>
      </c>
      <c r="W1738" s="46">
        <f>IFERROR(VLOOKUP(D1738,Pivot!$B$4:$H$2181,5,0),"")</f>
        <v>0.37359999999999999</v>
      </c>
      <c r="X1738" s="51">
        <f>IFERROR(VLOOKUP(D1738,Pivot!$B$4:$H$2181,6,0),"")</f>
        <v>0.1016</v>
      </c>
      <c r="Y1738" s="46">
        <f>IFERROR(VLOOKUP(D1738,Pivot!$B$4:$H$2181,7,0),"")</f>
        <v>0.4753</v>
      </c>
    </row>
    <row r="1739" spans="1:25" ht="15" customHeight="1" outlineLevel="2">
      <c r="A1739" s="10" t="str">
        <f>VLOOKUP(D1739,'Current OBD'!$B$6:$K$2185,4,0)</f>
        <v>Snohomish</v>
      </c>
      <c r="B1739" s="10" t="str">
        <f>VLOOKUP(D1739,'Current OBD'!$B$6:$K$2185,3,0)</f>
        <v>31-015</v>
      </c>
      <c r="C1739" s="9" t="str">
        <f>VLOOKUP(D1739,'Current OBD'!$B$6:$K$2185,2,0)</f>
        <v>Edmonds School District</v>
      </c>
      <c r="D1739" s="24">
        <v>663377</v>
      </c>
      <c r="E1739" s="9" t="str">
        <f>VLOOKUP(D1739,'Current OBD'!$B$6:$K$2185,10,0)</f>
        <v>College Place Elementary</v>
      </c>
      <c r="F1739" s="11" t="str">
        <f>IF(VLOOKUP(D1739,'Current OBD'!$B$6:$AK$2185,23,0)="Yes","PK"," ")</f>
        <v xml:space="preserve"> </v>
      </c>
      <c r="G1739" s="11" t="str">
        <f>IF(VLOOKUP(D1739,'Current OBD'!$B$6:$AK$2185,24,0)="Yes","K"," ")</f>
        <v>K</v>
      </c>
      <c r="H1739" s="11">
        <f>IF(VLOOKUP(D1739,'Current OBD'!$B$6:$AK$2185,25,0)="Yes",1," ")</f>
        <v>1</v>
      </c>
      <c r="I1739" s="11" t="str">
        <f>IF(VLOOKUP(D1739,'Current OBD'!$B$6:$AK$2185,26,0)="Yes","2"," ")</f>
        <v>2</v>
      </c>
      <c r="J1739" s="11" t="str">
        <f>IF(VLOOKUP(D1739,'Current OBD'!$B$6:$AK$2185,27,0)="Yes","3"," ")</f>
        <v>3</v>
      </c>
      <c r="K1739" s="11" t="str">
        <f>IF(VLOOKUP(D1739,'Current OBD'!$B$6:$AK$2185,28,0)="Yes","4"," ")</f>
        <v>4</v>
      </c>
      <c r="L1739" s="11" t="str">
        <f>IF(VLOOKUP(D1739,'Current OBD'!$B$6:$AK$2185,29,0)="Yes","5"," ")</f>
        <v>5</v>
      </c>
      <c r="M1739" s="11" t="str">
        <f>IF(VLOOKUP(D1739,'Current OBD'!$B$6:$AK$2185,30,0)="Yes","6"," ")</f>
        <v>6</v>
      </c>
      <c r="N1739" s="11" t="str">
        <f>IF(VLOOKUP(D1739,'Current OBD'!$B$6:$AK$2185,31,0)="Yes","7"," ")</f>
        <v xml:space="preserve"> </v>
      </c>
      <c r="O1739" s="11" t="str">
        <f>IF(VLOOKUP(D1739,'Current OBD'!$B$6:$AK$2185,32,0)="Yes","8"," ")</f>
        <v xml:space="preserve"> </v>
      </c>
      <c r="P1739" s="11" t="str">
        <f>IF(VLOOKUP(D1739,'Current OBD'!$B$6:$AK$2185,33,0)="Yes","9"," ")</f>
        <v xml:space="preserve"> </v>
      </c>
      <c r="Q1739" s="11" t="str">
        <f>IF(VLOOKUP(D1739,'Current OBD'!$B$6:$AK$2185,34,0)="Yes","10"," ")</f>
        <v xml:space="preserve"> </v>
      </c>
      <c r="R1739" s="11" t="str">
        <f>IF(VLOOKUP(D1739,'Current OBD'!$B$6:$AK$2185,35,0)="Yes","11"," ")</f>
        <v xml:space="preserve"> </v>
      </c>
      <c r="S1739" s="11" t="str">
        <f>IF(VLOOKUP(D1739,'Current OBD'!$B$6:$AK$2185,36,0)="Yes","12"," ")</f>
        <v xml:space="preserve"> </v>
      </c>
      <c r="T1739" s="13">
        <f>VLOOKUP(D1739,Pivot!$B$4:$F$2181,2,0)</f>
        <v>214</v>
      </c>
      <c r="U1739" s="13">
        <f>VLOOKUP(D1739,Pivot!$B$4:$F$2181,3,0)</f>
        <v>72</v>
      </c>
      <c r="V1739" s="13">
        <f>VLOOKUP(D1739,Pivot!$B$4:$F$2181,4,0)</f>
        <v>440</v>
      </c>
      <c r="W1739" s="46">
        <f>IFERROR(VLOOKUP(D1739,Pivot!$B$4:$H$2181,5,0),"")</f>
        <v>0.4864</v>
      </c>
      <c r="X1739" s="51">
        <f>IFERROR(VLOOKUP(D1739,Pivot!$B$4:$H$2181,6,0),"")</f>
        <v>0.1636</v>
      </c>
      <c r="Y1739" s="46">
        <f>IFERROR(VLOOKUP(D1739,Pivot!$B$4:$H$2181,7,0),"")</f>
        <v>0.65</v>
      </c>
    </row>
    <row r="1740" spans="1:25" ht="15" customHeight="1" outlineLevel="2">
      <c r="A1740" s="10" t="str">
        <f>VLOOKUP(D1740,'Current OBD'!$B$6:$K$2185,4,0)</f>
        <v>Snohomish</v>
      </c>
      <c r="B1740" s="10" t="str">
        <f>VLOOKUP(D1740,'Current OBD'!$B$6:$K$2185,3,0)</f>
        <v>31-015</v>
      </c>
      <c r="C1740" s="9" t="str">
        <f>VLOOKUP(D1740,'Current OBD'!$B$6:$K$2185,2,0)</f>
        <v>Edmonds School District</v>
      </c>
      <c r="D1740" s="24">
        <v>663388</v>
      </c>
      <c r="E1740" s="9" t="str">
        <f>VLOOKUP(D1740,'Current OBD'!$B$6:$K$2185,10,0)</f>
        <v>College Place Middle School</v>
      </c>
      <c r="F1740" s="11" t="str">
        <f>IF(VLOOKUP(D1740,'Current OBD'!$B$6:$AK$2185,23,0)="Yes","PK"," ")</f>
        <v xml:space="preserve"> </v>
      </c>
      <c r="G1740" s="11" t="str">
        <f>IF(VLOOKUP(D1740,'Current OBD'!$B$6:$AK$2185,24,0)="Yes","K"," ")</f>
        <v xml:space="preserve"> </v>
      </c>
      <c r="H1740" s="11" t="str">
        <f>IF(VLOOKUP(D1740,'Current OBD'!$B$6:$AK$2185,25,0)="Yes",1," ")</f>
        <v xml:space="preserve"> </v>
      </c>
      <c r="I1740" s="11" t="str">
        <f>IF(VLOOKUP(D1740,'Current OBD'!$B$6:$AK$2185,26,0)="Yes","2"," ")</f>
        <v xml:space="preserve"> </v>
      </c>
      <c r="J1740" s="11" t="str">
        <f>IF(VLOOKUP(D1740,'Current OBD'!$B$6:$AK$2185,27,0)="Yes","3"," ")</f>
        <v xml:space="preserve"> </v>
      </c>
      <c r="K1740" s="11" t="str">
        <f>IF(VLOOKUP(D1740,'Current OBD'!$B$6:$AK$2185,28,0)="Yes","4"," ")</f>
        <v xml:space="preserve"> </v>
      </c>
      <c r="L1740" s="11" t="str">
        <f>IF(VLOOKUP(D1740,'Current OBD'!$B$6:$AK$2185,29,0)="Yes","5"," ")</f>
        <v xml:space="preserve"> </v>
      </c>
      <c r="M1740" s="11" t="str">
        <f>IF(VLOOKUP(D1740,'Current OBD'!$B$6:$AK$2185,30,0)="Yes","6"," ")</f>
        <v xml:space="preserve"> </v>
      </c>
      <c r="N1740" s="11" t="str">
        <f>IF(VLOOKUP(D1740,'Current OBD'!$B$6:$AK$2185,31,0)="Yes","7"," ")</f>
        <v>7</v>
      </c>
      <c r="O1740" s="11" t="str">
        <f>IF(VLOOKUP(D1740,'Current OBD'!$B$6:$AK$2185,32,0)="Yes","8"," ")</f>
        <v>8</v>
      </c>
      <c r="P1740" s="11" t="str">
        <f>IF(VLOOKUP(D1740,'Current OBD'!$B$6:$AK$2185,33,0)="Yes","9"," ")</f>
        <v xml:space="preserve"> </v>
      </c>
      <c r="Q1740" s="11" t="str">
        <f>IF(VLOOKUP(D1740,'Current OBD'!$B$6:$AK$2185,34,0)="Yes","10"," ")</f>
        <v xml:space="preserve"> </v>
      </c>
      <c r="R1740" s="11" t="str">
        <f>IF(VLOOKUP(D1740,'Current OBD'!$B$6:$AK$2185,35,0)="Yes","11"," ")</f>
        <v xml:space="preserve"> </v>
      </c>
      <c r="S1740" s="11" t="str">
        <f>IF(VLOOKUP(D1740,'Current OBD'!$B$6:$AK$2185,36,0)="Yes","12"," ")</f>
        <v xml:space="preserve"> </v>
      </c>
      <c r="T1740" s="13">
        <f>VLOOKUP(D1740,Pivot!$B$4:$F$2181,2,0)</f>
        <v>157</v>
      </c>
      <c r="U1740" s="13">
        <f>VLOOKUP(D1740,Pivot!$B$4:$F$2181,3,0)</f>
        <v>58</v>
      </c>
      <c r="V1740" s="13">
        <f>VLOOKUP(D1740,Pivot!$B$4:$F$2181,4,0)</f>
        <v>486</v>
      </c>
      <c r="W1740" s="46">
        <f>IFERROR(VLOOKUP(D1740,Pivot!$B$4:$H$2181,5,0),"")</f>
        <v>0.32300000000000001</v>
      </c>
      <c r="X1740" s="51">
        <f>IFERROR(VLOOKUP(D1740,Pivot!$B$4:$H$2181,6,0),"")</f>
        <v>0.1193</v>
      </c>
      <c r="Y1740" s="46">
        <f>IFERROR(VLOOKUP(D1740,Pivot!$B$4:$H$2181,7,0),"")</f>
        <v>0.44240000000000002</v>
      </c>
    </row>
    <row r="1741" spans="1:25" ht="15" customHeight="1" outlineLevel="2">
      <c r="A1741" s="10" t="str">
        <f>VLOOKUP(D1741,'Current OBD'!$B$6:$K$2185,4,0)</f>
        <v>Snohomish</v>
      </c>
      <c r="B1741" s="10" t="str">
        <f>VLOOKUP(D1741,'Current OBD'!$B$6:$K$2185,3,0)</f>
        <v>31-015</v>
      </c>
      <c r="C1741" s="9" t="str">
        <f>VLOOKUP(D1741,'Current OBD'!$B$6:$K$2185,2,0)</f>
        <v>Edmonds School District</v>
      </c>
      <c r="D1741" s="24">
        <v>660601</v>
      </c>
      <c r="E1741" s="9" t="str">
        <f>VLOOKUP(D1741,'Current OBD'!$B$6:$K$2185,10,0)</f>
        <v>Edmonds Elementary</v>
      </c>
      <c r="F1741" s="11" t="str">
        <f>IF(VLOOKUP(D1741,'Current OBD'!$B$6:$AK$2185,23,0)="Yes","PK"," ")</f>
        <v xml:space="preserve"> </v>
      </c>
      <c r="G1741" s="11" t="str">
        <f>IF(VLOOKUP(D1741,'Current OBD'!$B$6:$AK$2185,24,0)="Yes","K"," ")</f>
        <v>K</v>
      </c>
      <c r="H1741" s="11">
        <f>IF(VLOOKUP(D1741,'Current OBD'!$B$6:$AK$2185,25,0)="Yes",1," ")</f>
        <v>1</v>
      </c>
      <c r="I1741" s="11" t="str">
        <f>IF(VLOOKUP(D1741,'Current OBD'!$B$6:$AK$2185,26,0)="Yes","2"," ")</f>
        <v>2</v>
      </c>
      <c r="J1741" s="11" t="str">
        <f>IF(VLOOKUP(D1741,'Current OBD'!$B$6:$AK$2185,27,0)="Yes","3"," ")</f>
        <v>3</v>
      </c>
      <c r="K1741" s="11" t="str">
        <f>IF(VLOOKUP(D1741,'Current OBD'!$B$6:$AK$2185,28,0)="Yes","4"," ")</f>
        <v>4</v>
      </c>
      <c r="L1741" s="11" t="str">
        <f>IF(VLOOKUP(D1741,'Current OBD'!$B$6:$AK$2185,29,0)="Yes","5"," ")</f>
        <v>5</v>
      </c>
      <c r="M1741" s="11" t="str">
        <f>IF(VLOOKUP(D1741,'Current OBD'!$B$6:$AK$2185,30,0)="Yes","6"," ")</f>
        <v>6</v>
      </c>
      <c r="N1741" s="11" t="str">
        <f>IF(VLOOKUP(D1741,'Current OBD'!$B$6:$AK$2185,31,0)="Yes","7"," ")</f>
        <v xml:space="preserve"> </v>
      </c>
      <c r="O1741" s="11" t="str">
        <f>IF(VLOOKUP(D1741,'Current OBD'!$B$6:$AK$2185,32,0)="Yes","8"," ")</f>
        <v xml:space="preserve"> </v>
      </c>
      <c r="P1741" s="11" t="str">
        <f>IF(VLOOKUP(D1741,'Current OBD'!$B$6:$AK$2185,33,0)="Yes","9"," ")</f>
        <v xml:space="preserve"> </v>
      </c>
      <c r="Q1741" s="11" t="str">
        <f>IF(VLOOKUP(D1741,'Current OBD'!$B$6:$AK$2185,34,0)="Yes","10"," ")</f>
        <v xml:space="preserve"> </v>
      </c>
      <c r="R1741" s="11" t="str">
        <f>IF(VLOOKUP(D1741,'Current OBD'!$B$6:$AK$2185,35,0)="Yes","11"," ")</f>
        <v xml:space="preserve"> </v>
      </c>
      <c r="S1741" s="11" t="str">
        <f>IF(VLOOKUP(D1741,'Current OBD'!$B$6:$AK$2185,36,0)="Yes","12"," ")</f>
        <v xml:space="preserve"> </v>
      </c>
      <c r="T1741" s="13">
        <f>VLOOKUP(D1741,Pivot!$B$4:$F$2181,2,0)</f>
        <v>25</v>
      </c>
      <c r="U1741" s="13">
        <f>VLOOKUP(D1741,Pivot!$B$4:$F$2181,3,0)</f>
        <v>10</v>
      </c>
      <c r="V1741" s="13">
        <f>VLOOKUP(D1741,Pivot!$B$4:$F$2181,4,0)</f>
        <v>280</v>
      </c>
      <c r="W1741" s="46">
        <f>IFERROR(VLOOKUP(D1741,Pivot!$B$4:$H$2181,5,0),"")</f>
        <v>8.9300000000000004E-2</v>
      </c>
      <c r="X1741" s="51">
        <f>IFERROR(VLOOKUP(D1741,Pivot!$B$4:$H$2181,6,0),"")</f>
        <v>3.5700000000000003E-2</v>
      </c>
      <c r="Y1741" s="46">
        <f>IFERROR(VLOOKUP(D1741,Pivot!$B$4:$H$2181,7,0),"")</f>
        <v>0.125</v>
      </c>
    </row>
    <row r="1742" spans="1:25" ht="15" customHeight="1" outlineLevel="2">
      <c r="A1742" s="10" t="str">
        <f>VLOOKUP(D1742,'Current OBD'!$B$6:$K$2185,4,0)</f>
        <v>Snohomish</v>
      </c>
      <c r="B1742" s="10" t="str">
        <f>VLOOKUP(D1742,'Current OBD'!$B$6:$K$2185,3,0)</f>
        <v>31-015</v>
      </c>
      <c r="C1742" s="9" t="str">
        <f>VLOOKUP(D1742,'Current OBD'!$B$6:$K$2185,2,0)</f>
        <v>Edmonds School District</v>
      </c>
      <c r="D1742" s="24">
        <v>660626</v>
      </c>
      <c r="E1742" s="9" t="str">
        <f>VLOOKUP(D1742,'Current OBD'!$B$6:$K$2185,10,0)</f>
        <v>Edmonds-Woodway High School</v>
      </c>
      <c r="F1742" s="11" t="str">
        <f>IF(VLOOKUP(D1742,'Current OBD'!$B$6:$AK$2185,23,0)="Yes","PK"," ")</f>
        <v xml:space="preserve"> </v>
      </c>
      <c r="G1742" s="11" t="str">
        <f>IF(VLOOKUP(D1742,'Current OBD'!$B$6:$AK$2185,24,0)="Yes","K"," ")</f>
        <v xml:space="preserve"> </v>
      </c>
      <c r="H1742" s="11" t="str">
        <f>IF(VLOOKUP(D1742,'Current OBD'!$B$6:$AK$2185,25,0)="Yes",1," ")</f>
        <v xml:space="preserve"> </v>
      </c>
      <c r="I1742" s="11" t="str">
        <f>IF(VLOOKUP(D1742,'Current OBD'!$B$6:$AK$2185,26,0)="Yes","2"," ")</f>
        <v xml:space="preserve"> </v>
      </c>
      <c r="J1742" s="11" t="str">
        <f>IF(VLOOKUP(D1742,'Current OBD'!$B$6:$AK$2185,27,0)="Yes","3"," ")</f>
        <v xml:space="preserve"> </v>
      </c>
      <c r="K1742" s="11" t="str">
        <f>IF(VLOOKUP(D1742,'Current OBD'!$B$6:$AK$2185,28,0)="Yes","4"," ")</f>
        <v xml:space="preserve"> </v>
      </c>
      <c r="L1742" s="11" t="str">
        <f>IF(VLOOKUP(D1742,'Current OBD'!$B$6:$AK$2185,29,0)="Yes","5"," ")</f>
        <v xml:space="preserve"> </v>
      </c>
      <c r="M1742" s="11" t="str">
        <f>IF(VLOOKUP(D1742,'Current OBD'!$B$6:$AK$2185,30,0)="Yes","6"," ")</f>
        <v xml:space="preserve"> </v>
      </c>
      <c r="N1742" s="11" t="str">
        <f>IF(VLOOKUP(D1742,'Current OBD'!$B$6:$AK$2185,31,0)="Yes","7"," ")</f>
        <v xml:space="preserve"> </v>
      </c>
      <c r="O1742" s="11" t="str">
        <f>IF(VLOOKUP(D1742,'Current OBD'!$B$6:$AK$2185,32,0)="Yes","8"," ")</f>
        <v xml:space="preserve"> </v>
      </c>
      <c r="P1742" s="11" t="str">
        <f>IF(VLOOKUP(D1742,'Current OBD'!$B$6:$AK$2185,33,0)="Yes","9"," ")</f>
        <v>9</v>
      </c>
      <c r="Q1742" s="11" t="str">
        <f>IF(VLOOKUP(D1742,'Current OBD'!$B$6:$AK$2185,34,0)="Yes","10"," ")</f>
        <v>10</v>
      </c>
      <c r="R1742" s="11" t="str">
        <f>IF(VLOOKUP(D1742,'Current OBD'!$B$6:$AK$2185,35,0)="Yes","11"," ")</f>
        <v>11</v>
      </c>
      <c r="S1742" s="11" t="str">
        <f>IF(VLOOKUP(D1742,'Current OBD'!$B$6:$AK$2185,36,0)="Yes","12"," ")</f>
        <v>12</v>
      </c>
      <c r="T1742" s="13">
        <f>VLOOKUP(D1742,Pivot!$B$4:$F$2181,2,0)</f>
        <v>326</v>
      </c>
      <c r="U1742" s="13">
        <f>VLOOKUP(D1742,Pivot!$B$4:$F$2181,3,0)</f>
        <v>151</v>
      </c>
      <c r="V1742" s="13">
        <f>VLOOKUP(D1742,Pivot!$B$4:$F$2181,4,0)</f>
        <v>1547</v>
      </c>
      <c r="W1742" s="46">
        <f>IFERROR(VLOOKUP(D1742,Pivot!$B$4:$H$2181,5,0),"")</f>
        <v>0.2107</v>
      </c>
      <c r="X1742" s="51">
        <f>IFERROR(VLOOKUP(D1742,Pivot!$B$4:$H$2181,6,0),"")</f>
        <v>9.7600000000000006E-2</v>
      </c>
      <c r="Y1742" s="46">
        <f>IFERROR(VLOOKUP(D1742,Pivot!$B$4:$H$2181,7,0),"")</f>
        <v>0.30830000000000002</v>
      </c>
    </row>
    <row r="1743" spans="1:25" ht="15" customHeight="1" outlineLevel="2">
      <c r="A1743" s="10" t="str">
        <f>VLOOKUP(D1743,'Current OBD'!$B$6:$K$2185,4,0)</f>
        <v>Snohomish</v>
      </c>
      <c r="B1743" s="10" t="str">
        <f>VLOOKUP(D1743,'Current OBD'!$B$6:$K$2185,3,0)</f>
        <v>31-015</v>
      </c>
      <c r="C1743" s="9" t="str">
        <f>VLOOKUP(D1743,'Current OBD'!$B$6:$K$2185,2,0)</f>
        <v>Edmonds School District</v>
      </c>
      <c r="D1743" s="24">
        <v>660603</v>
      </c>
      <c r="E1743" s="9" t="str">
        <f>VLOOKUP(D1743,'Current OBD'!$B$6:$K$2185,10,0)</f>
        <v>Hazelwood Elementary</v>
      </c>
      <c r="F1743" s="11" t="str">
        <f>IF(VLOOKUP(D1743,'Current OBD'!$B$6:$AK$2185,23,0)="Yes","PK"," ")</f>
        <v xml:space="preserve"> </v>
      </c>
      <c r="G1743" s="11" t="str">
        <f>IF(VLOOKUP(D1743,'Current OBD'!$B$6:$AK$2185,24,0)="Yes","K"," ")</f>
        <v>K</v>
      </c>
      <c r="H1743" s="11">
        <f>IF(VLOOKUP(D1743,'Current OBD'!$B$6:$AK$2185,25,0)="Yes",1," ")</f>
        <v>1</v>
      </c>
      <c r="I1743" s="11" t="str">
        <f>IF(VLOOKUP(D1743,'Current OBD'!$B$6:$AK$2185,26,0)="Yes","2"," ")</f>
        <v>2</v>
      </c>
      <c r="J1743" s="11" t="str">
        <f>IF(VLOOKUP(D1743,'Current OBD'!$B$6:$AK$2185,27,0)="Yes","3"," ")</f>
        <v>3</v>
      </c>
      <c r="K1743" s="11" t="str">
        <f>IF(VLOOKUP(D1743,'Current OBD'!$B$6:$AK$2185,28,0)="Yes","4"," ")</f>
        <v>4</v>
      </c>
      <c r="L1743" s="11" t="str">
        <f>IF(VLOOKUP(D1743,'Current OBD'!$B$6:$AK$2185,29,0)="Yes","5"," ")</f>
        <v>5</v>
      </c>
      <c r="M1743" s="11" t="str">
        <f>IF(VLOOKUP(D1743,'Current OBD'!$B$6:$AK$2185,30,0)="Yes","6"," ")</f>
        <v>6</v>
      </c>
      <c r="N1743" s="11" t="str">
        <f>IF(VLOOKUP(D1743,'Current OBD'!$B$6:$AK$2185,31,0)="Yes","7"," ")</f>
        <v xml:space="preserve"> </v>
      </c>
      <c r="O1743" s="11" t="str">
        <f>IF(VLOOKUP(D1743,'Current OBD'!$B$6:$AK$2185,32,0)="Yes","8"," ")</f>
        <v xml:space="preserve"> </v>
      </c>
      <c r="P1743" s="11" t="str">
        <f>IF(VLOOKUP(D1743,'Current OBD'!$B$6:$AK$2185,33,0)="Yes","9"," ")</f>
        <v xml:space="preserve"> </v>
      </c>
      <c r="Q1743" s="11" t="str">
        <f>IF(VLOOKUP(D1743,'Current OBD'!$B$6:$AK$2185,34,0)="Yes","10"," ")</f>
        <v xml:space="preserve"> </v>
      </c>
      <c r="R1743" s="11" t="str">
        <f>IF(VLOOKUP(D1743,'Current OBD'!$B$6:$AK$2185,35,0)="Yes","11"," ")</f>
        <v xml:space="preserve"> </v>
      </c>
      <c r="S1743" s="11" t="str">
        <f>IF(VLOOKUP(D1743,'Current OBD'!$B$6:$AK$2185,36,0)="Yes","12"," ")</f>
        <v xml:space="preserve"> </v>
      </c>
      <c r="T1743" s="13">
        <f>VLOOKUP(D1743,Pivot!$B$4:$F$2181,2,0)</f>
        <v>107</v>
      </c>
      <c r="U1743" s="13">
        <f>VLOOKUP(D1743,Pivot!$B$4:$F$2181,3,0)</f>
        <v>36</v>
      </c>
      <c r="V1743" s="13">
        <f>VLOOKUP(D1743,Pivot!$B$4:$F$2181,4,0)</f>
        <v>417</v>
      </c>
      <c r="W1743" s="46">
        <f>IFERROR(VLOOKUP(D1743,Pivot!$B$4:$H$2181,5,0),"")</f>
        <v>0.25659999999999999</v>
      </c>
      <c r="X1743" s="51">
        <f>IFERROR(VLOOKUP(D1743,Pivot!$B$4:$H$2181,6,0),"")</f>
        <v>8.6300000000000002E-2</v>
      </c>
      <c r="Y1743" s="46">
        <f>IFERROR(VLOOKUP(D1743,Pivot!$B$4:$H$2181,7,0),"")</f>
        <v>0.34289999999999998</v>
      </c>
    </row>
    <row r="1744" spans="1:25" ht="15" customHeight="1" outlineLevel="2">
      <c r="A1744" s="10" t="str">
        <f>VLOOKUP(D1744,'Current OBD'!$B$6:$K$2185,4,0)</f>
        <v>Snohomish</v>
      </c>
      <c r="B1744" s="10" t="str">
        <f>VLOOKUP(D1744,'Current OBD'!$B$6:$K$2185,3,0)</f>
        <v>31-015</v>
      </c>
      <c r="C1744" s="9" t="str">
        <f>VLOOKUP(D1744,'Current OBD'!$B$6:$K$2185,2,0)</f>
        <v>Edmonds School District</v>
      </c>
      <c r="D1744" s="24">
        <v>660604</v>
      </c>
      <c r="E1744" s="9" t="str">
        <f>VLOOKUP(D1744,'Current OBD'!$B$6:$K$2185,10,0)</f>
        <v>Hilltop Elementary</v>
      </c>
      <c r="F1744" s="11" t="str">
        <f>IF(VLOOKUP(D1744,'Current OBD'!$B$6:$AK$2185,23,0)="Yes","PK"," ")</f>
        <v xml:space="preserve"> </v>
      </c>
      <c r="G1744" s="11" t="str">
        <f>IF(VLOOKUP(D1744,'Current OBD'!$B$6:$AK$2185,24,0)="Yes","K"," ")</f>
        <v>K</v>
      </c>
      <c r="H1744" s="11">
        <f>IF(VLOOKUP(D1744,'Current OBD'!$B$6:$AK$2185,25,0)="Yes",1," ")</f>
        <v>1</v>
      </c>
      <c r="I1744" s="11" t="str">
        <f>IF(VLOOKUP(D1744,'Current OBD'!$B$6:$AK$2185,26,0)="Yes","2"," ")</f>
        <v>2</v>
      </c>
      <c r="J1744" s="11" t="str">
        <f>IF(VLOOKUP(D1744,'Current OBD'!$B$6:$AK$2185,27,0)="Yes","3"," ")</f>
        <v>3</v>
      </c>
      <c r="K1744" s="11" t="str">
        <f>IF(VLOOKUP(D1744,'Current OBD'!$B$6:$AK$2185,28,0)="Yes","4"," ")</f>
        <v>4</v>
      </c>
      <c r="L1744" s="11" t="str">
        <f>IF(VLOOKUP(D1744,'Current OBD'!$B$6:$AK$2185,29,0)="Yes","5"," ")</f>
        <v>5</v>
      </c>
      <c r="M1744" s="11" t="str">
        <f>IF(VLOOKUP(D1744,'Current OBD'!$B$6:$AK$2185,30,0)="Yes","6"," ")</f>
        <v>6</v>
      </c>
      <c r="N1744" s="11" t="str">
        <f>IF(VLOOKUP(D1744,'Current OBD'!$B$6:$AK$2185,31,0)="Yes","7"," ")</f>
        <v xml:space="preserve"> </v>
      </c>
      <c r="O1744" s="11" t="str">
        <f>IF(VLOOKUP(D1744,'Current OBD'!$B$6:$AK$2185,32,0)="Yes","8"," ")</f>
        <v xml:space="preserve"> </v>
      </c>
      <c r="P1744" s="11" t="str">
        <f>IF(VLOOKUP(D1744,'Current OBD'!$B$6:$AK$2185,33,0)="Yes","9"," ")</f>
        <v xml:space="preserve"> </v>
      </c>
      <c r="Q1744" s="11" t="str">
        <f>IF(VLOOKUP(D1744,'Current OBD'!$B$6:$AK$2185,34,0)="Yes","10"," ")</f>
        <v xml:space="preserve"> </v>
      </c>
      <c r="R1744" s="11" t="str">
        <f>IF(VLOOKUP(D1744,'Current OBD'!$B$6:$AK$2185,35,0)="Yes","11"," ")</f>
        <v xml:space="preserve"> </v>
      </c>
      <c r="S1744" s="11" t="str">
        <f>IF(VLOOKUP(D1744,'Current OBD'!$B$6:$AK$2185,36,0)="Yes","12"," ")</f>
        <v xml:space="preserve"> </v>
      </c>
      <c r="T1744" s="13">
        <f>VLOOKUP(D1744,Pivot!$B$4:$F$2181,2,0)</f>
        <v>66</v>
      </c>
      <c r="U1744" s="13">
        <f>VLOOKUP(D1744,Pivot!$B$4:$F$2181,3,0)</f>
        <v>10</v>
      </c>
      <c r="V1744" s="13">
        <f>VLOOKUP(D1744,Pivot!$B$4:$F$2181,4,0)</f>
        <v>556</v>
      </c>
      <c r="W1744" s="46">
        <f>IFERROR(VLOOKUP(D1744,Pivot!$B$4:$H$2181,5,0),"")</f>
        <v>0.1187</v>
      </c>
      <c r="X1744" s="51">
        <f>IFERROR(VLOOKUP(D1744,Pivot!$B$4:$H$2181,6,0),"")</f>
        <v>1.7999999999999999E-2</v>
      </c>
      <c r="Y1744" s="46">
        <f>IFERROR(VLOOKUP(D1744,Pivot!$B$4:$H$2181,7,0),"")</f>
        <v>0.13669999999999999</v>
      </c>
    </row>
    <row r="1745" spans="1:25" ht="15" customHeight="1" outlineLevel="2">
      <c r="A1745" s="10" t="str">
        <f>VLOOKUP(D1745,'Current OBD'!$B$6:$K$2185,4,0)</f>
        <v>Snohomish</v>
      </c>
      <c r="B1745" s="10" t="str">
        <f>VLOOKUP(D1745,'Current OBD'!$B$6:$K$2185,3,0)</f>
        <v>31-015</v>
      </c>
      <c r="C1745" s="9" t="str">
        <f>VLOOKUP(D1745,'Current OBD'!$B$6:$K$2185,2,0)</f>
        <v>Edmonds School District</v>
      </c>
      <c r="D1745" s="24">
        <v>665380</v>
      </c>
      <c r="E1745" s="9" t="str">
        <f>VLOOKUP(D1745,'Current OBD'!$B$6:$K$2185,10,0)</f>
        <v>Lynndale Elementary School</v>
      </c>
      <c r="F1745" s="11" t="str">
        <f>IF(VLOOKUP(D1745,'Current OBD'!$B$6:$AK$2185,23,0)="Yes","PK"," ")</f>
        <v xml:space="preserve"> </v>
      </c>
      <c r="G1745" s="11" t="str">
        <f>IF(VLOOKUP(D1745,'Current OBD'!$B$6:$AK$2185,24,0)="Yes","K"," ")</f>
        <v>K</v>
      </c>
      <c r="H1745" s="11">
        <f>IF(VLOOKUP(D1745,'Current OBD'!$B$6:$AK$2185,25,0)="Yes",1," ")</f>
        <v>1</v>
      </c>
      <c r="I1745" s="11" t="str">
        <f>IF(VLOOKUP(D1745,'Current OBD'!$B$6:$AK$2185,26,0)="Yes","2"," ")</f>
        <v>2</v>
      </c>
      <c r="J1745" s="11" t="str">
        <f>IF(VLOOKUP(D1745,'Current OBD'!$B$6:$AK$2185,27,0)="Yes","3"," ")</f>
        <v>3</v>
      </c>
      <c r="K1745" s="11" t="str">
        <f>IF(VLOOKUP(D1745,'Current OBD'!$B$6:$AK$2185,28,0)="Yes","4"," ")</f>
        <v>4</v>
      </c>
      <c r="L1745" s="11" t="str">
        <f>IF(VLOOKUP(D1745,'Current OBD'!$B$6:$AK$2185,29,0)="Yes","5"," ")</f>
        <v>5</v>
      </c>
      <c r="M1745" s="11" t="str">
        <f>IF(VLOOKUP(D1745,'Current OBD'!$B$6:$AK$2185,30,0)="Yes","6"," ")</f>
        <v>6</v>
      </c>
      <c r="N1745" s="11" t="str">
        <f>IF(VLOOKUP(D1745,'Current OBD'!$B$6:$AK$2185,31,0)="Yes","7"," ")</f>
        <v xml:space="preserve"> </v>
      </c>
      <c r="O1745" s="11" t="str">
        <f>IF(VLOOKUP(D1745,'Current OBD'!$B$6:$AK$2185,32,0)="Yes","8"," ")</f>
        <v xml:space="preserve"> </v>
      </c>
      <c r="P1745" s="11" t="str">
        <f>IF(VLOOKUP(D1745,'Current OBD'!$B$6:$AK$2185,33,0)="Yes","9"," ")</f>
        <v xml:space="preserve"> </v>
      </c>
      <c r="Q1745" s="11" t="str">
        <f>IF(VLOOKUP(D1745,'Current OBD'!$B$6:$AK$2185,34,0)="Yes","10"," ")</f>
        <v xml:space="preserve"> </v>
      </c>
      <c r="R1745" s="11" t="str">
        <f>IF(VLOOKUP(D1745,'Current OBD'!$B$6:$AK$2185,35,0)="Yes","11"," ")</f>
        <v xml:space="preserve"> </v>
      </c>
      <c r="S1745" s="11" t="str">
        <f>IF(VLOOKUP(D1745,'Current OBD'!$B$6:$AK$2185,36,0)="Yes","12"," ")</f>
        <v xml:space="preserve"> </v>
      </c>
      <c r="T1745" s="13">
        <f>VLOOKUP(D1745,Pivot!$B$4:$F$2181,2,0)</f>
        <v>171</v>
      </c>
      <c r="U1745" s="13">
        <f>VLOOKUP(D1745,Pivot!$B$4:$F$2181,3,0)</f>
        <v>29</v>
      </c>
      <c r="V1745" s="13">
        <f>VLOOKUP(D1745,Pivot!$B$4:$F$2181,4,0)</f>
        <v>398</v>
      </c>
      <c r="W1745" s="46">
        <f>IFERROR(VLOOKUP(D1745,Pivot!$B$4:$H$2181,5,0),"")</f>
        <v>0.42959999999999998</v>
      </c>
      <c r="X1745" s="51">
        <f>IFERROR(VLOOKUP(D1745,Pivot!$B$4:$H$2181,6,0),"")</f>
        <v>7.2900000000000006E-2</v>
      </c>
      <c r="Y1745" s="46">
        <f>IFERROR(VLOOKUP(D1745,Pivot!$B$4:$H$2181,7,0),"")</f>
        <v>0.50249999999999995</v>
      </c>
    </row>
    <row r="1746" spans="1:25" ht="15" customHeight="1" outlineLevel="2">
      <c r="A1746" s="10" t="str">
        <f>VLOOKUP(D1746,'Current OBD'!$B$6:$K$2185,4,0)</f>
        <v>Snohomish</v>
      </c>
      <c r="B1746" s="10" t="str">
        <f>VLOOKUP(D1746,'Current OBD'!$B$6:$K$2185,3,0)</f>
        <v>31-015</v>
      </c>
      <c r="C1746" s="9" t="str">
        <f>VLOOKUP(D1746,'Current OBD'!$B$6:$K$2185,2,0)</f>
        <v>Edmonds School District</v>
      </c>
      <c r="D1746" s="24">
        <v>663811</v>
      </c>
      <c r="E1746" s="9" t="str">
        <f>VLOOKUP(D1746,'Current OBD'!$B$6:$K$2185,10,0)</f>
        <v>Lynnwood Elementary School</v>
      </c>
      <c r="F1746" s="11" t="str">
        <f>IF(VLOOKUP(D1746,'Current OBD'!$B$6:$AK$2185,23,0)="Yes","PK"," ")</f>
        <v xml:space="preserve"> </v>
      </c>
      <c r="G1746" s="11" t="str">
        <f>IF(VLOOKUP(D1746,'Current OBD'!$B$6:$AK$2185,24,0)="Yes","K"," ")</f>
        <v>K</v>
      </c>
      <c r="H1746" s="11">
        <f>IF(VLOOKUP(D1746,'Current OBD'!$B$6:$AK$2185,25,0)="Yes",1," ")</f>
        <v>1</v>
      </c>
      <c r="I1746" s="11" t="str">
        <f>IF(VLOOKUP(D1746,'Current OBD'!$B$6:$AK$2185,26,0)="Yes","2"," ")</f>
        <v>2</v>
      </c>
      <c r="J1746" s="11" t="str">
        <f>IF(VLOOKUP(D1746,'Current OBD'!$B$6:$AK$2185,27,0)="Yes","3"," ")</f>
        <v>3</v>
      </c>
      <c r="K1746" s="11" t="str">
        <f>IF(VLOOKUP(D1746,'Current OBD'!$B$6:$AK$2185,28,0)="Yes","4"," ")</f>
        <v>4</v>
      </c>
      <c r="L1746" s="11" t="str">
        <f>IF(VLOOKUP(D1746,'Current OBD'!$B$6:$AK$2185,29,0)="Yes","5"," ")</f>
        <v>5</v>
      </c>
      <c r="M1746" s="11" t="str">
        <f>IF(VLOOKUP(D1746,'Current OBD'!$B$6:$AK$2185,30,0)="Yes","6"," ")</f>
        <v>6</v>
      </c>
      <c r="N1746" s="11" t="str">
        <f>IF(VLOOKUP(D1746,'Current OBD'!$B$6:$AK$2185,31,0)="Yes","7"," ")</f>
        <v xml:space="preserve"> </v>
      </c>
      <c r="O1746" s="11" t="str">
        <f>IF(VLOOKUP(D1746,'Current OBD'!$B$6:$AK$2185,32,0)="Yes","8"," ")</f>
        <v xml:space="preserve"> </v>
      </c>
      <c r="P1746" s="11" t="str">
        <f>IF(VLOOKUP(D1746,'Current OBD'!$B$6:$AK$2185,33,0)="Yes","9"," ")</f>
        <v xml:space="preserve"> </v>
      </c>
      <c r="Q1746" s="11" t="str">
        <f>IF(VLOOKUP(D1746,'Current OBD'!$B$6:$AK$2185,34,0)="Yes","10"," ")</f>
        <v xml:space="preserve"> </v>
      </c>
      <c r="R1746" s="11" t="str">
        <f>IF(VLOOKUP(D1746,'Current OBD'!$B$6:$AK$2185,35,0)="Yes","11"," ")</f>
        <v xml:space="preserve"> </v>
      </c>
      <c r="S1746" s="11" t="str">
        <f>IF(VLOOKUP(D1746,'Current OBD'!$B$6:$AK$2185,36,0)="Yes","12"," ")</f>
        <v xml:space="preserve"> </v>
      </c>
      <c r="T1746" s="13">
        <f>VLOOKUP(D1746,Pivot!$B$4:$F$2181,2,0)</f>
        <v>197</v>
      </c>
      <c r="U1746" s="13">
        <f>VLOOKUP(D1746,Pivot!$B$4:$F$2181,3,0)</f>
        <v>58</v>
      </c>
      <c r="V1746" s="13">
        <f>VLOOKUP(D1746,Pivot!$B$4:$F$2181,4,0)</f>
        <v>563</v>
      </c>
      <c r="W1746" s="46">
        <f>IFERROR(VLOOKUP(D1746,Pivot!$B$4:$H$2181,5,0),"")</f>
        <v>0.34989999999999999</v>
      </c>
      <c r="X1746" s="51">
        <f>IFERROR(VLOOKUP(D1746,Pivot!$B$4:$H$2181,6,0),"")</f>
        <v>0.10299999999999999</v>
      </c>
      <c r="Y1746" s="46">
        <f>IFERROR(VLOOKUP(D1746,Pivot!$B$4:$H$2181,7,0),"")</f>
        <v>0.45290000000000002</v>
      </c>
    </row>
    <row r="1747" spans="1:25" ht="15" customHeight="1" outlineLevel="2">
      <c r="A1747" s="10" t="str">
        <f>VLOOKUP(D1747,'Current OBD'!$B$6:$K$2185,4,0)</f>
        <v>Snohomish</v>
      </c>
      <c r="B1747" s="10" t="str">
        <f>VLOOKUP(D1747,'Current OBD'!$B$6:$K$2185,3,0)</f>
        <v>31-015</v>
      </c>
      <c r="C1747" s="9" t="str">
        <f>VLOOKUP(D1747,'Current OBD'!$B$6:$K$2185,2,0)</f>
        <v>Edmonds School District</v>
      </c>
      <c r="D1747" s="24">
        <v>660623</v>
      </c>
      <c r="E1747" s="9" t="str">
        <f>VLOOKUP(D1747,'Current OBD'!$B$6:$K$2185,10,0)</f>
        <v>Lynnwood High School</v>
      </c>
      <c r="F1747" s="11" t="str">
        <f>IF(VLOOKUP(D1747,'Current OBD'!$B$6:$AK$2185,23,0)="Yes","PK"," ")</f>
        <v xml:space="preserve"> </v>
      </c>
      <c r="G1747" s="11" t="str">
        <f>IF(VLOOKUP(D1747,'Current OBD'!$B$6:$AK$2185,24,0)="Yes","K"," ")</f>
        <v xml:space="preserve"> </v>
      </c>
      <c r="H1747" s="11" t="str">
        <f>IF(VLOOKUP(D1747,'Current OBD'!$B$6:$AK$2185,25,0)="Yes",1," ")</f>
        <v xml:space="preserve"> </v>
      </c>
      <c r="I1747" s="11" t="str">
        <f>IF(VLOOKUP(D1747,'Current OBD'!$B$6:$AK$2185,26,0)="Yes","2"," ")</f>
        <v xml:space="preserve"> </v>
      </c>
      <c r="J1747" s="11" t="str">
        <f>IF(VLOOKUP(D1747,'Current OBD'!$B$6:$AK$2185,27,0)="Yes","3"," ")</f>
        <v xml:space="preserve"> </v>
      </c>
      <c r="K1747" s="11" t="str">
        <f>IF(VLOOKUP(D1747,'Current OBD'!$B$6:$AK$2185,28,0)="Yes","4"," ")</f>
        <v xml:space="preserve"> </v>
      </c>
      <c r="L1747" s="11" t="str">
        <f>IF(VLOOKUP(D1747,'Current OBD'!$B$6:$AK$2185,29,0)="Yes","5"," ")</f>
        <v xml:space="preserve"> </v>
      </c>
      <c r="M1747" s="11" t="str">
        <f>IF(VLOOKUP(D1747,'Current OBD'!$B$6:$AK$2185,30,0)="Yes","6"," ")</f>
        <v xml:space="preserve"> </v>
      </c>
      <c r="N1747" s="11" t="str">
        <f>IF(VLOOKUP(D1747,'Current OBD'!$B$6:$AK$2185,31,0)="Yes","7"," ")</f>
        <v xml:space="preserve"> </v>
      </c>
      <c r="O1747" s="11" t="str">
        <f>IF(VLOOKUP(D1747,'Current OBD'!$B$6:$AK$2185,32,0)="Yes","8"," ")</f>
        <v xml:space="preserve"> </v>
      </c>
      <c r="P1747" s="11" t="str">
        <f>IF(VLOOKUP(D1747,'Current OBD'!$B$6:$AK$2185,33,0)="Yes","9"," ")</f>
        <v>9</v>
      </c>
      <c r="Q1747" s="11" t="str">
        <f>IF(VLOOKUP(D1747,'Current OBD'!$B$6:$AK$2185,34,0)="Yes","10"," ")</f>
        <v>10</v>
      </c>
      <c r="R1747" s="11" t="str">
        <f>IF(VLOOKUP(D1747,'Current OBD'!$B$6:$AK$2185,35,0)="Yes","11"," ")</f>
        <v>11</v>
      </c>
      <c r="S1747" s="11" t="str">
        <f>IF(VLOOKUP(D1747,'Current OBD'!$B$6:$AK$2185,36,0)="Yes","12"," ")</f>
        <v>12</v>
      </c>
      <c r="T1747" s="13">
        <f>VLOOKUP(D1747,Pivot!$B$4:$F$2181,2,0)</f>
        <v>512</v>
      </c>
      <c r="U1747" s="13">
        <f>VLOOKUP(D1747,Pivot!$B$4:$F$2181,3,0)</f>
        <v>168</v>
      </c>
      <c r="V1747" s="13">
        <f>VLOOKUP(D1747,Pivot!$B$4:$F$2181,4,0)</f>
        <v>1679</v>
      </c>
      <c r="W1747" s="46">
        <f>IFERROR(VLOOKUP(D1747,Pivot!$B$4:$H$2181,5,0),"")</f>
        <v>0.3049</v>
      </c>
      <c r="X1747" s="51">
        <f>IFERROR(VLOOKUP(D1747,Pivot!$B$4:$H$2181,6,0),"")</f>
        <v>0.10009999999999999</v>
      </c>
      <c r="Y1747" s="46">
        <f>IFERROR(VLOOKUP(D1747,Pivot!$B$4:$H$2181,7,0),"")</f>
        <v>0.40500000000000003</v>
      </c>
    </row>
    <row r="1748" spans="1:25" ht="15" customHeight="1" outlineLevel="2">
      <c r="A1748" s="10" t="str">
        <f>VLOOKUP(D1748,'Current OBD'!$B$6:$K$2185,4,0)</f>
        <v>Snohomish</v>
      </c>
      <c r="B1748" s="10" t="str">
        <f>VLOOKUP(D1748,'Current OBD'!$B$6:$K$2185,3,0)</f>
        <v>31-015</v>
      </c>
      <c r="C1748" s="9" t="str">
        <f>VLOOKUP(D1748,'Current OBD'!$B$6:$K$2185,2,0)</f>
        <v>Edmonds School District</v>
      </c>
      <c r="D1748" s="24">
        <v>660608</v>
      </c>
      <c r="E1748" s="9" t="str">
        <f>VLOOKUP(D1748,'Current OBD'!$B$6:$K$2185,10,0)</f>
        <v>Madrona K-8</v>
      </c>
      <c r="F1748" s="11" t="str">
        <f>IF(VLOOKUP(D1748,'Current OBD'!$B$6:$AK$2185,23,0)="Yes","PK"," ")</f>
        <v>PK</v>
      </c>
      <c r="G1748" s="11" t="str">
        <f>IF(VLOOKUP(D1748,'Current OBD'!$B$6:$AK$2185,24,0)="Yes","K"," ")</f>
        <v>K</v>
      </c>
      <c r="H1748" s="11">
        <f>IF(VLOOKUP(D1748,'Current OBD'!$B$6:$AK$2185,25,0)="Yes",1," ")</f>
        <v>1</v>
      </c>
      <c r="I1748" s="11" t="str">
        <f>IF(VLOOKUP(D1748,'Current OBD'!$B$6:$AK$2185,26,0)="Yes","2"," ")</f>
        <v>2</v>
      </c>
      <c r="J1748" s="11" t="str">
        <f>IF(VLOOKUP(D1748,'Current OBD'!$B$6:$AK$2185,27,0)="Yes","3"," ")</f>
        <v>3</v>
      </c>
      <c r="K1748" s="11" t="str">
        <f>IF(VLOOKUP(D1748,'Current OBD'!$B$6:$AK$2185,28,0)="Yes","4"," ")</f>
        <v>4</v>
      </c>
      <c r="L1748" s="11" t="str">
        <f>IF(VLOOKUP(D1748,'Current OBD'!$B$6:$AK$2185,29,0)="Yes","5"," ")</f>
        <v>5</v>
      </c>
      <c r="M1748" s="11" t="str">
        <f>IF(VLOOKUP(D1748,'Current OBD'!$B$6:$AK$2185,30,0)="Yes","6"," ")</f>
        <v>6</v>
      </c>
      <c r="N1748" s="11" t="str">
        <f>IF(VLOOKUP(D1748,'Current OBD'!$B$6:$AK$2185,31,0)="Yes","7"," ")</f>
        <v>7</v>
      </c>
      <c r="O1748" s="11" t="str">
        <f>IF(VLOOKUP(D1748,'Current OBD'!$B$6:$AK$2185,32,0)="Yes","8"," ")</f>
        <v>8</v>
      </c>
      <c r="P1748" s="11" t="str">
        <f>IF(VLOOKUP(D1748,'Current OBD'!$B$6:$AK$2185,33,0)="Yes","9"," ")</f>
        <v xml:space="preserve"> </v>
      </c>
      <c r="Q1748" s="11" t="str">
        <f>IF(VLOOKUP(D1748,'Current OBD'!$B$6:$AK$2185,34,0)="Yes","10"," ")</f>
        <v xml:space="preserve"> </v>
      </c>
      <c r="R1748" s="11" t="str">
        <f>IF(VLOOKUP(D1748,'Current OBD'!$B$6:$AK$2185,35,0)="Yes","11"," ")</f>
        <v xml:space="preserve"> </v>
      </c>
      <c r="S1748" s="11" t="str">
        <f>IF(VLOOKUP(D1748,'Current OBD'!$B$6:$AK$2185,36,0)="Yes","12"," ")</f>
        <v xml:space="preserve"> </v>
      </c>
      <c r="T1748" s="13">
        <f>VLOOKUP(D1748,Pivot!$B$4:$F$2181,2,0)</f>
        <v>49</v>
      </c>
      <c r="U1748" s="13">
        <f>VLOOKUP(D1748,Pivot!$B$4:$F$2181,3,0)</f>
        <v>35</v>
      </c>
      <c r="V1748" s="13">
        <f>VLOOKUP(D1748,Pivot!$B$4:$F$2181,4,0)</f>
        <v>610</v>
      </c>
      <c r="W1748" s="46">
        <f>IFERROR(VLOOKUP(D1748,Pivot!$B$4:$H$2181,5,0),"")</f>
        <v>8.0299999999999996E-2</v>
      </c>
      <c r="X1748" s="51">
        <f>IFERROR(VLOOKUP(D1748,Pivot!$B$4:$H$2181,6,0),"")</f>
        <v>5.74E-2</v>
      </c>
      <c r="Y1748" s="46">
        <f>IFERROR(VLOOKUP(D1748,Pivot!$B$4:$H$2181,7,0),"")</f>
        <v>0.13769999999999999</v>
      </c>
    </row>
    <row r="1749" spans="1:25" ht="15" customHeight="1" outlineLevel="2">
      <c r="A1749" s="10" t="str">
        <f>VLOOKUP(D1749,'Current OBD'!$B$6:$K$2185,4,0)</f>
        <v>Snohomish</v>
      </c>
      <c r="B1749" s="10" t="str">
        <f>VLOOKUP(D1749,'Current OBD'!$B$6:$K$2185,3,0)</f>
        <v>31-015</v>
      </c>
      <c r="C1749" s="9" t="str">
        <f>VLOOKUP(D1749,'Current OBD'!$B$6:$K$2185,2,0)</f>
        <v>Edmonds School District</v>
      </c>
      <c r="D1749" s="24">
        <v>660607</v>
      </c>
      <c r="E1749" s="9" t="str">
        <f>VLOOKUP(D1749,'Current OBD'!$B$6:$K$2185,10,0)</f>
        <v>Maplewood Coop</v>
      </c>
      <c r="F1749" s="11" t="str">
        <f>IF(VLOOKUP(D1749,'Current OBD'!$B$6:$AK$2185,23,0)="Yes","PK"," ")</f>
        <v xml:space="preserve"> </v>
      </c>
      <c r="G1749" s="11" t="str">
        <f>IF(VLOOKUP(D1749,'Current OBD'!$B$6:$AK$2185,24,0)="Yes","K"," ")</f>
        <v>K</v>
      </c>
      <c r="H1749" s="11">
        <f>IF(VLOOKUP(D1749,'Current OBD'!$B$6:$AK$2185,25,0)="Yes",1," ")</f>
        <v>1</v>
      </c>
      <c r="I1749" s="11" t="str">
        <f>IF(VLOOKUP(D1749,'Current OBD'!$B$6:$AK$2185,26,0)="Yes","2"," ")</f>
        <v>2</v>
      </c>
      <c r="J1749" s="11" t="str">
        <f>IF(VLOOKUP(D1749,'Current OBD'!$B$6:$AK$2185,27,0)="Yes","3"," ")</f>
        <v>3</v>
      </c>
      <c r="K1749" s="11" t="str">
        <f>IF(VLOOKUP(D1749,'Current OBD'!$B$6:$AK$2185,28,0)="Yes","4"," ")</f>
        <v>4</v>
      </c>
      <c r="L1749" s="11" t="str">
        <f>IF(VLOOKUP(D1749,'Current OBD'!$B$6:$AK$2185,29,0)="Yes","5"," ")</f>
        <v>5</v>
      </c>
      <c r="M1749" s="11" t="str">
        <f>IF(VLOOKUP(D1749,'Current OBD'!$B$6:$AK$2185,30,0)="Yes","6"," ")</f>
        <v>6</v>
      </c>
      <c r="N1749" s="11" t="str">
        <f>IF(VLOOKUP(D1749,'Current OBD'!$B$6:$AK$2185,31,0)="Yes","7"," ")</f>
        <v>7</v>
      </c>
      <c r="O1749" s="11" t="str">
        <f>IF(VLOOKUP(D1749,'Current OBD'!$B$6:$AK$2185,32,0)="Yes","8"," ")</f>
        <v>8</v>
      </c>
      <c r="P1749" s="11" t="str">
        <f>IF(VLOOKUP(D1749,'Current OBD'!$B$6:$AK$2185,33,0)="Yes","9"," ")</f>
        <v xml:space="preserve"> </v>
      </c>
      <c r="Q1749" s="11" t="str">
        <f>IF(VLOOKUP(D1749,'Current OBD'!$B$6:$AK$2185,34,0)="Yes","10"," ")</f>
        <v xml:space="preserve"> </v>
      </c>
      <c r="R1749" s="11" t="str">
        <f>IF(VLOOKUP(D1749,'Current OBD'!$B$6:$AK$2185,35,0)="Yes","11"," ")</f>
        <v xml:space="preserve"> </v>
      </c>
      <c r="S1749" s="11" t="str">
        <f>IF(VLOOKUP(D1749,'Current OBD'!$B$6:$AK$2185,36,0)="Yes","12"," ")</f>
        <v xml:space="preserve"> </v>
      </c>
      <c r="T1749" s="13">
        <f>VLOOKUP(D1749,Pivot!$B$4:$F$2181,2,0)</f>
        <v>38</v>
      </c>
      <c r="U1749" s="13">
        <f>VLOOKUP(D1749,Pivot!$B$4:$F$2181,3,0)</f>
        <v>15</v>
      </c>
      <c r="V1749" s="13">
        <f>VLOOKUP(D1749,Pivot!$B$4:$F$2181,4,0)</f>
        <v>470</v>
      </c>
      <c r="W1749" s="46">
        <f>IFERROR(VLOOKUP(D1749,Pivot!$B$4:$H$2181,5,0),"")</f>
        <v>8.09E-2</v>
      </c>
      <c r="X1749" s="51">
        <f>IFERROR(VLOOKUP(D1749,Pivot!$B$4:$H$2181,6,0),"")</f>
        <v>3.1899999999999998E-2</v>
      </c>
      <c r="Y1749" s="46">
        <f>IFERROR(VLOOKUP(D1749,Pivot!$B$4:$H$2181,7,0),"")</f>
        <v>0.1128</v>
      </c>
    </row>
    <row r="1750" spans="1:25" ht="15" customHeight="1" outlineLevel="2">
      <c r="A1750" s="10" t="str">
        <f>VLOOKUP(D1750,'Current OBD'!$B$6:$K$2185,4,0)</f>
        <v>Snohomish</v>
      </c>
      <c r="B1750" s="10" t="str">
        <f>VLOOKUP(D1750,'Current OBD'!$B$6:$K$2185,3,0)</f>
        <v>31-015</v>
      </c>
      <c r="C1750" s="9" t="str">
        <f>VLOOKUP(D1750,'Current OBD'!$B$6:$K$2185,2,0)</f>
        <v>Edmonds School District</v>
      </c>
      <c r="D1750" s="24">
        <v>660609</v>
      </c>
      <c r="E1750" s="9" t="str">
        <f>VLOOKUP(D1750,'Current OBD'!$B$6:$K$2185,10,0)</f>
        <v>Martha Lake Elementary</v>
      </c>
      <c r="F1750" s="11" t="str">
        <f>IF(VLOOKUP(D1750,'Current OBD'!$B$6:$AK$2185,23,0)="Yes","PK"," ")</f>
        <v xml:space="preserve"> </v>
      </c>
      <c r="G1750" s="11" t="str">
        <f>IF(VLOOKUP(D1750,'Current OBD'!$B$6:$AK$2185,24,0)="Yes","K"," ")</f>
        <v>K</v>
      </c>
      <c r="H1750" s="11">
        <f>IF(VLOOKUP(D1750,'Current OBD'!$B$6:$AK$2185,25,0)="Yes",1," ")</f>
        <v>1</v>
      </c>
      <c r="I1750" s="11" t="str">
        <f>IF(VLOOKUP(D1750,'Current OBD'!$B$6:$AK$2185,26,0)="Yes","2"," ")</f>
        <v>2</v>
      </c>
      <c r="J1750" s="11" t="str">
        <f>IF(VLOOKUP(D1750,'Current OBD'!$B$6:$AK$2185,27,0)="Yes","3"," ")</f>
        <v>3</v>
      </c>
      <c r="K1750" s="11" t="str">
        <f>IF(VLOOKUP(D1750,'Current OBD'!$B$6:$AK$2185,28,0)="Yes","4"," ")</f>
        <v>4</v>
      </c>
      <c r="L1750" s="11" t="str">
        <f>IF(VLOOKUP(D1750,'Current OBD'!$B$6:$AK$2185,29,0)="Yes","5"," ")</f>
        <v>5</v>
      </c>
      <c r="M1750" s="11" t="str">
        <f>IF(VLOOKUP(D1750,'Current OBD'!$B$6:$AK$2185,30,0)="Yes","6"," ")</f>
        <v>6</v>
      </c>
      <c r="N1750" s="11" t="str">
        <f>IF(VLOOKUP(D1750,'Current OBD'!$B$6:$AK$2185,31,0)="Yes","7"," ")</f>
        <v xml:space="preserve"> </v>
      </c>
      <c r="O1750" s="11" t="str">
        <f>IF(VLOOKUP(D1750,'Current OBD'!$B$6:$AK$2185,32,0)="Yes","8"," ")</f>
        <v xml:space="preserve"> </v>
      </c>
      <c r="P1750" s="11" t="str">
        <f>IF(VLOOKUP(D1750,'Current OBD'!$B$6:$AK$2185,33,0)="Yes","9"," ")</f>
        <v xml:space="preserve"> </v>
      </c>
      <c r="Q1750" s="11" t="str">
        <f>IF(VLOOKUP(D1750,'Current OBD'!$B$6:$AK$2185,34,0)="Yes","10"," ")</f>
        <v xml:space="preserve"> </v>
      </c>
      <c r="R1750" s="11" t="str">
        <f>IF(VLOOKUP(D1750,'Current OBD'!$B$6:$AK$2185,35,0)="Yes","11"," ")</f>
        <v xml:space="preserve"> </v>
      </c>
      <c r="S1750" s="11" t="str">
        <f>IF(VLOOKUP(D1750,'Current OBD'!$B$6:$AK$2185,36,0)="Yes","12"," ")</f>
        <v xml:space="preserve"> </v>
      </c>
      <c r="T1750" s="13">
        <f>VLOOKUP(D1750,Pivot!$B$4:$F$2181,2,0)</f>
        <v>162</v>
      </c>
      <c r="U1750" s="13">
        <f>VLOOKUP(D1750,Pivot!$B$4:$F$2181,3,0)</f>
        <v>57</v>
      </c>
      <c r="V1750" s="13">
        <f>VLOOKUP(D1750,Pivot!$B$4:$F$2181,4,0)</f>
        <v>498</v>
      </c>
      <c r="W1750" s="46">
        <f>IFERROR(VLOOKUP(D1750,Pivot!$B$4:$H$2181,5,0),"")</f>
        <v>0.32529999999999998</v>
      </c>
      <c r="X1750" s="51">
        <f>IFERROR(VLOOKUP(D1750,Pivot!$B$4:$H$2181,6,0),"")</f>
        <v>0.1145</v>
      </c>
      <c r="Y1750" s="46">
        <f>IFERROR(VLOOKUP(D1750,Pivot!$B$4:$H$2181,7,0),"")</f>
        <v>0.43980000000000002</v>
      </c>
    </row>
    <row r="1751" spans="1:25" ht="15" customHeight="1" outlineLevel="2">
      <c r="A1751" s="10" t="str">
        <f>VLOOKUP(D1751,'Current OBD'!$B$6:$K$2185,4,0)</f>
        <v>Snohomish</v>
      </c>
      <c r="B1751" s="10" t="str">
        <f>VLOOKUP(D1751,'Current OBD'!$B$6:$K$2185,3,0)</f>
        <v>31-015</v>
      </c>
      <c r="C1751" s="9" t="str">
        <f>VLOOKUP(D1751,'Current OBD'!$B$6:$K$2185,2,0)</f>
        <v>Edmonds School District</v>
      </c>
      <c r="D1751" s="24">
        <v>679002</v>
      </c>
      <c r="E1751" s="9" t="str">
        <f>VLOOKUP(D1751,'Current OBD'!$B$6:$K$2185,10,0)</f>
        <v>Meadowdale Elementary</v>
      </c>
      <c r="F1751" s="11" t="str">
        <f>IF(VLOOKUP(D1751,'Current OBD'!$B$6:$AK$2185,23,0)="Yes","PK"," ")</f>
        <v xml:space="preserve"> </v>
      </c>
      <c r="G1751" s="11" t="str">
        <f>IF(VLOOKUP(D1751,'Current OBD'!$B$6:$AK$2185,24,0)="Yes","K"," ")</f>
        <v>K</v>
      </c>
      <c r="H1751" s="11">
        <f>IF(VLOOKUP(D1751,'Current OBD'!$B$6:$AK$2185,25,0)="Yes",1," ")</f>
        <v>1</v>
      </c>
      <c r="I1751" s="11" t="str">
        <f>IF(VLOOKUP(D1751,'Current OBD'!$B$6:$AK$2185,26,0)="Yes","2"," ")</f>
        <v>2</v>
      </c>
      <c r="J1751" s="11" t="str">
        <f>IF(VLOOKUP(D1751,'Current OBD'!$B$6:$AK$2185,27,0)="Yes","3"," ")</f>
        <v>3</v>
      </c>
      <c r="K1751" s="11" t="str">
        <f>IF(VLOOKUP(D1751,'Current OBD'!$B$6:$AK$2185,28,0)="Yes","4"," ")</f>
        <v>4</v>
      </c>
      <c r="L1751" s="11" t="str">
        <f>IF(VLOOKUP(D1751,'Current OBD'!$B$6:$AK$2185,29,0)="Yes","5"," ")</f>
        <v>5</v>
      </c>
      <c r="M1751" s="11" t="str">
        <f>IF(VLOOKUP(D1751,'Current OBD'!$B$6:$AK$2185,30,0)="Yes","6"," ")</f>
        <v>6</v>
      </c>
      <c r="N1751" s="11" t="str">
        <f>IF(VLOOKUP(D1751,'Current OBD'!$B$6:$AK$2185,31,0)="Yes","7"," ")</f>
        <v xml:space="preserve"> </v>
      </c>
      <c r="O1751" s="11" t="str">
        <f>IF(VLOOKUP(D1751,'Current OBD'!$B$6:$AK$2185,32,0)="Yes","8"," ")</f>
        <v xml:space="preserve"> </v>
      </c>
      <c r="P1751" s="11" t="str">
        <f>IF(VLOOKUP(D1751,'Current OBD'!$B$6:$AK$2185,33,0)="Yes","9"," ")</f>
        <v xml:space="preserve"> </v>
      </c>
      <c r="Q1751" s="11" t="str">
        <f>IF(VLOOKUP(D1751,'Current OBD'!$B$6:$AK$2185,34,0)="Yes","10"," ")</f>
        <v xml:space="preserve"> </v>
      </c>
      <c r="R1751" s="11" t="str">
        <f>IF(VLOOKUP(D1751,'Current OBD'!$B$6:$AK$2185,35,0)="Yes","11"," ")</f>
        <v xml:space="preserve"> </v>
      </c>
      <c r="S1751" s="11" t="str">
        <f>IF(VLOOKUP(D1751,'Current OBD'!$B$6:$AK$2185,36,0)="Yes","12"," ")</f>
        <v xml:space="preserve"> </v>
      </c>
      <c r="T1751" s="13">
        <f>VLOOKUP(D1751,Pivot!$B$4:$F$2181,2,0)</f>
        <v>139</v>
      </c>
      <c r="U1751" s="13">
        <f>VLOOKUP(D1751,Pivot!$B$4:$F$2181,3,0)</f>
        <v>52</v>
      </c>
      <c r="V1751" s="13">
        <f>VLOOKUP(D1751,Pivot!$B$4:$F$2181,4,0)</f>
        <v>483</v>
      </c>
      <c r="W1751" s="46">
        <f>IFERROR(VLOOKUP(D1751,Pivot!$B$4:$H$2181,5,0),"")</f>
        <v>0.2878</v>
      </c>
      <c r="X1751" s="51">
        <f>IFERROR(VLOOKUP(D1751,Pivot!$B$4:$H$2181,6,0),"")</f>
        <v>0.1077</v>
      </c>
      <c r="Y1751" s="46">
        <f>IFERROR(VLOOKUP(D1751,Pivot!$B$4:$H$2181,7,0),"")</f>
        <v>0.39539999999999997</v>
      </c>
    </row>
    <row r="1752" spans="1:25" ht="15" customHeight="1" outlineLevel="2">
      <c r="A1752" s="10" t="str">
        <f>VLOOKUP(D1752,'Current OBD'!$B$6:$K$2185,4,0)</f>
        <v>Snohomish</v>
      </c>
      <c r="B1752" s="10" t="str">
        <f>VLOOKUP(D1752,'Current OBD'!$B$6:$K$2185,3,0)</f>
        <v>31-015</v>
      </c>
      <c r="C1752" s="9" t="str">
        <f>VLOOKUP(D1752,'Current OBD'!$B$6:$K$2185,2,0)</f>
        <v>Edmonds School District</v>
      </c>
      <c r="D1752" s="24">
        <v>660624</v>
      </c>
      <c r="E1752" s="9" t="str">
        <f>VLOOKUP(D1752,'Current OBD'!$B$6:$K$2185,10,0)</f>
        <v>Meadowdale High School</v>
      </c>
      <c r="F1752" s="11" t="str">
        <f>IF(VLOOKUP(D1752,'Current OBD'!$B$6:$AK$2185,23,0)="Yes","PK"," ")</f>
        <v xml:space="preserve"> </v>
      </c>
      <c r="G1752" s="11" t="str">
        <f>IF(VLOOKUP(D1752,'Current OBD'!$B$6:$AK$2185,24,0)="Yes","K"," ")</f>
        <v xml:space="preserve"> </v>
      </c>
      <c r="H1752" s="11" t="str">
        <f>IF(VLOOKUP(D1752,'Current OBD'!$B$6:$AK$2185,25,0)="Yes",1," ")</f>
        <v xml:space="preserve"> </v>
      </c>
      <c r="I1752" s="11" t="str">
        <f>IF(VLOOKUP(D1752,'Current OBD'!$B$6:$AK$2185,26,0)="Yes","2"," ")</f>
        <v xml:space="preserve"> </v>
      </c>
      <c r="J1752" s="11" t="str">
        <f>IF(VLOOKUP(D1752,'Current OBD'!$B$6:$AK$2185,27,0)="Yes","3"," ")</f>
        <v xml:space="preserve"> </v>
      </c>
      <c r="K1752" s="11" t="str">
        <f>IF(VLOOKUP(D1752,'Current OBD'!$B$6:$AK$2185,28,0)="Yes","4"," ")</f>
        <v xml:space="preserve"> </v>
      </c>
      <c r="L1752" s="11" t="str">
        <f>IF(VLOOKUP(D1752,'Current OBD'!$B$6:$AK$2185,29,0)="Yes","5"," ")</f>
        <v xml:space="preserve"> </v>
      </c>
      <c r="M1752" s="11" t="str">
        <f>IF(VLOOKUP(D1752,'Current OBD'!$B$6:$AK$2185,30,0)="Yes","6"," ")</f>
        <v xml:space="preserve"> </v>
      </c>
      <c r="N1752" s="11" t="str">
        <f>IF(VLOOKUP(D1752,'Current OBD'!$B$6:$AK$2185,31,0)="Yes","7"," ")</f>
        <v xml:space="preserve"> </v>
      </c>
      <c r="O1752" s="11" t="str">
        <f>IF(VLOOKUP(D1752,'Current OBD'!$B$6:$AK$2185,32,0)="Yes","8"," ")</f>
        <v xml:space="preserve"> </v>
      </c>
      <c r="P1752" s="11" t="str">
        <f>IF(VLOOKUP(D1752,'Current OBD'!$B$6:$AK$2185,33,0)="Yes","9"," ")</f>
        <v>9</v>
      </c>
      <c r="Q1752" s="11" t="str">
        <f>IF(VLOOKUP(D1752,'Current OBD'!$B$6:$AK$2185,34,0)="Yes","10"," ")</f>
        <v>10</v>
      </c>
      <c r="R1752" s="11" t="str">
        <f>IF(VLOOKUP(D1752,'Current OBD'!$B$6:$AK$2185,35,0)="Yes","11"," ")</f>
        <v>11</v>
      </c>
      <c r="S1752" s="11" t="str">
        <f>IF(VLOOKUP(D1752,'Current OBD'!$B$6:$AK$2185,36,0)="Yes","12"," ")</f>
        <v>12</v>
      </c>
      <c r="T1752" s="13">
        <f>VLOOKUP(D1752,Pivot!$B$4:$F$2181,2,0)</f>
        <v>399</v>
      </c>
      <c r="U1752" s="13">
        <f>VLOOKUP(D1752,Pivot!$B$4:$F$2181,3,0)</f>
        <v>144</v>
      </c>
      <c r="V1752" s="13">
        <f>VLOOKUP(D1752,Pivot!$B$4:$F$2181,4,0)</f>
        <v>1521</v>
      </c>
      <c r="W1752" s="46">
        <f>IFERROR(VLOOKUP(D1752,Pivot!$B$4:$H$2181,5,0),"")</f>
        <v>0.26229999999999998</v>
      </c>
      <c r="X1752" s="51">
        <f>IFERROR(VLOOKUP(D1752,Pivot!$B$4:$H$2181,6,0),"")</f>
        <v>9.4700000000000006E-2</v>
      </c>
      <c r="Y1752" s="46">
        <f>IFERROR(VLOOKUP(D1752,Pivot!$B$4:$H$2181,7,0),"")</f>
        <v>0.35699999999999998</v>
      </c>
    </row>
    <row r="1753" spans="1:25" ht="15" customHeight="1" outlineLevel="2">
      <c r="A1753" s="10" t="str">
        <f>VLOOKUP(D1753,'Current OBD'!$B$6:$K$2185,4,0)</f>
        <v>Snohomish</v>
      </c>
      <c r="B1753" s="10" t="str">
        <f>VLOOKUP(D1753,'Current OBD'!$B$6:$K$2185,3,0)</f>
        <v>31-015</v>
      </c>
      <c r="C1753" s="9" t="str">
        <f>VLOOKUP(D1753,'Current OBD'!$B$6:$K$2185,2,0)</f>
        <v>Edmonds School District</v>
      </c>
      <c r="D1753" s="24">
        <v>660622</v>
      </c>
      <c r="E1753" s="9" t="str">
        <f>VLOOKUP(D1753,'Current OBD'!$B$6:$K$2185,10,0)</f>
        <v>Meadowdale Middle</v>
      </c>
      <c r="F1753" s="11" t="str">
        <f>IF(VLOOKUP(D1753,'Current OBD'!$B$6:$AK$2185,23,0)="Yes","PK"," ")</f>
        <v xml:space="preserve"> </v>
      </c>
      <c r="G1753" s="11" t="str">
        <f>IF(VLOOKUP(D1753,'Current OBD'!$B$6:$AK$2185,24,0)="Yes","K"," ")</f>
        <v xml:space="preserve"> </v>
      </c>
      <c r="H1753" s="11" t="str">
        <f>IF(VLOOKUP(D1753,'Current OBD'!$B$6:$AK$2185,25,0)="Yes",1," ")</f>
        <v xml:space="preserve"> </v>
      </c>
      <c r="I1753" s="11" t="str">
        <f>IF(VLOOKUP(D1753,'Current OBD'!$B$6:$AK$2185,26,0)="Yes","2"," ")</f>
        <v xml:space="preserve"> </v>
      </c>
      <c r="J1753" s="11" t="str">
        <f>IF(VLOOKUP(D1753,'Current OBD'!$B$6:$AK$2185,27,0)="Yes","3"," ")</f>
        <v xml:space="preserve"> </v>
      </c>
      <c r="K1753" s="11" t="str">
        <f>IF(VLOOKUP(D1753,'Current OBD'!$B$6:$AK$2185,28,0)="Yes","4"," ")</f>
        <v xml:space="preserve"> </v>
      </c>
      <c r="L1753" s="11" t="str">
        <f>IF(VLOOKUP(D1753,'Current OBD'!$B$6:$AK$2185,29,0)="Yes","5"," ")</f>
        <v xml:space="preserve"> </v>
      </c>
      <c r="M1753" s="11" t="str">
        <f>IF(VLOOKUP(D1753,'Current OBD'!$B$6:$AK$2185,30,0)="Yes","6"," ")</f>
        <v xml:space="preserve"> </v>
      </c>
      <c r="N1753" s="11" t="str">
        <f>IF(VLOOKUP(D1753,'Current OBD'!$B$6:$AK$2185,31,0)="Yes","7"," ")</f>
        <v>7</v>
      </c>
      <c r="O1753" s="11" t="str">
        <f>IF(VLOOKUP(D1753,'Current OBD'!$B$6:$AK$2185,32,0)="Yes","8"," ")</f>
        <v>8</v>
      </c>
      <c r="P1753" s="11" t="str">
        <f>IF(VLOOKUP(D1753,'Current OBD'!$B$6:$AK$2185,33,0)="Yes","9"," ")</f>
        <v xml:space="preserve"> </v>
      </c>
      <c r="Q1753" s="11" t="str">
        <f>IF(VLOOKUP(D1753,'Current OBD'!$B$6:$AK$2185,34,0)="Yes","10"," ")</f>
        <v xml:space="preserve"> </v>
      </c>
      <c r="R1753" s="11" t="str">
        <f>IF(VLOOKUP(D1753,'Current OBD'!$B$6:$AK$2185,35,0)="Yes","11"," ")</f>
        <v xml:space="preserve"> </v>
      </c>
      <c r="S1753" s="11" t="str">
        <f>IF(VLOOKUP(D1753,'Current OBD'!$B$6:$AK$2185,36,0)="Yes","12"," ")</f>
        <v xml:space="preserve"> </v>
      </c>
      <c r="T1753" s="13">
        <f>VLOOKUP(D1753,Pivot!$B$4:$F$2181,2,0)</f>
        <v>236</v>
      </c>
      <c r="U1753" s="13">
        <f>VLOOKUP(D1753,Pivot!$B$4:$F$2181,3,0)</f>
        <v>80</v>
      </c>
      <c r="V1753" s="13">
        <f>VLOOKUP(D1753,Pivot!$B$4:$F$2181,4,0)</f>
        <v>736</v>
      </c>
      <c r="W1753" s="46">
        <f>IFERROR(VLOOKUP(D1753,Pivot!$B$4:$H$2181,5,0),"")</f>
        <v>0.32069999999999999</v>
      </c>
      <c r="X1753" s="51">
        <f>IFERROR(VLOOKUP(D1753,Pivot!$B$4:$H$2181,6,0),"")</f>
        <v>0.1087</v>
      </c>
      <c r="Y1753" s="46">
        <f>IFERROR(VLOOKUP(D1753,Pivot!$B$4:$H$2181,7,0),"")</f>
        <v>0.42930000000000001</v>
      </c>
    </row>
    <row r="1754" spans="1:25" ht="15" customHeight="1" outlineLevel="2">
      <c r="A1754" s="10" t="str">
        <f>VLOOKUP(D1754,'Current OBD'!$B$6:$K$2185,4,0)</f>
        <v>Snohomish</v>
      </c>
      <c r="B1754" s="10" t="str">
        <f>VLOOKUP(D1754,'Current OBD'!$B$6:$K$2185,3,0)</f>
        <v>31-015</v>
      </c>
      <c r="C1754" s="9" t="str">
        <f>VLOOKUP(D1754,'Current OBD'!$B$6:$K$2185,2,0)</f>
        <v>Edmonds School District</v>
      </c>
      <c r="D1754" s="24">
        <v>665384</v>
      </c>
      <c r="E1754" s="9" t="str">
        <f>VLOOKUP(D1754,'Current OBD'!$B$6:$K$2185,10,0)</f>
        <v>Mountlake Terrace Elementary</v>
      </c>
      <c r="F1754" s="11" t="str">
        <f>IF(VLOOKUP(D1754,'Current OBD'!$B$6:$AK$2185,23,0)="Yes","PK"," ")</f>
        <v xml:space="preserve"> </v>
      </c>
      <c r="G1754" s="11" t="str">
        <f>IF(VLOOKUP(D1754,'Current OBD'!$B$6:$AK$2185,24,0)="Yes","K"," ")</f>
        <v>K</v>
      </c>
      <c r="H1754" s="11">
        <f>IF(VLOOKUP(D1754,'Current OBD'!$B$6:$AK$2185,25,0)="Yes",1," ")</f>
        <v>1</v>
      </c>
      <c r="I1754" s="11" t="str">
        <f>IF(VLOOKUP(D1754,'Current OBD'!$B$6:$AK$2185,26,0)="Yes","2"," ")</f>
        <v>2</v>
      </c>
      <c r="J1754" s="11" t="str">
        <f>IF(VLOOKUP(D1754,'Current OBD'!$B$6:$AK$2185,27,0)="Yes","3"," ")</f>
        <v>3</v>
      </c>
      <c r="K1754" s="11" t="str">
        <f>IF(VLOOKUP(D1754,'Current OBD'!$B$6:$AK$2185,28,0)="Yes","4"," ")</f>
        <v>4</v>
      </c>
      <c r="L1754" s="11" t="str">
        <f>IF(VLOOKUP(D1754,'Current OBD'!$B$6:$AK$2185,29,0)="Yes","5"," ")</f>
        <v>5</v>
      </c>
      <c r="M1754" s="11" t="str">
        <f>IF(VLOOKUP(D1754,'Current OBD'!$B$6:$AK$2185,30,0)="Yes","6"," ")</f>
        <v>6</v>
      </c>
      <c r="N1754" s="11" t="str">
        <f>IF(VLOOKUP(D1754,'Current OBD'!$B$6:$AK$2185,31,0)="Yes","7"," ")</f>
        <v xml:space="preserve"> </v>
      </c>
      <c r="O1754" s="11" t="str">
        <f>IF(VLOOKUP(D1754,'Current OBD'!$B$6:$AK$2185,32,0)="Yes","8"," ")</f>
        <v xml:space="preserve"> </v>
      </c>
      <c r="P1754" s="11" t="str">
        <f>IF(VLOOKUP(D1754,'Current OBD'!$B$6:$AK$2185,33,0)="Yes","9"," ")</f>
        <v xml:space="preserve"> </v>
      </c>
      <c r="Q1754" s="11" t="str">
        <f>IF(VLOOKUP(D1754,'Current OBD'!$B$6:$AK$2185,34,0)="Yes","10"," ")</f>
        <v xml:space="preserve"> </v>
      </c>
      <c r="R1754" s="11" t="str">
        <f>IF(VLOOKUP(D1754,'Current OBD'!$B$6:$AK$2185,35,0)="Yes","11"," ")</f>
        <v xml:space="preserve"> </v>
      </c>
      <c r="S1754" s="11" t="str">
        <f>IF(VLOOKUP(D1754,'Current OBD'!$B$6:$AK$2185,36,0)="Yes","12"," ")</f>
        <v xml:space="preserve"> </v>
      </c>
      <c r="T1754" s="13">
        <f>VLOOKUP(D1754,Pivot!$B$4:$F$2181,2,0)</f>
        <v>136</v>
      </c>
      <c r="U1754" s="13">
        <f>VLOOKUP(D1754,Pivot!$B$4:$F$2181,3,0)</f>
        <v>40</v>
      </c>
      <c r="V1754" s="13">
        <f>VLOOKUP(D1754,Pivot!$B$4:$F$2181,4,0)</f>
        <v>401</v>
      </c>
      <c r="W1754" s="46">
        <f>IFERROR(VLOOKUP(D1754,Pivot!$B$4:$H$2181,5,0),"")</f>
        <v>0.3392</v>
      </c>
      <c r="X1754" s="51">
        <f>IFERROR(VLOOKUP(D1754,Pivot!$B$4:$H$2181,6,0),"")</f>
        <v>9.98E-2</v>
      </c>
      <c r="Y1754" s="46">
        <f>IFERROR(VLOOKUP(D1754,Pivot!$B$4:$H$2181,7,0),"")</f>
        <v>0.43890000000000001</v>
      </c>
    </row>
    <row r="1755" spans="1:25" ht="15" customHeight="1" outlineLevel="2">
      <c r="A1755" s="10" t="str">
        <f>VLOOKUP(D1755,'Current OBD'!$B$6:$K$2185,4,0)</f>
        <v>Snohomish</v>
      </c>
      <c r="B1755" s="10" t="str">
        <f>VLOOKUP(D1755,'Current OBD'!$B$6:$K$2185,3,0)</f>
        <v>31-015</v>
      </c>
      <c r="C1755" s="9" t="str">
        <f>VLOOKUP(D1755,'Current OBD'!$B$6:$K$2185,2,0)</f>
        <v>Edmonds School District</v>
      </c>
      <c r="D1755" s="24">
        <v>660625</v>
      </c>
      <c r="E1755" s="9" t="str">
        <f>VLOOKUP(D1755,'Current OBD'!$B$6:$K$2185,10,0)</f>
        <v>Mountlake Terrace High School</v>
      </c>
      <c r="F1755" s="11" t="str">
        <f>IF(VLOOKUP(D1755,'Current OBD'!$B$6:$AK$2185,23,0)="Yes","PK"," ")</f>
        <v xml:space="preserve"> </v>
      </c>
      <c r="G1755" s="11" t="str">
        <f>IF(VLOOKUP(D1755,'Current OBD'!$B$6:$AK$2185,24,0)="Yes","K"," ")</f>
        <v xml:space="preserve"> </v>
      </c>
      <c r="H1755" s="11" t="str">
        <f>IF(VLOOKUP(D1755,'Current OBD'!$B$6:$AK$2185,25,0)="Yes",1," ")</f>
        <v xml:space="preserve"> </v>
      </c>
      <c r="I1755" s="11" t="str">
        <f>IF(VLOOKUP(D1755,'Current OBD'!$B$6:$AK$2185,26,0)="Yes","2"," ")</f>
        <v xml:space="preserve"> </v>
      </c>
      <c r="J1755" s="11" t="str">
        <f>IF(VLOOKUP(D1755,'Current OBD'!$B$6:$AK$2185,27,0)="Yes","3"," ")</f>
        <v xml:space="preserve"> </v>
      </c>
      <c r="K1755" s="11" t="str">
        <f>IF(VLOOKUP(D1755,'Current OBD'!$B$6:$AK$2185,28,0)="Yes","4"," ")</f>
        <v xml:space="preserve"> </v>
      </c>
      <c r="L1755" s="11" t="str">
        <f>IF(VLOOKUP(D1755,'Current OBD'!$B$6:$AK$2185,29,0)="Yes","5"," ")</f>
        <v xml:space="preserve"> </v>
      </c>
      <c r="M1755" s="11" t="str">
        <f>IF(VLOOKUP(D1755,'Current OBD'!$B$6:$AK$2185,30,0)="Yes","6"," ")</f>
        <v xml:space="preserve"> </v>
      </c>
      <c r="N1755" s="11" t="str">
        <f>IF(VLOOKUP(D1755,'Current OBD'!$B$6:$AK$2185,31,0)="Yes","7"," ")</f>
        <v xml:space="preserve"> </v>
      </c>
      <c r="O1755" s="11" t="str">
        <f>IF(VLOOKUP(D1755,'Current OBD'!$B$6:$AK$2185,32,0)="Yes","8"," ")</f>
        <v xml:space="preserve"> </v>
      </c>
      <c r="P1755" s="11" t="str">
        <f>IF(VLOOKUP(D1755,'Current OBD'!$B$6:$AK$2185,33,0)="Yes","9"," ")</f>
        <v>9</v>
      </c>
      <c r="Q1755" s="11" t="str">
        <f>IF(VLOOKUP(D1755,'Current OBD'!$B$6:$AK$2185,34,0)="Yes","10"," ")</f>
        <v>10</v>
      </c>
      <c r="R1755" s="11" t="str">
        <f>IF(VLOOKUP(D1755,'Current OBD'!$B$6:$AK$2185,35,0)="Yes","11"," ")</f>
        <v>11</v>
      </c>
      <c r="S1755" s="11" t="str">
        <f>IF(VLOOKUP(D1755,'Current OBD'!$B$6:$AK$2185,36,0)="Yes","12"," ")</f>
        <v>12</v>
      </c>
      <c r="T1755" s="13">
        <f>VLOOKUP(D1755,Pivot!$B$4:$F$2181,2,0)</f>
        <v>301</v>
      </c>
      <c r="U1755" s="13">
        <f>VLOOKUP(D1755,Pivot!$B$4:$F$2181,3,0)</f>
        <v>99</v>
      </c>
      <c r="V1755" s="13">
        <f>VLOOKUP(D1755,Pivot!$B$4:$F$2181,4,0)</f>
        <v>1470</v>
      </c>
      <c r="W1755" s="46">
        <f>IFERROR(VLOOKUP(D1755,Pivot!$B$4:$H$2181,5,0),"")</f>
        <v>0.20480000000000001</v>
      </c>
      <c r="X1755" s="51">
        <f>IFERROR(VLOOKUP(D1755,Pivot!$B$4:$H$2181,6,0),"")</f>
        <v>6.7299999999999999E-2</v>
      </c>
      <c r="Y1755" s="46">
        <f>IFERROR(VLOOKUP(D1755,Pivot!$B$4:$H$2181,7,0),"")</f>
        <v>0.27210000000000001</v>
      </c>
    </row>
    <row r="1756" spans="1:25" ht="15" customHeight="1" outlineLevel="2">
      <c r="A1756" s="10" t="str">
        <f>VLOOKUP(D1756,'Current OBD'!$B$6:$K$2185,4,0)</f>
        <v>Snohomish</v>
      </c>
      <c r="B1756" s="10" t="str">
        <f>VLOOKUP(D1756,'Current OBD'!$B$6:$K$2185,3,0)</f>
        <v>31-015</v>
      </c>
      <c r="C1756" s="9" t="str">
        <f>VLOOKUP(D1756,'Current OBD'!$B$6:$K$2185,2,0)</f>
        <v>Edmonds School District</v>
      </c>
      <c r="D1756" s="24">
        <v>660612</v>
      </c>
      <c r="E1756" s="9" t="str">
        <f>VLOOKUP(D1756,'Current OBD'!$B$6:$K$2185,10,0)</f>
        <v>Oak Heights Elementary</v>
      </c>
      <c r="F1756" s="11" t="str">
        <f>IF(VLOOKUP(D1756,'Current OBD'!$B$6:$AK$2185,23,0)="Yes","PK"," ")</f>
        <v xml:space="preserve"> </v>
      </c>
      <c r="G1756" s="11" t="str">
        <f>IF(VLOOKUP(D1756,'Current OBD'!$B$6:$AK$2185,24,0)="Yes","K"," ")</f>
        <v>K</v>
      </c>
      <c r="H1756" s="11">
        <f>IF(VLOOKUP(D1756,'Current OBD'!$B$6:$AK$2185,25,0)="Yes",1," ")</f>
        <v>1</v>
      </c>
      <c r="I1756" s="11" t="str">
        <f>IF(VLOOKUP(D1756,'Current OBD'!$B$6:$AK$2185,26,0)="Yes","2"," ")</f>
        <v>2</v>
      </c>
      <c r="J1756" s="11" t="str">
        <f>IF(VLOOKUP(D1756,'Current OBD'!$B$6:$AK$2185,27,0)="Yes","3"," ")</f>
        <v>3</v>
      </c>
      <c r="K1756" s="11" t="str">
        <f>IF(VLOOKUP(D1756,'Current OBD'!$B$6:$AK$2185,28,0)="Yes","4"," ")</f>
        <v>4</v>
      </c>
      <c r="L1756" s="11" t="str">
        <f>IF(VLOOKUP(D1756,'Current OBD'!$B$6:$AK$2185,29,0)="Yes","5"," ")</f>
        <v>5</v>
      </c>
      <c r="M1756" s="11" t="str">
        <f>IF(VLOOKUP(D1756,'Current OBD'!$B$6:$AK$2185,30,0)="Yes","6"," ")</f>
        <v>6</v>
      </c>
      <c r="N1756" s="11" t="str">
        <f>IF(VLOOKUP(D1756,'Current OBD'!$B$6:$AK$2185,31,0)="Yes","7"," ")</f>
        <v xml:space="preserve"> </v>
      </c>
      <c r="O1756" s="11" t="str">
        <f>IF(VLOOKUP(D1756,'Current OBD'!$B$6:$AK$2185,32,0)="Yes","8"," ")</f>
        <v xml:space="preserve"> </v>
      </c>
      <c r="P1756" s="11" t="str">
        <f>IF(VLOOKUP(D1756,'Current OBD'!$B$6:$AK$2185,33,0)="Yes","9"," ")</f>
        <v xml:space="preserve"> </v>
      </c>
      <c r="Q1756" s="11" t="str">
        <f>IF(VLOOKUP(D1756,'Current OBD'!$B$6:$AK$2185,34,0)="Yes","10"," ")</f>
        <v xml:space="preserve"> </v>
      </c>
      <c r="R1756" s="11" t="str">
        <f>IF(VLOOKUP(D1756,'Current OBD'!$B$6:$AK$2185,35,0)="Yes","11"," ")</f>
        <v xml:space="preserve"> </v>
      </c>
      <c r="S1756" s="11" t="str">
        <f>IF(VLOOKUP(D1756,'Current OBD'!$B$6:$AK$2185,36,0)="Yes","12"," ")</f>
        <v xml:space="preserve"> </v>
      </c>
      <c r="T1756" s="13">
        <f>VLOOKUP(D1756,Pivot!$B$4:$F$2181,2,0)</f>
        <v>155</v>
      </c>
      <c r="U1756" s="13">
        <f>VLOOKUP(D1756,Pivot!$B$4:$F$2181,3,0)</f>
        <v>48</v>
      </c>
      <c r="V1756" s="13">
        <f>VLOOKUP(D1756,Pivot!$B$4:$F$2181,4,0)</f>
        <v>572</v>
      </c>
      <c r="W1756" s="46">
        <f>IFERROR(VLOOKUP(D1756,Pivot!$B$4:$H$2181,5,0),"")</f>
        <v>0.27100000000000002</v>
      </c>
      <c r="X1756" s="51">
        <f>IFERROR(VLOOKUP(D1756,Pivot!$B$4:$H$2181,6,0),"")</f>
        <v>8.3900000000000002E-2</v>
      </c>
      <c r="Y1756" s="46">
        <f>IFERROR(VLOOKUP(D1756,Pivot!$B$4:$H$2181,7,0),"")</f>
        <v>0.35489999999999999</v>
      </c>
    </row>
    <row r="1757" spans="1:25" ht="15" customHeight="1" outlineLevel="2">
      <c r="A1757" s="10" t="str">
        <f>VLOOKUP(D1757,'Current OBD'!$B$6:$K$2185,4,0)</f>
        <v>Snohomish</v>
      </c>
      <c r="B1757" s="10" t="str">
        <f>VLOOKUP(D1757,'Current OBD'!$B$6:$K$2185,3,0)</f>
        <v>31-015</v>
      </c>
      <c r="C1757" s="9" t="str">
        <f>VLOOKUP(D1757,'Current OBD'!$B$6:$K$2185,2,0)</f>
        <v>Edmonds School District</v>
      </c>
      <c r="D1757" s="24">
        <v>660627</v>
      </c>
      <c r="E1757" s="9" t="str">
        <f>VLOOKUP(D1757,'Current OBD'!$B$6:$K$2185,10,0)</f>
        <v>Scriber Lake High/Edmond Heights K12(Scriber Lake ScriberLake High/Options)</v>
      </c>
      <c r="F1757" s="11" t="str">
        <f>IF(VLOOKUP(D1757,'Current OBD'!$B$6:$AK$2185,23,0)="Yes","PK"," ")</f>
        <v xml:space="preserve"> </v>
      </c>
      <c r="G1757" s="11" t="str">
        <f>IF(VLOOKUP(D1757,'Current OBD'!$B$6:$AK$2185,24,0)="Yes","K"," ")</f>
        <v>K</v>
      </c>
      <c r="H1757" s="11">
        <f>IF(VLOOKUP(D1757,'Current OBD'!$B$6:$AK$2185,25,0)="Yes",1," ")</f>
        <v>1</v>
      </c>
      <c r="I1757" s="11" t="str">
        <f>IF(VLOOKUP(D1757,'Current OBD'!$B$6:$AK$2185,26,0)="Yes","2"," ")</f>
        <v>2</v>
      </c>
      <c r="J1757" s="11" t="str">
        <f>IF(VLOOKUP(D1757,'Current OBD'!$B$6:$AK$2185,27,0)="Yes","3"," ")</f>
        <v>3</v>
      </c>
      <c r="K1757" s="11" t="str">
        <f>IF(VLOOKUP(D1757,'Current OBD'!$B$6:$AK$2185,28,0)="Yes","4"," ")</f>
        <v>4</v>
      </c>
      <c r="L1757" s="11" t="str">
        <f>IF(VLOOKUP(D1757,'Current OBD'!$B$6:$AK$2185,29,0)="Yes","5"," ")</f>
        <v>5</v>
      </c>
      <c r="M1757" s="11" t="str">
        <f>IF(VLOOKUP(D1757,'Current OBD'!$B$6:$AK$2185,30,0)="Yes","6"," ")</f>
        <v>6</v>
      </c>
      <c r="N1757" s="11" t="str">
        <f>IF(VLOOKUP(D1757,'Current OBD'!$B$6:$AK$2185,31,0)="Yes","7"," ")</f>
        <v>7</v>
      </c>
      <c r="O1757" s="11" t="str">
        <f>IF(VLOOKUP(D1757,'Current OBD'!$B$6:$AK$2185,32,0)="Yes","8"," ")</f>
        <v>8</v>
      </c>
      <c r="P1757" s="11" t="str">
        <f>IF(VLOOKUP(D1757,'Current OBD'!$B$6:$AK$2185,33,0)="Yes","9"," ")</f>
        <v>9</v>
      </c>
      <c r="Q1757" s="11" t="str">
        <f>IF(VLOOKUP(D1757,'Current OBD'!$B$6:$AK$2185,34,0)="Yes","10"," ")</f>
        <v>10</v>
      </c>
      <c r="R1757" s="11" t="str">
        <f>IF(VLOOKUP(D1757,'Current OBD'!$B$6:$AK$2185,35,0)="Yes","11"," ")</f>
        <v>11</v>
      </c>
      <c r="S1757" s="11" t="str">
        <f>IF(VLOOKUP(D1757,'Current OBD'!$B$6:$AK$2185,36,0)="Yes","12"," ")</f>
        <v>12</v>
      </c>
      <c r="T1757" s="13">
        <f>VLOOKUP(D1757,Pivot!$B$4:$F$2181,2,0)</f>
        <v>153</v>
      </c>
      <c r="U1757" s="13">
        <f>VLOOKUP(D1757,Pivot!$B$4:$F$2181,3,0)</f>
        <v>35</v>
      </c>
      <c r="V1757" s="13">
        <f>VLOOKUP(D1757,Pivot!$B$4:$F$2181,4,0)</f>
        <v>735</v>
      </c>
      <c r="W1757" s="46">
        <f>IFERROR(VLOOKUP(D1757,Pivot!$B$4:$H$2181,5,0),"")</f>
        <v>0.2082</v>
      </c>
      <c r="X1757" s="51">
        <f>IFERROR(VLOOKUP(D1757,Pivot!$B$4:$H$2181,6,0),"")</f>
        <v>4.7600000000000003E-2</v>
      </c>
      <c r="Y1757" s="46">
        <f>IFERROR(VLOOKUP(D1757,Pivot!$B$4:$H$2181,7,0),"")</f>
        <v>0.25580000000000003</v>
      </c>
    </row>
    <row r="1758" spans="1:25" ht="15" customHeight="1" outlineLevel="2">
      <c r="A1758" s="10" t="str">
        <f>VLOOKUP(D1758,'Current OBD'!$B$6:$K$2185,4,0)</f>
        <v>Snohomish</v>
      </c>
      <c r="B1758" s="10" t="str">
        <f>VLOOKUP(D1758,'Current OBD'!$B$6:$K$2185,3,0)</f>
        <v>31-015</v>
      </c>
      <c r="C1758" s="9" t="str">
        <f>VLOOKUP(D1758,'Current OBD'!$B$6:$K$2185,2,0)</f>
        <v>Edmonds School District</v>
      </c>
      <c r="D1758" s="24">
        <v>660613</v>
      </c>
      <c r="E1758" s="9" t="str">
        <f>VLOOKUP(D1758,'Current OBD'!$B$6:$K$2185,10,0)</f>
        <v>Seaview Elementary</v>
      </c>
      <c r="F1758" s="11" t="str">
        <f>IF(VLOOKUP(D1758,'Current OBD'!$B$6:$AK$2185,23,0)="Yes","PK"," ")</f>
        <v xml:space="preserve"> </v>
      </c>
      <c r="G1758" s="11" t="str">
        <f>IF(VLOOKUP(D1758,'Current OBD'!$B$6:$AK$2185,24,0)="Yes","K"," ")</f>
        <v>K</v>
      </c>
      <c r="H1758" s="11">
        <f>IF(VLOOKUP(D1758,'Current OBD'!$B$6:$AK$2185,25,0)="Yes",1," ")</f>
        <v>1</v>
      </c>
      <c r="I1758" s="11" t="str">
        <f>IF(VLOOKUP(D1758,'Current OBD'!$B$6:$AK$2185,26,0)="Yes","2"," ")</f>
        <v>2</v>
      </c>
      <c r="J1758" s="11" t="str">
        <f>IF(VLOOKUP(D1758,'Current OBD'!$B$6:$AK$2185,27,0)="Yes","3"," ")</f>
        <v>3</v>
      </c>
      <c r="K1758" s="11" t="str">
        <f>IF(VLOOKUP(D1758,'Current OBD'!$B$6:$AK$2185,28,0)="Yes","4"," ")</f>
        <v>4</v>
      </c>
      <c r="L1758" s="11" t="str">
        <f>IF(VLOOKUP(D1758,'Current OBD'!$B$6:$AK$2185,29,0)="Yes","5"," ")</f>
        <v>5</v>
      </c>
      <c r="M1758" s="11" t="str">
        <f>IF(VLOOKUP(D1758,'Current OBD'!$B$6:$AK$2185,30,0)="Yes","6"," ")</f>
        <v>6</v>
      </c>
      <c r="N1758" s="11" t="str">
        <f>IF(VLOOKUP(D1758,'Current OBD'!$B$6:$AK$2185,31,0)="Yes","7"," ")</f>
        <v xml:space="preserve"> </v>
      </c>
      <c r="O1758" s="11" t="str">
        <f>IF(VLOOKUP(D1758,'Current OBD'!$B$6:$AK$2185,32,0)="Yes","8"," ")</f>
        <v xml:space="preserve"> </v>
      </c>
      <c r="P1758" s="11" t="str">
        <f>IF(VLOOKUP(D1758,'Current OBD'!$B$6:$AK$2185,33,0)="Yes","9"," ")</f>
        <v xml:space="preserve"> </v>
      </c>
      <c r="Q1758" s="11" t="str">
        <f>IF(VLOOKUP(D1758,'Current OBD'!$B$6:$AK$2185,34,0)="Yes","10"," ")</f>
        <v xml:space="preserve"> </v>
      </c>
      <c r="R1758" s="11" t="str">
        <f>IF(VLOOKUP(D1758,'Current OBD'!$B$6:$AK$2185,35,0)="Yes","11"," ")</f>
        <v xml:space="preserve"> </v>
      </c>
      <c r="S1758" s="11" t="str">
        <f>IF(VLOOKUP(D1758,'Current OBD'!$B$6:$AK$2185,36,0)="Yes","12"," ")</f>
        <v xml:space="preserve"> </v>
      </c>
      <c r="T1758" s="13">
        <f>VLOOKUP(D1758,Pivot!$B$4:$F$2181,2,0)</f>
        <v>50</v>
      </c>
      <c r="U1758" s="13">
        <f>VLOOKUP(D1758,Pivot!$B$4:$F$2181,3,0)</f>
        <v>15</v>
      </c>
      <c r="V1758" s="13">
        <f>VLOOKUP(D1758,Pivot!$B$4:$F$2181,4,0)</f>
        <v>414</v>
      </c>
      <c r="W1758" s="46">
        <f>IFERROR(VLOOKUP(D1758,Pivot!$B$4:$H$2181,5,0),"")</f>
        <v>0.1208</v>
      </c>
      <c r="X1758" s="51">
        <f>IFERROR(VLOOKUP(D1758,Pivot!$B$4:$H$2181,6,0),"")</f>
        <v>3.6200000000000003E-2</v>
      </c>
      <c r="Y1758" s="46">
        <f>IFERROR(VLOOKUP(D1758,Pivot!$B$4:$H$2181,7,0),"")</f>
        <v>0.157</v>
      </c>
    </row>
    <row r="1759" spans="1:25" ht="15" customHeight="1" outlineLevel="2">
      <c r="A1759" s="10" t="str">
        <f>VLOOKUP(D1759,'Current OBD'!$B$6:$K$2185,4,0)</f>
        <v>Snohomish</v>
      </c>
      <c r="B1759" s="10" t="str">
        <f>VLOOKUP(D1759,'Current OBD'!$B$6:$K$2185,3,0)</f>
        <v>31-015</v>
      </c>
      <c r="C1759" s="9" t="str">
        <f>VLOOKUP(D1759,'Current OBD'!$B$6:$K$2185,2,0)</f>
        <v>Edmonds School District</v>
      </c>
      <c r="D1759" s="24">
        <v>660614</v>
      </c>
      <c r="E1759" s="9" t="str">
        <f>VLOOKUP(D1759,'Current OBD'!$B$6:$K$2185,10,0)</f>
        <v>Sherwood Elementary</v>
      </c>
      <c r="F1759" s="11" t="str">
        <f>IF(VLOOKUP(D1759,'Current OBD'!$B$6:$AK$2185,23,0)="Yes","PK"," ")</f>
        <v xml:space="preserve"> </v>
      </c>
      <c r="G1759" s="11" t="str">
        <f>IF(VLOOKUP(D1759,'Current OBD'!$B$6:$AK$2185,24,0)="Yes","K"," ")</f>
        <v>K</v>
      </c>
      <c r="H1759" s="11">
        <f>IF(VLOOKUP(D1759,'Current OBD'!$B$6:$AK$2185,25,0)="Yes",1," ")</f>
        <v>1</v>
      </c>
      <c r="I1759" s="11" t="str">
        <f>IF(VLOOKUP(D1759,'Current OBD'!$B$6:$AK$2185,26,0)="Yes","2"," ")</f>
        <v>2</v>
      </c>
      <c r="J1759" s="11" t="str">
        <f>IF(VLOOKUP(D1759,'Current OBD'!$B$6:$AK$2185,27,0)="Yes","3"," ")</f>
        <v>3</v>
      </c>
      <c r="K1759" s="11" t="str">
        <f>IF(VLOOKUP(D1759,'Current OBD'!$B$6:$AK$2185,28,0)="Yes","4"," ")</f>
        <v>4</v>
      </c>
      <c r="L1759" s="11" t="str">
        <f>IF(VLOOKUP(D1759,'Current OBD'!$B$6:$AK$2185,29,0)="Yes","5"," ")</f>
        <v>5</v>
      </c>
      <c r="M1759" s="11" t="str">
        <f>IF(VLOOKUP(D1759,'Current OBD'!$B$6:$AK$2185,30,0)="Yes","6"," ")</f>
        <v>6</v>
      </c>
      <c r="N1759" s="11" t="str">
        <f>IF(VLOOKUP(D1759,'Current OBD'!$B$6:$AK$2185,31,0)="Yes","7"," ")</f>
        <v xml:space="preserve"> </v>
      </c>
      <c r="O1759" s="11" t="str">
        <f>IF(VLOOKUP(D1759,'Current OBD'!$B$6:$AK$2185,32,0)="Yes","8"," ")</f>
        <v xml:space="preserve"> </v>
      </c>
      <c r="P1759" s="11" t="str">
        <f>IF(VLOOKUP(D1759,'Current OBD'!$B$6:$AK$2185,33,0)="Yes","9"," ")</f>
        <v xml:space="preserve"> </v>
      </c>
      <c r="Q1759" s="11" t="str">
        <f>IF(VLOOKUP(D1759,'Current OBD'!$B$6:$AK$2185,34,0)="Yes","10"," ")</f>
        <v xml:space="preserve"> </v>
      </c>
      <c r="R1759" s="11" t="str">
        <f>IF(VLOOKUP(D1759,'Current OBD'!$B$6:$AK$2185,35,0)="Yes","11"," ")</f>
        <v xml:space="preserve"> </v>
      </c>
      <c r="S1759" s="11" t="str">
        <f>IF(VLOOKUP(D1759,'Current OBD'!$B$6:$AK$2185,36,0)="Yes","12"," ")</f>
        <v xml:space="preserve"> </v>
      </c>
      <c r="T1759" s="13">
        <f>VLOOKUP(D1759,Pivot!$B$4:$F$2181,2,0)</f>
        <v>55</v>
      </c>
      <c r="U1759" s="13">
        <f>VLOOKUP(D1759,Pivot!$B$4:$F$2181,3,0)</f>
        <v>21</v>
      </c>
      <c r="V1759" s="13">
        <f>VLOOKUP(D1759,Pivot!$B$4:$F$2181,4,0)</f>
        <v>448</v>
      </c>
      <c r="W1759" s="46">
        <f>IFERROR(VLOOKUP(D1759,Pivot!$B$4:$H$2181,5,0),"")</f>
        <v>0.12280000000000001</v>
      </c>
      <c r="X1759" s="51">
        <f>IFERROR(VLOOKUP(D1759,Pivot!$B$4:$H$2181,6,0),"")</f>
        <v>4.6899999999999997E-2</v>
      </c>
      <c r="Y1759" s="46">
        <f>IFERROR(VLOOKUP(D1759,Pivot!$B$4:$H$2181,7,0),"")</f>
        <v>0.1696</v>
      </c>
    </row>
    <row r="1760" spans="1:25" ht="15" customHeight="1" outlineLevel="2">
      <c r="A1760" s="10" t="str">
        <f>VLOOKUP(D1760,'Current OBD'!$B$6:$K$2185,4,0)</f>
        <v>Snohomish</v>
      </c>
      <c r="B1760" s="10" t="str">
        <f>VLOOKUP(D1760,'Current OBD'!$B$6:$K$2185,3,0)</f>
        <v>31-015</v>
      </c>
      <c r="C1760" s="9" t="str">
        <f>VLOOKUP(D1760,'Current OBD'!$B$6:$K$2185,2,0)</f>
        <v>Edmonds School District</v>
      </c>
      <c r="D1760" s="24">
        <v>660615</v>
      </c>
      <c r="E1760" s="9" t="str">
        <f>VLOOKUP(D1760,'Current OBD'!$B$6:$K$2185,10,0)</f>
        <v>Spruce Elementary</v>
      </c>
      <c r="F1760" s="11" t="str">
        <f>IF(VLOOKUP(D1760,'Current OBD'!$B$6:$AK$2185,23,0)="Yes","PK"," ")</f>
        <v xml:space="preserve"> </v>
      </c>
      <c r="G1760" s="11" t="str">
        <f>IF(VLOOKUP(D1760,'Current OBD'!$B$6:$AK$2185,24,0)="Yes","K"," ")</f>
        <v>K</v>
      </c>
      <c r="H1760" s="11">
        <f>IF(VLOOKUP(D1760,'Current OBD'!$B$6:$AK$2185,25,0)="Yes",1," ")</f>
        <v>1</v>
      </c>
      <c r="I1760" s="11" t="str">
        <f>IF(VLOOKUP(D1760,'Current OBD'!$B$6:$AK$2185,26,0)="Yes","2"," ")</f>
        <v>2</v>
      </c>
      <c r="J1760" s="11" t="str">
        <f>IF(VLOOKUP(D1760,'Current OBD'!$B$6:$AK$2185,27,0)="Yes","3"," ")</f>
        <v>3</v>
      </c>
      <c r="K1760" s="11" t="str">
        <f>IF(VLOOKUP(D1760,'Current OBD'!$B$6:$AK$2185,28,0)="Yes","4"," ")</f>
        <v>4</v>
      </c>
      <c r="L1760" s="11" t="str">
        <f>IF(VLOOKUP(D1760,'Current OBD'!$B$6:$AK$2185,29,0)="Yes","5"," ")</f>
        <v>5</v>
      </c>
      <c r="M1760" s="11" t="str">
        <f>IF(VLOOKUP(D1760,'Current OBD'!$B$6:$AK$2185,30,0)="Yes","6"," ")</f>
        <v>6</v>
      </c>
      <c r="N1760" s="11" t="str">
        <f>IF(VLOOKUP(D1760,'Current OBD'!$B$6:$AK$2185,31,0)="Yes","7"," ")</f>
        <v xml:space="preserve"> </v>
      </c>
      <c r="O1760" s="11" t="str">
        <f>IF(VLOOKUP(D1760,'Current OBD'!$B$6:$AK$2185,32,0)="Yes","8"," ")</f>
        <v xml:space="preserve"> </v>
      </c>
      <c r="P1760" s="11" t="str">
        <f>IF(VLOOKUP(D1760,'Current OBD'!$B$6:$AK$2185,33,0)="Yes","9"," ")</f>
        <v xml:space="preserve"> </v>
      </c>
      <c r="Q1760" s="11" t="str">
        <f>IF(VLOOKUP(D1760,'Current OBD'!$B$6:$AK$2185,34,0)="Yes","10"," ")</f>
        <v xml:space="preserve"> </v>
      </c>
      <c r="R1760" s="11" t="str">
        <f>IF(VLOOKUP(D1760,'Current OBD'!$B$6:$AK$2185,35,0)="Yes","11"," ")</f>
        <v xml:space="preserve"> </v>
      </c>
      <c r="S1760" s="11" t="str">
        <f>IF(VLOOKUP(D1760,'Current OBD'!$B$6:$AK$2185,36,0)="Yes","12"," ")</f>
        <v xml:space="preserve"> </v>
      </c>
      <c r="T1760" s="13">
        <f>VLOOKUP(D1760,Pivot!$B$4:$F$2181,2,0)</f>
        <v>195</v>
      </c>
      <c r="U1760" s="13">
        <f>VLOOKUP(D1760,Pivot!$B$4:$F$2181,3,0)</f>
        <v>84</v>
      </c>
      <c r="V1760" s="13">
        <f>VLOOKUP(D1760,Pivot!$B$4:$F$2181,4,0)</f>
        <v>547</v>
      </c>
      <c r="W1760" s="46">
        <f>IFERROR(VLOOKUP(D1760,Pivot!$B$4:$H$2181,5,0),"")</f>
        <v>0.35649999999999998</v>
      </c>
      <c r="X1760" s="51">
        <f>IFERROR(VLOOKUP(D1760,Pivot!$B$4:$H$2181,6,0),"")</f>
        <v>0.15359999999999999</v>
      </c>
      <c r="Y1760" s="46">
        <f>IFERROR(VLOOKUP(D1760,Pivot!$B$4:$H$2181,7,0),"")</f>
        <v>0.5101</v>
      </c>
    </row>
    <row r="1761" spans="1:25" ht="15" customHeight="1" outlineLevel="2">
      <c r="A1761" s="10" t="str">
        <f>VLOOKUP(D1761,'Current OBD'!$B$6:$K$2185,4,0)</f>
        <v>Snohomish</v>
      </c>
      <c r="B1761" s="10" t="str">
        <f>VLOOKUP(D1761,'Current OBD'!$B$6:$K$2185,3,0)</f>
        <v>31-015</v>
      </c>
      <c r="C1761" s="9" t="str">
        <f>VLOOKUP(D1761,'Current OBD'!$B$6:$K$2185,2,0)</f>
        <v>Edmonds School District</v>
      </c>
      <c r="D1761" s="24">
        <v>660616</v>
      </c>
      <c r="E1761" s="9" t="str">
        <f>VLOOKUP(D1761,'Current OBD'!$B$6:$K$2185,10,0)</f>
        <v>Terrace Park Elementary (formally known as Terrace Park K-8)</v>
      </c>
      <c r="F1761" s="11" t="str">
        <f>IF(VLOOKUP(D1761,'Current OBD'!$B$6:$AK$2185,23,0)="Yes","PK"," ")</f>
        <v xml:space="preserve"> </v>
      </c>
      <c r="G1761" s="11" t="str">
        <f>IF(VLOOKUP(D1761,'Current OBD'!$B$6:$AK$2185,24,0)="Yes","K"," ")</f>
        <v>K</v>
      </c>
      <c r="H1761" s="11">
        <f>IF(VLOOKUP(D1761,'Current OBD'!$B$6:$AK$2185,25,0)="Yes",1," ")</f>
        <v>1</v>
      </c>
      <c r="I1761" s="11" t="str">
        <f>IF(VLOOKUP(D1761,'Current OBD'!$B$6:$AK$2185,26,0)="Yes","2"," ")</f>
        <v>2</v>
      </c>
      <c r="J1761" s="11" t="str">
        <f>IF(VLOOKUP(D1761,'Current OBD'!$B$6:$AK$2185,27,0)="Yes","3"," ")</f>
        <v>3</v>
      </c>
      <c r="K1761" s="11" t="str">
        <f>IF(VLOOKUP(D1761,'Current OBD'!$B$6:$AK$2185,28,0)="Yes","4"," ")</f>
        <v>4</v>
      </c>
      <c r="L1761" s="11" t="str">
        <f>IF(VLOOKUP(D1761,'Current OBD'!$B$6:$AK$2185,29,0)="Yes","5"," ")</f>
        <v>5</v>
      </c>
      <c r="M1761" s="11" t="str">
        <f>IF(VLOOKUP(D1761,'Current OBD'!$B$6:$AK$2185,30,0)="Yes","6"," ")</f>
        <v>6</v>
      </c>
      <c r="N1761" s="11" t="str">
        <f>IF(VLOOKUP(D1761,'Current OBD'!$B$6:$AK$2185,31,0)="Yes","7"," ")</f>
        <v xml:space="preserve"> </v>
      </c>
      <c r="O1761" s="11" t="str">
        <f>IF(VLOOKUP(D1761,'Current OBD'!$B$6:$AK$2185,32,0)="Yes","8"," ")</f>
        <v xml:space="preserve"> </v>
      </c>
      <c r="P1761" s="11" t="str">
        <f>IF(VLOOKUP(D1761,'Current OBD'!$B$6:$AK$2185,33,0)="Yes","9"," ")</f>
        <v xml:space="preserve"> </v>
      </c>
      <c r="Q1761" s="11" t="str">
        <f>IF(VLOOKUP(D1761,'Current OBD'!$B$6:$AK$2185,34,0)="Yes","10"," ")</f>
        <v xml:space="preserve"> </v>
      </c>
      <c r="R1761" s="11" t="str">
        <f>IF(VLOOKUP(D1761,'Current OBD'!$B$6:$AK$2185,35,0)="Yes","11"," ")</f>
        <v xml:space="preserve"> </v>
      </c>
      <c r="S1761" s="11" t="str">
        <f>IF(VLOOKUP(D1761,'Current OBD'!$B$6:$AK$2185,36,0)="Yes","12"," ")</f>
        <v xml:space="preserve"> </v>
      </c>
      <c r="T1761" s="13">
        <f>VLOOKUP(D1761,Pivot!$B$4:$F$2181,2,0)</f>
        <v>81</v>
      </c>
      <c r="U1761" s="13">
        <f>VLOOKUP(D1761,Pivot!$B$4:$F$2181,3,0)</f>
        <v>23</v>
      </c>
      <c r="V1761" s="13">
        <f>VLOOKUP(D1761,Pivot!$B$4:$F$2181,4,0)</f>
        <v>701</v>
      </c>
      <c r="W1761" s="46">
        <f>IFERROR(VLOOKUP(D1761,Pivot!$B$4:$H$2181,5,0),"")</f>
        <v>0.11550000000000001</v>
      </c>
      <c r="X1761" s="51">
        <f>IFERROR(VLOOKUP(D1761,Pivot!$B$4:$H$2181,6,0),"")</f>
        <v>3.2800000000000003E-2</v>
      </c>
      <c r="Y1761" s="46">
        <f>IFERROR(VLOOKUP(D1761,Pivot!$B$4:$H$2181,7,0),"")</f>
        <v>0.1484</v>
      </c>
    </row>
    <row r="1762" spans="1:25" ht="15" customHeight="1" outlineLevel="2">
      <c r="A1762" s="10" t="str">
        <f>VLOOKUP(D1762,'Current OBD'!$B$6:$K$2185,4,0)</f>
        <v>Snohomish</v>
      </c>
      <c r="B1762" s="10" t="str">
        <f>VLOOKUP(D1762,'Current OBD'!$B$6:$K$2185,3,0)</f>
        <v>31-015</v>
      </c>
      <c r="C1762" s="9" t="str">
        <f>VLOOKUP(D1762,'Current OBD'!$B$6:$K$2185,2,0)</f>
        <v>Edmonds School District</v>
      </c>
      <c r="D1762" s="24">
        <v>660617</v>
      </c>
      <c r="E1762" s="9" t="str">
        <f>VLOOKUP(D1762,'Current OBD'!$B$6:$K$2185,10,0)</f>
        <v>Westgate Elementary</v>
      </c>
      <c r="F1762" s="11" t="str">
        <f>IF(VLOOKUP(D1762,'Current OBD'!$B$6:$AK$2185,23,0)="Yes","PK"," ")</f>
        <v xml:space="preserve"> </v>
      </c>
      <c r="G1762" s="11" t="str">
        <f>IF(VLOOKUP(D1762,'Current OBD'!$B$6:$AK$2185,24,0)="Yes","K"," ")</f>
        <v>K</v>
      </c>
      <c r="H1762" s="11">
        <f>IF(VLOOKUP(D1762,'Current OBD'!$B$6:$AK$2185,25,0)="Yes",1," ")</f>
        <v>1</v>
      </c>
      <c r="I1762" s="11" t="str">
        <f>IF(VLOOKUP(D1762,'Current OBD'!$B$6:$AK$2185,26,0)="Yes","2"," ")</f>
        <v>2</v>
      </c>
      <c r="J1762" s="11" t="str">
        <f>IF(VLOOKUP(D1762,'Current OBD'!$B$6:$AK$2185,27,0)="Yes","3"," ")</f>
        <v>3</v>
      </c>
      <c r="K1762" s="11" t="str">
        <f>IF(VLOOKUP(D1762,'Current OBD'!$B$6:$AK$2185,28,0)="Yes","4"," ")</f>
        <v>4</v>
      </c>
      <c r="L1762" s="11" t="str">
        <f>IF(VLOOKUP(D1762,'Current OBD'!$B$6:$AK$2185,29,0)="Yes","5"," ")</f>
        <v>5</v>
      </c>
      <c r="M1762" s="11" t="str">
        <f>IF(VLOOKUP(D1762,'Current OBD'!$B$6:$AK$2185,30,0)="Yes","6"," ")</f>
        <v>6</v>
      </c>
      <c r="N1762" s="11" t="str">
        <f>IF(VLOOKUP(D1762,'Current OBD'!$B$6:$AK$2185,31,0)="Yes","7"," ")</f>
        <v xml:space="preserve"> </v>
      </c>
      <c r="O1762" s="11" t="str">
        <f>IF(VLOOKUP(D1762,'Current OBD'!$B$6:$AK$2185,32,0)="Yes","8"," ")</f>
        <v xml:space="preserve"> </v>
      </c>
      <c r="P1762" s="11" t="str">
        <f>IF(VLOOKUP(D1762,'Current OBD'!$B$6:$AK$2185,33,0)="Yes","9"," ")</f>
        <v xml:space="preserve"> </v>
      </c>
      <c r="Q1762" s="11" t="str">
        <f>IF(VLOOKUP(D1762,'Current OBD'!$B$6:$AK$2185,34,0)="Yes","10"," ")</f>
        <v xml:space="preserve"> </v>
      </c>
      <c r="R1762" s="11" t="str">
        <f>IF(VLOOKUP(D1762,'Current OBD'!$B$6:$AK$2185,35,0)="Yes","11"," ")</f>
        <v xml:space="preserve"> </v>
      </c>
      <c r="S1762" s="11" t="str">
        <f>IF(VLOOKUP(D1762,'Current OBD'!$B$6:$AK$2185,36,0)="Yes","12"," ")</f>
        <v xml:space="preserve"> </v>
      </c>
      <c r="T1762" s="13">
        <f>VLOOKUP(D1762,Pivot!$B$4:$F$2181,2,0)</f>
        <v>104</v>
      </c>
      <c r="U1762" s="13">
        <f>VLOOKUP(D1762,Pivot!$B$4:$F$2181,3,0)</f>
        <v>26</v>
      </c>
      <c r="V1762" s="13">
        <f>VLOOKUP(D1762,Pivot!$B$4:$F$2181,4,0)</f>
        <v>450</v>
      </c>
      <c r="W1762" s="46">
        <f>IFERROR(VLOOKUP(D1762,Pivot!$B$4:$H$2181,5,0),"")</f>
        <v>0.2311</v>
      </c>
      <c r="X1762" s="51">
        <f>IFERROR(VLOOKUP(D1762,Pivot!$B$4:$H$2181,6,0),"")</f>
        <v>5.7799999999999997E-2</v>
      </c>
      <c r="Y1762" s="46">
        <f>IFERROR(VLOOKUP(D1762,Pivot!$B$4:$H$2181,7,0),"")</f>
        <v>0.28889999999999999</v>
      </c>
    </row>
    <row r="1763" spans="1:25" ht="15" customHeight="1" outlineLevel="2">
      <c r="A1763" s="10" t="str">
        <f>VLOOKUP(D1763,'Current OBD'!$B$6:$K$2185,4,0)</f>
        <v>Snohomish</v>
      </c>
      <c r="B1763" s="10" t="str">
        <f>VLOOKUP(D1763,'Current OBD'!$B$6:$K$2185,3,0)</f>
        <v>31-015</v>
      </c>
      <c r="C1763" s="9" t="str">
        <f>VLOOKUP(D1763,'Current OBD'!$B$6:$K$2185,2,0)</f>
        <v>Edmonds School District</v>
      </c>
      <c r="D1763" s="24">
        <v>686943</v>
      </c>
      <c r="E1763" s="9" t="str">
        <f>VLOOKUP(D1763,'Current OBD'!$B$6:$K$2185,10,0)</f>
        <v>Woodway Center</v>
      </c>
      <c r="F1763" s="11" t="str">
        <f>IF(VLOOKUP(D1763,'Current OBD'!$B$6:$AK$2185,23,0)="Yes","PK"," ")</f>
        <v>PK</v>
      </c>
      <c r="G1763" s="11" t="str">
        <f>IF(VLOOKUP(D1763,'Current OBD'!$B$6:$AK$2185,24,0)="Yes","K"," ")</f>
        <v>K</v>
      </c>
      <c r="H1763" s="11" t="str">
        <f>IF(VLOOKUP(D1763,'Current OBD'!$B$6:$AK$2185,25,0)="Yes",1," ")</f>
        <v xml:space="preserve"> </v>
      </c>
      <c r="I1763" s="11" t="str">
        <f>IF(VLOOKUP(D1763,'Current OBD'!$B$6:$AK$2185,26,0)="Yes","2"," ")</f>
        <v xml:space="preserve"> </v>
      </c>
      <c r="J1763" s="11" t="str">
        <f>IF(VLOOKUP(D1763,'Current OBD'!$B$6:$AK$2185,27,0)="Yes","3"," ")</f>
        <v xml:space="preserve"> </v>
      </c>
      <c r="K1763" s="11" t="str">
        <f>IF(VLOOKUP(D1763,'Current OBD'!$B$6:$AK$2185,28,0)="Yes","4"," ")</f>
        <v xml:space="preserve"> </v>
      </c>
      <c r="L1763" s="11" t="str">
        <f>IF(VLOOKUP(D1763,'Current OBD'!$B$6:$AK$2185,29,0)="Yes","5"," ")</f>
        <v xml:space="preserve"> </v>
      </c>
      <c r="M1763" s="11" t="str">
        <f>IF(VLOOKUP(D1763,'Current OBD'!$B$6:$AK$2185,30,0)="Yes","6"," ")</f>
        <v xml:space="preserve"> </v>
      </c>
      <c r="N1763" s="11" t="str">
        <f>IF(VLOOKUP(D1763,'Current OBD'!$B$6:$AK$2185,31,0)="Yes","7"," ")</f>
        <v xml:space="preserve"> </v>
      </c>
      <c r="O1763" s="11" t="str">
        <f>IF(VLOOKUP(D1763,'Current OBD'!$B$6:$AK$2185,32,0)="Yes","8"," ")</f>
        <v xml:space="preserve"> </v>
      </c>
      <c r="P1763" s="11" t="str">
        <f>IF(VLOOKUP(D1763,'Current OBD'!$B$6:$AK$2185,33,0)="Yes","9"," ")</f>
        <v xml:space="preserve"> </v>
      </c>
      <c r="Q1763" s="11" t="str">
        <f>IF(VLOOKUP(D1763,'Current OBD'!$B$6:$AK$2185,34,0)="Yes","10"," ")</f>
        <v xml:space="preserve"> </v>
      </c>
      <c r="R1763" s="11" t="str">
        <f>IF(VLOOKUP(D1763,'Current OBD'!$B$6:$AK$2185,35,0)="Yes","11"," ")</f>
        <v xml:space="preserve"> </v>
      </c>
      <c r="S1763" s="11" t="str">
        <f>IF(VLOOKUP(D1763,'Current OBD'!$B$6:$AK$2185,36,0)="Yes","12"," ")</f>
        <v xml:space="preserve"> </v>
      </c>
      <c r="T1763" s="13">
        <f>VLOOKUP(D1763,Pivot!$B$4:$F$2181,2,0)</f>
        <v>90</v>
      </c>
      <c r="U1763" s="13">
        <f>VLOOKUP(D1763,Pivot!$B$4:$F$2181,3,0)</f>
        <v>17</v>
      </c>
      <c r="V1763" s="13">
        <f>VLOOKUP(D1763,Pivot!$B$4:$F$2181,4,0)</f>
        <v>281</v>
      </c>
      <c r="W1763" s="46">
        <f>IFERROR(VLOOKUP(D1763,Pivot!$B$4:$H$2181,5,0),"")</f>
        <v>0.32029999999999997</v>
      </c>
      <c r="X1763" s="51">
        <f>IFERROR(VLOOKUP(D1763,Pivot!$B$4:$H$2181,6,0),"")</f>
        <v>6.0499999999999998E-2</v>
      </c>
      <c r="Y1763" s="46">
        <f>IFERROR(VLOOKUP(D1763,Pivot!$B$4:$H$2181,7,0),"")</f>
        <v>0.38080000000000003</v>
      </c>
    </row>
    <row r="1764" spans="1:25" ht="15" customHeight="1" outlineLevel="1">
      <c r="A1764" s="27"/>
      <c r="B1764" s="27"/>
      <c r="C1764" s="30" t="s">
        <v>5832</v>
      </c>
      <c r="D1764" s="27"/>
      <c r="E1764" s="26"/>
      <c r="F1764" s="29"/>
      <c r="G1764" s="29"/>
      <c r="H1764" s="29"/>
      <c r="I1764" s="29"/>
      <c r="J1764" s="29"/>
      <c r="K1764" s="29"/>
      <c r="L1764" s="29"/>
      <c r="M1764" s="29"/>
      <c r="N1764" s="29"/>
      <c r="O1764" s="29"/>
      <c r="P1764" s="29"/>
      <c r="Q1764" s="29"/>
      <c r="R1764" s="29"/>
      <c r="S1764" s="29"/>
      <c r="T1764" s="43">
        <f>SUBTOTAL(9,T1732:T1763)</f>
        <v>5307</v>
      </c>
      <c r="U1764" s="43">
        <f>SUBTOTAL(9,U1732:U1763)</f>
        <v>1669</v>
      </c>
      <c r="V1764" s="43">
        <f>SUBTOTAL(9,V1732:V1763)</f>
        <v>20263</v>
      </c>
      <c r="W1764" s="47"/>
      <c r="X1764" s="52"/>
      <c r="Y1764" s="56">
        <f>(T1764+U1764)/V1764</f>
        <v>0.34427281251542219</v>
      </c>
    </row>
    <row r="1765" spans="1:25" ht="15" customHeight="1" outlineLevel="2">
      <c r="A1765" s="10" t="str">
        <f>VLOOKUP(D1765,'Current OBD'!$B$6:$K$2185,4,0)</f>
        <v>Snohomish</v>
      </c>
      <c r="B1765" s="10" t="str">
        <f>VLOOKUP(D1765,'Current OBD'!$B$6:$K$2185,3,0)</f>
        <v>31-016</v>
      </c>
      <c r="C1765" s="9" t="str">
        <f>VLOOKUP(D1765,'Current OBD'!$B$6:$K$2185,2,0)</f>
        <v>Arlington School District</v>
      </c>
      <c r="D1765" s="24">
        <v>660576</v>
      </c>
      <c r="E1765" s="9" t="str">
        <f>VLOOKUP(D1765,'Current OBD'!$B$6:$K$2185,10,0)</f>
        <v>Arlington High School</v>
      </c>
      <c r="F1765" s="11" t="str">
        <f>IF(VLOOKUP(D1765,'Current OBD'!$B$6:$AK$2185,23,0)="Yes","PK"," ")</f>
        <v xml:space="preserve"> </v>
      </c>
      <c r="G1765" s="11" t="str">
        <f>IF(VLOOKUP(D1765,'Current OBD'!$B$6:$AK$2185,24,0)="Yes","K"," ")</f>
        <v xml:space="preserve"> </v>
      </c>
      <c r="H1765" s="11" t="str">
        <f>IF(VLOOKUP(D1765,'Current OBD'!$B$6:$AK$2185,25,0)="Yes",1," ")</f>
        <v xml:space="preserve"> </v>
      </c>
      <c r="I1765" s="11" t="str">
        <f>IF(VLOOKUP(D1765,'Current OBD'!$B$6:$AK$2185,26,0)="Yes","2"," ")</f>
        <v xml:space="preserve"> </v>
      </c>
      <c r="J1765" s="11" t="str">
        <f>IF(VLOOKUP(D1765,'Current OBD'!$B$6:$AK$2185,27,0)="Yes","3"," ")</f>
        <v xml:space="preserve"> </v>
      </c>
      <c r="K1765" s="11" t="str">
        <f>IF(VLOOKUP(D1765,'Current OBD'!$B$6:$AK$2185,28,0)="Yes","4"," ")</f>
        <v xml:space="preserve"> </v>
      </c>
      <c r="L1765" s="11" t="str">
        <f>IF(VLOOKUP(D1765,'Current OBD'!$B$6:$AK$2185,29,0)="Yes","5"," ")</f>
        <v xml:space="preserve"> </v>
      </c>
      <c r="M1765" s="11" t="str">
        <f>IF(VLOOKUP(D1765,'Current OBD'!$B$6:$AK$2185,30,0)="Yes","6"," ")</f>
        <v xml:space="preserve"> </v>
      </c>
      <c r="N1765" s="11" t="str">
        <f>IF(VLOOKUP(D1765,'Current OBD'!$B$6:$AK$2185,31,0)="Yes","7"," ")</f>
        <v xml:space="preserve"> </v>
      </c>
      <c r="O1765" s="11" t="str">
        <f>IF(VLOOKUP(D1765,'Current OBD'!$B$6:$AK$2185,32,0)="Yes","8"," ")</f>
        <v xml:space="preserve"> </v>
      </c>
      <c r="P1765" s="11" t="str">
        <f>IF(VLOOKUP(D1765,'Current OBD'!$B$6:$AK$2185,33,0)="Yes","9"," ")</f>
        <v>9</v>
      </c>
      <c r="Q1765" s="11" t="str">
        <f>IF(VLOOKUP(D1765,'Current OBD'!$B$6:$AK$2185,34,0)="Yes","10"," ")</f>
        <v>10</v>
      </c>
      <c r="R1765" s="11" t="str">
        <f>IF(VLOOKUP(D1765,'Current OBD'!$B$6:$AK$2185,35,0)="Yes","11"," ")</f>
        <v>11</v>
      </c>
      <c r="S1765" s="11" t="str">
        <f>IF(VLOOKUP(D1765,'Current OBD'!$B$6:$AK$2185,36,0)="Yes","12"," ")</f>
        <v>12</v>
      </c>
      <c r="T1765" s="13">
        <f>VLOOKUP(D1765,Pivot!$B$4:$F$2181,2,0)</f>
        <v>419</v>
      </c>
      <c r="U1765" s="13">
        <f>VLOOKUP(D1765,Pivot!$B$4:$F$2181,3,0)</f>
        <v>111</v>
      </c>
      <c r="V1765" s="13">
        <f>VLOOKUP(D1765,Pivot!$B$4:$F$2181,4,0)</f>
        <v>1669</v>
      </c>
      <c r="W1765" s="46">
        <f>IFERROR(VLOOKUP(D1765,Pivot!$B$4:$H$2181,5,0),"")</f>
        <v>0.251</v>
      </c>
      <c r="X1765" s="51">
        <f>IFERROR(VLOOKUP(D1765,Pivot!$B$4:$H$2181,6,0),"")</f>
        <v>6.6500000000000004E-2</v>
      </c>
      <c r="Y1765" s="46">
        <f>IFERROR(VLOOKUP(D1765,Pivot!$B$4:$H$2181,7,0),"")</f>
        <v>0.31759999999999999</v>
      </c>
    </row>
    <row r="1766" spans="1:25" ht="15" customHeight="1" outlineLevel="2">
      <c r="A1766" s="10" t="str">
        <f>VLOOKUP(D1766,'Current OBD'!$B$6:$K$2185,4,0)</f>
        <v>Snohomish</v>
      </c>
      <c r="B1766" s="10" t="str">
        <f>VLOOKUP(D1766,'Current OBD'!$B$6:$K$2185,3,0)</f>
        <v>31-016</v>
      </c>
      <c r="C1766" s="9" t="str">
        <f>VLOOKUP(D1766,'Current OBD'!$B$6:$K$2185,2,0)</f>
        <v>Arlington School District</v>
      </c>
      <c r="D1766" s="24">
        <v>660581</v>
      </c>
      <c r="E1766" s="9" t="str">
        <f>VLOOKUP(D1766,'Current OBD'!$B$6:$K$2185,10,0)</f>
        <v>Eagle Creek Elementary</v>
      </c>
      <c r="F1766" s="11" t="str">
        <f>IF(VLOOKUP(D1766,'Current OBD'!$B$6:$AK$2185,23,0)="Yes","PK"," ")</f>
        <v xml:space="preserve"> </v>
      </c>
      <c r="G1766" s="11" t="str">
        <f>IF(VLOOKUP(D1766,'Current OBD'!$B$6:$AK$2185,24,0)="Yes","K"," ")</f>
        <v>K</v>
      </c>
      <c r="H1766" s="11">
        <f>IF(VLOOKUP(D1766,'Current OBD'!$B$6:$AK$2185,25,0)="Yes",1," ")</f>
        <v>1</v>
      </c>
      <c r="I1766" s="11" t="str">
        <f>IF(VLOOKUP(D1766,'Current OBD'!$B$6:$AK$2185,26,0)="Yes","2"," ")</f>
        <v>2</v>
      </c>
      <c r="J1766" s="11" t="str">
        <f>IF(VLOOKUP(D1766,'Current OBD'!$B$6:$AK$2185,27,0)="Yes","3"," ")</f>
        <v>3</v>
      </c>
      <c r="K1766" s="11" t="str">
        <f>IF(VLOOKUP(D1766,'Current OBD'!$B$6:$AK$2185,28,0)="Yes","4"," ")</f>
        <v>4</v>
      </c>
      <c r="L1766" s="11" t="str">
        <f>IF(VLOOKUP(D1766,'Current OBD'!$B$6:$AK$2185,29,0)="Yes","5"," ")</f>
        <v>5</v>
      </c>
      <c r="M1766" s="11" t="str">
        <f>IF(VLOOKUP(D1766,'Current OBD'!$B$6:$AK$2185,30,0)="Yes","6"," ")</f>
        <v xml:space="preserve"> </v>
      </c>
      <c r="N1766" s="11" t="str">
        <f>IF(VLOOKUP(D1766,'Current OBD'!$B$6:$AK$2185,31,0)="Yes","7"," ")</f>
        <v xml:space="preserve"> </v>
      </c>
      <c r="O1766" s="11" t="str">
        <f>IF(VLOOKUP(D1766,'Current OBD'!$B$6:$AK$2185,32,0)="Yes","8"," ")</f>
        <v xml:space="preserve"> </v>
      </c>
      <c r="P1766" s="11" t="str">
        <f>IF(VLOOKUP(D1766,'Current OBD'!$B$6:$AK$2185,33,0)="Yes","9"," ")</f>
        <v xml:space="preserve"> </v>
      </c>
      <c r="Q1766" s="11" t="str">
        <f>IF(VLOOKUP(D1766,'Current OBD'!$B$6:$AK$2185,34,0)="Yes","10"," ")</f>
        <v xml:space="preserve"> </v>
      </c>
      <c r="R1766" s="11" t="str">
        <f>IF(VLOOKUP(D1766,'Current OBD'!$B$6:$AK$2185,35,0)="Yes","11"," ")</f>
        <v xml:space="preserve"> </v>
      </c>
      <c r="S1766" s="11" t="str">
        <f>IF(VLOOKUP(D1766,'Current OBD'!$B$6:$AK$2185,36,0)="Yes","12"," ")</f>
        <v xml:space="preserve"> </v>
      </c>
      <c r="T1766" s="13">
        <f>VLOOKUP(D1766,Pivot!$B$4:$F$2181,2,0)</f>
        <v>207</v>
      </c>
      <c r="U1766" s="13">
        <f>VLOOKUP(D1766,Pivot!$B$4:$F$2181,3,0)</f>
        <v>42</v>
      </c>
      <c r="V1766" s="13">
        <f>VLOOKUP(D1766,Pivot!$B$4:$F$2181,4,0)</f>
        <v>668</v>
      </c>
      <c r="W1766" s="46">
        <f>IFERROR(VLOOKUP(D1766,Pivot!$B$4:$H$2181,5,0),"")</f>
        <v>0.30990000000000001</v>
      </c>
      <c r="X1766" s="51">
        <f>IFERROR(VLOOKUP(D1766,Pivot!$B$4:$H$2181,6,0),"")</f>
        <v>6.2899999999999998E-2</v>
      </c>
      <c r="Y1766" s="46">
        <f>IFERROR(VLOOKUP(D1766,Pivot!$B$4:$H$2181,7,0),"")</f>
        <v>0.37280000000000002</v>
      </c>
    </row>
    <row r="1767" spans="1:25" ht="15" customHeight="1" outlineLevel="2">
      <c r="A1767" s="10" t="str">
        <f>VLOOKUP(D1767,'Current OBD'!$B$6:$K$2185,4,0)</f>
        <v>Snohomish</v>
      </c>
      <c r="B1767" s="10" t="str">
        <f>VLOOKUP(D1767,'Current OBD'!$B$6:$K$2185,3,0)</f>
        <v>31-016</v>
      </c>
      <c r="C1767" s="9" t="str">
        <f>VLOOKUP(D1767,'Current OBD'!$B$6:$K$2185,2,0)</f>
        <v>Arlington School District</v>
      </c>
      <c r="D1767" s="24">
        <v>663603</v>
      </c>
      <c r="E1767" s="9" t="str">
        <f>VLOOKUP(D1767,'Current OBD'!$B$6:$K$2185,10,0)</f>
        <v>Haller Middle School</v>
      </c>
      <c r="F1767" s="11" t="str">
        <f>IF(VLOOKUP(D1767,'Current OBD'!$B$6:$AK$2185,23,0)="Yes","PK"," ")</f>
        <v xml:space="preserve"> </v>
      </c>
      <c r="G1767" s="11" t="str">
        <f>IF(VLOOKUP(D1767,'Current OBD'!$B$6:$AK$2185,24,0)="Yes","K"," ")</f>
        <v xml:space="preserve"> </v>
      </c>
      <c r="H1767" s="11" t="str">
        <f>IF(VLOOKUP(D1767,'Current OBD'!$B$6:$AK$2185,25,0)="Yes",1," ")</f>
        <v xml:space="preserve"> </v>
      </c>
      <c r="I1767" s="11" t="str">
        <f>IF(VLOOKUP(D1767,'Current OBD'!$B$6:$AK$2185,26,0)="Yes","2"," ")</f>
        <v xml:space="preserve"> </v>
      </c>
      <c r="J1767" s="11" t="str">
        <f>IF(VLOOKUP(D1767,'Current OBD'!$B$6:$AK$2185,27,0)="Yes","3"," ")</f>
        <v xml:space="preserve"> </v>
      </c>
      <c r="K1767" s="11" t="str">
        <f>IF(VLOOKUP(D1767,'Current OBD'!$B$6:$AK$2185,28,0)="Yes","4"," ")</f>
        <v xml:space="preserve"> </v>
      </c>
      <c r="L1767" s="11" t="str">
        <f>IF(VLOOKUP(D1767,'Current OBD'!$B$6:$AK$2185,29,0)="Yes","5"," ")</f>
        <v xml:space="preserve"> </v>
      </c>
      <c r="M1767" s="11" t="str">
        <f>IF(VLOOKUP(D1767,'Current OBD'!$B$6:$AK$2185,30,0)="Yes","6"," ")</f>
        <v>6</v>
      </c>
      <c r="N1767" s="11" t="str">
        <f>IF(VLOOKUP(D1767,'Current OBD'!$B$6:$AK$2185,31,0)="Yes","7"," ")</f>
        <v>7</v>
      </c>
      <c r="O1767" s="11" t="str">
        <f>IF(VLOOKUP(D1767,'Current OBD'!$B$6:$AK$2185,32,0)="Yes","8"," ")</f>
        <v>8</v>
      </c>
      <c r="P1767" s="11" t="str">
        <f>IF(VLOOKUP(D1767,'Current OBD'!$B$6:$AK$2185,33,0)="Yes","9"," ")</f>
        <v xml:space="preserve"> </v>
      </c>
      <c r="Q1767" s="11" t="str">
        <f>IF(VLOOKUP(D1767,'Current OBD'!$B$6:$AK$2185,34,0)="Yes","10"," ")</f>
        <v xml:space="preserve"> </v>
      </c>
      <c r="R1767" s="11" t="str">
        <f>IF(VLOOKUP(D1767,'Current OBD'!$B$6:$AK$2185,35,0)="Yes","11"," ")</f>
        <v xml:space="preserve"> </v>
      </c>
      <c r="S1767" s="11" t="str">
        <f>IF(VLOOKUP(D1767,'Current OBD'!$B$6:$AK$2185,36,0)="Yes","12"," ")</f>
        <v xml:space="preserve"> </v>
      </c>
      <c r="T1767" s="13">
        <f>VLOOKUP(D1767,Pivot!$B$4:$F$2181,2,0)</f>
        <v>143</v>
      </c>
      <c r="U1767" s="13">
        <f>VLOOKUP(D1767,Pivot!$B$4:$F$2181,3,0)</f>
        <v>36</v>
      </c>
      <c r="V1767" s="13">
        <f>VLOOKUP(D1767,Pivot!$B$4:$F$2181,4,0)</f>
        <v>592</v>
      </c>
      <c r="W1767" s="46">
        <f>IFERROR(VLOOKUP(D1767,Pivot!$B$4:$H$2181,5,0),"")</f>
        <v>0.24160000000000001</v>
      </c>
      <c r="X1767" s="51">
        <f>IFERROR(VLOOKUP(D1767,Pivot!$B$4:$H$2181,6,0),"")</f>
        <v>6.08E-2</v>
      </c>
      <c r="Y1767" s="46">
        <f>IFERROR(VLOOKUP(D1767,Pivot!$B$4:$H$2181,7,0),"")</f>
        <v>0.3024</v>
      </c>
    </row>
    <row r="1768" spans="1:25" ht="15" customHeight="1" outlineLevel="2">
      <c r="A1768" s="10" t="str">
        <f>VLOOKUP(D1768,'Current OBD'!$B$6:$K$2185,4,0)</f>
        <v>Snohomish</v>
      </c>
      <c r="B1768" s="10" t="str">
        <f>VLOOKUP(D1768,'Current OBD'!$B$6:$K$2185,3,0)</f>
        <v>31-016</v>
      </c>
      <c r="C1768" s="9" t="str">
        <f>VLOOKUP(D1768,'Current OBD'!$B$6:$K$2185,2,0)</f>
        <v>Arlington School District</v>
      </c>
      <c r="D1768" s="24">
        <v>660582</v>
      </c>
      <c r="E1768" s="9" t="str">
        <f>VLOOKUP(D1768,'Current OBD'!$B$6:$K$2185,10,0)</f>
        <v>Kent Prairie Elementary</v>
      </c>
      <c r="F1768" s="11" t="str">
        <f>IF(VLOOKUP(D1768,'Current OBD'!$B$6:$AK$2185,23,0)="Yes","PK"," ")</f>
        <v>PK</v>
      </c>
      <c r="G1768" s="11" t="str">
        <f>IF(VLOOKUP(D1768,'Current OBD'!$B$6:$AK$2185,24,0)="Yes","K"," ")</f>
        <v>K</v>
      </c>
      <c r="H1768" s="11">
        <f>IF(VLOOKUP(D1768,'Current OBD'!$B$6:$AK$2185,25,0)="Yes",1," ")</f>
        <v>1</v>
      </c>
      <c r="I1768" s="11" t="str">
        <f>IF(VLOOKUP(D1768,'Current OBD'!$B$6:$AK$2185,26,0)="Yes","2"," ")</f>
        <v>2</v>
      </c>
      <c r="J1768" s="11" t="str">
        <f>IF(VLOOKUP(D1768,'Current OBD'!$B$6:$AK$2185,27,0)="Yes","3"," ")</f>
        <v>3</v>
      </c>
      <c r="K1768" s="11" t="str">
        <f>IF(VLOOKUP(D1768,'Current OBD'!$B$6:$AK$2185,28,0)="Yes","4"," ")</f>
        <v>4</v>
      </c>
      <c r="L1768" s="11" t="str">
        <f>IF(VLOOKUP(D1768,'Current OBD'!$B$6:$AK$2185,29,0)="Yes","5"," ")</f>
        <v>5</v>
      </c>
      <c r="M1768" s="11" t="str">
        <f>IF(VLOOKUP(D1768,'Current OBD'!$B$6:$AK$2185,30,0)="Yes","6"," ")</f>
        <v xml:space="preserve"> </v>
      </c>
      <c r="N1768" s="11" t="str">
        <f>IF(VLOOKUP(D1768,'Current OBD'!$B$6:$AK$2185,31,0)="Yes","7"," ")</f>
        <v xml:space="preserve"> </v>
      </c>
      <c r="O1768" s="11" t="str">
        <f>IF(VLOOKUP(D1768,'Current OBD'!$B$6:$AK$2185,32,0)="Yes","8"," ")</f>
        <v xml:space="preserve"> </v>
      </c>
      <c r="P1768" s="11" t="str">
        <f>IF(VLOOKUP(D1768,'Current OBD'!$B$6:$AK$2185,33,0)="Yes","9"," ")</f>
        <v xml:space="preserve"> </v>
      </c>
      <c r="Q1768" s="11" t="str">
        <f>IF(VLOOKUP(D1768,'Current OBD'!$B$6:$AK$2185,34,0)="Yes","10"," ")</f>
        <v xml:space="preserve"> </v>
      </c>
      <c r="R1768" s="11" t="str">
        <f>IF(VLOOKUP(D1768,'Current OBD'!$B$6:$AK$2185,35,0)="Yes","11"," ")</f>
        <v xml:space="preserve"> </v>
      </c>
      <c r="S1768" s="11" t="str">
        <f>IF(VLOOKUP(D1768,'Current OBD'!$B$6:$AK$2185,36,0)="Yes","12"," ")</f>
        <v xml:space="preserve"> </v>
      </c>
      <c r="T1768" s="13">
        <f>VLOOKUP(D1768,Pivot!$B$4:$F$2181,2,0)</f>
        <v>220</v>
      </c>
      <c r="U1768" s="13">
        <f>VLOOKUP(D1768,Pivot!$B$4:$F$2181,3,0)</f>
        <v>60</v>
      </c>
      <c r="V1768" s="13">
        <f>VLOOKUP(D1768,Pivot!$B$4:$F$2181,4,0)</f>
        <v>664</v>
      </c>
      <c r="W1768" s="46">
        <f>IFERROR(VLOOKUP(D1768,Pivot!$B$4:$H$2181,5,0),"")</f>
        <v>0.33129999999999998</v>
      </c>
      <c r="X1768" s="51">
        <f>IFERROR(VLOOKUP(D1768,Pivot!$B$4:$H$2181,6,0),"")</f>
        <v>9.0399999999999994E-2</v>
      </c>
      <c r="Y1768" s="46">
        <f>IFERROR(VLOOKUP(D1768,Pivot!$B$4:$H$2181,7,0),"")</f>
        <v>0.42170000000000002</v>
      </c>
    </row>
    <row r="1769" spans="1:25" ht="15" customHeight="1" outlineLevel="2">
      <c r="A1769" s="10" t="str">
        <f>VLOOKUP(D1769,'Current OBD'!$B$6:$K$2185,4,0)</f>
        <v>Snohomish</v>
      </c>
      <c r="B1769" s="10" t="str">
        <f>VLOOKUP(D1769,'Current OBD'!$B$6:$K$2185,3,0)</f>
        <v>31-016</v>
      </c>
      <c r="C1769" s="9" t="str">
        <f>VLOOKUP(D1769,'Current OBD'!$B$6:$K$2185,2,0)</f>
        <v>Arlington School District</v>
      </c>
      <c r="D1769" s="24">
        <v>665109</v>
      </c>
      <c r="E1769" s="9" t="str">
        <f>VLOOKUP(D1769,'Current OBD'!$B$6:$K$2185,10,0)</f>
        <v>Northwest Regional ESD (fomerly NW Reg. Center)</v>
      </c>
      <c r="F1769" s="11" t="str">
        <f>IF(VLOOKUP(D1769,'Current OBD'!$B$6:$AK$2185,23,0)="Yes","PK"," ")</f>
        <v xml:space="preserve"> </v>
      </c>
      <c r="G1769" s="11" t="str">
        <f>IF(VLOOKUP(D1769,'Current OBD'!$B$6:$AK$2185,24,0)="Yes","K"," ")</f>
        <v xml:space="preserve"> </v>
      </c>
      <c r="H1769" s="11" t="str">
        <f>IF(VLOOKUP(D1769,'Current OBD'!$B$6:$AK$2185,25,0)="Yes",1," ")</f>
        <v xml:space="preserve"> </v>
      </c>
      <c r="I1769" s="11" t="str">
        <f>IF(VLOOKUP(D1769,'Current OBD'!$B$6:$AK$2185,26,0)="Yes","2"," ")</f>
        <v>2</v>
      </c>
      <c r="J1769" s="11" t="str">
        <f>IF(VLOOKUP(D1769,'Current OBD'!$B$6:$AK$2185,27,0)="Yes","3"," ")</f>
        <v>3</v>
      </c>
      <c r="K1769" s="11" t="str">
        <f>IF(VLOOKUP(D1769,'Current OBD'!$B$6:$AK$2185,28,0)="Yes","4"," ")</f>
        <v>4</v>
      </c>
      <c r="L1769" s="11" t="str">
        <f>IF(VLOOKUP(D1769,'Current OBD'!$B$6:$AK$2185,29,0)="Yes","5"," ")</f>
        <v>5</v>
      </c>
      <c r="M1769" s="11" t="str">
        <f>IF(VLOOKUP(D1769,'Current OBD'!$B$6:$AK$2185,30,0)="Yes","6"," ")</f>
        <v>6</v>
      </c>
      <c r="N1769" s="11" t="str">
        <f>IF(VLOOKUP(D1769,'Current OBD'!$B$6:$AK$2185,31,0)="Yes","7"," ")</f>
        <v>7</v>
      </c>
      <c r="O1769" s="11" t="str">
        <f>IF(VLOOKUP(D1769,'Current OBD'!$B$6:$AK$2185,32,0)="Yes","8"," ")</f>
        <v>8</v>
      </c>
      <c r="P1769" s="11" t="str">
        <f>IF(VLOOKUP(D1769,'Current OBD'!$B$6:$AK$2185,33,0)="Yes","9"," ")</f>
        <v>9</v>
      </c>
      <c r="Q1769" s="11" t="str">
        <f>IF(VLOOKUP(D1769,'Current OBD'!$B$6:$AK$2185,34,0)="Yes","10"," ")</f>
        <v>10</v>
      </c>
      <c r="R1769" s="11" t="str">
        <f>IF(VLOOKUP(D1769,'Current OBD'!$B$6:$AK$2185,35,0)="Yes","11"," ")</f>
        <v>11</v>
      </c>
      <c r="S1769" s="11" t="str">
        <f>IF(VLOOKUP(D1769,'Current OBD'!$B$6:$AK$2185,36,0)="Yes","12"," ")</f>
        <v>12</v>
      </c>
      <c r="T1769" s="13">
        <f>VLOOKUP(D1769,Pivot!$B$4:$F$2181,2,0)</f>
        <v>35</v>
      </c>
      <c r="U1769" s="13">
        <f>VLOOKUP(D1769,Pivot!$B$4:$F$2181,3,0)</f>
        <v>0</v>
      </c>
      <c r="V1769" s="13">
        <f>VLOOKUP(D1769,Pivot!$B$4:$F$2181,4,0)</f>
        <v>40</v>
      </c>
      <c r="W1769" s="46">
        <f>IFERROR(VLOOKUP(D1769,Pivot!$B$4:$H$2181,5,0),"")</f>
        <v>0.875</v>
      </c>
      <c r="X1769" s="51">
        <f>IFERROR(VLOOKUP(D1769,Pivot!$B$4:$H$2181,6,0),"")</f>
        <v>0</v>
      </c>
      <c r="Y1769" s="46">
        <f>IFERROR(VLOOKUP(D1769,Pivot!$B$4:$H$2181,7,0),"")</f>
        <v>0.875</v>
      </c>
    </row>
    <row r="1770" spans="1:25" ht="15" customHeight="1" outlineLevel="2">
      <c r="A1770" s="10" t="str">
        <f>VLOOKUP(D1770,'Current OBD'!$B$6:$K$2185,4,0)</f>
        <v>Snohomish</v>
      </c>
      <c r="B1770" s="10" t="str">
        <f>VLOOKUP(D1770,'Current OBD'!$B$6:$K$2185,3,0)</f>
        <v>31-016</v>
      </c>
      <c r="C1770" s="9" t="str">
        <f>VLOOKUP(D1770,'Current OBD'!$B$6:$K$2185,2,0)</f>
        <v>Arlington School District</v>
      </c>
      <c r="D1770" s="24">
        <v>662479</v>
      </c>
      <c r="E1770" s="9" t="str">
        <f>VLOOKUP(D1770,'Current OBD'!$B$6:$K$2185,10,0)</f>
        <v>Pioneer Elementary</v>
      </c>
      <c r="F1770" s="11" t="str">
        <f>IF(VLOOKUP(D1770,'Current OBD'!$B$6:$AK$2185,23,0)="Yes","PK"," ")</f>
        <v xml:space="preserve"> </v>
      </c>
      <c r="G1770" s="11" t="str">
        <f>IF(VLOOKUP(D1770,'Current OBD'!$B$6:$AK$2185,24,0)="Yes","K"," ")</f>
        <v>K</v>
      </c>
      <c r="H1770" s="11">
        <f>IF(VLOOKUP(D1770,'Current OBD'!$B$6:$AK$2185,25,0)="Yes",1," ")</f>
        <v>1</v>
      </c>
      <c r="I1770" s="11" t="str">
        <f>IF(VLOOKUP(D1770,'Current OBD'!$B$6:$AK$2185,26,0)="Yes","2"," ")</f>
        <v>2</v>
      </c>
      <c r="J1770" s="11" t="str">
        <f>IF(VLOOKUP(D1770,'Current OBD'!$B$6:$AK$2185,27,0)="Yes","3"," ")</f>
        <v>3</v>
      </c>
      <c r="K1770" s="11" t="str">
        <f>IF(VLOOKUP(D1770,'Current OBD'!$B$6:$AK$2185,28,0)="Yes","4"," ")</f>
        <v>4</v>
      </c>
      <c r="L1770" s="11" t="str">
        <f>IF(VLOOKUP(D1770,'Current OBD'!$B$6:$AK$2185,29,0)="Yes","5"," ")</f>
        <v>5</v>
      </c>
      <c r="M1770" s="11" t="str">
        <f>IF(VLOOKUP(D1770,'Current OBD'!$B$6:$AK$2185,30,0)="Yes","6"," ")</f>
        <v xml:space="preserve"> </v>
      </c>
      <c r="N1770" s="11" t="str">
        <f>IF(VLOOKUP(D1770,'Current OBD'!$B$6:$AK$2185,31,0)="Yes","7"," ")</f>
        <v xml:space="preserve"> </v>
      </c>
      <c r="O1770" s="11" t="str">
        <f>IF(VLOOKUP(D1770,'Current OBD'!$B$6:$AK$2185,32,0)="Yes","8"," ")</f>
        <v xml:space="preserve"> </v>
      </c>
      <c r="P1770" s="11" t="str">
        <f>IF(VLOOKUP(D1770,'Current OBD'!$B$6:$AK$2185,33,0)="Yes","9"," ")</f>
        <v xml:space="preserve"> </v>
      </c>
      <c r="Q1770" s="11" t="str">
        <f>IF(VLOOKUP(D1770,'Current OBD'!$B$6:$AK$2185,34,0)="Yes","10"," ")</f>
        <v xml:space="preserve"> </v>
      </c>
      <c r="R1770" s="11" t="str">
        <f>IF(VLOOKUP(D1770,'Current OBD'!$B$6:$AK$2185,35,0)="Yes","11"," ")</f>
        <v xml:space="preserve"> </v>
      </c>
      <c r="S1770" s="11" t="str">
        <f>IF(VLOOKUP(D1770,'Current OBD'!$B$6:$AK$2185,36,0)="Yes","12"," ")</f>
        <v xml:space="preserve"> </v>
      </c>
      <c r="T1770" s="13">
        <f>VLOOKUP(D1770,Pivot!$B$4:$F$2181,2,0)</f>
        <v>113</v>
      </c>
      <c r="U1770" s="13">
        <f>VLOOKUP(D1770,Pivot!$B$4:$F$2181,3,0)</f>
        <v>31</v>
      </c>
      <c r="V1770" s="13">
        <f>VLOOKUP(D1770,Pivot!$B$4:$F$2181,4,0)</f>
        <v>497</v>
      </c>
      <c r="W1770" s="46">
        <f>IFERROR(VLOOKUP(D1770,Pivot!$B$4:$H$2181,5,0),"")</f>
        <v>0.22739999999999999</v>
      </c>
      <c r="X1770" s="51">
        <f>IFERROR(VLOOKUP(D1770,Pivot!$B$4:$H$2181,6,0),"")</f>
        <v>6.2399999999999997E-2</v>
      </c>
      <c r="Y1770" s="46">
        <f>IFERROR(VLOOKUP(D1770,Pivot!$B$4:$H$2181,7,0),"")</f>
        <v>0.28970000000000001</v>
      </c>
    </row>
    <row r="1771" spans="1:25" ht="15" customHeight="1" outlineLevel="2">
      <c r="A1771" s="10" t="str">
        <f>VLOOKUP(D1771,'Current OBD'!$B$6:$K$2185,4,0)</f>
        <v>Snohomish</v>
      </c>
      <c r="B1771" s="10" t="str">
        <f>VLOOKUP(D1771,'Current OBD'!$B$6:$K$2185,3,0)</f>
        <v>31-016</v>
      </c>
      <c r="C1771" s="9" t="str">
        <f>VLOOKUP(D1771,'Current OBD'!$B$6:$K$2185,2,0)</f>
        <v>Arlington School District</v>
      </c>
      <c r="D1771" s="24">
        <v>660579</v>
      </c>
      <c r="E1771" s="9" t="str">
        <f>VLOOKUP(D1771,'Current OBD'!$B$6:$K$2185,10,0)</f>
        <v>Post Middle</v>
      </c>
      <c r="F1771" s="11" t="str">
        <f>IF(VLOOKUP(D1771,'Current OBD'!$B$6:$AK$2185,23,0)="Yes","PK"," ")</f>
        <v xml:space="preserve"> </v>
      </c>
      <c r="G1771" s="11" t="str">
        <f>IF(VLOOKUP(D1771,'Current OBD'!$B$6:$AK$2185,24,0)="Yes","K"," ")</f>
        <v xml:space="preserve"> </v>
      </c>
      <c r="H1771" s="11" t="str">
        <f>IF(VLOOKUP(D1771,'Current OBD'!$B$6:$AK$2185,25,0)="Yes",1," ")</f>
        <v xml:space="preserve"> </v>
      </c>
      <c r="I1771" s="11" t="str">
        <f>IF(VLOOKUP(D1771,'Current OBD'!$B$6:$AK$2185,26,0)="Yes","2"," ")</f>
        <v xml:space="preserve"> </v>
      </c>
      <c r="J1771" s="11" t="str">
        <f>IF(VLOOKUP(D1771,'Current OBD'!$B$6:$AK$2185,27,0)="Yes","3"," ")</f>
        <v xml:space="preserve"> </v>
      </c>
      <c r="K1771" s="11" t="str">
        <f>IF(VLOOKUP(D1771,'Current OBD'!$B$6:$AK$2185,28,0)="Yes","4"," ")</f>
        <v xml:space="preserve"> </v>
      </c>
      <c r="L1771" s="11" t="str">
        <f>IF(VLOOKUP(D1771,'Current OBD'!$B$6:$AK$2185,29,0)="Yes","5"," ")</f>
        <v xml:space="preserve"> </v>
      </c>
      <c r="M1771" s="11" t="str">
        <f>IF(VLOOKUP(D1771,'Current OBD'!$B$6:$AK$2185,30,0)="Yes","6"," ")</f>
        <v>6</v>
      </c>
      <c r="N1771" s="11" t="str">
        <f>IF(VLOOKUP(D1771,'Current OBD'!$B$6:$AK$2185,31,0)="Yes","7"," ")</f>
        <v>7</v>
      </c>
      <c r="O1771" s="11" t="str">
        <f>IF(VLOOKUP(D1771,'Current OBD'!$B$6:$AK$2185,32,0)="Yes","8"," ")</f>
        <v>8</v>
      </c>
      <c r="P1771" s="11" t="str">
        <f>IF(VLOOKUP(D1771,'Current OBD'!$B$6:$AK$2185,33,0)="Yes","9"," ")</f>
        <v xml:space="preserve"> </v>
      </c>
      <c r="Q1771" s="11" t="str">
        <f>IF(VLOOKUP(D1771,'Current OBD'!$B$6:$AK$2185,34,0)="Yes","10"," ")</f>
        <v xml:space="preserve"> </v>
      </c>
      <c r="R1771" s="11" t="str">
        <f>IF(VLOOKUP(D1771,'Current OBD'!$B$6:$AK$2185,35,0)="Yes","11"," ")</f>
        <v xml:space="preserve"> </v>
      </c>
      <c r="S1771" s="11" t="str">
        <f>IF(VLOOKUP(D1771,'Current OBD'!$B$6:$AK$2185,36,0)="Yes","12"," ")</f>
        <v xml:space="preserve"> </v>
      </c>
      <c r="T1771" s="13">
        <f>VLOOKUP(D1771,Pivot!$B$4:$F$2181,2,0)</f>
        <v>181</v>
      </c>
      <c r="U1771" s="13">
        <f>VLOOKUP(D1771,Pivot!$B$4:$F$2181,3,0)</f>
        <v>61</v>
      </c>
      <c r="V1771" s="13">
        <f>VLOOKUP(D1771,Pivot!$B$4:$F$2181,4,0)</f>
        <v>644</v>
      </c>
      <c r="W1771" s="46">
        <f>IFERROR(VLOOKUP(D1771,Pivot!$B$4:$H$2181,5,0),"")</f>
        <v>0.28110000000000002</v>
      </c>
      <c r="X1771" s="51">
        <f>IFERROR(VLOOKUP(D1771,Pivot!$B$4:$H$2181,6,0),"")</f>
        <v>9.4700000000000006E-2</v>
      </c>
      <c r="Y1771" s="46">
        <f>IFERROR(VLOOKUP(D1771,Pivot!$B$4:$H$2181,7,0),"")</f>
        <v>0.37580000000000002</v>
      </c>
    </row>
    <row r="1772" spans="1:25" ht="15" customHeight="1" outlineLevel="2">
      <c r="A1772" s="10" t="str">
        <f>VLOOKUP(D1772,'Current OBD'!$B$6:$K$2185,4,0)</f>
        <v>Snohomish</v>
      </c>
      <c r="B1772" s="10" t="str">
        <f>VLOOKUP(D1772,'Current OBD'!$B$6:$K$2185,3,0)</f>
        <v>31-016</v>
      </c>
      <c r="C1772" s="9" t="str">
        <f>VLOOKUP(D1772,'Current OBD'!$B$6:$K$2185,2,0)</f>
        <v>Arlington School District</v>
      </c>
      <c r="D1772" s="24">
        <v>660580</v>
      </c>
      <c r="E1772" s="9" t="str">
        <f>VLOOKUP(D1772,'Current OBD'!$B$6:$K$2185,10,0)</f>
        <v>Presidents Elementary</v>
      </c>
      <c r="F1772" s="11" t="str">
        <f>IF(VLOOKUP(D1772,'Current OBD'!$B$6:$AK$2185,23,0)="Yes","PK"," ")</f>
        <v>PK</v>
      </c>
      <c r="G1772" s="11" t="str">
        <f>IF(VLOOKUP(D1772,'Current OBD'!$B$6:$AK$2185,24,0)="Yes","K"," ")</f>
        <v>K</v>
      </c>
      <c r="H1772" s="11">
        <f>IF(VLOOKUP(D1772,'Current OBD'!$B$6:$AK$2185,25,0)="Yes",1," ")</f>
        <v>1</v>
      </c>
      <c r="I1772" s="11" t="str">
        <f>IF(VLOOKUP(D1772,'Current OBD'!$B$6:$AK$2185,26,0)="Yes","2"," ")</f>
        <v>2</v>
      </c>
      <c r="J1772" s="11" t="str">
        <f>IF(VLOOKUP(D1772,'Current OBD'!$B$6:$AK$2185,27,0)="Yes","3"," ")</f>
        <v>3</v>
      </c>
      <c r="K1772" s="11" t="str">
        <f>IF(VLOOKUP(D1772,'Current OBD'!$B$6:$AK$2185,28,0)="Yes","4"," ")</f>
        <v>4</v>
      </c>
      <c r="L1772" s="11" t="str">
        <f>IF(VLOOKUP(D1772,'Current OBD'!$B$6:$AK$2185,29,0)="Yes","5"," ")</f>
        <v>5</v>
      </c>
      <c r="M1772" s="11" t="str">
        <f>IF(VLOOKUP(D1772,'Current OBD'!$B$6:$AK$2185,30,0)="Yes","6"," ")</f>
        <v xml:space="preserve"> </v>
      </c>
      <c r="N1772" s="11" t="str">
        <f>IF(VLOOKUP(D1772,'Current OBD'!$B$6:$AK$2185,31,0)="Yes","7"," ")</f>
        <v xml:space="preserve"> </v>
      </c>
      <c r="O1772" s="11" t="str">
        <f>IF(VLOOKUP(D1772,'Current OBD'!$B$6:$AK$2185,32,0)="Yes","8"," ")</f>
        <v xml:space="preserve"> </v>
      </c>
      <c r="P1772" s="11" t="str">
        <f>IF(VLOOKUP(D1772,'Current OBD'!$B$6:$AK$2185,33,0)="Yes","9"," ")</f>
        <v xml:space="preserve"> </v>
      </c>
      <c r="Q1772" s="11" t="str">
        <f>IF(VLOOKUP(D1772,'Current OBD'!$B$6:$AK$2185,34,0)="Yes","10"," ")</f>
        <v xml:space="preserve"> </v>
      </c>
      <c r="R1772" s="11" t="str">
        <f>IF(VLOOKUP(D1772,'Current OBD'!$B$6:$AK$2185,35,0)="Yes","11"," ")</f>
        <v xml:space="preserve"> </v>
      </c>
      <c r="S1772" s="11" t="str">
        <f>IF(VLOOKUP(D1772,'Current OBD'!$B$6:$AK$2185,36,0)="Yes","12"," ")</f>
        <v xml:space="preserve"> </v>
      </c>
      <c r="T1772" s="13">
        <f>VLOOKUP(D1772,Pivot!$B$4:$F$2181,2,0)</f>
        <v>161</v>
      </c>
      <c r="U1772" s="13">
        <f>VLOOKUP(D1772,Pivot!$B$4:$F$2181,3,0)</f>
        <v>31</v>
      </c>
      <c r="V1772" s="13">
        <f>VLOOKUP(D1772,Pivot!$B$4:$F$2181,4,0)</f>
        <v>555</v>
      </c>
      <c r="W1772" s="46">
        <f>IFERROR(VLOOKUP(D1772,Pivot!$B$4:$H$2181,5,0),"")</f>
        <v>0.29010000000000002</v>
      </c>
      <c r="X1772" s="51">
        <f>IFERROR(VLOOKUP(D1772,Pivot!$B$4:$H$2181,6,0),"")</f>
        <v>5.5899999999999998E-2</v>
      </c>
      <c r="Y1772" s="46">
        <f>IFERROR(VLOOKUP(D1772,Pivot!$B$4:$H$2181,7,0),"")</f>
        <v>0.34589999999999999</v>
      </c>
    </row>
    <row r="1773" spans="1:25" ht="15" customHeight="1" outlineLevel="2">
      <c r="A1773" s="10" t="str">
        <f>VLOOKUP(D1773,'Current OBD'!$B$6:$K$2185,4,0)</f>
        <v>Snohomish</v>
      </c>
      <c r="B1773" s="10" t="str">
        <f>VLOOKUP(D1773,'Current OBD'!$B$6:$K$2185,3,0)</f>
        <v>31-016</v>
      </c>
      <c r="C1773" s="9" t="str">
        <f>VLOOKUP(D1773,'Current OBD'!$B$6:$K$2185,2,0)</f>
        <v>Arlington School District</v>
      </c>
      <c r="D1773" s="24">
        <v>664798</v>
      </c>
      <c r="E1773" s="9" t="str">
        <f>VLOOKUP(D1773,'Current OBD'!$B$6:$K$2185,10,0)</f>
        <v>Stillaguamish Valley</v>
      </c>
      <c r="F1773" s="11" t="str">
        <f>IF(VLOOKUP(D1773,'Current OBD'!$B$6:$AK$2185,23,0)="Yes","PK"," ")</f>
        <v xml:space="preserve"> </v>
      </c>
      <c r="G1773" s="11" t="str">
        <f>IF(VLOOKUP(D1773,'Current OBD'!$B$6:$AK$2185,24,0)="Yes","K"," ")</f>
        <v>K</v>
      </c>
      <c r="H1773" s="11">
        <f>IF(VLOOKUP(D1773,'Current OBD'!$B$6:$AK$2185,25,0)="Yes",1," ")</f>
        <v>1</v>
      </c>
      <c r="I1773" s="11" t="str">
        <f>IF(VLOOKUP(D1773,'Current OBD'!$B$6:$AK$2185,26,0)="Yes","2"," ")</f>
        <v>2</v>
      </c>
      <c r="J1773" s="11" t="str">
        <f>IF(VLOOKUP(D1773,'Current OBD'!$B$6:$AK$2185,27,0)="Yes","3"," ")</f>
        <v>3</v>
      </c>
      <c r="K1773" s="11" t="str">
        <f>IF(VLOOKUP(D1773,'Current OBD'!$B$6:$AK$2185,28,0)="Yes","4"," ")</f>
        <v>4</v>
      </c>
      <c r="L1773" s="11" t="str">
        <f>IF(VLOOKUP(D1773,'Current OBD'!$B$6:$AK$2185,29,0)="Yes","5"," ")</f>
        <v>5</v>
      </c>
      <c r="M1773" s="11" t="str">
        <f>IF(VLOOKUP(D1773,'Current OBD'!$B$6:$AK$2185,30,0)="Yes","6"," ")</f>
        <v>6</v>
      </c>
      <c r="N1773" s="11" t="str">
        <f>IF(VLOOKUP(D1773,'Current OBD'!$B$6:$AK$2185,31,0)="Yes","7"," ")</f>
        <v>7</v>
      </c>
      <c r="O1773" s="11" t="str">
        <f>IF(VLOOKUP(D1773,'Current OBD'!$B$6:$AK$2185,32,0)="Yes","8"," ")</f>
        <v>8</v>
      </c>
      <c r="P1773" s="11" t="str">
        <f>IF(VLOOKUP(D1773,'Current OBD'!$B$6:$AK$2185,33,0)="Yes","9"," ")</f>
        <v>9</v>
      </c>
      <c r="Q1773" s="11" t="str">
        <f>IF(VLOOKUP(D1773,'Current OBD'!$B$6:$AK$2185,34,0)="Yes","10"," ")</f>
        <v>10</v>
      </c>
      <c r="R1773" s="11" t="str">
        <f>IF(VLOOKUP(D1773,'Current OBD'!$B$6:$AK$2185,35,0)="Yes","11"," ")</f>
        <v>11</v>
      </c>
      <c r="S1773" s="11" t="str">
        <f>IF(VLOOKUP(D1773,'Current OBD'!$B$6:$AK$2185,36,0)="Yes","12"," ")</f>
        <v>12</v>
      </c>
      <c r="T1773" s="13">
        <f>VLOOKUP(D1773,Pivot!$B$4:$F$2181,2,0)</f>
        <v>46</v>
      </c>
      <c r="U1773" s="13">
        <f>VLOOKUP(D1773,Pivot!$B$4:$F$2181,3,0)</f>
        <v>14</v>
      </c>
      <c r="V1773" s="13">
        <f>VLOOKUP(D1773,Pivot!$B$4:$F$2181,4,0)</f>
        <v>210</v>
      </c>
      <c r="W1773" s="46">
        <f>IFERROR(VLOOKUP(D1773,Pivot!$B$4:$H$2181,5,0),"")</f>
        <v>0.219</v>
      </c>
      <c r="X1773" s="51">
        <f>IFERROR(VLOOKUP(D1773,Pivot!$B$4:$H$2181,6,0),"")</f>
        <v>6.6699999999999995E-2</v>
      </c>
      <c r="Y1773" s="46">
        <f>IFERROR(VLOOKUP(D1773,Pivot!$B$4:$H$2181,7,0),"")</f>
        <v>0.28570000000000001</v>
      </c>
    </row>
    <row r="1774" spans="1:25" ht="15" customHeight="1" outlineLevel="2">
      <c r="A1774" s="10" t="str">
        <f>VLOOKUP(D1774,'Current OBD'!$B$6:$K$2185,4,0)</f>
        <v>Snohomish</v>
      </c>
      <c r="B1774" s="10" t="str">
        <f>VLOOKUP(D1774,'Current OBD'!$B$6:$K$2185,3,0)</f>
        <v>31-016</v>
      </c>
      <c r="C1774" s="9" t="str">
        <f>VLOOKUP(D1774,'Current OBD'!$B$6:$K$2185,2,0)</f>
        <v>Arlington School District</v>
      </c>
      <c r="D1774" s="24">
        <v>660577</v>
      </c>
      <c r="E1774" s="9" t="str">
        <f>VLOOKUP(D1774,'Current OBD'!$B$6:$K$2185,10,0)</f>
        <v>Weston High School</v>
      </c>
      <c r="F1774" s="11" t="str">
        <f>IF(VLOOKUP(D1774,'Current OBD'!$B$6:$AK$2185,23,0)="Yes","PK"," ")</f>
        <v xml:space="preserve"> </v>
      </c>
      <c r="G1774" s="11" t="str">
        <f>IF(VLOOKUP(D1774,'Current OBD'!$B$6:$AK$2185,24,0)="Yes","K"," ")</f>
        <v xml:space="preserve"> </v>
      </c>
      <c r="H1774" s="11" t="str">
        <f>IF(VLOOKUP(D1774,'Current OBD'!$B$6:$AK$2185,25,0)="Yes",1," ")</f>
        <v xml:space="preserve"> </v>
      </c>
      <c r="I1774" s="11" t="str">
        <f>IF(VLOOKUP(D1774,'Current OBD'!$B$6:$AK$2185,26,0)="Yes","2"," ")</f>
        <v xml:space="preserve"> </v>
      </c>
      <c r="J1774" s="11" t="str">
        <f>IF(VLOOKUP(D1774,'Current OBD'!$B$6:$AK$2185,27,0)="Yes","3"," ")</f>
        <v xml:space="preserve"> </v>
      </c>
      <c r="K1774" s="11" t="str">
        <f>IF(VLOOKUP(D1774,'Current OBD'!$B$6:$AK$2185,28,0)="Yes","4"," ")</f>
        <v xml:space="preserve"> </v>
      </c>
      <c r="L1774" s="11" t="str">
        <f>IF(VLOOKUP(D1774,'Current OBD'!$B$6:$AK$2185,29,0)="Yes","5"," ")</f>
        <v xml:space="preserve"> </v>
      </c>
      <c r="M1774" s="11" t="str">
        <f>IF(VLOOKUP(D1774,'Current OBD'!$B$6:$AK$2185,30,0)="Yes","6"," ")</f>
        <v xml:space="preserve"> </v>
      </c>
      <c r="N1774" s="11" t="str">
        <f>IF(VLOOKUP(D1774,'Current OBD'!$B$6:$AK$2185,31,0)="Yes","7"," ")</f>
        <v xml:space="preserve"> </v>
      </c>
      <c r="O1774" s="11" t="str">
        <f>IF(VLOOKUP(D1774,'Current OBD'!$B$6:$AK$2185,32,0)="Yes","8"," ")</f>
        <v xml:space="preserve"> </v>
      </c>
      <c r="P1774" s="11" t="str">
        <f>IF(VLOOKUP(D1774,'Current OBD'!$B$6:$AK$2185,33,0)="Yes","9"," ")</f>
        <v>9</v>
      </c>
      <c r="Q1774" s="11" t="str">
        <f>IF(VLOOKUP(D1774,'Current OBD'!$B$6:$AK$2185,34,0)="Yes","10"," ")</f>
        <v>10</v>
      </c>
      <c r="R1774" s="11" t="str">
        <f>IF(VLOOKUP(D1774,'Current OBD'!$B$6:$AK$2185,35,0)="Yes","11"," ")</f>
        <v>11</v>
      </c>
      <c r="S1774" s="11" t="str">
        <f>IF(VLOOKUP(D1774,'Current OBD'!$B$6:$AK$2185,36,0)="Yes","12"," ")</f>
        <v>12</v>
      </c>
      <c r="T1774" s="13">
        <f>VLOOKUP(D1774,Pivot!$B$4:$F$2181,2,0)</f>
        <v>88</v>
      </c>
      <c r="U1774" s="13">
        <f>VLOOKUP(D1774,Pivot!$B$4:$F$2181,3,0)</f>
        <v>0</v>
      </c>
      <c r="V1774" s="13">
        <f>VLOOKUP(D1774,Pivot!$B$4:$F$2181,4,0)</f>
        <v>119</v>
      </c>
      <c r="W1774" s="46">
        <f>IFERROR(VLOOKUP(D1774,Pivot!$B$4:$H$2181,5,0),"")</f>
        <v>0.73950000000000005</v>
      </c>
      <c r="X1774" s="51">
        <f>IFERROR(VLOOKUP(D1774,Pivot!$B$4:$H$2181,6,0),"")</f>
        <v>0</v>
      </c>
      <c r="Y1774" s="46">
        <f>IFERROR(VLOOKUP(D1774,Pivot!$B$4:$H$2181,7,0),"")</f>
        <v>0.73950000000000005</v>
      </c>
    </row>
    <row r="1775" spans="1:25" ht="15" customHeight="1" outlineLevel="1">
      <c r="A1775" s="27"/>
      <c r="B1775" s="27"/>
      <c r="C1775" s="30" t="s">
        <v>5833</v>
      </c>
      <c r="D1775" s="27"/>
      <c r="E1775" s="26"/>
      <c r="F1775" s="29"/>
      <c r="G1775" s="29"/>
      <c r="H1775" s="29"/>
      <c r="I1775" s="29"/>
      <c r="J1775" s="29"/>
      <c r="K1775" s="29"/>
      <c r="L1775" s="29"/>
      <c r="M1775" s="29"/>
      <c r="N1775" s="29"/>
      <c r="O1775" s="29"/>
      <c r="P1775" s="29"/>
      <c r="Q1775" s="29"/>
      <c r="R1775" s="29"/>
      <c r="S1775" s="29"/>
      <c r="T1775" s="43">
        <f>SUBTOTAL(9,T1765:T1774)</f>
        <v>1613</v>
      </c>
      <c r="U1775" s="43">
        <f>SUBTOTAL(9,U1765:U1774)</f>
        <v>386</v>
      </c>
      <c r="V1775" s="43">
        <f>SUBTOTAL(9,V1765:V1774)</f>
        <v>5658</v>
      </c>
      <c r="W1775" s="47"/>
      <c r="X1775" s="52"/>
      <c r="Y1775" s="56">
        <f>(T1775+U1775)/V1775</f>
        <v>0.35330505478967833</v>
      </c>
    </row>
    <row r="1776" spans="1:25" ht="15" customHeight="1" outlineLevel="2">
      <c r="A1776" s="10" t="str">
        <f>VLOOKUP(D1776,'Current OBD'!$B$6:$K$2185,4,0)</f>
        <v>Snohomish</v>
      </c>
      <c r="B1776" s="10" t="str">
        <f>VLOOKUP(D1776,'Current OBD'!$B$6:$K$2185,3,0)</f>
        <v>31-025</v>
      </c>
      <c r="C1776" s="9" t="str">
        <f>VLOOKUP(D1776,'Current OBD'!$B$6:$K$2185,2,0)</f>
        <v>Marysville School District</v>
      </c>
      <c r="D1776" s="24">
        <v>660565</v>
      </c>
      <c r="E1776" s="9" t="str">
        <f>VLOOKUP(D1776,'Current OBD'!$B$6:$K$2185,10,0)</f>
        <v>10th Street School</v>
      </c>
      <c r="F1776" s="11" t="str">
        <f>IF(VLOOKUP(D1776,'Current OBD'!$B$6:$AK$2185,23,0)="Yes","PK"," ")</f>
        <v xml:space="preserve"> </v>
      </c>
      <c r="G1776" s="11" t="str">
        <f>IF(VLOOKUP(D1776,'Current OBD'!$B$6:$AK$2185,24,0)="Yes","K"," ")</f>
        <v xml:space="preserve"> </v>
      </c>
      <c r="H1776" s="11" t="str">
        <f>IF(VLOOKUP(D1776,'Current OBD'!$B$6:$AK$2185,25,0)="Yes",1," ")</f>
        <v xml:space="preserve"> </v>
      </c>
      <c r="I1776" s="11" t="str">
        <f>IF(VLOOKUP(D1776,'Current OBD'!$B$6:$AK$2185,26,0)="Yes","2"," ")</f>
        <v xml:space="preserve"> </v>
      </c>
      <c r="J1776" s="11" t="str">
        <f>IF(VLOOKUP(D1776,'Current OBD'!$B$6:$AK$2185,27,0)="Yes","3"," ")</f>
        <v xml:space="preserve"> </v>
      </c>
      <c r="K1776" s="11" t="str">
        <f>IF(VLOOKUP(D1776,'Current OBD'!$B$6:$AK$2185,28,0)="Yes","4"," ")</f>
        <v xml:space="preserve"> </v>
      </c>
      <c r="L1776" s="11" t="str">
        <f>IF(VLOOKUP(D1776,'Current OBD'!$B$6:$AK$2185,29,0)="Yes","5"," ")</f>
        <v xml:space="preserve"> </v>
      </c>
      <c r="M1776" s="11" t="str">
        <f>IF(VLOOKUP(D1776,'Current OBD'!$B$6:$AK$2185,30,0)="Yes","6"," ")</f>
        <v>6</v>
      </c>
      <c r="N1776" s="11" t="str">
        <f>IF(VLOOKUP(D1776,'Current OBD'!$B$6:$AK$2185,31,0)="Yes","7"," ")</f>
        <v>7</v>
      </c>
      <c r="O1776" s="11" t="str">
        <f>IF(VLOOKUP(D1776,'Current OBD'!$B$6:$AK$2185,32,0)="Yes","8"," ")</f>
        <v>8</v>
      </c>
      <c r="P1776" s="11" t="str">
        <f>IF(VLOOKUP(D1776,'Current OBD'!$B$6:$AK$2185,33,0)="Yes","9"," ")</f>
        <v xml:space="preserve"> </v>
      </c>
      <c r="Q1776" s="11" t="str">
        <f>IF(VLOOKUP(D1776,'Current OBD'!$B$6:$AK$2185,34,0)="Yes","10"," ")</f>
        <v xml:space="preserve"> </v>
      </c>
      <c r="R1776" s="11" t="str">
        <f>IF(VLOOKUP(D1776,'Current OBD'!$B$6:$AK$2185,35,0)="Yes","11"," ")</f>
        <v xml:space="preserve"> </v>
      </c>
      <c r="S1776" s="11" t="str">
        <f>IF(VLOOKUP(D1776,'Current OBD'!$B$6:$AK$2185,36,0)="Yes","12"," ")</f>
        <v xml:space="preserve"> </v>
      </c>
      <c r="T1776" s="13">
        <f>VLOOKUP(D1776,Pivot!$B$4:$F$2181,2,0)</f>
        <v>63</v>
      </c>
      <c r="U1776" s="13">
        <f>VLOOKUP(D1776,Pivot!$B$4:$F$2181,3,0)</f>
        <v>0</v>
      </c>
      <c r="V1776" s="13">
        <f>VLOOKUP(D1776,Pivot!$B$4:$F$2181,4,0)</f>
        <v>160</v>
      </c>
      <c r="W1776" s="46">
        <f>IFERROR(VLOOKUP(D1776,Pivot!$B$4:$H$2181,5,0),"")</f>
        <v>0.39379999999999998</v>
      </c>
      <c r="X1776" s="51">
        <f>IFERROR(VLOOKUP(D1776,Pivot!$B$4:$H$2181,6,0),"")</f>
        <v>0</v>
      </c>
      <c r="Y1776" s="46">
        <f>IFERROR(VLOOKUP(D1776,Pivot!$B$4:$H$2181,7,0),"")</f>
        <v>0.39379999999999998</v>
      </c>
    </row>
    <row r="1777" spans="1:25" ht="15" customHeight="1" outlineLevel="2">
      <c r="A1777" s="10" t="str">
        <f>VLOOKUP(D1777,'Current OBD'!$B$6:$K$2185,4,0)</f>
        <v>Snohomish</v>
      </c>
      <c r="B1777" s="10" t="str">
        <f>VLOOKUP(D1777,'Current OBD'!$B$6:$K$2185,3,0)</f>
        <v>31-025</v>
      </c>
      <c r="C1777" s="9" t="str">
        <f>VLOOKUP(D1777,'Current OBD'!$B$6:$K$2185,2,0)</f>
        <v>Marysville School District</v>
      </c>
      <c r="D1777" s="24">
        <v>660566</v>
      </c>
      <c r="E1777" s="9" t="str">
        <f>VLOOKUP(D1777,'Current OBD'!$B$6:$K$2185,10,0)</f>
        <v>Allen Creek Elementary</v>
      </c>
      <c r="F1777" s="11" t="str">
        <f>IF(VLOOKUP(D1777,'Current OBD'!$B$6:$AK$2185,23,0)="Yes","PK"," ")</f>
        <v xml:space="preserve"> </v>
      </c>
      <c r="G1777" s="11" t="str">
        <f>IF(VLOOKUP(D1777,'Current OBD'!$B$6:$AK$2185,24,0)="Yes","K"," ")</f>
        <v>K</v>
      </c>
      <c r="H1777" s="11">
        <f>IF(VLOOKUP(D1777,'Current OBD'!$B$6:$AK$2185,25,0)="Yes",1," ")</f>
        <v>1</v>
      </c>
      <c r="I1777" s="11" t="str">
        <f>IF(VLOOKUP(D1777,'Current OBD'!$B$6:$AK$2185,26,0)="Yes","2"," ")</f>
        <v>2</v>
      </c>
      <c r="J1777" s="11" t="str">
        <f>IF(VLOOKUP(D1777,'Current OBD'!$B$6:$AK$2185,27,0)="Yes","3"," ")</f>
        <v>3</v>
      </c>
      <c r="K1777" s="11" t="str">
        <f>IF(VLOOKUP(D1777,'Current OBD'!$B$6:$AK$2185,28,0)="Yes","4"," ")</f>
        <v>4</v>
      </c>
      <c r="L1777" s="11" t="str">
        <f>IF(VLOOKUP(D1777,'Current OBD'!$B$6:$AK$2185,29,0)="Yes","5"," ")</f>
        <v>5</v>
      </c>
      <c r="M1777" s="11" t="str">
        <f>IF(VLOOKUP(D1777,'Current OBD'!$B$6:$AK$2185,30,0)="Yes","6"," ")</f>
        <v xml:space="preserve"> </v>
      </c>
      <c r="N1777" s="11" t="str">
        <f>IF(VLOOKUP(D1777,'Current OBD'!$B$6:$AK$2185,31,0)="Yes","7"," ")</f>
        <v xml:space="preserve"> </v>
      </c>
      <c r="O1777" s="11" t="str">
        <f>IF(VLOOKUP(D1777,'Current OBD'!$B$6:$AK$2185,32,0)="Yes","8"," ")</f>
        <v xml:space="preserve"> </v>
      </c>
      <c r="P1777" s="11" t="str">
        <f>IF(VLOOKUP(D1777,'Current OBD'!$B$6:$AK$2185,33,0)="Yes","9"," ")</f>
        <v xml:space="preserve"> </v>
      </c>
      <c r="Q1777" s="11" t="str">
        <f>IF(VLOOKUP(D1777,'Current OBD'!$B$6:$AK$2185,34,0)="Yes","10"," ")</f>
        <v xml:space="preserve"> </v>
      </c>
      <c r="R1777" s="11" t="str">
        <f>IF(VLOOKUP(D1777,'Current OBD'!$B$6:$AK$2185,35,0)="Yes","11"," ")</f>
        <v xml:space="preserve"> </v>
      </c>
      <c r="S1777" s="11" t="str">
        <f>IF(VLOOKUP(D1777,'Current OBD'!$B$6:$AK$2185,36,0)="Yes","12"," ")</f>
        <v xml:space="preserve"> </v>
      </c>
      <c r="T1777" s="13">
        <f>VLOOKUP(D1777,Pivot!$B$4:$F$2181,2,0)</f>
        <v>260</v>
      </c>
      <c r="U1777" s="13">
        <f>VLOOKUP(D1777,Pivot!$B$4:$F$2181,3,0)</f>
        <v>0</v>
      </c>
      <c r="V1777" s="13">
        <f>VLOOKUP(D1777,Pivot!$B$4:$F$2181,4,0)</f>
        <v>468</v>
      </c>
      <c r="W1777" s="46">
        <f>IFERROR(VLOOKUP(D1777,Pivot!$B$4:$H$2181,5,0),"")</f>
        <v>0.55559999999999998</v>
      </c>
      <c r="X1777" s="51">
        <f>IFERROR(VLOOKUP(D1777,Pivot!$B$4:$H$2181,6,0),"")</f>
        <v>0</v>
      </c>
      <c r="Y1777" s="46">
        <f>IFERROR(VLOOKUP(D1777,Pivot!$B$4:$H$2181,7,0),"")</f>
        <v>0.55559999999999998</v>
      </c>
    </row>
    <row r="1778" spans="1:25" ht="15" customHeight="1" outlineLevel="2">
      <c r="A1778" s="10" t="str">
        <f>VLOOKUP(D1778,'Current OBD'!$B$6:$K$2185,4,0)</f>
        <v>Snohomish</v>
      </c>
      <c r="B1778" s="10" t="str">
        <f>VLOOKUP(D1778,'Current OBD'!$B$6:$K$2185,3,0)</f>
        <v>31-025</v>
      </c>
      <c r="C1778" s="9" t="str">
        <f>VLOOKUP(D1778,'Current OBD'!$B$6:$K$2185,2,0)</f>
        <v>Marysville School District</v>
      </c>
      <c r="D1778" s="24">
        <v>663510</v>
      </c>
      <c r="E1778" s="9" t="str">
        <f>VLOOKUP(D1778,'Current OBD'!$B$6:$K$2185,10,0)</f>
        <v>Cascade Elementary</v>
      </c>
      <c r="F1778" s="11" t="str">
        <f>IF(VLOOKUP(D1778,'Current OBD'!$B$6:$AK$2185,23,0)="Yes","PK"," ")</f>
        <v xml:space="preserve"> </v>
      </c>
      <c r="G1778" s="11" t="str">
        <f>IF(VLOOKUP(D1778,'Current OBD'!$B$6:$AK$2185,24,0)="Yes","K"," ")</f>
        <v>K</v>
      </c>
      <c r="H1778" s="11">
        <f>IF(VLOOKUP(D1778,'Current OBD'!$B$6:$AK$2185,25,0)="Yes",1," ")</f>
        <v>1</v>
      </c>
      <c r="I1778" s="11" t="str">
        <f>IF(VLOOKUP(D1778,'Current OBD'!$B$6:$AK$2185,26,0)="Yes","2"," ")</f>
        <v>2</v>
      </c>
      <c r="J1778" s="11" t="str">
        <f>IF(VLOOKUP(D1778,'Current OBD'!$B$6:$AK$2185,27,0)="Yes","3"," ")</f>
        <v>3</v>
      </c>
      <c r="K1778" s="11" t="str">
        <f>IF(VLOOKUP(D1778,'Current OBD'!$B$6:$AK$2185,28,0)="Yes","4"," ")</f>
        <v>4</v>
      </c>
      <c r="L1778" s="11" t="str">
        <f>IF(VLOOKUP(D1778,'Current OBD'!$B$6:$AK$2185,29,0)="Yes","5"," ")</f>
        <v>5</v>
      </c>
      <c r="M1778" s="11" t="str">
        <f>IF(VLOOKUP(D1778,'Current OBD'!$B$6:$AK$2185,30,0)="Yes","6"," ")</f>
        <v xml:space="preserve"> </v>
      </c>
      <c r="N1778" s="11" t="str">
        <f>IF(VLOOKUP(D1778,'Current OBD'!$B$6:$AK$2185,31,0)="Yes","7"," ")</f>
        <v xml:space="preserve"> </v>
      </c>
      <c r="O1778" s="11" t="str">
        <f>IF(VLOOKUP(D1778,'Current OBD'!$B$6:$AK$2185,32,0)="Yes","8"," ")</f>
        <v xml:space="preserve"> </v>
      </c>
      <c r="P1778" s="11" t="str">
        <f>IF(VLOOKUP(D1778,'Current OBD'!$B$6:$AK$2185,33,0)="Yes","9"," ")</f>
        <v xml:space="preserve"> </v>
      </c>
      <c r="Q1778" s="11" t="str">
        <f>IF(VLOOKUP(D1778,'Current OBD'!$B$6:$AK$2185,34,0)="Yes","10"," ")</f>
        <v xml:space="preserve"> </v>
      </c>
      <c r="R1778" s="11" t="str">
        <f>IF(VLOOKUP(D1778,'Current OBD'!$B$6:$AK$2185,35,0)="Yes","11"," ")</f>
        <v xml:space="preserve"> </v>
      </c>
      <c r="S1778" s="11" t="str">
        <f>IF(VLOOKUP(D1778,'Current OBD'!$B$6:$AK$2185,36,0)="Yes","12"," ")</f>
        <v xml:space="preserve"> </v>
      </c>
      <c r="T1778" s="13">
        <f>VLOOKUP(D1778,Pivot!$B$4:$F$2181,2,0)</f>
        <v>287</v>
      </c>
      <c r="U1778" s="13">
        <f>VLOOKUP(D1778,Pivot!$B$4:$F$2181,3,0)</f>
        <v>0</v>
      </c>
      <c r="V1778" s="13">
        <f>VLOOKUP(D1778,Pivot!$B$4:$F$2181,4,0)</f>
        <v>414</v>
      </c>
      <c r="W1778" s="46">
        <f>IFERROR(VLOOKUP(D1778,Pivot!$B$4:$H$2181,5,0),"")</f>
        <v>0.69320000000000004</v>
      </c>
      <c r="X1778" s="51">
        <f>IFERROR(VLOOKUP(D1778,Pivot!$B$4:$H$2181,6,0),"")</f>
        <v>0</v>
      </c>
      <c r="Y1778" s="46">
        <f>IFERROR(VLOOKUP(D1778,Pivot!$B$4:$H$2181,7,0),"")</f>
        <v>0.69320000000000004</v>
      </c>
    </row>
    <row r="1779" spans="1:25" ht="15" customHeight="1" outlineLevel="2">
      <c r="A1779" s="10" t="str">
        <f>VLOOKUP(D1779,'Current OBD'!$B$6:$K$2185,4,0)</f>
        <v>Snohomish</v>
      </c>
      <c r="B1779" s="10" t="str">
        <f>VLOOKUP(D1779,'Current OBD'!$B$6:$K$2185,3,0)</f>
        <v>31-025</v>
      </c>
      <c r="C1779" s="9" t="str">
        <f>VLOOKUP(D1779,'Current OBD'!$B$6:$K$2185,2,0)</f>
        <v>Marysville School District</v>
      </c>
      <c r="D1779" s="24">
        <v>664092</v>
      </c>
      <c r="E1779" s="9" t="str">
        <f>VLOOKUP(D1779,'Current OBD'!$B$6:$K$2185,10,0)</f>
        <v>Cedarcrest Middle School</v>
      </c>
      <c r="F1779" s="11" t="str">
        <f>IF(VLOOKUP(D1779,'Current OBD'!$B$6:$AK$2185,23,0)="Yes","PK"," ")</f>
        <v xml:space="preserve"> </v>
      </c>
      <c r="G1779" s="11" t="str">
        <f>IF(VLOOKUP(D1779,'Current OBD'!$B$6:$AK$2185,24,0)="Yes","K"," ")</f>
        <v xml:space="preserve"> </v>
      </c>
      <c r="H1779" s="11" t="str">
        <f>IF(VLOOKUP(D1779,'Current OBD'!$B$6:$AK$2185,25,0)="Yes",1," ")</f>
        <v xml:space="preserve"> </v>
      </c>
      <c r="I1779" s="11" t="str">
        <f>IF(VLOOKUP(D1779,'Current OBD'!$B$6:$AK$2185,26,0)="Yes","2"," ")</f>
        <v xml:space="preserve"> </v>
      </c>
      <c r="J1779" s="11" t="str">
        <f>IF(VLOOKUP(D1779,'Current OBD'!$B$6:$AK$2185,27,0)="Yes","3"," ")</f>
        <v xml:space="preserve"> </v>
      </c>
      <c r="K1779" s="11" t="str">
        <f>IF(VLOOKUP(D1779,'Current OBD'!$B$6:$AK$2185,28,0)="Yes","4"," ")</f>
        <v xml:space="preserve"> </v>
      </c>
      <c r="L1779" s="11" t="str">
        <f>IF(VLOOKUP(D1779,'Current OBD'!$B$6:$AK$2185,29,0)="Yes","5"," ")</f>
        <v xml:space="preserve"> </v>
      </c>
      <c r="M1779" s="11" t="str">
        <f>IF(VLOOKUP(D1779,'Current OBD'!$B$6:$AK$2185,30,0)="Yes","6"," ")</f>
        <v>6</v>
      </c>
      <c r="N1779" s="11" t="str">
        <f>IF(VLOOKUP(D1779,'Current OBD'!$B$6:$AK$2185,31,0)="Yes","7"," ")</f>
        <v>7</v>
      </c>
      <c r="O1779" s="11" t="str">
        <f>IF(VLOOKUP(D1779,'Current OBD'!$B$6:$AK$2185,32,0)="Yes","8"," ")</f>
        <v>8</v>
      </c>
      <c r="P1779" s="11" t="str">
        <f>IF(VLOOKUP(D1779,'Current OBD'!$B$6:$AK$2185,33,0)="Yes","9"," ")</f>
        <v xml:space="preserve"> </v>
      </c>
      <c r="Q1779" s="11" t="str">
        <f>IF(VLOOKUP(D1779,'Current OBD'!$B$6:$AK$2185,34,0)="Yes","10"," ")</f>
        <v xml:space="preserve"> </v>
      </c>
      <c r="R1779" s="11" t="str">
        <f>IF(VLOOKUP(D1779,'Current OBD'!$B$6:$AK$2185,35,0)="Yes","11"," ")</f>
        <v xml:space="preserve"> </v>
      </c>
      <c r="S1779" s="11" t="str">
        <f>IF(VLOOKUP(D1779,'Current OBD'!$B$6:$AK$2185,36,0)="Yes","12"," ")</f>
        <v xml:space="preserve"> </v>
      </c>
      <c r="T1779" s="13">
        <f>VLOOKUP(D1779,Pivot!$B$4:$F$2181,2,0)</f>
        <v>512</v>
      </c>
      <c r="U1779" s="13">
        <f>VLOOKUP(D1779,Pivot!$B$4:$F$2181,3,0)</f>
        <v>0</v>
      </c>
      <c r="V1779" s="13">
        <f>VLOOKUP(D1779,Pivot!$B$4:$F$2181,4,0)</f>
        <v>762</v>
      </c>
      <c r="W1779" s="46">
        <f>IFERROR(VLOOKUP(D1779,Pivot!$B$4:$H$2181,5,0),"")</f>
        <v>0.67190000000000005</v>
      </c>
      <c r="X1779" s="51">
        <f>IFERROR(VLOOKUP(D1779,Pivot!$B$4:$H$2181,6,0),"")</f>
        <v>0</v>
      </c>
      <c r="Y1779" s="46">
        <f>IFERROR(VLOOKUP(D1779,Pivot!$B$4:$H$2181,7,0),"")</f>
        <v>0.67190000000000005</v>
      </c>
    </row>
    <row r="1780" spans="1:25" ht="15" customHeight="1" outlineLevel="2">
      <c r="A1780" s="10" t="str">
        <f>VLOOKUP(D1780,'Current OBD'!$B$6:$K$2185,4,0)</f>
        <v>Snohomish</v>
      </c>
      <c r="B1780" s="10" t="str">
        <f>VLOOKUP(D1780,'Current OBD'!$B$6:$K$2185,3,0)</f>
        <v>31-025</v>
      </c>
      <c r="C1780" s="9" t="str">
        <f>VLOOKUP(D1780,'Current OBD'!$B$6:$K$2185,2,0)</f>
        <v>Marysville School District</v>
      </c>
      <c r="D1780" s="24">
        <v>684451</v>
      </c>
      <c r="E1780" s="9" t="str">
        <f>VLOOKUP(D1780,'Current OBD'!$B$6:$K$2185,10,0)</f>
        <v>ECEAP</v>
      </c>
      <c r="F1780" s="11" t="str">
        <f>IF(VLOOKUP(D1780,'Current OBD'!$B$6:$AK$2185,23,0)="Yes","PK"," ")</f>
        <v>PK</v>
      </c>
      <c r="G1780" s="11" t="str">
        <f>IF(VLOOKUP(D1780,'Current OBD'!$B$6:$AK$2185,24,0)="Yes","K"," ")</f>
        <v xml:space="preserve"> </v>
      </c>
      <c r="H1780" s="11" t="str">
        <f>IF(VLOOKUP(D1780,'Current OBD'!$B$6:$AK$2185,25,0)="Yes",1," ")</f>
        <v xml:space="preserve"> </v>
      </c>
      <c r="I1780" s="11" t="str">
        <f>IF(VLOOKUP(D1780,'Current OBD'!$B$6:$AK$2185,26,0)="Yes","2"," ")</f>
        <v xml:space="preserve"> </v>
      </c>
      <c r="J1780" s="11" t="str">
        <f>IF(VLOOKUP(D1780,'Current OBD'!$B$6:$AK$2185,27,0)="Yes","3"," ")</f>
        <v xml:space="preserve"> </v>
      </c>
      <c r="K1780" s="11" t="str">
        <f>IF(VLOOKUP(D1780,'Current OBD'!$B$6:$AK$2185,28,0)="Yes","4"," ")</f>
        <v xml:space="preserve"> </v>
      </c>
      <c r="L1780" s="11" t="str">
        <f>IF(VLOOKUP(D1780,'Current OBD'!$B$6:$AK$2185,29,0)="Yes","5"," ")</f>
        <v xml:space="preserve"> </v>
      </c>
      <c r="M1780" s="11" t="str">
        <f>IF(VLOOKUP(D1780,'Current OBD'!$B$6:$AK$2185,30,0)="Yes","6"," ")</f>
        <v xml:space="preserve"> </v>
      </c>
      <c r="N1780" s="11" t="str">
        <f>IF(VLOOKUP(D1780,'Current OBD'!$B$6:$AK$2185,31,0)="Yes","7"," ")</f>
        <v xml:space="preserve"> </v>
      </c>
      <c r="O1780" s="11" t="str">
        <f>IF(VLOOKUP(D1780,'Current OBD'!$B$6:$AK$2185,32,0)="Yes","8"," ")</f>
        <v xml:space="preserve"> </v>
      </c>
      <c r="P1780" s="11" t="str">
        <f>IF(VLOOKUP(D1780,'Current OBD'!$B$6:$AK$2185,33,0)="Yes","9"," ")</f>
        <v xml:space="preserve"> </v>
      </c>
      <c r="Q1780" s="11" t="str">
        <f>IF(VLOOKUP(D1780,'Current OBD'!$B$6:$AK$2185,34,0)="Yes","10"," ")</f>
        <v xml:space="preserve"> </v>
      </c>
      <c r="R1780" s="11" t="str">
        <f>IF(VLOOKUP(D1780,'Current OBD'!$B$6:$AK$2185,35,0)="Yes","11"," ")</f>
        <v xml:space="preserve"> </v>
      </c>
      <c r="S1780" s="11" t="str">
        <f>IF(VLOOKUP(D1780,'Current OBD'!$B$6:$AK$2185,36,0)="Yes","12"," ")</f>
        <v xml:space="preserve"> </v>
      </c>
      <c r="T1780" s="13">
        <f>VLOOKUP(D1780,Pivot!$B$4:$F$2181,2,0)</f>
        <v>193</v>
      </c>
      <c r="U1780" s="13">
        <f>VLOOKUP(D1780,Pivot!$B$4:$F$2181,3,0)</f>
        <v>0</v>
      </c>
      <c r="V1780" s="13">
        <f>VLOOKUP(D1780,Pivot!$B$4:$F$2181,4,0)</f>
        <v>193</v>
      </c>
      <c r="W1780" s="46">
        <f>IFERROR(VLOOKUP(D1780,Pivot!$B$4:$H$2181,5,0),"")</f>
        <v>1</v>
      </c>
      <c r="X1780" s="51">
        <f>IFERROR(VLOOKUP(D1780,Pivot!$B$4:$H$2181,6,0),"")</f>
        <v>0</v>
      </c>
      <c r="Y1780" s="46">
        <f>IFERROR(VLOOKUP(D1780,Pivot!$B$4:$H$2181,7,0),"")</f>
        <v>1</v>
      </c>
    </row>
    <row r="1781" spans="1:25" ht="15" customHeight="1" outlineLevel="2">
      <c r="A1781" s="10" t="str">
        <f>VLOOKUP(D1781,'Current OBD'!$B$6:$K$2185,4,0)</f>
        <v>Snohomish</v>
      </c>
      <c r="B1781" s="10" t="str">
        <f>VLOOKUP(D1781,'Current OBD'!$B$6:$K$2185,3,0)</f>
        <v>31-025</v>
      </c>
      <c r="C1781" s="9" t="str">
        <f>VLOOKUP(D1781,'Current OBD'!$B$6:$K$2185,2,0)</f>
        <v>Marysville School District</v>
      </c>
      <c r="D1781" s="24">
        <v>664147</v>
      </c>
      <c r="E1781" s="9" t="str">
        <f>VLOOKUP(D1781,'Current OBD'!$B$6:$K$2185,10,0)</f>
        <v>Grove Elementary</v>
      </c>
      <c r="F1781" s="11" t="str">
        <f>IF(VLOOKUP(D1781,'Current OBD'!$B$6:$AK$2185,23,0)="Yes","PK"," ")</f>
        <v xml:space="preserve"> </v>
      </c>
      <c r="G1781" s="11" t="str">
        <f>IF(VLOOKUP(D1781,'Current OBD'!$B$6:$AK$2185,24,0)="Yes","K"," ")</f>
        <v>K</v>
      </c>
      <c r="H1781" s="11">
        <f>IF(VLOOKUP(D1781,'Current OBD'!$B$6:$AK$2185,25,0)="Yes",1," ")</f>
        <v>1</v>
      </c>
      <c r="I1781" s="11" t="str">
        <f>IF(VLOOKUP(D1781,'Current OBD'!$B$6:$AK$2185,26,0)="Yes","2"," ")</f>
        <v>2</v>
      </c>
      <c r="J1781" s="11" t="str">
        <f>IF(VLOOKUP(D1781,'Current OBD'!$B$6:$AK$2185,27,0)="Yes","3"," ")</f>
        <v>3</v>
      </c>
      <c r="K1781" s="11" t="str">
        <f>IF(VLOOKUP(D1781,'Current OBD'!$B$6:$AK$2185,28,0)="Yes","4"," ")</f>
        <v>4</v>
      </c>
      <c r="L1781" s="11" t="str">
        <f>IF(VLOOKUP(D1781,'Current OBD'!$B$6:$AK$2185,29,0)="Yes","5"," ")</f>
        <v>5</v>
      </c>
      <c r="M1781" s="11" t="str">
        <f>IF(VLOOKUP(D1781,'Current OBD'!$B$6:$AK$2185,30,0)="Yes","6"," ")</f>
        <v xml:space="preserve"> </v>
      </c>
      <c r="N1781" s="11" t="str">
        <f>IF(VLOOKUP(D1781,'Current OBD'!$B$6:$AK$2185,31,0)="Yes","7"," ")</f>
        <v xml:space="preserve"> </v>
      </c>
      <c r="O1781" s="11" t="str">
        <f>IF(VLOOKUP(D1781,'Current OBD'!$B$6:$AK$2185,32,0)="Yes","8"," ")</f>
        <v xml:space="preserve"> </v>
      </c>
      <c r="P1781" s="11" t="str">
        <f>IF(VLOOKUP(D1781,'Current OBD'!$B$6:$AK$2185,33,0)="Yes","9"," ")</f>
        <v xml:space="preserve"> </v>
      </c>
      <c r="Q1781" s="11" t="str">
        <f>IF(VLOOKUP(D1781,'Current OBD'!$B$6:$AK$2185,34,0)="Yes","10"," ")</f>
        <v xml:space="preserve"> </v>
      </c>
      <c r="R1781" s="11" t="str">
        <f>IF(VLOOKUP(D1781,'Current OBD'!$B$6:$AK$2185,35,0)="Yes","11"," ")</f>
        <v xml:space="preserve"> </v>
      </c>
      <c r="S1781" s="11" t="str">
        <f>IF(VLOOKUP(D1781,'Current OBD'!$B$6:$AK$2185,36,0)="Yes","12"," ")</f>
        <v xml:space="preserve"> </v>
      </c>
      <c r="T1781" s="13">
        <f>VLOOKUP(D1781,Pivot!$B$4:$F$2181,2,0)</f>
        <v>216</v>
      </c>
      <c r="U1781" s="13">
        <f>VLOOKUP(D1781,Pivot!$B$4:$F$2181,3,0)</f>
        <v>0</v>
      </c>
      <c r="V1781" s="13">
        <f>VLOOKUP(D1781,Pivot!$B$4:$F$2181,4,0)</f>
        <v>376</v>
      </c>
      <c r="W1781" s="46">
        <f>IFERROR(VLOOKUP(D1781,Pivot!$B$4:$H$2181,5,0),"")</f>
        <v>0.57450000000000001</v>
      </c>
      <c r="X1781" s="51">
        <f>IFERROR(VLOOKUP(D1781,Pivot!$B$4:$H$2181,6,0),"")</f>
        <v>0</v>
      </c>
      <c r="Y1781" s="46">
        <f>IFERROR(VLOOKUP(D1781,Pivot!$B$4:$H$2181,7,0),"")</f>
        <v>0.57450000000000001</v>
      </c>
    </row>
    <row r="1782" spans="1:25" ht="15" customHeight="1" outlineLevel="2">
      <c r="A1782" s="10" t="str">
        <f>VLOOKUP(D1782,'Current OBD'!$B$6:$K$2185,4,0)</f>
        <v>Snohomish</v>
      </c>
      <c r="B1782" s="10" t="str">
        <f>VLOOKUP(D1782,'Current OBD'!$B$6:$K$2185,3,0)</f>
        <v>31-025</v>
      </c>
      <c r="C1782" s="9" t="str">
        <f>VLOOKUP(D1782,'Current OBD'!$B$6:$K$2185,2,0)</f>
        <v>Marysville School District</v>
      </c>
      <c r="D1782" s="24">
        <v>662805</v>
      </c>
      <c r="E1782" s="9" t="str">
        <f>VLOOKUP(D1782,'Current OBD'!$B$6:$K$2185,10,0)</f>
        <v>Heritage School</v>
      </c>
      <c r="F1782" s="11" t="str">
        <f>IF(VLOOKUP(D1782,'Current OBD'!$B$6:$AK$2185,23,0)="Yes","PK"," ")</f>
        <v xml:space="preserve"> </v>
      </c>
      <c r="G1782" s="11" t="str">
        <f>IF(VLOOKUP(D1782,'Current OBD'!$B$6:$AK$2185,24,0)="Yes","K"," ")</f>
        <v xml:space="preserve"> </v>
      </c>
      <c r="H1782" s="11" t="str">
        <f>IF(VLOOKUP(D1782,'Current OBD'!$B$6:$AK$2185,25,0)="Yes",1," ")</f>
        <v xml:space="preserve"> </v>
      </c>
      <c r="I1782" s="11" t="str">
        <f>IF(VLOOKUP(D1782,'Current OBD'!$B$6:$AK$2185,26,0)="Yes","2"," ")</f>
        <v xml:space="preserve"> </v>
      </c>
      <c r="J1782" s="11" t="str">
        <f>IF(VLOOKUP(D1782,'Current OBD'!$B$6:$AK$2185,27,0)="Yes","3"," ")</f>
        <v xml:space="preserve"> </v>
      </c>
      <c r="K1782" s="11" t="str">
        <f>IF(VLOOKUP(D1782,'Current OBD'!$B$6:$AK$2185,28,0)="Yes","4"," ")</f>
        <v xml:space="preserve"> </v>
      </c>
      <c r="L1782" s="11" t="str">
        <f>IF(VLOOKUP(D1782,'Current OBD'!$B$6:$AK$2185,29,0)="Yes","5"," ")</f>
        <v xml:space="preserve"> </v>
      </c>
      <c r="M1782" s="11" t="str">
        <f>IF(VLOOKUP(D1782,'Current OBD'!$B$6:$AK$2185,30,0)="Yes","6"," ")</f>
        <v xml:space="preserve"> </v>
      </c>
      <c r="N1782" s="11" t="str">
        <f>IF(VLOOKUP(D1782,'Current OBD'!$B$6:$AK$2185,31,0)="Yes","7"," ")</f>
        <v xml:space="preserve"> </v>
      </c>
      <c r="O1782" s="11" t="str">
        <f>IF(VLOOKUP(D1782,'Current OBD'!$B$6:$AK$2185,32,0)="Yes","8"," ")</f>
        <v xml:space="preserve"> </v>
      </c>
      <c r="P1782" s="11" t="str">
        <f>IF(VLOOKUP(D1782,'Current OBD'!$B$6:$AK$2185,33,0)="Yes","9"," ")</f>
        <v>9</v>
      </c>
      <c r="Q1782" s="11" t="str">
        <f>IF(VLOOKUP(D1782,'Current OBD'!$B$6:$AK$2185,34,0)="Yes","10"," ")</f>
        <v>10</v>
      </c>
      <c r="R1782" s="11" t="str">
        <f>IF(VLOOKUP(D1782,'Current OBD'!$B$6:$AK$2185,35,0)="Yes","11"," ")</f>
        <v>11</v>
      </c>
      <c r="S1782" s="11" t="str">
        <f>IF(VLOOKUP(D1782,'Current OBD'!$B$6:$AK$2185,36,0)="Yes","12"," ")</f>
        <v>12</v>
      </c>
      <c r="T1782" s="13">
        <f>VLOOKUP(D1782,Pivot!$B$4:$F$2181,2,0)</f>
        <v>89</v>
      </c>
      <c r="U1782" s="13">
        <f>VLOOKUP(D1782,Pivot!$B$4:$F$2181,3,0)</f>
        <v>0</v>
      </c>
      <c r="V1782" s="13">
        <f>VLOOKUP(D1782,Pivot!$B$4:$F$2181,4,0)</f>
        <v>89</v>
      </c>
      <c r="W1782" s="46">
        <f>IFERROR(VLOOKUP(D1782,Pivot!$B$4:$H$2181,5,0),"")</f>
        <v>1</v>
      </c>
      <c r="X1782" s="51">
        <f>IFERROR(VLOOKUP(D1782,Pivot!$B$4:$H$2181,6,0),"")</f>
        <v>0</v>
      </c>
      <c r="Y1782" s="46">
        <f>IFERROR(VLOOKUP(D1782,Pivot!$B$4:$H$2181,7,0),"")</f>
        <v>1</v>
      </c>
    </row>
    <row r="1783" spans="1:25" ht="15" customHeight="1" outlineLevel="2">
      <c r="A1783" s="10" t="str">
        <f>VLOOKUP(D1783,'Current OBD'!$B$6:$K$2185,4,0)</f>
        <v>Snohomish</v>
      </c>
      <c r="B1783" s="10" t="str">
        <f>VLOOKUP(D1783,'Current OBD'!$B$6:$K$2185,3,0)</f>
        <v>31-025</v>
      </c>
      <c r="C1783" s="9" t="str">
        <f>VLOOKUP(D1783,'Current OBD'!$B$6:$K$2185,2,0)</f>
        <v>Marysville School District</v>
      </c>
      <c r="D1783" s="24">
        <v>660568</v>
      </c>
      <c r="E1783" s="9" t="str">
        <f>VLOOKUP(D1783,'Current OBD'!$B$6:$K$2185,10,0)</f>
        <v>Kellogg Marsh Elementary</v>
      </c>
      <c r="F1783" s="11" t="str">
        <f>IF(VLOOKUP(D1783,'Current OBD'!$B$6:$AK$2185,23,0)="Yes","PK"," ")</f>
        <v xml:space="preserve"> </v>
      </c>
      <c r="G1783" s="11" t="str">
        <f>IF(VLOOKUP(D1783,'Current OBD'!$B$6:$AK$2185,24,0)="Yes","K"," ")</f>
        <v>K</v>
      </c>
      <c r="H1783" s="11">
        <f>IF(VLOOKUP(D1783,'Current OBD'!$B$6:$AK$2185,25,0)="Yes",1," ")</f>
        <v>1</v>
      </c>
      <c r="I1783" s="11" t="str">
        <f>IF(VLOOKUP(D1783,'Current OBD'!$B$6:$AK$2185,26,0)="Yes","2"," ")</f>
        <v>2</v>
      </c>
      <c r="J1783" s="11" t="str">
        <f>IF(VLOOKUP(D1783,'Current OBD'!$B$6:$AK$2185,27,0)="Yes","3"," ")</f>
        <v>3</v>
      </c>
      <c r="K1783" s="11" t="str">
        <f>IF(VLOOKUP(D1783,'Current OBD'!$B$6:$AK$2185,28,0)="Yes","4"," ")</f>
        <v>4</v>
      </c>
      <c r="L1783" s="11" t="str">
        <f>IF(VLOOKUP(D1783,'Current OBD'!$B$6:$AK$2185,29,0)="Yes","5"," ")</f>
        <v>5</v>
      </c>
      <c r="M1783" s="11" t="str">
        <f>IF(VLOOKUP(D1783,'Current OBD'!$B$6:$AK$2185,30,0)="Yes","6"," ")</f>
        <v xml:space="preserve"> </v>
      </c>
      <c r="N1783" s="11" t="str">
        <f>IF(VLOOKUP(D1783,'Current OBD'!$B$6:$AK$2185,31,0)="Yes","7"," ")</f>
        <v xml:space="preserve"> </v>
      </c>
      <c r="O1783" s="11" t="str">
        <f>IF(VLOOKUP(D1783,'Current OBD'!$B$6:$AK$2185,32,0)="Yes","8"," ")</f>
        <v xml:space="preserve"> </v>
      </c>
      <c r="P1783" s="11" t="str">
        <f>IF(VLOOKUP(D1783,'Current OBD'!$B$6:$AK$2185,33,0)="Yes","9"," ")</f>
        <v xml:space="preserve"> </v>
      </c>
      <c r="Q1783" s="11" t="str">
        <f>IF(VLOOKUP(D1783,'Current OBD'!$B$6:$AK$2185,34,0)="Yes","10"," ")</f>
        <v xml:space="preserve"> </v>
      </c>
      <c r="R1783" s="11" t="str">
        <f>IF(VLOOKUP(D1783,'Current OBD'!$B$6:$AK$2185,35,0)="Yes","11"," ")</f>
        <v xml:space="preserve"> </v>
      </c>
      <c r="S1783" s="11" t="str">
        <f>IF(VLOOKUP(D1783,'Current OBD'!$B$6:$AK$2185,36,0)="Yes","12"," ")</f>
        <v xml:space="preserve"> </v>
      </c>
      <c r="T1783" s="13">
        <f>VLOOKUP(D1783,Pivot!$B$4:$F$2181,2,0)</f>
        <v>325</v>
      </c>
      <c r="U1783" s="13">
        <f>VLOOKUP(D1783,Pivot!$B$4:$F$2181,3,0)</f>
        <v>0</v>
      </c>
      <c r="V1783" s="13">
        <f>VLOOKUP(D1783,Pivot!$B$4:$F$2181,4,0)</f>
        <v>471</v>
      </c>
      <c r="W1783" s="46">
        <f>IFERROR(VLOOKUP(D1783,Pivot!$B$4:$H$2181,5,0),"")</f>
        <v>0.69</v>
      </c>
      <c r="X1783" s="51">
        <f>IFERROR(VLOOKUP(D1783,Pivot!$B$4:$H$2181,6,0),"")</f>
        <v>0</v>
      </c>
      <c r="Y1783" s="46">
        <f>IFERROR(VLOOKUP(D1783,Pivot!$B$4:$H$2181,7,0),"")</f>
        <v>0.69</v>
      </c>
    </row>
    <row r="1784" spans="1:25" ht="15" customHeight="1" outlineLevel="2">
      <c r="A1784" s="10" t="str">
        <f>VLOOKUP(D1784,'Current OBD'!$B$6:$K$2185,4,0)</f>
        <v>Snohomish</v>
      </c>
      <c r="B1784" s="10" t="str">
        <f>VLOOKUP(D1784,'Current OBD'!$B$6:$K$2185,3,0)</f>
        <v>31-025</v>
      </c>
      <c r="C1784" s="9" t="str">
        <f>VLOOKUP(D1784,'Current OBD'!$B$6:$K$2185,2,0)</f>
        <v>Marysville School District</v>
      </c>
      <c r="D1784" s="24">
        <v>664661</v>
      </c>
      <c r="E1784" s="9" t="str">
        <f>VLOOKUP(D1784,'Current OBD'!$B$6:$K$2185,10,0)</f>
        <v>Legacy High School (Marysville Arts &amp; Technology High School)</v>
      </c>
      <c r="F1784" s="11" t="str">
        <f>IF(VLOOKUP(D1784,'Current OBD'!$B$6:$AK$2185,23,0)="Yes","PK"," ")</f>
        <v xml:space="preserve"> </v>
      </c>
      <c r="G1784" s="11" t="str">
        <f>IF(VLOOKUP(D1784,'Current OBD'!$B$6:$AK$2185,24,0)="Yes","K"," ")</f>
        <v xml:space="preserve"> </v>
      </c>
      <c r="H1784" s="11" t="str">
        <f>IF(VLOOKUP(D1784,'Current OBD'!$B$6:$AK$2185,25,0)="Yes",1," ")</f>
        <v xml:space="preserve"> </v>
      </c>
      <c r="I1784" s="11" t="str">
        <f>IF(VLOOKUP(D1784,'Current OBD'!$B$6:$AK$2185,26,0)="Yes","2"," ")</f>
        <v xml:space="preserve"> </v>
      </c>
      <c r="J1784" s="11" t="str">
        <f>IF(VLOOKUP(D1784,'Current OBD'!$B$6:$AK$2185,27,0)="Yes","3"," ")</f>
        <v xml:space="preserve"> </v>
      </c>
      <c r="K1784" s="11" t="str">
        <f>IF(VLOOKUP(D1784,'Current OBD'!$B$6:$AK$2185,28,0)="Yes","4"," ")</f>
        <v xml:space="preserve"> </v>
      </c>
      <c r="L1784" s="11" t="str">
        <f>IF(VLOOKUP(D1784,'Current OBD'!$B$6:$AK$2185,29,0)="Yes","5"," ")</f>
        <v xml:space="preserve"> </v>
      </c>
      <c r="M1784" s="11" t="str">
        <f>IF(VLOOKUP(D1784,'Current OBD'!$B$6:$AK$2185,30,0)="Yes","6"," ")</f>
        <v xml:space="preserve"> </v>
      </c>
      <c r="N1784" s="11" t="str">
        <f>IF(VLOOKUP(D1784,'Current OBD'!$B$6:$AK$2185,31,0)="Yes","7"," ")</f>
        <v xml:space="preserve"> </v>
      </c>
      <c r="O1784" s="11" t="str">
        <f>IF(VLOOKUP(D1784,'Current OBD'!$B$6:$AK$2185,32,0)="Yes","8"," ")</f>
        <v xml:space="preserve"> </v>
      </c>
      <c r="P1784" s="11" t="str">
        <f>IF(VLOOKUP(D1784,'Current OBD'!$B$6:$AK$2185,33,0)="Yes","9"," ")</f>
        <v>9</v>
      </c>
      <c r="Q1784" s="11" t="str">
        <f>IF(VLOOKUP(D1784,'Current OBD'!$B$6:$AK$2185,34,0)="Yes","10"," ")</f>
        <v>10</v>
      </c>
      <c r="R1784" s="11" t="str">
        <f>IF(VLOOKUP(D1784,'Current OBD'!$B$6:$AK$2185,35,0)="Yes","11"," ")</f>
        <v>11</v>
      </c>
      <c r="S1784" s="11" t="str">
        <f>IF(VLOOKUP(D1784,'Current OBD'!$B$6:$AK$2185,36,0)="Yes","12"," ")</f>
        <v>12</v>
      </c>
      <c r="T1784" s="13">
        <f>VLOOKUP(D1784,Pivot!$B$4:$F$2181,2,0)</f>
        <v>149</v>
      </c>
      <c r="U1784" s="13">
        <f>VLOOKUP(D1784,Pivot!$B$4:$F$2181,3,0)</f>
        <v>0</v>
      </c>
      <c r="V1784" s="13">
        <f>VLOOKUP(D1784,Pivot!$B$4:$F$2181,4,0)</f>
        <v>205</v>
      </c>
      <c r="W1784" s="46">
        <f>IFERROR(VLOOKUP(D1784,Pivot!$B$4:$H$2181,5,0),"")</f>
        <v>0.7268</v>
      </c>
      <c r="X1784" s="51">
        <f>IFERROR(VLOOKUP(D1784,Pivot!$B$4:$H$2181,6,0),"")</f>
        <v>0</v>
      </c>
      <c r="Y1784" s="46">
        <f>IFERROR(VLOOKUP(D1784,Pivot!$B$4:$H$2181,7,0),"")</f>
        <v>0.7268</v>
      </c>
    </row>
    <row r="1785" spans="1:25" ht="15" customHeight="1" outlineLevel="2">
      <c r="A1785" s="10" t="str">
        <f>VLOOKUP(D1785,'Current OBD'!$B$6:$K$2185,4,0)</f>
        <v>Snohomish</v>
      </c>
      <c r="B1785" s="10" t="str">
        <f>VLOOKUP(D1785,'Current OBD'!$B$6:$K$2185,3,0)</f>
        <v>31-025</v>
      </c>
      <c r="C1785" s="9" t="str">
        <f>VLOOKUP(D1785,'Current OBD'!$B$6:$K$2185,2,0)</f>
        <v>Marysville School District</v>
      </c>
      <c r="D1785" s="24">
        <v>663376</v>
      </c>
      <c r="E1785" s="9" t="str">
        <f>VLOOKUP(D1785,'Current OBD'!$B$6:$K$2185,10,0)</f>
        <v>Liberty Elementary</v>
      </c>
      <c r="F1785" s="11" t="str">
        <f>IF(VLOOKUP(D1785,'Current OBD'!$B$6:$AK$2185,23,0)="Yes","PK"," ")</f>
        <v xml:space="preserve"> </v>
      </c>
      <c r="G1785" s="11" t="str">
        <f>IF(VLOOKUP(D1785,'Current OBD'!$B$6:$AK$2185,24,0)="Yes","K"," ")</f>
        <v>K</v>
      </c>
      <c r="H1785" s="11">
        <f>IF(VLOOKUP(D1785,'Current OBD'!$B$6:$AK$2185,25,0)="Yes",1," ")</f>
        <v>1</v>
      </c>
      <c r="I1785" s="11" t="str">
        <f>IF(VLOOKUP(D1785,'Current OBD'!$B$6:$AK$2185,26,0)="Yes","2"," ")</f>
        <v>2</v>
      </c>
      <c r="J1785" s="11" t="str">
        <f>IF(VLOOKUP(D1785,'Current OBD'!$B$6:$AK$2185,27,0)="Yes","3"," ")</f>
        <v>3</v>
      </c>
      <c r="K1785" s="11" t="str">
        <f>IF(VLOOKUP(D1785,'Current OBD'!$B$6:$AK$2185,28,0)="Yes","4"," ")</f>
        <v>4</v>
      </c>
      <c r="L1785" s="11" t="str">
        <f>IF(VLOOKUP(D1785,'Current OBD'!$B$6:$AK$2185,29,0)="Yes","5"," ")</f>
        <v>5</v>
      </c>
      <c r="M1785" s="11" t="str">
        <f>IF(VLOOKUP(D1785,'Current OBD'!$B$6:$AK$2185,30,0)="Yes","6"," ")</f>
        <v xml:space="preserve"> </v>
      </c>
      <c r="N1785" s="11" t="str">
        <f>IF(VLOOKUP(D1785,'Current OBD'!$B$6:$AK$2185,31,0)="Yes","7"," ")</f>
        <v xml:space="preserve"> </v>
      </c>
      <c r="O1785" s="11" t="str">
        <f>IF(VLOOKUP(D1785,'Current OBD'!$B$6:$AK$2185,32,0)="Yes","8"," ")</f>
        <v xml:space="preserve"> </v>
      </c>
      <c r="P1785" s="11" t="str">
        <f>IF(VLOOKUP(D1785,'Current OBD'!$B$6:$AK$2185,33,0)="Yes","9"," ")</f>
        <v xml:space="preserve"> </v>
      </c>
      <c r="Q1785" s="11" t="str">
        <f>IF(VLOOKUP(D1785,'Current OBD'!$B$6:$AK$2185,34,0)="Yes","10"," ")</f>
        <v xml:space="preserve"> </v>
      </c>
      <c r="R1785" s="11" t="str">
        <f>IF(VLOOKUP(D1785,'Current OBD'!$B$6:$AK$2185,35,0)="Yes","11"," ")</f>
        <v xml:space="preserve"> </v>
      </c>
      <c r="S1785" s="11" t="str">
        <f>IF(VLOOKUP(D1785,'Current OBD'!$B$6:$AK$2185,36,0)="Yes","12"," ")</f>
        <v xml:space="preserve"> </v>
      </c>
      <c r="T1785" s="13">
        <f>VLOOKUP(D1785,Pivot!$B$4:$F$2181,2,0)</f>
        <v>403</v>
      </c>
      <c r="U1785" s="13">
        <f>VLOOKUP(D1785,Pivot!$B$4:$F$2181,3,0)</f>
        <v>0</v>
      </c>
      <c r="V1785" s="13">
        <f>VLOOKUP(D1785,Pivot!$B$4:$F$2181,4,0)</f>
        <v>440</v>
      </c>
      <c r="W1785" s="46">
        <f>IFERROR(VLOOKUP(D1785,Pivot!$B$4:$H$2181,5,0),"")</f>
        <v>0.91590000000000005</v>
      </c>
      <c r="X1785" s="51">
        <f>IFERROR(VLOOKUP(D1785,Pivot!$B$4:$H$2181,6,0),"")</f>
        <v>0</v>
      </c>
      <c r="Y1785" s="46">
        <f>IFERROR(VLOOKUP(D1785,Pivot!$B$4:$H$2181,7,0),"")</f>
        <v>0.91590000000000005</v>
      </c>
    </row>
    <row r="1786" spans="1:25" ht="15" customHeight="1" outlineLevel="2">
      <c r="A1786" s="10" t="str">
        <f>VLOOKUP(D1786,'Current OBD'!$B$6:$K$2185,4,0)</f>
        <v>Snohomish</v>
      </c>
      <c r="B1786" s="10" t="str">
        <f>VLOOKUP(D1786,'Current OBD'!$B$6:$K$2185,3,0)</f>
        <v>31-025</v>
      </c>
      <c r="C1786" s="9" t="str">
        <f>VLOOKUP(D1786,'Current OBD'!$B$6:$K$2185,2,0)</f>
        <v>Marysville School District</v>
      </c>
      <c r="D1786" s="24">
        <v>664422</v>
      </c>
      <c r="E1786" s="9" t="str">
        <f>VLOOKUP(D1786,'Current OBD'!$B$6:$K$2185,10,0)</f>
        <v>Marshall Elementary School</v>
      </c>
      <c r="F1786" s="11" t="str">
        <f>IF(VLOOKUP(D1786,'Current OBD'!$B$6:$AK$2185,23,0)="Yes","PK"," ")</f>
        <v xml:space="preserve"> </v>
      </c>
      <c r="G1786" s="11" t="str">
        <f>IF(VLOOKUP(D1786,'Current OBD'!$B$6:$AK$2185,24,0)="Yes","K"," ")</f>
        <v>K</v>
      </c>
      <c r="H1786" s="11">
        <f>IF(VLOOKUP(D1786,'Current OBD'!$B$6:$AK$2185,25,0)="Yes",1," ")</f>
        <v>1</v>
      </c>
      <c r="I1786" s="11" t="str">
        <f>IF(VLOOKUP(D1786,'Current OBD'!$B$6:$AK$2185,26,0)="Yes","2"," ")</f>
        <v>2</v>
      </c>
      <c r="J1786" s="11" t="str">
        <f>IF(VLOOKUP(D1786,'Current OBD'!$B$6:$AK$2185,27,0)="Yes","3"," ")</f>
        <v>3</v>
      </c>
      <c r="K1786" s="11" t="str">
        <f>IF(VLOOKUP(D1786,'Current OBD'!$B$6:$AK$2185,28,0)="Yes","4"," ")</f>
        <v>4</v>
      </c>
      <c r="L1786" s="11" t="str">
        <f>IF(VLOOKUP(D1786,'Current OBD'!$B$6:$AK$2185,29,0)="Yes","5"," ")</f>
        <v>5</v>
      </c>
      <c r="M1786" s="11" t="str">
        <f>IF(VLOOKUP(D1786,'Current OBD'!$B$6:$AK$2185,30,0)="Yes","6"," ")</f>
        <v xml:space="preserve"> </v>
      </c>
      <c r="N1786" s="11" t="str">
        <f>IF(VLOOKUP(D1786,'Current OBD'!$B$6:$AK$2185,31,0)="Yes","7"," ")</f>
        <v xml:space="preserve"> </v>
      </c>
      <c r="O1786" s="11" t="str">
        <f>IF(VLOOKUP(D1786,'Current OBD'!$B$6:$AK$2185,32,0)="Yes","8"," ")</f>
        <v xml:space="preserve"> </v>
      </c>
      <c r="P1786" s="11" t="str">
        <f>IF(VLOOKUP(D1786,'Current OBD'!$B$6:$AK$2185,33,0)="Yes","9"," ")</f>
        <v xml:space="preserve"> </v>
      </c>
      <c r="Q1786" s="11" t="str">
        <f>IF(VLOOKUP(D1786,'Current OBD'!$B$6:$AK$2185,34,0)="Yes","10"," ")</f>
        <v xml:space="preserve"> </v>
      </c>
      <c r="R1786" s="11" t="str">
        <f>IF(VLOOKUP(D1786,'Current OBD'!$B$6:$AK$2185,35,0)="Yes","11"," ")</f>
        <v xml:space="preserve"> </v>
      </c>
      <c r="S1786" s="11" t="str">
        <f>IF(VLOOKUP(D1786,'Current OBD'!$B$6:$AK$2185,36,0)="Yes","12"," ")</f>
        <v xml:space="preserve"> </v>
      </c>
      <c r="T1786" s="13">
        <f>VLOOKUP(D1786,Pivot!$B$4:$F$2181,2,0)</f>
        <v>301</v>
      </c>
      <c r="U1786" s="13">
        <f>VLOOKUP(D1786,Pivot!$B$4:$F$2181,3,0)</f>
        <v>0</v>
      </c>
      <c r="V1786" s="13">
        <f>VLOOKUP(D1786,Pivot!$B$4:$F$2181,4,0)</f>
        <v>384</v>
      </c>
      <c r="W1786" s="46">
        <f>IFERROR(VLOOKUP(D1786,Pivot!$B$4:$H$2181,5,0),"")</f>
        <v>0.78390000000000004</v>
      </c>
      <c r="X1786" s="51">
        <f>IFERROR(VLOOKUP(D1786,Pivot!$B$4:$H$2181,6,0),"")</f>
        <v>0</v>
      </c>
      <c r="Y1786" s="46">
        <f>IFERROR(VLOOKUP(D1786,Pivot!$B$4:$H$2181,7,0),"")</f>
        <v>0.78390000000000004</v>
      </c>
    </row>
    <row r="1787" spans="1:25" ht="15" customHeight="1" outlineLevel="2">
      <c r="A1787" s="10" t="str">
        <f>VLOOKUP(D1787,'Current OBD'!$B$6:$K$2185,4,0)</f>
        <v>Snohomish</v>
      </c>
      <c r="B1787" s="10" t="str">
        <f>VLOOKUP(D1787,'Current OBD'!$B$6:$K$2185,3,0)</f>
        <v>31-025</v>
      </c>
      <c r="C1787" s="9" t="str">
        <f>VLOOKUP(D1787,'Current OBD'!$B$6:$K$2185,2,0)</f>
        <v>Marysville School District</v>
      </c>
      <c r="D1787" s="24">
        <v>663076</v>
      </c>
      <c r="E1787" s="9" t="str">
        <f>VLOOKUP(D1787,'Current OBD'!$B$6:$K$2185,10,0)</f>
        <v>Marysville Coop</v>
      </c>
      <c r="F1787" s="11" t="str">
        <f>IF(VLOOKUP(D1787,'Current OBD'!$B$6:$AK$2185,23,0)="Yes","PK"," ")</f>
        <v xml:space="preserve"> </v>
      </c>
      <c r="G1787" s="11" t="str">
        <f>IF(VLOOKUP(D1787,'Current OBD'!$B$6:$AK$2185,24,0)="Yes","K"," ")</f>
        <v>K</v>
      </c>
      <c r="H1787" s="11">
        <f>IF(VLOOKUP(D1787,'Current OBD'!$B$6:$AK$2185,25,0)="Yes",1," ")</f>
        <v>1</v>
      </c>
      <c r="I1787" s="11" t="str">
        <f>IF(VLOOKUP(D1787,'Current OBD'!$B$6:$AK$2185,26,0)="Yes","2"," ")</f>
        <v>2</v>
      </c>
      <c r="J1787" s="11" t="str">
        <f>IF(VLOOKUP(D1787,'Current OBD'!$B$6:$AK$2185,27,0)="Yes","3"," ")</f>
        <v>3</v>
      </c>
      <c r="K1787" s="11" t="str">
        <f>IF(VLOOKUP(D1787,'Current OBD'!$B$6:$AK$2185,28,0)="Yes","4"," ")</f>
        <v>4</v>
      </c>
      <c r="L1787" s="11" t="str">
        <f>IF(VLOOKUP(D1787,'Current OBD'!$B$6:$AK$2185,29,0)="Yes","5"," ")</f>
        <v>5</v>
      </c>
      <c r="M1787" s="11" t="str">
        <f>IF(VLOOKUP(D1787,'Current OBD'!$B$6:$AK$2185,30,0)="Yes","6"," ")</f>
        <v xml:space="preserve"> </v>
      </c>
      <c r="N1787" s="11" t="str">
        <f>IF(VLOOKUP(D1787,'Current OBD'!$B$6:$AK$2185,31,0)="Yes","7"," ")</f>
        <v xml:space="preserve"> </v>
      </c>
      <c r="O1787" s="11" t="str">
        <f>IF(VLOOKUP(D1787,'Current OBD'!$B$6:$AK$2185,32,0)="Yes","8"," ")</f>
        <v xml:space="preserve"> </v>
      </c>
      <c r="P1787" s="11" t="str">
        <f>IF(VLOOKUP(D1787,'Current OBD'!$B$6:$AK$2185,33,0)="Yes","9"," ")</f>
        <v xml:space="preserve"> </v>
      </c>
      <c r="Q1787" s="11" t="str">
        <f>IF(VLOOKUP(D1787,'Current OBD'!$B$6:$AK$2185,34,0)="Yes","10"," ")</f>
        <v xml:space="preserve"> </v>
      </c>
      <c r="R1787" s="11" t="str">
        <f>IF(VLOOKUP(D1787,'Current OBD'!$B$6:$AK$2185,35,0)="Yes","11"," ")</f>
        <v xml:space="preserve"> </v>
      </c>
      <c r="S1787" s="11" t="str">
        <f>IF(VLOOKUP(D1787,'Current OBD'!$B$6:$AK$2185,36,0)="Yes","12"," ")</f>
        <v xml:space="preserve"> </v>
      </c>
      <c r="T1787" s="13">
        <f>VLOOKUP(D1787,Pivot!$B$4:$F$2181,2,0)</f>
        <v>50</v>
      </c>
      <c r="U1787" s="13">
        <f>VLOOKUP(D1787,Pivot!$B$4:$F$2181,3,0)</f>
        <v>0</v>
      </c>
      <c r="V1787" s="13">
        <f>VLOOKUP(D1787,Pivot!$B$4:$F$2181,4,0)</f>
        <v>139</v>
      </c>
      <c r="W1787" s="46">
        <f>IFERROR(VLOOKUP(D1787,Pivot!$B$4:$H$2181,5,0),"")</f>
        <v>0.35970000000000002</v>
      </c>
      <c r="X1787" s="51">
        <f>IFERROR(VLOOKUP(D1787,Pivot!$B$4:$H$2181,6,0),"")</f>
        <v>0</v>
      </c>
      <c r="Y1787" s="46">
        <f>IFERROR(VLOOKUP(D1787,Pivot!$B$4:$H$2181,7,0),"")</f>
        <v>0.35970000000000002</v>
      </c>
    </row>
    <row r="1788" spans="1:25" ht="15" customHeight="1" outlineLevel="2">
      <c r="A1788" s="10" t="str">
        <f>VLOOKUP(D1788,'Current OBD'!$B$6:$K$2185,4,0)</f>
        <v>Snohomish</v>
      </c>
      <c r="B1788" s="10" t="str">
        <f>VLOOKUP(D1788,'Current OBD'!$B$6:$K$2185,3,0)</f>
        <v>31-025</v>
      </c>
      <c r="C1788" s="9" t="str">
        <f>VLOOKUP(D1788,'Current OBD'!$B$6:$K$2185,2,0)</f>
        <v>Marysville School District</v>
      </c>
      <c r="D1788" s="24">
        <v>684943</v>
      </c>
      <c r="E1788" s="9" t="str">
        <f>VLOOKUP(D1788,'Current OBD'!$B$6:$K$2185,10,0)</f>
        <v>Marysville Getchell High School</v>
      </c>
      <c r="F1788" s="11" t="str">
        <f>IF(VLOOKUP(D1788,'Current OBD'!$B$6:$AK$2185,23,0)="Yes","PK"," ")</f>
        <v xml:space="preserve"> </v>
      </c>
      <c r="G1788" s="11" t="str">
        <f>IF(VLOOKUP(D1788,'Current OBD'!$B$6:$AK$2185,24,0)="Yes","K"," ")</f>
        <v xml:space="preserve"> </v>
      </c>
      <c r="H1788" s="11" t="str">
        <f>IF(VLOOKUP(D1788,'Current OBD'!$B$6:$AK$2185,25,0)="Yes",1," ")</f>
        <v xml:space="preserve"> </v>
      </c>
      <c r="I1788" s="11" t="str">
        <f>IF(VLOOKUP(D1788,'Current OBD'!$B$6:$AK$2185,26,0)="Yes","2"," ")</f>
        <v xml:space="preserve"> </v>
      </c>
      <c r="J1788" s="11" t="str">
        <f>IF(VLOOKUP(D1788,'Current OBD'!$B$6:$AK$2185,27,0)="Yes","3"," ")</f>
        <v xml:space="preserve"> </v>
      </c>
      <c r="K1788" s="11" t="str">
        <f>IF(VLOOKUP(D1788,'Current OBD'!$B$6:$AK$2185,28,0)="Yes","4"," ")</f>
        <v xml:space="preserve"> </v>
      </c>
      <c r="L1788" s="11" t="str">
        <f>IF(VLOOKUP(D1788,'Current OBD'!$B$6:$AK$2185,29,0)="Yes","5"," ")</f>
        <v xml:space="preserve"> </v>
      </c>
      <c r="M1788" s="11" t="str">
        <f>IF(VLOOKUP(D1788,'Current OBD'!$B$6:$AK$2185,30,0)="Yes","6"," ")</f>
        <v xml:space="preserve"> </v>
      </c>
      <c r="N1788" s="11" t="str">
        <f>IF(VLOOKUP(D1788,'Current OBD'!$B$6:$AK$2185,31,0)="Yes","7"," ")</f>
        <v xml:space="preserve"> </v>
      </c>
      <c r="O1788" s="11" t="str">
        <f>IF(VLOOKUP(D1788,'Current OBD'!$B$6:$AK$2185,32,0)="Yes","8"," ")</f>
        <v xml:space="preserve"> </v>
      </c>
      <c r="P1788" s="11" t="str">
        <f>IF(VLOOKUP(D1788,'Current OBD'!$B$6:$AK$2185,33,0)="Yes","9"," ")</f>
        <v>9</v>
      </c>
      <c r="Q1788" s="11" t="str">
        <f>IF(VLOOKUP(D1788,'Current OBD'!$B$6:$AK$2185,34,0)="Yes","10"," ")</f>
        <v>10</v>
      </c>
      <c r="R1788" s="11" t="str">
        <f>IF(VLOOKUP(D1788,'Current OBD'!$B$6:$AK$2185,35,0)="Yes","11"," ")</f>
        <v>11</v>
      </c>
      <c r="S1788" s="11" t="str">
        <f>IF(VLOOKUP(D1788,'Current OBD'!$B$6:$AK$2185,36,0)="Yes","12"," ")</f>
        <v>12</v>
      </c>
      <c r="T1788" s="13">
        <f>VLOOKUP(D1788,Pivot!$B$4:$F$2181,2,0)</f>
        <v>640</v>
      </c>
      <c r="U1788" s="13">
        <f>VLOOKUP(D1788,Pivot!$B$4:$F$2181,3,0)</f>
        <v>0</v>
      </c>
      <c r="V1788" s="13">
        <f>VLOOKUP(D1788,Pivot!$B$4:$F$2181,4,0)</f>
        <v>1405</v>
      </c>
      <c r="W1788" s="46">
        <f>IFERROR(VLOOKUP(D1788,Pivot!$B$4:$H$2181,5,0),"")</f>
        <v>0.45550000000000002</v>
      </c>
      <c r="X1788" s="51">
        <f>IFERROR(VLOOKUP(D1788,Pivot!$B$4:$H$2181,6,0),"")</f>
        <v>0</v>
      </c>
      <c r="Y1788" s="46">
        <f>IFERROR(VLOOKUP(D1788,Pivot!$B$4:$H$2181,7,0),"")</f>
        <v>0.45550000000000002</v>
      </c>
    </row>
    <row r="1789" spans="1:25" ht="15" customHeight="1" outlineLevel="2">
      <c r="A1789" s="10" t="str">
        <f>VLOOKUP(D1789,'Current OBD'!$B$6:$K$2185,4,0)</f>
        <v>Snohomish</v>
      </c>
      <c r="B1789" s="10" t="str">
        <f>VLOOKUP(D1789,'Current OBD'!$B$6:$K$2185,3,0)</f>
        <v>31-025</v>
      </c>
      <c r="C1789" s="9" t="str">
        <f>VLOOKUP(D1789,'Current OBD'!$B$6:$K$2185,2,0)</f>
        <v>Marysville School District</v>
      </c>
      <c r="D1789" s="24">
        <v>663511</v>
      </c>
      <c r="E1789" s="9" t="str">
        <f>VLOOKUP(D1789,'Current OBD'!$B$6:$K$2185,10,0)</f>
        <v>Marysville Middle School</v>
      </c>
      <c r="F1789" s="11" t="str">
        <f>IF(VLOOKUP(D1789,'Current OBD'!$B$6:$AK$2185,23,0)="Yes","PK"," ")</f>
        <v xml:space="preserve"> </v>
      </c>
      <c r="G1789" s="11" t="str">
        <f>IF(VLOOKUP(D1789,'Current OBD'!$B$6:$AK$2185,24,0)="Yes","K"," ")</f>
        <v xml:space="preserve"> </v>
      </c>
      <c r="H1789" s="11" t="str">
        <f>IF(VLOOKUP(D1789,'Current OBD'!$B$6:$AK$2185,25,0)="Yes",1," ")</f>
        <v xml:space="preserve"> </v>
      </c>
      <c r="I1789" s="11" t="str">
        <f>IF(VLOOKUP(D1789,'Current OBD'!$B$6:$AK$2185,26,0)="Yes","2"," ")</f>
        <v xml:space="preserve"> </v>
      </c>
      <c r="J1789" s="11" t="str">
        <f>IF(VLOOKUP(D1789,'Current OBD'!$B$6:$AK$2185,27,0)="Yes","3"," ")</f>
        <v xml:space="preserve"> </v>
      </c>
      <c r="K1789" s="11" t="str">
        <f>IF(VLOOKUP(D1789,'Current OBD'!$B$6:$AK$2185,28,0)="Yes","4"," ")</f>
        <v xml:space="preserve"> </v>
      </c>
      <c r="L1789" s="11" t="str">
        <f>IF(VLOOKUP(D1789,'Current OBD'!$B$6:$AK$2185,29,0)="Yes","5"," ")</f>
        <v xml:space="preserve"> </v>
      </c>
      <c r="M1789" s="11" t="str">
        <f>IF(VLOOKUP(D1789,'Current OBD'!$B$6:$AK$2185,30,0)="Yes","6"," ")</f>
        <v>6</v>
      </c>
      <c r="N1789" s="11" t="str">
        <f>IF(VLOOKUP(D1789,'Current OBD'!$B$6:$AK$2185,31,0)="Yes","7"," ")</f>
        <v>7</v>
      </c>
      <c r="O1789" s="11" t="str">
        <f>IF(VLOOKUP(D1789,'Current OBD'!$B$6:$AK$2185,32,0)="Yes","8"," ")</f>
        <v>8</v>
      </c>
      <c r="P1789" s="11" t="str">
        <f>IF(VLOOKUP(D1789,'Current OBD'!$B$6:$AK$2185,33,0)="Yes","9"," ")</f>
        <v xml:space="preserve"> </v>
      </c>
      <c r="Q1789" s="11" t="str">
        <f>IF(VLOOKUP(D1789,'Current OBD'!$B$6:$AK$2185,34,0)="Yes","10"," ")</f>
        <v xml:space="preserve"> </v>
      </c>
      <c r="R1789" s="11" t="str">
        <f>IF(VLOOKUP(D1789,'Current OBD'!$B$6:$AK$2185,35,0)="Yes","11"," ")</f>
        <v xml:space="preserve"> </v>
      </c>
      <c r="S1789" s="11" t="str">
        <f>IF(VLOOKUP(D1789,'Current OBD'!$B$6:$AK$2185,36,0)="Yes","12"," ")</f>
        <v xml:space="preserve"> </v>
      </c>
      <c r="T1789" s="13">
        <f>VLOOKUP(D1789,Pivot!$B$4:$F$2181,2,0)</f>
        <v>457</v>
      </c>
      <c r="U1789" s="13">
        <f>VLOOKUP(D1789,Pivot!$B$4:$F$2181,3,0)</f>
        <v>0</v>
      </c>
      <c r="V1789" s="13">
        <f>VLOOKUP(D1789,Pivot!$B$4:$F$2181,4,0)</f>
        <v>649</v>
      </c>
      <c r="W1789" s="46">
        <f>IFERROR(VLOOKUP(D1789,Pivot!$B$4:$H$2181,5,0),"")</f>
        <v>0.70420000000000005</v>
      </c>
      <c r="X1789" s="51">
        <f>IFERROR(VLOOKUP(D1789,Pivot!$B$4:$H$2181,6,0),"")</f>
        <v>0</v>
      </c>
      <c r="Y1789" s="46">
        <f>IFERROR(VLOOKUP(D1789,Pivot!$B$4:$H$2181,7,0),"")</f>
        <v>0.70420000000000005</v>
      </c>
    </row>
    <row r="1790" spans="1:25" ht="15" customHeight="1" outlineLevel="2">
      <c r="A1790" s="10" t="str">
        <f>VLOOKUP(D1790,'Current OBD'!$B$6:$K$2185,4,0)</f>
        <v>Snohomish</v>
      </c>
      <c r="B1790" s="10" t="str">
        <f>VLOOKUP(D1790,'Current OBD'!$B$6:$K$2185,3,0)</f>
        <v>31-025</v>
      </c>
      <c r="C1790" s="9" t="str">
        <f>VLOOKUP(D1790,'Current OBD'!$B$6:$K$2185,2,0)</f>
        <v>Marysville School District</v>
      </c>
      <c r="D1790" s="24">
        <v>663512</v>
      </c>
      <c r="E1790" s="9" t="str">
        <f>VLOOKUP(D1790,'Current OBD'!$B$6:$K$2185,10,0)</f>
        <v>Marysville Pilchuck High School</v>
      </c>
      <c r="F1790" s="11" t="str">
        <f>IF(VLOOKUP(D1790,'Current OBD'!$B$6:$AK$2185,23,0)="Yes","PK"," ")</f>
        <v xml:space="preserve"> </v>
      </c>
      <c r="G1790" s="11" t="str">
        <f>IF(VLOOKUP(D1790,'Current OBD'!$B$6:$AK$2185,24,0)="Yes","K"," ")</f>
        <v xml:space="preserve"> </v>
      </c>
      <c r="H1790" s="11" t="str">
        <f>IF(VLOOKUP(D1790,'Current OBD'!$B$6:$AK$2185,25,0)="Yes",1," ")</f>
        <v xml:space="preserve"> </v>
      </c>
      <c r="I1790" s="11" t="str">
        <f>IF(VLOOKUP(D1790,'Current OBD'!$B$6:$AK$2185,26,0)="Yes","2"," ")</f>
        <v xml:space="preserve"> </v>
      </c>
      <c r="J1790" s="11" t="str">
        <f>IF(VLOOKUP(D1790,'Current OBD'!$B$6:$AK$2185,27,0)="Yes","3"," ")</f>
        <v xml:space="preserve"> </v>
      </c>
      <c r="K1790" s="11" t="str">
        <f>IF(VLOOKUP(D1790,'Current OBD'!$B$6:$AK$2185,28,0)="Yes","4"," ")</f>
        <v xml:space="preserve"> </v>
      </c>
      <c r="L1790" s="11" t="str">
        <f>IF(VLOOKUP(D1790,'Current OBD'!$B$6:$AK$2185,29,0)="Yes","5"," ")</f>
        <v xml:space="preserve"> </v>
      </c>
      <c r="M1790" s="11" t="str">
        <f>IF(VLOOKUP(D1790,'Current OBD'!$B$6:$AK$2185,30,0)="Yes","6"," ")</f>
        <v xml:space="preserve"> </v>
      </c>
      <c r="N1790" s="11" t="str">
        <f>IF(VLOOKUP(D1790,'Current OBD'!$B$6:$AK$2185,31,0)="Yes","7"," ")</f>
        <v xml:space="preserve"> </v>
      </c>
      <c r="O1790" s="11" t="str">
        <f>IF(VLOOKUP(D1790,'Current OBD'!$B$6:$AK$2185,32,0)="Yes","8"," ")</f>
        <v xml:space="preserve"> </v>
      </c>
      <c r="P1790" s="11" t="str">
        <f>IF(VLOOKUP(D1790,'Current OBD'!$B$6:$AK$2185,33,0)="Yes","9"," ")</f>
        <v>9</v>
      </c>
      <c r="Q1790" s="11" t="str">
        <f>IF(VLOOKUP(D1790,'Current OBD'!$B$6:$AK$2185,34,0)="Yes","10"," ")</f>
        <v>10</v>
      </c>
      <c r="R1790" s="11" t="str">
        <f>IF(VLOOKUP(D1790,'Current OBD'!$B$6:$AK$2185,35,0)="Yes","11"," ")</f>
        <v>11</v>
      </c>
      <c r="S1790" s="11" t="str">
        <f>IF(VLOOKUP(D1790,'Current OBD'!$B$6:$AK$2185,36,0)="Yes","12"," ")</f>
        <v>12</v>
      </c>
      <c r="T1790" s="13">
        <f>VLOOKUP(D1790,Pivot!$B$4:$F$2181,2,0)</f>
        <v>932</v>
      </c>
      <c r="U1790" s="13">
        <f>VLOOKUP(D1790,Pivot!$B$4:$F$2181,3,0)</f>
        <v>0</v>
      </c>
      <c r="V1790" s="13">
        <f>VLOOKUP(D1790,Pivot!$B$4:$F$2181,4,0)</f>
        <v>1216</v>
      </c>
      <c r="W1790" s="46">
        <f>IFERROR(VLOOKUP(D1790,Pivot!$B$4:$H$2181,5,0),"")</f>
        <v>0.76639999999999997</v>
      </c>
      <c r="X1790" s="51">
        <f>IFERROR(VLOOKUP(D1790,Pivot!$B$4:$H$2181,6,0),"")</f>
        <v>0</v>
      </c>
      <c r="Y1790" s="46">
        <f>IFERROR(VLOOKUP(D1790,Pivot!$B$4:$H$2181,7,0),"")</f>
        <v>0.76639999999999997</v>
      </c>
    </row>
    <row r="1791" spans="1:25" ht="15" customHeight="1" outlineLevel="2">
      <c r="A1791" s="10" t="str">
        <f>VLOOKUP(D1791,'Current OBD'!$B$6:$K$2185,4,0)</f>
        <v>Snohomish</v>
      </c>
      <c r="B1791" s="10" t="str">
        <f>VLOOKUP(D1791,'Current OBD'!$B$6:$K$2185,3,0)</f>
        <v>31-025</v>
      </c>
      <c r="C1791" s="9" t="str">
        <f>VLOOKUP(D1791,'Current OBD'!$B$6:$K$2185,2,0)</f>
        <v>Marysville School District</v>
      </c>
      <c r="D1791" s="24">
        <v>660571</v>
      </c>
      <c r="E1791" s="9" t="str">
        <f>VLOOKUP(D1791,'Current OBD'!$B$6:$K$2185,10,0)</f>
        <v>Pinewood Elementary</v>
      </c>
      <c r="F1791" s="11" t="str">
        <f>IF(VLOOKUP(D1791,'Current OBD'!$B$6:$AK$2185,23,0)="Yes","PK"," ")</f>
        <v xml:space="preserve"> </v>
      </c>
      <c r="G1791" s="11" t="str">
        <f>IF(VLOOKUP(D1791,'Current OBD'!$B$6:$AK$2185,24,0)="Yes","K"," ")</f>
        <v>K</v>
      </c>
      <c r="H1791" s="11">
        <f>IF(VLOOKUP(D1791,'Current OBD'!$B$6:$AK$2185,25,0)="Yes",1," ")</f>
        <v>1</v>
      </c>
      <c r="I1791" s="11" t="str">
        <f>IF(VLOOKUP(D1791,'Current OBD'!$B$6:$AK$2185,26,0)="Yes","2"," ")</f>
        <v>2</v>
      </c>
      <c r="J1791" s="11" t="str">
        <f>IF(VLOOKUP(D1791,'Current OBD'!$B$6:$AK$2185,27,0)="Yes","3"," ")</f>
        <v>3</v>
      </c>
      <c r="K1791" s="11" t="str">
        <f>IF(VLOOKUP(D1791,'Current OBD'!$B$6:$AK$2185,28,0)="Yes","4"," ")</f>
        <v>4</v>
      </c>
      <c r="L1791" s="11" t="str">
        <f>IF(VLOOKUP(D1791,'Current OBD'!$B$6:$AK$2185,29,0)="Yes","5"," ")</f>
        <v>5</v>
      </c>
      <c r="M1791" s="11" t="str">
        <f>IF(VLOOKUP(D1791,'Current OBD'!$B$6:$AK$2185,30,0)="Yes","6"," ")</f>
        <v xml:space="preserve"> </v>
      </c>
      <c r="N1791" s="11" t="str">
        <f>IF(VLOOKUP(D1791,'Current OBD'!$B$6:$AK$2185,31,0)="Yes","7"," ")</f>
        <v xml:space="preserve"> </v>
      </c>
      <c r="O1791" s="11" t="str">
        <f>IF(VLOOKUP(D1791,'Current OBD'!$B$6:$AK$2185,32,0)="Yes","8"," ")</f>
        <v xml:space="preserve"> </v>
      </c>
      <c r="P1791" s="11" t="str">
        <f>IF(VLOOKUP(D1791,'Current OBD'!$B$6:$AK$2185,33,0)="Yes","9"," ")</f>
        <v xml:space="preserve"> </v>
      </c>
      <c r="Q1791" s="11" t="str">
        <f>IF(VLOOKUP(D1791,'Current OBD'!$B$6:$AK$2185,34,0)="Yes","10"," ")</f>
        <v xml:space="preserve"> </v>
      </c>
      <c r="R1791" s="11" t="str">
        <f>IF(VLOOKUP(D1791,'Current OBD'!$B$6:$AK$2185,35,0)="Yes","11"," ")</f>
        <v xml:space="preserve"> </v>
      </c>
      <c r="S1791" s="11" t="str">
        <f>IF(VLOOKUP(D1791,'Current OBD'!$B$6:$AK$2185,36,0)="Yes","12"," ")</f>
        <v xml:space="preserve"> </v>
      </c>
      <c r="T1791" s="13">
        <f>VLOOKUP(D1791,Pivot!$B$4:$F$2181,2,0)</f>
        <v>281</v>
      </c>
      <c r="U1791" s="13">
        <f>VLOOKUP(D1791,Pivot!$B$4:$F$2181,3,0)</f>
        <v>0</v>
      </c>
      <c r="V1791" s="13">
        <f>VLOOKUP(D1791,Pivot!$B$4:$F$2181,4,0)</f>
        <v>467</v>
      </c>
      <c r="W1791" s="46">
        <f>IFERROR(VLOOKUP(D1791,Pivot!$B$4:$H$2181,5,0),"")</f>
        <v>0.60170000000000001</v>
      </c>
      <c r="X1791" s="51">
        <f>IFERROR(VLOOKUP(D1791,Pivot!$B$4:$H$2181,6,0),"")</f>
        <v>0</v>
      </c>
      <c r="Y1791" s="46">
        <f>IFERROR(VLOOKUP(D1791,Pivot!$B$4:$H$2181,7,0),"")</f>
        <v>0.60170000000000001</v>
      </c>
    </row>
    <row r="1792" spans="1:25" ht="15" customHeight="1" outlineLevel="2">
      <c r="A1792" s="10" t="str">
        <f>VLOOKUP(D1792,'Current OBD'!$B$6:$K$2185,4,0)</f>
        <v>Snohomish</v>
      </c>
      <c r="B1792" s="10" t="str">
        <f>VLOOKUP(D1792,'Current OBD'!$B$6:$K$2185,3,0)</f>
        <v>31-025</v>
      </c>
      <c r="C1792" s="9" t="str">
        <f>VLOOKUP(D1792,'Current OBD'!$B$6:$K$2185,2,0)</f>
        <v>Marysville School District</v>
      </c>
      <c r="D1792" s="24">
        <v>681071</v>
      </c>
      <c r="E1792" s="9" t="str">
        <f>VLOOKUP(D1792,'Current OBD'!$B$6:$K$2185,10,0)</f>
        <v>Quil Ceda Tulalip Elementary</v>
      </c>
      <c r="F1792" s="11" t="str">
        <f>IF(VLOOKUP(D1792,'Current OBD'!$B$6:$AK$2185,23,0)="Yes","PK"," ")</f>
        <v xml:space="preserve"> </v>
      </c>
      <c r="G1792" s="11" t="str">
        <f>IF(VLOOKUP(D1792,'Current OBD'!$B$6:$AK$2185,24,0)="Yes","K"," ")</f>
        <v>K</v>
      </c>
      <c r="H1792" s="11">
        <f>IF(VLOOKUP(D1792,'Current OBD'!$B$6:$AK$2185,25,0)="Yes",1," ")</f>
        <v>1</v>
      </c>
      <c r="I1792" s="11" t="str">
        <f>IF(VLOOKUP(D1792,'Current OBD'!$B$6:$AK$2185,26,0)="Yes","2"," ")</f>
        <v>2</v>
      </c>
      <c r="J1792" s="11" t="str">
        <f>IF(VLOOKUP(D1792,'Current OBD'!$B$6:$AK$2185,27,0)="Yes","3"," ")</f>
        <v>3</v>
      </c>
      <c r="K1792" s="11" t="str">
        <f>IF(VLOOKUP(D1792,'Current OBD'!$B$6:$AK$2185,28,0)="Yes","4"," ")</f>
        <v>4</v>
      </c>
      <c r="L1792" s="11" t="str">
        <f>IF(VLOOKUP(D1792,'Current OBD'!$B$6:$AK$2185,29,0)="Yes","5"," ")</f>
        <v>5</v>
      </c>
      <c r="M1792" s="11" t="str">
        <f>IF(VLOOKUP(D1792,'Current OBD'!$B$6:$AK$2185,30,0)="Yes","6"," ")</f>
        <v xml:space="preserve"> </v>
      </c>
      <c r="N1792" s="11" t="str">
        <f>IF(VLOOKUP(D1792,'Current OBD'!$B$6:$AK$2185,31,0)="Yes","7"," ")</f>
        <v xml:space="preserve"> </v>
      </c>
      <c r="O1792" s="11" t="str">
        <f>IF(VLOOKUP(D1792,'Current OBD'!$B$6:$AK$2185,32,0)="Yes","8"," ")</f>
        <v xml:space="preserve"> </v>
      </c>
      <c r="P1792" s="11" t="str">
        <f>IF(VLOOKUP(D1792,'Current OBD'!$B$6:$AK$2185,33,0)="Yes","9"," ")</f>
        <v xml:space="preserve"> </v>
      </c>
      <c r="Q1792" s="11" t="str">
        <f>IF(VLOOKUP(D1792,'Current OBD'!$B$6:$AK$2185,34,0)="Yes","10"," ")</f>
        <v xml:space="preserve"> </v>
      </c>
      <c r="R1792" s="11" t="str">
        <f>IF(VLOOKUP(D1792,'Current OBD'!$B$6:$AK$2185,35,0)="Yes","11"," ")</f>
        <v xml:space="preserve"> </v>
      </c>
      <c r="S1792" s="11" t="str">
        <f>IF(VLOOKUP(D1792,'Current OBD'!$B$6:$AK$2185,36,0)="Yes","12"," ")</f>
        <v xml:space="preserve"> </v>
      </c>
      <c r="T1792" s="13">
        <f>VLOOKUP(D1792,Pivot!$B$4:$F$2181,2,0)</f>
        <v>478</v>
      </c>
      <c r="U1792" s="13">
        <f>VLOOKUP(D1792,Pivot!$B$4:$F$2181,3,0)</f>
        <v>0</v>
      </c>
      <c r="V1792" s="13">
        <f>VLOOKUP(D1792,Pivot!$B$4:$F$2181,4,0)</f>
        <v>515</v>
      </c>
      <c r="W1792" s="46">
        <f>IFERROR(VLOOKUP(D1792,Pivot!$B$4:$H$2181,5,0),"")</f>
        <v>0.92820000000000003</v>
      </c>
      <c r="X1792" s="51">
        <f>IFERROR(VLOOKUP(D1792,Pivot!$B$4:$H$2181,6,0),"")</f>
        <v>0</v>
      </c>
      <c r="Y1792" s="46">
        <f>IFERROR(VLOOKUP(D1792,Pivot!$B$4:$H$2181,7,0),"")</f>
        <v>0.92820000000000003</v>
      </c>
    </row>
    <row r="1793" spans="1:25" ht="15" customHeight="1" outlineLevel="2">
      <c r="A1793" s="10" t="str">
        <f>VLOOKUP(D1793,'Current OBD'!$B$6:$K$2185,4,0)</f>
        <v>Snohomish</v>
      </c>
      <c r="B1793" s="10" t="str">
        <f>VLOOKUP(D1793,'Current OBD'!$B$6:$K$2185,3,0)</f>
        <v>31-025</v>
      </c>
      <c r="C1793" s="9" t="str">
        <f>VLOOKUP(D1793,'Current OBD'!$B$6:$K$2185,2,0)</f>
        <v>Marysville School District</v>
      </c>
      <c r="D1793" s="24">
        <v>665267</v>
      </c>
      <c r="E1793" s="9" t="str">
        <f>VLOOKUP(D1793,'Current OBD'!$B$6:$K$2185,10,0)</f>
        <v>Shoultes Elementary</v>
      </c>
      <c r="F1793" s="11" t="str">
        <f>IF(VLOOKUP(D1793,'Current OBD'!$B$6:$AK$2185,23,0)="Yes","PK"," ")</f>
        <v xml:space="preserve"> </v>
      </c>
      <c r="G1793" s="11" t="str">
        <f>IF(VLOOKUP(D1793,'Current OBD'!$B$6:$AK$2185,24,0)="Yes","K"," ")</f>
        <v>K</v>
      </c>
      <c r="H1793" s="11">
        <f>IF(VLOOKUP(D1793,'Current OBD'!$B$6:$AK$2185,25,0)="Yes",1," ")</f>
        <v>1</v>
      </c>
      <c r="I1793" s="11" t="str">
        <f>IF(VLOOKUP(D1793,'Current OBD'!$B$6:$AK$2185,26,0)="Yes","2"," ")</f>
        <v>2</v>
      </c>
      <c r="J1793" s="11" t="str">
        <f>IF(VLOOKUP(D1793,'Current OBD'!$B$6:$AK$2185,27,0)="Yes","3"," ")</f>
        <v>3</v>
      </c>
      <c r="K1793" s="11" t="str">
        <f>IF(VLOOKUP(D1793,'Current OBD'!$B$6:$AK$2185,28,0)="Yes","4"," ")</f>
        <v>4</v>
      </c>
      <c r="L1793" s="11" t="str">
        <f>IF(VLOOKUP(D1793,'Current OBD'!$B$6:$AK$2185,29,0)="Yes","5"," ")</f>
        <v>5</v>
      </c>
      <c r="M1793" s="11" t="str">
        <f>IF(VLOOKUP(D1793,'Current OBD'!$B$6:$AK$2185,30,0)="Yes","6"," ")</f>
        <v xml:space="preserve"> </v>
      </c>
      <c r="N1793" s="11" t="str">
        <f>IF(VLOOKUP(D1793,'Current OBD'!$B$6:$AK$2185,31,0)="Yes","7"," ")</f>
        <v xml:space="preserve"> </v>
      </c>
      <c r="O1793" s="11" t="str">
        <f>IF(VLOOKUP(D1793,'Current OBD'!$B$6:$AK$2185,32,0)="Yes","8"," ")</f>
        <v xml:space="preserve"> </v>
      </c>
      <c r="P1793" s="11" t="str">
        <f>IF(VLOOKUP(D1793,'Current OBD'!$B$6:$AK$2185,33,0)="Yes","9"," ")</f>
        <v xml:space="preserve"> </v>
      </c>
      <c r="Q1793" s="11" t="str">
        <f>IF(VLOOKUP(D1793,'Current OBD'!$B$6:$AK$2185,34,0)="Yes","10"," ")</f>
        <v xml:space="preserve"> </v>
      </c>
      <c r="R1793" s="11" t="str">
        <f>IF(VLOOKUP(D1793,'Current OBD'!$B$6:$AK$2185,35,0)="Yes","11"," ")</f>
        <v xml:space="preserve"> </v>
      </c>
      <c r="S1793" s="11" t="str">
        <f>IF(VLOOKUP(D1793,'Current OBD'!$B$6:$AK$2185,36,0)="Yes","12"," ")</f>
        <v xml:space="preserve"> </v>
      </c>
      <c r="T1793" s="13">
        <f>VLOOKUP(D1793,Pivot!$B$4:$F$2181,2,0)</f>
        <v>244</v>
      </c>
      <c r="U1793" s="13">
        <f>VLOOKUP(D1793,Pivot!$B$4:$F$2181,3,0)</f>
        <v>0</v>
      </c>
      <c r="V1793" s="13">
        <f>VLOOKUP(D1793,Pivot!$B$4:$F$2181,4,0)</f>
        <v>394</v>
      </c>
      <c r="W1793" s="46">
        <f>IFERROR(VLOOKUP(D1793,Pivot!$B$4:$H$2181,5,0),"")</f>
        <v>0.61929999999999996</v>
      </c>
      <c r="X1793" s="51">
        <f>IFERROR(VLOOKUP(D1793,Pivot!$B$4:$H$2181,6,0),"")</f>
        <v>0</v>
      </c>
      <c r="Y1793" s="46">
        <f>IFERROR(VLOOKUP(D1793,Pivot!$B$4:$H$2181,7,0),"")</f>
        <v>0.61929999999999996</v>
      </c>
    </row>
    <row r="1794" spans="1:25" ht="15" customHeight="1" outlineLevel="2">
      <c r="A1794" s="10" t="str">
        <f>VLOOKUP(D1794,'Current OBD'!$B$6:$K$2185,4,0)</f>
        <v>Snohomish</v>
      </c>
      <c r="B1794" s="10" t="str">
        <f>VLOOKUP(D1794,'Current OBD'!$B$6:$K$2185,3,0)</f>
        <v>31-025</v>
      </c>
      <c r="C1794" s="9" t="str">
        <f>VLOOKUP(D1794,'Current OBD'!$B$6:$K$2185,2,0)</f>
        <v>Marysville School District</v>
      </c>
      <c r="D1794" s="24">
        <v>660573</v>
      </c>
      <c r="E1794" s="9" t="str">
        <f>VLOOKUP(D1794,'Current OBD'!$B$6:$K$2185,10,0)</f>
        <v>Sunnyside Elementary</v>
      </c>
      <c r="F1794" s="11" t="str">
        <f>IF(VLOOKUP(D1794,'Current OBD'!$B$6:$AK$2185,23,0)="Yes","PK"," ")</f>
        <v xml:space="preserve"> </v>
      </c>
      <c r="G1794" s="11" t="str">
        <f>IF(VLOOKUP(D1794,'Current OBD'!$B$6:$AK$2185,24,0)="Yes","K"," ")</f>
        <v>K</v>
      </c>
      <c r="H1794" s="11">
        <f>IF(VLOOKUP(D1794,'Current OBD'!$B$6:$AK$2185,25,0)="Yes",1," ")</f>
        <v>1</v>
      </c>
      <c r="I1794" s="11" t="str">
        <f>IF(VLOOKUP(D1794,'Current OBD'!$B$6:$AK$2185,26,0)="Yes","2"," ")</f>
        <v>2</v>
      </c>
      <c r="J1794" s="11" t="str">
        <f>IF(VLOOKUP(D1794,'Current OBD'!$B$6:$AK$2185,27,0)="Yes","3"," ")</f>
        <v>3</v>
      </c>
      <c r="K1794" s="11" t="str">
        <f>IF(VLOOKUP(D1794,'Current OBD'!$B$6:$AK$2185,28,0)="Yes","4"," ")</f>
        <v>4</v>
      </c>
      <c r="L1794" s="11" t="str">
        <f>IF(VLOOKUP(D1794,'Current OBD'!$B$6:$AK$2185,29,0)="Yes","5"," ")</f>
        <v>5</v>
      </c>
      <c r="M1794" s="11" t="str">
        <f>IF(VLOOKUP(D1794,'Current OBD'!$B$6:$AK$2185,30,0)="Yes","6"," ")</f>
        <v xml:space="preserve"> </v>
      </c>
      <c r="N1794" s="11" t="str">
        <f>IF(VLOOKUP(D1794,'Current OBD'!$B$6:$AK$2185,31,0)="Yes","7"," ")</f>
        <v xml:space="preserve"> </v>
      </c>
      <c r="O1794" s="11" t="str">
        <f>IF(VLOOKUP(D1794,'Current OBD'!$B$6:$AK$2185,32,0)="Yes","8"," ")</f>
        <v xml:space="preserve"> </v>
      </c>
      <c r="P1794" s="11" t="str">
        <f>IF(VLOOKUP(D1794,'Current OBD'!$B$6:$AK$2185,33,0)="Yes","9"," ")</f>
        <v xml:space="preserve"> </v>
      </c>
      <c r="Q1794" s="11" t="str">
        <f>IF(VLOOKUP(D1794,'Current OBD'!$B$6:$AK$2185,34,0)="Yes","10"," ")</f>
        <v xml:space="preserve"> </v>
      </c>
      <c r="R1794" s="11" t="str">
        <f>IF(VLOOKUP(D1794,'Current OBD'!$B$6:$AK$2185,35,0)="Yes","11"," ")</f>
        <v xml:space="preserve"> </v>
      </c>
      <c r="S1794" s="11" t="str">
        <f>IF(VLOOKUP(D1794,'Current OBD'!$B$6:$AK$2185,36,0)="Yes","12"," ")</f>
        <v xml:space="preserve"> </v>
      </c>
      <c r="T1794" s="13">
        <f>VLOOKUP(D1794,Pivot!$B$4:$F$2181,2,0)</f>
        <v>222</v>
      </c>
      <c r="U1794" s="13">
        <f>VLOOKUP(D1794,Pivot!$B$4:$F$2181,3,0)</f>
        <v>0</v>
      </c>
      <c r="V1794" s="13">
        <f>VLOOKUP(D1794,Pivot!$B$4:$F$2181,4,0)</f>
        <v>475</v>
      </c>
      <c r="W1794" s="46">
        <f>IFERROR(VLOOKUP(D1794,Pivot!$B$4:$H$2181,5,0),"")</f>
        <v>0.46739999999999998</v>
      </c>
      <c r="X1794" s="51">
        <f>IFERROR(VLOOKUP(D1794,Pivot!$B$4:$H$2181,6,0),"")</f>
        <v>0</v>
      </c>
      <c r="Y1794" s="46">
        <f>IFERROR(VLOOKUP(D1794,Pivot!$B$4:$H$2181,7,0),"")</f>
        <v>0.46739999999999998</v>
      </c>
    </row>
    <row r="1795" spans="1:25" ht="15" customHeight="1" outlineLevel="2">
      <c r="A1795" s="10" t="str">
        <f>VLOOKUP(D1795,'Current OBD'!$B$6:$K$2185,4,0)</f>
        <v>Snohomish</v>
      </c>
      <c r="B1795" s="10" t="str">
        <f>VLOOKUP(D1795,'Current OBD'!$B$6:$K$2185,3,0)</f>
        <v>31-025</v>
      </c>
      <c r="C1795" s="9" t="str">
        <f>VLOOKUP(D1795,'Current OBD'!$B$6:$K$2185,2,0)</f>
        <v>Marysville School District</v>
      </c>
      <c r="D1795" s="24">
        <v>660561</v>
      </c>
      <c r="E1795" s="9" t="str">
        <f>VLOOKUP(D1795,'Current OBD'!$B$6:$K$2185,10,0)</f>
        <v>Totem Middle School</v>
      </c>
      <c r="F1795" s="11" t="str">
        <f>IF(VLOOKUP(D1795,'Current OBD'!$B$6:$AK$2185,23,0)="Yes","PK"," ")</f>
        <v xml:space="preserve"> </v>
      </c>
      <c r="G1795" s="11" t="str">
        <f>IF(VLOOKUP(D1795,'Current OBD'!$B$6:$AK$2185,24,0)="Yes","K"," ")</f>
        <v xml:space="preserve"> </v>
      </c>
      <c r="H1795" s="11" t="str">
        <f>IF(VLOOKUP(D1795,'Current OBD'!$B$6:$AK$2185,25,0)="Yes",1," ")</f>
        <v xml:space="preserve"> </v>
      </c>
      <c r="I1795" s="11" t="str">
        <f>IF(VLOOKUP(D1795,'Current OBD'!$B$6:$AK$2185,26,0)="Yes","2"," ")</f>
        <v xml:space="preserve"> </v>
      </c>
      <c r="J1795" s="11" t="str">
        <f>IF(VLOOKUP(D1795,'Current OBD'!$B$6:$AK$2185,27,0)="Yes","3"," ")</f>
        <v xml:space="preserve"> </v>
      </c>
      <c r="K1795" s="11" t="str">
        <f>IF(VLOOKUP(D1795,'Current OBD'!$B$6:$AK$2185,28,0)="Yes","4"," ")</f>
        <v xml:space="preserve"> </v>
      </c>
      <c r="L1795" s="11" t="str">
        <f>IF(VLOOKUP(D1795,'Current OBD'!$B$6:$AK$2185,29,0)="Yes","5"," ")</f>
        <v xml:space="preserve"> </v>
      </c>
      <c r="M1795" s="11" t="str">
        <f>IF(VLOOKUP(D1795,'Current OBD'!$B$6:$AK$2185,30,0)="Yes","6"," ")</f>
        <v>6</v>
      </c>
      <c r="N1795" s="11" t="str">
        <f>IF(VLOOKUP(D1795,'Current OBD'!$B$6:$AK$2185,31,0)="Yes","7"," ")</f>
        <v>7</v>
      </c>
      <c r="O1795" s="11" t="str">
        <f>IF(VLOOKUP(D1795,'Current OBD'!$B$6:$AK$2185,32,0)="Yes","8"," ")</f>
        <v>8</v>
      </c>
      <c r="P1795" s="11" t="str">
        <f>IF(VLOOKUP(D1795,'Current OBD'!$B$6:$AK$2185,33,0)="Yes","9"," ")</f>
        <v xml:space="preserve"> </v>
      </c>
      <c r="Q1795" s="11" t="str">
        <f>IF(VLOOKUP(D1795,'Current OBD'!$B$6:$AK$2185,34,0)="Yes","10"," ")</f>
        <v xml:space="preserve"> </v>
      </c>
      <c r="R1795" s="11" t="str">
        <f>IF(VLOOKUP(D1795,'Current OBD'!$B$6:$AK$2185,35,0)="Yes","11"," ")</f>
        <v xml:space="preserve"> </v>
      </c>
      <c r="S1795" s="11" t="str">
        <f>IF(VLOOKUP(D1795,'Current OBD'!$B$6:$AK$2185,36,0)="Yes","12"," ")</f>
        <v xml:space="preserve"> </v>
      </c>
      <c r="T1795" s="13">
        <f>VLOOKUP(D1795,Pivot!$B$4:$F$2181,2,0)</f>
        <v>439</v>
      </c>
      <c r="U1795" s="13">
        <f>VLOOKUP(D1795,Pivot!$B$4:$F$2181,3,0)</f>
        <v>0</v>
      </c>
      <c r="V1795" s="13">
        <f>VLOOKUP(D1795,Pivot!$B$4:$F$2181,4,0)</f>
        <v>558</v>
      </c>
      <c r="W1795" s="46">
        <f>IFERROR(VLOOKUP(D1795,Pivot!$B$4:$H$2181,5,0),"")</f>
        <v>0.78669999999999995</v>
      </c>
      <c r="X1795" s="51">
        <f>IFERROR(VLOOKUP(D1795,Pivot!$B$4:$H$2181,6,0),"")</f>
        <v>0</v>
      </c>
      <c r="Y1795" s="46">
        <f>IFERROR(VLOOKUP(D1795,Pivot!$B$4:$H$2181,7,0),"")</f>
        <v>0.78669999999999995</v>
      </c>
    </row>
    <row r="1796" spans="1:25" ht="15" customHeight="1" outlineLevel="1">
      <c r="A1796" s="27"/>
      <c r="B1796" s="27"/>
      <c r="C1796" s="30" t="s">
        <v>5834</v>
      </c>
      <c r="D1796" s="27"/>
      <c r="E1796" s="26"/>
      <c r="F1796" s="29"/>
      <c r="G1796" s="29"/>
      <c r="H1796" s="29"/>
      <c r="I1796" s="29"/>
      <c r="J1796" s="29"/>
      <c r="K1796" s="29"/>
      <c r="L1796" s="29"/>
      <c r="M1796" s="29"/>
      <c r="N1796" s="29"/>
      <c r="O1796" s="29"/>
      <c r="P1796" s="29"/>
      <c r="Q1796" s="29"/>
      <c r="R1796" s="29"/>
      <c r="S1796" s="29"/>
      <c r="T1796" s="43">
        <f>SUBTOTAL(9,T1776:T1795)</f>
        <v>6541</v>
      </c>
      <c r="U1796" s="43">
        <f>SUBTOTAL(9,U1776:U1795)</f>
        <v>0</v>
      </c>
      <c r="V1796" s="43">
        <f>SUBTOTAL(9,V1776:V1795)</f>
        <v>9780</v>
      </c>
      <c r="W1796" s="47"/>
      <c r="X1796" s="52"/>
      <c r="Y1796" s="56">
        <f>(T1796+U1796)/V1796</f>
        <v>0.6688139059304703</v>
      </c>
    </row>
    <row r="1797" spans="1:25" ht="15" customHeight="1" outlineLevel="2">
      <c r="A1797" s="10" t="str">
        <f>VLOOKUP(D1797,'Current OBD'!$B$6:$K$2185,4,0)</f>
        <v>Snohomish</v>
      </c>
      <c r="B1797" s="10" t="str">
        <f>VLOOKUP(D1797,'Current OBD'!$B$6:$K$2185,3,0)</f>
        <v>31-063</v>
      </c>
      <c r="C1797" s="9" t="str">
        <f>VLOOKUP(D1797,'Current OBD'!$B$6:$K$2185,2,0)</f>
        <v>Index School District</v>
      </c>
      <c r="D1797" s="24">
        <v>660660</v>
      </c>
      <c r="E1797" s="9" t="str">
        <f>VLOOKUP(D1797,'Current OBD'!$B$6:$K$2185,10,0)</f>
        <v>Index School District</v>
      </c>
      <c r="F1797" s="11" t="str">
        <f>IF(VLOOKUP(D1797,'Current OBD'!$B$6:$AK$2185,23,0)="Yes","PK"," ")</f>
        <v xml:space="preserve"> </v>
      </c>
      <c r="G1797" s="11" t="str">
        <f>IF(VLOOKUP(D1797,'Current OBD'!$B$6:$AK$2185,24,0)="Yes","K"," ")</f>
        <v>K</v>
      </c>
      <c r="H1797" s="11">
        <f>IF(VLOOKUP(D1797,'Current OBD'!$B$6:$AK$2185,25,0)="Yes",1," ")</f>
        <v>1</v>
      </c>
      <c r="I1797" s="11" t="str">
        <f>IF(VLOOKUP(D1797,'Current OBD'!$B$6:$AK$2185,26,0)="Yes","2"," ")</f>
        <v>2</v>
      </c>
      <c r="J1797" s="11" t="str">
        <f>IF(VLOOKUP(D1797,'Current OBD'!$B$6:$AK$2185,27,0)="Yes","3"," ")</f>
        <v>3</v>
      </c>
      <c r="K1797" s="11" t="str">
        <f>IF(VLOOKUP(D1797,'Current OBD'!$B$6:$AK$2185,28,0)="Yes","4"," ")</f>
        <v>4</v>
      </c>
      <c r="L1797" s="11" t="str">
        <f>IF(VLOOKUP(D1797,'Current OBD'!$B$6:$AK$2185,29,0)="Yes","5"," ")</f>
        <v>5</v>
      </c>
      <c r="M1797" s="11" t="str">
        <f>IF(VLOOKUP(D1797,'Current OBD'!$B$6:$AK$2185,30,0)="Yes","6"," ")</f>
        <v>6</v>
      </c>
      <c r="N1797" s="11" t="str">
        <f>IF(VLOOKUP(D1797,'Current OBD'!$B$6:$AK$2185,31,0)="Yes","7"," ")</f>
        <v>7</v>
      </c>
      <c r="O1797" s="11" t="str">
        <f>IF(VLOOKUP(D1797,'Current OBD'!$B$6:$AK$2185,32,0)="Yes","8"," ")</f>
        <v>8</v>
      </c>
      <c r="P1797" s="11" t="str">
        <f>IF(VLOOKUP(D1797,'Current OBD'!$B$6:$AK$2185,33,0)="Yes","9"," ")</f>
        <v xml:space="preserve"> </v>
      </c>
      <c r="Q1797" s="11" t="str">
        <f>IF(VLOOKUP(D1797,'Current OBD'!$B$6:$AK$2185,34,0)="Yes","10"," ")</f>
        <v xml:space="preserve"> </v>
      </c>
      <c r="R1797" s="11" t="str">
        <f>IF(VLOOKUP(D1797,'Current OBD'!$B$6:$AK$2185,35,0)="Yes","11"," ")</f>
        <v xml:space="preserve"> </v>
      </c>
      <c r="S1797" s="11" t="str">
        <f>IF(VLOOKUP(D1797,'Current OBD'!$B$6:$AK$2185,36,0)="Yes","12"," ")</f>
        <v xml:space="preserve"> </v>
      </c>
      <c r="T1797" s="13">
        <f>VLOOKUP(D1797,Pivot!$B$4:$F$2181,2,0)</f>
        <v>10</v>
      </c>
      <c r="U1797" s="13">
        <f>VLOOKUP(D1797,Pivot!$B$4:$F$2181,3,0)</f>
        <v>0</v>
      </c>
      <c r="V1797" s="13">
        <f>VLOOKUP(D1797,Pivot!$B$4:$F$2181,4,0)</f>
        <v>20</v>
      </c>
      <c r="W1797" s="46">
        <f>IFERROR(VLOOKUP(D1797,Pivot!$B$4:$H$2181,5,0),"")</f>
        <v>0.5</v>
      </c>
      <c r="X1797" s="51">
        <f>IFERROR(VLOOKUP(D1797,Pivot!$B$4:$H$2181,6,0),"")</f>
        <v>0</v>
      </c>
      <c r="Y1797" s="46">
        <f>IFERROR(VLOOKUP(D1797,Pivot!$B$4:$H$2181,7,0),"")</f>
        <v>0.5</v>
      </c>
    </row>
    <row r="1798" spans="1:25" ht="15" customHeight="1" outlineLevel="1">
      <c r="A1798" s="27"/>
      <c r="B1798" s="27"/>
      <c r="C1798" s="30" t="s">
        <v>5835</v>
      </c>
      <c r="D1798" s="27"/>
      <c r="E1798" s="26"/>
      <c r="F1798" s="29"/>
      <c r="G1798" s="29"/>
      <c r="H1798" s="29"/>
      <c r="I1798" s="29"/>
      <c r="J1798" s="29"/>
      <c r="K1798" s="29"/>
      <c r="L1798" s="29"/>
      <c r="M1798" s="29"/>
      <c r="N1798" s="29"/>
      <c r="O1798" s="29"/>
      <c r="P1798" s="29"/>
      <c r="Q1798" s="29"/>
      <c r="R1798" s="29"/>
      <c r="S1798" s="29"/>
      <c r="T1798" s="43">
        <f>SUBTOTAL(9,T1797:T1797)</f>
        <v>10</v>
      </c>
      <c r="U1798" s="43">
        <f>SUBTOTAL(9,U1797:U1797)</f>
        <v>0</v>
      </c>
      <c r="V1798" s="43">
        <f>SUBTOTAL(9,V1797:V1797)</f>
        <v>20</v>
      </c>
      <c r="W1798" s="47"/>
      <c r="X1798" s="52"/>
      <c r="Y1798" s="56">
        <f>(T1798+U1798)/V1798</f>
        <v>0.5</v>
      </c>
    </row>
    <row r="1799" spans="1:25" ht="15" customHeight="1" outlineLevel="2">
      <c r="A1799" s="10" t="str">
        <f>VLOOKUP(D1799,'Current OBD'!$B$6:$K$2185,4,0)</f>
        <v>Snohomish</v>
      </c>
      <c r="B1799" s="10" t="str">
        <f>VLOOKUP(D1799,'Current OBD'!$B$6:$K$2185,3,0)</f>
        <v>31-103</v>
      </c>
      <c r="C1799" s="9" t="str">
        <f>VLOOKUP(D1799,'Current OBD'!$B$6:$K$2185,2,0)</f>
        <v>Monroe Public Schools</v>
      </c>
      <c r="D1799" s="24">
        <v>660668</v>
      </c>
      <c r="E1799" s="9" t="str">
        <f>VLOOKUP(D1799,'Current OBD'!$B$6:$K$2185,10,0)</f>
        <v>Chain Lake Elementary</v>
      </c>
      <c r="F1799" s="11" t="str">
        <f>IF(VLOOKUP(D1799,'Current OBD'!$B$6:$AK$2185,23,0)="Yes","PK"," ")</f>
        <v xml:space="preserve"> </v>
      </c>
      <c r="G1799" s="11" t="str">
        <f>IF(VLOOKUP(D1799,'Current OBD'!$B$6:$AK$2185,24,0)="Yes","K"," ")</f>
        <v>K</v>
      </c>
      <c r="H1799" s="11">
        <f>IF(VLOOKUP(D1799,'Current OBD'!$B$6:$AK$2185,25,0)="Yes",1," ")</f>
        <v>1</v>
      </c>
      <c r="I1799" s="11" t="str">
        <f>IF(VLOOKUP(D1799,'Current OBD'!$B$6:$AK$2185,26,0)="Yes","2"," ")</f>
        <v>2</v>
      </c>
      <c r="J1799" s="11" t="str">
        <f>IF(VLOOKUP(D1799,'Current OBD'!$B$6:$AK$2185,27,0)="Yes","3"," ")</f>
        <v>3</v>
      </c>
      <c r="K1799" s="11" t="str">
        <f>IF(VLOOKUP(D1799,'Current OBD'!$B$6:$AK$2185,28,0)="Yes","4"," ")</f>
        <v>4</v>
      </c>
      <c r="L1799" s="11" t="str">
        <f>IF(VLOOKUP(D1799,'Current OBD'!$B$6:$AK$2185,29,0)="Yes","5"," ")</f>
        <v>5</v>
      </c>
      <c r="M1799" s="11" t="str">
        <f>IF(VLOOKUP(D1799,'Current OBD'!$B$6:$AK$2185,30,0)="Yes","6"," ")</f>
        <v xml:space="preserve"> </v>
      </c>
      <c r="N1799" s="11" t="str">
        <f>IF(VLOOKUP(D1799,'Current OBD'!$B$6:$AK$2185,31,0)="Yes","7"," ")</f>
        <v xml:space="preserve"> </v>
      </c>
      <c r="O1799" s="11" t="str">
        <f>IF(VLOOKUP(D1799,'Current OBD'!$B$6:$AK$2185,32,0)="Yes","8"," ")</f>
        <v xml:space="preserve"> </v>
      </c>
      <c r="P1799" s="11" t="str">
        <f>IF(VLOOKUP(D1799,'Current OBD'!$B$6:$AK$2185,33,0)="Yes","9"," ")</f>
        <v xml:space="preserve"> </v>
      </c>
      <c r="Q1799" s="11" t="str">
        <f>IF(VLOOKUP(D1799,'Current OBD'!$B$6:$AK$2185,34,0)="Yes","10"," ")</f>
        <v xml:space="preserve"> </v>
      </c>
      <c r="R1799" s="11" t="str">
        <f>IF(VLOOKUP(D1799,'Current OBD'!$B$6:$AK$2185,35,0)="Yes","11"," ")</f>
        <v xml:space="preserve"> </v>
      </c>
      <c r="S1799" s="11" t="str">
        <f>IF(VLOOKUP(D1799,'Current OBD'!$B$6:$AK$2185,36,0)="Yes","12"," ")</f>
        <v xml:space="preserve"> </v>
      </c>
      <c r="T1799" s="13">
        <f>VLOOKUP(D1799,Pivot!$B$4:$F$2181,2,0)</f>
        <v>45</v>
      </c>
      <c r="U1799" s="13">
        <f>VLOOKUP(D1799,Pivot!$B$4:$F$2181,3,0)</f>
        <v>18</v>
      </c>
      <c r="V1799" s="13">
        <f>VLOOKUP(D1799,Pivot!$B$4:$F$2181,4,0)</f>
        <v>438</v>
      </c>
      <c r="W1799" s="46">
        <f>IFERROR(VLOOKUP(D1799,Pivot!$B$4:$H$2181,5,0),"")</f>
        <v>0.1027</v>
      </c>
      <c r="X1799" s="51">
        <f>IFERROR(VLOOKUP(D1799,Pivot!$B$4:$H$2181,6,0),"")</f>
        <v>4.1099999999999998E-2</v>
      </c>
      <c r="Y1799" s="46">
        <f>IFERROR(VLOOKUP(D1799,Pivot!$B$4:$H$2181,7,0),"")</f>
        <v>0.14380000000000001</v>
      </c>
    </row>
    <row r="1800" spans="1:25" ht="15" customHeight="1" outlineLevel="2">
      <c r="A1800" s="10" t="str">
        <f>VLOOKUP(D1800,'Current OBD'!$B$6:$K$2185,4,0)</f>
        <v>Snohomish</v>
      </c>
      <c r="B1800" s="10" t="str">
        <f>VLOOKUP(D1800,'Current OBD'!$B$6:$K$2185,3,0)</f>
        <v>31-103</v>
      </c>
      <c r="C1800" s="9" t="str">
        <f>VLOOKUP(D1800,'Current OBD'!$B$6:$K$2185,2,0)</f>
        <v>Monroe Public Schools</v>
      </c>
      <c r="D1800" s="24">
        <v>663425</v>
      </c>
      <c r="E1800" s="9" t="str">
        <f>VLOOKUP(D1800,'Current OBD'!$B$6:$K$2185,10,0)</f>
        <v>Frank Wagner Elementary</v>
      </c>
      <c r="F1800" s="11" t="str">
        <f>IF(VLOOKUP(D1800,'Current OBD'!$B$6:$AK$2185,23,0)="Yes","PK"," ")</f>
        <v>PK</v>
      </c>
      <c r="G1800" s="11" t="str">
        <f>IF(VLOOKUP(D1800,'Current OBD'!$B$6:$AK$2185,24,0)="Yes","K"," ")</f>
        <v>K</v>
      </c>
      <c r="H1800" s="11">
        <f>IF(VLOOKUP(D1800,'Current OBD'!$B$6:$AK$2185,25,0)="Yes",1," ")</f>
        <v>1</v>
      </c>
      <c r="I1800" s="11" t="str">
        <f>IF(VLOOKUP(D1800,'Current OBD'!$B$6:$AK$2185,26,0)="Yes","2"," ")</f>
        <v>2</v>
      </c>
      <c r="J1800" s="11" t="str">
        <f>IF(VLOOKUP(D1800,'Current OBD'!$B$6:$AK$2185,27,0)="Yes","3"," ")</f>
        <v>3</v>
      </c>
      <c r="K1800" s="11" t="str">
        <f>IF(VLOOKUP(D1800,'Current OBD'!$B$6:$AK$2185,28,0)="Yes","4"," ")</f>
        <v>4</v>
      </c>
      <c r="L1800" s="11" t="str">
        <f>IF(VLOOKUP(D1800,'Current OBD'!$B$6:$AK$2185,29,0)="Yes","5"," ")</f>
        <v>5</v>
      </c>
      <c r="M1800" s="11" t="str">
        <f>IF(VLOOKUP(D1800,'Current OBD'!$B$6:$AK$2185,30,0)="Yes","6"," ")</f>
        <v xml:space="preserve"> </v>
      </c>
      <c r="N1800" s="11" t="str">
        <f>IF(VLOOKUP(D1800,'Current OBD'!$B$6:$AK$2185,31,0)="Yes","7"," ")</f>
        <v xml:space="preserve"> </v>
      </c>
      <c r="O1800" s="11" t="str">
        <f>IF(VLOOKUP(D1800,'Current OBD'!$B$6:$AK$2185,32,0)="Yes","8"," ")</f>
        <v xml:space="preserve"> </v>
      </c>
      <c r="P1800" s="11" t="str">
        <f>IF(VLOOKUP(D1800,'Current OBD'!$B$6:$AK$2185,33,0)="Yes","9"," ")</f>
        <v xml:space="preserve"> </v>
      </c>
      <c r="Q1800" s="11" t="str">
        <f>IF(VLOOKUP(D1800,'Current OBD'!$B$6:$AK$2185,34,0)="Yes","10"," ")</f>
        <v xml:space="preserve"> </v>
      </c>
      <c r="R1800" s="11" t="str">
        <f>IF(VLOOKUP(D1800,'Current OBD'!$B$6:$AK$2185,35,0)="Yes","11"," ")</f>
        <v xml:space="preserve"> </v>
      </c>
      <c r="S1800" s="11" t="str">
        <f>IF(VLOOKUP(D1800,'Current OBD'!$B$6:$AK$2185,36,0)="Yes","12"," ")</f>
        <v xml:space="preserve"> </v>
      </c>
      <c r="T1800" s="13">
        <f>VLOOKUP(D1800,Pivot!$B$4:$F$2181,2,0)</f>
        <v>404</v>
      </c>
      <c r="U1800" s="13">
        <f>VLOOKUP(D1800,Pivot!$B$4:$F$2181,3,0)</f>
        <v>0</v>
      </c>
      <c r="V1800" s="13">
        <f>VLOOKUP(D1800,Pivot!$B$4:$F$2181,4,0)</f>
        <v>573</v>
      </c>
      <c r="W1800" s="46">
        <f>IFERROR(VLOOKUP(D1800,Pivot!$B$4:$H$2181,5,0),"")</f>
        <v>0.70509999999999995</v>
      </c>
      <c r="X1800" s="51">
        <f>IFERROR(VLOOKUP(D1800,Pivot!$B$4:$H$2181,6,0),"")</f>
        <v>0</v>
      </c>
      <c r="Y1800" s="46">
        <f>IFERROR(VLOOKUP(D1800,Pivot!$B$4:$H$2181,7,0),"")</f>
        <v>0.70509999999999995</v>
      </c>
    </row>
    <row r="1801" spans="1:25" ht="15" customHeight="1" outlineLevel="2">
      <c r="A1801" s="10" t="str">
        <f>VLOOKUP(D1801,'Current OBD'!$B$6:$K$2185,4,0)</f>
        <v>Snohomish</v>
      </c>
      <c r="B1801" s="10" t="str">
        <f>VLOOKUP(D1801,'Current OBD'!$B$6:$K$2185,3,0)</f>
        <v>31-103</v>
      </c>
      <c r="C1801" s="9" t="str">
        <f>VLOOKUP(D1801,'Current OBD'!$B$6:$K$2185,2,0)</f>
        <v>Monroe Public Schools</v>
      </c>
      <c r="D1801" s="24">
        <v>663243</v>
      </c>
      <c r="E1801" s="9" t="str">
        <f>VLOOKUP(D1801,'Current OBD'!$B$6:$K$2185,10,0)</f>
        <v>Fryelands Elementary School</v>
      </c>
      <c r="F1801" s="11" t="str">
        <f>IF(VLOOKUP(D1801,'Current OBD'!$B$6:$AK$2185,23,0)="Yes","PK"," ")</f>
        <v xml:space="preserve"> </v>
      </c>
      <c r="G1801" s="11" t="str">
        <f>IF(VLOOKUP(D1801,'Current OBD'!$B$6:$AK$2185,24,0)="Yes","K"," ")</f>
        <v>K</v>
      </c>
      <c r="H1801" s="11">
        <f>IF(VLOOKUP(D1801,'Current OBD'!$B$6:$AK$2185,25,0)="Yes",1," ")</f>
        <v>1</v>
      </c>
      <c r="I1801" s="11" t="str">
        <f>IF(VLOOKUP(D1801,'Current OBD'!$B$6:$AK$2185,26,0)="Yes","2"," ")</f>
        <v>2</v>
      </c>
      <c r="J1801" s="11" t="str">
        <f>IF(VLOOKUP(D1801,'Current OBD'!$B$6:$AK$2185,27,0)="Yes","3"," ")</f>
        <v>3</v>
      </c>
      <c r="K1801" s="11" t="str">
        <f>IF(VLOOKUP(D1801,'Current OBD'!$B$6:$AK$2185,28,0)="Yes","4"," ")</f>
        <v>4</v>
      </c>
      <c r="L1801" s="11" t="str">
        <f>IF(VLOOKUP(D1801,'Current OBD'!$B$6:$AK$2185,29,0)="Yes","5"," ")</f>
        <v>5</v>
      </c>
      <c r="M1801" s="11" t="str">
        <f>IF(VLOOKUP(D1801,'Current OBD'!$B$6:$AK$2185,30,0)="Yes","6"," ")</f>
        <v xml:space="preserve"> </v>
      </c>
      <c r="N1801" s="11" t="str">
        <f>IF(VLOOKUP(D1801,'Current OBD'!$B$6:$AK$2185,31,0)="Yes","7"," ")</f>
        <v xml:space="preserve"> </v>
      </c>
      <c r="O1801" s="11" t="str">
        <f>IF(VLOOKUP(D1801,'Current OBD'!$B$6:$AK$2185,32,0)="Yes","8"," ")</f>
        <v xml:space="preserve"> </v>
      </c>
      <c r="P1801" s="11" t="str">
        <f>IF(VLOOKUP(D1801,'Current OBD'!$B$6:$AK$2185,33,0)="Yes","9"," ")</f>
        <v xml:space="preserve"> </v>
      </c>
      <c r="Q1801" s="11" t="str">
        <f>IF(VLOOKUP(D1801,'Current OBD'!$B$6:$AK$2185,34,0)="Yes","10"," ")</f>
        <v xml:space="preserve"> </v>
      </c>
      <c r="R1801" s="11" t="str">
        <f>IF(VLOOKUP(D1801,'Current OBD'!$B$6:$AK$2185,35,0)="Yes","11"," ")</f>
        <v xml:space="preserve"> </v>
      </c>
      <c r="S1801" s="11" t="str">
        <f>IF(VLOOKUP(D1801,'Current OBD'!$B$6:$AK$2185,36,0)="Yes","12"," ")</f>
        <v xml:space="preserve"> </v>
      </c>
      <c r="T1801" s="13">
        <f>VLOOKUP(D1801,Pivot!$B$4:$F$2181,2,0)</f>
        <v>121</v>
      </c>
      <c r="U1801" s="13">
        <f>VLOOKUP(D1801,Pivot!$B$4:$F$2181,3,0)</f>
        <v>31</v>
      </c>
      <c r="V1801" s="13">
        <f>VLOOKUP(D1801,Pivot!$B$4:$F$2181,4,0)</f>
        <v>389</v>
      </c>
      <c r="W1801" s="46">
        <f>IFERROR(VLOOKUP(D1801,Pivot!$B$4:$H$2181,5,0),"")</f>
        <v>0.31109999999999999</v>
      </c>
      <c r="X1801" s="51">
        <f>IFERROR(VLOOKUP(D1801,Pivot!$B$4:$H$2181,6,0),"")</f>
        <v>7.9699999999999993E-2</v>
      </c>
      <c r="Y1801" s="46">
        <f>IFERROR(VLOOKUP(D1801,Pivot!$B$4:$H$2181,7,0),"")</f>
        <v>0.39069999999999999</v>
      </c>
    </row>
    <row r="1802" spans="1:25" ht="15" customHeight="1" outlineLevel="2">
      <c r="A1802" s="10" t="str">
        <f>VLOOKUP(D1802,'Current OBD'!$B$6:$K$2185,4,0)</f>
        <v>Snohomish</v>
      </c>
      <c r="B1802" s="10" t="str">
        <f>VLOOKUP(D1802,'Current OBD'!$B$6:$K$2185,3,0)</f>
        <v>31-103</v>
      </c>
      <c r="C1802" s="9" t="str">
        <f>VLOOKUP(D1802,'Current OBD'!$B$6:$K$2185,2,0)</f>
        <v>Monroe Public Schools</v>
      </c>
      <c r="D1802" s="24">
        <v>660671</v>
      </c>
      <c r="E1802" s="9" t="str">
        <f>VLOOKUP(D1802,'Current OBD'!$B$6:$K$2185,10,0)</f>
        <v>Hidden River Middle School</v>
      </c>
      <c r="F1802" s="11" t="str">
        <f>IF(VLOOKUP(D1802,'Current OBD'!$B$6:$AK$2185,23,0)="Yes","PK"," ")</f>
        <v xml:space="preserve"> </v>
      </c>
      <c r="G1802" s="11" t="str">
        <f>IF(VLOOKUP(D1802,'Current OBD'!$B$6:$AK$2185,24,0)="Yes","K"," ")</f>
        <v xml:space="preserve"> </v>
      </c>
      <c r="H1802" s="11" t="str">
        <f>IF(VLOOKUP(D1802,'Current OBD'!$B$6:$AK$2185,25,0)="Yes",1," ")</f>
        <v xml:space="preserve"> </v>
      </c>
      <c r="I1802" s="11" t="str">
        <f>IF(VLOOKUP(D1802,'Current OBD'!$B$6:$AK$2185,26,0)="Yes","2"," ")</f>
        <v xml:space="preserve"> </v>
      </c>
      <c r="J1802" s="11" t="str">
        <f>IF(VLOOKUP(D1802,'Current OBD'!$B$6:$AK$2185,27,0)="Yes","3"," ")</f>
        <v xml:space="preserve"> </v>
      </c>
      <c r="K1802" s="11" t="str">
        <f>IF(VLOOKUP(D1802,'Current OBD'!$B$6:$AK$2185,28,0)="Yes","4"," ")</f>
        <v xml:space="preserve"> </v>
      </c>
      <c r="L1802" s="11" t="str">
        <f>IF(VLOOKUP(D1802,'Current OBD'!$B$6:$AK$2185,29,0)="Yes","5"," ")</f>
        <v xml:space="preserve"> </v>
      </c>
      <c r="M1802" s="11" t="str">
        <f>IF(VLOOKUP(D1802,'Current OBD'!$B$6:$AK$2185,30,0)="Yes","6"," ")</f>
        <v>6</v>
      </c>
      <c r="N1802" s="11" t="str">
        <f>IF(VLOOKUP(D1802,'Current OBD'!$B$6:$AK$2185,31,0)="Yes","7"," ")</f>
        <v>7</v>
      </c>
      <c r="O1802" s="11" t="str">
        <f>IF(VLOOKUP(D1802,'Current OBD'!$B$6:$AK$2185,32,0)="Yes","8"," ")</f>
        <v>8</v>
      </c>
      <c r="P1802" s="11" t="str">
        <f>IF(VLOOKUP(D1802,'Current OBD'!$B$6:$AK$2185,33,0)="Yes","9"," ")</f>
        <v xml:space="preserve"> </v>
      </c>
      <c r="Q1802" s="11" t="str">
        <f>IF(VLOOKUP(D1802,'Current OBD'!$B$6:$AK$2185,34,0)="Yes","10"," ")</f>
        <v xml:space="preserve"> </v>
      </c>
      <c r="R1802" s="11" t="str">
        <f>IF(VLOOKUP(D1802,'Current OBD'!$B$6:$AK$2185,35,0)="Yes","11"," ")</f>
        <v xml:space="preserve"> </v>
      </c>
      <c r="S1802" s="11" t="str">
        <f>IF(VLOOKUP(D1802,'Current OBD'!$B$6:$AK$2185,36,0)="Yes","12"," ")</f>
        <v xml:space="preserve"> </v>
      </c>
      <c r="T1802" s="13">
        <f>VLOOKUP(D1802,Pivot!$B$4:$F$2181,2,0)</f>
        <v>74</v>
      </c>
      <c r="U1802" s="13">
        <f>VLOOKUP(D1802,Pivot!$B$4:$F$2181,3,0)</f>
        <v>29</v>
      </c>
      <c r="V1802" s="13">
        <f>VLOOKUP(D1802,Pivot!$B$4:$F$2181,4,0)</f>
        <v>329</v>
      </c>
      <c r="W1802" s="46">
        <f>IFERROR(VLOOKUP(D1802,Pivot!$B$4:$H$2181,5,0),"")</f>
        <v>0.22489999999999999</v>
      </c>
      <c r="X1802" s="51">
        <f>IFERROR(VLOOKUP(D1802,Pivot!$B$4:$H$2181,6,0),"")</f>
        <v>8.8099999999999998E-2</v>
      </c>
      <c r="Y1802" s="46">
        <f>IFERROR(VLOOKUP(D1802,Pivot!$B$4:$H$2181,7,0),"")</f>
        <v>0.31309999999999999</v>
      </c>
    </row>
    <row r="1803" spans="1:25" ht="15" customHeight="1" outlineLevel="2">
      <c r="A1803" s="10" t="str">
        <f>VLOOKUP(D1803,'Current OBD'!$B$6:$K$2185,4,0)</f>
        <v>Snohomish</v>
      </c>
      <c r="B1803" s="10" t="str">
        <f>VLOOKUP(D1803,'Current OBD'!$B$6:$K$2185,3,0)</f>
        <v>31-103</v>
      </c>
      <c r="C1803" s="9" t="str">
        <f>VLOOKUP(D1803,'Current OBD'!$B$6:$K$2185,2,0)</f>
        <v>Monroe Public Schools</v>
      </c>
      <c r="D1803" s="24">
        <v>665103</v>
      </c>
      <c r="E1803" s="9" t="str">
        <f>VLOOKUP(D1803,'Current OBD'!$B$6:$K$2185,10,0)</f>
        <v>Leaders in Learning</v>
      </c>
      <c r="F1803" s="11" t="str">
        <f>IF(VLOOKUP(D1803,'Current OBD'!$B$6:$AK$2185,23,0)="Yes","PK"," ")</f>
        <v xml:space="preserve"> </v>
      </c>
      <c r="G1803" s="11" t="str">
        <f>IF(VLOOKUP(D1803,'Current OBD'!$B$6:$AK$2185,24,0)="Yes","K"," ")</f>
        <v xml:space="preserve"> </v>
      </c>
      <c r="H1803" s="11" t="str">
        <f>IF(VLOOKUP(D1803,'Current OBD'!$B$6:$AK$2185,25,0)="Yes",1," ")</f>
        <v xml:space="preserve"> </v>
      </c>
      <c r="I1803" s="11" t="str">
        <f>IF(VLOOKUP(D1803,'Current OBD'!$B$6:$AK$2185,26,0)="Yes","2"," ")</f>
        <v xml:space="preserve"> </v>
      </c>
      <c r="J1803" s="11" t="str">
        <f>IF(VLOOKUP(D1803,'Current OBD'!$B$6:$AK$2185,27,0)="Yes","3"," ")</f>
        <v xml:space="preserve"> </v>
      </c>
      <c r="K1803" s="11" t="str">
        <f>IF(VLOOKUP(D1803,'Current OBD'!$B$6:$AK$2185,28,0)="Yes","4"," ")</f>
        <v xml:space="preserve"> </v>
      </c>
      <c r="L1803" s="11" t="str">
        <f>IF(VLOOKUP(D1803,'Current OBD'!$B$6:$AK$2185,29,0)="Yes","5"," ")</f>
        <v xml:space="preserve"> </v>
      </c>
      <c r="M1803" s="11" t="str">
        <f>IF(VLOOKUP(D1803,'Current OBD'!$B$6:$AK$2185,30,0)="Yes","6"," ")</f>
        <v xml:space="preserve"> </v>
      </c>
      <c r="N1803" s="11" t="str">
        <f>IF(VLOOKUP(D1803,'Current OBD'!$B$6:$AK$2185,31,0)="Yes","7"," ")</f>
        <v xml:space="preserve"> </v>
      </c>
      <c r="O1803" s="11" t="str">
        <f>IF(VLOOKUP(D1803,'Current OBD'!$B$6:$AK$2185,32,0)="Yes","8"," ")</f>
        <v xml:space="preserve"> </v>
      </c>
      <c r="P1803" s="11" t="str">
        <f>IF(VLOOKUP(D1803,'Current OBD'!$B$6:$AK$2185,33,0)="Yes","9"," ")</f>
        <v>9</v>
      </c>
      <c r="Q1803" s="11" t="str">
        <f>IF(VLOOKUP(D1803,'Current OBD'!$B$6:$AK$2185,34,0)="Yes","10"," ")</f>
        <v>10</v>
      </c>
      <c r="R1803" s="11" t="str">
        <f>IF(VLOOKUP(D1803,'Current OBD'!$B$6:$AK$2185,35,0)="Yes","11"," ")</f>
        <v>11</v>
      </c>
      <c r="S1803" s="11" t="str">
        <f>IF(VLOOKUP(D1803,'Current OBD'!$B$6:$AK$2185,36,0)="Yes","12"," ")</f>
        <v>12</v>
      </c>
      <c r="T1803" s="13">
        <f>VLOOKUP(D1803,Pivot!$B$4:$F$2181,2,0)</f>
        <v>45</v>
      </c>
      <c r="U1803" s="13">
        <f>VLOOKUP(D1803,Pivot!$B$4:$F$2181,3,0)</f>
        <v>0</v>
      </c>
      <c r="V1803" s="13">
        <f>VLOOKUP(D1803,Pivot!$B$4:$F$2181,4,0)</f>
        <v>64</v>
      </c>
      <c r="W1803" s="46">
        <f>IFERROR(VLOOKUP(D1803,Pivot!$B$4:$H$2181,5,0),"")</f>
        <v>0.70309999999999995</v>
      </c>
      <c r="X1803" s="51">
        <f>IFERROR(VLOOKUP(D1803,Pivot!$B$4:$H$2181,6,0),"")</f>
        <v>0</v>
      </c>
      <c r="Y1803" s="46">
        <f>IFERROR(VLOOKUP(D1803,Pivot!$B$4:$H$2181,7,0),"")</f>
        <v>0.70309999999999995</v>
      </c>
    </row>
    <row r="1804" spans="1:25" ht="15" customHeight="1" outlineLevel="2">
      <c r="A1804" s="10" t="str">
        <f>VLOOKUP(D1804,'Current OBD'!$B$6:$K$2185,4,0)</f>
        <v>Snohomish</v>
      </c>
      <c r="B1804" s="10" t="str">
        <f>VLOOKUP(D1804,'Current OBD'!$B$6:$K$2185,3,0)</f>
        <v>31-103</v>
      </c>
      <c r="C1804" s="9" t="str">
        <f>VLOOKUP(D1804,'Current OBD'!$B$6:$K$2185,2,0)</f>
        <v>Monroe Public Schools</v>
      </c>
      <c r="D1804" s="24">
        <v>660669</v>
      </c>
      <c r="E1804" s="9" t="str">
        <f>VLOOKUP(D1804,'Current OBD'!$B$6:$K$2185,10,0)</f>
        <v>Maltby Elementary</v>
      </c>
      <c r="F1804" s="11" t="str">
        <f>IF(VLOOKUP(D1804,'Current OBD'!$B$6:$AK$2185,23,0)="Yes","PK"," ")</f>
        <v xml:space="preserve"> </v>
      </c>
      <c r="G1804" s="11" t="str">
        <f>IF(VLOOKUP(D1804,'Current OBD'!$B$6:$AK$2185,24,0)="Yes","K"," ")</f>
        <v>K</v>
      </c>
      <c r="H1804" s="11">
        <f>IF(VLOOKUP(D1804,'Current OBD'!$B$6:$AK$2185,25,0)="Yes",1," ")</f>
        <v>1</v>
      </c>
      <c r="I1804" s="11" t="str">
        <f>IF(VLOOKUP(D1804,'Current OBD'!$B$6:$AK$2185,26,0)="Yes","2"," ")</f>
        <v>2</v>
      </c>
      <c r="J1804" s="11" t="str">
        <f>IF(VLOOKUP(D1804,'Current OBD'!$B$6:$AK$2185,27,0)="Yes","3"," ")</f>
        <v>3</v>
      </c>
      <c r="K1804" s="11" t="str">
        <f>IF(VLOOKUP(D1804,'Current OBD'!$B$6:$AK$2185,28,0)="Yes","4"," ")</f>
        <v>4</v>
      </c>
      <c r="L1804" s="11" t="str">
        <f>IF(VLOOKUP(D1804,'Current OBD'!$B$6:$AK$2185,29,0)="Yes","5"," ")</f>
        <v>5</v>
      </c>
      <c r="M1804" s="11" t="str">
        <f>IF(VLOOKUP(D1804,'Current OBD'!$B$6:$AK$2185,30,0)="Yes","6"," ")</f>
        <v xml:space="preserve"> </v>
      </c>
      <c r="N1804" s="11" t="str">
        <f>IF(VLOOKUP(D1804,'Current OBD'!$B$6:$AK$2185,31,0)="Yes","7"," ")</f>
        <v xml:space="preserve"> </v>
      </c>
      <c r="O1804" s="11" t="str">
        <f>IF(VLOOKUP(D1804,'Current OBD'!$B$6:$AK$2185,32,0)="Yes","8"," ")</f>
        <v xml:space="preserve"> </v>
      </c>
      <c r="P1804" s="11" t="str">
        <f>IF(VLOOKUP(D1804,'Current OBD'!$B$6:$AK$2185,33,0)="Yes","9"," ")</f>
        <v xml:space="preserve"> </v>
      </c>
      <c r="Q1804" s="11" t="str">
        <f>IF(VLOOKUP(D1804,'Current OBD'!$B$6:$AK$2185,34,0)="Yes","10"," ")</f>
        <v xml:space="preserve"> </v>
      </c>
      <c r="R1804" s="11" t="str">
        <f>IF(VLOOKUP(D1804,'Current OBD'!$B$6:$AK$2185,35,0)="Yes","11"," ")</f>
        <v xml:space="preserve"> </v>
      </c>
      <c r="S1804" s="11" t="str">
        <f>IF(VLOOKUP(D1804,'Current OBD'!$B$6:$AK$2185,36,0)="Yes","12"," ")</f>
        <v xml:space="preserve"> </v>
      </c>
      <c r="T1804" s="13">
        <f>VLOOKUP(D1804,Pivot!$B$4:$F$2181,2,0)</f>
        <v>48</v>
      </c>
      <c r="U1804" s="13">
        <f>VLOOKUP(D1804,Pivot!$B$4:$F$2181,3,0)</f>
        <v>17</v>
      </c>
      <c r="V1804" s="13">
        <f>VLOOKUP(D1804,Pivot!$B$4:$F$2181,4,0)</f>
        <v>321</v>
      </c>
      <c r="W1804" s="46">
        <f>IFERROR(VLOOKUP(D1804,Pivot!$B$4:$H$2181,5,0),"")</f>
        <v>0.14949999999999999</v>
      </c>
      <c r="X1804" s="51">
        <f>IFERROR(VLOOKUP(D1804,Pivot!$B$4:$H$2181,6,0),"")</f>
        <v>5.2999999999999999E-2</v>
      </c>
      <c r="Y1804" s="46">
        <f>IFERROR(VLOOKUP(D1804,Pivot!$B$4:$H$2181,7,0),"")</f>
        <v>0.20250000000000001</v>
      </c>
    </row>
    <row r="1805" spans="1:25" ht="15" customHeight="1" outlineLevel="2">
      <c r="A1805" s="10" t="str">
        <f>VLOOKUP(D1805,'Current OBD'!$B$6:$K$2185,4,0)</f>
        <v>Snohomish</v>
      </c>
      <c r="B1805" s="10" t="str">
        <f>VLOOKUP(D1805,'Current OBD'!$B$6:$K$2185,3,0)</f>
        <v>31-103</v>
      </c>
      <c r="C1805" s="9" t="str">
        <f>VLOOKUP(D1805,'Current OBD'!$B$6:$K$2185,2,0)</f>
        <v>Monroe Public Schools</v>
      </c>
      <c r="D1805" s="24">
        <v>660665</v>
      </c>
      <c r="E1805" s="9" t="str">
        <f>VLOOKUP(D1805,'Current OBD'!$B$6:$K$2185,10,0)</f>
        <v>Monroe High School</v>
      </c>
      <c r="F1805" s="11" t="str">
        <f>IF(VLOOKUP(D1805,'Current OBD'!$B$6:$AK$2185,23,0)="Yes","PK"," ")</f>
        <v xml:space="preserve"> </v>
      </c>
      <c r="G1805" s="11" t="str">
        <f>IF(VLOOKUP(D1805,'Current OBD'!$B$6:$AK$2185,24,0)="Yes","K"," ")</f>
        <v xml:space="preserve"> </v>
      </c>
      <c r="H1805" s="11" t="str">
        <f>IF(VLOOKUP(D1805,'Current OBD'!$B$6:$AK$2185,25,0)="Yes",1," ")</f>
        <v xml:space="preserve"> </v>
      </c>
      <c r="I1805" s="11" t="str">
        <f>IF(VLOOKUP(D1805,'Current OBD'!$B$6:$AK$2185,26,0)="Yes","2"," ")</f>
        <v xml:space="preserve"> </v>
      </c>
      <c r="J1805" s="11" t="str">
        <f>IF(VLOOKUP(D1805,'Current OBD'!$B$6:$AK$2185,27,0)="Yes","3"," ")</f>
        <v xml:space="preserve"> </v>
      </c>
      <c r="K1805" s="11" t="str">
        <f>IF(VLOOKUP(D1805,'Current OBD'!$B$6:$AK$2185,28,0)="Yes","4"," ")</f>
        <v xml:space="preserve"> </v>
      </c>
      <c r="L1805" s="11" t="str">
        <f>IF(VLOOKUP(D1805,'Current OBD'!$B$6:$AK$2185,29,0)="Yes","5"," ")</f>
        <v xml:space="preserve"> </v>
      </c>
      <c r="M1805" s="11" t="str">
        <f>IF(VLOOKUP(D1805,'Current OBD'!$B$6:$AK$2185,30,0)="Yes","6"," ")</f>
        <v xml:space="preserve"> </v>
      </c>
      <c r="N1805" s="11" t="str">
        <f>IF(VLOOKUP(D1805,'Current OBD'!$B$6:$AK$2185,31,0)="Yes","7"," ")</f>
        <v xml:space="preserve"> </v>
      </c>
      <c r="O1805" s="11" t="str">
        <f>IF(VLOOKUP(D1805,'Current OBD'!$B$6:$AK$2185,32,0)="Yes","8"," ")</f>
        <v xml:space="preserve"> </v>
      </c>
      <c r="P1805" s="11" t="str">
        <f>IF(VLOOKUP(D1805,'Current OBD'!$B$6:$AK$2185,33,0)="Yes","9"," ")</f>
        <v>9</v>
      </c>
      <c r="Q1805" s="11" t="str">
        <f>IF(VLOOKUP(D1805,'Current OBD'!$B$6:$AK$2185,34,0)="Yes","10"," ")</f>
        <v>10</v>
      </c>
      <c r="R1805" s="11" t="str">
        <f>IF(VLOOKUP(D1805,'Current OBD'!$B$6:$AK$2185,35,0)="Yes","11"," ")</f>
        <v>11</v>
      </c>
      <c r="S1805" s="11" t="str">
        <f>IF(VLOOKUP(D1805,'Current OBD'!$B$6:$AK$2185,36,0)="Yes","12"," ")</f>
        <v>12</v>
      </c>
      <c r="T1805" s="13">
        <f>VLOOKUP(D1805,Pivot!$B$4:$F$2181,2,0)</f>
        <v>368</v>
      </c>
      <c r="U1805" s="13">
        <f>VLOOKUP(D1805,Pivot!$B$4:$F$2181,3,0)</f>
        <v>142</v>
      </c>
      <c r="V1805" s="13">
        <f>VLOOKUP(D1805,Pivot!$B$4:$F$2181,4,0)</f>
        <v>1575</v>
      </c>
      <c r="W1805" s="46">
        <f>IFERROR(VLOOKUP(D1805,Pivot!$B$4:$H$2181,5,0),"")</f>
        <v>0.23369999999999999</v>
      </c>
      <c r="X1805" s="51">
        <f>IFERROR(VLOOKUP(D1805,Pivot!$B$4:$H$2181,6,0),"")</f>
        <v>9.0200000000000002E-2</v>
      </c>
      <c r="Y1805" s="46">
        <f>IFERROR(VLOOKUP(D1805,Pivot!$B$4:$H$2181,7,0),"")</f>
        <v>0.32379999999999998</v>
      </c>
    </row>
    <row r="1806" spans="1:25" ht="15" customHeight="1" outlineLevel="2">
      <c r="A1806" s="10" t="str">
        <f>VLOOKUP(D1806,'Current OBD'!$B$6:$K$2185,4,0)</f>
        <v>Snohomish</v>
      </c>
      <c r="B1806" s="10" t="str">
        <f>VLOOKUP(D1806,'Current OBD'!$B$6:$K$2185,3,0)</f>
        <v>31-103</v>
      </c>
      <c r="C1806" s="9" t="str">
        <f>VLOOKUP(D1806,'Current OBD'!$B$6:$K$2185,2,0)</f>
        <v>Monroe Public Schools</v>
      </c>
      <c r="D1806" s="24">
        <v>664119</v>
      </c>
      <c r="E1806" s="9" t="str">
        <f>VLOOKUP(D1806,'Current OBD'!$B$6:$K$2185,10,0)</f>
        <v>Park Place Middle School</v>
      </c>
      <c r="F1806" s="11" t="str">
        <f>IF(VLOOKUP(D1806,'Current OBD'!$B$6:$AK$2185,23,0)="Yes","PK"," ")</f>
        <v xml:space="preserve"> </v>
      </c>
      <c r="G1806" s="11" t="str">
        <f>IF(VLOOKUP(D1806,'Current OBD'!$B$6:$AK$2185,24,0)="Yes","K"," ")</f>
        <v xml:space="preserve"> </v>
      </c>
      <c r="H1806" s="11" t="str">
        <f>IF(VLOOKUP(D1806,'Current OBD'!$B$6:$AK$2185,25,0)="Yes",1," ")</f>
        <v xml:space="preserve"> </v>
      </c>
      <c r="I1806" s="11" t="str">
        <f>IF(VLOOKUP(D1806,'Current OBD'!$B$6:$AK$2185,26,0)="Yes","2"," ")</f>
        <v xml:space="preserve"> </v>
      </c>
      <c r="J1806" s="11" t="str">
        <f>IF(VLOOKUP(D1806,'Current OBD'!$B$6:$AK$2185,27,0)="Yes","3"," ")</f>
        <v xml:space="preserve"> </v>
      </c>
      <c r="K1806" s="11" t="str">
        <f>IF(VLOOKUP(D1806,'Current OBD'!$B$6:$AK$2185,28,0)="Yes","4"," ")</f>
        <v xml:space="preserve"> </v>
      </c>
      <c r="L1806" s="11" t="str">
        <f>IF(VLOOKUP(D1806,'Current OBD'!$B$6:$AK$2185,29,0)="Yes","5"," ")</f>
        <v xml:space="preserve"> </v>
      </c>
      <c r="M1806" s="11" t="str">
        <f>IF(VLOOKUP(D1806,'Current OBD'!$B$6:$AK$2185,30,0)="Yes","6"," ")</f>
        <v>6</v>
      </c>
      <c r="N1806" s="11" t="str">
        <f>IF(VLOOKUP(D1806,'Current OBD'!$B$6:$AK$2185,31,0)="Yes","7"," ")</f>
        <v>7</v>
      </c>
      <c r="O1806" s="11" t="str">
        <f>IF(VLOOKUP(D1806,'Current OBD'!$B$6:$AK$2185,32,0)="Yes","8"," ")</f>
        <v>8</v>
      </c>
      <c r="P1806" s="11" t="str">
        <f>IF(VLOOKUP(D1806,'Current OBD'!$B$6:$AK$2185,33,0)="Yes","9"," ")</f>
        <v xml:space="preserve"> </v>
      </c>
      <c r="Q1806" s="11" t="str">
        <f>IF(VLOOKUP(D1806,'Current OBD'!$B$6:$AK$2185,34,0)="Yes","10"," ")</f>
        <v xml:space="preserve"> </v>
      </c>
      <c r="R1806" s="11" t="str">
        <f>IF(VLOOKUP(D1806,'Current OBD'!$B$6:$AK$2185,35,0)="Yes","11"," ")</f>
        <v xml:space="preserve"> </v>
      </c>
      <c r="S1806" s="11" t="str">
        <f>IF(VLOOKUP(D1806,'Current OBD'!$B$6:$AK$2185,36,0)="Yes","12"," ")</f>
        <v xml:space="preserve"> </v>
      </c>
      <c r="T1806" s="13">
        <f>VLOOKUP(D1806,Pivot!$B$4:$F$2181,2,0)</f>
        <v>195</v>
      </c>
      <c r="U1806" s="13">
        <f>VLOOKUP(D1806,Pivot!$B$4:$F$2181,3,0)</f>
        <v>73</v>
      </c>
      <c r="V1806" s="13">
        <f>VLOOKUP(D1806,Pivot!$B$4:$F$2181,4,0)</f>
        <v>748</v>
      </c>
      <c r="W1806" s="46">
        <f>IFERROR(VLOOKUP(D1806,Pivot!$B$4:$H$2181,5,0),"")</f>
        <v>0.26069999999999999</v>
      </c>
      <c r="X1806" s="51">
        <f>IFERROR(VLOOKUP(D1806,Pivot!$B$4:$H$2181,6,0),"")</f>
        <v>9.7600000000000006E-2</v>
      </c>
      <c r="Y1806" s="46">
        <f>IFERROR(VLOOKUP(D1806,Pivot!$B$4:$H$2181,7,0),"")</f>
        <v>0.35830000000000001</v>
      </c>
    </row>
    <row r="1807" spans="1:25" ht="15" customHeight="1" outlineLevel="2">
      <c r="A1807" s="10" t="str">
        <f>VLOOKUP(D1807,'Current OBD'!$B$6:$K$2185,4,0)</f>
        <v>Snohomish</v>
      </c>
      <c r="B1807" s="10" t="str">
        <f>VLOOKUP(D1807,'Current OBD'!$B$6:$K$2185,3,0)</f>
        <v>31-103</v>
      </c>
      <c r="C1807" s="9" t="str">
        <f>VLOOKUP(D1807,'Current OBD'!$B$6:$K$2185,2,0)</f>
        <v>Monroe Public Schools</v>
      </c>
      <c r="D1807" s="24">
        <v>660670</v>
      </c>
      <c r="E1807" s="9" t="str">
        <f>VLOOKUP(D1807,'Current OBD'!$B$6:$K$2185,10,0)</f>
        <v>Salem Woods Elementary</v>
      </c>
      <c r="F1807" s="11" t="str">
        <f>IF(VLOOKUP(D1807,'Current OBD'!$B$6:$AK$2185,23,0)="Yes","PK"," ")</f>
        <v xml:space="preserve"> </v>
      </c>
      <c r="G1807" s="11" t="str">
        <f>IF(VLOOKUP(D1807,'Current OBD'!$B$6:$AK$2185,24,0)="Yes","K"," ")</f>
        <v>K</v>
      </c>
      <c r="H1807" s="11">
        <f>IF(VLOOKUP(D1807,'Current OBD'!$B$6:$AK$2185,25,0)="Yes",1," ")</f>
        <v>1</v>
      </c>
      <c r="I1807" s="11" t="str">
        <f>IF(VLOOKUP(D1807,'Current OBD'!$B$6:$AK$2185,26,0)="Yes","2"," ")</f>
        <v>2</v>
      </c>
      <c r="J1807" s="11" t="str">
        <f>IF(VLOOKUP(D1807,'Current OBD'!$B$6:$AK$2185,27,0)="Yes","3"," ")</f>
        <v>3</v>
      </c>
      <c r="K1807" s="11" t="str">
        <f>IF(VLOOKUP(D1807,'Current OBD'!$B$6:$AK$2185,28,0)="Yes","4"," ")</f>
        <v>4</v>
      </c>
      <c r="L1807" s="11" t="str">
        <f>IF(VLOOKUP(D1807,'Current OBD'!$B$6:$AK$2185,29,0)="Yes","5"," ")</f>
        <v>5</v>
      </c>
      <c r="M1807" s="11" t="str">
        <f>IF(VLOOKUP(D1807,'Current OBD'!$B$6:$AK$2185,30,0)="Yes","6"," ")</f>
        <v xml:space="preserve"> </v>
      </c>
      <c r="N1807" s="11" t="str">
        <f>IF(VLOOKUP(D1807,'Current OBD'!$B$6:$AK$2185,31,0)="Yes","7"," ")</f>
        <v xml:space="preserve"> </v>
      </c>
      <c r="O1807" s="11" t="str">
        <f>IF(VLOOKUP(D1807,'Current OBD'!$B$6:$AK$2185,32,0)="Yes","8"," ")</f>
        <v xml:space="preserve"> </v>
      </c>
      <c r="P1807" s="11" t="str">
        <f>IF(VLOOKUP(D1807,'Current OBD'!$B$6:$AK$2185,33,0)="Yes","9"," ")</f>
        <v xml:space="preserve"> </v>
      </c>
      <c r="Q1807" s="11" t="str">
        <f>IF(VLOOKUP(D1807,'Current OBD'!$B$6:$AK$2185,34,0)="Yes","10"," ")</f>
        <v xml:space="preserve"> </v>
      </c>
      <c r="R1807" s="11" t="str">
        <f>IF(VLOOKUP(D1807,'Current OBD'!$B$6:$AK$2185,35,0)="Yes","11"," ")</f>
        <v xml:space="preserve"> </v>
      </c>
      <c r="S1807" s="11" t="str">
        <f>IF(VLOOKUP(D1807,'Current OBD'!$B$6:$AK$2185,36,0)="Yes","12"," ")</f>
        <v xml:space="preserve"> </v>
      </c>
      <c r="T1807" s="13">
        <f>VLOOKUP(D1807,Pivot!$B$4:$F$2181,2,0)</f>
        <v>66</v>
      </c>
      <c r="U1807" s="13">
        <f>VLOOKUP(D1807,Pivot!$B$4:$F$2181,3,0)</f>
        <v>22</v>
      </c>
      <c r="V1807" s="13">
        <f>VLOOKUP(D1807,Pivot!$B$4:$F$2181,4,0)</f>
        <v>449</v>
      </c>
      <c r="W1807" s="46">
        <f>IFERROR(VLOOKUP(D1807,Pivot!$B$4:$H$2181,5,0),"")</f>
        <v>0.14699999999999999</v>
      </c>
      <c r="X1807" s="51">
        <f>IFERROR(VLOOKUP(D1807,Pivot!$B$4:$H$2181,6,0),"")</f>
        <v>4.9000000000000002E-2</v>
      </c>
      <c r="Y1807" s="46">
        <f>IFERROR(VLOOKUP(D1807,Pivot!$B$4:$H$2181,7,0),"")</f>
        <v>0.19600000000000001</v>
      </c>
    </row>
    <row r="1808" spans="1:25" ht="15" customHeight="1" outlineLevel="1">
      <c r="A1808" s="27"/>
      <c r="B1808" s="27"/>
      <c r="C1808" s="30" t="s">
        <v>5836</v>
      </c>
      <c r="D1808" s="27"/>
      <c r="E1808" s="26"/>
      <c r="F1808" s="29"/>
      <c r="G1808" s="29"/>
      <c r="H1808" s="29"/>
      <c r="I1808" s="29"/>
      <c r="J1808" s="29"/>
      <c r="K1808" s="29"/>
      <c r="L1808" s="29"/>
      <c r="M1808" s="29"/>
      <c r="N1808" s="29"/>
      <c r="O1808" s="29"/>
      <c r="P1808" s="29"/>
      <c r="Q1808" s="29"/>
      <c r="R1808" s="29"/>
      <c r="S1808" s="29"/>
      <c r="T1808" s="43">
        <f>SUBTOTAL(9,T1799:T1807)</f>
        <v>1366</v>
      </c>
      <c r="U1808" s="43">
        <f>SUBTOTAL(9,U1799:U1807)</f>
        <v>332</v>
      </c>
      <c r="V1808" s="43">
        <f>SUBTOTAL(9,V1799:V1807)</f>
        <v>4886</v>
      </c>
      <c r="W1808" s="47"/>
      <c r="X1808" s="52"/>
      <c r="Y1808" s="56">
        <f>(T1808+U1808)/V1808</f>
        <v>0.34752353663528451</v>
      </c>
    </row>
    <row r="1809" spans="1:25" ht="15" customHeight="1" outlineLevel="2">
      <c r="A1809" s="10" t="str">
        <f>VLOOKUP(D1809,'Current OBD'!$B$6:$K$2185,4,0)</f>
        <v>Snohomish</v>
      </c>
      <c r="B1809" s="10" t="str">
        <f>VLOOKUP(D1809,'Current OBD'!$B$6:$K$2185,3,0)</f>
        <v>31-201</v>
      </c>
      <c r="C1809" s="9" t="str">
        <f>VLOOKUP(D1809,'Current OBD'!$B$6:$K$2185,2,0)</f>
        <v>Snohomish School District</v>
      </c>
      <c r="D1809" s="24">
        <v>660699</v>
      </c>
      <c r="E1809" s="9" t="str">
        <f>VLOOKUP(D1809,'Current OBD'!$B$6:$K$2185,10,0)</f>
        <v>Cascade View Elementary</v>
      </c>
      <c r="F1809" s="11" t="str">
        <f>IF(VLOOKUP(D1809,'Current OBD'!$B$6:$AK$2185,23,0)="Yes","PK"," ")</f>
        <v xml:space="preserve"> </v>
      </c>
      <c r="G1809" s="11" t="str">
        <f>IF(VLOOKUP(D1809,'Current OBD'!$B$6:$AK$2185,24,0)="Yes","K"," ")</f>
        <v>K</v>
      </c>
      <c r="H1809" s="11">
        <f>IF(VLOOKUP(D1809,'Current OBD'!$B$6:$AK$2185,25,0)="Yes",1," ")</f>
        <v>1</v>
      </c>
      <c r="I1809" s="11" t="str">
        <f>IF(VLOOKUP(D1809,'Current OBD'!$B$6:$AK$2185,26,0)="Yes","2"," ")</f>
        <v>2</v>
      </c>
      <c r="J1809" s="11" t="str">
        <f>IF(VLOOKUP(D1809,'Current OBD'!$B$6:$AK$2185,27,0)="Yes","3"," ")</f>
        <v>3</v>
      </c>
      <c r="K1809" s="11" t="str">
        <f>IF(VLOOKUP(D1809,'Current OBD'!$B$6:$AK$2185,28,0)="Yes","4"," ")</f>
        <v>4</v>
      </c>
      <c r="L1809" s="11" t="str">
        <f>IF(VLOOKUP(D1809,'Current OBD'!$B$6:$AK$2185,29,0)="Yes","5"," ")</f>
        <v>5</v>
      </c>
      <c r="M1809" s="11" t="str">
        <f>IF(VLOOKUP(D1809,'Current OBD'!$B$6:$AK$2185,30,0)="Yes","6"," ")</f>
        <v>6</v>
      </c>
      <c r="N1809" s="11" t="str">
        <f>IF(VLOOKUP(D1809,'Current OBD'!$B$6:$AK$2185,31,0)="Yes","7"," ")</f>
        <v xml:space="preserve"> </v>
      </c>
      <c r="O1809" s="11" t="str">
        <f>IF(VLOOKUP(D1809,'Current OBD'!$B$6:$AK$2185,32,0)="Yes","8"," ")</f>
        <v xml:space="preserve"> </v>
      </c>
      <c r="P1809" s="11" t="str">
        <f>IF(VLOOKUP(D1809,'Current OBD'!$B$6:$AK$2185,33,0)="Yes","9"," ")</f>
        <v xml:space="preserve"> </v>
      </c>
      <c r="Q1809" s="11" t="str">
        <f>IF(VLOOKUP(D1809,'Current OBD'!$B$6:$AK$2185,34,0)="Yes","10"," ")</f>
        <v xml:space="preserve"> </v>
      </c>
      <c r="R1809" s="11" t="str">
        <f>IF(VLOOKUP(D1809,'Current OBD'!$B$6:$AK$2185,35,0)="Yes","11"," ")</f>
        <v xml:space="preserve"> </v>
      </c>
      <c r="S1809" s="11" t="str">
        <f>IF(VLOOKUP(D1809,'Current OBD'!$B$6:$AK$2185,36,0)="Yes","12"," ")</f>
        <v xml:space="preserve"> </v>
      </c>
      <c r="T1809" s="13">
        <f>VLOOKUP(D1809,Pivot!$B$4:$F$2181,2,0)</f>
        <v>52</v>
      </c>
      <c r="U1809" s="13">
        <f>VLOOKUP(D1809,Pivot!$B$4:$F$2181,3,0)</f>
        <v>16</v>
      </c>
      <c r="V1809" s="13">
        <f>VLOOKUP(D1809,Pivot!$B$4:$F$2181,4,0)</f>
        <v>363</v>
      </c>
      <c r="W1809" s="46">
        <f>IFERROR(VLOOKUP(D1809,Pivot!$B$4:$H$2181,5,0),"")</f>
        <v>0.14330000000000001</v>
      </c>
      <c r="X1809" s="51">
        <f>IFERROR(VLOOKUP(D1809,Pivot!$B$4:$H$2181,6,0),"")</f>
        <v>4.41E-2</v>
      </c>
      <c r="Y1809" s="46">
        <f>IFERROR(VLOOKUP(D1809,Pivot!$B$4:$H$2181,7,0),"")</f>
        <v>0.18729999999999999</v>
      </c>
    </row>
    <row r="1810" spans="1:25" ht="15" customHeight="1" outlineLevel="2">
      <c r="A1810" s="10" t="str">
        <f>VLOOKUP(D1810,'Current OBD'!$B$6:$K$2185,4,0)</f>
        <v>Snohomish</v>
      </c>
      <c r="B1810" s="10" t="str">
        <f>VLOOKUP(D1810,'Current OBD'!$B$6:$K$2185,3,0)</f>
        <v>31-201</v>
      </c>
      <c r="C1810" s="9" t="str">
        <f>VLOOKUP(D1810,'Current OBD'!$B$6:$K$2185,2,0)</f>
        <v>Snohomish School District</v>
      </c>
      <c r="D1810" s="24">
        <v>660700</v>
      </c>
      <c r="E1810" s="9" t="str">
        <f>VLOOKUP(D1810,'Current OBD'!$B$6:$K$2185,10,0)</f>
        <v>Cathcart Elementary</v>
      </c>
      <c r="F1810" s="11" t="str">
        <f>IF(VLOOKUP(D1810,'Current OBD'!$B$6:$AK$2185,23,0)="Yes","PK"," ")</f>
        <v xml:space="preserve"> </v>
      </c>
      <c r="G1810" s="11" t="str">
        <f>IF(VLOOKUP(D1810,'Current OBD'!$B$6:$AK$2185,24,0)="Yes","K"," ")</f>
        <v>K</v>
      </c>
      <c r="H1810" s="11">
        <f>IF(VLOOKUP(D1810,'Current OBD'!$B$6:$AK$2185,25,0)="Yes",1," ")</f>
        <v>1</v>
      </c>
      <c r="I1810" s="11" t="str">
        <f>IF(VLOOKUP(D1810,'Current OBD'!$B$6:$AK$2185,26,0)="Yes","2"," ")</f>
        <v>2</v>
      </c>
      <c r="J1810" s="11" t="str">
        <f>IF(VLOOKUP(D1810,'Current OBD'!$B$6:$AK$2185,27,0)="Yes","3"," ")</f>
        <v>3</v>
      </c>
      <c r="K1810" s="11" t="str">
        <f>IF(VLOOKUP(D1810,'Current OBD'!$B$6:$AK$2185,28,0)="Yes","4"," ")</f>
        <v>4</v>
      </c>
      <c r="L1810" s="11" t="str">
        <f>IF(VLOOKUP(D1810,'Current OBD'!$B$6:$AK$2185,29,0)="Yes","5"," ")</f>
        <v>5</v>
      </c>
      <c r="M1810" s="11" t="str">
        <f>IF(VLOOKUP(D1810,'Current OBD'!$B$6:$AK$2185,30,0)="Yes","6"," ")</f>
        <v>6</v>
      </c>
      <c r="N1810" s="11" t="str">
        <f>IF(VLOOKUP(D1810,'Current OBD'!$B$6:$AK$2185,31,0)="Yes","7"," ")</f>
        <v xml:space="preserve"> </v>
      </c>
      <c r="O1810" s="11" t="str">
        <f>IF(VLOOKUP(D1810,'Current OBD'!$B$6:$AK$2185,32,0)="Yes","8"," ")</f>
        <v xml:space="preserve"> </v>
      </c>
      <c r="P1810" s="11" t="str">
        <f>IF(VLOOKUP(D1810,'Current OBD'!$B$6:$AK$2185,33,0)="Yes","9"," ")</f>
        <v xml:space="preserve"> </v>
      </c>
      <c r="Q1810" s="11" t="str">
        <f>IF(VLOOKUP(D1810,'Current OBD'!$B$6:$AK$2185,34,0)="Yes","10"," ")</f>
        <v xml:space="preserve"> </v>
      </c>
      <c r="R1810" s="11" t="str">
        <f>IF(VLOOKUP(D1810,'Current OBD'!$B$6:$AK$2185,35,0)="Yes","11"," ")</f>
        <v xml:space="preserve"> </v>
      </c>
      <c r="S1810" s="11" t="str">
        <f>IF(VLOOKUP(D1810,'Current OBD'!$B$6:$AK$2185,36,0)="Yes","12"," ")</f>
        <v xml:space="preserve"> </v>
      </c>
      <c r="T1810" s="13">
        <f>VLOOKUP(D1810,Pivot!$B$4:$F$2181,2,0)</f>
        <v>83</v>
      </c>
      <c r="U1810" s="13">
        <f>VLOOKUP(D1810,Pivot!$B$4:$F$2181,3,0)</f>
        <v>18</v>
      </c>
      <c r="V1810" s="13">
        <f>VLOOKUP(D1810,Pivot!$B$4:$F$2181,4,0)</f>
        <v>435</v>
      </c>
      <c r="W1810" s="46">
        <f>IFERROR(VLOOKUP(D1810,Pivot!$B$4:$H$2181,5,0),"")</f>
        <v>0.1908</v>
      </c>
      <c r="X1810" s="51">
        <f>IFERROR(VLOOKUP(D1810,Pivot!$B$4:$H$2181,6,0),"")</f>
        <v>4.1399999999999999E-2</v>
      </c>
      <c r="Y1810" s="46">
        <f>IFERROR(VLOOKUP(D1810,Pivot!$B$4:$H$2181,7,0),"")</f>
        <v>0.23219999999999999</v>
      </c>
    </row>
    <row r="1811" spans="1:25" ht="15" customHeight="1" outlineLevel="2">
      <c r="A1811" s="10" t="str">
        <f>VLOOKUP(D1811,'Current OBD'!$B$6:$K$2185,4,0)</f>
        <v>Snohomish</v>
      </c>
      <c r="B1811" s="10" t="str">
        <f>VLOOKUP(D1811,'Current OBD'!$B$6:$K$2185,3,0)</f>
        <v>31-201</v>
      </c>
      <c r="C1811" s="9" t="str">
        <f>VLOOKUP(D1811,'Current OBD'!$B$6:$K$2185,2,0)</f>
        <v>Snohomish School District</v>
      </c>
      <c r="D1811" s="24">
        <v>660697</v>
      </c>
      <c r="E1811" s="9" t="str">
        <f>VLOOKUP(D1811,'Current OBD'!$B$6:$K$2185,10,0)</f>
        <v>Centennial Middle</v>
      </c>
      <c r="F1811" s="11" t="str">
        <f>IF(VLOOKUP(D1811,'Current OBD'!$B$6:$AK$2185,23,0)="Yes","PK"," ")</f>
        <v xml:space="preserve"> </v>
      </c>
      <c r="G1811" s="11" t="str">
        <f>IF(VLOOKUP(D1811,'Current OBD'!$B$6:$AK$2185,24,0)="Yes","K"," ")</f>
        <v xml:space="preserve"> </v>
      </c>
      <c r="H1811" s="11" t="str">
        <f>IF(VLOOKUP(D1811,'Current OBD'!$B$6:$AK$2185,25,0)="Yes",1," ")</f>
        <v xml:space="preserve"> </v>
      </c>
      <c r="I1811" s="11" t="str">
        <f>IF(VLOOKUP(D1811,'Current OBD'!$B$6:$AK$2185,26,0)="Yes","2"," ")</f>
        <v xml:space="preserve"> </v>
      </c>
      <c r="J1811" s="11" t="str">
        <f>IF(VLOOKUP(D1811,'Current OBD'!$B$6:$AK$2185,27,0)="Yes","3"," ")</f>
        <v xml:space="preserve"> </v>
      </c>
      <c r="K1811" s="11" t="str">
        <f>IF(VLOOKUP(D1811,'Current OBD'!$B$6:$AK$2185,28,0)="Yes","4"," ")</f>
        <v xml:space="preserve"> </v>
      </c>
      <c r="L1811" s="11" t="str">
        <f>IF(VLOOKUP(D1811,'Current OBD'!$B$6:$AK$2185,29,0)="Yes","5"," ")</f>
        <v xml:space="preserve"> </v>
      </c>
      <c r="M1811" s="11" t="str">
        <f>IF(VLOOKUP(D1811,'Current OBD'!$B$6:$AK$2185,30,0)="Yes","6"," ")</f>
        <v xml:space="preserve"> </v>
      </c>
      <c r="N1811" s="11" t="str">
        <f>IF(VLOOKUP(D1811,'Current OBD'!$B$6:$AK$2185,31,0)="Yes","7"," ")</f>
        <v>7</v>
      </c>
      <c r="O1811" s="11" t="str">
        <f>IF(VLOOKUP(D1811,'Current OBD'!$B$6:$AK$2185,32,0)="Yes","8"," ")</f>
        <v>8</v>
      </c>
      <c r="P1811" s="11" t="str">
        <f>IF(VLOOKUP(D1811,'Current OBD'!$B$6:$AK$2185,33,0)="Yes","9"," ")</f>
        <v xml:space="preserve"> </v>
      </c>
      <c r="Q1811" s="11" t="str">
        <f>IF(VLOOKUP(D1811,'Current OBD'!$B$6:$AK$2185,34,0)="Yes","10"," ")</f>
        <v xml:space="preserve"> </v>
      </c>
      <c r="R1811" s="11" t="str">
        <f>IF(VLOOKUP(D1811,'Current OBD'!$B$6:$AK$2185,35,0)="Yes","11"," ")</f>
        <v xml:space="preserve"> </v>
      </c>
      <c r="S1811" s="11" t="str">
        <f>IF(VLOOKUP(D1811,'Current OBD'!$B$6:$AK$2185,36,0)="Yes","12"," ")</f>
        <v xml:space="preserve"> </v>
      </c>
      <c r="T1811" s="13">
        <f>VLOOKUP(D1811,Pivot!$B$4:$F$2181,2,0)</f>
        <v>123</v>
      </c>
      <c r="U1811" s="13">
        <f>VLOOKUP(D1811,Pivot!$B$4:$F$2181,3,0)</f>
        <v>43</v>
      </c>
      <c r="V1811" s="13">
        <f>VLOOKUP(D1811,Pivot!$B$4:$F$2181,4,0)</f>
        <v>718</v>
      </c>
      <c r="W1811" s="46">
        <f>IFERROR(VLOOKUP(D1811,Pivot!$B$4:$H$2181,5,0),"")</f>
        <v>0.17130000000000001</v>
      </c>
      <c r="X1811" s="51">
        <f>IFERROR(VLOOKUP(D1811,Pivot!$B$4:$H$2181,6,0),"")</f>
        <v>5.9900000000000002E-2</v>
      </c>
      <c r="Y1811" s="46">
        <f>IFERROR(VLOOKUP(D1811,Pivot!$B$4:$H$2181,7,0),"")</f>
        <v>0.23119999999999999</v>
      </c>
    </row>
    <row r="1812" spans="1:25" ht="15" customHeight="1" outlineLevel="2">
      <c r="A1812" s="10" t="str">
        <f>VLOOKUP(D1812,'Current OBD'!$B$6:$K$2185,4,0)</f>
        <v>Snohomish</v>
      </c>
      <c r="B1812" s="10" t="str">
        <f>VLOOKUP(D1812,'Current OBD'!$B$6:$K$2185,3,0)</f>
        <v>31-201</v>
      </c>
      <c r="C1812" s="9" t="str">
        <f>VLOOKUP(D1812,'Current OBD'!$B$6:$K$2185,2,0)</f>
        <v>Snohomish School District</v>
      </c>
      <c r="D1812" s="24">
        <v>660701</v>
      </c>
      <c r="E1812" s="9" t="str">
        <f>VLOOKUP(D1812,'Current OBD'!$B$6:$K$2185,10,0)</f>
        <v>Central Elementary</v>
      </c>
      <c r="F1812" s="11" t="str">
        <f>IF(VLOOKUP(D1812,'Current OBD'!$B$6:$AK$2185,23,0)="Yes","PK"," ")</f>
        <v>PK</v>
      </c>
      <c r="G1812" s="11" t="str">
        <f>IF(VLOOKUP(D1812,'Current OBD'!$B$6:$AK$2185,24,0)="Yes","K"," ")</f>
        <v>K</v>
      </c>
      <c r="H1812" s="11">
        <f>IF(VLOOKUP(D1812,'Current OBD'!$B$6:$AK$2185,25,0)="Yes",1," ")</f>
        <v>1</v>
      </c>
      <c r="I1812" s="11" t="str">
        <f>IF(VLOOKUP(D1812,'Current OBD'!$B$6:$AK$2185,26,0)="Yes","2"," ")</f>
        <v>2</v>
      </c>
      <c r="J1812" s="11" t="str">
        <f>IF(VLOOKUP(D1812,'Current OBD'!$B$6:$AK$2185,27,0)="Yes","3"," ")</f>
        <v xml:space="preserve"> </v>
      </c>
      <c r="K1812" s="11" t="str">
        <f>IF(VLOOKUP(D1812,'Current OBD'!$B$6:$AK$2185,28,0)="Yes","4"," ")</f>
        <v xml:space="preserve"> </v>
      </c>
      <c r="L1812" s="11" t="str">
        <f>IF(VLOOKUP(D1812,'Current OBD'!$B$6:$AK$2185,29,0)="Yes","5"," ")</f>
        <v xml:space="preserve"> </v>
      </c>
      <c r="M1812" s="11" t="str">
        <f>IF(VLOOKUP(D1812,'Current OBD'!$B$6:$AK$2185,30,0)="Yes","6"," ")</f>
        <v xml:space="preserve"> </v>
      </c>
      <c r="N1812" s="11" t="str">
        <f>IF(VLOOKUP(D1812,'Current OBD'!$B$6:$AK$2185,31,0)="Yes","7"," ")</f>
        <v xml:space="preserve"> </v>
      </c>
      <c r="O1812" s="11" t="str">
        <f>IF(VLOOKUP(D1812,'Current OBD'!$B$6:$AK$2185,32,0)="Yes","8"," ")</f>
        <v xml:space="preserve"> </v>
      </c>
      <c r="P1812" s="11" t="str">
        <f>IF(VLOOKUP(D1812,'Current OBD'!$B$6:$AK$2185,33,0)="Yes","9"," ")</f>
        <v xml:space="preserve"> </v>
      </c>
      <c r="Q1812" s="11" t="str">
        <f>IF(VLOOKUP(D1812,'Current OBD'!$B$6:$AK$2185,34,0)="Yes","10"," ")</f>
        <v xml:space="preserve"> </v>
      </c>
      <c r="R1812" s="11" t="str">
        <f>IF(VLOOKUP(D1812,'Current OBD'!$B$6:$AK$2185,35,0)="Yes","11"," ")</f>
        <v xml:space="preserve"> </v>
      </c>
      <c r="S1812" s="11" t="str">
        <f>IF(VLOOKUP(D1812,'Current OBD'!$B$6:$AK$2185,36,0)="Yes","12"," ")</f>
        <v xml:space="preserve"> </v>
      </c>
      <c r="T1812" s="13">
        <f>VLOOKUP(D1812,Pivot!$B$4:$F$2181,2,0)</f>
        <v>36</v>
      </c>
      <c r="U1812" s="13">
        <f>VLOOKUP(D1812,Pivot!$B$4:$F$2181,3,0)</f>
        <v>0</v>
      </c>
      <c r="V1812" s="13">
        <f>VLOOKUP(D1812,Pivot!$B$4:$F$2181,4,0)</f>
        <v>48</v>
      </c>
      <c r="W1812" s="46">
        <f>IFERROR(VLOOKUP(D1812,Pivot!$B$4:$H$2181,5,0),"")</f>
        <v>0.75</v>
      </c>
      <c r="X1812" s="51">
        <f>IFERROR(VLOOKUP(D1812,Pivot!$B$4:$H$2181,6,0),"")</f>
        <v>0</v>
      </c>
      <c r="Y1812" s="46">
        <f>IFERROR(VLOOKUP(D1812,Pivot!$B$4:$H$2181,7,0),"")</f>
        <v>0.75</v>
      </c>
    </row>
    <row r="1813" spans="1:25" ht="15" customHeight="1" outlineLevel="2">
      <c r="A1813" s="10" t="str">
        <f>VLOOKUP(D1813,'Current OBD'!$B$6:$K$2185,4,0)</f>
        <v>Snohomish</v>
      </c>
      <c r="B1813" s="10" t="str">
        <f>VLOOKUP(D1813,'Current OBD'!$B$6:$K$2185,3,0)</f>
        <v>31-201</v>
      </c>
      <c r="C1813" s="9" t="str">
        <f>VLOOKUP(D1813,'Current OBD'!$B$6:$K$2185,2,0)</f>
        <v>Snohomish School District</v>
      </c>
      <c r="D1813" s="24">
        <v>660702</v>
      </c>
      <c r="E1813" s="9" t="str">
        <f>VLOOKUP(D1813,'Current OBD'!$B$6:$K$2185,10,0)</f>
        <v>Dutch Hill Elementary</v>
      </c>
      <c r="F1813" s="11" t="str">
        <f>IF(VLOOKUP(D1813,'Current OBD'!$B$6:$AK$2185,23,0)="Yes","PK"," ")</f>
        <v xml:space="preserve"> </v>
      </c>
      <c r="G1813" s="11" t="str">
        <f>IF(VLOOKUP(D1813,'Current OBD'!$B$6:$AK$2185,24,0)="Yes","K"," ")</f>
        <v>K</v>
      </c>
      <c r="H1813" s="11">
        <f>IF(VLOOKUP(D1813,'Current OBD'!$B$6:$AK$2185,25,0)="Yes",1," ")</f>
        <v>1</v>
      </c>
      <c r="I1813" s="11" t="str">
        <f>IF(VLOOKUP(D1813,'Current OBD'!$B$6:$AK$2185,26,0)="Yes","2"," ")</f>
        <v>2</v>
      </c>
      <c r="J1813" s="11" t="str">
        <f>IF(VLOOKUP(D1813,'Current OBD'!$B$6:$AK$2185,27,0)="Yes","3"," ")</f>
        <v>3</v>
      </c>
      <c r="K1813" s="11" t="str">
        <f>IF(VLOOKUP(D1813,'Current OBD'!$B$6:$AK$2185,28,0)="Yes","4"," ")</f>
        <v>4</v>
      </c>
      <c r="L1813" s="11" t="str">
        <f>IF(VLOOKUP(D1813,'Current OBD'!$B$6:$AK$2185,29,0)="Yes","5"," ")</f>
        <v>5</v>
      </c>
      <c r="M1813" s="11" t="str">
        <f>IF(VLOOKUP(D1813,'Current OBD'!$B$6:$AK$2185,30,0)="Yes","6"," ")</f>
        <v>6</v>
      </c>
      <c r="N1813" s="11" t="str">
        <f>IF(VLOOKUP(D1813,'Current OBD'!$B$6:$AK$2185,31,0)="Yes","7"," ")</f>
        <v xml:space="preserve"> </v>
      </c>
      <c r="O1813" s="11" t="str">
        <f>IF(VLOOKUP(D1813,'Current OBD'!$B$6:$AK$2185,32,0)="Yes","8"," ")</f>
        <v xml:space="preserve"> </v>
      </c>
      <c r="P1813" s="11" t="str">
        <f>IF(VLOOKUP(D1813,'Current OBD'!$B$6:$AK$2185,33,0)="Yes","9"," ")</f>
        <v xml:space="preserve"> </v>
      </c>
      <c r="Q1813" s="11" t="str">
        <f>IF(VLOOKUP(D1813,'Current OBD'!$B$6:$AK$2185,34,0)="Yes","10"," ")</f>
        <v xml:space="preserve"> </v>
      </c>
      <c r="R1813" s="11" t="str">
        <f>IF(VLOOKUP(D1813,'Current OBD'!$B$6:$AK$2185,35,0)="Yes","11"," ")</f>
        <v xml:space="preserve"> </v>
      </c>
      <c r="S1813" s="11" t="str">
        <f>IF(VLOOKUP(D1813,'Current OBD'!$B$6:$AK$2185,36,0)="Yes","12"," ")</f>
        <v xml:space="preserve"> </v>
      </c>
      <c r="T1813" s="13">
        <f>VLOOKUP(D1813,Pivot!$B$4:$F$2181,2,0)</f>
        <v>69</v>
      </c>
      <c r="U1813" s="13">
        <f>VLOOKUP(D1813,Pivot!$B$4:$F$2181,3,0)</f>
        <v>22</v>
      </c>
      <c r="V1813" s="13">
        <f>VLOOKUP(D1813,Pivot!$B$4:$F$2181,4,0)</f>
        <v>652</v>
      </c>
      <c r="W1813" s="46">
        <f>IFERROR(VLOOKUP(D1813,Pivot!$B$4:$H$2181,5,0),"")</f>
        <v>0.10580000000000001</v>
      </c>
      <c r="X1813" s="51">
        <f>IFERROR(VLOOKUP(D1813,Pivot!$B$4:$H$2181,6,0),"")</f>
        <v>3.3700000000000001E-2</v>
      </c>
      <c r="Y1813" s="46">
        <f>IFERROR(VLOOKUP(D1813,Pivot!$B$4:$H$2181,7,0),"")</f>
        <v>0.1396</v>
      </c>
    </row>
    <row r="1814" spans="1:25" ht="15" customHeight="1" outlineLevel="2">
      <c r="A1814" s="10" t="str">
        <f>VLOOKUP(D1814,'Current OBD'!$B$6:$K$2185,4,0)</f>
        <v>Snohomish</v>
      </c>
      <c r="B1814" s="10" t="str">
        <f>VLOOKUP(D1814,'Current OBD'!$B$6:$K$2185,3,0)</f>
        <v>31-201</v>
      </c>
      <c r="C1814" s="9" t="str">
        <f>VLOOKUP(D1814,'Current OBD'!$B$6:$K$2185,2,0)</f>
        <v>Snohomish School District</v>
      </c>
      <c r="D1814" s="24">
        <v>664940</v>
      </c>
      <c r="E1814" s="9" t="str">
        <f>VLOOKUP(D1814,'Current OBD'!$B$6:$K$2185,10,0)</f>
        <v>Emerson Elementary</v>
      </c>
      <c r="F1814" s="11" t="str">
        <f>IF(VLOOKUP(D1814,'Current OBD'!$B$6:$AK$2185,23,0)="Yes","PK"," ")</f>
        <v xml:space="preserve"> </v>
      </c>
      <c r="G1814" s="11" t="str">
        <f>IF(VLOOKUP(D1814,'Current OBD'!$B$6:$AK$2185,24,0)="Yes","K"," ")</f>
        <v xml:space="preserve"> </v>
      </c>
      <c r="H1814" s="11" t="str">
        <f>IF(VLOOKUP(D1814,'Current OBD'!$B$6:$AK$2185,25,0)="Yes",1," ")</f>
        <v xml:space="preserve"> </v>
      </c>
      <c r="I1814" s="11" t="str">
        <f>IF(VLOOKUP(D1814,'Current OBD'!$B$6:$AK$2185,26,0)="Yes","2"," ")</f>
        <v xml:space="preserve"> </v>
      </c>
      <c r="J1814" s="11" t="str">
        <f>IF(VLOOKUP(D1814,'Current OBD'!$B$6:$AK$2185,27,0)="Yes","3"," ")</f>
        <v>3</v>
      </c>
      <c r="K1814" s="11" t="str">
        <f>IF(VLOOKUP(D1814,'Current OBD'!$B$6:$AK$2185,28,0)="Yes","4"," ")</f>
        <v>4</v>
      </c>
      <c r="L1814" s="11" t="str">
        <f>IF(VLOOKUP(D1814,'Current OBD'!$B$6:$AK$2185,29,0)="Yes","5"," ")</f>
        <v>5</v>
      </c>
      <c r="M1814" s="11" t="str">
        <f>IF(VLOOKUP(D1814,'Current OBD'!$B$6:$AK$2185,30,0)="Yes","6"," ")</f>
        <v>6</v>
      </c>
      <c r="N1814" s="11" t="str">
        <f>IF(VLOOKUP(D1814,'Current OBD'!$B$6:$AK$2185,31,0)="Yes","7"," ")</f>
        <v xml:space="preserve"> </v>
      </c>
      <c r="O1814" s="11" t="str">
        <f>IF(VLOOKUP(D1814,'Current OBD'!$B$6:$AK$2185,32,0)="Yes","8"," ")</f>
        <v xml:space="preserve"> </v>
      </c>
      <c r="P1814" s="11" t="str">
        <f>IF(VLOOKUP(D1814,'Current OBD'!$B$6:$AK$2185,33,0)="Yes","9"," ")</f>
        <v xml:space="preserve"> </v>
      </c>
      <c r="Q1814" s="11" t="str">
        <f>IF(VLOOKUP(D1814,'Current OBD'!$B$6:$AK$2185,34,0)="Yes","10"," ")</f>
        <v xml:space="preserve"> </v>
      </c>
      <c r="R1814" s="11" t="str">
        <f>IF(VLOOKUP(D1814,'Current OBD'!$B$6:$AK$2185,35,0)="Yes","11"," ")</f>
        <v xml:space="preserve"> </v>
      </c>
      <c r="S1814" s="11" t="str">
        <f>IF(VLOOKUP(D1814,'Current OBD'!$B$6:$AK$2185,36,0)="Yes","12"," ")</f>
        <v xml:space="preserve"> </v>
      </c>
      <c r="T1814" s="13">
        <f>VLOOKUP(D1814,Pivot!$B$4:$F$2181,2,0)</f>
        <v>271</v>
      </c>
      <c r="U1814" s="13">
        <f>VLOOKUP(D1814,Pivot!$B$4:$F$2181,3,0)</f>
        <v>0</v>
      </c>
      <c r="V1814" s="13">
        <f>VLOOKUP(D1814,Pivot!$B$4:$F$2181,4,0)</f>
        <v>461</v>
      </c>
      <c r="W1814" s="46">
        <f>IFERROR(VLOOKUP(D1814,Pivot!$B$4:$H$2181,5,0),"")</f>
        <v>0.58789999999999998</v>
      </c>
      <c r="X1814" s="51">
        <f>IFERROR(VLOOKUP(D1814,Pivot!$B$4:$H$2181,6,0),"")</f>
        <v>0</v>
      </c>
      <c r="Y1814" s="46">
        <f>IFERROR(VLOOKUP(D1814,Pivot!$B$4:$H$2181,7,0),"")</f>
        <v>0.58789999999999998</v>
      </c>
    </row>
    <row r="1815" spans="1:25" ht="15" customHeight="1" outlineLevel="2">
      <c r="A1815" s="10" t="str">
        <f>VLOOKUP(D1815,'Current OBD'!$B$6:$K$2185,4,0)</f>
        <v>Snohomish</v>
      </c>
      <c r="B1815" s="10" t="str">
        <f>VLOOKUP(D1815,'Current OBD'!$B$6:$K$2185,3,0)</f>
        <v>31-201</v>
      </c>
      <c r="C1815" s="9" t="str">
        <f>VLOOKUP(D1815,'Current OBD'!$B$6:$K$2185,2,0)</f>
        <v>Snohomish School District</v>
      </c>
      <c r="D1815" s="24">
        <v>664109</v>
      </c>
      <c r="E1815" s="9" t="str">
        <f>VLOOKUP(D1815,'Current OBD'!$B$6:$K$2185,10,0)</f>
        <v>Glacier Peak High School</v>
      </c>
      <c r="F1815" s="11" t="str">
        <f>IF(VLOOKUP(D1815,'Current OBD'!$B$6:$AK$2185,23,0)="Yes","PK"," ")</f>
        <v xml:space="preserve"> </v>
      </c>
      <c r="G1815" s="11" t="str">
        <f>IF(VLOOKUP(D1815,'Current OBD'!$B$6:$AK$2185,24,0)="Yes","K"," ")</f>
        <v xml:space="preserve"> </v>
      </c>
      <c r="H1815" s="11" t="str">
        <f>IF(VLOOKUP(D1815,'Current OBD'!$B$6:$AK$2185,25,0)="Yes",1," ")</f>
        <v xml:space="preserve"> </v>
      </c>
      <c r="I1815" s="11" t="str">
        <f>IF(VLOOKUP(D1815,'Current OBD'!$B$6:$AK$2185,26,0)="Yes","2"," ")</f>
        <v xml:space="preserve"> </v>
      </c>
      <c r="J1815" s="11" t="str">
        <f>IF(VLOOKUP(D1815,'Current OBD'!$B$6:$AK$2185,27,0)="Yes","3"," ")</f>
        <v xml:space="preserve"> </v>
      </c>
      <c r="K1815" s="11" t="str">
        <f>IF(VLOOKUP(D1815,'Current OBD'!$B$6:$AK$2185,28,0)="Yes","4"," ")</f>
        <v xml:space="preserve"> </v>
      </c>
      <c r="L1815" s="11" t="str">
        <f>IF(VLOOKUP(D1815,'Current OBD'!$B$6:$AK$2185,29,0)="Yes","5"," ")</f>
        <v xml:space="preserve"> </v>
      </c>
      <c r="M1815" s="11" t="str">
        <f>IF(VLOOKUP(D1815,'Current OBD'!$B$6:$AK$2185,30,0)="Yes","6"," ")</f>
        <v xml:space="preserve"> </v>
      </c>
      <c r="N1815" s="11" t="str">
        <f>IF(VLOOKUP(D1815,'Current OBD'!$B$6:$AK$2185,31,0)="Yes","7"," ")</f>
        <v xml:space="preserve"> </v>
      </c>
      <c r="O1815" s="11" t="str">
        <f>IF(VLOOKUP(D1815,'Current OBD'!$B$6:$AK$2185,32,0)="Yes","8"," ")</f>
        <v xml:space="preserve"> </v>
      </c>
      <c r="P1815" s="11" t="str">
        <f>IF(VLOOKUP(D1815,'Current OBD'!$B$6:$AK$2185,33,0)="Yes","9"," ")</f>
        <v>9</v>
      </c>
      <c r="Q1815" s="11" t="str">
        <f>IF(VLOOKUP(D1815,'Current OBD'!$B$6:$AK$2185,34,0)="Yes","10"," ")</f>
        <v>10</v>
      </c>
      <c r="R1815" s="11" t="str">
        <f>IF(VLOOKUP(D1815,'Current OBD'!$B$6:$AK$2185,35,0)="Yes","11"," ")</f>
        <v>11</v>
      </c>
      <c r="S1815" s="11" t="str">
        <f>IF(VLOOKUP(D1815,'Current OBD'!$B$6:$AK$2185,36,0)="Yes","12"," ")</f>
        <v>12</v>
      </c>
      <c r="T1815" s="13">
        <f>VLOOKUP(D1815,Pivot!$B$4:$F$2181,2,0)</f>
        <v>166</v>
      </c>
      <c r="U1815" s="13">
        <f>VLOOKUP(D1815,Pivot!$B$4:$F$2181,3,0)</f>
        <v>52</v>
      </c>
      <c r="V1815" s="13">
        <f>VLOOKUP(D1815,Pivot!$B$4:$F$2181,4,0)</f>
        <v>1587</v>
      </c>
      <c r="W1815" s="46">
        <f>IFERROR(VLOOKUP(D1815,Pivot!$B$4:$H$2181,5,0),"")</f>
        <v>0.1046</v>
      </c>
      <c r="X1815" s="51">
        <f>IFERROR(VLOOKUP(D1815,Pivot!$B$4:$H$2181,6,0),"")</f>
        <v>3.2800000000000003E-2</v>
      </c>
      <c r="Y1815" s="46">
        <f>IFERROR(VLOOKUP(D1815,Pivot!$B$4:$H$2181,7,0),"")</f>
        <v>0.13739999999999999</v>
      </c>
    </row>
    <row r="1816" spans="1:25" ht="15" customHeight="1" outlineLevel="2">
      <c r="A1816" s="10" t="str">
        <f>VLOOKUP(D1816,'Current OBD'!$B$6:$K$2185,4,0)</f>
        <v>Snohomish</v>
      </c>
      <c r="B1816" s="10" t="str">
        <f>VLOOKUP(D1816,'Current OBD'!$B$6:$K$2185,3,0)</f>
        <v>31-201</v>
      </c>
      <c r="C1816" s="9" t="str">
        <f>VLOOKUP(D1816,'Current OBD'!$B$6:$K$2185,2,0)</f>
        <v>Snohomish School District</v>
      </c>
      <c r="D1816" s="24">
        <v>663871</v>
      </c>
      <c r="E1816" s="9" t="str">
        <f>VLOOKUP(D1816,'Current OBD'!$B$6:$K$2185,10,0)</f>
        <v>Little Cedars Elementary</v>
      </c>
      <c r="F1816" s="11" t="str">
        <f>IF(VLOOKUP(D1816,'Current OBD'!$B$6:$AK$2185,23,0)="Yes","PK"," ")</f>
        <v xml:space="preserve"> </v>
      </c>
      <c r="G1816" s="11" t="str">
        <f>IF(VLOOKUP(D1816,'Current OBD'!$B$6:$AK$2185,24,0)="Yes","K"," ")</f>
        <v>K</v>
      </c>
      <c r="H1816" s="11">
        <f>IF(VLOOKUP(D1816,'Current OBD'!$B$6:$AK$2185,25,0)="Yes",1," ")</f>
        <v>1</v>
      </c>
      <c r="I1816" s="11" t="str">
        <f>IF(VLOOKUP(D1816,'Current OBD'!$B$6:$AK$2185,26,0)="Yes","2"," ")</f>
        <v>2</v>
      </c>
      <c r="J1816" s="11" t="str">
        <f>IF(VLOOKUP(D1816,'Current OBD'!$B$6:$AK$2185,27,0)="Yes","3"," ")</f>
        <v>3</v>
      </c>
      <c r="K1816" s="11" t="str">
        <f>IF(VLOOKUP(D1816,'Current OBD'!$B$6:$AK$2185,28,0)="Yes","4"," ")</f>
        <v>4</v>
      </c>
      <c r="L1816" s="11" t="str">
        <f>IF(VLOOKUP(D1816,'Current OBD'!$B$6:$AK$2185,29,0)="Yes","5"," ")</f>
        <v>5</v>
      </c>
      <c r="M1816" s="11" t="str">
        <f>IF(VLOOKUP(D1816,'Current OBD'!$B$6:$AK$2185,30,0)="Yes","6"," ")</f>
        <v>6</v>
      </c>
      <c r="N1816" s="11" t="str">
        <f>IF(VLOOKUP(D1816,'Current OBD'!$B$6:$AK$2185,31,0)="Yes","7"," ")</f>
        <v xml:space="preserve"> </v>
      </c>
      <c r="O1816" s="11" t="str">
        <f>IF(VLOOKUP(D1816,'Current OBD'!$B$6:$AK$2185,32,0)="Yes","8"," ")</f>
        <v xml:space="preserve"> </v>
      </c>
      <c r="P1816" s="11" t="str">
        <f>IF(VLOOKUP(D1816,'Current OBD'!$B$6:$AK$2185,33,0)="Yes","9"," ")</f>
        <v xml:space="preserve"> </v>
      </c>
      <c r="Q1816" s="11" t="str">
        <f>IF(VLOOKUP(D1816,'Current OBD'!$B$6:$AK$2185,34,0)="Yes","10"," ")</f>
        <v xml:space="preserve"> </v>
      </c>
      <c r="R1816" s="11" t="str">
        <f>IF(VLOOKUP(D1816,'Current OBD'!$B$6:$AK$2185,35,0)="Yes","11"," ")</f>
        <v xml:space="preserve"> </v>
      </c>
      <c r="S1816" s="11" t="str">
        <f>IF(VLOOKUP(D1816,'Current OBD'!$B$6:$AK$2185,36,0)="Yes","12"," ")</f>
        <v xml:space="preserve"> </v>
      </c>
      <c r="T1816" s="13">
        <f>VLOOKUP(D1816,Pivot!$B$4:$F$2181,2,0)</f>
        <v>55</v>
      </c>
      <c r="U1816" s="13">
        <f>VLOOKUP(D1816,Pivot!$B$4:$F$2181,3,0)</f>
        <v>15</v>
      </c>
      <c r="V1816" s="13">
        <f>VLOOKUP(D1816,Pivot!$B$4:$F$2181,4,0)</f>
        <v>610</v>
      </c>
      <c r="W1816" s="46">
        <f>IFERROR(VLOOKUP(D1816,Pivot!$B$4:$H$2181,5,0),"")</f>
        <v>9.0200000000000002E-2</v>
      </c>
      <c r="X1816" s="51">
        <f>IFERROR(VLOOKUP(D1816,Pivot!$B$4:$H$2181,6,0),"")</f>
        <v>2.46E-2</v>
      </c>
      <c r="Y1816" s="46">
        <f>IFERROR(VLOOKUP(D1816,Pivot!$B$4:$H$2181,7,0),"")</f>
        <v>0.1148</v>
      </c>
    </row>
    <row r="1817" spans="1:25" ht="15" customHeight="1" outlineLevel="2">
      <c r="A1817" s="10" t="str">
        <f>VLOOKUP(D1817,'Current OBD'!$B$6:$K$2185,4,0)</f>
        <v>Snohomish</v>
      </c>
      <c r="B1817" s="10" t="str">
        <f>VLOOKUP(D1817,'Current OBD'!$B$6:$K$2185,3,0)</f>
        <v>31-201</v>
      </c>
      <c r="C1817" s="9" t="str">
        <f>VLOOKUP(D1817,'Current OBD'!$B$6:$K$2185,2,0)</f>
        <v>Snohomish School District</v>
      </c>
      <c r="D1817" s="24">
        <v>660704</v>
      </c>
      <c r="E1817" s="9" t="str">
        <f>VLOOKUP(D1817,'Current OBD'!$B$6:$K$2185,10,0)</f>
        <v>Machias Elementary</v>
      </c>
      <c r="F1817" s="11" t="str">
        <f>IF(VLOOKUP(D1817,'Current OBD'!$B$6:$AK$2185,23,0)="Yes","PK"," ")</f>
        <v xml:space="preserve"> </v>
      </c>
      <c r="G1817" s="11" t="str">
        <f>IF(VLOOKUP(D1817,'Current OBD'!$B$6:$AK$2185,24,0)="Yes","K"," ")</f>
        <v>K</v>
      </c>
      <c r="H1817" s="11">
        <f>IF(VLOOKUP(D1817,'Current OBD'!$B$6:$AK$2185,25,0)="Yes",1," ")</f>
        <v>1</v>
      </c>
      <c r="I1817" s="11" t="str">
        <f>IF(VLOOKUP(D1817,'Current OBD'!$B$6:$AK$2185,26,0)="Yes","2"," ")</f>
        <v>2</v>
      </c>
      <c r="J1817" s="11" t="str">
        <f>IF(VLOOKUP(D1817,'Current OBD'!$B$6:$AK$2185,27,0)="Yes","3"," ")</f>
        <v>3</v>
      </c>
      <c r="K1817" s="11" t="str">
        <f>IF(VLOOKUP(D1817,'Current OBD'!$B$6:$AK$2185,28,0)="Yes","4"," ")</f>
        <v>4</v>
      </c>
      <c r="L1817" s="11" t="str">
        <f>IF(VLOOKUP(D1817,'Current OBD'!$B$6:$AK$2185,29,0)="Yes","5"," ")</f>
        <v>5</v>
      </c>
      <c r="M1817" s="11" t="str">
        <f>IF(VLOOKUP(D1817,'Current OBD'!$B$6:$AK$2185,30,0)="Yes","6"," ")</f>
        <v>6</v>
      </c>
      <c r="N1817" s="11" t="str">
        <f>IF(VLOOKUP(D1817,'Current OBD'!$B$6:$AK$2185,31,0)="Yes","7"," ")</f>
        <v xml:space="preserve"> </v>
      </c>
      <c r="O1817" s="11" t="str">
        <f>IF(VLOOKUP(D1817,'Current OBD'!$B$6:$AK$2185,32,0)="Yes","8"," ")</f>
        <v xml:space="preserve"> </v>
      </c>
      <c r="P1817" s="11" t="str">
        <f>IF(VLOOKUP(D1817,'Current OBD'!$B$6:$AK$2185,33,0)="Yes","9"," ")</f>
        <v xml:space="preserve"> </v>
      </c>
      <c r="Q1817" s="11" t="str">
        <f>IF(VLOOKUP(D1817,'Current OBD'!$B$6:$AK$2185,34,0)="Yes","10"," ")</f>
        <v xml:space="preserve"> </v>
      </c>
      <c r="R1817" s="11" t="str">
        <f>IF(VLOOKUP(D1817,'Current OBD'!$B$6:$AK$2185,35,0)="Yes","11"," ")</f>
        <v xml:space="preserve"> </v>
      </c>
      <c r="S1817" s="11" t="str">
        <f>IF(VLOOKUP(D1817,'Current OBD'!$B$6:$AK$2185,36,0)="Yes","12"," ")</f>
        <v xml:space="preserve"> </v>
      </c>
      <c r="T1817" s="13">
        <f>VLOOKUP(D1817,Pivot!$B$4:$F$2181,2,0)</f>
        <v>67</v>
      </c>
      <c r="U1817" s="13">
        <f>VLOOKUP(D1817,Pivot!$B$4:$F$2181,3,0)</f>
        <v>30</v>
      </c>
      <c r="V1817" s="13">
        <f>VLOOKUP(D1817,Pivot!$B$4:$F$2181,4,0)</f>
        <v>612</v>
      </c>
      <c r="W1817" s="46">
        <f>IFERROR(VLOOKUP(D1817,Pivot!$B$4:$H$2181,5,0),"")</f>
        <v>0.1095</v>
      </c>
      <c r="X1817" s="51">
        <f>IFERROR(VLOOKUP(D1817,Pivot!$B$4:$H$2181,6,0),"")</f>
        <v>4.9000000000000002E-2</v>
      </c>
      <c r="Y1817" s="46">
        <f>IFERROR(VLOOKUP(D1817,Pivot!$B$4:$H$2181,7,0),"")</f>
        <v>0.1585</v>
      </c>
    </row>
    <row r="1818" spans="1:25" ht="15" customHeight="1" outlineLevel="2">
      <c r="A1818" s="10" t="str">
        <f>VLOOKUP(D1818,'Current OBD'!$B$6:$K$2185,4,0)</f>
        <v>Snohomish</v>
      </c>
      <c r="B1818" s="10" t="str">
        <f>VLOOKUP(D1818,'Current OBD'!$B$6:$K$2185,3,0)</f>
        <v>31-201</v>
      </c>
      <c r="C1818" s="9" t="str">
        <f>VLOOKUP(D1818,'Current OBD'!$B$6:$K$2185,2,0)</f>
        <v>Snohomish School District</v>
      </c>
      <c r="D1818" s="24">
        <v>660705</v>
      </c>
      <c r="E1818" s="9" t="str">
        <f>VLOOKUP(D1818,'Current OBD'!$B$6:$K$2185,10,0)</f>
        <v>Riverview Elementary</v>
      </c>
      <c r="F1818" s="11" t="str">
        <f>IF(VLOOKUP(D1818,'Current OBD'!$B$6:$AK$2185,23,0)="Yes","PK"," ")</f>
        <v xml:space="preserve"> </v>
      </c>
      <c r="G1818" s="11" t="str">
        <f>IF(VLOOKUP(D1818,'Current OBD'!$B$6:$AK$2185,24,0)="Yes","K"," ")</f>
        <v>K</v>
      </c>
      <c r="H1818" s="11">
        <f>IF(VLOOKUP(D1818,'Current OBD'!$B$6:$AK$2185,25,0)="Yes",1," ")</f>
        <v>1</v>
      </c>
      <c r="I1818" s="11" t="str">
        <f>IF(VLOOKUP(D1818,'Current OBD'!$B$6:$AK$2185,26,0)="Yes","2"," ")</f>
        <v>2</v>
      </c>
      <c r="J1818" s="11" t="str">
        <f>IF(VLOOKUP(D1818,'Current OBD'!$B$6:$AK$2185,27,0)="Yes","3"," ")</f>
        <v>3</v>
      </c>
      <c r="K1818" s="11" t="str">
        <f>IF(VLOOKUP(D1818,'Current OBD'!$B$6:$AK$2185,28,0)="Yes","4"," ")</f>
        <v>4</v>
      </c>
      <c r="L1818" s="11" t="str">
        <f>IF(VLOOKUP(D1818,'Current OBD'!$B$6:$AK$2185,29,0)="Yes","5"," ")</f>
        <v>5</v>
      </c>
      <c r="M1818" s="11" t="str">
        <f>IF(VLOOKUP(D1818,'Current OBD'!$B$6:$AK$2185,30,0)="Yes","6"," ")</f>
        <v>6</v>
      </c>
      <c r="N1818" s="11" t="str">
        <f>IF(VLOOKUP(D1818,'Current OBD'!$B$6:$AK$2185,31,0)="Yes","7"," ")</f>
        <v xml:space="preserve"> </v>
      </c>
      <c r="O1818" s="11" t="str">
        <f>IF(VLOOKUP(D1818,'Current OBD'!$B$6:$AK$2185,32,0)="Yes","8"," ")</f>
        <v xml:space="preserve"> </v>
      </c>
      <c r="P1818" s="11" t="str">
        <f>IF(VLOOKUP(D1818,'Current OBD'!$B$6:$AK$2185,33,0)="Yes","9"," ")</f>
        <v xml:space="preserve"> </v>
      </c>
      <c r="Q1818" s="11" t="str">
        <f>IF(VLOOKUP(D1818,'Current OBD'!$B$6:$AK$2185,34,0)="Yes","10"," ")</f>
        <v xml:space="preserve"> </v>
      </c>
      <c r="R1818" s="11" t="str">
        <f>IF(VLOOKUP(D1818,'Current OBD'!$B$6:$AK$2185,35,0)="Yes","11"," ")</f>
        <v xml:space="preserve"> </v>
      </c>
      <c r="S1818" s="11" t="str">
        <f>IF(VLOOKUP(D1818,'Current OBD'!$B$6:$AK$2185,36,0)="Yes","12"," ")</f>
        <v xml:space="preserve"> </v>
      </c>
      <c r="T1818" s="13">
        <f>VLOOKUP(D1818,Pivot!$B$4:$F$2181,2,0)</f>
        <v>63</v>
      </c>
      <c r="U1818" s="13">
        <f>VLOOKUP(D1818,Pivot!$B$4:$F$2181,3,0)</f>
        <v>15</v>
      </c>
      <c r="V1818" s="13">
        <f>VLOOKUP(D1818,Pivot!$B$4:$F$2181,4,0)</f>
        <v>463</v>
      </c>
      <c r="W1818" s="46">
        <f>IFERROR(VLOOKUP(D1818,Pivot!$B$4:$H$2181,5,0),"")</f>
        <v>0.1361</v>
      </c>
      <c r="X1818" s="51">
        <f>IFERROR(VLOOKUP(D1818,Pivot!$B$4:$H$2181,6,0),"")</f>
        <v>3.2399999999999998E-2</v>
      </c>
      <c r="Y1818" s="46">
        <f>IFERROR(VLOOKUP(D1818,Pivot!$B$4:$H$2181,7,0),"")</f>
        <v>0.16850000000000001</v>
      </c>
    </row>
    <row r="1819" spans="1:25" ht="15" customHeight="1" outlineLevel="2">
      <c r="A1819" s="10" t="str">
        <f>VLOOKUP(D1819,'Current OBD'!$B$6:$K$2185,4,0)</f>
        <v>Snohomish</v>
      </c>
      <c r="B1819" s="10" t="str">
        <f>VLOOKUP(D1819,'Current OBD'!$B$6:$K$2185,3,0)</f>
        <v>31-201</v>
      </c>
      <c r="C1819" s="9" t="str">
        <f>VLOOKUP(D1819,'Current OBD'!$B$6:$K$2185,2,0)</f>
        <v>Snohomish School District</v>
      </c>
      <c r="D1819" s="24">
        <v>660706</v>
      </c>
      <c r="E1819" s="9" t="str">
        <f>VLOOKUP(D1819,'Current OBD'!$B$6:$K$2185,10,0)</f>
        <v>Seattle Hill Elementary</v>
      </c>
      <c r="F1819" s="11" t="str">
        <f>IF(VLOOKUP(D1819,'Current OBD'!$B$6:$AK$2185,23,0)="Yes","PK"," ")</f>
        <v xml:space="preserve"> </v>
      </c>
      <c r="G1819" s="11" t="str">
        <f>IF(VLOOKUP(D1819,'Current OBD'!$B$6:$AK$2185,24,0)="Yes","K"," ")</f>
        <v>K</v>
      </c>
      <c r="H1819" s="11">
        <f>IF(VLOOKUP(D1819,'Current OBD'!$B$6:$AK$2185,25,0)="Yes",1," ")</f>
        <v>1</v>
      </c>
      <c r="I1819" s="11" t="str">
        <f>IF(VLOOKUP(D1819,'Current OBD'!$B$6:$AK$2185,26,0)="Yes","2"," ")</f>
        <v>2</v>
      </c>
      <c r="J1819" s="11" t="str">
        <f>IF(VLOOKUP(D1819,'Current OBD'!$B$6:$AK$2185,27,0)="Yes","3"," ")</f>
        <v>3</v>
      </c>
      <c r="K1819" s="11" t="str">
        <f>IF(VLOOKUP(D1819,'Current OBD'!$B$6:$AK$2185,28,0)="Yes","4"," ")</f>
        <v>4</v>
      </c>
      <c r="L1819" s="11" t="str">
        <f>IF(VLOOKUP(D1819,'Current OBD'!$B$6:$AK$2185,29,0)="Yes","5"," ")</f>
        <v>5</v>
      </c>
      <c r="M1819" s="11" t="str">
        <f>IF(VLOOKUP(D1819,'Current OBD'!$B$6:$AK$2185,30,0)="Yes","6"," ")</f>
        <v>6</v>
      </c>
      <c r="N1819" s="11" t="str">
        <f>IF(VLOOKUP(D1819,'Current OBD'!$B$6:$AK$2185,31,0)="Yes","7"," ")</f>
        <v xml:space="preserve"> </v>
      </c>
      <c r="O1819" s="11" t="str">
        <f>IF(VLOOKUP(D1819,'Current OBD'!$B$6:$AK$2185,32,0)="Yes","8"," ")</f>
        <v xml:space="preserve"> </v>
      </c>
      <c r="P1819" s="11" t="str">
        <f>IF(VLOOKUP(D1819,'Current OBD'!$B$6:$AK$2185,33,0)="Yes","9"," ")</f>
        <v xml:space="preserve"> </v>
      </c>
      <c r="Q1819" s="11" t="str">
        <f>IF(VLOOKUP(D1819,'Current OBD'!$B$6:$AK$2185,34,0)="Yes","10"," ")</f>
        <v xml:space="preserve"> </v>
      </c>
      <c r="R1819" s="11" t="str">
        <f>IF(VLOOKUP(D1819,'Current OBD'!$B$6:$AK$2185,35,0)="Yes","11"," ")</f>
        <v xml:space="preserve"> </v>
      </c>
      <c r="S1819" s="11" t="str">
        <f>IF(VLOOKUP(D1819,'Current OBD'!$B$6:$AK$2185,36,0)="Yes","12"," ")</f>
        <v xml:space="preserve"> </v>
      </c>
      <c r="T1819" s="13">
        <f>VLOOKUP(D1819,Pivot!$B$4:$F$2181,2,0)</f>
        <v>72</v>
      </c>
      <c r="U1819" s="13">
        <f>VLOOKUP(D1819,Pivot!$B$4:$F$2181,3,0)</f>
        <v>13</v>
      </c>
      <c r="V1819" s="13">
        <f>VLOOKUP(D1819,Pivot!$B$4:$F$2181,4,0)</f>
        <v>581</v>
      </c>
      <c r="W1819" s="46">
        <f>IFERROR(VLOOKUP(D1819,Pivot!$B$4:$H$2181,5,0),"")</f>
        <v>0.1239</v>
      </c>
      <c r="X1819" s="51">
        <f>IFERROR(VLOOKUP(D1819,Pivot!$B$4:$H$2181,6,0),"")</f>
        <v>2.24E-2</v>
      </c>
      <c r="Y1819" s="46">
        <f>IFERROR(VLOOKUP(D1819,Pivot!$B$4:$H$2181,7,0),"")</f>
        <v>0.14630000000000001</v>
      </c>
    </row>
    <row r="1820" spans="1:25" ht="15" customHeight="1" outlineLevel="2">
      <c r="A1820" s="10" t="str">
        <f>VLOOKUP(D1820,'Current OBD'!$B$6:$K$2185,4,0)</f>
        <v>Snohomish</v>
      </c>
      <c r="B1820" s="10" t="str">
        <f>VLOOKUP(D1820,'Current OBD'!$B$6:$K$2185,3,0)</f>
        <v>31-201</v>
      </c>
      <c r="C1820" s="9" t="str">
        <f>VLOOKUP(D1820,'Current OBD'!$B$6:$K$2185,2,0)</f>
        <v>Snohomish School District</v>
      </c>
      <c r="D1820" s="24">
        <v>665345</v>
      </c>
      <c r="E1820" s="9" t="str">
        <f>VLOOKUP(D1820,'Current OBD'!$B$6:$K$2185,10,0)</f>
        <v>Snohomish High School</v>
      </c>
      <c r="F1820" s="11" t="str">
        <f>IF(VLOOKUP(D1820,'Current OBD'!$B$6:$AK$2185,23,0)="Yes","PK"," ")</f>
        <v xml:space="preserve"> </v>
      </c>
      <c r="G1820" s="11" t="str">
        <f>IF(VLOOKUP(D1820,'Current OBD'!$B$6:$AK$2185,24,0)="Yes","K"," ")</f>
        <v xml:space="preserve"> </v>
      </c>
      <c r="H1820" s="11" t="str">
        <f>IF(VLOOKUP(D1820,'Current OBD'!$B$6:$AK$2185,25,0)="Yes",1," ")</f>
        <v xml:space="preserve"> </v>
      </c>
      <c r="I1820" s="11" t="str">
        <f>IF(VLOOKUP(D1820,'Current OBD'!$B$6:$AK$2185,26,0)="Yes","2"," ")</f>
        <v xml:space="preserve"> </v>
      </c>
      <c r="J1820" s="11" t="str">
        <f>IF(VLOOKUP(D1820,'Current OBD'!$B$6:$AK$2185,27,0)="Yes","3"," ")</f>
        <v xml:space="preserve"> </v>
      </c>
      <c r="K1820" s="11" t="str">
        <f>IF(VLOOKUP(D1820,'Current OBD'!$B$6:$AK$2185,28,0)="Yes","4"," ")</f>
        <v xml:space="preserve"> </v>
      </c>
      <c r="L1820" s="11" t="str">
        <f>IF(VLOOKUP(D1820,'Current OBD'!$B$6:$AK$2185,29,0)="Yes","5"," ")</f>
        <v xml:space="preserve"> </v>
      </c>
      <c r="M1820" s="11" t="str">
        <f>IF(VLOOKUP(D1820,'Current OBD'!$B$6:$AK$2185,30,0)="Yes","6"," ")</f>
        <v xml:space="preserve"> </v>
      </c>
      <c r="N1820" s="11" t="str">
        <f>IF(VLOOKUP(D1820,'Current OBD'!$B$6:$AK$2185,31,0)="Yes","7"," ")</f>
        <v xml:space="preserve"> </v>
      </c>
      <c r="O1820" s="11" t="str">
        <f>IF(VLOOKUP(D1820,'Current OBD'!$B$6:$AK$2185,32,0)="Yes","8"," ")</f>
        <v xml:space="preserve"> </v>
      </c>
      <c r="P1820" s="11" t="str">
        <f>IF(VLOOKUP(D1820,'Current OBD'!$B$6:$AK$2185,33,0)="Yes","9"," ")</f>
        <v>9</v>
      </c>
      <c r="Q1820" s="11" t="str">
        <f>IF(VLOOKUP(D1820,'Current OBD'!$B$6:$AK$2185,34,0)="Yes","10"," ")</f>
        <v>10</v>
      </c>
      <c r="R1820" s="11" t="str">
        <f>IF(VLOOKUP(D1820,'Current OBD'!$B$6:$AK$2185,35,0)="Yes","11"," ")</f>
        <v>11</v>
      </c>
      <c r="S1820" s="11" t="str">
        <f>IF(VLOOKUP(D1820,'Current OBD'!$B$6:$AK$2185,36,0)="Yes","12"," ")</f>
        <v>12</v>
      </c>
      <c r="T1820" s="13">
        <f>VLOOKUP(D1820,Pivot!$B$4:$F$2181,2,0)</f>
        <v>283</v>
      </c>
      <c r="U1820" s="13">
        <f>VLOOKUP(D1820,Pivot!$B$4:$F$2181,3,0)</f>
        <v>77</v>
      </c>
      <c r="V1820" s="13">
        <f>VLOOKUP(D1820,Pivot!$B$4:$F$2181,4,0)</f>
        <v>1617</v>
      </c>
      <c r="W1820" s="46">
        <f>IFERROR(VLOOKUP(D1820,Pivot!$B$4:$H$2181,5,0),"")</f>
        <v>0.17499999999999999</v>
      </c>
      <c r="X1820" s="51">
        <f>IFERROR(VLOOKUP(D1820,Pivot!$B$4:$H$2181,6,0),"")</f>
        <v>4.7600000000000003E-2</v>
      </c>
      <c r="Y1820" s="46">
        <f>IFERROR(VLOOKUP(D1820,Pivot!$B$4:$H$2181,7,0),"")</f>
        <v>0.22259999999999999</v>
      </c>
    </row>
    <row r="1821" spans="1:25" ht="15" customHeight="1" outlineLevel="2">
      <c r="A1821" s="10" t="str">
        <f>VLOOKUP(D1821,'Current OBD'!$B$6:$K$2185,4,0)</f>
        <v>Snohomish</v>
      </c>
      <c r="B1821" s="10" t="str">
        <f>VLOOKUP(D1821,'Current OBD'!$B$6:$K$2185,3,0)</f>
        <v>31-201</v>
      </c>
      <c r="C1821" s="9" t="str">
        <f>VLOOKUP(D1821,'Current OBD'!$B$6:$K$2185,2,0)</f>
        <v>Snohomish School District</v>
      </c>
      <c r="D1821" s="24">
        <v>660707</v>
      </c>
      <c r="E1821" s="9" t="str">
        <f>VLOOKUP(D1821,'Current OBD'!$B$6:$K$2185,10,0)</f>
        <v>Totem Falls Elementary</v>
      </c>
      <c r="F1821" s="11" t="str">
        <f>IF(VLOOKUP(D1821,'Current OBD'!$B$6:$AK$2185,23,0)="Yes","PK"," ")</f>
        <v>PK</v>
      </c>
      <c r="G1821" s="11" t="str">
        <f>IF(VLOOKUP(D1821,'Current OBD'!$B$6:$AK$2185,24,0)="Yes","K"," ")</f>
        <v>K</v>
      </c>
      <c r="H1821" s="11">
        <f>IF(VLOOKUP(D1821,'Current OBD'!$B$6:$AK$2185,25,0)="Yes",1," ")</f>
        <v>1</v>
      </c>
      <c r="I1821" s="11" t="str">
        <f>IF(VLOOKUP(D1821,'Current OBD'!$B$6:$AK$2185,26,0)="Yes","2"," ")</f>
        <v>2</v>
      </c>
      <c r="J1821" s="11" t="str">
        <f>IF(VLOOKUP(D1821,'Current OBD'!$B$6:$AK$2185,27,0)="Yes","3"," ")</f>
        <v>3</v>
      </c>
      <c r="K1821" s="11" t="str">
        <f>IF(VLOOKUP(D1821,'Current OBD'!$B$6:$AK$2185,28,0)="Yes","4"," ")</f>
        <v>4</v>
      </c>
      <c r="L1821" s="11" t="str">
        <f>IF(VLOOKUP(D1821,'Current OBD'!$B$6:$AK$2185,29,0)="Yes","5"," ")</f>
        <v>5</v>
      </c>
      <c r="M1821" s="11" t="str">
        <f>IF(VLOOKUP(D1821,'Current OBD'!$B$6:$AK$2185,30,0)="Yes","6"," ")</f>
        <v>6</v>
      </c>
      <c r="N1821" s="11" t="str">
        <f>IF(VLOOKUP(D1821,'Current OBD'!$B$6:$AK$2185,31,0)="Yes","7"," ")</f>
        <v xml:space="preserve"> </v>
      </c>
      <c r="O1821" s="11" t="str">
        <f>IF(VLOOKUP(D1821,'Current OBD'!$B$6:$AK$2185,32,0)="Yes","8"," ")</f>
        <v xml:space="preserve"> </v>
      </c>
      <c r="P1821" s="11" t="str">
        <f>IF(VLOOKUP(D1821,'Current OBD'!$B$6:$AK$2185,33,0)="Yes","9"," ")</f>
        <v xml:space="preserve"> </v>
      </c>
      <c r="Q1821" s="11" t="str">
        <f>IF(VLOOKUP(D1821,'Current OBD'!$B$6:$AK$2185,34,0)="Yes","10"," ")</f>
        <v xml:space="preserve"> </v>
      </c>
      <c r="R1821" s="11" t="str">
        <f>IF(VLOOKUP(D1821,'Current OBD'!$B$6:$AK$2185,35,0)="Yes","11"," ")</f>
        <v xml:space="preserve"> </v>
      </c>
      <c r="S1821" s="11" t="str">
        <f>IF(VLOOKUP(D1821,'Current OBD'!$B$6:$AK$2185,36,0)="Yes","12"," ")</f>
        <v xml:space="preserve"> </v>
      </c>
      <c r="T1821" s="13">
        <f>VLOOKUP(D1821,Pivot!$B$4:$F$2181,2,0)</f>
        <v>35</v>
      </c>
      <c r="U1821" s="13">
        <f>VLOOKUP(D1821,Pivot!$B$4:$F$2181,3,0)</f>
        <v>2</v>
      </c>
      <c r="V1821" s="13">
        <f>VLOOKUP(D1821,Pivot!$B$4:$F$2181,4,0)</f>
        <v>392</v>
      </c>
      <c r="W1821" s="46">
        <f>IFERROR(VLOOKUP(D1821,Pivot!$B$4:$H$2181,5,0),"")</f>
        <v>8.9300000000000004E-2</v>
      </c>
      <c r="X1821" s="51">
        <f>IFERROR(VLOOKUP(D1821,Pivot!$B$4:$H$2181,6,0),"")</f>
        <v>5.1000000000000004E-3</v>
      </c>
      <c r="Y1821" s="46">
        <f>IFERROR(VLOOKUP(D1821,Pivot!$B$4:$H$2181,7,0),"")</f>
        <v>9.4399999999999998E-2</v>
      </c>
    </row>
    <row r="1822" spans="1:25" ht="15" customHeight="1" outlineLevel="2">
      <c r="A1822" s="10" t="str">
        <f>VLOOKUP(D1822,'Current OBD'!$B$6:$K$2185,4,0)</f>
        <v>Snohomish</v>
      </c>
      <c r="B1822" s="10" t="str">
        <f>VLOOKUP(D1822,'Current OBD'!$B$6:$K$2185,3,0)</f>
        <v>31-201</v>
      </c>
      <c r="C1822" s="9" t="str">
        <f>VLOOKUP(D1822,'Current OBD'!$B$6:$K$2185,2,0)</f>
        <v>Snohomish School District</v>
      </c>
      <c r="D1822" s="24">
        <v>660698</v>
      </c>
      <c r="E1822" s="9" t="str">
        <f>VLOOKUP(D1822,'Current OBD'!$B$6:$K$2185,10,0)</f>
        <v>Valley View Middle School</v>
      </c>
      <c r="F1822" s="11" t="str">
        <f>IF(VLOOKUP(D1822,'Current OBD'!$B$6:$AK$2185,23,0)="Yes","PK"," ")</f>
        <v xml:space="preserve"> </v>
      </c>
      <c r="G1822" s="11" t="str">
        <f>IF(VLOOKUP(D1822,'Current OBD'!$B$6:$AK$2185,24,0)="Yes","K"," ")</f>
        <v xml:space="preserve"> </v>
      </c>
      <c r="H1822" s="11" t="str">
        <f>IF(VLOOKUP(D1822,'Current OBD'!$B$6:$AK$2185,25,0)="Yes",1," ")</f>
        <v xml:space="preserve"> </v>
      </c>
      <c r="I1822" s="11" t="str">
        <f>IF(VLOOKUP(D1822,'Current OBD'!$B$6:$AK$2185,26,0)="Yes","2"," ")</f>
        <v xml:space="preserve"> </v>
      </c>
      <c r="J1822" s="11" t="str">
        <f>IF(VLOOKUP(D1822,'Current OBD'!$B$6:$AK$2185,27,0)="Yes","3"," ")</f>
        <v xml:space="preserve"> </v>
      </c>
      <c r="K1822" s="11" t="str">
        <f>IF(VLOOKUP(D1822,'Current OBD'!$B$6:$AK$2185,28,0)="Yes","4"," ")</f>
        <v xml:space="preserve"> </v>
      </c>
      <c r="L1822" s="11" t="str">
        <f>IF(VLOOKUP(D1822,'Current OBD'!$B$6:$AK$2185,29,0)="Yes","5"," ")</f>
        <v xml:space="preserve"> </v>
      </c>
      <c r="M1822" s="11" t="str">
        <f>IF(VLOOKUP(D1822,'Current OBD'!$B$6:$AK$2185,30,0)="Yes","6"," ")</f>
        <v xml:space="preserve"> </v>
      </c>
      <c r="N1822" s="11" t="str">
        <f>IF(VLOOKUP(D1822,'Current OBD'!$B$6:$AK$2185,31,0)="Yes","7"," ")</f>
        <v>7</v>
      </c>
      <c r="O1822" s="11" t="str">
        <f>IF(VLOOKUP(D1822,'Current OBD'!$B$6:$AK$2185,32,0)="Yes","8"," ")</f>
        <v>8</v>
      </c>
      <c r="P1822" s="11" t="str">
        <f>IF(VLOOKUP(D1822,'Current OBD'!$B$6:$AK$2185,33,0)="Yes","9"," ")</f>
        <v xml:space="preserve"> </v>
      </c>
      <c r="Q1822" s="11" t="str">
        <f>IF(VLOOKUP(D1822,'Current OBD'!$B$6:$AK$2185,34,0)="Yes","10"," ")</f>
        <v xml:space="preserve"> </v>
      </c>
      <c r="R1822" s="11" t="str">
        <f>IF(VLOOKUP(D1822,'Current OBD'!$B$6:$AK$2185,35,0)="Yes","11"," ")</f>
        <v xml:space="preserve"> </v>
      </c>
      <c r="S1822" s="11" t="str">
        <f>IF(VLOOKUP(D1822,'Current OBD'!$B$6:$AK$2185,36,0)="Yes","12"," ")</f>
        <v xml:space="preserve"> </v>
      </c>
      <c r="T1822" s="13">
        <f>VLOOKUP(D1822,Pivot!$B$4:$F$2181,2,0)</f>
        <v>73</v>
      </c>
      <c r="U1822" s="13">
        <f>VLOOKUP(D1822,Pivot!$B$4:$F$2181,3,0)</f>
        <v>19</v>
      </c>
      <c r="V1822" s="13">
        <f>VLOOKUP(D1822,Pivot!$B$4:$F$2181,4,0)</f>
        <v>641</v>
      </c>
      <c r="W1822" s="46">
        <f>IFERROR(VLOOKUP(D1822,Pivot!$B$4:$H$2181,5,0),"")</f>
        <v>0.1139</v>
      </c>
      <c r="X1822" s="51">
        <f>IFERROR(VLOOKUP(D1822,Pivot!$B$4:$H$2181,6,0),"")</f>
        <v>2.9600000000000001E-2</v>
      </c>
      <c r="Y1822" s="46">
        <f>IFERROR(VLOOKUP(D1822,Pivot!$B$4:$H$2181,7,0),"")</f>
        <v>0.14349999999999999</v>
      </c>
    </row>
    <row r="1823" spans="1:25" ht="15" customHeight="1" outlineLevel="1">
      <c r="A1823" s="27"/>
      <c r="B1823" s="27"/>
      <c r="C1823" s="30" t="s">
        <v>5837</v>
      </c>
      <c r="D1823" s="27"/>
      <c r="E1823" s="26"/>
      <c r="F1823" s="29"/>
      <c r="G1823" s="29"/>
      <c r="H1823" s="29"/>
      <c r="I1823" s="29"/>
      <c r="J1823" s="29"/>
      <c r="K1823" s="29"/>
      <c r="L1823" s="29"/>
      <c r="M1823" s="29"/>
      <c r="N1823" s="29"/>
      <c r="O1823" s="29"/>
      <c r="P1823" s="29"/>
      <c r="Q1823" s="29"/>
      <c r="R1823" s="29"/>
      <c r="S1823" s="29"/>
      <c r="T1823" s="43">
        <f>SUBTOTAL(9,T1809:T1822)</f>
        <v>1448</v>
      </c>
      <c r="U1823" s="43">
        <f>SUBTOTAL(9,U1809:U1822)</f>
        <v>322</v>
      </c>
      <c r="V1823" s="43">
        <f>SUBTOTAL(9,V1809:V1822)</f>
        <v>9180</v>
      </c>
      <c r="W1823" s="47"/>
      <c r="X1823" s="52"/>
      <c r="Y1823" s="56">
        <f>(T1823+U1823)/V1823</f>
        <v>0.19281045751633988</v>
      </c>
    </row>
    <row r="1824" spans="1:25" ht="15" customHeight="1" outlineLevel="2">
      <c r="A1824" s="10" t="str">
        <f>VLOOKUP(D1824,'Current OBD'!$B$6:$K$2185,4,0)</f>
        <v>Snohomish</v>
      </c>
      <c r="B1824" s="10" t="str">
        <f>VLOOKUP(D1824,'Current OBD'!$B$6:$K$2185,3,0)</f>
        <v>31-306</v>
      </c>
      <c r="C1824" s="9" t="str">
        <f>VLOOKUP(D1824,'Current OBD'!$B$6:$K$2185,2,0)</f>
        <v>Lakewood School District</v>
      </c>
      <c r="D1824" s="24">
        <v>662691</v>
      </c>
      <c r="E1824" s="9" t="str">
        <f>VLOOKUP(D1824,'Current OBD'!$B$6:$K$2185,10,0)</f>
        <v>Cougar Creek Elementary School</v>
      </c>
      <c r="F1824" s="11" t="str">
        <f>IF(VLOOKUP(D1824,'Current OBD'!$B$6:$AK$2185,23,0)="Yes","PK"," ")</f>
        <v xml:space="preserve"> </v>
      </c>
      <c r="G1824" s="11" t="str">
        <f>IF(VLOOKUP(D1824,'Current OBD'!$B$6:$AK$2185,24,0)="Yes","K"," ")</f>
        <v>K</v>
      </c>
      <c r="H1824" s="11">
        <f>IF(VLOOKUP(D1824,'Current OBD'!$B$6:$AK$2185,25,0)="Yes",1," ")</f>
        <v>1</v>
      </c>
      <c r="I1824" s="11" t="str">
        <f>IF(VLOOKUP(D1824,'Current OBD'!$B$6:$AK$2185,26,0)="Yes","2"," ")</f>
        <v>2</v>
      </c>
      <c r="J1824" s="11" t="str">
        <f>IF(VLOOKUP(D1824,'Current OBD'!$B$6:$AK$2185,27,0)="Yes","3"," ")</f>
        <v>3</v>
      </c>
      <c r="K1824" s="11" t="str">
        <f>IF(VLOOKUP(D1824,'Current OBD'!$B$6:$AK$2185,28,0)="Yes","4"," ")</f>
        <v>4</v>
      </c>
      <c r="L1824" s="11" t="str">
        <f>IF(VLOOKUP(D1824,'Current OBD'!$B$6:$AK$2185,29,0)="Yes","5"," ")</f>
        <v>5</v>
      </c>
      <c r="M1824" s="11" t="str">
        <f>IF(VLOOKUP(D1824,'Current OBD'!$B$6:$AK$2185,30,0)="Yes","6"," ")</f>
        <v xml:space="preserve"> </v>
      </c>
      <c r="N1824" s="11" t="str">
        <f>IF(VLOOKUP(D1824,'Current OBD'!$B$6:$AK$2185,31,0)="Yes","7"," ")</f>
        <v xml:space="preserve"> </v>
      </c>
      <c r="O1824" s="11" t="str">
        <f>IF(VLOOKUP(D1824,'Current OBD'!$B$6:$AK$2185,32,0)="Yes","8"," ")</f>
        <v xml:space="preserve"> </v>
      </c>
      <c r="P1824" s="11" t="str">
        <f>IF(VLOOKUP(D1824,'Current OBD'!$B$6:$AK$2185,33,0)="Yes","9"," ")</f>
        <v xml:space="preserve"> </v>
      </c>
      <c r="Q1824" s="11" t="str">
        <f>IF(VLOOKUP(D1824,'Current OBD'!$B$6:$AK$2185,34,0)="Yes","10"," ")</f>
        <v xml:space="preserve"> </v>
      </c>
      <c r="R1824" s="11" t="str">
        <f>IF(VLOOKUP(D1824,'Current OBD'!$B$6:$AK$2185,35,0)="Yes","11"," ")</f>
        <v xml:space="preserve"> </v>
      </c>
      <c r="S1824" s="11" t="str">
        <f>IF(VLOOKUP(D1824,'Current OBD'!$B$6:$AK$2185,36,0)="Yes","12"," ")</f>
        <v xml:space="preserve"> </v>
      </c>
      <c r="T1824" s="13">
        <f>VLOOKUP(D1824,Pivot!$B$4:$F$2181,2,0)</f>
        <v>218</v>
      </c>
      <c r="U1824" s="13">
        <f>VLOOKUP(D1824,Pivot!$B$4:$F$2181,3,0)</f>
        <v>0</v>
      </c>
      <c r="V1824" s="13">
        <f>VLOOKUP(D1824,Pivot!$B$4:$F$2181,4,0)</f>
        <v>369</v>
      </c>
      <c r="W1824" s="46">
        <f>IFERROR(VLOOKUP(D1824,Pivot!$B$4:$H$2181,5,0),"")</f>
        <v>0.59079999999999999</v>
      </c>
      <c r="X1824" s="51">
        <f>IFERROR(VLOOKUP(D1824,Pivot!$B$4:$H$2181,6,0),"")</f>
        <v>0</v>
      </c>
      <c r="Y1824" s="46">
        <f>IFERROR(VLOOKUP(D1824,Pivot!$B$4:$H$2181,7,0),"")</f>
        <v>0.59079999999999999</v>
      </c>
    </row>
    <row r="1825" spans="1:25" ht="15" customHeight="1" outlineLevel="2">
      <c r="A1825" s="10" t="str">
        <f>VLOOKUP(D1825,'Current OBD'!$B$6:$K$2185,4,0)</f>
        <v>Snohomish</v>
      </c>
      <c r="B1825" s="10" t="str">
        <f>VLOOKUP(D1825,'Current OBD'!$B$6:$K$2185,3,0)</f>
        <v>31-306</v>
      </c>
      <c r="C1825" s="9" t="str">
        <f>VLOOKUP(D1825,'Current OBD'!$B$6:$K$2185,2,0)</f>
        <v>Lakewood School District</v>
      </c>
      <c r="D1825" s="24">
        <v>660662</v>
      </c>
      <c r="E1825" s="9" t="str">
        <f>VLOOKUP(D1825,'Current OBD'!$B$6:$K$2185,10,0)</f>
        <v>English Crossing Elementary (formerly 3-5)</v>
      </c>
      <c r="F1825" s="11" t="str">
        <f>IF(VLOOKUP(D1825,'Current OBD'!$B$6:$AK$2185,23,0)="Yes","PK"," ")</f>
        <v>PK</v>
      </c>
      <c r="G1825" s="11" t="str">
        <f>IF(VLOOKUP(D1825,'Current OBD'!$B$6:$AK$2185,24,0)="Yes","K"," ")</f>
        <v>K</v>
      </c>
      <c r="H1825" s="11">
        <f>IF(VLOOKUP(D1825,'Current OBD'!$B$6:$AK$2185,25,0)="Yes",1," ")</f>
        <v>1</v>
      </c>
      <c r="I1825" s="11" t="str">
        <f>IF(VLOOKUP(D1825,'Current OBD'!$B$6:$AK$2185,26,0)="Yes","2"," ")</f>
        <v>2</v>
      </c>
      <c r="J1825" s="11" t="str">
        <f>IF(VLOOKUP(D1825,'Current OBD'!$B$6:$AK$2185,27,0)="Yes","3"," ")</f>
        <v>3</v>
      </c>
      <c r="K1825" s="11" t="str">
        <f>IF(VLOOKUP(D1825,'Current OBD'!$B$6:$AK$2185,28,0)="Yes","4"," ")</f>
        <v>4</v>
      </c>
      <c r="L1825" s="11" t="str">
        <f>IF(VLOOKUP(D1825,'Current OBD'!$B$6:$AK$2185,29,0)="Yes","5"," ")</f>
        <v>5</v>
      </c>
      <c r="M1825" s="11" t="str">
        <f>IF(VLOOKUP(D1825,'Current OBD'!$B$6:$AK$2185,30,0)="Yes","6"," ")</f>
        <v xml:space="preserve"> </v>
      </c>
      <c r="N1825" s="11" t="str">
        <f>IF(VLOOKUP(D1825,'Current OBD'!$B$6:$AK$2185,31,0)="Yes","7"," ")</f>
        <v xml:space="preserve"> </v>
      </c>
      <c r="O1825" s="11" t="str">
        <f>IF(VLOOKUP(D1825,'Current OBD'!$B$6:$AK$2185,32,0)="Yes","8"," ")</f>
        <v xml:space="preserve"> </v>
      </c>
      <c r="P1825" s="11" t="str">
        <f>IF(VLOOKUP(D1825,'Current OBD'!$B$6:$AK$2185,33,0)="Yes","9"," ")</f>
        <v xml:space="preserve"> </v>
      </c>
      <c r="Q1825" s="11" t="str">
        <f>IF(VLOOKUP(D1825,'Current OBD'!$B$6:$AK$2185,34,0)="Yes","10"," ")</f>
        <v xml:space="preserve"> </v>
      </c>
      <c r="R1825" s="11" t="str">
        <f>IF(VLOOKUP(D1825,'Current OBD'!$B$6:$AK$2185,35,0)="Yes","11"," ")</f>
        <v xml:space="preserve"> </v>
      </c>
      <c r="S1825" s="11" t="str">
        <f>IF(VLOOKUP(D1825,'Current OBD'!$B$6:$AK$2185,36,0)="Yes","12"," ")</f>
        <v xml:space="preserve"> </v>
      </c>
      <c r="T1825" s="13">
        <f>VLOOKUP(D1825,Pivot!$B$4:$F$2181,2,0)</f>
        <v>229</v>
      </c>
      <c r="U1825" s="13">
        <f>VLOOKUP(D1825,Pivot!$B$4:$F$2181,3,0)</f>
        <v>0</v>
      </c>
      <c r="V1825" s="13">
        <f>VLOOKUP(D1825,Pivot!$B$4:$F$2181,4,0)</f>
        <v>328</v>
      </c>
      <c r="W1825" s="46">
        <f>IFERROR(VLOOKUP(D1825,Pivot!$B$4:$H$2181,5,0),"")</f>
        <v>0.69820000000000004</v>
      </c>
      <c r="X1825" s="51">
        <f>IFERROR(VLOOKUP(D1825,Pivot!$B$4:$H$2181,6,0),"")</f>
        <v>0</v>
      </c>
      <c r="Y1825" s="46">
        <f>IFERROR(VLOOKUP(D1825,Pivot!$B$4:$H$2181,7,0),"")</f>
        <v>0.69820000000000004</v>
      </c>
    </row>
    <row r="1826" spans="1:25" ht="15" customHeight="1" outlineLevel="2">
      <c r="A1826" s="10" t="str">
        <f>VLOOKUP(D1826,'Current OBD'!$B$6:$K$2185,4,0)</f>
        <v>Snohomish</v>
      </c>
      <c r="B1826" s="10" t="str">
        <f>VLOOKUP(D1826,'Current OBD'!$B$6:$K$2185,3,0)</f>
        <v>31-306</v>
      </c>
      <c r="C1826" s="9" t="str">
        <f>VLOOKUP(D1826,'Current OBD'!$B$6:$K$2185,2,0)</f>
        <v>Lakewood School District</v>
      </c>
      <c r="D1826" s="24">
        <v>660661</v>
      </c>
      <c r="E1826" s="9" t="str">
        <f>VLOOKUP(D1826,'Current OBD'!$B$6:$K$2185,10,0)</f>
        <v>Lakewood Elementary (formerly K-2)</v>
      </c>
      <c r="F1826" s="11" t="str">
        <f>IF(VLOOKUP(D1826,'Current OBD'!$B$6:$AK$2185,23,0)="Yes","PK"," ")</f>
        <v>PK</v>
      </c>
      <c r="G1826" s="11" t="str">
        <f>IF(VLOOKUP(D1826,'Current OBD'!$B$6:$AK$2185,24,0)="Yes","K"," ")</f>
        <v>K</v>
      </c>
      <c r="H1826" s="11">
        <f>IF(VLOOKUP(D1826,'Current OBD'!$B$6:$AK$2185,25,0)="Yes",1," ")</f>
        <v>1</v>
      </c>
      <c r="I1826" s="11" t="str">
        <f>IF(VLOOKUP(D1826,'Current OBD'!$B$6:$AK$2185,26,0)="Yes","2"," ")</f>
        <v>2</v>
      </c>
      <c r="J1826" s="11" t="str">
        <f>IF(VLOOKUP(D1826,'Current OBD'!$B$6:$AK$2185,27,0)="Yes","3"," ")</f>
        <v>3</v>
      </c>
      <c r="K1826" s="11" t="str">
        <f>IF(VLOOKUP(D1826,'Current OBD'!$B$6:$AK$2185,28,0)="Yes","4"," ")</f>
        <v>4</v>
      </c>
      <c r="L1826" s="11" t="str">
        <f>IF(VLOOKUP(D1826,'Current OBD'!$B$6:$AK$2185,29,0)="Yes","5"," ")</f>
        <v>5</v>
      </c>
      <c r="M1826" s="11" t="str">
        <f>IF(VLOOKUP(D1826,'Current OBD'!$B$6:$AK$2185,30,0)="Yes","6"," ")</f>
        <v xml:space="preserve"> </v>
      </c>
      <c r="N1826" s="11" t="str">
        <f>IF(VLOOKUP(D1826,'Current OBD'!$B$6:$AK$2185,31,0)="Yes","7"," ")</f>
        <v xml:space="preserve"> </v>
      </c>
      <c r="O1826" s="11" t="str">
        <f>IF(VLOOKUP(D1826,'Current OBD'!$B$6:$AK$2185,32,0)="Yes","8"," ")</f>
        <v xml:space="preserve"> </v>
      </c>
      <c r="P1826" s="11" t="str">
        <f>IF(VLOOKUP(D1826,'Current OBD'!$B$6:$AK$2185,33,0)="Yes","9"," ")</f>
        <v xml:space="preserve"> </v>
      </c>
      <c r="Q1826" s="11" t="str">
        <f>IF(VLOOKUP(D1826,'Current OBD'!$B$6:$AK$2185,34,0)="Yes","10"," ")</f>
        <v xml:space="preserve"> </v>
      </c>
      <c r="R1826" s="11" t="str">
        <f>IF(VLOOKUP(D1826,'Current OBD'!$B$6:$AK$2185,35,0)="Yes","11"," ")</f>
        <v xml:space="preserve"> </v>
      </c>
      <c r="S1826" s="11" t="str">
        <f>IF(VLOOKUP(D1826,'Current OBD'!$B$6:$AK$2185,36,0)="Yes","12"," ")</f>
        <v xml:space="preserve"> </v>
      </c>
      <c r="T1826" s="13">
        <f>VLOOKUP(D1826,Pivot!$B$4:$F$2181,2,0)</f>
        <v>414</v>
      </c>
      <c r="U1826" s="13">
        <f>VLOOKUP(D1826,Pivot!$B$4:$F$2181,3,0)</f>
        <v>0</v>
      </c>
      <c r="V1826" s="13">
        <f>VLOOKUP(D1826,Pivot!$B$4:$F$2181,4,0)</f>
        <v>516</v>
      </c>
      <c r="W1826" s="46">
        <f>IFERROR(VLOOKUP(D1826,Pivot!$B$4:$H$2181,5,0),"")</f>
        <v>0.80230000000000001</v>
      </c>
      <c r="X1826" s="51">
        <f>IFERROR(VLOOKUP(D1826,Pivot!$B$4:$H$2181,6,0),"")</f>
        <v>0</v>
      </c>
      <c r="Y1826" s="46">
        <f>IFERROR(VLOOKUP(D1826,Pivot!$B$4:$H$2181,7,0),"")</f>
        <v>0.80230000000000001</v>
      </c>
    </row>
    <row r="1827" spans="1:25" ht="15" customHeight="1" outlineLevel="2">
      <c r="A1827" s="10" t="str">
        <f>VLOOKUP(D1827,'Current OBD'!$B$6:$K$2185,4,0)</f>
        <v>Snohomish</v>
      </c>
      <c r="B1827" s="10" t="str">
        <f>VLOOKUP(D1827,'Current OBD'!$B$6:$K$2185,3,0)</f>
        <v>31-306</v>
      </c>
      <c r="C1827" s="9" t="str">
        <f>VLOOKUP(D1827,'Current OBD'!$B$6:$K$2185,2,0)</f>
        <v>Lakewood School District</v>
      </c>
      <c r="D1827" s="24">
        <v>660664</v>
      </c>
      <c r="E1827" s="9" t="str">
        <f>VLOOKUP(D1827,'Current OBD'!$B$6:$K$2185,10,0)</f>
        <v>Lakewood High School 9-12</v>
      </c>
      <c r="F1827" s="11" t="str">
        <f>IF(VLOOKUP(D1827,'Current OBD'!$B$6:$AK$2185,23,0)="Yes","PK"," ")</f>
        <v xml:space="preserve"> </v>
      </c>
      <c r="G1827" s="11" t="str">
        <f>IF(VLOOKUP(D1827,'Current OBD'!$B$6:$AK$2185,24,0)="Yes","K"," ")</f>
        <v xml:space="preserve"> </v>
      </c>
      <c r="H1827" s="11" t="str">
        <f>IF(VLOOKUP(D1827,'Current OBD'!$B$6:$AK$2185,25,0)="Yes",1," ")</f>
        <v xml:space="preserve"> </v>
      </c>
      <c r="I1827" s="11" t="str">
        <f>IF(VLOOKUP(D1827,'Current OBD'!$B$6:$AK$2185,26,0)="Yes","2"," ")</f>
        <v xml:space="preserve"> </v>
      </c>
      <c r="J1827" s="11" t="str">
        <f>IF(VLOOKUP(D1827,'Current OBD'!$B$6:$AK$2185,27,0)="Yes","3"," ")</f>
        <v xml:space="preserve"> </v>
      </c>
      <c r="K1827" s="11" t="str">
        <f>IF(VLOOKUP(D1827,'Current OBD'!$B$6:$AK$2185,28,0)="Yes","4"," ")</f>
        <v xml:space="preserve"> </v>
      </c>
      <c r="L1827" s="11" t="str">
        <f>IF(VLOOKUP(D1827,'Current OBD'!$B$6:$AK$2185,29,0)="Yes","5"," ")</f>
        <v xml:space="preserve"> </v>
      </c>
      <c r="M1827" s="11" t="str">
        <f>IF(VLOOKUP(D1827,'Current OBD'!$B$6:$AK$2185,30,0)="Yes","6"," ")</f>
        <v xml:space="preserve"> </v>
      </c>
      <c r="N1827" s="11" t="str">
        <f>IF(VLOOKUP(D1827,'Current OBD'!$B$6:$AK$2185,31,0)="Yes","7"," ")</f>
        <v xml:space="preserve"> </v>
      </c>
      <c r="O1827" s="11" t="str">
        <f>IF(VLOOKUP(D1827,'Current OBD'!$B$6:$AK$2185,32,0)="Yes","8"," ")</f>
        <v xml:space="preserve"> </v>
      </c>
      <c r="P1827" s="11" t="str">
        <f>IF(VLOOKUP(D1827,'Current OBD'!$B$6:$AK$2185,33,0)="Yes","9"," ")</f>
        <v>9</v>
      </c>
      <c r="Q1827" s="11" t="str">
        <f>IF(VLOOKUP(D1827,'Current OBD'!$B$6:$AK$2185,34,0)="Yes","10"," ")</f>
        <v>10</v>
      </c>
      <c r="R1827" s="11" t="str">
        <f>IF(VLOOKUP(D1827,'Current OBD'!$B$6:$AK$2185,35,0)="Yes","11"," ")</f>
        <v>11</v>
      </c>
      <c r="S1827" s="11" t="str">
        <f>IF(VLOOKUP(D1827,'Current OBD'!$B$6:$AK$2185,36,0)="Yes","12"," ")</f>
        <v>12</v>
      </c>
      <c r="T1827" s="13">
        <f>VLOOKUP(D1827,Pivot!$B$4:$F$2181,2,0)</f>
        <v>263</v>
      </c>
      <c r="U1827" s="13">
        <f>VLOOKUP(D1827,Pivot!$B$4:$F$2181,3,0)</f>
        <v>49</v>
      </c>
      <c r="V1827" s="13">
        <f>VLOOKUP(D1827,Pivot!$B$4:$F$2181,4,0)</f>
        <v>850</v>
      </c>
      <c r="W1827" s="46">
        <f>IFERROR(VLOOKUP(D1827,Pivot!$B$4:$H$2181,5,0),"")</f>
        <v>0.30940000000000001</v>
      </c>
      <c r="X1827" s="51">
        <f>IFERROR(VLOOKUP(D1827,Pivot!$B$4:$H$2181,6,0),"")</f>
        <v>5.7599999999999998E-2</v>
      </c>
      <c r="Y1827" s="46">
        <f>IFERROR(VLOOKUP(D1827,Pivot!$B$4:$H$2181,7,0),"")</f>
        <v>0.36709999999999998</v>
      </c>
    </row>
    <row r="1828" spans="1:25" ht="15" customHeight="1" outlineLevel="2">
      <c r="A1828" s="10" t="str">
        <f>VLOOKUP(D1828,'Current OBD'!$B$6:$K$2185,4,0)</f>
        <v>Snohomish</v>
      </c>
      <c r="B1828" s="10" t="str">
        <f>VLOOKUP(D1828,'Current OBD'!$B$6:$K$2185,3,0)</f>
        <v>31-306</v>
      </c>
      <c r="C1828" s="9" t="str">
        <f>VLOOKUP(D1828,'Current OBD'!$B$6:$K$2185,2,0)</f>
        <v>Lakewood School District</v>
      </c>
      <c r="D1828" s="24">
        <v>660663</v>
      </c>
      <c r="E1828" s="9" t="str">
        <f>VLOOKUP(D1828,'Current OBD'!$B$6:$K$2185,10,0)</f>
        <v>Lakewood Middle School 6-8</v>
      </c>
      <c r="F1828" s="11" t="str">
        <f>IF(VLOOKUP(D1828,'Current OBD'!$B$6:$AK$2185,23,0)="Yes","PK"," ")</f>
        <v xml:space="preserve"> </v>
      </c>
      <c r="G1828" s="11" t="str">
        <f>IF(VLOOKUP(D1828,'Current OBD'!$B$6:$AK$2185,24,0)="Yes","K"," ")</f>
        <v xml:space="preserve"> </v>
      </c>
      <c r="H1828" s="11" t="str">
        <f>IF(VLOOKUP(D1828,'Current OBD'!$B$6:$AK$2185,25,0)="Yes",1," ")</f>
        <v xml:space="preserve"> </v>
      </c>
      <c r="I1828" s="11" t="str">
        <f>IF(VLOOKUP(D1828,'Current OBD'!$B$6:$AK$2185,26,0)="Yes","2"," ")</f>
        <v xml:space="preserve"> </v>
      </c>
      <c r="J1828" s="11" t="str">
        <f>IF(VLOOKUP(D1828,'Current OBD'!$B$6:$AK$2185,27,0)="Yes","3"," ")</f>
        <v xml:space="preserve"> </v>
      </c>
      <c r="K1828" s="11" t="str">
        <f>IF(VLOOKUP(D1828,'Current OBD'!$B$6:$AK$2185,28,0)="Yes","4"," ")</f>
        <v xml:space="preserve"> </v>
      </c>
      <c r="L1828" s="11" t="str">
        <f>IF(VLOOKUP(D1828,'Current OBD'!$B$6:$AK$2185,29,0)="Yes","5"," ")</f>
        <v xml:space="preserve"> </v>
      </c>
      <c r="M1828" s="11" t="str">
        <f>IF(VLOOKUP(D1828,'Current OBD'!$B$6:$AK$2185,30,0)="Yes","6"," ")</f>
        <v>6</v>
      </c>
      <c r="N1828" s="11" t="str">
        <f>IF(VLOOKUP(D1828,'Current OBD'!$B$6:$AK$2185,31,0)="Yes","7"," ")</f>
        <v>7</v>
      </c>
      <c r="O1828" s="11" t="str">
        <f>IF(VLOOKUP(D1828,'Current OBD'!$B$6:$AK$2185,32,0)="Yes","8"," ")</f>
        <v>8</v>
      </c>
      <c r="P1828" s="11" t="str">
        <f>IF(VLOOKUP(D1828,'Current OBD'!$B$6:$AK$2185,33,0)="Yes","9"," ")</f>
        <v xml:space="preserve"> </v>
      </c>
      <c r="Q1828" s="11" t="str">
        <f>IF(VLOOKUP(D1828,'Current OBD'!$B$6:$AK$2185,34,0)="Yes","10"," ")</f>
        <v xml:space="preserve"> </v>
      </c>
      <c r="R1828" s="11" t="str">
        <f>IF(VLOOKUP(D1828,'Current OBD'!$B$6:$AK$2185,35,0)="Yes","11"," ")</f>
        <v xml:space="preserve"> </v>
      </c>
      <c r="S1828" s="11" t="str">
        <f>IF(VLOOKUP(D1828,'Current OBD'!$B$6:$AK$2185,36,0)="Yes","12"," ")</f>
        <v xml:space="preserve"> </v>
      </c>
      <c r="T1828" s="13">
        <f>VLOOKUP(D1828,Pivot!$B$4:$F$2181,2,0)</f>
        <v>214</v>
      </c>
      <c r="U1828" s="13">
        <f>VLOOKUP(D1828,Pivot!$B$4:$F$2181,3,0)</f>
        <v>44</v>
      </c>
      <c r="V1828" s="13">
        <f>VLOOKUP(D1828,Pivot!$B$4:$F$2181,4,0)</f>
        <v>593</v>
      </c>
      <c r="W1828" s="46">
        <f>IFERROR(VLOOKUP(D1828,Pivot!$B$4:$H$2181,5,0),"")</f>
        <v>0.3609</v>
      </c>
      <c r="X1828" s="51">
        <f>IFERROR(VLOOKUP(D1828,Pivot!$B$4:$H$2181,6,0),"")</f>
        <v>7.4200000000000002E-2</v>
      </c>
      <c r="Y1828" s="46">
        <f>IFERROR(VLOOKUP(D1828,Pivot!$B$4:$H$2181,7,0),"")</f>
        <v>0.43509999999999999</v>
      </c>
    </row>
    <row r="1829" spans="1:25" ht="15" customHeight="1" outlineLevel="1">
      <c r="A1829" s="27"/>
      <c r="B1829" s="27"/>
      <c r="C1829" s="30" t="s">
        <v>5838</v>
      </c>
      <c r="D1829" s="27"/>
      <c r="E1829" s="26"/>
      <c r="F1829" s="29"/>
      <c r="G1829" s="29"/>
      <c r="H1829" s="29"/>
      <c r="I1829" s="29"/>
      <c r="J1829" s="29"/>
      <c r="K1829" s="29"/>
      <c r="L1829" s="29"/>
      <c r="M1829" s="29"/>
      <c r="N1829" s="29"/>
      <c r="O1829" s="29"/>
      <c r="P1829" s="29"/>
      <c r="Q1829" s="29"/>
      <c r="R1829" s="29"/>
      <c r="S1829" s="29"/>
      <c r="T1829" s="43">
        <f>SUBTOTAL(9,T1824:T1828)</f>
        <v>1338</v>
      </c>
      <c r="U1829" s="43">
        <f>SUBTOTAL(9,U1824:U1828)</f>
        <v>93</v>
      </c>
      <c r="V1829" s="43">
        <f>SUBTOTAL(9,V1824:V1828)</f>
        <v>2656</v>
      </c>
      <c r="W1829" s="47"/>
      <c r="X1829" s="52"/>
      <c r="Y1829" s="56">
        <f>(T1829+U1829)/V1829</f>
        <v>0.53878012048192769</v>
      </c>
    </row>
    <row r="1830" spans="1:25" ht="15" customHeight="1" outlineLevel="2">
      <c r="A1830" s="10" t="str">
        <f>VLOOKUP(D1830,'Current OBD'!$B$6:$K$2185,4,0)</f>
        <v>Snohomish</v>
      </c>
      <c r="B1830" s="10" t="str">
        <f>VLOOKUP(D1830,'Current OBD'!$B$6:$K$2185,3,0)</f>
        <v>31-311</v>
      </c>
      <c r="C1830" s="9" t="str">
        <f>VLOOKUP(D1830,'Current OBD'!$B$6:$K$2185,2,0)</f>
        <v>Sultan School District</v>
      </c>
      <c r="D1830" s="24">
        <v>660720</v>
      </c>
      <c r="E1830" s="9" t="str">
        <f>VLOOKUP(D1830,'Current OBD'!$B$6:$K$2185,10,0)</f>
        <v>Gold Bar Elementary</v>
      </c>
      <c r="F1830" s="11" t="str">
        <f>IF(VLOOKUP(D1830,'Current OBD'!$B$6:$AK$2185,23,0)="Yes","PK"," ")</f>
        <v xml:space="preserve"> </v>
      </c>
      <c r="G1830" s="11" t="str">
        <f>IF(VLOOKUP(D1830,'Current OBD'!$B$6:$AK$2185,24,0)="Yes","K"," ")</f>
        <v>K</v>
      </c>
      <c r="H1830" s="11">
        <f>IF(VLOOKUP(D1830,'Current OBD'!$B$6:$AK$2185,25,0)="Yes",1," ")</f>
        <v>1</v>
      </c>
      <c r="I1830" s="11" t="str">
        <f>IF(VLOOKUP(D1830,'Current OBD'!$B$6:$AK$2185,26,0)="Yes","2"," ")</f>
        <v>2</v>
      </c>
      <c r="J1830" s="11" t="str">
        <f>IF(VLOOKUP(D1830,'Current OBD'!$B$6:$AK$2185,27,0)="Yes","3"," ")</f>
        <v>3</v>
      </c>
      <c r="K1830" s="11" t="str">
        <f>IF(VLOOKUP(D1830,'Current OBD'!$B$6:$AK$2185,28,0)="Yes","4"," ")</f>
        <v>4</v>
      </c>
      <c r="L1830" s="11" t="str">
        <f>IF(VLOOKUP(D1830,'Current OBD'!$B$6:$AK$2185,29,0)="Yes","5"," ")</f>
        <v>5</v>
      </c>
      <c r="M1830" s="11" t="str">
        <f>IF(VLOOKUP(D1830,'Current OBD'!$B$6:$AK$2185,30,0)="Yes","6"," ")</f>
        <v xml:space="preserve"> </v>
      </c>
      <c r="N1830" s="11" t="str">
        <f>IF(VLOOKUP(D1830,'Current OBD'!$B$6:$AK$2185,31,0)="Yes","7"," ")</f>
        <v xml:space="preserve"> </v>
      </c>
      <c r="O1830" s="11" t="str">
        <f>IF(VLOOKUP(D1830,'Current OBD'!$B$6:$AK$2185,32,0)="Yes","8"," ")</f>
        <v xml:space="preserve"> </v>
      </c>
      <c r="P1830" s="11" t="str">
        <f>IF(VLOOKUP(D1830,'Current OBD'!$B$6:$AK$2185,33,0)="Yes","9"," ")</f>
        <v xml:space="preserve"> </v>
      </c>
      <c r="Q1830" s="11" t="str">
        <f>IF(VLOOKUP(D1830,'Current OBD'!$B$6:$AK$2185,34,0)="Yes","10"," ")</f>
        <v xml:space="preserve"> </v>
      </c>
      <c r="R1830" s="11" t="str">
        <f>IF(VLOOKUP(D1830,'Current OBD'!$B$6:$AK$2185,35,0)="Yes","11"," ")</f>
        <v xml:space="preserve"> </v>
      </c>
      <c r="S1830" s="11" t="str">
        <f>IF(VLOOKUP(D1830,'Current OBD'!$B$6:$AK$2185,36,0)="Yes","12"," ")</f>
        <v xml:space="preserve"> </v>
      </c>
      <c r="T1830" s="13">
        <f>VLOOKUP(D1830,Pivot!$B$4:$F$2181,2,0)</f>
        <v>150</v>
      </c>
      <c r="U1830" s="13">
        <f>VLOOKUP(D1830,Pivot!$B$4:$F$2181,3,0)</f>
        <v>50</v>
      </c>
      <c r="V1830" s="13">
        <f>VLOOKUP(D1830,Pivot!$B$4:$F$2181,4,0)</f>
        <v>346</v>
      </c>
      <c r="W1830" s="46">
        <f>IFERROR(VLOOKUP(D1830,Pivot!$B$4:$H$2181,5,0),"")</f>
        <v>0.4335</v>
      </c>
      <c r="X1830" s="51">
        <f>IFERROR(VLOOKUP(D1830,Pivot!$B$4:$H$2181,6,0),"")</f>
        <v>0.14449999999999999</v>
      </c>
      <c r="Y1830" s="46">
        <f>IFERROR(VLOOKUP(D1830,Pivot!$B$4:$H$2181,7,0),"")</f>
        <v>0.57799999999999996</v>
      </c>
    </row>
    <row r="1831" spans="1:25" ht="15" customHeight="1" outlineLevel="2">
      <c r="A1831" s="10" t="str">
        <f>VLOOKUP(D1831,'Current OBD'!$B$6:$K$2185,4,0)</f>
        <v>Snohomish</v>
      </c>
      <c r="B1831" s="10" t="str">
        <f>VLOOKUP(D1831,'Current OBD'!$B$6:$K$2185,3,0)</f>
        <v>31-311</v>
      </c>
      <c r="C1831" s="9" t="str">
        <f>VLOOKUP(D1831,'Current OBD'!$B$6:$K$2185,2,0)</f>
        <v>Sultan School District</v>
      </c>
      <c r="D1831" s="24">
        <v>660721</v>
      </c>
      <c r="E1831" s="9" t="str">
        <f>VLOOKUP(D1831,'Current OBD'!$B$6:$K$2185,10,0)</f>
        <v>Sultan Elementary</v>
      </c>
      <c r="F1831" s="11" t="str">
        <f>IF(VLOOKUP(D1831,'Current OBD'!$B$6:$AK$2185,23,0)="Yes","PK"," ")</f>
        <v>PK</v>
      </c>
      <c r="G1831" s="11" t="str">
        <f>IF(VLOOKUP(D1831,'Current OBD'!$B$6:$AK$2185,24,0)="Yes","K"," ")</f>
        <v>K</v>
      </c>
      <c r="H1831" s="11">
        <f>IF(VLOOKUP(D1831,'Current OBD'!$B$6:$AK$2185,25,0)="Yes",1," ")</f>
        <v>1</v>
      </c>
      <c r="I1831" s="11" t="str">
        <f>IF(VLOOKUP(D1831,'Current OBD'!$B$6:$AK$2185,26,0)="Yes","2"," ")</f>
        <v>2</v>
      </c>
      <c r="J1831" s="11" t="str">
        <f>IF(VLOOKUP(D1831,'Current OBD'!$B$6:$AK$2185,27,0)="Yes","3"," ")</f>
        <v>3</v>
      </c>
      <c r="K1831" s="11" t="str">
        <f>IF(VLOOKUP(D1831,'Current OBD'!$B$6:$AK$2185,28,0)="Yes","4"," ")</f>
        <v>4</v>
      </c>
      <c r="L1831" s="11" t="str">
        <f>IF(VLOOKUP(D1831,'Current OBD'!$B$6:$AK$2185,29,0)="Yes","5"," ")</f>
        <v>5</v>
      </c>
      <c r="M1831" s="11" t="str">
        <f>IF(VLOOKUP(D1831,'Current OBD'!$B$6:$AK$2185,30,0)="Yes","6"," ")</f>
        <v xml:space="preserve"> </v>
      </c>
      <c r="N1831" s="11" t="str">
        <f>IF(VLOOKUP(D1831,'Current OBD'!$B$6:$AK$2185,31,0)="Yes","7"," ")</f>
        <v xml:space="preserve"> </v>
      </c>
      <c r="O1831" s="11" t="str">
        <f>IF(VLOOKUP(D1831,'Current OBD'!$B$6:$AK$2185,32,0)="Yes","8"," ")</f>
        <v xml:space="preserve"> </v>
      </c>
      <c r="P1831" s="11" t="str">
        <f>IF(VLOOKUP(D1831,'Current OBD'!$B$6:$AK$2185,33,0)="Yes","9"," ")</f>
        <v xml:space="preserve"> </v>
      </c>
      <c r="Q1831" s="11" t="str">
        <f>IF(VLOOKUP(D1831,'Current OBD'!$B$6:$AK$2185,34,0)="Yes","10"," ")</f>
        <v xml:space="preserve"> </v>
      </c>
      <c r="R1831" s="11" t="str">
        <f>IF(VLOOKUP(D1831,'Current OBD'!$B$6:$AK$2185,35,0)="Yes","11"," ")</f>
        <v xml:space="preserve"> </v>
      </c>
      <c r="S1831" s="11" t="str">
        <f>IF(VLOOKUP(D1831,'Current OBD'!$B$6:$AK$2185,36,0)="Yes","12"," ")</f>
        <v xml:space="preserve"> </v>
      </c>
      <c r="T1831" s="13">
        <f>VLOOKUP(D1831,Pivot!$B$4:$F$2181,2,0)</f>
        <v>191</v>
      </c>
      <c r="U1831" s="13">
        <f>VLOOKUP(D1831,Pivot!$B$4:$F$2181,3,0)</f>
        <v>78</v>
      </c>
      <c r="V1831" s="13">
        <f>VLOOKUP(D1831,Pivot!$B$4:$F$2181,4,0)</f>
        <v>627</v>
      </c>
      <c r="W1831" s="46">
        <f>IFERROR(VLOOKUP(D1831,Pivot!$B$4:$H$2181,5,0),"")</f>
        <v>0.30459999999999998</v>
      </c>
      <c r="X1831" s="51">
        <f>IFERROR(VLOOKUP(D1831,Pivot!$B$4:$H$2181,6,0),"")</f>
        <v>0.1244</v>
      </c>
      <c r="Y1831" s="46">
        <f>IFERROR(VLOOKUP(D1831,Pivot!$B$4:$H$2181,7,0),"")</f>
        <v>0.42899999999999999</v>
      </c>
    </row>
    <row r="1832" spans="1:25" ht="15" customHeight="1" outlineLevel="2">
      <c r="A1832" s="10" t="str">
        <f>VLOOKUP(D1832,'Current OBD'!$B$6:$K$2185,4,0)</f>
        <v>Snohomish</v>
      </c>
      <c r="B1832" s="10" t="str">
        <f>VLOOKUP(D1832,'Current OBD'!$B$6:$K$2185,3,0)</f>
        <v>31-311</v>
      </c>
      <c r="C1832" s="9" t="str">
        <f>VLOOKUP(D1832,'Current OBD'!$B$6:$K$2185,2,0)</f>
        <v>Sultan School District</v>
      </c>
      <c r="D1832" s="24">
        <v>660718</v>
      </c>
      <c r="E1832" s="9" t="str">
        <f>VLOOKUP(D1832,'Current OBD'!$B$6:$K$2185,10,0)</f>
        <v>Sultan High School</v>
      </c>
      <c r="F1832" s="11" t="str">
        <f>IF(VLOOKUP(D1832,'Current OBD'!$B$6:$AK$2185,23,0)="Yes","PK"," ")</f>
        <v xml:space="preserve"> </v>
      </c>
      <c r="G1832" s="11" t="str">
        <f>IF(VLOOKUP(D1832,'Current OBD'!$B$6:$AK$2185,24,0)="Yes","K"," ")</f>
        <v xml:space="preserve"> </v>
      </c>
      <c r="H1832" s="11" t="str">
        <f>IF(VLOOKUP(D1832,'Current OBD'!$B$6:$AK$2185,25,0)="Yes",1," ")</f>
        <v xml:space="preserve"> </v>
      </c>
      <c r="I1832" s="11" t="str">
        <f>IF(VLOOKUP(D1832,'Current OBD'!$B$6:$AK$2185,26,0)="Yes","2"," ")</f>
        <v xml:space="preserve"> </v>
      </c>
      <c r="J1832" s="11" t="str">
        <f>IF(VLOOKUP(D1832,'Current OBD'!$B$6:$AK$2185,27,0)="Yes","3"," ")</f>
        <v xml:space="preserve"> </v>
      </c>
      <c r="K1832" s="11" t="str">
        <f>IF(VLOOKUP(D1832,'Current OBD'!$B$6:$AK$2185,28,0)="Yes","4"," ")</f>
        <v xml:space="preserve"> </v>
      </c>
      <c r="L1832" s="11" t="str">
        <f>IF(VLOOKUP(D1832,'Current OBD'!$B$6:$AK$2185,29,0)="Yes","5"," ")</f>
        <v xml:space="preserve"> </v>
      </c>
      <c r="M1832" s="11" t="str">
        <f>IF(VLOOKUP(D1832,'Current OBD'!$B$6:$AK$2185,30,0)="Yes","6"," ")</f>
        <v xml:space="preserve"> </v>
      </c>
      <c r="N1832" s="11" t="str">
        <f>IF(VLOOKUP(D1832,'Current OBD'!$B$6:$AK$2185,31,0)="Yes","7"," ")</f>
        <v xml:space="preserve"> </v>
      </c>
      <c r="O1832" s="11" t="str">
        <f>IF(VLOOKUP(D1832,'Current OBD'!$B$6:$AK$2185,32,0)="Yes","8"," ")</f>
        <v xml:space="preserve"> </v>
      </c>
      <c r="P1832" s="11" t="str">
        <f>IF(VLOOKUP(D1832,'Current OBD'!$B$6:$AK$2185,33,0)="Yes","9"," ")</f>
        <v>9</v>
      </c>
      <c r="Q1832" s="11" t="str">
        <f>IF(VLOOKUP(D1832,'Current OBD'!$B$6:$AK$2185,34,0)="Yes","10"," ")</f>
        <v>10</v>
      </c>
      <c r="R1832" s="11" t="str">
        <f>IF(VLOOKUP(D1832,'Current OBD'!$B$6:$AK$2185,35,0)="Yes","11"," ")</f>
        <v>11</v>
      </c>
      <c r="S1832" s="11" t="str">
        <f>IF(VLOOKUP(D1832,'Current OBD'!$B$6:$AK$2185,36,0)="Yes","12"," ")</f>
        <v>12</v>
      </c>
      <c r="T1832" s="13">
        <f>VLOOKUP(D1832,Pivot!$B$4:$F$2181,2,0)</f>
        <v>208</v>
      </c>
      <c r="U1832" s="13">
        <f>VLOOKUP(D1832,Pivot!$B$4:$F$2181,3,0)</f>
        <v>91</v>
      </c>
      <c r="V1832" s="13">
        <f>VLOOKUP(D1832,Pivot!$B$4:$F$2181,4,0)</f>
        <v>584</v>
      </c>
      <c r="W1832" s="46">
        <f>IFERROR(VLOOKUP(D1832,Pivot!$B$4:$H$2181,5,0),"")</f>
        <v>0.35620000000000002</v>
      </c>
      <c r="X1832" s="51">
        <f>IFERROR(VLOOKUP(D1832,Pivot!$B$4:$H$2181,6,0),"")</f>
        <v>0.15579999999999999</v>
      </c>
      <c r="Y1832" s="46">
        <f>IFERROR(VLOOKUP(D1832,Pivot!$B$4:$H$2181,7,0),"")</f>
        <v>0.51200000000000001</v>
      </c>
    </row>
    <row r="1833" spans="1:25" ht="15" customHeight="1" outlineLevel="2">
      <c r="A1833" s="10" t="str">
        <f>VLOOKUP(D1833,'Current OBD'!$B$6:$K$2185,4,0)</f>
        <v>Snohomish</v>
      </c>
      <c r="B1833" s="10" t="str">
        <f>VLOOKUP(D1833,'Current OBD'!$B$6:$K$2185,3,0)</f>
        <v>31-311</v>
      </c>
      <c r="C1833" s="9" t="str">
        <f>VLOOKUP(D1833,'Current OBD'!$B$6:$K$2185,2,0)</f>
        <v>Sultan School District</v>
      </c>
      <c r="D1833" s="24">
        <v>660719</v>
      </c>
      <c r="E1833" s="9" t="str">
        <f>VLOOKUP(D1833,'Current OBD'!$B$6:$K$2185,10,0)</f>
        <v>Sultan Middle School</v>
      </c>
      <c r="F1833" s="11" t="str">
        <f>IF(VLOOKUP(D1833,'Current OBD'!$B$6:$AK$2185,23,0)="Yes","PK"," ")</f>
        <v xml:space="preserve"> </v>
      </c>
      <c r="G1833" s="11" t="str">
        <f>IF(VLOOKUP(D1833,'Current OBD'!$B$6:$AK$2185,24,0)="Yes","K"," ")</f>
        <v xml:space="preserve"> </v>
      </c>
      <c r="H1833" s="11" t="str">
        <f>IF(VLOOKUP(D1833,'Current OBD'!$B$6:$AK$2185,25,0)="Yes",1," ")</f>
        <v xml:space="preserve"> </v>
      </c>
      <c r="I1833" s="11" t="str">
        <f>IF(VLOOKUP(D1833,'Current OBD'!$B$6:$AK$2185,26,0)="Yes","2"," ")</f>
        <v xml:space="preserve"> </v>
      </c>
      <c r="J1833" s="11" t="str">
        <f>IF(VLOOKUP(D1833,'Current OBD'!$B$6:$AK$2185,27,0)="Yes","3"," ")</f>
        <v xml:space="preserve"> </v>
      </c>
      <c r="K1833" s="11" t="str">
        <f>IF(VLOOKUP(D1833,'Current OBD'!$B$6:$AK$2185,28,0)="Yes","4"," ")</f>
        <v xml:space="preserve"> </v>
      </c>
      <c r="L1833" s="11" t="str">
        <f>IF(VLOOKUP(D1833,'Current OBD'!$B$6:$AK$2185,29,0)="Yes","5"," ")</f>
        <v xml:space="preserve"> </v>
      </c>
      <c r="M1833" s="11" t="str">
        <f>IF(VLOOKUP(D1833,'Current OBD'!$B$6:$AK$2185,30,0)="Yes","6"," ")</f>
        <v>6</v>
      </c>
      <c r="N1833" s="11" t="str">
        <f>IF(VLOOKUP(D1833,'Current OBD'!$B$6:$AK$2185,31,0)="Yes","7"," ")</f>
        <v>7</v>
      </c>
      <c r="O1833" s="11" t="str">
        <f>IF(VLOOKUP(D1833,'Current OBD'!$B$6:$AK$2185,32,0)="Yes","8"," ")</f>
        <v>8</v>
      </c>
      <c r="P1833" s="11" t="str">
        <f>IF(VLOOKUP(D1833,'Current OBD'!$B$6:$AK$2185,33,0)="Yes","9"," ")</f>
        <v xml:space="preserve"> </v>
      </c>
      <c r="Q1833" s="11" t="str">
        <f>IF(VLOOKUP(D1833,'Current OBD'!$B$6:$AK$2185,34,0)="Yes","10"," ")</f>
        <v xml:space="preserve"> </v>
      </c>
      <c r="R1833" s="11" t="str">
        <f>IF(VLOOKUP(D1833,'Current OBD'!$B$6:$AK$2185,35,0)="Yes","11"," ")</f>
        <v xml:space="preserve"> </v>
      </c>
      <c r="S1833" s="11" t="str">
        <f>IF(VLOOKUP(D1833,'Current OBD'!$B$6:$AK$2185,36,0)="Yes","12"," ")</f>
        <v xml:space="preserve"> </v>
      </c>
      <c r="T1833" s="13">
        <f>VLOOKUP(D1833,Pivot!$B$4:$F$2181,2,0)</f>
        <v>163</v>
      </c>
      <c r="U1833" s="13">
        <f>VLOOKUP(D1833,Pivot!$B$4:$F$2181,3,0)</f>
        <v>71</v>
      </c>
      <c r="V1833" s="13">
        <f>VLOOKUP(D1833,Pivot!$B$4:$F$2181,4,0)</f>
        <v>447</v>
      </c>
      <c r="W1833" s="46">
        <f>IFERROR(VLOOKUP(D1833,Pivot!$B$4:$H$2181,5,0),"")</f>
        <v>0.36470000000000002</v>
      </c>
      <c r="X1833" s="51">
        <f>IFERROR(VLOOKUP(D1833,Pivot!$B$4:$H$2181,6,0),"")</f>
        <v>0.1588</v>
      </c>
      <c r="Y1833" s="46">
        <f>IFERROR(VLOOKUP(D1833,Pivot!$B$4:$H$2181,7,0),"")</f>
        <v>0.52349999999999997</v>
      </c>
    </row>
    <row r="1834" spans="1:25" ht="15" customHeight="1" outlineLevel="1">
      <c r="A1834" s="27"/>
      <c r="B1834" s="27"/>
      <c r="C1834" s="30" t="s">
        <v>5839</v>
      </c>
      <c r="D1834" s="27"/>
      <c r="E1834" s="26"/>
      <c r="F1834" s="29"/>
      <c r="G1834" s="29"/>
      <c r="H1834" s="29"/>
      <c r="I1834" s="29"/>
      <c r="J1834" s="29"/>
      <c r="K1834" s="29"/>
      <c r="L1834" s="29"/>
      <c r="M1834" s="29"/>
      <c r="N1834" s="29"/>
      <c r="O1834" s="29"/>
      <c r="P1834" s="29"/>
      <c r="Q1834" s="29"/>
      <c r="R1834" s="29"/>
      <c r="S1834" s="29"/>
      <c r="T1834" s="43">
        <f>SUBTOTAL(9,T1830:T1833)</f>
        <v>712</v>
      </c>
      <c r="U1834" s="43">
        <f>SUBTOTAL(9,U1830:U1833)</f>
        <v>290</v>
      </c>
      <c r="V1834" s="43">
        <f>SUBTOTAL(9,V1830:V1833)</f>
        <v>2004</v>
      </c>
      <c r="W1834" s="47"/>
      <c r="X1834" s="52"/>
      <c r="Y1834" s="56">
        <f>(T1834+U1834)/V1834</f>
        <v>0.5</v>
      </c>
    </row>
    <row r="1835" spans="1:25" ht="15" customHeight="1" outlineLevel="2">
      <c r="A1835" s="10" t="str">
        <f>VLOOKUP(D1835,'Current OBD'!$B$6:$K$2185,4,0)</f>
        <v>Snohomish</v>
      </c>
      <c r="B1835" s="10" t="str">
        <f>VLOOKUP(D1835,'Current OBD'!$B$6:$K$2185,3,0)</f>
        <v>31-330</v>
      </c>
      <c r="C1835" s="9" t="str">
        <f>VLOOKUP(D1835,'Current OBD'!$B$6:$K$2185,2,0)</f>
        <v>Darrington School District</v>
      </c>
      <c r="D1835" s="24">
        <v>660629</v>
      </c>
      <c r="E1835" s="9" t="str">
        <f>VLOOKUP(D1835,'Current OBD'!$B$6:$K$2185,10,0)</f>
        <v>Darrington Elementary K-8 (formerly K-6)</v>
      </c>
      <c r="F1835" s="11" t="str">
        <f>IF(VLOOKUP(D1835,'Current OBD'!$B$6:$AK$2185,23,0)="Yes","PK"," ")</f>
        <v>PK</v>
      </c>
      <c r="G1835" s="11" t="str">
        <f>IF(VLOOKUP(D1835,'Current OBD'!$B$6:$AK$2185,24,0)="Yes","K"," ")</f>
        <v>K</v>
      </c>
      <c r="H1835" s="11">
        <f>IF(VLOOKUP(D1835,'Current OBD'!$B$6:$AK$2185,25,0)="Yes",1," ")</f>
        <v>1</v>
      </c>
      <c r="I1835" s="11" t="str">
        <f>IF(VLOOKUP(D1835,'Current OBD'!$B$6:$AK$2185,26,0)="Yes","2"," ")</f>
        <v>2</v>
      </c>
      <c r="J1835" s="11" t="str">
        <f>IF(VLOOKUP(D1835,'Current OBD'!$B$6:$AK$2185,27,0)="Yes","3"," ")</f>
        <v>3</v>
      </c>
      <c r="K1835" s="11" t="str">
        <f>IF(VLOOKUP(D1835,'Current OBD'!$B$6:$AK$2185,28,0)="Yes","4"," ")</f>
        <v>4</v>
      </c>
      <c r="L1835" s="11" t="str">
        <f>IF(VLOOKUP(D1835,'Current OBD'!$B$6:$AK$2185,29,0)="Yes","5"," ")</f>
        <v>5</v>
      </c>
      <c r="M1835" s="11" t="str">
        <f>IF(VLOOKUP(D1835,'Current OBD'!$B$6:$AK$2185,30,0)="Yes","6"," ")</f>
        <v>6</v>
      </c>
      <c r="N1835" s="11" t="str">
        <f>IF(VLOOKUP(D1835,'Current OBD'!$B$6:$AK$2185,31,0)="Yes","7"," ")</f>
        <v>7</v>
      </c>
      <c r="O1835" s="11" t="str">
        <f>IF(VLOOKUP(D1835,'Current OBD'!$B$6:$AK$2185,32,0)="Yes","8"," ")</f>
        <v>8</v>
      </c>
      <c r="P1835" s="11" t="str">
        <f>IF(VLOOKUP(D1835,'Current OBD'!$B$6:$AK$2185,33,0)="Yes","9"," ")</f>
        <v xml:space="preserve"> </v>
      </c>
      <c r="Q1835" s="11" t="str">
        <f>IF(VLOOKUP(D1835,'Current OBD'!$B$6:$AK$2185,34,0)="Yes","10"," ")</f>
        <v xml:space="preserve"> </v>
      </c>
      <c r="R1835" s="11" t="str">
        <f>IF(VLOOKUP(D1835,'Current OBD'!$B$6:$AK$2185,35,0)="Yes","11"," ")</f>
        <v xml:space="preserve"> </v>
      </c>
      <c r="S1835" s="11" t="str">
        <f>IF(VLOOKUP(D1835,'Current OBD'!$B$6:$AK$2185,36,0)="Yes","12"," ")</f>
        <v xml:space="preserve"> </v>
      </c>
      <c r="T1835" s="13">
        <f>VLOOKUP(D1835,Pivot!$B$4:$F$2181,2,0)</f>
        <v>249</v>
      </c>
      <c r="U1835" s="13">
        <f>VLOOKUP(D1835,Pivot!$B$4:$F$2181,3,0)</f>
        <v>0</v>
      </c>
      <c r="V1835" s="13">
        <f>VLOOKUP(D1835,Pivot!$B$4:$F$2181,4,0)</f>
        <v>322</v>
      </c>
      <c r="W1835" s="46">
        <f>IFERROR(VLOOKUP(D1835,Pivot!$B$4:$H$2181,5,0),"")</f>
        <v>0.77329999999999999</v>
      </c>
      <c r="X1835" s="51">
        <f>IFERROR(VLOOKUP(D1835,Pivot!$B$4:$H$2181,6,0),"")</f>
        <v>0</v>
      </c>
      <c r="Y1835" s="46">
        <f>IFERROR(VLOOKUP(D1835,Pivot!$B$4:$H$2181,7,0),"")</f>
        <v>0.77329999999999999</v>
      </c>
    </row>
    <row r="1836" spans="1:25" ht="15" customHeight="1" outlineLevel="2">
      <c r="A1836" s="10" t="str">
        <f>VLOOKUP(D1836,'Current OBD'!$B$6:$K$2185,4,0)</f>
        <v>Snohomish</v>
      </c>
      <c r="B1836" s="10" t="str">
        <f>VLOOKUP(D1836,'Current OBD'!$B$6:$K$2185,3,0)</f>
        <v>31-330</v>
      </c>
      <c r="C1836" s="9" t="str">
        <f>VLOOKUP(D1836,'Current OBD'!$B$6:$K$2185,2,0)</f>
        <v>Darrington School District</v>
      </c>
      <c r="D1836" s="24">
        <v>660630</v>
      </c>
      <c r="E1836" s="9" t="str">
        <f>VLOOKUP(D1836,'Current OBD'!$B$6:$K$2185,10,0)</f>
        <v>Darrington High School (formerly Middle/High School)</v>
      </c>
      <c r="F1836" s="11" t="str">
        <f>IF(VLOOKUP(D1836,'Current OBD'!$B$6:$AK$2185,23,0)="Yes","PK"," ")</f>
        <v xml:space="preserve"> </v>
      </c>
      <c r="G1836" s="11" t="str">
        <f>IF(VLOOKUP(D1836,'Current OBD'!$B$6:$AK$2185,24,0)="Yes","K"," ")</f>
        <v xml:space="preserve"> </v>
      </c>
      <c r="H1836" s="11" t="str">
        <f>IF(VLOOKUP(D1836,'Current OBD'!$B$6:$AK$2185,25,0)="Yes",1," ")</f>
        <v xml:space="preserve"> </v>
      </c>
      <c r="I1836" s="11" t="str">
        <f>IF(VLOOKUP(D1836,'Current OBD'!$B$6:$AK$2185,26,0)="Yes","2"," ")</f>
        <v xml:space="preserve"> </v>
      </c>
      <c r="J1836" s="11" t="str">
        <f>IF(VLOOKUP(D1836,'Current OBD'!$B$6:$AK$2185,27,0)="Yes","3"," ")</f>
        <v xml:space="preserve"> </v>
      </c>
      <c r="K1836" s="11" t="str">
        <f>IF(VLOOKUP(D1836,'Current OBD'!$B$6:$AK$2185,28,0)="Yes","4"," ")</f>
        <v xml:space="preserve"> </v>
      </c>
      <c r="L1836" s="11" t="str">
        <f>IF(VLOOKUP(D1836,'Current OBD'!$B$6:$AK$2185,29,0)="Yes","5"," ")</f>
        <v xml:space="preserve"> </v>
      </c>
      <c r="M1836" s="11" t="str">
        <f>IF(VLOOKUP(D1836,'Current OBD'!$B$6:$AK$2185,30,0)="Yes","6"," ")</f>
        <v xml:space="preserve"> </v>
      </c>
      <c r="N1836" s="11" t="str">
        <f>IF(VLOOKUP(D1836,'Current OBD'!$B$6:$AK$2185,31,0)="Yes","7"," ")</f>
        <v xml:space="preserve"> </v>
      </c>
      <c r="O1836" s="11" t="str">
        <f>IF(VLOOKUP(D1836,'Current OBD'!$B$6:$AK$2185,32,0)="Yes","8"," ")</f>
        <v xml:space="preserve"> </v>
      </c>
      <c r="P1836" s="11" t="str">
        <f>IF(VLOOKUP(D1836,'Current OBD'!$B$6:$AK$2185,33,0)="Yes","9"," ")</f>
        <v>9</v>
      </c>
      <c r="Q1836" s="11" t="str">
        <f>IF(VLOOKUP(D1836,'Current OBD'!$B$6:$AK$2185,34,0)="Yes","10"," ")</f>
        <v>10</v>
      </c>
      <c r="R1836" s="11" t="str">
        <f>IF(VLOOKUP(D1836,'Current OBD'!$B$6:$AK$2185,35,0)="Yes","11"," ")</f>
        <v>11</v>
      </c>
      <c r="S1836" s="11" t="str">
        <f>IF(VLOOKUP(D1836,'Current OBD'!$B$6:$AK$2185,36,0)="Yes","12"," ")</f>
        <v>12</v>
      </c>
      <c r="T1836" s="13">
        <f>VLOOKUP(D1836,Pivot!$B$4:$F$2181,2,0)</f>
        <v>69</v>
      </c>
      <c r="U1836" s="13">
        <f>VLOOKUP(D1836,Pivot!$B$4:$F$2181,3,0)</f>
        <v>0</v>
      </c>
      <c r="V1836" s="13">
        <f>VLOOKUP(D1836,Pivot!$B$4:$F$2181,4,0)</f>
        <v>117</v>
      </c>
      <c r="W1836" s="46">
        <f>IFERROR(VLOOKUP(D1836,Pivot!$B$4:$H$2181,5,0),"")</f>
        <v>0.5897</v>
      </c>
      <c r="X1836" s="51">
        <f>IFERROR(VLOOKUP(D1836,Pivot!$B$4:$H$2181,6,0),"")</f>
        <v>0</v>
      </c>
      <c r="Y1836" s="46">
        <f>IFERROR(VLOOKUP(D1836,Pivot!$B$4:$H$2181,7,0),"")</f>
        <v>0.5897</v>
      </c>
    </row>
    <row r="1837" spans="1:25" ht="15" customHeight="1" outlineLevel="1">
      <c r="A1837" s="27"/>
      <c r="B1837" s="27"/>
      <c r="C1837" s="30" t="s">
        <v>5840</v>
      </c>
      <c r="D1837" s="27"/>
      <c r="E1837" s="26"/>
      <c r="F1837" s="29"/>
      <c r="G1837" s="29"/>
      <c r="H1837" s="29"/>
      <c r="I1837" s="29"/>
      <c r="J1837" s="29"/>
      <c r="K1837" s="29"/>
      <c r="L1837" s="29"/>
      <c r="M1837" s="29"/>
      <c r="N1837" s="29"/>
      <c r="O1837" s="29"/>
      <c r="P1837" s="29"/>
      <c r="Q1837" s="29"/>
      <c r="R1837" s="29"/>
      <c r="S1837" s="29"/>
      <c r="T1837" s="43">
        <f>SUBTOTAL(9,T1835:T1836)</f>
        <v>318</v>
      </c>
      <c r="U1837" s="43">
        <f>SUBTOTAL(9,U1835:U1836)</f>
        <v>0</v>
      </c>
      <c r="V1837" s="43">
        <f>SUBTOTAL(9,V1835:V1836)</f>
        <v>439</v>
      </c>
      <c r="W1837" s="47"/>
      <c r="X1837" s="52"/>
      <c r="Y1837" s="56">
        <f>(T1837+U1837)/V1837</f>
        <v>0.72437357630979504</v>
      </c>
    </row>
    <row r="1838" spans="1:25" ht="15" customHeight="1" outlineLevel="2">
      <c r="A1838" s="10" t="str">
        <f>VLOOKUP(D1838,'Current OBD'!$B$6:$K$2185,4,0)</f>
        <v>Snohomish</v>
      </c>
      <c r="B1838" s="10" t="str">
        <f>VLOOKUP(D1838,'Current OBD'!$B$6:$K$2185,3,0)</f>
        <v>31-332</v>
      </c>
      <c r="C1838" s="9" t="str">
        <f>VLOOKUP(D1838,'Current OBD'!$B$6:$K$2185,2,0)</f>
        <v>Granite Falls School District</v>
      </c>
      <c r="D1838" s="24">
        <v>664475</v>
      </c>
      <c r="E1838" s="9" t="str">
        <f>VLOOKUP(D1838,'Current OBD'!$B$6:$K$2185,10,0)</f>
        <v>Crossroads High School</v>
      </c>
      <c r="F1838" s="11" t="str">
        <f>IF(VLOOKUP(D1838,'Current OBD'!$B$6:$AK$2185,23,0)="Yes","PK"," ")</f>
        <v xml:space="preserve"> </v>
      </c>
      <c r="G1838" s="11" t="str">
        <f>IF(VLOOKUP(D1838,'Current OBD'!$B$6:$AK$2185,24,0)="Yes","K"," ")</f>
        <v xml:space="preserve"> </v>
      </c>
      <c r="H1838" s="11" t="str">
        <f>IF(VLOOKUP(D1838,'Current OBD'!$B$6:$AK$2185,25,0)="Yes",1," ")</f>
        <v xml:space="preserve"> </v>
      </c>
      <c r="I1838" s="11" t="str">
        <f>IF(VLOOKUP(D1838,'Current OBD'!$B$6:$AK$2185,26,0)="Yes","2"," ")</f>
        <v xml:space="preserve"> </v>
      </c>
      <c r="J1838" s="11" t="str">
        <f>IF(VLOOKUP(D1838,'Current OBD'!$B$6:$AK$2185,27,0)="Yes","3"," ")</f>
        <v xml:space="preserve"> </v>
      </c>
      <c r="K1838" s="11" t="str">
        <f>IF(VLOOKUP(D1838,'Current OBD'!$B$6:$AK$2185,28,0)="Yes","4"," ")</f>
        <v xml:space="preserve"> </v>
      </c>
      <c r="L1838" s="11" t="str">
        <f>IF(VLOOKUP(D1838,'Current OBD'!$B$6:$AK$2185,29,0)="Yes","5"," ")</f>
        <v xml:space="preserve"> </v>
      </c>
      <c r="M1838" s="11" t="str">
        <f>IF(VLOOKUP(D1838,'Current OBD'!$B$6:$AK$2185,30,0)="Yes","6"," ")</f>
        <v xml:space="preserve"> </v>
      </c>
      <c r="N1838" s="11" t="str">
        <f>IF(VLOOKUP(D1838,'Current OBD'!$B$6:$AK$2185,31,0)="Yes","7"," ")</f>
        <v xml:space="preserve"> </v>
      </c>
      <c r="O1838" s="11" t="str">
        <f>IF(VLOOKUP(D1838,'Current OBD'!$B$6:$AK$2185,32,0)="Yes","8"," ")</f>
        <v xml:space="preserve"> </v>
      </c>
      <c r="P1838" s="11" t="str">
        <f>IF(VLOOKUP(D1838,'Current OBD'!$B$6:$AK$2185,33,0)="Yes","9"," ")</f>
        <v>9</v>
      </c>
      <c r="Q1838" s="11" t="str">
        <f>IF(VLOOKUP(D1838,'Current OBD'!$B$6:$AK$2185,34,0)="Yes","10"," ")</f>
        <v>10</v>
      </c>
      <c r="R1838" s="11" t="str">
        <f>IF(VLOOKUP(D1838,'Current OBD'!$B$6:$AK$2185,35,0)="Yes","11"," ")</f>
        <v>11</v>
      </c>
      <c r="S1838" s="11" t="str">
        <f>IF(VLOOKUP(D1838,'Current OBD'!$B$6:$AK$2185,36,0)="Yes","12"," ")</f>
        <v>12</v>
      </c>
      <c r="T1838" s="13">
        <f>VLOOKUP(D1838,Pivot!$B$4:$F$2181,2,0)</f>
        <v>138</v>
      </c>
      <c r="U1838" s="13">
        <f>VLOOKUP(D1838,Pivot!$B$4:$F$2181,3,0)</f>
        <v>0</v>
      </c>
      <c r="V1838" s="13">
        <f>VLOOKUP(D1838,Pivot!$B$4:$F$2181,4,0)</f>
        <v>184</v>
      </c>
      <c r="W1838" s="46">
        <f>IFERROR(VLOOKUP(D1838,Pivot!$B$4:$H$2181,5,0),"")</f>
        <v>0.75</v>
      </c>
      <c r="X1838" s="51">
        <f>IFERROR(VLOOKUP(D1838,Pivot!$B$4:$H$2181,6,0),"")</f>
        <v>0</v>
      </c>
      <c r="Y1838" s="46">
        <f>IFERROR(VLOOKUP(D1838,Pivot!$B$4:$H$2181,7,0),"")</f>
        <v>0.75</v>
      </c>
    </row>
    <row r="1839" spans="1:25" ht="15" customHeight="1" outlineLevel="2">
      <c r="A1839" s="10" t="str">
        <f>VLOOKUP(D1839,'Current OBD'!$B$6:$K$2185,4,0)</f>
        <v>Snohomish</v>
      </c>
      <c r="B1839" s="10" t="str">
        <f>VLOOKUP(D1839,'Current OBD'!$B$6:$K$2185,3,0)</f>
        <v>31-332</v>
      </c>
      <c r="C1839" s="9" t="str">
        <f>VLOOKUP(D1839,'Current OBD'!$B$6:$K$2185,2,0)</f>
        <v>Granite Falls School District</v>
      </c>
      <c r="D1839" s="24">
        <v>660659</v>
      </c>
      <c r="E1839" s="9" t="str">
        <f>VLOOKUP(D1839,'Current OBD'!$B$6:$K$2185,10,0)</f>
        <v>Granite Falls High School</v>
      </c>
      <c r="F1839" s="11" t="str">
        <f>IF(VLOOKUP(D1839,'Current OBD'!$B$6:$AK$2185,23,0)="Yes","PK"," ")</f>
        <v xml:space="preserve"> </v>
      </c>
      <c r="G1839" s="11" t="str">
        <f>IF(VLOOKUP(D1839,'Current OBD'!$B$6:$AK$2185,24,0)="Yes","K"," ")</f>
        <v xml:space="preserve"> </v>
      </c>
      <c r="H1839" s="11" t="str">
        <f>IF(VLOOKUP(D1839,'Current OBD'!$B$6:$AK$2185,25,0)="Yes",1," ")</f>
        <v xml:space="preserve"> </v>
      </c>
      <c r="I1839" s="11" t="str">
        <f>IF(VLOOKUP(D1839,'Current OBD'!$B$6:$AK$2185,26,0)="Yes","2"," ")</f>
        <v xml:space="preserve"> </v>
      </c>
      <c r="J1839" s="11" t="str">
        <f>IF(VLOOKUP(D1839,'Current OBD'!$B$6:$AK$2185,27,0)="Yes","3"," ")</f>
        <v xml:space="preserve"> </v>
      </c>
      <c r="K1839" s="11" t="str">
        <f>IF(VLOOKUP(D1839,'Current OBD'!$B$6:$AK$2185,28,0)="Yes","4"," ")</f>
        <v xml:space="preserve"> </v>
      </c>
      <c r="L1839" s="11" t="str">
        <f>IF(VLOOKUP(D1839,'Current OBD'!$B$6:$AK$2185,29,0)="Yes","5"," ")</f>
        <v xml:space="preserve"> </v>
      </c>
      <c r="M1839" s="11" t="str">
        <f>IF(VLOOKUP(D1839,'Current OBD'!$B$6:$AK$2185,30,0)="Yes","6"," ")</f>
        <v xml:space="preserve"> </v>
      </c>
      <c r="N1839" s="11" t="str">
        <f>IF(VLOOKUP(D1839,'Current OBD'!$B$6:$AK$2185,31,0)="Yes","7"," ")</f>
        <v xml:space="preserve"> </v>
      </c>
      <c r="O1839" s="11" t="str">
        <f>IF(VLOOKUP(D1839,'Current OBD'!$B$6:$AK$2185,32,0)="Yes","8"," ")</f>
        <v xml:space="preserve"> </v>
      </c>
      <c r="P1839" s="11" t="str">
        <f>IF(VLOOKUP(D1839,'Current OBD'!$B$6:$AK$2185,33,0)="Yes","9"," ")</f>
        <v>9</v>
      </c>
      <c r="Q1839" s="11" t="str">
        <f>IF(VLOOKUP(D1839,'Current OBD'!$B$6:$AK$2185,34,0)="Yes","10"," ")</f>
        <v>10</v>
      </c>
      <c r="R1839" s="11" t="str">
        <f>IF(VLOOKUP(D1839,'Current OBD'!$B$6:$AK$2185,35,0)="Yes","11"," ")</f>
        <v>11</v>
      </c>
      <c r="S1839" s="11" t="str">
        <f>IF(VLOOKUP(D1839,'Current OBD'!$B$6:$AK$2185,36,0)="Yes","12"," ")</f>
        <v>12</v>
      </c>
      <c r="T1839" s="13">
        <f>VLOOKUP(D1839,Pivot!$B$4:$F$2181,2,0)</f>
        <v>158</v>
      </c>
      <c r="U1839" s="13">
        <f>VLOOKUP(D1839,Pivot!$B$4:$F$2181,3,0)</f>
        <v>72</v>
      </c>
      <c r="V1839" s="13">
        <f>VLOOKUP(D1839,Pivot!$B$4:$F$2181,4,0)</f>
        <v>617</v>
      </c>
      <c r="W1839" s="46">
        <f>IFERROR(VLOOKUP(D1839,Pivot!$B$4:$H$2181,5,0),"")</f>
        <v>0.25609999999999999</v>
      </c>
      <c r="X1839" s="51">
        <f>IFERROR(VLOOKUP(D1839,Pivot!$B$4:$H$2181,6,0),"")</f>
        <v>0.1167</v>
      </c>
      <c r="Y1839" s="46">
        <f>IFERROR(VLOOKUP(D1839,Pivot!$B$4:$H$2181,7,0),"")</f>
        <v>0.37280000000000002</v>
      </c>
    </row>
    <row r="1840" spans="1:25" ht="15" customHeight="1" outlineLevel="2">
      <c r="A1840" s="10" t="str">
        <f>VLOOKUP(D1840,'Current OBD'!$B$6:$K$2185,4,0)</f>
        <v>Snohomish</v>
      </c>
      <c r="B1840" s="10" t="str">
        <f>VLOOKUP(D1840,'Current OBD'!$B$6:$K$2185,3,0)</f>
        <v>31-332</v>
      </c>
      <c r="C1840" s="9" t="str">
        <f>VLOOKUP(D1840,'Current OBD'!$B$6:$K$2185,2,0)</f>
        <v>Granite Falls School District</v>
      </c>
      <c r="D1840" s="24">
        <v>665199</v>
      </c>
      <c r="E1840" s="9" t="str">
        <f>VLOOKUP(D1840,'Current OBD'!$B$6:$K$2185,10,0)</f>
        <v>Granite Falls Middle School</v>
      </c>
      <c r="F1840" s="11" t="str">
        <f>IF(VLOOKUP(D1840,'Current OBD'!$B$6:$AK$2185,23,0)="Yes","PK"," ")</f>
        <v xml:space="preserve"> </v>
      </c>
      <c r="G1840" s="11" t="str">
        <f>IF(VLOOKUP(D1840,'Current OBD'!$B$6:$AK$2185,24,0)="Yes","K"," ")</f>
        <v xml:space="preserve"> </v>
      </c>
      <c r="H1840" s="11" t="str">
        <f>IF(VLOOKUP(D1840,'Current OBD'!$B$6:$AK$2185,25,0)="Yes",1," ")</f>
        <v xml:space="preserve"> </v>
      </c>
      <c r="I1840" s="11" t="str">
        <f>IF(VLOOKUP(D1840,'Current OBD'!$B$6:$AK$2185,26,0)="Yes","2"," ")</f>
        <v xml:space="preserve"> </v>
      </c>
      <c r="J1840" s="11" t="str">
        <f>IF(VLOOKUP(D1840,'Current OBD'!$B$6:$AK$2185,27,0)="Yes","3"," ")</f>
        <v xml:space="preserve"> </v>
      </c>
      <c r="K1840" s="11" t="str">
        <f>IF(VLOOKUP(D1840,'Current OBD'!$B$6:$AK$2185,28,0)="Yes","4"," ")</f>
        <v xml:space="preserve"> </v>
      </c>
      <c r="L1840" s="11" t="str">
        <f>IF(VLOOKUP(D1840,'Current OBD'!$B$6:$AK$2185,29,0)="Yes","5"," ")</f>
        <v xml:space="preserve"> </v>
      </c>
      <c r="M1840" s="11" t="str">
        <f>IF(VLOOKUP(D1840,'Current OBD'!$B$6:$AK$2185,30,0)="Yes","6"," ")</f>
        <v>6</v>
      </c>
      <c r="N1840" s="11" t="str">
        <f>IF(VLOOKUP(D1840,'Current OBD'!$B$6:$AK$2185,31,0)="Yes","7"," ")</f>
        <v>7</v>
      </c>
      <c r="O1840" s="11" t="str">
        <f>IF(VLOOKUP(D1840,'Current OBD'!$B$6:$AK$2185,32,0)="Yes","8"," ")</f>
        <v>8</v>
      </c>
      <c r="P1840" s="11" t="str">
        <f>IF(VLOOKUP(D1840,'Current OBD'!$B$6:$AK$2185,33,0)="Yes","9"," ")</f>
        <v xml:space="preserve"> </v>
      </c>
      <c r="Q1840" s="11" t="str">
        <f>IF(VLOOKUP(D1840,'Current OBD'!$B$6:$AK$2185,34,0)="Yes","10"," ")</f>
        <v xml:space="preserve"> </v>
      </c>
      <c r="R1840" s="11" t="str">
        <f>IF(VLOOKUP(D1840,'Current OBD'!$B$6:$AK$2185,35,0)="Yes","11"," ")</f>
        <v xml:space="preserve"> </v>
      </c>
      <c r="S1840" s="11" t="str">
        <f>IF(VLOOKUP(D1840,'Current OBD'!$B$6:$AK$2185,36,0)="Yes","12"," ")</f>
        <v xml:space="preserve"> </v>
      </c>
      <c r="T1840" s="13">
        <f>VLOOKUP(D1840,Pivot!$B$4:$F$2181,2,0)</f>
        <v>167</v>
      </c>
      <c r="U1840" s="13">
        <f>VLOOKUP(D1840,Pivot!$B$4:$F$2181,3,0)</f>
        <v>63</v>
      </c>
      <c r="V1840" s="13">
        <f>VLOOKUP(D1840,Pivot!$B$4:$F$2181,4,0)</f>
        <v>545</v>
      </c>
      <c r="W1840" s="46">
        <f>IFERROR(VLOOKUP(D1840,Pivot!$B$4:$H$2181,5,0),"")</f>
        <v>0.30640000000000001</v>
      </c>
      <c r="X1840" s="51">
        <f>IFERROR(VLOOKUP(D1840,Pivot!$B$4:$H$2181,6,0),"")</f>
        <v>0.11559999999999999</v>
      </c>
      <c r="Y1840" s="46">
        <f>IFERROR(VLOOKUP(D1840,Pivot!$B$4:$H$2181,7,0),"")</f>
        <v>0.42199999999999999</v>
      </c>
    </row>
    <row r="1841" spans="1:25" ht="15" customHeight="1" outlineLevel="2">
      <c r="A1841" s="10" t="str">
        <f>VLOOKUP(D1841,'Current OBD'!$B$6:$K$2185,4,0)</f>
        <v>Snohomish</v>
      </c>
      <c r="B1841" s="10" t="str">
        <f>VLOOKUP(D1841,'Current OBD'!$B$6:$K$2185,3,0)</f>
        <v>31-332</v>
      </c>
      <c r="C1841" s="9" t="str">
        <f>VLOOKUP(D1841,'Current OBD'!$B$6:$K$2185,2,0)</f>
        <v>Granite Falls School District</v>
      </c>
      <c r="D1841" s="24">
        <v>660657</v>
      </c>
      <c r="E1841" s="9" t="str">
        <f>VLOOKUP(D1841,'Current OBD'!$B$6:$K$2185,10,0)</f>
        <v>Monte Cristo Elementary</v>
      </c>
      <c r="F1841" s="11" t="str">
        <f>IF(VLOOKUP(D1841,'Current OBD'!$B$6:$AK$2185,23,0)="Yes","PK"," ")</f>
        <v>PK</v>
      </c>
      <c r="G1841" s="11" t="str">
        <f>IF(VLOOKUP(D1841,'Current OBD'!$B$6:$AK$2185,24,0)="Yes","K"," ")</f>
        <v xml:space="preserve"> </v>
      </c>
      <c r="H1841" s="11" t="str">
        <f>IF(VLOOKUP(D1841,'Current OBD'!$B$6:$AK$2185,25,0)="Yes",1," ")</f>
        <v xml:space="preserve"> </v>
      </c>
      <c r="I1841" s="11" t="str">
        <f>IF(VLOOKUP(D1841,'Current OBD'!$B$6:$AK$2185,26,0)="Yes","2"," ")</f>
        <v xml:space="preserve"> </v>
      </c>
      <c r="J1841" s="11" t="str">
        <f>IF(VLOOKUP(D1841,'Current OBD'!$B$6:$AK$2185,27,0)="Yes","3"," ")</f>
        <v>3</v>
      </c>
      <c r="K1841" s="11" t="str">
        <f>IF(VLOOKUP(D1841,'Current OBD'!$B$6:$AK$2185,28,0)="Yes","4"," ")</f>
        <v>4</v>
      </c>
      <c r="L1841" s="11" t="str">
        <f>IF(VLOOKUP(D1841,'Current OBD'!$B$6:$AK$2185,29,0)="Yes","5"," ")</f>
        <v>5</v>
      </c>
      <c r="M1841" s="11" t="str">
        <f>IF(VLOOKUP(D1841,'Current OBD'!$B$6:$AK$2185,30,0)="Yes","6"," ")</f>
        <v xml:space="preserve"> </v>
      </c>
      <c r="N1841" s="11" t="str">
        <f>IF(VLOOKUP(D1841,'Current OBD'!$B$6:$AK$2185,31,0)="Yes","7"," ")</f>
        <v xml:space="preserve"> </v>
      </c>
      <c r="O1841" s="11" t="str">
        <f>IF(VLOOKUP(D1841,'Current OBD'!$B$6:$AK$2185,32,0)="Yes","8"," ")</f>
        <v xml:space="preserve"> </v>
      </c>
      <c r="P1841" s="11" t="str">
        <f>IF(VLOOKUP(D1841,'Current OBD'!$B$6:$AK$2185,33,0)="Yes","9"," ")</f>
        <v xml:space="preserve"> </v>
      </c>
      <c r="Q1841" s="11" t="str">
        <f>IF(VLOOKUP(D1841,'Current OBD'!$B$6:$AK$2185,34,0)="Yes","10"," ")</f>
        <v xml:space="preserve"> </v>
      </c>
      <c r="R1841" s="11" t="str">
        <f>IF(VLOOKUP(D1841,'Current OBD'!$B$6:$AK$2185,35,0)="Yes","11"," ")</f>
        <v xml:space="preserve"> </v>
      </c>
      <c r="S1841" s="11" t="str">
        <f>IF(VLOOKUP(D1841,'Current OBD'!$B$6:$AK$2185,36,0)="Yes","12"," ")</f>
        <v xml:space="preserve"> </v>
      </c>
      <c r="T1841" s="13">
        <f>VLOOKUP(D1841,Pivot!$B$4:$F$2181,2,0)</f>
        <v>220</v>
      </c>
      <c r="U1841" s="13">
        <f>VLOOKUP(D1841,Pivot!$B$4:$F$2181,3,0)</f>
        <v>49</v>
      </c>
      <c r="V1841" s="13">
        <f>VLOOKUP(D1841,Pivot!$B$4:$F$2181,4,0)</f>
        <v>573</v>
      </c>
      <c r="W1841" s="46">
        <f>IFERROR(VLOOKUP(D1841,Pivot!$B$4:$H$2181,5,0),"")</f>
        <v>0.38390000000000002</v>
      </c>
      <c r="X1841" s="51">
        <f>IFERROR(VLOOKUP(D1841,Pivot!$B$4:$H$2181,6,0),"")</f>
        <v>8.5500000000000007E-2</v>
      </c>
      <c r="Y1841" s="46">
        <f>IFERROR(VLOOKUP(D1841,Pivot!$B$4:$H$2181,7,0),"")</f>
        <v>0.46949999999999997</v>
      </c>
    </row>
    <row r="1842" spans="1:25" ht="15" customHeight="1" outlineLevel="2">
      <c r="A1842" s="10" t="str">
        <f>VLOOKUP(D1842,'Current OBD'!$B$6:$K$2185,4,0)</f>
        <v>Snohomish</v>
      </c>
      <c r="B1842" s="10" t="str">
        <f>VLOOKUP(D1842,'Current OBD'!$B$6:$K$2185,3,0)</f>
        <v>31-332</v>
      </c>
      <c r="C1842" s="9" t="str">
        <f>VLOOKUP(D1842,'Current OBD'!$B$6:$K$2185,2,0)</f>
        <v>Granite Falls School District</v>
      </c>
      <c r="D1842" s="24">
        <v>664966</v>
      </c>
      <c r="E1842" s="9" t="str">
        <f>VLOOKUP(D1842,'Current OBD'!$B$6:$K$2185,10,0)</f>
        <v>Mountain Way Elementary</v>
      </c>
      <c r="F1842" s="11" t="str">
        <f>IF(VLOOKUP(D1842,'Current OBD'!$B$6:$AK$2185,23,0)="Yes","PK"," ")</f>
        <v xml:space="preserve"> </v>
      </c>
      <c r="G1842" s="11" t="str">
        <f>IF(VLOOKUP(D1842,'Current OBD'!$B$6:$AK$2185,24,0)="Yes","K"," ")</f>
        <v>K</v>
      </c>
      <c r="H1842" s="11">
        <f>IF(VLOOKUP(D1842,'Current OBD'!$B$6:$AK$2185,25,0)="Yes",1," ")</f>
        <v>1</v>
      </c>
      <c r="I1842" s="11" t="str">
        <f>IF(VLOOKUP(D1842,'Current OBD'!$B$6:$AK$2185,26,0)="Yes","2"," ")</f>
        <v>2</v>
      </c>
      <c r="J1842" s="11" t="str">
        <f>IF(VLOOKUP(D1842,'Current OBD'!$B$6:$AK$2185,27,0)="Yes","3"," ")</f>
        <v xml:space="preserve"> </v>
      </c>
      <c r="K1842" s="11" t="str">
        <f>IF(VLOOKUP(D1842,'Current OBD'!$B$6:$AK$2185,28,0)="Yes","4"," ")</f>
        <v xml:space="preserve"> </v>
      </c>
      <c r="L1842" s="11" t="str">
        <f>IF(VLOOKUP(D1842,'Current OBD'!$B$6:$AK$2185,29,0)="Yes","5"," ")</f>
        <v xml:space="preserve"> </v>
      </c>
      <c r="M1842" s="11" t="str">
        <f>IF(VLOOKUP(D1842,'Current OBD'!$B$6:$AK$2185,30,0)="Yes","6"," ")</f>
        <v xml:space="preserve"> </v>
      </c>
      <c r="N1842" s="11" t="str">
        <f>IF(VLOOKUP(D1842,'Current OBD'!$B$6:$AK$2185,31,0)="Yes","7"," ")</f>
        <v xml:space="preserve"> </v>
      </c>
      <c r="O1842" s="11" t="str">
        <f>IF(VLOOKUP(D1842,'Current OBD'!$B$6:$AK$2185,32,0)="Yes","8"," ")</f>
        <v xml:space="preserve"> </v>
      </c>
      <c r="P1842" s="11" t="str">
        <f>IF(VLOOKUP(D1842,'Current OBD'!$B$6:$AK$2185,33,0)="Yes","9"," ")</f>
        <v xml:space="preserve"> </v>
      </c>
      <c r="Q1842" s="11" t="str">
        <f>IF(VLOOKUP(D1842,'Current OBD'!$B$6:$AK$2185,34,0)="Yes","10"," ")</f>
        <v xml:space="preserve"> </v>
      </c>
      <c r="R1842" s="11" t="str">
        <f>IF(VLOOKUP(D1842,'Current OBD'!$B$6:$AK$2185,35,0)="Yes","11"," ")</f>
        <v xml:space="preserve"> </v>
      </c>
      <c r="S1842" s="11" t="str">
        <f>IF(VLOOKUP(D1842,'Current OBD'!$B$6:$AK$2185,36,0)="Yes","12"," ")</f>
        <v xml:space="preserve"> </v>
      </c>
      <c r="T1842" s="13">
        <f>VLOOKUP(D1842,Pivot!$B$4:$F$2181,2,0)</f>
        <v>140</v>
      </c>
      <c r="U1842" s="13">
        <f>VLOOKUP(D1842,Pivot!$B$4:$F$2181,3,0)</f>
        <v>33</v>
      </c>
      <c r="V1842" s="13">
        <f>VLOOKUP(D1842,Pivot!$B$4:$F$2181,4,0)</f>
        <v>531</v>
      </c>
      <c r="W1842" s="46">
        <f>IFERROR(VLOOKUP(D1842,Pivot!$B$4:$H$2181,5,0),"")</f>
        <v>0.26369999999999999</v>
      </c>
      <c r="X1842" s="51">
        <f>IFERROR(VLOOKUP(D1842,Pivot!$B$4:$H$2181,6,0),"")</f>
        <v>6.2100000000000002E-2</v>
      </c>
      <c r="Y1842" s="46">
        <f>IFERROR(VLOOKUP(D1842,Pivot!$B$4:$H$2181,7,0),"")</f>
        <v>0.32579999999999998</v>
      </c>
    </row>
    <row r="1843" spans="1:25" ht="15" customHeight="1" outlineLevel="2">
      <c r="A1843" s="10" t="str">
        <f>VLOOKUP(D1843,'Current OBD'!$B$6:$K$2185,4,0)</f>
        <v>Snohomish</v>
      </c>
      <c r="B1843" s="10" t="str">
        <f>VLOOKUP(D1843,'Current OBD'!$B$6:$K$2185,3,0)</f>
        <v>31-332</v>
      </c>
      <c r="C1843" s="9" t="str">
        <f>VLOOKUP(D1843,'Current OBD'!$B$6:$K$2185,2,0)</f>
        <v>Granite Falls School District</v>
      </c>
      <c r="D1843" s="24">
        <v>683636</v>
      </c>
      <c r="E1843" s="9" t="str">
        <f>VLOOKUP(D1843,'Current OBD'!$B$6:$K$2185,10,0)</f>
        <v>Open Doors</v>
      </c>
      <c r="F1843" s="11" t="str">
        <f>IF(VLOOKUP(D1843,'Current OBD'!$B$6:$AK$2185,23,0)="Yes","PK"," ")</f>
        <v xml:space="preserve"> </v>
      </c>
      <c r="G1843" s="11" t="str">
        <f>IF(VLOOKUP(D1843,'Current OBD'!$B$6:$AK$2185,24,0)="Yes","K"," ")</f>
        <v xml:space="preserve"> </v>
      </c>
      <c r="H1843" s="11" t="str">
        <f>IF(VLOOKUP(D1843,'Current OBD'!$B$6:$AK$2185,25,0)="Yes",1," ")</f>
        <v xml:space="preserve"> </v>
      </c>
      <c r="I1843" s="11" t="str">
        <f>IF(VLOOKUP(D1843,'Current OBD'!$B$6:$AK$2185,26,0)="Yes","2"," ")</f>
        <v xml:space="preserve"> </v>
      </c>
      <c r="J1843" s="11" t="str">
        <f>IF(VLOOKUP(D1843,'Current OBD'!$B$6:$AK$2185,27,0)="Yes","3"," ")</f>
        <v xml:space="preserve"> </v>
      </c>
      <c r="K1843" s="11" t="str">
        <f>IF(VLOOKUP(D1843,'Current OBD'!$B$6:$AK$2185,28,0)="Yes","4"," ")</f>
        <v xml:space="preserve"> </v>
      </c>
      <c r="L1843" s="11" t="str">
        <f>IF(VLOOKUP(D1843,'Current OBD'!$B$6:$AK$2185,29,0)="Yes","5"," ")</f>
        <v xml:space="preserve"> </v>
      </c>
      <c r="M1843" s="11" t="str">
        <f>IF(VLOOKUP(D1843,'Current OBD'!$B$6:$AK$2185,30,0)="Yes","6"," ")</f>
        <v xml:space="preserve"> </v>
      </c>
      <c r="N1843" s="11" t="str">
        <f>IF(VLOOKUP(D1843,'Current OBD'!$B$6:$AK$2185,31,0)="Yes","7"," ")</f>
        <v xml:space="preserve"> </v>
      </c>
      <c r="O1843" s="11" t="str">
        <f>IF(VLOOKUP(D1843,'Current OBD'!$B$6:$AK$2185,32,0)="Yes","8"," ")</f>
        <v xml:space="preserve"> </v>
      </c>
      <c r="P1843" s="11" t="str">
        <f>IF(VLOOKUP(D1843,'Current OBD'!$B$6:$AK$2185,33,0)="Yes","9"," ")</f>
        <v>9</v>
      </c>
      <c r="Q1843" s="11" t="str">
        <f>IF(VLOOKUP(D1843,'Current OBD'!$B$6:$AK$2185,34,0)="Yes","10"," ")</f>
        <v>10</v>
      </c>
      <c r="R1843" s="11" t="str">
        <f>IF(VLOOKUP(D1843,'Current OBD'!$B$6:$AK$2185,35,0)="Yes","11"," ")</f>
        <v>11</v>
      </c>
      <c r="S1843" s="11" t="str">
        <f>IF(VLOOKUP(D1843,'Current OBD'!$B$6:$AK$2185,36,0)="Yes","12"," ")</f>
        <v>12</v>
      </c>
      <c r="T1843" s="13">
        <f>VLOOKUP(D1843,Pivot!$B$4:$F$2181,2,0)</f>
        <v>43</v>
      </c>
      <c r="U1843" s="13">
        <f>VLOOKUP(D1843,Pivot!$B$4:$F$2181,3,0)</f>
        <v>0</v>
      </c>
      <c r="V1843" s="13">
        <f>VLOOKUP(D1843,Pivot!$B$4:$F$2181,4,0)</f>
        <v>43</v>
      </c>
      <c r="W1843" s="46">
        <f>IFERROR(VLOOKUP(D1843,Pivot!$B$4:$H$2181,5,0),"")</f>
        <v>1</v>
      </c>
      <c r="X1843" s="51">
        <f>IFERROR(VLOOKUP(D1843,Pivot!$B$4:$H$2181,6,0),"")</f>
        <v>0</v>
      </c>
      <c r="Y1843" s="46">
        <f>IFERROR(VLOOKUP(D1843,Pivot!$B$4:$H$2181,7,0),"")</f>
        <v>1</v>
      </c>
    </row>
    <row r="1844" spans="1:25" ht="15" customHeight="1" outlineLevel="1">
      <c r="A1844" s="27"/>
      <c r="B1844" s="27"/>
      <c r="C1844" s="30" t="s">
        <v>5841</v>
      </c>
      <c r="D1844" s="27"/>
      <c r="E1844" s="26"/>
      <c r="F1844" s="29"/>
      <c r="G1844" s="29"/>
      <c r="H1844" s="29"/>
      <c r="I1844" s="29"/>
      <c r="J1844" s="29"/>
      <c r="K1844" s="29"/>
      <c r="L1844" s="29"/>
      <c r="M1844" s="29"/>
      <c r="N1844" s="29"/>
      <c r="O1844" s="29"/>
      <c r="P1844" s="29"/>
      <c r="Q1844" s="29"/>
      <c r="R1844" s="29"/>
      <c r="S1844" s="29"/>
      <c r="T1844" s="43">
        <f>SUBTOTAL(9,T1838:T1843)</f>
        <v>866</v>
      </c>
      <c r="U1844" s="43">
        <f>SUBTOTAL(9,U1838:U1843)</f>
        <v>217</v>
      </c>
      <c r="V1844" s="43">
        <f>SUBTOTAL(9,V1838:V1843)</f>
        <v>2493</v>
      </c>
      <c r="W1844" s="47"/>
      <c r="X1844" s="52"/>
      <c r="Y1844" s="56">
        <f>(T1844+U1844)/V1844</f>
        <v>0.43441636582430804</v>
      </c>
    </row>
    <row r="1845" spans="1:25" ht="15" customHeight="1" outlineLevel="2">
      <c r="A1845" s="10" t="str">
        <f>VLOOKUP(D1845,'Current OBD'!$B$6:$K$2185,4,0)</f>
        <v>Snohomish</v>
      </c>
      <c r="B1845" s="10" t="str">
        <f>VLOOKUP(D1845,'Current OBD'!$B$6:$K$2185,3,0)</f>
        <v>31-401</v>
      </c>
      <c r="C1845" s="9" t="str">
        <f>VLOOKUP(D1845,'Current OBD'!$B$6:$K$2185,2,0)</f>
        <v>Stanwood School District</v>
      </c>
      <c r="D1845" s="24">
        <v>660710</v>
      </c>
      <c r="E1845" s="9" t="str">
        <f>VLOOKUP(D1845,'Current OBD'!$B$6:$K$2185,10,0)</f>
        <v>Cedarhome Elementary</v>
      </c>
      <c r="F1845" s="11" t="str">
        <f>IF(VLOOKUP(D1845,'Current OBD'!$B$6:$AK$2185,23,0)="Yes","PK"," ")</f>
        <v xml:space="preserve"> </v>
      </c>
      <c r="G1845" s="11" t="str">
        <f>IF(VLOOKUP(D1845,'Current OBD'!$B$6:$AK$2185,24,0)="Yes","K"," ")</f>
        <v>K</v>
      </c>
      <c r="H1845" s="11">
        <f>IF(VLOOKUP(D1845,'Current OBD'!$B$6:$AK$2185,25,0)="Yes",1," ")</f>
        <v>1</v>
      </c>
      <c r="I1845" s="11" t="str">
        <f>IF(VLOOKUP(D1845,'Current OBD'!$B$6:$AK$2185,26,0)="Yes","2"," ")</f>
        <v>2</v>
      </c>
      <c r="J1845" s="11" t="str">
        <f>IF(VLOOKUP(D1845,'Current OBD'!$B$6:$AK$2185,27,0)="Yes","3"," ")</f>
        <v>3</v>
      </c>
      <c r="K1845" s="11" t="str">
        <f>IF(VLOOKUP(D1845,'Current OBD'!$B$6:$AK$2185,28,0)="Yes","4"," ")</f>
        <v>4</v>
      </c>
      <c r="L1845" s="11" t="str">
        <f>IF(VLOOKUP(D1845,'Current OBD'!$B$6:$AK$2185,29,0)="Yes","5"," ")</f>
        <v>5</v>
      </c>
      <c r="M1845" s="11" t="str">
        <f>IF(VLOOKUP(D1845,'Current OBD'!$B$6:$AK$2185,30,0)="Yes","6"," ")</f>
        <v xml:space="preserve"> </v>
      </c>
      <c r="N1845" s="11" t="str">
        <f>IF(VLOOKUP(D1845,'Current OBD'!$B$6:$AK$2185,31,0)="Yes","7"," ")</f>
        <v xml:space="preserve"> </v>
      </c>
      <c r="O1845" s="11" t="str">
        <f>IF(VLOOKUP(D1845,'Current OBD'!$B$6:$AK$2185,32,0)="Yes","8"," ")</f>
        <v xml:space="preserve"> </v>
      </c>
      <c r="P1845" s="11" t="str">
        <f>IF(VLOOKUP(D1845,'Current OBD'!$B$6:$AK$2185,33,0)="Yes","9"," ")</f>
        <v xml:space="preserve"> </v>
      </c>
      <c r="Q1845" s="11" t="str">
        <f>IF(VLOOKUP(D1845,'Current OBD'!$B$6:$AK$2185,34,0)="Yes","10"," ")</f>
        <v xml:space="preserve"> </v>
      </c>
      <c r="R1845" s="11" t="str">
        <f>IF(VLOOKUP(D1845,'Current OBD'!$B$6:$AK$2185,35,0)="Yes","11"," ")</f>
        <v xml:space="preserve"> </v>
      </c>
      <c r="S1845" s="11" t="str">
        <f>IF(VLOOKUP(D1845,'Current OBD'!$B$6:$AK$2185,36,0)="Yes","12"," ")</f>
        <v xml:space="preserve"> </v>
      </c>
      <c r="T1845" s="13">
        <f>VLOOKUP(D1845,Pivot!$B$4:$F$2181,2,0)</f>
        <v>123</v>
      </c>
      <c r="U1845" s="13">
        <f>VLOOKUP(D1845,Pivot!$B$4:$F$2181,3,0)</f>
        <v>25</v>
      </c>
      <c r="V1845" s="13">
        <f>VLOOKUP(D1845,Pivot!$B$4:$F$2181,4,0)</f>
        <v>599</v>
      </c>
      <c r="W1845" s="46">
        <f>IFERROR(VLOOKUP(D1845,Pivot!$B$4:$H$2181,5,0),"")</f>
        <v>0.20530000000000001</v>
      </c>
      <c r="X1845" s="51">
        <f>IFERROR(VLOOKUP(D1845,Pivot!$B$4:$H$2181,6,0),"")</f>
        <v>4.1700000000000001E-2</v>
      </c>
      <c r="Y1845" s="46">
        <f>IFERROR(VLOOKUP(D1845,Pivot!$B$4:$H$2181,7,0),"")</f>
        <v>0.24709999999999999</v>
      </c>
    </row>
    <row r="1846" spans="1:25" ht="15" customHeight="1" outlineLevel="2">
      <c r="A1846" s="10" t="str">
        <f>VLOOKUP(D1846,'Current OBD'!$B$6:$K$2185,4,0)</f>
        <v>Snohomish</v>
      </c>
      <c r="B1846" s="10" t="str">
        <f>VLOOKUP(D1846,'Current OBD'!$B$6:$K$2185,3,0)</f>
        <v>31-401</v>
      </c>
      <c r="C1846" s="9" t="str">
        <f>VLOOKUP(D1846,'Current OBD'!$B$6:$K$2185,2,0)</f>
        <v>Stanwood School District</v>
      </c>
      <c r="D1846" s="24">
        <v>660716</v>
      </c>
      <c r="E1846" s="9" t="str">
        <f>VLOOKUP(D1846,'Current OBD'!$B$6:$K$2185,10,0)</f>
        <v>Church Creek Campus</v>
      </c>
      <c r="F1846" s="11" t="str">
        <f>IF(VLOOKUP(D1846,'Current OBD'!$B$6:$AK$2185,23,0)="Yes","PK"," ")</f>
        <v xml:space="preserve"> </v>
      </c>
      <c r="G1846" s="11" t="str">
        <f>IF(VLOOKUP(D1846,'Current OBD'!$B$6:$AK$2185,24,0)="Yes","K"," ")</f>
        <v>K</v>
      </c>
      <c r="H1846" s="11">
        <f>IF(VLOOKUP(D1846,'Current OBD'!$B$6:$AK$2185,25,0)="Yes",1," ")</f>
        <v>1</v>
      </c>
      <c r="I1846" s="11" t="str">
        <f>IF(VLOOKUP(D1846,'Current OBD'!$B$6:$AK$2185,26,0)="Yes","2"," ")</f>
        <v>2</v>
      </c>
      <c r="J1846" s="11" t="str">
        <f>IF(VLOOKUP(D1846,'Current OBD'!$B$6:$AK$2185,27,0)="Yes","3"," ")</f>
        <v>3</v>
      </c>
      <c r="K1846" s="11" t="str">
        <f>IF(VLOOKUP(D1846,'Current OBD'!$B$6:$AK$2185,28,0)="Yes","4"," ")</f>
        <v>4</v>
      </c>
      <c r="L1846" s="11" t="str">
        <f>IF(VLOOKUP(D1846,'Current OBD'!$B$6:$AK$2185,29,0)="Yes","5"," ")</f>
        <v>5</v>
      </c>
      <c r="M1846" s="11" t="str">
        <f>IF(VLOOKUP(D1846,'Current OBD'!$B$6:$AK$2185,30,0)="Yes","6"," ")</f>
        <v>6</v>
      </c>
      <c r="N1846" s="11" t="str">
        <f>IF(VLOOKUP(D1846,'Current OBD'!$B$6:$AK$2185,31,0)="Yes","7"," ")</f>
        <v>7</v>
      </c>
      <c r="O1846" s="11" t="str">
        <f>IF(VLOOKUP(D1846,'Current OBD'!$B$6:$AK$2185,32,0)="Yes","8"," ")</f>
        <v>8</v>
      </c>
      <c r="P1846" s="11" t="str">
        <f>IF(VLOOKUP(D1846,'Current OBD'!$B$6:$AK$2185,33,0)="Yes","9"," ")</f>
        <v>9</v>
      </c>
      <c r="Q1846" s="11" t="str">
        <f>IF(VLOOKUP(D1846,'Current OBD'!$B$6:$AK$2185,34,0)="Yes","10"," ")</f>
        <v>10</v>
      </c>
      <c r="R1846" s="11" t="str">
        <f>IF(VLOOKUP(D1846,'Current OBD'!$B$6:$AK$2185,35,0)="Yes","11"," ")</f>
        <v>11</v>
      </c>
      <c r="S1846" s="11" t="str">
        <f>IF(VLOOKUP(D1846,'Current OBD'!$B$6:$AK$2185,36,0)="Yes","12"," ")</f>
        <v>12</v>
      </c>
      <c r="T1846" s="13">
        <f>VLOOKUP(D1846,Pivot!$B$4:$F$2181,2,0)</f>
        <v>75</v>
      </c>
      <c r="U1846" s="13">
        <f>VLOOKUP(D1846,Pivot!$B$4:$F$2181,3,0)</f>
        <v>22</v>
      </c>
      <c r="V1846" s="13">
        <f>VLOOKUP(D1846,Pivot!$B$4:$F$2181,4,0)</f>
        <v>346</v>
      </c>
      <c r="W1846" s="46">
        <f>IFERROR(VLOOKUP(D1846,Pivot!$B$4:$H$2181,5,0),"")</f>
        <v>0.21679999999999999</v>
      </c>
      <c r="X1846" s="51">
        <f>IFERROR(VLOOKUP(D1846,Pivot!$B$4:$H$2181,6,0),"")</f>
        <v>6.3600000000000004E-2</v>
      </c>
      <c r="Y1846" s="46">
        <f>IFERROR(VLOOKUP(D1846,Pivot!$B$4:$H$2181,7,0),"")</f>
        <v>0.28029999999999999</v>
      </c>
    </row>
    <row r="1847" spans="1:25" ht="15" customHeight="1" outlineLevel="2">
      <c r="A1847" s="10" t="str">
        <f>VLOOKUP(D1847,'Current OBD'!$B$6:$K$2185,4,0)</f>
        <v>Snohomish</v>
      </c>
      <c r="B1847" s="10" t="str">
        <f>VLOOKUP(D1847,'Current OBD'!$B$6:$K$2185,3,0)</f>
        <v>31-401</v>
      </c>
      <c r="C1847" s="9" t="str">
        <f>VLOOKUP(D1847,'Current OBD'!$B$6:$K$2185,2,0)</f>
        <v>Stanwood School District</v>
      </c>
      <c r="D1847" s="24">
        <v>660713</v>
      </c>
      <c r="E1847" s="9" t="str">
        <f>VLOOKUP(D1847,'Current OBD'!$B$6:$K$2185,10,0)</f>
        <v>Elger Bay Elementary</v>
      </c>
      <c r="F1847" s="11" t="str">
        <f>IF(VLOOKUP(D1847,'Current OBD'!$B$6:$AK$2185,23,0)="Yes","PK"," ")</f>
        <v xml:space="preserve"> </v>
      </c>
      <c r="G1847" s="11" t="str">
        <f>IF(VLOOKUP(D1847,'Current OBD'!$B$6:$AK$2185,24,0)="Yes","K"," ")</f>
        <v>K</v>
      </c>
      <c r="H1847" s="11">
        <f>IF(VLOOKUP(D1847,'Current OBD'!$B$6:$AK$2185,25,0)="Yes",1," ")</f>
        <v>1</v>
      </c>
      <c r="I1847" s="11" t="str">
        <f>IF(VLOOKUP(D1847,'Current OBD'!$B$6:$AK$2185,26,0)="Yes","2"," ")</f>
        <v>2</v>
      </c>
      <c r="J1847" s="11" t="str">
        <f>IF(VLOOKUP(D1847,'Current OBD'!$B$6:$AK$2185,27,0)="Yes","3"," ")</f>
        <v>3</v>
      </c>
      <c r="K1847" s="11" t="str">
        <f>IF(VLOOKUP(D1847,'Current OBD'!$B$6:$AK$2185,28,0)="Yes","4"," ")</f>
        <v>4</v>
      </c>
      <c r="L1847" s="11" t="str">
        <f>IF(VLOOKUP(D1847,'Current OBD'!$B$6:$AK$2185,29,0)="Yes","5"," ")</f>
        <v>5</v>
      </c>
      <c r="M1847" s="11" t="str">
        <f>IF(VLOOKUP(D1847,'Current OBD'!$B$6:$AK$2185,30,0)="Yes","6"," ")</f>
        <v xml:space="preserve"> </v>
      </c>
      <c r="N1847" s="11" t="str">
        <f>IF(VLOOKUP(D1847,'Current OBD'!$B$6:$AK$2185,31,0)="Yes","7"," ")</f>
        <v xml:space="preserve"> </v>
      </c>
      <c r="O1847" s="11" t="str">
        <f>IF(VLOOKUP(D1847,'Current OBD'!$B$6:$AK$2185,32,0)="Yes","8"," ")</f>
        <v xml:space="preserve"> </v>
      </c>
      <c r="P1847" s="11" t="str">
        <f>IF(VLOOKUP(D1847,'Current OBD'!$B$6:$AK$2185,33,0)="Yes","9"," ")</f>
        <v xml:space="preserve"> </v>
      </c>
      <c r="Q1847" s="11" t="str">
        <f>IF(VLOOKUP(D1847,'Current OBD'!$B$6:$AK$2185,34,0)="Yes","10"," ")</f>
        <v xml:space="preserve"> </v>
      </c>
      <c r="R1847" s="11" t="str">
        <f>IF(VLOOKUP(D1847,'Current OBD'!$B$6:$AK$2185,35,0)="Yes","11"," ")</f>
        <v xml:space="preserve"> </v>
      </c>
      <c r="S1847" s="11" t="str">
        <f>IF(VLOOKUP(D1847,'Current OBD'!$B$6:$AK$2185,36,0)="Yes","12"," ")</f>
        <v xml:space="preserve"> </v>
      </c>
      <c r="T1847" s="13">
        <f>VLOOKUP(D1847,Pivot!$B$4:$F$2181,2,0)</f>
        <v>94</v>
      </c>
      <c r="U1847" s="13">
        <f>VLOOKUP(D1847,Pivot!$B$4:$F$2181,3,0)</f>
        <v>17</v>
      </c>
      <c r="V1847" s="13">
        <f>VLOOKUP(D1847,Pivot!$B$4:$F$2181,4,0)</f>
        <v>357</v>
      </c>
      <c r="W1847" s="46">
        <f>IFERROR(VLOOKUP(D1847,Pivot!$B$4:$H$2181,5,0),"")</f>
        <v>0.26329999999999998</v>
      </c>
      <c r="X1847" s="51">
        <f>IFERROR(VLOOKUP(D1847,Pivot!$B$4:$H$2181,6,0),"")</f>
        <v>4.7600000000000003E-2</v>
      </c>
      <c r="Y1847" s="46">
        <f>IFERROR(VLOOKUP(D1847,Pivot!$B$4:$H$2181,7,0),"")</f>
        <v>0.31090000000000001</v>
      </c>
    </row>
    <row r="1848" spans="1:25" ht="15" customHeight="1" outlineLevel="2">
      <c r="A1848" s="10" t="str">
        <f>VLOOKUP(D1848,'Current OBD'!$B$6:$K$2185,4,0)</f>
        <v>Snohomish</v>
      </c>
      <c r="B1848" s="10" t="str">
        <f>VLOOKUP(D1848,'Current OBD'!$B$6:$K$2185,3,0)</f>
        <v>31-401</v>
      </c>
      <c r="C1848" s="9" t="str">
        <f>VLOOKUP(D1848,'Current OBD'!$B$6:$K$2185,2,0)</f>
        <v>Stanwood School District</v>
      </c>
      <c r="D1848" s="24">
        <v>660715</v>
      </c>
      <c r="E1848" s="9" t="str">
        <f>VLOOKUP(D1848,'Current OBD'!$B$6:$K$2185,10,0)</f>
        <v>Port Susan Middle School</v>
      </c>
      <c r="F1848" s="11" t="str">
        <f>IF(VLOOKUP(D1848,'Current OBD'!$B$6:$AK$2185,23,0)="Yes","PK"," ")</f>
        <v xml:space="preserve"> </v>
      </c>
      <c r="G1848" s="11" t="str">
        <f>IF(VLOOKUP(D1848,'Current OBD'!$B$6:$AK$2185,24,0)="Yes","K"," ")</f>
        <v xml:space="preserve"> </v>
      </c>
      <c r="H1848" s="11" t="str">
        <f>IF(VLOOKUP(D1848,'Current OBD'!$B$6:$AK$2185,25,0)="Yes",1," ")</f>
        <v xml:space="preserve"> </v>
      </c>
      <c r="I1848" s="11" t="str">
        <f>IF(VLOOKUP(D1848,'Current OBD'!$B$6:$AK$2185,26,0)="Yes","2"," ")</f>
        <v xml:space="preserve"> </v>
      </c>
      <c r="J1848" s="11" t="str">
        <f>IF(VLOOKUP(D1848,'Current OBD'!$B$6:$AK$2185,27,0)="Yes","3"," ")</f>
        <v xml:space="preserve"> </v>
      </c>
      <c r="K1848" s="11" t="str">
        <f>IF(VLOOKUP(D1848,'Current OBD'!$B$6:$AK$2185,28,0)="Yes","4"," ")</f>
        <v xml:space="preserve"> </v>
      </c>
      <c r="L1848" s="11" t="str">
        <f>IF(VLOOKUP(D1848,'Current OBD'!$B$6:$AK$2185,29,0)="Yes","5"," ")</f>
        <v xml:space="preserve"> </v>
      </c>
      <c r="M1848" s="11" t="str">
        <f>IF(VLOOKUP(D1848,'Current OBD'!$B$6:$AK$2185,30,0)="Yes","6"," ")</f>
        <v>6</v>
      </c>
      <c r="N1848" s="11" t="str">
        <f>IF(VLOOKUP(D1848,'Current OBD'!$B$6:$AK$2185,31,0)="Yes","7"," ")</f>
        <v>7</v>
      </c>
      <c r="O1848" s="11" t="str">
        <f>IF(VLOOKUP(D1848,'Current OBD'!$B$6:$AK$2185,32,0)="Yes","8"," ")</f>
        <v>8</v>
      </c>
      <c r="P1848" s="11" t="str">
        <f>IF(VLOOKUP(D1848,'Current OBD'!$B$6:$AK$2185,33,0)="Yes","9"," ")</f>
        <v xml:space="preserve"> </v>
      </c>
      <c r="Q1848" s="11" t="str">
        <f>IF(VLOOKUP(D1848,'Current OBD'!$B$6:$AK$2185,34,0)="Yes","10"," ")</f>
        <v xml:space="preserve"> </v>
      </c>
      <c r="R1848" s="11" t="str">
        <f>IF(VLOOKUP(D1848,'Current OBD'!$B$6:$AK$2185,35,0)="Yes","11"," ")</f>
        <v xml:space="preserve"> </v>
      </c>
      <c r="S1848" s="11" t="str">
        <f>IF(VLOOKUP(D1848,'Current OBD'!$B$6:$AK$2185,36,0)="Yes","12"," ")</f>
        <v xml:space="preserve"> </v>
      </c>
      <c r="T1848" s="13">
        <f>VLOOKUP(D1848,Pivot!$B$4:$F$2181,2,0)</f>
        <v>101</v>
      </c>
      <c r="U1848" s="13">
        <f>VLOOKUP(D1848,Pivot!$B$4:$F$2181,3,0)</f>
        <v>51</v>
      </c>
      <c r="V1848" s="13">
        <f>VLOOKUP(D1848,Pivot!$B$4:$F$2181,4,0)</f>
        <v>517</v>
      </c>
      <c r="W1848" s="46">
        <f>IFERROR(VLOOKUP(D1848,Pivot!$B$4:$H$2181,5,0),"")</f>
        <v>0.19539999999999999</v>
      </c>
      <c r="X1848" s="51">
        <f>IFERROR(VLOOKUP(D1848,Pivot!$B$4:$H$2181,6,0),"")</f>
        <v>9.8599999999999993E-2</v>
      </c>
      <c r="Y1848" s="46">
        <f>IFERROR(VLOOKUP(D1848,Pivot!$B$4:$H$2181,7,0),"")</f>
        <v>0.29399999999999998</v>
      </c>
    </row>
    <row r="1849" spans="1:25" ht="15" customHeight="1" outlineLevel="2">
      <c r="A1849" s="10" t="str">
        <f>VLOOKUP(D1849,'Current OBD'!$B$6:$K$2185,4,0)</f>
        <v>Snohomish</v>
      </c>
      <c r="B1849" s="10" t="str">
        <f>VLOOKUP(D1849,'Current OBD'!$B$6:$K$2185,3,0)</f>
        <v>31-401</v>
      </c>
      <c r="C1849" s="9" t="str">
        <f>VLOOKUP(D1849,'Current OBD'!$B$6:$K$2185,2,0)</f>
        <v>Stanwood School District</v>
      </c>
      <c r="D1849" s="24">
        <v>660709</v>
      </c>
      <c r="E1849" s="9" t="str">
        <f>VLOOKUP(D1849,'Current OBD'!$B$6:$K$2185,10,0)</f>
        <v>Stanwood Elementary</v>
      </c>
      <c r="F1849" s="11" t="str">
        <f>IF(VLOOKUP(D1849,'Current OBD'!$B$6:$AK$2185,23,0)="Yes","PK"," ")</f>
        <v xml:space="preserve"> </v>
      </c>
      <c r="G1849" s="11" t="str">
        <f>IF(VLOOKUP(D1849,'Current OBD'!$B$6:$AK$2185,24,0)="Yes","K"," ")</f>
        <v>K</v>
      </c>
      <c r="H1849" s="11">
        <f>IF(VLOOKUP(D1849,'Current OBD'!$B$6:$AK$2185,25,0)="Yes",1," ")</f>
        <v>1</v>
      </c>
      <c r="I1849" s="11" t="str">
        <f>IF(VLOOKUP(D1849,'Current OBD'!$B$6:$AK$2185,26,0)="Yes","2"," ")</f>
        <v>2</v>
      </c>
      <c r="J1849" s="11" t="str">
        <f>IF(VLOOKUP(D1849,'Current OBD'!$B$6:$AK$2185,27,0)="Yes","3"," ")</f>
        <v>3</v>
      </c>
      <c r="K1849" s="11" t="str">
        <f>IF(VLOOKUP(D1849,'Current OBD'!$B$6:$AK$2185,28,0)="Yes","4"," ")</f>
        <v>4</v>
      </c>
      <c r="L1849" s="11" t="str">
        <f>IF(VLOOKUP(D1849,'Current OBD'!$B$6:$AK$2185,29,0)="Yes","5"," ")</f>
        <v>5</v>
      </c>
      <c r="M1849" s="11" t="str">
        <f>IF(VLOOKUP(D1849,'Current OBD'!$B$6:$AK$2185,30,0)="Yes","6"," ")</f>
        <v xml:space="preserve"> </v>
      </c>
      <c r="N1849" s="11" t="str">
        <f>IF(VLOOKUP(D1849,'Current OBD'!$B$6:$AK$2185,31,0)="Yes","7"," ")</f>
        <v xml:space="preserve"> </v>
      </c>
      <c r="O1849" s="11" t="str">
        <f>IF(VLOOKUP(D1849,'Current OBD'!$B$6:$AK$2185,32,0)="Yes","8"," ")</f>
        <v xml:space="preserve"> </v>
      </c>
      <c r="P1849" s="11" t="str">
        <f>IF(VLOOKUP(D1849,'Current OBD'!$B$6:$AK$2185,33,0)="Yes","9"," ")</f>
        <v xml:space="preserve"> </v>
      </c>
      <c r="Q1849" s="11" t="str">
        <f>IF(VLOOKUP(D1849,'Current OBD'!$B$6:$AK$2185,34,0)="Yes","10"," ")</f>
        <v xml:space="preserve"> </v>
      </c>
      <c r="R1849" s="11" t="str">
        <f>IF(VLOOKUP(D1849,'Current OBD'!$B$6:$AK$2185,35,0)="Yes","11"," ")</f>
        <v xml:space="preserve"> </v>
      </c>
      <c r="S1849" s="11" t="str">
        <f>IF(VLOOKUP(D1849,'Current OBD'!$B$6:$AK$2185,36,0)="Yes","12"," ")</f>
        <v xml:space="preserve"> </v>
      </c>
      <c r="T1849" s="13">
        <f>VLOOKUP(D1849,Pivot!$B$4:$F$2181,2,0)</f>
        <v>110</v>
      </c>
      <c r="U1849" s="13">
        <f>VLOOKUP(D1849,Pivot!$B$4:$F$2181,3,0)</f>
        <v>33</v>
      </c>
      <c r="V1849" s="13">
        <f>VLOOKUP(D1849,Pivot!$B$4:$F$2181,4,0)</f>
        <v>457</v>
      </c>
      <c r="W1849" s="46">
        <f>IFERROR(VLOOKUP(D1849,Pivot!$B$4:$H$2181,5,0),"")</f>
        <v>0.2407</v>
      </c>
      <c r="X1849" s="51">
        <f>IFERROR(VLOOKUP(D1849,Pivot!$B$4:$H$2181,6,0),"")</f>
        <v>7.22E-2</v>
      </c>
      <c r="Y1849" s="46">
        <f>IFERROR(VLOOKUP(D1849,Pivot!$B$4:$H$2181,7,0),"")</f>
        <v>0.31290000000000001</v>
      </c>
    </row>
    <row r="1850" spans="1:25" ht="15" customHeight="1" outlineLevel="2">
      <c r="A1850" s="10" t="str">
        <f>VLOOKUP(D1850,'Current OBD'!$B$6:$K$2185,4,0)</f>
        <v>Snohomish</v>
      </c>
      <c r="B1850" s="10" t="str">
        <f>VLOOKUP(D1850,'Current OBD'!$B$6:$K$2185,3,0)</f>
        <v>31-401</v>
      </c>
      <c r="C1850" s="9" t="str">
        <f>VLOOKUP(D1850,'Current OBD'!$B$6:$K$2185,2,0)</f>
        <v>Stanwood School District</v>
      </c>
      <c r="D1850" s="24">
        <v>665570</v>
      </c>
      <c r="E1850" s="9" t="str">
        <f>VLOOKUP(D1850,'Current OBD'!$B$6:$K$2185,10,0)</f>
        <v>Stanwood High School</v>
      </c>
      <c r="F1850" s="11" t="str">
        <f>IF(VLOOKUP(D1850,'Current OBD'!$B$6:$AK$2185,23,0)="Yes","PK"," ")</f>
        <v xml:space="preserve"> </v>
      </c>
      <c r="G1850" s="11" t="str">
        <f>IF(VLOOKUP(D1850,'Current OBD'!$B$6:$AK$2185,24,0)="Yes","K"," ")</f>
        <v xml:space="preserve"> </v>
      </c>
      <c r="H1850" s="11" t="str">
        <f>IF(VLOOKUP(D1850,'Current OBD'!$B$6:$AK$2185,25,0)="Yes",1," ")</f>
        <v xml:space="preserve"> </v>
      </c>
      <c r="I1850" s="11" t="str">
        <f>IF(VLOOKUP(D1850,'Current OBD'!$B$6:$AK$2185,26,0)="Yes","2"," ")</f>
        <v xml:space="preserve"> </v>
      </c>
      <c r="J1850" s="11" t="str">
        <f>IF(VLOOKUP(D1850,'Current OBD'!$B$6:$AK$2185,27,0)="Yes","3"," ")</f>
        <v xml:space="preserve"> </v>
      </c>
      <c r="K1850" s="11" t="str">
        <f>IF(VLOOKUP(D1850,'Current OBD'!$B$6:$AK$2185,28,0)="Yes","4"," ")</f>
        <v xml:space="preserve"> </v>
      </c>
      <c r="L1850" s="11" t="str">
        <f>IF(VLOOKUP(D1850,'Current OBD'!$B$6:$AK$2185,29,0)="Yes","5"," ")</f>
        <v xml:space="preserve"> </v>
      </c>
      <c r="M1850" s="11" t="str">
        <f>IF(VLOOKUP(D1850,'Current OBD'!$B$6:$AK$2185,30,0)="Yes","6"," ")</f>
        <v xml:space="preserve"> </v>
      </c>
      <c r="N1850" s="11" t="str">
        <f>IF(VLOOKUP(D1850,'Current OBD'!$B$6:$AK$2185,31,0)="Yes","7"," ")</f>
        <v xml:space="preserve"> </v>
      </c>
      <c r="O1850" s="11" t="str">
        <f>IF(VLOOKUP(D1850,'Current OBD'!$B$6:$AK$2185,32,0)="Yes","8"," ")</f>
        <v xml:space="preserve"> </v>
      </c>
      <c r="P1850" s="11" t="str">
        <f>IF(VLOOKUP(D1850,'Current OBD'!$B$6:$AK$2185,33,0)="Yes","9"," ")</f>
        <v>9</v>
      </c>
      <c r="Q1850" s="11" t="str">
        <f>IF(VLOOKUP(D1850,'Current OBD'!$B$6:$AK$2185,34,0)="Yes","10"," ")</f>
        <v>10</v>
      </c>
      <c r="R1850" s="11" t="str">
        <f>IF(VLOOKUP(D1850,'Current OBD'!$B$6:$AK$2185,35,0)="Yes","11"," ")</f>
        <v>11</v>
      </c>
      <c r="S1850" s="11" t="str">
        <f>IF(VLOOKUP(D1850,'Current OBD'!$B$6:$AK$2185,36,0)="Yes","12"," ")</f>
        <v>12</v>
      </c>
      <c r="T1850" s="13">
        <f>VLOOKUP(D1850,Pivot!$B$4:$F$2181,2,0)</f>
        <v>271</v>
      </c>
      <c r="U1850" s="13">
        <f>VLOOKUP(D1850,Pivot!$B$4:$F$2181,3,0)</f>
        <v>82</v>
      </c>
      <c r="V1850" s="13">
        <f>VLOOKUP(D1850,Pivot!$B$4:$F$2181,4,0)</f>
        <v>1374</v>
      </c>
      <c r="W1850" s="46">
        <f>IFERROR(VLOOKUP(D1850,Pivot!$B$4:$H$2181,5,0),"")</f>
        <v>0.19719999999999999</v>
      </c>
      <c r="X1850" s="51">
        <f>IFERROR(VLOOKUP(D1850,Pivot!$B$4:$H$2181,6,0),"")</f>
        <v>5.9700000000000003E-2</v>
      </c>
      <c r="Y1850" s="46">
        <f>IFERROR(VLOOKUP(D1850,Pivot!$B$4:$H$2181,7,0),"")</f>
        <v>0.25690000000000002</v>
      </c>
    </row>
    <row r="1851" spans="1:25" ht="15" customHeight="1" outlineLevel="2">
      <c r="A1851" s="10" t="str">
        <f>VLOOKUP(D1851,'Current OBD'!$B$6:$K$2185,4,0)</f>
        <v>Snohomish</v>
      </c>
      <c r="B1851" s="10" t="str">
        <f>VLOOKUP(D1851,'Current OBD'!$B$6:$K$2185,3,0)</f>
        <v>31-401</v>
      </c>
      <c r="C1851" s="9" t="str">
        <f>VLOOKUP(D1851,'Current OBD'!$B$6:$K$2185,2,0)</f>
        <v>Stanwood School District</v>
      </c>
      <c r="D1851" s="24">
        <v>660714</v>
      </c>
      <c r="E1851" s="9" t="str">
        <f>VLOOKUP(D1851,'Current OBD'!$B$6:$K$2185,10,0)</f>
        <v>Stanwood Middle School</v>
      </c>
      <c r="F1851" s="11" t="str">
        <f>IF(VLOOKUP(D1851,'Current OBD'!$B$6:$AK$2185,23,0)="Yes","PK"," ")</f>
        <v xml:space="preserve"> </v>
      </c>
      <c r="G1851" s="11" t="str">
        <f>IF(VLOOKUP(D1851,'Current OBD'!$B$6:$AK$2185,24,0)="Yes","K"," ")</f>
        <v xml:space="preserve"> </v>
      </c>
      <c r="H1851" s="11" t="str">
        <f>IF(VLOOKUP(D1851,'Current OBD'!$B$6:$AK$2185,25,0)="Yes",1," ")</f>
        <v xml:space="preserve"> </v>
      </c>
      <c r="I1851" s="11" t="str">
        <f>IF(VLOOKUP(D1851,'Current OBD'!$B$6:$AK$2185,26,0)="Yes","2"," ")</f>
        <v xml:space="preserve"> </v>
      </c>
      <c r="J1851" s="11" t="str">
        <f>IF(VLOOKUP(D1851,'Current OBD'!$B$6:$AK$2185,27,0)="Yes","3"," ")</f>
        <v xml:space="preserve"> </v>
      </c>
      <c r="K1851" s="11" t="str">
        <f>IF(VLOOKUP(D1851,'Current OBD'!$B$6:$AK$2185,28,0)="Yes","4"," ")</f>
        <v xml:space="preserve"> </v>
      </c>
      <c r="L1851" s="11" t="str">
        <f>IF(VLOOKUP(D1851,'Current OBD'!$B$6:$AK$2185,29,0)="Yes","5"," ")</f>
        <v xml:space="preserve"> </v>
      </c>
      <c r="M1851" s="11" t="str">
        <f>IF(VLOOKUP(D1851,'Current OBD'!$B$6:$AK$2185,30,0)="Yes","6"," ")</f>
        <v>6</v>
      </c>
      <c r="N1851" s="11" t="str">
        <f>IF(VLOOKUP(D1851,'Current OBD'!$B$6:$AK$2185,31,0)="Yes","7"," ")</f>
        <v>7</v>
      </c>
      <c r="O1851" s="11" t="str">
        <f>IF(VLOOKUP(D1851,'Current OBD'!$B$6:$AK$2185,32,0)="Yes","8"," ")</f>
        <v>8</v>
      </c>
      <c r="P1851" s="11" t="str">
        <f>IF(VLOOKUP(D1851,'Current OBD'!$B$6:$AK$2185,33,0)="Yes","9"," ")</f>
        <v xml:space="preserve"> </v>
      </c>
      <c r="Q1851" s="11" t="str">
        <f>IF(VLOOKUP(D1851,'Current OBD'!$B$6:$AK$2185,34,0)="Yes","10"," ")</f>
        <v xml:space="preserve"> </v>
      </c>
      <c r="R1851" s="11" t="str">
        <f>IF(VLOOKUP(D1851,'Current OBD'!$B$6:$AK$2185,35,0)="Yes","11"," ")</f>
        <v xml:space="preserve"> </v>
      </c>
      <c r="S1851" s="11" t="str">
        <f>IF(VLOOKUP(D1851,'Current OBD'!$B$6:$AK$2185,36,0)="Yes","12"," ")</f>
        <v xml:space="preserve"> </v>
      </c>
      <c r="T1851" s="13">
        <f>VLOOKUP(D1851,Pivot!$B$4:$F$2181,2,0)</f>
        <v>125</v>
      </c>
      <c r="U1851" s="13">
        <f>VLOOKUP(D1851,Pivot!$B$4:$F$2181,3,0)</f>
        <v>31</v>
      </c>
      <c r="V1851" s="13">
        <f>VLOOKUP(D1851,Pivot!$B$4:$F$2181,4,0)</f>
        <v>477</v>
      </c>
      <c r="W1851" s="46">
        <f>IFERROR(VLOOKUP(D1851,Pivot!$B$4:$H$2181,5,0),"")</f>
        <v>0.2621</v>
      </c>
      <c r="X1851" s="51">
        <f>IFERROR(VLOOKUP(D1851,Pivot!$B$4:$H$2181,6,0),"")</f>
        <v>6.5000000000000002E-2</v>
      </c>
      <c r="Y1851" s="46">
        <f>IFERROR(VLOOKUP(D1851,Pivot!$B$4:$H$2181,7,0),"")</f>
        <v>0.32700000000000001</v>
      </c>
    </row>
    <row r="1852" spans="1:25" ht="15" customHeight="1" outlineLevel="2">
      <c r="A1852" s="10" t="str">
        <f>VLOOKUP(D1852,'Current OBD'!$B$6:$K$2185,4,0)</f>
        <v>Snohomish</v>
      </c>
      <c r="B1852" s="10" t="str">
        <f>VLOOKUP(D1852,'Current OBD'!$B$6:$K$2185,3,0)</f>
        <v>31-401</v>
      </c>
      <c r="C1852" s="9" t="str">
        <f>VLOOKUP(D1852,'Current OBD'!$B$6:$K$2185,2,0)</f>
        <v>Stanwood School District</v>
      </c>
      <c r="D1852" s="24">
        <v>665231</v>
      </c>
      <c r="E1852" s="9" t="str">
        <f>VLOOKUP(D1852,'Current OBD'!$B$6:$K$2185,10,0)</f>
        <v>Twin City Elementary</v>
      </c>
      <c r="F1852" s="11" t="str">
        <f>IF(VLOOKUP(D1852,'Current OBD'!$B$6:$AK$2185,23,0)="Yes","PK"," ")</f>
        <v xml:space="preserve"> </v>
      </c>
      <c r="G1852" s="11" t="str">
        <f>IF(VLOOKUP(D1852,'Current OBD'!$B$6:$AK$2185,24,0)="Yes","K"," ")</f>
        <v>K</v>
      </c>
      <c r="H1852" s="11">
        <f>IF(VLOOKUP(D1852,'Current OBD'!$B$6:$AK$2185,25,0)="Yes",1," ")</f>
        <v>1</v>
      </c>
      <c r="I1852" s="11" t="str">
        <f>IF(VLOOKUP(D1852,'Current OBD'!$B$6:$AK$2185,26,0)="Yes","2"," ")</f>
        <v>2</v>
      </c>
      <c r="J1852" s="11" t="str">
        <f>IF(VLOOKUP(D1852,'Current OBD'!$B$6:$AK$2185,27,0)="Yes","3"," ")</f>
        <v>3</v>
      </c>
      <c r="K1852" s="11" t="str">
        <f>IF(VLOOKUP(D1852,'Current OBD'!$B$6:$AK$2185,28,0)="Yes","4"," ")</f>
        <v>4</v>
      </c>
      <c r="L1852" s="11" t="str">
        <f>IF(VLOOKUP(D1852,'Current OBD'!$B$6:$AK$2185,29,0)="Yes","5"," ")</f>
        <v>5</v>
      </c>
      <c r="M1852" s="11" t="str">
        <f>IF(VLOOKUP(D1852,'Current OBD'!$B$6:$AK$2185,30,0)="Yes","6"," ")</f>
        <v xml:space="preserve"> </v>
      </c>
      <c r="N1852" s="11" t="str">
        <f>IF(VLOOKUP(D1852,'Current OBD'!$B$6:$AK$2185,31,0)="Yes","7"," ")</f>
        <v xml:space="preserve"> </v>
      </c>
      <c r="O1852" s="11" t="str">
        <f>IF(VLOOKUP(D1852,'Current OBD'!$B$6:$AK$2185,32,0)="Yes","8"," ")</f>
        <v xml:space="preserve"> </v>
      </c>
      <c r="P1852" s="11" t="str">
        <f>IF(VLOOKUP(D1852,'Current OBD'!$B$6:$AK$2185,33,0)="Yes","9"," ")</f>
        <v xml:space="preserve"> </v>
      </c>
      <c r="Q1852" s="11" t="str">
        <f>IF(VLOOKUP(D1852,'Current OBD'!$B$6:$AK$2185,34,0)="Yes","10"," ")</f>
        <v xml:space="preserve"> </v>
      </c>
      <c r="R1852" s="11" t="str">
        <f>IF(VLOOKUP(D1852,'Current OBD'!$B$6:$AK$2185,35,0)="Yes","11"," ")</f>
        <v xml:space="preserve"> </v>
      </c>
      <c r="S1852" s="11" t="str">
        <f>IF(VLOOKUP(D1852,'Current OBD'!$B$6:$AK$2185,36,0)="Yes","12"," ")</f>
        <v xml:space="preserve"> </v>
      </c>
      <c r="T1852" s="13">
        <f>VLOOKUP(D1852,Pivot!$B$4:$F$2181,2,0)</f>
        <v>85</v>
      </c>
      <c r="U1852" s="13">
        <f>VLOOKUP(D1852,Pivot!$B$4:$F$2181,3,0)</f>
        <v>19</v>
      </c>
      <c r="V1852" s="13">
        <f>VLOOKUP(D1852,Pivot!$B$4:$F$2181,4,0)</f>
        <v>379</v>
      </c>
      <c r="W1852" s="46">
        <f>IFERROR(VLOOKUP(D1852,Pivot!$B$4:$H$2181,5,0),"")</f>
        <v>0.2243</v>
      </c>
      <c r="X1852" s="51">
        <f>IFERROR(VLOOKUP(D1852,Pivot!$B$4:$H$2181,6,0),"")</f>
        <v>5.0099999999999999E-2</v>
      </c>
      <c r="Y1852" s="46">
        <f>IFERROR(VLOOKUP(D1852,Pivot!$B$4:$H$2181,7,0),"")</f>
        <v>0.27439999999999998</v>
      </c>
    </row>
    <row r="1853" spans="1:25" ht="15" customHeight="1" outlineLevel="2">
      <c r="A1853" s="10" t="str">
        <f>VLOOKUP(D1853,'Current OBD'!$B$6:$K$2185,4,0)</f>
        <v>Snohomish</v>
      </c>
      <c r="B1853" s="10" t="str">
        <f>VLOOKUP(D1853,'Current OBD'!$B$6:$K$2185,3,0)</f>
        <v>31-401</v>
      </c>
      <c r="C1853" s="9" t="str">
        <f>VLOOKUP(D1853,'Current OBD'!$B$6:$K$2185,2,0)</f>
        <v>Stanwood School District</v>
      </c>
      <c r="D1853" s="24">
        <v>660712</v>
      </c>
      <c r="E1853" s="9" t="str">
        <f>VLOOKUP(D1853,'Current OBD'!$B$6:$K$2185,10,0)</f>
        <v>Utsalady Elementary</v>
      </c>
      <c r="F1853" s="11" t="str">
        <f>IF(VLOOKUP(D1853,'Current OBD'!$B$6:$AK$2185,23,0)="Yes","PK"," ")</f>
        <v xml:space="preserve"> </v>
      </c>
      <c r="G1853" s="11" t="str">
        <f>IF(VLOOKUP(D1853,'Current OBD'!$B$6:$AK$2185,24,0)="Yes","K"," ")</f>
        <v>K</v>
      </c>
      <c r="H1853" s="11">
        <f>IF(VLOOKUP(D1853,'Current OBD'!$B$6:$AK$2185,25,0)="Yes",1," ")</f>
        <v>1</v>
      </c>
      <c r="I1853" s="11" t="str">
        <f>IF(VLOOKUP(D1853,'Current OBD'!$B$6:$AK$2185,26,0)="Yes","2"," ")</f>
        <v>2</v>
      </c>
      <c r="J1853" s="11" t="str">
        <f>IF(VLOOKUP(D1853,'Current OBD'!$B$6:$AK$2185,27,0)="Yes","3"," ")</f>
        <v>3</v>
      </c>
      <c r="K1853" s="11" t="str">
        <f>IF(VLOOKUP(D1853,'Current OBD'!$B$6:$AK$2185,28,0)="Yes","4"," ")</f>
        <v>4</v>
      </c>
      <c r="L1853" s="11" t="str">
        <f>IF(VLOOKUP(D1853,'Current OBD'!$B$6:$AK$2185,29,0)="Yes","5"," ")</f>
        <v>5</v>
      </c>
      <c r="M1853" s="11" t="str">
        <f>IF(VLOOKUP(D1853,'Current OBD'!$B$6:$AK$2185,30,0)="Yes","6"," ")</f>
        <v xml:space="preserve"> </v>
      </c>
      <c r="N1853" s="11" t="str">
        <f>IF(VLOOKUP(D1853,'Current OBD'!$B$6:$AK$2185,31,0)="Yes","7"," ")</f>
        <v xml:space="preserve"> </v>
      </c>
      <c r="O1853" s="11" t="str">
        <f>IF(VLOOKUP(D1853,'Current OBD'!$B$6:$AK$2185,32,0)="Yes","8"," ")</f>
        <v xml:space="preserve"> </v>
      </c>
      <c r="P1853" s="11" t="str">
        <f>IF(VLOOKUP(D1853,'Current OBD'!$B$6:$AK$2185,33,0)="Yes","9"," ")</f>
        <v xml:space="preserve"> </v>
      </c>
      <c r="Q1853" s="11" t="str">
        <f>IF(VLOOKUP(D1853,'Current OBD'!$B$6:$AK$2185,34,0)="Yes","10"," ")</f>
        <v xml:space="preserve"> </v>
      </c>
      <c r="R1853" s="11" t="str">
        <f>IF(VLOOKUP(D1853,'Current OBD'!$B$6:$AK$2185,35,0)="Yes","11"," ")</f>
        <v xml:space="preserve"> </v>
      </c>
      <c r="S1853" s="11" t="str">
        <f>IF(VLOOKUP(D1853,'Current OBD'!$B$6:$AK$2185,36,0)="Yes","12"," ")</f>
        <v xml:space="preserve"> </v>
      </c>
      <c r="T1853" s="13">
        <f>VLOOKUP(D1853,Pivot!$B$4:$F$2181,2,0)</f>
        <v>42</v>
      </c>
      <c r="U1853" s="13">
        <f>VLOOKUP(D1853,Pivot!$B$4:$F$2181,3,0)</f>
        <v>19</v>
      </c>
      <c r="V1853" s="13">
        <f>VLOOKUP(D1853,Pivot!$B$4:$F$2181,4,0)</f>
        <v>286</v>
      </c>
      <c r="W1853" s="46">
        <f>IFERROR(VLOOKUP(D1853,Pivot!$B$4:$H$2181,5,0),"")</f>
        <v>0.1469</v>
      </c>
      <c r="X1853" s="51">
        <f>IFERROR(VLOOKUP(D1853,Pivot!$B$4:$H$2181,6,0),"")</f>
        <v>6.6400000000000001E-2</v>
      </c>
      <c r="Y1853" s="46">
        <f>IFERROR(VLOOKUP(D1853,Pivot!$B$4:$H$2181,7,0),"")</f>
        <v>0.21329999999999999</v>
      </c>
    </row>
    <row r="1854" spans="1:25" ht="15" customHeight="1" outlineLevel="1">
      <c r="A1854" s="27"/>
      <c r="B1854" s="27"/>
      <c r="C1854" s="30" t="s">
        <v>5842</v>
      </c>
      <c r="D1854" s="27"/>
      <c r="E1854" s="26"/>
      <c r="F1854" s="29"/>
      <c r="G1854" s="29"/>
      <c r="H1854" s="29"/>
      <c r="I1854" s="29"/>
      <c r="J1854" s="29"/>
      <c r="K1854" s="29"/>
      <c r="L1854" s="29"/>
      <c r="M1854" s="29"/>
      <c r="N1854" s="29"/>
      <c r="O1854" s="29"/>
      <c r="P1854" s="29"/>
      <c r="Q1854" s="29"/>
      <c r="R1854" s="29"/>
      <c r="S1854" s="29"/>
      <c r="T1854" s="43">
        <f>SUBTOTAL(9,T1845:T1853)</f>
        <v>1026</v>
      </c>
      <c r="U1854" s="43">
        <f>SUBTOTAL(9,U1845:U1853)</f>
        <v>299</v>
      </c>
      <c r="V1854" s="43">
        <f>SUBTOTAL(9,V1845:V1853)</f>
        <v>4792</v>
      </c>
      <c r="W1854" s="47"/>
      <c r="X1854" s="52"/>
      <c r="Y1854" s="56">
        <f>(T1854+U1854)/V1854</f>
        <v>0.27650250417362271</v>
      </c>
    </row>
    <row r="1855" spans="1:25" ht="15" customHeight="1" outlineLevel="2">
      <c r="A1855" s="10" t="str">
        <f>VLOOKUP(D1855,'Current OBD'!$B$6:$K$2185,4,0)</f>
        <v>Spokane</v>
      </c>
      <c r="B1855" s="10" t="str">
        <f>VLOOKUP(D1855,'Current OBD'!$B$6:$K$2185,3,0)</f>
        <v>32-081</v>
      </c>
      <c r="C1855" s="9" t="str">
        <f>VLOOKUP(D1855,'Current OBD'!$B$6:$K$2185,2,0)</f>
        <v>Spokane School District</v>
      </c>
      <c r="D1855" s="24">
        <v>661029</v>
      </c>
      <c r="E1855" s="9" t="str">
        <f>VLOOKUP(D1855,'Current OBD'!$B$6:$K$2185,10,0)</f>
        <v>Adams Elementary</v>
      </c>
      <c r="F1855" s="11" t="str">
        <f>IF(VLOOKUP(D1855,'Current OBD'!$B$6:$AK$2185,23,0)="Yes","PK"," ")</f>
        <v xml:space="preserve"> </v>
      </c>
      <c r="G1855" s="11" t="str">
        <f>IF(VLOOKUP(D1855,'Current OBD'!$B$6:$AK$2185,24,0)="Yes","K"," ")</f>
        <v>K</v>
      </c>
      <c r="H1855" s="11">
        <f>IF(VLOOKUP(D1855,'Current OBD'!$B$6:$AK$2185,25,0)="Yes",1," ")</f>
        <v>1</v>
      </c>
      <c r="I1855" s="11" t="str">
        <f>IF(VLOOKUP(D1855,'Current OBD'!$B$6:$AK$2185,26,0)="Yes","2"," ")</f>
        <v>2</v>
      </c>
      <c r="J1855" s="11" t="str">
        <f>IF(VLOOKUP(D1855,'Current OBD'!$B$6:$AK$2185,27,0)="Yes","3"," ")</f>
        <v>3</v>
      </c>
      <c r="K1855" s="11" t="str">
        <f>IF(VLOOKUP(D1855,'Current OBD'!$B$6:$AK$2185,28,0)="Yes","4"," ")</f>
        <v>4</v>
      </c>
      <c r="L1855" s="11" t="str">
        <f>IF(VLOOKUP(D1855,'Current OBD'!$B$6:$AK$2185,29,0)="Yes","5"," ")</f>
        <v>5</v>
      </c>
      <c r="M1855" s="11" t="str">
        <f>IF(VLOOKUP(D1855,'Current OBD'!$B$6:$AK$2185,30,0)="Yes","6"," ")</f>
        <v>6</v>
      </c>
      <c r="N1855" s="11" t="str">
        <f>IF(VLOOKUP(D1855,'Current OBD'!$B$6:$AK$2185,31,0)="Yes","7"," ")</f>
        <v xml:space="preserve"> </v>
      </c>
      <c r="O1855" s="11" t="str">
        <f>IF(VLOOKUP(D1855,'Current OBD'!$B$6:$AK$2185,32,0)="Yes","8"," ")</f>
        <v xml:space="preserve"> </v>
      </c>
      <c r="P1855" s="11" t="str">
        <f>IF(VLOOKUP(D1855,'Current OBD'!$B$6:$AK$2185,33,0)="Yes","9"," ")</f>
        <v xml:space="preserve"> </v>
      </c>
      <c r="Q1855" s="11" t="str">
        <f>IF(VLOOKUP(D1855,'Current OBD'!$B$6:$AK$2185,34,0)="Yes","10"," ")</f>
        <v xml:space="preserve"> </v>
      </c>
      <c r="R1855" s="11" t="str">
        <f>IF(VLOOKUP(D1855,'Current OBD'!$B$6:$AK$2185,35,0)="Yes","11"," ")</f>
        <v xml:space="preserve"> </v>
      </c>
      <c r="S1855" s="11" t="str">
        <f>IF(VLOOKUP(D1855,'Current OBD'!$B$6:$AK$2185,36,0)="Yes","12"," ")</f>
        <v xml:space="preserve"> </v>
      </c>
      <c r="T1855" s="13">
        <f>VLOOKUP(D1855,Pivot!$B$4:$F$2181,2,0)</f>
        <v>293</v>
      </c>
      <c r="U1855" s="13">
        <f>VLOOKUP(D1855,Pivot!$B$4:$F$2181,3,0)</f>
        <v>0</v>
      </c>
      <c r="V1855" s="13">
        <f>VLOOKUP(D1855,Pivot!$B$4:$F$2181,4,0)</f>
        <v>332</v>
      </c>
      <c r="W1855" s="46">
        <f>IFERROR(VLOOKUP(D1855,Pivot!$B$4:$H$2181,5,0),"")</f>
        <v>0.88249999999999995</v>
      </c>
      <c r="X1855" s="51">
        <f>IFERROR(VLOOKUP(D1855,Pivot!$B$4:$H$2181,6,0),"")</f>
        <v>0</v>
      </c>
      <c r="Y1855" s="46">
        <f>IFERROR(VLOOKUP(D1855,Pivot!$B$4:$H$2181,7,0),"")</f>
        <v>0.88249999999999995</v>
      </c>
    </row>
    <row r="1856" spans="1:25" ht="15" customHeight="1" outlineLevel="2">
      <c r="A1856" s="10" t="str">
        <f>VLOOKUP(D1856,'Current OBD'!$B$6:$K$2185,4,0)</f>
        <v>Spokane</v>
      </c>
      <c r="B1856" s="10" t="str">
        <f>VLOOKUP(D1856,'Current OBD'!$B$6:$K$2185,3,0)</f>
        <v>32-081</v>
      </c>
      <c r="C1856" s="9" t="str">
        <f>VLOOKUP(D1856,'Current OBD'!$B$6:$K$2185,2,0)</f>
        <v>Spokane School District</v>
      </c>
      <c r="D1856" s="24">
        <v>661030</v>
      </c>
      <c r="E1856" s="9" t="str">
        <f>VLOOKUP(D1856,'Current OBD'!$B$6:$K$2185,10,0)</f>
        <v>Arlington Elementary</v>
      </c>
      <c r="F1856" s="11" t="str">
        <f>IF(VLOOKUP(D1856,'Current OBD'!$B$6:$AK$2185,23,0)="Yes","PK"," ")</f>
        <v>PK</v>
      </c>
      <c r="G1856" s="11" t="str">
        <f>IF(VLOOKUP(D1856,'Current OBD'!$B$6:$AK$2185,24,0)="Yes","K"," ")</f>
        <v>K</v>
      </c>
      <c r="H1856" s="11">
        <f>IF(VLOOKUP(D1856,'Current OBD'!$B$6:$AK$2185,25,0)="Yes",1," ")</f>
        <v>1</v>
      </c>
      <c r="I1856" s="11" t="str">
        <f>IF(VLOOKUP(D1856,'Current OBD'!$B$6:$AK$2185,26,0)="Yes","2"," ")</f>
        <v>2</v>
      </c>
      <c r="J1856" s="11" t="str">
        <f>IF(VLOOKUP(D1856,'Current OBD'!$B$6:$AK$2185,27,0)="Yes","3"," ")</f>
        <v>3</v>
      </c>
      <c r="K1856" s="11" t="str">
        <f>IF(VLOOKUP(D1856,'Current OBD'!$B$6:$AK$2185,28,0)="Yes","4"," ")</f>
        <v>4</v>
      </c>
      <c r="L1856" s="11" t="str">
        <f>IF(VLOOKUP(D1856,'Current OBD'!$B$6:$AK$2185,29,0)="Yes","5"," ")</f>
        <v>5</v>
      </c>
      <c r="M1856" s="11" t="str">
        <f>IF(VLOOKUP(D1856,'Current OBD'!$B$6:$AK$2185,30,0)="Yes","6"," ")</f>
        <v xml:space="preserve"> </v>
      </c>
      <c r="N1856" s="11" t="str">
        <f>IF(VLOOKUP(D1856,'Current OBD'!$B$6:$AK$2185,31,0)="Yes","7"," ")</f>
        <v xml:space="preserve"> </v>
      </c>
      <c r="O1856" s="11" t="str">
        <f>IF(VLOOKUP(D1856,'Current OBD'!$B$6:$AK$2185,32,0)="Yes","8"," ")</f>
        <v xml:space="preserve"> </v>
      </c>
      <c r="P1856" s="11" t="str">
        <f>IF(VLOOKUP(D1856,'Current OBD'!$B$6:$AK$2185,33,0)="Yes","9"," ")</f>
        <v xml:space="preserve"> </v>
      </c>
      <c r="Q1856" s="11" t="str">
        <f>IF(VLOOKUP(D1856,'Current OBD'!$B$6:$AK$2185,34,0)="Yes","10"," ")</f>
        <v xml:space="preserve"> </v>
      </c>
      <c r="R1856" s="11" t="str">
        <f>IF(VLOOKUP(D1856,'Current OBD'!$B$6:$AK$2185,35,0)="Yes","11"," ")</f>
        <v xml:space="preserve"> </v>
      </c>
      <c r="S1856" s="11" t="str">
        <f>IF(VLOOKUP(D1856,'Current OBD'!$B$6:$AK$2185,36,0)="Yes","12"," ")</f>
        <v xml:space="preserve"> </v>
      </c>
      <c r="T1856" s="13">
        <f>VLOOKUP(D1856,Pivot!$B$4:$F$2181,2,0)</f>
        <v>408</v>
      </c>
      <c r="U1856" s="13">
        <f>VLOOKUP(D1856,Pivot!$B$4:$F$2181,3,0)</f>
        <v>0</v>
      </c>
      <c r="V1856" s="13">
        <f>VLOOKUP(D1856,Pivot!$B$4:$F$2181,4,0)</f>
        <v>408</v>
      </c>
      <c r="W1856" s="46">
        <f>IFERROR(VLOOKUP(D1856,Pivot!$B$4:$H$2181,5,0),"")</f>
        <v>1</v>
      </c>
      <c r="X1856" s="51">
        <f>IFERROR(VLOOKUP(D1856,Pivot!$B$4:$H$2181,6,0),"")</f>
        <v>0</v>
      </c>
      <c r="Y1856" s="46">
        <f>IFERROR(VLOOKUP(D1856,Pivot!$B$4:$H$2181,7,0),"")</f>
        <v>1</v>
      </c>
    </row>
    <row r="1857" spans="1:25" ht="15" customHeight="1" outlineLevel="2">
      <c r="A1857" s="10" t="str">
        <f>VLOOKUP(D1857,'Current OBD'!$B$6:$K$2185,4,0)</f>
        <v>Spokane</v>
      </c>
      <c r="B1857" s="10" t="str">
        <f>VLOOKUP(D1857,'Current OBD'!$B$6:$K$2185,3,0)</f>
        <v>32-081</v>
      </c>
      <c r="C1857" s="9" t="str">
        <f>VLOOKUP(D1857,'Current OBD'!$B$6:$K$2185,2,0)</f>
        <v>Spokane School District</v>
      </c>
      <c r="D1857" s="24">
        <v>664756</v>
      </c>
      <c r="E1857" s="9" t="str">
        <f>VLOOKUP(D1857,'Current OBD'!$B$6:$K$2185,10,0)</f>
        <v>Audubon Elementary</v>
      </c>
      <c r="F1857" s="11" t="str">
        <f>IF(VLOOKUP(D1857,'Current OBD'!$B$6:$AK$2185,23,0)="Yes","PK"," ")</f>
        <v>PK</v>
      </c>
      <c r="G1857" s="11" t="str">
        <f>IF(VLOOKUP(D1857,'Current OBD'!$B$6:$AK$2185,24,0)="Yes","K"," ")</f>
        <v>K</v>
      </c>
      <c r="H1857" s="11">
        <f>IF(VLOOKUP(D1857,'Current OBD'!$B$6:$AK$2185,25,0)="Yes",1," ")</f>
        <v>1</v>
      </c>
      <c r="I1857" s="11" t="str">
        <f>IF(VLOOKUP(D1857,'Current OBD'!$B$6:$AK$2185,26,0)="Yes","2"," ")</f>
        <v>2</v>
      </c>
      <c r="J1857" s="11" t="str">
        <f>IF(VLOOKUP(D1857,'Current OBD'!$B$6:$AK$2185,27,0)="Yes","3"," ")</f>
        <v>3</v>
      </c>
      <c r="K1857" s="11" t="str">
        <f>IF(VLOOKUP(D1857,'Current OBD'!$B$6:$AK$2185,28,0)="Yes","4"," ")</f>
        <v>4</v>
      </c>
      <c r="L1857" s="11" t="str">
        <f>IF(VLOOKUP(D1857,'Current OBD'!$B$6:$AK$2185,29,0)="Yes","5"," ")</f>
        <v>5</v>
      </c>
      <c r="M1857" s="11" t="str">
        <f>IF(VLOOKUP(D1857,'Current OBD'!$B$6:$AK$2185,30,0)="Yes","6"," ")</f>
        <v xml:space="preserve"> </v>
      </c>
      <c r="N1857" s="11" t="str">
        <f>IF(VLOOKUP(D1857,'Current OBD'!$B$6:$AK$2185,31,0)="Yes","7"," ")</f>
        <v xml:space="preserve"> </v>
      </c>
      <c r="O1857" s="11" t="str">
        <f>IF(VLOOKUP(D1857,'Current OBD'!$B$6:$AK$2185,32,0)="Yes","8"," ")</f>
        <v xml:space="preserve"> </v>
      </c>
      <c r="P1857" s="11" t="str">
        <f>IF(VLOOKUP(D1857,'Current OBD'!$B$6:$AK$2185,33,0)="Yes","9"," ")</f>
        <v xml:space="preserve"> </v>
      </c>
      <c r="Q1857" s="11" t="str">
        <f>IF(VLOOKUP(D1857,'Current OBD'!$B$6:$AK$2185,34,0)="Yes","10"," ")</f>
        <v xml:space="preserve"> </v>
      </c>
      <c r="R1857" s="11" t="str">
        <f>IF(VLOOKUP(D1857,'Current OBD'!$B$6:$AK$2185,35,0)="Yes","11"," ")</f>
        <v xml:space="preserve"> </v>
      </c>
      <c r="S1857" s="11" t="str">
        <f>IF(VLOOKUP(D1857,'Current OBD'!$B$6:$AK$2185,36,0)="Yes","12"," ")</f>
        <v xml:space="preserve"> </v>
      </c>
      <c r="T1857" s="13">
        <f>VLOOKUP(D1857,Pivot!$B$4:$F$2181,2,0)</f>
        <v>401</v>
      </c>
      <c r="U1857" s="13">
        <f>VLOOKUP(D1857,Pivot!$B$4:$F$2181,3,0)</f>
        <v>0</v>
      </c>
      <c r="V1857" s="13">
        <f>VLOOKUP(D1857,Pivot!$B$4:$F$2181,4,0)</f>
        <v>401</v>
      </c>
      <c r="W1857" s="46">
        <f>IFERROR(VLOOKUP(D1857,Pivot!$B$4:$H$2181,5,0),"")</f>
        <v>1</v>
      </c>
      <c r="X1857" s="51">
        <f>IFERROR(VLOOKUP(D1857,Pivot!$B$4:$H$2181,6,0),"")</f>
        <v>0</v>
      </c>
      <c r="Y1857" s="46">
        <f>IFERROR(VLOOKUP(D1857,Pivot!$B$4:$H$2181,7,0),"")</f>
        <v>1</v>
      </c>
    </row>
    <row r="1858" spans="1:25" ht="15" customHeight="1" outlineLevel="2">
      <c r="A1858" s="10" t="str">
        <f>VLOOKUP(D1858,'Current OBD'!$B$6:$K$2185,4,0)</f>
        <v>Spokane</v>
      </c>
      <c r="B1858" s="10" t="str">
        <f>VLOOKUP(D1858,'Current OBD'!$B$6:$K$2185,3,0)</f>
        <v>32-081</v>
      </c>
      <c r="C1858" s="9" t="str">
        <f>VLOOKUP(D1858,'Current OBD'!$B$6:$K$2185,2,0)</f>
        <v>Spokane School District</v>
      </c>
      <c r="D1858" s="24">
        <v>661032</v>
      </c>
      <c r="E1858" s="9" t="str">
        <f>VLOOKUP(D1858,'Current OBD'!$B$6:$K$2185,10,0)</f>
        <v>Balboa Elementary</v>
      </c>
      <c r="F1858" s="11" t="str">
        <f>IF(VLOOKUP(D1858,'Current OBD'!$B$6:$AK$2185,23,0)="Yes","PK"," ")</f>
        <v>PK</v>
      </c>
      <c r="G1858" s="11" t="str">
        <f>IF(VLOOKUP(D1858,'Current OBD'!$B$6:$AK$2185,24,0)="Yes","K"," ")</f>
        <v>K</v>
      </c>
      <c r="H1858" s="11">
        <f>IF(VLOOKUP(D1858,'Current OBD'!$B$6:$AK$2185,25,0)="Yes",1," ")</f>
        <v>1</v>
      </c>
      <c r="I1858" s="11" t="str">
        <f>IF(VLOOKUP(D1858,'Current OBD'!$B$6:$AK$2185,26,0)="Yes","2"," ")</f>
        <v>2</v>
      </c>
      <c r="J1858" s="11" t="str">
        <f>IF(VLOOKUP(D1858,'Current OBD'!$B$6:$AK$2185,27,0)="Yes","3"," ")</f>
        <v>3</v>
      </c>
      <c r="K1858" s="11" t="str">
        <f>IF(VLOOKUP(D1858,'Current OBD'!$B$6:$AK$2185,28,0)="Yes","4"," ")</f>
        <v>4</v>
      </c>
      <c r="L1858" s="11" t="str">
        <f>IF(VLOOKUP(D1858,'Current OBD'!$B$6:$AK$2185,29,0)="Yes","5"," ")</f>
        <v>5</v>
      </c>
      <c r="M1858" s="11" t="str">
        <f>IF(VLOOKUP(D1858,'Current OBD'!$B$6:$AK$2185,30,0)="Yes","6"," ")</f>
        <v xml:space="preserve"> </v>
      </c>
      <c r="N1858" s="11" t="str">
        <f>IF(VLOOKUP(D1858,'Current OBD'!$B$6:$AK$2185,31,0)="Yes","7"," ")</f>
        <v xml:space="preserve"> </v>
      </c>
      <c r="O1858" s="11" t="str">
        <f>IF(VLOOKUP(D1858,'Current OBD'!$B$6:$AK$2185,32,0)="Yes","8"," ")</f>
        <v xml:space="preserve"> </v>
      </c>
      <c r="P1858" s="11" t="str">
        <f>IF(VLOOKUP(D1858,'Current OBD'!$B$6:$AK$2185,33,0)="Yes","9"," ")</f>
        <v xml:space="preserve"> </v>
      </c>
      <c r="Q1858" s="11" t="str">
        <f>IF(VLOOKUP(D1858,'Current OBD'!$B$6:$AK$2185,34,0)="Yes","10"," ")</f>
        <v xml:space="preserve"> </v>
      </c>
      <c r="R1858" s="11" t="str">
        <f>IF(VLOOKUP(D1858,'Current OBD'!$B$6:$AK$2185,35,0)="Yes","11"," ")</f>
        <v xml:space="preserve"> </v>
      </c>
      <c r="S1858" s="11" t="str">
        <f>IF(VLOOKUP(D1858,'Current OBD'!$B$6:$AK$2185,36,0)="Yes","12"," ")</f>
        <v xml:space="preserve"> </v>
      </c>
      <c r="T1858" s="13">
        <f>VLOOKUP(D1858,Pivot!$B$4:$F$2181,2,0)</f>
        <v>114</v>
      </c>
      <c r="U1858" s="13">
        <f>VLOOKUP(D1858,Pivot!$B$4:$F$2181,3,0)</f>
        <v>0</v>
      </c>
      <c r="V1858" s="13">
        <f>VLOOKUP(D1858,Pivot!$B$4:$F$2181,4,0)</f>
        <v>259</v>
      </c>
      <c r="W1858" s="46">
        <f>IFERROR(VLOOKUP(D1858,Pivot!$B$4:$H$2181,5,0),"")</f>
        <v>0.44019999999999998</v>
      </c>
      <c r="X1858" s="51">
        <f>IFERROR(VLOOKUP(D1858,Pivot!$B$4:$H$2181,6,0),"")</f>
        <v>0</v>
      </c>
      <c r="Y1858" s="46">
        <f>IFERROR(VLOOKUP(D1858,Pivot!$B$4:$H$2181,7,0),"")</f>
        <v>0.44019999999999998</v>
      </c>
    </row>
    <row r="1859" spans="1:25" ht="15" customHeight="1" outlineLevel="2">
      <c r="A1859" s="10" t="str">
        <f>VLOOKUP(D1859,'Current OBD'!$B$6:$K$2185,4,0)</f>
        <v>Spokane</v>
      </c>
      <c r="B1859" s="10" t="str">
        <f>VLOOKUP(D1859,'Current OBD'!$B$6:$K$2185,3,0)</f>
        <v>32-081</v>
      </c>
      <c r="C1859" s="9" t="str">
        <f>VLOOKUP(D1859,'Current OBD'!$B$6:$K$2185,2,0)</f>
        <v>Spokane School District</v>
      </c>
      <c r="D1859" s="24">
        <v>661033</v>
      </c>
      <c r="E1859" s="9" t="str">
        <f>VLOOKUP(D1859,'Current OBD'!$B$6:$K$2185,10,0)</f>
        <v>Bemiss Elementary</v>
      </c>
      <c r="F1859" s="11" t="str">
        <f>IF(VLOOKUP(D1859,'Current OBD'!$B$6:$AK$2185,23,0)="Yes","PK"," ")</f>
        <v xml:space="preserve"> </v>
      </c>
      <c r="G1859" s="11" t="str">
        <f>IF(VLOOKUP(D1859,'Current OBD'!$B$6:$AK$2185,24,0)="Yes","K"," ")</f>
        <v>K</v>
      </c>
      <c r="H1859" s="11">
        <f>IF(VLOOKUP(D1859,'Current OBD'!$B$6:$AK$2185,25,0)="Yes",1," ")</f>
        <v>1</v>
      </c>
      <c r="I1859" s="11" t="str">
        <f>IF(VLOOKUP(D1859,'Current OBD'!$B$6:$AK$2185,26,0)="Yes","2"," ")</f>
        <v>2</v>
      </c>
      <c r="J1859" s="11" t="str">
        <f>IF(VLOOKUP(D1859,'Current OBD'!$B$6:$AK$2185,27,0)="Yes","3"," ")</f>
        <v>3</v>
      </c>
      <c r="K1859" s="11" t="str">
        <f>IF(VLOOKUP(D1859,'Current OBD'!$B$6:$AK$2185,28,0)="Yes","4"," ")</f>
        <v>4</v>
      </c>
      <c r="L1859" s="11" t="str">
        <f>IF(VLOOKUP(D1859,'Current OBD'!$B$6:$AK$2185,29,0)="Yes","5"," ")</f>
        <v>5</v>
      </c>
      <c r="M1859" s="11" t="str">
        <f>IF(VLOOKUP(D1859,'Current OBD'!$B$6:$AK$2185,30,0)="Yes","6"," ")</f>
        <v xml:space="preserve"> </v>
      </c>
      <c r="N1859" s="11" t="str">
        <f>IF(VLOOKUP(D1859,'Current OBD'!$B$6:$AK$2185,31,0)="Yes","7"," ")</f>
        <v xml:space="preserve"> </v>
      </c>
      <c r="O1859" s="11" t="str">
        <f>IF(VLOOKUP(D1859,'Current OBD'!$B$6:$AK$2185,32,0)="Yes","8"," ")</f>
        <v xml:space="preserve"> </v>
      </c>
      <c r="P1859" s="11" t="str">
        <f>IF(VLOOKUP(D1859,'Current OBD'!$B$6:$AK$2185,33,0)="Yes","9"," ")</f>
        <v xml:space="preserve"> </v>
      </c>
      <c r="Q1859" s="11" t="str">
        <f>IF(VLOOKUP(D1859,'Current OBD'!$B$6:$AK$2185,34,0)="Yes","10"," ")</f>
        <v xml:space="preserve"> </v>
      </c>
      <c r="R1859" s="11" t="str">
        <f>IF(VLOOKUP(D1859,'Current OBD'!$B$6:$AK$2185,35,0)="Yes","11"," ")</f>
        <v xml:space="preserve"> </v>
      </c>
      <c r="S1859" s="11" t="str">
        <f>IF(VLOOKUP(D1859,'Current OBD'!$B$6:$AK$2185,36,0)="Yes","12"," ")</f>
        <v xml:space="preserve"> </v>
      </c>
      <c r="T1859" s="13">
        <f>VLOOKUP(D1859,Pivot!$B$4:$F$2181,2,0)</f>
        <v>387</v>
      </c>
      <c r="U1859" s="13">
        <f>VLOOKUP(D1859,Pivot!$B$4:$F$2181,3,0)</f>
        <v>0</v>
      </c>
      <c r="V1859" s="13">
        <f>VLOOKUP(D1859,Pivot!$B$4:$F$2181,4,0)</f>
        <v>387</v>
      </c>
      <c r="W1859" s="46">
        <f>IFERROR(VLOOKUP(D1859,Pivot!$B$4:$H$2181,5,0),"")</f>
        <v>1</v>
      </c>
      <c r="X1859" s="51">
        <f>IFERROR(VLOOKUP(D1859,Pivot!$B$4:$H$2181,6,0),"")</f>
        <v>0</v>
      </c>
      <c r="Y1859" s="46">
        <f>IFERROR(VLOOKUP(D1859,Pivot!$B$4:$H$2181,7,0),"")</f>
        <v>1</v>
      </c>
    </row>
    <row r="1860" spans="1:25" ht="15" customHeight="1" outlineLevel="2">
      <c r="A1860" s="10" t="str">
        <f>VLOOKUP(D1860,'Current OBD'!$B$6:$K$2185,4,0)</f>
        <v>Spokane</v>
      </c>
      <c r="B1860" s="10" t="str">
        <f>VLOOKUP(D1860,'Current OBD'!$B$6:$K$2185,3,0)</f>
        <v>32-081</v>
      </c>
      <c r="C1860" s="9" t="str">
        <f>VLOOKUP(D1860,'Current OBD'!$B$6:$K$2185,2,0)</f>
        <v>Spokane School District</v>
      </c>
      <c r="D1860" s="24">
        <v>664758</v>
      </c>
      <c r="E1860" s="9" t="str">
        <f>VLOOKUP(D1860,'Current OBD'!$B$6:$K$2185,10,0)</f>
        <v>Browne Elementary</v>
      </c>
      <c r="F1860" s="11" t="str">
        <f>IF(VLOOKUP(D1860,'Current OBD'!$B$6:$AK$2185,23,0)="Yes","PK"," ")</f>
        <v>PK</v>
      </c>
      <c r="G1860" s="11" t="str">
        <f>IF(VLOOKUP(D1860,'Current OBD'!$B$6:$AK$2185,24,0)="Yes","K"," ")</f>
        <v>K</v>
      </c>
      <c r="H1860" s="11">
        <f>IF(VLOOKUP(D1860,'Current OBD'!$B$6:$AK$2185,25,0)="Yes",1," ")</f>
        <v>1</v>
      </c>
      <c r="I1860" s="11" t="str">
        <f>IF(VLOOKUP(D1860,'Current OBD'!$B$6:$AK$2185,26,0)="Yes","2"," ")</f>
        <v>2</v>
      </c>
      <c r="J1860" s="11" t="str">
        <f>IF(VLOOKUP(D1860,'Current OBD'!$B$6:$AK$2185,27,0)="Yes","3"," ")</f>
        <v>3</v>
      </c>
      <c r="K1860" s="11" t="str">
        <f>IF(VLOOKUP(D1860,'Current OBD'!$B$6:$AK$2185,28,0)="Yes","4"," ")</f>
        <v>4</v>
      </c>
      <c r="L1860" s="11" t="str">
        <f>IF(VLOOKUP(D1860,'Current OBD'!$B$6:$AK$2185,29,0)="Yes","5"," ")</f>
        <v>5</v>
      </c>
      <c r="M1860" s="11" t="str">
        <f>IF(VLOOKUP(D1860,'Current OBD'!$B$6:$AK$2185,30,0)="Yes","6"," ")</f>
        <v xml:space="preserve"> </v>
      </c>
      <c r="N1860" s="11" t="str">
        <f>IF(VLOOKUP(D1860,'Current OBD'!$B$6:$AK$2185,31,0)="Yes","7"," ")</f>
        <v xml:space="preserve"> </v>
      </c>
      <c r="O1860" s="11" t="str">
        <f>IF(VLOOKUP(D1860,'Current OBD'!$B$6:$AK$2185,32,0)="Yes","8"," ")</f>
        <v xml:space="preserve"> </v>
      </c>
      <c r="P1860" s="11" t="str">
        <f>IF(VLOOKUP(D1860,'Current OBD'!$B$6:$AK$2185,33,0)="Yes","9"," ")</f>
        <v xml:space="preserve"> </v>
      </c>
      <c r="Q1860" s="11" t="str">
        <f>IF(VLOOKUP(D1860,'Current OBD'!$B$6:$AK$2185,34,0)="Yes","10"," ")</f>
        <v xml:space="preserve"> </v>
      </c>
      <c r="R1860" s="11" t="str">
        <f>IF(VLOOKUP(D1860,'Current OBD'!$B$6:$AK$2185,35,0)="Yes","11"," ")</f>
        <v xml:space="preserve"> </v>
      </c>
      <c r="S1860" s="11" t="str">
        <f>IF(VLOOKUP(D1860,'Current OBD'!$B$6:$AK$2185,36,0)="Yes","12"," ")</f>
        <v xml:space="preserve"> </v>
      </c>
      <c r="T1860" s="13">
        <f>VLOOKUP(D1860,Pivot!$B$4:$F$2181,2,0)</f>
        <v>294</v>
      </c>
      <c r="U1860" s="13">
        <f>VLOOKUP(D1860,Pivot!$B$4:$F$2181,3,0)</f>
        <v>0</v>
      </c>
      <c r="V1860" s="13">
        <f>VLOOKUP(D1860,Pivot!$B$4:$F$2181,4,0)</f>
        <v>345</v>
      </c>
      <c r="W1860" s="46">
        <f>IFERROR(VLOOKUP(D1860,Pivot!$B$4:$H$2181,5,0),"")</f>
        <v>0.85219999999999996</v>
      </c>
      <c r="X1860" s="51">
        <f>IFERROR(VLOOKUP(D1860,Pivot!$B$4:$H$2181,6,0),"")</f>
        <v>0</v>
      </c>
      <c r="Y1860" s="46">
        <f>IFERROR(VLOOKUP(D1860,Pivot!$B$4:$H$2181,7,0),"")</f>
        <v>0.85219999999999996</v>
      </c>
    </row>
    <row r="1861" spans="1:25" ht="15" customHeight="1" outlineLevel="2">
      <c r="A1861" s="10" t="str">
        <f>VLOOKUP(D1861,'Current OBD'!$B$6:$K$2185,4,0)</f>
        <v>Spokane</v>
      </c>
      <c r="B1861" s="10" t="str">
        <f>VLOOKUP(D1861,'Current OBD'!$B$6:$K$2185,3,0)</f>
        <v>32-081</v>
      </c>
      <c r="C1861" s="9" t="str">
        <f>VLOOKUP(D1861,'Current OBD'!$B$6:$K$2185,2,0)</f>
        <v>Spokane School District</v>
      </c>
      <c r="D1861" s="24">
        <v>664757</v>
      </c>
      <c r="E1861" s="9" t="str">
        <f>VLOOKUP(D1861,'Current OBD'!$B$6:$K$2185,10,0)</f>
        <v>Bryant School</v>
      </c>
      <c r="F1861" s="11" t="str">
        <f>IF(VLOOKUP(D1861,'Current OBD'!$B$6:$AK$2185,23,0)="Yes","PK"," ")</f>
        <v xml:space="preserve"> </v>
      </c>
      <c r="G1861" s="11" t="str">
        <f>IF(VLOOKUP(D1861,'Current OBD'!$B$6:$AK$2185,24,0)="Yes","K"," ")</f>
        <v>K</v>
      </c>
      <c r="H1861" s="11">
        <f>IF(VLOOKUP(D1861,'Current OBD'!$B$6:$AK$2185,25,0)="Yes",1," ")</f>
        <v>1</v>
      </c>
      <c r="I1861" s="11" t="str">
        <f>IF(VLOOKUP(D1861,'Current OBD'!$B$6:$AK$2185,26,0)="Yes","2"," ")</f>
        <v>2</v>
      </c>
      <c r="J1861" s="11" t="str">
        <f>IF(VLOOKUP(D1861,'Current OBD'!$B$6:$AK$2185,27,0)="Yes","3"," ")</f>
        <v>3</v>
      </c>
      <c r="K1861" s="11" t="str">
        <f>IF(VLOOKUP(D1861,'Current OBD'!$B$6:$AK$2185,28,0)="Yes","4"," ")</f>
        <v>4</v>
      </c>
      <c r="L1861" s="11" t="str">
        <f>IF(VLOOKUP(D1861,'Current OBD'!$B$6:$AK$2185,29,0)="Yes","5"," ")</f>
        <v>5</v>
      </c>
      <c r="M1861" s="11" t="str">
        <f>IF(VLOOKUP(D1861,'Current OBD'!$B$6:$AK$2185,30,0)="Yes","6"," ")</f>
        <v>6</v>
      </c>
      <c r="N1861" s="11" t="str">
        <f>IF(VLOOKUP(D1861,'Current OBD'!$B$6:$AK$2185,31,0)="Yes","7"," ")</f>
        <v>7</v>
      </c>
      <c r="O1861" s="11" t="str">
        <f>IF(VLOOKUP(D1861,'Current OBD'!$B$6:$AK$2185,32,0)="Yes","8"," ")</f>
        <v>8</v>
      </c>
      <c r="P1861" s="11" t="str">
        <f>IF(VLOOKUP(D1861,'Current OBD'!$B$6:$AK$2185,33,0)="Yes","9"," ")</f>
        <v>9</v>
      </c>
      <c r="Q1861" s="11" t="str">
        <f>IF(VLOOKUP(D1861,'Current OBD'!$B$6:$AK$2185,34,0)="Yes","10"," ")</f>
        <v>10</v>
      </c>
      <c r="R1861" s="11" t="str">
        <f>IF(VLOOKUP(D1861,'Current OBD'!$B$6:$AK$2185,35,0)="Yes","11"," ")</f>
        <v>11</v>
      </c>
      <c r="S1861" s="11" t="str">
        <f>IF(VLOOKUP(D1861,'Current OBD'!$B$6:$AK$2185,36,0)="Yes","12"," ")</f>
        <v>12</v>
      </c>
      <c r="T1861" s="13">
        <f>VLOOKUP(D1861,Pivot!$B$4:$F$2181,2,0)</f>
        <v>124</v>
      </c>
      <c r="U1861" s="13">
        <f>VLOOKUP(D1861,Pivot!$B$4:$F$2181,3,0)</f>
        <v>0</v>
      </c>
      <c r="V1861" s="13">
        <f>VLOOKUP(D1861,Pivot!$B$4:$F$2181,4,0)</f>
        <v>342</v>
      </c>
      <c r="W1861" s="46">
        <f>IFERROR(VLOOKUP(D1861,Pivot!$B$4:$H$2181,5,0),"")</f>
        <v>0.36259999999999998</v>
      </c>
      <c r="X1861" s="51">
        <f>IFERROR(VLOOKUP(D1861,Pivot!$B$4:$H$2181,6,0),"")</f>
        <v>0</v>
      </c>
      <c r="Y1861" s="46">
        <f>IFERROR(VLOOKUP(D1861,Pivot!$B$4:$H$2181,7,0),"")</f>
        <v>0.36259999999999998</v>
      </c>
    </row>
    <row r="1862" spans="1:25" ht="15" customHeight="1" outlineLevel="2">
      <c r="A1862" s="10" t="str">
        <f>VLOOKUP(D1862,'Current OBD'!$B$6:$K$2185,4,0)</f>
        <v>Spokane</v>
      </c>
      <c r="B1862" s="10" t="str">
        <f>VLOOKUP(D1862,'Current OBD'!$B$6:$K$2185,3,0)</f>
        <v>32-081</v>
      </c>
      <c r="C1862" s="9" t="str">
        <f>VLOOKUP(D1862,'Current OBD'!$B$6:$K$2185,2,0)</f>
        <v>Spokane School District</v>
      </c>
      <c r="D1862" s="24">
        <v>664307</v>
      </c>
      <c r="E1862" s="9" t="str">
        <f>VLOOKUP(D1862,'Current OBD'!$B$6:$K$2185,10,0)</f>
        <v>Chase Middle School</v>
      </c>
      <c r="F1862" s="11" t="str">
        <f>IF(VLOOKUP(D1862,'Current OBD'!$B$6:$AK$2185,23,0)="Yes","PK"," ")</f>
        <v xml:space="preserve"> </v>
      </c>
      <c r="G1862" s="11" t="str">
        <f>IF(VLOOKUP(D1862,'Current OBD'!$B$6:$AK$2185,24,0)="Yes","K"," ")</f>
        <v xml:space="preserve"> </v>
      </c>
      <c r="H1862" s="11" t="str">
        <f>IF(VLOOKUP(D1862,'Current OBD'!$B$6:$AK$2185,25,0)="Yes",1," ")</f>
        <v xml:space="preserve"> </v>
      </c>
      <c r="I1862" s="11" t="str">
        <f>IF(VLOOKUP(D1862,'Current OBD'!$B$6:$AK$2185,26,0)="Yes","2"," ")</f>
        <v xml:space="preserve"> </v>
      </c>
      <c r="J1862" s="11" t="str">
        <f>IF(VLOOKUP(D1862,'Current OBD'!$B$6:$AK$2185,27,0)="Yes","3"," ")</f>
        <v xml:space="preserve"> </v>
      </c>
      <c r="K1862" s="11" t="str">
        <f>IF(VLOOKUP(D1862,'Current OBD'!$B$6:$AK$2185,28,0)="Yes","4"," ")</f>
        <v xml:space="preserve"> </v>
      </c>
      <c r="L1862" s="11" t="str">
        <f>IF(VLOOKUP(D1862,'Current OBD'!$B$6:$AK$2185,29,0)="Yes","5"," ")</f>
        <v xml:space="preserve"> </v>
      </c>
      <c r="M1862" s="11" t="str">
        <f>IF(VLOOKUP(D1862,'Current OBD'!$B$6:$AK$2185,30,0)="Yes","6"," ")</f>
        <v xml:space="preserve"> </v>
      </c>
      <c r="N1862" s="11" t="str">
        <f>IF(VLOOKUP(D1862,'Current OBD'!$B$6:$AK$2185,31,0)="Yes","7"," ")</f>
        <v>7</v>
      </c>
      <c r="O1862" s="11" t="str">
        <f>IF(VLOOKUP(D1862,'Current OBD'!$B$6:$AK$2185,32,0)="Yes","8"," ")</f>
        <v>8</v>
      </c>
      <c r="P1862" s="11" t="str">
        <f>IF(VLOOKUP(D1862,'Current OBD'!$B$6:$AK$2185,33,0)="Yes","9"," ")</f>
        <v xml:space="preserve"> </v>
      </c>
      <c r="Q1862" s="11" t="str">
        <f>IF(VLOOKUP(D1862,'Current OBD'!$B$6:$AK$2185,34,0)="Yes","10"," ")</f>
        <v xml:space="preserve"> </v>
      </c>
      <c r="R1862" s="11" t="str">
        <f>IF(VLOOKUP(D1862,'Current OBD'!$B$6:$AK$2185,35,0)="Yes","11"," ")</f>
        <v xml:space="preserve"> </v>
      </c>
      <c r="S1862" s="11" t="str">
        <f>IF(VLOOKUP(D1862,'Current OBD'!$B$6:$AK$2185,36,0)="Yes","12"," ")</f>
        <v xml:space="preserve"> </v>
      </c>
      <c r="T1862" s="13">
        <f>VLOOKUP(D1862,Pivot!$B$4:$F$2181,2,0)</f>
        <v>464</v>
      </c>
      <c r="U1862" s="13">
        <f>VLOOKUP(D1862,Pivot!$B$4:$F$2181,3,0)</f>
        <v>0</v>
      </c>
      <c r="V1862" s="13">
        <f>VLOOKUP(D1862,Pivot!$B$4:$F$2181,4,0)</f>
        <v>711</v>
      </c>
      <c r="W1862" s="46">
        <f>IFERROR(VLOOKUP(D1862,Pivot!$B$4:$H$2181,5,0),"")</f>
        <v>0.65259999999999996</v>
      </c>
      <c r="X1862" s="51">
        <f>IFERROR(VLOOKUP(D1862,Pivot!$B$4:$H$2181,6,0),"")</f>
        <v>0</v>
      </c>
      <c r="Y1862" s="46">
        <f>IFERROR(VLOOKUP(D1862,Pivot!$B$4:$H$2181,7,0),"")</f>
        <v>0.65259999999999996</v>
      </c>
    </row>
    <row r="1863" spans="1:25" ht="15" customHeight="1" outlineLevel="2">
      <c r="A1863" s="10" t="str">
        <f>VLOOKUP(D1863,'Current OBD'!$B$6:$K$2185,4,0)</f>
        <v>Spokane</v>
      </c>
      <c r="B1863" s="10" t="str">
        <f>VLOOKUP(D1863,'Current OBD'!$B$6:$K$2185,3,0)</f>
        <v>32-081</v>
      </c>
      <c r="C1863" s="9" t="str">
        <f>VLOOKUP(D1863,'Current OBD'!$B$6:$K$2185,2,0)</f>
        <v>Spokane School District</v>
      </c>
      <c r="D1863" s="24">
        <v>663439</v>
      </c>
      <c r="E1863" s="9" t="str">
        <f>VLOOKUP(D1863,'Current OBD'!$B$6:$K$2185,10,0)</f>
        <v>Cooper Elementary</v>
      </c>
      <c r="F1863" s="11" t="str">
        <f>IF(VLOOKUP(D1863,'Current OBD'!$B$6:$AK$2185,23,0)="Yes","PK"," ")</f>
        <v xml:space="preserve"> </v>
      </c>
      <c r="G1863" s="11" t="str">
        <f>IF(VLOOKUP(D1863,'Current OBD'!$B$6:$AK$2185,24,0)="Yes","K"," ")</f>
        <v>K</v>
      </c>
      <c r="H1863" s="11">
        <f>IF(VLOOKUP(D1863,'Current OBD'!$B$6:$AK$2185,25,0)="Yes",1," ")</f>
        <v>1</v>
      </c>
      <c r="I1863" s="11" t="str">
        <f>IF(VLOOKUP(D1863,'Current OBD'!$B$6:$AK$2185,26,0)="Yes","2"," ")</f>
        <v>2</v>
      </c>
      <c r="J1863" s="11" t="str">
        <f>IF(VLOOKUP(D1863,'Current OBD'!$B$6:$AK$2185,27,0)="Yes","3"," ")</f>
        <v>3</v>
      </c>
      <c r="K1863" s="11" t="str">
        <f>IF(VLOOKUP(D1863,'Current OBD'!$B$6:$AK$2185,28,0)="Yes","4"," ")</f>
        <v>4</v>
      </c>
      <c r="L1863" s="11" t="str">
        <f>IF(VLOOKUP(D1863,'Current OBD'!$B$6:$AK$2185,29,0)="Yes","5"," ")</f>
        <v>5</v>
      </c>
      <c r="M1863" s="11" t="str">
        <f>IF(VLOOKUP(D1863,'Current OBD'!$B$6:$AK$2185,30,0)="Yes","6"," ")</f>
        <v xml:space="preserve"> </v>
      </c>
      <c r="N1863" s="11" t="str">
        <f>IF(VLOOKUP(D1863,'Current OBD'!$B$6:$AK$2185,31,0)="Yes","7"," ")</f>
        <v xml:space="preserve"> </v>
      </c>
      <c r="O1863" s="11" t="str">
        <f>IF(VLOOKUP(D1863,'Current OBD'!$B$6:$AK$2185,32,0)="Yes","8"," ")</f>
        <v xml:space="preserve"> </v>
      </c>
      <c r="P1863" s="11" t="str">
        <f>IF(VLOOKUP(D1863,'Current OBD'!$B$6:$AK$2185,33,0)="Yes","9"," ")</f>
        <v xml:space="preserve"> </v>
      </c>
      <c r="Q1863" s="11" t="str">
        <f>IF(VLOOKUP(D1863,'Current OBD'!$B$6:$AK$2185,34,0)="Yes","10"," ")</f>
        <v xml:space="preserve"> </v>
      </c>
      <c r="R1863" s="11" t="str">
        <f>IF(VLOOKUP(D1863,'Current OBD'!$B$6:$AK$2185,35,0)="Yes","11"," ")</f>
        <v xml:space="preserve"> </v>
      </c>
      <c r="S1863" s="11" t="str">
        <f>IF(VLOOKUP(D1863,'Current OBD'!$B$6:$AK$2185,36,0)="Yes","12"," ")</f>
        <v xml:space="preserve"> </v>
      </c>
      <c r="T1863" s="13">
        <f>VLOOKUP(D1863,Pivot!$B$4:$F$2181,2,0)</f>
        <v>371</v>
      </c>
      <c r="U1863" s="13">
        <f>VLOOKUP(D1863,Pivot!$B$4:$F$2181,3,0)</f>
        <v>0</v>
      </c>
      <c r="V1863" s="13">
        <f>VLOOKUP(D1863,Pivot!$B$4:$F$2181,4,0)</f>
        <v>387</v>
      </c>
      <c r="W1863" s="46">
        <f>IFERROR(VLOOKUP(D1863,Pivot!$B$4:$H$2181,5,0),"")</f>
        <v>0.9587</v>
      </c>
      <c r="X1863" s="51">
        <f>IFERROR(VLOOKUP(D1863,Pivot!$B$4:$H$2181,6,0),"")</f>
        <v>0</v>
      </c>
      <c r="Y1863" s="46">
        <f>IFERROR(VLOOKUP(D1863,Pivot!$B$4:$H$2181,7,0),"")</f>
        <v>0.9587</v>
      </c>
    </row>
    <row r="1864" spans="1:25" ht="15" customHeight="1" outlineLevel="2">
      <c r="A1864" s="10" t="str">
        <f>VLOOKUP(D1864,'Current OBD'!$B$6:$K$2185,4,0)</f>
        <v>Spokane</v>
      </c>
      <c r="B1864" s="10" t="str">
        <f>VLOOKUP(D1864,'Current OBD'!$B$6:$K$2185,3,0)</f>
        <v>32-081</v>
      </c>
      <c r="C1864" s="9" t="str">
        <f>VLOOKUP(D1864,'Current OBD'!$B$6:$K$2185,2,0)</f>
        <v>Spokane School District</v>
      </c>
      <c r="D1864" s="24">
        <v>663554</v>
      </c>
      <c r="E1864" s="9" t="str">
        <f>VLOOKUP(D1864,'Current OBD'!$B$6:$K$2185,10,0)</f>
        <v>Ferris High School</v>
      </c>
      <c r="F1864" s="11" t="str">
        <f>IF(VLOOKUP(D1864,'Current OBD'!$B$6:$AK$2185,23,0)="Yes","PK"," ")</f>
        <v xml:space="preserve"> </v>
      </c>
      <c r="G1864" s="11" t="str">
        <f>IF(VLOOKUP(D1864,'Current OBD'!$B$6:$AK$2185,24,0)="Yes","K"," ")</f>
        <v xml:space="preserve"> </v>
      </c>
      <c r="H1864" s="11" t="str">
        <f>IF(VLOOKUP(D1864,'Current OBD'!$B$6:$AK$2185,25,0)="Yes",1," ")</f>
        <v xml:space="preserve"> </v>
      </c>
      <c r="I1864" s="11" t="str">
        <f>IF(VLOOKUP(D1864,'Current OBD'!$B$6:$AK$2185,26,0)="Yes","2"," ")</f>
        <v xml:space="preserve"> </v>
      </c>
      <c r="J1864" s="11" t="str">
        <f>IF(VLOOKUP(D1864,'Current OBD'!$B$6:$AK$2185,27,0)="Yes","3"," ")</f>
        <v xml:space="preserve"> </v>
      </c>
      <c r="K1864" s="11" t="str">
        <f>IF(VLOOKUP(D1864,'Current OBD'!$B$6:$AK$2185,28,0)="Yes","4"," ")</f>
        <v xml:space="preserve"> </v>
      </c>
      <c r="L1864" s="11" t="str">
        <f>IF(VLOOKUP(D1864,'Current OBD'!$B$6:$AK$2185,29,0)="Yes","5"," ")</f>
        <v xml:space="preserve"> </v>
      </c>
      <c r="M1864" s="11" t="str">
        <f>IF(VLOOKUP(D1864,'Current OBD'!$B$6:$AK$2185,30,0)="Yes","6"," ")</f>
        <v xml:space="preserve"> </v>
      </c>
      <c r="N1864" s="11" t="str">
        <f>IF(VLOOKUP(D1864,'Current OBD'!$B$6:$AK$2185,31,0)="Yes","7"," ")</f>
        <v xml:space="preserve"> </v>
      </c>
      <c r="O1864" s="11" t="str">
        <f>IF(VLOOKUP(D1864,'Current OBD'!$B$6:$AK$2185,32,0)="Yes","8"," ")</f>
        <v xml:space="preserve"> </v>
      </c>
      <c r="P1864" s="11" t="str">
        <f>IF(VLOOKUP(D1864,'Current OBD'!$B$6:$AK$2185,33,0)="Yes","9"," ")</f>
        <v>9</v>
      </c>
      <c r="Q1864" s="11" t="str">
        <f>IF(VLOOKUP(D1864,'Current OBD'!$B$6:$AK$2185,34,0)="Yes","10"," ")</f>
        <v>10</v>
      </c>
      <c r="R1864" s="11" t="str">
        <f>IF(VLOOKUP(D1864,'Current OBD'!$B$6:$AK$2185,35,0)="Yes","11"," ")</f>
        <v>11</v>
      </c>
      <c r="S1864" s="11" t="str">
        <f>IF(VLOOKUP(D1864,'Current OBD'!$B$6:$AK$2185,36,0)="Yes","12"," ")</f>
        <v>12</v>
      </c>
      <c r="T1864" s="13">
        <f>VLOOKUP(D1864,Pivot!$B$4:$F$2181,2,0)</f>
        <v>878</v>
      </c>
      <c r="U1864" s="13">
        <f>VLOOKUP(D1864,Pivot!$B$4:$F$2181,3,0)</f>
        <v>0</v>
      </c>
      <c r="V1864" s="13">
        <f>VLOOKUP(D1864,Pivot!$B$4:$F$2181,4,0)</f>
        <v>1645</v>
      </c>
      <c r="W1864" s="46">
        <f>IFERROR(VLOOKUP(D1864,Pivot!$B$4:$H$2181,5,0),"")</f>
        <v>0.53369999999999995</v>
      </c>
      <c r="X1864" s="51">
        <f>IFERROR(VLOOKUP(D1864,Pivot!$B$4:$H$2181,6,0),"")</f>
        <v>0</v>
      </c>
      <c r="Y1864" s="46">
        <f>IFERROR(VLOOKUP(D1864,Pivot!$B$4:$H$2181,7,0),"")</f>
        <v>0.53369999999999995</v>
      </c>
    </row>
    <row r="1865" spans="1:25" ht="15" customHeight="1" outlineLevel="2">
      <c r="A1865" s="10" t="str">
        <f>VLOOKUP(D1865,'Current OBD'!$B$6:$K$2185,4,0)</f>
        <v>Spokane</v>
      </c>
      <c r="B1865" s="10" t="str">
        <f>VLOOKUP(D1865,'Current OBD'!$B$6:$K$2185,3,0)</f>
        <v>32-081</v>
      </c>
      <c r="C1865" s="9" t="str">
        <f>VLOOKUP(D1865,'Current OBD'!$B$6:$K$2185,2,0)</f>
        <v>Spokane School District</v>
      </c>
      <c r="D1865" s="24">
        <v>664028</v>
      </c>
      <c r="E1865" s="9" t="str">
        <f>VLOOKUP(D1865,'Current OBD'!$B$6:$K$2185,10,0)</f>
        <v>Finch Elementary</v>
      </c>
      <c r="F1865" s="11" t="str">
        <f>IF(VLOOKUP(D1865,'Current OBD'!$B$6:$AK$2185,23,0)="Yes","PK"," ")</f>
        <v>PK</v>
      </c>
      <c r="G1865" s="11" t="str">
        <f>IF(VLOOKUP(D1865,'Current OBD'!$B$6:$AK$2185,24,0)="Yes","K"," ")</f>
        <v>K</v>
      </c>
      <c r="H1865" s="11">
        <f>IF(VLOOKUP(D1865,'Current OBD'!$B$6:$AK$2185,25,0)="Yes",1," ")</f>
        <v>1</v>
      </c>
      <c r="I1865" s="11" t="str">
        <f>IF(VLOOKUP(D1865,'Current OBD'!$B$6:$AK$2185,26,0)="Yes","2"," ")</f>
        <v>2</v>
      </c>
      <c r="J1865" s="11" t="str">
        <f>IF(VLOOKUP(D1865,'Current OBD'!$B$6:$AK$2185,27,0)="Yes","3"," ")</f>
        <v>3</v>
      </c>
      <c r="K1865" s="11" t="str">
        <f>IF(VLOOKUP(D1865,'Current OBD'!$B$6:$AK$2185,28,0)="Yes","4"," ")</f>
        <v>4</v>
      </c>
      <c r="L1865" s="11" t="str">
        <f>IF(VLOOKUP(D1865,'Current OBD'!$B$6:$AK$2185,29,0)="Yes","5"," ")</f>
        <v>5</v>
      </c>
      <c r="M1865" s="11" t="str">
        <f>IF(VLOOKUP(D1865,'Current OBD'!$B$6:$AK$2185,30,0)="Yes","6"," ")</f>
        <v xml:space="preserve"> </v>
      </c>
      <c r="N1865" s="11" t="str">
        <f>IF(VLOOKUP(D1865,'Current OBD'!$B$6:$AK$2185,31,0)="Yes","7"," ")</f>
        <v xml:space="preserve"> </v>
      </c>
      <c r="O1865" s="11" t="str">
        <f>IF(VLOOKUP(D1865,'Current OBD'!$B$6:$AK$2185,32,0)="Yes","8"," ")</f>
        <v xml:space="preserve"> </v>
      </c>
      <c r="P1865" s="11" t="str">
        <f>IF(VLOOKUP(D1865,'Current OBD'!$B$6:$AK$2185,33,0)="Yes","9"," ")</f>
        <v xml:space="preserve"> </v>
      </c>
      <c r="Q1865" s="11" t="str">
        <f>IF(VLOOKUP(D1865,'Current OBD'!$B$6:$AK$2185,34,0)="Yes","10"," ")</f>
        <v xml:space="preserve"> </v>
      </c>
      <c r="R1865" s="11" t="str">
        <f>IF(VLOOKUP(D1865,'Current OBD'!$B$6:$AK$2185,35,0)="Yes","11"," ")</f>
        <v xml:space="preserve"> </v>
      </c>
      <c r="S1865" s="11" t="str">
        <f>IF(VLOOKUP(D1865,'Current OBD'!$B$6:$AK$2185,36,0)="Yes","12"," ")</f>
        <v xml:space="preserve"> </v>
      </c>
      <c r="T1865" s="13">
        <f>VLOOKUP(D1865,Pivot!$B$4:$F$2181,2,0)</f>
        <v>241</v>
      </c>
      <c r="U1865" s="13">
        <f>VLOOKUP(D1865,Pivot!$B$4:$F$2181,3,0)</f>
        <v>0</v>
      </c>
      <c r="V1865" s="13">
        <f>VLOOKUP(D1865,Pivot!$B$4:$F$2181,4,0)</f>
        <v>393</v>
      </c>
      <c r="W1865" s="46">
        <f>IFERROR(VLOOKUP(D1865,Pivot!$B$4:$H$2181,5,0),"")</f>
        <v>0.61319999999999997</v>
      </c>
      <c r="X1865" s="51">
        <f>IFERROR(VLOOKUP(D1865,Pivot!$B$4:$H$2181,6,0),"")</f>
        <v>0</v>
      </c>
      <c r="Y1865" s="46">
        <f>IFERROR(VLOOKUP(D1865,Pivot!$B$4:$H$2181,7,0),"")</f>
        <v>0.61319999999999997</v>
      </c>
    </row>
    <row r="1866" spans="1:25" ht="15" customHeight="1" outlineLevel="2">
      <c r="A1866" s="10" t="str">
        <f>VLOOKUP(D1866,'Current OBD'!$B$6:$K$2185,4,0)</f>
        <v>Spokane</v>
      </c>
      <c r="B1866" s="10" t="str">
        <f>VLOOKUP(D1866,'Current OBD'!$B$6:$K$2185,3,0)</f>
        <v>32-081</v>
      </c>
      <c r="C1866" s="9" t="str">
        <f>VLOOKUP(D1866,'Current OBD'!$B$6:$K$2185,2,0)</f>
        <v>Spokane School District</v>
      </c>
      <c r="D1866" s="24">
        <v>687197</v>
      </c>
      <c r="E1866" s="9" t="str">
        <f>VLOOKUP(D1866,'Current OBD'!$B$6:$K$2185,10,0)</f>
        <v>Flett Middle School</v>
      </c>
      <c r="F1866" s="11" t="str">
        <f>IF(VLOOKUP(D1866,'Current OBD'!$B$6:$AK$2185,23,0)="Yes","PK"," ")</f>
        <v xml:space="preserve"> </v>
      </c>
      <c r="G1866" s="11" t="str">
        <f>IF(VLOOKUP(D1866,'Current OBD'!$B$6:$AK$2185,24,0)="Yes","K"," ")</f>
        <v xml:space="preserve"> </v>
      </c>
      <c r="H1866" s="11" t="str">
        <f>IF(VLOOKUP(D1866,'Current OBD'!$B$6:$AK$2185,25,0)="Yes",1," ")</f>
        <v xml:space="preserve"> </v>
      </c>
      <c r="I1866" s="11" t="str">
        <f>IF(VLOOKUP(D1866,'Current OBD'!$B$6:$AK$2185,26,0)="Yes","2"," ")</f>
        <v xml:space="preserve"> </v>
      </c>
      <c r="J1866" s="11" t="str">
        <f>IF(VLOOKUP(D1866,'Current OBD'!$B$6:$AK$2185,27,0)="Yes","3"," ")</f>
        <v xml:space="preserve"> </v>
      </c>
      <c r="K1866" s="11" t="str">
        <f>IF(VLOOKUP(D1866,'Current OBD'!$B$6:$AK$2185,28,0)="Yes","4"," ")</f>
        <v xml:space="preserve"> </v>
      </c>
      <c r="L1866" s="11" t="str">
        <f>IF(VLOOKUP(D1866,'Current OBD'!$B$6:$AK$2185,29,0)="Yes","5"," ")</f>
        <v xml:space="preserve"> </v>
      </c>
      <c r="M1866" s="11" t="str">
        <f>IF(VLOOKUP(D1866,'Current OBD'!$B$6:$AK$2185,30,0)="Yes","6"," ")</f>
        <v>6</v>
      </c>
      <c r="N1866" s="11" t="str">
        <f>IF(VLOOKUP(D1866,'Current OBD'!$B$6:$AK$2185,31,0)="Yes","7"," ")</f>
        <v>7</v>
      </c>
      <c r="O1866" s="11" t="str">
        <f>IF(VLOOKUP(D1866,'Current OBD'!$B$6:$AK$2185,32,0)="Yes","8"," ")</f>
        <v>8</v>
      </c>
      <c r="P1866" s="11" t="str">
        <f>IF(VLOOKUP(D1866,'Current OBD'!$B$6:$AK$2185,33,0)="Yes","9"," ")</f>
        <v xml:space="preserve"> </v>
      </c>
      <c r="Q1866" s="11" t="str">
        <f>IF(VLOOKUP(D1866,'Current OBD'!$B$6:$AK$2185,34,0)="Yes","10"," ")</f>
        <v xml:space="preserve"> </v>
      </c>
      <c r="R1866" s="11" t="str">
        <f>IF(VLOOKUP(D1866,'Current OBD'!$B$6:$AK$2185,35,0)="Yes","11"," ")</f>
        <v xml:space="preserve"> </v>
      </c>
      <c r="S1866" s="11" t="str">
        <f>IF(VLOOKUP(D1866,'Current OBD'!$B$6:$AK$2185,36,0)="Yes","12"," ")</f>
        <v xml:space="preserve"> </v>
      </c>
      <c r="T1866" s="13">
        <f>VLOOKUP(D1866,Pivot!$B$4:$F$2181,2,0)</f>
        <v>265</v>
      </c>
      <c r="U1866" s="13">
        <f>VLOOKUP(D1866,Pivot!$B$4:$F$2181,3,0)</f>
        <v>0</v>
      </c>
      <c r="V1866" s="13">
        <f>VLOOKUP(D1866,Pivot!$B$4:$F$2181,4,0)</f>
        <v>372</v>
      </c>
      <c r="W1866" s="46">
        <f>IFERROR(VLOOKUP(D1866,Pivot!$B$4:$H$2181,5,0),"")</f>
        <v>0.71240000000000003</v>
      </c>
      <c r="X1866" s="51">
        <f>IFERROR(VLOOKUP(D1866,Pivot!$B$4:$H$2181,6,0),"")</f>
        <v>0</v>
      </c>
      <c r="Y1866" s="46">
        <f>IFERROR(VLOOKUP(D1866,Pivot!$B$4:$H$2181,7,0),"")</f>
        <v>0.71240000000000003</v>
      </c>
    </row>
    <row r="1867" spans="1:25" ht="15" customHeight="1" outlineLevel="2">
      <c r="A1867" s="10" t="str">
        <f>VLOOKUP(D1867,'Current OBD'!$B$6:$K$2185,4,0)</f>
        <v>Spokane</v>
      </c>
      <c r="B1867" s="10" t="str">
        <f>VLOOKUP(D1867,'Current OBD'!$B$6:$K$2185,3,0)</f>
        <v>32-081</v>
      </c>
      <c r="C1867" s="9" t="str">
        <f>VLOOKUP(D1867,'Current OBD'!$B$6:$K$2185,2,0)</f>
        <v>Spokane School District</v>
      </c>
      <c r="D1867" s="24">
        <v>664754</v>
      </c>
      <c r="E1867" s="9" t="str">
        <f>VLOOKUP(D1867,'Current OBD'!$B$6:$K$2185,10,0)</f>
        <v>Frances Scott Elementary</v>
      </c>
      <c r="F1867" s="11" t="str">
        <f>IF(VLOOKUP(D1867,'Current OBD'!$B$6:$AK$2185,23,0)="Yes","PK"," ")</f>
        <v>PK</v>
      </c>
      <c r="G1867" s="11" t="str">
        <f>IF(VLOOKUP(D1867,'Current OBD'!$B$6:$AK$2185,24,0)="Yes","K"," ")</f>
        <v>K</v>
      </c>
      <c r="H1867" s="11">
        <f>IF(VLOOKUP(D1867,'Current OBD'!$B$6:$AK$2185,25,0)="Yes",1," ")</f>
        <v>1</v>
      </c>
      <c r="I1867" s="11" t="str">
        <f>IF(VLOOKUP(D1867,'Current OBD'!$B$6:$AK$2185,26,0)="Yes","2"," ")</f>
        <v>2</v>
      </c>
      <c r="J1867" s="11" t="str">
        <f>IF(VLOOKUP(D1867,'Current OBD'!$B$6:$AK$2185,27,0)="Yes","3"," ")</f>
        <v>3</v>
      </c>
      <c r="K1867" s="11" t="str">
        <f>IF(VLOOKUP(D1867,'Current OBD'!$B$6:$AK$2185,28,0)="Yes","4"," ")</f>
        <v>4</v>
      </c>
      <c r="L1867" s="11" t="str">
        <f>IF(VLOOKUP(D1867,'Current OBD'!$B$6:$AK$2185,29,0)="Yes","5"," ")</f>
        <v>5</v>
      </c>
      <c r="M1867" s="11" t="str">
        <f>IF(VLOOKUP(D1867,'Current OBD'!$B$6:$AK$2185,30,0)="Yes","6"," ")</f>
        <v>6</v>
      </c>
      <c r="N1867" s="11" t="str">
        <f>IF(VLOOKUP(D1867,'Current OBD'!$B$6:$AK$2185,31,0)="Yes","7"," ")</f>
        <v xml:space="preserve"> </v>
      </c>
      <c r="O1867" s="11" t="str">
        <f>IF(VLOOKUP(D1867,'Current OBD'!$B$6:$AK$2185,32,0)="Yes","8"," ")</f>
        <v xml:space="preserve"> </v>
      </c>
      <c r="P1867" s="11" t="str">
        <f>IF(VLOOKUP(D1867,'Current OBD'!$B$6:$AK$2185,33,0)="Yes","9"," ")</f>
        <v xml:space="preserve"> </v>
      </c>
      <c r="Q1867" s="11" t="str">
        <f>IF(VLOOKUP(D1867,'Current OBD'!$B$6:$AK$2185,34,0)="Yes","10"," ")</f>
        <v xml:space="preserve"> </v>
      </c>
      <c r="R1867" s="11" t="str">
        <f>IF(VLOOKUP(D1867,'Current OBD'!$B$6:$AK$2185,35,0)="Yes","11"," ")</f>
        <v xml:space="preserve"> </v>
      </c>
      <c r="S1867" s="11" t="str">
        <f>IF(VLOOKUP(D1867,'Current OBD'!$B$6:$AK$2185,36,0)="Yes","12"," ")</f>
        <v xml:space="preserve"> </v>
      </c>
      <c r="T1867" s="13">
        <f>VLOOKUP(D1867,Pivot!$B$4:$F$2181,2,0)</f>
        <v>435</v>
      </c>
      <c r="U1867" s="13">
        <f>VLOOKUP(D1867,Pivot!$B$4:$F$2181,3,0)</f>
        <v>0</v>
      </c>
      <c r="V1867" s="13">
        <f>VLOOKUP(D1867,Pivot!$B$4:$F$2181,4,0)</f>
        <v>435</v>
      </c>
      <c r="W1867" s="46">
        <f>IFERROR(VLOOKUP(D1867,Pivot!$B$4:$H$2181,5,0),"")</f>
        <v>1</v>
      </c>
      <c r="X1867" s="51">
        <f>IFERROR(VLOOKUP(D1867,Pivot!$B$4:$H$2181,6,0),"")</f>
        <v>0</v>
      </c>
      <c r="Y1867" s="46">
        <f>IFERROR(VLOOKUP(D1867,Pivot!$B$4:$H$2181,7,0),"")</f>
        <v>1</v>
      </c>
    </row>
    <row r="1868" spans="1:25" ht="15" customHeight="1" outlineLevel="2">
      <c r="A1868" s="10" t="str">
        <f>VLOOKUP(D1868,'Current OBD'!$B$6:$K$2185,4,0)</f>
        <v>Spokane</v>
      </c>
      <c r="B1868" s="10" t="str">
        <f>VLOOKUP(D1868,'Current OBD'!$B$6:$K$2185,3,0)</f>
        <v>32-081</v>
      </c>
      <c r="C1868" s="9" t="str">
        <f>VLOOKUP(D1868,'Current OBD'!$B$6:$K$2185,2,0)</f>
        <v>Spokane School District</v>
      </c>
      <c r="D1868" s="24">
        <v>661037</v>
      </c>
      <c r="E1868" s="9" t="str">
        <f>VLOOKUP(D1868,'Current OBD'!$B$6:$K$2185,10,0)</f>
        <v>Franklin Elementary</v>
      </c>
      <c r="F1868" s="11" t="str">
        <f>IF(VLOOKUP(D1868,'Current OBD'!$B$6:$AK$2185,23,0)="Yes","PK"," ")</f>
        <v>PK</v>
      </c>
      <c r="G1868" s="11" t="str">
        <f>IF(VLOOKUP(D1868,'Current OBD'!$B$6:$AK$2185,24,0)="Yes","K"," ")</f>
        <v>K</v>
      </c>
      <c r="H1868" s="11">
        <f>IF(VLOOKUP(D1868,'Current OBD'!$B$6:$AK$2185,25,0)="Yes",1," ")</f>
        <v>1</v>
      </c>
      <c r="I1868" s="11" t="str">
        <f>IF(VLOOKUP(D1868,'Current OBD'!$B$6:$AK$2185,26,0)="Yes","2"," ")</f>
        <v>2</v>
      </c>
      <c r="J1868" s="11" t="str">
        <f>IF(VLOOKUP(D1868,'Current OBD'!$B$6:$AK$2185,27,0)="Yes","3"," ")</f>
        <v>3</v>
      </c>
      <c r="K1868" s="11" t="str">
        <f>IF(VLOOKUP(D1868,'Current OBD'!$B$6:$AK$2185,28,0)="Yes","4"," ")</f>
        <v>4</v>
      </c>
      <c r="L1868" s="11" t="str">
        <f>IF(VLOOKUP(D1868,'Current OBD'!$B$6:$AK$2185,29,0)="Yes","5"," ")</f>
        <v>5</v>
      </c>
      <c r="M1868" s="11" t="str">
        <f>IF(VLOOKUP(D1868,'Current OBD'!$B$6:$AK$2185,30,0)="Yes","6"," ")</f>
        <v>6</v>
      </c>
      <c r="N1868" s="11" t="str">
        <f>IF(VLOOKUP(D1868,'Current OBD'!$B$6:$AK$2185,31,0)="Yes","7"," ")</f>
        <v xml:space="preserve"> </v>
      </c>
      <c r="O1868" s="11" t="str">
        <f>IF(VLOOKUP(D1868,'Current OBD'!$B$6:$AK$2185,32,0)="Yes","8"," ")</f>
        <v xml:space="preserve"> </v>
      </c>
      <c r="P1868" s="11" t="str">
        <f>IF(VLOOKUP(D1868,'Current OBD'!$B$6:$AK$2185,33,0)="Yes","9"," ")</f>
        <v xml:space="preserve"> </v>
      </c>
      <c r="Q1868" s="11" t="str">
        <f>IF(VLOOKUP(D1868,'Current OBD'!$B$6:$AK$2185,34,0)="Yes","10"," ")</f>
        <v xml:space="preserve"> </v>
      </c>
      <c r="R1868" s="11" t="str">
        <f>IF(VLOOKUP(D1868,'Current OBD'!$B$6:$AK$2185,35,0)="Yes","11"," ")</f>
        <v xml:space="preserve"> </v>
      </c>
      <c r="S1868" s="11" t="str">
        <f>IF(VLOOKUP(D1868,'Current OBD'!$B$6:$AK$2185,36,0)="Yes","12"," ")</f>
        <v xml:space="preserve"> </v>
      </c>
      <c r="T1868" s="13">
        <f>VLOOKUP(D1868,Pivot!$B$4:$F$2181,2,0)</f>
        <v>277</v>
      </c>
      <c r="U1868" s="13">
        <f>VLOOKUP(D1868,Pivot!$B$4:$F$2181,3,0)</f>
        <v>0</v>
      </c>
      <c r="V1868" s="13">
        <f>VLOOKUP(D1868,Pivot!$B$4:$F$2181,4,0)</f>
        <v>459</v>
      </c>
      <c r="W1868" s="46">
        <f>IFERROR(VLOOKUP(D1868,Pivot!$B$4:$H$2181,5,0),"")</f>
        <v>0.60350000000000004</v>
      </c>
      <c r="X1868" s="51">
        <f>IFERROR(VLOOKUP(D1868,Pivot!$B$4:$H$2181,6,0),"")</f>
        <v>0</v>
      </c>
      <c r="Y1868" s="46">
        <f>IFERROR(VLOOKUP(D1868,Pivot!$B$4:$H$2181,7,0),"")</f>
        <v>0.60350000000000004</v>
      </c>
    </row>
    <row r="1869" spans="1:25" ht="15" customHeight="1" outlineLevel="2">
      <c r="A1869" s="10" t="str">
        <f>VLOOKUP(D1869,'Current OBD'!$B$6:$K$2185,4,0)</f>
        <v>Spokane</v>
      </c>
      <c r="B1869" s="10" t="str">
        <f>VLOOKUP(D1869,'Current OBD'!$B$6:$K$2185,3,0)</f>
        <v>32-081</v>
      </c>
      <c r="C1869" s="9" t="str">
        <f>VLOOKUP(D1869,'Current OBD'!$B$6:$K$2185,2,0)</f>
        <v>Spokane School District</v>
      </c>
      <c r="D1869" s="24">
        <v>664759</v>
      </c>
      <c r="E1869" s="9" t="str">
        <f>VLOOKUP(D1869,'Current OBD'!$B$6:$K$2185,10,0)</f>
        <v>Garfield Elementary</v>
      </c>
      <c r="F1869" s="11" t="str">
        <f>IF(VLOOKUP(D1869,'Current OBD'!$B$6:$AK$2185,23,0)="Yes","PK"," ")</f>
        <v>PK</v>
      </c>
      <c r="G1869" s="11" t="str">
        <f>IF(VLOOKUP(D1869,'Current OBD'!$B$6:$AK$2185,24,0)="Yes","K"," ")</f>
        <v>K</v>
      </c>
      <c r="H1869" s="11">
        <f>IF(VLOOKUP(D1869,'Current OBD'!$B$6:$AK$2185,25,0)="Yes",1," ")</f>
        <v>1</v>
      </c>
      <c r="I1869" s="11" t="str">
        <f>IF(VLOOKUP(D1869,'Current OBD'!$B$6:$AK$2185,26,0)="Yes","2"," ")</f>
        <v>2</v>
      </c>
      <c r="J1869" s="11" t="str">
        <f>IF(VLOOKUP(D1869,'Current OBD'!$B$6:$AK$2185,27,0)="Yes","3"," ")</f>
        <v>3</v>
      </c>
      <c r="K1869" s="11" t="str">
        <f>IF(VLOOKUP(D1869,'Current OBD'!$B$6:$AK$2185,28,0)="Yes","4"," ")</f>
        <v>4</v>
      </c>
      <c r="L1869" s="11" t="str">
        <f>IF(VLOOKUP(D1869,'Current OBD'!$B$6:$AK$2185,29,0)="Yes","5"," ")</f>
        <v>5</v>
      </c>
      <c r="M1869" s="11" t="str">
        <f>IF(VLOOKUP(D1869,'Current OBD'!$B$6:$AK$2185,30,0)="Yes","6"," ")</f>
        <v xml:space="preserve"> </v>
      </c>
      <c r="N1869" s="11" t="str">
        <f>IF(VLOOKUP(D1869,'Current OBD'!$B$6:$AK$2185,31,0)="Yes","7"," ")</f>
        <v xml:space="preserve"> </v>
      </c>
      <c r="O1869" s="11" t="str">
        <f>IF(VLOOKUP(D1869,'Current OBD'!$B$6:$AK$2185,32,0)="Yes","8"," ")</f>
        <v xml:space="preserve"> </v>
      </c>
      <c r="P1869" s="11" t="str">
        <f>IF(VLOOKUP(D1869,'Current OBD'!$B$6:$AK$2185,33,0)="Yes","9"," ")</f>
        <v xml:space="preserve"> </v>
      </c>
      <c r="Q1869" s="11" t="str">
        <f>IF(VLOOKUP(D1869,'Current OBD'!$B$6:$AK$2185,34,0)="Yes","10"," ")</f>
        <v xml:space="preserve"> </v>
      </c>
      <c r="R1869" s="11" t="str">
        <f>IF(VLOOKUP(D1869,'Current OBD'!$B$6:$AK$2185,35,0)="Yes","11"," ")</f>
        <v xml:space="preserve"> </v>
      </c>
      <c r="S1869" s="11" t="str">
        <f>IF(VLOOKUP(D1869,'Current OBD'!$B$6:$AK$2185,36,0)="Yes","12"," ")</f>
        <v xml:space="preserve"> </v>
      </c>
      <c r="T1869" s="13">
        <f>VLOOKUP(D1869,Pivot!$B$4:$F$2181,2,0)</f>
        <v>371</v>
      </c>
      <c r="U1869" s="13">
        <f>VLOOKUP(D1869,Pivot!$B$4:$F$2181,3,0)</f>
        <v>0</v>
      </c>
      <c r="V1869" s="13">
        <f>VLOOKUP(D1869,Pivot!$B$4:$F$2181,4,0)</f>
        <v>384</v>
      </c>
      <c r="W1869" s="46">
        <f>IFERROR(VLOOKUP(D1869,Pivot!$B$4:$H$2181,5,0),"")</f>
        <v>0.96609999999999996</v>
      </c>
      <c r="X1869" s="51">
        <f>IFERROR(VLOOKUP(D1869,Pivot!$B$4:$H$2181,6,0),"")</f>
        <v>0</v>
      </c>
      <c r="Y1869" s="46">
        <f>IFERROR(VLOOKUP(D1869,Pivot!$B$4:$H$2181,7,0),"")</f>
        <v>0.96609999999999996</v>
      </c>
    </row>
    <row r="1870" spans="1:25" ht="15" customHeight="1" outlineLevel="2">
      <c r="A1870" s="10" t="str">
        <f>VLOOKUP(D1870,'Current OBD'!$B$6:$K$2185,4,0)</f>
        <v>Spokane</v>
      </c>
      <c r="B1870" s="10" t="str">
        <f>VLOOKUP(D1870,'Current OBD'!$B$6:$K$2185,3,0)</f>
        <v>32-081</v>
      </c>
      <c r="C1870" s="9" t="str">
        <f>VLOOKUP(D1870,'Current OBD'!$B$6:$K$2185,2,0)</f>
        <v>Spokane School District</v>
      </c>
      <c r="D1870" s="24">
        <v>661070</v>
      </c>
      <c r="E1870" s="9" t="str">
        <f>VLOOKUP(D1870,'Current OBD'!$B$6:$K$2185,10,0)</f>
        <v>Garry Middle School</v>
      </c>
      <c r="F1870" s="11" t="str">
        <f>IF(VLOOKUP(D1870,'Current OBD'!$B$6:$AK$2185,23,0)="Yes","PK"," ")</f>
        <v xml:space="preserve"> </v>
      </c>
      <c r="G1870" s="11" t="str">
        <f>IF(VLOOKUP(D1870,'Current OBD'!$B$6:$AK$2185,24,0)="Yes","K"," ")</f>
        <v xml:space="preserve"> </v>
      </c>
      <c r="H1870" s="11" t="str">
        <f>IF(VLOOKUP(D1870,'Current OBD'!$B$6:$AK$2185,25,0)="Yes",1," ")</f>
        <v xml:space="preserve"> </v>
      </c>
      <c r="I1870" s="11" t="str">
        <f>IF(VLOOKUP(D1870,'Current OBD'!$B$6:$AK$2185,26,0)="Yes","2"," ")</f>
        <v xml:space="preserve"> </v>
      </c>
      <c r="J1870" s="11" t="str">
        <f>IF(VLOOKUP(D1870,'Current OBD'!$B$6:$AK$2185,27,0)="Yes","3"," ")</f>
        <v xml:space="preserve"> </v>
      </c>
      <c r="K1870" s="11" t="str">
        <f>IF(VLOOKUP(D1870,'Current OBD'!$B$6:$AK$2185,28,0)="Yes","4"," ")</f>
        <v xml:space="preserve"> </v>
      </c>
      <c r="L1870" s="11" t="str">
        <f>IF(VLOOKUP(D1870,'Current OBD'!$B$6:$AK$2185,29,0)="Yes","5"," ")</f>
        <v xml:space="preserve"> </v>
      </c>
      <c r="M1870" s="11" t="str">
        <f>IF(VLOOKUP(D1870,'Current OBD'!$B$6:$AK$2185,30,0)="Yes","6"," ")</f>
        <v>6</v>
      </c>
      <c r="N1870" s="11" t="str">
        <f>IF(VLOOKUP(D1870,'Current OBD'!$B$6:$AK$2185,31,0)="Yes","7"," ")</f>
        <v>7</v>
      </c>
      <c r="O1870" s="11" t="str">
        <f>IF(VLOOKUP(D1870,'Current OBD'!$B$6:$AK$2185,32,0)="Yes","8"," ")</f>
        <v>8</v>
      </c>
      <c r="P1870" s="11" t="str">
        <f>IF(VLOOKUP(D1870,'Current OBD'!$B$6:$AK$2185,33,0)="Yes","9"," ")</f>
        <v xml:space="preserve"> </v>
      </c>
      <c r="Q1870" s="11" t="str">
        <f>IF(VLOOKUP(D1870,'Current OBD'!$B$6:$AK$2185,34,0)="Yes","10"," ")</f>
        <v xml:space="preserve"> </v>
      </c>
      <c r="R1870" s="11" t="str">
        <f>IF(VLOOKUP(D1870,'Current OBD'!$B$6:$AK$2185,35,0)="Yes","11"," ")</f>
        <v xml:space="preserve"> </v>
      </c>
      <c r="S1870" s="11" t="str">
        <f>IF(VLOOKUP(D1870,'Current OBD'!$B$6:$AK$2185,36,0)="Yes","12"," ")</f>
        <v xml:space="preserve"> </v>
      </c>
      <c r="T1870" s="13">
        <f>VLOOKUP(D1870,Pivot!$B$4:$F$2181,2,0)</f>
        <v>568</v>
      </c>
      <c r="U1870" s="13">
        <f>VLOOKUP(D1870,Pivot!$B$4:$F$2181,3,0)</f>
        <v>0</v>
      </c>
      <c r="V1870" s="13">
        <f>VLOOKUP(D1870,Pivot!$B$4:$F$2181,4,0)</f>
        <v>568</v>
      </c>
      <c r="W1870" s="46">
        <f>IFERROR(VLOOKUP(D1870,Pivot!$B$4:$H$2181,5,0),"")</f>
        <v>1</v>
      </c>
      <c r="X1870" s="51">
        <f>IFERROR(VLOOKUP(D1870,Pivot!$B$4:$H$2181,6,0),"")</f>
        <v>0</v>
      </c>
      <c r="Y1870" s="46">
        <f>IFERROR(VLOOKUP(D1870,Pivot!$B$4:$H$2181,7,0),"")</f>
        <v>1</v>
      </c>
    </row>
    <row r="1871" spans="1:25" ht="15" customHeight="1" outlineLevel="2">
      <c r="A1871" s="10" t="str">
        <f>VLOOKUP(D1871,'Current OBD'!$B$6:$K$2185,4,0)</f>
        <v>Spokane</v>
      </c>
      <c r="B1871" s="10" t="str">
        <f>VLOOKUP(D1871,'Current OBD'!$B$6:$K$2185,3,0)</f>
        <v>32-081</v>
      </c>
      <c r="C1871" s="9" t="str">
        <f>VLOOKUP(D1871,'Current OBD'!$B$6:$K$2185,2,0)</f>
        <v>Spokane School District</v>
      </c>
      <c r="D1871" s="24">
        <v>661064</v>
      </c>
      <c r="E1871" s="9" t="str">
        <f>VLOOKUP(D1871,'Current OBD'!$B$6:$K$2185,10,0)</f>
        <v>Glover Middle School</v>
      </c>
      <c r="F1871" s="11" t="str">
        <f>IF(VLOOKUP(D1871,'Current OBD'!$B$6:$AK$2185,23,0)="Yes","PK"," ")</f>
        <v xml:space="preserve"> </v>
      </c>
      <c r="G1871" s="11" t="str">
        <f>IF(VLOOKUP(D1871,'Current OBD'!$B$6:$AK$2185,24,0)="Yes","K"," ")</f>
        <v xml:space="preserve"> </v>
      </c>
      <c r="H1871" s="11" t="str">
        <f>IF(VLOOKUP(D1871,'Current OBD'!$B$6:$AK$2185,25,0)="Yes",1," ")</f>
        <v xml:space="preserve"> </v>
      </c>
      <c r="I1871" s="11" t="str">
        <f>IF(VLOOKUP(D1871,'Current OBD'!$B$6:$AK$2185,26,0)="Yes","2"," ")</f>
        <v xml:space="preserve"> </v>
      </c>
      <c r="J1871" s="11" t="str">
        <f>IF(VLOOKUP(D1871,'Current OBD'!$B$6:$AK$2185,27,0)="Yes","3"," ")</f>
        <v xml:space="preserve"> </v>
      </c>
      <c r="K1871" s="11" t="str">
        <f>IF(VLOOKUP(D1871,'Current OBD'!$B$6:$AK$2185,28,0)="Yes","4"," ")</f>
        <v xml:space="preserve"> </v>
      </c>
      <c r="L1871" s="11" t="str">
        <f>IF(VLOOKUP(D1871,'Current OBD'!$B$6:$AK$2185,29,0)="Yes","5"," ")</f>
        <v xml:space="preserve"> </v>
      </c>
      <c r="M1871" s="11" t="str">
        <f>IF(VLOOKUP(D1871,'Current OBD'!$B$6:$AK$2185,30,0)="Yes","6"," ")</f>
        <v>6</v>
      </c>
      <c r="N1871" s="11" t="str">
        <f>IF(VLOOKUP(D1871,'Current OBD'!$B$6:$AK$2185,31,0)="Yes","7"," ")</f>
        <v>7</v>
      </c>
      <c r="O1871" s="11" t="str">
        <f>IF(VLOOKUP(D1871,'Current OBD'!$B$6:$AK$2185,32,0)="Yes","8"," ")</f>
        <v>8</v>
      </c>
      <c r="P1871" s="11" t="str">
        <f>IF(VLOOKUP(D1871,'Current OBD'!$B$6:$AK$2185,33,0)="Yes","9"," ")</f>
        <v xml:space="preserve"> </v>
      </c>
      <c r="Q1871" s="11" t="str">
        <f>IF(VLOOKUP(D1871,'Current OBD'!$B$6:$AK$2185,34,0)="Yes","10"," ")</f>
        <v xml:space="preserve"> </v>
      </c>
      <c r="R1871" s="11" t="str">
        <f>IF(VLOOKUP(D1871,'Current OBD'!$B$6:$AK$2185,35,0)="Yes","11"," ")</f>
        <v xml:space="preserve"> </v>
      </c>
      <c r="S1871" s="11" t="str">
        <f>IF(VLOOKUP(D1871,'Current OBD'!$B$6:$AK$2185,36,0)="Yes","12"," ")</f>
        <v xml:space="preserve"> </v>
      </c>
      <c r="T1871" s="13">
        <f>VLOOKUP(D1871,Pivot!$B$4:$F$2181,2,0)</f>
        <v>591</v>
      </c>
      <c r="U1871" s="13">
        <f>VLOOKUP(D1871,Pivot!$B$4:$F$2181,3,0)</f>
        <v>0</v>
      </c>
      <c r="V1871" s="13">
        <f>VLOOKUP(D1871,Pivot!$B$4:$F$2181,4,0)</f>
        <v>591</v>
      </c>
      <c r="W1871" s="46">
        <f>IFERROR(VLOOKUP(D1871,Pivot!$B$4:$H$2181,5,0),"")</f>
        <v>1</v>
      </c>
      <c r="X1871" s="51">
        <f>IFERROR(VLOOKUP(D1871,Pivot!$B$4:$H$2181,6,0),"")</f>
        <v>0</v>
      </c>
      <c r="Y1871" s="46">
        <f>IFERROR(VLOOKUP(D1871,Pivot!$B$4:$H$2181,7,0),"")</f>
        <v>1</v>
      </c>
    </row>
    <row r="1872" spans="1:25" ht="15" customHeight="1" outlineLevel="2">
      <c r="A1872" s="10" t="str">
        <f>VLOOKUP(D1872,'Current OBD'!$B$6:$K$2185,4,0)</f>
        <v>Spokane</v>
      </c>
      <c r="B1872" s="10" t="str">
        <f>VLOOKUP(D1872,'Current OBD'!$B$6:$K$2185,3,0)</f>
        <v>32-081</v>
      </c>
      <c r="C1872" s="9" t="str">
        <f>VLOOKUP(D1872,'Current OBD'!$B$6:$K$2185,2,0)</f>
        <v>Spokane School District</v>
      </c>
      <c r="D1872" s="24">
        <v>661039</v>
      </c>
      <c r="E1872" s="9" t="str">
        <f>VLOOKUP(D1872,'Current OBD'!$B$6:$K$2185,10,0)</f>
        <v>Grant Elementary</v>
      </c>
      <c r="F1872" s="11" t="str">
        <f>IF(VLOOKUP(D1872,'Current OBD'!$B$6:$AK$2185,23,0)="Yes","PK"," ")</f>
        <v>PK</v>
      </c>
      <c r="G1872" s="11" t="str">
        <f>IF(VLOOKUP(D1872,'Current OBD'!$B$6:$AK$2185,24,0)="Yes","K"," ")</f>
        <v>K</v>
      </c>
      <c r="H1872" s="11">
        <f>IF(VLOOKUP(D1872,'Current OBD'!$B$6:$AK$2185,25,0)="Yes",1," ")</f>
        <v>1</v>
      </c>
      <c r="I1872" s="11" t="str">
        <f>IF(VLOOKUP(D1872,'Current OBD'!$B$6:$AK$2185,26,0)="Yes","2"," ")</f>
        <v>2</v>
      </c>
      <c r="J1872" s="11" t="str">
        <f>IF(VLOOKUP(D1872,'Current OBD'!$B$6:$AK$2185,27,0)="Yes","3"," ")</f>
        <v>3</v>
      </c>
      <c r="K1872" s="11" t="str">
        <f>IF(VLOOKUP(D1872,'Current OBD'!$B$6:$AK$2185,28,0)="Yes","4"," ")</f>
        <v>4</v>
      </c>
      <c r="L1872" s="11" t="str">
        <f>IF(VLOOKUP(D1872,'Current OBD'!$B$6:$AK$2185,29,0)="Yes","5"," ")</f>
        <v>5</v>
      </c>
      <c r="M1872" s="11" t="str">
        <f>IF(VLOOKUP(D1872,'Current OBD'!$B$6:$AK$2185,30,0)="Yes","6"," ")</f>
        <v xml:space="preserve"> </v>
      </c>
      <c r="N1872" s="11" t="str">
        <f>IF(VLOOKUP(D1872,'Current OBD'!$B$6:$AK$2185,31,0)="Yes","7"," ")</f>
        <v xml:space="preserve"> </v>
      </c>
      <c r="O1872" s="11" t="str">
        <f>IF(VLOOKUP(D1872,'Current OBD'!$B$6:$AK$2185,32,0)="Yes","8"," ")</f>
        <v xml:space="preserve"> </v>
      </c>
      <c r="P1872" s="11" t="str">
        <f>IF(VLOOKUP(D1872,'Current OBD'!$B$6:$AK$2185,33,0)="Yes","9"," ")</f>
        <v xml:space="preserve"> </v>
      </c>
      <c r="Q1872" s="11" t="str">
        <f>IF(VLOOKUP(D1872,'Current OBD'!$B$6:$AK$2185,34,0)="Yes","10"," ")</f>
        <v xml:space="preserve"> </v>
      </c>
      <c r="R1872" s="11" t="str">
        <f>IF(VLOOKUP(D1872,'Current OBD'!$B$6:$AK$2185,35,0)="Yes","11"," ")</f>
        <v xml:space="preserve"> </v>
      </c>
      <c r="S1872" s="11" t="str">
        <f>IF(VLOOKUP(D1872,'Current OBD'!$B$6:$AK$2185,36,0)="Yes","12"," ")</f>
        <v xml:space="preserve"> </v>
      </c>
      <c r="T1872" s="13">
        <f>VLOOKUP(D1872,Pivot!$B$4:$F$2181,2,0)</f>
        <v>345</v>
      </c>
      <c r="U1872" s="13">
        <f>VLOOKUP(D1872,Pivot!$B$4:$F$2181,3,0)</f>
        <v>0</v>
      </c>
      <c r="V1872" s="13">
        <f>VLOOKUP(D1872,Pivot!$B$4:$F$2181,4,0)</f>
        <v>345</v>
      </c>
      <c r="W1872" s="46">
        <f>IFERROR(VLOOKUP(D1872,Pivot!$B$4:$H$2181,5,0),"")</f>
        <v>1</v>
      </c>
      <c r="X1872" s="51">
        <f>IFERROR(VLOOKUP(D1872,Pivot!$B$4:$H$2181,6,0),"")</f>
        <v>0</v>
      </c>
      <c r="Y1872" s="46">
        <f>IFERROR(VLOOKUP(D1872,Pivot!$B$4:$H$2181,7,0),"")</f>
        <v>1</v>
      </c>
    </row>
    <row r="1873" spans="1:25" ht="15" customHeight="1" outlineLevel="2">
      <c r="A1873" s="10" t="str">
        <f>VLOOKUP(D1873,'Current OBD'!$B$6:$K$2185,4,0)</f>
        <v>Spokane</v>
      </c>
      <c r="B1873" s="10" t="str">
        <f>VLOOKUP(D1873,'Current OBD'!$B$6:$K$2185,3,0)</f>
        <v>32-081</v>
      </c>
      <c r="C1873" s="9" t="str">
        <f>VLOOKUP(D1873,'Current OBD'!$B$6:$K$2185,2,0)</f>
        <v>Spokane School District</v>
      </c>
      <c r="D1873" s="24">
        <v>661040</v>
      </c>
      <c r="E1873" s="9" t="str">
        <f>VLOOKUP(D1873,'Current OBD'!$B$6:$K$2185,10,0)</f>
        <v>Hamblen Elementary</v>
      </c>
      <c r="F1873" s="11" t="str">
        <f>IF(VLOOKUP(D1873,'Current OBD'!$B$6:$AK$2185,23,0)="Yes","PK"," ")</f>
        <v>PK</v>
      </c>
      <c r="G1873" s="11" t="str">
        <f>IF(VLOOKUP(D1873,'Current OBD'!$B$6:$AK$2185,24,0)="Yes","K"," ")</f>
        <v>K</v>
      </c>
      <c r="H1873" s="11">
        <f>IF(VLOOKUP(D1873,'Current OBD'!$B$6:$AK$2185,25,0)="Yes",1," ")</f>
        <v>1</v>
      </c>
      <c r="I1873" s="11" t="str">
        <f>IF(VLOOKUP(D1873,'Current OBD'!$B$6:$AK$2185,26,0)="Yes","2"," ")</f>
        <v>2</v>
      </c>
      <c r="J1873" s="11" t="str">
        <f>IF(VLOOKUP(D1873,'Current OBD'!$B$6:$AK$2185,27,0)="Yes","3"," ")</f>
        <v>3</v>
      </c>
      <c r="K1873" s="11" t="str">
        <f>IF(VLOOKUP(D1873,'Current OBD'!$B$6:$AK$2185,28,0)="Yes","4"," ")</f>
        <v>4</v>
      </c>
      <c r="L1873" s="11" t="str">
        <f>IF(VLOOKUP(D1873,'Current OBD'!$B$6:$AK$2185,29,0)="Yes","5"," ")</f>
        <v>5</v>
      </c>
      <c r="M1873" s="11" t="str">
        <f>IF(VLOOKUP(D1873,'Current OBD'!$B$6:$AK$2185,30,0)="Yes","6"," ")</f>
        <v>6</v>
      </c>
      <c r="N1873" s="11" t="str">
        <f>IF(VLOOKUP(D1873,'Current OBD'!$B$6:$AK$2185,31,0)="Yes","7"," ")</f>
        <v xml:space="preserve"> </v>
      </c>
      <c r="O1873" s="11" t="str">
        <f>IF(VLOOKUP(D1873,'Current OBD'!$B$6:$AK$2185,32,0)="Yes","8"," ")</f>
        <v xml:space="preserve"> </v>
      </c>
      <c r="P1873" s="11" t="str">
        <f>IF(VLOOKUP(D1873,'Current OBD'!$B$6:$AK$2185,33,0)="Yes","9"," ")</f>
        <v xml:space="preserve"> </v>
      </c>
      <c r="Q1873" s="11" t="str">
        <f>IF(VLOOKUP(D1873,'Current OBD'!$B$6:$AK$2185,34,0)="Yes","10"," ")</f>
        <v xml:space="preserve"> </v>
      </c>
      <c r="R1873" s="11" t="str">
        <f>IF(VLOOKUP(D1873,'Current OBD'!$B$6:$AK$2185,35,0)="Yes","11"," ")</f>
        <v xml:space="preserve"> </v>
      </c>
      <c r="S1873" s="11" t="str">
        <f>IF(VLOOKUP(D1873,'Current OBD'!$B$6:$AK$2185,36,0)="Yes","12"," ")</f>
        <v xml:space="preserve"> </v>
      </c>
      <c r="T1873" s="13">
        <f>VLOOKUP(D1873,Pivot!$B$4:$F$2181,2,0)</f>
        <v>207</v>
      </c>
      <c r="U1873" s="13">
        <f>VLOOKUP(D1873,Pivot!$B$4:$F$2181,3,0)</f>
        <v>0</v>
      </c>
      <c r="V1873" s="13">
        <f>VLOOKUP(D1873,Pivot!$B$4:$F$2181,4,0)</f>
        <v>517</v>
      </c>
      <c r="W1873" s="46">
        <f>IFERROR(VLOOKUP(D1873,Pivot!$B$4:$H$2181,5,0),"")</f>
        <v>0.40039999999999998</v>
      </c>
      <c r="X1873" s="51">
        <f>IFERROR(VLOOKUP(D1873,Pivot!$B$4:$H$2181,6,0),"")</f>
        <v>0</v>
      </c>
      <c r="Y1873" s="46">
        <f>IFERROR(VLOOKUP(D1873,Pivot!$B$4:$H$2181,7,0),"")</f>
        <v>0.40039999999999998</v>
      </c>
    </row>
    <row r="1874" spans="1:25" ht="15" customHeight="1" outlineLevel="2">
      <c r="A1874" s="10" t="str">
        <f>VLOOKUP(D1874,'Current OBD'!$B$6:$K$2185,4,0)</f>
        <v>Spokane</v>
      </c>
      <c r="B1874" s="10" t="str">
        <f>VLOOKUP(D1874,'Current OBD'!$B$6:$K$2185,3,0)</f>
        <v>32-081</v>
      </c>
      <c r="C1874" s="9" t="str">
        <f>VLOOKUP(D1874,'Current OBD'!$B$6:$K$2185,2,0)</f>
        <v>Spokane School District</v>
      </c>
      <c r="D1874" s="24">
        <v>665180</v>
      </c>
      <c r="E1874" s="9" t="str">
        <f>VLOOKUP(D1874,'Current OBD'!$B$6:$K$2185,10,0)</f>
        <v>Holmes Elementary</v>
      </c>
      <c r="F1874" s="11" t="str">
        <f>IF(VLOOKUP(D1874,'Current OBD'!$B$6:$AK$2185,23,0)="Yes","PK"," ")</f>
        <v>PK</v>
      </c>
      <c r="G1874" s="11" t="str">
        <f>IF(VLOOKUP(D1874,'Current OBD'!$B$6:$AK$2185,24,0)="Yes","K"," ")</f>
        <v>K</v>
      </c>
      <c r="H1874" s="11">
        <f>IF(VLOOKUP(D1874,'Current OBD'!$B$6:$AK$2185,25,0)="Yes",1," ")</f>
        <v>1</v>
      </c>
      <c r="I1874" s="11" t="str">
        <f>IF(VLOOKUP(D1874,'Current OBD'!$B$6:$AK$2185,26,0)="Yes","2"," ")</f>
        <v>2</v>
      </c>
      <c r="J1874" s="11" t="str">
        <f>IF(VLOOKUP(D1874,'Current OBD'!$B$6:$AK$2185,27,0)="Yes","3"," ")</f>
        <v>3</v>
      </c>
      <c r="K1874" s="11" t="str">
        <f>IF(VLOOKUP(D1874,'Current OBD'!$B$6:$AK$2185,28,0)="Yes","4"," ")</f>
        <v>4</v>
      </c>
      <c r="L1874" s="11" t="str">
        <f>IF(VLOOKUP(D1874,'Current OBD'!$B$6:$AK$2185,29,0)="Yes","5"," ")</f>
        <v>5</v>
      </c>
      <c r="M1874" s="11" t="str">
        <f>IF(VLOOKUP(D1874,'Current OBD'!$B$6:$AK$2185,30,0)="Yes","6"," ")</f>
        <v xml:space="preserve"> </v>
      </c>
      <c r="N1874" s="11" t="str">
        <f>IF(VLOOKUP(D1874,'Current OBD'!$B$6:$AK$2185,31,0)="Yes","7"," ")</f>
        <v xml:space="preserve"> </v>
      </c>
      <c r="O1874" s="11" t="str">
        <f>IF(VLOOKUP(D1874,'Current OBD'!$B$6:$AK$2185,32,0)="Yes","8"," ")</f>
        <v xml:space="preserve"> </v>
      </c>
      <c r="P1874" s="11" t="str">
        <f>IF(VLOOKUP(D1874,'Current OBD'!$B$6:$AK$2185,33,0)="Yes","9"," ")</f>
        <v xml:space="preserve"> </v>
      </c>
      <c r="Q1874" s="11" t="str">
        <f>IF(VLOOKUP(D1874,'Current OBD'!$B$6:$AK$2185,34,0)="Yes","10"," ")</f>
        <v xml:space="preserve"> </v>
      </c>
      <c r="R1874" s="11" t="str">
        <f>IF(VLOOKUP(D1874,'Current OBD'!$B$6:$AK$2185,35,0)="Yes","11"," ")</f>
        <v xml:space="preserve"> </v>
      </c>
      <c r="S1874" s="11" t="str">
        <f>IF(VLOOKUP(D1874,'Current OBD'!$B$6:$AK$2185,36,0)="Yes","12"," ")</f>
        <v xml:space="preserve"> </v>
      </c>
      <c r="T1874" s="13">
        <f>VLOOKUP(D1874,Pivot!$B$4:$F$2181,2,0)</f>
        <v>369</v>
      </c>
      <c r="U1874" s="13">
        <f>VLOOKUP(D1874,Pivot!$B$4:$F$2181,3,0)</f>
        <v>0</v>
      </c>
      <c r="V1874" s="13">
        <f>VLOOKUP(D1874,Pivot!$B$4:$F$2181,4,0)</f>
        <v>369</v>
      </c>
      <c r="W1874" s="46">
        <f>IFERROR(VLOOKUP(D1874,Pivot!$B$4:$H$2181,5,0),"")</f>
        <v>1</v>
      </c>
      <c r="X1874" s="51">
        <f>IFERROR(VLOOKUP(D1874,Pivot!$B$4:$H$2181,6,0),"")</f>
        <v>0</v>
      </c>
      <c r="Y1874" s="46">
        <f>IFERROR(VLOOKUP(D1874,Pivot!$B$4:$H$2181,7,0),"")</f>
        <v>1</v>
      </c>
    </row>
    <row r="1875" spans="1:25" ht="15" customHeight="1" outlineLevel="2">
      <c r="A1875" s="10" t="str">
        <f>VLOOKUP(D1875,'Current OBD'!$B$6:$K$2185,4,0)</f>
        <v>Spokane</v>
      </c>
      <c r="B1875" s="10" t="str">
        <f>VLOOKUP(D1875,'Current OBD'!$B$6:$K$2185,3,0)</f>
        <v>32-081</v>
      </c>
      <c r="C1875" s="9" t="str">
        <f>VLOOKUP(D1875,'Current OBD'!$B$6:$K$2185,2,0)</f>
        <v>Spokane School District</v>
      </c>
      <c r="D1875" s="24">
        <v>661042</v>
      </c>
      <c r="E1875" s="9" t="str">
        <f>VLOOKUP(D1875,'Current OBD'!$B$6:$K$2185,10,0)</f>
        <v>Hutton Elementary</v>
      </c>
      <c r="F1875" s="11" t="str">
        <f>IF(VLOOKUP(D1875,'Current OBD'!$B$6:$AK$2185,23,0)="Yes","PK"," ")</f>
        <v xml:space="preserve"> </v>
      </c>
      <c r="G1875" s="11" t="str">
        <f>IF(VLOOKUP(D1875,'Current OBD'!$B$6:$AK$2185,24,0)="Yes","K"," ")</f>
        <v>K</v>
      </c>
      <c r="H1875" s="11">
        <f>IF(VLOOKUP(D1875,'Current OBD'!$B$6:$AK$2185,25,0)="Yes",1," ")</f>
        <v>1</v>
      </c>
      <c r="I1875" s="11" t="str">
        <f>IF(VLOOKUP(D1875,'Current OBD'!$B$6:$AK$2185,26,0)="Yes","2"," ")</f>
        <v>2</v>
      </c>
      <c r="J1875" s="11" t="str">
        <f>IF(VLOOKUP(D1875,'Current OBD'!$B$6:$AK$2185,27,0)="Yes","3"," ")</f>
        <v>3</v>
      </c>
      <c r="K1875" s="11" t="str">
        <f>IF(VLOOKUP(D1875,'Current OBD'!$B$6:$AK$2185,28,0)="Yes","4"," ")</f>
        <v>4</v>
      </c>
      <c r="L1875" s="11" t="str">
        <f>IF(VLOOKUP(D1875,'Current OBD'!$B$6:$AK$2185,29,0)="Yes","5"," ")</f>
        <v>5</v>
      </c>
      <c r="M1875" s="11" t="str">
        <f>IF(VLOOKUP(D1875,'Current OBD'!$B$6:$AK$2185,30,0)="Yes","6"," ")</f>
        <v>6</v>
      </c>
      <c r="N1875" s="11" t="str">
        <f>IF(VLOOKUP(D1875,'Current OBD'!$B$6:$AK$2185,31,0)="Yes","7"," ")</f>
        <v xml:space="preserve"> </v>
      </c>
      <c r="O1875" s="11" t="str">
        <f>IF(VLOOKUP(D1875,'Current OBD'!$B$6:$AK$2185,32,0)="Yes","8"," ")</f>
        <v xml:space="preserve"> </v>
      </c>
      <c r="P1875" s="11" t="str">
        <f>IF(VLOOKUP(D1875,'Current OBD'!$B$6:$AK$2185,33,0)="Yes","9"," ")</f>
        <v xml:space="preserve"> </v>
      </c>
      <c r="Q1875" s="11" t="str">
        <f>IF(VLOOKUP(D1875,'Current OBD'!$B$6:$AK$2185,34,0)="Yes","10"," ")</f>
        <v xml:space="preserve"> </v>
      </c>
      <c r="R1875" s="11" t="str">
        <f>IF(VLOOKUP(D1875,'Current OBD'!$B$6:$AK$2185,35,0)="Yes","11"," ")</f>
        <v xml:space="preserve"> </v>
      </c>
      <c r="S1875" s="11" t="str">
        <f>IF(VLOOKUP(D1875,'Current OBD'!$B$6:$AK$2185,36,0)="Yes","12"," ")</f>
        <v xml:space="preserve"> </v>
      </c>
      <c r="T1875" s="13">
        <f>VLOOKUP(D1875,Pivot!$B$4:$F$2181,2,0)</f>
        <v>150</v>
      </c>
      <c r="U1875" s="13">
        <f>VLOOKUP(D1875,Pivot!$B$4:$F$2181,3,0)</f>
        <v>0</v>
      </c>
      <c r="V1875" s="13">
        <f>VLOOKUP(D1875,Pivot!$B$4:$F$2181,4,0)</f>
        <v>532</v>
      </c>
      <c r="W1875" s="46">
        <f>IFERROR(VLOOKUP(D1875,Pivot!$B$4:$H$2181,5,0),"")</f>
        <v>0.28199999999999997</v>
      </c>
      <c r="X1875" s="51">
        <f>IFERROR(VLOOKUP(D1875,Pivot!$B$4:$H$2181,6,0),"")</f>
        <v>0</v>
      </c>
      <c r="Y1875" s="46">
        <f>IFERROR(VLOOKUP(D1875,Pivot!$B$4:$H$2181,7,0),"")</f>
        <v>0.28199999999999997</v>
      </c>
    </row>
    <row r="1876" spans="1:25" ht="15" customHeight="1" outlineLevel="2">
      <c r="A1876" s="10" t="str">
        <f>VLOOKUP(D1876,'Current OBD'!$B$6:$K$2185,4,0)</f>
        <v>Spokane</v>
      </c>
      <c r="B1876" s="10" t="str">
        <f>VLOOKUP(D1876,'Current OBD'!$B$6:$K$2185,3,0)</f>
        <v>32-081</v>
      </c>
      <c r="C1876" s="9" t="str">
        <f>VLOOKUP(D1876,'Current OBD'!$B$6:$K$2185,2,0)</f>
        <v>Spokane School District</v>
      </c>
      <c r="D1876" s="24">
        <v>661043</v>
      </c>
      <c r="E1876" s="9" t="str">
        <f>VLOOKUP(D1876,'Current OBD'!$B$6:$K$2185,10,0)</f>
        <v>Indian Trail Elementary</v>
      </c>
      <c r="F1876" s="11" t="str">
        <f>IF(VLOOKUP(D1876,'Current OBD'!$B$6:$AK$2185,23,0)="Yes","PK"," ")</f>
        <v>PK</v>
      </c>
      <c r="G1876" s="11" t="str">
        <f>IF(VLOOKUP(D1876,'Current OBD'!$B$6:$AK$2185,24,0)="Yes","K"," ")</f>
        <v>K</v>
      </c>
      <c r="H1876" s="11">
        <f>IF(VLOOKUP(D1876,'Current OBD'!$B$6:$AK$2185,25,0)="Yes",1," ")</f>
        <v>1</v>
      </c>
      <c r="I1876" s="11" t="str">
        <f>IF(VLOOKUP(D1876,'Current OBD'!$B$6:$AK$2185,26,0)="Yes","2"," ")</f>
        <v>2</v>
      </c>
      <c r="J1876" s="11" t="str">
        <f>IF(VLOOKUP(D1876,'Current OBD'!$B$6:$AK$2185,27,0)="Yes","3"," ")</f>
        <v>3</v>
      </c>
      <c r="K1876" s="11" t="str">
        <f>IF(VLOOKUP(D1876,'Current OBD'!$B$6:$AK$2185,28,0)="Yes","4"," ")</f>
        <v>4</v>
      </c>
      <c r="L1876" s="11" t="str">
        <f>IF(VLOOKUP(D1876,'Current OBD'!$B$6:$AK$2185,29,0)="Yes","5"," ")</f>
        <v>5</v>
      </c>
      <c r="M1876" s="11" t="str">
        <f>IF(VLOOKUP(D1876,'Current OBD'!$B$6:$AK$2185,30,0)="Yes","6"," ")</f>
        <v xml:space="preserve"> </v>
      </c>
      <c r="N1876" s="11" t="str">
        <f>IF(VLOOKUP(D1876,'Current OBD'!$B$6:$AK$2185,31,0)="Yes","7"," ")</f>
        <v xml:space="preserve"> </v>
      </c>
      <c r="O1876" s="11" t="str">
        <f>IF(VLOOKUP(D1876,'Current OBD'!$B$6:$AK$2185,32,0)="Yes","8"," ")</f>
        <v xml:space="preserve"> </v>
      </c>
      <c r="P1876" s="11" t="str">
        <f>IF(VLOOKUP(D1876,'Current OBD'!$B$6:$AK$2185,33,0)="Yes","9"," ")</f>
        <v xml:space="preserve"> </v>
      </c>
      <c r="Q1876" s="11" t="str">
        <f>IF(VLOOKUP(D1876,'Current OBD'!$B$6:$AK$2185,34,0)="Yes","10"," ")</f>
        <v xml:space="preserve"> </v>
      </c>
      <c r="R1876" s="11" t="str">
        <f>IF(VLOOKUP(D1876,'Current OBD'!$B$6:$AK$2185,35,0)="Yes","11"," ")</f>
        <v xml:space="preserve"> </v>
      </c>
      <c r="S1876" s="11" t="str">
        <f>IF(VLOOKUP(D1876,'Current OBD'!$B$6:$AK$2185,36,0)="Yes","12"," ")</f>
        <v xml:space="preserve"> </v>
      </c>
      <c r="T1876" s="13">
        <f>VLOOKUP(D1876,Pivot!$B$4:$F$2181,2,0)</f>
        <v>98</v>
      </c>
      <c r="U1876" s="13">
        <f>VLOOKUP(D1876,Pivot!$B$4:$F$2181,3,0)</f>
        <v>0</v>
      </c>
      <c r="V1876" s="13">
        <f>VLOOKUP(D1876,Pivot!$B$4:$F$2181,4,0)</f>
        <v>282</v>
      </c>
      <c r="W1876" s="46">
        <f>IFERROR(VLOOKUP(D1876,Pivot!$B$4:$H$2181,5,0),"")</f>
        <v>0.34749999999999998</v>
      </c>
      <c r="X1876" s="51">
        <f>IFERROR(VLOOKUP(D1876,Pivot!$B$4:$H$2181,6,0),"")</f>
        <v>0</v>
      </c>
      <c r="Y1876" s="46">
        <f>IFERROR(VLOOKUP(D1876,Pivot!$B$4:$H$2181,7,0),"")</f>
        <v>0.34749999999999998</v>
      </c>
    </row>
    <row r="1877" spans="1:25" ht="15" customHeight="1" outlineLevel="2">
      <c r="A1877" s="10" t="str">
        <f>VLOOKUP(D1877,'Current OBD'!$B$6:$K$2185,4,0)</f>
        <v>Spokane</v>
      </c>
      <c r="B1877" s="10" t="str">
        <f>VLOOKUP(D1877,'Current OBD'!$B$6:$K$2185,3,0)</f>
        <v>32-081</v>
      </c>
      <c r="C1877" s="9" t="str">
        <f>VLOOKUP(D1877,'Current OBD'!$B$6:$K$2185,2,0)</f>
        <v>Spokane School District</v>
      </c>
      <c r="D1877" s="24">
        <v>661044</v>
      </c>
      <c r="E1877" s="9" t="str">
        <f>VLOOKUP(D1877,'Current OBD'!$B$6:$K$2185,10,0)</f>
        <v>Jefferson Elementary</v>
      </c>
      <c r="F1877" s="11" t="str">
        <f>IF(VLOOKUP(D1877,'Current OBD'!$B$6:$AK$2185,23,0)="Yes","PK"," ")</f>
        <v>PK</v>
      </c>
      <c r="G1877" s="11" t="str">
        <f>IF(VLOOKUP(D1877,'Current OBD'!$B$6:$AK$2185,24,0)="Yes","K"," ")</f>
        <v>K</v>
      </c>
      <c r="H1877" s="11">
        <f>IF(VLOOKUP(D1877,'Current OBD'!$B$6:$AK$2185,25,0)="Yes",1," ")</f>
        <v>1</v>
      </c>
      <c r="I1877" s="11" t="str">
        <f>IF(VLOOKUP(D1877,'Current OBD'!$B$6:$AK$2185,26,0)="Yes","2"," ")</f>
        <v>2</v>
      </c>
      <c r="J1877" s="11" t="str">
        <f>IF(VLOOKUP(D1877,'Current OBD'!$B$6:$AK$2185,27,0)="Yes","3"," ")</f>
        <v>3</v>
      </c>
      <c r="K1877" s="11" t="str">
        <f>IF(VLOOKUP(D1877,'Current OBD'!$B$6:$AK$2185,28,0)="Yes","4"," ")</f>
        <v>4</v>
      </c>
      <c r="L1877" s="11" t="str">
        <f>IF(VLOOKUP(D1877,'Current OBD'!$B$6:$AK$2185,29,0)="Yes","5"," ")</f>
        <v>5</v>
      </c>
      <c r="M1877" s="11" t="str">
        <f>IF(VLOOKUP(D1877,'Current OBD'!$B$6:$AK$2185,30,0)="Yes","6"," ")</f>
        <v>6</v>
      </c>
      <c r="N1877" s="11" t="str">
        <f>IF(VLOOKUP(D1877,'Current OBD'!$B$6:$AK$2185,31,0)="Yes","7"," ")</f>
        <v xml:space="preserve"> </v>
      </c>
      <c r="O1877" s="11" t="str">
        <f>IF(VLOOKUP(D1877,'Current OBD'!$B$6:$AK$2185,32,0)="Yes","8"," ")</f>
        <v xml:space="preserve"> </v>
      </c>
      <c r="P1877" s="11" t="str">
        <f>IF(VLOOKUP(D1877,'Current OBD'!$B$6:$AK$2185,33,0)="Yes","9"," ")</f>
        <v xml:space="preserve"> </v>
      </c>
      <c r="Q1877" s="11" t="str">
        <f>IF(VLOOKUP(D1877,'Current OBD'!$B$6:$AK$2185,34,0)="Yes","10"," ")</f>
        <v xml:space="preserve"> </v>
      </c>
      <c r="R1877" s="11" t="str">
        <f>IF(VLOOKUP(D1877,'Current OBD'!$B$6:$AK$2185,35,0)="Yes","11"," ")</f>
        <v xml:space="preserve"> </v>
      </c>
      <c r="S1877" s="11" t="str">
        <f>IF(VLOOKUP(D1877,'Current OBD'!$B$6:$AK$2185,36,0)="Yes","12"," ")</f>
        <v xml:space="preserve"> </v>
      </c>
      <c r="T1877" s="13">
        <f>VLOOKUP(D1877,Pivot!$B$4:$F$2181,2,0)</f>
        <v>207</v>
      </c>
      <c r="U1877" s="13">
        <f>VLOOKUP(D1877,Pivot!$B$4:$F$2181,3,0)</f>
        <v>0</v>
      </c>
      <c r="V1877" s="13">
        <f>VLOOKUP(D1877,Pivot!$B$4:$F$2181,4,0)</f>
        <v>458</v>
      </c>
      <c r="W1877" s="46">
        <f>IFERROR(VLOOKUP(D1877,Pivot!$B$4:$H$2181,5,0),"")</f>
        <v>0.45200000000000001</v>
      </c>
      <c r="X1877" s="51">
        <f>IFERROR(VLOOKUP(D1877,Pivot!$B$4:$H$2181,6,0),"")</f>
        <v>0</v>
      </c>
      <c r="Y1877" s="46">
        <f>IFERROR(VLOOKUP(D1877,Pivot!$B$4:$H$2181,7,0),"")</f>
        <v>0.45200000000000001</v>
      </c>
    </row>
    <row r="1878" spans="1:25" ht="15" customHeight="1" outlineLevel="2">
      <c r="A1878" s="10" t="str">
        <f>VLOOKUP(D1878,'Current OBD'!$B$6:$K$2185,4,0)</f>
        <v>Spokane</v>
      </c>
      <c r="B1878" s="10" t="str">
        <f>VLOOKUP(D1878,'Current OBD'!$B$6:$K$2185,3,0)</f>
        <v>32-081</v>
      </c>
      <c r="C1878" s="9" t="str">
        <f>VLOOKUP(D1878,'Current OBD'!$B$6:$K$2185,2,0)</f>
        <v>Spokane School District</v>
      </c>
      <c r="D1878" s="24">
        <v>664596</v>
      </c>
      <c r="E1878" s="9" t="str">
        <f>VLOOKUP(D1878,'Current OBD'!$B$6:$K$2185,10,0)</f>
        <v>Lewis and Clark High School</v>
      </c>
      <c r="F1878" s="11" t="str">
        <f>IF(VLOOKUP(D1878,'Current OBD'!$B$6:$AK$2185,23,0)="Yes","PK"," ")</f>
        <v xml:space="preserve"> </v>
      </c>
      <c r="G1878" s="11" t="str">
        <f>IF(VLOOKUP(D1878,'Current OBD'!$B$6:$AK$2185,24,0)="Yes","K"," ")</f>
        <v xml:space="preserve"> </v>
      </c>
      <c r="H1878" s="11" t="str">
        <f>IF(VLOOKUP(D1878,'Current OBD'!$B$6:$AK$2185,25,0)="Yes",1," ")</f>
        <v xml:space="preserve"> </v>
      </c>
      <c r="I1878" s="11" t="str">
        <f>IF(VLOOKUP(D1878,'Current OBD'!$B$6:$AK$2185,26,0)="Yes","2"," ")</f>
        <v xml:space="preserve"> </v>
      </c>
      <c r="J1878" s="11" t="str">
        <f>IF(VLOOKUP(D1878,'Current OBD'!$B$6:$AK$2185,27,0)="Yes","3"," ")</f>
        <v xml:space="preserve"> </v>
      </c>
      <c r="K1878" s="11" t="str">
        <f>IF(VLOOKUP(D1878,'Current OBD'!$B$6:$AK$2185,28,0)="Yes","4"," ")</f>
        <v xml:space="preserve"> </v>
      </c>
      <c r="L1878" s="11" t="str">
        <f>IF(VLOOKUP(D1878,'Current OBD'!$B$6:$AK$2185,29,0)="Yes","5"," ")</f>
        <v xml:space="preserve"> </v>
      </c>
      <c r="M1878" s="11" t="str">
        <f>IF(VLOOKUP(D1878,'Current OBD'!$B$6:$AK$2185,30,0)="Yes","6"," ")</f>
        <v xml:space="preserve"> </v>
      </c>
      <c r="N1878" s="11" t="str">
        <f>IF(VLOOKUP(D1878,'Current OBD'!$B$6:$AK$2185,31,0)="Yes","7"," ")</f>
        <v xml:space="preserve"> </v>
      </c>
      <c r="O1878" s="11" t="str">
        <f>IF(VLOOKUP(D1878,'Current OBD'!$B$6:$AK$2185,32,0)="Yes","8"," ")</f>
        <v xml:space="preserve"> </v>
      </c>
      <c r="P1878" s="11" t="str">
        <f>IF(VLOOKUP(D1878,'Current OBD'!$B$6:$AK$2185,33,0)="Yes","9"," ")</f>
        <v>9</v>
      </c>
      <c r="Q1878" s="11" t="str">
        <f>IF(VLOOKUP(D1878,'Current OBD'!$B$6:$AK$2185,34,0)="Yes","10"," ")</f>
        <v>10</v>
      </c>
      <c r="R1878" s="11" t="str">
        <f>IF(VLOOKUP(D1878,'Current OBD'!$B$6:$AK$2185,35,0)="Yes","11"," ")</f>
        <v>11</v>
      </c>
      <c r="S1878" s="11" t="str">
        <f>IF(VLOOKUP(D1878,'Current OBD'!$B$6:$AK$2185,36,0)="Yes","12"," ")</f>
        <v>12</v>
      </c>
      <c r="T1878" s="13">
        <f>VLOOKUP(D1878,Pivot!$B$4:$F$2181,2,0)</f>
        <v>857</v>
      </c>
      <c r="U1878" s="13">
        <f>VLOOKUP(D1878,Pivot!$B$4:$F$2181,3,0)</f>
        <v>0</v>
      </c>
      <c r="V1878" s="13">
        <f>VLOOKUP(D1878,Pivot!$B$4:$F$2181,4,0)</f>
        <v>1741</v>
      </c>
      <c r="W1878" s="46">
        <f>IFERROR(VLOOKUP(D1878,Pivot!$B$4:$H$2181,5,0),"")</f>
        <v>0.49220000000000003</v>
      </c>
      <c r="X1878" s="51">
        <f>IFERROR(VLOOKUP(D1878,Pivot!$B$4:$H$2181,6,0),"")</f>
        <v>0</v>
      </c>
      <c r="Y1878" s="46">
        <f>IFERROR(VLOOKUP(D1878,Pivot!$B$4:$H$2181,7,0),"")</f>
        <v>0.49220000000000003</v>
      </c>
    </row>
    <row r="1879" spans="1:25" ht="15" customHeight="1" outlineLevel="2">
      <c r="A1879" s="10" t="str">
        <f>VLOOKUP(D1879,'Current OBD'!$B$6:$K$2185,4,0)</f>
        <v>Spokane</v>
      </c>
      <c r="B1879" s="10" t="str">
        <f>VLOOKUP(D1879,'Current OBD'!$B$6:$K$2185,3,0)</f>
        <v>32-081</v>
      </c>
      <c r="C1879" s="9" t="str">
        <f>VLOOKUP(D1879,'Current OBD'!$B$6:$K$2185,2,0)</f>
        <v>Spokane School District</v>
      </c>
      <c r="D1879" s="24">
        <v>661085</v>
      </c>
      <c r="E1879" s="9" t="str">
        <f>VLOOKUP(D1879,'Current OBD'!$B$6:$K$2185,10,0)</f>
        <v>Libby Center</v>
      </c>
      <c r="F1879" s="11" t="str">
        <f>IF(VLOOKUP(D1879,'Current OBD'!$B$6:$AK$2185,23,0)="Yes","PK"," ")</f>
        <v xml:space="preserve"> </v>
      </c>
      <c r="G1879" s="11" t="str">
        <f>IF(VLOOKUP(D1879,'Current OBD'!$B$6:$AK$2185,24,0)="Yes","K"," ")</f>
        <v xml:space="preserve"> </v>
      </c>
      <c r="H1879" s="11">
        <f>IF(VLOOKUP(D1879,'Current OBD'!$B$6:$AK$2185,25,0)="Yes",1," ")</f>
        <v>1</v>
      </c>
      <c r="I1879" s="11" t="str">
        <f>IF(VLOOKUP(D1879,'Current OBD'!$B$6:$AK$2185,26,0)="Yes","2"," ")</f>
        <v>2</v>
      </c>
      <c r="J1879" s="11" t="str">
        <f>IF(VLOOKUP(D1879,'Current OBD'!$B$6:$AK$2185,27,0)="Yes","3"," ")</f>
        <v>3</v>
      </c>
      <c r="K1879" s="11" t="str">
        <f>IF(VLOOKUP(D1879,'Current OBD'!$B$6:$AK$2185,28,0)="Yes","4"," ")</f>
        <v>4</v>
      </c>
      <c r="L1879" s="11" t="str">
        <f>IF(VLOOKUP(D1879,'Current OBD'!$B$6:$AK$2185,29,0)="Yes","5"," ")</f>
        <v>5</v>
      </c>
      <c r="M1879" s="11" t="str">
        <f>IF(VLOOKUP(D1879,'Current OBD'!$B$6:$AK$2185,30,0)="Yes","6"," ")</f>
        <v>6</v>
      </c>
      <c r="N1879" s="11" t="str">
        <f>IF(VLOOKUP(D1879,'Current OBD'!$B$6:$AK$2185,31,0)="Yes","7"," ")</f>
        <v>7</v>
      </c>
      <c r="O1879" s="11" t="str">
        <f>IF(VLOOKUP(D1879,'Current OBD'!$B$6:$AK$2185,32,0)="Yes","8"," ")</f>
        <v>8</v>
      </c>
      <c r="P1879" s="11" t="str">
        <f>IF(VLOOKUP(D1879,'Current OBD'!$B$6:$AK$2185,33,0)="Yes","9"," ")</f>
        <v xml:space="preserve"> </v>
      </c>
      <c r="Q1879" s="11" t="str">
        <f>IF(VLOOKUP(D1879,'Current OBD'!$B$6:$AK$2185,34,0)="Yes","10"," ")</f>
        <v xml:space="preserve"> </v>
      </c>
      <c r="R1879" s="11" t="str">
        <f>IF(VLOOKUP(D1879,'Current OBD'!$B$6:$AK$2185,35,0)="Yes","11"," ")</f>
        <v xml:space="preserve"> </v>
      </c>
      <c r="S1879" s="11" t="str">
        <f>IF(VLOOKUP(D1879,'Current OBD'!$B$6:$AK$2185,36,0)="Yes","12"," ")</f>
        <v xml:space="preserve"> </v>
      </c>
      <c r="T1879" s="13">
        <f>VLOOKUP(D1879,Pivot!$B$4:$F$2181,2,0)</f>
        <v>158</v>
      </c>
      <c r="U1879" s="13">
        <f>VLOOKUP(D1879,Pivot!$B$4:$F$2181,3,0)</f>
        <v>0</v>
      </c>
      <c r="V1879" s="13">
        <f>VLOOKUP(D1879,Pivot!$B$4:$F$2181,4,0)</f>
        <v>562</v>
      </c>
      <c r="W1879" s="46">
        <f>IFERROR(VLOOKUP(D1879,Pivot!$B$4:$H$2181,5,0),"")</f>
        <v>0.28110000000000002</v>
      </c>
      <c r="X1879" s="51">
        <f>IFERROR(VLOOKUP(D1879,Pivot!$B$4:$H$2181,6,0),"")</f>
        <v>0</v>
      </c>
      <c r="Y1879" s="46">
        <f>IFERROR(VLOOKUP(D1879,Pivot!$B$4:$H$2181,7,0),"")</f>
        <v>0.28110000000000002</v>
      </c>
    </row>
    <row r="1880" spans="1:25" ht="15" customHeight="1" outlineLevel="2">
      <c r="A1880" s="10" t="str">
        <f>VLOOKUP(D1880,'Current OBD'!$B$6:$K$2185,4,0)</f>
        <v>Spokane</v>
      </c>
      <c r="B1880" s="10" t="str">
        <f>VLOOKUP(D1880,'Current OBD'!$B$6:$K$2185,3,0)</f>
        <v>32-081</v>
      </c>
      <c r="C1880" s="9" t="str">
        <f>VLOOKUP(D1880,'Current OBD'!$B$6:$K$2185,2,0)</f>
        <v>Spokane School District</v>
      </c>
      <c r="D1880" s="24">
        <v>661045</v>
      </c>
      <c r="E1880" s="9" t="str">
        <f>VLOOKUP(D1880,'Current OBD'!$B$6:$K$2185,10,0)</f>
        <v>Lidgerwood Elementary</v>
      </c>
      <c r="F1880" s="11" t="str">
        <f>IF(VLOOKUP(D1880,'Current OBD'!$B$6:$AK$2185,23,0)="Yes","PK"," ")</f>
        <v xml:space="preserve"> </v>
      </c>
      <c r="G1880" s="11" t="str">
        <f>IF(VLOOKUP(D1880,'Current OBD'!$B$6:$AK$2185,24,0)="Yes","K"," ")</f>
        <v>K</v>
      </c>
      <c r="H1880" s="11">
        <f>IF(VLOOKUP(D1880,'Current OBD'!$B$6:$AK$2185,25,0)="Yes",1," ")</f>
        <v>1</v>
      </c>
      <c r="I1880" s="11" t="str">
        <f>IF(VLOOKUP(D1880,'Current OBD'!$B$6:$AK$2185,26,0)="Yes","2"," ")</f>
        <v>2</v>
      </c>
      <c r="J1880" s="11" t="str">
        <f>IF(VLOOKUP(D1880,'Current OBD'!$B$6:$AK$2185,27,0)="Yes","3"," ")</f>
        <v>3</v>
      </c>
      <c r="K1880" s="11" t="str">
        <f>IF(VLOOKUP(D1880,'Current OBD'!$B$6:$AK$2185,28,0)="Yes","4"," ")</f>
        <v>4</v>
      </c>
      <c r="L1880" s="11" t="str">
        <f>IF(VLOOKUP(D1880,'Current OBD'!$B$6:$AK$2185,29,0)="Yes","5"," ")</f>
        <v>5</v>
      </c>
      <c r="M1880" s="11" t="str">
        <f>IF(VLOOKUP(D1880,'Current OBD'!$B$6:$AK$2185,30,0)="Yes","6"," ")</f>
        <v xml:space="preserve"> </v>
      </c>
      <c r="N1880" s="11" t="str">
        <f>IF(VLOOKUP(D1880,'Current OBD'!$B$6:$AK$2185,31,0)="Yes","7"," ")</f>
        <v xml:space="preserve"> </v>
      </c>
      <c r="O1880" s="11" t="str">
        <f>IF(VLOOKUP(D1880,'Current OBD'!$B$6:$AK$2185,32,0)="Yes","8"," ")</f>
        <v xml:space="preserve"> </v>
      </c>
      <c r="P1880" s="11" t="str">
        <f>IF(VLOOKUP(D1880,'Current OBD'!$B$6:$AK$2185,33,0)="Yes","9"," ")</f>
        <v xml:space="preserve"> </v>
      </c>
      <c r="Q1880" s="11" t="str">
        <f>IF(VLOOKUP(D1880,'Current OBD'!$B$6:$AK$2185,34,0)="Yes","10"," ")</f>
        <v xml:space="preserve"> </v>
      </c>
      <c r="R1880" s="11" t="str">
        <f>IF(VLOOKUP(D1880,'Current OBD'!$B$6:$AK$2185,35,0)="Yes","11"," ")</f>
        <v xml:space="preserve"> </v>
      </c>
      <c r="S1880" s="11" t="str">
        <f>IF(VLOOKUP(D1880,'Current OBD'!$B$6:$AK$2185,36,0)="Yes","12"," ")</f>
        <v xml:space="preserve"> </v>
      </c>
      <c r="T1880" s="13">
        <f>VLOOKUP(D1880,Pivot!$B$4:$F$2181,2,0)</f>
        <v>316</v>
      </c>
      <c r="U1880" s="13">
        <f>VLOOKUP(D1880,Pivot!$B$4:$F$2181,3,0)</f>
        <v>0</v>
      </c>
      <c r="V1880" s="13">
        <f>VLOOKUP(D1880,Pivot!$B$4:$F$2181,4,0)</f>
        <v>316</v>
      </c>
      <c r="W1880" s="46">
        <f>IFERROR(VLOOKUP(D1880,Pivot!$B$4:$H$2181,5,0),"")</f>
        <v>1</v>
      </c>
      <c r="X1880" s="51">
        <f>IFERROR(VLOOKUP(D1880,Pivot!$B$4:$H$2181,6,0),"")</f>
        <v>0</v>
      </c>
      <c r="Y1880" s="46">
        <f>IFERROR(VLOOKUP(D1880,Pivot!$B$4:$H$2181,7,0),"")</f>
        <v>1</v>
      </c>
    </row>
    <row r="1881" spans="1:25" ht="15" customHeight="1" outlineLevel="2">
      <c r="A1881" s="10" t="str">
        <f>VLOOKUP(D1881,'Current OBD'!$B$6:$K$2185,4,0)</f>
        <v>Spokane</v>
      </c>
      <c r="B1881" s="10" t="str">
        <f>VLOOKUP(D1881,'Current OBD'!$B$6:$K$2185,3,0)</f>
        <v>32-081</v>
      </c>
      <c r="C1881" s="9" t="str">
        <f>VLOOKUP(D1881,'Current OBD'!$B$6:$K$2185,2,0)</f>
        <v>Spokane School District</v>
      </c>
      <c r="D1881" s="24">
        <v>664974</v>
      </c>
      <c r="E1881" s="9" t="str">
        <f>VLOOKUP(D1881,'Current OBD'!$B$6:$K$2185,10,0)</f>
        <v>Lincoln Heights Elementary</v>
      </c>
      <c r="F1881" s="11" t="str">
        <f>IF(VLOOKUP(D1881,'Current OBD'!$B$6:$AK$2185,23,0)="Yes","PK"," ")</f>
        <v>PK</v>
      </c>
      <c r="G1881" s="11" t="str">
        <f>IF(VLOOKUP(D1881,'Current OBD'!$B$6:$AK$2185,24,0)="Yes","K"," ")</f>
        <v>K</v>
      </c>
      <c r="H1881" s="11">
        <f>IF(VLOOKUP(D1881,'Current OBD'!$B$6:$AK$2185,25,0)="Yes",1," ")</f>
        <v>1</v>
      </c>
      <c r="I1881" s="11" t="str">
        <f>IF(VLOOKUP(D1881,'Current OBD'!$B$6:$AK$2185,26,0)="Yes","2"," ")</f>
        <v>2</v>
      </c>
      <c r="J1881" s="11" t="str">
        <f>IF(VLOOKUP(D1881,'Current OBD'!$B$6:$AK$2185,27,0)="Yes","3"," ")</f>
        <v>3</v>
      </c>
      <c r="K1881" s="11" t="str">
        <f>IF(VLOOKUP(D1881,'Current OBD'!$B$6:$AK$2185,28,0)="Yes","4"," ")</f>
        <v>4</v>
      </c>
      <c r="L1881" s="11" t="str">
        <f>IF(VLOOKUP(D1881,'Current OBD'!$B$6:$AK$2185,29,0)="Yes","5"," ")</f>
        <v>5</v>
      </c>
      <c r="M1881" s="11" t="str">
        <f>IF(VLOOKUP(D1881,'Current OBD'!$B$6:$AK$2185,30,0)="Yes","6"," ")</f>
        <v>6</v>
      </c>
      <c r="N1881" s="11" t="str">
        <f>IF(VLOOKUP(D1881,'Current OBD'!$B$6:$AK$2185,31,0)="Yes","7"," ")</f>
        <v xml:space="preserve"> </v>
      </c>
      <c r="O1881" s="11" t="str">
        <f>IF(VLOOKUP(D1881,'Current OBD'!$B$6:$AK$2185,32,0)="Yes","8"," ")</f>
        <v xml:space="preserve"> </v>
      </c>
      <c r="P1881" s="11" t="str">
        <f>IF(VLOOKUP(D1881,'Current OBD'!$B$6:$AK$2185,33,0)="Yes","9"," ")</f>
        <v xml:space="preserve"> </v>
      </c>
      <c r="Q1881" s="11" t="str">
        <f>IF(VLOOKUP(D1881,'Current OBD'!$B$6:$AK$2185,34,0)="Yes","10"," ")</f>
        <v xml:space="preserve"> </v>
      </c>
      <c r="R1881" s="11" t="str">
        <f>IF(VLOOKUP(D1881,'Current OBD'!$B$6:$AK$2185,35,0)="Yes","11"," ")</f>
        <v xml:space="preserve"> </v>
      </c>
      <c r="S1881" s="11" t="str">
        <f>IF(VLOOKUP(D1881,'Current OBD'!$B$6:$AK$2185,36,0)="Yes","12"," ")</f>
        <v xml:space="preserve"> </v>
      </c>
      <c r="T1881" s="13">
        <f>VLOOKUP(D1881,Pivot!$B$4:$F$2181,2,0)</f>
        <v>310</v>
      </c>
      <c r="U1881" s="13">
        <f>VLOOKUP(D1881,Pivot!$B$4:$F$2181,3,0)</f>
        <v>0</v>
      </c>
      <c r="V1881" s="13">
        <f>VLOOKUP(D1881,Pivot!$B$4:$F$2181,4,0)</f>
        <v>478</v>
      </c>
      <c r="W1881" s="46">
        <f>IFERROR(VLOOKUP(D1881,Pivot!$B$4:$H$2181,5,0),"")</f>
        <v>0.64849999999999997</v>
      </c>
      <c r="X1881" s="51">
        <f>IFERROR(VLOOKUP(D1881,Pivot!$B$4:$H$2181,6,0),"")</f>
        <v>0</v>
      </c>
      <c r="Y1881" s="46">
        <f>IFERROR(VLOOKUP(D1881,Pivot!$B$4:$H$2181,7,0),"")</f>
        <v>0.64849999999999997</v>
      </c>
    </row>
    <row r="1882" spans="1:25" ht="15" customHeight="1" outlineLevel="2">
      <c r="A1882" s="10" t="str">
        <f>VLOOKUP(D1882,'Current OBD'!$B$6:$K$2185,4,0)</f>
        <v>Spokane</v>
      </c>
      <c r="B1882" s="10" t="str">
        <f>VLOOKUP(D1882,'Current OBD'!$B$6:$K$2185,3,0)</f>
        <v>32-081</v>
      </c>
      <c r="C1882" s="9" t="str">
        <f>VLOOKUP(D1882,'Current OBD'!$B$6:$K$2185,2,0)</f>
        <v>Spokane School District</v>
      </c>
      <c r="D1882" s="24">
        <v>665789</v>
      </c>
      <c r="E1882" s="9" t="str">
        <f>VLOOKUP(D1882,'Current OBD'!$B$6:$K$2185,10,0)</f>
        <v>Linwood Elementary</v>
      </c>
      <c r="F1882" s="11" t="str">
        <f>IF(VLOOKUP(D1882,'Current OBD'!$B$6:$AK$2185,23,0)="Yes","PK"," ")</f>
        <v>PK</v>
      </c>
      <c r="G1882" s="11" t="str">
        <f>IF(VLOOKUP(D1882,'Current OBD'!$B$6:$AK$2185,24,0)="Yes","K"," ")</f>
        <v>K</v>
      </c>
      <c r="H1882" s="11">
        <f>IF(VLOOKUP(D1882,'Current OBD'!$B$6:$AK$2185,25,0)="Yes",1," ")</f>
        <v>1</v>
      </c>
      <c r="I1882" s="11" t="str">
        <f>IF(VLOOKUP(D1882,'Current OBD'!$B$6:$AK$2185,26,0)="Yes","2"," ")</f>
        <v>2</v>
      </c>
      <c r="J1882" s="11" t="str">
        <f>IF(VLOOKUP(D1882,'Current OBD'!$B$6:$AK$2185,27,0)="Yes","3"," ")</f>
        <v>3</v>
      </c>
      <c r="K1882" s="11" t="str">
        <f>IF(VLOOKUP(D1882,'Current OBD'!$B$6:$AK$2185,28,0)="Yes","4"," ")</f>
        <v>4</v>
      </c>
      <c r="L1882" s="11" t="str">
        <f>IF(VLOOKUP(D1882,'Current OBD'!$B$6:$AK$2185,29,0)="Yes","5"," ")</f>
        <v>5</v>
      </c>
      <c r="M1882" s="11" t="str">
        <f>IF(VLOOKUP(D1882,'Current OBD'!$B$6:$AK$2185,30,0)="Yes","6"," ")</f>
        <v xml:space="preserve"> </v>
      </c>
      <c r="N1882" s="11" t="str">
        <f>IF(VLOOKUP(D1882,'Current OBD'!$B$6:$AK$2185,31,0)="Yes","7"," ")</f>
        <v xml:space="preserve"> </v>
      </c>
      <c r="O1882" s="11" t="str">
        <f>IF(VLOOKUP(D1882,'Current OBD'!$B$6:$AK$2185,32,0)="Yes","8"," ")</f>
        <v xml:space="preserve"> </v>
      </c>
      <c r="P1882" s="11" t="str">
        <f>IF(VLOOKUP(D1882,'Current OBD'!$B$6:$AK$2185,33,0)="Yes","9"," ")</f>
        <v xml:space="preserve"> </v>
      </c>
      <c r="Q1882" s="11" t="str">
        <f>IF(VLOOKUP(D1882,'Current OBD'!$B$6:$AK$2185,34,0)="Yes","10"," ")</f>
        <v xml:space="preserve"> </v>
      </c>
      <c r="R1882" s="11" t="str">
        <f>IF(VLOOKUP(D1882,'Current OBD'!$B$6:$AK$2185,35,0)="Yes","11"," ")</f>
        <v xml:space="preserve"> </v>
      </c>
      <c r="S1882" s="11" t="str">
        <f>IF(VLOOKUP(D1882,'Current OBD'!$B$6:$AK$2185,36,0)="Yes","12"," ")</f>
        <v xml:space="preserve"> </v>
      </c>
      <c r="T1882" s="13">
        <f>VLOOKUP(D1882,Pivot!$B$4:$F$2181,2,0)</f>
        <v>520</v>
      </c>
      <c r="U1882" s="13">
        <f>VLOOKUP(D1882,Pivot!$B$4:$F$2181,3,0)</f>
        <v>0</v>
      </c>
      <c r="V1882" s="13">
        <f>VLOOKUP(D1882,Pivot!$B$4:$F$2181,4,0)</f>
        <v>520</v>
      </c>
      <c r="W1882" s="46">
        <f>IFERROR(VLOOKUP(D1882,Pivot!$B$4:$H$2181,5,0),"")</f>
        <v>1</v>
      </c>
      <c r="X1882" s="51">
        <f>IFERROR(VLOOKUP(D1882,Pivot!$B$4:$H$2181,6,0),"")</f>
        <v>0</v>
      </c>
      <c r="Y1882" s="46">
        <f>IFERROR(VLOOKUP(D1882,Pivot!$B$4:$H$2181,7,0),"")</f>
        <v>1</v>
      </c>
    </row>
    <row r="1883" spans="1:25" ht="15" customHeight="1" outlineLevel="2">
      <c r="A1883" s="10" t="str">
        <f>VLOOKUP(D1883,'Current OBD'!$B$6:$K$2185,4,0)</f>
        <v>Spokane</v>
      </c>
      <c r="B1883" s="10" t="str">
        <f>VLOOKUP(D1883,'Current OBD'!$B$6:$K$2185,3,0)</f>
        <v>32-081</v>
      </c>
      <c r="C1883" s="9" t="str">
        <f>VLOOKUP(D1883,'Current OBD'!$B$6:$K$2185,2,0)</f>
        <v>Spokane School District</v>
      </c>
      <c r="D1883" s="24">
        <v>661048</v>
      </c>
      <c r="E1883" s="9" t="str">
        <f>VLOOKUP(D1883,'Current OBD'!$B$6:$K$2185,10,0)</f>
        <v>Logan Elementary</v>
      </c>
      <c r="F1883" s="11" t="str">
        <f>IF(VLOOKUP(D1883,'Current OBD'!$B$6:$AK$2185,23,0)="Yes","PK"," ")</f>
        <v>PK</v>
      </c>
      <c r="G1883" s="11" t="str">
        <f>IF(VLOOKUP(D1883,'Current OBD'!$B$6:$AK$2185,24,0)="Yes","K"," ")</f>
        <v>K</v>
      </c>
      <c r="H1883" s="11">
        <f>IF(VLOOKUP(D1883,'Current OBD'!$B$6:$AK$2185,25,0)="Yes",1," ")</f>
        <v>1</v>
      </c>
      <c r="I1883" s="11" t="str">
        <f>IF(VLOOKUP(D1883,'Current OBD'!$B$6:$AK$2185,26,0)="Yes","2"," ")</f>
        <v>2</v>
      </c>
      <c r="J1883" s="11" t="str">
        <f>IF(VLOOKUP(D1883,'Current OBD'!$B$6:$AK$2185,27,0)="Yes","3"," ")</f>
        <v>3</v>
      </c>
      <c r="K1883" s="11" t="str">
        <f>IF(VLOOKUP(D1883,'Current OBD'!$B$6:$AK$2185,28,0)="Yes","4"," ")</f>
        <v>4</v>
      </c>
      <c r="L1883" s="11" t="str">
        <f>IF(VLOOKUP(D1883,'Current OBD'!$B$6:$AK$2185,29,0)="Yes","5"," ")</f>
        <v>5</v>
      </c>
      <c r="M1883" s="11" t="str">
        <f>IF(VLOOKUP(D1883,'Current OBD'!$B$6:$AK$2185,30,0)="Yes","6"," ")</f>
        <v xml:space="preserve"> </v>
      </c>
      <c r="N1883" s="11" t="str">
        <f>IF(VLOOKUP(D1883,'Current OBD'!$B$6:$AK$2185,31,0)="Yes","7"," ")</f>
        <v xml:space="preserve"> </v>
      </c>
      <c r="O1883" s="11" t="str">
        <f>IF(VLOOKUP(D1883,'Current OBD'!$B$6:$AK$2185,32,0)="Yes","8"," ")</f>
        <v xml:space="preserve"> </v>
      </c>
      <c r="P1883" s="11" t="str">
        <f>IF(VLOOKUP(D1883,'Current OBD'!$B$6:$AK$2185,33,0)="Yes","9"," ")</f>
        <v xml:space="preserve"> </v>
      </c>
      <c r="Q1883" s="11" t="str">
        <f>IF(VLOOKUP(D1883,'Current OBD'!$B$6:$AK$2185,34,0)="Yes","10"," ")</f>
        <v xml:space="preserve"> </v>
      </c>
      <c r="R1883" s="11" t="str">
        <f>IF(VLOOKUP(D1883,'Current OBD'!$B$6:$AK$2185,35,0)="Yes","11"," ")</f>
        <v xml:space="preserve"> </v>
      </c>
      <c r="S1883" s="11" t="str">
        <f>IF(VLOOKUP(D1883,'Current OBD'!$B$6:$AK$2185,36,0)="Yes","12"," ")</f>
        <v xml:space="preserve"> </v>
      </c>
      <c r="T1883" s="13">
        <f>VLOOKUP(D1883,Pivot!$B$4:$F$2181,2,0)</f>
        <v>317</v>
      </c>
      <c r="U1883" s="13">
        <f>VLOOKUP(D1883,Pivot!$B$4:$F$2181,3,0)</f>
        <v>0</v>
      </c>
      <c r="V1883" s="13">
        <f>VLOOKUP(D1883,Pivot!$B$4:$F$2181,4,0)</f>
        <v>317</v>
      </c>
      <c r="W1883" s="46">
        <f>IFERROR(VLOOKUP(D1883,Pivot!$B$4:$H$2181,5,0),"")</f>
        <v>1</v>
      </c>
      <c r="X1883" s="51">
        <f>IFERROR(VLOOKUP(D1883,Pivot!$B$4:$H$2181,6,0),"")</f>
        <v>0</v>
      </c>
      <c r="Y1883" s="46">
        <f>IFERROR(VLOOKUP(D1883,Pivot!$B$4:$H$2181,7,0),"")</f>
        <v>1</v>
      </c>
    </row>
    <row r="1884" spans="1:25" ht="15" customHeight="1" outlineLevel="2">
      <c r="A1884" s="10" t="str">
        <f>VLOOKUP(D1884,'Current OBD'!$B$6:$K$2185,4,0)</f>
        <v>Spokane</v>
      </c>
      <c r="B1884" s="10" t="str">
        <f>VLOOKUP(D1884,'Current OBD'!$B$6:$K$2185,3,0)</f>
        <v>32-081</v>
      </c>
      <c r="C1884" s="9" t="str">
        <f>VLOOKUP(D1884,'Current OBD'!$B$6:$K$2185,2,0)</f>
        <v>Spokane School District</v>
      </c>
      <c r="D1884" s="24">
        <v>661049</v>
      </c>
      <c r="E1884" s="9" t="str">
        <f>VLOOKUP(D1884,'Current OBD'!$B$6:$K$2185,10,0)</f>
        <v>Longfellow Elementary</v>
      </c>
      <c r="F1884" s="11" t="str">
        <f>IF(VLOOKUP(D1884,'Current OBD'!$B$6:$AK$2185,23,0)="Yes","PK"," ")</f>
        <v>PK</v>
      </c>
      <c r="G1884" s="11" t="str">
        <f>IF(VLOOKUP(D1884,'Current OBD'!$B$6:$AK$2185,24,0)="Yes","K"," ")</f>
        <v>K</v>
      </c>
      <c r="H1884" s="11">
        <f>IF(VLOOKUP(D1884,'Current OBD'!$B$6:$AK$2185,25,0)="Yes",1," ")</f>
        <v>1</v>
      </c>
      <c r="I1884" s="11" t="str">
        <f>IF(VLOOKUP(D1884,'Current OBD'!$B$6:$AK$2185,26,0)="Yes","2"," ")</f>
        <v>2</v>
      </c>
      <c r="J1884" s="11" t="str">
        <f>IF(VLOOKUP(D1884,'Current OBD'!$B$6:$AK$2185,27,0)="Yes","3"," ")</f>
        <v>3</v>
      </c>
      <c r="K1884" s="11" t="str">
        <f>IF(VLOOKUP(D1884,'Current OBD'!$B$6:$AK$2185,28,0)="Yes","4"," ")</f>
        <v>4</v>
      </c>
      <c r="L1884" s="11" t="str">
        <f>IF(VLOOKUP(D1884,'Current OBD'!$B$6:$AK$2185,29,0)="Yes","5"," ")</f>
        <v>5</v>
      </c>
      <c r="M1884" s="11" t="str">
        <f>IF(VLOOKUP(D1884,'Current OBD'!$B$6:$AK$2185,30,0)="Yes","6"," ")</f>
        <v xml:space="preserve"> </v>
      </c>
      <c r="N1884" s="11" t="str">
        <f>IF(VLOOKUP(D1884,'Current OBD'!$B$6:$AK$2185,31,0)="Yes","7"," ")</f>
        <v xml:space="preserve"> </v>
      </c>
      <c r="O1884" s="11" t="str">
        <f>IF(VLOOKUP(D1884,'Current OBD'!$B$6:$AK$2185,32,0)="Yes","8"," ")</f>
        <v xml:space="preserve"> </v>
      </c>
      <c r="P1884" s="11" t="str">
        <f>IF(VLOOKUP(D1884,'Current OBD'!$B$6:$AK$2185,33,0)="Yes","9"," ")</f>
        <v xml:space="preserve"> </v>
      </c>
      <c r="Q1884" s="11" t="str">
        <f>IF(VLOOKUP(D1884,'Current OBD'!$B$6:$AK$2185,34,0)="Yes","10"," ")</f>
        <v xml:space="preserve"> </v>
      </c>
      <c r="R1884" s="11" t="str">
        <f>IF(VLOOKUP(D1884,'Current OBD'!$B$6:$AK$2185,35,0)="Yes","11"," ")</f>
        <v xml:space="preserve"> </v>
      </c>
      <c r="S1884" s="11" t="str">
        <f>IF(VLOOKUP(D1884,'Current OBD'!$B$6:$AK$2185,36,0)="Yes","12"," ")</f>
        <v xml:space="preserve"> </v>
      </c>
      <c r="T1884" s="13">
        <f>VLOOKUP(D1884,Pivot!$B$4:$F$2181,2,0)</f>
        <v>425</v>
      </c>
      <c r="U1884" s="13">
        <f>VLOOKUP(D1884,Pivot!$B$4:$F$2181,3,0)</f>
        <v>0</v>
      </c>
      <c r="V1884" s="13">
        <f>VLOOKUP(D1884,Pivot!$B$4:$F$2181,4,0)</f>
        <v>425</v>
      </c>
      <c r="W1884" s="46">
        <f>IFERROR(VLOOKUP(D1884,Pivot!$B$4:$H$2181,5,0),"")</f>
        <v>1</v>
      </c>
      <c r="X1884" s="51">
        <f>IFERROR(VLOOKUP(D1884,Pivot!$B$4:$H$2181,6,0),"")</f>
        <v>0</v>
      </c>
      <c r="Y1884" s="46">
        <f>IFERROR(VLOOKUP(D1884,Pivot!$B$4:$H$2181,7,0),"")</f>
        <v>1</v>
      </c>
    </row>
    <row r="1885" spans="1:25" ht="15" customHeight="1" outlineLevel="2">
      <c r="A1885" s="10" t="str">
        <f>VLOOKUP(D1885,'Current OBD'!$B$6:$K$2185,4,0)</f>
        <v>Spokane</v>
      </c>
      <c r="B1885" s="10" t="str">
        <f>VLOOKUP(D1885,'Current OBD'!$B$6:$K$2185,3,0)</f>
        <v>32-081</v>
      </c>
      <c r="C1885" s="9" t="str">
        <f>VLOOKUP(D1885,'Current OBD'!$B$6:$K$2185,2,0)</f>
        <v>Spokane School District</v>
      </c>
      <c r="D1885" s="24">
        <v>664760</v>
      </c>
      <c r="E1885" s="9" t="str">
        <f>VLOOKUP(D1885,'Current OBD'!$B$6:$K$2185,10,0)</f>
        <v>Madison Elementary</v>
      </c>
      <c r="F1885" s="11" t="str">
        <f>IF(VLOOKUP(D1885,'Current OBD'!$B$6:$AK$2185,23,0)="Yes","PK"," ")</f>
        <v>PK</v>
      </c>
      <c r="G1885" s="11" t="str">
        <f>IF(VLOOKUP(D1885,'Current OBD'!$B$6:$AK$2185,24,0)="Yes","K"," ")</f>
        <v>K</v>
      </c>
      <c r="H1885" s="11">
        <f>IF(VLOOKUP(D1885,'Current OBD'!$B$6:$AK$2185,25,0)="Yes",1," ")</f>
        <v>1</v>
      </c>
      <c r="I1885" s="11" t="str">
        <f>IF(VLOOKUP(D1885,'Current OBD'!$B$6:$AK$2185,26,0)="Yes","2"," ")</f>
        <v>2</v>
      </c>
      <c r="J1885" s="11" t="str">
        <f>IF(VLOOKUP(D1885,'Current OBD'!$B$6:$AK$2185,27,0)="Yes","3"," ")</f>
        <v>3</v>
      </c>
      <c r="K1885" s="11" t="str">
        <f>IF(VLOOKUP(D1885,'Current OBD'!$B$6:$AK$2185,28,0)="Yes","4"," ")</f>
        <v>4</v>
      </c>
      <c r="L1885" s="11" t="str">
        <f>IF(VLOOKUP(D1885,'Current OBD'!$B$6:$AK$2185,29,0)="Yes","5"," ")</f>
        <v>5</v>
      </c>
      <c r="M1885" s="11" t="str">
        <f>IF(VLOOKUP(D1885,'Current OBD'!$B$6:$AK$2185,30,0)="Yes","6"," ")</f>
        <v xml:space="preserve"> </v>
      </c>
      <c r="N1885" s="11" t="str">
        <f>IF(VLOOKUP(D1885,'Current OBD'!$B$6:$AK$2185,31,0)="Yes","7"," ")</f>
        <v xml:space="preserve"> </v>
      </c>
      <c r="O1885" s="11" t="str">
        <f>IF(VLOOKUP(D1885,'Current OBD'!$B$6:$AK$2185,32,0)="Yes","8"," ")</f>
        <v xml:space="preserve"> </v>
      </c>
      <c r="P1885" s="11" t="str">
        <f>IF(VLOOKUP(D1885,'Current OBD'!$B$6:$AK$2185,33,0)="Yes","9"," ")</f>
        <v xml:space="preserve"> </v>
      </c>
      <c r="Q1885" s="11" t="str">
        <f>IF(VLOOKUP(D1885,'Current OBD'!$B$6:$AK$2185,34,0)="Yes","10"," ")</f>
        <v xml:space="preserve"> </v>
      </c>
      <c r="R1885" s="11" t="str">
        <f>IF(VLOOKUP(D1885,'Current OBD'!$B$6:$AK$2185,35,0)="Yes","11"," ")</f>
        <v xml:space="preserve"> </v>
      </c>
      <c r="S1885" s="11" t="str">
        <f>IF(VLOOKUP(D1885,'Current OBD'!$B$6:$AK$2185,36,0)="Yes","12"," ")</f>
        <v xml:space="preserve"> </v>
      </c>
      <c r="T1885" s="13">
        <f>VLOOKUP(D1885,Pivot!$B$4:$F$2181,2,0)</f>
        <v>247</v>
      </c>
      <c r="U1885" s="13">
        <f>VLOOKUP(D1885,Pivot!$B$4:$F$2181,3,0)</f>
        <v>0</v>
      </c>
      <c r="V1885" s="13">
        <f>VLOOKUP(D1885,Pivot!$B$4:$F$2181,4,0)</f>
        <v>281</v>
      </c>
      <c r="W1885" s="46">
        <f>IFERROR(VLOOKUP(D1885,Pivot!$B$4:$H$2181,5,0),"")</f>
        <v>0.879</v>
      </c>
      <c r="X1885" s="51">
        <f>IFERROR(VLOOKUP(D1885,Pivot!$B$4:$H$2181,6,0),"")</f>
        <v>0</v>
      </c>
      <c r="Y1885" s="46">
        <f>IFERROR(VLOOKUP(D1885,Pivot!$B$4:$H$2181,7,0),"")</f>
        <v>0.879</v>
      </c>
    </row>
    <row r="1886" spans="1:25" ht="15" customHeight="1" outlineLevel="2">
      <c r="A1886" s="10" t="str">
        <f>VLOOKUP(D1886,'Current OBD'!$B$6:$K$2185,4,0)</f>
        <v>Spokane</v>
      </c>
      <c r="B1886" s="10" t="str">
        <f>VLOOKUP(D1886,'Current OBD'!$B$6:$K$2185,3,0)</f>
        <v>32-081</v>
      </c>
      <c r="C1886" s="9" t="str">
        <f>VLOOKUP(D1886,'Current OBD'!$B$6:$K$2185,2,0)</f>
        <v>Spokane School District</v>
      </c>
      <c r="D1886" s="24">
        <v>661051</v>
      </c>
      <c r="E1886" s="9" t="str">
        <f>VLOOKUP(D1886,'Current OBD'!$B$6:$K$2185,10,0)</f>
        <v>Moran Prairie Elementary</v>
      </c>
      <c r="F1886" s="11" t="str">
        <f>IF(VLOOKUP(D1886,'Current OBD'!$B$6:$AK$2185,23,0)="Yes","PK"," ")</f>
        <v xml:space="preserve"> </v>
      </c>
      <c r="G1886" s="11" t="str">
        <f>IF(VLOOKUP(D1886,'Current OBD'!$B$6:$AK$2185,24,0)="Yes","K"," ")</f>
        <v>K</v>
      </c>
      <c r="H1886" s="11">
        <f>IF(VLOOKUP(D1886,'Current OBD'!$B$6:$AK$2185,25,0)="Yes",1," ")</f>
        <v>1</v>
      </c>
      <c r="I1886" s="11" t="str">
        <f>IF(VLOOKUP(D1886,'Current OBD'!$B$6:$AK$2185,26,0)="Yes","2"," ")</f>
        <v>2</v>
      </c>
      <c r="J1886" s="11" t="str">
        <f>IF(VLOOKUP(D1886,'Current OBD'!$B$6:$AK$2185,27,0)="Yes","3"," ")</f>
        <v>3</v>
      </c>
      <c r="K1886" s="11" t="str">
        <f>IF(VLOOKUP(D1886,'Current OBD'!$B$6:$AK$2185,28,0)="Yes","4"," ")</f>
        <v>4</v>
      </c>
      <c r="L1886" s="11" t="str">
        <f>IF(VLOOKUP(D1886,'Current OBD'!$B$6:$AK$2185,29,0)="Yes","5"," ")</f>
        <v>5</v>
      </c>
      <c r="M1886" s="11" t="str">
        <f>IF(VLOOKUP(D1886,'Current OBD'!$B$6:$AK$2185,30,0)="Yes","6"," ")</f>
        <v>6</v>
      </c>
      <c r="N1886" s="11" t="str">
        <f>IF(VLOOKUP(D1886,'Current OBD'!$B$6:$AK$2185,31,0)="Yes","7"," ")</f>
        <v xml:space="preserve"> </v>
      </c>
      <c r="O1886" s="11" t="str">
        <f>IF(VLOOKUP(D1886,'Current OBD'!$B$6:$AK$2185,32,0)="Yes","8"," ")</f>
        <v xml:space="preserve"> </v>
      </c>
      <c r="P1886" s="11" t="str">
        <f>IF(VLOOKUP(D1886,'Current OBD'!$B$6:$AK$2185,33,0)="Yes","9"," ")</f>
        <v xml:space="preserve"> </v>
      </c>
      <c r="Q1886" s="11" t="str">
        <f>IF(VLOOKUP(D1886,'Current OBD'!$B$6:$AK$2185,34,0)="Yes","10"," ")</f>
        <v xml:space="preserve"> </v>
      </c>
      <c r="R1886" s="11" t="str">
        <f>IF(VLOOKUP(D1886,'Current OBD'!$B$6:$AK$2185,35,0)="Yes","11"," ")</f>
        <v xml:space="preserve"> </v>
      </c>
      <c r="S1886" s="11" t="str">
        <f>IF(VLOOKUP(D1886,'Current OBD'!$B$6:$AK$2185,36,0)="Yes","12"," ")</f>
        <v xml:space="preserve"> </v>
      </c>
      <c r="T1886" s="13">
        <f>VLOOKUP(D1886,Pivot!$B$4:$F$2181,2,0)</f>
        <v>135</v>
      </c>
      <c r="U1886" s="13">
        <f>VLOOKUP(D1886,Pivot!$B$4:$F$2181,3,0)</f>
        <v>0</v>
      </c>
      <c r="V1886" s="13">
        <f>VLOOKUP(D1886,Pivot!$B$4:$F$2181,4,0)</f>
        <v>484</v>
      </c>
      <c r="W1886" s="46">
        <f>IFERROR(VLOOKUP(D1886,Pivot!$B$4:$H$2181,5,0),"")</f>
        <v>0.27889999999999998</v>
      </c>
      <c r="X1886" s="51">
        <f>IFERROR(VLOOKUP(D1886,Pivot!$B$4:$H$2181,6,0),"")</f>
        <v>0</v>
      </c>
      <c r="Y1886" s="46">
        <f>IFERROR(VLOOKUP(D1886,Pivot!$B$4:$H$2181,7,0),"")</f>
        <v>0.27889999999999998</v>
      </c>
    </row>
    <row r="1887" spans="1:25" ht="15" customHeight="1" outlineLevel="2">
      <c r="A1887" s="10" t="str">
        <f>VLOOKUP(D1887,'Current OBD'!$B$6:$K$2185,4,0)</f>
        <v>Spokane</v>
      </c>
      <c r="B1887" s="10" t="str">
        <f>VLOOKUP(D1887,'Current OBD'!$B$6:$K$2185,3,0)</f>
        <v>32-081</v>
      </c>
      <c r="C1887" s="9" t="str">
        <f>VLOOKUP(D1887,'Current OBD'!$B$6:$K$2185,2,0)</f>
        <v>Spokane School District</v>
      </c>
      <c r="D1887" s="24">
        <v>661052</v>
      </c>
      <c r="E1887" s="9" t="str">
        <f>VLOOKUP(D1887,'Current OBD'!$B$6:$K$2185,10,0)</f>
        <v>Mullan Road Elementary</v>
      </c>
      <c r="F1887" s="11" t="str">
        <f>IF(VLOOKUP(D1887,'Current OBD'!$B$6:$AK$2185,23,0)="Yes","PK"," ")</f>
        <v xml:space="preserve"> </v>
      </c>
      <c r="G1887" s="11" t="str">
        <f>IF(VLOOKUP(D1887,'Current OBD'!$B$6:$AK$2185,24,0)="Yes","K"," ")</f>
        <v>K</v>
      </c>
      <c r="H1887" s="11">
        <f>IF(VLOOKUP(D1887,'Current OBD'!$B$6:$AK$2185,25,0)="Yes",1," ")</f>
        <v>1</v>
      </c>
      <c r="I1887" s="11" t="str">
        <f>IF(VLOOKUP(D1887,'Current OBD'!$B$6:$AK$2185,26,0)="Yes","2"," ")</f>
        <v>2</v>
      </c>
      <c r="J1887" s="11" t="str">
        <f>IF(VLOOKUP(D1887,'Current OBD'!$B$6:$AK$2185,27,0)="Yes","3"," ")</f>
        <v>3</v>
      </c>
      <c r="K1887" s="11" t="str">
        <f>IF(VLOOKUP(D1887,'Current OBD'!$B$6:$AK$2185,28,0)="Yes","4"," ")</f>
        <v>4</v>
      </c>
      <c r="L1887" s="11" t="str">
        <f>IF(VLOOKUP(D1887,'Current OBD'!$B$6:$AK$2185,29,0)="Yes","5"," ")</f>
        <v>5</v>
      </c>
      <c r="M1887" s="11" t="str">
        <f>IF(VLOOKUP(D1887,'Current OBD'!$B$6:$AK$2185,30,0)="Yes","6"," ")</f>
        <v>6</v>
      </c>
      <c r="N1887" s="11" t="str">
        <f>IF(VLOOKUP(D1887,'Current OBD'!$B$6:$AK$2185,31,0)="Yes","7"," ")</f>
        <v xml:space="preserve"> </v>
      </c>
      <c r="O1887" s="11" t="str">
        <f>IF(VLOOKUP(D1887,'Current OBD'!$B$6:$AK$2185,32,0)="Yes","8"," ")</f>
        <v xml:space="preserve"> </v>
      </c>
      <c r="P1887" s="11" t="str">
        <f>IF(VLOOKUP(D1887,'Current OBD'!$B$6:$AK$2185,33,0)="Yes","9"," ")</f>
        <v xml:space="preserve"> </v>
      </c>
      <c r="Q1887" s="11" t="str">
        <f>IF(VLOOKUP(D1887,'Current OBD'!$B$6:$AK$2185,34,0)="Yes","10"," ")</f>
        <v xml:space="preserve"> </v>
      </c>
      <c r="R1887" s="11" t="str">
        <f>IF(VLOOKUP(D1887,'Current OBD'!$B$6:$AK$2185,35,0)="Yes","11"," ")</f>
        <v xml:space="preserve"> </v>
      </c>
      <c r="S1887" s="11" t="str">
        <f>IF(VLOOKUP(D1887,'Current OBD'!$B$6:$AK$2185,36,0)="Yes","12"," ")</f>
        <v xml:space="preserve"> </v>
      </c>
      <c r="T1887" s="13">
        <f>VLOOKUP(D1887,Pivot!$B$4:$F$2181,2,0)</f>
        <v>315</v>
      </c>
      <c r="U1887" s="13">
        <f>VLOOKUP(D1887,Pivot!$B$4:$F$2181,3,0)</f>
        <v>0</v>
      </c>
      <c r="V1887" s="13">
        <f>VLOOKUP(D1887,Pivot!$B$4:$F$2181,4,0)</f>
        <v>629</v>
      </c>
      <c r="W1887" s="46">
        <f>IFERROR(VLOOKUP(D1887,Pivot!$B$4:$H$2181,5,0),"")</f>
        <v>0.50080000000000002</v>
      </c>
      <c r="X1887" s="51">
        <f>IFERROR(VLOOKUP(D1887,Pivot!$B$4:$H$2181,6,0),"")</f>
        <v>0</v>
      </c>
      <c r="Y1887" s="46">
        <f>IFERROR(VLOOKUP(D1887,Pivot!$B$4:$H$2181,7,0),"")</f>
        <v>0.50080000000000002</v>
      </c>
    </row>
    <row r="1888" spans="1:25" ht="15" customHeight="1" outlineLevel="2">
      <c r="A1888" s="10" t="str">
        <f>VLOOKUP(D1888,'Current OBD'!$B$6:$K$2185,4,0)</f>
        <v>Spokane</v>
      </c>
      <c r="B1888" s="10" t="str">
        <f>VLOOKUP(D1888,'Current OBD'!$B$6:$K$2185,3,0)</f>
        <v>32-081</v>
      </c>
      <c r="C1888" s="9" t="str">
        <f>VLOOKUP(D1888,'Current OBD'!$B$6:$K$2185,2,0)</f>
        <v>Spokane School District</v>
      </c>
      <c r="D1888" s="24">
        <v>664951</v>
      </c>
      <c r="E1888" s="9" t="str">
        <f>VLOOKUP(D1888,'Current OBD'!$B$6:$K$2185,10,0)</f>
        <v>Multiagency Adolescent Program (Map School)</v>
      </c>
      <c r="F1888" s="11" t="str">
        <f>IF(VLOOKUP(D1888,'Current OBD'!$B$6:$AK$2185,23,0)="Yes","PK"," ")</f>
        <v xml:space="preserve"> </v>
      </c>
      <c r="G1888" s="11" t="str">
        <f>IF(VLOOKUP(D1888,'Current OBD'!$B$6:$AK$2185,24,0)="Yes","K"," ")</f>
        <v xml:space="preserve"> </v>
      </c>
      <c r="H1888" s="11" t="str">
        <f>IF(VLOOKUP(D1888,'Current OBD'!$B$6:$AK$2185,25,0)="Yes",1," ")</f>
        <v xml:space="preserve"> </v>
      </c>
      <c r="I1888" s="11" t="str">
        <f>IF(VLOOKUP(D1888,'Current OBD'!$B$6:$AK$2185,26,0)="Yes","2"," ")</f>
        <v xml:space="preserve"> </v>
      </c>
      <c r="J1888" s="11" t="str">
        <f>IF(VLOOKUP(D1888,'Current OBD'!$B$6:$AK$2185,27,0)="Yes","3"," ")</f>
        <v xml:space="preserve"> </v>
      </c>
      <c r="K1888" s="11" t="str">
        <f>IF(VLOOKUP(D1888,'Current OBD'!$B$6:$AK$2185,28,0)="Yes","4"," ")</f>
        <v xml:space="preserve"> </v>
      </c>
      <c r="L1888" s="11" t="str">
        <f>IF(VLOOKUP(D1888,'Current OBD'!$B$6:$AK$2185,29,0)="Yes","5"," ")</f>
        <v xml:space="preserve"> </v>
      </c>
      <c r="M1888" s="11" t="str">
        <f>IF(VLOOKUP(D1888,'Current OBD'!$B$6:$AK$2185,30,0)="Yes","6"," ")</f>
        <v xml:space="preserve"> </v>
      </c>
      <c r="N1888" s="11" t="str">
        <f>IF(VLOOKUP(D1888,'Current OBD'!$B$6:$AK$2185,31,0)="Yes","7"," ")</f>
        <v xml:space="preserve"> </v>
      </c>
      <c r="O1888" s="11" t="str">
        <f>IF(VLOOKUP(D1888,'Current OBD'!$B$6:$AK$2185,32,0)="Yes","8"," ")</f>
        <v xml:space="preserve"> </v>
      </c>
      <c r="P1888" s="11" t="str">
        <f>IF(VLOOKUP(D1888,'Current OBD'!$B$6:$AK$2185,33,0)="Yes","9"," ")</f>
        <v>9</v>
      </c>
      <c r="Q1888" s="11" t="str">
        <f>IF(VLOOKUP(D1888,'Current OBD'!$B$6:$AK$2185,34,0)="Yes","10"," ")</f>
        <v>10</v>
      </c>
      <c r="R1888" s="11" t="str">
        <f>IF(VLOOKUP(D1888,'Current OBD'!$B$6:$AK$2185,35,0)="Yes","11"," ")</f>
        <v>11</v>
      </c>
      <c r="S1888" s="11" t="str">
        <f>IF(VLOOKUP(D1888,'Current OBD'!$B$6:$AK$2185,36,0)="Yes","12"," ")</f>
        <v>12</v>
      </c>
      <c r="T1888" s="13">
        <f>VLOOKUP(D1888,Pivot!$B$4:$F$2181,2,0)</f>
        <v>28</v>
      </c>
      <c r="U1888" s="13">
        <f>VLOOKUP(D1888,Pivot!$B$4:$F$2181,3,0)</f>
        <v>0</v>
      </c>
      <c r="V1888" s="13">
        <f>VLOOKUP(D1888,Pivot!$B$4:$F$2181,4,0)</f>
        <v>28</v>
      </c>
      <c r="W1888" s="46">
        <f>IFERROR(VLOOKUP(D1888,Pivot!$B$4:$H$2181,5,0),"")</f>
        <v>1</v>
      </c>
      <c r="X1888" s="51">
        <f>IFERROR(VLOOKUP(D1888,Pivot!$B$4:$H$2181,6,0),"")</f>
        <v>0</v>
      </c>
      <c r="Y1888" s="46">
        <f>IFERROR(VLOOKUP(D1888,Pivot!$B$4:$H$2181,7,0),"")</f>
        <v>1</v>
      </c>
    </row>
    <row r="1889" spans="1:25" ht="15" customHeight="1" outlineLevel="2">
      <c r="A1889" s="10" t="str">
        <f>VLOOKUP(D1889,'Current OBD'!$B$6:$K$2185,4,0)</f>
        <v>Spokane</v>
      </c>
      <c r="B1889" s="10" t="str">
        <f>VLOOKUP(D1889,'Current OBD'!$B$6:$K$2185,3,0)</f>
        <v>32-081</v>
      </c>
      <c r="C1889" s="9" t="str">
        <f>VLOOKUP(D1889,'Current OBD'!$B$6:$K$2185,2,0)</f>
        <v>Spokane School District</v>
      </c>
      <c r="D1889" s="24">
        <v>661073</v>
      </c>
      <c r="E1889" s="9" t="str">
        <f>VLOOKUP(D1889,'Current OBD'!$B$6:$K$2185,10,0)</f>
        <v>North Central High School</v>
      </c>
      <c r="F1889" s="11" t="str">
        <f>IF(VLOOKUP(D1889,'Current OBD'!$B$6:$AK$2185,23,0)="Yes","PK"," ")</f>
        <v xml:space="preserve"> </v>
      </c>
      <c r="G1889" s="11" t="str">
        <f>IF(VLOOKUP(D1889,'Current OBD'!$B$6:$AK$2185,24,0)="Yes","K"," ")</f>
        <v xml:space="preserve"> </v>
      </c>
      <c r="H1889" s="11" t="str">
        <f>IF(VLOOKUP(D1889,'Current OBD'!$B$6:$AK$2185,25,0)="Yes",1," ")</f>
        <v xml:space="preserve"> </v>
      </c>
      <c r="I1889" s="11" t="str">
        <f>IF(VLOOKUP(D1889,'Current OBD'!$B$6:$AK$2185,26,0)="Yes","2"," ")</f>
        <v xml:space="preserve"> </v>
      </c>
      <c r="J1889" s="11" t="str">
        <f>IF(VLOOKUP(D1889,'Current OBD'!$B$6:$AK$2185,27,0)="Yes","3"," ")</f>
        <v xml:space="preserve"> </v>
      </c>
      <c r="K1889" s="11" t="str">
        <f>IF(VLOOKUP(D1889,'Current OBD'!$B$6:$AK$2185,28,0)="Yes","4"," ")</f>
        <v xml:space="preserve"> </v>
      </c>
      <c r="L1889" s="11" t="str">
        <f>IF(VLOOKUP(D1889,'Current OBD'!$B$6:$AK$2185,29,0)="Yes","5"," ")</f>
        <v xml:space="preserve"> </v>
      </c>
      <c r="M1889" s="11" t="str">
        <f>IF(VLOOKUP(D1889,'Current OBD'!$B$6:$AK$2185,30,0)="Yes","6"," ")</f>
        <v xml:space="preserve"> </v>
      </c>
      <c r="N1889" s="11" t="str">
        <f>IF(VLOOKUP(D1889,'Current OBD'!$B$6:$AK$2185,31,0)="Yes","7"," ")</f>
        <v>7</v>
      </c>
      <c r="O1889" s="11" t="str">
        <f>IF(VLOOKUP(D1889,'Current OBD'!$B$6:$AK$2185,32,0)="Yes","8"," ")</f>
        <v>8</v>
      </c>
      <c r="P1889" s="11" t="str">
        <f>IF(VLOOKUP(D1889,'Current OBD'!$B$6:$AK$2185,33,0)="Yes","9"," ")</f>
        <v>9</v>
      </c>
      <c r="Q1889" s="11" t="str">
        <f>IF(VLOOKUP(D1889,'Current OBD'!$B$6:$AK$2185,34,0)="Yes","10"," ")</f>
        <v>10</v>
      </c>
      <c r="R1889" s="11" t="str">
        <f>IF(VLOOKUP(D1889,'Current OBD'!$B$6:$AK$2185,35,0)="Yes","11"," ")</f>
        <v>11</v>
      </c>
      <c r="S1889" s="11" t="str">
        <f>IF(VLOOKUP(D1889,'Current OBD'!$B$6:$AK$2185,36,0)="Yes","12"," ")</f>
        <v>12</v>
      </c>
      <c r="T1889" s="13">
        <f>VLOOKUP(D1889,Pivot!$B$4:$F$2181,2,0)</f>
        <v>1188</v>
      </c>
      <c r="U1889" s="13">
        <f>VLOOKUP(D1889,Pivot!$B$4:$F$2181,3,0)</f>
        <v>0</v>
      </c>
      <c r="V1889" s="13">
        <f>VLOOKUP(D1889,Pivot!$B$4:$F$2181,4,0)</f>
        <v>1685</v>
      </c>
      <c r="W1889" s="46">
        <f>IFERROR(VLOOKUP(D1889,Pivot!$B$4:$H$2181,5,0),"")</f>
        <v>0.70499999999999996</v>
      </c>
      <c r="X1889" s="51">
        <f>IFERROR(VLOOKUP(D1889,Pivot!$B$4:$H$2181,6,0),"")</f>
        <v>0</v>
      </c>
      <c r="Y1889" s="46">
        <f>IFERROR(VLOOKUP(D1889,Pivot!$B$4:$H$2181,7,0),"")</f>
        <v>0.70499999999999996</v>
      </c>
    </row>
    <row r="1890" spans="1:25" ht="15" customHeight="1" outlineLevel="2">
      <c r="A1890" s="10" t="str">
        <f>VLOOKUP(D1890,'Current OBD'!$B$6:$K$2185,4,0)</f>
        <v>Spokane</v>
      </c>
      <c r="B1890" s="10" t="str">
        <f>VLOOKUP(D1890,'Current OBD'!$B$6:$K$2185,3,0)</f>
        <v>32-081</v>
      </c>
      <c r="C1890" s="9" t="str">
        <f>VLOOKUP(D1890,'Current OBD'!$B$6:$K$2185,2,0)</f>
        <v>Spokane School District</v>
      </c>
      <c r="D1890" s="24">
        <v>686847</v>
      </c>
      <c r="E1890" s="9" t="str">
        <f>VLOOKUP(D1890,'Current OBD'!$B$6:$K$2185,10,0)</f>
        <v>On Track Academy</v>
      </c>
      <c r="F1890" s="11" t="str">
        <f>IF(VLOOKUP(D1890,'Current OBD'!$B$6:$AK$2185,23,0)="Yes","PK"," ")</f>
        <v xml:space="preserve"> </v>
      </c>
      <c r="G1890" s="11" t="str">
        <f>IF(VLOOKUP(D1890,'Current OBD'!$B$6:$AK$2185,24,0)="Yes","K"," ")</f>
        <v xml:space="preserve"> </v>
      </c>
      <c r="H1890" s="11" t="str">
        <f>IF(VLOOKUP(D1890,'Current OBD'!$B$6:$AK$2185,25,0)="Yes",1," ")</f>
        <v xml:space="preserve"> </v>
      </c>
      <c r="I1890" s="11" t="str">
        <f>IF(VLOOKUP(D1890,'Current OBD'!$B$6:$AK$2185,26,0)="Yes","2"," ")</f>
        <v xml:space="preserve"> </v>
      </c>
      <c r="J1890" s="11" t="str">
        <f>IF(VLOOKUP(D1890,'Current OBD'!$B$6:$AK$2185,27,0)="Yes","3"," ")</f>
        <v xml:space="preserve"> </v>
      </c>
      <c r="K1890" s="11" t="str">
        <f>IF(VLOOKUP(D1890,'Current OBD'!$B$6:$AK$2185,28,0)="Yes","4"," ")</f>
        <v xml:space="preserve"> </v>
      </c>
      <c r="L1890" s="11" t="str">
        <f>IF(VLOOKUP(D1890,'Current OBD'!$B$6:$AK$2185,29,0)="Yes","5"," ")</f>
        <v xml:space="preserve"> </v>
      </c>
      <c r="M1890" s="11" t="str">
        <f>IF(VLOOKUP(D1890,'Current OBD'!$B$6:$AK$2185,30,0)="Yes","6"," ")</f>
        <v xml:space="preserve"> </v>
      </c>
      <c r="N1890" s="11" t="str">
        <f>IF(VLOOKUP(D1890,'Current OBD'!$B$6:$AK$2185,31,0)="Yes","7"," ")</f>
        <v xml:space="preserve"> </v>
      </c>
      <c r="O1890" s="11" t="str">
        <f>IF(VLOOKUP(D1890,'Current OBD'!$B$6:$AK$2185,32,0)="Yes","8"," ")</f>
        <v xml:space="preserve"> </v>
      </c>
      <c r="P1890" s="11" t="str">
        <f>IF(VLOOKUP(D1890,'Current OBD'!$B$6:$AK$2185,33,0)="Yes","9"," ")</f>
        <v>9</v>
      </c>
      <c r="Q1890" s="11" t="str">
        <f>IF(VLOOKUP(D1890,'Current OBD'!$B$6:$AK$2185,34,0)="Yes","10"," ")</f>
        <v>10</v>
      </c>
      <c r="R1890" s="11" t="str">
        <f>IF(VLOOKUP(D1890,'Current OBD'!$B$6:$AK$2185,35,0)="Yes","11"," ")</f>
        <v>11</v>
      </c>
      <c r="S1890" s="11" t="str">
        <f>IF(VLOOKUP(D1890,'Current OBD'!$B$6:$AK$2185,36,0)="Yes","12"," ")</f>
        <v>12</v>
      </c>
      <c r="T1890" s="13">
        <f>VLOOKUP(D1890,Pivot!$B$4:$F$2181,2,0)</f>
        <v>525</v>
      </c>
      <c r="U1890" s="13">
        <f>VLOOKUP(D1890,Pivot!$B$4:$F$2181,3,0)</f>
        <v>0</v>
      </c>
      <c r="V1890" s="13">
        <f>VLOOKUP(D1890,Pivot!$B$4:$F$2181,4,0)</f>
        <v>534</v>
      </c>
      <c r="W1890" s="46">
        <f>IFERROR(VLOOKUP(D1890,Pivot!$B$4:$H$2181,5,0),"")</f>
        <v>0.98309999999999997</v>
      </c>
      <c r="X1890" s="51">
        <f>IFERROR(VLOOKUP(D1890,Pivot!$B$4:$H$2181,6,0),"")</f>
        <v>0</v>
      </c>
      <c r="Y1890" s="46">
        <f>IFERROR(VLOOKUP(D1890,Pivot!$B$4:$H$2181,7,0),"")</f>
        <v>0.98309999999999997</v>
      </c>
    </row>
    <row r="1891" spans="1:25" ht="15" customHeight="1" outlineLevel="2">
      <c r="A1891" s="10" t="str">
        <f>VLOOKUP(D1891,'Current OBD'!$B$6:$K$2185,4,0)</f>
        <v>Spokane</v>
      </c>
      <c r="B1891" s="10" t="str">
        <f>VLOOKUP(D1891,'Current OBD'!$B$6:$K$2185,3,0)</f>
        <v>32-081</v>
      </c>
      <c r="C1891" s="9" t="str">
        <f>VLOOKUP(D1891,'Current OBD'!$B$6:$K$2185,2,0)</f>
        <v>Spokane School District</v>
      </c>
      <c r="D1891" s="24">
        <v>681050</v>
      </c>
      <c r="E1891" s="9" t="str">
        <f>VLOOKUP(D1891,'Current OBD'!$B$6:$K$2185,10,0)</f>
        <v>Pratt Academy</v>
      </c>
      <c r="F1891" s="11" t="str">
        <f>IF(VLOOKUP(D1891,'Current OBD'!$B$6:$AK$2185,23,0)="Yes","PK"," ")</f>
        <v xml:space="preserve"> </v>
      </c>
      <c r="G1891" s="11" t="str">
        <f>IF(VLOOKUP(D1891,'Current OBD'!$B$6:$AK$2185,24,0)="Yes","K"," ")</f>
        <v xml:space="preserve"> </v>
      </c>
      <c r="H1891" s="11" t="str">
        <f>IF(VLOOKUP(D1891,'Current OBD'!$B$6:$AK$2185,25,0)="Yes",1," ")</f>
        <v xml:space="preserve"> </v>
      </c>
      <c r="I1891" s="11" t="str">
        <f>IF(VLOOKUP(D1891,'Current OBD'!$B$6:$AK$2185,26,0)="Yes","2"," ")</f>
        <v xml:space="preserve"> </v>
      </c>
      <c r="J1891" s="11" t="str">
        <f>IF(VLOOKUP(D1891,'Current OBD'!$B$6:$AK$2185,27,0)="Yes","3"," ")</f>
        <v xml:space="preserve"> </v>
      </c>
      <c r="K1891" s="11" t="str">
        <f>IF(VLOOKUP(D1891,'Current OBD'!$B$6:$AK$2185,28,0)="Yes","4"," ")</f>
        <v xml:space="preserve"> </v>
      </c>
      <c r="L1891" s="11" t="str">
        <f>IF(VLOOKUP(D1891,'Current OBD'!$B$6:$AK$2185,29,0)="Yes","5"," ")</f>
        <v xml:space="preserve"> </v>
      </c>
      <c r="M1891" s="11" t="str">
        <f>IF(VLOOKUP(D1891,'Current OBD'!$B$6:$AK$2185,30,0)="Yes","6"," ")</f>
        <v xml:space="preserve"> </v>
      </c>
      <c r="N1891" s="11" t="str">
        <f>IF(VLOOKUP(D1891,'Current OBD'!$B$6:$AK$2185,31,0)="Yes","7"," ")</f>
        <v xml:space="preserve"> </v>
      </c>
      <c r="O1891" s="11" t="str">
        <f>IF(VLOOKUP(D1891,'Current OBD'!$B$6:$AK$2185,32,0)="Yes","8"," ")</f>
        <v xml:space="preserve"> </v>
      </c>
      <c r="P1891" s="11" t="str">
        <f>IF(VLOOKUP(D1891,'Current OBD'!$B$6:$AK$2185,33,0)="Yes","9"," ")</f>
        <v>9</v>
      </c>
      <c r="Q1891" s="11" t="str">
        <f>IF(VLOOKUP(D1891,'Current OBD'!$B$6:$AK$2185,34,0)="Yes","10"," ")</f>
        <v>10</v>
      </c>
      <c r="R1891" s="11" t="str">
        <f>IF(VLOOKUP(D1891,'Current OBD'!$B$6:$AK$2185,35,0)="Yes","11"," ")</f>
        <v>11</v>
      </c>
      <c r="S1891" s="11" t="str">
        <f>IF(VLOOKUP(D1891,'Current OBD'!$B$6:$AK$2185,36,0)="Yes","12"," ")</f>
        <v>12</v>
      </c>
      <c r="T1891" s="13">
        <f>VLOOKUP(D1891,Pivot!$B$4:$F$2181,2,0)</f>
        <v>111</v>
      </c>
      <c r="U1891" s="13">
        <f>VLOOKUP(D1891,Pivot!$B$4:$F$2181,3,0)</f>
        <v>0</v>
      </c>
      <c r="V1891" s="13">
        <f>VLOOKUP(D1891,Pivot!$B$4:$F$2181,4,0)</f>
        <v>111</v>
      </c>
      <c r="W1891" s="46">
        <f>IFERROR(VLOOKUP(D1891,Pivot!$B$4:$H$2181,5,0),"")</f>
        <v>1</v>
      </c>
      <c r="X1891" s="51">
        <f>IFERROR(VLOOKUP(D1891,Pivot!$B$4:$H$2181,6,0),"")</f>
        <v>0</v>
      </c>
      <c r="Y1891" s="46">
        <f>IFERROR(VLOOKUP(D1891,Pivot!$B$4:$H$2181,7,0),"")</f>
        <v>1</v>
      </c>
    </row>
    <row r="1892" spans="1:25" ht="15" customHeight="1" outlineLevel="2">
      <c r="A1892" s="10" t="str">
        <f>VLOOKUP(D1892,'Current OBD'!$B$6:$K$2185,4,0)</f>
        <v>Spokane</v>
      </c>
      <c r="B1892" s="10" t="str">
        <f>VLOOKUP(D1892,'Current OBD'!$B$6:$K$2185,3,0)</f>
        <v>32-081</v>
      </c>
      <c r="C1892" s="9" t="str">
        <f>VLOOKUP(D1892,'Current OBD'!$B$6:$K$2185,2,0)</f>
        <v>Spokane School District</v>
      </c>
      <c r="D1892" s="24">
        <v>664761</v>
      </c>
      <c r="E1892" s="9" t="str">
        <f>VLOOKUP(D1892,'Current OBD'!$B$6:$K$2185,10,0)</f>
        <v>Regal Elementary</v>
      </c>
      <c r="F1892" s="11" t="str">
        <f>IF(VLOOKUP(D1892,'Current OBD'!$B$6:$AK$2185,23,0)="Yes","PK"," ")</f>
        <v>PK</v>
      </c>
      <c r="G1892" s="11" t="str">
        <f>IF(VLOOKUP(D1892,'Current OBD'!$B$6:$AK$2185,24,0)="Yes","K"," ")</f>
        <v>K</v>
      </c>
      <c r="H1892" s="11">
        <f>IF(VLOOKUP(D1892,'Current OBD'!$B$6:$AK$2185,25,0)="Yes",1," ")</f>
        <v>1</v>
      </c>
      <c r="I1892" s="11" t="str">
        <f>IF(VLOOKUP(D1892,'Current OBD'!$B$6:$AK$2185,26,0)="Yes","2"," ")</f>
        <v>2</v>
      </c>
      <c r="J1892" s="11" t="str">
        <f>IF(VLOOKUP(D1892,'Current OBD'!$B$6:$AK$2185,27,0)="Yes","3"," ")</f>
        <v>3</v>
      </c>
      <c r="K1892" s="11" t="str">
        <f>IF(VLOOKUP(D1892,'Current OBD'!$B$6:$AK$2185,28,0)="Yes","4"," ")</f>
        <v>4</v>
      </c>
      <c r="L1892" s="11" t="str">
        <f>IF(VLOOKUP(D1892,'Current OBD'!$B$6:$AK$2185,29,0)="Yes","5"," ")</f>
        <v>5</v>
      </c>
      <c r="M1892" s="11" t="str">
        <f>IF(VLOOKUP(D1892,'Current OBD'!$B$6:$AK$2185,30,0)="Yes","6"," ")</f>
        <v xml:space="preserve"> </v>
      </c>
      <c r="N1892" s="11" t="str">
        <f>IF(VLOOKUP(D1892,'Current OBD'!$B$6:$AK$2185,31,0)="Yes","7"," ")</f>
        <v xml:space="preserve"> </v>
      </c>
      <c r="O1892" s="11" t="str">
        <f>IF(VLOOKUP(D1892,'Current OBD'!$B$6:$AK$2185,32,0)="Yes","8"," ")</f>
        <v xml:space="preserve"> </v>
      </c>
      <c r="P1892" s="11" t="str">
        <f>IF(VLOOKUP(D1892,'Current OBD'!$B$6:$AK$2185,33,0)="Yes","9"," ")</f>
        <v xml:space="preserve"> </v>
      </c>
      <c r="Q1892" s="11" t="str">
        <f>IF(VLOOKUP(D1892,'Current OBD'!$B$6:$AK$2185,34,0)="Yes","10"," ")</f>
        <v xml:space="preserve"> </v>
      </c>
      <c r="R1892" s="11" t="str">
        <f>IF(VLOOKUP(D1892,'Current OBD'!$B$6:$AK$2185,35,0)="Yes","11"," ")</f>
        <v xml:space="preserve"> </v>
      </c>
      <c r="S1892" s="11" t="str">
        <f>IF(VLOOKUP(D1892,'Current OBD'!$B$6:$AK$2185,36,0)="Yes","12"," ")</f>
        <v xml:space="preserve"> </v>
      </c>
      <c r="T1892" s="13">
        <f>VLOOKUP(D1892,Pivot!$B$4:$F$2181,2,0)</f>
        <v>375</v>
      </c>
      <c r="U1892" s="13">
        <f>VLOOKUP(D1892,Pivot!$B$4:$F$2181,3,0)</f>
        <v>0</v>
      </c>
      <c r="V1892" s="13">
        <f>VLOOKUP(D1892,Pivot!$B$4:$F$2181,4,0)</f>
        <v>375</v>
      </c>
      <c r="W1892" s="46">
        <f>IFERROR(VLOOKUP(D1892,Pivot!$B$4:$H$2181,5,0),"")</f>
        <v>1</v>
      </c>
      <c r="X1892" s="51">
        <f>IFERROR(VLOOKUP(D1892,Pivot!$B$4:$H$2181,6,0),"")</f>
        <v>0</v>
      </c>
      <c r="Y1892" s="46">
        <f>IFERROR(VLOOKUP(D1892,Pivot!$B$4:$H$2181,7,0),"")</f>
        <v>1</v>
      </c>
    </row>
    <row r="1893" spans="1:25" ht="15" customHeight="1" outlineLevel="2">
      <c r="A1893" s="10" t="str">
        <f>VLOOKUP(D1893,'Current OBD'!$B$6:$K$2185,4,0)</f>
        <v>Spokane</v>
      </c>
      <c r="B1893" s="10" t="str">
        <f>VLOOKUP(D1893,'Current OBD'!$B$6:$K$2185,3,0)</f>
        <v>32-081</v>
      </c>
      <c r="C1893" s="9" t="str">
        <f>VLOOKUP(D1893,'Current OBD'!$B$6:$K$2185,2,0)</f>
        <v>Spokane School District</v>
      </c>
      <c r="D1893" s="24">
        <v>663716</v>
      </c>
      <c r="E1893" s="9" t="str">
        <f>VLOOKUP(D1893,'Current OBD'!$B$6:$K$2185,10,0)</f>
        <v>Ridgeview Elementary</v>
      </c>
      <c r="F1893" s="11" t="str">
        <f>IF(VLOOKUP(D1893,'Current OBD'!$B$6:$AK$2185,23,0)="Yes","PK"," ")</f>
        <v xml:space="preserve"> </v>
      </c>
      <c r="G1893" s="11" t="str">
        <f>IF(VLOOKUP(D1893,'Current OBD'!$B$6:$AK$2185,24,0)="Yes","K"," ")</f>
        <v>K</v>
      </c>
      <c r="H1893" s="11">
        <f>IF(VLOOKUP(D1893,'Current OBD'!$B$6:$AK$2185,25,0)="Yes",1," ")</f>
        <v>1</v>
      </c>
      <c r="I1893" s="11" t="str">
        <f>IF(VLOOKUP(D1893,'Current OBD'!$B$6:$AK$2185,26,0)="Yes","2"," ")</f>
        <v>2</v>
      </c>
      <c r="J1893" s="11" t="str">
        <f>IF(VLOOKUP(D1893,'Current OBD'!$B$6:$AK$2185,27,0)="Yes","3"," ")</f>
        <v>3</v>
      </c>
      <c r="K1893" s="11" t="str">
        <f>IF(VLOOKUP(D1893,'Current OBD'!$B$6:$AK$2185,28,0)="Yes","4"," ")</f>
        <v>4</v>
      </c>
      <c r="L1893" s="11" t="str">
        <f>IF(VLOOKUP(D1893,'Current OBD'!$B$6:$AK$2185,29,0)="Yes","5"," ")</f>
        <v>5</v>
      </c>
      <c r="M1893" s="11" t="str">
        <f>IF(VLOOKUP(D1893,'Current OBD'!$B$6:$AK$2185,30,0)="Yes","6"," ")</f>
        <v xml:space="preserve"> </v>
      </c>
      <c r="N1893" s="11" t="str">
        <f>IF(VLOOKUP(D1893,'Current OBD'!$B$6:$AK$2185,31,0)="Yes","7"," ")</f>
        <v xml:space="preserve"> </v>
      </c>
      <c r="O1893" s="11" t="str">
        <f>IF(VLOOKUP(D1893,'Current OBD'!$B$6:$AK$2185,32,0)="Yes","8"," ")</f>
        <v xml:space="preserve"> </v>
      </c>
      <c r="P1893" s="11" t="str">
        <f>IF(VLOOKUP(D1893,'Current OBD'!$B$6:$AK$2185,33,0)="Yes","9"," ")</f>
        <v xml:space="preserve"> </v>
      </c>
      <c r="Q1893" s="11" t="str">
        <f>IF(VLOOKUP(D1893,'Current OBD'!$B$6:$AK$2185,34,0)="Yes","10"," ")</f>
        <v xml:space="preserve"> </v>
      </c>
      <c r="R1893" s="11" t="str">
        <f>IF(VLOOKUP(D1893,'Current OBD'!$B$6:$AK$2185,35,0)="Yes","11"," ")</f>
        <v xml:space="preserve"> </v>
      </c>
      <c r="S1893" s="11" t="str">
        <f>IF(VLOOKUP(D1893,'Current OBD'!$B$6:$AK$2185,36,0)="Yes","12"," ")</f>
        <v xml:space="preserve"> </v>
      </c>
      <c r="T1893" s="13">
        <f>VLOOKUP(D1893,Pivot!$B$4:$F$2181,2,0)</f>
        <v>242</v>
      </c>
      <c r="U1893" s="13">
        <f>VLOOKUP(D1893,Pivot!$B$4:$F$2181,3,0)</f>
        <v>0</v>
      </c>
      <c r="V1893" s="13">
        <f>VLOOKUP(D1893,Pivot!$B$4:$F$2181,4,0)</f>
        <v>303</v>
      </c>
      <c r="W1893" s="46">
        <f>IFERROR(VLOOKUP(D1893,Pivot!$B$4:$H$2181,5,0),"")</f>
        <v>0.79869999999999997</v>
      </c>
      <c r="X1893" s="51">
        <f>IFERROR(VLOOKUP(D1893,Pivot!$B$4:$H$2181,6,0),"")</f>
        <v>0</v>
      </c>
      <c r="Y1893" s="46">
        <f>IFERROR(VLOOKUP(D1893,Pivot!$B$4:$H$2181,7,0),"")</f>
        <v>0.79869999999999997</v>
      </c>
    </row>
    <row r="1894" spans="1:25" ht="15" customHeight="1" outlineLevel="2">
      <c r="A1894" s="10" t="str">
        <f>VLOOKUP(D1894,'Current OBD'!$B$6:$K$2185,4,0)</f>
        <v>Spokane</v>
      </c>
      <c r="B1894" s="10" t="str">
        <f>VLOOKUP(D1894,'Current OBD'!$B$6:$K$2185,3,0)</f>
        <v>32-081</v>
      </c>
      <c r="C1894" s="9" t="str">
        <f>VLOOKUP(D1894,'Current OBD'!$B$6:$K$2185,2,0)</f>
        <v>Spokane School District</v>
      </c>
      <c r="D1894" s="24">
        <v>662887</v>
      </c>
      <c r="E1894" s="9" t="str">
        <f>VLOOKUP(D1894,'Current OBD'!$B$6:$K$2185,10,0)</f>
        <v>Rogers High School</v>
      </c>
      <c r="F1894" s="11" t="str">
        <f>IF(VLOOKUP(D1894,'Current OBD'!$B$6:$AK$2185,23,0)="Yes","PK"," ")</f>
        <v xml:space="preserve"> </v>
      </c>
      <c r="G1894" s="11" t="str">
        <f>IF(VLOOKUP(D1894,'Current OBD'!$B$6:$AK$2185,24,0)="Yes","K"," ")</f>
        <v xml:space="preserve"> </v>
      </c>
      <c r="H1894" s="11" t="str">
        <f>IF(VLOOKUP(D1894,'Current OBD'!$B$6:$AK$2185,25,0)="Yes",1," ")</f>
        <v xml:space="preserve"> </v>
      </c>
      <c r="I1894" s="11" t="str">
        <f>IF(VLOOKUP(D1894,'Current OBD'!$B$6:$AK$2185,26,0)="Yes","2"," ")</f>
        <v xml:space="preserve"> </v>
      </c>
      <c r="J1894" s="11" t="str">
        <f>IF(VLOOKUP(D1894,'Current OBD'!$B$6:$AK$2185,27,0)="Yes","3"," ")</f>
        <v xml:space="preserve"> </v>
      </c>
      <c r="K1894" s="11" t="str">
        <f>IF(VLOOKUP(D1894,'Current OBD'!$B$6:$AK$2185,28,0)="Yes","4"," ")</f>
        <v xml:space="preserve"> </v>
      </c>
      <c r="L1894" s="11" t="str">
        <f>IF(VLOOKUP(D1894,'Current OBD'!$B$6:$AK$2185,29,0)="Yes","5"," ")</f>
        <v xml:space="preserve"> </v>
      </c>
      <c r="M1894" s="11" t="str">
        <f>IF(VLOOKUP(D1894,'Current OBD'!$B$6:$AK$2185,30,0)="Yes","6"," ")</f>
        <v xml:space="preserve"> </v>
      </c>
      <c r="N1894" s="11" t="str">
        <f>IF(VLOOKUP(D1894,'Current OBD'!$B$6:$AK$2185,31,0)="Yes","7"," ")</f>
        <v xml:space="preserve"> </v>
      </c>
      <c r="O1894" s="11" t="str">
        <f>IF(VLOOKUP(D1894,'Current OBD'!$B$6:$AK$2185,32,0)="Yes","8"," ")</f>
        <v xml:space="preserve"> </v>
      </c>
      <c r="P1894" s="11" t="str">
        <f>IF(VLOOKUP(D1894,'Current OBD'!$B$6:$AK$2185,33,0)="Yes","9"," ")</f>
        <v>9</v>
      </c>
      <c r="Q1894" s="11" t="str">
        <f>IF(VLOOKUP(D1894,'Current OBD'!$B$6:$AK$2185,34,0)="Yes","10"," ")</f>
        <v>10</v>
      </c>
      <c r="R1894" s="11" t="str">
        <f>IF(VLOOKUP(D1894,'Current OBD'!$B$6:$AK$2185,35,0)="Yes","11"," ")</f>
        <v>11</v>
      </c>
      <c r="S1894" s="11" t="str">
        <f>IF(VLOOKUP(D1894,'Current OBD'!$B$6:$AK$2185,36,0)="Yes","12"," ")</f>
        <v>12</v>
      </c>
      <c r="T1894" s="13">
        <f>VLOOKUP(D1894,Pivot!$B$4:$F$2181,2,0)</f>
        <v>1543</v>
      </c>
      <c r="U1894" s="13">
        <f>VLOOKUP(D1894,Pivot!$B$4:$F$2181,3,0)</f>
        <v>0</v>
      </c>
      <c r="V1894" s="13">
        <f>VLOOKUP(D1894,Pivot!$B$4:$F$2181,4,0)</f>
        <v>1543</v>
      </c>
      <c r="W1894" s="46">
        <f>IFERROR(VLOOKUP(D1894,Pivot!$B$4:$H$2181,5,0),"")</f>
        <v>1</v>
      </c>
      <c r="X1894" s="51">
        <f>IFERROR(VLOOKUP(D1894,Pivot!$B$4:$H$2181,6,0),"")</f>
        <v>0</v>
      </c>
      <c r="Y1894" s="46">
        <f>IFERROR(VLOOKUP(D1894,Pivot!$B$4:$H$2181,7,0),"")</f>
        <v>1</v>
      </c>
    </row>
    <row r="1895" spans="1:25" ht="15" customHeight="1" outlineLevel="2">
      <c r="A1895" s="10" t="str">
        <f>VLOOKUP(D1895,'Current OBD'!$B$6:$K$2185,4,0)</f>
        <v>Spokane</v>
      </c>
      <c r="B1895" s="10" t="str">
        <f>VLOOKUP(D1895,'Current OBD'!$B$6:$K$2185,3,0)</f>
        <v>32-081</v>
      </c>
      <c r="C1895" s="9" t="str">
        <f>VLOOKUP(D1895,'Current OBD'!$B$6:$K$2185,2,0)</f>
        <v>Spokane School District</v>
      </c>
      <c r="D1895" s="24">
        <v>664755</v>
      </c>
      <c r="E1895" s="9" t="str">
        <f>VLOOKUP(D1895,'Current OBD'!$B$6:$K$2185,10,0)</f>
        <v>Roosevelt Elementary</v>
      </c>
      <c r="F1895" s="11" t="str">
        <f>IF(VLOOKUP(D1895,'Current OBD'!$B$6:$AK$2185,23,0)="Yes","PK"," ")</f>
        <v>PK</v>
      </c>
      <c r="G1895" s="11" t="str">
        <f>IF(VLOOKUP(D1895,'Current OBD'!$B$6:$AK$2185,24,0)="Yes","K"," ")</f>
        <v>K</v>
      </c>
      <c r="H1895" s="11">
        <f>IF(VLOOKUP(D1895,'Current OBD'!$B$6:$AK$2185,25,0)="Yes",1," ")</f>
        <v>1</v>
      </c>
      <c r="I1895" s="11" t="str">
        <f>IF(VLOOKUP(D1895,'Current OBD'!$B$6:$AK$2185,26,0)="Yes","2"," ")</f>
        <v>2</v>
      </c>
      <c r="J1895" s="11" t="str">
        <f>IF(VLOOKUP(D1895,'Current OBD'!$B$6:$AK$2185,27,0)="Yes","3"," ")</f>
        <v>3</v>
      </c>
      <c r="K1895" s="11" t="str">
        <f>IF(VLOOKUP(D1895,'Current OBD'!$B$6:$AK$2185,28,0)="Yes","4"," ")</f>
        <v>4</v>
      </c>
      <c r="L1895" s="11" t="str">
        <f>IF(VLOOKUP(D1895,'Current OBD'!$B$6:$AK$2185,29,0)="Yes","5"," ")</f>
        <v>5</v>
      </c>
      <c r="M1895" s="11" t="str">
        <f>IF(VLOOKUP(D1895,'Current OBD'!$B$6:$AK$2185,30,0)="Yes","6"," ")</f>
        <v>6</v>
      </c>
      <c r="N1895" s="11" t="str">
        <f>IF(VLOOKUP(D1895,'Current OBD'!$B$6:$AK$2185,31,0)="Yes","7"," ")</f>
        <v xml:space="preserve"> </v>
      </c>
      <c r="O1895" s="11" t="str">
        <f>IF(VLOOKUP(D1895,'Current OBD'!$B$6:$AK$2185,32,0)="Yes","8"," ")</f>
        <v xml:space="preserve"> </v>
      </c>
      <c r="P1895" s="11" t="str">
        <f>IF(VLOOKUP(D1895,'Current OBD'!$B$6:$AK$2185,33,0)="Yes","9"," ")</f>
        <v xml:space="preserve"> </v>
      </c>
      <c r="Q1895" s="11" t="str">
        <f>IF(VLOOKUP(D1895,'Current OBD'!$B$6:$AK$2185,34,0)="Yes","10"," ")</f>
        <v xml:space="preserve"> </v>
      </c>
      <c r="R1895" s="11" t="str">
        <f>IF(VLOOKUP(D1895,'Current OBD'!$B$6:$AK$2185,35,0)="Yes","11"," ")</f>
        <v xml:space="preserve"> </v>
      </c>
      <c r="S1895" s="11" t="str">
        <f>IF(VLOOKUP(D1895,'Current OBD'!$B$6:$AK$2185,36,0)="Yes","12"," ")</f>
        <v xml:space="preserve"> </v>
      </c>
      <c r="T1895" s="13">
        <f>VLOOKUP(D1895,Pivot!$B$4:$F$2181,2,0)</f>
        <v>394</v>
      </c>
      <c r="U1895" s="13">
        <f>VLOOKUP(D1895,Pivot!$B$4:$F$2181,3,0)</f>
        <v>0</v>
      </c>
      <c r="V1895" s="13">
        <f>VLOOKUP(D1895,Pivot!$B$4:$F$2181,4,0)</f>
        <v>511</v>
      </c>
      <c r="W1895" s="46">
        <f>IFERROR(VLOOKUP(D1895,Pivot!$B$4:$H$2181,5,0),"")</f>
        <v>0.77100000000000002</v>
      </c>
      <c r="X1895" s="51">
        <f>IFERROR(VLOOKUP(D1895,Pivot!$B$4:$H$2181,6,0),"")</f>
        <v>0</v>
      </c>
      <c r="Y1895" s="46">
        <f>IFERROR(VLOOKUP(D1895,Pivot!$B$4:$H$2181,7,0),"")</f>
        <v>0.77100000000000002</v>
      </c>
    </row>
    <row r="1896" spans="1:25" ht="15" customHeight="1" outlineLevel="2">
      <c r="A1896" s="10" t="str">
        <f>VLOOKUP(D1896,'Current OBD'!$B$6:$K$2185,4,0)</f>
        <v>Spokane</v>
      </c>
      <c r="B1896" s="10" t="str">
        <f>VLOOKUP(D1896,'Current OBD'!$B$6:$K$2185,3,0)</f>
        <v>32-081</v>
      </c>
      <c r="C1896" s="9" t="str">
        <f>VLOOKUP(D1896,'Current OBD'!$B$6:$K$2185,2,0)</f>
        <v>Spokane School District</v>
      </c>
      <c r="D1896" s="24">
        <v>665216</v>
      </c>
      <c r="E1896" s="9" t="str">
        <f>VLOOKUP(D1896,'Current OBD'!$B$6:$K$2185,10,0)</f>
        <v>Sacajawea Middle School</v>
      </c>
      <c r="F1896" s="11" t="str">
        <f>IF(VLOOKUP(D1896,'Current OBD'!$B$6:$AK$2185,23,0)="Yes","PK"," ")</f>
        <v xml:space="preserve"> </v>
      </c>
      <c r="G1896" s="11" t="str">
        <f>IF(VLOOKUP(D1896,'Current OBD'!$B$6:$AK$2185,24,0)="Yes","K"," ")</f>
        <v xml:space="preserve"> </v>
      </c>
      <c r="H1896" s="11" t="str">
        <f>IF(VLOOKUP(D1896,'Current OBD'!$B$6:$AK$2185,25,0)="Yes",1," ")</f>
        <v xml:space="preserve"> </v>
      </c>
      <c r="I1896" s="11" t="str">
        <f>IF(VLOOKUP(D1896,'Current OBD'!$B$6:$AK$2185,26,0)="Yes","2"," ")</f>
        <v xml:space="preserve"> </v>
      </c>
      <c r="J1896" s="11" t="str">
        <f>IF(VLOOKUP(D1896,'Current OBD'!$B$6:$AK$2185,27,0)="Yes","3"," ")</f>
        <v xml:space="preserve"> </v>
      </c>
      <c r="K1896" s="11" t="str">
        <f>IF(VLOOKUP(D1896,'Current OBD'!$B$6:$AK$2185,28,0)="Yes","4"," ")</f>
        <v xml:space="preserve"> </v>
      </c>
      <c r="L1896" s="11" t="str">
        <f>IF(VLOOKUP(D1896,'Current OBD'!$B$6:$AK$2185,29,0)="Yes","5"," ")</f>
        <v xml:space="preserve"> </v>
      </c>
      <c r="M1896" s="11" t="str">
        <f>IF(VLOOKUP(D1896,'Current OBD'!$B$6:$AK$2185,30,0)="Yes","6"," ")</f>
        <v xml:space="preserve"> </v>
      </c>
      <c r="N1896" s="11" t="str">
        <f>IF(VLOOKUP(D1896,'Current OBD'!$B$6:$AK$2185,31,0)="Yes","7"," ")</f>
        <v>7</v>
      </c>
      <c r="O1896" s="11" t="str">
        <f>IF(VLOOKUP(D1896,'Current OBD'!$B$6:$AK$2185,32,0)="Yes","8"," ")</f>
        <v>8</v>
      </c>
      <c r="P1896" s="11" t="str">
        <f>IF(VLOOKUP(D1896,'Current OBD'!$B$6:$AK$2185,33,0)="Yes","9"," ")</f>
        <v xml:space="preserve"> </v>
      </c>
      <c r="Q1896" s="11" t="str">
        <f>IF(VLOOKUP(D1896,'Current OBD'!$B$6:$AK$2185,34,0)="Yes","10"," ")</f>
        <v xml:space="preserve"> </v>
      </c>
      <c r="R1896" s="11" t="str">
        <f>IF(VLOOKUP(D1896,'Current OBD'!$B$6:$AK$2185,35,0)="Yes","11"," ")</f>
        <v xml:space="preserve"> </v>
      </c>
      <c r="S1896" s="11" t="str">
        <f>IF(VLOOKUP(D1896,'Current OBD'!$B$6:$AK$2185,36,0)="Yes","12"," ")</f>
        <v xml:space="preserve"> </v>
      </c>
      <c r="T1896" s="13">
        <f>VLOOKUP(D1896,Pivot!$B$4:$F$2181,2,0)</f>
        <v>400</v>
      </c>
      <c r="U1896" s="13">
        <f>VLOOKUP(D1896,Pivot!$B$4:$F$2181,3,0)</f>
        <v>0</v>
      </c>
      <c r="V1896" s="13">
        <f>VLOOKUP(D1896,Pivot!$B$4:$F$2181,4,0)</f>
        <v>789</v>
      </c>
      <c r="W1896" s="46">
        <f>IFERROR(VLOOKUP(D1896,Pivot!$B$4:$H$2181,5,0),"")</f>
        <v>0.50700000000000001</v>
      </c>
      <c r="X1896" s="51">
        <f>IFERROR(VLOOKUP(D1896,Pivot!$B$4:$H$2181,6,0),"")</f>
        <v>0</v>
      </c>
      <c r="Y1896" s="46">
        <f>IFERROR(VLOOKUP(D1896,Pivot!$B$4:$H$2181,7,0),"")</f>
        <v>0.50700000000000001</v>
      </c>
    </row>
    <row r="1897" spans="1:25" ht="15" customHeight="1" outlineLevel="2">
      <c r="A1897" s="10" t="str">
        <f>VLOOKUP(D1897,'Current OBD'!$B$6:$K$2185,4,0)</f>
        <v>Spokane</v>
      </c>
      <c r="B1897" s="10" t="str">
        <f>VLOOKUP(D1897,'Current OBD'!$B$6:$K$2185,3,0)</f>
        <v>32-081</v>
      </c>
      <c r="C1897" s="9" t="str">
        <f>VLOOKUP(D1897,'Current OBD'!$B$6:$K$2185,2,0)</f>
        <v>Spokane School District</v>
      </c>
      <c r="D1897" s="24">
        <v>664896</v>
      </c>
      <c r="E1897" s="9" t="str">
        <f>VLOOKUP(D1897,'Current OBD'!$B$6:$K$2185,10,0)</f>
        <v>Salk Middle School</v>
      </c>
      <c r="F1897" s="11" t="str">
        <f>IF(VLOOKUP(D1897,'Current OBD'!$B$6:$AK$2185,23,0)="Yes","PK"," ")</f>
        <v xml:space="preserve"> </v>
      </c>
      <c r="G1897" s="11" t="str">
        <f>IF(VLOOKUP(D1897,'Current OBD'!$B$6:$AK$2185,24,0)="Yes","K"," ")</f>
        <v xml:space="preserve"> </v>
      </c>
      <c r="H1897" s="11" t="str">
        <f>IF(VLOOKUP(D1897,'Current OBD'!$B$6:$AK$2185,25,0)="Yes",1," ")</f>
        <v xml:space="preserve"> </v>
      </c>
      <c r="I1897" s="11" t="str">
        <f>IF(VLOOKUP(D1897,'Current OBD'!$B$6:$AK$2185,26,0)="Yes","2"," ")</f>
        <v xml:space="preserve"> </v>
      </c>
      <c r="J1897" s="11" t="str">
        <f>IF(VLOOKUP(D1897,'Current OBD'!$B$6:$AK$2185,27,0)="Yes","3"," ")</f>
        <v xml:space="preserve"> </v>
      </c>
      <c r="K1897" s="11" t="str">
        <f>IF(VLOOKUP(D1897,'Current OBD'!$B$6:$AK$2185,28,0)="Yes","4"," ")</f>
        <v xml:space="preserve"> </v>
      </c>
      <c r="L1897" s="11" t="str">
        <f>IF(VLOOKUP(D1897,'Current OBD'!$B$6:$AK$2185,29,0)="Yes","5"," ")</f>
        <v xml:space="preserve"> </v>
      </c>
      <c r="M1897" s="11" t="str">
        <f>IF(VLOOKUP(D1897,'Current OBD'!$B$6:$AK$2185,30,0)="Yes","6"," ")</f>
        <v>6</v>
      </c>
      <c r="N1897" s="11" t="str">
        <f>IF(VLOOKUP(D1897,'Current OBD'!$B$6:$AK$2185,31,0)="Yes","7"," ")</f>
        <v>7</v>
      </c>
      <c r="O1897" s="11" t="str">
        <f>IF(VLOOKUP(D1897,'Current OBD'!$B$6:$AK$2185,32,0)="Yes","8"," ")</f>
        <v>8</v>
      </c>
      <c r="P1897" s="11" t="str">
        <f>IF(VLOOKUP(D1897,'Current OBD'!$B$6:$AK$2185,33,0)="Yes","9"," ")</f>
        <v xml:space="preserve"> </v>
      </c>
      <c r="Q1897" s="11" t="str">
        <f>IF(VLOOKUP(D1897,'Current OBD'!$B$6:$AK$2185,34,0)="Yes","10"," ")</f>
        <v xml:space="preserve"> </v>
      </c>
      <c r="R1897" s="11" t="str">
        <f>IF(VLOOKUP(D1897,'Current OBD'!$B$6:$AK$2185,35,0)="Yes","11"," ")</f>
        <v xml:space="preserve"> </v>
      </c>
      <c r="S1897" s="11" t="str">
        <f>IF(VLOOKUP(D1897,'Current OBD'!$B$6:$AK$2185,36,0)="Yes","12"," ")</f>
        <v xml:space="preserve"> </v>
      </c>
      <c r="T1897" s="13">
        <f>VLOOKUP(D1897,Pivot!$B$4:$F$2181,2,0)</f>
        <v>487</v>
      </c>
      <c r="U1897" s="13">
        <f>VLOOKUP(D1897,Pivot!$B$4:$F$2181,3,0)</f>
        <v>0</v>
      </c>
      <c r="V1897" s="13">
        <f>VLOOKUP(D1897,Pivot!$B$4:$F$2181,4,0)</f>
        <v>748</v>
      </c>
      <c r="W1897" s="46">
        <f>IFERROR(VLOOKUP(D1897,Pivot!$B$4:$H$2181,5,0),"")</f>
        <v>0.65110000000000001</v>
      </c>
      <c r="X1897" s="51">
        <f>IFERROR(VLOOKUP(D1897,Pivot!$B$4:$H$2181,6,0),"")</f>
        <v>0</v>
      </c>
      <c r="Y1897" s="46">
        <f>IFERROR(VLOOKUP(D1897,Pivot!$B$4:$H$2181,7,0),"")</f>
        <v>0.65110000000000001</v>
      </c>
    </row>
    <row r="1898" spans="1:25" ht="15" customHeight="1" outlineLevel="2">
      <c r="A1898" s="10" t="str">
        <f>VLOOKUP(D1898,'Current OBD'!$B$6:$K$2185,4,0)</f>
        <v>Spokane</v>
      </c>
      <c r="B1898" s="10" t="str">
        <f>VLOOKUP(D1898,'Current OBD'!$B$6:$K$2185,3,0)</f>
        <v>32-081</v>
      </c>
      <c r="C1898" s="9" t="str">
        <f>VLOOKUP(D1898,'Current OBD'!$B$6:$K$2185,2,0)</f>
        <v>Spokane School District</v>
      </c>
      <c r="D1898" s="24">
        <v>661075</v>
      </c>
      <c r="E1898" s="9" t="str">
        <f>VLOOKUP(D1898,'Current OBD'!$B$6:$K$2185,10,0)</f>
        <v>Shadle Park High School</v>
      </c>
      <c r="F1898" s="11" t="str">
        <f>IF(VLOOKUP(D1898,'Current OBD'!$B$6:$AK$2185,23,0)="Yes","PK"," ")</f>
        <v xml:space="preserve"> </v>
      </c>
      <c r="G1898" s="11" t="str">
        <f>IF(VLOOKUP(D1898,'Current OBD'!$B$6:$AK$2185,24,0)="Yes","K"," ")</f>
        <v xml:space="preserve"> </v>
      </c>
      <c r="H1898" s="11" t="str">
        <f>IF(VLOOKUP(D1898,'Current OBD'!$B$6:$AK$2185,25,0)="Yes",1," ")</f>
        <v xml:space="preserve"> </v>
      </c>
      <c r="I1898" s="11" t="str">
        <f>IF(VLOOKUP(D1898,'Current OBD'!$B$6:$AK$2185,26,0)="Yes","2"," ")</f>
        <v xml:space="preserve"> </v>
      </c>
      <c r="J1898" s="11" t="str">
        <f>IF(VLOOKUP(D1898,'Current OBD'!$B$6:$AK$2185,27,0)="Yes","3"," ")</f>
        <v xml:space="preserve"> </v>
      </c>
      <c r="K1898" s="11" t="str">
        <f>IF(VLOOKUP(D1898,'Current OBD'!$B$6:$AK$2185,28,0)="Yes","4"," ")</f>
        <v xml:space="preserve"> </v>
      </c>
      <c r="L1898" s="11" t="str">
        <f>IF(VLOOKUP(D1898,'Current OBD'!$B$6:$AK$2185,29,0)="Yes","5"," ")</f>
        <v xml:space="preserve"> </v>
      </c>
      <c r="M1898" s="11" t="str">
        <f>IF(VLOOKUP(D1898,'Current OBD'!$B$6:$AK$2185,30,0)="Yes","6"," ")</f>
        <v xml:space="preserve"> </v>
      </c>
      <c r="N1898" s="11" t="str">
        <f>IF(VLOOKUP(D1898,'Current OBD'!$B$6:$AK$2185,31,0)="Yes","7"," ")</f>
        <v xml:space="preserve"> </v>
      </c>
      <c r="O1898" s="11" t="str">
        <f>IF(VLOOKUP(D1898,'Current OBD'!$B$6:$AK$2185,32,0)="Yes","8"," ")</f>
        <v xml:space="preserve"> </v>
      </c>
      <c r="P1898" s="11" t="str">
        <f>IF(VLOOKUP(D1898,'Current OBD'!$B$6:$AK$2185,33,0)="Yes","9"," ")</f>
        <v>9</v>
      </c>
      <c r="Q1898" s="11" t="str">
        <f>IF(VLOOKUP(D1898,'Current OBD'!$B$6:$AK$2185,34,0)="Yes","10"," ")</f>
        <v>10</v>
      </c>
      <c r="R1898" s="11" t="str">
        <f>IF(VLOOKUP(D1898,'Current OBD'!$B$6:$AK$2185,35,0)="Yes","11"," ")</f>
        <v>11</v>
      </c>
      <c r="S1898" s="11" t="str">
        <f>IF(VLOOKUP(D1898,'Current OBD'!$B$6:$AK$2185,36,0)="Yes","12"," ")</f>
        <v>12</v>
      </c>
      <c r="T1898" s="13">
        <f>VLOOKUP(D1898,Pivot!$B$4:$F$2181,2,0)</f>
        <v>881</v>
      </c>
      <c r="U1898" s="13">
        <f>VLOOKUP(D1898,Pivot!$B$4:$F$2181,3,0)</f>
        <v>0</v>
      </c>
      <c r="V1898" s="13">
        <f>VLOOKUP(D1898,Pivot!$B$4:$F$2181,4,0)</f>
        <v>1392</v>
      </c>
      <c r="W1898" s="46">
        <f>IFERROR(VLOOKUP(D1898,Pivot!$B$4:$H$2181,5,0),"")</f>
        <v>0.63290000000000002</v>
      </c>
      <c r="X1898" s="51">
        <f>IFERROR(VLOOKUP(D1898,Pivot!$B$4:$H$2181,6,0),"")</f>
        <v>0</v>
      </c>
      <c r="Y1898" s="46">
        <f>IFERROR(VLOOKUP(D1898,Pivot!$B$4:$H$2181,7,0),"")</f>
        <v>0.63290000000000002</v>
      </c>
    </row>
    <row r="1899" spans="1:25" ht="15" customHeight="1" outlineLevel="2">
      <c r="A1899" s="10" t="str">
        <f>VLOOKUP(D1899,'Current OBD'!$B$6:$K$2185,4,0)</f>
        <v>Spokane</v>
      </c>
      <c r="B1899" s="10" t="str">
        <f>VLOOKUP(D1899,'Current OBD'!$B$6:$K$2185,3,0)</f>
        <v>32-081</v>
      </c>
      <c r="C1899" s="9" t="str">
        <f>VLOOKUP(D1899,'Current OBD'!$B$6:$K$2185,2,0)</f>
        <v>Spokane School District</v>
      </c>
      <c r="D1899" s="24">
        <v>661069</v>
      </c>
      <c r="E1899" s="9" t="str">
        <f>VLOOKUP(D1899,'Current OBD'!$B$6:$K$2185,10,0)</f>
        <v>Shaw Middle School</v>
      </c>
      <c r="F1899" s="11" t="str">
        <f>IF(VLOOKUP(D1899,'Current OBD'!$B$6:$AK$2185,23,0)="Yes","PK"," ")</f>
        <v xml:space="preserve"> </v>
      </c>
      <c r="G1899" s="11" t="str">
        <f>IF(VLOOKUP(D1899,'Current OBD'!$B$6:$AK$2185,24,0)="Yes","K"," ")</f>
        <v xml:space="preserve"> </v>
      </c>
      <c r="H1899" s="11" t="str">
        <f>IF(VLOOKUP(D1899,'Current OBD'!$B$6:$AK$2185,25,0)="Yes",1," ")</f>
        <v xml:space="preserve"> </v>
      </c>
      <c r="I1899" s="11" t="str">
        <f>IF(VLOOKUP(D1899,'Current OBD'!$B$6:$AK$2185,26,0)="Yes","2"," ")</f>
        <v xml:space="preserve"> </v>
      </c>
      <c r="J1899" s="11" t="str">
        <f>IF(VLOOKUP(D1899,'Current OBD'!$B$6:$AK$2185,27,0)="Yes","3"," ")</f>
        <v xml:space="preserve"> </v>
      </c>
      <c r="K1899" s="11" t="str">
        <f>IF(VLOOKUP(D1899,'Current OBD'!$B$6:$AK$2185,28,0)="Yes","4"," ")</f>
        <v xml:space="preserve"> </v>
      </c>
      <c r="L1899" s="11" t="str">
        <f>IF(VLOOKUP(D1899,'Current OBD'!$B$6:$AK$2185,29,0)="Yes","5"," ")</f>
        <v xml:space="preserve"> </v>
      </c>
      <c r="M1899" s="11" t="str">
        <f>IF(VLOOKUP(D1899,'Current OBD'!$B$6:$AK$2185,30,0)="Yes","6"," ")</f>
        <v>6</v>
      </c>
      <c r="N1899" s="11" t="str">
        <f>IF(VLOOKUP(D1899,'Current OBD'!$B$6:$AK$2185,31,0)="Yes","7"," ")</f>
        <v>7</v>
      </c>
      <c r="O1899" s="11" t="str">
        <f>IF(VLOOKUP(D1899,'Current OBD'!$B$6:$AK$2185,32,0)="Yes","8"," ")</f>
        <v>8</v>
      </c>
      <c r="P1899" s="11" t="str">
        <f>IF(VLOOKUP(D1899,'Current OBD'!$B$6:$AK$2185,33,0)="Yes","9"," ")</f>
        <v xml:space="preserve"> </v>
      </c>
      <c r="Q1899" s="11" t="str">
        <f>IF(VLOOKUP(D1899,'Current OBD'!$B$6:$AK$2185,34,0)="Yes","10"," ")</f>
        <v xml:space="preserve"> </v>
      </c>
      <c r="R1899" s="11" t="str">
        <f>IF(VLOOKUP(D1899,'Current OBD'!$B$6:$AK$2185,35,0)="Yes","11"," ")</f>
        <v xml:space="preserve"> </v>
      </c>
      <c r="S1899" s="11" t="str">
        <f>IF(VLOOKUP(D1899,'Current OBD'!$B$6:$AK$2185,36,0)="Yes","12"," ")</f>
        <v xml:space="preserve"> </v>
      </c>
      <c r="T1899" s="13">
        <f>VLOOKUP(D1899,Pivot!$B$4:$F$2181,2,0)</f>
        <v>763</v>
      </c>
      <c r="U1899" s="13">
        <f>VLOOKUP(D1899,Pivot!$B$4:$F$2181,3,0)</f>
        <v>0</v>
      </c>
      <c r="V1899" s="13">
        <f>VLOOKUP(D1899,Pivot!$B$4:$F$2181,4,0)</f>
        <v>763</v>
      </c>
      <c r="W1899" s="46">
        <f>IFERROR(VLOOKUP(D1899,Pivot!$B$4:$H$2181,5,0),"")</f>
        <v>1</v>
      </c>
      <c r="X1899" s="51">
        <f>IFERROR(VLOOKUP(D1899,Pivot!$B$4:$H$2181,6,0),"")</f>
        <v>0</v>
      </c>
      <c r="Y1899" s="46">
        <f>IFERROR(VLOOKUP(D1899,Pivot!$B$4:$H$2181,7,0),"")</f>
        <v>1</v>
      </c>
    </row>
    <row r="1900" spans="1:25" ht="15" customHeight="1" outlineLevel="2">
      <c r="A1900" s="10" t="str">
        <f>VLOOKUP(D1900,'Current OBD'!$B$6:$K$2185,4,0)</f>
        <v>Spokane</v>
      </c>
      <c r="B1900" s="10" t="str">
        <f>VLOOKUP(D1900,'Current OBD'!$B$6:$K$2185,3,0)</f>
        <v>32-081</v>
      </c>
      <c r="C1900" s="9" t="str">
        <f>VLOOKUP(D1900,'Current OBD'!$B$6:$K$2185,2,0)</f>
        <v>Spokane School District</v>
      </c>
      <c r="D1900" s="24">
        <v>681034</v>
      </c>
      <c r="E1900" s="9" t="str">
        <f>VLOOKUP(D1900,'Current OBD'!$B$6:$K$2185,10,0)</f>
        <v>Spokane Montessori</v>
      </c>
      <c r="F1900" s="11" t="str">
        <f>IF(VLOOKUP(D1900,'Current OBD'!$B$6:$AK$2185,23,0)="Yes","PK"," ")</f>
        <v xml:space="preserve"> </v>
      </c>
      <c r="G1900" s="11" t="str">
        <f>IF(VLOOKUP(D1900,'Current OBD'!$B$6:$AK$2185,24,0)="Yes","K"," ")</f>
        <v>K</v>
      </c>
      <c r="H1900" s="11">
        <f>IF(VLOOKUP(D1900,'Current OBD'!$B$6:$AK$2185,25,0)="Yes",1," ")</f>
        <v>1</v>
      </c>
      <c r="I1900" s="11" t="str">
        <f>IF(VLOOKUP(D1900,'Current OBD'!$B$6:$AK$2185,26,0)="Yes","2"," ")</f>
        <v>2</v>
      </c>
      <c r="J1900" s="11" t="str">
        <f>IF(VLOOKUP(D1900,'Current OBD'!$B$6:$AK$2185,27,0)="Yes","3"," ")</f>
        <v>3</v>
      </c>
      <c r="K1900" s="11" t="str">
        <f>IF(VLOOKUP(D1900,'Current OBD'!$B$6:$AK$2185,28,0)="Yes","4"," ")</f>
        <v>4</v>
      </c>
      <c r="L1900" s="11" t="str">
        <f>IF(VLOOKUP(D1900,'Current OBD'!$B$6:$AK$2185,29,0)="Yes","5"," ")</f>
        <v>5</v>
      </c>
      <c r="M1900" s="11" t="str">
        <f>IF(VLOOKUP(D1900,'Current OBD'!$B$6:$AK$2185,30,0)="Yes","6"," ")</f>
        <v>6</v>
      </c>
      <c r="N1900" s="11" t="str">
        <f>IF(VLOOKUP(D1900,'Current OBD'!$B$6:$AK$2185,31,0)="Yes","7"," ")</f>
        <v xml:space="preserve"> </v>
      </c>
      <c r="O1900" s="11" t="str">
        <f>IF(VLOOKUP(D1900,'Current OBD'!$B$6:$AK$2185,32,0)="Yes","8"," ")</f>
        <v xml:space="preserve"> </v>
      </c>
      <c r="P1900" s="11" t="str">
        <f>IF(VLOOKUP(D1900,'Current OBD'!$B$6:$AK$2185,33,0)="Yes","9"," ")</f>
        <v xml:space="preserve"> </v>
      </c>
      <c r="Q1900" s="11" t="str">
        <f>IF(VLOOKUP(D1900,'Current OBD'!$B$6:$AK$2185,34,0)="Yes","10"," ")</f>
        <v xml:space="preserve"> </v>
      </c>
      <c r="R1900" s="11" t="str">
        <f>IF(VLOOKUP(D1900,'Current OBD'!$B$6:$AK$2185,35,0)="Yes","11"," ")</f>
        <v xml:space="preserve"> </v>
      </c>
      <c r="S1900" s="11" t="str">
        <f>IF(VLOOKUP(D1900,'Current OBD'!$B$6:$AK$2185,36,0)="Yes","12"," ")</f>
        <v xml:space="preserve"> </v>
      </c>
      <c r="T1900" s="13">
        <f>VLOOKUP(D1900,Pivot!$B$4:$F$2181,2,0)</f>
        <v>111</v>
      </c>
      <c r="U1900" s="13">
        <f>VLOOKUP(D1900,Pivot!$B$4:$F$2181,3,0)</f>
        <v>0</v>
      </c>
      <c r="V1900" s="13">
        <f>VLOOKUP(D1900,Pivot!$B$4:$F$2181,4,0)</f>
        <v>361</v>
      </c>
      <c r="W1900" s="46">
        <f>IFERROR(VLOOKUP(D1900,Pivot!$B$4:$H$2181,5,0),"")</f>
        <v>0.3075</v>
      </c>
      <c r="X1900" s="51">
        <f>IFERROR(VLOOKUP(D1900,Pivot!$B$4:$H$2181,6,0),"")</f>
        <v>0</v>
      </c>
      <c r="Y1900" s="46">
        <f>IFERROR(VLOOKUP(D1900,Pivot!$B$4:$H$2181,7,0),"")</f>
        <v>0.3075</v>
      </c>
    </row>
    <row r="1901" spans="1:25" ht="15" customHeight="1" outlineLevel="2">
      <c r="A1901" s="10" t="str">
        <f>VLOOKUP(D1901,'Current OBD'!$B$6:$K$2185,4,0)</f>
        <v>Spokane</v>
      </c>
      <c r="B1901" s="10" t="str">
        <f>VLOOKUP(D1901,'Current OBD'!$B$6:$K$2185,3,0)</f>
        <v>32-081</v>
      </c>
      <c r="C1901" s="9" t="str">
        <f>VLOOKUP(D1901,'Current OBD'!$B$6:$K$2185,2,0)</f>
        <v>Spokane School District</v>
      </c>
      <c r="D1901" s="24">
        <v>664217</v>
      </c>
      <c r="E1901" s="9" t="str">
        <f>VLOOKUP(D1901,'Current OBD'!$B$6:$K$2185,10,0)</f>
        <v>Stevens Elementary</v>
      </c>
      <c r="F1901" s="11" t="str">
        <f>IF(VLOOKUP(D1901,'Current OBD'!$B$6:$AK$2185,23,0)="Yes","PK"," ")</f>
        <v>PK</v>
      </c>
      <c r="G1901" s="11" t="str">
        <f>IF(VLOOKUP(D1901,'Current OBD'!$B$6:$AK$2185,24,0)="Yes","K"," ")</f>
        <v>K</v>
      </c>
      <c r="H1901" s="11">
        <f>IF(VLOOKUP(D1901,'Current OBD'!$B$6:$AK$2185,25,0)="Yes",1," ")</f>
        <v>1</v>
      </c>
      <c r="I1901" s="11" t="str">
        <f>IF(VLOOKUP(D1901,'Current OBD'!$B$6:$AK$2185,26,0)="Yes","2"," ")</f>
        <v>2</v>
      </c>
      <c r="J1901" s="11" t="str">
        <f>IF(VLOOKUP(D1901,'Current OBD'!$B$6:$AK$2185,27,0)="Yes","3"," ")</f>
        <v>3</v>
      </c>
      <c r="K1901" s="11" t="str">
        <f>IF(VLOOKUP(D1901,'Current OBD'!$B$6:$AK$2185,28,0)="Yes","4"," ")</f>
        <v>4</v>
      </c>
      <c r="L1901" s="11" t="str">
        <f>IF(VLOOKUP(D1901,'Current OBD'!$B$6:$AK$2185,29,0)="Yes","5"," ")</f>
        <v>5</v>
      </c>
      <c r="M1901" s="11" t="str">
        <f>IF(VLOOKUP(D1901,'Current OBD'!$B$6:$AK$2185,30,0)="Yes","6"," ")</f>
        <v xml:space="preserve"> </v>
      </c>
      <c r="N1901" s="11" t="str">
        <f>IF(VLOOKUP(D1901,'Current OBD'!$B$6:$AK$2185,31,0)="Yes","7"," ")</f>
        <v xml:space="preserve"> </v>
      </c>
      <c r="O1901" s="11" t="str">
        <f>IF(VLOOKUP(D1901,'Current OBD'!$B$6:$AK$2185,32,0)="Yes","8"," ")</f>
        <v xml:space="preserve"> </v>
      </c>
      <c r="P1901" s="11" t="str">
        <f>IF(VLOOKUP(D1901,'Current OBD'!$B$6:$AK$2185,33,0)="Yes","9"," ")</f>
        <v xml:space="preserve"> </v>
      </c>
      <c r="Q1901" s="11" t="str">
        <f>IF(VLOOKUP(D1901,'Current OBD'!$B$6:$AK$2185,34,0)="Yes","10"," ")</f>
        <v xml:space="preserve"> </v>
      </c>
      <c r="R1901" s="11" t="str">
        <f>IF(VLOOKUP(D1901,'Current OBD'!$B$6:$AK$2185,35,0)="Yes","11"," ")</f>
        <v xml:space="preserve"> </v>
      </c>
      <c r="S1901" s="11" t="str">
        <f>IF(VLOOKUP(D1901,'Current OBD'!$B$6:$AK$2185,36,0)="Yes","12"," ")</f>
        <v xml:space="preserve"> </v>
      </c>
      <c r="T1901" s="13">
        <f>VLOOKUP(D1901,Pivot!$B$4:$F$2181,2,0)</f>
        <v>399</v>
      </c>
      <c r="U1901" s="13">
        <f>VLOOKUP(D1901,Pivot!$B$4:$F$2181,3,0)</f>
        <v>0</v>
      </c>
      <c r="V1901" s="13">
        <f>VLOOKUP(D1901,Pivot!$B$4:$F$2181,4,0)</f>
        <v>399</v>
      </c>
      <c r="W1901" s="46">
        <f>IFERROR(VLOOKUP(D1901,Pivot!$B$4:$H$2181,5,0),"")</f>
        <v>1</v>
      </c>
      <c r="X1901" s="51">
        <f>IFERROR(VLOOKUP(D1901,Pivot!$B$4:$H$2181,6,0),"")</f>
        <v>0</v>
      </c>
      <c r="Y1901" s="46">
        <f>IFERROR(VLOOKUP(D1901,Pivot!$B$4:$H$2181,7,0),"")</f>
        <v>1</v>
      </c>
    </row>
    <row r="1902" spans="1:25" ht="15" customHeight="1" outlineLevel="2">
      <c r="A1902" s="10" t="str">
        <f>VLOOKUP(D1902,'Current OBD'!$B$6:$K$2185,4,0)</f>
        <v>Spokane</v>
      </c>
      <c r="B1902" s="10" t="str">
        <f>VLOOKUP(D1902,'Current OBD'!$B$6:$K$2185,3,0)</f>
        <v>32-081</v>
      </c>
      <c r="C1902" s="9" t="str">
        <f>VLOOKUP(D1902,'Current OBD'!$B$6:$K$2185,2,0)</f>
        <v>Spokane School District</v>
      </c>
      <c r="D1902" s="24">
        <v>661083</v>
      </c>
      <c r="E1902" s="9" t="str">
        <f>VLOOKUP(D1902,'Current OBD'!$B$6:$K$2185,10,0)</f>
        <v>The Community School</v>
      </c>
      <c r="F1902" s="11" t="str">
        <f>IF(VLOOKUP(D1902,'Current OBD'!$B$6:$AK$2185,23,0)="Yes","PK"," ")</f>
        <v xml:space="preserve"> </v>
      </c>
      <c r="G1902" s="11" t="str">
        <f>IF(VLOOKUP(D1902,'Current OBD'!$B$6:$AK$2185,24,0)="Yes","K"," ")</f>
        <v xml:space="preserve"> </v>
      </c>
      <c r="H1902" s="11" t="str">
        <f>IF(VLOOKUP(D1902,'Current OBD'!$B$6:$AK$2185,25,0)="Yes",1," ")</f>
        <v xml:space="preserve"> </v>
      </c>
      <c r="I1902" s="11" t="str">
        <f>IF(VLOOKUP(D1902,'Current OBD'!$B$6:$AK$2185,26,0)="Yes","2"," ")</f>
        <v xml:space="preserve"> </v>
      </c>
      <c r="J1902" s="11" t="str">
        <f>IF(VLOOKUP(D1902,'Current OBD'!$B$6:$AK$2185,27,0)="Yes","3"," ")</f>
        <v xml:space="preserve"> </v>
      </c>
      <c r="K1902" s="11" t="str">
        <f>IF(VLOOKUP(D1902,'Current OBD'!$B$6:$AK$2185,28,0)="Yes","4"," ")</f>
        <v xml:space="preserve"> </v>
      </c>
      <c r="L1902" s="11" t="str">
        <f>IF(VLOOKUP(D1902,'Current OBD'!$B$6:$AK$2185,29,0)="Yes","5"," ")</f>
        <v xml:space="preserve"> </v>
      </c>
      <c r="M1902" s="11" t="str">
        <f>IF(VLOOKUP(D1902,'Current OBD'!$B$6:$AK$2185,30,0)="Yes","6"," ")</f>
        <v xml:space="preserve"> </v>
      </c>
      <c r="N1902" s="11" t="str">
        <f>IF(VLOOKUP(D1902,'Current OBD'!$B$6:$AK$2185,31,0)="Yes","7"," ")</f>
        <v xml:space="preserve"> </v>
      </c>
      <c r="O1902" s="11" t="str">
        <f>IF(VLOOKUP(D1902,'Current OBD'!$B$6:$AK$2185,32,0)="Yes","8"," ")</f>
        <v xml:space="preserve"> </v>
      </c>
      <c r="P1902" s="11" t="str">
        <f>IF(VLOOKUP(D1902,'Current OBD'!$B$6:$AK$2185,33,0)="Yes","9"," ")</f>
        <v>9</v>
      </c>
      <c r="Q1902" s="11" t="str">
        <f>IF(VLOOKUP(D1902,'Current OBD'!$B$6:$AK$2185,34,0)="Yes","10"," ")</f>
        <v>10</v>
      </c>
      <c r="R1902" s="11" t="str">
        <f>IF(VLOOKUP(D1902,'Current OBD'!$B$6:$AK$2185,35,0)="Yes","11"," ")</f>
        <v>11</v>
      </c>
      <c r="S1902" s="11" t="str">
        <f>IF(VLOOKUP(D1902,'Current OBD'!$B$6:$AK$2185,36,0)="Yes","12"," ")</f>
        <v>12</v>
      </c>
      <c r="T1902" s="13">
        <f>VLOOKUP(D1902,Pivot!$B$4:$F$2181,2,0)</f>
        <v>101</v>
      </c>
      <c r="U1902" s="13">
        <f>VLOOKUP(D1902,Pivot!$B$4:$F$2181,3,0)</f>
        <v>0</v>
      </c>
      <c r="V1902" s="13">
        <f>VLOOKUP(D1902,Pivot!$B$4:$F$2181,4,0)</f>
        <v>164</v>
      </c>
      <c r="W1902" s="46">
        <f>IFERROR(VLOOKUP(D1902,Pivot!$B$4:$H$2181,5,0),"")</f>
        <v>0.6159</v>
      </c>
      <c r="X1902" s="51">
        <f>IFERROR(VLOOKUP(D1902,Pivot!$B$4:$H$2181,6,0),"")</f>
        <v>0</v>
      </c>
      <c r="Y1902" s="46">
        <f>IFERROR(VLOOKUP(D1902,Pivot!$B$4:$H$2181,7,0),"")</f>
        <v>0.6159</v>
      </c>
    </row>
    <row r="1903" spans="1:25" ht="15" customHeight="1" outlineLevel="2">
      <c r="A1903" s="10" t="str">
        <f>VLOOKUP(D1903,'Current OBD'!$B$6:$K$2185,4,0)</f>
        <v>Spokane</v>
      </c>
      <c r="B1903" s="10" t="str">
        <f>VLOOKUP(D1903,'Current OBD'!$B$6:$K$2185,3,0)</f>
        <v>32-081</v>
      </c>
      <c r="C1903" s="9" t="str">
        <f>VLOOKUP(D1903,'Current OBD'!$B$6:$K$2185,2,0)</f>
        <v>Spokane School District</v>
      </c>
      <c r="D1903" s="24">
        <v>661059</v>
      </c>
      <c r="E1903" s="9" t="str">
        <f>VLOOKUP(D1903,'Current OBD'!$B$6:$K$2185,10,0)</f>
        <v>Westview Elementary</v>
      </c>
      <c r="F1903" s="11" t="str">
        <f>IF(VLOOKUP(D1903,'Current OBD'!$B$6:$AK$2185,23,0)="Yes","PK"," ")</f>
        <v xml:space="preserve"> </v>
      </c>
      <c r="G1903" s="11" t="str">
        <f>IF(VLOOKUP(D1903,'Current OBD'!$B$6:$AK$2185,24,0)="Yes","K"," ")</f>
        <v>K</v>
      </c>
      <c r="H1903" s="11">
        <f>IF(VLOOKUP(D1903,'Current OBD'!$B$6:$AK$2185,25,0)="Yes",1," ")</f>
        <v>1</v>
      </c>
      <c r="I1903" s="11" t="str">
        <f>IF(VLOOKUP(D1903,'Current OBD'!$B$6:$AK$2185,26,0)="Yes","2"," ")</f>
        <v>2</v>
      </c>
      <c r="J1903" s="11" t="str">
        <f>IF(VLOOKUP(D1903,'Current OBD'!$B$6:$AK$2185,27,0)="Yes","3"," ")</f>
        <v>3</v>
      </c>
      <c r="K1903" s="11" t="str">
        <f>IF(VLOOKUP(D1903,'Current OBD'!$B$6:$AK$2185,28,0)="Yes","4"," ")</f>
        <v>4</v>
      </c>
      <c r="L1903" s="11" t="str">
        <f>IF(VLOOKUP(D1903,'Current OBD'!$B$6:$AK$2185,29,0)="Yes","5"," ")</f>
        <v>5</v>
      </c>
      <c r="M1903" s="11" t="str">
        <f>IF(VLOOKUP(D1903,'Current OBD'!$B$6:$AK$2185,30,0)="Yes","6"," ")</f>
        <v xml:space="preserve"> </v>
      </c>
      <c r="N1903" s="11" t="str">
        <f>IF(VLOOKUP(D1903,'Current OBD'!$B$6:$AK$2185,31,0)="Yes","7"," ")</f>
        <v xml:space="preserve"> </v>
      </c>
      <c r="O1903" s="11" t="str">
        <f>IF(VLOOKUP(D1903,'Current OBD'!$B$6:$AK$2185,32,0)="Yes","8"," ")</f>
        <v xml:space="preserve"> </v>
      </c>
      <c r="P1903" s="11" t="str">
        <f>IF(VLOOKUP(D1903,'Current OBD'!$B$6:$AK$2185,33,0)="Yes","9"," ")</f>
        <v xml:space="preserve"> </v>
      </c>
      <c r="Q1903" s="11" t="str">
        <f>IF(VLOOKUP(D1903,'Current OBD'!$B$6:$AK$2185,34,0)="Yes","10"," ")</f>
        <v xml:space="preserve"> </v>
      </c>
      <c r="R1903" s="11" t="str">
        <f>IF(VLOOKUP(D1903,'Current OBD'!$B$6:$AK$2185,35,0)="Yes","11"," ")</f>
        <v xml:space="preserve"> </v>
      </c>
      <c r="S1903" s="11" t="str">
        <f>IF(VLOOKUP(D1903,'Current OBD'!$B$6:$AK$2185,36,0)="Yes","12"," ")</f>
        <v xml:space="preserve"> </v>
      </c>
      <c r="T1903" s="13">
        <f>VLOOKUP(D1903,Pivot!$B$4:$F$2181,2,0)</f>
        <v>298</v>
      </c>
      <c r="U1903" s="13">
        <f>VLOOKUP(D1903,Pivot!$B$4:$F$2181,3,0)</f>
        <v>0</v>
      </c>
      <c r="V1903" s="13">
        <f>VLOOKUP(D1903,Pivot!$B$4:$F$2181,4,0)</f>
        <v>348</v>
      </c>
      <c r="W1903" s="46">
        <f>IFERROR(VLOOKUP(D1903,Pivot!$B$4:$H$2181,5,0),"")</f>
        <v>0.85629999999999995</v>
      </c>
      <c r="X1903" s="51">
        <f>IFERROR(VLOOKUP(D1903,Pivot!$B$4:$H$2181,6,0),"")</f>
        <v>0</v>
      </c>
      <c r="Y1903" s="46">
        <f>IFERROR(VLOOKUP(D1903,Pivot!$B$4:$H$2181,7,0),"")</f>
        <v>0.85629999999999995</v>
      </c>
    </row>
    <row r="1904" spans="1:25" ht="15" customHeight="1" outlineLevel="2">
      <c r="A1904" s="10" t="str">
        <f>VLOOKUP(D1904,'Current OBD'!$B$6:$K$2185,4,0)</f>
        <v>Spokane</v>
      </c>
      <c r="B1904" s="10" t="str">
        <f>VLOOKUP(D1904,'Current OBD'!$B$6:$K$2185,3,0)</f>
        <v>32-081</v>
      </c>
      <c r="C1904" s="9" t="str">
        <f>VLOOKUP(D1904,'Current OBD'!$B$6:$K$2185,2,0)</f>
        <v>Spokane School District</v>
      </c>
      <c r="D1904" s="24">
        <v>661060</v>
      </c>
      <c r="E1904" s="9" t="str">
        <f>VLOOKUP(D1904,'Current OBD'!$B$6:$K$2185,10,0)</f>
        <v>Whitman Elementary</v>
      </c>
      <c r="F1904" s="11" t="str">
        <f>IF(VLOOKUP(D1904,'Current OBD'!$B$6:$AK$2185,23,0)="Yes","PK"," ")</f>
        <v>PK</v>
      </c>
      <c r="G1904" s="11" t="str">
        <f>IF(VLOOKUP(D1904,'Current OBD'!$B$6:$AK$2185,24,0)="Yes","K"," ")</f>
        <v>K</v>
      </c>
      <c r="H1904" s="11">
        <f>IF(VLOOKUP(D1904,'Current OBD'!$B$6:$AK$2185,25,0)="Yes",1," ")</f>
        <v>1</v>
      </c>
      <c r="I1904" s="11" t="str">
        <f>IF(VLOOKUP(D1904,'Current OBD'!$B$6:$AK$2185,26,0)="Yes","2"," ")</f>
        <v>2</v>
      </c>
      <c r="J1904" s="11" t="str">
        <f>IF(VLOOKUP(D1904,'Current OBD'!$B$6:$AK$2185,27,0)="Yes","3"," ")</f>
        <v>3</v>
      </c>
      <c r="K1904" s="11" t="str">
        <f>IF(VLOOKUP(D1904,'Current OBD'!$B$6:$AK$2185,28,0)="Yes","4"," ")</f>
        <v>4</v>
      </c>
      <c r="L1904" s="11" t="str">
        <f>IF(VLOOKUP(D1904,'Current OBD'!$B$6:$AK$2185,29,0)="Yes","5"," ")</f>
        <v>5</v>
      </c>
      <c r="M1904" s="11" t="str">
        <f>IF(VLOOKUP(D1904,'Current OBD'!$B$6:$AK$2185,30,0)="Yes","6"," ")</f>
        <v xml:space="preserve"> </v>
      </c>
      <c r="N1904" s="11" t="str">
        <f>IF(VLOOKUP(D1904,'Current OBD'!$B$6:$AK$2185,31,0)="Yes","7"," ")</f>
        <v xml:space="preserve"> </v>
      </c>
      <c r="O1904" s="11" t="str">
        <f>IF(VLOOKUP(D1904,'Current OBD'!$B$6:$AK$2185,32,0)="Yes","8"," ")</f>
        <v xml:space="preserve"> </v>
      </c>
      <c r="P1904" s="11" t="str">
        <f>IF(VLOOKUP(D1904,'Current OBD'!$B$6:$AK$2185,33,0)="Yes","9"," ")</f>
        <v xml:space="preserve"> </v>
      </c>
      <c r="Q1904" s="11" t="str">
        <f>IF(VLOOKUP(D1904,'Current OBD'!$B$6:$AK$2185,34,0)="Yes","10"," ")</f>
        <v xml:space="preserve"> </v>
      </c>
      <c r="R1904" s="11" t="str">
        <f>IF(VLOOKUP(D1904,'Current OBD'!$B$6:$AK$2185,35,0)="Yes","11"," ")</f>
        <v xml:space="preserve"> </v>
      </c>
      <c r="S1904" s="11" t="str">
        <f>IF(VLOOKUP(D1904,'Current OBD'!$B$6:$AK$2185,36,0)="Yes","12"," ")</f>
        <v xml:space="preserve"> </v>
      </c>
      <c r="T1904" s="13">
        <f>VLOOKUP(D1904,Pivot!$B$4:$F$2181,2,0)</f>
        <v>403</v>
      </c>
      <c r="U1904" s="13">
        <f>VLOOKUP(D1904,Pivot!$B$4:$F$2181,3,0)</f>
        <v>0</v>
      </c>
      <c r="V1904" s="13">
        <f>VLOOKUP(D1904,Pivot!$B$4:$F$2181,4,0)</f>
        <v>403</v>
      </c>
      <c r="W1904" s="46">
        <f>IFERROR(VLOOKUP(D1904,Pivot!$B$4:$H$2181,5,0),"")</f>
        <v>1</v>
      </c>
      <c r="X1904" s="51">
        <f>IFERROR(VLOOKUP(D1904,Pivot!$B$4:$H$2181,6,0),"")</f>
        <v>0</v>
      </c>
      <c r="Y1904" s="46">
        <f>IFERROR(VLOOKUP(D1904,Pivot!$B$4:$H$2181,7,0),"")</f>
        <v>1</v>
      </c>
    </row>
    <row r="1905" spans="1:25" ht="15" customHeight="1" outlineLevel="2">
      <c r="A1905" s="10" t="str">
        <f>VLOOKUP(D1905,'Current OBD'!$B$6:$K$2185,4,0)</f>
        <v>Spokane</v>
      </c>
      <c r="B1905" s="10" t="str">
        <f>VLOOKUP(D1905,'Current OBD'!$B$6:$K$2185,3,0)</f>
        <v>32-081</v>
      </c>
      <c r="C1905" s="9" t="str">
        <f>VLOOKUP(D1905,'Current OBD'!$B$6:$K$2185,2,0)</f>
        <v>Spokane School District</v>
      </c>
      <c r="D1905" s="24">
        <v>661061</v>
      </c>
      <c r="E1905" s="9" t="str">
        <f>VLOOKUP(D1905,'Current OBD'!$B$6:$K$2185,10,0)</f>
        <v>Willard Elementary</v>
      </c>
      <c r="F1905" s="11" t="str">
        <f>IF(VLOOKUP(D1905,'Current OBD'!$B$6:$AK$2185,23,0)="Yes","PK"," ")</f>
        <v xml:space="preserve"> </v>
      </c>
      <c r="G1905" s="11" t="str">
        <f>IF(VLOOKUP(D1905,'Current OBD'!$B$6:$AK$2185,24,0)="Yes","K"," ")</f>
        <v>K</v>
      </c>
      <c r="H1905" s="11">
        <f>IF(VLOOKUP(D1905,'Current OBD'!$B$6:$AK$2185,25,0)="Yes",1," ")</f>
        <v>1</v>
      </c>
      <c r="I1905" s="11" t="str">
        <f>IF(VLOOKUP(D1905,'Current OBD'!$B$6:$AK$2185,26,0)="Yes","2"," ")</f>
        <v>2</v>
      </c>
      <c r="J1905" s="11" t="str">
        <f>IF(VLOOKUP(D1905,'Current OBD'!$B$6:$AK$2185,27,0)="Yes","3"," ")</f>
        <v>3</v>
      </c>
      <c r="K1905" s="11" t="str">
        <f>IF(VLOOKUP(D1905,'Current OBD'!$B$6:$AK$2185,28,0)="Yes","4"," ")</f>
        <v>4</v>
      </c>
      <c r="L1905" s="11" t="str">
        <f>IF(VLOOKUP(D1905,'Current OBD'!$B$6:$AK$2185,29,0)="Yes","5"," ")</f>
        <v>5</v>
      </c>
      <c r="M1905" s="11" t="str">
        <f>IF(VLOOKUP(D1905,'Current OBD'!$B$6:$AK$2185,30,0)="Yes","6"," ")</f>
        <v xml:space="preserve"> </v>
      </c>
      <c r="N1905" s="11" t="str">
        <f>IF(VLOOKUP(D1905,'Current OBD'!$B$6:$AK$2185,31,0)="Yes","7"," ")</f>
        <v xml:space="preserve"> </v>
      </c>
      <c r="O1905" s="11" t="str">
        <f>IF(VLOOKUP(D1905,'Current OBD'!$B$6:$AK$2185,32,0)="Yes","8"," ")</f>
        <v xml:space="preserve"> </v>
      </c>
      <c r="P1905" s="11" t="str">
        <f>IF(VLOOKUP(D1905,'Current OBD'!$B$6:$AK$2185,33,0)="Yes","9"," ")</f>
        <v xml:space="preserve"> </v>
      </c>
      <c r="Q1905" s="11" t="str">
        <f>IF(VLOOKUP(D1905,'Current OBD'!$B$6:$AK$2185,34,0)="Yes","10"," ")</f>
        <v xml:space="preserve"> </v>
      </c>
      <c r="R1905" s="11" t="str">
        <f>IF(VLOOKUP(D1905,'Current OBD'!$B$6:$AK$2185,35,0)="Yes","11"," ")</f>
        <v xml:space="preserve"> </v>
      </c>
      <c r="S1905" s="11" t="str">
        <f>IF(VLOOKUP(D1905,'Current OBD'!$B$6:$AK$2185,36,0)="Yes","12"," ")</f>
        <v xml:space="preserve"> </v>
      </c>
      <c r="T1905" s="13">
        <f>VLOOKUP(D1905,Pivot!$B$4:$F$2181,2,0)</f>
        <v>399</v>
      </c>
      <c r="U1905" s="13">
        <f>VLOOKUP(D1905,Pivot!$B$4:$F$2181,3,0)</f>
        <v>0</v>
      </c>
      <c r="V1905" s="13">
        <f>VLOOKUP(D1905,Pivot!$B$4:$F$2181,4,0)</f>
        <v>405</v>
      </c>
      <c r="W1905" s="46">
        <f>IFERROR(VLOOKUP(D1905,Pivot!$B$4:$H$2181,5,0),"")</f>
        <v>0.98519999999999996</v>
      </c>
      <c r="X1905" s="51">
        <f>IFERROR(VLOOKUP(D1905,Pivot!$B$4:$H$2181,6,0),"")</f>
        <v>0</v>
      </c>
      <c r="Y1905" s="46">
        <f>IFERROR(VLOOKUP(D1905,Pivot!$B$4:$H$2181,7,0),"")</f>
        <v>0.98519999999999996</v>
      </c>
    </row>
    <row r="1906" spans="1:25" ht="15" customHeight="1" outlineLevel="2">
      <c r="A1906" s="10" t="str">
        <f>VLOOKUP(D1906,'Current OBD'!$B$6:$K$2185,4,0)</f>
        <v>Spokane</v>
      </c>
      <c r="B1906" s="10" t="str">
        <f>VLOOKUP(D1906,'Current OBD'!$B$6:$K$2185,3,0)</f>
        <v>32-081</v>
      </c>
      <c r="C1906" s="9" t="str">
        <f>VLOOKUP(D1906,'Current OBD'!$B$6:$K$2185,2,0)</f>
        <v>Spokane School District</v>
      </c>
      <c r="D1906" s="24">
        <v>661062</v>
      </c>
      <c r="E1906" s="9" t="str">
        <f>VLOOKUP(D1906,'Current OBD'!$B$6:$K$2185,10,0)</f>
        <v>Wilson Elementary</v>
      </c>
      <c r="F1906" s="11" t="str">
        <f>IF(VLOOKUP(D1906,'Current OBD'!$B$6:$AK$2185,23,0)="Yes","PK"," ")</f>
        <v xml:space="preserve"> </v>
      </c>
      <c r="G1906" s="11" t="str">
        <f>IF(VLOOKUP(D1906,'Current OBD'!$B$6:$AK$2185,24,0)="Yes","K"," ")</f>
        <v>K</v>
      </c>
      <c r="H1906" s="11">
        <f>IF(VLOOKUP(D1906,'Current OBD'!$B$6:$AK$2185,25,0)="Yes",1," ")</f>
        <v>1</v>
      </c>
      <c r="I1906" s="11" t="str">
        <f>IF(VLOOKUP(D1906,'Current OBD'!$B$6:$AK$2185,26,0)="Yes","2"," ")</f>
        <v>2</v>
      </c>
      <c r="J1906" s="11" t="str">
        <f>IF(VLOOKUP(D1906,'Current OBD'!$B$6:$AK$2185,27,0)="Yes","3"," ")</f>
        <v>3</v>
      </c>
      <c r="K1906" s="11" t="str">
        <f>IF(VLOOKUP(D1906,'Current OBD'!$B$6:$AK$2185,28,0)="Yes","4"," ")</f>
        <v>4</v>
      </c>
      <c r="L1906" s="11" t="str">
        <f>IF(VLOOKUP(D1906,'Current OBD'!$B$6:$AK$2185,29,0)="Yes","5"," ")</f>
        <v>5</v>
      </c>
      <c r="M1906" s="11" t="str">
        <f>IF(VLOOKUP(D1906,'Current OBD'!$B$6:$AK$2185,30,0)="Yes","6"," ")</f>
        <v>6</v>
      </c>
      <c r="N1906" s="11" t="str">
        <f>IF(VLOOKUP(D1906,'Current OBD'!$B$6:$AK$2185,31,0)="Yes","7"," ")</f>
        <v xml:space="preserve"> </v>
      </c>
      <c r="O1906" s="11" t="str">
        <f>IF(VLOOKUP(D1906,'Current OBD'!$B$6:$AK$2185,32,0)="Yes","8"," ")</f>
        <v xml:space="preserve"> </v>
      </c>
      <c r="P1906" s="11" t="str">
        <f>IF(VLOOKUP(D1906,'Current OBD'!$B$6:$AK$2185,33,0)="Yes","9"," ")</f>
        <v xml:space="preserve"> </v>
      </c>
      <c r="Q1906" s="11" t="str">
        <f>IF(VLOOKUP(D1906,'Current OBD'!$B$6:$AK$2185,34,0)="Yes","10"," ")</f>
        <v xml:space="preserve"> </v>
      </c>
      <c r="R1906" s="11" t="str">
        <f>IF(VLOOKUP(D1906,'Current OBD'!$B$6:$AK$2185,35,0)="Yes","11"," ")</f>
        <v xml:space="preserve"> </v>
      </c>
      <c r="S1906" s="11" t="str">
        <f>IF(VLOOKUP(D1906,'Current OBD'!$B$6:$AK$2185,36,0)="Yes","12"," ")</f>
        <v xml:space="preserve"> </v>
      </c>
      <c r="T1906" s="13">
        <f>VLOOKUP(D1906,Pivot!$B$4:$F$2181,2,0)</f>
        <v>90</v>
      </c>
      <c r="U1906" s="13">
        <f>VLOOKUP(D1906,Pivot!$B$4:$F$2181,3,0)</f>
        <v>0</v>
      </c>
      <c r="V1906" s="13">
        <f>VLOOKUP(D1906,Pivot!$B$4:$F$2181,4,0)</f>
        <v>363</v>
      </c>
      <c r="W1906" s="46">
        <f>IFERROR(VLOOKUP(D1906,Pivot!$B$4:$H$2181,5,0),"")</f>
        <v>0.24790000000000001</v>
      </c>
      <c r="X1906" s="51">
        <f>IFERROR(VLOOKUP(D1906,Pivot!$B$4:$H$2181,6,0),"")</f>
        <v>0</v>
      </c>
      <c r="Y1906" s="46">
        <f>IFERROR(VLOOKUP(D1906,Pivot!$B$4:$H$2181,7,0),"")</f>
        <v>0.24790000000000001</v>
      </c>
    </row>
    <row r="1907" spans="1:25" ht="15" customHeight="1" outlineLevel="2">
      <c r="A1907" s="10" t="str">
        <f>VLOOKUP(D1907,'Current OBD'!$B$6:$K$2185,4,0)</f>
        <v>Spokane</v>
      </c>
      <c r="B1907" s="10" t="str">
        <f>VLOOKUP(D1907,'Current OBD'!$B$6:$K$2185,3,0)</f>
        <v>32-081</v>
      </c>
      <c r="C1907" s="9" t="str">
        <f>VLOOKUP(D1907,'Current OBD'!$B$6:$K$2185,2,0)</f>
        <v>Spokane School District</v>
      </c>
      <c r="D1907" s="24">
        <v>661063</v>
      </c>
      <c r="E1907" s="9" t="str">
        <f>VLOOKUP(D1907,'Current OBD'!$B$6:$K$2185,10,0)</f>
        <v>Woodridge Elementary</v>
      </c>
      <c r="F1907" s="11" t="str">
        <f>IF(VLOOKUP(D1907,'Current OBD'!$B$6:$AK$2185,23,0)="Yes","PK"," ")</f>
        <v>PK</v>
      </c>
      <c r="G1907" s="11" t="str">
        <f>IF(VLOOKUP(D1907,'Current OBD'!$B$6:$AK$2185,24,0)="Yes","K"," ")</f>
        <v>K</v>
      </c>
      <c r="H1907" s="11">
        <f>IF(VLOOKUP(D1907,'Current OBD'!$B$6:$AK$2185,25,0)="Yes",1," ")</f>
        <v>1</v>
      </c>
      <c r="I1907" s="11" t="str">
        <f>IF(VLOOKUP(D1907,'Current OBD'!$B$6:$AK$2185,26,0)="Yes","2"," ")</f>
        <v>2</v>
      </c>
      <c r="J1907" s="11" t="str">
        <f>IF(VLOOKUP(D1907,'Current OBD'!$B$6:$AK$2185,27,0)="Yes","3"," ")</f>
        <v>3</v>
      </c>
      <c r="K1907" s="11" t="str">
        <f>IF(VLOOKUP(D1907,'Current OBD'!$B$6:$AK$2185,28,0)="Yes","4"," ")</f>
        <v>4</v>
      </c>
      <c r="L1907" s="11" t="str">
        <f>IF(VLOOKUP(D1907,'Current OBD'!$B$6:$AK$2185,29,0)="Yes","5"," ")</f>
        <v>5</v>
      </c>
      <c r="M1907" s="11" t="str">
        <f>IF(VLOOKUP(D1907,'Current OBD'!$B$6:$AK$2185,30,0)="Yes","6"," ")</f>
        <v xml:space="preserve"> </v>
      </c>
      <c r="N1907" s="11" t="str">
        <f>IF(VLOOKUP(D1907,'Current OBD'!$B$6:$AK$2185,31,0)="Yes","7"," ")</f>
        <v xml:space="preserve"> </v>
      </c>
      <c r="O1907" s="11" t="str">
        <f>IF(VLOOKUP(D1907,'Current OBD'!$B$6:$AK$2185,32,0)="Yes","8"," ")</f>
        <v xml:space="preserve"> </v>
      </c>
      <c r="P1907" s="11" t="str">
        <f>IF(VLOOKUP(D1907,'Current OBD'!$B$6:$AK$2185,33,0)="Yes","9"," ")</f>
        <v xml:space="preserve"> </v>
      </c>
      <c r="Q1907" s="11" t="str">
        <f>IF(VLOOKUP(D1907,'Current OBD'!$B$6:$AK$2185,34,0)="Yes","10"," ")</f>
        <v xml:space="preserve"> </v>
      </c>
      <c r="R1907" s="11" t="str">
        <f>IF(VLOOKUP(D1907,'Current OBD'!$B$6:$AK$2185,35,0)="Yes","11"," ")</f>
        <v xml:space="preserve"> </v>
      </c>
      <c r="S1907" s="11" t="str">
        <f>IF(VLOOKUP(D1907,'Current OBD'!$B$6:$AK$2185,36,0)="Yes","12"," ")</f>
        <v xml:space="preserve"> </v>
      </c>
      <c r="T1907" s="13">
        <f>VLOOKUP(D1907,Pivot!$B$4:$F$2181,2,0)</f>
        <v>138</v>
      </c>
      <c r="U1907" s="13">
        <f>VLOOKUP(D1907,Pivot!$B$4:$F$2181,3,0)</f>
        <v>0</v>
      </c>
      <c r="V1907" s="13">
        <f>VLOOKUP(D1907,Pivot!$B$4:$F$2181,4,0)</f>
        <v>366</v>
      </c>
      <c r="W1907" s="46">
        <f>IFERROR(VLOOKUP(D1907,Pivot!$B$4:$H$2181,5,0),"")</f>
        <v>0.377</v>
      </c>
      <c r="X1907" s="51">
        <f>IFERROR(VLOOKUP(D1907,Pivot!$B$4:$H$2181,6,0),"")</f>
        <v>0</v>
      </c>
      <c r="Y1907" s="46">
        <f>IFERROR(VLOOKUP(D1907,Pivot!$B$4:$H$2181,7,0),"")</f>
        <v>0.377</v>
      </c>
    </row>
    <row r="1908" spans="1:25" ht="15" customHeight="1" outlineLevel="2">
      <c r="A1908" s="10" t="str">
        <f>VLOOKUP(D1908,'Current OBD'!$B$6:$K$2185,4,0)</f>
        <v>Spokane</v>
      </c>
      <c r="B1908" s="10" t="str">
        <f>VLOOKUP(D1908,'Current OBD'!$B$6:$K$2185,3,0)</f>
        <v>32-081</v>
      </c>
      <c r="C1908" s="9" t="str">
        <f>VLOOKUP(D1908,'Current OBD'!$B$6:$K$2185,2,0)</f>
        <v>Spokane School District</v>
      </c>
      <c r="D1908" s="24">
        <v>687198</v>
      </c>
      <c r="E1908" s="9" t="str">
        <f>VLOOKUP(D1908,'Current OBD'!$B$6:$K$2185,10,0)</f>
        <v>Yasuhara Middle School</v>
      </c>
      <c r="F1908" s="11" t="str">
        <f>IF(VLOOKUP(D1908,'Current OBD'!$B$6:$AK$2185,23,0)="Yes","PK"," ")</f>
        <v xml:space="preserve"> </v>
      </c>
      <c r="G1908" s="11" t="str">
        <f>IF(VLOOKUP(D1908,'Current OBD'!$B$6:$AK$2185,24,0)="Yes","K"," ")</f>
        <v xml:space="preserve"> </v>
      </c>
      <c r="H1908" s="11" t="str">
        <f>IF(VLOOKUP(D1908,'Current OBD'!$B$6:$AK$2185,25,0)="Yes",1," ")</f>
        <v xml:space="preserve"> </v>
      </c>
      <c r="I1908" s="11" t="str">
        <f>IF(VLOOKUP(D1908,'Current OBD'!$B$6:$AK$2185,26,0)="Yes","2"," ")</f>
        <v xml:space="preserve"> </v>
      </c>
      <c r="J1908" s="11" t="str">
        <f>IF(VLOOKUP(D1908,'Current OBD'!$B$6:$AK$2185,27,0)="Yes","3"," ")</f>
        <v xml:space="preserve"> </v>
      </c>
      <c r="K1908" s="11" t="str">
        <f>IF(VLOOKUP(D1908,'Current OBD'!$B$6:$AK$2185,28,0)="Yes","4"," ")</f>
        <v xml:space="preserve"> </v>
      </c>
      <c r="L1908" s="11" t="str">
        <f>IF(VLOOKUP(D1908,'Current OBD'!$B$6:$AK$2185,29,0)="Yes","5"," ")</f>
        <v xml:space="preserve"> </v>
      </c>
      <c r="M1908" s="11" t="str">
        <f>IF(VLOOKUP(D1908,'Current OBD'!$B$6:$AK$2185,30,0)="Yes","6"," ")</f>
        <v>6</v>
      </c>
      <c r="N1908" s="11" t="str">
        <f>IF(VLOOKUP(D1908,'Current OBD'!$B$6:$AK$2185,31,0)="Yes","7"," ")</f>
        <v>7</v>
      </c>
      <c r="O1908" s="11" t="str">
        <f>IF(VLOOKUP(D1908,'Current OBD'!$B$6:$AK$2185,32,0)="Yes","8"," ")</f>
        <v>8</v>
      </c>
      <c r="P1908" s="11" t="str">
        <f>IF(VLOOKUP(D1908,'Current OBD'!$B$6:$AK$2185,33,0)="Yes","9"," ")</f>
        <v xml:space="preserve"> </v>
      </c>
      <c r="Q1908" s="11" t="str">
        <f>IF(VLOOKUP(D1908,'Current OBD'!$B$6:$AK$2185,34,0)="Yes","10"," ")</f>
        <v xml:space="preserve"> </v>
      </c>
      <c r="R1908" s="11" t="str">
        <f>IF(VLOOKUP(D1908,'Current OBD'!$B$6:$AK$2185,35,0)="Yes","11"," ")</f>
        <v xml:space="preserve"> </v>
      </c>
      <c r="S1908" s="11" t="str">
        <f>IF(VLOOKUP(D1908,'Current OBD'!$B$6:$AK$2185,36,0)="Yes","12"," ")</f>
        <v xml:space="preserve"> </v>
      </c>
      <c r="T1908" s="13">
        <f>VLOOKUP(D1908,Pivot!$B$4:$F$2181,2,0)</f>
        <v>389</v>
      </c>
      <c r="U1908" s="13">
        <f>VLOOKUP(D1908,Pivot!$B$4:$F$2181,3,0)</f>
        <v>0</v>
      </c>
      <c r="V1908" s="13">
        <f>VLOOKUP(D1908,Pivot!$B$4:$F$2181,4,0)</f>
        <v>389</v>
      </c>
      <c r="W1908" s="46">
        <f>IFERROR(VLOOKUP(D1908,Pivot!$B$4:$H$2181,5,0),"")</f>
        <v>1</v>
      </c>
      <c r="X1908" s="51">
        <f>IFERROR(VLOOKUP(D1908,Pivot!$B$4:$H$2181,6,0),"")</f>
        <v>0</v>
      </c>
      <c r="Y1908" s="46">
        <f>IFERROR(VLOOKUP(D1908,Pivot!$B$4:$H$2181,7,0),"")</f>
        <v>1</v>
      </c>
    </row>
    <row r="1909" spans="1:25" ht="15" customHeight="1" outlineLevel="1">
      <c r="A1909" s="27"/>
      <c r="B1909" s="27"/>
      <c r="C1909" s="30" t="s">
        <v>5843</v>
      </c>
      <c r="D1909" s="27"/>
      <c r="E1909" s="26"/>
      <c r="F1909" s="29"/>
      <c r="G1909" s="29"/>
      <c r="H1909" s="29"/>
      <c r="I1909" s="29"/>
      <c r="J1909" s="29"/>
      <c r="K1909" s="29"/>
      <c r="L1909" s="29"/>
      <c r="M1909" s="29"/>
      <c r="N1909" s="29"/>
      <c r="O1909" s="29"/>
      <c r="P1909" s="29"/>
      <c r="Q1909" s="29"/>
      <c r="R1909" s="29"/>
      <c r="S1909" s="29"/>
      <c r="T1909" s="43">
        <f>SUBTOTAL(9,T1855:T1908)</f>
        <v>20723</v>
      </c>
      <c r="U1909" s="43">
        <f>SUBTOTAL(9,U1855:U1908)</f>
        <v>0</v>
      </c>
      <c r="V1909" s="43">
        <f>SUBTOTAL(9,V1855:V1908)</f>
        <v>28655</v>
      </c>
      <c r="W1909" s="47"/>
      <c r="X1909" s="52"/>
      <c r="Y1909" s="56">
        <f>(T1909+U1909)/V1909</f>
        <v>0.72318967021462222</v>
      </c>
    </row>
    <row r="1910" spans="1:25" ht="15" customHeight="1" outlineLevel="2">
      <c r="A1910" s="10" t="str">
        <f>VLOOKUP(D1910,'Current OBD'!$B$6:$K$2185,4,0)</f>
        <v>Spokane</v>
      </c>
      <c r="B1910" s="10" t="str">
        <f>VLOOKUP(D1910,'Current OBD'!$B$6:$K$2185,3,0)</f>
        <v>32-312</v>
      </c>
      <c r="C1910" s="9" t="str">
        <f>VLOOKUP(D1910,'Current OBD'!$B$6:$K$2185,2,0)</f>
        <v>Great Northern School District 312</v>
      </c>
      <c r="D1910" s="24">
        <v>686658</v>
      </c>
      <c r="E1910" s="26" t="str">
        <f>VLOOKUP(D1910,'Current OBD'!$B$6:$K$2185,10,0)</f>
        <v>Great Northern School District 312</v>
      </c>
      <c r="F1910" s="11" t="str">
        <f>IF(VLOOKUP(D1910,'Current OBD'!$B$6:$AK$2185,23,0)="Yes","PK"," ")</f>
        <v xml:space="preserve"> </v>
      </c>
      <c r="G1910" s="11" t="str">
        <f>IF(VLOOKUP(D1910,'Current OBD'!$B$6:$AK$2185,24,0)="Yes","K"," ")</f>
        <v>K</v>
      </c>
      <c r="H1910" s="11">
        <f>IF(VLOOKUP(D1910,'Current OBD'!$B$6:$AK$2185,25,0)="Yes",1," ")</f>
        <v>1</v>
      </c>
      <c r="I1910" s="11" t="str">
        <f>IF(VLOOKUP(D1910,'Current OBD'!$B$6:$AK$2185,26,0)="Yes","2"," ")</f>
        <v>2</v>
      </c>
      <c r="J1910" s="11" t="str">
        <f>IF(VLOOKUP(D1910,'Current OBD'!$B$6:$AK$2185,27,0)="Yes","3"," ")</f>
        <v>3</v>
      </c>
      <c r="K1910" s="11" t="str">
        <f>IF(VLOOKUP(D1910,'Current OBD'!$B$6:$AK$2185,28,0)="Yes","4"," ")</f>
        <v>4</v>
      </c>
      <c r="L1910" s="11" t="str">
        <f>IF(VLOOKUP(D1910,'Current OBD'!$B$6:$AK$2185,29,0)="Yes","5"," ")</f>
        <v>5</v>
      </c>
      <c r="M1910" s="11" t="str">
        <f>IF(VLOOKUP(D1910,'Current OBD'!$B$6:$AK$2185,30,0)="Yes","6"," ")</f>
        <v>6</v>
      </c>
      <c r="N1910" s="11" t="str">
        <f>IF(VLOOKUP(D1910,'Current OBD'!$B$6:$AK$2185,31,0)="Yes","7"," ")</f>
        <v xml:space="preserve"> </v>
      </c>
      <c r="O1910" s="11" t="str">
        <f>IF(VLOOKUP(D1910,'Current OBD'!$B$6:$AK$2185,32,0)="Yes","8"," ")</f>
        <v xml:space="preserve"> </v>
      </c>
      <c r="P1910" s="11" t="str">
        <f>IF(VLOOKUP(D1910,'Current OBD'!$B$6:$AK$2185,33,0)="Yes","9"," ")</f>
        <v xml:space="preserve"> </v>
      </c>
      <c r="Q1910" s="11" t="str">
        <f>IF(VLOOKUP(D1910,'Current OBD'!$B$6:$AK$2185,34,0)="Yes","10"," ")</f>
        <v xml:space="preserve"> </v>
      </c>
      <c r="R1910" s="11" t="str">
        <f>IF(VLOOKUP(D1910,'Current OBD'!$B$6:$AK$2185,35,0)="Yes","11"," ")</f>
        <v xml:space="preserve"> </v>
      </c>
      <c r="S1910" s="11" t="str">
        <f>IF(VLOOKUP(D1910,'Current OBD'!$B$6:$AK$2185,36,0)="Yes","12"," ")</f>
        <v xml:space="preserve"> </v>
      </c>
      <c r="T1910" s="13">
        <f>VLOOKUP(D1910,Pivot!$B$4:$F$2181,2,0)</f>
        <v>12</v>
      </c>
      <c r="U1910" s="13">
        <f>VLOOKUP(D1910,Pivot!$B$4:$F$2181,3,0)</f>
        <v>3</v>
      </c>
      <c r="V1910" s="13">
        <f>VLOOKUP(D1910,Pivot!$B$4:$F$2181,4,0)</f>
        <v>35</v>
      </c>
      <c r="W1910" s="46">
        <f>IFERROR(VLOOKUP(D1910,Pivot!$B$4:$H$2181,5,0),"")</f>
        <v>0.34289999999999998</v>
      </c>
      <c r="X1910" s="51">
        <f>IFERROR(VLOOKUP(D1910,Pivot!$B$4:$H$2181,6,0),"")</f>
        <v>8.5699999999999998E-2</v>
      </c>
      <c r="Y1910" s="46">
        <f>IFERROR(VLOOKUP(D1910,Pivot!$B$4:$H$2181,7,0),"")</f>
        <v>0.42859999999999998</v>
      </c>
    </row>
    <row r="1911" spans="1:25" ht="15" customHeight="1" outlineLevel="1">
      <c r="A1911" s="27"/>
      <c r="B1911" s="27"/>
      <c r="C1911" s="30" t="s">
        <v>5844</v>
      </c>
      <c r="D1911" s="27"/>
      <c r="E1911" s="26"/>
      <c r="F1911" s="29"/>
      <c r="G1911" s="29"/>
      <c r="H1911" s="29"/>
      <c r="I1911" s="29"/>
      <c r="J1911" s="29"/>
      <c r="K1911" s="29"/>
      <c r="L1911" s="29"/>
      <c r="M1911" s="29"/>
      <c r="N1911" s="29"/>
      <c r="O1911" s="29"/>
      <c r="P1911" s="29"/>
      <c r="Q1911" s="29"/>
      <c r="R1911" s="29"/>
      <c r="S1911" s="29"/>
      <c r="T1911" s="43">
        <f>SUBTOTAL(9,T1910:T1910)</f>
        <v>12</v>
      </c>
      <c r="U1911" s="43">
        <f>SUBTOTAL(9,U1910:U1910)</f>
        <v>3</v>
      </c>
      <c r="V1911" s="43">
        <f>SUBTOTAL(9,V1910:V1910)</f>
        <v>35</v>
      </c>
      <c r="W1911" s="47"/>
      <c r="X1911" s="52"/>
      <c r="Y1911" s="56">
        <f>(T1911+U1911)/V1911</f>
        <v>0.42857142857142855</v>
      </c>
    </row>
    <row r="1912" spans="1:25" ht="15" customHeight="1" outlineLevel="2">
      <c r="A1912" s="10" t="str">
        <f>VLOOKUP(D1912,'Current OBD'!$B$6:$K$2185,4,0)</f>
        <v>Spokane</v>
      </c>
      <c r="B1912" s="10" t="str">
        <f>VLOOKUP(D1912,'Current OBD'!$B$6:$K$2185,3,0)</f>
        <v>32-325</v>
      </c>
      <c r="C1912" s="9" t="str">
        <f>VLOOKUP(D1912,'Current OBD'!$B$6:$K$2185,2,0)</f>
        <v>Nine Mile Falls School District</v>
      </c>
      <c r="D1912" s="24">
        <v>661019</v>
      </c>
      <c r="E1912" s="9" t="str">
        <f>VLOOKUP(D1912,'Current OBD'!$B$6:$K$2185,10,0)</f>
        <v>Lake Spokane Elementary</v>
      </c>
      <c r="F1912" s="11" t="str">
        <f>IF(VLOOKUP(D1912,'Current OBD'!$B$6:$AK$2185,23,0)="Yes","PK"," ")</f>
        <v xml:space="preserve"> </v>
      </c>
      <c r="G1912" s="11" t="str">
        <f>IF(VLOOKUP(D1912,'Current OBD'!$B$6:$AK$2185,24,0)="Yes","K"," ")</f>
        <v>K</v>
      </c>
      <c r="H1912" s="11">
        <f>IF(VLOOKUP(D1912,'Current OBD'!$B$6:$AK$2185,25,0)="Yes",1," ")</f>
        <v>1</v>
      </c>
      <c r="I1912" s="11" t="str">
        <f>IF(VLOOKUP(D1912,'Current OBD'!$B$6:$AK$2185,26,0)="Yes","2"," ")</f>
        <v>2</v>
      </c>
      <c r="J1912" s="11" t="str">
        <f>IF(VLOOKUP(D1912,'Current OBD'!$B$6:$AK$2185,27,0)="Yes","3"," ")</f>
        <v>3</v>
      </c>
      <c r="K1912" s="11" t="str">
        <f>IF(VLOOKUP(D1912,'Current OBD'!$B$6:$AK$2185,28,0)="Yes","4"," ")</f>
        <v>4</v>
      </c>
      <c r="L1912" s="11" t="str">
        <f>IF(VLOOKUP(D1912,'Current OBD'!$B$6:$AK$2185,29,0)="Yes","5"," ")</f>
        <v>5</v>
      </c>
      <c r="M1912" s="11" t="str">
        <f>IF(VLOOKUP(D1912,'Current OBD'!$B$6:$AK$2185,30,0)="Yes","6"," ")</f>
        <v xml:space="preserve"> </v>
      </c>
      <c r="N1912" s="11" t="str">
        <f>IF(VLOOKUP(D1912,'Current OBD'!$B$6:$AK$2185,31,0)="Yes","7"," ")</f>
        <v xml:space="preserve"> </v>
      </c>
      <c r="O1912" s="11" t="str">
        <f>IF(VLOOKUP(D1912,'Current OBD'!$B$6:$AK$2185,32,0)="Yes","8"," ")</f>
        <v xml:space="preserve"> </v>
      </c>
      <c r="P1912" s="11" t="str">
        <f>IF(VLOOKUP(D1912,'Current OBD'!$B$6:$AK$2185,33,0)="Yes","9"," ")</f>
        <v xml:space="preserve"> </v>
      </c>
      <c r="Q1912" s="11" t="str">
        <f>IF(VLOOKUP(D1912,'Current OBD'!$B$6:$AK$2185,34,0)="Yes","10"," ")</f>
        <v xml:space="preserve"> </v>
      </c>
      <c r="R1912" s="11" t="str">
        <f>IF(VLOOKUP(D1912,'Current OBD'!$B$6:$AK$2185,35,0)="Yes","11"," ")</f>
        <v xml:space="preserve"> </v>
      </c>
      <c r="S1912" s="11" t="str">
        <f>IF(VLOOKUP(D1912,'Current OBD'!$B$6:$AK$2185,36,0)="Yes","12"," ")</f>
        <v xml:space="preserve"> </v>
      </c>
      <c r="T1912" s="13">
        <f>VLOOKUP(D1912,Pivot!$B$4:$F$2181,2,0)</f>
        <v>112</v>
      </c>
      <c r="U1912" s="13">
        <f>VLOOKUP(D1912,Pivot!$B$4:$F$2181,3,0)</f>
        <v>54</v>
      </c>
      <c r="V1912" s="13">
        <f>VLOOKUP(D1912,Pivot!$B$4:$F$2181,4,0)</f>
        <v>449</v>
      </c>
      <c r="W1912" s="46">
        <f>IFERROR(VLOOKUP(D1912,Pivot!$B$4:$H$2181,5,0),"")</f>
        <v>0.24940000000000001</v>
      </c>
      <c r="X1912" s="51">
        <f>IFERROR(VLOOKUP(D1912,Pivot!$B$4:$H$2181,6,0),"")</f>
        <v>0.1203</v>
      </c>
      <c r="Y1912" s="46">
        <f>IFERROR(VLOOKUP(D1912,Pivot!$B$4:$H$2181,7,0),"")</f>
        <v>0.36969999999999997</v>
      </c>
    </row>
    <row r="1913" spans="1:25" ht="15" customHeight="1" outlineLevel="2">
      <c r="A1913" s="10" t="str">
        <f>VLOOKUP(D1913,'Current OBD'!$B$6:$K$2185,4,0)</f>
        <v>Spokane</v>
      </c>
      <c r="B1913" s="10" t="str">
        <f>VLOOKUP(D1913,'Current OBD'!$B$6:$K$2185,3,0)</f>
        <v>32-325</v>
      </c>
      <c r="C1913" s="9" t="str">
        <f>VLOOKUP(D1913,'Current OBD'!$B$6:$K$2185,2,0)</f>
        <v>Nine Mile Falls School District</v>
      </c>
      <c r="D1913" s="24">
        <v>661022</v>
      </c>
      <c r="E1913" s="9" t="str">
        <f>VLOOKUP(D1913,'Current OBD'!$B$6:$K$2185,10,0)</f>
        <v>Lakeside High School</v>
      </c>
      <c r="F1913" s="11" t="str">
        <f>IF(VLOOKUP(D1913,'Current OBD'!$B$6:$AK$2185,23,0)="Yes","PK"," ")</f>
        <v xml:space="preserve"> </v>
      </c>
      <c r="G1913" s="11" t="str">
        <f>IF(VLOOKUP(D1913,'Current OBD'!$B$6:$AK$2185,24,0)="Yes","K"," ")</f>
        <v xml:space="preserve"> </v>
      </c>
      <c r="H1913" s="11" t="str">
        <f>IF(VLOOKUP(D1913,'Current OBD'!$B$6:$AK$2185,25,0)="Yes",1," ")</f>
        <v xml:space="preserve"> </v>
      </c>
      <c r="I1913" s="11" t="str">
        <f>IF(VLOOKUP(D1913,'Current OBD'!$B$6:$AK$2185,26,0)="Yes","2"," ")</f>
        <v xml:space="preserve"> </v>
      </c>
      <c r="J1913" s="11" t="str">
        <f>IF(VLOOKUP(D1913,'Current OBD'!$B$6:$AK$2185,27,0)="Yes","3"," ")</f>
        <v xml:space="preserve"> </v>
      </c>
      <c r="K1913" s="11" t="str">
        <f>IF(VLOOKUP(D1913,'Current OBD'!$B$6:$AK$2185,28,0)="Yes","4"," ")</f>
        <v xml:space="preserve"> </v>
      </c>
      <c r="L1913" s="11" t="str">
        <f>IF(VLOOKUP(D1913,'Current OBD'!$B$6:$AK$2185,29,0)="Yes","5"," ")</f>
        <v xml:space="preserve"> </v>
      </c>
      <c r="M1913" s="11" t="str">
        <f>IF(VLOOKUP(D1913,'Current OBD'!$B$6:$AK$2185,30,0)="Yes","6"," ")</f>
        <v xml:space="preserve"> </v>
      </c>
      <c r="N1913" s="11" t="str">
        <f>IF(VLOOKUP(D1913,'Current OBD'!$B$6:$AK$2185,31,0)="Yes","7"," ")</f>
        <v xml:space="preserve"> </v>
      </c>
      <c r="O1913" s="11" t="str">
        <f>IF(VLOOKUP(D1913,'Current OBD'!$B$6:$AK$2185,32,0)="Yes","8"," ")</f>
        <v xml:space="preserve"> </v>
      </c>
      <c r="P1913" s="11" t="str">
        <f>IF(VLOOKUP(D1913,'Current OBD'!$B$6:$AK$2185,33,0)="Yes","9"," ")</f>
        <v>9</v>
      </c>
      <c r="Q1913" s="11" t="str">
        <f>IF(VLOOKUP(D1913,'Current OBD'!$B$6:$AK$2185,34,0)="Yes","10"," ")</f>
        <v>10</v>
      </c>
      <c r="R1913" s="11" t="str">
        <f>IF(VLOOKUP(D1913,'Current OBD'!$B$6:$AK$2185,35,0)="Yes","11"," ")</f>
        <v>11</v>
      </c>
      <c r="S1913" s="11" t="str">
        <f>IF(VLOOKUP(D1913,'Current OBD'!$B$6:$AK$2185,36,0)="Yes","12"," ")</f>
        <v>12</v>
      </c>
      <c r="T1913" s="13">
        <f>VLOOKUP(D1913,Pivot!$B$4:$F$2181,2,0)</f>
        <v>68</v>
      </c>
      <c r="U1913" s="13">
        <f>VLOOKUP(D1913,Pivot!$B$4:$F$2181,3,0)</f>
        <v>32</v>
      </c>
      <c r="V1913" s="13">
        <f>VLOOKUP(D1913,Pivot!$B$4:$F$2181,4,0)</f>
        <v>411</v>
      </c>
      <c r="W1913" s="46">
        <f>IFERROR(VLOOKUP(D1913,Pivot!$B$4:$H$2181,5,0),"")</f>
        <v>0.16550000000000001</v>
      </c>
      <c r="X1913" s="51">
        <f>IFERROR(VLOOKUP(D1913,Pivot!$B$4:$H$2181,6,0),"")</f>
        <v>7.7899999999999997E-2</v>
      </c>
      <c r="Y1913" s="46">
        <f>IFERROR(VLOOKUP(D1913,Pivot!$B$4:$H$2181,7,0),"")</f>
        <v>0.24329999999999999</v>
      </c>
    </row>
    <row r="1914" spans="1:25" ht="15" customHeight="1" outlineLevel="2">
      <c r="A1914" s="10" t="str">
        <f>VLOOKUP(D1914,'Current OBD'!$B$6:$K$2185,4,0)</f>
        <v>Spokane</v>
      </c>
      <c r="B1914" s="10" t="str">
        <f>VLOOKUP(D1914,'Current OBD'!$B$6:$K$2185,3,0)</f>
        <v>32-325</v>
      </c>
      <c r="C1914" s="9" t="str">
        <f>VLOOKUP(D1914,'Current OBD'!$B$6:$K$2185,2,0)</f>
        <v>Nine Mile Falls School District</v>
      </c>
      <c r="D1914" s="24">
        <v>661021</v>
      </c>
      <c r="E1914" s="9" t="str">
        <f>VLOOKUP(D1914,'Current OBD'!$B$6:$K$2185,10,0)</f>
        <v>Lakeside Middle School</v>
      </c>
      <c r="F1914" s="11" t="str">
        <f>IF(VLOOKUP(D1914,'Current OBD'!$B$6:$AK$2185,23,0)="Yes","PK"," ")</f>
        <v xml:space="preserve"> </v>
      </c>
      <c r="G1914" s="11" t="str">
        <f>IF(VLOOKUP(D1914,'Current OBD'!$B$6:$AK$2185,24,0)="Yes","K"," ")</f>
        <v xml:space="preserve"> </v>
      </c>
      <c r="H1914" s="11" t="str">
        <f>IF(VLOOKUP(D1914,'Current OBD'!$B$6:$AK$2185,25,0)="Yes",1," ")</f>
        <v xml:space="preserve"> </v>
      </c>
      <c r="I1914" s="11" t="str">
        <f>IF(VLOOKUP(D1914,'Current OBD'!$B$6:$AK$2185,26,0)="Yes","2"," ")</f>
        <v xml:space="preserve"> </v>
      </c>
      <c r="J1914" s="11" t="str">
        <f>IF(VLOOKUP(D1914,'Current OBD'!$B$6:$AK$2185,27,0)="Yes","3"," ")</f>
        <v xml:space="preserve"> </v>
      </c>
      <c r="K1914" s="11" t="str">
        <f>IF(VLOOKUP(D1914,'Current OBD'!$B$6:$AK$2185,28,0)="Yes","4"," ")</f>
        <v xml:space="preserve"> </v>
      </c>
      <c r="L1914" s="11" t="str">
        <f>IF(VLOOKUP(D1914,'Current OBD'!$B$6:$AK$2185,29,0)="Yes","5"," ")</f>
        <v xml:space="preserve"> </v>
      </c>
      <c r="M1914" s="11" t="str">
        <f>IF(VLOOKUP(D1914,'Current OBD'!$B$6:$AK$2185,30,0)="Yes","6"," ")</f>
        <v>6</v>
      </c>
      <c r="N1914" s="11" t="str">
        <f>IF(VLOOKUP(D1914,'Current OBD'!$B$6:$AK$2185,31,0)="Yes","7"," ")</f>
        <v>7</v>
      </c>
      <c r="O1914" s="11" t="str">
        <f>IF(VLOOKUP(D1914,'Current OBD'!$B$6:$AK$2185,32,0)="Yes","8"," ")</f>
        <v>8</v>
      </c>
      <c r="P1914" s="11" t="str">
        <f>IF(VLOOKUP(D1914,'Current OBD'!$B$6:$AK$2185,33,0)="Yes","9"," ")</f>
        <v xml:space="preserve"> </v>
      </c>
      <c r="Q1914" s="11" t="str">
        <f>IF(VLOOKUP(D1914,'Current OBD'!$B$6:$AK$2185,34,0)="Yes","10"," ")</f>
        <v xml:space="preserve"> </v>
      </c>
      <c r="R1914" s="11" t="str">
        <f>IF(VLOOKUP(D1914,'Current OBD'!$B$6:$AK$2185,35,0)="Yes","11"," ")</f>
        <v xml:space="preserve"> </v>
      </c>
      <c r="S1914" s="11" t="str">
        <f>IF(VLOOKUP(D1914,'Current OBD'!$B$6:$AK$2185,36,0)="Yes","12"," ")</f>
        <v xml:space="preserve"> </v>
      </c>
      <c r="T1914" s="13">
        <f>VLOOKUP(D1914,Pivot!$B$4:$F$2181,2,0)</f>
        <v>69</v>
      </c>
      <c r="U1914" s="13">
        <f>VLOOKUP(D1914,Pivot!$B$4:$F$2181,3,0)</f>
        <v>23</v>
      </c>
      <c r="V1914" s="13">
        <f>VLOOKUP(D1914,Pivot!$B$4:$F$2181,4,0)</f>
        <v>321</v>
      </c>
      <c r="W1914" s="46">
        <f>IFERROR(VLOOKUP(D1914,Pivot!$B$4:$H$2181,5,0),"")</f>
        <v>0.215</v>
      </c>
      <c r="X1914" s="51">
        <f>IFERROR(VLOOKUP(D1914,Pivot!$B$4:$H$2181,6,0),"")</f>
        <v>7.17E-2</v>
      </c>
      <c r="Y1914" s="46">
        <f>IFERROR(VLOOKUP(D1914,Pivot!$B$4:$H$2181,7,0),"")</f>
        <v>0.28660000000000002</v>
      </c>
    </row>
    <row r="1915" spans="1:25" ht="15" customHeight="1" outlineLevel="2">
      <c r="A1915" s="10" t="str">
        <f>VLOOKUP(D1915,'Current OBD'!$B$6:$K$2185,4,0)</f>
        <v>Spokane</v>
      </c>
      <c r="B1915" s="10" t="str">
        <f>VLOOKUP(D1915,'Current OBD'!$B$6:$K$2185,3,0)</f>
        <v>32-325</v>
      </c>
      <c r="C1915" s="9" t="str">
        <f>VLOOKUP(D1915,'Current OBD'!$B$6:$K$2185,2,0)</f>
        <v>Nine Mile Falls School District</v>
      </c>
      <c r="D1915" s="24">
        <v>661020</v>
      </c>
      <c r="E1915" s="9" t="str">
        <f>VLOOKUP(D1915,'Current OBD'!$B$6:$K$2185,10,0)</f>
        <v>Nine Mile Falls Elementary</v>
      </c>
      <c r="F1915" s="11" t="str">
        <f>IF(VLOOKUP(D1915,'Current OBD'!$B$6:$AK$2185,23,0)="Yes","PK"," ")</f>
        <v xml:space="preserve"> </v>
      </c>
      <c r="G1915" s="11" t="str">
        <f>IF(VLOOKUP(D1915,'Current OBD'!$B$6:$AK$2185,24,0)="Yes","K"," ")</f>
        <v>K</v>
      </c>
      <c r="H1915" s="11">
        <f>IF(VLOOKUP(D1915,'Current OBD'!$B$6:$AK$2185,25,0)="Yes",1," ")</f>
        <v>1</v>
      </c>
      <c r="I1915" s="11" t="str">
        <f>IF(VLOOKUP(D1915,'Current OBD'!$B$6:$AK$2185,26,0)="Yes","2"," ")</f>
        <v>2</v>
      </c>
      <c r="J1915" s="11" t="str">
        <f>IF(VLOOKUP(D1915,'Current OBD'!$B$6:$AK$2185,27,0)="Yes","3"," ")</f>
        <v>3</v>
      </c>
      <c r="K1915" s="11" t="str">
        <f>IF(VLOOKUP(D1915,'Current OBD'!$B$6:$AK$2185,28,0)="Yes","4"," ")</f>
        <v>4</v>
      </c>
      <c r="L1915" s="11" t="str">
        <f>IF(VLOOKUP(D1915,'Current OBD'!$B$6:$AK$2185,29,0)="Yes","5"," ")</f>
        <v>5</v>
      </c>
      <c r="M1915" s="11" t="str">
        <f>IF(VLOOKUP(D1915,'Current OBD'!$B$6:$AK$2185,30,0)="Yes","6"," ")</f>
        <v xml:space="preserve"> </v>
      </c>
      <c r="N1915" s="11" t="str">
        <f>IF(VLOOKUP(D1915,'Current OBD'!$B$6:$AK$2185,31,0)="Yes","7"," ")</f>
        <v xml:space="preserve"> </v>
      </c>
      <c r="O1915" s="11" t="str">
        <f>IF(VLOOKUP(D1915,'Current OBD'!$B$6:$AK$2185,32,0)="Yes","8"," ")</f>
        <v xml:space="preserve"> </v>
      </c>
      <c r="P1915" s="11" t="str">
        <f>IF(VLOOKUP(D1915,'Current OBD'!$B$6:$AK$2185,33,0)="Yes","9"," ")</f>
        <v xml:space="preserve"> </v>
      </c>
      <c r="Q1915" s="11" t="str">
        <f>IF(VLOOKUP(D1915,'Current OBD'!$B$6:$AK$2185,34,0)="Yes","10"," ")</f>
        <v xml:space="preserve"> </v>
      </c>
      <c r="R1915" s="11" t="str">
        <f>IF(VLOOKUP(D1915,'Current OBD'!$B$6:$AK$2185,35,0)="Yes","11"," ")</f>
        <v xml:space="preserve"> </v>
      </c>
      <c r="S1915" s="11" t="str">
        <f>IF(VLOOKUP(D1915,'Current OBD'!$B$6:$AK$2185,36,0)="Yes","12"," ")</f>
        <v xml:space="preserve"> </v>
      </c>
      <c r="T1915" s="13">
        <f>VLOOKUP(D1915,Pivot!$B$4:$F$2181,2,0)</f>
        <v>26</v>
      </c>
      <c r="U1915" s="13">
        <f>VLOOKUP(D1915,Pivot!$B$4:$F$2181,3,0)</f>
        <v>12</v>
      </c>
      <c r="V1915" s="13">
        <f>VLOOKUP(D1915,Pivot!$B$4:$F$2181,4,0)</f>
        <v>123</v>
      </c>
      <c r="W1915" s="46">
        <f>IFERROR(VLOOKUP(D1915,Pivot!$B$4:$H$2181,5,0),"")</f>
        <v>0.2114</v>
      </c>
      <c r="X1915" s="51">
        <f>IFERROR(VLOOKUP(D1915,Pivot!$B$4:$H$2181,6,0),"")</f>
        <v>9.7600000000000006E-2</v>
      </c>
      <c r="Y1915" s="46">
        <f>IFERROR(VLOOKUP(D1915,Pivot!$B$4:$H$2181,7,0),"")</f>
        <v>0.30890000000000001</v>
      </c>
    </row>
    <row r="1916" spans="1:25" ht="15" customHeight="1" outlineLevel="1">
      <c r="A1916" s="27"/>
      <c r="B1916" s="27"/>
      <c r="C1916" s="30" t="s">
        <v>5845</v>
      </c>
      <c r="D1916" s="27"/>
      <c r="E1916" s="26"/>
      <c r="F1916" s="29"/>
      <c r="G1916" s="29"/>
      <c r="H1916" s="29"/>
      <c r="I1916" s="29"/>
      <c r="J1916" s="29"/>
      <c r="K1916" s="29"/>
      <c r="L1916" s="29"/>
      <c r="M1916" s="29"/>
      <c r="N1916" s="29"/>
      <c r="O1916" s="29"/>
      <c r="P1916" s="29"/>
      <c r="Q1916" s="29"/>
      <c r="R1916" s="29"/>
      <c r="S1916" s="29"/>
      <c r="T1916" s="43">
        <f>SUBTOTAL(9,T1912:T1915)</f>
        <v>275</v>
      </c>
      <c r="U1916" s="43">
        <f>SUBTOTAL(9,U1912:U1915)</f>
        <v>121</v>
      </c>
      <c r="V1916" s="43">
        <f>SUBTOTAL(9,V1912:V1915)</f>
        <v>1304</v>
      </c>
      <c r="W1916" s="47"/>
      <c r="X1916" s="52"/>
      <c r="Y1916" s="56">
        <f>(T1916+U1916)/V1916</f>
        <v>0.30368098159509205</v>
      </c>
    </row>
    <row r="1917" spans="1:25" ht="15" customHeight="1" outlineLevel="2">
      <c r="A1917" s="10" t="str">
        <f>VLOOKUP(D1917,'Current OBD'!$B$6:$K$2185,4,0)</f>
        <v>Spokane</v>
      </c>
      <c r="B1917" s="10" t="str">
        <f>VLOOKUP(D1917,'Current OBD'!$B$6:$K$2185,3,0)</f>
        <v>32-326</v>
      </c>
      <c r="C1917" s="9" t="str">
        <f>VLOOKUP(D1917,'Current OBD'!$B$6:$K$2185,2,0)</f>
        <v>Medical Lake School District</v>
      </c>
      <c r="D1917" s="24">
        <v>661485</v>
      </c>
      <c r="E1917" s="9" t="str">
        <f>VLOOKUP(D1917,'Current OBD'!$B$6:$K$2185,10,0)</f>
        <v>Hallett Elementary</v>
      </c>
      <c r="F1917" s="11" t="str">
        <f>IF(VLOOKUP(D1917,'Current OBD'!$B$6:$AK$2185,23,0)="Yes","PK"," ")</f>
        <v>PK</v>
      </c>
      <c r="G1917" s="11" t="str">
        <f>IF(VLOOKUP(D1917,'Current OBD'!$B$6:$AK$2185,24,0)="Yes","K"," ")</f>
        <v>K</v>
      </c>
      <c r="H1917" s="11">
        <f>IF(VLOOKUP(D1917,'Current OBD'!$B$6:$AK$2185,25,0)="Yes",1," ")</f>
        <v>1</v>
      </c>
      <c r="I1917" s="11" t="str">
        <f>IF(VLOOKUP(D1917,'Current OBD'!$B$6:$AK$2185,26,0)="Yes","2"," ")</f>
        <v>2</v>
      </c>
      <c r="J1917" s="11" t="str">
        <f>IF(VLOOKUP(D1917,'Current OBD'!$B$6:$AK$2185,27,0)="Yes","3"," ")</f>
        <v>3</v>
      </c>
      <c r="K1917" s="11" t="str">
        <f>IF(VLOOKUP(D1917,'Current OBD'!$B$6:$AK$2185,28,0)="Yes","4"," ")</f>
        <v>4</v>
      </c>
      <c r="L1917" s="11" t="str">
        <f>IF(VLOOKUP(D1917,'Current OBD'!$B$6:$AK$2185,29,0)="Yes","5"," ")</f>
        <v>5</v>
      </c>
      <c r="M1917" s="11" t="str">
        <f>IF(VLOOKUP(D1917,'Current OBD'!$B$6:$AK$2185,30,0)="Yes","6"," ")</f>
        <v xml:space="preserve"> </v>
      </c>
      <c r="N1917" s="11" t="str">
        <f>IF(VLOOKUP(D1917,'Current OBD'!$B$6:$AK$2185,31,0)="Yes","7"," ")</f>
        <v xml:space="preserve"> </v>
      </c>
      <c r="O1917" s="11" t="str">
        <f>IF(VLOOKUP(D1917,'Current OBD'!$B$6:$AK$2185,32,0)="Yes","8"," ")</f>
        <v xml:space="preserve"> </v>
      </c>
      <c r="P1917" s="11" t="str">
        <f>IF(VLOOKUP(D1917,'Current OBD'!$B$6:$AK$2185,33,0)="Yes","9"," ")</f>
        <v xml:space="preserve"> </v>
      </c>
      <c r="Q1917" s="11" t="str">
        <f>IF(VLOOKUP(D1917,'Current OBD'!$B$6:$AK$2185,34,0)="Yes","10"," ")</f>
        <v xml:space="preserve"> </v>
      </c>
      <c r="R1917" s="11" t="str">
        <f>IF(VLOOKUP(D1917,'Current OBD'!$B$6:$AK$2185,35,0)="Yes","11"," ")</f>
        <v xml:space="preserve"> </v>
      </c>
      <c r="S1917" s="11" t="str">
        <f>IF(VLOOKUP(D1917,'Current OBD'!$B$6:$AK$2185,36,0)="Yes","12"," ")</f>
        <v xml:space="preserve"> </v>
      </c>
      <c r="T1917" s="13">
        <f>VLOOKUP(D1917,Pivot!$B$4:$F$2181,2,0)</f>
        <v>156</v>
      </c>
      <c r="U1917" s="13">
        <f>VLOOKUP(D1917,Pivot!$B$4:$F$2181,3,0)</f>
        <v>45</v>
      </c>
      <c r="V1917" s="13">
        <f>VLOOKUP(D1917,Pivot!$B$4:$F$2181,4,0)</f>
        <v>490</v>
      </c>
      <c r="W1917" s="46">
        <f>IFERROR(VLOOKUP(D1917,Pivot!$B$4:$H$2181,5,0),"")</f>
        <v>0.31840000000000002</v>
      </c>
      <c r="X1917" s="51">
        <f>IFERROR(VLOOKUP(D1917,Pivot!$B$4:$H$2181,6,0),"")</f>
        <v>9.1800000000000007E-2</v>
      </c>
      <c r="Y1917" s="46">
        <f>IFERROR(VLOOKUP(D1917,Pivot!$B$4:$H$2181,7,0),"")</f>
        <v>0.41020000000000001</v>
      </c>
    </row>
    <row r="1918" spans="1:25" ht="15" customHeight="1" outlineLevel="2">
      <c r="A1918" s="10" t="str">
        <f>VLOOKUP(D1918,'Current OBD'!$B$6:$K$2185,4,0)</f>
        <v>Spokane</v>
      </c>
      <c r="B1918" s="10" t="str">
        <f>VLOOKUP(D1918,'Current OBD'!$B$6:$K$2185,3,0)</f>
        <v>32-326</v>
      </c>
      <c r="C1918" s="9" t="str">
        <f>VLOOKUP(D1918,'Current OBD'!$B$6:$K$2185,2,0)</f>
        <v>Medical Lake School District</v>
      </c>
      <c r="D1918" s="24">
        <v>661488</v>
      </c>
      <c r="E1918" s="9" t="str">
        <f>VLOOKUP(D1918,'Current OBD'!$B$6:$K$2185,10,0)</f>
        <v>Medical Lake High</v>
      </c>
      <c r="F1918" s="11" t="str">
        <f>IF(VLOOKUP(D1918,'Current OBD'!$B$6:$AK$2185,23,0)="Yes","PK"," ")</f>
        <v xml:space="preserve"> </v>
      </c>
      <c r="G1918" s="11" t="str">
        <f>IF(VLOOKUP(D1918,'Current OBD'!$B$6:$AK$2185,24,0)="Yes","K"," ")</f>
        <v xml:space="preserve"> </v>
      </c>
      <c r="H1918" s="11" t="str">
        <f>IF(VLOOKUP(D1918,'Current OBD'!$B$6:$AK$2185,25,0)="Yes",1," ")</f>
        <v xml:space="preserve"> </v>
      </c>
      <c r="I1918" s="11" t="str">
        <f>IF(VLOOKUP(D1918,'Current OBD'!$B$6:$AK$2185,26,0)="Yes","2"," ")</f>
        <v xml:space="preserve"> </v>
      </c>
      <c r="J1918" s="11" t="str">
        <f>IF(VLOOKUP(D1918,'Current OBD'!$B$6:$AK$2185,27,0)="Yes","3"," ")</f>
        <v xml:space="preserve"> </v>
      </c>
      <c r="K1918" s="11" t="str">
        <f>IF(VLOOKUP(D1918,'Current OBD'!$B$6:$AK$2185,28,0)="Yes","4"," ")</f>
        <v xml:space="preserve"> </v>
      </c>
      <c r="L1918" s="11" t="str">
        <f>IF(VLOOKUP(D1918,'Current OBD'!$B$6:$AK$2185,29,0)="Yes","5"," ")</f>
        <v xml:space="preserve"> </v>
      </c>
      <c r="M1918" s="11" t="str">
        <f>IF(VLOOKUP(D1918,'Current OBD'!$B$6:$AK$2185,30,0)="Yes","6"," ")</f>
        <v xml:space="preserve"> </v>
      </c>
      <c r="N1918" s="11" t="str">
        <f>IF(VLOOKUP(D1918,'Current OBD'!$B$6:$AK$2185,31,0)="Yes","7"," ")</f>
        <v xml:space="preserve"> </v>
      </c>
      <c r="O1918" s="11" t="str">
        <f>IF(VLOOKUP(D1918,'Current OBD'!$B$6:$AK$2185,32,0)="Yes","8"," ")</f>
        <v xml:space="preserve"> </v>
      </c>
      <c r="P1918" s="11" t="str">
        <f>IF(VLOOKUP(D1918,'Current OBD'!$B$6:$AK$2185,33,0)="Yes","9"," ")</f>
        <v>9</v>
      </c>
      <c r="Q1918" s="11" t="str">
        <f>IF(VLOOKUP(D1918,'Current OBD'!$B$6:$AK$2185,34,0)="Yes","10"," ")</f>
        <v>10</v>
      </c>
      <c r="R1918" s="11" t="str">
        <f>IF(VLOOKUP(D1918,'Current OBD'!$B$6:$AK$2185,35,0)="Yes","11"," ")</f>
        <v>11</v>
      </c>
      <c r="S1918" s="11" t="str">
        <f>IF(VLOOKUP(D1918,'Current OBD'!$B$6:$AK$2185,36,0)="Yes","12"," ")</f>
        <v>12</v>
      </c>
      <c r="T1918" s="13">
        <f>VLOOKUP(D1918,Pivot!$B$4:$F$2181,2,0)</f>
        <v>117</v>
      </c>
      <c r="U1918" s="13">
        <f>VLOOKUP(D1918,Pivot!$B$4:$F$2181,3,0)</f>
        <v>42</v>
      </c>
      <c r="V1918" s="13">
        <f>VLOOKUP(D1918,Pivot!$B$4:$F$2181,4,0)</f>
        <v>515</v>
      </c>
      <c r="W1918" s="46">
        <f>IFERROR(VLOOKUP(D1918,Pivot!$B$4:$H$2181,5,0),"")</f>
        <v>0.22720000000000001</v>
      </c>
      <c r="X1918" s="51">
        <f>IFERROR(VLOOKUP(D1918,Pivot!$B$4:$H$2181,6,0),"")</f>
        <v>8.1600000000000006E-2</v>
      </c>
      <c r="Y1918" s="46">
        <f>IFERROR(VLOOKUP(D1918,Pivot!$B$4:$H$2181,7,0),"")</f>
        <v>0.30869999999999997</v>
      </c>
    </row>
    <row r="1919" spans="1:25" ht="15" customHeight="1" outlineLevel="2">
      <c r="A1919" s="10" t="str">
        <f>VLOOKUP(D1919,'Current OBD'!$B$6:$K$2185,4,0)</f>
        <v>Spokane</v>
      </c>
      <c r="B1919" s="10" t="str">
        <f>VLOOKUP(D1919,'Current OBD'!$B$6:$K$2185,3,0)</f>
        <v>32-326</v>
      </c>
      <c r="C1919" s="9" t="str">
        <f>VLOOKUP(D1919,'Current OBD'!$B$6:$K$2185,2,0)</f>
        <v>Medical Lake School District</v>
      </c>
      <c r="D1919" s="24">
        <v>661487</v>
      </c>
      <c r="E1919" s="9" t="str">
        <f>VLOOKUP(D1919,'Current OBD'!$B$6:$K$2185,10,0)</f>
        <v>Medical Lake Middle</v>
      </c>
      <c r="F1919" s="11" t="str">
        <f>IF(VLOOKUP(D1919,'Current OBD'!$B$6:$AK$2185,23,0)="Yes","PK"," ")</f>
        <v xml:space="preserve"> </v>
      </c>
      <c r="G1919" s="11" t="str">
        <f>IF(VLOOKUP(D1919,'Current OBD'!$B$6:$AK$2185,24,0)="Yes","K"," ")</f>
        <v xml:space="preserve"> </v>
      </c>
      <c r="H1919" s="11" t="str">
        <f>IF(VLOOKUP(D1919,'Current OBD'!$B$6:$AK$2185,25,0)="Yes",1," ")</f>
        <v xml:space="preserve"> </v>
      </c>
      <c r="I1919" s="11" t="str">
        <f>IF(VLOOKUP(D1919,'Current OBD'!$B$6:$AK$2185,26,0)="Yes","2"," ")</f>
        <v xml:space="preserve"> </v>
      </c>
      <c r="J1919" s="11" t="str">
        <f>IF(VLOOKUP(D1919,'Current OBD'!$B$6:$AK$2185,27,0)="Yes","3"," ")</f>
        <v xml:space="preserve"> </v>
      </c>
      <c r="K1919" s="11" t="str">
        <f>IF(VLOOKUP(D1919,'Current OBD'!$B$6:$AK$2185,28,0)="Yes","4"," ")</f>
        <v xml:space="preserve"> </v>
      </c>
      <c r="L1919" s="11" t="str">
        <f>IF(VLOOKUP(D1919,'Current OBD'!$B$6:$AK$2185,29,0)="Yes","5"," ")</f>
        <v xml:space="preserve"> </v>
      </c>
      <c r="M1919" s="11" t="str">
        <f>IF(VLOOKUP(D1919,'Current OBD'!$B$6:$AK$2185,30,0)="Yes","6"," ")</f>
        <v>6</v>
      </c>
      <c r="N1919" s="11" t="str">
        <f>IF(VLOOKUP(D1919,'Current OBD'!$B$6:$AK$2185,31,0)="Yes","7"," ")</f>
        <v>7</v>
      </c>
      <c r="O1919" s="11" t="str">
        <f>IF(VLOOKUP(D1919,'Current OBD'!$B$6:$AK$2185,32,0)="Yes","8"," ")</f>
        <v>8</v>
      </c>
      <c r="P1919" s="11" t="str">
        <f>IF(VLOOKUP(D1919,'Current OBD'!$B$6:$AK$2185,33,0)="Yes","9"," ")</f>
        <v xml:space="preserve"> </v>
      </c>
      <c r="Q1919" s="11" t="str">
        <f>IF(VLOOKUP(D1919,'Current OBD'!$B$6:$AK$2185,34,0)="Yes","10"," ")</f>
        <v xml:space="preserve"> </v>
      </c>
      <c r="R1919" s="11" t="str">
        <f>IF(VLOOKUP(D1919,'Current OBD'!$B$6:$AK$2185,35,0)="Yes","11"," ")</f>
        <v xml:space="preserve"> </v>
      </c>
      <c r="S1919" s="11" t="str">
        <f>IF(VLOOKUP(D1919,'Current OBD'!$B$6:$AK$2185,36,0)="Yes","12"," ")</f>
        <v xml:space="preserve"> </v>
      </c>
      <c r="T1919" s="13">
        <f>VLOOKUP(D1919,Pivot!$B$4:$F$2181,2,0)</f>
        <v>97</v>
      </c>
      <c r="U1919" s="13">
        <f>VLOOKUP(D1919,Pivot!$B$4:$F$2181,3,0)</f>
        <v>63</v>
      </c>
      <c r="V1919" s="13">
        <f>VLOOKUP(D1919,Pivot!$B$4:$F$2181,4,0)</f>
        <v>398</v>
      </c>
      <c r="W1919" s="46">
        <f>IFERROR(VLOOKUP(D1919,Pivot!$B$4:$H$2181,5,0),"")</f>
        <v>0.2437</v>
      </c>
      <c r="X1919" s="51">
        <f>IFERROR(VLOOKUP(D1919,Pivot!$B$4:$H$2181,6,0),"")</f>
        <v>0.1583</v>
      </c>
      <c r="Y1919" s="46">
        <f>IFERROR(VLOOKUP(D1919,Pivot!$B$4:$H$2181,7,0),"")</f>
        <v>0.40200000000000002</v>
      </c>
    </row>
    <row r="1920" spans="1:25" ht="15" customHeight="1" outlineLevel="2">
      <c r="A1920" s="10" t="str">
        <f>VLOOKUP(D1920,'Current OBD'!$B$6:$K$2185,4,0)</f>
        <v>Spokane</v>
      </c>
      <c r="B1920" s="10" t="str">
        <f>VLOOKUP(D1920,'Current OBD'!$B$6:$K$2185,3,0)</f>
        <v>32-326</v>
      </c>
      <c r="C1920" s="9" t="str">
        <f>VLOOKUP(D1920,'Current OBD'!$B$6:$K$2185,2,0)</f>
        <v>Medical Lake School District</v>
      </c>
      <c r="D1920" s="24">
        <v>662814</v>
      </c>
      <c r="E1920" s="9" t="str">
        <f>VLOOKUP(D1920,'Current OBD'!$B$6:$K$2185,10,0)</f>
        <v>Michael Anderson Elementary</v>
      </c>
      <c r="F1920" s="11" t="str">
        <f>IF(VLOOKUP(D1920,'Current OBD'!$B$6:$AK$2185,23,0)="Yes","PK"," ")</f>
        <v xml:space="preserve"> </v>
      </c>
      <c r="G1920" s="11" t="str">
        <f>IF(VLOOKUP(D1920,'Current OBD'!$B$6:$AK$2185,24,0)="Yes","K"," ")</f>
        <v>K</v>
      </c>
      <c r="H1920" s="11">
        <f>IF(VLOOKUP(D1920,'Current OBD'!$B$6:$AK$2185,25,0)="Yes",1," ")</f>
        <v>1</v>
      </c>
      <c r="I1920" s="11" t="str">
        <f>IF(VLOOKUP(D1920,'Current OBD'!$B$6:$AK$2185,26,0)="Yes","2"," ")</f>
        <v>2</v>
      </c>
      <c r="J1920" s="11" t="str">
        <f>IF(VLOOKUP(D1920,'Current OBD'!$B$6:$AK$2185,27,0)="Yes","3"," ")</f>
        <v>3</v>
      </c>
      <c r="K1920" s="11" t="str">
        <f>IF(VLOOKUP(D1920,'Current OBD'!$B$6:$AK$2185,28,0)="Yes","4"," ")</f>
        <v>4</v>
      </c>
      <c r="L1920" s="11" t="str">
        <f>IF(VLOOKUP(D1920,'Current OBD'!$B$6:$AK$2185,29,0)="Yes","5"," ")</f>
        <v>5</v>
      </c>
      <c r="M1920" s="11" t="str">
        <f>IF(VLOOKUP(D1920,'Current OBD'!$B$6:$AK$2185,30,0)="Yes","6"," ")</f>
        <v xml:space="preserve"> </v>
      </c>
      <c r="N1920" s="11" t="str">
        <f>IF(VLOOKUP(D1920,'Current OBD'!$B$6:$AK$2185,31,0)="Yes","7"," ")</f>
        <v xml:space="preserve"> </v>
      </c>
      <c r="O1920" s="11" t="str">
        <f>IF(VLOOKUP(D1920,'Current OBD'!$B$6:$AK$2185,32,0)="Yes","8"," ")</f>
        <v xml:space="preserve"> </v>
      </c>
      <c r="P1920" s="11" t="str">
        <f>IF(VLOOKUP(D1920,'Current OBD'!$B$6:$AK$2185,33,0)="Yes","9"," ")</f>
        <v xml:space="preserve"> </v>
      </c>
      <c r="Q1920" s="11" t="str">
        <f>IF(VLOOKUP(D1920,'Current OBD'!$B$6:$AK$2185,34,0)="Yes","10"," ")</f>
        <v xml:space="preserve"> </v>
      </c>
      <c r="R1920" s="11" t="str">
        <f>IF(VLOOKUP(D1920,'Current OBD'!$B$6:$AK$2185,35,0)="Yes","11"," ")</f>
        <v xml:space="preserve"> </v>
      </c>
      <c r="S1920" s="11" t="str">
        <f>IF(VLOOKUP(D1920,'Current OBD'!$B$6:$AK$2185,36,0)="Yes","12"," ")</f>
        <v xml:space="preserve"> </v>
      </c>
      <c r="T1920" s="13">
        <f>VLOOKUP(D1920,Pivot!$B$4:$F$2181,2,0)</f>
        <v>51</v>
      </c>
      <c r="U1920" s="13">
        <f>VLOOKUP(D1920,Pivot!$B$4:$F$2181,3,0)</f>
        <v>86</v>
      </c>
      <c r="V1920" s="13">
        <f>VLOOKUP(D1920,Pivot!$B$4:$F$2181,4,0)</f>
        <v>505</v>
      </c>
      <c r="W1920" s="46">
        <f>IFERROR(VLOOKUP(D1920,Pivot!$B$4:$H$2181,5,0),"")</f>
        <v>0.10100000000000001</v>
      </c>
      <c r="X1920" s="51">
        <f>IFERROR(VLOOKUP(D1920,Pivot!$B$4:$H$2181,6,0),"")</f>
        <v>0.17030000000000001</v>
      </c>
      <c r="Y1920" s="46">
        <f>IFERROR(VLOOKUP(D1920,Pivot!$B$4:$H$2181,7,0),"")</f>
        <v>0.27129999999999999</v>
      </c>
    </row>
    <row r="1921" spans="1:25" ht="15" customHeight="1" outlineLevel="1">
      <c r="A1921" s="27"/>
      <c r="B1921" s="27"/>
      <c r="C1921" s="30" t="s">
        <v>5846</v>
      </c>
      <c r="D1921" s="27"/>
      <c r="E1921" s="26"/>
      <c r="F1921" s="29"/>
      <c r="G1921" s="29"/>
      <c r="H1921" s="29"/>
      <c r="I1921" s="29"/>
      <c r="J1921" s="29"/>
      <c r="K1921" s="29"/>
      <c r="L1921" s="29"/>
      <c r="M1921" s="29"/>
      <c r="N1921" s="29"/>
      <c r="O1921" s="29"/>
      <c r="P1921" s="29"/>
      <c r="Q1921" s="29"/>
      <c r="R1921" s="29"/>
      <c r="S1921" s="29"/>
      <c r="T1921" s="43">
        <f>SUBTOTAL(9,T1917:T1920)</f>
        <v>421</v>
      </c>
      <c r="U1921" s="43">
        <f>SUBTOTAL(9,U1917:U1920)</f>
        <v>236</v>
      </c>
      <c r="V1921" s="43">
        <f>SUBTOTAL(9,V1917:V1920)</f>
        <v>1908</v>
      </c>
      <c r="W1921" s="47"/>
      <c r="X1921" s="52"/>
      <c r="Y1921" s="56">
        <f>(T1921+U1921)/V1921</f>
        <v>0.34433962264150941</v>
      </c>
    </row>
    <row r="1922" spans="1:25" ht="15" customHeight="1" outlineLevel="2">
      <c r="A1922" s="10" t="str">
        <f>VLOOKUP(D1922,'Current OBD'!$B$6:$K$2185,4,0)</f>
        <v>Spokane</v>
      </c>
      <c r="B1922" s="10" t="str">
        <f>VLOOKUP(D1922,'Current OBD'!$B$6:$K$2185,3,0)</f>
        <v>32-354</v>
      </c>
      <c r="C1922" s="9" t="str">
        <f>VLOOKUP(D1922,'Current OBD'!$B$6:$K$2185,2,0)</f>
        <v>Mead School District</v>
      </c>
      <c r="D1922" s="24">
        <v>660753</v>
      </c>
      <c r="E1922" s="9" t="str">
        <f>VLOOKUP(D1922,'Current OBD'!$B$6:$K$2185,10,0)</f>
        <v>Brentwood Elementary</v>
      </c>
      <c r="F1922" s="11" t="str">
        <f>IF(VLOOKUP(D1922,'Current OBD'!$B$6:$AK$2185,23,0)="Yes","PK"," ")</f>
        <v xml:space="preserve"> </v>
      </c>
      <c r="G1922" s="11" t="str">
        <f>IF(VLOOKUP(D1922,'Current OBD'!$B$6:$AK$2185,24,0)="Yes","K"," ")</f>
        <v>K</v>
      </c>
      <c r="H1922" s="11">
        <f>IF(VLOOKUP(D1922,'Current OBD'!$B$6:$AK$2185,25,0)="Yes",1," ")</f>
        <v>1</v>
      </c>
      <c r="I1922" s="11" t="str">
        <f>IF(VLOOKUP(D1922,'Current OBD'!$B$6:$AK$2185,26,0)="Yes","2"," ")</f>
        <v>2</v>
      </c>
      <c r="J1922" s="11" t="str">
        <f>IF(VLOOKUP(D1922,'Current OBD'!$B$6:$AK$2185,27,0)="Yes","3"," ")</f>
        <v>3</v>
      </c>
      <c r="K1922" s="11" t="str">
        <f>IF(VLOOKUP(D1922,'Current OBD'!$B$6:$AK$2185,28,0)="Yes","4"," ")</f>
        <v>4</v>
      </c>
      <c r="L1922" s="11" t="str">
        <f>IF(VLOOKUP(D1922,'Current OBD'!$B$6:$AK$2185,29,0)="Yes","5"," ")</f>
        <v>5</v>
      </c>
      <c r="M1922" s="11" t="str">
        <f>IF(VLOOKUP(D1922,'Current OBD'!$B$6:$AK$2185,30,0)="Yes","6"," ")</f>
        <v xml:space="preserve"> </v>
      </c>
      <c r="N1922" s="11" t="str">
        <f>IF(VLOOKUP(D1922,'Current OBD'!$B$6:$AK$2185,31,0)="Yes","7"," ")</f>
        <v xml:space="preserve"> </v>
      </c>
      <c r="O1922" s="11" t="str">
        <f>IF(VLOOKUP(D1922,'Current OBD'!$B$6:$AK$2185,32,0)="Yes","8"," ")</f>
        <v xml:space="preserve"> </v>
      </c>
      <c r="P1922" s="11" t="str">
        <f>IF(VLOOKUP(D1922,'Current OBD'!$B$6:$AK$2185,33,0)="Yes","9"," ")</f>
        <v xml:space="preserve"> </v>
      </c>
      <c r="Q1922" s="11" t="str">
        <f>IF(VLOOKUP(D1922,'Current OBD'!$B$6:$AK$2185,34,0)="Yes","10"," ")</f>
        <v xml:space="preserve"> </v>
      </c>
      <c r="R1922" s="11" t="str">
        <f>IF(VLOOKUP(D1922,'Current OBD'!$B$6:$AK$2185,35,0)="Yes","11"," ")</f>
        <v xml:space="preserve"> </v>
      </c>
      <c r="S1922" s="11" t="str">
        <f>IF(VLOOKUP(D1922,'Current OBD'!$B$6:$AK$2185,36,0)="Yes","12"," ")</f>
        <v xml:space="preserve"> </v>
      </c>
      <c r="T1922" s="13">
        <f>VLOOKUP(D1922,Pivot!$B$4:$F$2181,2,0)</f>
        <v>136</v>
      </c>
      <c r="U1922" s="13">
        <f>VLOOKUP(D1922,Pivot!$B$4:$F$2181,3,0)</f>
        <v>39</v>
      </c>
      <c r="V1922" s="13">
        <f>VLOOKUP(D1922,Pivot!$B$4:$F$2181,4,0)</f>
        <v>509</v>
      </c>
      <c r="W1922" s="46">
        <f>IFERROR(VLOOKUP(D1922,Pivot!$B$4:$H$2181,5,0),"")</f>
        <v>0.26719999999999999</v>
      </c>
      <c r="X1922" s="51">
        <f>IFERROR(VLOOKUP(D1922,Pivot!$B$4:$H$2181,6,0),"")</f>
        <v>7.6600000000000001E-2</v>
      </c>
      <c r="Y1922" s="46">
        <f>IFERROR(VLOOKUP(D1922,Pivot!$B$4:$H$2181,7,0),"")</f>
        <v>0.34379999999999999</v>
      </c>
    </row>
    <row r="1923" spans="1:25" ht="15" customHeight="1" outlineLevel="2">
      <c r="A1923" s="10" t="str">
        <f>VLOOKUP(D1923,'Current OBD'!$B$6:$K$2185,4,0)</f>
        <v>Spokane</v>
      </c>
      <c r="B1923" s="10" t="str">
        <f>VLOOKUP(D1923,'Current OBD'!$B$6:$K$2185,3,0)</f>
        <v>32-354</v>
      </c>
      <c r="C1923" s="9" t="str">
        <f>VLOOKUP(D1923,'Current OBD'!$B$6:$K$2185,2,0)</f>
        <v>Mead School District</v>
      </c>
      <c r="D1923" s="24">
        <v>660776</v>
      </c>
      <c r="E1923" s="9" t="str">
        <f>VLOOKUP(D1923,'Current OBD'!$B$6:$K$2185,10,0)</f>
        <v>Colbert Elementary</v>
      </c>
      <c r="F1923" s="11" t="str">
        <f>IF(VLOOKUP(D1923,'Current OBD'!$B$6:$AK$2185,23,0)="Yes","PK"," ")</f>
        <v xml:space="preserve"> </v>
      </c>
      <c r="G1923" s="11" t="str">
        <f>IF(VLOOKUP(D1923,'Current OBD'!$B$6:$AK$2185,24,0)="Yes","K"," ")</f>
        <v>K</v>
      </c>
      <c r="H1923" s="11">
        <f>IF(VLOOKUP(D1923,'Current OBD'!$B$6:$AK$2185,25,0)="Yes",1," ")</f>
        <v>1</v>
      </c>
      <c r="I1923" s="11" t="str">
        <f>IF(VLOOKUP(D1923,'Current OBD'!$B$6:$AK$2185,26,0)="Yes","2"," ")</f>
        <v>2</v>
      </c>
      <c r="J1923" s="11" t="str">
        <f>IF(VLOOKUP(D1923,'Current OBD'!$B$6:$AK$2185,27,0)="Yes","3"," ")</f>
        <v>3</v>
      </c>
      <c r="K1923" s="11" t="str">
        <f>IF(VLOOKUP(D1923,'Current OBD'!$B$6:$AK$2185,28,0)="Yes","4"," ")</f>
        <v>4</v>
      </c>
      <c r="L1923" s="11" t="str">
        <f>IF(VLOOKUP(D1923,'Current OBD'!$B$6:$AK$2185,29,0)="Yes","5"," ")</f>
        <v>5</v>
      </c>
      <c r="M1923" s="11" t="str">
        <f>IF(VLOOKUP(D1923,'Current OBD'!$B$6:$AK$2185,30,0)="Yes","6"," ")</f>
        <v xml:space="preserve"> </v>
      </c>
      <c r="N1923" s="11" t="str">
        <f>IF(VLOOKUP(D1923,'Current OBD'!$B$6:$AK$2185,31,0)="Yes","7"," ")</f>
        <v xml:space="preserve"> </v>
      </c>
      <c r="O1923" s="11" t="str">
        <f>IF(VLOOKUP(D1923,'Current OBD'!$B$6:$AK$2185,32,0)="Yes","8"," ")</f>
        <v xml:space="preserve"> </v>
      </c>
      <c r="P1923" s="11" t="str">
        <f>IF(VLOOKUP(D1923,'Current OBD'!$B$6:$AK$2185,33,0)="Yes","9"," ")</f>
        <v xml:space="preserve"> </v>
      </c>
      <c r="Q1923" s="11" t="str">
        <f>IF(VLOOKUP(D1923,'Current OBD'!$B$6:$AK$2185,34,0)="Yes","10"," ")</f>
        <v xml:space="preserve"> </v>
      </c>
      <c r="R1923" s="11" t="str">
        <f>IF(VLOOKUP(D1923,'Current OBD'!$B$6:$AK$2185,35,0)="Yes","11"," ")</f>
        <v xml:space="preserve"> </v>
      </c>
      <c r="S1923" s="11" t="str">
        <f>IF(VLOOKUP(D1923,'Current OBD'!$B$6:$AK$2185,36,0)="Yes","12"," ")</f>
        <v xml:space="preserve"> </v>
      </c>
      <c r="T1923" s="13">
        <f>VLOOKUP(D1923,Pivot!$B$4:$F$2181,2,0)</f>
        <v>81</v>
      </c>
      <c r="U1923" s="13">
        <f>VLOOKUP(D1923,Pivot!$B$4:$F$2181,3,0)</f>
        <v>37</v>
      </c>
      <c r="V1923" s="13">
        <f>VLOOKUP(D1923,Pivot!$B$4:$F$2181,4,0)</f>
        <v>411</v>
      </c>
      <c r="W1923" s="46">
        <f>IFERROR(VLOOKUP(D1923,Pivot!$B$4:$H$2181,5,0),"")</f>
        <v>0.1971</v>
      </c>
      <c r="X1923" s="51">
        <f>IFERROR(VLOOKUP(D1923,Pivot!$B$4:$H$2181,6,0),"")</f>
        <v>0.09</v>
      </c>
      <c r="Y1923" s="46">
        <f>IFERROR(VLOOKUP(D1923,Pivot!$B$4:$H$2181,7,0),"")</f>
        <v>0.28710000000000002</v>
      </c>
    </row>
    <row r="1924" spans="1:25" ht="15" customHeight="1" outlineLevel="2">
      <c r="A1924" s="10" t="str">
        <f>VLOOKUP(D1924,'Current OBD'!$B$6:$K$2185,4,0)</f>
        <v>Spokane</v>
      </c>
      <c r="B1924" s="10" t="str">
        <f>VLOOKUP(D1924,'Current OBD'!$B$6:$K$2185,3,0)</f>
        <v>32-354</v>
      </c>
      <c r="C1924" s="9" t="str">
        <f>VLOOKUP(D1924,'Current OBD'!$B$6:$K$2185,2,0)</f>
        <v>Mead School District</v>
      </c>
      <c r="D1924" s="24">
        <v>686333</v>
      </c>
      <c r="E1924" s="9" t="str">
        <f>VLOOKUP(D1924,'Current OBD'!$B$6:$K$2185,10,0)</f>
        <v>Creekside Elementary</v>
      </c>
      <c r="F1924" s="11" t="str">
        <f>IF(VLOOKUP(D1924,'Current OBD'!$B$6:$AK$2185,23,0)="Yes","PK"," ")</f>
        <v>PK</v>
      </c>
      <c r="G1924" s="11" t="str">
        <f>IF(VLOOKUP(D1924,'Current OBD'!$B$6:$AK$2185,24,0)="Yes","K"," ")</f>
        <v>K</v>
      </c>
      <c r="H1924" s="11">
        <f>IF(VLOOKUP(D1924,'Current OBD'!$B$6:$AK$2185,25,0)="Yes",1," ")</f>
        <v>1</v>
      </c>
      <c r="I1924" s="11" t="str">
        <f>IF(VLOOKUP(D1924,'Current OBD'!$B$6:$AK$2185,26,0)="Yes","2"," ")</f>
        <v>2</v>
      </c>
      <c r="J1924" s="11" t="str">
        <f>IF(VLOOKUP(D1924,'Current OBD'!$B$6:$AK$2185,27,0)="Yes","3"," ")</f>
        <v>3</v>
      </c>
      <c r="K1924" s="11" t="str">
        <f>IF(VLOOKUP(D1924,'Current OBD'!$B$6:$AK$2185,28,0)="Yes","4"," ")</f>
        <v>4</v>
      </c>
      <c r="L1924" s="11" t="str">
        <f>IF(VLOOKUP(D1924,'Current OBD'!$B$6:$AK$2185,29,0)="Yes","5"," ")</f>
        <v>5</v>
      </c>
      <c r="M1924" s="11" t="str">
        <f>IF(VLOOKUP(D1924,'Current OBD'!$B$6:$AK$2185,30,0)="Yes","6"," ")</f>
        <v xml:space="preserve"> </v>
      </c>
      <c r="N1924" s="11" t="str">
        <f>IF(VLOOKUP(D1924,'Current OBD'!$B$6:$AK$2185,31,0)="Yes","7"," ")</f>
        <v xml:space="preserve"> </v>
      </c>
      <c r="O1924" s="11" t="str">
        <f>IF(VLOOKUP(D1924,'Current OBD'!$B$6:$AK$2185,32,0)="Yes","8"," ")</f>
        <v xml:space="preserve"> </v>
      </c>
      <c r="P1924" s="11" t="str">
        <f>IF(VLOOKUP(D1924,'Current OBD'!$B$6:$AK$2185,33,0)="Yes","9"," ")</f>
        <v xml:space="preserve"> </v>
      </c>
      <c r="Q1924" s="11" t="str">
        <f>IF(VLOOKUP(D1924,'Current OBD'!$B$6:$AK$2185,34,0)="Yes","10"," ")</f>
        <v xml:space="preserve"> </v>
      </c>
      <c r="R1924" s="11" t="str">
        <f>IF(VLOOKUP(D1924,'Current OBD'!$B$6:$AK$2185,35,0)="Yes","11"," ")</f>
        <v xml:space="preserve"> </v>
      </c>
      <c r="S1924" s="11" t="str">
        <f>IF(VLOOKUP(D1924,'Current OBD'!$B$6:$AK$2185,36,0)="Yes","12"," ")</f>
        <v xml:space="preserve"> </v>
      </c>
      <c r="T1924" s="13">
        <f>VLOOKUP(D1924,Pivot!$B$4:$F$2181,2,0)</f>
        <v>289</v>
      </c>
      <c r="U1924" s="13">
        <f>VLOOKUP(D1924,Pivot!$B$4:$F$2181,3,0)</f>
        <v>0</v>
      </c>
      <c r="V1924" s="13">
        <f>VLOOKUP(D1924,Pivot!$B$4:$F$2181,4,0)</f>
        <v>325</v>
      </c>
      <c r="W1924" s="46">
        <f>IFERROR(VLOOKUP(D1924,Pivot!$B$4:$H$2181,5,0),"")</f>
        <v>0.88919999999999999</v>
      </c>
      <c r="X1924" s="51">
        <f>IFERROR(VLOOKUP(D1924,Pivot!$B$4:$H$2181,6,0),"")</f>
        <v>0</v>
      </c>
      <c r="Y1924" s="46">
        <f>IFERROR(VLOOKUP(D1924,Pivot!$B$4:$H$2181,7,0),"")</f>
        <v>0.88919999999999999</v>
      </c>
    </row>
    <row r="1925" spans="1:25" ht="15" customHeight="1" outlineLevel="2">
      <c r="A1925" s="10" t="str">
        <f>VLOOKUP(D1925,'Current OBD'!$B$6:$K$2185,4,0)</f>
        <v>Spokane</v>
      </c>
      <c r="B1925" s="10" t="str">
        <f>VLOOKUP(D1925,'Current OBD'!$B$6:$K$2185,3,0)</f>
        <v>32-354</v>
      </c>
      <c r="C1925" s="9" t="str">
        <f>VLOOKUP(D1925,'Current OBD'!$B$6:$K$2185,2,0)</f>
        <v>Mead School District</v>
      </c>
      <c r="D1925" s="24">
        <v>660778</v>
      </c>
      <c r="E1925" s="9" t="str">
        <f>VLOOKUP(D1925,'Current OBD'!$B$6:$K$2185,10,0)</f>
        <v>Evergreen Elementary</v>
      </c>
      <c r="F1925" s="11" t="str">
        <f>IF(VLOOKUP(D1925,'Current OBD'!$B$6:$AK$2185,23,0)="Yes","PK"," ")</f>
        <v xml:space="preserve"> </v>
      </c>
      <c r="G1925" s="11" t="str">
        <f>IF(VLOOKUP(D1925,'Current OBD'!$B$6:$AK$2185,24,0)="Yes","K"," ")</f>
        <v>K</v>
      </c>
      <c r="H1925" s="11">
        <f>IF(VLOOKUP(D1925,'Current OBD'!$B$6:$AK$2185,25,0)="Yes",1," ")</f>
        <v>1</v>
      </c>
      <c r="I1925" s="11" t="str">
        <f>IF(VLOOKUP(D1925,'Current OBD'!$B$6:$AK$2185,26,0)="Yes","2"," ")</f>
        <v>2</v>
      </c>
      <c r="J1925" s="11" t="str">
        <f>IF(VLOOKUP(D1925,'Current OBD'!$B$6:$AK$2185,27,0)="Yes","3"," ")</f>
        <v>3</v>
      </c>
      <c r="K1925" s="11" t="str">
        <f>IF(VLOOKUP(D1925,'Current OBD'!$B$6:$AK$2185,28,0)="Yes","4"," ")</f>
        <v>4</v>
      </c>
      <c r="L1925" s="11" t="str">
        <f>IF(VLOOKUP(D1925,'Current OBD'!$B$6:$AK$2185,29,0)="Yes","5"," ")</f>
        <v>5</v>
      </c>
      <c r="M1925" s="11" t="str">
        <f>IF(VLOOKUP(D1925,'Current OBD'!$B$6:$AK$2185,30,0)="Yes","6"," ")</f>
        <v xml:space="preserve"> </v>
      </c>
      <c r="N1925" s="11" t="str">
        <f>IF(VLOOKUP(D1925,'Current OBD'!$B$6:$AK$2185,31,0)="Yes","7"," ")</f>
        <v xml:space="preserve"> </v>
      </c>
      <c r="O1925" s="11" t="str">
        <f>IF(VLOOKUP(D1925,'Current OBD'!$B$6:$AK$2185,32,0)="Yes","8"," ")</f>
        <v xml:space="preserve"> </v>
      </c>
      <c r="P1925" s="11" t="str">
        <f>IF(VLOOKUP(D1925,'Current OBD'!$B$6:$AK$2185,33,0)="Yes","9"," ")</f>
        <v xml:space="preserve"> </v>
      </c>
      <c r="Q1925" s="11" t="str">
        <f>IF(VLOOKUP(D1925,'Current OBD'!$B$6:$AK$2185,34,0)="Yes","10"," ")</f>
        <v xml:space="preserve"> </v>
      </c>
      <c r="R1925" s="11" t="str">
        <f>IF(VLOOKUP(D1925,'Current OBD'!$B$6:$AK$2185,35,0)="Yes","11"," ")</f>
        <v xml:space="preserve"> </v>
      </c>
      <c r="S1925" s="11" t="str">
        <f>IF(VLOOKUP(D1925,'Current OBD'!$B$6:$AK$2185,36,0)="Yes","12"," ")</f>
        <v xml:space="preserve"> </v>
      </c>
      <c r="T1925" s="13">
        <f>VLOOKUP(D1925,Pivot!$B$4:$F$2181,2,0)</f>
        <v>292</v>
      </c>
      <c r="U1925" s="13">
        <f>VLOOKUP(D1925,Pivot!$B$4:$F$2181,3,0)</f>
        <v>0</v>
      </c>
      <c r="V1925" s="13">
        <f>VLOOKUP(D1925,Pivot!$B$4:$F$2181,4,0)</f>
        <v>483</v>
      </c>
      <c r="W1925" s="46">
        <f>IFERROR(VLOOKUP(D1925,Pivot!$B$4:$H$2181,5,0),"")</f>
        <v>0.60460000000000003</v>
      </c>
      <c r="X1925" s="51">
        <f>IFERROR(VLOOKUP(D1925,Pivot!$B$4:$H$2181,6,0),"")</f>
        <v>0</v>
      </c>
      <c r="Y1925" s="46">
        <f>IFERROR(VLOOKUP(D1925,Pivot!$B$4:$H$2181,7,0),"")</f>
        <v>0.60460000000000003</v>
      </c>
    </row>
    <row r="1926" spans="1:25" ht="15" customHeight="1" outlineLevel="2">
      <c r="A1926" s="10" t="str">
        <f>VLOOKUP(D1926,'Current OBD'!$B$6:$K$2185,4,0)</f>
        <v>Spokane</v>
      </c>
      <c r="B1926" s="10" t="str">
        <f>VLOOKUP(D1926,'Current OBD'!$B$6:$K$2185,3,0)</f>
        <v>32-354</v>
      </c>
      <c r="C1926" s="9" t="str">
        <f>VLOOKUP(D1926,'Current OBD'!$B$6:$K$2185,2,0)</f>
        <v>Mead School District</v>
      </c>
      <c r="D1926" s="24">
        <v>660780</v>
      </c>
      <c r="E1926" s="9" t="str">
        <f>VLOOKUP(D1926,'Current OBD'!$B$6:$K$2185,10,0)</f>
        <v>Farwell Elementary</v>
      </c>
      <c r="F1926" s="11" t="str">
        <f>IF(VLOOKUP(D1926,'Current OBD'!$B$6:$AK$2185,23,0)="Yes","PK"," ")</f>
        <v xml:space="preserve"> </v>
      </c>
      <c r="G1926" s="11" t="str">
        <f>IF(VLOOKUP(D1926,'Current OBD'!$B$6:$AK$2185,24,0)="Yes","K"," ")</f>
        <v>K</v>
      </c>
      <c r="H1926" s="11">
        <f>IF(VLOOKUP(D1926,'Current OBD'!$B$6:$AK$2185,25,0)="Yes",1," ")</f>
        <v>1</v>
      </c>
      <c r="I1926" s="11" t="str">
        <f>IF(VLOOKUP(D1926,'Current OBD'!$B$6:$AK$2185,26,0)="Yes","2"," ")</f>
        <v>2</v>
      </c>
      <c r="J1926" s="11" t="str">
        <f>IF(VLOOKUP(D1926,'Current OBD'!$B$6:$AK$2185,27,0)="Yes","3"," ")</f>
        <v>3</v>
      </c>
      <c r="K1926" s="11" t="str">
        <f>IF(VLOOKUP(D1926,'Current OBD'!$B$6:$AK$2185,28,0)="Yes","4"," ")</f>
        <v>4</v>
      </c>
      <c r="L1926" s="11" t="str">
        <f>IF(VLOOKUP(D1926,'Current OBD'!$B$6:$AK$2185,29,0)="Yes","5"," ")</f>
        <v>5</v>
      </c>
      <c r="M1926" s="11" t="str">
        <f>IF(VLOOKUP(D1926,'Current OBD'!$B$6:$AK$2185,30,0)="Yes","6"," ")</f>
        <v xml:space="preserve"> </v>
      </c>
      <c r="N1926" s="11" t="str">
        <f>IF(VLOOKUP(D1926,'Current OBD'!$B$6:$AK$2185,31,0)="Yes","7"," ")</f>
        <v xml:space="preserve"> </v>
      </c>
      <c r="O1926" s="11" t="str">
        <f>IF(VLOOKUP(D1926,'Current OBD'!$B$6:$AK$2185,32,0)="Yes","8"," ")</f>
        <v xml:space="preserve"> </v>
      </c>
      <c r="P1926" s="11" t="str">
        <f>IF(VLOOKUP(D1926,'Current OBD'!$B$6:$AK$2185,33,0)="Yes","9"," ")</f>
        <v xml:space="preserve"> </v>
      </c>
      <c r="Q1926" s="11" t="str">
        <f>IF(VLOOKUP(D1926,'Current OBD'!$B$6:$AK$2185,34,0)="Yes","10"," ")</f>
        <v xml:space="preserve"> </v>
      </c>
      <c r="R1926" s="11" t="str">
        <f>IF(VLOOKUP(D1926,'Current OBD'!$B$6:$AK$2185,35,0)="Yes","11"," ")</f>
        <v xml:space="preserve"> </v>
      </c>
      <c r="S1926" s="11" t="str">
        <f>IF(VLOOKUP(D1926,'Current OBD'!$B$6:$AK$2185,36,0)="Yes","12"," ")</f>
        <v xml:space="preserve"> </v>
      </c>
      <c r="T1926" s="13">
        <f>VLOOKUP(D1926,Pivot!$B$4:$F$2181,2,0)</f>
        <v>241</v>
      </c>
      <c r="U1926" s="13">
        <f>VLOOKUP(D1926,Pivot!$B$4:$F$2181,3,0)</f>
        <v>0</v>
      </c>
      <c r="V1926" s="13">
        <f>VLOOKUP(D1926,Pivot!$B$4:$F$2181,4,0)</f>
        <v>472</v>
      </c>
      <c r="W1926" s="46">
        <f>IFERROR(VLOOKUP(D1926,Pivot!$B$4:$H$2181,5,0),"")</f>
        <v>0.51060000000000005</v>
      </c>
      <c r="X1926" s="51">
        <f>IFERROR(VLOOKUP(D1926,Pivot!$B$4:$H$2181,6,0),"")</f>
        <v>0</v>
      </c>
      <c r="Y1926" s="46">
        <f>IFERROR(VLOOKUP(D1926,Pivot!$B$4:$H$2181,7,0),"")</f>
        <v>0.51060000000000005</v>
      </c>
    </row>
    <row r="1927" spans="1:25" ht="15" customHeight="1" outlineLevel="2">
      <c r="A1927" s="10" t="str">
        <f>VLOOKUP(D1927,'Current OBD'!$B$6:$K$2185,4,0)</f>
        <v>Spokane</v>
      </c>
      <c r="B1927" s="10" t="str">
        <f>VLOOKUP(D1927,'Current OBD'!$B$6:$K$2185,3,0)</f>
        <v>32-354</v>
      </c>
      <c r="C1927" s="9" t="str">
        <f>VLOOKUP(D1927,'Current OBD'!$B$6:$K$2185,2,0)</f>
        <v>Mead School District</v>
      </c>
      <c r="D1927" s="24">
        <v>686334</v>
      </c>
      <c r="E1927" s="9" t="str">
        <f>VLOOKUP(D1927,'Current OBD'!$B$6:$K$2185,10,0)</f>
        <v>Highland Middle School</v>
      </c>
      <c r="F1927" s="11" t="str">
        <f>IF(VLOOKUP(D1927,'Current OBD'!$B$6:$AK$2185,23,0)="Yes","PK"," ")</f>
        <v xml:space="preserve"> </v>
      </c>
      <c r="G1927" s="11" t="str">
        <f>IF(VLOOKUP(D1927,'Current OBD'!$B$6:$AK$2185,24,0)="Yes","K"," ")</f>
        <v xml:space="preserve"> </v>
      </c>
      <c r="H1927" s="11" t="str">
        <f>IF(VLOOKUP(D1927,'Current OBD'!$B$6:$AK$2185,25,0)="Yes",1," ")</f>
        <v xml:space="preserve"> </v>
      </c>
      <c r="I1927" s="11" t="str">
        <f>IF(VLOOKUP(D1927,'Current OBD'!$B$6:$AK$2185,26,0)="Yes","2"," ")</f>
        <v xml:space="preserve"> </v>
      </c>
      <c r="J1927" s="11" t="str">
        <f>IF(VLOOKUP(D1927,'Current OBD'!$B$6:$AK$2185,27,0)="Yes","3"," ")</f>
        <v xml:space="preserve"> </v>
      </c>
      <c r="K1927" s="11" t="str">
        <f>IF(VLOOKUP(D1927,'Current OBD'!$B$6:$AK$2185,28,0)="Yes","4"," ")</f>
        <v xml:space="preserve"> </v>
      </c>
      <c r="L1927" s="11" t="str">
        <f>IF(VLOOKUP(D1927,'Current OBD'!$B$6:$AK$2185,29,0)="Yes","5"," ")</f>
        <v xml:space="preserve"> </v>
      </c>
      <c r="M1927" s="11" t="str">
        <f>IF(VLOOKUP(D1927,'Current OBD'!$B$6:$AK$2185,30,0)="Yes","6"," ")</f>
        <v>6</v>
      </c>
      <c r="N1927" s="11" t="str">
        <f>IF(VLOOKUP(D1927,'Current OBD'!$B$6:$AK$2185,31,0)="Yes","7"," ")</f>
        <v>7</v>
      </c>
      <c r="O1927" s="11" t="str">
        <f>IF(VLOOKUP(D1927,'Current OBD'!$B$6:$AK$2185,32,0)="Yes","8"," ")</f>
        <v>8</v>
      </c>
      <c r="P1927" s="11" t="str">
        <f>IF(VLOOKUP(D1927,'Current OBD'!$B$6:$AK$2185,33,0)="Yes","9"," ")</f>
        <v xml:space="preserve"> </v>
      </c>
      <c r="Q1927" s="11" t="str">
        <f>IF(VLOOKUP(D1927,'Current OBD'!$B$6:$AK$2185,34,0)="Yes","10"," ")</f>
        <v xml:space="preserve"> </v>
      </c>
      <c r="R1927" s="11" t="str">
        <f>IF(VLOOKUP(D1927,'Current OBD'!$B$6:$AK$2185,35,0)="Yes","11"," ")</f>
        <v xml:space="preserve"> </v>
      </c>
      <c r="S1927" s="11" t="str">
        <f>IF(VLOOKUP(D1927,'Current OBD'!$B$6:$AK$2185,36,0)="Yes","12"," ")</f>
        <v xml:space="preserve"> </v>
      </c>
      <c r="T1927" s="13">
        <f>VLOOKUP(D1927,Pivot!$B$4:$F$2181,2,0)</f>
        <v>147</v>
      </c>
      <c r="U1927" s="13">
        <f>VLOOKUP(D1927,Pivot!$B$4:$F$2181,3,0)</f>
        <v>45</v>
      </c>
      <c r="V1927" s="13">
        <f>VLOOKUP(D1927,Pivot!$B$4:$F$2181,4,0)</f>
        <v>740</v>
      </c>
      <c r="W1927" s="46">
        <f>IFERROR(VLOOKUP(D1927,Pivot!$B$4:$H$2181,5,0),"")</f>
        <v>0.1986</v>
      </c>
      <c r="X1927" s="51">
        <f>IFERROR(VLOOKUP(D1927,Pivot!$B$4:$H$2181,6,0),"")</f>
        <v>6.08E-2</v>
      </c>
      <c r="Y1927" s="46">
        <f>IFERROR(VLOOKUP(D1927,Pivot!$B$4:$H$2181,7,0),"")</f>
        <v>0.25950000000000001</v>
      </c>
    </row>
    <row r="1928" spans="1:25" ht="15" customHeight="1" outlineLevel="2">
      <c r="A1928" s="10" t="str">
        <f>VLOOKUP(D1928,'Current OBD'!$B$6:$K$2185,4,0)</f>
        <v>Spokane</v>
      </c>
      <c r="B1928" s="10" t="str">
        <f>VLOOKUP(D1928,'Current OBD'!$B$6:$K$2185,3,0)</f>
        <v>32-354</v>
      </c>
      <c r="C1928" s="9" t="str">
        <f>VLOOKUP(D1928,'Current OBD'!$B$6:$K$2185,2,0)</f>
        <v>Mead School District</v>
      </c>
      <c r="D1928" s="24">
        <v>660789</v>
      </c>
      <c r="E1928" s="9" t="str">
        <f>VLOOKUP(D1928,'Current OBD'!$B$6:$K$2185,10,0)</f>
        <v>Mead High School</v>
      </c>
      <c r="F1928" s="11" t="str">
        <f>IF(VLOOKUP(D1928,'Current OBD'!$B$6:$AK$2185,23,0)="Yes","PK"," ")</f>
        <v xml:space="preserve"> </v>
      </c>
      <c r="G1928" s="11" t="str">
        <f>IF(VLOOKUP(D1928,'Current OBD'!$B$6:$AK$2185,24,0)="Yes","K"," ")</f>
        <v xml:space="preserve"> </v>
      </c>
      <c r="H1928" s="11" t="str">
        <f>IF(VLOOKUP(D1928,'Current OBD'!$B$6:$AK$2185,25,0)="Yes",1," ")</f>
        <v xml:space="preserve"> </v>
      </c>
      <c r="I1928" s="11" t="str">
        <f>IF(VLOOKUP(D1928,'Current OBD'!$B$6:$AK$2185,26,0)="Yes","2"," ")</f>
        <v xml:space="preserve"> </v>
      </c>
      <c r="J1928" s="11" t="str">
        <f>IF(VLOOKUP(D1928,'Current OBD'!$B$6:$AK$2185,27,0)="Yes","3"," ")</f>
        <v xml:space="preserve"> </v>
      </c>
      <c r="K1928" s="11" t="str">
        <f>IF(VLOOKUP(D1928,'Current OBD'!$B$6:$AK$2185,28,0)="Yes","4"," ")</f>
        <v xml:space="preserve"> </v>
      </c>
      <c r="L1928" s="11" t="str">
        <f>IF(VLOOKUP(D1928,'Current OBD'!$B$6:$AK$2185,29,0)="Yes","5"," ")</f>
        <v xml:space="preserve"> </v>
      </c>
      <c r="M1928" s="11" t="str">
        <f>IF(VLOOKUP(D1928,'Current OBD'!$B$6:$AK$2185,30,0)="Yes","6"," ")</f>
        <v xml:space="preserve"> </v>
      </c>
      <c r="N1928" s="11" t="str">
        <f>IF(VLOOKUP(D1928,'Current OBD'!$B$6:$AK$2185,31,0)="Yes","7"," ")</f>
        <v xml:space="preserve"> </v>
      </c>
      <c r="O1928" s="11" t="str">
        <f>IF(VLOOKUP(D1928,'Current OBD'!$B$6:$AK$2185,32,0)="Yes","8"," ")</f>
        <v xml:space="preserve"> </v>
      </c>
      <c r="P1928" s="11" t="str">
        <f>IF(VLOOKUP(D1928,'Current OBD'!$B$6:$AK$2185,33,0)="Yes","9"," ")</f>
        <v>9</v>
      </c>
      <c r="Q1928" s="11" t="str">
        <f>IF(VLOOKUP(D1928,'Current OBD'!$B$6:$AK$2185,34,0)="Yes","10"," ")</f>
        <v>10</v>
      </c>
      <c r="R1928" s="11" t="str">
        <f>IF(VLOOKUP(D1928,'Current OBD'!$B$6:$AK$2185,35,0)="Yes","11"," ")</f>
        <v>11</v>
      </c>
      <c r="S1928" s="11" t="str">
        <f>IF(VLOOKUP(D1928,'Current OBD'!$B$6:$AK$2185,36,0)="Yes","12"," ")</f>
        <v>12</v>
      </c>
      <c r="T1928" s="13">
        <f>VLOOKUP(D1928,Pivot!$B$4:$F$2181,2,0)</f>
        <v>371</v>
      </c>
      <c r="U1928" s="13">
        <f>VLOOKUP(D1928,Pivot!$B$4:$F$2181,3,0)</f>
        <v>95</v>
      </c>
      <c r="V1928" s="13">
        <f>VLOOKUP(D1928,Pivot!$B$4:$F$2181,4,0)</f>
        <v>1803</v>
      </c>
      <c r="W1928" s="46">
        <f>IFERROR(VLOOKUP(D1928,Pivot!$B$4:$H$2181,5,0),"")</f>
        <v>0.20580000000000001</v>
      </c>
      <c r="X1928" s="51">
        <f>IFERROR(VLOOKUP(D1928,Pivot!$B$4:$H$2181,6,0),"")</f>
        <v>5.2699999999999997E-2</v>
      </c>
      <c r="Y1928" s="46">
        <f>IFERROR(VLOOKUP(D1928,Pivot!$B$4:$H$2181,7,0),"")</f>
        <v>0.25850000000000001</v>
      </c>
    </row>
    <row r="1929" spans="1:25" ht="15" customHeight="1" outlineLevel="2">
      <c r="A1929" s="10" t="str">
        <f>VLOOKUP(D1929,'Current OBD'!$B$6:$K$2185,4,0)</f>
        <v>Spokane</v>
      </c>
      <c r="B1929" s="10" t="str">
        <f>VLOOKUP(D1929,'Current OBD'!$B$6:$K$2185,3,0)</f>
        <v>32-354</v>
      </c>
      <c r="C1929" s="9" t="str">
        <f>VLOOKUP(D1929,'Current OBD'!$B$6:$K$2185,2,0)</f>
        <v>Mead School District</v>
      </c>
      <c r="D1929" s="24">
        <v>660782</v>
      </c>
      <c r="E1929" s="9" t="str">
        <f>VLOOKUP(D1929,'Current OBD'!$B$6:$K$2185,10,0)</f>
        <v>Meadow Ridge Elementary</v>
      </c>
      <c r="F1929" s="11" t="str">
        <f>IF(VLOOKUP(D1929,'Current OBD'!$B$6:$AK$2185,23,0)="Yes","PK"," ")</f>
        <v xml:space="preserve"> </v>
      </c>
      <c r="G1929" s="11" t="str">
        <f>IF(VLOOKUP(D1929,'Current OBD'!$B$6:$AK$2185,24,0)="Yes","K"," ")</f>
        <v>K</v>
      </c>
      <c r="H1929" s="11">
        <f>IF(VLOOKUP(D1929,'Current OBD'!$B$6:$AK$2185,25,0)="Yes",1," ")</f>
        <v>1</v>
      </c>
      <c r="I1929" s="11" t="str">
        <f>IF(VLOOKUP(D1929,'Current OBD'!$B$6:$AK$2185,26,0)="Yes","2"," ")</f>
        <v>2</v>
      </c>
      <c r="J1929" s="11" t="str">
        <f>IF(VLOOKUP(D1929,'Current OBD'!$B$6:$AK$2185,27,0)="Yes","3"," ")</f>
        <v>3</v>
      </c>
      <c r="K1929" s="11" t="str">
        <f>IF(VLOOKUP(D1929,'Current OBD'!$B$6:$AK$2185,28,0)="Yes","4"," ")</f>
        <v>4</v>
      </c>
      <c r="L1929" s="11" t="str">
        <f>IF(VLOOKUP(D1929,'Current OBD'!$B$6:$AK$2185,29,0)="Yes","5"," ")</f>
        <v>5</v>
      </c>
      <c r="M1929" s="11" t="str">
        <f>IF(VLOOKUP(D1929,'Current OBD'!$B$6:$AK$2185,30,0)="Yes","6"," ")</f>
        <v xml:space="preserve"> </v>
      </c>
      <c r="N1929" s="11" t="str">
        <f>IF(VLOOKUP(D1929,'Current OBD'!$B$6:$AK$2185,31,0)="Yes","7"," ")</f>
        <v xml:space="preserve"> </v>
      </c>
      <c r="O1929" s="11" t="str">
        <f>IF(VLOOKUP(D1929,'Current OBD'!$B$6:$AK$2185,32,0)="Yes","8"," ")</f>
        <v xml:space="preserve"> </v>
      </c>
      <c r="P1929" s="11" t="str">
        <f>IF(VLOOKUP(D1929,'Current OBD'!$B$6:$AK$2185,33,0)="Yes","9"," ")</f>
        <v xml:space="preserve"> </v>
      </c>
      <c r="Q1929" s="11" t="str">
        <f>IF(VLOOKUP(D1929,'Current OBD'!$B$6:$AK$2185,34,0)="Yes","10"," ")</f>
        <v xml:space="preserve"> </v>
      </c>
      <c r="R1929" s="11" t="str">
        <f>IF(VLOOKUP(D1929,'Current OBD'!$B$6:$AK$2185,35,0)="Yes","11"," ")</f>
        <v xml:space="preserve"> </v>
      </c>
      <c r="S1929" s="11" t="str">
        <f>IF(VLOOKUP(D1929,'Current OBD'!$B$6:$AK$2185,36,0)="Yes","12"," ")</f>
        <v xml:space="preserve"> </v>
      </c>
      <c r="T1929" s="13">
        <f>VLOOKUP(D1929,Pivot!$B$4:$F$2181,2,0)</f>
        <v>78</v>
      </c>
      <c r="U1929" s="13">
        <f>VLOOKUP(D1929,Pivot!$B$4:$F$2181,3,0)</f>
        <v>32</v>
      </c>
      <c r="V1929" s="13">
        <f>VLOOKUP(D1929,Pivot!$B$4:$F$2181,4,0)</f>
        <v>400</v>
      </c>
      <c r="W1929" s="46">
        <f>IFERROR(VLOOKUP(D1929,Pivot!$B$4:$H$2181,5,0),"")</f>
        <v>0.19500000000000001</v>
      </c>
      <c r="X1929" s="51">
        <f>IFERROR(VLOOKUP(D1929,Pivot!$B$4:$H$2181,6,0),"")</f>
        <v>0.08</v>
      </c>
      <c r="Y1929" s="46">
        <f>IFERROR(VLOOKUP(D1929,Pivot!$B$4:$H$2181,7,0),"")</f>
        <v>0.27500000000000002</v>
      </c>
    </row>
    <row r="1930" spans="1:25" ht="15" customHeight="1" outlineLevel="2">
      <c r="A1930" s="10" t="str">
        <f>VLOOKUP(D1930,'Current OBD'!$B$6:$K$2185,4,0)</f>
        <v>Spokane</v>
      </c>
      <c r="B1930" s="10" t="str">
        <f>VLOOKUP(D1930,'Current OBD'!$B$6:$K$2185,3,0)</f>
        <v>32-354</v>
      </c>
      <c r="C1930" s="9" t="str">
        <f>VLOOKUP(D1930,'Current OBD'!$B$6:$K$2185,2,0)</f>
        <v>Mead School District</v>
      </c>
      <c r="D1930" s="24">
        <v>663622</v>
      </c>
      <c r="E1930" s="9" t="str">
        <f>VLOOKUP(D1930,'Current OBD'!$B$6:$K$2185,10,0)</f>
        <v>MEPP (Mead Education Partnership Program)</v>
      </c>
      <c r="F1930" s="11" t="str">
        <f>IF(VLOOKUP(D1930,'Current OBD'!$B$6:$AK$2185,23,0)="Yes","PK"," ")</f>
        <v xml:space="preserve"> </v>
      </c>
      <c r="G1930" s="11" t="str">
        <f>IF(VLOOKUP(D1930,'Current OBD'!$B$6:$AK$2185,24,0)="Yes","K"," ")</f>
        <v>K</v>
      </c>
      <c r="H1930" s="11">
        <f>IF(VLOOKUP(D1930,'Current OBD'!$B$6:$AK$2185,25,0)="Yes",1," ")</f>
        <v>1</v>
      </c>
      <c r="I1930" s="11" t="str">
        <f>IF(VLOOKUP(D1930,'Current OBD'!$B$6:$AK$2185,26,0)="Yes","2"," ")</f>
        <v>2</v>
      </c>
      <c r="J1930" s="11" t="str">
        <f>IF(VLOOKUP(D1930,'Current OBD'!$B$6:$AK$2185,27,0)="Yes","3"," ")</f>
        <v>3</v>
      </c>
      <c r="K1930" s="11" t="str">
        <f>IF(VLOOKUP(D1930,'Current OBD'!$B$6:$AK$2185,28,0)="Yes","4"," ")</f>
        <v>4</v>
      </c>
      <c r="L1930" s="11" t="str">
        <f>IF(VLOOKUP(D1930,'Current OBD'!$B$6:$AK$2185,29,0)="Yes","5"," ")</f>
        <v>5</v>
      </c>
      <c r="M1930" s="11" t="str">
        <f>IF(VLOOKUP(D1930,'Current OBD'!$B$6:$AK$2185,30,0)="Yes","6"," ")</f>
        <v>6</v>
      </c>
      <c r="N1930" s="11" t="str">
        <f>IF(VLOOKUP(D1930,'Current OBD'!$B$6:$AK$2185,31,0)="Yes","7"," ")</f>
        <v>7</v>
      </c>
      <c r="O1930" s="11" t="str">
        <f>IF(VLOOKUP(D1930,'Current OBD'!$B$6:$AK$2185,32,0)="Yes","8"," ")</f>
        <v>8</v>
      </c>
      <c r="P1930" s="11" t="str">
        <f>IF(VLOOKUP(D1930,'Current OBD'!$B$6:$AK$2185,33,0)="Yes","9"," ")</f>
        <v>9</v>
      </c>
      <c r="Q1930" s="11" t="str">
        <f>IF(VLOOKUP(D1930,'Current OBD'!$B$6:$AK$2185,34,0)="Yes","10"," ")</f>
        <v>10</v>
      </c>
      <c r="R1930" s="11" t="str">
        <f>IF(VLOOKUP(D1930,'Current OBD'!$B$6:$AK$2185,35,0)="Yes","11"," ")</f>
        <v>11</v>
      </c>
      <c r="S1930" s="11" t="str">
        <f>IF(VLOOKUP(D1930,'Current OBD'!$B$6:$AK$2185,36,0)="Yes","12"," ")</f>
        <v>12</v>
      </c>
      <c r="T1930" s="13">
        <f>VLOOKUP(D1930,Pivot!$B$4:$F$2181,2,0)</f>
        <v>157</v>
      </c>
      <c r="U1930" s="13">
        <f>VLOOKUP(D1930,Pivot!$B$4:$F$2181,3,0)</f>
        <v>52</v>
      </c>
      <c r="V1930" s="13">
        <f>VLOOKUP(D1930,Pivot!$B$4:$F$2181,4,0)</f>
        <v>626</v>
      </c>
      <c r="W1930" s="46">
        <f>IFERROR(VLOOKUP(D1930,Pivot!$B$4:$H$2181,5,0),"")</f>
        <v>0.25080000000000002</v>
      </c>
      <c r="X1930" s="51">
        <f>IFERROR(VLOOKUP(D1930,Pivot!$B$4:$H$2181,6,0),"")</f>
        <v>8.3099999999999993E-2</v>
      </c>
      <c r="Y1930" s="46">
        <f>IFERROR(VLOOKUP(D1930,Pivot!$B$4:$H$2181,7,0),"")</f>
        <v>0.33389999999999997</v>
      </c>
    </row>
    <row r="1931" spans="1:25" ht="15" customHeight="1" outlineLevel="2">
      <c r="A1931" s="10" t="str">
        <f>VLOOKUP(D1931,'Current OBD'!$B$6:$K$2185,4,0)</f>
        <v>Spokane</v>
      </c>
      <c r="B1931" s="10" t="str">
        <f>VLOOKUP(D1931,'Current OBD'!$B$6:$K$2185,3,0)</f>
        <v>32-354</v>
      </c>
      <c r="C1931" s="9" t="str">
        <f>VLOOKUP(D1931,'Current OBD'!$B$6:$K$2185,2,0)</f>
        <v>Mead School District</v>
      </c>
      <c r="D1931" s="24">
        <v>660784</v>
      </c>
      <c r="E1931" s="9" t="str">
        <f>VLOOKUP(D1931,'Current OBD'!$B$6:$K$2185,10,0)</f>
        <v>Midway Elementary</v>
      </c>
      <c r="F1931" s="11" t="str">
        <f>IF(VLOOKUP(D1931,'Current OBD'!$B$6:$AK$2185,23,0)="Yes","PK"," ")</f>
        <v xml:space="preserve"> </v>
      </c>
      <c r="G1931" s="11" t="str">
        <f>IF(VLOOKUP(D1931,'Current OBD'!$B$6:$AK$2185,24,0)="Yes","K"," ")</f>
        <v>K</v>
      </c>
      <c r="H1931" s="11">
        <f>IF(VLOOKUP(D1931,'Current OBD'!$B$6:$AK$2185,25,0)="Yes",1," ")</f>
        <v>1</v>
      </c>
      <c r="I1931" s="11" t="str">
        <f>IF(VLOOKUP(D1931,'Current OBD'!$B$6:$AK$2185,26,0)="Yes","2"," ")</f>
        <v>2</v>
      </c>
      <c r="J1931" s="11" t="str">
        <f>IF(VLOOKUP(D1931,'Current OBD'!$B$6:$AK$2185,27,0)="Yes","3"," ")</f>
        <v>3</v>
      </c>
      <c r="K1931" s="11" t="str">
        <f>IF(VLOOKUP(D1931,'Current OBD'!$B$6:$AK$2185,28,0)="Yes","4"," ")</f>
        <v>4</v>
      </c>
      <c r="L1931" s="11" t="str">
        <f>IF(VLOOKUP(D1931,'Current OBD'!$B$6:$AK$2185,29,0)="Yes","5"," ")</f>
        <v>5</v>
      </c>
      <c r="M1931" s="11" t="str">
        <f>IF(VLOOKUP(D1931,'Current OBD'!$B$6:$AK$2185,30,0)="Yes","6"," ")</f>
        <v xml:space="preserve"> </v>
      </c>
      <c r="N1931" s="11" t="str">
        <f>IF(VLOOKUP(D1931,'Current OBD'!$B$6:$AK$2185,31,0)="Yes","7"," ")</f>
        <v xml:space="preserve"> </v>
      </c>
      <c r="O1931" s="11" t="str">
        <f>IF(VLOOKUP(D1931,'Current OBD'!$B$6:$AK$2185,32,0)="Yes","8"," ")</f>
        <v xml:space="preserve"> </v>
      </c>
      <c r="P1931" s="11" t="str">
        <f>IF(VLOOKUP(D1931,'Current OBD'!$B$6:$AK$2185,33,0)="Yes","9"," ")</f>
        <v xml:space="preserve"> </v>
      </c>
      <c r="Q1931" s="11" t="str">
        <f>IF(VLOOKUP(D1931,'Current OBD'!$B$6:$AK$2185,34,0)="Yes","10"," ")</f>
        <v xml:space="preserve"> </v>
      </c>
      <c r="R1931" s="11" t="str">
        <f>IF(VLOOKUP(D1931,'Current OBD'!$B$6:$AK$2185,35,0)="Yes","11"," ")</f>
        <v xml:space="preserve"> </v>
      </c>
      <c r="S1931" s="11" t="str">
        <f>IF(VLOOKUP(D1931,'Current OBD'!$B$6:$AK$2185,36,0)="Yes","12"," ")</f>
        <v xml:space="preserve"> </v>
      </c>
      <c r="T1931" s="13">
        <f>VLOOKUP(D1931,Pivot!$B$4:$F$2181,2,0)</f>
        <v>75</v>
      </c>
      <c r="U1931" s="13">
        <f>VLOOKUP(D1931,Pivot!$B$4:$F$2181,3,0)</f>
        <v>22</v>
      </c>
      <c r="V1931" s="13">
        <f>VLOOKUP(D1931,Pivot!$B$4:$F$2181,4,0)</f>
        <v>418</v>
      </c>
      <c r="W1931" s="46">
        <f>IFERROR(VLOOKUP(D1931,Pivot!$B$4:$H$2181,5,0),"")</f>
        <v>0.1794</v>
      </c>
      <c r="X1931" s="51">
        <f>IFERROR(VLOOKUP(D1931,Pivot!$B$4:$H$2181,6,0),"")</f>
        <v>5.2600000000000001E-2</v>
      </c>
      <c r="Y1931" s="46">
        <f>IFERROR(VLOOKUP(D1931,Pivot!$B$4:$H$2181,7,0),"")</f>
        <v>0.2321</v>
      </c>
    </row>
    <row r="1932" spans="1:25" ht="15" customHeight="1" outlineLevel="2">
      <c r="A1932" s="10" t="str">
        <f>VLOOKUP(D1932,'Current OBD'!$B$6:$K$2185,4,0)</f>
        <v>Spokane</v>
      </c>
      <c r="B1932" s="10" t="str">
        <f>VLOOKUP(D1932,'Current OBD'!$B$6:$K$2185,3,0)</f>
        <v>32-354</v>
      </c>
      <c r="C1932" s="9" t="str">
        <f>VLOOKUP(D1932,'Current OBD'!$B$6:$K$2185,2,0)</f>
        <v>Mead School District</v>
      </c>
      <c r="D1932" s="24">
        <v>660791</v>
      </c>
      <c r="E1932" s="9" t="str">
        <f>VLOOKUP(D1932,'Current OBD'!$B$6:$K$2185,10,0)</f>
        <v>Mount Spokane High School</v>
      </c>
      <c r="F1932" s="11" t="str">
        <f>IF(VLOOKUP(D1932,'Current OBD'!$B$6:$AK$2185,23,0)="Yes","PK"," ")</f>
        <v xml:space="preserve"> </v>
      </c>
      <c r="G1932" s="11" t="str">
        <f>IF(VLOOKUP(D1932,'Current OBD'!$B$6:$AK$2185,24,0)="Yes","K"," ")</f>
        <v xml:space="preserve"> </v>
      </c>
      <c r="H1932" s="11" t="str">
        <f>IF(VLOOKUP(D1932,'Current OBD'!$B$6:$AK$2185,25,0)="Yes",1," ")</f>
        <v xml:space="preserve"> </v>
      </c>
      <c r="I1932" s="11" t="str">
        <f>IF(VLOOKUP(D1932,'Current OBD'!$B$6:$AK$2185,26,0)="Yes","2"," ")</f>
        <v xml:space="preserve"> </v>
      </c>
      <c r="J1932" s="11" t="str">
        <f>IF(VLOOKUP(D1932,'Current OBD'!$B$6:$AK$2185,27,0)="Yes","3"," ")</f>
        <v xml:space="preserve"> </v>
      </c>
      <c r="K1932" s="11" t="str">
        <f>IF(VLOOKUP(D1932,'Current OBD'!$B$6:$AK$2185,28,0)="Yes","4"," ")</f>
        <v xml:space="preserve"> </v>
      </c>
      <c r="L1932" s="11" t="str">
        <f>IF(VLOOKUP(D1932,'Current OBD'!$B$6:$AK$2185,29,0)="Yes","5"," ")</f>
        <v xml:space="preserve"> </v>
      </c>
      <c r="M1932" s="11" t="str">
        <f>IF(VLOOKUP(D1932,'Current OBD'!$B$6:$AK$2185,30,0)="Yes","6"," ")</f>
        <v xml:space="preserve"> </v>
      </c>
      <c r="N1932" s="11" t="str">
        <f>IF(VLOOKUP(D1932,'Current OBD'!$B$6:$AK$2185,31,0)="Yes","7"," ")</f>
        <v xml:space="preserve"> </v>
      </c>
      <c r="O1932" s="11" t="str">
        <f>IF(VLOOKUP(D1932,'Current OBD'!$B$6:$AK$2185,32,0)="Yes","8"," ")</f>
        <v xml:space="preserve"> </v>
      </c>
      <c r="P1932" s="11" t="str">
        <f>IF(VLOOKUP(D1932,'Current OBD'!$B$6:$AK$2185,33,0)="Yes","9"," ")</f>
        <v>9</v>
      </c>
      <c r="Q1932" s="11" t="str">
        <f>IF(VLOOKUP(D1932,'Current OBD'!$B$6:$AK$2185,34,0)="Yes","10"," ")</f>
        <v>10</v>
      </c>
      <c r="R1932" s="11" t="str">
        <f>IF(VLOOKUP(D1932,'Current OBD'!$B$6:$AK$2185,35,0)="Yes","11"," ")</f>
        <v>11</v>
      </c>
      <c r="S1932" s="11" t="str">
        <f>IF(VLOOKUP(D1932,'Current OBD'!$B$6:$AK$2185,36,0)="Yes","12"," ")</f>
        <v>12</v>
      </c>
      <c r="T1932" s="13">
        <f>VLOOKUP(D1932,Pivot!$B$4:$F$2181,2,0)</f>
        <v>337</v>
      </c>
      <c r="U1932" s="13">
        <f>VLOOKUP(D1932,Pivot!$B$4:$F$2181,3,0)</f>
        <v>115</v>
      </c>
      <c r="V1932" s="13">
        <f>VLOOKUP(D1932,Pivot!$B$4:$F$2181,4,0)</f>
        <v>1504</v>
      </c>
      <c r="W1932" s="46">
        <f>IFERROR(VLOOKUP(D1932,Pivot!$B$4:$H$2181,5,0),"")</f>
        <v>0.22409999999999999</v>
      </c>
      <c r="X1932" s="51">
        <f>IFERROR(VLOOKUP(D1932,Pivot!$B$4:$H$2181,6,0),"")</f>
        <v>7.6499999999999999E-2</v>
      </c>
      <c r="Y1932" s="46">
        <f>IFERROR(VLOOKUP(D1932,Pivot!$B$4:$H$2181,7,0),"")</f>
        <v>0.30049999999999999</v>
      </c>
    </row>
    <row r="1933" spans="1:25" ht="15" customHeight="1" outlineLevel="2">
      <c r="A1933" s="10" t="str">
        <f>VLOOKUP(D1933,'Current OBD'!$B$6:$K$2185,4,0)</f>
        <v>Spokane</v>
      </c>
      <c r="B1933" s="10" t="str">
        <f>VLOOKUP(D1933,'Current OBD'!$B$6:$K$2185,3,0)</f>
        <v>32-354</v>
      </c>
      <c r="C1933" s="9" t="str">
        <f>VLOOKUP(D1933,'Current OBD'!$B$6:$K$2185,2,0)</f>
        <v>Mead School District</v>
      </c>
      <c r="D1933" s="24">
        <v>664171</v>
      </c>
      <c r="E1933" s="9" t="str">
        <f>VLOOKUP(D1933,'Current OBD'!$B$6:$K$2185,10,0)</f>
        <v>Mountainside Middle School</v>
      </c>
      <c r="F1933" s="11" t="str">
        <f>IF(VLOOKUP(D1933,'Current OBD'!$B$6:$AK$2185,23,0)="Yes","PK"," ")</f>
        <v xml:space="preserve"> </v>
      </c>
      <c r="G1933" s="11" t="str">
        <f>IF(VLOOKUP(D1933,'Current OBD'!$B$6:$AK$2185,24,0)="Yes","K"," ")</f>
        <v xml:space="preserve"> </v>
      </c>
      <c r="H1933" s="11" t="str">
        <f>IF(VLOOKUP(D1933,'Current OBD'!$B$6:$AK$2185,25,0)="Yes",1," ")</f>
        <v xml:space="preserve"> </v>
      </c>
      <c r="I1933" s="11" t="str">
        <f>IF(VLOOKUP(D1933,'Current OBD'!$B$6:$AK$2185,26,0)="Yes","2"," ")</f>
        <v xml:space="preserve"> </v>
      </c>
      <c r="J1933" s="11" t="str">
        <f>IF(VLOOKUP(D1933,'Current OBD'!$B$6:$AK$2185,27,0)="Yes","3"," ")</f>
        <v xml:space="preserve"> </v>
      </c>
      <c r="K1933" s="11" t="str">
        <f>IF(VLOOKUP(D1933,'Current OBD'!$B$6:$AK$2185,28,0)="Yes","4"," ")</f>
        <v xml:space="preserve"> </v>
      </c>
      <c r="L1933" s="11" t="str">
        <f>IF(VLOOKUP(D1933,'Current OBD'!$B$6:$AK$2185,29,0)="Yes","5"," ")</f>
        <v xml:space="preserve"> </v>
      </c>
      <c r="M1933" s="11" t="str">
        <f>IF(VLOOKUP(D1933,'Current OBD'!$B$6:$AK$2185,30,0)="Yes","6"," ")</f>
        <v>6</v>
      </c>
      <c r="N1933" s="11" t="str">
        <f>IF(VLOOKUP(D1933,'Current OBD'!$B$6:$AK$2185,31,0)="Yes","7"," ")</f>
        <v>7</v>
      </c>
      <c r="O1933" s="11" t="str">
        <f>IF(VLOOKUP(D1933,'Current OBD'!$B$6:$AK$2185,32,0)="Yes","8"," ")</f>
        <v>8</v>
      </c>
      <c r="P1933" s="11" t="str">
        <f>IF(VLOOKUP(D1933,'Current OBD'!$B$6:$AK$2185,33,0)="Yes","9"," ")</f>
        <v xml:space="preserve"> </v>
      </c>
      <c r="Q1933" s="11" t="str">
        <f>IF(VLOOKUP(D1933,'Current OBD'!$B$6:$AK$2185,34,0)="Yes","10"," ")</f>
        <v xml:space="preserve"> </v>
      </c>
      <c r="R1933" s="11" t="str">
        <f>IF(VLOOKUP(D1933,'Current OBD'!$B$6:$AK$2185,35,0)="Yes","11"," ")</f>
        <v xml:space="preserve"> </v>
      </c>
      <c r="S1933" s="11" t="str">
        <f>IF(VLOOKUP(D1933,'Current OBD'!$B$6:$AK$2185,36,0)="Yes","12"," ")</f>
        <v xml:space="preserve"> </v>
      </c>
      <c r="T1933" s="13">
        <f>VLOOKUP(D1933,Pivot!$B$4:$F$2181,2,0)</f>
        <v>230</v>
      </c>
      <c r="U1933" s="13">
        <f>VLOOKUP(D1933,Pivot!$B$4:$F$2181,3,0)</f>
        <v>75</v>
      </c>
      <c r="V1933" s="13">
        <f>VLOOKUP(D1933,Pivot!$B$4:$F$2181,4,0)</f>
        <v>798</v>
      </c>
      <c r="W1933" s="46">
        <f>IFERROR(VLOOKUP(D1933,Pivot!$B$4:$H$2181,5,0),"")</f>
        <v>0.28820000000000001</v>
      </c>
      <c r="X1933" s="51">
        <f>IFERROR(VLOOKUP(D1933,Pivot!$B$4:$H$2181,6,0),"")</f>
        <v>9.4E-2</v>
      </c>
      <c r="Y1933" s="46">
        <f>IFERROR(VLOOKUP(D1933,Pivot!$B$4:$H$2181,7,0),"")</f>
        <v>0.38219999999999998</v>
      </c>
    </row>
    <row r="1934" spans="1:25" ht="15" customHeight="1" outlineLevel="2">
      <c r="A1934" s="10" t="str">
        <f>VLOOKUP(D1934,'Current OBD'!$B$6:$K$2185,4,0)</f>
        <v>Spokane</v>
      </c>
      <c r="B1934" s="10" t="str">
        <f>VLOOKUP(D1934,'Current OBD'!$B$6:$K$2185,3,0)</f>
        <v>32-354</v>
      </c>
      <c r="C1934" s="9" t="str">
        <f>VLOOKUP(D1934,'Current OBD'!$B$6:$K$2185,2,0)</f>
        <v>Mead School District</v>
      </c>
      <c r="D1934" s="24">
        <v>660787</v>
      </c>
      <c r="E1934" s="9" t="str">
        <f>VLOOKUP(D1934,'Current OBD'!$B$6:$K$2185,10,0)</f>
        <v>Northwood Middle</v>
      </c>
      <c r="F1934" s="11" t="str">
        <f>IF(VLOOKUP(D1934,'Current OBD'!$B$6:$AK$2185,23,0)="Yes","PK"," ")</f>
        <v xml:space="preserve"> </v>
      </c>
      <c r="G1934" s="11" t="str">
        <f>IF(VLOOKUP(D1934,'Current OBD'!$B$6:$AK$2185,24,0)="Yes","K"," ")</f>
        <v xml:space="preserve"> </v>
      </c>
      <c r="H1934" s="11" t="str">
        <f>IF(VLOOKUP(D1934,'Current OBD'!$B$6:$AK$2185,25,0)="Yes",1," ")</f>
        <v xml:space="preserve"> </v>
      </c>
      <c r="I1934" s="11" t="str">
        <f>IF(VLOOKUP(D1934,'Current OBD'!$B$6:$AK$2185,26,0)="Yes","2"," ")</f>
        <v xml:space="preserve"> </v>
      </c>
      <c r="J1934" s="11" t="str">
        <f>IF(VLOOKUP(D1934,'Current OBD'!$B$6:$AK$2185,27,0)="Yes","3"," ")</f>
        <v xml:space="preserve"> </v>
      </c>
      <c r="K1934" s="11" t="str">
        <f>IF(VLOOKUP(D1934,'Current OBD'!$B$6:$AK$2185,28,0)="Yes","4"," ")</f>
        <v xml:space="preserve"> </v>
      </c>
      <c r="L1934" s="11" t="str">
        <f>IF(VLOOKUP(D1934,'Current OBD'!$B$6:$AK$2185,29,0)="Yes","5"," ")</f>
        <v xml:space="preserve"> </v>
      </c>
      <c r="M1934" s="11" t="str">
        <f>IF(VLOOKUP(D1934,'Current OBD'!$B$6:$AK$2185,30,0)="Yes","6"," ")</f>
        <v>6</v>
      </c>
      <c r="N1934" s="11" t="str">
        <f>IF(VLOOKUP(D1934,'Current OBD'!$B$6:$AK$2185,31,0)="Yes","7"," ")</f>
        <v>7</v>
      </c>
      <c r="O1934" s="11" t="str">
        <f>IF(VLOOKUP(D1934,'Current OBD'!$B$6:$AK$2185,32,0)="Yes","8"," ")</f>
        <v>8</v>
      </c>
      <c r="P1934" s="11" t="str">
        <f>IF(VLOOKUP(D1934,'Current OBD'!$B$6:$AK$2185,33,0)="Yes","9"," ")</f>
        <v xml:space="preserve"> </v>
      </c>
      <c r="Q1934" s="11" t="str">
        <f>IF(VLOOKUP(D1934,'Current OBD'!$B$6:$AK$2185,34,0)="Yes","10"," ")</f>
        <v xml:space="preserve"> </v>
      </c>
      <c r="R1934" s="11" t="str">
        <f>IF(VLOOKUP(D1934,'Current OBD'!$B$6:$AK$2185,35,0)="Yes","11"," ")</f>
        <v xml:space="preserve"> </v>
      </c>
      <c r="S1934" s="11" t="str">
        <f>IF(VLOOKUP(D1934,'Current OBD'!$B$6:$AK$2185,36,0)="Yes","12"," ")</f>
        <v xml:space="preserve"> </v>
      </c>
      <c r="T1934" s="13">
        <f>VLOOKUP(D1934,Pivot!$B$4:$F$2181,2,0)</f>
        <v>178</v>
      </c>
      <c r="U1934" s="13">
        <f>VLOOKUP(D1934,Pivot!$B$4:$F$2181,3,0)</f>
        <v>60</v>
      </c>
      <c r="V1934" s="13">
        <f>VLOOKUP(D1934,Pivot!$B$4:$F$2181,4,0)</f>
        <v>806</v>
      </c>
      <c r="W1934" s="46">
        <f>IFERROR(VLOOKUP(D1934,Pivot!$B$4:$H$2181,5,0),"")</f>
        <v>0.2208</v>
      </c>
      <c r="X1934" s="51">
        <f>IFERROR(VLOOKUP(D1934,Pivot!$B$4:$H$2181,6,0),"")</f>
        <v>7.4399999999999994E-2</v>
      </c>
      <c r="Y1934" s="46">
        <f>IFERROR(VLOOKUP(D1934,Pivot!$B$4:$H$2181,7,0),"")</f>
        <v>0.29530000000000001</v>
      </c>
    </row>
    <row r="1935" spans="1:25" ht="15" customHeight="1" outlineLevel="2">
      <c r="A1935" s="10" t="str">
        <f>VLOOKUP(D1935,'Current OBD'!$B$6:$K$2185,4,0)</f>
        <v>Spokane</v>
      </c>
      <c r="B1935" s="10" t="str">
        <f>VLOOKUP(D1935,'Current OBD'!$B$6:$K$2185,3,0)</f>
        <v>32-354</v>
      </c>
      <c r="C1935" s="9" t="str">
        <f>VLOOKUP(D1935,'Current OBD'!$B$6:$K$2185,2,0)</f>
        <v>Mead School District</v>
      </c>
      <c r="D1935" s="24">
        <v>663870</v>
      </c>
      <c r="E1935" s="9" t="str">
        <f>VLOOKUP(D1935,'Current OBD'!$B$6:$K$2185,10,0)</f>
        <v>Prairie View Elementary</v>
      </c>
      <c r="F1935" s="11" t="str">
        <f>IF(VLOOKUP(D1935,'Current OBD'!$B$6:$AK$2185,23,0)="Yes","PK"," ")</f>
        <v xml:space="preserve"> </v>
      </c>
      <c r="G1935" s="11" t="str">
        <f>IF(VLOOKUP(D1935,'Current OBD'!$B$6:$AK$2185,24,0)="Yes","K"," ")</f>
        <v>K</v>
      </c>
      <c r="H1935" s="11">
        <f>IF(VLOOKUP(D1935,'Current OBD'!$B$6:$AK$2185,25,0)="Yes",1," ")</f>
        <v>1</v>
      </c>
      <c r="I1935" s="11" t="str">
        <f>IF(VLOOKUP(D1935,'Current OBD'!$B$6:$AK$2185,26,0)="Yes","2"," ")</f>
        <v>2</v>
      </c>
      <c r="J1935" s="11" t="str">
        <f>IF(VLOOKUP(D1935,'Current OBD'!$B$6:$AK$2185,27,0)="Yes","3"," ")</f>
        <v>3</v>
      </c>
      <c r="K1935" s="11" t="str">
        <f>IF(VLOOKUP(D1935,'Current OBD'!$B$6:$AK$2185,28,0)="Yes","4"," ")</f>
        <v>4</v>
      </c>
      <c r="L1935" s="11" t="str">
        <f>IF(VLOOKUP(D1935,'Current OBD'!$B$6:$AK$2185,29,0)="Yes","5"," ")</f>
        <v>5</v>
      </c>
      <c r="M1935" s="11" t="str">
        <f>IF(VLOOKUP(D1935,'Current OBD'!$B$6:$AK$2185,30,0)="Yes","6"," ")</f>
        <v xml:space="preserve"> </v>
      </c>
      <c r="N1935" s="11" t="str">
        <f>IF(VLOOKUP(D1935,'Current OBD'!$B$6:$AK$2185,31,0)="Yes","7"," ")</f>
        <v xml:space="preserve"> </v>
      </c>
      <c r="O1935" s="11" t="str">
        <f>IF(VLOOKUP(D1935,'Current OBD'!$B$6:$AK$2185,32,0)="Yes","8"," ")</f>
        <v xml:space="preserve"> </v>
      </c>
      <c r="P1935" s="11" t="str">
        <f>IF(VLOOKUP(D1935,'Current OBD'!$B$6:$AK$2185,33,0)="Yes","9"," ")</f>
        <v xml:space="preserve"> </v>
      </c>
      <c r="Q1935" s="11" t="str">
        <f>IF(VLOOKUP(D1935,'Current OBD'!$B$6:$AK$2185,34,0)="Yes","10"," ")</f>
        <v xml:space="preserve"> </v>
      </c>
      <c r="R1935" s="11" t="str">
        <f>IF(VLOOKUP(D1935,'Current OBD'!$B$6:$AK$2185,35,0)="Yes","11"," ")</f>
        <v xml:space="preserve"> </v>
      </c>
      <c r="S1935" s="11" t="str">
        <f>IF(VLOOKUP(D1935,'Current OBD'!$B$6:$AK$2185,36,0)="Yes","12"," ")</f>
        <v xml:space="preserve"> </v>
      </c>
      <c r="T1935" s="13">
        <f>VLOOKUP(D1935,Pivot!$B$4:$F$2181,2,0)</f>
        <v>64</v>
      </c>
      <c r="U1935" s="13">
        <f>VLOOKUP(D1935,Pivot!$B$4:$F$2181,3,0)</f>
        <v>25</v>
      </c>
      <c r="V1935" s="13">
        <f>VLOOKUP(D1935,Pivot!$B$4:$F$2181,4,0)</f>
        <v>409</v>
      </c>
      <c r="W1935" s="46">
        <f>IFERROR(VLOOKUP(D1935,Pivot!$B$4:$H$2181,5,0),"")</f>
        <v>0.1565</v>
      </c>
      <c r="X1935" s="51">
        <f>IFERROR(VLOOKUP(D1935,Pivot!$B$4:$H$2181,6,0),"")</f>
        <v>6.1100000000000002E-2</v>
      </c>
      <c r="Y1935" s="46">
        <f>IFERROR(VLOOKUP(D1935,Pivot!$B$4:$H$2181,7,0),"")</f>
        <v>0.21759999999999999</v>
      </c>
    </row>
    <row r="1936" spans="1:25" ht="15" customHeight="1" outlineLevel="2">
      <c r="A1936" s="10" t="str">
        <f>VLOOKUP(D1936,'Current OBD'!$B$6:$K$2185,4,0)</f>
        <v>Spokane</v>
      </c>
      <c r="B1936" s="10" t="str">
        <f>VLOOKUP(D1936,'Current OBD'!$B$6:$K$2185,3,0)</f>
        <v>32-354</v>
      </c>
      <c r="C1936" s="9" t="str">
        <f>VLOOKUP(D1936,'Current OBD'!$B$6:$K$2185,2,0)</f>
        <v>Mead School District</v>
      </c>
      <c r="D1936" s="24">
        <v>660786</v>
      </c>
      <c r="E1936" s="9" t="str">
        <f>VLOOKUP(D1936,'Current OBD'!$B$6:$K$2185,10,0)</f>
        <v>Shiloh Hills Elementary</v>
      </c>
      <c r="F1936" s="11" t="str">
        <f>IF(VLOOKUP(D1936,'Current OBD'!$B$6:$AK$2185,23,0)="Yes","PK"," ")</f>
        <v xml:space="preserve"> </v>
      </c>
      <c r="G1936" s="11" t="str">
        <f>IF(VLOOKUP(D1936,'Current OBD'!$B$6:$AK$2185,24,0)="Yes","K"," ")</f>
        <v>K</v>
      </c>
      <c r="H1936" s="11">
        <f>IF(VLOOKUP(D1936,'Current OBD'!$B$6:$AK$2185,25,0)="Yes",1," ")</f>
        <v>1</v>
      </c>
      <c r="I1936" s="11" t="str">
        <f>IF(VLOOKUP(D1936,'Current OBD'!$B$6:$AK$2185,26,0)="Yes","2"," ")</f>
        <v>2</v>
      </c>
      <c r="J1936" s="11" t="str">
        <f>IF(VLOOKUP(D1936,'Current OBD'!$B$6:$AK$2185,27,0)="Yes","3"," ")</f>
        <v>3</v>
      </c>
      <c r="K1936" s="11" t="str">
        <f>IF(VLOOKUP(D1936,'Current OBD'!$B$6:$AK$2185,28,0)="Yes","4"," ")</f>
        <v>4</v>
      </c>
      <c r="L1936" s="11" t="str">
        <f>IF(VLOOKUP(D1936,'Current OBD'!$B$6:$AK$2185,29,0)="Yes","5"," ")</f>
        <v>5</v>
      </c>
      <c r="M1936" s="11" t="str">
        <f>IF(VLOOKUP(D1936,'Current OBD'!$B$6:$AK$2185,30,0)="Yes","6"," ")</f>
        <v xml:space="preserve"> </v>
      </c>
      <c r="N1936" s="11" t="str">
        <f>IF(VLOOKUP(D1936,'Current OBD'!$B$6:$AK$2185,31,0)="Yes","7"," ")</f>
        <v xml:space="preserve"> </v>
      </c>
      <c r="O1936" s="11" t="str">
        <f>IF(VLOOKUP(D1936,'Current OBD'!$B$6:$AK$2185,32,0)="Yes","8"," ")</f>
        <v xml:space="preserve"> </v>
      </c>
      <c r="P1936" s="11" t="str">
        <f>IF(VLOOKUP(D1936,'Current OBD'!$B$6:$AK$2185,33,0)="Yes","9"," ")</f>
        <v xml:space="preserve"> </v>
      </c>
      <c r="Q1936" s="11" t="str">
        <f>IF(VLOOKUP(D1936,'Current OBD'!$B$6:$AK$2185,34,0)="Yes","10"," ")</f>
        <v xml:space="preserve"> </v>
      </c>
      <c r="R1936" s="11" t="str">
        <f>IF(VLOOKUP(D1936,'Current OBD'!$B$6:$AK$2185,35,0)="Yes","11"," ")</f>
        <v xml:space="preserve"> </v>
      </c>
      <c r="S1936" s="11" t="str">
        <f>IF(VLOOKUP(D1936,'Current OBD'!$B$6:$AK$2185,36,0)="Yes","12"," ")</f>
        <v xml:space="preserve"> </v>
      </c>
      <c r="T1936" s="13">
        <f>VLOOKUP(D1936,Pivot!$B$4:$F$2181,2,0)</f>
        <v>393</v>
      </c>
      <c r="U1936" s="13">
        <f>VLOOKUP(D1936,Pivot!$B$4:$F$2181,3,0)</f>
        <v>0</v>
      </c>
      <c r="V1936" s="13">
        <f>VLOOKUP(D1936,Pivot!$B$4:$F$2181,4,0)</f>
        <v>420</v>
      </c>
      <c r="W1936" s="46">
        <f>IFERROR(VLOOKUP(D1936,Pivot!$B$4:$H$2181,5,0),"")</f>
        <v>0.93569999999999998</v>
      </c>
      <c r="X1936" s="51">
        <f>IFERROR(VLOOKUP(D1936,Pivot!$B$4:$H$2181,6,0),"")</f>
        <v>0</v>
      </c>
      <c r="Y1936" s="46">
        <f>IFERROR(VLOOKUP(D1936,Pivot!$B$4:$H$2181,7,0),"")</f>
        <v>0.93569999999999998</v>
      </c>
    </row>
    <row r="1937" spans="1:25" ht="15" customHeight="1" outlineLevel="2">
      <c r="A1937" s="10" t="str">
        <f>VLOOKUP(D1937,'Current OBD'!$B$6:$K$2185,4,0)</f>
        <v>Spokane</v>
      </c>
      <c r="B1937" s="10" t="str">
        <f>VLOOKUP(D1937,'Current OBD'!$B$6:$K$2185,3,0)</f>
        <v>32-354</v>
      </c>
      <c r="C1937" s="9" t="str">
        <f>VLOOKUP(D1937,'Current OBD'!$B$6:$K$2185,2,0)</f>
        <v>Mead School District</v>
      </c>
      <c r="D1937" s="24">
        <v>686800</v>
      </c>
      <c r="E1937" s="9" t="str">
        <f>VLOOKUP(D1937,'Current OBD'!$B$6:$K$2185,10,0)</f>
        <v>Skyline Elementary</v>
      </c>
      <c r="F1937" s="11" t="str">
        <f>IF(VLOOKUP(D1937,'Current OBD'!$B$6:$AK$2185,23,0)="Yes","PK"," ")</f>
        <v xml:space="preserve"> </v>
      </c>
      <c r="G1937" s="11" t="str">
        <f>IF(VLOOKUP(D1937,'Current OBD'!$B$6:$AK$2185,24,0)="Yes","K"," ")</f>
        <v>K</v>
      </c>
      <c r="H1937" s="11">
        <f>IF(VLOOKUP(D1937,'Current OBD'!$B$6:$AK$2185,25,0)="Yes",1," ")</f>
        <v>1</v>
      </c>
      <c r="I1937" s="11" t="str">
        <f>IF(VLOOKUP(D1937,'Current OBD'!$B$6:$AK$2185,26,0)="Yes","2"," ")</f>
        <v>2</v>
      </c>
      <c r="J1937" s="11" t="str">
        <f>IF(VLOOKUP(D1937,'Current OBD'!$B$6:$AK$2185,27,0)="Yes","3"," ")</f>
        <v>3</v>
      </c>
      <c r="K1937" s="11" t="str">
        <f>IF(VLOOKUP(D1937,'Current OBD'!$B$6:$AK$2185,28,0)="Yes","4"," ")</f>
        <v>4</v>
      </c>
      <c r="L1937" s="11" t="str">
        <f>IF(VLOOKUP(D1937,'Current OBD'!$B$6:$AK$2185,29,0)="Yes","5"," ")</f>
        <v>5</v>
      </c>
      <c r="M1937" s="11" t="str">
        <f>IF(VLOOKUP(D1937,'Current OBD'!$B$6:$AK$2185,30,0)="Yes","6"," ")</f>
        <v xml:space="preserve"> </v>
      </c>
      <c r="N1937" s="11" t="str">
        <f>IF(VLOOKUP(D1937,'Current OBD'!$B$6:$AK$2185,31,0)="Yes","7"," ")</f>
        <v xml:space="preserve"> </v>
      </c>
      <c r="O1937" s="11" t="str">
        <f>IF(VLOOKUP(D1937,'Current OBD'!$B$6:$AK$2185,32,0)="Yes","8"," ")</f>
        <v xml:space="preserve"> </v>
      </c>
      <c r="P1937" s="11" t="str">
        <f>IF(VLOOKUP(D1937,'Current OBD'!$B$6:$AK$2185,33,0)="Yes","9"," ")</f>
        <v xml:space="preserve"> </v>
      </c>
      <c r="Q1937" s="11" t="str">
        <f>IF(VLOOKUP(D1937,'Current OBD'!$B$6:$AK$2185,34,0)="Yes","10"," ")</f>
        <v xml:space="preserve"> </v>
      </c>
      <c r="R1937" s="11" t="str">
        <f>IF(VLOOKUP(D1937,'Current OBD'!$B$6:$AK$2185,35,0)="Yes","11"," ")</f>
        <v xml:space="preserve"> </v>
      </c>
      <c r="S1937" s="11" t="str">
        <f>IF(VLOOKUP(D1937,'Current OBD'!$B$6:$AK$2185,36,0)="Yes","12"," ")</f>
        <v xml:space="preserve"> </v>
      </c>
      <c r="T1937" s="13">
        <f>VLOOKUP(D1937,Pivot!$B$4:$F$2181,2,0)</f>
        <v>29</v>
      </c>
      <c r="U1937" s="13">
        <f>VLOOKUP(D1937,Pivot!$B$4:$F$2181,3,0)</f>
        <v>22</v>
      </c>
      <c r="V1937" s="13">
        <f>VLOOKUP(D1937,Pivot!$B$4:$F$2181,4,0)</f>
        <v>370</v>
      </c>
      <c r="W1937" s="46">
        <f>IFERROR(VLOOKUP(D1937,Pivot!$B$4:$H$2181,5,0),"")</f>
        <v>7.8399999999999997E-2</v>
      </c>
      <c r="X1937" s="51">
        <f>IFERROR(VLOOKUP(D1937,Pivot!$B$4:$H$2181,6,0),"")</f>
        <v>5.9499999999999997E-2</v>
      </c>
      <c r="Y1937" s="46">
        <f>IFERROR(VLOOKUP(D1937,Pivot!$B$4:$H$2181,7,0),"")</f>
        <v>0.13780000000000001</v>
      </c>
    </row>
    <row r="1938" spans="1:25" ht="15" customHeight="1" outlineLevel="1">
      <c r="A1938" s="27"/>
      <c r="B1938" s="27"/>
      <c r="C1938" s="30" t="s">
        <v>5847</v>
      </c>
      <c r="D1938" s="27"/>
      <c r="E1938" s="26"/>
      <c r="F1938" s="29"/>
      <c r="G1938" s="29"/>
      <c r="H1938" s="29"/>
      <c r="I1938" s="29"/>
      <c r="J1938" s="29"/>
      <c r="K1938" s="29"/>
      <c r="L1938" s="29"/>
      <c r="M1938" s="29"/>
      <c r="N1938" s="29"/>
      <c r="O1938" s="29"/>
      <c r="P1938" s="29"/>
      <c r="Q1938" s="29"/>
      <c r="R1938" s="29"/>
      <c r="S1938" s="29"/>
      <c r="T1938" s="43">
        <f>SUBTOTAL(9,T1922:T1937)</f>
        <v>3098</v>
      </c>
      <c r="U1938" s="43">
        <f>SUBTOTAL(9,U1922:U1937)</f>
        <v>619</v>
      </c>
      <c r="V1938" s="43">
        <f>SUBTOTAL(9,V1922:V1937)</f>
        <v>10494</v>
      </c>
      <c r="W1938" s="47"/>
      <c r="X1938" s="52"/>
      <c r="Y1938" s="56">
        <f>(T1938+U1938)/V1938</f>
        <v>0.35420240137221271</v>
      </c>
    </row>
    <row r="1939" spans="1:25" ht="15" customHeight="1" outlineLevel="2">
      <c r="A1939" s="10" t="str">
        <f>VLOOKUP(D1939,'Current OBD'!$B$6:$K$2185,4,0)</f>
        <v>Spokane</v>
      </c>
      <c r="B1939" s="10" t="str">
        <f>VLOOKUP(D1939,'Current OBD'!$B$6:$K$2185,3,0)</f>
        <v>32-356</v>
      </c>
      <c r="C1939" s="9" t="str">
        <f>VLOOKUP(D1939,'Current OBD'!$B$6:$K$2185,2,0)</f>
        <v>Central Valley School District</v>
      </c>
      <c r="D1939" s="24">
        <v>660798</v>
      </c>
      <c r="E1939" s="9" t="str">
        <f>VLOOKUP(D1939,'Current OBD'!$B$6:$K$2185,10,0)</f>
        <v>Adams Elementary</v>
      </c>
      <c r="F1939" s="11" t="str">
        <f>IF(VLOOKUP(D1939,'Current OBD'!$B$6:$AK$2185,23,0)="Yes","PK"," ")</f>
        <v xml:space="preserve"> </v>
      </c>
      <c r="G1939" s="11" t="str">
        <f>IF(VLOOKUP(D1939,'Current OBD'!$B$6:$AK$2185,24,0)="Yes","K"," ")</f>
        <v>K</v>
      </c>
      <c r="H1939" s="11">
        <f>IF(VLOOKUP(D1939,'Current OBD'!$B$6:$AK$2185,25,0)="Yes",1," ")</f>
        <v>1</v>
      </c>
      <c r="I1939" s="11" t="str">
        <f>IF(VLOOKUP(D1939,'Current OBD'!$B$6:$AK$2185,26,0)="Yes","2"," ")</f>
        <v>2</v>
      </c>
      <c r="J1939" s="11" t="str">
        <f>IF(VLOOKUP(D1939,'Current OBD'!$B$6:$AK$2185,27,0)="Yes","3"," ")</f>
        <v>3</v>
      </c>
      <c r="K1939" s="11" t="str">
        <f>IF(VLOOKUP(D1939,'Current OBD'!$B$6:$AK$2185,28,0)="Yes","4"," ")</f>
        <v>4</v>
      </c>
      <c r="L1939" s="11" t="str">
        <f>IF(VLOOKUP(D1939,'Current OBD'!$B$6:$AK$2185,29,0)="Yes","5"," ")</f>
        <v>5</v>
      </c>
      <c r="M1939" s="11" t="str">
        <f>IF(VLOOKUP(D1939,'Current OBD'!$B$6:$AK$2185,30,0)="Yes","6"," ")</f>
        <v xml:space="preserve"> </v>
      </c>
      <c r="N1939" s="11" t="str">
        <f>IF(VLOOKUP(D1939,'Current OBD'!$B$6:$AK$2185,31,0)="Yes","7"," ")</f>
        <v xml:space="preserve"> </v>
      </c>
      <c r="O1939" s="11" t="str">
        <f>IF(VLOOKUP(D1939,'Current OBD'!$B$6:$AK$2185,32,0)="Yes","8"," ")</f>
        <v xml:space="preserve"> </v>
      </c>
      <c r="P1939" s="11" t="str">
        <f>IF(VLOOKUP(D1939,'Current OBD'!$B$6:$AK$2185,33,0)="Yes","9"," ")</f>
        <v xml:space="preserve"> </v>
      </c>
      <c r="Q1939" s="11" t="str">
        <f>IF(VLOOKUP(D1939,'Current OBD'!$B$6:$AK$2185,34,0)="Yes","10"," ")</f>
        <v xml:space="preserve"> </v>
      </c>
      <c r="R1939" s="11" t="str">
        <f>IF(VLOOKUP(D1939,'Current OBD'!$B$6:$AK$2185,35,0)="Yes","11"," ")</f>
        <v xml:space="preserve"> </v>
      </c>
      <c r="S1939" s="11" t="str">
        <f>IF(VLOOKUP(D1939,'Current OBD'!$B$6:$AK$2185,36,0)="Yes","12"," ")</f>
        <v xml:space="preserve"> </v>
      </c>
      <c r="T1939" s="13">
        <f>VLOOKUP(D1939,Pivot!$B$4:$F$2181,2,0)</f>
        <v>230</v>
      </c>
      <c r="U1939" s="13">
        <f>VLOOKUP(D1939,Pivot!$B$4:$F$2181,3,0)</f>
        <v>0</v>
      </c>
      <c r="V1939" s="13">
        <f>VLOOKUP(D1939,Pivot!$B$4:$F$2181,4,0)</f>
        <v>366</v>
      </c>
      <c r="W1939" s="46">
        <f>IFERROR(VLOOKUP(D1939,Pivot!$B$4:$H$2181,5,0),"")</f>
        <v>0.62839999999999996</v>
      </c>
      <c r="X1939" s="51">
        <f>IFERROR(VLOOKUP(D1939,Pivot!$B$4:$H$2181,6,0),"")</f>
        <v>0</v>
      </c>
      <c r="Y1939" s="46">
        <f>IFERROR(VLOOKUP(D1939,Pivot!$B$4:$H$2181,7,0),"")</f>
        <v>0.62839999999999996</v>
      </c>
    </row>
    <row r="1940" spans="1:25" ht="15" customHeight="1" outlineLevel="2">
      <c r="A1940" s="10" t="str">
        <f>VLOOKUP(D1940,'Current OBD'!$B$6:$K$2185,4,0)</f>
        <v>Spokane</v>
      </c>
      <c r="B1940" s="10" t="str">
        <f>VLOOKUP(D1940,'Current OBD'!$B$6:$K$2185,3,0)</f>
        <v>32-356</v>
      </c>
      <c r="C1940" s="9" t="str">
        <f>VLOOKUP(D1940,'Current OBD'!$B$6:$K$2185,2,0)</f>
        <v>Central Valley School District</v>
      </c>
      <c r="D1940" s="24">
        <v>660816</v>
      </c>
      <c r="E1940" s="9" t="str">
        <f>VLOOKUP(D1940,'Current OBD'!$B$6:$K$2185,10,0)</f>
        <v>Bowdish Jr. High School</v>
      </c>
      <c r="F1940" s="11" t="str">
        <f>IF(VLOOKUP(D1940,'Current OBD'!$B$6:$AK$2185,23,0)="Yes","PK"," ")</f>
        <v xml:space="preserve"> </v>
      </c>
      <c r="G1940" s="11" t="str">
        <f>IF(VLOOKUP(D1940,'Current OBD'!$B$6:$AK$2185,24,0)="Yes","K"," ")</f>
        <v xml:space="preserve"> </v>
      </c>
      <c r="H1940" s="11" t="str">
        <f>IF(VLOOKUP(D1940,'Current OBD'!$B$6:$AK$2185,25,0)="Yes",1," ")</f>
        <v xml:space="preserve"> </v>
      </c>
      <c r="I1940" s="11" t="str">
        <f>IF(VLOOKUP(D1940,'Current OBD'!$B$6:$AK$2185,26,0)="Yes","2"," ")</f>
        <v xml:space="preserve"> </v>
      </c>
      <c r="J1940" s="11" t="str">
        <f>IF(VLOOKUP(D1940,'Current OBD'!$B$6:$AK$2185,27,0)="Yes","3"," ")</f>
        <v xml:space="preserve"> </v>
      </c>
      <c r="K1940" s="11" t="str">
        <f>IF(VLOOKUP(D1940,'Current OBD'!$B$6:$AK$2185,28,0)="Yes","4"," ")</f>
        <v xml:space="preserve"> </v>
      </c>
      <c r="L1940" s="11" t="str">
        <f>IF(VLOOKUP(D1940,'Current OBD'!$B$6:$AK$2185,29,0)="Yes","5"," ")</f>
        <v xml:space="preserve"> </v>
      </c>
      <c r="M1940" s="11" t="str">
        <f>IF(VLOOKUP(D1940,'Current OBD'!$B$6:$AK$2185,30,0)="Yes","6"," ")</f>
        <v>6</v>
      </c>
      <c r="N1940" s="11" t="str">
        <f>IF(VLOOKUP(D1940,'Current OBD'!$B$6:$AK$2185,31,0)="Yes","7"," ")</f>
        <v>7</v>
      </c>
      <c r="O1940" s="11" t="str">
        <f>IF(VLOOKUP(D1940,'Current OBD'!$B$6:$AK$2185,32,0)="Yes","8"," ")</f>
        <v>8</v>
      </c>
      <c r="P1940" s="11" t="str">
        <f>IF(VLOOKUP(D1940,'Current OBD'!$B$6:$AK$2185,33,0)="Yes","9"," ")</f>
        <v xml:space="preserve"> </v>
      </c>
      <c r="Q1940" s="11" t="str">
        <f>IF(VLOOKUP(D1940,'Current OBD'!$B$6:$AK$2185,34,0)="Yes","10"," ")</f>
        <v xml:space="preserve"> </v>
      </c>
      <c r="R1940" s="11" t="str">
        <f>IF(VLOOKUP(D1940,'Current OBD'!$B$6:$AK$2185,35,0)="Yes","11"," ")</f>
        <v xml:space="preserve"> </v>
      </c>
      <c r="S1940" s="11" t="str">
        <f>IF(VLOOKUP(D1940,'Current OBD'!$B$6:$AK$2185,36,0)="Yes","12"," ")</f>
        <v xml:space="preserve"> </v>
      </c>
      <c r="T1940" s="13">
        <f>VLOOKUP(D1940,Pivot!$B$4:$F$2181,2,0)</f>
        <v>251</v>
      </c>
      <c r="U1940" s="13">
        <f>VLOOKUP(D1940,Pivot!$B$4:$F$2181,3,0)</f>
        <v>0</v>
      </c>
      <c r="V1940" s="13">
        <f>VLOOKUP(D1940,Pivot!$B$4:$F$2181,4,0)</f>
        <v>420</v>
      </c>
      <c r="W1940" s="46">
        <f>IFERROR(VLOOKUP(D1940,Pivot!$B$4:$H$2181,5,0),"")</f>
        <v>0.59760000000000002</v>
      </c>
      <c r="X1940" s="51">
        <f>IFERROR(VLOOKUP(D1940,Pivot!$B$4:$H$2181,6,0),"")</f>
        <v>0</v>
      </c>
      <c r="Y1940" s="46">
        <f>IFERROR(VLOOKUP(D1940,Pivot!$B$4:$H$2181,7,0),"")</f>
        <v>0.59760000000000002</v>
      </c>
    </row>
    <row r="1941" spans="1:25" ht="15" customHeight="1" outlineLevel="2">
      <c r="A1941" s="10" t="str">
        <f>VLOOKUP(D1941,'Current OBD'!$B$6:$K$2185,4,0)</f>
        <v>Spokane</v>
      </c>
      <c r="B1941" s="10" t="str">
        <f>VLOOKUP(D1941,'Current OBD'!$B$6:$K$2185,3,0)</f>
        <v>32-356</v>
      </c>
      <c r="C1941" s="9" t="str">
        <f>VLOOKUP(D1941,'Current OBD'!$B$6:$K$2185,2,0)</f>
        <v>Central Valley School District</v>
      </c>
      <c r="D1941" s="24">
        <v>663744</v>
      </c>
      <c r="E1941" s="9" t="str">
        <f>VLOOKUP(D1941,'Current OBD'!$B$6:$K$2185,10,0)</f>
        <v>Broadway Elementary</v>
      </c>
      <c r="F1941" s="11" t="str">
        <f>IF(VLOOKUP(D1941,'Current OBD'!$B$6:$AK$2185,23,0)="Yes","PK"," ")</f>
        <v xml:space="preserve"> </v>
      </c>
      <c r="G1941" s="11" t="str">
        <f>IF(VLOOKUP(D1941,'Current OBD'!$B$6:$AK$2185,24,0)="Yes","K"," ")</f>
        <v>K</v>
      </c>
      <c r="H1941" s="11">
        <f>IF(VLOOKUP(D1941,'Current OBD'!$B$6:$AK$2185,25,0)="Yes",1," ")</f>
        <v>1</v>
      </c>
      <c r="I1941" s="11" t="str">
        <f>IF(VLOOKUP(D1941,'Current OBD'!$B$6:$AK$2185,26,0)="Yes","2"," ")</f>
        <v>2</v>
      </c>
      <c r="J1941" s="11" t="str">
        <f>IF(VLOOKUP(D1941,'Current OBD'!$B$6:$AK$2185,27,0)="Yes","3"," ")</f>
        <v>3</v>
      </c>
      <c r="K1941" s="11" t="str">
        <f>IF(VLOOKUP(D1941,'Current OBD'!$B$6:$AK$2185,28,0)="Yes","4"," ")</f>
        <v>4</v>
      </c>
      <c r="L1941" s="11" t="str">
        <f>IF(VLOOKUP(D1941,'Current OBD'!$B$6:$AK$2185,29,0)="Yes","5"," ")</f>
        <v>5</v>
      </c>
      <c r="M1941" s="11" t="str">
        <f>IF(VLOOKUP(D1941,'Current OBD'!$B$6:$AK$2185,30,0)="Yes","6"," ")</f>
        <v xml:space="preserve"> </v>
      </c>
      <c r="N1941" s="11" t="str">
        <f>IF(VLOOKUP(D1941,'Current OBD'!$B$6:$AK$2185,31,0)="Yes","7"," ")</f>
        <v xml:space="preserve"> </v>
      </c>
      <c r="O1941" s="11" t="str">
        <f>IF(VLOOKUP(D1941,'Current OBD'!$B$6:$AK$2185,32,0)="Yes","8"," ")</f>
        <v xml:space="preserve"> </v>
      </c>
      <c r="P1941" s="11" t="str">
        <f>IF(VLOOKUP(D1941,'Current OBD'!$B$6:$AK$2185,33,0)="Yes","9"," ")</f>
        <v xml:space="preserve"> </v>
      </c>
      <c r="Q1941" s="11" t="str">
        <f>IF(VLOOKUP(D1941,'Current OBD'!$B$6:$AK$2185,34,0)="Yes","10"," ")</f>
        <v xml:space="preserve"> </v>
      </c>
      <c r="R1941" s="11" t="str">
        <f>IF(VLOOKUP(D1941,'Current OBD'!$B$6:$AK$2185,35,0)="Yes","11"," ")</f>
        <v xml:space="preserve"> </v>
      </c>
      <c r="S1941" s="11" t="str">
        <f>IF(VLOOKUP(D1941,'Current OBD'!$B$6:$AK$2185,36,0)="Yes","12"," ")</f>
        <v xml:space="preserve"> </v>
      </c>
      <c r="T1941" s="13">
        <f>VLOOKUP(D1941,Pivot!$B$4:$F$2181,2,0)</f>
        <v>268</v>
      </c>
      <c r="U1941" s="13">
        <f>VLOOKUP(D1941,Pivot!$B$4:$F$2181,3,0)</f>
        <v>0</v>
      </c>
      <c r="V1941" s="13">
        <f>VLOOKUP(D1941,Pivot!$B$4:$F$2181,4,0)</f>
        <v>286</v>
      </c>
      <c r="W1941" s="46">
        <f>IFERROR(VLOOKUP(D1941,Pivot!$B$4:$H$2181,5,0),"")</f>
        <v>0.93710000000000004</v>
      </c>
      <c r="X1941" s="51">
        <f>IFERROR(VLOOKUP(D1941,Pivot!$B$4:$H$2181,6,0),"")</f>
        <v>0</v>
      </c>
      <c r="Y1941" s="46">
        <f>IFERROR(VLOOKUP(D1941,Pivot!$B$4:$H$2181,7,0),"")</f>
        <v>0.93710000000000004</v>
      </c>
    </row>
    <row r="1942" spans="1:25" ht="15" customHeight="1" outlineLevel="2">
      <c r="A1942" s="10" t="str">
        <f>VLOOKUP(D1942,'Current OBD'!$B$6:$K$2185,4,0)</f>
        <v>Spokane</v>
      </c>
      <c r="B1942" s="10" t="str">
        <f>VLOOKUP(D1942,'Current OBD'!$B$6:$K$2185,3,0)</f>
        <v>32-356</v>
      </c>
      <c r="C1942" s="9" t="str">
        <f>VLOOKUP(D1942,'Current OBD'!$B$6:$K$2185,2,0)</f>
        <v>Central Valley School District</v>
      </c>
      <c r="D1942" s="24">
        <v>660822</v>
      </c>
      <c r="E1942" s="9" t="str">
        <f>VLOOKUP(D1942,'Current OBD'!$B$6:$K$2185,10,0)</f>
        <v>Central Valley High School</v>
      </c>
      <c r="F1942" s="11" t="str">
        <f>IF(VLOOKUP(D1942,'Current OBD'!$B$6:$AK$2185,23,0)="Yes","PK"," ")</f>
        <v xml:space="preserve"> </v>
      </c>
      <c r="G1942" s="11" t="str">
        <f>IF(VLOOKUP(D1942,'Current OBD'!$B$6:$AK$2185,24,0)="Yes","K"," ")</f>
        <v xml:space="preserve"> </v>
      </c>
      <c r="H1942" s="11" t="str">
        <f>IF(VLOOKUP(D1942,'Current OBD'!$B$6:$AK$2185,25,0)="Yes",1," ")</f>
        <v xml:space="preserve"> </v>
      </c>
      <c r="I1942" s="11" t="str">
        <f>IF(VLOOKUP(D1942,'Current OBD'!$B$6:$AK$2185,26,0)="Yes","2"," ")</f>
        <v xml:space="preserve"> </v>
      </c>
      <c r="J1942" s="11" t="str">
        <f>IF(VLOOKUP(D1942,'Current OBD'!$B$6:$AK$2185,27,0)="Yes","3"," ")</f>
        <v xml:space="preserve"> </v>
      </c>
      <c r="K1942" s="11" t="str">
        <f>IF(VLOOKUP(D1942,'Current OBD'!$B$6:$AK$2185,28,0)="Yes","4"," ")</f>
        <v xml:space="preserve"> </v>
      </c>
      <c r="L1942" s="11" t="str">
        <f>IF(VLOOKUP(D1942,'Current OBD'!$B$6:$AK$2185,29,0)="Yes","5"," ")</f>
        <v xml:space="preserve"> </v>
      </c>
      <c r="M1942" s="11" t="str">
        <f>IF(VLOOKUP(D1942,'Current OBD'!$B$6:$AK$2185,30,0)="Yes","6"," ")</f>
        <v xml:space="preserve"> </v>
      </c>
      <c r="N1942" s="11" t="str">
        <f>IF(VLOOKUP(D1942,'Current OBD'!$B$6:$AK$2185,31,0)="Yes","7"," ")</f>
        <v xml:space="preserve"> </v>
      </c>
      <c r="O1942" s="11" t="str">
        <f>IF(VLOOKUP(D1942,'Current OBD'!$B$6:$AK$2185,32,0)="Yes","8"," ")</f>
        <v xml:space="preserve"> </v>
      </c>
      <c r="P1942" s="11" t="str">
        <f>IF(VLOOKUP(D1942,'Current OBD'!$B$6:$AK$2185,33,0)="Yes","9"," ")</f>
        <v>9</v>
      </c>
      <c r="Q1942" s="11" t="str">
        <f>IF(VLOOKUP(D1942,'Current OBD'!$B$6:$AK$2185,34,0)="Yes","10"," ")</f>
        <v>10</v>
      </c>
      <c r="R1942" s="11" t="str">
        <f>IF(VLOOKUP(D1942,'Current OBD'!$B$6:$AK$2185,35,0)="Yes","11"," ")</f>
        <v>11</v>
      </c>
      <c r="S1942" s="11" t="str">
        <f>IF(VLOOKUP(D1942,'Current OBD'!$B$6:$AK$2185,36,0)="Yes","12"," ")</f>
        <v>12</v>
      </c>
      <c r="T1942" s="13">
        <f>VLOOKUP(D1942,Pivot!$B$4:$F$2181,2,0)</f>
        <v>378</v>
      </c>
      <c r="U1942" s="13">
        <f>VLOOKUP(D1942,Pivot!$B$4:$F$2181,3,0)</f>
        <v>93</v>
      </c>
      <c r="V1942" s="13">
        <f>VLOOKUP(D1942,Pivot!$B$4:$F$2181,4,0)</f>
        <v>1314</v>
      </c>
      <c r="W1942" s="46">
        <f>IFERROR(VLOOKUP(D1942,Pivot!$B$4:$H$2181,5,0),"")</f>
        <v>0.28770000000000001</v>
      </c>
      <c r="X1942" s="51">
        <f>IFERROR(VLOOKUP(D1942,Pivot!$B$4:$H$2181,6,0),"")</f>
        <v>7.0800000000000002E-2</v>
      </c>
      <c r="Y1942" s="46">
        <f>IFERROR(VLOOKUP(D1942,Pivot!$B$4:$H$2181,7,0),"")</f>
        <v>0.3584</v>
      </c>
    </row>
    <row r="1943" spans="1:25" ht="15" customHeight="1" outlineLevel="2">
      <c r="A1943" s="10" t="str">
        <f>VLOOKUP(D1943,'Current OBD'!$B$6:$K$2185,4,0)</f>
        <v>Spokane</v>
      </c>
      <c r="B1943" s="10" t="str">
        <f>VLOOKUP(D1943,'Current OBD'!$B$6:$K$2185,3,0)</f>
        <v>32-356</v>
      </c>
      <c r="C1943" s="9" t="str">
        <f>VLOOKUP(D1943,'Current OBD'!$B$6:$K$2185,2,0)</f>
        <v>Central Valley School District</v>
      </c>
      <c r="D1943" s="24">
        <v>660801</v>
      </c>
      <c r="E1943" s="9" t="str">
        <f>VLOOKUP(D1943,'Current OBD'!$B$6:$K$2185,10,0)</f>
        <v>Chester Elementary</v>
      </c>
      <c r="F1943" s="11" t="str">
        <f>IF(VLOOKUP(D1943,'Current OBD'!$B$6:$AK$2185,23,0)="Yes","PK"," ")</f>
        <v xml:space="preserve"> </v>
      </c>
      <c r="G1943" s="11" t="str">
        <f>IF(VLOOKUP(D1943,'Current OBD'!$B$6:$AK$2185,24,0)="Yes","K"," ")</f>
        <v>K</v>
      </c>
      <c r="H1943" s="11">
        <f>IF(VLOOKUP(D1943,'Current OBD'!$B$6:$AK$2185,25,0)="Yes",1," ")</f>
        <v>1</v>
      </c>
      <c r="I1943" s="11" t="str">
        <f>IF(VLOOKUP(D1943,'Current OBD'!$B$6:$AK$2185,26,0)="Yes","2"," ")</f>
        <v>2</v>
      </c>
      <c r="J1943" s="11" t="str">
        <f>IF(VLOOKUP(D1943,'Current OBD'!$B$6:$AK$2185,27,0)="Yes","3"," ")</f>
        <v>3</v>
      </c>
      <c r="K1943" s="11" t="str">
        <f>IF(VLOOKUP(D1943,'Current OBD'!$B$6:$AK$2185,28,0)="Yes","4"," ")</f>
        <v>4</v>
      </c>
      <c r="L1943" s="11" t="str">
        <f>IF(VLOOKUP(D1943,'Current OBD'!$B$6:$AK$2185,29,0)="Yes","5"," ")</f>
        <v>5</v>
      </c>
      <c r="M1943" s="11" t="str">
        <f>IF(VLOOKUP(D1943,'Current OBD'!$B$6:$AK$2185,30,0)="Yes","6"," ")</f>
        <v xml:space="preserve"> </v>
      </c>
      <c r="N1943" s="11" t="str">
        <f>IF(VLOOKUP(D1943,'Current OBD'!$B$6:$AK$2185,31,0)="Yes","7"," ")</f>
        <v xml:space="preserve"> </v>
      </c>
      <c r="O1943" s="11" t="str">
        <f>IF(VLOOKUP(D1943,'Current OBD'!$B$6:$AK$2185,32,0)="Yes","8"," ")</f>
        <v xml:space="preserve"> </v>
      </c>
      <c r="P1943" s="11" t="str">
        <f>IF(VLOOKUP(D1943,'Current OBD'!$B$6:$AK$2185,33,0)="Yes","9"," ")</f>
        <v xml:space="preserve"> </v>
      </c>
      <c r="Q1943" s="11" t="str">
        <f>IF(VLOOKUP(D1943,'Current OBD'!$B$6:$AK$2185,34,0)="Yes","10"," ")</f>
        <v xml:space="preserve"> </v>
      </c>
      <c r="R1943" s="11" t="str">
        <f>IF(VLOOKUP(D1943,'Current OBD'!$B$6:$AK$2185,35,0)="Yes","11"," ")</f>
        <v xml:space="preserve"> </v>
      </c>
      <c r="S1943" s="11" t="str">
        <f>IF(VLOOKUP(D1943,'Current OBD'!$B$6:$AK$2185,36,0)="Yes","12"," ")</f>
        <v xml:space="preserve"> </v>
      </c>
      <c r="T1943" s="13">
        <f>VLOOKUP(D1943,Pivot!$B$4:$F$2181,2,0)</f>
        <v>74</v>
      </c>
      <c r="U1943" s="13">
        <f>VLOOKUP(D1943,Pivot!$B$4:$F$2181,3,0)</f>
        <v>25</v>
      </c>
      <c r="V1943" s="13">
        <f>VLOOKUP(D1943,Pivot!$B$4:$F$2181,4,0)</f>
        <v>418</v>
      </c>
      <c r="W1943" s="46">
        <f>IFERROR(VLOOKUP(D1943,Pivot!$B$4:$H$2181,5,0),"")</f>
        <v>0.17699999999999999</v>
      </c>
      <c r="X1943" s="51">
        <f>IFERROR(VLOOKUP(D1943,Pivot!$B$4:$H$2181,6,0),"")</f>
        <v>5.9799999999999999E-2</v>
      </c>
      <c r="Y1943" s="46">
        <f>IFERROR(VLOOKUP(D1943,Pivot!$B$4:$H$2181,7,0),"")</f>
        <v>0.23680000000000001</v>
      </c>
    </row>
    <row r="1944" spans="1:25" ht="15" customHeight="1" outlineLevel="2">
      <c r="A1944" s="10" t="str">
        <f>VLOOKUP(D1944,'Current OBD'!$B$6:$K$2185,4,0)</f>
        <v>Spokane</v>
      </c>
      <c r="B1944" s="10" t="str">
        <f>VLOOKUP(D1944,'Current OBD'!$B$6:$K$2185,3,0)</f>
        <v>32-356</v>
      </c>
      <c r="C1944" s="9" t="str">
        <f>VLOOKUP(D1944,'Current OBD'!$B$6:$K$2185,2,0)</f>
        <v>Central Valley School District</v>
      </c>
      <c r="D1944" s="24">
        <v>660817</v>
      </c>
      <c r="E1944" s="9" t="str">
        <f>VLOOKUP(D1944,'Current OBD'!$B$6:$K$2185,10,0)</f>
        <v>Evergreen Jr. High School</v>
      </c>
      <c r="F1944" s="11" t="str">
        <f>IF(VLOOKUP(D1944,'Current OBD'!$B$6:$AK$2185,23,0)="Yes","PK"," ")</f>
        <v xml:space="preserve"> </v>
      </c>
      <c r="G1944" s="11" t="str">
        <f>IF(VLOOKUP(D1944,'Current OBD'!$B$6:$AK$2185,24,0)="Yes","K"," ")</f>
        <v xml:space="preserve"> </v>
      </c>
      <c r="H1944" s="11" t="str">
        <f>IF(VLOOKUP(D1944,'Current OBD'!$B$6:$AK$2185,25,0)="Yes",1," ")</f>
        <v xml:space="preserve"> </v>
      </c>
      <c r="I1944" s="11" t="str">
        <f>IF(VLOOKUP(D1944,'Current OBD'!$B$6:$AK$2185,26,0)="Yes","2"," ")</f>
        <v xml:space="preserve"> </v>
      </c>
      <c r="J1944" s="11" t="str">
        <f>IF(VLOOKUP(D1944,'Current OBD'!$B$6:$AK$2185,27,0)="Yes","3"," ")</f>
        <v xml:space="preserve"> </v>
      </c>
      <c r="K1944" s="11" t="str">
        <f>IF(VLOOKUP(D1944,'Current OBD'!$B$6:$AK$2185,28,0)="Yes","4"," ")</f>
        <v xml:space="preserve"> </v>
      </c>
      <c r="L1944" s="11" t="str">
        <f>IF(VLOOKUP(D1944,'Current OBD'!$B$6:$AK$2185,29,0)="Yes","5"," ")</f>
        <v xml:space="preserve"> </v>
      </c>
      <c r="M1944" s="11" t="str">
        <f>IF(VLOOKUP(D1944,'Current OBD'!$B$6:$AK$2185,30,0)="Yes","6"," ")</f>
        <v>6</v>
      </c>
      <c r="N1944" s="11" t="str">
        <f>IF(VLOOKUP(D1944,'Current OBD'!$B$6:$AK$2185,31,0)="Yes","7"," ")</f>
        <v>7</v>
      </c>
      <c r="O1944" s="11" t="str">
        <f>IF(VLOOKUP(D1944,'Current OBD'!$B$6:$AK$2185,32,0)="Yes","8"," ")</f>
        <v>8</v>
      </c>
      <c r="P1944" s="11" t="str">
        <f>IF(VLOOKUP(D1944,'Current OBD'!$B$6:$AK$2185,33,0)="Yes","9"," ")</f>
        <v xml:space="preserve"> </v>
      </c>
      <c r="Q1944" s="11" t="str">
        <f>IF(VLOOKUP(D1944,'Current OBD'!$B$6:$AK$2185,34,0)="Yes","10"," ")</f>
        <v xml:space="preserve"> </v>
      </c>
      <c r="R1944" s="11" t="str">
        <f>IF(VLOOKUP(D1944,'Current OBD'!$B$6:$AK$2185,35,0)="Yes","11"," ")</f>
        <v xml:space="preserve"> </v>
      </c>
      <c r="S1944" s="11" t="str">
        <f>IF(VLOOKUP(D1944,'Current OBD'!$B$6:$AK$2185,36,0)="Yes","12"," ")</f>
        <v xml:space="preserve"> </v>
      </c>
      <c r="T1944" s="13">
        <f>VLOOKUP(D1944,Pivot!$B$4:$F$2181,2,0)</f>
        <v>142</v>
      </c>
      <c r="U1944" s="13">
        <f>VLOOKUP(D1944,Pivot!$B$4:$F$2181,3,0)</f>
        <v>43</v>
      </c>
      <c r="V1944" s="13">
        <f>VLOOKUP(D1944,Pivot!$B$4:$F$2181,4,0)</f>
        <v>628</v>
      </c>
      <c r="W1944" s="46">
        <f>IFERROR(VLOOKUP(D1944,Pivot!$B$4:$H$2181,5,0),"")</f>
        <v>0.2261</v>
      </c>
      <c r="X1944" s="51">
        <f>IFERROR(VLOOKUP(D1944,Pivot!$B$4:$H$2181,6,0),"")</f>
        <v>6.8500000000000005E-2</v>
      </c>
      <c r="Y1944" s="46">
        <f>IFERROR(VLOOKUP(D1944,Pivot!$B$4:$H$2181,7,0),"")</f>
        <v>0.29459999999999997</v>
      </c>
    </row>
    <row r="1945" spans="1:25" ht="15" customHeight="1" outlineLevel="2">
      <c r="A1945" s="10" t="str">
        <f>VLOOKUP(D1945,'Current OBD'!$B$6:$K$2185,4,0)</f>
        <v>Spokane</v>
      </c>
      <c r="B1945" s="10" t="str">
        <f>VLOOKUP(D1945,'Current OBD'!$B$6:$K$2185,3,0)</f>
        <v>32-356</v>
      </c>
      <c r="C1945" s="9" t="str">
        <f>VLOOKUP(D1945,'Current OBD'!$B$6:$K$2185,2,0)</f>
        <v>Central Valley School District</v>
      </c>
      <c r="D1945" s="24">
        <v>663498</v>
      </c>
      <c r="E1945" s="9" t="str">
        <f>VLOOKUP(D1945,'Current OBD'!$B$6:$K$2185,10,0)</f>
        <v>Green Acres Elementary School</v>
      </c>
      <c r="F1945" s="11" t="str">
        <f>IF(VLOOKUP(D1945,'Current OBD'!$B$6:$AK$2185,23,0)="Yes","PK"," ")</f>
        <v xml:space="preserve"> </v>
      </c>
      <c r="G1945" s="11" t="str">
        <f>IF(VLOOKUP(D1945,'Current OBD'!$B$6:$AK$2185,24,0)="Yes","K"," ")</f>
        <v>K</v>
      </c>
      <c r="H1945" s="11">
        <f>IF(VLOOKUP(D1945,'Current OBD'!$B$6:$AK$2185,25,0)="Yes",1," ")</f>
        <v>1</v>
      </c>
      <c r="I1945" s="11" t="str">
        <f>IF(VLOOKUP(D1945,'Current OBD'!$B$6:$AK$2185,26,0)="Yes","2"," ")</f>
        <v>2</v>
      </c>
      <c r="J1945" s="11" t="str">
        <f>IF(VLOOKUP(D1945,'Current OBD'!$B$6:$AK$2185,27,0)="Yes","3"," ")</f>
        <v>3</v>
      </c>
      <c r="K1945" s="11" t="str">
        <f>IF(VLOOKUP(D1945,'Current OBD'!$B$6:$AK$2185,28,0)="Yes","4"," ")</f>
        <v>4</v>
      </c>
      <c r="L1945" s="11" t="str">
        <f>IF(VLOOKUP(D1945,'Current OBD'!$B$6:$AK$2185,29,0)="Yes","5"," ")</f>
        <v>5</v>
      </c>
      <c r="M1945" s="11" t="str">
        <f>IF(VLOOKUP(D1945,'Current OBD'!$B$6:$AK$2185,30,0)="Yes","6"," ")</f>
        <v xml:space="preserve"> </v>
      </c>
      <c r="N1945" s="11" t="str">
        <f>IF(VLOOKUP(D1945,'Current OBD'!$B$6:$AK$2185,31,0)="Yes","7"," ")</f>
        <v xml:space="preserve"> </v>
      </c>
      <c r="O1945" s="11" t="str">
        <f>IF(VLOOKUP(D1945,'Current OBD'!$B$6:$AK$2185,32,0)="Yes","8"," ")</f>
        <v xml:space="preserve"> </v>
      </c>
      <c r="P1945" s="11" t="str">
        <f>IF(VLOOKUP(D1945,'Current OBD'!$B$6:$AK$2185,33,0)="Yes","9"," ")</f>
        <v xml:space="preserve"> </v>
      </c>
      <c r="Q1945" s="11" t="str">
        <f>IF(VLOOKUP(D1945,'Current OBD'!$B$6:$AK$2185,34,0)="Yes","10"," ")</f>
        <v xml:space="preserve"> </v>
      </c>
      <c r="R1945" s="11" t="str">
        <f>IF(VLOOKUP(D1945,'Current OBD'!$B$6:$AK$2185,35,0)="Yes","11"," ")</f>
        <v xml:space="preserve"> </v>
      </c>
      <c r="S1945" s="11" t="str">
        <f>IF(VLOOKUP(D1945,'Current OBD'!$B$6:$AK$2185,36,0)="Yes","12"," ")</f>
        <v xml:space="preserve"> </v>
      </c>
      <c r="T1945" s="13">
        <f>VLOOKUP(D1945,Pivot!$B$4:$F$2181,2,0)</f>
        <v>389</v>
      </c>
      <c r="U1945" s="13">
        <f>VLOOKUP(D1945,Pivot!$B$4:$F$2181,3,0)</f>
        <v>0</v>
      </c>
      <c r="V1945" s="13">
        <f>VLOOKUP(D1945,Pivot!$B$4:$F$2181,4,0)</f>
        <v>607</v>
      </c>
      <c r="W1945" s="46">
        <f>IFERROR(VLOOKUP(D1945,Pivot!$B$4:$H$2181,5,0),"")</f>
        <v>0.64090000000000003</v>
      </c>
      <c r="X1945" s="51">
        <f>IFERROR(VLOOKUP(D1945,Pivot!$B$4:$H$2181,6,0),"")</f>
        <v>0</v>
      </c>
      <c r="Y1945" s="46">
        <f>IFERROR(VLOOKUP(D1945,Pivot!$B$4:$H$2181,7,0),"")</f>
        <v>0.64090000000000003</v>
      </c>
    </row>
    <row r="1946" spans="1:25" ht="15" customHeight="1" outlineLevel="2">
      <c r="A1946" s="10" t="str">
        <f>VLOOKUP(D1946,'Current OBD'!$B$6:$K$2185,4,0)</f>
        <v>Spokane</v>
      </c>
      <c r="B1946" s="10" t="str">
        <f>VLOOKUP(D1946,'Current OBD'!$B$6:$K$2185,3,0)</f>
        <v>32-356</v>
      </c>
      <c r="C1946" s="9" t="str">
        <f>VLOOKUP(D1946,'Current OBD'!$B$6:$K$2185,2,0)</f>
        <v>Central Valley School District</v>
      </c>
      <c r="D1946" s="24">
        <v>660818</v>
      </c>
      <c r="E1946" s="9" t="str">
        <f>VLOOKUP(D1946,'Current OBD'!$B$6:$K$2185,10,0)</f>
        <v>Greenacres Jr. High School</v>
      </c>
      <c r="F1946" s="11" t="str">
        <f>IF(VLOOKUP(D1946,'Current OBD'!$B$6:$AK$2185,23,0)="Yes","PK"," ")</f>
        <v xml:space="preserve"> </v>
      </c>
      <c r="G1946" s="11" t="str">
        <f>IF(VLOOKUP(D1946,'Current OBD'!$B$6:$AK$2185,24,0)="Yes","K"," ")</f>
        <v xml:space="preserve"> </v>
      </c>
      <c r="H1946" s="11" t="str">
        <f>IF(VLOOKUP(D1946,'Current OBD'!$B$6:$AK$2185,25,0)="Yes",1," ")</f>
        <v xml:space="preserve"> </v>
      </c>
      <c r="I1946" s="11" t="str">
        <f>IF(VLOOKUP(D1946,'Current OBD'!$B$6:$AK$2185,26,0)="Yes","2"," ")</f>
        <v xml:space="preserve"> </v>
      </c>
      <c r="J1946" s="11" t="str">
        <f>IF(VLOOKUP(D1946,'Current OBD'!$B$6:$AK$2185,27,0)="Yes","3"," ")</f>
        <v xml:space="preserve"> </v>
      </c>
      <c r="K1946" s="11" t="str">
        <f>IF(VLOOKUP(D1946,'Current OBD'!$B$6:$AK$2185,28,0)="Yes","4"," ")</f>
        <v xml:space="preserve"> </v>
      </c>
      <c r="L1946" s="11" t="str">
        <f>IF(VLOOKUP(D1946,'Current OBD'!$B$6:$AK$2185,29,0)="Yes","5"," ")</f>
        <v xml:space="preserve"> </v>
      </c>
      <c r="M1946" s="11" t="str">
        <f>IF(VLOOKUP(D1946,'Current OBD'!$B$6:$AK$2185,30,0)="Yes","6"," ")</f>
        <v>6</v>
      </c>
      <c r="N1946" s="11" t="str">
        <f>IF(VLOOKUP(D1946,'Current OBD'!$B$6:$AK$2185,31,0)="Yes","7"," ")</f>
        <v>7</v>
      </c>
      <c r="O1946" s="11" t="str">
        <f>IF(VLOOKUP(D1946,'Current OBD'!$B$6:$AK$2185,32,0)="Yes","8"," ")</f>
        <v>8</v>
      </c>
      <c r="P1946" s="11" t="str">
        <f>IF(VLOOKUP(D1946,'Current OBD'!$B$6:$AK$2185,33,0)="Yes","9"," ")</f>
        <v xml:space="preserve"> </v>
      </c>
      <c r="Q1946" s="11" t="str">
        <f>IF(VLOOKUP(D1946,'Current OBD'!$B$6:$AK$2185,34,0)="Yes","10"," ")</f>
        <v xml:space="preserve"> </v>
      </c>
      <c r="R1946" s="11" t="str">
        <f>IF(VLOOKUP(D1946,'Current OBD'!$B$6:$AK$2185,35,0)="Yes","11"," ")</f>
        <v xml:space="preserve"> </v>
      </c>
      <c r="S1946" s="11" t="str">
        <f>IF(VLOOKUP(D1946,'Current OBD'!$B$6:$AK$2185,36,0)="Yes","12"," ")</f>
        <v xml:space="preserve"> </v>
      </c>
      <c r="T1946" s="13">
        <f>VLOOKUP(D1946,Pivot!$B$4:$F$2181,2,0)</f>
        <v>123</v>
      </c>
      <c r="U1946" s="13">
        <f>VLOOKUP(D1946,Pivot!$B$4:$F$2181,3,0)</f>
        <v>42</v>
      </c>
      <c r="V1946" s="13">
        <f>VLOOKUP(D1946,Pivot!$B$4:$F$2181,4,0)</f>
        <v>515</v>
      </c>
      <c r="W1946" s="46">
        <f>IFERROR(VLOOKUP(D1946,Pivot!$B$4:$H$2181,5,0),"")</f>
        <v>0.23880000000000001</v>
      </c>
      <c r="X1946" s="51">
        <f>IFERROR(VLOOKUP(D1946,Pivot!$B$4:$H$2181,6,0),"")</f>
        <v>8.1600000000000006E-2</v>
      </c>
      <c r="Y1946" s="46">
        <f>IFERROR(VLOOKUP(D1946,Pivot!$B$4:$H$2181,7,0),"")</f>
        <v>0.32040000000000002</v>
      </c>
    </row>
    <row r="1947" spans="1:25" ht="15" customHeight="1" outlineLevel="2">
      <c r="A1947" s="10" t="str">
        <f>VLOOKUP(D1947,'Current OBD'!$B$6:$K$2185,4,0)</f>
        <v>Spokane</v>
      </c>
      <c r="B1947" s="10" t="str">
        <f>VLOOKUP(D1947,'Current OBD'!$B$6:$K$2185,3,0)</f>
        <v>32-356</v>
      </c>
      <c r="C1947" s="9" t="str">
        <f>VLOOKUP(D1947,'Current OBD'!$B$6:$K$2185,2,0)</f>
        <v>Central Valley School District</v>
      </c>
      <c r="D1947" s="24">
        <v>660819</v>
      </c>
      <c r="E1947" s="9" t="str">
        <f>VLOOKUP(D1947,'Current OBD'!$B$6:$K$2185,10,0)</f>
        <v>Horizon Jr. High School</v>
      </c>
      <c r="F1947" s="11" t="str">
        <f>IF(VLOOKUP(D1947,'Current OBD'!$B$6:$AK$2185,23,0)="Yes","PK"," ")</f>
        <v xml:space="preserve"> </v>
      </c>
      <c r="G1947" s="11" t="str">
        <f>IF(VLOOKUP(D1947,'Current OBD'!$B$6:$AK$2185,24,0)="Yes","K"," ")</f>
        <v xml:space="preserve"> </v>
      </c>
      <c r="H1947" s="11" t="str">
        <f>IF(VLOOKUP(D1947,'Current OBD'!$B$6:$AK$2185,25,0)="Yes",1," ")</f>
        <v xml:space="preserve"> </v>
      </c>
      <c r="I1947" s="11" t="str">
        <f>IF(VLOOKUP(D1947,'Current OBD'!$B$6:$AK$2185,26,0)="Yes","2"," ")</f>
        <v xml:space="preserve"> </v>
      </c>
      <c r="J1947" s="11" t="str">
        <f>IF(VLOOKUP(D1947,'Current OBD'!$B$6:$AK$2185,27,0)="Yes","3"," ")</f>
        <v xml:space="preserve"> </v>
      </c>
      <c r="K1947" s="11" t="str">
        <f>IF(VLOOKUP(D1947,'Current OBD'!$B$6:$AK$2185,28,0)="Yes","4"," ")</f>
        <v xml:space="preserve"> </v>
      </c>
      <c r="L1947" s="11" t="str">
        <f>IF(VLOOKUP(D1947,'Current OBD'!$B$6:$AK$2185,29,0)="Yes","5"," ")</f>
        <v xml:space="preserve"> </v>
      </c>
      <c r="M1947" s="11" t="str">
        <f>IF(VLOOKUP(D1947,'Current OBD'!$B$6:$AK$2185,30,0)="Yes","6"," ")</f>
        <v>6</v>
      </c>
      <c r="N1947" s="11" t="str">
        <f>IF(VLOOKUP(D1947,'Current OBD'!$B$6:$AK$2185,31,0)="Yes","7"," ")</f>
        <v>7</v>
      </c>
      <c r="O1947" s="11" t="str">
        <f>IF(VLOOKUP(D1947,'Current OBD'!$B$6:$AK$2185,32,0)="Yes","8"," ")</f>
        <v>8</v>
      </c>
      <c r="P1947" s="11" t="str">
        <f>IF(VLOOKUP(D1947,'Current OBD'!$B$6:$AK$2185,33,0)="Yes","9"," ")</f>
        <v xml:space="preserve"> </v>
      </c>
      <c r="Q1947" s="11" t="str">
        <f>IF(VLOOKUP(D1947,'Current OBD'!$B$6:$AK$2185,34,0)="Yes","10"," ")</f>
        <v xml:space="preserve"> </v>
      </c>
      <c r="R1947" s="11" t="str">
        <f>IF(VLOOKUP(D1947,'Current OBD'!$B$6:$AK$2185,35,0)="Yes","11"," ")</f>
        <v xml:space="preserve"> </v>
      </c>
      <c r="S1947" s="11" t="str">
        <f>IF(VLOOKUP(D1947,'Current OBD'!$B$6:$AK$2185,36,0)="Yes","12"," ")</f>
        <v xml:space="preserve"> </v>
      </c>
      <c r="T1947" s="13">
        <f>VLOOKUP(D1947,Pivot!$B$4:$F$2181,2,0)</f>
        <v>106</v>
      </c>
      <c r="U1947" s="13">
        <f>VLOOKUP(D1947,Pivot!$B$4:$F$2181,3,0)</f>
        <v>39</v>
      </c>
      <c r="V1947" s="13">
        <f>VLOOKUP(D1947,Pivot!$B$4:$F$2181,4,0)</f>
        <v>487</v>
      </c>
      <c r="W1947" s="46">
        <f>IFERROR(VLOOKUP(D1947,Pivot!$B$4:$H$2181,5,0),"")</f>
        <v>0.2177</v>
      </c>
      <c r="X1947" s="51">
        <f>IFERROR(VLOOKUP(D1947,Pivot!$B$4:$H$2181,6,0),"")</f>
        <v>8.0100000000000005E-2</v>
      </c>
      <c r="Y1947" s="46">
        <f>IFERROR(VLOOKUP(D1947,Pivot!$B$4:$H$2181,7,0),"")</f>
        <v>0.29770000000000002</v>
      </c>
    </row>
    <row r="1948" spans="1:25" ht="15" customHeight="1" outlineLevel="2">
      <c r="A1948" s="10" t="str">
        <f>VLOOKUP(D1948,'Current OBD'!$B$6:$K$2185,4,0)</f>
        <v>Spokane</v>
      </c>
      <c r="B1948" s="10" t="str">
        <f>VLOOKUP(D1948,'Current OBD'!$B$6:$K$2185,3,0)</f>
        <v>32-356</v>
      </c>
      <c r="C1948" s="9" t="str">
        <f>VLOOKUP(D1948,'Current OBD'!$B$6:$K$2185,2,0)</f>
        <v>Central Valley School District</v>
      </c>
      <c r="D1948" s="24">
        <v>684905</v>
      </c>
      <c r="E1948" s="9" t="str">
        <f>VLOOKUP(D1948,'Current OBD'!$B$6:$K$2185,10,0)</f>
        <v>Liberty Creek Elementary</v>
      </c>
      <c r="F1948" s="11" t="str">
        <f>IF(VLOOKUP(D1948,'Current OBD'!$B$6:$AK$2185,23,0)="Yes","PK"," ")</f>
        <v xml:space="preserve"> </v>
      </c>
      <c r="G1948" s="11" t="str">
        <f>IF(VLOOKUP(D1948,'Current OBD'!$B$6:$AK$2185,24,0)="Yes","K"," ")</f>
        <v>K</v>
      </c>
      <c r="H1948" s="11">
        <f>IF(VLOOKUP(D1948,'Current OBD'!$B$6:$AK$2185,25,0)="Yes",1," ")</f>
        <v>1</v>
      </c>
      <c r="I1948" s="11" t="str">
        <f>IF(VLOOKUP(D1948,'Current OBD'!$B$6:$AK$2185,26,0)="Yes","2"," ")</f>
        <v>2</v>
      </c>
      <c r="J1948" s="11" t="str">
        <f>IF(VLOOKUP(D1948,'Current OBD'!$B$6:$AK$2185,27,0)="Yes","3"," ")</f>
        <v xml:space="preserve"> </v>
      </c>
      <c r="K1948" s="11" t="str">
        <f>IF(VLOOKUP(D1948,'Current OBD'!$B$6:$AK$2185,28,0)="Yes","4"," ")</f>
        <v xml:space="preserve"> </v>
      </c>
      <c r="L1948" s="11" t="str">
        <f>IF(VLOOKUP(D1948,'Current OBD'!$B$6:$AK$2185,29,0)="Yes","5"," ")</f>
        <v xml:space="preserve"> </v>
      </c>
      <c r="M1948" s="11" t="str">
        <f>IF(VLOOKUP(D1948,'Current OBD'!$B$6:$AK$2185,30,0)="Yes","6"," ")</f>
        <v xml:space="preserve"> </v>
      </c>
      <c r="N1948" s="11" t="str">
        <f>IF(VLOOKUP(D1948,'Current OBD'!$B$6:$AK$2185,31,0)="Yes","7"," ")</f>
        <v xml:space="preserve"> </v>
      </c>
      <c r="O1948" s="11" t="str">
        <f>IF(VLOOKUP(D1948,'Current OBD'!$B$6:$AK$2185,32,0)="Yes","8"," ")</f>
        <v xml:space="preserve"> </v>
      </c>
      <c r="P1948" s="11" t="str">
        <f>IF(VLOOKUP(D1948,'Current OBD'!$B$6:$AK$2185,33,0)="Yes","9"," ")</f>
        <v xml:space="preserve"> </v>
      </c>
      <c r="Q1948" s="11" t="str">
        <f>IF(VLOOKUP(D1948,'Current OBD'!$B$6:$AK$2185,34,0)="Yes","10"," ")</f>
        <v xml:space="preserve"> </v>
      </c>
      <c r="R1948" s="11" t="str">
        <f>IF(VLOOKUP(D1948,'Current OBD'!$B$6:$AK$2185,35,0)="Yes","11"," ")</f>
        <v xml:space="preserve"> </v>
      </c>
      <c r="S1948" s="11" t="str">
        <f>IF(VLOOKUP(D1948,'Current OBD'!$B$6:$AK$2185,36,0)="Yes","12"," ")</f>
        <v xml:space="preserve"> </v>
      </c>
      <c r="T1948" s="13">
        <f>VLOOKUP(D1948,Pivot!$B$4:$F$2181,2,0)</f>
        <v>80</v>
      </c>
      <c r="U1948" s="13">
        <f>VLOOKUP(D1948,Pivot!$B$4:$F$2181,3,0)</f>
        <v>21</v>
      </c>
      <c r="V1948" s="13">
        <f>VLOOKUP(D1948,Pivot!$B$4:$F$2181,4,0)</f>
        <v>501</v>
      </c>
      <c r="W1948" s="46">
        <f>IFERROR(VLOOKUP(D1948,Pivot!$B$4:$H$2181,5,0),"")</f>
        <v>0.15970000000000001</v>
      </c>
      <c r="X1948" s="51">
        <f>IFERROR(VLOOKUP(D1948,Pivot!$B$4:$H$2181,6,0),"")</f>
        <v>4.19E-2</v>
      </c>
      <c r="Y1948" s="46">
        <f>IFERROR(VLOOKUP(D1948,Pivot!$B$4:$H$2181,7,0),"")</f>
        <v>0.2016</v>
      </c>
    </row>
    <row r="1949" spans="1:25" ht="15" customHeight="1" outlineLevel="2">
      <c r="A1949" s="10" t="str">
        <f>VLOOKUP(D1949,'Current OBD'!$B$6:$K$2185,4,0)</f>
        <v>Spokane</v>
      </c>
      <c r="B1949" s="10" t="str">
        <f>VLOOKUP(D1949,'Current OBD'!$B$6:$K$2185,3,0)</f>
        <v>32-356</v>
      </c>
      <c r="C1949" s="9" t="str">
        <f>VLOOKUP(D1949,'Current OBD'!$B$6:$K$2185,2,0)</f>
        <v>Central Valley School District</v>
      </c>
      <c r="D1949" s="24">
        <v>660804</v>
      </c>
      <c r="E1949" s="9" t="str">
        <f>VLOOKUP(D1949,'Current OBD'!$B$6:$K$2185,10,0)</f>
        <v>Liberty Lake Elementary</v>
      </c>
      <c r="F1949" s="11" t="str">
        <f>IF(VLOOKUP(D1949,'Current OBD'!$B$6:$AK$2185,23,0)="Yes","PK"," ")</f>
        <v xml:space="preserve"> </v>
      </c>
      <c r="G1949" s="11" t="str">
        <f>IF(VLOOKUP(D1949,'Current OBD'!$B$6:$AK$2185,24,0)="Yes","K"," ")</f>
        <v xml:space="preserve"> </v>
      </c>
      <c r="H1949" s="11" t="str">
        <f>IF(VLOOKUP(D1949,'Current OBD'!$B$6:$AK$2185,25,0)="Yes",1," ")</f>
        <v xml:space="preserve"> </v>
      </c>
      <c r="I1949" s="11" t="str">
        <f>IF(VLOOKUP(D1949,'Current OBD'!$B$6:$AK$2185,26,0)="Yes","2"," ")</f>
        <v xml:space="preserve"> </v>
      </c>
      <c r="J1949" s="11" t="str">
        <f>IF(VLOOKUP(D1949,'Current OBD'!$B$6:$AK$2185,27,0)="Yes","3"," ")</f>
        <v>3</v>
      </c>
      <c r="K1949" s="11" t="str">
        <f>IF(VLOOKUP(D1949,'Current OBD'!$B$6:$AK$2185,28,0)="Yes","4"," ")</f>
        <v>4</v>
      </c>
      <c r="L1949" s="11" t="str">
        <f>IF(VLOOKUP(D1949,'Current OBD'!$B$6:$AK$2185,29,0)="Yes","5"," ")</f>
        <v>5</v>
      </c>
      <c r="M1949" s="11" t="str">
        <f>IF(VLOOKUP(D1949,'Current OBD'!$B$6:$AK$2185,30,0)="Yes","6"," ")</f>
        <v xml:space="preserve"> </v>
      </c>
      <c r="N1949" s="11" t="str">
        <f>IF(VLOOKUP(D1949,'Current OBD'!$B$6:$AK$2185,31,0)="Yes","7"," ")</f>
        <v xml:space="preserve"> </v>
      </c>
      <c r="O1949" s="11" t="str">
        <f>IF(VLOOKUP(D1949,'Current OBD'!$B$6:$AK$2185,32,0)="Yes","8"," ")</f>
        <v xml:space="preserve"> </v>
      </c>
      <c r="P1949" s="11" t="str">
        <f>IF(VLOOKUP(D1949,'Current OBD'!$B$6:$AK$2185,33,0)="Yes","9"," ")</f>
        <v xml:space="preserve"> </v>
      </c>
      <c r="Q1949" s="11" t="str">
        <f>IF(VLOOKUP(D1949,'Current OBD'!$B$6:$AK$2185,34,0)="Yes","10"," ")</f>
        <v xml:space="preserve"> </v>
      </c>
      <c r="R1949" s="11" t="str">
        <f>IF(VLOOKUP(D1949,'Current OBD'!$B$6:$AK$2185,35,0)="Yes","11"," ")</f>
        <v xml:space="preserve"> </v>
      </c>
      <c r="S1949" s="11" t="str">
        <f>IF(VLOOKUP(D1949,'Current OBD'!$B$6:$AK$2185,36,0)="Yes","12"," ")</f>
        <v xml:space="preserve"> </v>
      </c>
      <c r="T1949" s="13">
        <f>VLOOKUP(D1949,Pivot!$B$4:$F$2181,2,0)</f>
        <v>69</v>
      </c>
      <c r="U1949" s="13">
        <f>VLOOKUP(D1949,Pivot!$B$4:$F$2181,3,0)</f>
        <v>36</v>
      </c>
      <c r="V1949" s="13">
        <f>VLOOKUP(D1949,Pivot!$B$4:$F$2181,4,0)</f>
        <v>479</v>
      </c>
      <c r="W1949" s="46">
        <f>IFERROR(VLOOKUP(D1949,Pivot!$B$4:$H$2181,5,0),"")</f>
        <v>0.14410000000000001</v>
      </c>
      <c r="X1949" s="51">
        <f>IFERROR(VLOOKUP(D1949,Pivot!$B$4:$H$2181,6,0),"")</f>
        <v>7.5200000000000003E-2</v>
      </c>
      <c r="Y1949" s="46">
        <f>IFERROR(VLOOKUP(D1949,Pivot!$B$4:$H$2181,7,0),"")</f>
        <v>0.21920000000000001</v>
      </c>
    </row>
    <row r="1950" spans="1:25" ht="15" customHeight="1" outlineLevel="2">
      <c r="A1950" s="10" t="str">
        <f>VLOOKUP(D1950,'Current OBD'!$B$6:$K$2185,4,0)</f>
        <v>Spokane</v>
      </c>
      <c r="B1950" s="10" t="str">
        <f>VLOOKUP(D1950,'Current OBD'!$B$6:$K$2185,3,0)</f>
        <v>32-356</v>
      </c>
      <c r="C1950" s="9" t="str">
        <f>VLOOKUP(D1950,'Current OBD'!$B$6:$K$2185,2,0)</f>
        <v>Central Valley School District</v>
      </c>
      <c r="D1950" s="24">
        <v>662500</v>
      </c>
      <c r="E1950" s="9" t="str">
        <f>VLOOKUP(D1950,'Current OBD'!$B$6:$K$2185,10,0)</f>
        <v>McDonald</v>
      </c>
      <c r="F1950" s="11" t="str">
        <f>IF(VLOOKUP(D1950,'Current OBD'!$B$6:$AK$2185,23,0)="Yes","PK"," ")</f>
        <v xml:space="preserve"> </v>
      </c>
      <c r="G1950" s="11" t="str">
        <f>IF(VLOOKUP(D1950,'Current OBD'!$B$6:$AK$2185,24,0)="Yes","K"," ")</f>
        <v>K</v>
      </c>
      <c r="H1950" s="11">
        <f>IF(VLOOKUP(D1950,'Current OBD'!$B$6:$AK$2185,25,0)="Yes",1," ")</f>
        <v>1</v>
      </c>
      <c r="I1950" s="11" t="str">
        <f>IF(VLOOKUP(D1950,'Current OBD'!$B$6:$AK$2185,26,0)="Yes","2"," ")</f>
        <v>2</v>
      </c>
      <c r="J1950" s="11" t="str">
        <f>IF(VLOOKUP(D1950,'Current OBD'!$B$6:$AK$2185,27,0)="Yes","3"," ")</f>
        <v>3</v>
      </c>
      <c r="K1950" s="11" t="str">
        <f>IF(VLOOKUP(D1950,'Current OBD'!$B$6:$AK$2185,28,0)="Yes","4"," ")</f>
        <v>4</v>
      </c>
      <c r="L1950" s="11" t="str">
        <f>IF(VLOOKUP(D1950,'Current OBD'!$B$6:$AK$2185,29,0)="Yes","5"," ")</f>
        <v>5</v>
      </c>
      <c r="M1950" s="11" t="str">
        <f>IF(VLOOKUP(D1950,'Current OBD'!$B$6:$AK$2185,30,0)="Yes","6"," ")</f>
        <v xml:space="preserve"> </v>
      </c>
      <c r="N1950" s="11" t="str">
        <f>IF(VLOOKUP(D1950,'Current OBD'!$B$6:$AK$2185,31,0)="Yes","7"," ")</f>
        <v xml:space="preserve"> </v>
      </c>
      <c r="O1950" s="11" t="str">
        <f>IF(VLOOKUP(D1950,'Current OBD'!$B$6:$AK$2185,32,0)="Yes","8"," ")</f>
        <v xml:space="preserve"> </v>
      </c>
      <c r="P1950" s="11" t="str">
        <f>IF(VLOOKUP(D1950,'Current OBD'!$B$6:$AK$2185,33,0)="Yes","9"," ")</f>
        <v xml:space="preserve"> </v>
      </c>
      <c r="Q1950" s="11" t="str">
        <f>IF(VLOOKUP(D1950,'Current OBD'!$B$6:$AK$2185,34,0)="Yes","10"," ")</f>
        <v xml:space="preserve"> </v>
      </c>
      <c r="R1950" s="11" t="str">
        <f>IF(VLOOKUP(D1950,'Current OBD'!$B$6:$AK$2185,35,0)="Yes","11"," ")</f>
        <v xml:space="preserve"> </v>
      </c>
      <c r="S1950" s="11" t="str">
        <f>IF(VLOOKUP(D1950,'Current OBD'!$B$6:$AK$2185,36,0)="Yes","12"," ")</f>
        <v xml:space="preserve"> </v>
      </c>
      <c r="T1950" s="13">
        <f>VLOOKUP(D1950,Pivot!$B$4:$F$2181,2,0)</f>
        <v>198</v>
      </c>
      <c r="U1950" s="13">
        <f>VLOOKUP(D1950,Pivot!$B$4:$F$2181,3,0)</f>
        <v>0</v>
      </c>
      <c r="V1950" s="13">
        <f>VLOOKUP(D1950,Pivot!$B$4:$F$2181,4,0)</f>
        <v>298</v>
      </c>
      <c r="W1950" s="46">
        <f>IFERROR(VLOOKUP(D1950,Pivot!$B$4:$H$2181,5,0),"")</f>
        <v>0.66439999999999999</v>
      </c>
      <c r="X1950" s="51">
        <f>IFERROR(VLOOKUP(D1950,Pivot!$B$4:$H$2181,6,0),"")</f>
        <v>0</v>
      </c>
      <c r="Y1950" s="46">
        <f>IFERROR(VLOOKUP(D1950,Pivot!$B$4:$H$2181,7,0),"")</f>
        <v>0.66439999999999999</v>
      </c>
    </row>
    <row r="1951" spans="1:25" ht="15" customHeight="1" outlineLevel="2">
      <c r="A1951" s="10" t="str">
        <f>VLOOKUP(D1951,'Current OBD'!$B$6:$K$2185,4,0)</f>
        <v>Spokane</v>
      </c>
      <c r="B1951" s="10" t="str">
        <f>VLOOKUP(D1951,'Current OBD'!$B$6:$K$2185,3,0)</f>
        <v>32-356</v>
      </c>
      <c r="C1951" s="9" t="str">
        <f>VLOOKUP(D1951,'Current OBD'!$B$6:$K$2185,2,0)</f>
        <v>Central Valley School District</v>
      </c>
      <c r="D1951" s="24">
        <v>660821</v>
      </c>
      <c r="E1951" s="9" t="str">
        <f>VLOOKUP(D1951,'Current OBD'!$B$6:$K$2185,10,0)</f>
        <v>Mica Peak</v>
      </c>
      <c r="F1951" s="11" t="str">
        <f>IF(VLOOKUP(D1951,'Current OBD'!$B$6:$AK$2185,23,0)="Yes","PK"," ")</f>
        <v xml:space="preserve"> </v>
      </c>
      <c r="G1951" s="11" t="str">
        <f>IF(VLOOKUP(D1951,'Current OBD'!$B$6:$AK$2185,24,0)="Yes","K"," ")</f>
        <v xml:space="preserve"> </v>
      </c>
      <c r="H1951" s="11" t="str">
        <f>IF(VLOOKUP(D1951,'Current OBD'!$B$6:$AK$2185,25,0)="Yes",1," ")</f>
        <v xml:space="preserve"> </v>
      </c>
      <c r="I1951" s="11" t="str">
        <f>IF(VLOOKUP(D1951,'Current OBD'!$B$6:$AK$2185,26,0)="Yes","2"," ")</f>
        <v xml:space="preserve"> </v>
      </c>
      <c r="J1951" s="11" t="str">
        <f>IF(VLOOKUP(D1951,'Current OBD'!$B$6:$AK$2185,27,0)="Yes","3"," ")</f>
        <v xml:space="preserve"> </v>
      </c>
      <c r="K1951" s="11" t="str">
        <f>IF(VLOOKUP(D1951,'Current OBD'!$B$6:$AK$2185,28,0)="Yes","4"," ")</f>
        <v xml:space="preserve"> </v>
      </c>
      <c r="L1951" s="11" t="str">
        <f>IF(VLOOKUP(D1951,'Current OBD'!$B$6:$AK$2185,29,0)="Yes","5"," ")</f>
        <v xml:space="preserve"> </v>
      </c>
      <c r="M1951" s="11" t="str">
        <f>IF(VLOOKUP(D1951,'Current OBD'!$B$6:$AK$2185,30,0)="Yes","6"," ")</f>
        <v xml:space="preserve"> </v>
      </c>
      <c r="N1951" s="11" t="str">
        <f>IF(VLOOKUP(D1951,'Current OBD'!$B$6:$AK$2185,31,0)="Yes","7"," ")</f>
        <v xml:space="preserve"> </v>
      </c>
      <c r="O1951" s="11" t="str">
        <f>IF(VLOOKUP(D1951,'Current OBD'!$B$6:$AK$2185,32,0)="Yes","8"," ")</f>
        <v xml:space="preserve"> </v>
      </c>
      <c r="P1951" s="11" t="str">
        <f>IF(VLOOKUP(D1951,'Current OBD'!$B$6:$AK$2185,33,0)="Yes","9"," ")</f>
        <v>9</v>
      </c>
      <c r="Q1951" s="11" t="str">
        <f>IF(VLOOKUP(D1951,'Current OBD'!$B$6:$AK$2185,34,0)="Yes","10"," ")</f>
        <v>10</v>
      </c>
      <c r="R1951" s="11" t="str">
        <f>IF(VLOOKUP(D1951,'Current OBD'!$B$6:$AK$2185,35,0)="Yes","11"," ")</f>
        <v>11</v>
      </c>
      <c r="S1951" s="11" t="str">
        <f>IF(VLOOKUP(D1951,'Current OBD'!$B$6:$AK$2185,36,0)="Yes","12"," ")</f>
        <v>12</v>
      </c>
      <c r="T1951" s="13">
        <f>VLOOKUP(D1951,Pivot!$B$4:$F$2181,2,0)</f>
        <v>91</v>
      </c>
      <c r="U1951" s="13">
        <f>VLOOKUP(D1951,Pivot!$B$4:$F$2181,3,0)</f>
        <v>0</v>
      </c>
      <c r="V1951" s="13">
        <f>VLOOKUP(D1951,Pivot!$B$4:$F$2181,4,0)</f>
        <v>145</v>
      </c>
      <c r="W1951" s="46">
        <f>IFERROR(VLOOKUP(D1951,Pivot!$B$4:$H$2181,5,0),"")</f>
        <v>0.62760000000000005</v>
      </c>
      <c r="X1951" s="51">
        <f>IFERROR(VLOOKUP(D1951,Pivot!$B$4:$H$2181,6,0),"")</f>
        <v>0</v>
      </c>
      <c r="Y1951" s="46">
        <f>IFERROR(VLOOKUP(D1951,Pivot!$B$4:$H$2181,7,0),"")</f>
        <v>0.62760000000000005</v>
      </c>
    </row>
    <row r="1952" spans="1:25" ht="15" customHeight="1" outlineLevel="2">
      <c r="A1952" s="10" t="str">
        <f>VLOOKUP(D1952,'Current OBD'!$B$6:$K$2185,4,0)</f>
        <v>Spokane</v>
      </c>
      <c r="B1952" s="10" t="str">
        <f>VLOOKUP(D1952,'Current OBD'!$B$6:$K$2185,3,0)</f>
        <v>32-356</v>
      </c>
      <c r="C1952" s="9" t="str">
        <f>VLOOKUP(D1952,'Current OBD'!$B$6:$K$2185,2,0)</f>
        <v>Central Valley School District</v>
      </c>
      <c r="D1952" s="24">
        <v>660820</v>
      </c>
      <c r="E1952" s="9" t="str">
        <f>VLOOKUP(D1952,'Current OBD'!$B$6:$K$2185,10,0)</f>
        <v>North Pines Jr. High School</v>
      </c>
      <c r="F1952" s="11" t="str">
        <f>IF(VLOOKUP(D1952,'Current OBD'!$B$6:$AK$2185,23,0)="Yes","PK"," ")</f>
        <v xml:space="preserve"> </v>
      </c>
      <c r="G1952" s="11" t="str">
        <f>IF(VLOOKUP(D1952,'Current OBD'!$B$6:$AK$2185,24,0)="Yes","K"," ")</f>
        <v xml:space="preserve"> </v>
      </c>
      <c r="H1952" s="11" t="str">
        <f>IF(VLOOKUP(D1952,'Current OBD'!$B$6:$AK$2185,25,0)="Yes",1," ")</f>
        <v xml:space="preserve"> </v>
      </c>
      <c r="I1952" s="11" t="str">
        <f>IF(VLOOKUP(D1952,'Current OBD'!$B$6:$AK$2185,26,0)="Yes","2"," ")</f>
        <v xml:space="preserve"> </v>
      </c>
      <c r="J1952" s="11" t="str">
        <f>IF(VLOOKUP(D1952,'Current OBD'!$B$6:$AK$2185,27,0)="Yes","3"," ")</f>
        <v xml:space="preserve"> </v>
      </c>
      <c r="K1952" s="11" t="str">
        <f>IF(VLOOKUP(D1952,'Current OBD'!$B$6:$AK$2185,28,0)="Yes","4"," ")</f>
        <v xml:space="preserve"> </v>
      </c>
      <c r="L1952" s="11" t="str">
        <f>IF(VLOOKUP(D1952,'Current OBD'!$B$6:$AK$2185,29,0)="Yes","5"," ")</f>
        <v xml:space="preserve"> </v>
      </c>
      <c r="M1952" s="11" t="str">
        <f>IF(VLOOKUP(D1952,'Current OBD'!$B$6:$AK$2185,30,0)="Yes","6"," ")</f>
        <v>6</v>
      </c>
      <c r="N1952" s="11" t="str">
        <f>IF(VLOOKUP(D1952,'Current OBD'!$B$6:$AK$2185,31,0)="Yes","7"," ")</f>
        <v>7</v>
      </c>
      <c r="O1952" s="11" t="str">
        <f>IF(VLOOKUP(D1952,'Current OBD'!$B$6:$AK$2185,32,0)="Yes","8"," ")</f>
        <v>8</v>
      </c>
      <c r="P1952" s="11" t="str">
        <f>IF(VLOOKUP(D1952,'Current OBD'!$B$6:$AK$2185,33,0)="Yes","9"," ")</f>
        <v xml:space="preserve"> </v>
      </c>
      <c r="Q1952" s="11" t="str">
        <f>IF(VLOOKUP(D1952,'Current OBD'!$B$6:$AK$2185,34,0)="Yes","10"," ")</f>
        <v xml:space="preserve"> </v>
      </c>
      <c r="R1952" s="11" t="str">
        <f>IF(VLOOKUP(D1952,'Current OBD'!$B$6:$AK$2185,35,0)="Yes","11"," ")</f>
        <v xml:space="preserve"> </v>
      </c>
      <c r="S1952" s="11" t="str">
        <f>IF(VLOOKUP(D1952,'Current OBD'!$B$6:$AK$2185,36,0)="Yes","12"," ")</f>
        <v xml:space="preserve"> </v>
      </c>
      <c r="T1952" s="13">
        <f>VLOOKUP(D1952,Pivot!$B$4:$F$2181,2,0)</f>
        <v>430</v>
      </c>
      <c r="U1952" s="13">
        <f>VLOOKUP(D1952,Pivot!$B$4:$F$2181,3,0)</f>
        <v>0</v>
      </c>
      <c r="V1952" s="13">
        <f>VLOOKUP(D1952,Pivot!$B$4:$F$2181,4,0)</f>
        <v>506</v>
      </c>
      <c r="W1952" s="46">
        <f>IFERROR(VLOOKUP(D1952,Pivot!$B$4:$H$2181,5,0),"")</f>
        <v>0.8498</v>
      </c>
      <c r="X1952" s="51">
        <f>IFERROR(VLOOKUP(D1952,Pivot!$B$4:$H$2181,6,0),"")</f>
        <v>0</v>
      </c>
      <c r="Y1952" s="46">
        <f>IFERROR(VLOOKUP(D1952,Pivot!$B$4:$H$2181,7,0),"")</f>
        <v>0.8498</v>
      </c>
    </row>
    <row r="1953" spans="1:25" ht="15" customHeight="1" outlineLevel="2">
      <c r="A1953" s="10" t="str">
        <f>VLOOKUP(D1953,'Current OBD'!$B$6:$K$2185,4,0)</f>
        <v>Spokane</v>
      </c>
      <c r="B1953" s="10" t="str">
        <f>VLOOKUP(D1953,'Current OBD'!$B$6:$K$2185,3,0)</f>
        <v>32-356</v>
      </c>
      <c r="C1953" s="9" t="str">
        <f>VLOOKUP(D1953,'Current OBD'!$B$6:$K$2185,2,0)</f>
        <v>Central Valley School District</v>
      </c>
      <c r="D1953" s="24">
        <v>663329</v>
      </c>
      <c r="E1953" s="9" t="str">
        <f>VLOOKUP(D1953,'Current OBD'!$B$6:$K$2185,10,0)</f>
        <v>Opportunity Elementary</v>
      </c>
      <c r="F1953" s="11" t="str">
        <f>IF(VLOOKUP(D1953,'Current OBD'!$B$6:$AK$2185,23,0)="Yes","PK"," ")</f>
        <v xml:space="preserve"> </v>
      </c>
      <c r="G1953" s="11" t="str">
        <f>IF(VLOOKUP(D1953,'Current OBD'!$B$6:$AK$2185,24,0)="Yes","K"," ")</f>
        <v>K</v>
      </c>
      <c r="H1953" s="11">
        <f>IF(VLOOKUP(D1953,'Current OBD'!$B$6:$AK$2185,25,0)="Yes",1," ")</f>
        <v>1</v>
      </c>
      <c r="I1953" s="11" t="str">
        <f>IF(VLOOKUP(D1953,'Current OBD'!$B$6:$AK$2185,26,0)="Yes","2"," ")</f>
        <v>2</v>
      </c>
      <c r="J1953" s="11" t="str">
        <f>IF(VLOOKUP(D1953,'Current OBD'!$B$6:$AK$2185,27,0)="Yes","3"," ")</f>
        <v>3</v>
      </c>
      <c r="K1953" s="11" t="str">
        <f>IF(VLOOKUP(D1953,'Current OBD'!$B$6:$AK$2185,28,0)="Yes","4"," ")</f>
        <v>4</v>
      </c>
      <c r="L1953" s="11" t="str">
        <f>IF(VLOOKUP(D1953,'Current OBD'!$B$6:$AK$2185,29,0)="Yes","5"," ")</f>
        <v>5</v>
      </c>
      <c r="M1953" s="11" t="str">
        <f>IF(VLOOKUP(D1953,'Current OBD'!$B$6:$AK$2185,30,0)="Yes","6"," ")</f>
        <v xml:space="preserve"> </v>
      </c>
      <c r="N1953" s="11" t="str">
        <f>IF(VLOOKUP(D1953,'Current OBD'!$B$6:$AK$2185,31,0)="Yes","7"," ")</f>
        <v xml:space="preserve"> </v>
      </c>
      <c r="O1953" s="11" t="str">
        <f>IF(VLOOKUP(D1953,'Current OBD'!$B$6:$AK$2185,32,0)="Yes","8"," ")</f>
        <v xml:space="preserve"> </v>
      </c>
      <c r="P1953" s="11" t="str">
        <f>IF(VLOOKUP(D1953,'Current OBD'!$B$6:$AK$2185,33,0)="Yes","9"," ")</f>
        <v xml:space="preserve"> </v>
      </c>
      <c r="Q1953" s="11" t="str">
        <f>IF(VLOOKUP(D1953,'Current OBD'!$B$6:$AK$2185,34,0)="Yes","10"," ")</f>
        <v xml:space="preserve"> </v>
      </c>
      <c r="R1953" s="11" t="str">
        <f>IF(VLOOKUP(D1953,'Current OBD'!$B$6:$AK$2185,35,0)="Yes","11"," ")</f>
        <v xml:space="preserve"> </v>
      </c>
      <c r="S1953" s="11" t="str">
        <f>IF(VLOOKUP(D1953,'Current OBD'!$B$6:$AK$2185,36,0)="Yes","12"," ")</f>
        <v xml:space="preserve"> </v>
      </c>
      <c r="T1953" s="13">
        <f>VLOOKUP(D1953,Pivot!$B$4:$F$2181,2,0)</f>
        <v>548</v>
      </c>
      <c r="U1953" s="13">
        <f>VLOOKUP(D1953,Pivot!$B$4:$F$2181,3,0)</f>
        <v>0</v>
      </c>
      <c r="V1953" s="13">
        <f>VLOOKUP(D1953,Pivot!$B$4:$F$2181,4,0)</f>
        <v>629</v>
      </c>
      <c r="W1953" s="46">
        <f>IFERROR(VLOOKUP(D1953,Pivot!$B$4:$H$2181,5,0),"")</f>
        <v>0.87119999999999997</v>
      </c>
      <c r="X1953" s="51">
        <f>IFERROR(VLOOKUP(D1953,Pivot!$B$4:$H$2181,6,0),"")</f>
        <v>0</v>
      </c>
      <c r="Y1953" s="46">
        <f>IFERROR(VLOOKUP(D1953,Pivot!$B$4:$H$2181,7,0),"")</f>
        <v>0.87119999999999997</v>
      </c>
    </row>
    <row r="1954" spans="1:25" ht="15" customHeight="1" outlineLevel="2">
      <c r="A1954" s="10" t="str">
        <f>VLOOKUP(D1954,'Current OBD'!$B$6:$K$2185,4,0)</f>
        <v>Spokane</v>
      </c>
      <c r="B1954" s="10" t="str">
        <f>VLOOKUP(D1954,'Current OBD'!$B$6:$K$2185,3,0)</f>
        <v>32-356</v>
      </c>
      <c r="C1954" s="9" t="str">
        <f>VLOOKUP(D1954,'Current OBD'!$B$6:$K$2185,2,0)</f>
        <v>Central Valley School District</v>
      </c>
      <c r="D1954" s="24">
        <v>660811</v>
      </c>
      <c r="E1954" s="9" t="str">
        <f>VLOOKUP(D1954,'Current OBD'!$B$6:$K$2185,10,0)</f>
        <v>Ponderosa Elementary</v>
      </c>
      <c r="F1954" s="11" t="str">
        <f>IF(VLOOKUP(D1954,'Current OBD'!$B$6:$AK$2185,23,0)="Yes","PK"," ")</f>
        <v xml:space="preserve"> </v>
      </c>
      <c r="G1954" s="11" t="str">
        <f>IF(VLOOKUP(D1954,'Current OBD'!$B$6:$AK$2185,24,0)="Yes","K"," ")</f>
        <v>K</v>
      </c>
      <c r="H1954" s="11">
        <f>IF(VLOOKUP(D1954,'Current OBD'!$B$6:$AK$2185,25,0)="Yes",1," ")</f>
        <v>1</v>
      </c>
      <c r="I1954" s="11" t="str">
        <f>IF(VLOOKUP(D1954,'Current OBD'!$B$6:$AK$2185,26,0)="Yes","2"," ")</f>
        <v>2</v>
      </c>
      <c r="J1954" s="11" t="str">
        <f>IF(VLOOKUP(D1954,'Current OBD'!$B$6:$AK$2185,27,0)="Yes","3"," ")</f>
        <v>3</v>
      </c>
      <c r="K1954" s="11" t="str">
        <f>IF(VLOOKUP(D1954,'Current OBD'!$B$6:$AK$2185,28,0)="Yes","4"," ")</f>
        <v>4</v>
      </c>
      <c r="L1954" s="11" t="str">
        <f>IF(VLOOKUP(D1954,'Current OBD'!$B$6:$AK$2185,29,0)="Yes","5"," ")</f>
        <v>5</v>
      </c>
      <c r="M1954" s="11" t="str">
        <f>IF(VLOOKUP(D1954,'Current OBD'!$B$6:$AK$2185,30,0)="Yes","6"," ")</f>
        <v xml:space="preserve"> </v>
      </c>
      <c r="N1954" s="11" t="str">
        <f>IF(VLOOKUP(D1954,'Current OBD'!$B$6:$AK$2185,31,0)="Yes","7"," ")</f>
        <v xml:space="preserve"> </v>
      </c>
      <c r="O1954" s="11" t="str">
        <f>IF(VLOOKUP(D1954,'Current OBD'!$B$6:$AK$2185,32,0)="Yes","8"," ")</f>
        <v xml:space="preserve"> </v>
      </c>
      <c r="P1954" s="11" t="str">
        <f>IF(VLOOKUP(D1954,'Current OBD'!$B$6:$AK$2185,33,0)="Yes","9"," ")</f>
        <v xml:space="preserve"> </v>
      </c>
      <c r="Q1954" s="11" t="str">
        <f>IF(VLOOKUP(D1954,'Current OBD'!$B$6:$AK$2185,34,0)="Yes","10"," ")</f>
        <v xml:space="preserve"> </v>
      </c>
      <c r="R1954" s="11" t="str">
        <f>IF(VLOOKUP(D1954,'Current OBD'!$B$6:$AK$2185,35,0)="Yes","11"," ")</f>
        <v xml:space="preserve"> </v>
      </c>
      <c r="S1954" s="11" t="str">
        <f>IF(VLOOKUP(D1954,'Current OBD'!$B$6:$AK$2185,36,0)="Yes","12"," ")</f>
        <v xml:space="preserve"> </v>
      </c>
      <c r="T1954" s="13">
        <f>VLOOKUP(D1954,Pivot!$B$4:$F$2181,2,0)</f>
        <v>164</v>
      </c>
      <c r="U1954" s="13">
        <f>VLOOKUP(D1954,Pivot!$B$4:$F$2181,3,0)</f>
        <v>0</v>
      </c>
      <c r="V1954" s="13">
        <f>VLOOKUP(D1954,Pivot!$B$4:$F$2181,4,0)</f>
        <v>411</v>
      </c>
      <c r="W1954" s="46">
        <f>IFERROR(VLOOKUP(D1954,Pivot!$B$4:$H$2181,5,0),"")</f>
        <v>0.39900000000000002</v>
      </c>
      <c r="X1954" s="51">
        <f>IFERROR(VLOOKUP(D1954,Pivot!$B$4:$H$2181,6,0),"")</f>
        <v>0</v>
      </c>
      <c r="Y1954" s="46">
        <f>IFERROR(VLOOKUP(D1954,Pivot!$B$4:$H$2181,7,0),"")</f>
        <v>0.39900000000000002</v>
      </c>
    </row>
    <row r="1955" spans="1:25" ht="15" customHeight="1" outlineLevel="2">
      <c r="A1955" s="10" t="str">
        <f>VLOOKUP(D1955,'Current OBD'!$B$6:$K$2185,4,0)</f>
        <v>Spokane</v>
      </c>
      <c r="B1955" s="10" t="str">
        <f>VLOOKUP(D1955,'Current OBD'!$B$6:$K$2185,3,0)</f>
        <v>32-356</v>
      </c>
      <c r="C1955" s="9" t="str">
        <f>VLOOKUP(D1955,'Current OBD'!$B$6:$K$2185,2,0)</f>
        <v>Central Valley School District</v>
      </c>
      <c r="D1955" s="24">
        <v>663520</v>
      </c>
      <c r="E1955" s="9" t="str">
        <f>VLOOKUP(D1955,'Current OBD'!$B$6:$K$2185,10,0)</f>
        <v>Progress Elementary</v>
      </c>
      <c r="F1955" s="11" t="str">
        <f>IF(VLOOKUP(D1955,'Current OBD'!$B$6:$AK$2185,23,0)="Yes","PK"," ")</f>
        <v xml:space="preserve"> </v>
      </c>
      <c r="G1955" s="11" t="str">
        <f>IF(VLOOKUP(D1955,'Current OBD'!$B$6:$AK$2185,24,0)="Yes","K"," ")</f>
        <v>K</v>
      </c>
      <c r="H1955" s="11">
        <f>IF(VLOOKUP(D1955,'Current OBD'!$B$6:$AK$2185,25,0)="Yes",1," ")</f>
        <v>1</v>
      </c>
      <c r="I1955" s="11" t="str">
        <f>IF(VLOOKUP(D1955,'Current OBD'!$B$6:$AK$2185,26,0)="Yes","2"," ")</f>
        <v>2</v>
      </c>
      <c r="J1955" s="11" t="str">
        <f>IF(VLOOKUP(D1955,'Current OBD'!$B$6:$AK$2185,27,0)="Yes","3"," ")</f>
        <v>3</v>
      </c>
      <c r="K1955" s="11" t="str">
        <f>IF(VLOOKUP(D1955,'Current OBD'!$B$6:$AK$2185,28,0)="Yes","4"," ")</f>
        <v>4</v>
      </c>
      <c r="L1955" s="11" t="str">
        <f>IF(VLOOKUP(D1955,'Current OBD'!$B$6:$AK$2185,29,0)="Yes","5"," ")</f>
        <v>5</v>
      </c>
      <c r="M1955" s="11" t="str">
        <f>IF(VLOOKUP(D1955,'Current OBD'!$B$6:$AK$2185,30,0)="Yes","6"," ")</f>
        <v xml:space="preserve"> </v>
      </c>
      <c r="N1955" s="11" t="str">
        <f>IF(VLOOKUP(D1955,'Current OBD'!$B$6:$AK$2185,31,0)="Yes","7"," ")</f>
        <v xml:space="preserve"> </v>
      </c>
      <c r="O1955" s="11" t="str">
        <f>IF(VLOOKUP(D1955,'Current OBD'!$B$6:$AK$2185,32,0)="Yes","8"," ")</f>
        <v xml:space="preserve"> </v>
      </c>
      <c r="P1955" s="11" t="str">
        <f>IF(VLOOKUP(D1955,'Current OBD'!$B$6:$AK$2185,33,0)="Yes","9"," ")</f>
        <v xml:space="preserve"> </v>
      </c>
      <c r="Q1955" s="11" t="str">
        <f>IF(VLOOKUP(D1955,'Current OBD'!$B$6:$AK$2185,34,0)="Yes","10"," ")</f>
        <v xml:space="preserve"> </v>
      </c>
      <c r="R1955" s="11" t="str">
        <f>IF(VLOOKUP(D1955,'Current OBD'!$B$6:$AK$2185,35,0)="Yes","11"," ")</f>
        <v xml:space="preserve"> </v>
      </c>
      <c r="S1955" s="11" t="str">
        <f>IF(VLOOKUP(D1955,'Current OBD'!$B$6:$AK$2185,36,0)="Yes","12"," ")</f>
        <v xml:space="preserve"> </v>
      </c>
      <c r="T1955" s="13">
        <f>VLOOKUP(D1955,Pivot!$B$4:$F$2181,2,0)</f>
        <v>216</v>
      </c>
      <c r="U1955" s="13">
        <f>VLOOKUP(D1955,Pivot!$B$4:$F$2181,3,0)</f>
        <v>0</v>
      </c>
      <c r="V1955" s="13">
        <f>VLOOKUP(D1955,Pivot!$B$4:$F$2181,4,0)</f>
        <v>230</v>
      </c>
      <c r="W1955" s="46">
        <f>IFERROR(VLOOKUP(D1955,Pivot!$B$4:$H$2181,5,0),"")</f>
        <v>0.93910000000000005</v>
      </c>
      <c r="X1955" s="51">
        <f>IFERROR(VLOOKUP(D1955,Pivot!$B$4:$H$2181,6,0),"")</f>
        <v>0</v>
      </c>
      <c r="Y1955" s="46">
        <f>IFERROR(VLOOKUP(D1955,Pivot!$B$4:$H$2181,7,0),"")</f>
        <v>0.93910000000000005</v>
      </c>
    </row>
    <row r="1956" spans="1:25" ht="15" customHeight="1" outlineLevel="2">
      <c r="A1956" s="10" t="str">
        <f>VLOOKUP(D1956,'Current OBD'!$B$6:$K$2185,4,0)</f>
        <v>Spokane</v>
      </c>
      <c r="B1956" s="10" t="str">
        <f>VLOOKUP(D1956,'Current OBD'!$B$6:$K$2185,3,0)</f>
        <v>32-356</v>
      </c>
      <c r="C1956" s="9" t="str">
        <f>VLOOKUP(D1956,'Current OBD'!$B$6:$K$2185,2,0)</f>
        <v>Central Valley School District</v>
      </c>
      <c r="D1956" s="24">
        <v>686825</v>
      </c>
      <c r="E1956" s="9" t="str">
        <f>VLOOKUP(D1956,'Current OBD'!$B$6:$K$2185,10,0)</f>
        <v>Ridgeline High School</v>
      </c>
      <c r="F1956" s="11" t="str">
        <f>IF(VLOOKUP(D1956,'Current OBD'!$B$6:$AK$2185,23,0)="Yes","PK"," ")</f>
        <v xml:space="preserve"> </v>
      </c>
      <c r="G1956" s="11" t="str">
        <f>IF(VLOOKUP(D1956,'Current OBD'!$B$6:$AK$2185,24,0)="Yes","K"," ")</f>
        <v xml:space="preserve"> </v>
      </c>
      <c r="H1956" s="11" t="str">
        <f>IF(VLOOKUP(D1956,'Current OBD'!$B$6:$AK$2185,25,0)="Yes",1," ")</f>
        <v xml:space="preserve"> </v>
      </c>
      <c r="I1956" s="11" t="str">
        <f>IF(VLOOKUP(D1956,'Current OBD'!$B$6:$AK$2185,26,0)="Yes","2"," ")</f>
        <v xml:space="preserve"> </v>
      </c>
      <c r="J1956" s="11" t="str">
        <f>IF(VLOOKUP(D1956,'Current OBD'!$B$6:$AK$2185,27,0)="Yes","3"," ")</f>
        <v xml:space="preserve"> </v>
      </c>
      <c r="K1956" s="11" t="str">
        <f>IF(VLOOKUP(D1956,'Current OBD'!$B$6:$AK$2185,28,0)="Yes","4"," ")</f>
        <v xml:space="preserve"> </v>
      </c>
      <c r="L1956" s="11" t="str">
        <f>IF(VLOOKUP(D1956,'Current OBD'!$B$6:$AK$2185,29,0)="Yes","5"," ")</f>
        <v xml:space="preserve"> </v>
      </c>
      <c r="M1956" s="11" t="str">
        <f>IF(VLOOKUP(D1956,'Current OBD'!$B$6:$AK$2185,30,0)="Yes","6"," ")</f>
        <v xml:space="preserve"> </v>
      </c>
      <c r="N1956" s="11" t="str">
        <f>IF(VLOOKUP(D1956,'Current OBD'!$B$6:$AK$2185,31,0)="Yes","7"," ")</f>
        <v xml:space="preserve"> </v>
      </c>
      <c r="O1956" s="11" t="str">
        <f>IF(VLOOKUP(D1956,'Current OBD'!$B$6:$AK$2185,32,0)="Yes","8"," ")</f>
        <v xml:space="preserve"> </v>
      </c>
      <c r="P1956" s="11" t="str">
        <f>IF(VLOOKUP(D1956,'Current OBD'!$B$6:$AK$2185,33,0)="Yes","9"," ")</f>
        <v>9</v>
      </c>
      <c r="Q1956" s="11" t="str">
        <f>IF(VLOOKUP(D1956,'Current OBD'!$B$6:$AK$2185,34,0)="Yes","10"," ")</f>
        <v>10</v>
      </c>
      <c r="R1956" s="11" t="str">
        <f>IF(VLOOKUP(D1956,'Current OBD'!$B$6:$AK$2185,35,0)="Yes","11"," ")</f>
        <v>11</v>
      </c>
      <c r="S1956" s="11" t="str">
        <f>IF(VLOOKUP(D1956,'Current OBD'!$B$6:$AK$2185,36,0)="Yes","12"," ")</f>
        <v>12</v>
      </c>
      <c r="T1956" s="13">
        <f>VLOOKUP(D1956,Pivot!$B$4:$F$2181,2,0)</f>
        <v>266</v>
      </c>
      <c r="U1956" s="13">
        <f>VLOOKUP(D1956,Pivot!$B$4:$F$2181,3,0)</f>
        <v>76</v>
      </c>
      <c r="V1956" s="13">
        <f>VLOOKUP(D1956,Pivot!$B$4:$F$2181,4,0)</f>
        <v>1332</v>
      </c>
      <c r="W1956" s="46">
        <f>IFERROR(VLOOKUP(D1956,Pivot!$B$4:$H$2181,5,0),"")</f>
        <v>0.19969999999999999</v>
      </c>
      <c r="X1956" s="51">
        <f>IFERROR(VLOOKUP(D1956,Pivot!$B$4:$H$2181,6,0),"")</f>
        <v>5.7099999999999998E-2</v>
      </c>
      <c r="Y1956" s="46">
        <f>IFERROR(VLOOKUP(D1956,Pivot!$B$4:$H$2181,7,0),"")</f>
        <v>0.25679999999999997</v>
      </c>
    </row>
    <row r="1957" spans="1:25" ht="15" customHeight="1" outlineLevel="2">
      <c r="A1957" s="10" t="str">
        <f>VLOOKUP(D1957,'Current OBD'!$B$6:$K$2185,4,0)</f>
        <v>Spokane</v>
      </c>
      <c r="B1957" s="10" t="str">
        <f>VLOOKUP(D1957,'Current OBD'!$B$6:$K$2185,3,0)</f>
        <v>32-356</v>
      </c>
      <c r="C1957" s="9" t="str">
        <f>VLOOKUP(D1957,'Current OBD'!$B$6:$K$2185,2,0)</f>
        <v>Central Valley School District</v>
      </c>
      <c r="D1957" s="24">
        <v>685366</v>
      </c>
      <c r="E1957" s="9" t="str">
        <f>VLOOKUP(D1957,'Current OBD'!$B$6:$K$2185,10,0)</f>
        <v>Riverbend School</v>
      </c>
      <c r="F1957" s="11" t="str">
        <f>IF(VLOOKUP(D1957,'Current OBD'!$B$6:$AK$2185,23,0)="Yes","PK"," ")</f>
        <v xml:space="preserve"> </v>
      </c>
      <c r="G1957" s="11" t="str">
        <f>IF(VLOOKUP(D1957,'Current OBD'!$B$6:$AK$2185,24,0)="Yes","K"," ")</f>
        <v>K</v>
      </c>
      <c r="H1957" s="11">
        <f>IF(VLOOKUP(D1957,'Current OBD'!$B$6:$AK$2185,25,0)="Yes",1," ")</f>
        <v>1</v>
      </c>
      <c r="I1957" s="11" t="str">
        <f>IF(VLOOKUP(D1957,'Current OBD'!$B$6:$AK$2185,26,0)="Yes","2"," ")</f>
        <v>2</v>
      </c>
      <c r="J1957" s="11" t="str">
        <f>IF(VLOOKUP(D1957,'Current OBD'!$B$6:$AK$2185,27,0)="Yes","3"," ")</f>
        <v>3</v>
      </c>
      <c r="K1957" s="11" t="str">
        <f>IF(VLOOKUP(D1957,'Current OBD'!$B$6:$AK$2185,28,0)="Yes","4"," ")</f>
        <v>4</v>
      </c>
      <c r="L1957" s="11" t="str">
        <f>IF(VLOOKUP(D1957,'Current OBD'!$B$6:$AK$2185,29,0)="Yes","5"," ")</f>
        <v>5</v>
      </c>
      <c r="M1957" s="11" t="str">
        <f>IF(VLOOKUP(D1957,'Current OBD'!$B$6:$AK$2185,30,0)="Yes","6"," ")</f>
        <v xml:space="preserve"> </v>
      </c>
      <c r="N1957" s="11" t="str">
        <f>IF(VLOOKUP(D1957,'Current OBD'!$B$6:$AK$2185,31,0)="Yes","7"," ")</f>
        <v xml:space="preserve"> </v>
      </c>
      <c r="O1957" s="11" t="str">
        <f>IF(VLOOKUP(D1957,'Current OBD'!$B$6:$AK$2185,32,0)="Yes","8"," ")</f>
        <v xml:space="preserve"> </v>
      </c>
      <c r="P1957" s="11" t="str">
        <f>IF(VLOOKUP(D1957,'Current OBD'!$B$6:$AK$2185,33,0)="Yes","9"," ")</f>
        <v xml:space="preserve"> </v>
      </c>
      <c r="Q1957" s="11" t="str">
        <f>IF(VLOOKUP(D1957,'Current OBD'!$B$6:$AK$2185,34,0)="Yes","10"," ")</f>
        <v xml:space="preserve"> </v>
      </c>
      <c r="R1957" s="11" t="str">
        <f>IF(VLOOKUP(D1957,'Current OBD'!$B$6:$AK$2185,35,0)="Yes","11"," ")</f>
        <v xml:space="preserve"> </v>
      </c>
      <c r="S1957" s="11" t="str">
        <f>IF(VLOOKUP(D1957,'Current OBD'!$B$6:$AK$2185,36,0)="Yes","12"," ")</f>
        <v xml:space="preserve"> </v>
      </c>
      <c r="T1957" s="13">
        <f>VLOOKUP(D1957,Pivot!$B$4:$F$2181,2,0)</f>
        <v>254</v>
      </c>
      <c r="U1957" s="13">
        <f>VLOOKUP(D1957,Pivot!$B$4:$F$2181,3,0)</f>
        <v>0</v>
      </c>
      <c r="V1957" s="13">
        <f>VLOOKUP(D1957,Pivot!$B$4:$F$2181,4,0)</f>
        <v>569</v>
      </c>
      <c r="W1957" s="46">
        <f>IFERROR(VLOOKUP(D1957,Pivot!$B$4:$H$2181,5,0),"")</f>
        <v>0.44640000000000002</v>
      </c>
      <c r="X1957" s="51">
        <f>IFERROR(VLOOKUP(D1957,Pivot!$B$4:$H$2181,6,0),"")</f>
        <v>0</v>
      </c>
      <c r="Y1957" s="46">
        <f>IFERROR(VLOOKUP(D1957,Pivot!$B$4:$H$2181,7,0),"")</f>
        <v>0.44640000000000002</v>
      </c>
    </row>
    <row r="1958" spans="1:25" ht="15" customHeight="1" outlineLevel="2">
      <c r="A1958" s="10" t="str">
        <f>VLOOKUP(D1958,'Current OBD'!$B$6:$K$2185,4,0)</f>
        <v>Spokane</v>
      </c>
      <c r="B1958" s="10" t="str">
        <f>VLOOKUP(D1958,'Current OBD'!$B$6:$K$2185,3,0)</f>
        <v>32-356</v>
      </c>
      <c r="C1958" s="9" t="str">
        <f>VLOOKUP(D1958,'Current OBD'!$B$6:$K$2185,2,0)</f>
        <v>Central Valley School District</v>
      </c>
      <c r="D1958" s="24">
        <v>685810</v>
      </c>
      <c r="E1958" s="9" t="str">
        <f>VLOOKUP(D1958,'Current OBD'!$B$6:$K$2185,10,0)</f>
        <v>Selkirk Middle School</v>
      </c>
      <c r="F1958" s="11" t="str">
        <f>IF(VLOOKUP(D1958,'Current OBD'!$B$6:$AK$2185,23,0)="Yes","PK"," ")</f>
        <v xml:space="preserve"> </v>
      </c>
      <c r="G1958" s="11" t="str">
        <f>IF(VLOOKUP(D1958,'Current OBD'!$B$6:$AK$2185,24,0)="Yes","K"," ")</f>
        <v xml:space="preserve"> </v>
      </c>
      <c r="H1958" s="11" t="str">
        <f>IF(VLOOKUP(D1958,'Current OBD'!$B$6:$AK$2185,25,0)="Yes",1," ")</f>
        <v xml:space="preserve"> </v>
      </c>
      <c r="I1958" s="11" t="str">
        <f>IF(VLOOKUP(D1958,'Current OBD'!$B$6:$AK$2185,26,0)="Yes","2"," ")</f>
        <v xml:space="preserve"> </v>
      </c>
      <c r="J1958" s="11" t="str">
        <f>IF(VLOOKUP(D1958,'Current OBD'!$B$6:$AK$2185,27,0)="Yes","3"," ")</f>
        <v xml:space="preserve"> </v>
      </c>
      <c r="K1958" s="11" t="str">
        <f>IF(VLOOKUP(D1958,'Current OBD'!$B$6:$AK$2185,28,0)="Yes","4"," ")</f>
        <v xml:space="preserve"> </v>
      </c>
      <c r="L1958" s="11" t="str">
        <f>IF(VLOOKUP(D1958,'Current OBD'!$B$6:$AK$2185,29,0)="Yes","5"," ")</f>
        <v xml:space="preserve"> </v>
      </c>
      <c r="M1958" s="11" t="str">
        <f>IF(VLOOKUP(D1958,'Current OBD'!$B$6:$AK$2185,30,0)="Yes","6"," ")</f>
        <v>6</v>
      </c>
      <c r="N1958" s="11" t="str">
        <f>IF(VLOOKUP(D1958,'Current OBD'!$B$6:$AK$2185,31,0)="Yes","7"," ")</f>
        <v>7</v>
      </c>
      <c r="O1958" s="11" t="str">
        <f>IF(VLOOKUP(D1958,'Current OBD'!$B$6:$AK$2185,32,0)="Yes","8"," ")</f>
        <v>8</v>
      </c>
      <c r="P1958" s="11" t="str">
        <f>IF(VLOOKUP(D1958,'Current OBD'!$B$6:$AK$2185,33,0)="Yes","9"," ")</f>
        <v xml:space="preserve"> </v>
      </c>
      <c r="Q1958" s="11" t="str">
        <f>IF(VLOOKUP(D1958,'Current OBD'!$B$6:$AK$2185,34,0)="Yes","10"," ")</f>
        <v xml:space="preserve"> </v>
      </c>
      <c r="R1958" s="11" t="str">
        <f>IF(VLOOKUP(D1958,'Current OBD'!$B$6:$AK$2185,35,0)="Yes","11"," ")</f>
        <v xml:space="preserve"> </v>
      </c>
      <c r="S1958" s="11" t="str">
        <f>IF(VLOOKUP(D1958,'Current OBD'!$B$6:$AK$2185,36,0)="Yes","12"," ")</f>
        <v xml:space="preserve"> </v>
      </c>
      <c r="T1958" s="13">
        <f>VLOOKUP(D1958,Pivot!$B$4:$F$2181,2,0)</f>
        <v>127</v>
      </c>
      <c r="U1958" s="13">
        <f>VLOOKUP(D1958,Pivot!$B$4:$F$2181,3,0)</f>
        <v>34</v>
      </c>
      <c r="V1958" s="13">
        <f>VLOOKUP(D1958,Pivot!$B$4:$F$2181,4,0)</f>
        <v>565</v>
      </c>
      <c r="W1958" s="46">
        <f>IFERROR(VLOOKUP(D1958,Pivot!$B$4:$H$2181,5,0),"")</f>
        <v>0.2248</v>
      </c>
      <c r="X1958" s="51">
        <f>IFERROR(VLOOKUP(D1958,Pivot!$B$4:$H$2181,6,0),"")</f>
        <v>6.0199999999999997E-2</v>
      </c>
      <c r="Y1958" s="46">
        <f>IFERROR(VLOOKUP(D1958,Pivot!$B$4:$H$2181,7,0),"")</f>
        <v>0.28499999999999998</v>
      </c>
    </row>
    <row r="1959" spans="1:25" ht="15" customHeight="1" outlineLevel="2">
      <c r="A1959" s="10" t="str">
        <f>VLOOKUP(D1959,'Current OBD'!$B$6:$K$2185,4,0)</f>
        <v>Spokane</v>
      </c>
      <c r="B1959" s="10" t="str">
        <f>VLOOKUP(D1959,'Current OBD'!$B$6:$K$2185,3,0)</f>
        <v>32-356</v>
      </c>
      <c r="C1959" s="9" t="str">
        <f>VLOOKUP(D1959,'Current OBD'!$B$6:$K$2185,2,0)</f>
        <v>Central Valley School District</v>
      </c>
      <c r="D1959" s="24">
        <v>660813</v>
      </c>
      <c r="E1959" s="9" t="str">
        <f>VLOOKUP(D1959,'Current OBD'!$B$6:$K$2185,10,0)</f>
        <v>South Pines Elementary</v>
      </c>
      <c r="F1959" s="11" t="str">
        <f>IF(VLOOKUP(D1959,'Current OBD'!$B$6:$AK$2185,23,0)="Yes","PK"," ")</f>
        <v xml:space="preserve"> </v>
      </c>
      <c r="G1959" s="11" t="str">
        <f>IF(VLOOKUP(D1959,'Current OBD'!$B$6:$AK$2185,24,0)="Yes","K"," ")</f>
        <v>K</v>
      </c>
      <c r="H1959" s="11">
        <f>IF(VLOOKUP(D1959,'Current OBD'!$B$6:$AK$2185,25,0)="Yes",1," ")</f>
        <v>1</v>
      </c>
      <c r="I1959" s="11" t="str">
        <f>IF(VLOOKUP(D1959,'Current OBD'!$B$6:$AK$2185,26,0)="Yes","2"," ")</f>
        <v>2</v>
      </c>
      <c r="J1959" s="11" t="str">
        <f>IF(VLOOKUP(D1959,'Current OBD'!$B$6:$AK$2185,27,0)="Yes","3"," ")</f>
        <v>3</v>
      </c>
      <c r="K1959" s="11" t="str">
        <f>IF(VLOOKUP(D1959,'Current OBD'!$B$6:$AK$2185,28,0)="Yes","4"," ")</f>
        <v>4</v>
      </c>
      <c r="L1959" s="11" t="str">
        <f>IF(VLOOKUP(D1959,'Current OBD'!$B$6:$AK$2185,29,0)="Yes","5"," ")</f>
        <v>5</v>
      </c>
      <c r="M1959" s="11" t="str">
        <f>IF(VLOOKUP(D1959,'Current OBD'!$B$6:$AK$2185,30,0)="Yes","6"," ")</f>
        <v xml:space="preserve"> </v>
      </c>
      <c r="N1959" s="11" t="str">
        <f>IF(VLOOKUP(D1959,'Current OBD'!$B$6:$AK$2185,31,0)="Yes","7"," ")</f>
        <v xml:space="preserve"> </v>
      </c>
      <c r="O1959" s="11" t="str">
        <f>IF(VLOOKUP(D1959,'Current OBD'!$B$6:$AK$2185,32,0)="Yes","8"," ")</f>
        <v xml:space="preserve"> </v>
      </c>
      <c r="P1959" s="11" t="str">
        <f>IF(VLOOKUP(D1959,'Current OBD'!$B$6:$AK$2185,33,0)="Yes","9"," ")</f>
        <v xml:space="preserve"> </v>
      </c>
      <c r="Q1959" s="11" t="str">
        <f>IF(VLOOKUP(D1959,'Current OBD'!$B$6:$AK$2185,34,0)="Yes","10"," ")</f>
        <v xml:space="preserve"> </v>
      </c>
      <c r="R1959" s="11" t="str">
        <f>IF(VLOOKUP(D1959,'Current OBD'!$B$6:$AK$2185,35,0)="Yes","11"," ")</f>
        <v xml:space="preserve"> </v>
      </c>
      <c r="S1959" s="11" t="str">
        <f>IF(VLOOKUP(D1959,'Current OBD'!$B$6:$AK$2185,36,0)="Yes","12"," ")</f>
        <v xml:space="preserve"> </v>
      </c>
      <c r="T1959" s="13">
        <f>VLOOKUP(D1959,Pivot!$B$4:$F$2181,2,0)</f>
        <v>139</v>
      </c>
      <c r="U1959" s="13">
        <f>VLOOKUP(D1959,Pivot!$B$4:$F$2181,3,0)</f>
        <v>0</v>
      </c>
      <c r="V1959" s="13">
        <f>VLOOKUP(D1959,Pivot!$B$4:$F$2181,4,0)</f>
        <v>268</v>
      </c>
      <c r="W1959" s="46">
        <f>IFERROR(VLOOKUP(D1959,Pivot!$B$4:$H$2181,5,0),"")</f>
        <v>0.51870000000000005</v>
      </c>
      <c r="X1959" s="51">
        <f>IFERROR(VLOOKUP(D1959,Pivot!$B$4:$H$2181,6,0),"")</f>
        <v>0</v>
      </c>
      <c r="Y1959" s="46">
        <f>IFERROR(VLOOKUP(D1959,Pivot!$B$4:$H$2181,7,0),"")</f>
        <v>0.51870000000000005</v>
      </c>
    </row>
    <row r="1960" spans="1:25" ht="15" customHeight="1" outlineLevel="2">
      <c r="A1960" s="10" t="str">
        <f>VLOOKUP(D1960,'Current OBD'!$B$6:$K$2185,4,0)</f>
        <v>Spokane</v>
      </c>
      <c r="B1960" s="10" t="str">
        <f>VLOOKUP(D1960,'Current OBD'!$B$6:$K$2185,3,0)</f>
        <v>32-356</v>
      </c>
      <c r="C1960" s="9" t="str">
        <f>VLOOKUP(D1960,'Current OBD'!$B$6:$K$2185,2,0)</f>
        <v>Central Valley School District</v>
      </c>
      <c r="D1960" s="24">
        <v>686621</v>
      </c>
      <c r="E1960" s="9" t="str">
        <f>VLOOKUP(D1960,'Current OBD'!$B$6:$K$2185,10,0)</f>
        <v>Spokane Valley Technology</v>
      </c>
      <c r="F1960" s="11" t="str">
        <f>IF(VLOOKUP(D1960,'Current OBD'!$B$6:$AK$2185,23,0)="Yes","PK"," ")</f>
        <v xml:space="preserve"> </v>
      </c>
      <c r="G1960" s="11" t="str">
        <f>IF(VLOOKUP(D1960,'Current OBD'!$B$6:$AK$2185,24,0)="Yes","K"," ")</f>
        <v xml:space="preserve"> </v>
      </c>
      <c r="H1960" s="11" t="str">
        <f>IF(VLOOKUP(D1960,'Current OBD'!$B$6:$AK$2185,25,0)="Yes",1," ")</f>
        <v xml:space="preserve"> </v>
      </c>
      <c r="I1960" s="11" t="str">
        <f>IF(VLOOKUP(D1960,'Current OBD'!$B$6:$AK$2185,26,0)="Yes","2"," ")</f>
        <v xml:space="preserve"> </v>
      </c>
      <c r="J1960" s="11" t="str">
        <f>IF(VLOOKUP(D1960,'Current OBD'!$B$6:$AK$2185,27,0)="Yes","3"," ")</f>
        <v xml:space="preserve"> </v>
      </c>
      <c r="K1960" s="11" t="str">
        <f>IF(VLOOKUP(D1960,'Current OBD'!$B$6:$AK$2185,28,0)="Yes","4"," ")</f>
        <v xml:space="preserve"> </v>
      </c>
      <c r="L1960" s="11" t="str">
        <f>IF(VLOOKUP(D1960,'Current OBD'!$B$6:$AK$2185,29,0)="Yes","5"," ")</f>
        <v xml:space="preserve"> </v>
      </c>
      <c r="M1960" s="11" t="str">
        <f>IF(VLOOKUP(D1960,'Current OBD'!$B$6:$AK$2185,30,0)="Yes","6"," ")</f>
        <v xml:space="preserve"> </v>
      </c>
      <c r="N1960" s="11" t="str">
        <f>IF(VLOOKUP(D1960,'Current OBD'!$B$6:$AK$2185,31,0)="Yes","7"," ")</f>
        <v xml:space="preserve"> </v>
      </c>
      <c r="O1960" s="11" t="str">
        <f>IF(VLOOKUP(D1960,'Current OBD'!$B$6:$AK$2185,32,0)="Yes","8"," ")</f>
        <v xml:space="preserve"> </v>
      </c>
      <c r="P1960" s="11" t="str">
        <f>IF(VLOOKUP(D1960,'Current OBD'!$B$6:$AK$2185,33,0)="Yes","9"," ")</f>
        <v>9</v>
      </c>
      <c r="Q1960" s="11" t="str">
        <f>IF(VLOOKUP(D1960,'Current OBD'!$B$6:$AK$2185,34,0)="Yes","10"," ")</f>
        <v>10</v>
      </c>
      <c r="R1960" s="11" t="str">
        <f>IF(VLOOKUP(D1960,'Current OBD'!$B$6:$AK$2185,35,0)="Yes","11"," ")</f>
        <v>11</v>
      </c>
      <c r="S1960" s="11" t="str">
        <f>IF(VLOOKUP(D1960,'Current OBD'!$B$6:$AK$2185,36,0)="Yes","12"," ")</f>
        <v>12</v>
      </c>
      <c r="T1960" s="13">
        <f>VLOOKUP(D1960,Pivot!$B$4:$F$2181,2,0)</f>
        <v>22</v>
      </c>
      <c r="U1960" s="13">
        <f>VLOOKUP(D1960,Pivot!$B$4:$F$2181,3,0)</f>
        <v>8</v>
      </c>
      <c r="V1960" s="13">
        <f>VLOOKUP(D1960,Pivot!$B$4:$F$2181,4,0)</f>
        <v>176</v>
      </c>
      <c r="W1960" s="46">
        <f>IFERROR(VLOOKUP(D1960,Pivot!$B$4:$H$2181,5,0),"")</f>
        <v>0.125</v>
      </c>
      <c r="X1960" s="51">
        <f>IFERROR(VLOOKUP(D1960,Pivot!$B$4:$H$2181,6,0),"")</f>
        <v>4.5499999999999999E-2</v>
      </c>
      <c r="Y1960" s="46">
        <f>IFERROR(VLOOKUP(D1960,Pivot!$B$4:$H$2181,7,0),"")</f>
        <v>0.17050000000000001</v>
      </c>
    </row>
    <row r="1961" spans="1:25" ht="15" customHeight="1" outlineLevel="2">
      <c r="A1961" s="10" t="str">
        <f>VLOOKUP(D1961,'Current OBD'!$B$6:$K$2185,4,0)</f>
        <v>Spokane</v>
      </c>
      <c r="B1961" s="10" t="str">
        <f>VLOOKUP(D1961,'Current OBD'!$B$6:$K$2185,3,0)</f>
        <v>32-356</v>
      </c>
      <c r="C1961" s="9" t="str">
        <f>VLOOKUP(D1961,'Current OBD'!$B$6:$K$2185,2,0)</f>
        <v>Central Valley School District</v>
      </c>
      <c r="D1961" s="24">
        <v>660799</v>
      </c>
      <c r="E1961" s="9" t="str">
        <f>VLOOKUP(D1961,'Current OBD'!$B$6:$K$2185,10,0)</f>
        <v>Summitt School</v>
      </c>
      <c r="F1961" s="11" t="str">
        <f>IF(VLOOKUP(D1961,'Current OBD'!$B$6:$AK$2185,23,0)="Yes","PK"," ")</f>
        <v xml:space="preserve"> </v>
      </c>
      <c r="G1961" s="11" t="str">
        <f>IF(VLOOKUP(D1961,'Current OBD'!$B$6:$AK$2185,24,0)="Yes","K"," ")</f>
        <v>K</v>
      </c>
      <c r="H1961" s="11">
        <f>IF(VLOOKUP(D1961,'Current OBD'!$B$6:$AK$2185,25,0)="Yes",1," ")</f>
        <v>1</v>
      </c>
      <c r="I1961" s="11" t="str">
        <f>IF(VLOOKUP(D1961,'Current OBD'!$B$6:$AK$2185,26,0)="Yes","2"," ")</f>
        <v>2</v>
      </c>
      <c r="J1961" s="11" t="str">
        <f>IF(VLOOKUP(D1961,'Current OBD'!$B$6:$AK$2185,27,0)="Yes","3"," ")</f>
        <v>3</v>
      </c>
      <c r="K1961" s="11" t="str">
        <f>IF(VLOOKUP(D1961,'Current OBD'!$B$6:$AK$2185,28,0)="Yes","4"," ")</f>
        <v>4</v>
      </c>
      <c r="L1961" s="11" t="str">
        <f>IF(VLOOKUP(D1961,'Current OBD'!$B$6:$AK$2185,29,0)="Yes","5"," ")</f>
        <v>5</v>
      </c>
      <c r="M1961" s="11" t="str">
        <f>IF(VLOOKUP(D1961,'Current OBD'!$B$6:$AK$2185,30,0)="Yes","6"," ")</f>
        <v>6</v>
      </c>
      <c r="N1961" s="11" t="str">
        <f>IF(VLOOKUP(D1961,'Current OBD'!$B$6:$AK$2185,31,0)="Yes","7"," ")</f>
        <v>7</v>
      </c>
      <c r="O1961" s="11" t="str">
        <f>IF(VLOOKUP(D1961,'Current OBD'!$B$6:$AK$2185,32,0)="Yes","8"," ")</f>
        <v>8</v>
      </c>
      <c r="P1961" s="11" t="str">
        <f>IF(VLOOKUP(D1961,'Current OBD'!$B$6:$AK$2185,33,0)="Yes","9"," ")</f>
        <v xml:space="preserve"> </v>
      </c>
      <c r="Q1961" s="11" t="str">
        <f>IF(VLOOKUP(D1961,'Current OBD'!$B$6:$AK$2185,34,0)="Yes","10"," ")</f>
        <v xml:space="preserve"> </v>
      </c>
      <c r="R1961" s="11" t="str">
        <f>IF(VLOOKUP(D1961,'Current OBD'!$B$6:$AK$2185,35,0)="Yes","11"," ")</f>
        <v xml:space="preserve"> </v>
      </c>
      <c r="S1961" s="11" t="str">
        <f>IF(VLOOKUP(D1961,'Current OBD'!$B$6:$AK$2185,36,0)="Yes","12"," ")</f>
        <v xml:space="preserve"> </v>
      </c>
      <c r="T1961" s="13">
        <f>VLOOKUP(D1961,Pivot!$B$4:$F$2181,2,0)</f>
        <v>72</v>
      </c>
      <c r="U1961" s="13">
        <f>VLOOKUP(D1961,Pivot!$B$4:$F$2181,3,0)</f>
        <v>36</v>
      </c>
      <c r="V1961" s="13">
        <f>VLOOKUP(D1961,Pivot!$B$4:$F$2181,4,0)</f>
        <v>394</v>
      </c>
      <c r="W1961" s="46">
        <f>IFERROR(VLOOKUP(D1961,Pivot!$B$4:$H$2181,5,0),"")</f>
        <v>0.1827</v>
      </c>
      <c r="X1961" s="51">
        <f>IFERROR(VLOOKUP(D1961,Pivot!$B$4:$H$2181,6,0),"")</f>
        <v>9.1399999999999995E-2</v>
      </c>
      <c r="Y1961" s="46">
        <f>IFERROR(VLOOKUP(D1961,Pivot!$B$4:$H$2181,7,0),"")</f>
        <v>0.27410000000000001</v>
      </c>
    </row>
    <row r="1962" spans="1:25" ht="15" customHeight="1" outlineLevel="2">
      <c r="A1962" s="10" t="str">
        <f>VLOOKUP(D1962,'Current OBD'!$B$6:$K$2185,4,0)</f>
        <v>Spokane</v>
      </c>
      <c r="B1962" s="10" t="str">
        <f>VLOOKUP(D1962,'Current OBD'!$B$6:$K$2185,3,0)</f>
        <v>32-356</v>
      </c>
      <c r="C1962" s="9" t="str">
        <f>VLOOKUP(D1962,'Current OBD'!$B$6:$K$2185,2,0)</f>
        <v>Central Valley School District</v>
      </c>
      <c r="D1962" s="24">
        <v>660814</v>
      </c>
      <c r="E1962" s="9" t="str">
        <f>VLOOKUP(D1962,'Current OBD'!$B$6:$K$2185,10,0)</f>
        <v>Sunrise Elementary</v>
      </c>
      <c r="F1962" s="11" t="str">
        <f>IF(VLOOKUP(D1962,'Current OBD'!$B$6:$AK$2185,23,0)="Yes","PK"," ")</f>
        <v xml:space="preserve"> </v>
      </c>
      <c r="G1962" s="11" t="str">
        <f>IF(VLOOKUP(D1962,'Current OBD'!$B$6:$AK$2185,24,0)="Yes","K"," ")</f>
        <v>K</v>
      </c>
      <c r="H1962" s="11">
        <f>IF(VLOOKUP(D1962,'Current OBD'!$B$6:$AK$2185,25,0)="Yes",1," ")</f>
        <v>1</v>
      </c>
      <c r="I1962" s="11" t="str">
        <f>IF(VLOOKUP(D1962,'Current OBD'!$B$6:$AK$2185,26,0)="Yes","2"," ")</f>
        <v>2</v>
      </c>
      <c r="J1962" s="11" t="str">
        <f>IF(VLOOKUP(D1962,'Current OBD'!$B$6:$AK$2185,27,0)="Yes","3"," ")</f>
        <v>3</v>
      </c>
      <c r="K1962" s="11" t="str">
        <f>IF(VLOOKUP(D1962,'Current OBD'!$B$6:$AK$2185,28,0)="Yes","4"," ")</f>
        <v>4</v>
      </c>
      <c r="L1962" s="11" t="str">
        <f>IF(VLOOKUP(D1962,'Current OBD'!$B$6:$AK$2185,29,0)="Yes","5"," ")</f>
        <v>5</v>
      </c>
      <c r="M1962" s="11" t="str">
        <f>IF(VLOOKUP(D1962,'Current OBD'!$B$6:$AK$2185,30,0)="Yes","6"," ")</f>
        <v xml:space="preserve"> </v>
      </c>
      <c r="N1962" s="11" t="str">
        <f>IF(VLOOKUP(D1962,'Current OBD'!$B$6:$AK$2185,31,0)="Yes","7"," ")</f>
        <v xml:space="preserve"> </v>
      </c>
      <c r="O1962" s="11" t="str">
        <f>IF(VLOOKUP(D1962,'Current OBD'!$B$6:$AK$2185,32,0)="Yes","8"," ")</f>
        <v xml:space="preserve"> </v>
      </c>
      <c r="P1962" s="11" t="str">
        <f>IF(VLOOKUP(D1962,'Current OBD'!$B$6:$AK$2185,33,0)="Yes","9"," ")</f>
        <v xml:space="preserve"> </v>
      </c>
      <c r="Q1962" s="11" t="str">
        <f>IF(VLOOKUP(D1962,'Current OBD'!$B$6:$AK$2185,34,0)="Yes","10"," ")</f>
        <v xml:space="preserve"> </v>
      </c>
      <c r="R1962" s="11" t="str">
        <f>IF(VLOOKUP(D1962,'Current OBD'!$B$6:$AK$2185,35,0)="Yes","11"," ")</f>
        <v xml:space="preserve"> </v>
      </c>
      <c r="S1962" s="11" t="str">
        <f>IF(VLOOKUP(D1962,'Current OBD'!$B$6:$AK$2185,36,0)="Yes","12"," ")</f>
        <v xml:space="preserve"> </v>
      </c>
      <c r="T1962" s="13">
        <f>VLOOKUP(D1962,Pivot!$B$4:$F$2181,2,0)</f>
        <v>98</v>
      </c>
      <c r="U1962" s="13">
        <f>VLOOKUP(D1962,Pivot!$B$4:$F$2181,3,0)</f>
        <v>23</v>
      </c>
      <c r="V1962" s="13">
        <f>VLOOKUP(D1962,Pivot!$B$4:$F$2181,4,0)</f>
        <v>674</v>
      </c>
      <c r="W1962" s="46">
        <f>IFERROR(VLOOKUP(D1962,Pivot!$B$4:$H$2181,5,0),"")</f>
        <v>0.1454</v>
      </c>
      <c r="X1962" s="51">
        <f>IFERROR(VLOOKUP(D1962,Pivot!$B$4:$H$2181,6,0),"")</f>
        <v>3.4099999999999998E-2</v>
      </c>
      <c r="Y1962" s="46">
        <f>IFERROR(VLOOKUP(D1962,Pivot!$B$4:$H$2181,7,0),"")</f>
        <v>0.17949999999999999</v>
      </c>
    </row>
    <row r="1963" spans="1:25" ht="15" customHeight="1" outlineLevel="2">
      <c r="A1963" s="10" t="str">
        <f>VLOOKUP(D1963,'Current OBD'!$B$6:$K$2185,4,0)</f>
        <v>Spokane</v>
      </c>
      <c r="B1963" s="10" t="str">
        <f>VLOOKUP(D1963,'Current OBD'!$B$6:$K$2185,3,0)</f>
        <v>32-356</v>
      </c>
      <c r="C1963" s="9" t="str">
        <f>VLOOKUP(D1963,'Current OBD'!$B$6:$K$2185,2,0)</f>
        <v>Central Valley School District</v>
      </c>
      <c r="D1963" s="24">
        <v>660815</v>
      </c>
      <c r="E1963" s="9" t="str">
        <f>VLOOKUP(D1963,'Current OBD'!$B$6:$K$2185,10,0)</f>
        <v>University Elementary</v>
      </c>
      <c r="F1963" s="11" t="str">
        <f>IF(VLOOKUP(D1963,'Current OBD'!$B$6:$AK$2185,23,0)="Yes","PK"," ")</f>
        <v xml:space="preserve"> </v>
      </c>
      <c r="G1963" s="11" t="str">
        <f>IF(VLOOKUP(D1963,'Current OBD'!$B$6:$AK$2185,24,0)="Yes","K"," ")</f>
        <v>K</v>
      </c>
      <c r="H1963" s="11">
        <f>IF(VLOOKUP(D1963,'Current OBD'!$B$6:$AK$2185,25,0)="Yes",1," ")</f>
        <v>1</v>
      </c>
      <c r="I1963" s="11" t="str">
        <f>IF(VLOOKUP(D1963,'Current OBD'!$B$6:$AK$2185,26,0)="Yes","2"," ")</f>
        <v>2</v>
      </c>
      <c r="J1963" s="11" t="str">
        <f>IF(VLOOKUP(D1963,'Current OBD'!$B$6:$AK$2185,27,0)="Yes","3"," ")</f>
        <v>3</v>
      </c>
      <c r="K1963" s="11" t="str">
        <f>IF(VLOOKUP(D1963,'Current OBD'!$B$6:$AK$2185,28,0)="Yes","4"," ")</f>
        <v>4</v>
      </c>
      <c r="L1963" s="11" t="str">
        <f>IF(VLOOKUP(D1963,'Current OBD'!$B$6:$AK$2185,29,0)="Yes","5"," ")</f>
        <v>5</v>
      </c>
      <c r="M1963" s="11" t="str">
        <f>IF(VLOOKUP(D1963,'Current OBD'!$B$6:$AK$2185,30,0)="Yes","6"," ")</f>
        <v xml:space="preserve"> </v>
      </c>
      <c r="N1963" s="11" t="str">
        <f>IF(VLOOKUP(D1963,'Current OBD'!$B$6:$AK$2185,31,0)="Yes","7"," ")</f>
        <v xml:space="preserve"> </v>
      </c>
      <c r="O1963" s="11" t="str">
        <f>IF(VLOOKUP(D1963,'Current OBD'!$B$6:$AK$2185,32,0)="Yes","8"," ")</f>
        <v xml:space="preserve"> </v>
      </c>
      <c r="P1963" s="11" t="str">
        <f>IF(VLOOKUP(D1963,'Current OBD'!$B$6:$AK$2185,33,0)="Yes","9"," ")</f>
        <v xml:space="preserve"> </v>
      </c>
      <c r="Q1963" s="11" t="str">
        <f>IF(VLOOKUP(D1963,'Current OBD'!$B$6:$AK$2185,34,0)="Yes","10"," ")</f>
        <v xml:space="preserve"> </v>
      </c>
      <c r="R1963" s="11" t="str">
        <f>IF(VLOOKUP(D1963,'Current OBD'!$B$6:$AK$2185,35,0)="Yes","11"," ")</f>
        <v xml:space="preserve"> </v>
      </c>
      <c r="S1963" s="11" t="str">
        <f>IF(VLOOKUP(D1963,'Current OBD'!$B$6:$AK$2185,36,0)="Yes","12"," ")</f>
        <v xml:space="preserve"> </v>
      </c>
      <c r="T1963" s="13">
        <f>VLOOKUP(D1963,Pivot!$B$4:$F$2181,2,0)</f>
        <v>192</v>
      </c>
      <c r="U1963" s="13">
        <f>VLOOKUP(D1963,Pivot!$B$4:$F$2181,3,0)</f>
        <v>0</v>
      </c>
      <c r="V1963" s="13">
        <f>VLOOKUP(D1963,Pivot!$B$4:$F$2181,4,0)</f>
        <v>267</v>
      </c>
      <c r="W1963" s="46">
        <f>IFERROR(VLOOKUP(D1963,Pivot!$B$4:$H$2181,5,0),"")</f>
        <v>0.71909999999999996</v>
      </c>
      <c r="X1963" s="51">
        <f>IFERROR(VLOOKUP(D1963,Pivot!$B$4:$H$2181,6,0),"")</f>
        <v>0</v>
      </c>
      <c r="Y1963" s="46">
        <f>IFERROR(VLOOKUP(D1963,Pivot!$B$4:$H$2181,7,0),"")</f>
        <v>0.71909999999999996</v>
      </c>
    </row>
    <row r="1964" spans="1:25" ht="15" customHeight="1" outlineLevel="2">
      <c r="A1964" s="10" t="str">
        <f>VLOOKUP(D1964,'Current OBD'!$B$6:$K$2185,4,0)</f>
        <v>Spokane</v>
      </c>
      <c r="B1964" s="10" t="str">
        <f>VLOOKUP(D1964,'Current OBD'!$B$6:$K$2185,3,0)</f>
        <v>32-356</v>
      </c>
      <c r="C1964" s="9" t="str">
        <f>VLOOKUP(D1964,'Current OBD'!$B$6:$K$2185,2,0)</f>
        <v>Central Valley School District</v>
      </c>
      <c r="D1964" s="24">
        <v>660823</v>
      </c>
      <c r="E1964" s="9" t="str">
        <f>VLOOKUP(D1964,'Current OBD'!$B$6:$K$2185,10,0)</f>
        <v>University High School</v>
      </c>
      <c r="F1964" s="11" t="str">
        <f>IF(VLOOKUP(D1964,'Current OBD'!$B$6:$AK$2185,23,0)="Yes","PK"," ")</f>
        <v xml:space="preserve"> </v>
      </c>
      <c r="G1964" s="11" t="str">
        <f>IF(VLOOKUP(D1964,'Current OBD'!$B$6:$AK$2185,24,0)="Yes","K"," ")</f>
        <v xml:space="preserve"> </v>
      </c>
      <c r="H1964" s="11" t="str">
        <f>IF(VLOOKUP(D1964,'Current OBD'!$B$6:$AK$2185,25,0)="Yes",1," ")</f>
        <v xml:space="preserve"> </v>
      </c>
      <c r="I1964" s="11" t="str">
        <f>IF(VLOOKUP(D1964,'Current OBD'!$B$6:$AK$2185,26,0)="Yes","2"," ")</f>
        <v xml:space="preserve"> </v>
      </c>
      <c r="J1964" s="11" t="str">
        <f>IF(VLOOKUP(D1964,'Current OBD'!$B$6:$AK$2185,27,0)="Yes","3"," ")</f>
        <v xml:space="preserve"> </v>
      </c>
      <c r="K1964" s="11" t="str">
        <f>IF(VLOOKUP(D1964,'Current OBD'!$B$6:$AK$2185,28,0)="Yes","4"," ")</f>
        <v xml:space="preserve"> </v>
      </c>
      <c r="L1964" s="11" t="str">
        <f>IF(VLOOKUP(D1964,'Current OBD'!$B$6:$AK$2185,29,0)="Yes","5"," ")</f>
        <v xml:space="preserve"> </v>
      </c>
      <c r="M1964" s="11" t="str">
        <f>IF(VLOOKUP(D1964,'Current OBD'!$B$6:$AK$2185,30,0)="Yes","6"," ")</f>
        <v xml:space="preserve"> </v>
      </c>
      <c r="N1964" s="11" t="str">
        <f>IF(VLOOKUP(D1964,'Current OBD'!$B$6:$AK$2185,31,0)="Yes","7"," ")</f>
        <v xml:space="preserve"> </v>
      </c>
      <c r="O1964" s="11" t="str">
        <f>IF(VLOOKUP(D1964,'Current OBD'!$B$6:$AK$2185,32,0)="Yes","8"," ")</f>
        <v xml:space="preserve"> </v>
      </c>
      <c r="P1964" s="11" t="str">
        <f>IF(VLOOKUP(D1964,'Current OBD'!$B$6:$AK$2185,33,0)="Yes","9"," ")</f>
        <v>9</v>
      </c>
      <c r="Q1964" s="11" t="str">
        <f>IF(VLOOKUP(D1964,'Current OBD'!$B$6:$AK$2185,34,0)="Yes","10"," ")</f>
        <v>10</v>
      </c>
      <c r="R1964" s="11" t="str">
        <f>IF(VLOOKUP(D1964,'Current OBD'!$B$6:$AK$2185,35,0)="Yes","11"," ")</f>
        <v>11</v>
      </c>
      <c r="S1964" s="11" t="str">
        <f>IF(VLOOKUP(D1964,'Current OBD'!$B$6:$AK$2185,36,0)="Yes","12"," ")</f>
        <v>12</v>
      </c>
      <c r="T1964" s="13">
        <f>VLOOKUP(D1964,Pivot!$B$4:$F$2181,2,0)</f>
        <v>375</v>
      </c>
      <c r="U1964" s="13">
        <f>VLOOKUP(D1964,Pivot!$B$4:$F$2181,3,0)</f>
        <v>127</v>
      </c>
      <c r="V1964" s="13">
        <f>VLOOKUP(D1964,Pivot!$B$4:$F$2181,4,0)</f>
        <v>1390</v>
      </c>
      <c r="W1964" s="46">
        <f>IFERROR(VLOOKUP(D1964,Pivot!$B$4:$H$2181,5,0),"")</f>
        <v>0.26979999999999998</v>
      </c>
      <c r="X1964" s="51">
        <f>IFERROR(VLOOKUP(D1964,Pivot!$B$4:$H$2181,6,0),"")</f>
        <v>9.1399999999999995E-2</v>
      </c>
      <c r="Y1964" s="46">
        <f>IFERROR(VLOOKUP(D1964,Pivot!$B$4:$H$2181,7,0),"")</f>
        <v>0.36120000000000002</v>
      </c>
    </row>
    <row r="1965" spans="1:25" ht="15" customHeight="1" outlineLevel="1">
      <c r="A1965" s="27"/>
      <c r="B1965" s="27"/>
      <c r="C1965" s="30" t="s">
        <v>5848</v>
      </c>
      <c r="D1965" s="27"/>
      <c r="E1965" s="26"/>
      <c r="F1965" s="29"/>
      <c r="G1965" s="29"/>
      <c r="H1965" s="29"/>
      <c r="I1965" s="29"/>
      <c r="J1965" s="29"/>
      <c r="K1965" s="29"/>
      <c r="L1965" s="29"/>
      <c r="M1965" s="29"/>
      <c r="N1965" s="29"/>
      <c r="O1965" s="29"/>
      <c r="P1965" s="29"/>
      <c r="Q1965" s="29"/>
      <c r="R1965" s="29"/>
      <c r="S1965" s="29"/>
      <c r="T1965" s="43">
        <f>SUBTOTAL(9,T1939:T1964)</f>
        <v>5302</v>
      </c>
      <c r="U1965" s="43">
        <f>SUBTOTAL(9,U1939:U1964)</f>
        <v>603</v>
      </c>
      <c r="V1965" s="43">
        <f>SUBTOTAL(9,V1939:V1964)</f>
        <v>13875</v>
      </c>
      <c r="W1965" s="47"/>
      <c r="X1965" s="52"/>
      <c r="Y1965" s="56">
        <f>(T1965+U1965)/V1965</f>
        <v>0.42558558558558557</v>
      </c>
    </row>
    <row r="1966" spans="1:25" ht="15" customHeight="1" outlineLevel="2">
      <c r="A1966" s="10" t="str">
        <f>VLOOKUP(D1966,'Current OBD'!$B$6:$K$2185,4,0)</f>
        <v>Spokane</v>
      </c>
      <c r="B1966" s="10" t="str">
        <f>VLOOKUP(D1966,'Current OBD'!$B$6:$K$2185,3,0)</f>
        <v>32-358</v>
      </c>
      <c r="C1966" s="9" t="str">
        <f>VLOOKUP(D1966,'Current OBD'!$B$6:$K$2185,2,0)</f>
        <v>Freeman School District</v>
      </c>
      <c r="D1966" s="24">
        <v>661005</v>
      </c>
      <c r="E1966" s="9" t="str">
        <f>VLOOKUP(D1966,'Current OBD'!$B$6:$K$2185,10,0)</f>
        <v>Freeman Elementary</v>
      </c>
      <c r="F1966" s="11" t="str">
        <f>IF(VLOOKUP(D1966,'Current OBD'!$B$6:$AK$2185,23,0)="Yes","PK"," ")</f>
        <v>PK</v>
      </c>
      <c r="G1966" s="11" t="str">
        <f>IF(VLOOKUP(D1966,'Current OBD'!$B$6:$AK$2185,24,0)="Yes","K"," ")</f>
        <v>K</v>
      </c>
      <c r="H1966" s="11">
        <f>IF(VLOOKUP(D1966,'Current OBD'!$B$6:$AK$2185,25,0)="Yes",1," ")</f>
        <v>1</v>
      </c>
      <c r="I1966" s="11" t="str">
        <f>IF(VLOOKUP(D1966,'Current OBD'!$B$6:$AK$2185,26,0)="Yes","2"," ")</f>
        <v>2</v>
      </c>
      <c r="J1966" s="11" t="str">
        <f>IF(VLOOKUP(D1966,'Current OBD'!$B$6:$AK$2185,27,0)="Yes","3"," ")</f>
        <v>3</v>
      </c>
      <c r="K1966" s="11" t="str">
        <f>IF(VLOOKUP(D1966,'Current OBD'!$B$6:$AK$2185,28,0)="Yes","4"," ")</f>
        <v>4</v>
      </c>
      <c r="L1966" s="11" t="str">
        <f>IF(VLOOKUP(D1966,'Current OBD'!$B$6:$AK$2185,29,0)="Yes","5"," ")</f>
        <v>5</v>
      </c>
      <c r="M1966" s="11" t="str">
        <f>IF(VLOOKUP(D1966,'Current OBD'!$B$6:$AK$2185,30,0)="Yes","6"," ")</f>
        <v xml:space="preserve"> </v>
      </c>
      <c r="N1966" s="11" t="str">
        <f>IF(VLOOKUP(D1966,'Current OBD'!$B$6:$AK$2185,31,0)="Yes","7"," ")</f>
        <v xml:space="preserve"> </v>
      </c>
      <c r="O1966" s="11" t="str">
        <f>IF(VLOOKUP(D1966,'Current OBD'!$B$6:$AK$2185,32,0)="Yes","8"," ")</f>
        <v xml:space="preserve"> </v>
      </c>
      <c r="P1966" s="11" t="str">
        <f>IF(VLOOKUP(D1966,'Current OBD'!$B$6:$AK$2185,33,0)="Yes","9"," ")</f>
        <v xml:space="preserve"> </v>
      </c>
      <c r="Q1966" s="11" t="str">
        <f>IF(VLOOKUP(D1966,'Current OBD'!$B$6:$AK$2185,34,0)="Yes","10"," ")</f>
        <v xml:space="preserve"> </v>
      </c>
      <c r="R1966" s="11" t="str">
        <f>IF(VLOOKUP(D1966,'Current OBD'!$B$6:$AK$2185,35,0)="Yes","11"," ")</f>
        <v xml:space="preserve"> </v>
      </c>
      <c r="S1966" s="11" t="str">
        <f>IF(VLOOKUP(D1966,'Current OBD'!$B$6:$AK$2185,36,0)="Yes","12"," ")</f>
        <v xml:space="preserve"> </v>
      </c>
      <c r="T1966" s="13">
        <f>VLOOKUP(D1966,Pivot!$B$4:$F$2181,2,0)</f>
        <v>49</v>
      </c>
      <c r="U1966" s="13">
        <f>VLOOKUP(D1966,Pivot!$B$4:$F$2181,3,0)</f>
        <v>27</v>
      </c>
      <c r="V1966" s="13">
        <f>VLOOKUP(D1966,Pivot!$B$4:$F$2181,4,0)</f>
        <v>384</v>
      </c>
      <c r="W1966" s="46">
        <f>IFERROR(VLOOKUP(D1966,Pivot!$B$4:$H$2181,5,0),"")</f>
        <v>0.12759999999999999</v>
      </c>
      <c r="X1966" s="51">
        <f>IFERROR(VLOOKUP(D1966,Pivot!$B$4:$H$2181,6,0),"")</f>
        <v>7.0300000000000001E-2</v>
      </c>
      <c r="Y1966" s="46">
        <f>IFERROR(VLOOKUP(D1966,Pivot!$B$4:$H$2181,7,0),"")</f>
        <v>0.19789999999999999</v>
      </c>
    </row>
    <row r="1967" spans="1:25" ht="15" customHeight="1" outlineLevel="2">
      <c r="A1967" s="10" t="str">
        <f>VLOOKUP(D1967,'Current OBD'!$B$6:$K$2185,4,0)</f>
        <v>Spokane</v>
      </c>
      <c r="B1967" s="10" t="str">
        <f>VLOOKUP(D1967,'Current OBD'!$B$6:$K$2185,3,0)</f>
        <v>32-358</v>
      </c>
      <c r="C1967" s="9" t="str">
        <f>VLOOKUP(D1967,'Current OBD'!$B$6:$K$2185,2,0)</f>
        <v>Freeman School District</v>
      </c>
      <c r="D1967" s="24">
        <v>661006</v>
      </c>
      <c r="E1967" s="9" t="str">
        <f>VLOOKUP(D1967,'Current OBD'!$B$6:$K$2185,10,0)</f>
        <v>Freeman High School</v>
      </c>
      <c r="F1967" s="11" t="str">
        <f>IF(VLOOKUP(D1967,'Current OBD'!$B$6:$AK$2185,23,0)="Yes","PK"," ")</f>
        <v xml:space="preserve"> </v>
      </c>
      <c r="G1967" s="11" t="str">
        <f>IF(VLOOKUP(D1967,'Current OBD'!$B$6:$AK$2185,24,0)="Yes","K"," ")</f>
        <v xml:space="preserve"> </v>
      </c>
      <c r="H1967" s="11" t="str">
        <f>IF(VLOOKUP(D1967,'Current OBD'!$B$6:$AK$2185,25,0)="Yes",1," ")</f>
        <v xml:space="preserve"> </v>
      </c>
      <c r="I1967" s="11" t="str">
        <f>IF(VLOOKUP(D1967,'Current OBD'!$B$6:$AK$2185,26,0)="Yes","2"," ")</f>
        <v xml:space="preserve"> </v>
      </c>
      <c r="J1967" s="11" t="str">
        <f>IF(VLOOKUP(D1967,'Current OBD'!$B$6:$AK$2185,27,0)="Yes","3"," ")</f>
        <v xml:space="preserve"> </v>
      </c>
      <c r="K1967" s="11" t="str">
        <f>IF(VLOOKUP(D1967,'Current OBD'!$B$6:$AK$2185,28,0)="Yes","4"," ")</f>
        <v xml:space="preserve"> </v>
      </c>
      <c r="L1967" s="11" t="str">
        <f>IF(VLOOKUP(D1967,'Current OBD'!$B$6:$AK$2185,29,0)="Yes","5"," ")</f>
        <v xml:space="preserve"> </v>
      </c>
      <c r="M1967" s="11" t="str">
        <f>IF(VLOOKUP(D1967,'Current OBD'!$B$6:$AK$2185,30,0)="Yes","6"," ")</f>
        <v xml:space="preserve"> </v>
      </c>
      <c r="N1967" s="11" t="str">
        <f>IF(VLOOKUP(D1967,'Current OBD'!$B$6:$AK$2185,31,0)="Yes","7"," ")</f>
        <v xml:space="preserve"> </v>
      </c>
      <c r="O1967" s="11" t="str">
        <f>IF(VLOOKUP(D1967,'Current OBD'!$B$6:$AK$2185,32,0)="Yes","8"," ")</f>
        <v xml:space="preserve"> </v>
      </c>
      <c r="P1967" s="11" t="str">
        <f>IF(VLOOKUP(D1967,'Current OBD'!$B$6:$AK$2185,33,0)="Yes","9"," ")</f>
        <v>9</v>
      </c>
      <c r="Q1967" s="11" t="str">
        <f>IF(VLOOKUP(D1967,'Current OBD'!$B$6:$AK$2185,34,0)="Yes","10"," ")</f>
        <v>10</v>
      </c>
      <c r="R1967" s="11" t="str">
        <f>IF(VLOOKUP(D1967,'Current OBD'!$B$6:$AK$2185,35,0)="Yes","11"," ")</f>
        <v>11</v>
      </c>
      <c r="S1967" s="11" t="str">
        <f>IF(VLOOKUP(D1967,'Current OBD'!$B$6:$AK$2185,36,0)="Yes","12"," ")</f>
        <v>12</v>
      </c>
      <c r="T1967" s="13">
        <f>VLOOKUP(D1967,Pivot!$B$4:$F$2181,2,0)</f>
        <v>41</v>
      </c>
      <c r="U1967" s="13">
        <f>VLOOKUP(D1967,Pivot!$B$4:$F$2181,3,0)</f>
        <v>10</v>
      </c>
      <c r="V1967" s="13">
        <f>VLOOKUP(D1967,Pivot!$B$4:$F$2181,4,0)</f>
        <v>291</v>
      </c>
      <c r="W1967" s="46">
        <f>IFERROR(VLOOKUP(D1967,Pivot!$B$4:$H$2181,5,0),"")</f>
        <v>0.1409</v>
      </c>
      <c r="X1967" s="51">
        <f>IFERROR(VLOOKUP(D1967,Pivot!$B$4:$H$2181,6,0),"")</f>
        <v>3.44E-2</v>
      </c>
      <c r="Y1967" s="46">
        <f>IFERROR(VLOOKUP(D1967,Pivot!$B$4:$H$2181,7,0),"")</f>
        <v>0.17530000000000001</v>
      </c>
    </row>
    <row r="1968" spans="1:25" ht="15" customHeight="1" outlineLevel="2">
      <c r="A1968" s="10" t="str">
        <f>VLOOKUP(D1968,'Current OBD'!$B$6:$K$2185,4,0)</f>
        <v>Spokane</v>
      </c>
      <c r="B1968" s="10" t="str">
        <f>VLOOKUP(D1968,'Current OBD'!$B$6:$K$2185,3,0)</f>
        <v>32-358</v>
      </c>
      <c r="C1968" s="9" t="str">
        <f>VLOOKUP(D1968,'Current OBD'!$B$6:$K$2185,2,0)</f>
        <v>Freeman School District</v>
      </c>
      <c r="D1968" s="24">
        <v>662927</v>
      </c>
      <c r="E1968" s="9" t="str">
        <f>VLOOKUP(D1968,'Current OBD'!$B$6:$K$2185,10,0)</f>
        <v>Freeman Middle School</v>
      </c>
      <c r="F1968" s="11" t="str">
        <f>IF(VLOOKUP(D1968,'Current OBD'!$B$6:$AK$2185,23,0)="Yes","PK"," ")</f>
        <v xml:space="preserve"> </v>
      </c>
      <c r="G1968" s="11" t="str">
        <f>IF(VLOOKUP(D1968,'Current OBD'!$B$6:$AK$2185,24,0)="Yes","K"," ")</f>
        <v xml:space="preserve"> </v>
      </c>
      <c r="H1968" s="11" t="str">
        <f>IF(VLOOKUP(D1968,'Current OBD'!$B$6:$AK$2185,25,0)="Yes",1," ")</f>
        <v xml:space="preserve"> </v>
      </c>
      <c r="I1968" s="11" t="str">
        <f>IF(VLOOKUP(D1968,'Current OBD'!$B$6:$AK$2185,26,0)="Yes","2"," ")</f>
        <v xml:space="preserve"> </v>
      </c>
      <c r="J1968" s="11" t="str">
        <f>IF(VLOOKUP(D1968,'Current OBD'!$B$6:$AK$2185,27,0)="Yes","3"," ")</f>
        <v xml:space="preserve"> </v>
      </c>
      <c r="K1968" s="11" t="str">
        <f>IF(VLOOKUP(D1968,'Current OBD'!$B$6:$AK$2185,28,0)="Yes","4"," ")</f>
        <v xml:space="preserve"> </v>
      </c>
      <c r="L1968" s="11" t="str">
        <f>IF(VLOOKUP(D1968,'Current OBD'!$B$6:$AK$2185,29,0)="Yes","5"," ")</f>
        <v xml:space="preserve"> </v>
      </c>
      <c r="M1968" s="11" t="str">
        <f>IF(VLOOKUP(D1968,'Current OBD'!$B$6:$AK$2185,30,0)="Yes","6"," ")</f>
        <v>6</v>
      </c>
      <c r="N1968" s="11" t="str">
        <f>IF(VLOOKUP(D1968,'Current OBD'!$B$6:$AK$2185,31,0)="Yes","7"," ")</f>
        <v>7</v>
      </c>
      <c r="O1968" s="11" t="str">
        <f>IF(VLOOKUP(D1968,'Current OBD'!$B$6:$AK$2185,32,0)="Yes","8"," ")</f>
        <v>8</v>
      </c>
      <c r="P1968" s="11" t="str">
        <f>IF(VLOOKUP(D1968,'Current OBD'!$B$6:$AK$2185,33,0)="Yes","9"," ")</f>
        <v xml:space="preserve"> </v>
      </c>
      <c r="Q1968" s="11" t="str">
        <f>IF(VLOOKUP(D1968,'Current OBD'!$B$6:$AK$2185,34,0)="Yes","10"," ")</f>
        <v xml:space="preserve"> </v>
      </c>
      <c r="R1968" s="11" t="str">
        <f>IF(VLOOKUP(D1968,'Current OBD'!$B$6:$AK$2185,35,0)="Yes","11"," ")</f>
        <v xml:space="preserve"> </v>
      </c>
      <c r="S1968" s="11" t="str">
        <f>IF(VLOOKUP(D1968,'Current OBD'!$B$6:$AK$2185,36,0)="Yes","12"," ")</f>
        <v xml:space="preserve"> </v>
      </c>
      <c r="T1968" s="13">
        <f>VLOOKUP(D1968,Pivot!$B$4:$F$2181,2,0)</f>
        <v>29</v>
      </c>
      <c r="U1968" s="13">
        <f>VLOOKUP(D1968,Pivot!$B$4:$F$2181,3,0)</f>
        <v>18</v>
      </c>
      <c r="V1968" s="13">
        <f>VLOOKUP(D1968,Pivot!$B$4:$F$2181,4,0)</f>
        <v>219</v>
      </c>
      <c r="W1968" s="46">
        <f>IFERROR(VLOOKUP(D1968,Pivot!$B$4:$H$2181,5,0),"")</f>
        <v>0.13239999999999999</v>
      </c>
      <c r="X1968" s="51">
        <f>IFERROR(VLOOKUP(D1968,Pivot!$B$4:$H$2181,6,0),"")</f>
        <v>8.2199999999999995E-2</v>
      </c>
      <c r="Y1968" s="46">
        <f>IFERROR(VLOOKUP(D1968,Pivot!$B$4:$H$2181,7,0),"")</f>
        <v>0.21460000000000001</v>
      </c>
    </row>
    <row r="1969" spans="1:25" ht="15" customHeight="1" outlineLevel="1">
      <c r="A1969" s="27"/>
      <c r="B1969" s="27"/>
      <c r="C1969" s="30" t="s">
        <v>5849</v>
      </c>
      <c r="D1969" s="27"/>
      <c r="E1969" s="26"/>
      <c r="F1969" s="29"/>
      <c r="G1969" s="29"/>
      <c r="H1969" s="29"/>
      <c r="I1969" s="29"/>
      <c r="J1969" s="29"/>
      <c r="K1969" s="29"/>
      <c r="L1969" s="29"/>
      <c r="M1969" s="29"/>
      <c r="N1969" s="29"/>
      <c r="O1969" s="29"/>
      <c r="P1969" s="29"/>
      <c r="Q1969" s="29"/>
      <c r="R1969" s="29"/>
      <c r="S1969" s="29"/>
      <c r="T1969" s="43">
        <f>SUBTOTAL(9,T1966:T1968)</f>
        <v>119</v>
      </c>
      <c r="U1969" s="43">
        <f>SUBTOTAL(9,U1966:U1968)</f>
        <v>55</v>
      </c>
      <c r="V1969" s="43">
        <f>SUBTOTAL(9,V1966:V1968)</f>
        <v>894</v>
      </c>
      <c r="W1969" s="47"/>
      <c r="X1969" s="52"/>
      <c r="Y1969" s="56">
        <f>(T1969+U1969)/V1969</f>
        <v>0.19463087248322147</v>
      </c>
    </row>
    <row r="1970" spans="1:25" ht="15" customHeight="1" outlineLevel="2">
      <c r="A1970" s="10" t="str">
        <f>VLOOKUP(D1970,'Current OBD'!$B$6:$K$2185,4,0)</f>
        <v>Spokane</v>
      </c>
      <c r="B1970" s="10" t="str">
        <f>VLOOKUP(D1970,'Current OBD'!$B$6:$K$2185,3,0)</f>
        <v>32-360</v>
      </c>
      <c r="C1970" s="9" t="str">
        <f>VLOOKUP(D1970,'Current OBD'!$B$6:$K$2185,2,0)</f>
        <v>Cheney School District</v>
      </c>
      <c r="D1970" s="24">
        <v>660980</v>
      </c>
      <c r="E1970" s="9" t="str">
        <f>VLOOKUP(D1970,'Current OBD'!$B$6:$K$2185,10,0)</f>
        <v>Betz Elementary</v>
      </c>
      <c r="F1970" s="11" t="str">
        <f>IF(VLOOKUP(D1970,'Current OBD'!$B$6:$AK$2185,23,0)="Yes","PK"," ")</f>
        <v>PK</v>
      </c>
      <c r="G1970" s="11" t="str">
        <f>IF(VLOOKUP(D1970,'Current OBD'!$B$6:$AK$2185,24,0)="Yes","K"," ")</f>
        <v>K</v>
      </c>
      <c r="H1970" s="11">
        <f>IF(VLOOKUP(D1970,'Current OBD'!$B$6:$AK$2185,25,0)="Yes",1," ")</f>
        <v>1</v>
      </c>
      <c r="I1970" s="11" t="str">
        <f>IF(VLOOKUP(D1970,'Current OBD'!$B$6:$AK$2185,26,0)="Yes","2"," ")</f>
        <v>2</v>
      </c>
      <c r="J1970" s="11" t="str">
        <f>IF(VLOOKUP(D1970,'Current OBD'!$B$6:$AK$2185,27,0)="Yes","3"," ")</f>
        <v>3</v>
      </c>
      <c r="K1970" s="11" t="str">
        <f>IF(VLOOKUP(D1970,'Current OBD'!$B$6:$AK$2185,28,0)="Yes","4"," ")</f>
        <v>4</v>
      </c>
      <c r="L1970" s="11" t="str">
        <f>IF(VLOOKUP(D1970,'Current OBD'!$B$6:$AK$2185,29,0)="Yes","5"," ")</f>
        <v>5</v>
      </c>
      <c r="M1970" s="11" t="str">
        <f>IF(VLOOKUP(D1970,'Current OBD'!$B$6:$AK$2185,30,0)="Yes","6"," ")</f>
        <v xml:space="preserve"> </v>
      </c>
      <c r="N1970" s="11" t="str">
        <f>IF(VLOOKUP(D1970,'Current OBD'!$B$6:$AK$2185,31,0)="Yes","7"," ")</f>
        <v xml:space="preserve"> </v>
      </c>
      <c r="O1970" s="11" t="str">
        <f>IF(VLOOKUP(D1970,'Current OBD'!$B$6:$AK$2185,32,0)="Yes","8"," ")</f>
        <v xml:space="preserve"> </v>
      </c>
      <c r="P1970" s="11" t="str">
        <f>IF(VLOOKUP(D1970,'Current OBD'!$B$6:$AK$2185,33,0)="Yes","9"," ")</f>
        <v xml:space="preserve"> </v>
      </c>
      <c r="Q1970" s="11" t="str">
        <f>IF(VLOOKUP(D1970,'Current OBD'!$B$6:$AK$2185,34,0)="Yes","10"," ")</f>
        <v xml:space="preserve"> </v>
      </c>
      <c r="R1970" s="11" t="str">
        <f>IF(VLOOKUP(D1970,'Current OBD'!$B$6:$AK$2185,35,0)="Yes","11"," ")</f>
        <v xml:space="preserve"> </v>
      </c>
      <c r="S1970" s="11" t="str">
        <f>IF(VLOOKUP(D1970,'Current OBD'!$B$6:$AK$2185,36,0)="Yes","12"," ")</f>
        <v xml:space="preserve"> </v>
      </c>
      <c r="T1970" s="13">
        <f>VLOOKUP(D1970,Pivot!$B$4:$F$2181,2,0)</f>
        <v>334</v>
      </c>
      <c r="U1970" s="13">
        <f>VLOOKUP(D1970,Pivot!$B$4:$F$2181,3,0)</f>
        <v>0</v>
      </c>
      <c r="V1970" s="13">
        <f>VLOOKUP(D1970,Pivot!$B$4:$F$2181,4,0)</f>
        <v>541</v>
      </c>
      <c r="W1970" s="46">
        <f>IFERROR(VLOOKUP(D1970,Pivot!$B$4:$H$2181,5,0),"")</f>
        <v>0.61739999999999995</v>
      </c>
      <c r="X1970" s="51">
        <f>IFERROR(VLOOKUP(D1970,Pivot!$B$4:$H$2181,6,0),"")</f>
        <v>0</v>
      </c>
      <c r="Y1970" s="46">
        <f>IFERROR(VLOOKUP(D1970,Pivot!$B$4:$H$2181,7,0),"")</f>
        <v>0.61739999999999995</v>
      </c>
    </row>
    <row r="1971" spans="1:25" ht="15" customHeight="1" outlineLevel="2">
      <c r="A1971" s="10" t="str">
        <f>VLOOKUP(D1971,'Current OBD'!$B$6:$K$2185,4,0)</f>
        <v>Spokane</v>
      </c>
      <c r="B1971" s="10" t="str">
        <f>VLOOKUP(D1971,'Current OBD'!$B$6:$K$2185,3,0)</f>
        <v>32-360</v>
      </c>
      <c r="C1971" s="9" t="str">
        <f>VLOOKUP(D1971,'Current OBD'!$B$6:$K$2185,2,0)</f>
        <v>Cheney School District</v>
      </c>
      <c r="D1971" s="24">
        <v>664669</v>
      </c>
      <c r="E1971" s="9" t="str">
        <f>VLOOKUP(D1971,'Current OBD'!$B$6:$K$2185,10,0)</f>
        <v>Cheney High School</v>
      </c>
      <c r="F1971" s="11" t="str">
        <f>IF(VLOOKUP(D1971,'Current OBD'!$B$6:$AK$2185,23,0)="Yes","PK"," ")</f>
        <v xml:space="preserve"> </v>
      </c>
      <c r="G1971" s="11" t="str">
        <f>IF(VLOOKUP(D1971,'Current OBD'!$B$6:$AK$2185,24,0)="Yes","K"," ")</f>
        <v xml:space="preserve"> </v>
      </c>
      <c r="H1971" s="11" t="str">
        <f>IF(VLOOKUP(D1971,'Current OBD'!$B$6:$AK$2185,25,0)="Yes",1," ")</f>
        <v xml:space="preserve"> </v>
      </c>
      <c r="I1971" s="11" t="str">
        <f>IF(VLOOKUP(D1971,'Current OBD'!$B$6:$AK$2185,26,0)="Yes","2"," ")</f>
        <v xml:space="preserve"> </v>
      </c>
      <c r="J1971" s="11" t="str">
        <f>IF(VLOOKUP(D1971,'Current OBD'!$B$6:$AK$2185,27,0)="Yes","3"," ")</f>
        <v xml:space="preserve"> </v>
      </c>
      <c r="K1971" s="11" t="str">
        <f>IF(VLOOKUP(D1971,'Current OBD'!$B$6:$AK$2185,28,0)="Yes","4"," ")</f>
        <v xml:space="preserve"> </v>
      </c>
      <c r="L1971" s="11" t="str">
        <f>IF(VLOOKUP(D1971,'Current OBD'!$B$6:$AK$2185,29,0)="Yes","5"," ")</f>
        <v xml:space="preserve"> </v>
      </c>
      <c r="M1971" s="11" t="str">
        <f>IF(VLOOKUP(D1971,'Current OBD'!$B$6:$AK$2185,30,0)="Yes","6"," ")</f>
        <v xml:space="preserve"> </v>
      </c>
      <c r="N1971" s="11" t="str">
        <f>IF(VLOOKUP(D1971,'Current OBD'!$B$6:$AK$2185,31,0)="Yes","7"," ")</f>
        <v xml:space="preserve"> </v>
      </c>
      <c r="O1971" s="11" t="str">
        <f>IF(VLOOKUP(D1971,'Current OBD'!$B$6:$AK$2185,32,0)="Yes","8"," ")</f>
        <v xml:space="preserve"> </v>
      </c>
      <c r="P1971" s="11" t="str">
        <f>IF(VLOOKUP(D1971,'Current OBD'!$B$6:$AK$2185,33,0)="Yes","9"," ")</f>
        <v>9</v>
      </c>
      <c r="Q1971" s="11" t="str">
        <f>IF(VLOOKUP(D1971,'Current OBD'!$B$6:$AK$2185,34,0)="Yes","10"," ")</f>
        <v>10</v>
      </c>
      <c r="R1971" s="11" t="str">
        <f>IF(VLOOKUP(D1971,'Current OBD'!$B$6:$AK$2185,35,0)="Yes","11"," ")</f>
        <v>11</v>
      </c>
      <c r="S1971" s="11" t="str">
        <f>IF(VLOOKUP(D1971,'Current OBD'!$B$6:$AK$2185,36,0)="Yes","12"," ")</f>
        <v>12</v>
      </c>
      <c r="T1971" s="13">
        <f>VLOOKUP(D1971,Pivot!$B$4:$F$2181,2,0)</f>
        <v>571</v>
      </c>
      <c r="U1971" s="13">
        <f>VLOOKUP(D1971,Pivot!$B$4:$F$2181,3,0)</f>
        <v>166</v>
      </c>
      <c r="V1971" s="13">
        <f>VLOOKUP(D1971,Pivot!$B$4:$F$2181,4,0)</f>
        <v>1623</v>
      </c>
      <c r="W1971" s="46">
        <f>IFERROR(VLOOKUP(D1971,Pivot!$B$4:$H$2181,5,0),"")</f>
        <v>0.3518</v>
      </c>
      <c r="X1971" s="51">
        <f>IFERROR(VLOOKUP(D1971,Pivot!$B$4:$H$2181,6,0),"")</f>
        <v>0.1023</v>
      </c>
      <c r="Y1971" s="46">
        <f>IFERROR(VLOOKUP(D1971,Pivot!$B$4:$H$2181,7,0),"")</f>
        <v>0.4541</v>
      </c>
    </row>
    <row r="1972" spans="1:25" ht="15" customHeight="1" outlineLevel="2">
      <c r="A1972" s="10" t="str">
        <f>VLOOKUP(D1972,'Current OBD'!$B$6:$K$2185,4,0)</f>
        <v>Spokane</v>
      </c>
      <c r="B1972" s="10" t="str">
        <f>VLOOKUP(D1972,'Current OBD'!$B$6:$K$2185,3,0)</f>
        <v>32-360</v>
      </c>
      <c r="C1972" s="9" t="str">
        <f>VLOOKUP(D1972,'Current OBD'!$B$6:$K$2185,2,0)</f>
        <v>Cheney School District</v>
      </c>
      <c r="D1972" s="24">
        <v>664668</v>
      </c>
      <c r="E1972" s="9" t="str">
        <f>VLOOKUP(D1972,'Current OBD'!$B$6:$K$2185,10,0)</f>
        <v>Cheney Middle School</v>
      </c>
      <c r="F1972" s="11" t="str">
        <f>IF(VLOOKUP(D1972,'Current OBD'!$B$6:$AK$2185,23,0)="Yes","PK"," ")</f>
        <v xml:space="preserve"> </v>
      </c>
      <c r="G1972" s="11" t="str">
        <f>IF(VLOOKUP(D1972,'Current OBD'!$B$6:$AK$2185,24,0)="Yes","K"," ")</f>
        <v xml:space="preserve"> </v>
      </c>
      <c r="H1972" s="11" t="str">
        <f>IF(VLOOKUP(D1972,'Current OBD'!$B$6:$AK$2185,25,0)="Yes",1," ")</f>
        <v xml:space="preserve"> </v>
      </c>
      <c r="I1972" s="11" t="str">
        <f>IF(VLOOKUP(D1972,'Current OBD'!$B$6:$AK$2185,26,0)="Yes","2"," ")</f>
        <v xml:space="preserve"> </v>
      </c>
      <c r="J1972" s="11" t="str">
        <f>IF(VLOOKUP(D1972,'Current OBD'!$B$6:$AK$2185,27,0)="Yes","3"," ")</f>
        <v xml:space="preserve"> </v>
      </c>
      <c r="K1972" s="11" t="str">
        <f>IF(VLOOKUP(D1972,'Current OBD'!$B$6:$AK$2185,28,0)="Yes","4"," ")</f>
        <v xml:space="preserve"> </v>
      </c>
      <c r="L1972" s="11" t="str">
        <f>IF(VLOOKUP(D1972,'Current OBD'!$B$6:$AK$2185,29,0)="Yes","5"," ")</f>
        <v xml:space="preserve"> </v>
      </c>
      <c r="M1972" s="11" t="str">
        <f>IF(VLOOKUP(D1972,'Current OBD'!$B$6:$AK$2185,30,0)="Yes","6"," ")</f>
        <v>6</v>
      </c>
      <c r="N1972" s="11" t="str">
        <f>IF(VLOOKUP(D1972,'Current OBD'!$B$6:$AK$2185,31,0)="Yes","7"," ")</f>
        <v>7</v>
      </c>
      <c r="O1972" s="11" t="str">
        <f>IF(VLOOKUP(D1972,'Current OBD'!$B$6:$AK$2185,32,0)="Yes","8"," ")</f>
        <v>8</v>
      </c>
      <c r="P1972" s="11" t="str">
        <f>IF(VLOOKUP(D1972,'Current OBD'!$B$6:$AK$2185,33,0)="Yes","9"," ")</f>
        <v xml:space="preserve"> </v>
      </c>
      <c r="Q1972" s="11" t="str">
        <f>IF(VLOOKUP(D1972,'Current OBD'!$B$6:$AK$2185,34,0)="Yes","10"," ")</f>
        <v xml:space="preserve"> </v>
      </c>
      <c r="R1972" s="11" t="str">
        <f>IF(VLOOKUP(D1972,'Current OBD'!$B$6:$AK$2185,35,0)="Yes","11"," ")</f>
        <v xml:space="preserve"> </v>
      </c>
      <c r="S1972" s="11" t="str">
        <f>IF(VLOOKUP(D1972,'Current OBD'!$B$6:$AK$2185,36,0)="Yes","12"," ")</f>
        <v xml:space="preserve"> </v>
      </c>
      <c r="T1972" s="13">
        <f>VLOOKUP(D1972,Pivot!$B$4:$F$2181,2,0)</f>
        <v>396</v>
      </c>
      <c r="U1972" s="13">
        <f>VLOOKUP(D1972,Pivot!$B$4:$F$2181,3,0)</f>
        <v>0</v>
      </c>
      <c r="V1972" s="13">
        <f>VLOOKUP(D1972,Pivot!$B$4:$F$2181,4,0)</f>
        <v>629</v>
      </c>
      <c r="W1972" s="46">
        <f>IFERROR(VLOOKUP(D1972,Pivot!$B$4:$H$2181,5,0),"")</f>
        <v>0.62960000000000005</v>
      </c>
      <c r="X1972" s="51">
        <f>IFERROR(VLOOKUP(D1972,Pivot!$B$4:$H$2181,6,0),"")</f>
        <v>0</v>
      </c>
      <c r="Y1972" s="46">
        <f>IFERROR(VLOOKUP(D1972,Pivot!$B$4:$H$2181,7,0),"")</f>
        <v>0.62960000000000005</v>
      </c>
    </row>
    <row r="1973" spans="1:25" ht="15" customHeight="1" outlineLevel="2">
      <c r="A1973" s="10" t="str">
        <f>VLOOKUP(D1973,'Current OBD'!$B$6:$K$2185,4,0)</f>
        <v>Spokane</v>
      </c>
      <c r="B1973" s="10" t="str">
        <f>VLOOKUP(D1973,'Current OBD'!$B$6:$K$2185,3,0)</f>
        <v>32-360</v>
      </c>
      <c r="C1973" s="9" t="str">
        <f>VLOOKUP(D1973,'Current OBD'!$B$6:$K$2185,2,0)</f>
        <v>Cheney School District</v>
      </c>
      <c r="D1973" s="24">
        <v>660982</v>
      </c>
      <c r="E1973" s="9" t="str">
        <f>VLOOKUP(D1973,'Current OBD'!$B$6:$K$2185,10,0)</f>
        <v>Salnave Elementary</v>
      </c>
      <c r="F1973" s="11" t="str">
        <f>IF(VLOOKUP(D1973,'Current OBD'!$B$6:$AK$2185,23,0)="Yes","PK"," ")</f>
        <v>PK</v>
      </c>
      <c r="G1973" s="11" t="str">
        <f>IF(VLOOKUP(D1973,'Current OBD'!$B$6:$AK$2185,24,0)="Yes","K"," ")</f>
        <v>K</v>
      </c>
      <c r="H1973" s="11">
        <f>IF(VLOOKUP(D1973,'Current OBD'!$B$6:$AK$2185,25,0)="Yes",1," ")</f>
        <v>1</v>
      </c>
      <c r="I1973" s="11" t="str">
        <f>IF(VLOOKUP(D1973,'Current OBD'!$B$6:$AK$2185,26,0)="Yes","2"," ")</f>
        <v>2</v>
      </c>
      <c r="J1973" s="11" t="str">
        <f>IF(VLOOKUP(D1973,'Current OBD'!$B$6:$AK$2185,27,0)="Yes","3"," ")</f>
        <v>3</v>
      </c>
      <c r="K1973" s="11" t="str">
        <f>IF(VLOOKUP(D1973,'Current OBD'!$B$6:$AK$2185,28,0)="Yes","4"," ")</f>
        <v>4</v>
      </c>
      <c r="L1973" s="11" t="str">
        <f>IF(VLOOKUP(D1973,'Current OBD'!$B$6:$AK$2185,29,0)="Yes","5"," ")</f>
        <v>5</v>
      </c>
      <c r="M1973" s="11" t="str">
        <f>IF(VLOOKUP(D1973,'Current OBD'!$B$6:$AK$2185,30,0)="Yes","6"," ")</f>
        <v xml:space="preserve"> </v>
      </c>
      <c r="N1973" s="11" t="str">
        <f>IF(VLOOKUP(D1973,'Current OBD'!$B$6:$AK$2185,31,0)="Yes","7"," ")</f>
        <v xml:space="preserve"> </v>
      </c>
      <c r="O1973" s="11" t="str">
        <f>IF(VLOOKUP(D1973,'Current OBD'!$B$6:$AK$2185,32,0)="Yes","8"," ")</f>
        <v xml:space="preserve"> </v>
      </c>
      <c r="P1973" s="11" t="str">
        <f>IF(VLOOKUP(D1973,'Current OBD'!$B$6:$AK$2185,33,0)="Yes","9"," ")</f>
        <v xml:space="preserve"> </v>
      </c>
      <c r="Q1973" s="11" t="str">
        <f>IF(VLOOKUP(D1973,'Current OBD'!$B$6:$AK$2185,34,0)="Yes","10"," ")</f>
        <v xml:space="preserve"> </v>
      </c>
      <c r="R1973" s="11" t="str">
        <f>IF(VLOOKUP(D1973,'Current OBD'!$B$6:$AK$2185,35,0)="Yes","11"," ")</f>
        <v xml:space="preserve"> </v>
      </c>
      <c r="S1973" s="11" t="str">
        <f>IF(VLOOKUP(D1973,'Current OBD'!$B$6:$AK$2185,36,0)="Yes","12"," ")</f>
        <v xml:space="preserve"> </v>
      </c>
      <c r="T1973" s="13">
        <f>VLOOKUP(D1973,Pivot!$B$4:$F$2181,2,0)</f>
        <v>201</v>
      </c>
      <c r="U1973" s="13">
        <f>VLOOKUP(D1973,Pivot!$B$4:$F$2181,3,0)</f>
        <v>0</v>
      </c>
      <c r="V1973" s="13">
        <f>VLOOKUP(D1973,Pivot!$B$4:$F$2181,4,0)</f>
        <v>316</v>
      </c>
      <c r="W1973" s="46">
        <f>IFERROR(VLOOKUP(D1973,Pivot!$B$4:$H$2181,5,0),"")</f>
        <v>0.6361</v>
      </c>
      <c r="X1973" s="51">
        <f>IFERROR(VLOOKUP(D1973,Pivot!$B$4:$H$2181,6,0),"")</f>
        <v>0</v>
      </c>
      <c r="Y1973" s="46">
        <f>IFERROR(VLOOKUP(D1973,Pivot!$B$4:$H$2181,7,0),"")</f>
        <v>0.6361</v>
      </c>
    </row>
    <row r="1974" spans="1:25" ht="15" customHeight="1" outlineLevel="2">
      <c r="A1974" s="10" t="str">
        <f>VLOOKUP(D1974,'Current OBD'!$B$6:$K$2185,4,0)</f>
        <v>Spokane</v>
      </c>
      <c r="B1974" s="10" t="str">
        <f>VLOOKUP(D1974,'Current OBD'!$B$6:$K$2185,3,0)</f>
        <v>32-360</v>
      </c>
      <c r="C1974" s="9" t="str">
        <f>VLOOKUP(D1974,'Current OBD'!$B$6:$K$2185,2,0)</f>
        <v>Cheney School District</v>
      </c>
      <c r="D1974" s="24">
        <v>665848</v>
      </c>
      <c r="E1974" s="9" t="str">
        <f>VLOOKUP(D1974,'Current OBD'!$B$6:$K$2185,10,0)</f>
        <v>Snowdon Elementary</v>
      </c>
      <c r="F1974" s="11" t="str">
        <f>IF(VLOOKUP(D1974,'Current OBD'!$B$6:$AK$2185,23,0)="Yes","PK"," ")</f>
        <v>PK</v>
      </c>
      <c r="G1974" s="11" t="str">
        <f>IF(VLOOKUP(D1974,'Current OBD'!$B$6:$AK$2185,24,0)="Yes","K"," ")</f>
        <v>K</v>
      </c>
      <c r="H1974" s="11">
        <f>IF(VLOOKUP(D1974,'Current OBD'!$B$6:$AK$2185,25,0)="Yes",1," ")</f>
        <v>1</v>
      </c>
      <c r="I1974" s="11" t="str">
        <f>IF(VLOOKUP(D1974,'Current OBD'!$B$6:$AK$2185,26,0)="Yes","2"," ")</f>
        <v>2</v>
      </c>
      <c r="J1974" s="11" t="str">
        <f>IF(VLOOKUP(D1974,'Current OBD'!$B$6:$AK$2185,27,0)="Yes","3"," ")</f>
        <v>3</v>
      </c>
      <c r="K1974" s="11" t="str">
        <f>IF(VLOOKUP(D1974,'Current OBD'!$B$6:$AK$2185,28,0)="Yes","4"," ")</f>
        <v>4</v>
      </c>
      <c r="L1974" s="11" t="str">
        <f>IF(VLOOKUP(D1974,'Current OBD'!$B$6:$AK$2185,29,0)="Yes","5"," ")</f>
        <v>5</v>
      </c>
      <c r="M1974" s="11" t="str">
        <f>IF(VLOOKUP(D1974,'Current OBD'!$B$6:$AK$2185,30,0)="Yes","6"," ")</f>
        <v xml:space="preserve"> </v>
      </c>
      <c r="N1974" s="11" t="str">
        <f>IF(VLOOKUP(D1974,'Current OBD'!$B$6:$AK$2185,31,0)="Yes","7"," ")</f>
        <v xml:space="preserve"> </v>
      </c>
      <c r="O1974" s="11" t="str">
        <f>IF(VLOOKUP(D1974,'Current OBD'!$B$6:$AK$2185,32,0)="Yes","8"," ")</f>
        <v xml:space="preserve"> </v>
      </c>
      <c r="P1974" s="11" t="str">
        <f>IF(VLOOKUP(D1974,'Current OBD'!$B$6:$AK$2185,33,0)="Yes","9"," ")</f>
        <v xml:space="preserve"> </v>
      </c>
      <c r="Q1974" s="11" t="str">
        <f>IF(VLOOKUP(D1974,'Current OBD'!$B$6:$AK$2185,34,0)="Yes","10"," ")</f>
        <v xml:space="preserve"> </v>
      </c>
      <c r="R1974" s="11" t="str">
        <f>IF(VLOOKUP(D1974,'Current OBD'!$B$6:$AK$2185,35,0)="Yes","11"," ")</f>
        <v xml:space="preserve"> </v>
      </c>
      <c r="S1974" s="11" t="str">
        <f>IF(VLOOKUP(D1974,'Current OBD'!$B$6:$AK$2185,36,0)="Yes","12"," ")</f>
        <v xml:space="preserve"> </v>
      </c>
      <c r="T1974" s="13">
        <f>VLOOKUP(D1974,Pivot!$B$4:$F$2181,2,0)</f>
        <v>280</v>
      </c>
      <c r="U1974" s="13">
        <f>VLOOKUP(D1974,Pivot!$B$4:$F$2181,3,0)</f>
        <v>0</v>
      </c>
      <c r="V1974" s="13">
        <f>VLOOKUP(D1974,Pivot!$B$4:$F$2181,4,0)</f>
        <v>551</v>
      </c>
      <c r="W1974" s="46">
        <f>IFERROR(VLOOKUP(D1974,Pivot!$B$4:$H$2181,5,0),"")</f>
        <v>0.50819999999999999</v>
      </c>
      <c r="X1974" s="51">
        <f>IFERROR(VLOOKUP(D1974,Pivot!$B$4:$H$2181,6,0),"")</f>
        <v>0</v>
      </c>
      <c r="Y1974" s="46">
        <f>IFERROR(VLOOKUP(D1974,Pivot!$B$4:$H$2181,7,0),"")</f>
        <v>0.50819999999999999</v>
      </c>
    </row>
    <row r="1975" spans="1:25" ht="15" customHeight="1" outlineLevel="2">
      <c r="A1975" s="10" t="str">
        <f>VLOOKUP(D1975,'Current OBD'!$B$6:$K$2185,4,0)</f>
        <v>Spokane</v>
      </c>
      <c r="B1975" s="10" t="str">
        <f>VLOOKUP(D1975,'Current OBD'!$B$6:$K$2185,3,0)</f>
        <v>32-360</v>
      </c>
      <c r="C1975" s="9" t="str">
        <f>VLOOKUP(D1975,'Current OBD'!$B$6:$K$2185,2,0)</f>
        <v>Cheney School District</v>
      </c>
      <c r="D1975" s="24">
        <v>660983</v>
      </c>
      <c r="E1975" s="9" t="str">
        <f>VLOOKUP(D1975,'Current OBD'!$B$6:$K$2185,10,0)</f>
        <v>Sunset Elementary</v>
      </c>
      <c r="F1975" s="11" t="str">
        <f>IF(VLOOKUP(D1975,'Current OBD'!$B$6:$AK$2185,23,0)="Yes","PK"," ")</f>
        <v>PK</v>
      </c>
      <c r="G1975" s="11" t="str">
        <f>IF(VLOOKUP(D1975,'Current OBD'!$B$6:$AK$2185,24,0)="Yes","K"," ")</f>
        <v>K</v>
      </c>
      <c r="H1975" s="11">
        <f>IF(VLOOKUP(D1975,'Current OBD'!$B$6:$AK$2185,25,0)="Yes",1," ")</f>
        <v>1</v>
      </c>
      <c r="I1975" s="11" t="str">
        <f>IF(VLOOKUP(D1975,'Current OBD'!$B$6:$AK$2185,26,0)="Yes","2"," ")</f>
        <v>2</v>
      </c>
      <c r="J1975" s="11" t="str">
        <f>IF(VLOOKUP(D1975,'Current OBD'!$B$6:$AK$2185,27,0)="Yes","3"," ")</f>
        <v>3</v>
      </c>
      <c r="K1975" s="11" t="str">
        <f>IF(VLOOKUP(D1975,'Current OBD'!$B$6:$AK$2185,28,0)="Yes","4"," ")</f>
        <v>4</v>
      </c>
      <c r="L1975" s="11" t="str">
        <f>IF(VLOOKUP(D1975,'Current OBD'!$B$6:$AK$2185,29,0)="Yes","5"," ")</f>
        <v>5</v>
      </c>
      <c r="M1975" s="11" t="str">
        <f>IF(VLOOKUP(D1975,'Current OBD'!$B$6:$AK$2185,30,0)="Yes","6"," ")</f>
        <v xml:space="preserve"> </v>
      </c>
      <c r="N1975" s="11" t="str">
        <f>IF(VLOOKUP(D1975,'Current OBD'!$B$6:$AK$2185,31,0)="Yes","7"," ")</f>
        <v xml:space="preserve"> </v>
      </c>
      <c r="O1975" s="11" t="str">
        <f>IF(VLOOKUP(D1975,'Current OBD'!$B$6:$AK$2185,32,0)="Yes","8"," ")</f>
        <v xml:space="preserve"> </v>
      </c>
      <c r="P1975" s="11" t="str">
        <f>IF(VLOOKUP(D1975,'Current OBD'!$B$6:$AK$2185,33,0)="Yes","9"," ")</f>
        <v xml:space="preserve"> </v>
      </c>
      <c r="Q1975" s="11" t="str">
        <f>IF(VLOOKUP(D1975,'Current OBD'!$B$6:$AK$2185,34,0)="Yes","10"," ")</f>
        <v xml:space="preserve"> </v>
      </c>
      <c r="R1975" s="11" t="str">
        <f>IF(VLOOKUP(D1975,'Current OBD'!$B$6:$AK$2185,35,0)="Yes","11"," ")</f>
        <v xml:space="preserve"> </v>
      </c>
      <c r="S1975" s="11" t="str">
        <f>IF(VLOOKUP(D1975,'Current OBD'!$B$6:$AK$2185,36,0)="Yes","12"," ")</f>
        <v xml:space="preserve"> </v>
      </c>
      <c r="T1975" s="13">
        <f>VLOOKUP(D1975,Pivot!$B$4:$F$2181,2,0)</f>
        <v>589</v>
      </c>
      <c r="U1975" s="13">
        <f>VLOOKUP(D1975,Pivot!$B$4:$F$2181,3,0)</f>
        <v>0</v>
      </c>
      <c r="V1975" s="13">
        <f>VLOOKUP(D1975,Pivot!$B$4:$F$2181,4,0)</f>
        <v>606</v>
      </c>
      <c r="W1975" s="46">
        <f>IFERROR(VLOOKUP(D1975,Pivot!$B$4:$H$2181,5,0),"")</f>
        <v>0.97189999999999999</v>
      </c>
      <c r="X1975" s="51">
        <f>IFERROR(VLOOKUP(D1975,Pivot!$B$4:$H$2181,6,0),"")</f>
        <v>0</v>
      </c>
      <c r="Y1975" s="46">
        <f>IFERROR(VLOOKUP(D1975,Pivot!$B$4:$H$2181,7,0),"")</f>
        <v>0.97189999999999999</v>
      </c>
    </row>
    <row r="1976" spans="1:25" ht="15" customHeight="1" outlineLevel="2">
      <c r="A1976" s="10" t="str">
        <f>VLOOKUP(D1976,'Current OBD'!$B$6:$K$2185,4,0)</f>
        <v>Spokane</v>
      </c>
      <c r="B1976" s="10" t="str">
        <f>VLOOKUP(D1976,'Current OBD'!$B$6:$K$2185,3,0)</f>
        <v>32-360</v>
      </c>
      <c r="C1976" s="9" t="str">
        <f>VLOOKUP(D1976,'Current OBD'!$B$6:$K$2185,2,0)</f>
        <v>Cheney School District</v>
      </c>
      <c r="D1976" s="24">
        <v>664145</v>
      </c>
      <c r="E1976" s="9" t="str">
        <f>VLOOKUP(D1976,'Current OBD'!$B$6:$K$2185,10,0)</f>
        <v>Three Springs High School</v>
      </c>
      <c r="F1976" s="11" t="str">
        <f>IF(VLOOKUP(D1976,'Current OBD'!$B$6:$AK$2185,23,0)="Yes","PK"," ")</f>
        <v xml:space="preserve"> </v>
      </c>
      <c r="G1976" s="11" t="str">
        <f>IF(VLOOKUP(D1976,'Current OBD'!$B$6:$AK$2185,24,0)="Yes","K"," ")</f>
        <v>K</v>
      </c>
      <c r="H1976" s="11">
        <f>IF(VLOOKUP(D1976,'Current OBD'!$B$6:$AK$2185,25,0)="Yes",1," ")</f>
        <v>1</v>
      </c>
      <c r="I1976" s="11" t="str">
        <f>IF(VLOOKUP(D1976,'Current OBD'!$B$6:$AK$2185,26,0)="Yes","2"," ")</f>
        <v>2</v>
      </c>
      <c r="J1976" s="11" t="str">
        <f>IF(VLOOKUP(D1976,'Current OBD'!$B$6:$AK$2185,27,0)="Yes","3"," ")</f>
        <v>3</v>
      </c>
      <c r="K1976" s="11" t="str">
        <f>IF(VLOOKUP(D1976,'Current OBD'!$B$6:$AK$2185,28,0)="Yes","4"," ")</f>
        <v>4</v>
      </c>
      <c r="L1976" s="11" t="str">
        <f>IF(VLOOKUP(D1976,'Current OBD'!$B$6:$AK$2185,29,0)="Yes","5"," ")</f>
        <v>5</v>
      </c>
      <c r="M1976" s="11" t="str">
        <f>IF(VLOOKUP(D1976,'Current OBD'!$B$6:$AK$2185,30,0)="Yes","6"," ")</f>
        <v>6</v>
      </c>
      <c r="N1976" s="11" t="str">
        <f>IF(VLOOKUP(D1976,'Current OBD'!$B$6:$AK$2185,31,0)="Yes","7"," ")</f>
        <v>7</v>
      </c>
      <c r="O1976" s="11" t="str">
        <f>IF(VLOOKUP(D1976,'Current OBD'!$B$6:$AK$2185,32,0)="Yes","8"," ")</f>
        <v>8</v>
      </c>
      <c r="P1976" s="11" t="str">
        <f>IF(VLOOKUP(D1976,'Current OBD'!$B$6:$AK$2185,33,0)="Yes","9"," ")</f>
        <v>9</v>
      </c>
      <c r="Q1976" s="11" t="str">
        <f>IF(VLOOKUP(D1976,'Current OBD'!$B$6:$AK$2185,34,0)="Yes","10"," ")</f>
        <v>10</v>
      </c>
      <c r="R1976" s="11" t="str">
        <f>IF(VLOOKUP(D1976,'Current OBD'!$B$6:$AK$2185,35,0)="Yes","11"," ")</f>
        <v>11</v>
      </c>
      <c r="S1976" s="11" t="str">
        <f>IF(VLOOKUP(D1976,'Current OBD'!$B$6:$AK$2185,36,0)="Yes","12"," ")</f>
        <v>12</v>
      </c>
      <c r="T1976" s="13">
        <f>VLOOKUP(D1976,Pivot!$B$4:$F$2181,2,0)</f>
        <v>95</v>
      </c>
      <c r="U1976" s="13">
        <f>VLOOKUP(D1976,Pivot!$B$4:$F$2181,3,0)</f>
        <v>0</v>
      </c>
      <c r="V1976" s="13">
        <f>VLOOKUP(D1976,Pivot!$B$4:$F$2181,4,0)</f>
        <v>117</v>
      </c>
      <c r="W1976" s="46">
        <f>IFERROR(VLOOKUP(D1976,Pivot!$B$4:$H$2181,5,0),"")</f>
        <v>0.81200000000000006</v>
      </c>
      <c r="X1976" s="51">
        <f>IFERROR(VLOOKUP(D1976,Pivot!$B$4:$H$2181,6,0),"")</f>
        <v>0</v>
      </c>
      <c r="Y1976" s="46">
        <f>IFERROR(VLOOKUP(D1976,Pivot!$B$4:$H$2181,7,0),"")</f>
        <v>0.81200000000000006</v>
      </c>
    </row>
    <row r="1977" spans="1:25" ht="15" customHeight="1" outlineLevel="2">
      <c r="A1977" s="10" t="str">
        <f>VLOOKUP(D1977,'Current OBD'!$B$6:$K$2185,4,0)</f>
        <v>Spokane</v>
      </c>
      <c r="B1977" s="10" t="str">
        <f>VLOOKUP(D1977,'Current OBD'!$B$6:$K$2185,3,0)</f>
        <v>32-360</v>
      </c>
      <c r="C1977" s="9" t="str">
        <f>VLOOKUP(D1977,'Current OBD'!$B$6:$K$2185,2,0)</f>
        <v>Cheney School District</v>
      </c>
      <c r="D1977" s="24">
        <v>665648</v>
      </c>
      <c r="E1977" s="9" t="str">
        <f>VLOOKUP(D1977,'Current OBD'!$B$6:$K$2185,10,0)</f>
        <v>Westwood Middle School</v>
      </c>
      <c r="F1977" s="11" t="str">
        <f>IF(VLOOKUP(D1977,'Current OBD'!$B$6:$AK$2185,23,0)="Yes","PK"," ")</f>
        <v xml:space="preserve"> </v>
      </c>
      <c r="G1977" s="11" t="str">
        <f>IF(VLOOKUP(D1977,'Current OBD'!$B$6:$AK$2185,24,0)="Yes","K"," ")</f>
        <v xml:space="preserve"> </v>
      </c>
      <c r="H1977" s="11" t="str">
        <f>IF(VLOOKUP(D1977,'Current OBD'!$B$6:$AK$2185,25,0)="Yes",1," ")</f>
        <v xml:space="preserve"> </v>
      </c>
      <c r="I1977" s="11" t="str">
        <f>IF(VLOOKUP(D1977,'Current OBD'!$B$6:$AK$2185,26,0)="Yes","2"," ")</f>
        <v xml:space="preserve"> </v>
      </c>
      <c r="J1977" s="11" t="str">
        <f>IF(VLOOKUP(D1977,'Current OBD'!$B$6:$AK$2185,27,0)="Yes","3"," ")</f>
        <v xml:space="preserve"> </v>
      </c>
      <c r="K1977" s="11" t="str">
        <f>IF(VLOOKUP(D1977,'Current OBD'!$B$6:$AK$2185,28,0)="Yes","4"," ")</f>
        <v xml:space="preserve"> </v>
      </c>
      <c r="L1977" s="11" t="str">
        <f>IF(VLOOKUP(D1977,'Current OBD'!$B$6:$AK$2185,29,0)="Yes","5"," ")</f>
        <v xml:space="preserve"> </v>
      </c>
      <c r="M1977" s="11" t="str">
        <f>IF(VLOOKUP(D1977,'Current OBD'!$B$6:$AK$2185,30,0)="Yes","6"," ")</f>
        <v>6</v>
      </c>
      <c r="N1977" s="11" t="str">
        <f>IF(VLOOKUP(D1977,'Current OBD'!$B$6:$AK$2185,31,0)="Yes","7"," ")</f>
        <v>7</v>
      </c>
      <c r="O1977" s="11" t="str">
        <f>IF(VLOOKUP(D1977,'Current OBD'!$B$6:$AK$2185,32,0)="Yes","8"," ")</f>
        <v>8</v>
      </c>
      <c r="P1977" s="11" t="str">
        <f>IF(VLOOKUP(D1977,'Current OBD'!$B$6:$AK$2185,33,0)="Yes","9"," ")</f>
        <v xml:space="preserve"> </v>
      </c>
      <c r="Q1977" s="11" t="str">
        <f>IF(VLOOKUP(D1977,'Current OBD'!$B$6:$AK$2185,34,0)="Yes","10"," ")</f>
        <v xml:space="preserve"> </v>
      </c>
      <c r="R1977" s="11" t="str">
        <f>IF(VLOOKUP(D1977,'Current OBD'!$B$6:$AK$2185,35,0)="Yes","11"," ")</f>
        <v xml:space="preserve"> </v>
      </c>
      <c r="S1977" s="11" t="str">
        <f>IF(VLOOKUP(D1977,'Current OBD'!$B$6:$AK$2185,36,0)="Yes","12"," ")</f>
        <v xml:space="preserve"> </v>
      </c>
      <c r="T1977" s="13">
        <f>VLOOKUP(D1977,Pivot!$B$4:$F$2181,2,0)</f>
        <v>364</v>
      </c>
      <c r="U1977" s="13">
        <f>VLOOKUP(D1977,Pivot!$B$4:$F$2181,3,0)</f>
        <v>0</v>
      </c>
      <c r="V1977" s="13">
        <f>VLOOKUP(D1977,Pivot!$B$4:$F$2181,4,0)</f>
        <v>594</v>
      </c>
      <c r="W1977" s="46">
        <f>IFERROR(VLOOKUP(D1977,Pivot!$B$4:$H$2181,5,0),"")</f>
        <v>0.61280000000000001</v>
      </c>
      <c r="X1977" s="51">
        <f>IFERROR(VLOOKUP(D1977,Pivot!$B$4:$H$2181,6,0),"")</f>
        <v>0</v>
      </c>
      <c r="Y1977" s="46">
        <f>IFERROR(VLOOKUP(D1977,Pivot!$B$4:$H$2181,7,0),"")</f>
        <v>0.61280000000000001</v>
      </c>
    </row>
    <row r="1978" spans="1:25" ht="15" customHeight="1" outlineLevel="2">
      <c r="A1978" s="10" t="str">
        <f>VLOOKUP(D1978,'Current OBD'!$B$6:$K$2185,4,0)</f>
        <v>Spokane</v>
      </c>
      <c r="B1978" s="10" t="str">
        <f>VLOOKUP(D1978,'Current OBD'!$B$6:$K$2185,3,0)</f>
        <v>32-360</v>
      </c>
      <c r="C1978" s="9" t="str">
        <f>VLOOKUP(D1978,'Current OBD'!$B$6:$K$2185,2,0)</f>
        <v>Cheney School District</v>
      </c>
      <c r="D1978" s="24">
        <v>660984</v>
      </c>
      <c r="E1978" s="9" t="str">
        <f>VLOOKUP(D1978,'Current OBD'!$B$6:$K$2185,10,0)</f>
        <v>Windsor Elementary</v>
      </c>
      <c r="F1978" s="11" t="str">
        <f>IF(VLOOKUP(D1978,'Current OBD'!$B$6:$AK$2185,23,0)="Yes","PK"," ")</f>
        <v>PK</v>
      </c>
      <c r="G1978" s="11" t="str">
        <f>IF(VLOOKUP(D1978,'Current OBD'!$B$6:$AK$2185,24,0)="Yes","K"," ")</f>
        <v>K</v>
      </c>
      <c r="H1978" s="11">
        <f>IF(VLOOKUP(D1978,'Current OBD'!$B$6:$AK$2185,25,0)="Yes",1," ")</f>
        <v>1</v>
      </c>
      <c r="I1978" s="11" t="str">
        <f>IF(VLOOKUP(D1978,'Current OBD'!$B$6:$AK$2185,26,0)="Yes","2"," ")</f>
        <v>2</v>
      </c>
      <c r="J1978" s="11" t="str">
        <f>IF(VLOOKUP(D1978,'Current OBD'!$B$6:$AK$2185,27,0)="Yes","3"," ")</f>
        <v>3</v>
      </c>
      <c r="K1978" s="11" t="str">
        <f>IF(VLOOKUP(D1978,'Current OBD'!$B$6:$AK$2185,28,0)="Yes","4"," ")</f>
        <v>4</v>
      </c>
      <c r="L1978" s="11" t="str">
        <f>IF(VLOOKUP(D1978,'Current OBD'!$B$6:$AK$2185,29,0)="Yes","5"," ")</f>
        <v>5</v>
      </c>
      <c r="M1978" s="11" t="str">
        <f>IF(VLOOKUP(D1978,'Current OBD'!$B$6:$AK$2185,30,0)="Yes","6"," ")</f>
        <v xml:space="preserve"> </v>
      </c>
      <c r="N1978" s="11" t="str">
        <f>IF(VLOOKUP(D1978,'Current OBD'!$B$6:$AK$2185,31,0)="Yes","7"," ")</f>
        <v xml:space="preserve"> </v>
      </c>
      <c r="O1978" s="11" t="str">
        <f>IF(VLOOKUP(D1978,'Current OBD'!$B$6:$AK$2185,32,0)="Yes","8"," ")</f>
        <v xml:space="preserve"> </v>
      </c>
      <c r="P1978" s="11" t="str">
        <f>IF(VLOOKUP(D1978,'Current OBD'!$B$6:$AK$2185,33,0)="Yes","9"," ")</f>
        <v xml:space="preserve"> </v>
      </c>
      <c r="Q1978" s="11" t="str">
        <f>IF(VLOOKUP(D1978,'Current OBD'!$B$6:$AK$2185,34,0)="Yes","10"," ")</f>
        <v xml:space="preserve"> </v>
      </c>
      <c r="R1978" s="11" t="str">
        <f>IF(VLOOKUP(D1978,'Current OBD'!$B$6:$AK$2185,35,0)="Yes","11"," ")</f>
        <v xml:space="preserve"> </v>
      </c>
      <c r="S1978" s="11" t="str">
        <f>IF(VLOOKUP(D1978,'Current OBD'!$B$6:$AK$2185,36,0)="Yes","12"," ")</f>
        <v xml:space="preserve"> </v>
      </c>
      <c r="T1978" s="13">
        <f>VLOOKUP(D1978,Pivot!$B$4:$F$2181,2,0)</f>
        <v>160</v>
      </c>
      <c r="U1978" s="13">
        <f>VLOOKUP(D1978,Pivot!$B$4:$F$2181,3,0)</f>
        <v>72</v>
      </c>
      <c r="V1978" s="13">
        <f>VLOOKUP(D1978,Pivot!$B$4:$F$2181,4,0)</f>
        <v>638</v>
      </c>
      <c r="W1978" s="46">
        <f>IFERROR(VLOOKUP(D1978,Pivot!$B$4:$H$2181,5,0),"")</f>
        <v>0.25080000000000002</v>
      </c>
      <c r="X1978" s="51">
        <f>IFERROR(VLOOKUP(D1978,Pivot!$B$4:$H$2181,6,0),"")</f>
        <v>0.1129</v>
      </c>
      <c r="Y1978" s="46">
        <f>IFERROR(VLOOKUP(D1978,Pivot!$B$4:$H$2181,7,0),"")</f>
        <v>0.36359999999999998</v>
      </c>
    </row>
    <row r="1979" spans="1:25" ht="15" customHeight="1" outlineLevel="1">
      <c r="A1979" s="27"/>
      <c r="B1979" s="27"/>
      <c r="C1979" s="30" t="s">
        <v>5850</v>
      </c>
      <c r="D1979" s="27"/>
      <c r="E1979" s="26"/>
      <c r="F1979" s="29"/>
      <c r="G1979" s="29"/>
      <c r="H1979" s="29"/>
      <c r="I1979" s="29"/>
      <c r="J1979" s="29"/>
      <c r="K1979" s="29"/>
      <c r="L1979" s="29"/>
      <c r="M1979" s="29"/>
      <c r="N1979" s="29"/>
      <c r="O1979" s="29"/>
      <c r="P1979" s="29"/>
      <c r="Q1979" s="29"/>
      <c r="R1979" s="29"/>
      <c r="S1979" s="29"/>
      <c r="T1979" s="43">
        <f>SUBTOTAL(9,T1970:T1978)</f>
        <v>2990</v>
      </c>
      <c r="U1979" s="43">
        <f>SUBTOTAL(9,U1970:U1978)</f>
        <v>238</v>
      </c>
      <c r="V1979" s="43">
        <f>SUBTOTAL(9,V1970:V1978)</f>
        <v>5615</v>
      </c>
      <c r="W1979" s="47"/>
      <c r="X1979" s="52"/>
      <c r="Y1979" s="56">
        <f>(T1979+U1979)/V1979</f>
        <v>0.5748886910062333</v>
      </c>
    </row>
    <row r="1980" spans="1:25" ht="15" customHeight="1" outlineLevel="2">
      <c r="A1980" s="10" t="str">
        <f>VLOOKUP(D1980,'Current OBD'!$B$6:$K$2185,4,0)</f>
        <v>Spokane</v>
      </c>
      <c r="B1980" s="10" t="str">
        <f>VLOOKUP(D1980,'Current OBD'!$B$6:$K$2185,3,0)</f>
        <v>32-361</v>
      </c>
      <c r="C1980" s="9" t="str">
        <f>VLOOKUP(D1980,'Current OBD'!$B$6:$K$2185,2,0)</f>
        <v>East Valley School District - Spokane</v>
      </c>
      <c r="D1980" s="24">
        <v>660998</v>
      </c>
      <c r="E1980" s="9" t="str">
        <f>VLOOKUP(D1980,'Current OBD'!$B$6:$K$2185,10,0)</f>
        <v>East Farms Elementary</v>
      </c>
      <c r="F1980" s="11" t="str">
        <f>IF(VLOOKUP(D1980,'Current OBD'!$B$6:$AK$2185,23,0)="Yes","PK"," ")</f>
        <v>PK</v>
      </c>
      <c r="G1980" s="11" t="str">
        <f>IF(VLOOKUP(D1980,'Current OBD'!$B$6:$AK$2185,24,0)="Yes","K"," ")</f>
        <v>K</v>
      </c>
      <c r="H1980" s="11">
        <f>IF(VLOOKUP(D1980,'Current OBD'!$B$6:$AK$2185,25,0)="Yes",1," ")</f>
        <v>1</v>
      </c>
      <c r="I1980" s="11" t="str">
        <f>IF(VLOOKUP(D1980,'Current OBD'!$B$6:$AK$2185,26,0)="Yes","2"," ")</f>
        <v>2</v>
      </c>
      <c r="J1980" s="11" t="str">
        <f>IF(VLOOKUP(D1980,'Current OBD'!$B$6:$AK$2185,27,0)="Yes","3"," ")</f>
        <v>3</v>
      </c>
      <c r="K1980" s="11" t="str">
        <f>IF(VLOOKUP(D1980,'Current OBD'!$B$6:$AK$2185,28,0)="Yes","4"," ")</f>
        <v>4</v>
      </c>
      <c r="L1980" s="11" t="str">
        <f>IF(VLOOKUP(D1980,'Current OBD'!$B$6:$AK$2185,29,0)="Yes","5"," ")</f>
        <v>5</v>
      </c>
      <c r="M1980" s="11" t="str">
        <f>IF(VLOOKUP(D1980,'Current OBD'!$B$6:$AK$2185,30,0)="Yes","6"," ")</f>
        <v>6</v>
      </c>
      <c r="N1980" s="11" t="str">
        <f>IF(VLOOKUP(D1980,'Current OBD'!$B$6:$AK$2185,31,0)="Yes","7"," ")</f>
        <v xml:space="preserve"> </v>
      </c>
      <c r="O1980" s="11" t="str">
        <f>IF(VLOOKUP(D1980,'Current OBD'!$B$6:$AK$2185,32,0)="Yes","8"," ")</f>
        <v xml:space="preserve"> </v>
      </c>
      <c r="P1980" s="11" t="str">
        <f>IF(VLOOKUP(D1980,'Current OBD'!$B$6:$AK$2185,33,0)="Yes","9"," ")</f>
        <v xml:space="preserve"> </v>
      </c>
      <c r="Q1980" s="11" t="str">
        <f>IF(VLOOKUP(D1980,'Current OBD'!$B$6:$AK$2185,34,0)="Yes","10"," ")</f>
        <v xml:space="preserve"> </v>
      </c>
      <c r="R1980" s="11" t="str">
        <f>IF(VLOOKUP(D1980,'Current OBD'!$B$6:$AK$2185,35,0)="Yes","11"," ")</f>
        <v xml:space="preserve"> </v>
      </c>
      <c r="S1980" s="11" t="str">
        <f>IF(VLOOKUP(D1980,'Current OBD'!$B$6:$AK$2185,36,0)="Yes","12"," ")</f>
        <v xml:space="preserve"> </v>
      </c>
      <c r="T1980" s="13">
        <f>VLOOKUP(D1980,Pivot!$B$4:$F$2181,2,0)</f>
        <v>337</v>
      </c>
      <c r="U1980" s="13">
        <f>VLOOKUP(D1980,Pivot!$B$4:$F$2181,3,0)</f>
        <v>0</v>
      </c>
      <c r="V1980" s="13">
        <f>VLOOKUP(D1980,Pivot!$B$4:$F$2181,4,0)</f>
        <v>400</v>
      </c>
      <c r="W1980" s="46">
        <f>IFERROR(VLOOKUP(D1980,Pivot!$B$4:$H$2181,5,0),"")</f>
        <v>0.84250000000000003</v>
      </c>
      <c r="X1980" s="51">
        <f>IFERROR(VLOOKUP(D1980,Pivot!$B$4:$H$2181,6,0),"")</f>
        <v>0</v>
      </c>
      <c r="Y1980" s="46">
        <f>IFERROR(VLOOKUP(D1980,Pivot!$B$4:$H$2181,7,0),"")</f>
        <v>0.84250000000000003</v>
      </c>
    </row>
    <row r="1981" spans="1:25" ht="15" customHeight="1" outlineLevel="2">
      <c r="A1981" s="10" t="str">
        <f>VLOOKUP(D1981,'Current OBD'!$B$6:$K$2185,4,0)</f>
        <v>Spokane</v>
      </c>
      <c r="B1981" s="10" t="str">
        <f>VLOOKUP(D1981,'Current OBD'!$B$6:$K$2185,3,0)</f>
        <v>32-361</v>
      </c>
      <c r="C1981" s="9" t="str">
        <f>VLOOKUP(D1981,'Current OBD'!$B$6:$K$2185,2,0)</f>
        <v>East Valley School District - Spokane</v>
      </c>
      <c r="D1981" s="24">
        <v>663363</v>
      </c>
      <c r="E1981" s="9" t="str">
        <f>VLOOKUP(D1981,'Current OBD'!$B$6:$K$2185,10,0)</f>
        <v>East Valley High School</v>
      </c>
      <c r="F1981" s="11" t="str">
        <f>IF(VLOOKUP(D1981,'Current OBD'!$B$6:$AK$2185,23,0)="Yes","PK"," ")</f>
        <v xml:space="preserve"> </v>
      </c>
      <c r="G1981" s="11" t="str">
        <f>IF(VLOOKUP(D1981,'Current OBD'!$B$6:$AK$2185,24,0)="Yes","K"," ")</f>
        <v xml:space="preserve"> </v>
      </c>
      <c r="H1981" s="11" t="str">
        <f>IF(VLOOKUP(D1981,'Current OBD'!$B$6:$AK$2185,25,0)="Yes",1," ")</f>
        <v xml:space="preserve"> </v>
      </c>
      <c r="I1981" s="11" t="str">
        <f>IF(VLOOKUP(D1981,'Current OBD'!$B$6:$AK$2185,26,0)="Yes","2"," ")</f>
        <v xml:space="preserve"> </v>
      </c>
      <c r="J1981" s="11" t="str">
        <f>IF(VLOOKUP(D1981,'Current OBD'!$B$6:$AK$2185,27,0)="Yes","3"," ")</f>
        <v xml:space="preserve"> </v>
      </c>
      <c r="K1981" s="11" t="str">
        <f>IF(VLOOKUP(D1981,'Current OBD'!$B$6:$AK$2185,28,0)="Yes","4"," ")</f>
        <v xml:space="preserve"> </v>
      </c>
      <c r="L1981" s="11" t="str">
        <f>IF(VLOOKUP(D1981,'Current OBD'!$B$6:$AK$2185,29,0)="Yes","5"," ")</f>
        <v xml:space="preserve"> </v>
      </c>
      <c r="M1981" s="11" t="str">
        <f>IF(VLOOKUP(D1981,'Current OBD'!$B$6:$AK$2185,30,0)="Yes","6"," ")</f>
        <v xml:space="preserve"> </v>
      </c>
      <c r="N1981" s="11" t="str">
        <f>IF(VLOOKUP(D1981,'Current OBD'!$B$6:$AK$2185,31,0)="Yes","7"," ")</f>
        <v xml:space="preserve"> </v>
      </c>
      <c r="O1981" s="11" t="str">
        <f>IF(VLOOKUP(D1981,'Current OBD'!$B$6:$AK$2185,32,0)="Yes","8"," ")</f>
        <v xml:space="preserve"> </v>
      </c>
      <c r="P1981" s="11" t="str">
        <f>IF(VLOOKUP(D1981,'Current OBD'!$B$6:$AK$2185,33,0)="Yes","9"," ")</f>
        <v>9</v>
      </c>
      <c r="Q1981" s="11" t="str">
        <f>IF(VLOOKUP(D1981,'Current OBD'!$B$6:$AK$2185,34,0)="Yes","10"," ")</f>
        <v>10</v>
      </c>
      <c r="R1981" s="11" t="str">
        <f>IF(VLOOKUP(D1981,'Current OBD'!$B$6:$AK$2185,35,0)="Yes","11"," ")</f>
        <v>11</v>
      </c>
      <c r="S1981" s="11" t="str">
        <f>IF(VLOOKUP(D1981,'Current OBD'!$B$6:$AK$2185,36,0)="Yes","12"," ")</f>
        <v>12</v>
      </c>
      <c r="T1981" s="13">
        <f>VLOOKUP(D1981,Pivot!$B$4:$F$2181,2,0)</f>
        <v>576</v>
      </c>
      <c r="U1981" s="13">
        <f>VLOOKUP(D1981,Pivot!$B$4:$F$2181,3,0)</f>
        <v>0</v>
      </c>
      <c r="V1981" s="13">
        <f>VLOOKUP(D1981,Pivot!$B$4:$F$2181,4,0)</f>
        <v>961</v>
      </c>
      <c r="W1981" s="46">
        <f>IFERROR(VLOOKUP(D1981,Pivot!$B$4:$H$2181,5,0),"")</f>
        <v>0.59940000000000004</v>
      </c>
      <c r="X1981" s="51">
        <f>IFERROR(VLOOKUP(D1981,Pivot!$B$4:$H$2181,6,0),"")</f>
        <v>0</v>
      </c>
      <c r="Y1981" s="46">
        <f>IFERROR(VLOOKUP(D1981,Pivot!$B$4:$H$2181,7,0),"")</f>
        <v>0.59940000000000004</v>
      </c>
    </row>
    <row r="1982" spans="1:25" ht="15" customHeight="1" outlineLevel="2">
      <c r="A1982" s="10" t="str">
        <f>VLOOKUP(D1982,'Current OBD'!$B$6:$K$2185,4,0)</f>
        <v>Spokane</v>
      </c>
      <c r="B1982" s="10" t="str">
        <f>VLOOKUP(D1982,'Current OBD'!$B$6:$K$2185,3,0)</f>
        <v>32-361</v>
      </c>
      <c r="C1982" s="9" t="str">
        <f>VLOOKUP(D1982,'Current OBD'!$B$6:$K$2185,2,0)</f>
        <v>East Valley School District - Spokane</v>
      </c>
      <c r="D1982" s="24">
        <v>665826</v>
      </c>
      <c r="E1982" s="9" t="str">
        <f>VLOOKUP(D1982,'Current OBD'!$B$6:$K$2185,10,0)</f>
        <v>East Valley Middle School</v>
      </c>
      <c r="F1982" s="11" t="str">
        <f>IF(VLOOKUP(D1982,'Current OBD'!$B$6:$AK$2185,23,0)="Yes","PK"," ")</f>
        <v xml:space="preserve"> </v>
      </c>
      <c r="G1982" s="11" t="str">
        <f>IF(VLOOKUP(D1982,'Current OBD'!$B$6:$AK$2185,24,0)="Yes","K"," ")</f>
        <v xml:space="preserve"> </v>
      </c>
      <c r="H1982" s="11" t="str">
        <f>IF(VLOOKUP(D1982,'Current OBD'!$B$6:$AK$2185,25,0)="Yes",1," ")</f>
        <v xml:space="preserve"> </v>
      </c>
      <c r="I1982" s="11" t="str">
        <f>IF(VLOOKUP(D1982,'Current OBD'!$B$6:$AK$2185,26,0)="Yes","2"," ")</f>
        <v xml:space="preserve"> </v>
      </c>
      <c r="J1982" s="11" t="str">
        <f>IF(VLOOKUP(D1982,'Current OBD'!$B$6:$AK$2185,27,0)="Yes","3"," ")</f>
        <v xml:space="preserve"> </v>
      </c>
      <c r="K1982" s="11" t="str">
        <f>IF(VLOOKUP(D1982,'Current OBD'!$B$6:$AK$2185,28,0)="Yes","4"," ")</f>
        <v xml:space="preserve"> </v>
      </c>
      <c r="L1982" s="11" t="str">
        <f>IF(VLOOKUP(D1982,'Current OBD'!$B$6:$AK$2185,29,0)="Yes","5"," ")</f>
        <v xml:space="preserve"> </v>
      </c>
      <c r="M1982" s="11" t="str">
        <f>IF(VLOOKUP(D1982,'Current OBD'!$B$6:$AK$2185,30,0)="Yes","6"," ")</f>
        <v xml:space="preserve"> </v>
      </c>
      <c r="N1982" s="11" t="str">
        <f>IF(VLOOKUP(D1982,'Current OBD'!$B$6:$AK$2185,31,0)="Yes","7"," ")</f>
        <v>7</v>
      </c>
      <c r="O1982" s="11" t="str">
        <f>IF(VLOOKUP(D1982,'Current OBD'!$B$6:$AK$2185,32,0)="Yes","8"," ")</f>
        <v>8</v>
      </c>
      <c r="P1982" s="11" t="str">
        <f>IF(VLOOKUP(D1982,'Current OBD'!$B$6:$AK$2185,33,0)="Yes","9"," ")</f>
        <v xml:space="preserve"> </v>
      </c>
      <c r="Q1982" s="11" t="str">
        <f>IF(VLOOKUP(D1982,'Current OBD'!$B$6:$AK$2185,34,0)="Yes","10"," ")</f>
        <v xml:space="preserve"> </v>
      </c>
      <c r="R1982" s="11" t="str">
        <f>IF(VLOOKUP(D1982,'Current OBD'!$B$6:$AK$2185,35,0)="Yes","11"," ")</f>
        <v xml:space="preserve"> </v>
      </c>
      <c r="S1982" s="11" t="str">
        <f>IF(VLOOKUP(D1982,'Current OBD'!$B$6:$AK$2185,36,0)="Yes","12"," ")</f>
        <v xml:space="preserve"> </v>
      </c>
      <c r="T1982" s="13">
        <f>VLOOKUP(D1982,Pivot!$B$4:$F$2181,2,0)</f>
        <v>377</v>
      </c>
      <c r="U1982" s="13">
        <f>VLOOKUP(D1982,Pivot!$B$4:$F$2181,3,0)</f>
        <v>0</v>
      </c>
      <c r="V1982" s="13">
        <f>VLOOKUP(D1982,Pivot!$B$4:$F$2181,4,0)</f>
        <v>439</v>
      </c>
      <c r="W1982" s="46">
        <f>IFERROR(VLOOKUP(D1982,Pivot!$B$4:$H$2181,5,0),"")</f>
        <v>0.85880000000000001</v>
      </c>
      <c r="X1982" s="51">
        <f>IFERROR(VLOOKUP(D1982,Pivot!$B$4:$H$2181,6,0),"")</f>
        <v>0</v>
      </c>
      <c r="Y1982" s="46">
        <f>IFERROR(VLOOKUP(D1982,Pivot!$B$4:$H$2181,7,0),"")</f>
        <v>0.85880000000000001</v>
      </c>
    </row>
    <row r="1983" spans="1:25" ht="15" customHeight="1" outlineLevel="2">
      <c r="A1983" s="10" t="str">
        <f>VLOOKUP(D1983,'Current OBD'!$B$6:$K$2185,4,0)</f>
        <v>Spokane</v>
      </c>
      <c r="B1983" s="10" t="str">
        <f>VLOOKUP(D1983,'Current OBD'!$B$6:$K$2185,3,0)</f>
        <v>32-361</v>
      </c>
      <c r="C1983" s="9" t="str">
        <f>VLOOKUP(D1983,'Current OBD'!$B$6:$K$2185,2,0)</f>
        <v>East Valley School District - Spokane</v>
      </c>
      <c r="D1983" s="24">
        <v>686447</v>
      </c>
      <c r="E1983" s="9" t="str">
        <f>VLOOKUP(D1983,'Current OBD'!$B$6:$K$2185,10,0)</f>
        <v>East Valley Parent Partnership</v>
      </c>
      <c r="F1983" s="11" t="str">
        <f>IF(VLOOKUP(D1983,'Current OBD'!$B$6:$AK$2185,23,0)="Yes","PK"," ")</f>
        <v xml:space="preserve"> </v>
      </c>
      <c r="G1983" s="11" t="str">
        <f>IF(VLOOKUP(D1983,'Current OBD'!$B$6:$AK$2185,24,0)="Yes","K"," ")</f>
        <v>K</v>
      </c>
      <c r="H1983" s="11">
        <f>IF(VLOOKUP(D1983,'Current OBD'!$B$6:$AK$2185,25,0)="Yes",1," ")</f>
        <v>1</v>
      </c>
      <c r="I1983" s="11" t="str">
        <f>IF(VLOOKUP(D1983,'Current OBD'!$B$6:$AK$2185,26,0)="Yes","2"," ")</f>
        <v>2</v>
      </c>
      <c r="J1983" s="11" t="str">
        <f>IF(VLOOKUP(D1983,'Current OBD'!$B$6:$AK$2185,27,0)="Yes","3"," ")</f>
        <v>3</v>
      </c>
      <c r="K1983" s="11" t="str">
        <f>IF(VLOOKUP(D1983,'Current OBD'!$B$6:$AK$2185,28,0)="Yes","4"," ")</f>
        <v>4</v>
      </c>
      <c r="L1983" s="11" t="str">
        <f>IF(VLOOKUP(D1983,'Current OBD'!$B$6:$AK$2185,29,0)="Yes","5"," ")</f>
        <v>5</v>
      </c>
      <c r="M1983" s="11" t="str">
        <f>IF(VLOOKUP(D1983,'Current OBD'!$B$6:$AK$2185,30,0)="Yes","6"," ")</f>
        <v>6</v>
      </c>
      <c r="N1983" s="11" t="str">
        <f>IF(VLOOKUP(D1983,'Current OBD'!$B$6:$AK$2185,31,0)="Yes","7"," ")</f>
        <v>7</v>
      </c>
      <c r="O1983" s="11" t="str">
        <f>IF(VLOOKUP(D1983,'Current OBD'!$B$6:$AK$2185,32,0)="Yes","8"," ")</f>
        <v>8</v>
      </c>
      <c r="P1983" s="11" t="str">
        <f>IF(VLOOKUP(D1983,'Current OBD'!$B$6:$AK$2185,33,0)="Yes","9"," ")</f>
        <v>9</v>
      </c>
      <c r="Q1983" s="11" t="str">
        <f>IF(VLOOKUP(D1983,'Current OBD'!$B$6:$AK$2185,34,0)="Yes","10"," ")</f>
        <v>10</v>
      </c>
      <c r="R1983" s="11" t="str">
        <f>IF(VLOOKUP(D1983,'Current OBD'!$B$6:$AK$2185,35,0)="Yes","11"," ")</f>
        <v>11</v>
      </c>
      <c r="S1983" s="11" t="str">
        <f>IF(VLOOKUP(D1983,'Current OBD'!$B$6:$AK$2185,36,0)="Yes","12"," ")</f>
        <v>12</v>
      </c>
      <c r="T1983" s="13">
        <f>VLOOKUP(D1983,Pivot!$B$4:$F$2181,2,0)</f>
        <v>123</v>
      </c>
      <c r="U1983" s="13">
        <f>VLOOKUP(D1983,Pivot!$B$4:$F$2181,3,0)</f>
        <v>0</v>
      </c>
      <c r="V1983" s="13">
        <f>VLOOKUP(D1983,Pivot!$B$4:$F$2181,4,0)</f>
        <v>187</v>
      </c>
      <c r="W1983" s="46">
        <f>IFERROR(VLOOKUP(D1983,Pivot!$B$4:$H$2181,5,0),"")</f>
        <v>0.65780000000000005</v>
      </c>
      <c r="X1983" s="51">
        <f>IFERROR(VLOOKUP(D1983,Pivot!$B$4:$H$2181,6,0),"")</f>
        <v>0</v>
      </c>
      <c r="Y1983" s="46">
        <f>IFERROR(VLOOKUP(D1983,Pivot!$B$4:$H$2181,7,0),"")</f>
        <v>0.65780000000000005</v>
      </c>
    </row>
    <row r="1984" spans="1:25" ht="15" customHeight="1" outlineLevel="2">
      <c r="A1984" s="10" t="str">
        <f>VLOOKUP(D1984,'Current OBD'!$B$6:$K$2185,4,0)</f>
        <v>Spokane</v>
      </c>
      <c r="B1984" s="10" t="str">
        <f>VLOOKUP(D1984,'Current OBD'!$B$6:$K$2185,3,0)</f>
        <v>32-361</v>
      </c>
      <c r="C1984" s="9" t="str">
        <f>VLOOKUP(D1984,'Current OBD'!$B$6:$K$2185,2,0)</f>
        <v>East Valley School District - Spokane</v>
      </c>
      <c r="D1984" s="24">
        <v>664033</v>
      </c>
      <c r="E1984" s="9" t="str">
        <f>VLOOKUP(D1984,'Current OBD'!$B$6:$K$2185,10,0)</f>
        <v>Otis Orchards Elementary</v>
      </c>
      <c r="F1984" s="11" t="str">
        <f>IF(VLOOKUP(D1984,'Current OBD'!$B$6:$AK$2185,23,0)="Yes","PK"," ")</f>
        <v>PK</v>
      </c>
      <c r="G1984" s="11" t="str">
        <f>IF(VLOOKUP(D1984,'Current OBD'!$B$6:$AK$2185,24,0)="Yes","K"," ")</f>
        <v>K</v>
      </c>
      <c r="H1984" s="11">
        <f>IF(VLOOKUP(D1984,'Current OBD'!$B$6:$AK$2185,25,0)="Yes",1," ")</f>
        <v>1</v>
      </c>
      <c r="I1984" s="11" t="str">
        <f>IF(VLOOKUP(D1984,'Current OBD'!$B$6:$AK$2185,26,0)="Yes","2"," ")</f>
        <v>2</v>
      </c>
      <c r="J1984" s="11" t="str">
        <f>IF(VLOOKUP(D1984,'Current OBD'!$B$6:$AK$2185,27,0)="Yes","3"," ")</f>
        <v>3</v>
      </c>
      <c r="K1984" s="11" t="str">
        <f>IF(VLOOKUP(D1984,'Current OBD'!$B$6:$AK$2185,28,0)="Yes","4"," ")</f>
        <v>4</v>
      </c>
      <c r="L1984" s="11" t="str">
        <f>IF(VLOOKUP(D1984,'Current OBD'!$B$6:$AK$2185,29,0)="Yes","5"," ")</f>
        <v>5</v>
      </c>
      <c r="M1984" s="11" t="str">
        <f>IF(VLOOKUP(D1984,'Current OBD'!$B$6:$AK$2185,30,0)="Yes","6"," ")</f>
        <v>6</v>
      </c>
      <c r="N1984" s="11" t="str">
        <f>IF(VLOOKUP(D1984,'Current OBD'!$B$6:$AK$2185,31,0)="Yes","7"," ")</f>
        <v xml:space="preserve"> </v>
      </c>
      <c r="O1984" s="11" t="str">
        <f>IF(VLOOKUP(D1984,'Current OBD'!$B$6:$AK$2185,32,0)="Yes","8"," ")</f>
        <v xml:space="preserve"> </v>
      </c>
      <c r="P1984" s="11" t="str">
        <f>IF(VLOOKUP(D1984,'Current OBD'!$B$6:$AK$2185,33,0)="Yes","9"," ")</f>
        <v xml:space="preserve"> </v>
      </c>
      <c r="Q1984" s="11" t="str">
        <f>IF(VLOOKUP(D1984,'Current OBD'!$B$6:$AK$2185,34,0)="Yes","10"," ")</f>
        <v xml:space="preserve"> </v>
      </c>
      <c r="R1984" s="11" t="str">
        <f>IF(VLOOKUP(D1984,'Current OBD'!$B$6:$AK$2185,35,0)="Yes","11"," ")</f>
        <v xml:space="preserve"> </v>
      </c>
      <c r="S1984" s="11" t="str">
        <f>IF(VLOOKUP(D1984,'Current OBD'!$B$6:$AK$2185,36,0)="Yes","12"," ")</f>
        <v xml:space="preserve"> </v>
      </c>
      <c r="T1984" s="13">
        <f>VLOOKUP(D1984,Pivot!$B$4:$F$2181,2,0)</f>
        <v>332</v>
      </c>
      <c r="U1984" s="13">
        <f>VLOOKUP(D1984,Pivot!$B$4:$F$2181,3,0)</f>
        <v>0</v>
      </c>
      <c r="V1984" s="13">
        <f>VLOOKUP(D1984,Pivot!$B$4:$F$2181,4,0)</f>
        <v>369</v>
      </c>
      <c r="W1984" s="46">
        <f>IFERROR(VLOOKUP(D1984,Pivot!$B$4:$H$2181,5,0),"")</f>
        <v>0.89970000000000006</v>
      </c>
      <c r="X1984" s="51">
        <f>IFERROR(VLOOKUP(D1984,Pivot!$B$4:$H$2181,6,0),"")</f>
        <v>0</v>
      </c>
      <c r="Y1984" s="46">
        <f>IFERROR(VLOOKUP(D1984,Pivot!$B$4:$H$2181,7,0),"")</f>
        <v>0.89970000000000006</v>
      </c>
    </row>
    <row r="1985" spans="1:25" ht="15" customHeight="1" outlineLevel="2">
      <c r="A1985" s="10" t="str">
        <f>VLOOKUP(D1985,'Current OBD'!$B$6:$K$2185,4,0)</f>
        <v>Spokane</v>
      </c>
      <c r="B1985" s="10" t="str">
        <f>VLOOKUP(D1985,'Current OBD'!$B$6:$K$2185,3,0)</f>
        <v>32-361</v>
      </c>
      <c r="C1985" s="9" t="str">
        <f>VLOOKUP(D1985,'Current OBD'!$B$6:$K$2185,2,0)</f>
        <v>East Valley School District - Spokane</v>
      </c>
      <c r="D1985" s="24">
        <v>660999</v>
      </c>
      <c r="E1985" s="9" t="str">
        <f>VLOOKUP(D1985,'Current OBD'!$B$6:$K$2185,10,0)</f>
        <v>Skyview Elementary</v>
      </c>
      <c r="F1985" s="11" t="str">
        <f>IF(VLOOKUP(D1985,'Current OBD'!$B$6:$AK$2185,23,0)="Yes","PK"," ")</f>
        <v xml:space="preserve"> </v>
      </c>
      <c r="G1985" s="11" t="str">
        <f>IF(VLOOKUP(D1985,'Current OBD'!$B$6:$AK$2185,24,0)="Yes","K"," ")</f>
        <v>K</v>
      </c>
      <c r="H1985" s="11">
        <f>IF(VLOOKUP(D1985,'Current OBD'!$B$6:$AK$2185,25,0)="Yes",1," ")</f>
        <v>1</v>
      </c>
      <c r="I1985" s="11" t="str">
        <f>IF(VLOOKUP(D1985,'Current OBD'!$B$6:$AK$2185,26,0)="Yes","2"," ")</f>
        <v>2</v>
      </c>
      <c r="J1985" s="11" t="str">
        <f>IF(VLOOKUP(D1985,'Current OBD'!$B$6:$AK$2185,27,0)="Yes","3"," ")</f>
        <v>3</v>
      </c>
      <c r="K1985" s="11" t="str">
        <f>IF(VLOOKUP(D1985,'Current OBD'!$B$6:$AK$2185,28,0)="Yes","4"," ")</f>
        <v>4</v>
      </c>
      <c r="L1985" s="11" t="str">
        <f>IF(VLOOKUP(D1985,'Current OBD'!$B$6:$AK$2185,29,0)="Yes","5"," ")</f>
        <v>5</v>
      </c>
      <c r="M1985" s="11" t="str">
        <f>IF(VLOOKUP(D1985,'Current OBD'!$B$6:$AK$2185,30,0)="Yes","6"," ")</f>
        <v>6</v>
      </c>
      <c r="N1985" s="11" t="str">
        <f>IF(VLOOKUP(D1985,'Current OBD'!$B$6:$AK$2185,31,0)="Yes","7"," ")</f>
        <v>7</v>
      </c>
      <c r="O1985" s="11" t="str">
        <f>IF(VLOOKUP(D1985,'Current OBD'!$B$6:$AK$2185,32,0)="Yes","8"," ")</f>
        <v>8</v>
      </c>
      <c r="P1985" s="11" t="str">
        <f>IF(VLOOKUP(D1985,'Current OBD'!$B$6:$AK$2185,33,0)="Yes","9"," ")</f>
        <v xml:space="preserve"> </v>
      </c>
      <c r="Q1985" s="11" t="str">
        <f>IF(VLOOKUP(D1985,'Current OBD'!$B$6:$AK$2185,34,0)="Yes","10"," ")</f>
        <v xml:space="preserve"> </v>
      </c>
      <c r="R1985" s="11" t="str">
        <f>IF(VLOOKUP(D1985,'Current OBD'!$B$6:$AK$2185,35,0)="Yes","11"," ")</f>
        <v xml:space="preserve"> </v>
      </c>
      <c r="S1985" s="11" t="str">
        <f>IF(VLOOKUP(D1985,'Current OBD'!$B$6:$AK$2185,36,0)="Yes","12"," ")</f>
        <v xml:space="preserve"> </v>
      </c>
      <c r="T1985" s="13">
        <f>VLOOKUP(D1985,Pivot!$B$4:$F$2181,2,0)</f>
        <v>132</v>
      </c>
      <c r="U1985" s="13">
        <f>VLOOKUP(D1985,Pivot!$B$4:$F$2181,3,0)</f>
        <v>0</v>
      </c>
      <c r="V1985" s="13">
        <f>VLOOKUP(D1985,Pivot!$B$4:$F$2181,4,0)</f>
        <v>371</v>
      </c>
      <c r="W1985" s="46">
        <f>IFERROR(VLOOKUP(D1985,Pivot!$B$4:$H$2181,5,0),"")</f>
        <v>0.35580000000000001</v>
      </c>
      <c r="X1985" s="51">
        <f>IFERROR(VLOOKUP(D1985,Pivot!$B$4:$H$2181,6,0),"")</f>
        <v>0</v>
      </c>
      <c r="Y1985" s="46">
        <f>IFERROR(VLOOKUP(D1985,Pivot!$B$4:$H$2181,7,0),"")</f>
        <v>0.35580000000000001</v>
      </c>
    </row>
    <row r="1986" spans="1:25" ht="15" customHeight="1" outlineLevel="2">
      <c r="A1986" s="10" t="str">
        <f>VLOOKUP(D1986,'Current OBD'!$B$6:$K$2185,4,0)</f>
        <v>Spokane</v>
      </c>
      <c r="B1986" s="10" t="str">
        <f>VLOOKUP(D1986,'Current OBD'!$B$6:$K$2185,3,0)</f>
        <v>32-361</v>
      </c>
      <c r="C1986" s="9" t="str">
        <f>VLOOKUP(D1986,'Current OBD'!$B$6:$K$2185,2,0)</f>
        <v>East Valley School District - Spokane</v>
      </c>
      <c r="D1986" s="24">
        <v>663360</v>
      </c>
      <c r="E1986" s="9" t="str">
        <f>VLOOKUP(D1986,'Current OBD'!$B$6:$K$2185,10,0)</f>
        <v>Trent Elementary</v>
      </c>
      <c r="F1986" s="11" t="str">
        <f>IF(VLOOKUP(D1986,'Current OBD'!$B$6:$AK$2185,23,0)="Yes","PK"," ")</f>
        <v>PK</v>
      </c>
      <c r="G1986" s="11" t="str">
        <f>IF(VLOOKUP(D1986,'Current OBD'!$B$6:$AK$2185,24,0)="Yes","K"," ")</f>
        <v>K</v>
      </c>
      <c r="H1986" s="11">
        <f>IF(VLOOKUP(D1986,'Current OBD'!$B$6:$AK$2185,25,0)="Yes",1," ")</f>
        <v>1</v>
      </c>
      <c r="I1986" s="11" t="str">
        <f>IF(VLOOKUP(D1986,'Current OBD'!$B$6:$AK$2185,26,0)="Yes","2"," ")</f>
        <v>2</v>
      </c>
      <c r="J1986" s="11" t="str">
        <f>IF(VLOOKUP(D1986,'Current OBD'!$B$6:$AK$2185,27,0)="Yes","3"," ")</f>
        <v>3</v>
      </c>
      <c r="K1986" s="11" t="str">
        <f>IF(VLOOKUP(D1986,'Current OBD'!$B$6:$AK$2185,28,0)="Yes","4"," ")</f>
        <v>4</v>
      </c>
      <c r="L1986" s="11" t="str">
        <f>IF(VLOOKUP(D1986,'Current OBD'!$B$6:$AK$2185,29,0)="Yes","5"," ")</f>
        <v>5</v>
      </c>
      <c r="M1986" s="11" t="str">
        <f>IF(VLOOKUP(D1986,'Current OBD'!$B$6:$AK$2185,30,0)="Yes","6"," ")</f>
        <v>6</v>
      </c>
      <c r="N1986" s="11" t="str">
        <f>IF(VLOOKUP(D1986,'Current OBD'!$B$6:$AK$2185,31,0)="Yes","7"," ")</f>
        <v xml:space="preserve"> </v>
      </c>
      <c r="O1986" s="11" t="str">
        <f>IF(VLOOKUP(D1986,'Current OBD'!$B$6:$AK$2185,32,0)="Yes","8"," ")</f>
        <v xml:space="preserve"> </v>
      </c>
      <c r="P1986" s="11" t="str">
        <f>IF(VLOOKUP(D1986,'Current OBD'!$B$6:$AK$2185,33,0)="Yes","9"," ")</f>
        <v xml:space="preserve"> </v>
      </c>
      <c r="Q1986" s="11" t="str">
        <f>IF(VLOOKUP(D1986,'Current OBD'!$B$6:$AK$2185,34,0)="Yes","10"," ")</f>
        <v xml:space="preserve"> </v>
      </c>
      <c r="R1986" s="11" t="str">
        <f>IF(VLOOKUP(D1986,'Current OBD'!$B$6:$AK$2185,35,0)="Yes","11"," ")</f>
        <v xml:space="preserve"> </v>
      </c>
      <c r="S1986" s="11" t="str">
        <f>IF(VLOOKUP(D1986,'Current OBD'!$B$6:$AK$2185,36,0)="Yes","12"," ")</f>
        <v xml:space="preserve"> </v>
      </c>
      <c r="T1986" s="13">
        <f>VLOOKUP(D1986,Pivot!$B$4:$F$2181,2,0)</f>
        <v>498</v>
      </c>
      <c r="U1986" s="13">
        <f>VLOOKUP(D1986,Pivot!$B$4:$F$2181,3,0)</f>
        <v>0</v>
      </c>
      <c r="V1986" s="13">
        <f>VLOOKUP(D1986,Pivot!$B$4:$F$2181,4,0)</f>
        <v>498</v>
      </c>
      <c r="W1986" s="46">
        <f>IFERROR(VLOOKUP(D1986,Pivot!$B$4:$H$2181,5,0),"")</f>
        <v>1</v>
      </c>
      <c r="X1986" s="51">
        <f>IFERROR(VLOOKUP(D1986,Pivot!$B$4:$H$2181,6,0),"")</f>
        <v>0</v>
      </c>
      <c r="Y1986" s="46">
        <f>IFERROR(VLOOKUP(D1986,Pivot!$B$4:$H$2181,7,0),"")</f>
        <v>1</v>
      </c>
    </row>
    <row r="1987" spans="1:25" ht="15" customHeight="1" outlineLevel="2">
      <c r="A1987" s="10" t="str">
        <f>VLOOKUP(D1987,'Current OBD'!$B$6:$K$2185,4,0)</f>
        <v>Spokane</v>
      </c>
      <c r="B1987" s="10" t="str">
        <f>VLOOKUP(D1987,'Current OBD'!$B$6:$K$2185,3,0)</f>
        <v>32-361</v>
      </c>
      <c r="C1987" s="9" t="str">
        <f>VLOOKUP(D1987,'Current OBD'!$B$6:$K$2185,2,0)</f>
        <v>East Valley School District - Spokane</v>
      </c>
      <c r="D1987" s="24">
        <v>660996</v>
      </c>
      <c r="E1987" s="9" t="str">
        <f>VLOOKUP(D1987,'Current OBD'!$B$6:$K$2185,10,0)</f>
        <v>Trentwood Elementary</v>
      </c>
      <c r="F1987" s="11" t="str">
        <f>IF(VLOOKUP(D1987,'Current OBD'!$B$6:$AK$2185,23,0)="Yes","PK"," ")</f>
        <v>PK</v>
      </c>
      <c r="G1987" s="11" t="str">
        <f>IF(VLOOKUP(D1987,'Current OBD'!$B$6:$AK$2185,24,0)="Yes","K"," ")</f>
        <v>K</v>
      </c>
      <c r="H1987" s="11">
        <f>IF(VLOOKUP(D1987,'Current OBD'!$B$6:$AK$2185,25,0)="Yes",1," ")</f>
        <v>1</v>
      </c>
      <c r="I1987" s="11" t="str">
        <f>IF(VLOOKUP(D1987,'Current OBD'!$B$6:$AK$2185,26,0)="Yes","2"," ")</f>
        <v>2</v>
      </c>
      <c r="J1987" s="11" t="str">
        <f>IF(VLOOKUP(D1987,'Current OBD'!$B$6:$AK$2185,27,0)="Yes","3"," ")</f>
        <v>3</v>
      </c>
      <c r="K1987" s="11" t="str">
        <f>IF(VLOOKUP(D1987,'Current OBD'!$B$6:$AK$2185,28,0)="Yes","4"," ")</f>
        <v>4</v>
      </c>
      <c r="L1987" s="11" t="str">
        <f>IF(VLOOKUP(D1987,'Current OBD'!$B$6:$AK$2185,29,0)="Yes","5"," ")</f>
        <v>5</v>
      </c>
      <c r="M1987" s="11" t="str">
        <f>IF(VLOOKUP(D1987,'Current OBD'!$B$6:$AK$2185,30,0)="Yes","6"," ")</f>
        <v>6</v>
      </c>
      <c r="N1987" s="11" t="str">
        <f>IF(VLOOKUP(D1987,'Current OBD'!$B$6:$AK$2185,31,0)="Yes","7"," ")</f>
        <v xml:space="preserve"> </v>
      </c>
      <c r="O1987" s="11" t="str">
        <f>IF(VLOOKUP(D1987,'Current OBD'!$B$6:$AK$2185,32,0)="Yes","8"," ")</f>
        <v xml:space="preserve"> </v>
      </c>
      <c r="P1987" s="11" t="str">
        <f>IF(VLOOKUP(D1987,'Current OBD'!$B$6:$AK$2185,33,0)="Yes","9"," ")</f>
        <v xml:space="preserve"> </v>
      </c>
      <c r="Q1987" s="11" t="str">
        <f>IF(VLOOKUP(D1987,'Current OBD'!$B$6:$AK$2185,34,0)="Yes","10"," ")</f>
        <v xml:space="preserve"> </v>
      </c>
      <c r="R1987" s="11" t="str">
        <f>IF(VLOOKUP(D1987,'Current OBD'!$B$6:$AK$2185,35,0)="Yes","11"," ")</f>
        <v xml:space="preserve"> </v>
      </c>
      <c r="S1987" s="11" t="str">
        <f>IF(VLOOKUP(D1987,'Current OBD'!$B$6:$AK$2185,36,0)="Yes","12"," ")</f>
        <v xml:space="preserve"> </v>
      </c>
      <c r="T1987" s="13">
        <f>VLOOKUP(D1987,Pivot!$B$4:$F$2181,2,0)</f>
        <v>364</v>
      </c>
      <c r="U1987" s="13">
        <f>VLOOKUP(D1987,Pivot!$B$4:$F$2181,3,0)</f>
        <v>0</v>
      </c>
      <c r="V1987" s="13">
        <f>VLOOKUP(D1987,Pivot!$B$4:$F$2181,4,0)</f>
        <v>426</v>
      </c>
      <c r="W1987" s="46">
        <f>IFERROR(VLOOKUP(D1987,Pivot!$B$4:$H$2181,5,0),"")</f>
        <v>0.85450000000000004</v>
      </c>
      <c r="X1987" s="51">
        <f>IFERROR(VLOOKUP(D1987,Pivot!$B$4:$H$2181,6,0),"")</f>
        <v>0</v>
      </c>
      <c r="Y1987" s="46">
        <f>IFERROR(VLOOKUP(D1987,Pivot!$B$4:$H$2181,7,0),"")</f>
        <v>0.85450000000000004</v>
      </c>
    </row>
    <row r="1988" spans="1:25" ht="15" customHeight="1" outlineLevel="1">
      <c r="A1988" s="27"/>
      <c r="B1988" s="27"/>
      <c r="C1988" s="30" t="s">
        <v>5851</v>
      </c>
      <c r="D1988" s="27"/>
      <c r="E1988" s="26"/>
      <c r="F1988" s="29"/>
      <c r="G1988" s="29"/>
      <c r="H1988" s="29"/>
      <c r="I1988" s="29"/>
      <c r="J1988" s="29"/>
      <c r="K1988" s="29"/>
      <c r="L1988" s="29"/>
      <c r="M1988" s="29"/>
      <c r="N1988" s="29"/>
      <c r="O1988" s="29"/>
      <c r="P1988" s="29"/>
      <c r="Q1988" s="29"/>
      <c r="R1988" s="29"/>
      <c r="S1988" s="29"/>
      <c r="T1988" s="43">
        <f>SUBTOTAL(9,T1980:T1987)</f>
        <v>2739</v>
      </c>
      <c r="U1988" s="43">
        <f>SUBTOTAL(9,U1980:U1987)</f>
        <v>0</v>
      </c>
      <c r="V1988" s="43">
        <f>SUBTOTAL(9,V1980:V1987)</f>
        <v>3651</v>
      </c>
      <c r="W1988" s="47"/>
      <c r="X1988" s="52"/>
      <c r="Y1988" s="56">
        <f>(T1988+U1988)/V1988</f>
        <v>0.75020542317173378</v>
      </c>
    </row>
    <row r="1989" spans="1:25" ht="15" customHeight="1" outlineLevel="2">
      <c r="A1989" s="10" t="str">
        <f>VLOOKUP(D1989,'Current OBD'!$B$6:$K$2185,4,0)</f>
        <v>Spokane</v>
      </c>
      <c r="B1989" s="10" t="str">
        <f>VLOOKUP(D1989,'Current OBD'!$B$6:$K$2185,3,0)</f>
        <v>32-362</v>
      </c>
      <c r="C1989" s="9" t="str">
        <f>VLOOKUP(D1989,'Current OBD'!$B$6:$K$2185,2,0)</f>
        <v>Liberty School District</v>
      </c>
      <c r="D1989" s="24">
        <v>661007</v>
      </c>
      <c r="E1989" s="9" t="str">
        <f>VLOOKUP(D1989,'Current OBD'!$B$6:$K$2185,10,0)</f>
        <v>Liberty High School</v>
      </c>
      <c r="F1989" s="11" t="str">
        <f>IF(VLOOKUP(D1989,'Current OBD'!$B$6:$AK$2185,23,0)="Yes","PK"," ")</f>
        <v xml:space="preserve"> </v>
      </c>
      <c r="G1989" s="11" t="str">
        <f>IF(VLOOKUP(D1989,'Current OBD'!$B$6:$AK$2185,24,0)="Yes","K"," ")</f>
        <v xml:space="preserve"> </v>
      </c>
      <c r="H1989" s="11" t="str">
        <f>IF(VLOOKUP(D1989,'Current OBD'!$B$6:$AK$2185,25,0)="Yes",1," ")</f>
        <v xml:space="preserve"> </v>
      </c>
      <c r="I1989" s="11" t="str">
        <f>IF(VLOOKUP(D1989,'Current OBD'!$B$6:$AK$2185,26,0)="Yes","2"," ")</f>
        <v xml:space="preserve"> </v>
      </c>
      <c r="J1989" s="11" t="str">
        <f>IF(VLOOKUP(D1989,'Current OBD'!$B$6:$AK$2185,27,0)="Yes","3"," ")</f>
        <v xml:space="preserve"> </v>
      </c>
      <c r="K1989" s="11" t="str">
        <f>IF(VLOOKUP(D1989,'Current OBD'!$B$6:$AK$2185,28,0)="Yes","4"," ")</f>
        <v xml:space="preserve"> </v>
      </c>
      <c r="L1989" s="11" t="str">
        <f>IF(VLOOKUP(D1989,'Current OBD'!$B$6:$AK$2185,29,0)="Yes","5"," ")</f>
        <v xml:space="preserve"> </v>
      </c>
      <c r="M1989" s="11" t="str">
        <f>IF(VLOOKUP(D1989,'Current OBD'!$B$6:$AK$2185,30,0)="Yes","6"," ")</f>
        <v xml:space="preserve"> </v>
      </c>
      <c r="N1989" s="11" t="str">
        <f>IF(VLOOKUP(D1989,'Current OBD'!$B$6:$AK$2185,31,0)="Yes","7"," ")</f>
        <v xml:space="preserve"> </v>
      </c>
      <c r="O1989" s="11" t="str">
        <f>IF(VLOOKUP(D1989,'Current OBD'!$B$6:$AK$2185,32,0)="Yes","8"," ")</f>
        <v xml:space="preserve"> </v>
      </c>
      <c r="P1989" s="11" t="str">
        <f>IF(VLOOKUP(D1989,'Current OBD'!$B$6:$AK$2185,33,0)="Yes","9"," ")</f>
        <v>9</v>
      </c>
      <c r="Q1989" s="11" t="str">
        <f>IF(VLOOKUP(D1989,'Current OBD'!$B$6:$AK$2185,34,0)="Yes","10"," ")</f>
        <v>10</v>
      </c>
      <c r="R1989" s="11" t="str">
        <f>IF(VLOOKUP(D1989,'Current OBD'!$B$6:$AK$2185,35,0)="Yes","11"," ")</f>
        <v>11</v>
      </c>
      <c r="S1989" s="11" t="str">
        <f>IF(VLOOKUP(D1989,'Current OBD'!$B$6:$AK$2185,36,0)="Yes","12"," ")</f>
        <v>12</v>
      </c>
      <c r="T1989" s="13">
        <f>VLOOKUP(D1989,Pivot!$B$4:$F$2181,2,0)</f>
        <v>45</v>
      </c>
      <c r="U1989" s="13">
        <f>VLOOKUP(D1989,Pivot!$B$4:$F$2181,3,0)</f>
        <v>17</v>
      </c>
      <c r="V1989" s="13">
        <f>VLOOKUP(D1989,Pivot!$B$4:$F$2181,4,0)</f>
        <v>180</v>
      </c>
      <c r="W1989" s="46">
        <f>IFERROR(VLOOKUP(D1989,Pivot!$B$4:$H$2181,5,0),"")</f>
        <v>0.25</v>
      </c>
      <c r="X1989" s="51">
        <f>IFERROR(VLOOKUP(D1989,Pivot!$B$4:$H$2181,6,0),"")</f>
        <v>9.4399999999999998E-2</v>
      </c>
      <c r="Y1989" s="46">
        <f>IFERROR(VLOOKUP(D1989,Pivot!$B$4:$H$2181,7,0),"")</f>
        <v>0.34439999999999998</v>
      </c>
    </row>
    <row r="1990" spans="1:25" ht="15" customHeight="1" outlineLevel="2">
      <c r="A1990" s="10" t="str">
        <f>VLOOKUP(D1990,'Current OBD'!$B$6:$K$2185,4,0)</f>
        <v>Spokane</v>
      </c>
      <c r="B1990" s="10" t="str">
        <f>VLOOKUP(D1990,'Current OBD'!$B$6:$K$2185,3,0)</f>
        <v>32-362</v>
      </c>
      <c r="C1990" s="9" t="str">
        <f>VLOOKUP(D1990,'Current OBD'!$B$6:$K$2185,2,0)</f>
        <v>Liberty School District</v>
      </c>
      <c r="D1990" s="24">
        <v>661008</v>
      </c>
      <c r="E1990" s="9" t="str">
        <f>VLOOKUP(D1990,'Current OBD'!$B$6:$K$2185,10,0)</f>
        <v>Liberty Jr. High &amp; Elementary</v>
      </c>
      <c r="F1990" s="11" t="str">
        <f>IF(VLOOKUP(D1990,'Current OBD'!$B$6:$AK$2185,23,0)="Yes","PK"," ")</f>
        <v xml:space="preserve"> </v>
      </c>
      <c r="G1990" s="11" t="str">
        <f>IF(VLOOKUP(D1990,'Current OBD'!$B$6:$AK$2185,24,0)="Yes","K"," ")</f>
        <v>K</v>
      </c>
      <c r="H1990" s="11">
        <f>IF(VLOOKUP(D1990,'Current OBD'!$B$6:$AK$2185,25,0)="Yes",1," ")</f>
        <v>1</v>
      </c>
      <c r="I1990" s="11" t="str">
        <f>IF(VLOOKUP(D1990,'Current OBD'!$B$6:$AK$2185,26,0)="Yes","2"," ")</f>
        <v>2</v>
      </c>
      <c r="J1990" s="11" t="str">
        <f>IF(VLOOKUP(D1990,'Current OBD'!$B$6:$AK$2185,27,0)="Yes","3"," ")</f>
        <v>3</v>
      </c>
      <c r="K1990" s="11" t="str">
        <f>IF(VLOOKUP(D1990,'Current OBD'!$B$6:$AK$2185,28,0)="Yes","4"," ")</f>
        <v>4</v>
      </c>
      <c r="L1990" s="11" t="str">
        <f>IF(VLOOKUP(D1990,'Current OBD'!$B$6:$AK$2185,29,0)="Yes","5"," ")</f>
        <v>5</v>
      </c>
      <c r="M1990" s="11" t="str">
        <f>IF(VLOOKUP(D1990,'Current OBD'!$B$6:$AK$2185,30,0)="Yes","6"," ")</f>
        <v>6</v>
      </c>
      <c r="N1990" s="11" t="str">
        <f>IF(VLOOKUP(D1990,'Current OBD'!$B$6:$AK$2185,31,0)="Yes","7"," ")</f>
        <v>7</v>
      </c>
      <c r="O1990" s="11" t="str">
        <f>IF(VLOOKUP(D1990,'Current OBD'!$B$6:$AK$2185,32,0)="Yes","8"," ")</f>
        <v>8</v>
      </c>
      <c r="P1990" s="11" t="str">
        <f>IF(VLOOKUP(D1990,'Current OBD'!$B$6:$AK$2185,33,0)="Yes","9"," ")</f>
        <v xml:space="preserve"> </v>
      </c>
      <c r="Q1990" s="11" t="str">
        <f>IF(VLOOKUP(D1990,'Current OBD'!$B$6:$AK$2185,34,0)="Yes","10"," ")</f>
        <v xml:space="preserve"> </v>
      </c>
      <c r="R1990" s="11" t="str">
        <f>IF(VLOOKUP(D1990,'Current OBD'!$B$6:$AK$2185,35,0)="Yes","11"," ")</f>
        <v xml:space="preserve"> </v>
      </c>
      <c r="S1990" s="11" t="str">
        <f>IF(VLOOKUP(D1990,'Current OBD'!$B$6:$AK$2185,36,0)="Yes","12"," ")</f>
        <v xml:space="preserve"> </v>
      </c>
      <c r="T1990" s="13">
        <f>VLOOKUP(D1990,Pivot!$B$4:$F$2181,2,0)</f>
        <v>127</v>
      </c>
      <c r="U1990" s="13">
        <f>VLOOKUP(D1990,Pivot!$B$4:$F$2181,3,0)</f>
        <v>36</v>
      </c>
      <c r="V1990" s="13">
        <f>VLOOKUP(D1990,Pivot!$B$4:$F$2181,4,0)</f>
        <v>416</v>
      </c>
      <c r="W1990" s="46">
        <f>IFERROR(VLOOKUP(D1990,Pivot!$B$4:$H$2181,5,0),"")</f>
        <v>0.30530000000000002</v>
      </c>
      <c r="X1990" s="51">
        <f>IFERROR(VLOOKUP(D1990,Pivot!$B$4:$H$2181,6,0),"")</f>
        <v>8.6499999999999994E-2</v>
      </c>
      <c r="Y1990" s="46">
        <f>IFERROR(VLOOKUP(D1990,Pivot!$B$4:$H$2181,7,0),"")</f>
        <v>0.39179999999999998</v>
      </c>
    </row>
    <row r="1991" spans="1:25" ht="15" customHeight="1" outlineLevel="1">
      <c r="A1991" s="27"/>
      <c r="B1991" s="27"/>
      <c r="C1991" s="30" t="s">
        <v>5852</v>
      </c>
      <c r="D1991" s="27"/>
      <c r="E1991" s="26"/>
      <c r="F1991" s="29"/>
      <c r="G1991" s="29"/>
      <c r="H1991" s="29"/>
      <c r="I1991" s="29"/>
      <c r="J1991" s="29"/>
      <c r="K1991" s="29"/>
      <c r="L1991" s="29"/>
      <c r="M1991" s="29"/>
      <c r="N1991" s="29"/>
      <c r="O1991" s="29"/>
      <c r="P1991" s="29"/>
      <c r="Q1991" s="29"/>
      <c r="R1991" s="29"/>
      <c r="S1991" s="29"/>
      <c r="T1991" s="43">
        <f>SUBTOTAL(9,T1989:T1990)</f>
        <v>172</v>
      </c>
      <c r="U1991" s="43">
        <f>SUBTOTAL(9,U1989:U1990)</f>
        <v>53</v>
      </c>
      <c r="V1991" s="43">
        <f>SUBTOTAL(9,V1989:V1990)</f>
        <v>596</v>
      </c>
      <c r="W1991" s="47"/>
      <c r="X1991" s="52"/>
      <c r="Y1991" s="56">
        <f>(T1991+U1991)/V1991</f>
        <v>0.37751677852348992</v>
      </c>
    </row>
    <row r="1992" spans="1:25" ht="15" customHeight="1" outlineLevel="2">
      <c r="A1992" s="10" t="str">
        <f>VLOOKUP(D1992,'Current OBD'!$B$6:$K$2185,4,0)</f>
        <v>Spokane</v>
      </c>
      <c r="B1992" s="10" t="str">
        <f>VLOOKUP(D1992,'Current OBD'!$B$6:$K$2185,3,0)</f>
        <v>32-363</v>
      </c>
      <c r="C1992" s="9" t="str">
        <f>VLOOKUP(D1992,'Current OBD'!$B$6:$K$2185,2,0)</f>
        <v>West Valley School District-Spokane</v>
      </c>
      <c r="D1992" s="24">
        <v>663509</v>
      </c>
      <c r="E1992" s="9" t="str">
        <f>VLOOKUP(D1992,'Current OBD'!$B$6:$K$2185,10,0)</f>
        <v>Centennial Middle School</v>
      </c>
      <c r="F1992" s="11" t="str">
        <f>IF(VLOOKUP(D1992,'Current OBD'!$B$6:$AK$2185,23,0)="Yes","PK"," ")</f>
        <v xml:space="preserve"> </v>
      </c>
      <c r="G1992" s="11" t="str">
        <f>IF(VLOOKUP(D1992,'Current OBD'!$B$6:$AK$2185,24,0)="Yes","K"," ")</f>
        <v xml:space="preserve"> </v>
      </c>
      <c r="H1992" s="11" t="str">
        <f>IF(VLOOKUP(D1992,'Current OBD'!$B$6:$AK$2185,25,0)="Yes",1," ")</f>
        <v xml:space="preserve"> </v>
      </c>
      <c r="I1992" s="11" t="str">
        <f>IF(VLOOKUP(D1992,'Current OBD'!$B$6:$AK$2185,26,0)="Yes","2"," ")</f>
        <v xml:space="preserve"> </v>
      </c>
      <c r="J1992" s="11" t="str">
        <f>IF(VLOOKUP(D1992,'Current OBD'!$B$6:$AK$2185,27,0)="Yes","3"," ")</f>
        <v xml:space="preserve"> </v>
      </c>
      <c r="K1992" s="11" t="str">
        <f>IF(VLOOKUP(D1992,'Current OBD'!$B$6:$AK$2185,28,0)="Yes","4"," ")</f>
        <v xml:space="preserve"> </v>
      </c>
      <c r="L1992" s="11" t="str">
        <f>IF(VLOOKUP(D1992,'Current OBD'!$B$6:$AK$2185,29,0)="Yes","5"," ")</f>
        <v xml:space="preserve"> </v>
      </c>
      <c r="M1992" s="11" t="str">
        <f>IF(VLOOKUP(D1992,'Current OBD'!$B$6:$AK$2185,30,0)="Yes","6"," ")</f>
        <v>6</v>
      </c>
      <c r="N1992" s="11" t="str">
        <f>IF(VLOOKUP(D1992,'Current OBD'!$B$6:$AK$2185,31,0)="Yes","7"," ")</f>
        <v>7</v>
      </c>
      <c r="O1992" s="11" t="str">
        <f>IF(VLOOKUP(D1992,'Current OBD'!$B$6:$AK$2185,32,0)="Yes","8"," ")</f>
        <v>8</v>
      </c>
      <c r="P1992" s="11" t="str">
        <f>IF(VLOOKUP(D1992,'Current OBD'!$B$6:$AK$2185,33,0)="Yes","9"," ")</f>
        <v xml:space="preserve"> </v>
      </c>
      <c r="Q1992" s="11" t="str">
        <f>IF(VLOOKUP(D1992,'Current OBD'!$B$6:$AK$2185,34,0)="Yes","10"," ")</f>
        <v xml:space="preserve"> </v>
      </c>
      <c r="R1992" s="11" t="str">
        <f>IF(VLOOKUP(D1992,'Current OBD'!$B$6:$AK$2185,35,0)="Yes","11"," ")</f>
        <v xml:space="preserve"> </v>
      </c>
      <c r="S1992" s="11" t="str">
        <f>IF(VLOOKUP(D1992,'Current OBD'!$B$6:$AK$2185,36,0)="Yes","12"," ")</f>
        <v xml:space="preserve"> </v>
      </c>
      <c r="T1992" s="13">
        <f>VLOOKUP(D1992,Pivot!$B$4:$F$2181,2,0)</f>
        <v>373</v>
      </c>
      <c r="U1992" s="13">
        <f>VLOOKUP(D1992,Pivot!$B$4:$F$2181,3,0)</f>
        <v>0</v>
      </c>
      <c r="V1992" s="13">
        <f>VLOOKUP(D1992,Pivot!$B$4:$F$2181,4,0)</f>
        <v>562</v>
      </c>
      <c r="W1992" s="46">
        <f>IFERROR(VLOOKUP(D1992,Pivot!$B$4:$H$2181,5,0),"")</f>
        <v>0.66369999999999996</v>
      </c>
      <c r="X1992" s="51">
        <f>IFERROR(VLOOKUP(D1992,Pivot!$B$4:$H$2181,6,0),"")</f>
        <v>0</v>
      </c>
      <c r="Y1992" s="46">
        <f>IFERROR(VLOOKUP(D1992,Pivot!$B$4:$H$2181,7,0),"")</f>
        <v>0.66369999999999996</v>
      </c>
    </row>
    <row r="1993" spans="1:25" ht="15" customHeight="1" outlineLevel="2">
      <c r="A1993" s="10" t="str">
        <f>VLOOKUP(D1993,'Current OBD'!$B$6:$K$2185,4,0)</f>
        <v>Spokane</v>
      </c>
      <c r="B1993" s="10" t="str">
        <f>VLOOKUP(D1993,'Current OBD'!$B$6:$K$2185,3,0)</f>
        <v>32-363</v>
      </c>
      <c r="C1993" s="9" t="str">
        <f>VLOOKUP(D1993,'Current OBD'!$B$6:$K$2185,2,0)</f>
        <v>West Valley School District-Spokane</v>
      </c>
      <c r="D1993" s="24">
        <v>661016</v>
      </c>
      <c r="E1993" s="9" t="str">
        <f>VLOOKUP(D1993,'Current OBD'!$B$6:$K$2185,10,0)</f>
        <v>Dishman Hills High School (formerly Contract Based Ed)</v>
      </c>
      <c r="F1993" s="11" t="str">
        <f>IF(VLOOKUP(D1993,'Current OBD'!$B$6:$AK$2185,23,0)="Yes","PK"," ")</f>
        <v xml:space="preserve"> </v>
      </c>
      <c r="G1993" s="11" t="str">
        <f>IF(VLOOKUP(D1993,'Current OBD'!$B$6:$AK$2185,24,0)="Yes","K"," ")</f>
        <v xml:space="preserve"> </v>
      </c>
      <c r="H1993" s="11" t="str">
        <f>IF(VLOOKUP(D1993,'Current OBD'!$B$6:$AK$2185,25,0)="Yes",1," ")</f>
        <v xml:space="preserve"> </v>
      </c>
      <c r="I1993" s="11" t="str">
        <f>IF(VLOOKUP(D1993,'Current OBD'!$B$6:$AK$2185,26,0)="Yes","2"," ")</f>
        <v xml:space="preserve"> </v>
      </c>
      <c r="J1993" s="11" t="str">
        <f>IF(VLOOKUP(D1993,'Current OBD'!$B$6:$AK$2185,27,0)="Yes","3"," ")</f>
        <v xml:space="preserve"> </v>
      </c>
      <c r="K1993" s="11" t="str">
        <f>IF(VLOOKUP(D1993,'Current OBD'!$B$6:$AK$2185,28,0)="Yes","4"," ")</f>
        <v xml:space="preserve"> </v>
      </c>
      <c r="L1993" s="11" t="str">
        <f>IF(VLOOKUP(D1993,'Current OBD'!$B$6:$AK$2185,29,0)="Yes","5"," ")</f>
        <v xml:space="preserve"> </v>
      </c>
      <c r="M1993" s="11" t="str">
        <f>IF(VLOOKUP(D1993,'Current OBD'!$B$6:$AK$2185,30,0)="Yes","6"," ")</f>
        <v xml:space="preserve"> </v>
      </c>
      <c r="N1993" s="11" t="str">
        <f>IF(VLOOKUP(D1993,'Current OBD'!$B$6:$AK$2185,31,0)="Yes","7"," ")</f>
        <v xml:space="preserve"> </v>
      </c>
      <c r="O1993" s="11" t="str">
        <f>IF(VLOOKUP(D1993,'Current OBD'!$B$6:$AK$2185,32,0)="Yes","8"," ")</f>
        <v xml:space="preserve"> </v>
      </c>
      <c r="P1993" s="11" t="str">
        <f>IF(VLOOKUP(D1993,'Current OBD'!$B$6:$AK$2185,33,0)="Yes","9"," ")</f>
        <v>9</v>
      </c>
      <c r="Q1993" s="11" t="str">
        <f>IF(VLOOKUP(D1993,'Current OBD'!$B$6:$AK$2185,34,0)="Yes","10"," ")</f>
        <v>10</v>
      </c>
      <c r="R1993" s="11" t="str">
        <f>IF(VLOOKUP(D1993,'Current OBD'!$B$6:$AK$2185,35,0)="Yes","11"," ")</f>
        <v>11</v>
      </c>
      <c r="S1993" s="11" t="str">
        <f>IF(VLOOKUP(D1993,'Current OBD'!$B$6:$AK$2185,36,0)="Yes","12"," ")</f>
        <v>12</v>
      </c>
      <c r="T1993" s="13">
        <f>VLOOKUP(D1993,Pivot!$B$4:$F$2181,2,0)</f>
        <v>289</v>
      </c>
      <c r="U1993" s="13">
        <f>VLOOKUP(D1993,Pivot!$B$4:$F$2181,3,0)</f>
        <v>0</v>
      </c>
      <c r="V1993" s="13">
        <f>VLOOKUP(D1993,Pivot!$B$4:$F$2181,4,0)</f>
        <v>297</v>
      </c>
      <c r="W1993" s="46">
        <f>IFERROR(VLOOKUP(D1993,Pivot!$B$4:$H$2181,5,0),"")</f>
        <v>0.97309999999999997</v>
      </c>
      <c r="X1993" s="51">
        <f>IFERROR(VLOOKUP(D1993,Pivot!$B$4:$H$2181,6,0),"")</f>
        <v>0</v>
      </c>
      <c r="Y1993" s="46">
        <f>IFERROR(VLOOKUP(D1993,Pivot!$B$4:$H$2181,7,0),"")</f>
        <v>0.97309999999999997</v>
      </c>
    </row>
    <row r="1994" spans="1:25" ht="15" customHeight="1" outlineLevel="2">
      <c r="A1994" s="10" t="str">
        <f>VLOOKUP(D1994,'Current OBD'!$B$6:$K$2185,4,0)</f>
        <v>Spokane</v>
      </c>
      <c r="B1994" s="10" t="str">
        <f>VLOOKUP(D1994,'Current OBD'!$B$6:$K$2185,3,0)</f>
        <v>32-363</v>
      </c>
      <c r="C1994" s="9" t="str">
        <f>VLOOKUP(D1994,'Current OBD'!$B$6:$K$2185,2,0)</f>
        <v>West Valley School District-Spokane</v>
      </c>
      <c r="D1994" s="24">
        <v>681181</v>
      </c>
      <c r="E1994" s="9" t="str">
        <f>VLOOKUP(D1994,'Current OBD'!$B$6:$K$2185,10,0)</f>
        <v>Millwood Kindergarten Center</v>
      </c>
      <c r="F1994" s="11" t="str">
        <f>IF(VLOOKUP(D1994,'Current OBD'!$B$6:$AK$2185,23,0)="Yes","PK"," ")</f>
        <v xml:space="preserve"> </v>
      </c>
      <c r="G1994" s="11" t="str">
        <f>IF(VLOOKUP(D1994,'Current OBD'!$B$6:$AK$2185,24,0)="Yes","K"," ")</f>
        <v>K</v>
      </c>
      <c r="H1994" s="11" t="str">
        <f>IF(VLOOKUP(D1994,'Current OBD'!$B$6:$AK$2185,25,0)="Yes",1," ")</f>
        <v xml:space="preserve"> </v>
      </c>
      <c r="I1994" s="11" t="str">
        <f>IF(VLOOKUP(D1994,'Current OBD'!$B$6:$AK$2185,26,0)="Yes","2"," ")</f>
        <v xml:space="preserve"> </v>
      </c>
      <c r="J1994" s="11" t="str">
        <f>IF(VLOOKUP(D1994,'Current OBD'!$B$6:$AK$2185,27,0)="Yes","3"," ")</f>
        <v xml:space="preserve"> </v>
      </c>
      <c r="K1994" s="11" t="str">
        <f>IF(VLOOKUP(D1994,'Current OBD'!$B$6:$AK$2185,28,0)="Yes","4"," ")</f>
        <v xml:space="preserve"> </v>
      </c>
      <c r="L1994" s="11" t="str">
        <f>IF(VLOOKUP(D1994,'Current OBD'!$B$6:$AK$2185,29,0)="Yes","5"," ")</f>
        <v xml:space="preserve"> </v>
      </c>
      <c r="M1994" s="11" t="str">
        <f>IF(VLOOKUP(D1994,'Current OBD'!$B$6:$AK$2185,30,0)="Yes","6"," ")</f>
        <v xml:space="preserve"> </v>
      </c>
      <c r="N1994" s="11" t="str">
        <f>IF(VLOOKUP(D1994,'Current OBD'!$B$6:$AK$2185,31,0)="Yes","7"," ")</f>
        <v xml:space="preserve"> </v>
      </c>
      <c r="O1994" s="11" t="str">
        <f>IF(VLOOKUP(D1994,'Current OBD'!$B$6:$AK$2185,32,0)="Yes","8"," ")</f>
        <v xml:space="preserve"> </v>
      </c>
      <c r="P1994" s="11" t="str">
        <f>IF(VLOOKUP(D1994,'Current OBD'!$B$6:$AK$2185,33,0)="Yes","9"," ")</f>
        <v xml:space="preserve"> </v>
      </c>
      <c r="Q1994" s="11" t="str">
        <f>IF(VLOOKUP(D1994,'Current OBD'!$B$6:$AK$2185,34,0)="Yes","10"," ")</f>
        <v xml:space="preserve"> </v>
      </c>
      <c r="R1994" s="11" t="str">
        <f>IF(VLOOKUP(D1994,'Current OBD'!$B$6:$AK$2185,35,0)="Yes","11"," ")</f>
        <v xml:space="preserve"> </v>
      </c>
      <c r="S1994" s="11" t="str">
        <f>IF(VLOOKUP(D1994,'Current OBD'!$B$6:$AK$2185,36,0)="Yes","12"," ")</f>
        <v xml:space="preserve"> </v>
      </c>
      <c r="T1994" s="13">
        <f>VLOOKUP(D1994,Pivot!$B$4:$F$2181,2,0)</f>
        <v>108</v>
      </c>
      <c r="U1994" s="13">
        <f>VLOOKUP(D1994,Pivot!$B$4:$F$2181,3,0)</f>
        <v>0</v>
      </c>
      <c r="V1994" s="13">
        <f>VLOOKUP(D1994,Pivot!$B$4:$F$2181,4,0)</f>
        <v>164</v>
      </c>
      <c r="W1994" s="46">
        <f>IFERROR(VLOOKUP(D1994,Pivot!$B$4:$H$2181,5,0),"")</f>
        <v>0.65849999999999997</v>
      </c>
      <c r="X1994" s="51">
        <f>IFERROR(VLOOKUP(D1994,Pivot!$B$4:$H$2181,6,0),"")</f>
        <v>0</v>
      </c>
      <c r="Y1994" s="46">
        <f>IFERROR(VLOOKUP(D1994,Pivot!$B$4:$H$2181,7,0),"")</f>
        <v>0.65849999999999997</v>
      </c>
    </row>
    <row r="1995" spans="1:25" ht="15" customHeight="1" outlineLevel="2">
      <c r="A1995" s="10" t="str">
        <f>VLOOKUP(D1995,'Current OBD'!$B$6:$K$2185,4,0)</f>
        <v>Spokane</v>
      </c>
      <c r="B1995" s="10" t="str">
        <f>VLOOKUP(D1995,'Current OBD'!$B$6:$K$2185,3,0)</f>
        <v>32-363</v>
      </c>
      <c r="C1995" s="9" t="str">
        <f>VLOOKUP(D1995,'Current OBD'!$B$6:$K$2185,2,0)</f>
        <v>West Valley School District-Spokane</v>
      </c>
      <c r="D1995" s="24">
        <v>664995</v>
      </c>
      <c r="E1995" s="9" t="str">
        <f>VLOOKUP(D1995,'Current OBD'!$B$6:$K$2185,10,0)</f>
        <v>Ness Elementary School</v>
      </c>
      <c r="F1995" s="11" t="str">
        <f>IF(VLOOKUP(D1995,'Current OBD'!$B$6:$AK$2185,23,0)="Yes","PK"," ")</f>
        <v xml:space="preserve"> </v>
      </c>
      <c r="G1995" s="11" t="str">
        <f>IF(VLOOKUP(D1995,'Current OBD'!$B$6:$AK$2185,24,0)="Yes","K"," ")</f>
        <v xml:space="preserve"> </v>
      </c>
      <c r="H1995" s="11">
        <f>IF(VLOOKUP(D1995,'Current OBD'!$B$6:$AK$2185,25,0)="Yes",1," ")</f>
        <v>1</v>
      </c>
      <c r="I1995" s="11" t="str">
        <f>IF(VLOOKUP(D1995,'Current OBD'!$B$6:$AK$2185,26,0)="Yes","2"," ")</f>
        <v>2</v>
      </c>
      <c r="J1995" s="11" t="str">
        <f>IF(VLOOKUP(D1995,'Current OBD'!$B$6:$AK$2185,27,0)="Yes","3"," ")</f>
        <v>3</v>
      </c>
      <c r="K1995" s="11" t="str">
        <f>IF(VLOOKUP(D1995,'Current OBD'!$B$6:$AK$2185,28,0)="Yes","4"," ")</f>
        <v>4</v>
      </c>
      <c r="L1995" s="11" t="str">
        <f>IF(VLOOKUP(D1995,'Current OBD'!$B$6:$AK$2185,29,0)="Yes","5"," ")</f>
        <v>5</v>
      </c>
      <c r="M1995" s="11" t="str">
        <f>IF(VLOOKUP(D1995,'Current OBD'!$B$6:$AK$2185,30,0)="Yes","6"," ")</f>
        <v xml:space="preserve"> </v>
      </c>
      <c r="N1995" s="11" t="str">
        <f>IF(VLOOKUP(D1995,'Current OBD'!$B$6:$AK$2185,31,0)="Yes","7"," ")</f>
        <v xml:space="preserve"> </v>
      </c>
      <c r="O1995" s="11" t="str">
        <f>IF(VLOOKUP(D1995,'Current OBD'!$B$6:$AK$2185,32,0)="Yes","8"," ")</f>
        <v xml:space="preserve"> </v>
      </c>
      <c r="P1995" s="11" t="str">
        <f>IF(VLOOKUP(D1995,'Current OBD'!$B$6:$AK$2185,33,0)="Yes","9"," ")</f>
        <v xml:space="preserve"> </v>
      </c>
      <c r="Q1995" s="11" t="str">
        <f>IF(VLOOKUP(D1995,'Current OBD'!$B$6:$AK$2185,34,0)="Yes","10"," ")</f>
        <v xml:space="preserve"> </v>
      </c>
      <c r="R1995" s="11" t="str">
        <f>IF(VLOOKUP(D1995,'Current OBD'!$B$6:$AK$2185,35,0)="Yes","11"," ")</f>
        <v xml:space="preserve"> </v>
      </c>
      <c r="S1995" s="11" t="str">
        <f>IF(VLOOKUP(D1995,'Current OBD'!$B$6:$AK$2185,36,0)="Yes","12"," ")</f>
        <v xml:space="preserve"> </v>
      </c>
      <c r="T1995" s="13">
        <f>VLOOKUP(D1995,Pivot!$B$4:$F$2181,2,0)</f>
        <v>211</v>
      </c>
      <c r="U1995" s="13">
        <f>VLOOKUP(D1995,Pivot!$B$4:$F$2181,3,0)</f>
        <v>0</v>
      </c>
      <c r="V1995" s="13">
        <f>VLOOKUP(D1995,Pivot!$B$4:$F$2181,4,0)</f>
        <v>258</v>
      </c>
      <c r="W1995" s="46">
        <f>IFERROR(VLOOKUP(D1995,Pivot!$B$4:$H$2181,5,0),"")</f>
        <v>0.81779999999999997</v>
      </c>
      <c r="X1995" s="51">
        <f>IFERROR(VLOOKUP(D1995,Pivot!$B$4:$H$2181,6,0),"")</f>
        <v>0</v>
      </c>
      <c r="Y1995" s="46">
        <f>IFERROR(VLOOKUP(D1995,Pivot!$B$4:$H$2181,7,0),"")</f>
        <v>0.81779999999999997</v>
      </c>
    </row>
    <row r="1996" spans="1:25" ht="15" customHeight="1" outlineLevel="2">
      <c r="A1996" s="10" t="str">
        <f>VLOOKUP(D1996,'Current OBD'!$B$6:$K$2185,4,0)</f>
        <v>Spokane</v>
      </c>
      <c r="B1996" s="10" t="str">
        <f>VLOOKUP(D1996,'Current OBD'!$B$6:$K$2185,3,0)</f>
        <v>32-363</v>
      </c>
      <c r="C1996" s="9" t="str">
        <f>VLOOKUP(D1996,'Current OBD'!$B$6:$K$2185,2,0)</f>
        <v>West Valley School District-Spokane</v>
      </c>
      <c r="D1996" s="24">
        <v>663833</v>
      </c>
      <c r="E1996" s="9" t="str">
        <f>VLOOKUP(D1996,'Current OBD'!$B$6:$K$2185,10,0)</f>
        <v>Orchard Center Elementary</v>
      </c>
      <c r="F1996" s="11" t="str">
        <f>IF(VLOOKUP(D1996,'Current OBD'!$B$6:$AK$2185,23,0)="Yes","PK"," ")</f>
        <v xml:space="preserve"> </v>
      </c>
      <c r="G1996" s="11" t="str">
        <f>IF(VLOOKUP(D1996,'Current OBD'!$B$6:$AK$2185,24,0)="Yes","K"," ")</f>
        <v xml:space="preserve"> </v>
      </c>
      <c r="H1996" s="11">
        <f>IF(VLOOKUP(D1996,'Current OBD'!$B$6:$AK$2185,25,0)="Yes",1," ")</f>
        <v>1</v>
      </c>
      <c r="I1996" s="11" t="str">
        <f>IF(VLOOKUP(D1996,'Current OBD'!$B$6:$AK$2185,26,0)="Yes","2"," ")</f>
        <v>2</v>
      </c>
      <c r="J1996" s="11" t="str">
        <f>IF(VLOOKUP(D1996,'Current OBD'!$B$6:$AK$2185,27,0)="Yes","3"," ")</f>
        <v>3</v>
      </c>
      <c r="K1996" s="11" t="str">
        <f>IF(VLOOKUP(D1996,'Current OBD'!$B$6:$AK$2185,28,0)="Yes","4"," ")</f>
        <v>4</v>
      </c>
      <c r="L1996" s="11" t="str">
        <f>IF(VLOOKUP(D1996,'Current OBD'!$B$6:$AK$2185,29,0)="Yes","5"," ")</f>
        <v>5</v>
      </c>
      <c r="M1996" s="11" t="str">
        <f>IF(VLOOKUP(D1996,'Current OBD'!$B$6:$AK$2185,30,0)="Yes","6"," ")</f>
        <v xml:space="preserve"> </v>
      </c>
      <c r="N1996" s="11" t="str">
        <f>IF(VLOOKUP(D1996,'Current OBD'!$B$6:$AK$2185,31,0)="Yes","7"," ")</f>
        <v xml:space="preserve"> </v>
      </c>
      <c r="O1996" s="11" t="str">
        <f>IF(VLOOKUP(D1996,'Current OBD'!$B$6:$AK$2185,32,0)="Yes","8"," ")</f>
        <v xml:space="preserve"> </v>
      </c>
      <c r="P1996" s="11" t="str">
        <f>IF(VLOOKUP(D1996,'Current OBD'!$B$6:$AK$2185,33,0)="Yes","9"," ")</f>
        <v xml:space="preserve"> </v>
      </c>
      <c r="Q1996" s="11" t="str">
        <f>IF(VLOOKUP(D1996,'Current OBD'!$B$6:$AK$2185,34,0)="Yes","10"," ")</f>
        <v xml:space="preserve"> </v>
      </c>
      <c r="R1996" s="11" t="str">
        <f>IF(VLOOKUP(D1996,'Current OBD'!$B$6:$AK$2185,35,0)="Yes","11"," ")</f>
        <v xml:space="preserve"> </v>
      </c>
      <c r="S1996" s="11" t="str">
        <f>IF(VLOOKUP(D1996,'Current OBD'!$B$6:$AK$2185,36,0)="Yes","12"," ")</f>
        <v xml:space="preserve"> </v>
      </c>
      <c r="T1996" s="13">
        <f>VLOOKUP(D1996,Pivot!$B$4:$F$2181,2,0)</f>
        <v>180</v>
      </c>
      <c r="U1996" s="13">
        <f>VLOOKUP(D1996,Pivot!$B$4:$F$2181,3,0)</f>
        <v>0</v>
      </c>
      <c r="V1996" s="13">
        <f>VLOOKUP(D1996,Pivot!$B$4:$F$2181,4,0)</f>
        <v>216</v>
      </c>
      <c r="W1996" s="46">
        <f>IFERROR(VLOOKUP(D1996,Pivot!$B$4:$H$2181,5,0),"")</f>
        <v>0.83330000000000004</v>
      </c>
      <c r="X1996" s="51">
        <f>IFERROR(VLOOKUP(D1996,Pivot!$B$4:$H$2181,6,0),"")</f>
        <v>0</v>
      </c>
      <c r="Y1996" s="46">
        <f>IFERROR(VLOOKUP(D1996,Pivot!$B$4:$H$2181,7,0),"")</f>
        <v>0.83330000000000004</v>
      </c>
    </row>
    <row r="1997" spans="1:25" ht="15" customHeight="1" outlineLevel="2">
      <c r="A1997" s="10" t="str">
        <f>VLOOKUP(D1997,'Current OBD'!$B$6:$K$2185,4,0)</f>
        <v>Spokane</v>
      </c>
      <c r="B1997" s="10" t="str">
        <f>VLOOKUP(D1997,'Current OBD'!$B$6:$K$2185,3,0)</f>
        <v>32-363</v>
      </c>
      <c r="C1997" s="9" t="str">
        <f>VLOOKUP(D1997,'Current OBD'!$B$6:$K$2185,2,0)</f>
        <v>West Valley School District-Spokane</v>
      </c>
      <c r="D1997" s="24">
        <v>661012</v>
      </c>
      <c r="E1997" s="9" t="str">
        <f>VLOOKUP(D1997,'Current OBD'!$B$6:$K$2185,10,0)</f>
        <v>Pasadena Park Elementary</v>
      </c>
      <c r="F1997" s="11" t="str">
        <f>IF(VLOOKUP(D1997,'Current OBD'!$B$6:$AK$2185,23,0)="Yes","PK"," ")</f>
        <v xml:space="preserve"> </v>
      </c>
      <c r="G1997" s="11" t="str">
        <f>IF(VLOOKUP(D1997,'Current OBD'!$B$6:$AK$2185,24,0)="Yes","K"," ")</f>
        <v xml:space="preserve"> </v>
      </c>
      <c r="H1997" s="11">
        <f>IF(VLOOKUP(D1997,'Current OBD'!$B$6:$AK$2185,25,0)="Yes",1," ")</f>
        <v>1</v>
      </c>
      <c r="I1997" s="11" t="str">
        <f>IF(VLOOKUP(D1997,'Current OBD'!$B$6:$AK$2185,26,0)="Yes","2"," ")</f>
        <v>2</v>
      </c>
      <c r="J1997" s="11" t="str">
        <f>IF(VLOOKUP(D1997,'Current OBD'!$B$6:$AK$2185,27,0)="Yes","3"," ")</f>
        <v>3</v>
      </c>
      <c r="K1997" s="11" t="str">
        <f>IF(VLOOKUP(D1997,'Current OBD'!$B$6:$AK$2185,28,0)="Yes","4"," ")</f>
        <v>4</v>
      </c>
      <c r="L1997" s="11" t="str">
        <f>IF(VLOOKUP(D1997,'Current OBD'!$B$6:$AK$2185,29,0)="Yes","5"," ")</f>
        <v>5</v>
      </c>
      <c r="M1997" s="11" t="str">
        <f>IF(VLOOKUP(D1997,'Current OBD'!$B$6:$AK$2185,30,0)="Yes","6"," ")</f>
        <v xml:space="preserve"> </v>
      </c>
      <c r="N1997" s="11" t="str">
        <f>IF(VLOOKUP(D1997,'Current OBD'!$B$6:$AK$2185,31,0)="Yes","7"," ")</f>
        <v xml:space="preserve"> </v>
      </c>
      <c r="O1997" s="11" t="str">
        <f>IF(VLOOKUP(D1997,'Current OBD'!$B$6:$AK$2185,32,0)="Yes","8"," ")</f>
        <v xml:space="preserve"> </v>
      </c>
      <c r="P1997" s="11" t="str">
        <f>IF(VLOOKUP(D1997,'Current OBD'!$B$6:$AK$2185,33,0)="Yes","9"," ")</f>
        <v xml:space="preserve"> </v>
      </c>
      <c r="Q1997" s="11" t="str">
        <f>IF(VLOOKUP(D1997,'Current OBD'!$B$6:$AK$2185,34,0)="Yes","10"," ")</f>
        <v xml:space="preserve"> </v>
      </c>
      <c r="R1997" s="11" t="str">
        <f>IF(VLOOKUP(D1997,'Current OBD'!$B$6:$AK$2185,35,0)="Yes","11"," ")</f>
        <v xml:space="preserve"> </v>
      </c>
      <c r="S1997" s="11" t="str">
        <f>IF(VLOOKUP(D1997,'Current OBD'!$B$6:$AK$2185,36,0)="Yes","12"," ")</f>
        <v xml:space="preserve"> </v>
      </c>
      <c r="T1997" s="13">
        <f>VLOOKUP(D1997,Pivot!$B$4:$F$2181,2,0)</f>
        <v>149</v>
      </c>
      <c r="U1997" s="13">
        <f>VLOOKUP(D1997,Pivot!$B$4:$F$2181,3,0)</f>
        <v>0</v>
      </c>
      <c r="V1997" s="13">
        <f>VLOOKUP(D1997,Pivot!$B$4:$F$2181,4,0)</f>
        <v>346</v>
      </c>
      <c r="W1997" s="46">
        <f>IFERROR(VLOOKUP(D1997,Pivot!$B$4:$H$2181,5,0),"")</f>
        <v>0.43059999999999998</v>
      </c>
      <c r="X1997" s="51">
        <f>IFERROR(VLOOKUP(D1997,Pivot!$B$4:$H$2181,6,0),"")</f>
        <v>0</v>
      </c>
      <c r="Y1997" s="46">
        <f>IFERROR(VLOOKUP(D1997,Pivot!$B$4:$H$2181,7,0),"")</f>
        <v>0.43059999999999998</v>
      </c>
    </row>
    <row r="1998" spans="1:25" ht="15" customHeight="1" outlineLevel="2">
      <c r="A1998" s="10" t="str">
        <f>VLOOKUP(D1998,'Current OBD'!$B$6:$K$2185,4,0)</f>
        <v>Spokane</v>
      </c>
      <c r="B1998" s="10" t="str">
        <f>VLOOKUP(D1998,'Current OBD'!$B$6:$K$2185,3,0)</f>
        <v>32-363</v>
      </c>
      <c r="C1998" s="9" t="str">
        <f>VLOOKUP(D1998,'Current OBD'!$B$6:$K$2185,2,0)</f>
        <v>West Valley School District-Spokane</v>
      </c>
      <c r="D1998" s="24">
        <v>661013</v>
      </c>
      <c r="E1998" s="9" t="str">
        <f>VLOOKUP(D1998,'Current OBD'!$B$6:$K$2185,10,0)</f>
        <v>Seth Woodard Elementary</v>
      </c>
      <c r="F1998" s="11" t="str">
        <f>IF(VLOOKUP(D1998,'Current OBD'!$B$6:$AK$2185,23,0)="Yes","PK"," ")</f>
        <v xml:space="preserve"> </v>
      </c>
      <c r="G1998" s="11" t="str">
        <f>IF(VLOOKUP(D1998,'Current OBD'!$B$6:$AK$2185,24,0)="Yes","K"," ")</f>
        <v>K</v>
      </c>
      <c r="H1998" s="11">
        <f>IF(VLOOKUP(D1998,'Current OBD'!$B$6:$AK$2185,25,0)="Yes",1," ")</f>
        <v>1</v>
      </c>
      <c r="I1998" s="11" t="str">
        <f>IF(VLOOKUP(D1998,'Current OBD'!$B$6:$AK$2185,26,0)="Yes","2"," ")</f>
        <v>2</v>
      </c>
      <c r="J1998" s="11" t="str">
        <f>IF(VLOOKUP(D1998,'Current OBD'!$B$6:$AK$2185,27,0)="Yes","3"," ")</f>
        <v>3</v>
      </c>
      <c r="K1998" s="11" t="str">
        <f>IF(VLOOKUP(D1998,'Current OBD'!$B$6:$AK$2185,28,0)="Yes","4"," ")</f>
        <v>4</v>
      </c>
      <c r="L1998" s="11" t="str">
        <f>IF(VLOOKUP(D1998,'Current OBD'!$B$6:$AK$2185,29,0)="Yes","5"," ")</f>
        <v>5</v>
      </c>
      <c r="M1998" s="11" t="str">
        <f>IF(VLOOKUP(D1998,'Current OBD'!$B$6:$AK$2185,30,0)="Yes","6"," ")</f>
        <v xml:space="preserve"> </v>
      </c>
      <c r="N1998" s="11" t="str">
        <f>IF(VLOOKUP(D1998,'Current OBD'!$B$6:$AK$2185,31,0)="Yes","7"," ")</f>
        <v xml:space="preserve"> </v>
      </c>
      <c r="O1998" s="11" t="str">
        <f>IF(VLOOKUP(D1998,'Current OBD'!$B$6:$AK$2185,32,0)="Yes","8"," ")</f>
        <v xml:space="preserve"> </v>
      </c>
      <c r="P1998" s="11" t="str">
        <f>IF(VLOOKUP(D1998,'Current OBD'!$B$6:$AK$2185,33,0)="Yes","9"," ")</f>
        <v xml:space="preserve"> </v>
      </c>
      <c r="Q1998" s="11" t="str">
        <f>IF(VLOOKUP(D1998,'Current OBD'!$B$6:$AK$2185,34,0)="Yes","10"," ")</f>
        <v xml:space="preserve"> </v>
      </c>
      <c r="R1998" s="11" t="str">
        <f>IF(VLOOKUP(D1998,'Current OBD'!$B$6:$AK$2185,35,0)="Yes","11"," ")</f>
        <v xml:space="preserve"> </v>
      </c>
      <c r="S1998" s="11" t="str">
        <f>IF(VLOOKUP(D1998,'Current OBD'!$B$6:$AK$2185,36,0)="Yes","12"," ")</f>
        <v xml:space="preserve"> </v>
      </c>
      <c r="T1998" s="13">
        <f>VLOOKUP(D1998,Pivot!$B$4:$F$2181,2,0)</f>
        <v>198</v>
      </c>
      <c r="U1998" s="13">
        <f>VLOOKUP(D1998,Pivot!$B$4:$F$2181,3,0)</f>
        <v>0</v>
      </c>
      <c r="V1998" s="13">
        <f>VLOOKUP(D1998,Pivot!$B$4:$F$2181,4,0)</f>
        <v>274</v>
      </c>
      <c r="W1998" s="46">
        <f>IFERROR(VLOOKUP(D1998,Pivot!$B$4:$H$2181,5,0),"")</f>
        <v>0.72260000000000002</v>
      </c>
      <c r="X1998" s="51">
        <f>IFERROR(VLOOKUP(D1998,Pivot!$B$4:$H$2181,6,0),"")</f>
        <v>0</v>
      </c>
      <c r="Y1998" s="46">
        <f>IFERROR(VLOOKUP(D1998,Pivot!$B$4:$H$2181,7,0),"")</f>
        <v>0.72260000000000002</v>
      </c>
    </row>
    <row r="1999" spans="1:25" ht="15" customHeight="1" outlineLevel="2">
      <c r="A1999" s="10" t="str">
        <f>VLOOKUP(D1999,'Current OBD'!$B$6:$K$2185,4,0)</f>
        <v>Spokane</v>
      </c>
      <c r="B1999" s="10" t="str">
        <f>VLOOKUP(D1999,'Current OBD'!$B$6:$K$2185,3,0)</f>
        <v>32-363</v>
      </c>
      <c r="C1999" s="9" t="str">
        <f>VLOOKUP(D1999,'Current OBD'!$B$6:$K$2185,2,0)</f>
        <v>West Valley School District-Spokane</v>
      </c>
      <c r="D1999" s="24">
        <v>663508</v>
      </c>
      <c r="E1999" s="9" t="str">
        <f>VLOOKUP(D1999,'Current OBD'!$B$6:$K$2185,10,0)</f>
        <v>Spokane Valley High School</v>
      </c>
      <c r="F1999" s="11" t="str">
        <f>IF(VLOOKUP(D1999,'Current OBD'!$B$6:$AK$2185,23,0)="Yes","PK"," ")</f>
        <v xml:space="preserve"> </v>
      </c>
      <c r="G1999" s="11" t="str">
        <f>IF(VLOOKUP(D1999,'Current OBD'!$B$6:$AK$2185,24,0)="Yes","K"," ")</f>
        <v xml:space="preserve"> </v>
      </c>
      <c r="H1999" s="11" t="str">
        <f>IF(VLOOKUP(D1999,'Current OBD'!$B$6:$AK$2185,25,0)="Yes",1," ")</f>
        <v xml:space="preserve"> </v>
      </c>
      <c r="I1999" s="11" t="str">
        <f>IF(VLOOKUP(D1999,'Current OBD'!$B$6:$AK$2185,26,0)="Yes","2"," ")</f>
        <v xml:space="preserve"> </v>
      </c>
      <c r="J1999" s="11" t="str">
        <f>IF(VLOOKUP(D1999,'Current OBD'!$B$6:$AK$2185,27,0)="Yes","3"," ")</f>
        <v xml:space="preserve"> </v>
      </c>
      <c r="K1999" s="11" t="str">
        <f>IF(VLOOKUP(D1999,'Current OBD'!$B$6:$AK$2185,28,0)="Yes","4"," ")</f>
        <v xml:space="preserve"> </v>
      </c>
      <c r="L1999" s="11" t="str">
        <f>IF(VLOOKUP(D1999,'Current OBD'!$B$6:$AK$2185,29,0)="Yes","5"," ")</f>
        <v xml:space="preserve"> </v>
      </c>
      <c r="M1999" s="11" t="str">
        <f>IF(VLOOKUP(D1999,'Current OBD'!$B$6:$AK$2185,30,0)="Yes","6"," ")</f>
        <v xml:space="preserve"> </v>
      </c>
      <c r="N1999" s="11" t="str">
        <f>IF(VLOOKUP(D1999,'Current OBD'!$B$6:$AK$2185,31,0)="Yes","7"," ")</f>
        <v xml:space="preserve"> </v>
      </c>
      <c r="O1999" s="11" t="str">
        <f>IF(VLOOKUP(D1999,'Current OBD'!$B$6:$AK$2185,32,0)="Yes","8"," ")</f>
        <v xml:space="preserve"> </v>
      </c>
      <c r="P1999" s="11" t="str">
        <f>IF(VLOOKUP(D1999,'Current OBD'!$B$6:$AK$2185,33,0)="Yes","9"," ")</f>
        <v>9</v>
      </c>
      <c r="Q1999" s="11" t="str">
        <f>IF(VLOOKUP(D1999,'Current OBD'!$B$6:$AK$2185,34,0)="Yes","10"," ")</f>
        <v>10</v>
      </c>
      <c r="R1999" s="11" t="str">
        <f>IF(VLOOKUP(D1999,'Current OBD'!$B$6:$AK$2185,35,0)="Yes","11"," ")</f>
        <v>11</v>
      </c>
      <c r="S1999" s="11" t="str">
        <f>IF(VLOOKUP(D1999,'Current OBD'!$B$6:$AK$2185,36,0)="Yes","12"," ")</f>
        <v>12</v>
      </c>
      <c r="T1999" s="13">
        <f>VLOOKUP(D1999,Pivot!$B$4:$F$2181,2,0)</f>
        <v>194</v>
      </c>
      <c r="U1999" s="13">
        <f>VLOOKUP(D1999,Pivot!$B$4:$F$2181,3,0)</f>
        <v>0</v>
      </c>
      <c r="V1999" s="13">
        <f>VLOOKUP(D1999,Pivot!$B$4:$F$2181,4,0)</f>
        <v>244</v>
      </c>
      <c r="W1999" s="46">
        <f>IFERROR(VLOOKUP(D1999,Pivot!$B$4:$H$2181,5,0),"")</f>
        <v>0.79510000000000003</v>
      </c>
      <c r="X1999" s="51">
        <f>IFERROR(VLOOKUP(D1999,Pivot!$B$4:$H$2181,6,0),"")</f>
        <v>0</v>
      </c>
      <c r="Y1999" s="46">
        <f>IFERROR(VLOOKUP(D1999,Pivot!$B$4:$H$2181,7,0),"")</f>
        <v>0.79510000000000003</v>
      </c>
    </row>
    <row r="2000" spans="1:25" ht="15" customHeight="1" outlineLevel="2">
      <c r="A2000" s="10" t="str">
        <f>VLOOKUP(D2000,'Current OBD'!$B$6:$K$2185,4,0)</f>
        <v>Spokane</v>
      </c>
      <c r="B2000" s="10" t="str">
        <f>VLOOKUP(D2000,'Current OBD'!$B$6:$K$2185,3,0)</f>
        <v>32-363</v>
      </c>
      <c r="C2000" s="9" t="str">
        <f>VLOOKUP(D2000,'Current OBD'!$B$6:$K$2185,2,0)</f>
        <v>West Valley School District-Spokane</v>
      </c>
      <c r="D2000" s="24">
        <v>661018</v>
      </c>
      <c r="E2000" s="9" t="str">
        <f>VLOOKUP(D2000,'Current OBD'!$B$6:$K$2185,10,0)</f>
        <v>West Valley City School</v>
      </c>
      <c r="F2000" s="11" t="str">
        <f>IF(VLOOKUP(D2000,'Current OBD'!$B$6:$AK$2185,23,0)="Yes","PK"," ")</f>
        <v xml:space="preserve"> </v>
      </c>
      <c r="G2000" s="11" t="str">
        <f>IF(VLOOKUP(D2000,'Current OBD'!$B$6:$AK$2185,24,0)="Yes","K"," ")</f>
        <v xml:space="preserve"> </v>
      </c>
      <c r="H2000" s="11" t="str">
        <f>IF(VLOOKUP(D2000,'Current OBD'!$B$6:$AK$2185,25,0)="Yes",1," ")</f>
        <v xml:space="preserve"> </v>
      </c>
      <c r="I2000" s="11" t="str">
        <f>IF(VLOOKUP(D2000,'Current OBD'!$B$6:$AK$2185,26,0)="Yes","2"," ")</f>
        <v xml:space="preserve"> </v>
      </c>
      <c r="J2000" s="11" t="str">
        <f>IF(VLOOKUP(D2000,'Current OBD'!$B$6:$AK$2185,27,0)="Yes","3"," ")</f>
        <v xml:space="preserve"> </v>
      </c>
      <c r="K2000" s="11" t="str">
        <f>IF(VLOOKUP(D2000,'Current OBD'!$B$6:$AK$2185,28,0)="Yes","4"," ")</f>
        <v xml:space="preserve"> </v>
      </c>
      <c r="L2000" s="11" t="str">
        <f>IF(VLOOKUP(D2000,'Current OBD'!$B$6:$AK$2185,29,0)="Yes","5"," ")</f>
        <v>5</v>
      </c>
      <c r="M2000" s="11" t="str">
        <f>IF(VLOOKUP(D2000,'Current OBD'!$B$6:$AK$2185,30,0)="Yes","6"," ")</f>
        <v>6</v>
      </c>
      <c r="N2000" s="11" t="str">
        <f>IF(VLOOKUP(D2000,'Current OBD'!$B$6:$AK$2185,31,0)="Yes","7"," ")</f>
        <v>7</v>
      </c>
      <c r="O2000" s="11" t="str">
        <f>IF(VLOOKUP(D2000,'Current OBD'!$B$6:$AK$2185,32,0)="Yes","8"," ")</f>
        <v>8</v>
      </c>
      <c r="P2000" s="11" t="str">
        <f>IF(VLOOKUP(D2000,'Current OBD'!$B$6:$AK$2185,33,0)="Yes","9"," ")</f>
        <v xml:space="preserve"> </v>
      </c>
      <c r="Q2000" s="11" t="str">
        <f>IF(VLOOKUP(D2000,'Current OBD'!$B$6:$AK$2185,34,0)="Yes","10"," ")</f>
        <v xml:space="preserve"> </v>
      </c>
      <c r="R2000" s="11" t="str">
        <f>IF(VLOOKUP(D2000,'Current OBD'!$B$6:$AK$2185,35,0)="Yes","11"," ")</f>
        <v xml:space="preserve"> </v>
      </c>
      <c r="S2000" s="11" t="str">
        <f>IF(VLOOKUP(D2000,'Current OBD'!$B$6:$AK$2185,36,0)="Yes","12"," ")</f>
        <v xml:space="preserve"> </v>
      </c>
      <c r="T2000" s="13">
        <f>VLOOKUP(D2000,Pivot!$B$4:$F$2181,2,0)</f>
        <v>104</v>
      </c>
      <c r="U2000" s="13">
        <f>VLOOKUP(D2000,Pivot!$B$4:$F$2181,3,0)</f>
        <v>0</v>
      </c>
      <c r="V2000" s="13">
        <f>VLOOKUP(D2000,Pivot!$B$4:$F$2181,4,0)</f>
        <v>169</v>
      </c>
      <c r="W2000" s="46">
        <f>IFERROR(VLOOKUP(D2000,Pivot!$B$4:$H$2181,5,0),"")</f>
        <v>0.61539999999999995</v>
      </c>
      <c r="X2000" s="51">
        <f>IFERROR(VLOOKUP(D2000,Pivot!$B$4:$H$2181,6,0),"")</f>
        <v>0</v>
      </c>
      <c r="Y2000" s="46">
        <f>IFERROR(VLOOKUP(D2000,Pivot!$B$4:$H$2181,7,0),"")</f>
        <v>0.61539999999999995</v>
      </c>
    </row>
    <row r="2001" spans="1:25" ht="15" customHeight="1" outlineLevel="2">
      <c r="A2001" s="10" t="str">
        <f>VLOOKUP(D2001,'Current OBD'!$B$6:$K$2185,4,0)</f>
        <v>Spokane</v>
      </c>
      <c r="B2001" s="10" t="str">
        <f>VLOOKUP(D2001,'Current OBD'!$B$6:$K$2185,3,0)</f>
        <v>32-363</v>
      </c>
      <c r="C2001" s="9" t="str">
        <f>VLOOKUP(D2001,'Current OBD'!$B$6:$K$2185,2,0)</f>
        <v>West Valley School District-Spokane</v>
      </c>
      <c r="D2001" s="24">
        <v>684443</v>
      </c>
      <c r="E2001" s="9" t="str">
        <f>VLOOKUP(D2001,'Current OBD'!$B$6:$K$2185,10,0)</f>
        <v>West Valley Early Learning Center</v>
      </c>
      <c r="F2001" s="11" t="str">
        <f>IF(VLOOKUP(D2001,'Current OBD'!$B$6:$AK$2185,23,0)="Yes","PK"," ")</f>
        <v>PK</v>
      </c>
      <c r="G2001" s="11" t="str">
        <f>IF(VLOOKUP(D2001,'Current OBD'!$B$6:$AK$2185,24,0)="Yes","K"," ")</f>
        <v xml:space="preserve"> </v>
      </c>
      <c r="H2001" s="11" t="str">
        <f>IF(VLOOKUP(D2001,'Current OBD'!$B$6:$AK$2185,25,0)="Yes",1," ")</f>
        <v xml:space="preserve"> </v>
      </c>
      <c r="I2001" s="11" t="str">
        <f>IF(VLOOKUP(D2001,'Current OBD'!$B$6:$AK$2185,26,0)="Yes","2"," ")</f>
        <v xml:space="preserve"> </v>
      </c>
      <c r="J2001" s="11" t="str">
        <f>IF(VLOOKUP(D2001,'Current OBD'!$B$6:$AK$2185,27,0)="Yes","3"," ")</f>
        <v xml:space="preserve"> </v>
      </c>
      <c r="K2001" s="11" t="str">
        <f>IF(VLOOKUP(D2001,'Current OBD'!$B$6:$AK$2185,28,0)="Yes","4"," ")</f>
        <v xml:space="preserve"> </v>
      </c>
      <c r="L2001" s="11" t="str">
        <f>IF(VLOOKUP(D2001,'Current OBD'!$B$6:$AK$2185,29,0)="Yes","5"," ")</f>
        <v xml:space="preserve"> </v>
      </c>
      <c r="M2001" s="11" t="str">
        <f>IF(VLOOKUP(D2001,'Current OBD'!$B$6:$AK$2185,30,0)="Yes","6"," ")</f>
        <v xml:space="preserve"> </v>
      </c>
      <c r="N2001" s="11" t="str">
        <f>IF(VLOOKUP(D2001,'Current OBD'!$B$6:$AK$2185,31,0)="Yes","7"," ")</f>
        <v xml:space="preserve"> </v>
      </c>
      <c r="O2001" s="11" t="str">
        <f>IF(VLOOKUP(D2001,'Current OBD'!$B$6:$AK$2185,32,0)="Yes","8"," ")</f>
        <v xml:space="preserve"> </v>
      </c>
      <c r="P2001" s="11" t="str">
        <f>IF(VLOOKUP(D2001,'Current OBD'!$B$6:$AK$2185,33,0)="Yes","9"," ")</f>
        <v xml:space="preserve"> </v>
      </c>
      <c r="Q2001" s="11" t="str">
        <f>IF(VLOOKUP(D2001,'Current OBD'!$B$6:$AK$2185,34,0)="Yes","10"," ")</f>
        <v xml:space="preserve"> </v>
      </c>
      <c r="R2001" s="11" t="str">
        <f>IF(VLOOKUP(D2001,'Current OBD'!$B$6:$AK$2185,35,0)="Yes","11"," ")</f>
        <v xml:space="preserve"> </v>
      </c>
      <c r="S2001" s="11" t="str">
        <f>IF(VLOOKUP(D2001,'Current OBD'!$B$6:$AK$2185,36,0)="Yes","12"," ")</f>
        <v xml:space="preserve"> </v>
      </c>
      <c r="T2001" s="13">
        <f>VLOOKUP(D2001,Pivot!$B$4:$F$2181,2,0)</f>
        <v>66</v>
      </c>
      <c r="U2001" s="13">
        <f>VLOOKUP(D2001,Pivot!$B$4:$F$2181,3,0)</f>
        <v>0</v>
      </c>
      <c r="V2001" s="13">
        <f>VLOOKUP(D2001,Pivot!$B$4:$F$2181,4,0)</f>
        <v>66</v>
      </c>
      <c r="W2001" s="46">
        <f>IFERROR(VLOOKUP(D2001,Pivot!$B$4:$H$2181,5,0),"")</f>
        <v>1</v>
      </c>
      <c r="X2001" s="51">
        <f>IFERROR(VLOOKUP(D2001,Pivot!$B$4:$H$2181,6,0),"")</f>
        <v>0</v>
      </c>
      <c r="Y2001" s="46">
        <f>IFERROR(VLOOKUP(D2001,Pivot!$B$4:$H$2181,7,0),"")</f>
        <v>1</v>
      </c>
    </row>
    <row r="2002" spans="1:25" ht="15" customHeight="1" outlineLevel="2">
      <c r="A2002" s="10" t="str">
        <f>VLOOKUP(D2002,'Current OBD'!$B$6:$K$2185,4,0)</f>
        <v>Spokane</v>
      </c>
      <c r="B2002" s="10" t="str">
        <f>VLOOKUP(D2002,'Current OBD'!$B$6:$K$2185,3,0)</f>
        <v>32-363</v>
      </c>
      <c r="C2002" s="9" t="str">
        <f>VLOOKUP(D2002,'Current OBD'!$B$6:$K$2185,2,0)</f>
        <v>West Valley School District-Spokane</v>
      </c>
      <c r="D2002" s="24">
        <v>664031</v>
      </c>
      <c r="E2002" s="9" t="str">
        <f>VLOOKUP(D2002,'Current OBD'!$B$6:$K$2185,10,0)</f>
        <v>West Valley High School</v>
      </c>
      <c r="F2002" s="11" t="str">
        <f>IF(VLOOKUP(D2002,'Current OBD'!$B$6:$AK$2185,23,0)="Yes","PK"," ")</f>
        <v xml:space="preserve"> </v>
      </c>
      <c r="G2002" s="11" t="str">
        <f>IF(VLOOKUP(D2002,'Current OBD'!$B$6:$AK$2185,24,0)="Yes","K"," ")</f>
        <v xml:space="preserve"> </v>
      </c>
      <c r="H2002" s="11" t="str">
        <f>IF(VLOOKUP(D2002,'Current OBD'!$B$6:$AK$2185,25,0)="Yes",1," ")</f>
        <v xml:space="preserve"> </v>
      </c>
      <c r="I2002" s="11" t="str">
        <f>IF(VLOOKUP(D2002,'Current OBD'!$B$6:$AK$2185,26,0)="Yes","2"," ")</f>
        <v xml:space="preserve"> </v>
      </c>
      <c r="J2002" s="11" t="str">
        <f>IF(VLOOKUP(D2002,'Current OBD'!$B$6:$AK$2185,27,0)="Yes","3"," ")</f>
        <v xml:space="preserve"> </v>
      </c>
      <c r="K2002" s="11" t="str">
        <f>IF(VLOOKUP(D2002,'Current OBD'!$B$6:$AK$2185,28,0)="Yes","4"," ")</f>
        <v xml:space="preserve"> </v>
      </c>
      <c r="L2002" s="11" t="str">
        <f>IF(VLOOKUP(D2002,'Current OBD'!$B$6:$AK$2185,29,0)="Yes","5"," ")</f>
        <v xml:space="preserve"> </v>
      </c>
      <c r="M2002" s="11" t="str">
        <f>IF(VLOOKUP(D2002,'Current OBD'!$B$6:$AK$2185,30,0)="Yes","6"," ")</f>
        <v xml:space="preserve"> </v>
      </c>
      <c r="N2002" s="11" t="str">
        <f>IF(VLOOKUP(D2002,'Current OBD'!$B$6:$AK$2185,31,0)="Yes","7"," ")</f>
        <v xml:space="preserve"> </v>
      </c>
      <c r="O2002" s="11" t="str">
        <f>IF(VLOOKUP(D2002,'Current OBD'!$B$6:$AK$2185,32,0)="Yes","8"," ")</f>
        <v xml:space="preserve"> </v>
      </c>
      <c r="P2002" s="11" t="str">
        <f>IF(VLOOKUP(D2002,'Current OBD'!$B$6:$AK$2185,33,0)="Yes","9"," ")</f>
        <v>9</v>
      </c>
      <c r="Q2002" s="11" t="str">
        <f>IF(VLOOKUP(D2002,'Current OBD'!$B$6:$AK$2185,34,0)="Yes","10"," ")</f>
        <v>10</v>
      </c>
      <c r="R2002" s="11" t="str">
        <f>IF(VLOOKUP(D2002,'Current OBD'!$B$6:$AK$2185,35,0)="Yes","11"," ")</f>
        <v>11</v>
      </c>
      <c r="S2002" s="11" t="str">
        <f>IF(VLOOKUP(D2002,'Current OBD'!$B$6:$AK$2185,36,0)="Yes","12"," ")</f>
        <v>12</v>
      </c>
      <c r="T2002" s="13">
        <f>VLOOKUP(D2002,Pivot!$B$4:$F$2181,2,0)</f>
        <v>403</v>
      </c>
      <c r="U2002" s="13">
        <f>VLOOKUP(D2002,Pivot!$B$4:$F$2181,3,0)</f>
        <v>0</v>
      </c>
      <c r="V2002" s="13">
        <f>VLOOKUP(D2002,Pivot!$B$4:$F$2181,4,0)</f>
        <v>891</v>
      </c>
      <c r="W2002" s="46">
        <f>IFERROR(VLOOKUP(D2002,Pivot!$B$4:$H$2181,5,0),"")</f>
        <v>0.45229999999999998</v>
      </c>
      <c r="X2002" s="51">
        <f>IFERROR(VLOOKUP(D2002,Pivot!$B$4:$H$2181,6,0),"")</f>
        <v>0</v>
      </c>
      <c r="Y2002" s="46">
        <f>IFERROR(VLOOKUP(D2002,Pivot!$B$4:$H$2181,7,0),"")</f>
        <v>0.45229999999999998</v>
      </c>
    </row>
    <row r="2003" spans="1:25" ht="15" customHeight="1" outlineLevel="1">
      <c r="A2003" s="27"/>
      <c r="B2003" s="27"/>
      <c r="C2003" s="30" t="s">
        <v>5853</v>
      </c>
      <c r="D2003" s="27"/>
      <c r="E2003" s="26"/>
      <c r="F2003" s="29"/>
      <c r="G2003" s="29"/>
      <c r="H2003" s="29"/>
      <c r="I2003" s="29"/>
      <c r="J2003" s="29"/>
      <c r="K2003" s="29"/>
      <c r="L2003" s="29"/>
      <c r="M2003" s="29"/>
      <c r="N2003" s="29"/>
      <c r="O2003" s="29"/>
      <c r="P2003" s="29"/>
      <c r="Q2003" s="29"/>
      <c r="R2003" s="29"/>
      <c r="S2003" s="29"/>
      <c r="T2003" s="43">
        <f>SUBTOTAL(9,T1992:T2002)</f>
        <v>2275</v>
      </c>
      <c r="U2003" s="43">
        <f>SUBTOTAL(9,U1992:U2002)</f>
        <v>0</v>
      </c>
      <c r="V2003" s="43">
        <f>SUBTOTAL(9,V1992:V2002)</f>
        <v>3487</v>
      </c>
      <c r="W2003" s="47"/>
      <c r="X2003" s="52"/>
      <c r="Y2003" s="56">
        <f>(T2003+U2003)/V2003</f>
        <v>0.6524232864926871</v>
      </c>
    </row>
    <row r="2004" spans="1:25" ht="15" customHeight="1" outlineLevel="2">
      <c r="A2004" s="10" t="str">
        <f>VLOOKUP(D2004,'Current OBD'!$B$6:$K$2185,4,0)</f>
        <v>Spokane</v>
      </c>
      <c r="B2004" s="10" t="str">
        <f>VLOOKUP(D2004,'Current OBD'!$B$6:$K$2185,3,0)</f>
        <v>32-414</v>
      </c>
      <c r="C2004" s="9" t="str">
        <f>VLOOKUP(D2004,'Current OBD'!$B$6:$K$2185,2,0)</f>
        <v>Deer Park School District</v>
      </c>
      <c r="D2004" s="24">
        <v>664291</v>
      </c>
      <c r="E2004" s="9" t="str">
        <f>VLOOKUP(D2004,'Current OBD'!$B$6:$K$2185,10,0)</f>
        <v>Arcadia Elementary School</v>
      </c>
      <c r="F2004" s="11" t="str">
        <f>IF(VLOOKUP(D2004,'Current OBD'!$B$6:$AK$2185,23,0)="Yes","PK"," ")</f>
        <v xml:space="preserve"> </v>
      </c>
      <c r="G2004" s="11" t="str">
        <f>IF(VLOOKUP(D2004,'Current OBD'!$B$6:$AK$2185,24,0)="Yes","K"," ")</f>
        <v xml:space="preserve"> </v>
      </c>
      <c r="H2004" s="11" t="str">
        <f>IF(VLOOKUP(D2004,'Current OBD'!$B$6:$AK$2185,25,0)="Yes",1," ")</f>
        <v xml:space="preserve"> </v>
      </c>
      <c r="I2004" s="11" t="str">
        <f>IF(VLOOKUP(D2004,'Current OBD'!$B$6:$AK$2185,26,0)="Yes","2"," ")</f>
        <v xml:space="preserve"> </v>
      </c>
      <c r="J2004" s="11" t="str">
        <f>IF(VLOOKUP(D2004,'Current OBD'!$B$6:$AK$2185,27,0)="Yes","3"," ")</f>
        <v>3</v>
      </c>
      <c r="K2004" s="11" t="str">
        <f>IF(VLOOKUP(D2004,'Current OBD'!$B$6:$AK$2185,28,0)="Yes","4"," ")</f>
        <v>4</v>
      </c>
      <c r="L2004" s="11" t="str">
        <f>IF(VLOOKUP(D2004,'Current OBD'!$B$6:$AK$2185,29,0)="Yes","5"," ")</f>
        <v>5</v>
      </c>
      <c r="M2004" s="11" t="str">
        <f>IF(VLOOKUP(D2004,'Current OBD'!$B$6:$AK$2185,30,0)="Yes","6"," ")</f>
        <v xml:space="preserve"> </v>
      </c>
      <c r="N2004" s="11" t="str">
        <f>IF(VLOOKUP(D2004,'Current OBD'!$B$6:$AK$2185,31,0)="Yes","7"," ")</f>
        <v xml:space="preserve"> </v>
      </c>
      <c r="O2004" s="11" t="str">
        <f>IF(VLOOKUP(D2004,'Current OBD'!$B$6:$AK$2185,32,0)="Yes","8"," ")</f>
        <v xml:space="preserve"> </v>
      </c>
      <c r="P2004" s="11" t="str">
        <f>IF(VLOOKUP(D2004,'Current OBD'!$B$6:$AK$2185,33,0)="Yes","9"," ")</f>
        <v xml:space="preserve"> </v>
      </c>
      <c r="Q2004" s="11" t="str">
        <f>IF(VLOOKUP(D2004,'Current OBD'!$B$6:$AK$2185,34,0)="Yes","10"," ")</f>
        <v xml:space="preserve"> </v>
      </c>
      <c r="R2004" s="11" t="str">
        <f>IF(VLOOKUP(D2004,'Current OBD'!$B$6:$AK$2185,35,0)="Yes","11"," ")</f>
        <v xml:space="preserve"> </v>
      </c>
      <c r="S2004" s="11" t="str">
        <f>IF(VLOOKUP(D2004,'Current OBD'!$B$6:$AK$2185,36,0)="Yes","12"," ")</f>
        <v xml:space="preserve"> </v>
      </c>
      <c r="T2004" s="13">
        <f>VLOOKUP(D2004,Pivot!$B$4:$F$2181,2,0)</f>
        <v>176</v>
      </c>
      <c r="U2004" s="13">
        <f>VLOOKUP(D2004,Pivot!$B$4:$F$2181,3,0)</f>
        <v>54</v>
      </c>
      <c r="V2004" s="13">
        <f>VLOOKUP(D2004,Pivot!$B$4:$F$2181,4,0)</f>
        <v>470</v>
      </c>
      <c r="W2004" s="46">
        <f>IFERROR(VLOOKUP(D2004,Pivot!$B$4:$H$2181,5,0),"")</f>
        <v>0.3745</v>
      </c>
      <c r="X2004" s="51">
        <f>IFERROR(VLOOKUP(D2004,Pivot!$B$4:$H$2181,6,0),"")</f>
        <v>0.1149</v>
      </c>
      <c r="Y2004" s="46">
        <f>IFERROR(VLOOKUP(D2004,Pivot!$B$4:$H$2181,7,0),"")</f>
        <v>0.4894</v>
      </c>
    </row>
    <row r="2005" spans="1:25" ht="15" customHeight="1" outlineLevel="2">
      <c r="A2005" s="10" t="str">
        <f>VLOOKUP(D2005,'Current OBD'!$B$6:$K$2185,4,0)</f>
        <v>Spokane</v>
      </c>
      <c r="B2005" s="10" t="str">
        <f>VLOOKUP(D2005,'Current OBD'!$B$6:$K$2185,3,0)</f>
        <v>32-414</v>
      </c>
      <c r="C2005" s="9" t="str">
        <f>VLOOKUP(D2005,'Current OBD'!$B$6:$K$2185,2,0)</f>
        <v>Deer Park School District</v>
      </c>
      <c r="D2005" s="24">
        <v>665190</v>
      </c>
      <c r="E2005" s="9" t="str">
        <f>VLOOKUP(D2005,'Current OBD'!$B$6:$K$2185,10,0)</f>
        <v>Deer Park Early Learning Center</v>
      </c>
      <c r="F2005" s="11" t="str">
        <f>IF(VLOOKUP(D2005,'Current OBD'!$B$6:$AK$2185,23,0)="Yes","PK"," ")</f>
        <v>PK</v>
      </c>
      <c r="G2005" s="11" t="str">
        <f>IF(VLOOKUP(D2005,'Current OBD'!$B$6:$AK$2185,24,0)="Yes","K"," ")</f>
        <v xml:space="preserve"> </v>
      </c>
      <c r="H2005" s="11" t="str">
        <f>IF(VLOOKUP(D2005,'Current OBD'!$B$6:$AK$2185,25,0)="Yes",1," ")</f>
        <v xml:space="preserve"> </v>
      </c>
      <c r="I2005" s="11" t="str">
        <f>IF(VLOOKUP(D2005,'Current OBD'!$B$6:$AK$2185,26,0)="Yes","2"," ")</f>
        <v xml:space="preserve"> </v>
      </c>
      <c r="J2005" s="11" t="str">
        <f>IF(VLOOKUP(D2005,'Current OBD'!$B$6:$AK$2185,27,0)="Yes","3"," ")</f>
        <v xml:space="preserve"> </v>
      </c>
      <c r="K2005" s="11" t="str">
        <f>IF(VLOOKUP(D2005,'Current OBD'!$B$6:$AK$2185,28,0)="Yes","4"," ")</f>
        <v xml:space="preserve"> </v>
      </c>
      <c r="L2005" s="11" t="str">
        <f>IF(VLOOKUP(D2005,'Current OBD'!$B$6:$AK$2185,29,0)="Yes","5"," ")</f>
        <v xml:space="preserve"> </v>
      </c>
      <c r="M2005" s="11" t="str">
        <f>IF(VLOOKUP(D2005,'Current OBD'!$B$6:$AK$2185,30,0)="Yes","6"," ")</f>
        <v xml:space="preserve"> </v>
      </c>
      <c r="N2005" s="11" t="str">
        <f>IF(VLOOKUP(D2005,'Current OBD'!$B$6:$AK$2185,31,0)="Yes","7"," ")</f>
        <v xml:space="preserve"> </v>
      </c>
      <c r="O2005" s="11" t="str">
        <f>IF(VLOOKUP(D2005,'Current OBD'!$B$6:$AK$2185,32,0)="Yes","8"," ")</f>
        <v xml:space="preserve"> </v>
      </c>
      <c r="P2005" s="11" t="str">
        <f>IF(VLOOKUP(D2005,'Current OBD'!$B$6:$AK$2185,33,0)="Yes","9"," ")</f>
        <v xml:space="preserve"> </v>
      </c>
      <c r="Q2005" s="11" t="str">
        <f>IF(VLOOKUP(D2005,'Current OBD'!$B$6:$AK$2185,34,0)="Yes","10"," ")</f>
        <v xml:space="preserve"> </v>
      </c>
      <c r="R2005" s="11" t="str">
        <f>IF(VLOOKUP(D2005,'Current OBD'!$B$6:$AK$2185,35,0)="Yes","11"," ")</f>
        <v xml:space="preserve"> </v>
      </c>
      <c r="S2005" s="11" t="str">
        <f>IF(VLOOKUP(D2005,'Current OBD'!$B$6:$AK$2185,36,0)="Yes","12"," ")</f>
        <v xml:space="preserve"> </v>
      </c>
      <c r="T2005" s="13">
        <f>VLOOKUP(D2005,Pivot!$B$4:$F$2181,2,0)</f>
        <v>92</v>
      </c>
      <c r="U2005" s="13">
        <f>VLOOKUP(D2005,Pivot!$B$4:$F$2181,3,0)</f>
        <v>0</v>
      </c>
      <c r="V2005" s="13">
        <f>VLOOKUP(D2005,Pivot!$B$4:$F$2181,4,0)</f>
        <v>92</v>
      </c>
      <c r="W2005" s="46">
        <f>IFERROR(VLOOKUP(D2005,Pivot!$B$4:$H$2181,5,0),"")</f>
        <v>1</v>
      </c>
      <c r="X2005" s="51">
        <f>IFERROR(VLOOKUP(D2005,Pivot!$B$4:$H$2181,6,0),"")</f>
        <v>0</v>
      </c>
      <c r="Y2005" s="46">
        <f>IFERROR(VLOOKUP(D2005,Pivot!$B$4:$H$2181,7,0),"")</f>
        <v>1</v>
      </c>
    </row>
    <row r="2006" spans="1:25" ht="15" customHeight="1" outlineLevel="2">
      <c r="A2006" s="10" t="str">
        <f>VLOOKUP(D2006,'Current OBD'!$B$6:$K$2185,4,0)</f>
        <v>Spokane</v>
      </c>
      <c r="B2006" s="10" t="str">
        <f>VLOOKUP(D2006,'Current OBD'!$B$6:$K$2185,3,0)</f>
        <v>32-414</v>
      </c>
      <c r="C2006" s="9" t="str">
        <f>VLOOKUP(D2006,'Current OBD'!$B$6:$K$2185,2,0)</f>
        <v>Deer Park School District</v>
      </c>
      <c r="D2006" s="24">
        <v>663383</v>
      </c>
      <c r="E2006" s="9" t="str">
        <f>VLOOKUP(D2006,'Current OBD'!$B$6:$K$2185,10,0)</f>
        <v>Deer Park Elementary</v>
      </c>
      <c r="F2006" s="11" t="str">
        <f>IF(VLOOKUP(D2006,'Current OBD'!$B$6:$AK$2185,23,0)="Yes","PK"," ")</f>
        <v>PK</v>
      </c>
      <c r="G2006" s="11" t="str">
        <f>IF(VLOOKUP(D2006,'Current OBD'!$B$6:$AK$2185,24,0)="Yes","K"," ")</f>
        <v>K</v>
      </c>
      <c r="H2006" s="11">
        <f>IF(VLOOKUP(D2006,'Current OBD'!$B$6:$AK$2185,25,0)="Yes",1," ")</f>
        <v>1</v>
      </c>
      <c r="I2006" s="11" t="str">
        <f>IF(VLOOKUP(D2006,'Current OBD'!$B$6:$AK$2185,26,0)="Yes","2"," ")</f>
        <v>2</v>
      </c>
      <c r="J2006" s="11" t="str">
        <f>IF(VLOOKUP(D2006,'Current OBD'!$B$6:$AK$2185,27,0)="Yes","3"," ")</f>
        <v xml:space="preserve"> </v>
      </c>
      <c r="K2006" s="11" t="str">
        <f>IF(VLOOKUP(D2006,'Current OBD'!$B$6:$AK$2185,28,0)="Yes","4"," ")</f>
        <v xml:space="preserve"> </v>
      </c>
      <c r="L2006" s="11" t="str">
        <f>IF(VLOOKUP(D2006,'Current OBD'!$B$6:$AK$2185,29,0)="Yes","5"," ")</f>
        <v xml:space="preserve"> </v>
      </c>
      <c r="M2006" s="11" t="str">
        <f>IF(VLOOKUP(D2006,'Current OBD'!$B$6:$AK$2185,30,0)="Yes","6"," ")</f>
        <v xml:space="preserve"> </v>
      </c>
      <c r="N2006" s="11" t="str">
        <f>IF(VLOOKUP(D2006,'Current OBD'!$B$6:$AK$2185,31,0)="Yes","7"," ")</f>
        <v xml:space="preserve"> </v>
      </c>
      <c r="O2006" s="11" t="str">
        <f>IF(VLOOKUP(D2006,'Current OBD'!$B$6:$AK$2185,32,0)="Yes","8"," ")</f>
        <v xml:space="preserve"> </v>
      </c>
      <c r="P2006" s="11" t="str">
        <f>IF(VLOOKUP(D2006,'Current OBD'!$B$6:$AK$2185,33,0)="Yes","9"," ")</f>
        <v xml:space="preserve"> </v>
      </c>
      <c r="Q2006" s="11" t="str">
        <f>IF(VLOOKUP(D2006,'Current OBD'!$B$6:$AK$2185,34,0)="Yes","10"," ")</f>
        <v xml:space="preserve"> </v>
      </c>
      <c r="R2006" s="11" t="str">
        <f>IF(VLOOKUP(D2006,'Current OBD'!$B$6:$AK$2185,35,0)="Yes","11"," ")</f>
        <v xml:space="preserve"> </v>
      </c>
      <c r="S2006" s="11" t="str">
        <f>IF(VLOOKUP(D2006,'Current OBD'!$B$6:$AK$2185,36,0)="Yes","12"," ")</f>
        <v xml:space="preserve"> </v>
      </c>
      <c r="T2006" s="13">
        <f>VLOOKUP(D2006,Pivot!$B$4:$F$2181,2,0)</f>
        <v>184</v>
      </c>
      <c r="U2006" s="13">
        <f>VLOOKUP(D2006,Pivot!$B$4:$F$2181,3,0)</f>
        <v>48</v>
      </c>
      <c r="V2006" s="13">
        <f>VLOOKUP(D2006,Pivot!$B$4:$F$2181,4,0)</f>
        <v>434</v>
      </c>
      <c r="W2006" s="46">
        <f>IFERROR(VLOOKUP(D2006,Pivot!$B$4:$H$2181,5,0),"")</f>
        <v>0.42399999999999999</v>
      </c>
      <c r="X2006" s="51">
        <f>IFERROR(VLOOKUP(D2006,Pivot!$B$4:$H$2181,6,0),"")</f>
        <v>0.1106</v>
      </c>
      <c r="Y2006" s="46">
        <f>IFERROR(VLOOKUP(D2006,Pivot!$B$4:$H$2181,7,0),"")</f>
        <v>0.53459999999999996</v>
      </c>
    </row>
    <row r="2007" spans="1:25" ht="15" customHeight="1" outlineLevel="2">
      <c r="A2007" s="10" t="str">
        <f>VLOOKUP(D2007,'Current OBD'!$B$6:$K$2185,4,0)</f>
        <v>Spokane</v>
      </c>
      <c r="B2007" s="10" t="str">
        <f>VLOOKUP(D2007,'Current OBD'!$B$6:$K$2185,3,0)</f>
        <v>32-414</v>
      </c>
      <c r="C2007" s="9" t="str">
        <f>VLOOKUP(D2007,'Current OBD'!$B$6:$K$2185,2,0)</f>
        <v>Deer Park School District</v>
      </c>
      <c r="D2007" s="24">
        <v>663994</v>
      </c>
      <c r="E2007" s="9" t="str">
        <f>VLOOKUP(D2007,'Current OBD'!$B$6:$K$2185,10,0)</f>
        <v>Deer Park High School</v>
      </c>
      <c r="F2007" s="11" t="str">
        <f>IF(VLOOKUP(D2007,'Current OBD'!$B$6:$AK$2185,23,0)="Yes","PK"," ")</f>
        <v xml:space="preserve"> </v>
      </c>
      <c r="G2007" s="11" t="str">
        <f>IF(VLOOKUP(D2007,'Current OBD'!$B$6:$AK$2185,24,0)="Yes","K"," ")</f>
        <v xml:space="preserve"> </v>
      </c>
      <c r="H2007" s="11" t="str">
        <f>IF(VLOOKUP(D2007,'Current OBD'!$B$6:$AK$2185,25,0)="Yes",1," ")</f>
        <v xml:space="preserve"> </v>
      </c>
      <c r="I2007" s="11" t="str">
        <f>IF(VLOOKUP(D2007,'Current OBD'!$B$6:$AK$2185,26,0)="Yes","2"," ")</f>
        <v xml:space="preserve"> </v>
      </c>
      <c r="J2007" s="11" t="str">
        <f>IF(VLOOKUP(D2007,'Current OBD'!$B$6:$AK$2185,27,0)="Yes","3"," ")</f>
        <v xml:space="preserve"> </v>
      </c>
      <c r="K2007" s="11" t="str">
        <f>IF(VLOOKUP(D2007,'Current OBD'!$B$6:$AK$2185,28,0)="Yes","4"," ")</f>
        <v xml:space="preserve"> </v>
      </c>
      <c r="L2007" s="11" t="str">
        <f>IF(VLOOKUP(D2007,'Current OBD'!$B$6:$AK$2185,29,0)="Yes","5"," ")</f>
        <v xml:space="preserve"> </v>
      </c>
      <c r="M2007" s="11" t="str">
        <f>IF(VLOOKUP(D2007,'Current OBD'!$B$6:$AK$2185,30,0)="Yes","6"," ")</f>
        <v xml:space="preserve"> </v>
      </c>
      <c r="N2007" s="11" t="str">
        <f>IF(VLOOKUP(D2007,'Current OBD'!$B$6:$AK$2185,31,0)="Yes","7"," ")</f>
        <v xml:space="preserve"> </v>
      </c>
      <c r="O2007" s="11" t="str">
        <f>IF(VLOOKUP(D2007,'Current OBD'!$B$6:$AK$2185,32,0)="Yes","8"," ")</f>
        <v xml:space="preserve"> </v>
      </c>
      <c r="P2007" s="11" t="str">
        <f>IF(VLOOKUP(D2007,'Current OBD'!$B$6:$AK$2185,33,0)="Yes","9"," ")</f>
        <v>9</v>
      </c>
      <c r="Q2007" s="11" t="str">
        <f>IF(VLOOKUP(D2007,'Current OBD'!$B$6:$AK$2185,34,0)="Yes","10"," ")</f>
        <v>10</v>
      </c>
      <c r="R2007" s="11" t="str">
        <f>IF(VLOOKUP(D2007,'Current OBD'!$B$6:$AK$2185,35,0)="Yes","11"," ")</f>
        <v>11</v>
      </c>
      <c r="S2007" s="11" t="str">
        <f>IF(VLOOKUP(D2007,'Current OBD'!$B$6:$AK$2185,36,0)="Yes","12"," ")</f>
        <v>12</v>
      </c>
      <c r="T2007" s="13">
        <f>VLOOKUP(D2007,Pivot!$B$4:$F$2181,2,0)</f>
        <v>255</v>
      </c>
      <c r="U2007" s="13">
        <f>VLOOKUP(D2007,Pivot!$B$4:$F$2181,3,0)</f>
        <v>73</v>
      </c>
      <c r="V2007" s="13">
        <f>VLOOKUP(D2007,Pivot!$B$4:$F$2181,4,0)</f>
        <v>723</v>
      </c>
      <c r="W2007" s="46">
        <f>IFERROR(VLOOKUP(D2007,Pivot!$B$4:$H$2181,5,0),"")</f>
        <v>0.35270000000000001</v>
      </c>
      <c r="X2007" s="51">
        <f>IFERROR(VLOOKUP(D2007,Pivot!$B$4:$H$2181,6,0),"")</f>
        <v>0.10100000000000001</v>
      </c>
      <c r="Y2007" s="46">
        <f>IFERROR(VLOOKUP(D2007,Pivot!$B$4:$H$2181,7,0),"")</f>
        <v>0.45369999999999999</v>
      </c>
    </row>
    <row r="2008" spans="1:25" ht="15" customHeight="1" outlineLevel="2">
      <c r="A2008" s="10" t="str">
        <f>VLOOKUP(D2008,'Current OBD'!$B$6:$K$2185,4,0)</f>
        <v>Spokane</v>
      </c>
      <c r="B2008" s="10" t="str">
        <f>VLOOKUP(D2008,'Current OBD'!$B$6:$K$2185,3,0)</f>
        <v>32-414</v>
      </c>
      <c r="C2008" s="9" t="str">
        <f>VLOOKUP(D2008,'Current OBD'!$B$6:$K$2185,2,0)</f>
        <v>Deer Park School District</v>
      </c>
      <c r="D2008" s="24">
        <v>663332</v>
      </c>
      <c r="E2008" s="9" t="str">
        <f>VLOOKUP(D2008,'Current OBD'!$B$6:$K$2185,10,0)</f>
        <v>Deer Park Middle School</v>
      </c>
      <c r="F2008" s="11" t="str">
        <f>IF(VLOOKUP(D2008,'Current OBD'!$B$6:$AK$2185,23,0)="Yes","PK"," ")</f>
        <v xml:space="preserve"> </v>
      </c>
      <c r="G2008" s="11" t="str">
        <f>IF(VLOOKUP(D2008,'Current OBD'!$B$6:$AK$2185,24,0)="Yes","K"," ")</f>
        <v xml:space="preserve"> </v>
      </c>
      <c r="H2008" s="11" t="str">
        <f>IF(VLOOKUP(D2008,'Current OBD'!$B$6:$AK$2185,25,0)="Yes",1," ")</f>
        <v xml:space="preserve"> </v>
      </c>
      <c r="I2008" s="11" t="str">
        <f>IF(VLOOKUP(D2008,'Current OBD'!$B$6:$AK$2185,26,0)="Yes","2"," ")</f>
        <v xml:space="preserve"> </v>
      </c>
      <c r="J2008" s="11" t="str">
        <f>IF(VLOOKUP(D2008,'Current OBD'!$B$6:$AK$2185,27,0)="Yes","3"," ")</f>
        <v xml:space="preserve"> </v>
      </c>
      <c r="K2008" s="11" t="str">
        <f>IF(VLOOKUP(D2008,'Current OBD'!$B$6:$AK$2185,28,0)="Yes","4"," ")</f>
        <v xml:space="preserve"> </v>
      </c>
      <c r="L2008" s="11" t="str">
        <f>IF(VLOOKUP(D2008,'Current OBD'!$B$6:$AK$2185,29,0)="Yes","5"," ")</f>
        <v xml:space="preserve"> </v>
      </c>
      <c r="M2008" s="11" t="str">
        <f>IF(VLOOKUP(D2008,'Current OBD'!$B$6:$AK$2185,30,0)="Yes","6"," ")</f>
        <v>6</v>
      </c>
      <c r="N2008" s="11" t="str">
        <f>IF(VLOOKUP(D2008,'Current OBD'!$B$6:$AK$2185,31,0)="Yes","7"," ")</f>
        <v>7</v>
      </c>
      <c r="O2008" s="11" t="str">
        <f>IF(VLOOKUP(D2008,'Current OBD'!$B$6:$AK$2185,32,0)="Yes","8"," ")</f>
        <v>8</v>
      </c>
      <c r="P2008" s="11" t="str">
        <f>IF(VLOOKUP(D2008,'Current OBD'!$B$6:$AK$2185,33,0)="Yes","9"," ")</f>
        <v xml:space="preserve"> </v>
      </c>
      <c r="Q2008" s="11" t="str">
        <f>IF(VLOOKUP(D2008,'Current OBD'!$B$6:$AK$2185,34,0)="Yes","10"," ")</f>
        <v xml:space="preserve"> </v>
      </c>
      <c r="R2008" s="11" t="str">
        <f>IF(VLOOKUP(D2008,'Current OBD'!$B$6:$AK$2185,35,0)="Yes","11"," ")</f>
        <v xml:space="preserve"> </v>
      </c>
      <c r="S2008" s="11" t="str">
        <f>IF(VLOOKUP(D2008,'Current OBD'!$B$6:$AK$2185,36,0)="Yes","12"," ")</f>
        <v xml:space="preserve"> </v>
      </c>
      <c r="T2008" s="13">
        <f>VLOOKUP(D2008,Pivot!$B$4:$F$2181,2,0)</f>
        <v>292</v>
      </c>
      <c r="U2008" s="13">
        <f>VLOOKUP(D2008,Pivot!$B$4:$F$2181,3,0)</f>
        <v>0</v>
      </c>
      <c r="V2008" s="13">
        <f>VLOOKUP(D2008,Pivot!$B$4:$F$2181,4,0)</f>
        <v>475</v>
      </c>
      <c r="W2008" s="46">
        <f>IFERROR(VLOOKUP(D2008,Pivot!$B$4:$H$2181,5,0),"")</f>
        <v>0.61470000000000002</v>
      </c>
      <c r="X2008" s="51">
        <f>IFERROR(VLOOKUP(D2008,Pivot!$B$4:$H$2181,6,0),"")</f>
        <v>0</v>
      </c>
      <c r="Y2008" s="46">
        <f>IFERROR(VLOOKUP(D2008,Pivot!$B$4:$H$2181,7,0),"")</f>
        <v>0.61470000000000002</v>
      </c>
    </row>
    <row r="2009" spans="1:25" ht="15" customHeight="1" outlineLevel="1">
      <c r="A2009" s="27"/>
      <c r="B2009" s="27"/>
      <c r="C2009" s="30" t="s">
        <v>5854</v>
      </c>
      <c r="D2009" s="27"/>
      <c r="E2009" s="26"/>
      <c r="F2009" s="29"/>
      <c r="G2009" s="29"/>
      <c r="H2009" s="29"/>
      <c r="I2009" s="29"/>
      <c r="J2009" s="29"/>
      <c r="K2009" s="29"/>
      <c r="L2009" s="29"/>
      <c r="M2009" s="29"/>
      <c r="N2009" s="29"/>
      <c r="O2009" s="29"/>
      <c r="P2009" s="29"/>
      <c r="Q2009" s="29"/>
      <c r="R2009" s="29"/>
      <c r="S2009" s="29"/>
      <c r="T2009" s="43">
        <f>SUBTOTAL(9,T2004:T2008)</f>
        <v>999</v>
      </c>
      <c r="U2009" s="43">
        <f>SUBTOTAL(9,U2004:U2008)</f>
        <v>175</v>
      </c>
      <c r="V2009" s="43">
        <f>SUBTOTAL(9,V2004:V2008)</f>
        <v>2194</v>
      </c>
      <c r="W2009" s="47"/>
      <c r="X2009" s="52"/>
      <c r="Y2009" s="56">
        <f>(T2009+U2009)/V2009</f>
        <v>0.5350957155879672</v>
      </c>
    </row>
    <row r="2010" spans="1:25" ht="15" customHeight="1" outlineLevel="2">
      <c r="A2010" s="10" t="str">
        <f>VLOOKUP(D2010,'Current OBD'!$B$6:$K$2185,4,0)</f>
        <v>Spokane</v>
      </c>
      <c r="B2010" s="10" t="str">
        <f>VLOOKUP(D2010,'Current OBD'!$B$6:$K$2185,3,0)</f>
        <v>32-416</v>
      </c>
      <c r="C2010" s="9" t="str">
        <f>VLOOKUP(D2010,'Current OBD'!$B$6:$K$2185,2,0)</f>
        <v>Riverside School District</v>
      </c>
      <c r="D2010" s="24">
        <v>664349</v>
      </c>
      <c r="E2010" s="9" t="str">
        <f>VLOOKUP(D2010,'Current OBD'!$B$6:$K$2185,10,0)</f>
        <v>Chattaroy Elementary</v>
      </c>
      <c r="F2010" s="11" t="str">
        <f>IF(VLOOKUP(D2010,'Current OBD'!$B$6:$AK$2185,23,0)="Yes","PK"," ")</f>
        <v>PK</v>
      </c>
      <c r="G2010" s="11" t="str">
        <f>IF(VLOOKUP(D2010,'Current OBD'!$B$6:$AK$2185,24,0)="Yes","K"," ")</f>
        <v>K</v>
      </c>
      <c r="H2010" s="11">
        <f>IF(VLOOKUP(D2010,'Current OBD'!$B$6:$AK$2185,25,0)="Yes",1," ")</f>
        <v>1</v>
      </c>
      <c r="I2010" s="11" t="str">
        <f>IF(VLOOKUP(D2010,'Current OBD'!$B$6:$AK$2185,26,0)="Yes","2"," ")</f>
        <v>2</v>
      </c>
      <c r="J2010" s="11" t="str">
        <f>IF(VLOOKUP(D2010,'Current OBD'!$B$6:$AK$2185,27,0)="Yes","3"," ")</f>
        <v>3</v>
      </c>
      <c r="K2010" s="11" t="str">
        <f>IF(VLOOKUP(D2010,'Current OBD'!$B$6:$AK$2185,28,0)="Yes","4"," ")</f>
        <v>4</v>
      </c>
      <c r="L2010" s="11" t="str">
        <f>IF(VLOOKUP(D2010,'Current OBD'!$B$6:$AK$2185,29,0)="Yes","5"," ")</f>
        <v xml:space="preserve"> </v>
      </c>
      <c r="M2010" s="11" t="str">
        <f>IF(VLOOKUP(D2010,'Current OBD'!$B$6:$AK$2185,30,0)="Yes","6"," ")</f>
        <v xml:space="preserve"> </v>
      </c>
      <c r="N2010" s="11" t="str">
        <f>IF(VLOOKUP(D2010,'Current OBD'!$B$6:$AK$2185,31,0)="Yes","7"," ")</f>
        <v xml:space="preserve"> </v>
      </c>
      <c r="O2010" s="11" t="str">
        <f>IF(VLOOKUP(D2010,'Current OBD'!$B$6:$AK$2185,32,0)="Yes","8"," ")</f>
        <v xml:space="preserve"> </v>
      </c>
      <c r="P2010" s="11" t="str">
        <f>IF(VLOOKUP(D2010,'Current OBD'!$B$6:$AK$2185,33,0)="Yes","9"," ")</f>
        <v xml:space="preserve"> </v>
      </c>
      <c r="Q2010" s="11" t="str">
        <f>IF(VLOOKUP(D2010,'Current OBD'!$B$6:$AK$2185,34,0)="Yes","10"," ")</f>
        <v xml:space="preserve"> </v>
      </c>
      <c r="R2010" s="11" t="str">
        <f>IF(VLOOKUP(D2010,'Current OBD'!$B$6:$AK$2185,35,0)="Yes","11"," ")</f>
        <v xml:space="preserve"> </v>
      </c>
      <c r="S2010" s="11" t="str">
        <f>IF(VLOOKUP(D2010,'Current OBD'!$B$6:$AK$2185,36,0)="Yes","12"," ")</f>
        <v xml:space="preserve"> </v>
      </c>
      <c r="T2010" s="13">
        <f>VLOOKUP(D2010,Pivot!$B$4:$F$2181,2,0)</f>
        <v>253</v>
      </c>
      <c r="U2010" s="13">
        <f>VLOOKUP(D2010,Pivot!$B$4:$F$2181,3,0)</f>
        <v>0</v>
      </c>
      <c r="V2010" s="13">
        <f>VLOOKUP(D2010,Pivot!$B$4:$F$2181,4,0)</f>
        <v>287</v>
      </c>
      <c r="W2010" s="46">
        <f>IFERROR(VLOOKUP(D2010,Pivot!$B$4:$H$2181,5,0),"")</f>
        <v>0.88149999999999995</v>
      </c>
      <c r="X2010" s="51">
        <f>IFERROR(VLOOKUP(D2010,Pivot!$B$4:$H$2181,6,0),"")</f>
        <v>0</v>
      </c>
      <c r="Y2010" s="46">
        <f>IFERROR(VLOOKUP(D2010,Pivot!$B$4:$H$2181,7,0),"")</f>
        <v>0.88149999999999995</v>
      </c>
    </row>
    <row r="2011" spans="1:25" ht="15" customHeight="1" outlineLevel="2">
      <c r="A2011" s="10" t="str">
        <f>VLOOKUP(D2011,'Current OBD'!$B$6:$K$2185,4,0)</f>
        <v>Spokane</v>
      </c>
      <c r="B2011" s="10" t="str">
        <f>VLOOKUP(D2011,'Current OBD'!$B$6:$K$2185,3,0)</f>
        <v>32-416</v>
      </c>
      <c r="C2011" s="9" t="str">
        <f>VLOOKUP(D2011,'Current OBD'!$B$6:$K$2185,2,0)</f>
        <v>Riverside School District</v>
      </c>
      <c r="D2011" s="24">
        <v>662984</v>
      </c>
      <c r="E2011" s="9" t="str">
        <f>VLOOKUP(D2011,'Current OBD'!$B$6:$K$2185,10,0)</f>
        <v>Independent Scholar (ISP)</v>
      </c>
      <c r="F2011" s="11" t="str">
        <f>IF(VLOOKUP(D2011,'Current OBD'!$B$6:$AK$2185,23,0)="Yes","PK"," ")</f>
        <v xml:space="preserve"> </v>
      </c>
      <c r="G2011" s="11" t="str">
        <f>IF(VLOOKUP(D2011,'Current OBD'!$B$6:$AK$2185,24,0)="Yes","K"," ")</f>
        <v>K</v>
      </c>
      <c r="H2011" s="11">
        <f>IF(VLOOKUP(D2011,'Current OBD'!$B$6:$AK$2185,25,0)="Yes",1," ")</f>
        <v>1</v>
      </c>
      <c r="I2011" s="11" t="str">
        <f>IF(VLOOKUP(D2011,'Current OBD'!$B$6:$AK$2185,26,0)="Yes","2"," ")</f>
        <v>2</v>
      </c>
      <c r="J2011" s="11" t="str">
        <f>IF(VLOOKUP(D2011,'Current OBD'!$B$6:$AK$2185,27,0)="Yes","3"," ")</f>
        <v>3</v>
      </c>
      <c r="K2011" s="11" t="str">
        <f>IF(VLOOKUP(D2011,'Current OBD'!$B$6:$AK$2185,28,0)="Yes","4"," ")</f>
        <v>4</v>
      </c>
      <c r="L2011" s="11" t="str">
        <f>IF(VLOOKUP(D2011,'Current OBD'!$B$6:$AK$2185,29,0)="Yes","5"," ")</f>
        <v>5</v>
      </c>
      <c r="M2011" s="11" t="str">
        <f>IF(VLOOKUP(D2011,'Current OBD'!$B$6:$AK$2185,30,0)="Yes","6"," ")</f>
        <v>6</v>
      </c>
      <c r="N2011" s="11" t="str">
        <f>IF(VLOOKUP(D2011,'Current OBD'!$B$6:$AK$2185,31,0)="Yes","7"," ")</f>
        <v>7</v>
      </c>
      <c r="O2011" s="11" t="str">
        <f>IF(VLOOKUP(D2011,'Current OBD'!$B$6:$AK$2185,32,0)="Yes","8"," ")</f>
        <v>8</v>
      </c>
      <c r="P2011" s="11" t="str">
        <f>IF(VLOOKUP(D2011,'Current OBD'!$B$6:$AK$2185,33,0)="Yes","9"," ")</f>
        <v>9</v>
      </c>
      <c r="Q2011" s="11" t="str">
        <f>IF(VLOOKUP(D2011,'Current OBD'!$B$6:$AK$2185,34,0)="Yes","10"," ")</f>
        <v>10</v>
      </c>
      <c r="R2011" s="11" t="str">
        <f>IF(VLOOKUP(D2011,'Current OBD'!$B$6:$AK$2185,35,0)="Yes","11"," ")</f>
        <v>11</v>
      </c>
      <c r="S2011" s="11" t="str">
        <f>IF(VLOOKUP(D2011,'Current OBD'!$B$6:$AK$2185,36,0)="Yes","12"," ")</f>
        <v>12</v>
      </c>
      <c r="T2011" s="13">
        <f>VLOOKUP(D2011,Pivot!$B$4:$F$2181,2,0)</f>
        <v>30</v>
      </c>
      <c r="U2011" s="13">
        <f>VLOOKUP(D2011,Pivot!$B$4:$F$2181,3,0)</f>
        <v>11</v>
      </c>
      <c r="V2011" s="13">
        <f>VLOOKUP(D2011,Pivot!$B$4:$F$2181,4,0)</f>
        <v>95</v>
      </c>
      <c r="W2011" s="46">
        <f>IFERROR(VLOOKUP(D2011,Pivot!$B$4:$H$2181,5,0),"")</f>
        <v>0.31580000000000003</v>
      </c>
      <c r="X2011" s="51">
        <f>IFERROR(VLOOKUP(D2011,Pivot!$B$4:$H$2181,6,0),"")</f>
        <v>0.1158</v>
      </c>
      <c r="Y2011" s="46">
        <f>IFERROR(VLOOKUP(D2011,Pivot!$B$4:$H$2181,7,0),"")</f>
        <v>0.43159999999999998</v>
      </c>
    </row>
    <row r="2012" spans="1:25" ht="15" customHeight="1" outlineLevel="2">
      <c r="A2012" s="10" t="str">
        <f>VLOOKUP(D2012,'Current OBD'!$B$6:$K$2185,4,0)</f>
        <v>Spokane</v>
      </c>
      <c r="B2012" s="10" t="str">
        <f>VLOOKUP(D2012,'Current OBD'!$B$6:$K$2185,3,0)</f>
        <v>32-416</v>
      </c>
      <c r="C2012" s="9" t="str">
        <f>VLOOKUP(D2012,'Current OBD'!$B$6:$K$2185,2,0)</f>
        <v>Riverside School District</v>
      </c>
      <c r="D2012" s="24">
        <v>664604</v>
      </c>
      <c r="E2012" s="9" t="str">
        <f>VLOOKUP(D2012,'Current OBD'!$B$6:$K$2185,10,0)</f>
        <v>Riverside Elementary School</v>
      </c>
      <c r="F2012" s="11" t="str">
        <f>IF(VLOOKUP(D2012,'Current OBD'!$B$6:$AK$2185,23,0)="Yes","PK"," ")</f>
        <v xml:space="preserve"> </v>
      </c>
      <c r="G2012" s="11" t="str">
        <f>IF(VLOOKUP(D2012,'Current OBD'!$B$6:$AK$2185,24,0)="Yes","K"," ")</f>
        <v>K</v>
      </c>
      <c r="H2012" s="11">
        <f>IF(VLOOKUP(D2012,'Current OBD'!$B$6:$AK$2185,25,0)="Yes",1," ")</f>
        <v>1</v>
      </c>
      <c r="I2012" s="11" t="str">
        <f>IF(VLOOKUP(D2012,'Current OBD'!$B$6:$AK$2185,26,0)="Yes","2"," ")</f>
        <v>2</v>
      </c>
      <c r="J2012" s="11" t="str">
        <f>IF(VLOOKUP(D2012,'Current OBD'!$B$6:$AK$2185,27,0)="Yes","3"," ")</f>
        <v>3</v>
      </c>
      <c r="K2012" s="11" t="str">
        <f>IF(VLOOKUP(D2012,'Current OBD'!$B$6:$AK$2185,28,0)="Yes","4"," ")</f>
        <v>4</v>
      </c>
      <c r="L2012" s="11" t="str">
        <f>IF(VLOOKUP(D2012,'Current OBD'!$B$6:$AK$2185,29,0)="Yes","5"," ")</f>
        <v>5</v>
      </c>
      <c r="M2012" s="11" t="str">
        <f>IF(VLOOKUP(D2012,'Current OBD'!$B$6:$AK$2185,30,0)="Yes","6"," ")</f>
        <v xml:space="preserve"> </v>
      </c>
      <c r="N2012" s="11" t="str">
        <f>IF(VLOOKUP(D2012,'Current OBD'!$B$6:$AK$2185,31,0)="Yes","7"," ")</f>
        <v xml:space="preserve"> </v>
      </c>
      <c r="O2012" s="11" t="str">
        <f>IF(VLOOKUP(D2012,'Current OBD'!$B$6:$AK$2185,32,0)="Yes","8"," ")</f>
        <v xml:space="preserve"> </v>
      </c>
      <c r="P2012" s="11" t="str">
        <f>IF(VLOOKUP(D2012,'Current OBD'!$B$6:$AK$2185,33,0)="Yes","9"," ")</f>
        <v xml:space="preserve"> </v>
      </c>
      <c r="Q2012" s="11" t="str">
        <f>IF(VLOOKUP(D2012,'Current OBD'!$B$6:$AK$2185,34,0)="Yes","10"," ")</f>
        <v xml:space="preserve"> </v>
      </c>
      <c r="R2012" s="11" t="str">
        <f>IF(VLOOKUP(D2012,'Current OBD'!$B$6:$AK$2185,35,0)="Yes","11"," ")</f>
        <v xml:space="preserve"> </v>
      </c>
      <c r="S2012" s="11" t="str">
        <f>IF(VLOOKUP(D2012,'Current OBD'!$B$6:$AK$2185,36,0)="Yes","12"," ")</f>
        <v xml:space="preserve"> </v>
      </c>
      <c r="T2012" s="13">
        <f>VLOOKUP(D2012,Pivot!$B$4:$F$2181,2,0)</f>
        <v>267</v>
      </c>
      <c r="U2012" s="13">
        <f>VLOOKUP(D2012,Pivot!$B$4:$F$2181,3,0)</f>
        <v>0</v>
      </c>
      <c r="V2012" s="13">
        <f>VLOOKUP(D2012,Pivot!$B$4:$F$2181,4,0)</f>
        <v>395</v>
      </c>
      <c r="W2012" s="46">
        <f>IFERROR(VLOOKUP(D2012,Pivot!$B$4:$H$2181,5,0),"")</f>
        <v>0.67589999999999995</v>
      </c>
      <c r="X2012" s="51">
        <f>IFERROR(VLOOKUP(D2012,Pivot!$B$4:$H$2181,6,0),"")</f>
        <v>0</v>
      </c>
      <c r="Y2012" s="46">
        <f>IFERROR(VLOOKUP(D2012,Pivot!$B$4:$H$2181,7,0),"")</f>
        <v>0.67589999999999995</v>
      </c>
    </row>
    <row r="2013" spans="1:25" ht="15" customHeight="1" outlineLevel="2">
      <c r="A2013" s="10" t="str">
        <f>VLOOKUP(D2013,'Current OBD'!$B$6:$K$2185,4,0)</f>
        <v>Spokane</v>
      </c>
      <c r="B2013" s="10" t="str">
        <f>VLOOKUP(D2013,'Current OBD'!$B$6:$K$2185,3,0)</f>
        <v>32-416</v>
      </c>
      <c r="C2013" s="9" t="str">
        <f>VLOOKUP(D2013,'Current OBD'!$B$6:$K$2185,2,0)</f>
        <v>Riverside School District</v>
      </c>
      <c r="D2013" s="24">
        <v>661027</v>
      </c>
      <c r="E2013" s="9" t="str">
        <f>VLOOKUP(D2013,'Current OBD'!$B$6:$K$2185,10,0)</f>
        <v>Riverside High School</v>
      </c>
      <c r="F2013" s="11" t="str">
        <f>IF(VLOOKUP(D2013,'Current OBD'!$B$6:$AK$2185,23,0)="Yes","PK"," ")</f>
        <v xml:space="preserve"> </v>
      </c>
      <c r="G2013" s="11" t="str">
        <f>IF(VLOOKUP(D2013,'Current OBD'!$B$6:$AK$2185,24,0)="Yes","K"," ")</f>
        <v xml:space="preserve"> </v>
      </c>
      <c r="H2013" s="11" t="str">
        <f>IF(VLOOKUP(D2013,'Current OBD'!$B$6:$AK$2185,25,0)="Yes",1," ")</f>
        <v xml:space="preserve"> </v>
      </c>
      <c r="I2013" s="11" t="str">
        <f>IF(VLOOKUP(D2013,'Current OBD'!$B$6:$AK$2185,26,0)="Yes","2"," ")</f>
        <v xml:space="preserve"> </v>
      </c>
      <c r="J2013" s="11" t="str">
        <f>IF(VLOOKUP(D2013,'Current OBD'!$B$6:$AK$2185,27,0)="Yes","3"," ")</f>
        <v xml:space="preserve"> </v>
      </c>
      <c r="K2013" s="11" t="str">
        <f>IF(VLOOKUP(D2013,'Current OBD'!$B$6:$AK$2185,28,0)="Yes","4"," ")</f>
        <v xml:space="preserve"> </v>
      </c>
      <c r="L2013" s="11" t="str">
        <f>IF(VLOOKUP(D2013,'Current OBD'!$B$6:$AK$2185,29,0)="Yes","5"," ")</f>
        <v xml:space="preserve"> </v>
      </c>
      <c r="M2013" s="11" t="str">
        <f>IF(VLOOKUP(D2013,'Current OBD'!$B$6:$AK$2185,30,0)="Yes","6"," ")</f>
        <v xml:space="preserve"> </v>
      </c>
      <c r="N2013" s="11" t="str">
        <f>IF(VLOOKUP(D2013,'Current OBD'!$B$6:$AK$2185,31,0)="Yes","7"," ")</f>
        <v xml:space="preserve"> </v>
      </c>
      <c r="O2013" s="11" t="str">
        <f>IF(VLOOKUP(D2013,'Current OBD'!$B$6:$AK$2185,32,0)="Yes","8"," ")</f>
        <v xml:space="preserve"> </v>
      </c>
      <c r="P2013" s="11" t="str">
        <f>IF(VLOOKUP(D2013,'Current OBD'!$B$6:$AK$2185,33,0)="Yes","9"," ")</f>
        <v>9</v>
      </c>
      <c r="Q2013" s="11" t="str">
        <f>IF(VLOOKUP(D2013,'Current OBD'!$B$6:$AK$2185,34,0)="Yes","10"," ")</f>
        <v>10</v>
      </c>
      <c r="R2013" s="11" t="str">
        <f>IF(VLOOKUP(D2013,'Current OBD'!$B$6:$AK$2185,35,0)="Yes","11"," ")</f>
        <v>11</v>
      </c>
      <c r="S2013" s="11" t="str">
        <f>IF(VLOOKUP(D2013,'Current OBD'!$B$6:$AK$2185,36,0)="Yes","12"," ")</f>
        <v>12</v>
      </c>
      <c r="T2013" s="13">
        <f>VLOOKUP(D2013,Pivot!$B$4:$F$2181,2,0)</f>
        <v>254</v>
      </c>
      <c r="U2013" s="13">
        <f>VLOOKUP(D2013,Pivot!$B$4:$F$2181,3,0)</f>
        <v>0</v>
      </c>
      <c r="V2013" s="13">
        <f>VLOOKUP(D2013,Pivot!$B$4:$F$2181,4,0)</f>
        <v>482</v>
      </c>
      <c r="W2013" s="46">
        <f>IFERROR(VLOOKUP(D2013,Pivot!$B$4:$H$2181,5,0),"")</f>
        <v>0.52700000000000002</v>
      </c>
      <c r="X2013" s="51">
        <f>IFERROR(VLOOKUP(D2013,Pivot!$B$4:$H$2181,6,0),"")</f>
        <v>0</v>
      </c>
      <c r="Y2013" s="46">
        <f>IFERROR(VLOOKUP(D2013,Pivot!$B$4:$H$2181,7,0),"")</f>
        <v>0.52700000000000002</v>
      </c>
    </row>
    <row r="2014" spans="1:25" ht="15" customHeight="1" outlineLevel="2">
      <c r="A2014" s="10" t="str">
        <f>VLOOKUP(D2014,'Current OBD'!$B$6:$K$2185,4,0)</f>
        <v>Spokane</v>
      </c>
      <c r="B2014" s="10" t="str">
        <f>VLOOKUP(D2014,'Current OBD'!$B$6:$K$2185,3,0)</f>
        <v>32-416</v>
      </c>
      <c r="C2014" s="9" t="str">
        <f>VLOOKUP(D2014,'Current OBD'!$B$6:$K$2185,2,0)</f>
        <v>Riverside School District</v>
      </c>
      <c r="D2014" s="24">
        <v>664289</v>
      </c>
      <c r="E2014" s="9" t="str">
        <f>VLOOKUP(D2014,'Current OBD'!$B$6:$K$2185,10,0)</f>
        <v>Riverside Middle School</v>
      </c>
      <c r="F2014" s="11" t="str">
        <f>IF(VLOOKUP(D2014,'Current OBD'!$B$6:$AK$2185,23,0)="Yes","PK"," ")</f>
        <v xml:space="preserve"> </v>
      </c>
      <c r="G2014" s="11" t="str">
        <f>IF(VLOOKUP(D2014,'Current OBD'!$B$6:$AK$2185,24,0)="Yes","K"," ")</f>
        <v xml:space="preserve"> </v>
      </c>
      <c r="H2014" s="11" t="str">
        <f>IF(VLOOKUP(D2014,'Current OBD'!$B$6:$AK$2185,25,0)="Yes",1," ")</f>
        <v xml:space="preserve"> </v>
      </c>
      <c r="I2014" s="11" t="str">
        <f>IF(VLOOKUP(D2014,'Current OBD'!$B$6:$AK$2185,26,0)="Yes","2"," ")</f>
        <v xml:space="preserve"> </v>
      </c>
      <c r="J2014" s="11" t="str">
        <f>IF(VLOOKUP(D2014,'Current OBD'!$B$6:$AK$2185,27,0)="Yes","3"," ")</f>
        <v xml:space="preserve"> </v>
      </c>
      <c r="K2014" s="11" t="str">
        <f>IF(VLOOKUP(D2014,'Current OBD'!$B$6:$AK$2185,28,0)="Yes","4"," ")</f>
        <v xml:space="preserve"> </v>
      </c>
      <c r="L2014" s="11" t="str">
        <f>IF(VLOOKUP(D2014,'Current OBD'!$B$6:$AK$2185,29,0)="Yes","5"," ")</f>
        <v xml:space="preserve"> </v>
      </c>
      <c r="M2014" s="11" t="str">
        <f>IF(VLOOKUP(D2014,'Current OBD'!$B$6:$AK$2185,30,0)="Yes","6"," ")</f>
        <v>6</v>
      </c>
      <c r="N2014" s="11" t="str">
        <f>IF(VLOOKUP(D2014,'Current OBD'!$B$6:$AK$2185,31,0)="Yes","7"," ")</f>
        <v>7</v>
      </c>
      <c r="O2014" s="11" t="str">
        <f>IF(VLOOKUP(D2014,'Current OBD'!$B$6:$AK$2185,32,0)="Yes","8"," ")</f>
        <v>8</v>
      </c>
      <c r="P2014" s="11" t="str">
        <f>IF(VLOOKUP(D2014,'Current OBD'!$B$6:$AK$2185,33,0)="Yes","9"," ")</f>
        <v xml:space="preserve"> </v>
      </c>
      <c r="Q2014" s="11" t="str">
        <f>IF(VLOOKUP(D2014,'Current OBD'!$B$6:$AK$2185,34,0)="Yes","10"," ")</f>
        <v xml:space="preserve"> </v>
      </c>
      <c r="R2014" s="11" t="str">
        <f>IF(VLOOKUP(D2014,'Current OBD'!$B$6:$AK$2185,35,0)="Yes","11"," ")</f>
        <v xml:space="preserve"> </v>
      </c>
      <c r="S2014" s="11" t="str">
        <f>IF(VLOOKUP(D2014,'Current OBD'!$B$6:$AK$2185,36,0)="Yes","12"," ")</f>
        <v xml:space="preserve"> </v>
      </c>
      <c r="T2014" s="13">
        <f>VLOOKUP(D2014,Pivot!$B$4:$F$2181,2,0)</f>
        <v>192</v>
      </c>
      <c r="U2014" s="13">
        <f>VLOOKUP(D2014,Pivot!$B$4:$F$2181,3,0)</f>
        <v>0</v>
      </c>
      <c r="V2014" s="13">
        <f>VLOOKUP(D2014,Pivot!$B$4:$F$2181,4,0)</f>
        <v>317</v>
      </c>
      <c r="W2014" s="46">
        <f>IFERROR(VLOOKUP(D2014,Pivot!$B$4:$H$2181,5,0),"")</f>
        <v>0.60570000000000002</v>
      </c>
      <c r="X2014" s="51">
        <f>IFERROR(VLOOKUP(D2014,Pivot!$B$4:$H$2181,6,0),"")</f>
        <v>0</v>
      </c>
      <c r="Y2014" s="46">
        <f>IFERROR(VLOOKUP(D2014,Pivot!$B$4:$H$2181,7,0),"")</f>
        <v>0.60570000000000002</v>
      </c>
    </row>
    <row r="2015" spans="1:25" ht="15" customHeight="1" outlineLevel="1">
      <c r="A2015" s="27"/>
      <c r="B2015" s="27"/>
      <c r="C2015" s="30" t="s">
        <v>5855</v>
      </c>
      <c r="D2015" s="27"/>
      <c r="E2015" s="26"/>
      <c r="F2015" s="29"/>
      <c r="G2015" s="29"/>
      <c r="H2015" s="29"/>
      <c r="I2015" s="29"/>
      <c r="J2015" s="29"/>
      <c r="K2015" s="29"/>
      <c r="L2015" s="29"/>
      <c r="M2015" s="29"/>
      <c r="N2015" s="29"/>
      <c r="O2015" s="29"/>
      <c r="P2015" s="29"/>
      <c r="Q2015" s="29"/>
      <c r="R2015" s="29"/>
      <c r="S2015" s="29"/>
      <c r="T2015" s="43">
        <f>SUBTOTAL(9,T2010:T2014)</f>
        <v>996</v>
      </c>
      <c r="U2015" s="43">
        <f>SUBTOTAL(9,U2010:U2014)</f>
        <v>11</v>
      </c>
      <c r="V2015" s="43">
        <f>SUBTOTAL(9,V2010:V2014)</f>
        <v>1576</v>
      </c>
      <c r="W2015" s="47"/>
      <c r="X2015" s="52"/>
      <c r="Y2015" s="56">
        <f>(T2015+U2015)/V2015</f>
        <v>0.63895939086294418</v>
      </c>
    </row>
    <row r="2016" spans="1:25" ht="15" customHeight="1" outlineLevel="2">
      <c r="A2016" s="10" t="str">
        <f>VLOOKUP(D2016,'Current OBD'!$B$6:$K$2185,4,0)</f>
        <v>Spokane</v>
      </c>
      <c r="B2016" s="10" t="str">
        <f>VLOOKUP(D2016,'Current OBD'!$B$6:$K$2185,3,0)</f>
        <v>32-901</v>
      </c>
      <c r="C2016" s="9" t="str">
        <f>VLOOKUP(D2016,'Current OBD'!$B$6:$K$2185,2,0)</f>
        <v>Spokane International Academy</v>
      </c>
      <c r="D2016" s="24">
        <v>683661</v>
      </c>
      <c r="E2016" s="9" t="str">
        <f>VLOOKUP(D2016,'Current OBD'!$B$6:$K$2185,10,0)</f>
        <v>Spokane International Academy</v>
      </c>
      <c r="F2016" s="11" t="str">
        <f>IF(VLOOKUP(D2016,'Current OBD'!$B$6:$AK$2185,23,0)="Yes","PK"," ")</f>
        <v xml:space="preserve"> </v>
      </c>
      <c r="G2016" s="11" t="str">
        <f>IF(VLOOKUP(D2016,'Current OBD'!$B$6:$AK$2185,24,0)="Yes","K"," ")</f>
        <v>K</v>
      </c>
      <c r="H2016" s="11">
        <f>IF(VLOOKUP(D2016,'Current OBD'!$B$6:$AK$2185,25,0)="Yes",1," ")</f>
        <v>1</v>
      </c>
      <c r="I2016" s="11" t="str">
        <f>IF(VLOOKUP(D2016,'Current OBD'!$B$6:$AK$2185,26,0)="Yes","2"," ")</f>
        <v>2</v>
      </c>
      <c r="J2016" s="11" t="str">
        <f>IF(VLOOKUP(D2016,'Current OBD'!$B$6:$AK$2185,27,0)="Yes","3"," ")</f>
        <v>3</v>
      </c>
      <c r="K2016" s="11" t="str">
        <f>IF(VLOOKUP(D2016,'Current OBD'!$B$6:$AK$2185,28,0)="Yes","4"," ")</f>
        <v>4</v>
      </c>
      <c r="L2016" s="11" t="str">
        <f>IF(VLOOKUP(D2016,'Current OBD'!$B$6:$AK$2185,29,0)="Yes","5"," ")</f>
        <v>5</v>
      </c>
      <c r="M2016" s="11" t="str">
        <f>IF(VLOOKUP(D2016,'Current OBD'!$B$6:$AK$2185,30,0)="Yes","6"," ")</f>
        <v>6</v>
      </c>
      <c r="N2016" s="11" t="str">
        <f>IF(VLOOKUP(D2016,'Current OBD'!$B$6:$AK$2185,31,0)="Yes","7"," ")</f>
        <v>7</v>
      </c>
      <c r="O2016" s="11" t="str">
        <f>IF(VLOOKUP(D2016,'Current OBD'!$B$6:$AK$2185,32,0)="Yes","8"," ")</f>
        <v>8</v>
      </c>
      <c r="P2016" s="11" t="str">
        <f>IF(VLOOKUP(D2016,'Current OBD'!$B$6:$AK$2185,33,0)="Yes","9"," ")</f>
        <v>9</v>
      </c>
      <c r="Q2016" s="11" t="str">
        <f>IF(VLOOKUP(D2016,'Current OBD'!$B$6:$AK$2185,34,0)="Yes","10"," ")</f>
        <v>10</v>
      </c>
      <c r="R2016" s="11" t="str">
        <f>IF(VLOOKUP(D2016,'Current OBD'!$B$6:$AK$2185,35,0)="Yes","11"," ")</f>
        <v xml:space="preserve"> </v>
      </c>
      <c r="S2016" s="11" t="str">
        <f>IF(VLOOKUP(D2016,'Current OBD'!$B$6:$AK$2185,36,0)="Yes","12"," ")</f>
        <v xml:space="preserve"> </v>
      </c>
      <c r="T2016" s="13">
        <f>VLOOKUP(D2016,Pivot!$B$4:$F$2181,2,0)</f>
        <v>242</v>
      </c>
      <c r="U2016" s="13">
        <f>VLOOKUP(D2016,Pivot!$B$4:$F$2181,3,0)</f>
        <v>87</v>
      </c>
      <c r="V2016" s="13">
        <f>VLOOKUP(D2016,Pivot!$B$4:$F$2181,4,0)</f>
        <v>734</v>
      </c>
      <c r="W2016" s="46">
        <f>IFERROR(VLOOKUP(D2016,Pivot!$B$4:$H$2181,5,0),"")</f>
        <v>0.32969999999999999</v>
      </c>
      <c r="X2016" s="51">
        <f>IFERROR(VLOOKUP(D2016,Pivot!$B$4:$H$2181,6,0),"")</f>
        <v>0.11849999999999999</v>
      </c>
      <c r="Y2016" s="46">
        <f>IFERROR(VLOOKUP(D2016,Pivot!$B$4:$H$2181,7,0),"")</f>
        <v>0.44819999999999999</v>
      </c>
    </row>
    <row r="2017" spans="1:25" ht="15" customHeight="1" outlineLevel="1">
      <c r="A2017" s="27"/>
      <c r="B2017" s="27"/>
      <c r="C2017" s="30" t="s">
        <v>5856</v>
      </c>
      <c r="D2017" s="27"/>
      <c r="E2017" s="26"/>
      <c r="F2017" s="29"/>
      <c r="G2017" s="29"/>
      <c r="H2017" s="29"/>
      <c r="I2017" s="29"/>
      <c r="J2017" s="29"/>
      <c r="K2017" s="29"/>
      <c r="L2017" s="29"/>
      <c r="M2017" s="29"/>
      <c r="N2017" s="29"/>
      <c r="O2017" s="29"/>
      <c r="P2017" s="29"/>
      <c r="Q2017" s="29"/>
      <c r="R2017" s="29"/>
      <c r="S2017" s="29"/>
      <c r="T2017" s="43">
        <f>SUBTOTAL(9,T2016:T2016)</f>
        <v>242</v>
      </c>
      <c r="U2017" s="43">
        <f>SUBTOTAL(9,U2016:U2016)</f>
        <v>87</v>
      </c>
      <c r="V2017" s="43">
        <f>SUBTOTAL(9,V2016:V2016)</f>
        <v>734</v>
      </c>
      <c r="W2017" s="47"/>
      <c r="X2017" s="52"/>
      <c r="Y2017" s="56">
        <f>(T2017+U2017)/V2017</f>
        <v>0.44822888283378748</v>
      </c>
    </row>
    <row r="2018" spans="1:25" ht="15" customHeight="1" outlineLevel="2">
      <c r="A2018" s="10" t="str">
        <f>VLOOKUP(D2018,'Current OBD'!$B$6:$K$2185,4,0)</f>
        <v>Spokane</v>
      </c>
      <c r="B2018" s="10" t="str">
        <f>VLOOKUP(D2018,'Current OBD'!$B$6:$K$2185,3,0)</f>
        <v>32-903</v>
      </c>
      <c r="C2018" s="9" t="str">
        <f>VLOOKUP(D2018,'Current OBD'!$B$6:$K$2185,2,0)</f>
        <v>Lumen Public School</v>
      </c>
      <c r="D2018" s="24">
        <v>686341</v>
      </c>
      <c r="E2018" s="9" t="str">
        <f>VLOOKUP(D2018,'Current OBD'!$B$6:$K$2185,10,0)</f>
        <v>Lumen High School</v>
      </c>
      <c r="F2018" s="11" t="str">
        <f>IF(VLOOKUP(D2018,'Current OBD'!$B$6:$AK$2185,23,0)="Yes","PK"," ")</f>
        <v xml:space="preserve"> </v>
      </c>
      <c r="G2018" s="11" t="str">
        <f>IF(VLOOKUP(D2018,'Current OBD'!$B$6:$AK$2185,24,0)="Yes","K"," ")</f>
        <v xml:space="preserve"> </v>
      </c>
      <c r="H2018" s="11" t="str">
        <f>IF(VLOOKUP(D2018,'Current OBD'!$B$6:$AK$2185,25,0)="Yes",1," ")</f>
        <v xml:space="preserve"> </v>
      </c>
      <c r="I2018" s="11" t="str">
        <f>IF(VLOOKUP(D2018,'Current OBD'!$B$6:$AK$2185,26,0)="Yes","2"," ")</f>
        <v xml:space="preserve"> </v>
      </c>
      <c r="J2018" s="11" t="str">
        <f>IF(VLOOKUP(D2018,'Current OBD'!$B$6:$AK$2185,27,0)="Yes","3"," ")</f>
        <v xml:space="preserve"> </v>
      </c>
      <c r="K2018" s="11" t="str">
        <f>IF(VLOOKUP(D2018,'Current OBD'!$B$6:$AK$2185,28,0)="Yes","4"," ")</f>
        <v xml:space="preserve"> </v>
      </c>
      <c r="L2018" s="11" t="str">
        <f>IF(VLOOKUP(D2018,'Current OBD'!$B$6:$AK$2185,29,0)="Yes","5"," ")</f>
        <v xml:space="preserve"> </v>
      </c>
      <c r="M2018" s="11" t="str">
        <f>IF(VLOOKUP(D2018,'Current OBD'!$B$6:$AK$2185,30,0)="Yes","6"," ")</f>
        <v xml:space="preserve"> </v>
      </c>
      <c r="N2018" s="11" t="str">
        <f>IF(VLOOKUP(D2018,'Current OBD'!$B$6:$AK$2185,31,0)="Yes","7"," ")</f>
        <v xml:space="preserve"> </v>
      </c>
      <c r="O2018" s="11" t="str">
        <f>IF(VLOOKUP(D2018,'Current OBD'!$B$6:$AK$2185,32,0)="Yes","8"," ")</f>
        <v xml:space="preserve"> </v>
      </c>
      <c r="P2018" s="11" t="str">
        <f>IF(VLOOKUP(D2018,'Current OBD'!$B$6:$AK$2185,33,0)="Yes","9"," ")</f>
        <v>9</v>
      </c>
      <c r="Q2018" s="11" t="str">
        <f>IF(VLOOKUP(D2018,'Current OBD'!$B$6:$AK$2185,34,0)="Yes","10"," ")</f>
        <v>10</v>
      </c>
      <c r="R2018" s="11" t="str">
        <f>IF(VLOOKUP(D2018,'Current OBD'!$B$6:$AK$2185,35,0)="Yes","11"," ")</f>
        <v>11</v>
      </c>
      <c r="S2018" s="11" t="str">
        <f>IF(VLOOKUP(D2018,'Current OBD'!$B$6:$AK$2185,36,0)="Yes","12"," ")</f>
        <v>12</v>
      </c>
      <c r="T2018" s="13">
        <f>VLOOKUP(D2018,Pivot!$B$4:$F$2181,2,0)</f>
        <v>35</v>
      </c>
      <c r="U2018" s="13">
        <f>VLOOKUP(D2018,Pivot!$B$4:$F$2181,3,0)</f>
        <v>0</v>
      </c>
      <c r="V2018" s="13">
        <f>VLOOKUP(D2018,Pivot!$B$4:$F$2181,4,0)</f>
        <v>35</v>
      </c>
      <c r="W2018" s="46">
        <f>IFERROR(VLOOKUP(D2018,Pivot!$B$4:$H$2181,5,0),"")</f>
        <v>1</v>
      </c>
      <c r="X2018" s="51">
        <f>IFERROR(VLOOKUP(D2018,Pivot!$B$4:$H$2181,6,0),"")</f>
        <v>0</v>
      </c>
      <c r="Y2018" s="46">
        <f>IFERROR(VLOOKUP(D2018,Pivot!$B$4:$H$2181,7,0),"")</f>
        <v>1</v>
      </c>
    </row>
    <row r="2019" spans="1:25" ht="15" customHeight="1" outlineLevel="1">
      <c r="A2019" s="27"/>
      <c r="B2019" s="27"/>
      <c r="C2019" s="30" t="s">
        <v>5857</v>
      </c>
      <c r="D2019" s="27"/>
      <c r="E2019" s="26"/>
      <c r="F2019" s="29"/>
      <c r="G2019" s="29"/>
      <c r="H2019" s="29"/>
      <c r="I2019" s="29"/>
      <c r="J2019" s="29"/>
      <c r="K2019" s="29"/>
      <c r="L2019" s="29"/>
      <c r="M2019" s="29"/>
      <c r="N2019" s="29"/>
      <c r="O2019" s="29"/>
      <c r="P2019" s="29"/>
      <c r="Q2019" s="29"/>
      <c r="R2019" s="29"/>
      <c r="S2019" s="29"/>
      <c r="T2019" s="43">
        <f>SUBTOTAL(9,T2018:T2018)</f>
        <v>35</v>
      </c>
      <c r="U2019" s="43">
        <f>SUBTOTAL(9,U2018:U2018)</f>
        <v>0</v>
      </c>
      <c r="V2019" s="43">
        <f>SUBTOTAL(9,V2018:V2018)</f>
        <v>35</v>
      </c>
      <c r="W2019" s="47"/>
      <c r="X2019" s="52"/>
      <c r="Y2019" s="56">
        <f>(T2019+U2019)/V2019</f>
        <v>1</v>
      </c>
    </row>
    <row r="2020" spans="1:25" ht="15" customHeight="1" outlineLevel="2">
      <c r="A2020" s="10" t="str">
        <f>VLOOKUP(D2020,'Current OBD'!$B$6:$K$2185,4,0)</f>
        <v>Spokane</v>
      </c>
      <c r="B2020" s="10" t="str">
        <f>VLOOKUP(D2020,'Current OBD'!$B$6:$K$2185,3,0)</f>
        <v>32-907</v>
      </c>
      <c r="C2020" s="9" t="str">
        <f>VLOOKUP(D2020,'Current OBD'!$B$6:$K$2185,2,0)</f>
        <v>PRIDE Prep Schools</v>
      </c>
      <c r="D2020" s="24">
        <v>683550</v>
      </c>
      <c r="E2020" s="9" t="str">
        <f>VLOOKUP(D2020,'Current OBD'!$B$6:$K$2185,10,0)</f>
        <v>Pride Prep Schools</v>
      </c>
      <c r="F2020" s="11" t="str">
        <f>IF(VLOOKUP(D2020,'Current OBD'!$B$6:$AK$2185,23,0)="Yes","PK"," ")</f>
        <v xml:space="preserve"> </v>
      </c>
      <c r="G2020" s="11" t="str">
        <f>IF(VLOOKUP(D2020,'Current OBD'!$B$6:$AK$2185,24,0)="Yes","K"," ")</f>
        <v xml:space="preserve"> </v>
      </c>
      <c r="H2020" s="11" t="str">
        <f>IF(VLOOKUP(D2020,'Current OBD'!$B$6:$AK$2185,25,0)="Yes",1," ")</f>
        <v xml:space="preserve"> </v>
      </c>
      <c r="I2020" s="11" t="str">
        <f>IF(VLOOKUP(D2020,'Current OBD'!$B$6:$AK$2185,26,0)="Yes","2"," ")</f>
        <v xml:space="preserve"> </v>
      </c>
      <c r="J2020" s="11" t="str">
        <f>IF(VLOOKUP(D2020,'Current OBD'!$B$6:$AK$2185,27,0)="Yes","3"," ")</f>
        <v xml:space="preserve"> </v>
      </c>
      <c r="K2020" s="11" t="str">
        <f>IF(VLOOKUP(D2020,'Current OBD'!$B$6:$AK$2185,28,0)="Yes","4"," ")</f>
        <v xml:space="preserve"> </v>
      </c>
      <c r="L2020" s="11" t="str">
        <f>IF(VLOOKUP(D2020,'Current OBD'!$B$6:$AK$2185,29,0)="Yes","5"," ")</f>
        <v xml:space="preserve"> </v>
      </c>
      <c r="M2020" s="11" t="str">
        <f>IF(VLOOKUP(D2020,'Current OBD'!$B$6:$AK$2185,30,0)="Yes","6"," ")</f>
        <v>6</v>
      </c>
      <c r="N2020" s="11" t="str">
        <f>IF(VLOOKUP(D2020,'Current OBD'!$B$6:$AK$2185,31,0)="Yes","7"," ")</f>
        <v>7</v>
      </c>
      <c r="O2020" s="11" t="str">
        <f>IF(VLOOKUP(D2020,'Current OBD'!$B$6:$AK$2185,32,0)="Yes","8"," ")</f>
        <v>8</v>
      </c>
      <c r="P2020" s="11" t="str">
        <f>IF(VLOOKUP(D2020,'Current OBD'!$B$6:$AK$2185,33,0)="Yes","9"," ")</f>
        <v>9</v>
      </c>
      <c r="Q2020" s="11" t="str">
        <f>IF(VLOOKUP(D2020,'Current OBD'!$B$6:$AK$2185,34,0)="Yes","10"," ")</f>
        <v>10</v>
      </c>
      <c r="R2020" s="11" t="str">
        <f>IF(VLOOKUP(D2020,'Current OBD'!$B$6:$AK$2185,35,0)="Yes","11"," ")</f>
        <v>11</v>
      </c>
      <c r="S2020" s="11" t="str">
        <f>IF(VLOOKUP(D2020,'Current OBD'!$B$6:$AK$2185,36,0)="Yes","12"," ")</f>
        <v>12</v>
      </c>
      <c r="T2020" s="13">
        <f>VLOOKUP(D2020,Pivot!$B$4:$F$2181,2,0)</f>
        <v>235</v>
      </c>
      <c r="U2020" s="13">
        <f>VLOOKUP(D2020,Pivot!$B$4:$F$2181,3,0)</f>
        <v>50</v>
      </c>
      <c r="V2020" s="13">
        <f>VLOOKUP(D2020,Pivot!$B$4:$F$2181,4,0)</f>
        <v>511</v>
      </c>
      <c r="W2020" s="46">
        <f>IFERROR(VLOOKUP(D2020,Pivot!$B$4:$H$2181,5,0),"")</f>
        <v>0.45989999999999998</v>
      </c>
      <c r="X2020" s="51">
        <f>IFERROR(VLOOKUP(D2020,Pivot!$B$4:$H$2181,6,0),"")</f>
        <v>9.7799999999999998E-2</v>
      </c>
      <c r="Y2020" s="46">
        <f>IFERROR(VLOOKUP(D2020,Pivot!$B$4:$H$2181,7,0),"")</f>
        <v>0.55769999999999997</v>
      </c>
    </row>
    <row r="2021" spans="1:25" ht="15" customHeight="1" outlineLevel="1">
      <c r="A2021" s="27"/>
      <c r="B2021" s="27"/>
      <c r="C2021" s="30" t="s">
        <v>5858</v>
      </c>
      <c r="D2021" s="27"/>
      <c r="E2021" s="26"/>
      <c r="F2021" s="29"/>
      <c r="G2021" s="29"/>
      <c r="H2021" s="29"/>
      <c r="I2021" s="29"/>
      <c r="J2021" s="29"/>
      <c r="K2021" s="29"/>
      <c r="L2021" s="29"/>
      <c r="M2021" s="29"/>
      <c r="N2021" s="29"/>
      <c r="O2021" s="29"/>
      <c r="P2021" s="29"/>
      <c r="Q2021" s="29"/>
      <c r="R2021" s="29"/>
      <c r="S2021" s="29"/>
      <c r="T2021" s="43">
        <f>SUBTOTAL(9,T2020:T2020)</f>
        <v>235</v>
      </c>
      <c r="U2021" s="43">
        <f>SUBTOTAL(9,U2020:U2020)</f>
        <v>50</v>
      </c>
      <c r="V2021" s="43">
        <f>SUBTOTAL(9,V2020:V2020)</f>
        <v>511</v>
      </c>
      <c r="W2021" s="47"/>
      <c r="X2021" s="52"/>
      <c r="Y2021" s="56">
        <f>(T2021+U2021)/V2021</f>
        <v>0.55772994129158515</v>
      </c>
    </row>
    <row r="2022" spans="1:25" ht="15" customHeight="1" outlineLevel="2">
      <c r="A2022" s="10" t="str">
        <f>VLOOKUP(D2022,'Current OBD'!$B$6:$K$2185,4,0)</f>
        <v>Stevens</v>
      </c>
      <c r="B2022" s="10" t="str">
        <f>VLOOKUP(D2022,'Current OBD'!$B$6:$K$2185,3,0)</f>
        <v>33-030</v>
      </c>
      <c r="C2022" s="9" t="str">
        <f>VLOOKUP(D2022,'Current OBD'!$B$6:$K$2185,2,0)</f>
        <v>Onion Creek School District</v>
      </c>
      <c r="D2022" s="24">
        <v>661563</v>
      </c>
      <c r="E2022" s="9" t="str">
        <f>VLOOKUP(D2022,'Current OBD'!$B$6:$K$2185,10,0)</f>
        <v>Onion Creek School</v>
      </c>
      <c r="F2022" s="11" t="str">
        <f>IF(VLOOKUP(D2022,'Current OBD'!$B$6:$AK$2185,23,0)="Yes","PK"," ")</f>
        <v>PK</v>
      </c>
      <c r="G2022" s="11" t="str">
        <f>IF(VLOOKUP(D2022,'Current OBD'!$B$6:$AK$2185,24,0)="Yes","K"," ")</f>
        <v>K</v>
      </c>
      <c r="H2022" s="11">
        <f>IF(VLOOKUP(D2022,'Current OBD'!$B$6:$AK$2185,25,0)="Yes",1," ")</f>
        <v>1</v>
      </c>
      <c r="I2022" s="11" t="str">
        <f>IF(VLOOKUP(D2022,'Current OBD'!$B$6:$AK$2185,26,0)="Yes","2"," ")</f>
        <v>2</v>
      </c>
      <c r="J2022" s="11" t="str">
        <f>IF(VLOOKUP(D2022,'Current OBD'!$B$6:$AK$2185,27,0)="Yes","3"," ")</f>
        <v>3</v>
      </c>
      <c r="K2022" s="11" t="str">
        <f>IF(VLOOKUP(D2022,'Current OBD'!$B$6:$AK$2185,28,0)="Yes","4"," ")</f>
        <v>4</v>
      </c>
      <c r="L2022" s="11" t="str">
        <f>IF(VLOOKUP(D2022,'Current OBD'!$B$6:$AK$2185,29,0)="Yes","5"," ")</f>
        <v>5</v>
      </c>
      <c r="M2022" s="11" t="str">
        <f>IF(VLOOKUP(D2022,'Current OBD'!$B$6:$AK$2185,30,0)="Yes","6"," ")</f>
        <v>6</v>
      </c>
      <c r="N2022" s="11" t="str">
        <f>IF(VLOOKUP(D2022,'Current OBD'!$B$6:$AK$2185,31,0)="Yes","7"," ")</f>
        <v>7</v>
      </c>
      <c r="O2022" s="11" t="str">
        <f>IF(VLOOKUP(D2022,'Current OBD'!$B$6:$AK$2185,32,0)="Yes","8"," ")</f>
        <v>8</v>
      </c>
      <c r="P2022" s="11" t="str">
        <f>IF(VLOOKUP(D2022,'Current OBD'!$B$6:$AK$2185,33,0)="Yes","9"," ")</f>
        <v xml:space="preserve"> </v>
      </c>
      <c r="Q2022" s="11" t="str">
        <f>IF(VLOOKUP(D2022,'Current OBD'!$B$6:$AK$2185,34,0)="Yes","10"," ")</f>
        <v xml:space="preserve"> </v>
      </c>
      <c r="R2022" s="11" t="str">
        <f>IF(VLOOKUP(D2022,'Current OBD'!$B$6:$AK$2185,35,0)="Yes","11"," ")</f>
        <v xml:space="preserve"> </v>
      </c>
      <c r="S2022" s="11" t="str">
        <f>IF(VLOOKUP(D2022,'Current OBD'!$B$6:$AK$2185,36,0)="Yes","12"," ")</f>
        <v xml:space="preserve"> </v>
      </c>
      <c r="T2022" s="13">
        <f>VLOOKUP(D2022,Pivot!$B$4:$F$2181,2,0)</f>
        <v>35</v>
      </c>
      <c r="U2022" s="13">
        <f>VLOOKUP(D2022,Pivot!$B$4:$F$2181,3,0)</f>
        <v>0</v>
      </c>
      <c r="V2022" s="13">
        <f>VLOOKUP(D2022,Pivot!$B$4:$F$2181,4,0)</f>
        <v>47</v>
      </c>
      <c r="W2022" s="46">
        <f>IFERROR(VLOOKUP(D2022,Pivot!$B$4:$H$2181,5,0),"")</f>
        <v>0.74470000000000003</v>
      </c>
      <c r="X2022" s="51">
        <f>IFERROR(VLOOKUP(D2022,Pivot!$B$4:$H$2181,6,0),"")</f>
        <v>0</v>
      </c>
      <c r="Y2022" s="46">
        <f>IFERROR(VLOOKUP(D2022,Pivot!$B$4:$H$2181,7,0),"")</f>
        <v>0.74470000000000003</v>
      </c>
    </row>
    <row r="2023" spans="1:25" ht="15" customHeight="1" outlineLevel="1">
      <c r="A2023" s="27"/>
      <c r="B2023" s="27"/>
      <c r="C2023" s="30" t="s">
        <v>5859</v>
      </c>
      <c r="D2023" s="27"/>
      <c r="E2023" s="26"/>
      <c r="F2023" s="29"/>
      <c r="G2023" s="29"/>
      <c r="H2023" s="29"/>
      <c r="I2023" s="29"/>
      <c r="J2023" s="29"/>
      <c r="K2023" s="29"/>
      <c r="L2023" s="29"/>
      <c r="M2023" s="29"/>
      <c r="N2023" s="29"/>
      <c r="O2023" s="29"/>
      <c r="P2023" s="29"/>
      <c r="Q2023" s="29"/>
      <c r="R2023" s="29"/>
      <c r="S2023" s="29"/>
      <c r="T2023" s="43">
        <f>SUBTOTAL(9,T2022:T2022)</f>
        <v>35</v>
      </c>
      <c r="U2023" s="43">
        <f>SUBTOTAL(9,U2022:U2022)</f>
        <v>0</v>
      </c>
      <c r="V2023" s="43">
        <f>SUBTOTAL(9,V2022:V2022)</f>
        <v>47</v>
      </c>
      <c r="W2023" s="47"/>
      <c r="X2023" s="52"/>
      <c r="Y2023" s="56">
        <f>(T2023+U2023)/V2023</f>
        <v>0.74468085106382975</v>
      </c>
    </row>
    <row r="2024" spans="1:25" ht="15" customHeight="1" outlineLevel="2">
      <c r="A2024" s="10" t="str">
        <f>VLOOKUP(D2024,'Current OBD'!$B$6:$K$2185,4,0)</f>
        <v>Stevens</v>
      </c>
      <c r="B2024" s="10" t="str">
        <f>VLOOKUP(D2024,'Current OBD'!$B$6:$K$2185,3,0)</f>
        <v>33-036</v>
      </c>
      <c r="C2024" s="9" t="str">
        <f>VLOOKUP(D2024,'Current OBD'!$B$6:$K$2185,2,0)</f>
        <v>Chewelah School District</v>
      </c>
      <c r="D2024" s="24">
        <v>687209</v>
      </c>
      <c r="E2024" s="9" t="str">
        <f>VLOOKUP(D2024,'Current OBD'!$B$6:$K$2185,10,0)</f>
        <v>Chewelah Open Doors</v>
      </c>
      <c r="F2024" s="11" t="str">
        <f>IF(VLOOKUP(D2024,'Current OBD'!$B$6:$AK$2185,23,0)="Yes","PK"," ")</f>
        <v xml:space="preserve"> </v>
      </c>
      <c r="G2024" s="11" t="str">
        <f>IF(VLOOKUP(D2024,'Current OBD'!$B$6:$AK$2185,24,0)="Yes","K"," ")</f>
        <v xml:space="preserve"> </v>
      </c>
      <c r="H2024" s="11" t="str">
        <f>IF(VLOOKUP(D2024,'Current OBD'!$B$6:$AK$2185,25,0)="Yes",1," ")</f>
        <v xml:space="preserve"> </v>
      </c>
      <c r="I2024" s="11" t="str">
        <f>IF(VLOOKUP(D2024,'Current OBD'!$B$6:$AK$2185,26,0)="Yes","2"," ")</f>
        <v xml:space="preserve"> </v>
      </c>
      <c r="J2024" s="11" t="str">
        <f>IF(VLOOKUP(D2024,'Current OBD'!$B$6:$AK$2185,27,0)="Yes","3"," ")</f>
        <v xml:space="preserve"> </v>
      </c>
      <c r="K2024" s="11" t="str">
        <f>IF(VLOOKUP(D2024,'Current OBD'!$B$6:$AK$2185,28,0)="Yes","4"," ")</f>
        <v xml:space="preserve"> </v>
      </c>
      <c r="L2024" s="11" t="str">
        <f>IF(VLOOKUP(D2024,'Current OBD'!$B$6:$AK$2185,29,0)="Yes","5"," ")</f>
        <v xml:space="preserve"> </v>
      </c>
      <c r="M2024" s="11" t="str">
        <f>IF(VLOOKUP(D2024,'Current OBD'!$B$6:$AK$2185,30,0)="Yes","6"," ")</f>
        <v xml:space="preserve"> </v>
      </c>
      <c r="N2024" s="11" t="str">
        <f>IF(VLOOKUP(D2024,'Current OBD'!$B$6:$AK$2185,31,0)="Yes","7"," ")</f>
        <v xml:space="preserve"> </v>
      </c>
      <c r="O2024" s="11" t="str">
        <f>IF(VLOOKUP(D2024,'Current OBD'!$B$6:$AK$2185,32,0)="Yes","8"," ")</f>
        <v xml:space="preserve"> </v>
      </c>
      <c r="P2024" s="11" t="str">
        <f>IF(VLOOKUP(D2024,'Current OBD'!$B$6:$AK$2185,33,0)="Yes","9"," ")</f>
        <v xml:space="preserve"> </v>
      </c>
      <c r="Q2024" s="11" t="str">
        <f>IF(VLOOKUP(D2024,'Current OBD'!$B$6:$AK$2185,34,0)="Yes","10"," ")</f>
        <v>10</v>
      </c>
      <c r="R2024" s="11" t="str">
        <f>IF(VLOOKUP(D2024,'Current OBD'!$B$6:$AK$2185,35,0)="Yes","11"," ")</f>
        <v>11</v>
      </c>
      <c r="S2024" s="11" t="str">
        <f>IF(VLOOKUP(D2024,'Current OBD'!$B$6:$AK$2185,36,0)="Yes","12"," ")</f>
        <v>12</v>
      </c>
      <c r="T2024" s="13">
        <f>VLOOKUP(D2024,Pivot!$B$4:$F$2181,2,0)</f>
        <v>17</v>
      </c>
      <c r="U2024" s="13">
        <f>VLOOKUP(D2024,Pivot!$B$4:$F$2181,3,0)</f>
        <v>0</v>
      </c>
      <c r="V2024" s="13">
        <f>VLOOKUP(D2024,Pivot!$B$4:$F$2181,4,0)</f>
        <v>17</v>
      </c>
      <c r="W2024" s="46">
        <f>IFERROR(VLOOKUP(D2024,Pivot!$B$4:$H$2181,5,0),"")</f>
        <v>1</v>
      </c>
      <c r="X2024" s="51">
        <f>IFERROR(VLOOKUP(D2024,Pivot!$B$4:$H$2181,6,0),"")</f>
        <v>0</v>
      </c>
      <c r="Y2024" s="46">
        <f>IFERROR(VLOOKUP(D2024,Pivot!$B$4:$H$2181,7,0),"")</f>
        <v>1</v>
      </c>
    </row>
    <row r="2025" spans="1:25" ht="15" customHeight="1" outlineLevel="2">
      <c r="A2025" s="10" t="str">
        <f>VLOOKUP(D2025,'Current OBD'!$B$6:$K$2185,4,0)</f>
        <v>Stevens</v>
      </c>
      <c r="B2025" s="10" t="str">
        <f>VLOOKUP(D2025,'Current OBD'!$B$6:$K$2185,3,0)</f>
        <v>33-036</v>
      </c>
      <c r="C2025" s="9" t="str">
        <f>VLOOKUP(D2025,'Current OBD'!$B$6:$K$2185,2,0)</f>
        <v>Chewelah School District</v>
      </c>
      <c r="D2025" s="24">
        <v>661539</v>
      </c>
      <c r="E2025" s="9" t="str">
        <f>VLOOKUP(D2025,'Current OBD'!$B$6:$K$2185,10,0)</f>
        <v>Gess Elementary</v>
      </c>
      <c r="F2025" s="11" t="str">
        <f>IF(VLOOKUP(D2025,'Current OBD'!$B$6:$AK$2185,23,0)="Yes","PK"," ")</f>
        <v>PK</v>
      </c>
      <c r="G2025" s="11" t="str">
        <f>IF(VLOOKUP(D2025,'Current OBD'!$B$6:$AK$2185,24,0)="Yes","K"," ")</f>
        <v>K</v>
      </c>
      <c r="H2025" s="11">
        <f>IF(VLOOKUP(D2025,'Current OBD'!$B$6:$AK$2185,25,0)="Yes",1," ")</f>
        <v>1</v>
      </c>
      <c r="I2025" s="11" t="str">
        <f>IF(VLOOKUP(D2025,'Current OBD'!$B$6:$AK$2185,26,0)="Yes","2"," ")</f>
        <v>2</v>
      </c>
      <c r="J2025" s="11" t="str">
        <f>IF(VLOOKUP(D2025,'Current OBD'!$B$6:$AK$2185,27,0)="Yes","3"," ")</f>
        <v>3</v>
      </c>
      <c r="K2025" s="11" t="str">
        <f>IF(VLOOKUP(D2025,'Current OBD'!$B$6:$AK$2185,28,0)="Yes","4"," ")</f>
        <v>4</v>
      </c>
      <c r="L2025" s="11" t="str">
        <f>IF(VLOOKUP(D2025,'Current OBD'!$B$6:$AK$2185,29,0)="Yes","5"," ")</f>
        <v>5</v>
      </c>
      <c r="M2025" s="11" t="str">
        <f>IF(VLOOKUP(D2025,'Current OBD'!$B$6:$AK$2185,30,0)="Yes","6"," ")</f>
        <v>6</v>
      </c>
      <c r="N2025" s="11" t="str">
        <f>IF(VLOOKUP(D2025,'Current OBD'!$B$6:$AK$2185,31,0)="Yes","7"," ")</f>
        <v xml:space="preserve"> </v>
      </c>
      <c r="O2025" s="11" t="str">
        <f>IF(VLOOKUP(D2025,'Current OBD'!$B$6:$AK$2185,32,0)="Yes","8"," ")</f>
        <v xml:space="preserve"> </v>
      </c>
      <c r="P2025" s="11" t="str">
        <f>IF(VLOOKUP(D2025,'Current OBD'!$B$6:$AK$2185,33,0)="Yes","9"," ")</f>
        <v xml:space="preserve"> </v>
      </c>
      <c r="Q2025" s="11" t="str">
        <f>IF(VLOOKUP(D2025,'Current OBD'!$B$6:$AK$2185,34,0)="Yes","10"," ")</f>
        <v xml:space="preserve"> </v>
      </c>
      <c r="R2025" s="11" t="str">
        <f>IF(VLOOKUP(D2025,'Current OBD'!$B$6:$AK$2185,35,0)="Yes","11"," ")</f>
        <v xml:space="preserve"> </v>
      </c>
      <c r="S2025" s="11" t="str">
        <f>IF(VLOOKUP(D2025,'Current OBD'!$B$6:$AK$2185,36,0)="Yes","12"," ")</f>
        <v xml:space="preserve"> </v>
      </c>
      <c r="T2025" s="13">
        <f>VLOOKUP(D2025,Pivot!$B$4:$F$2181,2,0)</f>
        <v>296</v>
      </c>
      <c r="U2025" s="13">
        <f>VLOOKUP(D2025,Pivot!$B$4:$F$2181,3,0)</f>
        <v>0</v>
      </c>
      <c r="V2025" s="13">
        <f>VLOOKUP(D2025,Pivot!$B$4:$F$2181,4,0)</f>
        <v>327</v>
      </c>
      <c r="W2025" s="46">
        <f>IFERROR(VLOOKUP(D2025,Pivot!$B$4:$H$2181,5,0),"")</f>
        <v>0.9052</v>
      </c>
      <c r="X2025" s="51">
        <f>IFERROR(VLOOKUP(D2025,Pivot!$B$4:$H$2181,6,0),"")</f>
        <v>0</v>
      </c>
      <c r="Y2025" s="46">
        <f>IFERROR(VLOOKUP(D2025,Pivot!$B$4:$H$2181,7,0),"")</f>
        <v>0.9052</v>
      </c>
    </row>
    <row r="2026" spans="1:25" ht="15" customHeight="1" outlineLevel="2">
      <c r="A2026" s="10" t="str">
        <f>VLOOKUP(D2026,'Current OBD'!$B$6:$K$2185,4,0)</f>
        <v>Stevens</v>
      </c>
      <c r="B2026" s="10" t="str">
        <f>VLOOKUP(D2026,'Current OBD'!$B$6:$K$2185,3,0)</f>
        <v>33-036</v>
      </c>
      <c r="C2026" s="9" t="str">
        <f>VLOOKUP(D2026,'Current OBD'!$B$6:$K$2185,2,0)</f>
        <v>Chewelah School District</v>
      </c>
      <c r="D2026" s="24">
        <v>663421</v>
      </c>
      <c r="E2026" s="9" t="str">
        <f>VLOOKUP(D2026,'Current OBD'!$B$6:$K$2185,10,0)</f>
        <v>Jenkins High School</v>
      </c>
      <c r="F2026" s="11" t="str">
        <f>IF(VLOOKUP(D2026,'Current OBD'!$B$6:$AK$2185,23,0)="Yes","PK"," ")</f>
        <v xml:space="preserve"> </v>
      </c>
      <c r="G2026" s="11" t="str">
        <f>IF(VLOOKUP(D2026,'Current OBD'!$B$6:$AK$2185,24,0)="Yes","K"," ")</f>
        <v xml:space="preserve"> </v>
      </c>
      <c r="H2026" s="11" t="str">
        <f>IF(VLOOKUP(D2026,'Current OBD'!$B$6:$AK$2185,25,0)="Yes",1," ")</f>
        <v xml:space="preserve"> </v>
      </c>
      <c r="I2026" s="11" t="str">
        <f>IF(VLOOKUP(D2026,'Current OBD'!$B$6:$AK$2185,26,0)="Yes","2"," ")</f>
        <v xml:space="preserve"> </v>
      </c>
      <c r="J2026" s="11" t="str">
        <f>IF(VLOOKUP(D2026,'Current OBD'!$B$6:$AK$2185,27,0)="Yes","3"," ")</f>
        <v xml:space="preserve"> </v>
      </c>
      <c r="K2026" s="11" t="str">
        <f>IF(VLOOKUP(D2026,'Current OBD'!$B$6:$AK$2185,28,0)="Yes","4"," ")</f>
        <v xml:space="preserve"> </v>
      </c>
      <c r="L2026" s="11" t="str">
        <f>IF(VLOOKUP(D2026,'Current OBD'!$B$6:$AK$2185,29,0)="Yes","5"," ")</f>
        <v xml:space="preserve"> </v>
      </c>
      <c r="M2026" s="11" t="str">
        <f>IF(VLOOKUP(D2026,'Current OBD'!$B$6:$AK$2185,30,0)="Yes","6"," ")</f>
        <v xml:space="preserve"> </v>
      </c>
      <c r="N2026" s="11" t="str">
        <f>IF(VLOOKUP(D2026,'Current OBD'!$B$6:$AK$2185,31,0)="Yes","7"," ")</f>
        <v>7</v>
      </c>
      <c r="O2026" s="11" t="str">
        <f>IF(VLOOKUP(D2026,'Current OBD'!$B$6:$AK$2185,32,0)="Yes","8"," ")</f>
        <v>8</v>
      </c>
      <c r="P2026" s="11" t="str">
        <f>IF(VLOOKUP(D2026,'Current OBD'!$B$6:$AK$2185,33,0)="Yes","9"," ")</f>
        <v>9</v>
      </c>
      <c r="Q2026" s="11" t="str">
        <f>IF(VLOOKUP(D2026,'Current OBD'!$B$6:$AK$2185,34,0)="Yes","10"," ")</f>
        <v>10</v>
      </c>
      <c r="R2026" s="11" t="str">
        <f>IF(VLOOKUP(D2026,'Current OBD'!$B$6:$AK$2185,35,0)="Yes","11"," ")</f>
        <v>11</v>
      </c>
      <c r="S2026" s="11" t="str">
        <f>IF(VLOOKUP(D2026,'Current OBD'!$B$6:$AK$2185,36,0)="Yes","12"," ")</f>
        <v>12</v>
      </c>
      <c r="T2026" s="13">
        <f>VLOOKUP(D2026,Pivot!$B$4:$F$2181,2,0)</f>
        <v>197</v>
      </c>
      <c r="U2026" s="13">
        <f>VLOOKUP(D2026,Pivot!$B$4:$F$2181,3,0)</f>
        <v>0</v>
      </c>
      <c r="V2026" s="13">
        <f>VLOOKUP(D2026,Pivot!$B$4:$F$2181,4,0)</f>
        <v>308</v>
      </c>
      <c r="W2026" s="46">
        <f>IFERROR(VLOOKUP(D2026,Pivot!$B$4:$H$2181,5,0),"")</f>
        <v>0.63959999999999995</v>
      </c>
      <c r="X2026" s="51">
        <f>IFERROR(VLOOKUP(D2026,Pivot!$B$4:$H$2181,6,0),"")</f>
        <v>0</v>
      </c>
      <c r="Y2026" s="46">
        <f>IFERROR(VLOOKUP(D2026,Pivot!$B$4:$H$2181,7,0),"")</f>
        <v>0.63959999999999995</v>
      </c>
    </row>
    <row r="2027" spans="1:25" ht="15" customHeight="1" outlineLevel="2">
      <c r="A2027" s="10" t="str">
        <f>VLOOKUP(D2027,'Current OBD'!$B$6:$K$2185,4,0)</f>
        <v>Stevens</v>
      </c>
      <c r="B2027" s="10" t="str">
        <f>VLOOKUP(D2027,'Current OBD'!$B$6:$K$2185,3,0)</f>
        <v>33-036</v>
      </c>
      <c r="C2027" s="9" t="str">
        <f>VLOOKUP(D2027,'Current OBD'!$B$6:$K$2185,2,0)</f>
        <v>Chewelah School District</v>
      </c>
      <c r="D2027" s="24">
        <v>683587</v>
      </c>
      <c r="E2027" s="9" t="str">
        <f>VLOOKUP(D2027,'Current OBD'!$B$6:$K$2185,10,0)</f>
        <v>Quartzite Learning</v>
      </c>
      <c r="F2027" s="11" t="str">
        <f>IF(VLOOKUP(D2027,'Current OBD'!$B$6:$AK$2185,23,0)="Yes","PK"," ")</f>
        <v xml:space="preserve"> </v>
      </c>
      <c r="G2027" s="11" t="str">
        <f>IF(VLOOKUP(D2027,'Current OBD'!$B$6:$AK$2185,24,0)="Yes","K"," ")</f>
        <v>K</v>
      </c>
      <c r="H2027" s="11">
        <f>IF(VLOOKUP(D2027,'Current OBD'!$B$6:$AK$2185,25,0)="Yes",1," ")</f>
        <v>1</v>
      </c>
      <c r="I2027" s="11" t="str">
        <f>IF(VLOOKUP(D2027,'Current OBD'!$B$6:$AK$2185,26,0)="Yes","2"," ")</f>
        <v>2</v>
      </c>
      <c r="J2027" s="11" t="str">
        <f>IF(VLOOKUP(D2027,'Current OBD'!$B$6:$AK$2185,27,0)="Yes","3"," ")</f>
        <v>3</v>
      </c>
      <c r="K2027" s="11" t="str">
        <f>IF(VLOOKUP(D2027,'Current OBD'!$B$6:$AK$2185,28,0)="Yes","4"," ")</f>
        <v>4</v>
      </c>
      <c r="L2027" s="11" t="str">
        <f>IF(VLOOKUP(D2027,'Current OBD'!$B$6:$AK$2185,29,0)="Yes","5"," ")</f>
        <v>5</v>
      </c>
      <c r="M2027" s="11" t="str">
        <f>IF(VLOOKUP(D2027,'Current OBD'!$B$6:$AK$2185,30,0)="Yes","6"," ")</f>
        <v>6</v>
      </c>
      <c r="N2027" s="11" t="str">
        <f>IF(VLOOKUP(D2027,'Current OBD'!$B$6:$AK$2185,31,0)="Yes","7"," ")</f>
        <v>7</v>
      </c>
      <c r="O2027" s="11" t="str">
        <f>IF(VLOOKUP(D2027,'Current OBD'!$B$6:$AK$2185,32,0)="Yes","8"," ")</f>
        <v>8</v>
      </c>
      <c r="P2027" s="11" t="str">
        <f>IF(VLOOKUP(D2027,'Current OBD'!$B$6:$AK$2185,33,0)="Yes","9"," ")</f>
        <v>9</v>
      </c>
      <c r="Q2027" s="11" t="str">
        <f>IF(VLOOKUP(D2027,'Current OBD'!$B$6:$AK$2185,34,0)="Yes","10"," ")</f>
        <v>10</v>
      </c>
      <c r="R2027" s="11" t="str">
        <f>IF(VLOOKUP(D2027,'Current OBD'!$B$6:$AK$2185,35,0)="Yes","11"," ")</f>
        <v>11</v>
      </c>
      <c r="S2027" s="11" t="str">
        <f>IF(VLOOKUP(D2027,'Current OBD'!$B$6:$AK$2185,36,0)="Yes","12"," ")</f>
        <v>12</v>
      </c>
      <c r="T2027" s="13">
        <f>VLOOKUP(D2027,Pivot!$B$4:$F$2181,2,0)</f>
        <v>104</v>
      </c>
      <c r="U2027" s="13">
        <f>VLOOKUP(D2027,Pivot!$B$4:$F$2181,3,0)</f>
        <v>0</v>
      </c>
      <c r="V2027" s="13">
        <f>VLOOKUP(D2027,Pivot!$B$4:$F$2181,4,0)</f>
        <v>125</v>
      </c>
      <c r="W2027" s="46">
        <f>IFERROR(VLOOKUP(D2027,Pivot!$B$4:$H$2181,5,0),"")</f>
        <v>0.83199999999999996</v>
      </c>
      <c r="X2027" s="51">
        <f>IFERROR(VLOOKUP(D2027,Pivot!$B$4:$H$2181,6,0),"")</f>
        <v>0</v>
      </c>
      <c r="Y2027" s="46">
        <f>IFERROR(VLOOKUP(D2027,Pivot!$B$4:$H$2181,7,0),"")</f>
        <v>0.83199999999999996</v>
      </c>
    </row>
    <row r="2028" spans="1:25" ht="15" customHeight="1" outlineLevel="1">
      <c r="A2028" s="27"/>
      <c r="B2028" s="27"/>
      <c r="C2028" s="30" t="s">
        <v>5860</v>
      </c>
      <c r="D2028" s="27"/>
      <c r="E2028" s="26"/>
      <c r="F2028" s="29"/>
      <c r="G2028" s="29"/>
      <c r="H2028" s="29"/>
      <c r="I2028" s="29"/>
      <c r="J2028" s="29"/>
      <c r="K2028" s="29"/>
      <c r="L2028" s="29"/>
      <c r="M2028" s="29"/>
      <c r="N2028" s="29"/>
      <c r="O2028" s="29"/>
      <c r="P2028" s="29"/>
      <c r="Q2028" s="29"/>
      <c r="R2028" s="29"/>
      <c r="S2028" s="29"/>
      <c r="T2028" s="43">
        <f>SUBTOTAL(9,T2024:T2027)</f>
        <v>614</v>
      </c>
      <c r="U2028" s="43">
        <f>SUBTOTAL(9,U2024:U2027)</f>
        <v>0</v>
      </c>
      <c r="V2028" s="43">
        <f>SUBTOTAL(9,V2024:V2027)</f>
        <v>777</v>
      </c>
      <c r="W2028" s="47"/>
      <c r="X2028" s="52"/>
      <c r="Y2028" s="56">
        <f>(T2028+U2028)/V2028</f>
        <v>0.79021879021879027</v>
      </c>
    </row>
    <row r="2029" spans="1:25" ht="15" customHeight="1" outlineLevel="2">
      <c r="A2029" s="10" t="str">
        <f>VLOOKUP(D2029,'Current OBD'!$B$6:$K$2185,4,0)</f>
        <v>Stevens</v>
      </c>
      <c r="B2029" s="10" t="str">
        <f>VLOOKUP(D2029,'Current OBD'!$B$6:$K$2185,3,0)</f>
        <v>33-049</v>
      </c>
      <c r="C2029" s="9" t="str">
        <f>VLOOKUP(D2029,'Current OBD'!$B$6:$K$2185,2,0)</f>
        <v>Wellpinit School District</v>
      </c>
      <c r="D2029" s="24">
        <v>661543</v>
      </c>
      <c r="E2029" s="9" t="str">
        <f>VLOOKUP(D2029,'Current OBD'!$B$6:$K$2185,10,0)</f>
        <v>Wellpinit Elementary</v>
      </c>
      <c r="F2029" s="11" t="str">
        <f>IF(VLOOKUP(D2029,'Current OBD'!$B$6:$AK$2185,23,0)="Yes","PK"," ")</f>
        <v xml:space="preserve"> </v>
      </c>
      <c r="G2029" s="11" t="str">
        <f>IF(VLOOKUP(D2029,'Current OBD'!$B$6:$AK$2185,24,0)="Yes","K"," ")</f>
        <v>K</v>
      </c>
      <c r="H2029" s="11">
        <f>IF(VLOOKUP(D2029,'Current OBD'!$B$6:$AK$2185,25,0)="Yes",1," ")</f>
        <v>1</v>
      </c>
      <c r="I2029" s="11" t="str">
        <f>IF(VLOOKUP(D2029,'Current OBD'!$B$6:$AK$2185,26,0)="Yes","2"," ")</f>
        <v>2</v>
      </c>
      <c r="J2029" s="11" t="str">
        <f>IF(VLOOKUP(D2029,'Current OBD'!$B$6:$AK$2185,27,0)="Yes","3"," ")</f>
        <v>3</v>
      </c>
      <c r="K2029" s="11" t="str">
        <f>IF(VLOOKUP(D2029,'Current OBD'!$B$6:$AK$2185,28,0)="Yes","4"," ")</f>
        <v>4</v>
      </c>
      <c r="L2029" s="11" t="str">
        <f>IF(VLOOKUP(D2029,'Current OBD'!$B$6:$AK$2185,29,0)="Yes","5"," ")</f>
        <v>5</v>
      </c>
      <c r="M2029" s="11" t="str">
        <f>IF(VLOOKUP(D2029,'Current OBD'!$B$6:$AK$2185,30,0)="Yes","6"," ")</f>
        <v xml:space="preserve"> </v>
      </c>
      <c r="N2029" s="11" t="str">
        <f>IF(VLOOKUP(D2029,'Current OBD'!$B$6:$AK$2185,31,0)="Yes","7"," ")</f>
        <v xml:space="preserve"> </v>
      </c>
      <c r="O2029" s="11" t="str">
        <f>IF(VLOOKUP(D2029,'Current OBD'!$B$6:$AK$2185,32,0)="Yes","8"," ")</f>
        <v xml:space="preserve"> </v>
      </c>
      <c r="P2029" s="11" t="str">
        <f>IF(VLOOKUP(D2029,'Current OBD'!$B$6:$AK$2185,33,0)="Yes","9"," ")</f>
        <v xml:space="preserve"> </v>
      </c>
      <c r="Q2029" s="11" t="str">
        <f>IF(VLOOKUP(D2029,'Current OBD'!$B$6:$AK$2185,34,0)="Yes","10"," ")</f>
        <v xml:space="preserve"> </v>
      </c>
      <c r="R2029" s="11" t="str">
        <f>IF(VLOOKUP(D2029,'Current OBD'!$B$6:$AK$2185,35,0)="Yes","11"," ")</f>
        <v xml:space="preserve"> </v>
      </c>
      <c r="S2029" s="11" t="str">
        <f>IF(VLOOKUP(D2029,'Current OBD'!$B$6:$AK$2185,36,0)="Yes","12"," ")</f>
        <v xml:space="preserve"> </v>
      </c>
      <c r="T2029" s="13">
        <f>VLOOKUP(D2029,Pivot!$B$4:$F$2181,2,0)</f>
        <v>150</v>
      </c>
      <c r="U2029" s="13">
        <f>VLOOKUP(D2029,Pivot!$B$4:$F$2181,3,0)</f>
        <v>0</v>
      </c>
      <c r="V2029" s="13">
        <f>VLOOKUP(D2029,Pivot!$B$4:$F$2181,4,0)</f>
        <v>150</v>
      </c>
      <c r="W2029" s="46">
        <f>IFERROR(VLOOKUP(D2029,Pivot!$B$4:$H$2181,5,0),"")</f>
        <v>1</v>
      </c>
      <c r="X2029" s="51">
        <f>IFERROR(VLOOKUP(D2029,Pivot!$B$4:$H$2181,6,0),"")</f>
        <v>0</v>
      </c>
      <c r="Y2029" s="46">
        <f>IFERROR(VLOOKUP(D2029,Pivot!$B$4:$H$2181,7,0),"")</f>
        <v>1</v>
      </c>
    </row>
    <row r="2030" spans="1:25" ht="15" customHeight="1" outlineLevel="2">
      <c r="A2030" s="10" t="str">
        <f>VLOOKUP(D2030,'Current OBD'!$B$6:$K$2185,4,0)</f>
        <v>Stevens</v>
      </c>
      <c r="B2030" s="10" t="str">
        <f>VLOOKUP(D2030,'Current OBD'!$B$6:$K$2185,3,0)</f>
        <v>33-049</v>
      </c>
      <c r="C2030" s="9" t="str">
        <f>VLOOKUP(D2030,'Current OBD'!$B$6:$K$2185,2,0)</f>
        <v>Wellpinit School District</v>
      </c>
      <c r="D2030" s="24">
        <v>661544</v>
      </c>
      <c r="E2030" s="9" t="str">
        <f>VLOOKUP(D2030,'Current OBD'!$B$6:$K$2185,10,0)</f>
        <v>Wellpinit High</v>
      </c>
      <c r="F2030" s="11" t="str">
        <f>IF(VLOOKUP(D2030,'Current OBD'!$B$6:$AK$2185,23,0)="Yes","PK"," ")</f>
        <v xml:space="preserve"> </v>
      </c>
      <c r="G2030" s="11" t="str">
        <f>IF(VLOOKUP(D2030,'Current OBD'!$B$6:$AK$2185,24,0)="Yes","K"," ")</f>
        <v xml:space="preserve"> </v>
      </c>
      <c r="H2030" s="11" t="str">
        <f>IF(VLOOKUP(D2030,'Current OBD'!$B$6:$AK$2185,25,0)="Yes",1," ")</f>
        <v xml:space="preserve"> </v>
      </c>
      <c r="I2030" s="11" t="str">
        <f>IF(VLOOKUP(D2030,'Current OBD'!$B$6:$AK$2185,26,0)="Yes","2"," ")</f>
        <v xml:space="preserve"> </v>
      </c>
      <c r="J2030" s="11" t="str">
        <f>IF(VLOOKUP(D2030,'Current OBD'!$B$6:$AK$2185,27,0)="Yes","3"," ")</f>
        <v xml:space="preserve"> </v>
      </c>
      <c r="K2030" s="11" t="str">
        <f>IF(VLOOKUP(D2030,'Current OBD'!$B$6:$AK$2185,28,0)="Yes","4"," ")</f>
        <v xml:space="preserve"> </v>
      </c>
      <c r="L2030" s="11" t="str">
        <f>IF(VLOOKUP(D2030,'Current OBD'!$B$6:$AK$2185,29,0)="Yes","5"," ")</f>
        <v xml:space="preserve"> </v>
      </c>
      <c r="M2030" s="11" t="str">
        <f>IF(VLOOKUP(D2030,'Current OBD'!$B$6:$AK$2185,30,0)="Yes","6"," ")</f>
        <v xml:space="preserve"> </v>
      </c>
      <c r="N2030" s="11" t="str">
        <f>IF(VLOOKUP(D2030,'Current OBD'!$B$6:$AK$2185,31,0)="Yes","7"," ")</f>
        <v xml:space="preserve"> </v>
      </c>
      <c r="O2030" s="11" t="str">
        <f>IF(VLOOKUP(D2030,'Current OBD'!$B$6:$AK$2185,32,0)="Yes","8"," ")</f>
        <v xml:space="preserve"> </v>
      </c>
      <c r="P2030" s="11" t="str">
        <f>IF(VLOOKUP(D2030,'Current OBD'!$B$6:$AK$2185,33,0)="Yes","9"," ")</f>
        <v>9</v>
      </c>
      <c r="Q2030" s="11" t="str">
        <f>IF(VLOOKUP(D2030,'Current OBD'!$B$6:$AK$2185,34,0)="Yes","10"," ")</f>
        <v>10</v>
      </c>
      <c r="R2030" s="11" t="str">
        <f>IF(VLOOKUP(D2030,'Current OBD'!$B$6:$AK$2185,35,0)="Yes","11"," ")</f>
        <v>11</v>
      </c>
      <c r="S2030" s="11" t="str">
        <f>IF(VLOOKUP(D2030,'Current OBD'!$B$6:$AK$2185,36,0)="Yes","12"," ")</f>
        <v>12</v>
      </c>
      <c r="T2030" s="13">
        <f>VLOOKUP(D2030,Pivot!$B$4:$F$2181,2,0)</f>
        <v>101</v>
      </c>
      <c r="U2030" s="13">
        <f>VLOOKUP(D2030,Pivot!$B$4:$F$2181,3,0)</f>
        <v>0</v>
      </c>
      <c r="V2030" s="13">
        <f>VLOOKUP(D2030,Pivot!$B$4:$F$2181,4,0)</f>
        <v>101</v>
      </c>
      <c r="W2030" s="46">
        <f>IFERROR(VLOOKUP(D2030,Pivot!$B$4:$H$2181,5,0),"")</f>
        <v>1</v>
      </c>
      <c r="X2030" s="51">
        <f>IFERROR(VLOOKUP(D2030,Pivot!$B$4:$H$2181,6,0),"")</f>
        <v>0</v>
      </c>
      <c r="Y2030" s="46">
        <f>IFERROR(VLOOKUP(D2030,Pivot!$B$4:$H$2181,7,0),"")</f>
        <v>1</v>
      </c>
    </row>
    <row r="2031" spans="1:25" ht="15" customHeight="1" outlineLevel="2">
      <c r="A2031" s="10" t="str">
        <f>VLOOKUP(D2031,'Current OBD'!$B$6:$K$2185,4,0)</f>
        <v>Stevens</v>
      </c>
      <c r="B2031" s="10" t="str">
        <f>VLOOKUP(D2031,'Current OBD'!$B$6:$K$2185,3,0)</f>
        <v>33-049</v>
      </c>
      <c r="C2031" s="9" t="str">
        <f>VLOOKUP(D2031,'Current OBD'!$B$6:$K$2185,2,0)</f>
        <v>Wellpinit School District</v>
      </c>
      <c r="D2031" s="24">
        <v>662712</v>
      </c>
      <c r="E2031" s="9" t="str">
        <f>VLOOKUP(D2031,'Current OBD'!$B$6:$K$2185,10,0)</f>
        <v>Wellpinit Middle School</v>
      </c>
      <c r="F2031" s="11" t="str">
        <f>IF(VLOOKUP(D2031,'Current OBD'!$B$6:$AK$2185,23,0)="Yes","PK"," ")</f>
        <v xml:space="preserve"> </v>
      </c>
      <c r="G2031" s="11" t="str">
        <f>IF(VLOOKUP(D2031,'Current OBD'!$B$6:$AK$2185,24,0)="Yes","K"," ")</f>
        <v xml:space="preserve"> </v>
      </c>
      <c r="H2031" s="11" t="str">
        <f>IF(VLOOKUP(D2031,'Current OBD'!$B$6:$AK$2185,25,0)="Yes",1," ")</f>
        <v xml:space="preserve"> </v>
      </c>
      <c r="I2031" s="11" t="str">
        <f>IF(VLOOKUP(D2031,'Current OBD'!$B$6:$AK$2185,26,0)="Yes","2"," ")</f>
        <v xml:space="preserve"> </v>
      </c>
      <c r="J2031" s="11" t="str">
        <f>IF(VLOOKUP(D2031,'Current OBD'!$B$6:$AK$2185,27,0)="Yes","3"," ")</f>
        <v xml:space="preserve"> </v>
      </c>
      <c r="K2031" s="11" t="str">
        <f>IF(VLOOKUP(D2031,'Current OBD'!$B$6:$AK$2185,28,0)="Yes","4"," ")</f>
        <v xml:space="preserve"> </v>
      </c>
      <c r="L2031" s="11" t="str">
        <f>IF(VLOOKUP(D2031,'Current OBD'!$B$6:$AK$2185,29,0)="Yes","5"," ")</f>
        <v xml:space="preserve"> </v>
      </c>
      <c r="M2031" s="11" t="str">
        <f>IF(VLOOKUP(D2031,'Current OBD'!$B$6:$AK$2185,30,0)="Yes","6"," ")</f>
        <v>6</v>
      </c>
      <c r="N2031" s="11" t="str">
        <f>IF(VLOOKUP(D2031,'Current OBD'!$B$6:$AK$2185,31,0)="Yes","7"," ")</f>
        <v>7</v>
      </c>
      <c r="O2031" s="11" t="str">
        <f>IF(VLOOKUP(D2031,'Current OBD'!$B$6:$AK$2185,32,0)="Yes","8"," ")</f>
        <v>8</v>
      </c>
      <c r="P2031" s="11" t="str">
        <f>IF(VLOOKUP(D2031,'Current OBD'!$B$6:$AK$2185,33,0)="Yes","9"," ")</f>
        <v xml:space="preserve"> </v>
      </c>
      <c r="Q2031" s="11" t="str">
        <f>IF(VLOOKUP(D2031,'Current OBD'!$B$6:$AK$2185,34,0)="Yes","10"," ")</f>
        <v xml:space="preserve"> </v>
      </c>
      <c r="R2031" s="11" t="str">
        <f>IF(VLOOKUP(D2031,'Current OBD'!$B$6:$AK$2185,35,0)="Yes","11"," ")</f>
        <v xml:space="preserve"> </v>
      </c>
      <c r="S2031" s="11" t="str">
        <f>IF(VLOOKUP(D2031,'Current OBD'!$B$6:$AK$2185,36,0)="Yes","12"," ")</f>
        <v xml:space="preserve"> </v>
      </c>
      <c r="T2031" s="13">
        <f>VLOOKUP(D2031,Pivot!$B$4:$F$2181,2,0)</f>
        <v>88</v>
      </c>
      <c r="U2031" s="13">
        <f>VLOOKUP(D2031,Pivot!$B$4:$F$2181,3,0)</f>
        <v>0</v>
      </c>
      <c r="V2031" s="13">
        <f>VLOOKUP(D2031,Pivot!$B$4:$F$2181,4,0)</f>
        <v>88</v>
      </c>
      <c r="W2031" s="46">
        <f>IFERROR(VLOOKUP(D2031,Pivot!$B$4:$H$2181,5,0),"")</f>
        <v>1</v>
      </c>
      <c r="X2031" s="51">
        <f>IFERROR(VLOOKUP(D2031,Pivot!$B$4:$H$2181,6,0),"")</f>
        <v>0</v>
      </c>
      <c r="Y2031" s="46">
        <f>IFERROR(VLOOKUP(D2031,Pivot!$B$4:$H$2181,7,0),"")</f>
        <v>1</v>
      </c>
    </row>
    <row r="2032" spans="1:25" ht="15" customHeight="1" outlineLevel="1">
      <c r="A2032" s="27"/>
      <c r="B2032" s="27"/>
      <c r="C2032" s="30" t="s">
        <v>5861</v>
      </c>
      <c r="D2032" s="27"/>
      <c r="E2032" s="26"/>
      <c r="F2032" s="29"/>
      <c r="G2032" s="29"/>
      <c r="H2032" s="29"/>
      <c r="I2032" s="29"/>
      <c r="J2032" s="29"/>
      <c r="K2032" s="29"/>
      <c r="L2032" s="29"/>
      <c r="M2032" s="29"/>
      <c r="N2032" s="29"/>
      <c r="O2032" s="29"/>
      <c r="P2032" s="29"/>
      <c r="Q2032" s="29"/>
      <c r="R2032" s="29"/>
      <c r="S2032" s="29"/>
      <c r="T2032" s="43">
        <f>SUBTOTAL(9,T2029:T2031)</f>
        <v>339</v>
      </c>
      <c r="U2032" s="43">
        <f>SUBTOTAL(9,U2029:U2031)</f>
        <v>0</v>
      </c>
      <c r="V2032" s="43">
        <f>SUBTOTAL(9,V2029:V2031)</f>
        <v>339</v>
      </c>
      <c r="W2032" s="47"/>
      <c r="X2032" s="52"/>
      <c r="Y2032" s="56">
        <f>(T2032+U2032)/V2032</f>
        <v>1</v>
      </c>
    </row>
    <row r="2033" spans="1:25" ht="15" customHeight="1" outlineLevel="2">
      <c r="A2033" s="10" t="str">
        <f>VLOOKUP(D2033,'Current OBD'!$B$6:$K$2185,4,0)</f>
        <v>Stevens</v>
      </c>
      <c r="B2033" s="10" t="str">
        <f>VLOOKUP(D2033,'Current OBD'!$B$6:$K$2185,3,0)</f>
        <v>33-070</v>
      </c>
      <c r="C2033" s="9" t="str">
        <f>VLOOKUP(D2033,'Current OBD'!$B$6:$K$2185,2,0)</f>
        <v>Valley School District</v>
      </c>
      <c r="D2033" s="24">
        <v>664732</v>
      </c>
      <c r="E2033" s="9" t="str">
        <f>VLOOKUP(D2033,'Current OBD'!$B$6:$K$2185,10,0)</f>
        <v>Paideia High School</v>
      </c>
      <c r="F2033" s="11" t="str">
        <f>IF(VLOOKUP(D2033,'Current OBD'!$B$6:$AK$2185,23,0)="Yes","PK"," ")</f>
        <v xml:space="preserve"> </v>
      </c>
      <c r="G2033" s="11" t="str">
        <f>IF(VLOOKUP(D2033,'Current OBD'!$B$6:$AK$2185,24,0)="Yes","K"," ")</f>
        <v xml:space="preserve"> </v>
      </c>
      <c r="H2033" s="11" t="str">
        <f>IF(VLOOKUP(D2033,'Current OBD'!$B$6:$AK$2185,25,0)="Yes",1," ")</f>
        <v xml:space="preserve"> </v>
      </c>
      <c r="I2033" s="11" t="str">
        <f>IF(VLOOKUP(D2033,'Current OBD'!$B$6:$AK$2185,26,0)="Yes","2"," ")</f>
        <v xml:space="preserve"> </v>
      </c>
      <c r="J2033" s="11" t="str">
        <f>IF(VLOOKUP(D2033,'Current OBD'!$B$6:$AK$2185,27,0)="Yes","3"," ")</f>
        <v xml:space="preserve"> </v>
      </c>
      <c r="K2033" s="11" t="str">
        <f>IF(VLOOKUP(D2033,'Current OBD'!$B$6:$AK$2185,28,0)="Yes","4"," ")</f>
        <v xml:space="preserve"> </v>
      </c>
      <c r="L2033" s="11" t="str">
        <f>IF(VLOOKUP(D2033,'Current OBD'!$B$6:$AK$2185,29,0)="Yes","5"," ")</f>
        <v xml:space="preserve"> </v>
      </c>
      <c r="M2033" s="11" t="str">
        <f>IF(VLOOKUP(D2033,'Current OBD'!$B$6:$AK$2185,30,0)="Yes","6"," ")</f>
        <v xml:space="preserve"> </v>
      </c>
      <c r="N2033" s="11" t="str">
        <f>IF(VLOOKUP(D2033,'Current OBD'!$B$6:$AK$2185,31,0)="Yes","7"," ")</f>
        <v xml:space="preserve"> </v>
      </c>
      <c r="O2033" s="11" t="str">
        <f>IF(VLOOKUP(D2033,'Current OBD'!$B$6:$AK$2185,32,0)="Yes","8"," ")</f>
        <v xml:space="preserve"> </v>
      </c>
      <c r="P2033" s="11" t="str">
        <f>IF(VLOOKUP(D2033,'Current OBD'!$B$6:$AK$2185,33,0)="Yes","9"," ")</f>
        <v>9</v>
      </c>
      <c r="Q2033" s="11" t="str">
        <f>IF(VLOOKUP(D2033,'Current OBD'!$B$6:$AK$2185,34,0)="Yes","10"," ")</f>
        <v>10</v>
      </c>
      <c r="R2033" s="11" t="str">
        <f>IF(VLOOKUP(D2033,'Current OBD'!$B$6:$AK$2185,35,0)="Yes","11"," ")</f>
        <v>11</v>
      </c>
      <c r="S2033" s="11" t="str">
        <f>IF(VLOOKUP(D2033,'Current OBD'!$B$6:$AK$2185,36,0)="Yes","12"," ")</f>
        <v>12</v>
      </c>
      <c r="T2033" s="13">
        <f>VLOOKUP(D2033,Pivot!$B$4:$F$2181,2,0)</f>
        <v>36</v>
      </c>
      <c r="U2033" s="13">
        <f>VLOOKUP(D2033,Pivot!$B$4:$F$2181,3,0)</f>
        <v>0</v>
      </c>
      <c r="V2033" s="13">
        <f>VLOOKUP(D2033,Pivot!$B$4:$F$2181,4,0)</f>
        <v>45</v>
      </c>
      <c r="W2033" s="46">
        <f>IFERROR(VLOOKUP(D2033,Pivot!$B$4:$H$2181,5,0),"")</f>
        <v>0.8</v>
      </c>
      <c r="X2033" s="51">
        <f>IFERROR(VLOOKUP(D2033,Pivot!$B$4:$H$2181,6,0),"")</f>
        <v>0</v>
      </c>
      <c r="Y2033" s="46">
        <f>IFERROR(VLOOKUP(D2033,Pivot!$B$4:$H$2181,7,0),"")</f>
        <v>0.8</v>
      </c>
    </row>
    <row r="2034" spans="1:25" ht="15" customHeight="1" outlineLevel="2">
      <c r="A2034" s="10" t="str">
        <f>VLOOKUP(D2034,'Current OBD'!$B$6:$K$2185,4,0)</f>
        <v>Stevens</v>
      </c>
      <c r="B2034" s="10" t="str">
        <f>VLOOKUP(D2034,'Current OBD'!$B$6:$K$2185,3,0)</f>
        <v>33-070</v>
      </c>
      <c r="C2034" s="9" t="str">
        <f>VLOOKUP(D2034,'Current OBD'!$B$6:$K$2185,2,0)</f>
        <v>Valley School District</v>
      </c>
      <c r="D2034" s="24">
        <v>661545</v>
      </c>
      <c r="E2034" s="9" t="str">
        <f>VLOOKUP(D2034,'Current OBD'!$B$6:$K$2185,10,0)</f>
        <v>Valley School</v>
      </c>
      <c r="F2034" s="11" t="str">
        <f>IF(VLOOKUP(D2034,'Current OBD'!$B$6:$AK$2185,23,0)="Yes","PK"," ")</f>
        <v xml:space="preserve"> </v>
      </c>
      <c r="G2034" s="11" t="str">
        <f>IF(VLOOKUP(D2034,'Current OBD'!$B$6:$AK$2185,24,0)="Yes","K"," ")</f>
        <v>K</v>
      </c>
      <c r="H2034" s="11">
        <f>IF(VLOOKUP(D2034,'Current OBD'!$B$6:$AK$2185,25,0)="Yes",1," ")</f>
        <v>1</v>
      </c>
      <c r="I2034" s="11" t="str">
        <f>IF(VLOOKUP(D2034,'Current OBD'!$B$6:$AK$2185,26,0)="Yes","2"," ")</f>
        <v>2</v>
      </c>
      <c r="J2034" s="11" t="str">
        <f>IF(VLOOKUP(D2034,'Current OBD'!$B$6:$AK$2185,27,0)="Yes","3"," ")</f>
        <v>3</v>
      </c>
      <c r="K2034" s="11" t="str">
        <f>IF(VLOOKUP(D2034,'Current OBD'!$B$6:$AK$2185,28,0)="Yes","4"," ")</f>
        <v>4</v>
      </c>
      <c r="L2034" s="11" t="str">
        <f>IF(VLOOKUP(D2034,'Current OBD'!$B$6:$AK$2185,29,0)="Yes","5"," ")</f>
        <v>5</v>
      </c>
      <c r="M2034" s="11" t="str">
        <f>IF(VLOOKUP(D2034,'Current OBD'!$B$6:$AK$2185,30,0)="Yes","6"," ")</f>
        <v>6</v>
      </c>
      <c r="N2034" s="11" t="str">
        <f>IF(VLOOKUP(D2034,'Current OBD'!$B$6:$AK$2185,31,0)="Yes","7"," ")</f>
        <v>7</v>
      </c>
      <c r="O2034" s="11" t="str">
        <f>IF(VLOOKUP(D2034,'Current OBD'!$B$6:$AK$2185,32,0)="Yes","8"," ")</f>
        <v>8</v>
      </c>
      <c r="P2034" s="11" t="str">
        <f>IF(VLOOKUP(D2034,'Current OBD'!$B$6:$AK$2185,33,0)="Yes","9"," ")</f>
        <v xml:space="preserve"> </v>
      </c>
      <c r="Q2034" s="11" t="str">
        <f>IF(VLOOKUP(D2034,'Current OBD'!$B$6:$AK$2185,34,0)="Yes","10"," ")</f>
        <v xml:space="preserve"> </v>
      </c>
      <c r="R2034" s="11" t="str">
        <f>IF(VLOOKUP(D2034,'Current OBD'!$B$6:$AK$2185,35,0)="Yes","11"," ")</f>
        <v xml:space="preserve"> </v>
      </c>
      <c r="S2034" s="11" t="str">
        <f>IF(VLOOKUP(D2034,'Current OBD'!$B$6:$AK$2185,36,0)="Yes","12"," ")</f>
        <v xml:space="preserve"> </v>
      </c>
      <c r="T2034" s="13">
        <f>VLOOKUP(D2034,Pivot!$B$4:$F$2181,2,0)</f>
        <v>177</v>
      </c>
      <c r="U2034" s="13">
        <f>VLOOKUP(D2034,Pivot!$B$4:$F$2181,3,0)</f>
        <v>0</v>
      </c>
      <c r="V2034" s="13">
        <f>VLOOKUP(D2034,Pivot!$B$4:$F$2181,4,0)</f>
        <v>189</v>
      </c>
      <c r="W2034" s="46">
        <f>IFERROR(VLOOKUP(D2034,Pivot!$B$4:$H$2181,5,0),"")</f>
        <v>0.9365</v>
      </c>
      <c r="X2034" s="51">
        <f>IFERROR(VLOOKUP(D2034,Pivot!$B$4:$H$2181,6,0),"")</f>
        <v>0</v>
      </c>
      <c r="Y2034" s="46">
        <f>IFERROR(VLOOKUP(D2034,Pivot!$B$4:$H$2181,7,0),"")</f>
        <v>0.9365</v>
      </c>
    </row>
    <row r="2035" spans="1:25" ht="15" customHeight="1" outlineLevel="1">
      <c r="A2035" s="27"/>
      <c r="B2035" s="27"/>
      <c r="C2035" s="30" t="s">
        <v>5862</v>
      </c>
      <c r="D2035" s="27"/>
      <c r="E2035" s="26"/>
      <c r="F2035" s="29"/>
      <c r="G2035" s="29"/>
      <c r="H2035" s="29"/>
      <c r="I2035" s="29"/>
      <c r="J2035" s="29"/>
      <c r="K2035" s="29"/>
      <c r="L2035" s="29"/>
      <c r="M2035" s="29"/>
      <c r="N2035" s="29"/>
      <c r="O2035" s="29"/>
      <c r="P2035" s="29"/>
      <c r="Q2035" s="29"/>
      <c r="R2035" s="29"/>
      <c r="S2035" s="29"/>
      <c r="T2035" s="43">
        <f>SUBTOTAL(9,T2033:T2034)</f>
        <v>213</v>
      </c>
      <c r="U2035" s="43">
        <f>SUBTOTAL(9,U2033:U2034)</f>
        <v>0</v>
      </c>
      <c r="V2035" s="43">
        <f>SUBTOTAL(9,V2033:V2034)</f>
        <v>234</v>
      </c>
      <c r="W2035" s="47"/>
      <c r="X2035" s="52"/>
      <c r="Y2035" s="56">
        <f>(T2035+U2035)/V2035</f>
        <v>0.91025641025641024</v>
      </c>
    </row>
    <row r="2036" spans="1:25" ht="15" customHeight="1" outlineLevel="2">
      <c r="A2036" s="10" t="str">
        <f>VLOOKUP(D2036,'Current OBD'!$B$6:$K$2185,4,0)</f>
        <v>Stevens</v>
      </c>
      <c r="B2036" s="10" t="str">
        <f>VLOOKUP(D2036,'Current OBD'!$B$6:$K$2185,3,0)</f>
        <v>33-115</v>
      </c>
      <c r="C2036" s="9" t="str">
        <f>VLOOKUP(D2036,'Current OBD'!$B$6:$K$2185,2,0)</f>
        <v>Colville School District</v>
      </c>
      <c r="D2036" s="24">
        <v>663984</v>
      </c>
      <c r="E2036" s="9" t="str">
        <f>VLOOKUP(D2036,'Current OBD'!$B$6:$K$2185,10,0)</f>
        <v>Colville High School</v>
      </c>
      <c r="F2036" s="11" t="str">
        <f>IF(VLOOKUP(D2036,'Current OBD'!$B$6:$AK$2185,23,0)="Yes","PK"," ")</f>
        <v xml:space="preserve"> </v>
      </c>
      <c r="G2036" s="11" t="str">
        <f>IF(VLOOKUP(D2036,'Current OBD'!$B$6:$AK$2185,24,0)="Yes","K"," ")</f>
        <v xml:space="preserve"> </v>
      </c>
      <c r="H2036" s="11" t="str">
        <f>IF(VLOOKUP(D2036,'Current OBD'!$B$6:$AK$2185,25,0)="Yes",1," ")</f>
        <v xml:space="preserve"> </v>
      </c>
      <c r="I2036" s="11" t="str">
        <f>IF(VLOOKUP(D2036,'Current OBD'!$B$6:$AK$2185,26,0)="Yes","2"," ")</f>
        <v xml:space="preserve"> </v>
      </c>
      <c r="J2036" s="11" t="str">
        <f>IF(VLOOKUP(D2036,'Current OBD'!$B$6:$AK$2185,27,0)="Yes","3"," ")</f>
        <v xml:space="preserve"> </v>
      </c>
      <c r="K2036" s="11" t="str">
        <f>IF(VLOOKUP(D2036,'Current OBD'!$B$6:$AK$2185,28,0)="Yes","4"," ")</f>
        <v xml:space="preserve"> </v>
      </c>
      <c r="L2036" s="11" t="str">
        <f>IF(VLOOKUP(D2036,'Current OBD'!$B$6:$AK$2185,29,0)="Yes","5"," ")</f>
        <v xml:space="preserve"> </v>
      </c>
      <c r="M2036" s="11" t="str">
        <f>IF(VLOOKUP(D2036,'Current OBD'!$B$6:$AK$2185,30,0)="Yes","6"," ")</f>
        <v xml:space="preserve"> </v>
      </c>
      <c r="N2036" s="11" t="str">
        <f>IF(VLOOKUP(D2036,'Current OBD'!$B$6:$AK$2185,31,0)="Yes","7"," ")</f>
        <v xml:space="preserve"> </v>
      </c>
      <c r="O2036" s="11" t="str">
        <f>IF(VLOOKUP(D2036,'Current OBD'!$B$6:$AK$2185,32,0)="Yes","8"," ")</f>
        <v xml:space="preserve"> </v>
      </c>
      <c r="P2036" s="11" t="str">
        <f>IF(VLOOKUP(D2036,'Current OBD'!$B$6:$AK$2185,33,0)="Yes","9"," ")</f>
        <v>9</v>
      </c>
      <c r="Q2036" s="11" t="str">
        <f>IF(VLOOKUP(D2036,'Current OBD'!$B$6:$AK$2185,34,0)="Yes","10"," ")</f>
        <v>10</v>
      </c>
      <c r="R2036" s="11" t="str">
        <f>IF(VLOOKUP(D2036,'Current OBD'!$B$6:$AK$2185,35,0)="Yes","11"," ")</f>
        <v>11</v>
      </c>
      <c r="S2036" s="11" t="str">
        <f>IF(VLOOKUP(D2036,'Current OBD'!$B$6:$AK$2185,36,0)="Yes","12"," ")</f>
        <v>12</v>
      </c>
      <c r="T2036" s="13">
        <f>VLOOKUP(D2036,Pivot!$B$4:$F$2181,2,0)</f>
        <v>263</v>
      </c>
      <c r="U2036" s="13">
        <f>VLOOKUP(D2036,Pivot!$B$4:$F$2181,3,0)</f>
        <v>0</v>
      </c>
      <c r="V2036" s="13">
        <f>VLOOKUP(D2036,Pivot!$B$4:$F$2181,4,0)</f>
        <v>515</v>
      </c>
      <c r="W2036" s="46">
        <f>IFERROR(VLOOKUP(D2036,Pivot!$B$4:$H$2181,5,0),"")</f>
        <v>0.51070000000000004</v>
      </c>
      <c r="X2036" s="51">
        <f>IFERROR(VLOOKUP(D2036,Pivot!$B$4:$H$2181,6,0),"")</f>
        <v>0</v>
      </c>
      <c r="Y2036" s="46">
        <f>IFERROR(VLOOKUP(D2036,Pivot!$B$4:$H$2181,7,0),"")</f>
        <v>0.51070000000000004</v>
      </c>
    </row>
    <row r="2037" spans="1:25" ht="15" customHeight="1" outlineLevel="2">
      <c r="A2037" s="10" t="str">
        <f>VLOOKUP(D2037,'Current OBD'!$B$6:$K$2185,4,0)</f>
        <v>Stevens</v>
      </c>
      <c r="B2037" s="10" t="str">
        <f>VLOOKUP(D2037,'Current OBD'!$B$6:$K$2185,3,0)</f>
        <v>33-115</v>
      </c>
      <c r="C2037" s="9" t="str">
        <f>VLOOKUP(D2037,'Current OBD'!$B$6:$K$2185,2,0)</f>
        <v>Colville School District</v>
      </c>
      <c r="D2037" s="24">
        <v>661549</v>
      </c>
      <c r="E2037" s="9" t="str">
        <f>VLOOKUP(D2037,'Current OBD'!$B$6:$K$2185,10,0)</f>
        <v>Colville Junior High</v>
      </c>
      <c r="F2037" s="11" t="str">
        <f>IF(VLOOKUP(D2037,'Current OBD'!$B$6:$AK$2185,23,0)="Yes","PK"," ")</f>
        <v xml:space="preserve"> </v>
      </c>
      <c r="G2037" s="11" t="str">
        <f>IF(VLOOKUP(D2037,'Current OBD'!$B$6:$AK$2185,24,0)="Yes","K"," ")</f>
        <v xml:space="preserve"> </v>
      </c>
      <c r="H2037" s="11" t="str">
        <f>IF(VLOOKUP(D2037,'Current OBD'!$B$6:$AK$2185,25,0)="Yes",1," ")</f>
        <v xml:space="preserve"> </v>
      </c>
      <c r="I2037" s="11" t="str">
        <f>IF(VLOOKUP(D2037,'Current OBD'!$B$6:$AK$2185,26,0)="Yes","2"," ")</f>
        <v xml:space="preserve"> </v>
      </c>
      <c r="J2037" s="11" t="str">
        <f>IF(VLOOKUP(D2037,'Current OBD'!$B$6:$AK$2185,27,0)="Yes","3"," ")</f>
        <v xml:space="preserve"> </v>
      </c>
      <c r="K2037" s="11" t="str">
        <f>IF(VLOOKUP(D2037,'Current OBD'!$B$6:$AK$2185,28,0)="Yes","4"," ")</f>
        <v xml:space="preserve"> </v>
      </c>
      <c r="L2037" s="11" t="str">
        <f>IF(VLOOKUP(D2037,'Current OBD'!$B$6:$AK$2185,29,0)="Yes","5"," ")</f>
        <v xml:space="preserve"> </v>
      </c>
      <c r="M2037" s="11" t="str">
        <f>IF(VLOOKUP(D2037,'Current OBD'!$B$6:$AK$2185,30,0)="Yes","6"," ")</f>
        <v>6</v>
      </c>
      <c r="N2037" s="11" t="str">
        <f>IF(VLOOKUP(D2037,'Current OBD'!$B$6:$AK$2185,31,0)="Yes","7"," ")</f>
        <v>7</v>
      </c>
      <c r="O2037" s="11" t="str">
        <f>IF(VLOOKUP(D2037,'Current OBD'!$B$6:$AK$2185,32,0)="Yes","8"," ")</f>
        <v>8</v>
      </c>
      <c r="P2037" s="11" t="str">
        <f>IF(VLOOKUP(D2037,'Current OBD'!$B$6:$AK$2185,33,0)="Yes","9"," ")</f>
        <v xml:space="preserve"> </v>
      </c>
      <c r="Q2037" s="11" t="str">
        <f>IF(VLOOKUP(D2037,'Current OBD'!$B$6:$AK$2185,34,0)="Yes","10"," ")</f>
        <v xml:space="preserve"> </v>
      </c>
      <c r="R2037" s="11" t="str">
        <f>IF(VLOOKUP(D2037,'Current OBD'!$B$6:$AK$2185,35,0)="Yes","11"," ")</f>
        <v xml:space="preserve"> </v>
      </c>
      <c r="S2037" s="11" t="str">
        <f>IF(VLOOKUP(D2037,'Current OBD'!$B$6:$AK$2185,36,0)="Yes","12"," ")</f>
        <v xml:space="preserve"> </v>
      </c>
      <c r="T2037" s="13">
        <f>VLOOKUP(D2037,Pivot!$B$4:$F$2181,2,0)</f>
        <v>246</v>
      </c>
      <c r="U2037" s="13">
        <f>VLOOKUP(D2037,Pivot!$B$4:$F$2181,3,0)</f>
        <v>0</v>
      </c>
      <c r="V2037" s="13">
        <f>VLOOKUP(D2037,Pivot!$B$4:$F$2181,4,0)</f>
        <v>372</v>
      </c>
      <c r="W2037" s="46">
        <f>IFERROR(VLOOKUP(D2037,Pivot!$B$4:$H$2181,5,0),"")</f>
        <v>0.6613</v>
      </c>
      <c r="X2037" s="51">
        <f>IFERROR(VLOOKUP(D2037,Pivot!$B$4:$H$2181,6,0),"")</f>
        <v>0</v>
      </c>
      <c r="Y2037" s="46">
        <f>IFERROR(VLOOKUP(D2037,Pivot!$B$4:$H$2181,7,0),"")</f>
        <v>0.6613</v>
      </c>
    </row>
    <row r="2038" spans="1:25" ht="15" customHeight="1" outlineLevel="2">
      <c r="A2038" s="10" t="str">
        <f>VLOOKUP(D2038,'Current OBD'!$B$6:$K$2185,4,0)</f>
        <v>Stevens</v>
      </c>
      <c r="B2038" s="10" t="str">
        <f>VLOOKUP(D2038,'Current OBD'!$B$6:$K$2185,3,0)</f>
        <v>33-115</v>
      </c>
      <c r="C2038" s="9" t="str">
        <f>VLOOKUP(D2038,'Current OBD'!$B$6:$K$2185,2,0)</f>
        <v>Colville School District</v>
      </c>
      <c r="D2038" s="24">
        <v>665352</v>
      </c>
      <c r="E2038" s="9" t="str">
        <f>VLOOKUP(D2038,'Current OBD'!$B$6:$K$2185,10,0)</f>
        <v>Fort Colville Elementary</v>
      </c>
      <c r="F2038" s="11" t="str">
        <f>IF(VLOOKUP(D2038,'Current OBD'!$B$6:$AK$2185,23,0)="Yes","PK"," ")</f>
        <v xml:space="preserve"> </v>
      </c>
      <c r="G2038" s="11" t="str">
        <f>IF(VLOOKUP(D2038,'Current OBD'!$B$6:$AK$2185,24,0)="Yes","K"," ")</f>
        <v xml:space="preserve"> </v>
      </c>
      <c r="H2038" s="11" t="str">
        <f>IF(VLOOKUP(D2038,'Current OBD'!$B$6:$AK$2185,25,0)="Yes",1," ")</f>
        <v xml:space="preserve"> </v>
      </c>
      <c r="I2038" s="11" t="str">
        <f>IF(VLOOKUP(D2038,'Current OBD'!$B$6:$AK$2185,26,0)="Yes","2"," ")</f>
        <v xml:space="preserve"> </v>
      </c>
      <c r="J2038" s="11" t="str">
        <f>IF(VLOOKUP(D2038,'Current OBD'!$B$6:$AK$2185,27,0)="Yes","3"," ")</f>
        <v>3</v>
      </c>
      <c r="K2038" s="11" t="str">
        <f>IF(VLOOKUP(D2038,'Current OBD'!$B$6:$AK$2185,28,0)="Yes","4"," ")</f>
        <v>4</v>
      </c>
      <c r="L2038" s="11" t="str">
        <f>IF(VLOOKUP(D2038,'Current OBD'!$B$6:$AK$2185,29,0)="Yes","5"," ")</f>
        <v>5</v>
      </c>
      <c r="M2038" s="11" t="str">
        <f>IF(VLOOKUP(D2038,'Current OBD'!$B$6:$AK$2185,30,0)="Yes","6"," ")</f>
        <v xml:space="preserve"> </v>
      </c>
      <c r="N2038" s="11" t="str">
        <f>IF(VLOOKUP(D2038,'Current OBD'!$B$6:$AK$2185,31,0)="Yes","7"," ")</f>
        <v xml:space="preserve"> </v>
      </c>
      <c r="O2038" s="11" t="str">
        <f>IF(VLOOKUP(D2038,'Current OBD'!$B$6:$AK$2185,32,0)="Yes","8"," ")</f>
        <v xml:space="preserve"> </v>
      </c>
      <c r="P2038" s="11" t="str">
        <f>IF(VLOOKUP(D2038,'Current OBD'!$B$6:$AK$2185,33,0)="Yes","9"," ")</f>
        <v xml:space="preserve"> </v>
      </c>
      <c r="Q2038" s="11" t="str">
        <f>IF(VLOOKUP(D2038,'Current OBD'!$B$6:$AK$2185,34,0)="Yes","10"," ")</f>
        <v xml:space="preserve"> </v>
      </c>
      <c r="R2038" s="11" t="str">
        <f>IF(VLOOKUP(D2038,'Current OBD'!$B$6:$AK$2185,35,0)="Yes","11"," ")</f>
        <v xml:space="preserve"> </v>
      </c>
      <c r="S2038" s="11" t="str">
        <f>IF(VLOOKUP(D2038,'Current OBD'!$B$6:$AK$2185,36,0)="Yes","12"," ")</f>
        <v xml:space="preserve"> </v>
      </c>
      <c r="T2038" s="13">
        <f>VLOOKUP(D2038,Pivot!$B$4:$F$2181,2,0)</f>
        <v>279</v>
      </c>
      <c r="U2038" s="13">
        <f>VLOOKUP(D2038,Pivot!$B$4:$F$2181,3,0)</f>
        <v>0</v>
      </c>
      <c r="V2038" s="13">
        <f>VLOOKUP(D2038,Pivot!$B$4:$F$2181,4,0)</f>
        <v>360</v>
      </c>
      <c r="W2038" s="46">
        <f>IFERROR(VLOOKUP(D2038,Pivot!$B$4:$H$2181,5,0),"")</f>
        <v>0.77500000000000002</v>
      </c>
      <c r="X2038" s="51">
        <f>IFERROR(VLOOKUP(D2038,Pivot!$B$4:$H$2181,6,0),"")</f>
        <v>0</v>
      </c>
      <c r="Y2038" s="46">
        <f>IFERROR(VLOOKUP(D2038,Pivot!$B$4:$H$2181,7,0),"")</f>
        <v>0.77500000000000002</v>
      </c>
    </row>
    <row r="2039" spans="1:25" ht="15" customHeight="1" outlineLevel="2">
      <c r="A2039" s="10" t="str">
        <f>VLOOKUP(D2039,'Current OBD'!$B$6:$K$2185,4,0)</f>
        <v>Stevens</v>
      </c>
      <c r="B2039" s="10" t="str">
        <f>VLOOKUP(D2039,'Current OBD'!$B$6:$K$2185,3,0)</f>
        <v>33-115</v>
      </c>
      <c r="C2039" s="9" t="str">
        <f>VLOOKUP(D2039,'Current OBD'!$B$6:$K$2185,2,0)</f>
        <v>Colville School District</v>
      </c>
      <c r="D2039" s="24">
        <v>665024</v>
      </c>
      <c r="E2039" s="9" t="str">
        <f>VLOOKUP(D2039,'Current OBD'!$B$6:$K$2185,10,0)</f>
        <v>Hofstetter Elementary School</v>
      </c>
      <c r="F2039" s="11" t="str">
        <f>IF(VLOOKUP(D2039,'Current OBD'!$B$6:$AK$2185,23,0)="Yes","PK"," ")</f>
        <v xml:space="preserve"> </v>
      </c>
      <c r="G2039" s="11" t="str">
        <f>IF(VLOOKUP(D2039,'Current OBD'!$B$6:$AK$2185,24,0)="Yes","K"," ")</f>
        <v>K</v>
      </c>
      <c r="H2039" s="11">
        <f>IF(VLOOKUP(D2039,'Current OBD'!$B$6:$AK$2185,25,0)="Yes",1," ")</f>
        <v>1</v>
      </c>
      <c r="I2039" s="11" t="str">
        <f>IF(VLOOKUP(D2039,'Current OBD'!$B$6:$AK$2185,26,0)="Yes","2"," ")</f>
        <v>2</v>
      </c>
      <c r="J2039" s="11" t="str">
        <f>IF(VLOOKUP(D2039,'Current OBD'!$B$6:$AK$2185,27,0)="Yes","3"," ")</f>
        <v xml:space="preserve"> </v>
      </c>
      <c r="K2039" s="11" t="str">
        <f>IF(VLOOKUP(D2039,'Current OBD'!$B$6:$AK$2185,28,0)="Yes","4"," ")</f>
        <v xml:space="preserve"> </v>
      </c>
      <c r="L2039" s="11" t="str">
        <f>IF(VLOOKUP(D2039,'Current OBD'!$B$6:$AK$2185,29,0)="Yes","5"," ")</f>
        <v xml:space="preserve"> </v>
      </c>
      <c r="M2039" s="11" t="str">
        <f>IF(VLOOKUP(D2039,'Current OBD'!$B$6:$AK$2185,30,0)="Yes","6"," ")</f>
        <v xml:space="preserve"> </v>
      </c>
      <c r="N2039" s="11" t="str">
        <f>IF(VLOOKUP(D2039,'Current OBD'!$B$6:$AK$2185,31,0)="Yes","7"," ")</f>
        <v xml:space="preserve"> </v>
      </c>
      <c r="O2039" s="11" t="str">
        <f>IF(VLOOKUP(D2039,'Current OBD'!$B$6:$AK$2185,32,0)="Yes","8"," ")</f>
        <v xml:space="preserve"> </v>
      </c>
      <c r="P2039" s="11" t="str">
        <f>IF(VLOOKUP(D2039,'Current OBD'!$B$6:$AK$2185,33,0)="Yes","9"," ")</f>
        <v xml:space="preserve"> </v>
      </c>
      <c r="Q2039" s="11" t="str">
        <f>IF(VLOOKUP(D2039,'Current OBD'!$B$6:$AK$2185,34,0)="Yes","10"," ")</f>
        <v xml:space="preserve"> </v>
      </c>
      <c r="R2039" s="11" t="str">
        <f>IF(VLOOKUP(D2039,'Current OBD'!$B$6:$AK$2185,35,0)="Yes","11"," ")</f>
        <v xml:space="preserve"> </v>
      </c>
      <c r="S2039" s="11" t="str">
        <f>IF(VLOOKUP(D2039,'Current OBD'!$B$6:$AK$2185,36,0)="Yes","12"," ")</f>
        <v xml:space="preserve"> </v>
      </c>
      <c r="T2039" s="13">
        <f>VLOOKUP(D2039,Pivot!$B$4:$F$2181,2,0)</f>
        <v>299</v>
      </c>
      <c r="U2039" s="13">
        <f>VLOOKUP(D2039,Pivot!$B$4:$F$2181,3,0)</f>
        <v>0</v>
      </c>
      <c r="V2039" s="13">
        <f>VLOOKUP(D2039,Pivot!$B$4:$F$2181,4,0)</f>
        <v>378</v>
      </c>
      <c r="W2039" s="46">
        <f>IFERROR(VLOOKUP(D2039,Pivot!$B$4:$H$2181,5,0),"")</f>
        <v>0.79100000000000004</v>
      </c>
      <c r="X2039" s="51">
        <f>IFERROR(VLOOKUP(D2039,Pivot!$B$4:$H$2181,6,0),"")</f>
        <v>0</v>
      </c>
      <c r="Y2039" s="46">
        <f>IFERROR(VLOOKUP(D2039,Pivot!$B$4:$H$2181,7,0),"")</f>
        <v>0.79100000000000004</v>
      </c>
    </row>
    <row r="2040" spans="1:25" ht="15" customHeight="1" outlineLevel="2">
      <c r="A2040" s="10" t="str">
        <f>VLOOKUP(D2040,'Current OBD'!$B$6:$K$2185,4,0)</f>
        <v>Stevens</v>
      </c>
      <c r="B2040" s="10" t="str">
        <f>VLOOKUP(D2040,'Current OBD'!$B$6:$K$2185,3,0)</f>
        <v>33-115</v>
      </c>
      <c r="C2040" s="9" t="str">
        <f>VLOOKUP(D2040,'Current OBD'!$B$6:$K$2185,2,0)</f>
        <v>Colville School District</v>
      </c>
      <c r="D2040" s="24">
        <v>661546</v>
      </c>
      <c r="E2040" s="9" t="str">
        <f>VLOOKUP(D2040,'Current OBD'!$B$6:$K$2185,10,0)</f>
        <v>Panorama</v>
      </c>
      <c r="F2040" s="11" t="str">
        <f>IF(VLOOKUP(D2040,'Current OBD'!$B$6:$AK$2185,23,0)="Yes","PK"," ")</f>
        <v>PK</v>
      </c>
      <c r="G2040" s="11" t="str">
        <f>IF(VLOOKUP(D2040,'Current OBD'!$B$6:$AK$2185,24,0)="Yes","K"," ")</f>
        <v>K</v>
      </c>
      <c r="H2040" s="11">
        <f>IF(VLOOKUP(D2040,'Current OBD'!$B$6:$AK$2185,25,0)="Yes",1," ")</f>
        <v>1</v>
      </c>
      <c r="I2040" s="11" t="str">
        <f>IF(VLOOKUP(D2040,'Current OBD'!$B$6:$AK$2185,26,0)="Yes","2"," ")</f>
        <v>2</v>
      </c>
      <c r="J2040" s="11" t="str">
        <f>IF(VLOOKUP(D2040,'Current OBD'!$B$6:$AK$2185,27,0)="Yes","3"," ")</f>
        <v>3</v>
      </c>
      <c r="K2040" s="11" t="str">
        <f>IF(VLOOKUP(D2040,'Current OBD'!$B$6:$AK$2185,28,0)="Yes","4"," ")</f>
        <v>4</v>
      </c>
      <c r="L2040" s="11" t="str">
        <f>IF(VLOOKUP(D2040,'Current OBD'!$B$6:$AK$2185,29,0)="Yes","5"," ")</f>
        <v>5</v>
      </c>
      <c r="M2040" s="11" t="str">
        <f>IF(VLOOKUP(D2040,'Current OBD'!$B$6:$AK$2185,30,0)="Yes","6"," ")</f>
        <v>6</v>
      </c>
      <c r="N2040" s="11" t="str">
        <f>IF(VLOOKUP(D2040,'Current OBD'!$B$6:$AK$2185,31,0)="Yes","7"," ")</f>
        <v>7</v>
      </c>
      <c r="O2040" s="11" t="str">
        <f>IF(VLOOKUP(D2040,'Current OBD'!$B$6:$AK$2185,32,0)="Yes","8"," ")</f>
        <v>8</v>
      </c>
      <c r="P2040" s="11" t="str">
        <f>IF(VLOOKUP(D2040,'Current OBD'!$B$6:$AK$2185,33,0)="Yes","9"," ")</f>
        <v>9</v>
      </c>
      <c r="Q2040" s="11" t="str">
        <f>IF(VLOOKUP(D2040,'Current OBD'!$B$6:$AK$2185,34,0)="Yes","10"," ")</f>
        <v>10</v>
      </c>
      <c r="R2040" s="11" t="str">
        <f>IF(VLOOKUP(D2040,'Current OBD'!$B$6:$AK$2185,35,0)="Yes","11"," ")</f>
        <v>11</v>
      </c>
      <c r="S2040" s="11" t="str">
        <f>IF(VLOOKUP(D2040,'Current OBD'!$B$6:$AK$2185,36,0)="Yes","12"," ")</f>
        <v>12</v>
      </c>
      <c r="T2040" s="13">
        <f>VLOOKUP(D2040,Pivot!$B$4:$F$2181,2,0)</f>
        <v>42</v>
      </c>
      <c r="U2040" s="13">
        <f>VLOOKUP(D2040,Pivot!$B$4:$F$2181,3,0)</f>
        <v>0</v>
      </c>
      <c r="V2040" s="13">
        <f>VLOOKUP(D2040,Pivot!$B$4:$F$2181,4,0)</f>
        <v>42</v>
      </c>
      <c r="W2040" s="46">
        <f>IFERROR(VLOOKUP(D2040,Pivot!$B$4:$H$2181,5,0),"")</f>
        <v>1</v>
      </c>
      <c r="X2040" s="51">
        <f>IFERROR(VLOOKUP(D2040,Pivot!$B$4:$H$2181,6,0),"")</f>
        <v>0</v>
      </c>
      <c r="Y2040" s="46">
        <f>IFERROR(VLOOKUP(D2040,Pivot!$B$4:$H$2181,7,0),"")</f>
        <v>1</v>
      </c>
    </row>
    <row r="2041" spans="1:25" ht="15" customHeight="1" outlineLevel="1">
      <c r="A2041" s="27"/>
      <c r="B2041" s="27"/>
      <c r="C2041" s="30" t="s">
        <v>5863</v>
      </c>
      <c r="D2041" s="27"/>
      <c r="E2041" s="26"/>
      <c r="F2041" s="29"/>
      <c r="G2041" s="29"/>
      <c r="H2041" s="29"/>
      <c r="I2041" s="29"/>
      <c r="J2041" s="29"/>
      <c r="K2041" s="29"/>
      <c r="L2041" s="29"/>
      <c r="M2041" s="29"/>
      <c r="N2041" s="29"/>
      <c r="O2041" s="29"/>
      <c r="P2041" s="29"/>
      <c r="Q2041" s="29"/>
      <c r="R2041" s="29"/>
      <c r="S2041" s="29"/>
      <c r="T2041" s="43">
        <f>SUBTOTAL(9,T2036:T2040)</f>
        <v>1129</v>
      </c>
      <c r="U2041" s="43">
        <f>SUBTOTAL(9,U2036:U2040)</f>
        <v>0</v>
      </c>
      <c r="V2041" s="43">
        <f>SUBTOTAL(9,V2036:V2040)</f>
        <v>1667</v>
      </c>
      <c r="W2041" s="47"/>
      <c r="X2041" s="52"/>
      <c r="Y2041" s="56">
        <f>(T2041+U2041)/V2041</f>
        <v>0.67726454709058193</v>
      </c>
    </row>
    <row r="2042" spans="1:25" ht="15" customHeight="1" outlineLevel="2">
      <c r="A2042" s="10" t="str">
        <f>VLOOKUP(D2042,'Current OBD'!$B$6:$K$2185,4,0)</f>
        <v>Stevens</v>
      </c>
      <c r="B2042" s="10" t="str">
        <f>VLOOKUP(D2042,'Current OBD'!$B$6:$K$2185,3,0)</f>
        <v>33-183</v>
      </c>
      <c r="C2042" s="9" t="str">
        <f>VLOOKUP(D2042,'Current OBD'!$B$6:$K$2185,2,0)</f>
        <v>Loon Lake School District</v>
      </c>
      <c r="D2042" s="24">
        <v>683598</v>
      </c>
      <c r="E2042" s="9" t="str">
        <f>VLOOKUP(D2042,'Current OBD'!$B$6:$K$2185,10,0)</f>
        <v>HomeLink Alternative</v>
      </c>
      <c r="F2042" s="11" t="str">
        <f>IF(VLOOKUP(D2042,'Current OBD'!$B$6:$AK$2185,23,0)="Yes","PK"," ")</f>
        <v xml:space="preserve"> </v>
      </c>
      <c r="G2042" s="11" t="str">
        <f>IF(VLOOKUP(D2042,'Current OBD'!$B$6:$AK$2185,24,0)="Yes","K"," ")</f>
        <v>K</v>
      </c>
      <c r="H2042" s="11">
        <f>IF(VLOOKUP(D2042,'Current OBD'!$B$6:$AK$2185,25,0)="Yes",1," ")</f>
        <v>1</v>
      </c>
      <c r="I2042" s="11" t="str">
        <f>IF(VLOOKUP(D2042,'Current OBD'!$B$6:$AK$2185,26,0)="Yes","2"," ")</f>
        <v>2</v>
      </c>
      <c r="J2042" s="11" t="str">
        <f>IF(VLOOKUP(D2042,'Current OBD'!$B$6:$AK$2185,27,0)="Yes","3"," ")</f>
        <v>3</v>
      </c>
      <c r="K2042" s="11" t="str">
        <f>IF(VLOOKUP(D2042,'Current OBD'!$B$6:$AK$2185,28,0)="Yes","4"," ")</f>
        <v>4</v>
      </c>
      <c r="L2042" s="11" t="str">
        <f>IF(VLOOKUP(D2042,'Current OBD'!$B$6:$AK$2185,29,0)="Yes","5"," ")</f>
        <v>5</v>
      </c>
      <c r="M2042" s="11" t="str">
        <f>IF(VLOOKUP(D2042,'Current OBD'!$B$6:$AK$2185,30,0)="Yes","6"," ")</f>
        <v>6</v>
      </c>
      <c r="N2042" s="11" t="str">
        <f>IF(VLOOKUP(D2042,'Current OBD'!$B$6:$AK$2185,31,0)="Yes","7"," ")</f>
        <v>7</v>
      </c>
      <c r="O2042" s="11" t="str">
        <f>IF(VLOOKUP(D2042,'Current OBD'!$B$6:$AK$2185,32,0)="Yes","8"," ")</f>
        <v>8</v>
      </c>
      <c r="P2042" s="11" t="str">
        <f>IF(VLOOKUP(D2042,'Current OBD'!$B$6:$AK$2185,33,0)="Yes","9"," ")</f>
        <v xml:space="preserve"> </v>
      </c>
      <c r="Q2042" s="11" t="str">
        <f>IF(VLOOKUP(D2042,'Current OBD'!$B$6:$AK$2185,34,0)="Yes","10"," ")</f>
        <v xml:space="preserve"> </v>
      </c>
      <c r="R2042" s="11" t="str">
        <f>IF(VLOOKUP(D2042,'Current OBD'!$B$6:$AK$2185,35,0)="Yes","11"," ")</f>
        <v xml:space="preserve"> </v>
      </c>
      <c r="S2042" s="11" t="str">
        <f>IF(VLOOKUP(D2042,'Current OBD'!$B$6:$AK$2185,36,0)="Yes","12"," ")</f>
        <v xml:space="preserve"> </v>
      </c>
      <c r="T2042" s="13">
        <f>VLOOKUP(D2042,Pivot!$B$4:$F$2181,2,0)</f>
        <v>8</v>
      </c>
      <c r="U2042" s="13">
        <f>VLOOKUP(D2042,Pivot!$B$4:$F$2181,3,0)</f>
        <v>0</v>
      </c>
      <c r="V2042" s="13">
        <f>VLOOKUP(D2042,Pivot!$B$4:$F$2181,4,0)</f>
        <v>21</v>
      </c>
      <c r="W2042" s="46">
        <f>IFERROR(VLOOKUP(D2042,Pivot!$B$4:$H$2181,5,0),"")</f>
        <v>0.38100000000000001</v>
      </c>
      <c r="X2042" s="51">
        <f>IFERROR(VLOOKUP(D2042,Pivot!$B$4:$H$2181,6,0),"")</f>
        <v>0</v>
      </c>
      <c r="Y2042" s="46">
        <f>IFERROR(VLOOKUP(D2042,Pivot!$B$4:$H$2181,7,0),"")</f>
        <v>0.38100000000000001</v>
      </c>
    </row>
    <row r="2043" spans="1:25" ht="15" customHeight="1" outlineLevel="2">
      <c r="A2043" s="10" t="str">
        <f>VLOOKUP(D2043,'Current OBD'!$B$6:$K$2185,4,0)</f>
        <v>Stevens</v>
      </c>
      <c r="B2043" s="10" t="str">
        <f>VLOOKUP(D2043,'Current OBD'!$B$6:$K$2185,3,0)</f>
        <v>33-183</v>
      </c>
      <c r="C2043" s="9" t="str">
        <f>VLOOKUP(D2043,'Current OBD'!$B$6:$K$2185,2,0)</f>
        <v>Loon Lake School District</v>
      </c>
      <c r="D2043" s="24">
        <v>663155</v>
      </c>
      <c r="E2043" s="9" t="str">
        <f>VLOOKUP(D2043,'Current OBD'!$B$6:$K$2185,10,0)</f>
        <v>Loon Lake Elementary School</v>
      </c>
      <c r="F2043" s="11" t="str">
        <f>IF(VLOOKUP(D2043,'Current OBD'!$B$6:$AK$2185,23,0)="Yes","PK"," ")</f>
        <v>PK</v>
      </c>
      <c r="G2043" s="11" t="str">
        <f>IF(VLOOKUP(D2043,'Current OBD'!$B$6:$AK$2185,24,0)="Yes","K"," ")</f>
        <v>K</v>
      </c>
      <c r="H2043" s="11">
        <f>IF(VLOOKUP(D2043,'Current OBD'!$B$6:$AK$2185,25,0)="Yes",1," ")</f>
        <v>1</v>
      </c>
      <c r="I2043" s="11" t="str">
        <f>IF(VLOOKUP(D2043,'Current OBD'!$B$6:$AK$2185,26,0)="Yes","2"," ")</f>
        <v>2</v>
      </c>
      <c r="J2043" s="11" t="str">
        <f>IF(VLOOKUP(D2043,'Current OBD'!$B$6:$AK$2185,27,0)="Yes","3"," ")</f>
        <v>3</v>
      </c>
      <c r="K2043" s="11" t="str">
        <f>IF(VLOOKUP(D2043,'Current OBD'!$B$6:$AK$2185,28,0)="Yes","4"," ")</f>
        <v>4</v>
      </c>
      <c r="L2043" s="11" t="str">
        <f>IF(VLOOKUP(D2043,'Current OBD'!$B$6:$AK$2185,29,0)="Yes","5"," ")</f>
        <v>5</v>
      </c>
      <c r="M2043" s="11" t="str">
        <f>IF(VLOOKUP(D2043,'Current OBD'!$B$6:$AK$2185,30,0)="Yes","6"," ")</f>
        <v>6</v>
      </c>
      <c r="N2043" s="11" t="str">
        <f>IF(VLOOKUP(D2043,'Current OBD'!$B$6:$AK$2185,31,0)="Yes","7"," ")</f>
        <v>7</v>
      </c>
      <c r="O2043" s="11" t="str">
        <f>IF(VLOOKUP(D2043,'Current OBD'!$B$6:$AK$2185,32,0)="Yes","8"," ")</f>
        <v>8</v>
      </c>
      <c r="P2043" s="11" t="str">
        <f>IF(VLOOKUP(D2043,'Current OBD'!$B$6:$AK$2185,33,0)="Yes","9"," ")</f>
        <v xml:space="preserve"> </v>
      </c>
      <c r="Q2043" s="11" t="str">
        <f>IF(VLOOKUP(D2043,'Current OBD'!$B$6:$AK$2185,34,0)="Yes","10"," ")</f>
        <v xml:space="preserve"> </v>
      </c>
      <c r="R2043" s="11" t="str">
        <f>IF(VLOOKUP(D2043,'Current OBD'!$B$6:$AK$2185,35,0)="Yes","11"," ")</f>
        <v xml:space="preserve"> </v>
      </c>
      <c r="S2043" s="11" t="str">
        <f>IF(VLOOKUP(D2043,'Current OBD'!$B$6:$AK$2185,36,0)="Yes","12"," ")</f>
        <v xml:space="preserve"> </v>
      </c>
      <c r="T2043" s="13">
        <f>VLOOKUP(D2043,Pivot!$B$4:$F$2181,2,0)</f>
        <v>118</v>
      </c>
      <c r="U2043" s="13">
        <f>VLOOKUP(D2043,Pivot!$B$4:$F$2181,3,0)</f>
        <v>0</v>
      </c>
      <c r="V2043" s="13">
        <f>VLOOKUP(D2043,Pivot!$B$4:$F$2181,4,0)</f>
        <v>118</v>
      </c>
      <c r="W2043" s="46">
        <f>IFERROR(VLOOKUP(D2043,Pivot!$B$4:$H$2181,5,0),"")</f>
        <v>1</v>
      </c>
      <c r="X2043" s="51">
        <f>IFERROR(VLOOKUP(D2043,Pivot!$B$4:$H$2181,6,0),"")</f>
        <v>0</v>
      </c>
      <c r="Y2043" s="46">
        <f>IFERROR(VLOOKUP(D2043,Pivot!$B$4:$H$2181,7,0),"")</f>
        <v>1</v>
      </c>
    </row>
    <row r="2044" spans="1:25" ht="15" customHeight="1" outlineLevel="1">
      <c r="A2044" s="27"/>
      <c r="B2044" s="27"/>
      <c r="C2044" s="30" t="s">
        <v>5864</v>
      </c>
      <c r="D2044" s="27"/>
      <c r="E2044" s="26"/>
      <c r="F2044" s="29"/>
      <c r="G2044" s="29"/>
      <c r="H2044" s="29"/>
      <c r="I2044" s="29"/>
      <c r="J2044" s="29"/>
      <c r="K2044" s="29"/>
      <c r="L2044" s="29"/>
      <c r="M2044" s="29"/>
      <c r="N2044" s="29"/>
      <c r="O2044" s="29"/>
      <c r="P2044" s="29"/>
      <c r="Q2044" s="29"/>
      <c r="R2044" s="29"/>
      <c r="S2044" s="29"/>
      <c r="T2044" s="43">
        <f>SUBTOTAL(9,T2042:T2043)</f>
        <v>126</v>
      </c>
      <c r="U2044" s="43">
        <f>SUBTOTAL(9,U2042:U2043)</f>
        <v>0</v>
      </c>
      <c r="V2044" s="43">
        <f>SUBTOTAL(9,V2042:V2043)</f>
        <v>139</v>
      </c>
      <c r="W2044" s="47"/>
      <c r="X2044" s="52"/>
      <c r="Y2044" s="56">
        <f>(T2044+U2044)/V2044</f>
        <v>0.90647482014388492</v>
      </c>
    </row>
    <row r="2045" spans="1:25" ht="15" customHeight="1" outlineLevel="2">
      <c r="A2045" s="10" t="str">
        <f>VLOOKUP(D2045,'Current OBD'!$B$6:$K$2185,4,0)</f>
        <v>Stevens</v>
      </c>
      <c r="B2045" s="10" t="str">
        <f>VLOOKUP(D2045,'Current OBD'!$B$6:$K$2185,3,0)</f>
        <v>33-202</v>
      </c>
      <c r="C2045" s="9" t="str">
        <f>VLOOKUP(D2045,'Current OBD'!$B$6:$K$2185,2,0)</f>
        <v>Summit Valley School District</v>
      </c>
      <c r="D2045" s="24">
        <v>661552</v>
      </c>
      <c r="E2045" s="9" t="str">
        <f>VLOOKUP(D2045,'Current OBD'!$B$6:$K$2185,10,0)</f>
        <v>Summit Valley School</v>
      </c>
      <c r="F2045" s="11" t="str">
        <f>IF(VLOOKUP(D2045,'Current OBD'!$B$6:$AK$2185,23,0)="Yes","PK"," ")</f>
        <v>PK</v>
      </c>
      <c r="G2045" s="11" t="str">
        <f>IF(VLOOKUP(D2045,'Current OBD'!$B$6:$AK$2185,24,0)="Yes","K"," ")</f>
        <v>K</v>
      </c>
      <c r="H2045" s="11">
        <f>IF(VLOOKUP(D2045,'Current OBD'!$B$6:$AK$2185,25,0)="Yes",1," ")</f>
        <v>1</v>
      </c>
      <c r="I2045" s="11" t="str">
        <f>IF(VLOOKUP(D2045,'Current OBD'!$B$6:$AK$2185,26,0)="Yes","2"," ")</f>
        <v>2</v>
      </c>
      <c r="J2045" s="11" t="str">
        <f>IF(VLOOKUP(D2045,'Current OBD'!$B$6:$AK$2185,27,0)="Yes","3"," ")</f>
        <v>3</v>
      </c>
      <c r="K2045" s="11" t="str">
        <f>IF(VLOOKUP(D2045,'Current OBD'!$B$6:$AK$2185,28,0)="Yes","4"," ")</f>
        <v>4</v>
      </c>
      <c r="L2045" s="11" t="str">
        <f>IF(VLOOKUP(D2045,'Current OBD'!$B$6:$AK$2185,29,0)="Yes","5"," ")</f>
        <v>5</v>
      </c>
      <c r="M2045" s="11" t="str">
        <f>IF(VLOOKUP(D2045,'Current OBD'!$B$6:$AK$2185,30,0)="Yes","6"," ")</f>
        <v>6</v>
      </c>
      <c r="N2045" s="11" t="str">
        <f>IF(VLOOKUP(D2045,'Current OBD'!$B$6:$AK$2185,31,0)="Yes","7"," ")</f>
        <v>7</v>
      </c>
      <c r="O2045" s="11" t="str">
        <f>IF(VLOOKUP(D2045,'Current OBD'!$B$6:$AK$2185,32,0)="Yes","8"," ")</f>
        <v>8</v>
      </c>
      <c r="P2045" s="11" t="str">
        <f>IF(VLOOKUP(D2045,'Current OBD'!$B$6:$AK$2185,33,0)="Yes","9"," ")</f>
        <v xml:space="preserve"> </v>
      </c>
      <c r="Q2045" s="11" t="str">
        <f>IF(VLOOKUP(D2045,'Current OBD'!$B$6:$AK$2185,34,0)="Yes","10"," ")</f>
        <v xml:space="preserve"> </v>
      </c>
      <c r="R2045" s="11" t="str">
        <f>IF(VLOOKUP(D2045,'Current OBD'!$B$6:$AK$2185,35,0)="Yes","11"," ")</f>
        <v xml:space="preserve"> </v>
      </c>
      <c r="S2045" s="11" t="str">
        <f>IF(VLOOKUP(D2045,'Current OBD'!$B$6:$AK$2185,36,0)="Yes","12"," ")</f>
        <v xml:space="preserve"> </v>
      </c>
      <c r="T2045" s="13">
        <f>VLOOKUP(D2045,Pivot!$B$4:$F$2181,2,0)</f>
        <v>82</v>
      </c>
      <c r="U2045" s="13">
        <f>VLOOKUP(D2045,Pivot!$B$4:$F$2181,3,0)</f>
        <v>0</v>
      </c>
      <c r="V2045" s="13">
        <f>VLOOKUP(D2045,Pivot!$B$4:$F$2181,4,0)</f>
        <v>84</v>
      </c>
      <c r="W2045" s="46">
        <f>IFERROR(VLOOKUP(D2045,Pivot!$B$4:$H$2181,5,0),"")</f>
        <v>0.97619999999999996</v>
      </c>
      <c r="X2045" s="51">
        <f>IFERROR(VLOOKUP(D2045,Pivot!$B$4:$H$2181,6,0),"")</f>
        <v>0</v>
      </c>
      <c r="Y2045" s="46">
        <f>IFERROR(VLOOKUP(D2045,Pivot!$B$4:$H$2181,7,0),"")</f>
        <v>0.97619999999999996</v>
      </c>
    </row>
    <row r="2046" spans="1:25" ht="15" customHeight="1" outlineLevel="1">
      <c r="A2046" s="27"/>
      <c r="B2046" s="27"/>
      <c r="C2046" s="30" t="s">
        <v>5865</v>
      </c>
      <c r="D2046" s="27"/>
      <c r="E2046" s="26"/>
      <c r="F2046" s="29"/>
      <c r="G2046" s="29"/>
      <c r="H2046" s="29"/>
      <c r="I2046" s="29"/>
      <c r="J2046" s="29"/>
      <c r="K2046" s="29"/>
      <c r="L2046" s="29"/>
      <c r="M2046" s="29"/>
      <c r="N2046" s="29"/>
      <c r="O2046" s="29"/>
      <c r="P2046" s="29"/>
      <c r="Q2046" s="29"/>
      <c r="R2046" s="29"/>
      <c r="S2046" s="29"/>
      <c r="T2046" s="43">
        <f>SUBTOTAL(9,T2045:T2045)</f>
        <v>82</v>
      </c>
      <c r="U2046" s="43">
        <f>SUBTOTAL(9,U2045:U2045)</f>
        <v>0</v>
      </c>
      <c r="V2046" s="43">
        <f>SUBTOTAL(9,V2045:V2045)</f>
        <v>84</v>
      </c>
      <c r="W2046" s="47"/>
      <c r="X2046" s="52"/>
      <c r="Y2046" s="56">
        <f>(T2046+U2046)/V2046</f>
        <v>0.97619047619047616</v>
      </c>
    </row>
    <row r="2047" spans="1:25" ht="15" customHeight="1" outlineLevel="2">
      <c r="A2047" s="10" t="str">
        <f>VLOOKUP(D2047,'Current OBD'!$B$6:$K$2185,4,0)</f>
        <v>Stevens</v>
      </c>
      <c r="B2047" s="10" t="str">
        <f>VLOOKUP(D2047,'Current OBD'!$B$6:$K$2185,3,0)</f>
        <v>33-205</v>
      </c>
      <c r="C2047" s="9" t="str">
        <f>VLOOKUP(D2047,'Current OBD'!$B$6:$K$2185,2,0)</f>
        <v>Evergreen School District - Stevens</v>
      </c>
      <c r="D2047" s="24">
        <v>661553</v>
      </c>
      <c r="E2047" s="9" t="str">
        <f>VLOOKUP(D2047,'Current OBD'!$B$6:$K$2185,10,0)</f>
        <v>Evergreen Elementary</v>
      </c>
      <c r="F2047" s="11" t="str">
        <f>IF(VLOOKUP(D2047,'Current OBD'!$B$6:$AK$2185,23,0)="Yes","PK"," ")</f>
        <v xml:space="preserve"> </v>
      </c>
      <c r="G2047" s="11" t="str">
        <f>IF(VLOOKUP(D2047,'Current OBD'!$B$6:$AK$2185,24,0)="Yes","K"," ")</f>
        <v>K</v>
      </c>
      <c r="H2047" s="11">
        <f>IF(VLOOKUP(D2047,'Current OBD'!$B$6:$AK$2185,25,0)="Yes",1," ")</f>
        <v>1</v>
      </c>
      <c r="I2047" s="11" t="str">
        <f>IF(VLOOKUP(D2047,'Current OBD'!$B$6:$AK$2185,26,0)="Yes","2"," ")</f>
        <v>2</v>
      </c>
      <c r="J2047" s="11" t="str">
        <f>IF(VLOOKUP(D2047,'Current OBD'!$B$6:$AK$2185,27,0)="Yes","3"," ")</f>
        <v>3</v>
      </c>
      <c r="K2047" s="11" t="str">
        <f>IF(VLOOKUP(D2047,'Current OBD'!$B$6:$AK$2185,28,0)="Yes","4"," ")</f>
        <v>4</v>
      </c>
      <c r="L2047" s="11" t="str">
        <f>IF(VLOOKUP(D2047,'Current OBD'!$B$6:$AK$2185,29,0)="Yes","5"," ")</f>
        <v>5</v>
      </c>
      <c r="M2047" s="11" t="str">
        <f>IF(VLOOKUP(D2047,'Current OBD'!$B$6:$AK$2185,30,0)="Yes","6"," ")</f>
        <v>6</v>
      </c>
      <c r="N2047" s="11" t="str">
        <f>IF(VLOOKUP(D2047,'Current OBD'!$B$6:$AK$2185,31,0)="Yes","7"," ")</f>
        <v xml:space="preserve"> </v>
      </c>
      <c r="O2047" s="11" t="str">
        <f>IF(VLOOKUP(D2047,'Current OBD'!$B$6:$AK$2185,32,0)="Yes","8"," ")</f>
        <v xml:space="preserve"> </v>
      </c>
      <c r="P2047" s="11" t="str">
        <f>IF(VLOOKUP(D2047,'Current OBD'!$B$6:$AK$2185,33,0)="Yes","9"," ")</f>
        <v xml:space="preserve"> </v>
      </c>
      <c r="Q2047" s="11" t="str">
        <f>IF(VLOOKUP(D2047,'Current OBD'!$B$6:$AK$2185,34,0)="Yes","10"," ")</f>
        <v xml:space="preserve"> </v>
      </c>
      <c r="R2047" s="11" t="str">
        <f>IF(VLOOKUP(D2047,'Current OBD'!$B$6:$AK$2185,35,0)="Yes","11"," ")</f>
        <v xml:space="preserve"> </v>
      </c>
      <c r="S2047" s="11" t="str">
        <f>IF(VLOOKUP(D2047,'Current OBD'!$B$6:$AK$2185,36,0)="Yes","12"," ")</f>
        <v xml:space="preserve"> </v>
      </c>
      <c r="T2047" s="13">
        <f>VLOOKUP(D2047,Pivot!$B$4:$F$2181,2,0)</f>
        <v>34</v>
      </c>
      <c r="U2047" s="13">
        <f>VLOOKUP(D2047,Pivot!$B$4:$F$2181,3,0)</f>
        <v>0</v>
      </c>
      <c r="V2047" s="13">
        <f>VLOOKUP(D2047,Pivot!$B$4:$F$2181,4,0)</f>
        <v>39</v>
      </c>
      <c r="W2047" s="46">
        <f>IFERROR(VLOOKUP(D2047,Pivot!$B$4:$H$2181,5,0),"")</f>
        <v>0.87180000000000002</v>
      </c>
      <c r="X2047" s="51">
        <f>IFERROR(VLOOKUP(D2047,Pivot!$B$4:$H$2181,6,0),"")</f>
        <v>0</v>
      </c>
      <c r="Y2047" s="46">
        <f>IFERROR(VLOOKUP(D2047,Pivot!$B$4:$H$2181,7,0),"")</f>
        <v>0.87180000000000002</v>
      </c>
    </row>
    <row r="2048" spans="1:25" ht="15" customHeight="1" outlineLevel="1">
      <c r="A2048" s="27"/>
      <c r="B2048" s="27"/>
      <c r="C2048" s="30" t="s">
        <v>5866</v>
      </c>
      <c r="D2048" s="27"/>
      <c r="E2048" s="26"/>
      <c r="F2048" s="29"/>
      <c r="G2048" s="29"/>
      <c r="H2048" s="29"/>
      <c r="I2048" s="29"/>
      <c r="J2048" s="29"/>
      <c r="K2048" s="29"/>
      <c r="L2048" s="29"/>
      <c r="M2048" s="29"/>
      <c r="N2048" s="29"/>
      <c r="O2048" s="29"/>
      <c r="P2048" s="29"/>
      <c r="Q2048" s="29"/>
      <c r="R2048" s="29"/>
      <c r="S2048" s="29"/>
      <c r="T2048" s="43">
        <f>SUBTOTAL(9,T2047:T2047)</f>
        <v>34</v>
      </c>
      <c r="U2048" s="43">
        <f>SUBTOTAL(9,U2047:U2047)</f>
        <v>0</v>
      </c>
      <c r="V2048" s="43">
        <f>SUBTOTAL(9,V2047:V2047)</f>
        <v>39</v>
      </c>
      <c r="W2048" s="47"/>
      <c r="X2048" s="52"/>
      <c r="Y2048" s="56">
        <f>(T2048+U2048)/V2048</f>
        <v>0.87179487179487181</v>
      </c>
    </row>
    <row r="2049" spans="1:25" ht="15" customHeight="1" outlineLevel="2">
      <c r="A2049" s="10" t="str">
        <f>VLOOKUP(D2049,'Current OBD'!$B$6:$K$2185,4,0)</f>
        <v>Stevens</v>
      </c>
      <c r="B2049" s="10" t="str">
        <f>VLOOKUP(D2049,'Current OBD'!$B$6:$K$2185,3,0)</f>
        <v>33-206</v>
      </c>
      <c r="C2049" s="9" t="str">
        <f>VLOOKUP(D2049,'Current OBD'!$B$6:$K$2185,2,0)</f>
        <v>Columbia School District-Stevens</v>
      </c>
      <c r="D2049" s="24">
        <v>661554</v>
      </c>
      <c r="E2049" s="9" t="str">
        <f>VLOOKUP(D2049,'Current OBD'!$B$6:$K$2185,10,0)</f>
        <v>Columbia High/Elementary</v>
      </c>
      <c r="F2049" s="11" t="str">
        <f>IF(VLOOKUP(D2049,'Current OBD'!$B$6:$AK$2185,23,0)="Yes","PK"," ")</f>
        <v>PK</v>
      </c>
      <c r="G2049" s="11" t="str">
        <f>IF(VLOOKUP(D2049,'Current OBD'!$B$6:$AK$2185,24,0)="Yes","K"," ")</f>
        <v>K</v>
      </c>
      <c r="H2049" s="11">
        <f>IF(VLOOKUP(D2049,'Current OBD'!$B$6:$AK$2185,25,0)="Yes",1," ")</f>
        <v>1</v>
      </c>
      <c r="I2049" s="11" t="str">
        <f>IF(VLOOKUP(D2049,'Current OBD'!$B$6:$AK$2185,26,0)="Yes","2"," ")</f>
        <v>2</v>
      </c>
      <c r="J2049" s="11" t="str">
        <f>IF(VLOOKUP(D2049,'Current OBD'!$B$6:$AK$2185,27,0)="Yes","3"," ")</f>
        <v>3</v>
      </c>
      <c r="K2049" s="11" t="str">
        <f>IF(VLOOKUP(D2049,'Current OBD'!$B$6:$AK$2185,28,0)="Yes","4"," ")</f>
        <v>4</v>
      </c>
      <c r="L2049" s="11" t="str">
        <f>IF(VLOOKUP(D2049,'Current OBD'!$B$6:$AK$2185,29,0)="Yes","5"," ")</f>
        <v>5</v>
      </c>
      <c r="M2049" s="11" t="str">
        <f>IF(VLOOKUP(D2049,'Current OBD'!$B$6:$AK$2185,30,0)="Yes","6"," ")</f>
        <v>6</v>
      </c>
      <c r="N2049" s="11" t="str">
        <f>IF(VLOOKUP(D2049,'Current OBD'!$B$6:$AK$2185,31,0)="Yes","7"," ")</f>
        <v>7</v>
      </c>
      <c r="O2049" s="11" t="str">
        <f>IF(VLOOKUP(D2049,'Current OBD'!$B$6:$AK$2185,32,0)="Yes","8"," ")</f>
        <v>8</v>
      </c>
      <c r="P2049" s="11" t="str">
        <f>IF(VLOOKUP(D2049,'Current OBD'!$B$6:$AK$2185,33,0)="Yes","9"," ")</f>
        <v>9</v>
      </c>
      <c r="Q2049" s="11" t="str">
        <f>IF(VLOOKUP(D2049,'Current OBD'!$B$6:$AK$2185,34,0)="Yes","10"," ")</f>
        <v>10</v>
      </c>
      <c r="R2049" s="11" t="str">
        <f>IF(VLOOKUP(D2049,'Current OBD'!$B$6:$AK$2185,35,0)="Yes","11"," ")</f>
        <v>11</v>
      </c>
      <c r="S2049" s="11" t="str">
        <f>IF(VLOOKUP(D2049,'Current OBD'!$B$6:$AK$2185,36,0)="Yes","12"," ")</f>
        <v>12</v>
      </c>
      <c r="T2049" s="13">
        <f>VLOOKUP(D2049,Pivot!$B$4:$F$2181,2,0)</f>
        <v>125</v>
      </c>
      <c r="U2049" s="13">
        <f>VLOOKUP(D2049,Pivot!$B$4:$F$2181,3,0)</f>
        <v>0</v>
      </c>
      <c r="V2049" s="13">
        <f>VLOOKUP(D2049,Pivot!$B$4:$F$2181,4,0)</f>
        <v>138</v>
      </c>
      <c r="W2049" s="46">
        <f>IFERROR(VLOOKUP(D2049,Pivot!$B$4:$H$2181,5,0),"")</f>
        <v>0.90580000000000005</v>
      </c>
      <c r="X2049" s="51">
        <f>IFERROR(VLOOKUP(D2049,Pivot!$B$4:$H$2181,6,0),"")</f>
        <v>0</v>
      </c>
      <c r="Y2049" s="46">
        <f>IFERROR(VLOOKUP(D2049,Pivot!$B$4:$H$2181,7,0),"")</f>
        <v>0.90580000000000005</v>
      </c>
    </row>
    <row r="2050" spans="1:25" ht="15" customHeight="1" outlineLevel="1">
      <c r="A2050" s="27"/>
      <c r="B2050" s="27"/>
      <c r="C2050" s="30" t="s">
        <v>5867</v>
      </c>
      <c r="D2050" s="27"/>
      <c r="E2050" s="26"/>
      <c r="F2050" s="29"/>
      <c r="G2050" s="29"/>
      <c r="H2050" s="29"/>
      <c r="I2050" s="29"/>
      <c r="J2050" s="29"/>
      <c r="K2050" s="29"/>
      <c r="L2050" s="29"/>
      <c r="M2050" s="29"/>
      <c r="N2050" s="29"/>
      <c r="O2050" s="29"/>
      <c r="P2050" s="29"/>
      <c r="Q2050" s="29"/>
      <c r="R2050" s="29"/>
      <c r="S2050" s="29"/>
      <c r="T2050" s="43">
        <f>SUBTOTAL(9,T2049:T2049)</f>
        <v>125</v>
      </c>
      <c r="U2050" s="43">
        <f>SUBTOTAL(9,U2049:U2049)</f>
        <v>0</v>
      </c>
      <c r="V2050" s="43">
        <f>SUBTOTAL(9,V2049:V2049)</f>
        <v>138</v>
      </c>
      <c r="W2050" s="47"/>
      <c r="X2050" s="52"/>
      <c r="Y2050" s="56">
        <f>(T2050+U2050)/V2050</f>
        <v>0.90579710144927539</v>
      </c>
    </row>
    <row r="2051" spans="1:25" ht="15" customHeight="1" outlineLevel="2">
      <c r="A2051" s="10" t="str">
        <f>VLOOKUP(D2051,'Current OBD'!$B$6:$K$2185,4,0)</f>
        <v>Stevens</v>
      </c>
      <c r="B2051" s="10" t="str">
        <f>VLOOKUP(D2051,'Current OBD'!$B$6:$K$2185,3,0)</f>
        <v>33-207</v>
      </c>
      <c r="C2051" s="9" t="str">
        <f>VLOOKUP(D2051,'Current OBD'!$B$6:$K$2185,2,0)</f>
        <v>Mary Walker School District</v>
      </c>
      <c r="D2051" s="24">
        <v>661557</v>
      </c>
      <c r="E2051" s="9" t="str">
        <f>VLOOKUP(D2051,'Current OBD'!$B$6:$K$2185,10,0)</f>
        <v>Mary Walker High</v>
      </c>
      <c r="F2051" s="11" t="str">
        <f>IF(VLOOKUP(D2051,'Current OBD'!$B$6:$AK$2185,23,0)="Yes","PK"," ")</f>
        <v xml:space="preserve"> </v>
      </c>
      <c r="G2051" s="11" t="str">
        <f>IF(VLOOKUP(D2051,'Current OBD'!$B$6:$AK$2185,24,0)="Yes","K"," ")</f>
        <v xml:space="preserve"> </v>
      </c>
      <c r="H2051" s="11" t="str">
        <f>IF(VLOOKUP(D2051,'Current OBD'!$B$6:$AK$2185,25,0)="Yes",1," ")</f>
        <v xml:space="preserve"> </v>
      </c>
      <c r="I2051" s="11" t="str">
        <f>IF(VLOOKUP(D2051,'Current OBD'!$B$6:$AK$2185,26,0)="Yes","2"," ")</f>
        <v xml:space="preserve"> </v>
      </c>
      <c r="J2051" s="11" t="str">
        <f>IF(VLOOKUP(D2051,'Current OBD'!$B$6:$AK$2185,27,0)="Yes","3"," ")</f>
        <v xml:space="preserve"> </v>
      </c>
      <c r="K2051" s="11" t="str">
        <f>IF(VLOOKUP(D2051,'Current OBD'!$B$6:$AK$2185,28,0)="Yes","4"," ")</f>
        <v xml:space="preserve"> </v>
      </c>
      <c r="L2051" s="11" t="str">
        <f>IF(VLOOKUP(D2051,'Current OBD'!$B$6:$AK$2185,29,0)="Yes","5"," ")</f>
        <v xml:space="preserve"> </v>
      </c>
      <c r="M2051" s="11" t="str">
        <f>IF(VLOOKUP(D2051,'Current OBD'!$B$6:$AK$2185,30,0)="Yes","6"," ")</f>
        <v xml:space="preserve"> </v>
      </c>
      <c r="N2051" s="11" t="str">
        <f>IF(VLOOKUP(D2051,'Current OBD'!$B$6:$AK$2185,31,0)="Yes","7"," ")</f>
        <v xml:space="preserve"> </v>
      </c>
      <c r="O2051" s="11" t="str">
        <f>IF(VLOOKUP(D2051,'Current OBD'!$B$6:$AK$2185,32,0)="Yes","8"," ")</f>
        <v xml:space="preserve"> </v>
      </c>
      <c r="P2051" s="11" t="str">
        <f>IF(VLOOKUP(D2051,'Current OBD'!$B$6:$AK$2185,33,0)="Yes","9"," ")</f>
        <v>9</v>
      </c>
      <c r="Q2051" s="11" t="str">
        <f>IF(VLOOKUP(D2051,'Current OBD'!$B$6:$AK$2185,34,0)="Yes","10"," ")</f>
        <v>10</v>
      </c>
      <c r="R2051" s="11" t="str">
        <f>IF(VLOOKUP(D2051,'Current OBD'!$B$6:$AK$2185,35,0)="Yes","11"," ")</f>
        <v>11</v>
      </c>
      <c r="S2051" s="11" t="str">
        <f>IF(VLOOKUP(D2051,'Current OBD'!$B$6:$AK$2185,36,0)="Yes","12"," ")</f>
        <v>12</v>
      </c>
      <c r="T2051" s="13">
        <f>VLOOKUP(D2051,Pivot!$B$4:$F$2181,2,0)</f>
        <v>103</v>
      </c>
      <c r="U2051" s="13">
        <f>VLOOKUP(D2051,Pivot!$B$4:$F$2181,3,0)</f>
        <v>0</v>
      </c>
      <c r="V2051" s="13">
        <f>VLOOKUP(D2051,Pivot!$B$4:$F$2181,4,0)</f>
        <v>137</v>
      </c>
      <c r="W2051" s="46">
        <f>IFERROR(VLOOKUP(D2051,Pivot!$B$4:$H$2181,5,0),"")</f>
        <v>0.75180000000000002</v>
      </c>
      <c r="X2051" s="51">
        <f>IFERROR(VLOOKUP(D2051,Pivot!$B$4:$H$2181,6,0),"")</f>
        <v>0</v>
      </c>
      <c r="Y2051" s="46">
        <f>IFERROR(VLOOKUP(D2051,Pivot!$B$4:$H$2181,7,0),"")</f>
        <v>0.75180000000000002</v>
      </c>
    </row>
    <row r="2052" spans="1:25" ht="15" customHeight="1" outlineLevel="2">
      <c r="A2052" s="10" t="str">
        <f>VLOOKUP(D2052,'Current OBD'!$B$6:$K$2185,4,0)</f>
        <v>Stevens</v>
      </c>
      <c r="B2052" s="10" t="str">
        <f>VLOOKUP(D2052,'Current OBD'!$B$6:$K$2185,3,0)</f>
        <v>33-207</v>
      </c>
      <c r="C2052" s="9" t="str">
        <f>VLOOKUP(D2052,'Current OBD'!$B$6:$K$2185,2,0)</f>
        <v>Mary Walker School District</v>
      </c>
      <c r="D2052" s="24">
        <v>661555</v>
      </c>
      <c r="E2052" s="9" t="str">
        <f>VLOOKUP(D2052,'Current OBD'!$B$6:$K$2185,10,0)</f>
        <v>Springdale Elementary</v>
      </c>
      <c r="F2052" s="11" t="str">
        <f>IF(VLOOKUP(D2052,'Current OBD'!$B$6:$AK$2185,23,0)="Yes","PK"," ")</f>
        <v>PK</v>
      </c>
      <c r="G2052" s="11" t="str">
        <f>IF(VLOOKUP(D2052,'Current OBD'!$B$6:$AK$2185,24,0)="Yes","K"," ")</f>
        <v>K</v>
      </c>
      <c r="H2052" s="11">
        <f>IF(VLOOKUP(D2052,'Current OBD'!$B$6:$AK$2185,25,0)="Yes",1," ")</f>
        <v>1</v>
      </c>
      <c r="I2052" s="11" t="str">
        <f>IF(VLOOKUP(D2052,'Current OBD'!$B$6:$AK$2185,26,0)="Yes","2"," ")</f>
        <v>2</v>
      </c>
      <c r="J2052" s="11" t="str">
        <f>IF(VLOOKUP(D2052,'Current OBD'!$B$6:$AK$2185,27,0)="Yes","3"," ")</f>
        <v>3</v>
      </c>
      <c r="K2052" s="11" t="str">
        <f>IF(VLOOKUP(D2052,'Current OBD'!$B$6:$AK$2185,28,0)="Yes","4"," ")</f>
        <v>4</v>
      </c>
      <c r="L2052" s="11" t="str">
        <f>IF(VLOOKUP(D2052,'Current OBD'!$B$6:$AK$2185,29,0)="Yes","5"," ")</f>
        <v>5</v>
      </c>
      <c r="M2052" s="11" t="str">
        <f>IF(VLOOKUP(D2052,'Current OBD'!$B$6:$AK$2185,30,0)="Yes","6"," ")</f>
        <v>6</v>
      </c>
      <c r="N2052" s="11" t="str">
        <f>IF(VLOOKUP(D2052,'Current OBD'!$B$6:$AK$2185,31,0)="Yes","7"," ")</f>
        <v>7</v>
      </c>
      <c r="O2052" s="11" t="str">
        <f>IF(VLOOKUP(D2052,'Current OBD'!$B$6:$AK$2185,32,0)="Yes","8"," ")</f>
        <v>8</v>
      </c>
      <c r="P2052" s="11" t="str">
        <f>IF(VLOOKUP(D2052,'Current OBD'!$B$6:$AK$2185,33,0)="Yes","9"," ")</f>
        <v>9</v>
      </c>
      <c r="Q2052" s="11" t="str">
        <f>IF(VLOOKUP(D2052,'Current OBD'!$B$6:$AK$2185,34,0)="Yes","10"," ")</f>
        <v>10</v>
      </c>
      <c r="R2052" s="11" t="str">
        <f>IF(VLOOKUP(D2052,'Current OBD'!$B$6:$AK$2185,35,0)="Yes","11"," ")</f>
        <v>11</v>
      </c>
      <c r="S2052" s="11" t="str">
        <f>IF(VLOOKUP(D2052,'Current OBD'!$B$6:$AK$2185,36,0)="Yes","12"," ")</f>
        <v>12</v>
      </c>
      <c r="T2052" s="13">
        <f>VLOOKUP(D2052,Pivot!$B$4:$F$2181,2,0)</f>
        <v>155</v>
      </c>
      <c r="U2052" s="13">
        <f>VLOOKUP(D2052,Pivot!$B$4:$F$2181,3,0)</f>
        <v>0</v>
      </c>
      <c r="V2052" s="13">
        <f>VLOOKUP(D2052,Pivot!$B$4:$F$2181,4,0)</f>
        <v>192</v>
      </c>
      <c r="W2052" s="46">
        <f>IFERROR(VLOOKUP(D2052,Pivot!$B$4:$H$2181,5,0),"")</f>
        <v>0.80730000000000002</v>
      </c>
      <c r="X2052" s="51">
        <f>IFERROR(VLOOKUP(D2052,Pivot!$B$4:$H$2181,6,0),"")</f>
        <v>0</v>
      </c>
      <c r="Y2052" s="46">
        <f>IFERROR(VLOOKUP(D2052,Pivot!$B$4:$H$2181,7,0),"")</f>
        <v>0.80730000000000002</v>
      </c>
    </row>
    <row r="2053" spans="1:25" ht="15" customHeight="1" outlineLevel="2">
      <c r="A2053" s="10" t="str">
        <f>VLOOKUP(D2053,'Current OBD'!$B$6:$K$2185,4,0)</f>
        <v>Stevens</v>
      </c>
      <c r="B2053" s="10" t="str">
        <f>VLOOKUP(D2053,'Current OBD'!$B$6:$K$2185,3,0)</f>
        <v>33-207</v>
      </c>
      <c r="C2053" s="9" t="str">
        <f>VLOOKUP(D2053,'Current OBD'!$B$6:$K$2185,2,0)</f>
        <v>Mary Walker School District</v>
      </c>
      <c r="D2053" s="24">
        <v>661556</v>
      </c>
      <c r="E2053" s="9" t="str">
        <f>VLOOKUP(D2053,'Current OBD'!$B$6:$K$2185,10,0)</f>
        <v>Springdale Middle</v>
      </c>
      <c r="F2053" s="11" t="str">
        <f>IF(VLOOKUP(D2053,'Current OBD'!$B$6:$AK$2185,23,0)="Yes","PK"," ")</f>
        <v xml:space="preserve"> </v>
      </c>
      <c r="G2053" s="11" t="str">
        <f>IF(VLOOKUP(D2053,'Current OBD'!$B$6:$AK$2185,24,0)="Yes","K"," ")</f>
        <v xml:space="preserve"> </v>
      </c>
      <c r="H2053" s="11" t="str">
        <f>IF(VLOOKUP(D2053,'Current OBD'!$B$6:$AK$2185,25,0)="Yes",1," ")</f>
        <v xml:space="preserve"> </v>
      </c>
      <c r="I2053" s="11" t="str">
        <f>IF(VLOOKUP(D2053,'Current OBD'!$B$6:$AK$2185,26,0)="Yes","2"," ")</f>
        <v xml:space="preserve"> </v>
      </c>
      <c r="J2053" s="11" t="str">
        <f>IF(VLOOKUP(D2053,'Current OBD'!$B$6:$AK$2185,27,0)="Yes","3"," ")</f>
        <v xml:space="preserve"> </v>
      </c>
      <c r="K2053" s="11" t="str">
        <f>IF(VLOOKUP(D2053,'Current OBD'!$B$6:$AK$2185,28,0)="Yes","4"," ")</f>
        <v xml:space="preserve"> </v>
      </c>
      <c r="L2053" s="11" t="str">
        <f>IF(VLOOKUP(D2053,'Current OBD'!$B$6:$AK$2185,29,0)="Yes","5"," ")</f>
        <v xml:space="preserve"> </v>
      </c>
      <c r="M2053" s="11" t="str">
        <f>IF(VLOOKUP(D2053,'Current OBD'!$B$6:$AK$2185,30,0)="Yes","6"," ")</f>
        <v>6</v>
      </c>
      <c r="N2053" s="11" t="str">
        <f>IF(VLOOKUP(D2053,'Current OBD'!$B$6:$AK$2185,31,0)="Yes","7"," ")</f>
        <v>7</v>
      </c>
      <c r="O2053" s="11" t="str">
        <f>IF(VLOOKUP(D2053,'Current OBD'!$B$6:$AK$2185,32,0)="Yes","8"," ")</f>
        <v>8</v>
      </c>
      <c r="P2053" s="11" t="str">
        <f>IF(VLOOKUP(D2053,'Current OBD'!$B$6:$AK$2185,33,0)="Yes","9"," ")</f>
        <v xml:space="preserve"> </v>
      </c>
      <c r="Q2053" s="11" t="str">
        <f>IF(VLOOKUP(D2053,'Current OBD'!$B$6:$AK$2185,34,0)="Yes","10"," ")</f>
        <v xml:space="preserve"> </v>
      </c>
      <c r="R2053" s="11" t="str">
        <f>IF(VLOOKUP(D2053,'Current OBD'!$B$6:$AK$2185,35,0)="Yes","11"," ")</f>
        <v xml:space="preserve"> </v>
      </c>
      <c r="S2053" s="11" t="str">
        <f>IF(VLOOKUP(D2053,'Current OBD'!$B$6:$AK$2185,36,0)="Yes","12"," ")</f>
        <v xml:space="preserve"> </v>
      </c>
      <c r="T2053" s="13">
        <f>VLOOKUP(D2053,Pivot!$B$4:$F$2181,2,0)</f>
        <v>99</v>
      </c>
      <c r="U2053" s="13">
        <f>VLOOKUP(D2053,Pivot!$B$4:$F$2181,3,0)</f>
        <v>0</v>
      </c>
      <c r="V2053" s="13">
        <f>VLOOKUP(D2053,Pivot!$B$4:$F$2181,4,0)</f>
        <v>101</v>
      </c>
      <c r="W2053" s="46">
        <f>IFERROR(VLOOKUP(D2053,Pivot!$B$4:$H$2181,5,0),"")</f>
        <v>0.98019999999999996</v>
      </c>
      <c r="X2053" s="51">
        <f>IFERROR(VLOOKUP(D2053,Pivot!$B$4:$H$2181,6,0),"")</f>
        <v>0</v>
      </c>
      <c r="Y2053" s="46">
        <f>IFERROR(VLOOKUP(D2053,Pivot!$B$4:$H$2181,7,0),"")</f>
        <v>0.98019999999999996</v>
      </c>
    </row>
    <row r="2054" spans="1:25" ht="15" customHeight="1" outlineLevel="1">
      <c r="A2054" s="27"/>
      <c r="B2054" s="27"/>
      <c r="C2054" s="30" t="s">
        <v>5868</v>
      </c>
      <c r="D2054" s="27"/>
      <c r="E2054" s="26"/>
      <c r="F2054" s="29"/>
      <c r="G2054" s="29"/>
      <c r="H2054" s="29"/>
      <c r="I2054" s="29"/>
      <c r="J2054" s="29"/>
      <c r="K2054" s="29"/>
      <c r="L2054" s="29"/>
      <c r="M2054" s="29"/>
      <c r="N2054" s="29"/>
      <c r="O2054" s="29"/>
      <c r="P2054" s="29"/>
      <c r="Q2054" s="29"/>
      <c r="R2054" s="29"/>
      <c r="S2054" s="29"/>
      <c r="T2054" s="43">
        <f>SUBTOTAL(9,T2051:T2053)</f>
        <v>357</v>
      </c>
      <c r="U2054" s="43">
        <f>SUBTOTAL(9,U2051:U2053)</f>
        <v>0</v>
      </c>
      <c r="V2054" s="43">
        <f>SUBTOTAL(9,V2051:V2053)</f>
        <v>430</v>
      </c>
      <c r="W2054" s="47"/>
      <c r="X2054" s="52"/>
      <c r="Y2054" s="56">
        <f>(T2054+U2054)/V2054</f>
        <v>0.83023255813953489</v>
      </c>
    </row>
    <row r="2055" spans="1:25" ht="15" customHeight="1" outlineLevel="2">
      <c r="A2055" s="10" t="str">
        <f>VLOOKUP(D2055,'Current OBD'!$B$6:$K$2185,4,0)</f>
        <v>Stevens</v>
      </c>
      <c r="B2055" s="10" t="str">
        <f>VLOOKUP(D2055,'Current OBD'!$B$6:$K$2185,3,0)</f>
        <v>33-211</v>
      </c>
      <c r="C2055" s="9" t="str">
        <f>VLOOKUP(D2055,'Current OBD'!$B$6:$K$2185,2,0)</f>
        <v>Northport School District</v>
      </c>
      <c r="D2055" s="24">
        <v>661558</v>
      </c>
      <c r="E2055" s="9" t="str">
        <f>VLOOKUP(D2055,'Current OBD'!$B$6:$K$2185,10,0)</f>
        <v>Northport Elementary/Junior High</v>
      </c>
      <c r="F2055" s="11" t="str">
        <f>IF(VLOOKUP(D2055,'Current OBD'!$B$6:$AK$2185,23,0)="Yes","PK"," ")</f>
        <v>PK</v>
      </c>
      <c r="G2055" s="11" t="str">
        <f>IF(VLOOKUP(D2055,'Current OBD'!$B$6:$AK$2185,24,0)="Yes","K"," ")</f>
        <v>K</v>
      </c>
      <c r="H2055" s="11">
        <f>IF(VLOOKUP(D2055,'Current OBD'!$B$6:$AK$2185,25,0)="Yes",1," ")</f>
        <v>1</v>
      </c>
      <c r="I2055" s="11" t="str">
        <f>IF(VLOOKUP(D2055,'Current OBD'!$B$6:$AK$2185,26,0)="Yes","2"," ")</f>
        <v>2</v>
      </c>
      <c r="J2055" s="11" t="str">
        <f>IF(VLOOKUP(D2055,'Current OBD'!$B$6:$AK$2185,27,0)="Yes","3"," ")</f>
        <v>3</v>
      </c>
      <c r="K2055" s="11" t="str">
        <f>IF(VLOOKUP(D2055,'Current OBD'!$B$6:$AK$2185,28,0)="Yes","4"," ")</f>
        <v>4</v>
      </c>
      <c r="L2055" s="11" t="str">
        <f>IF(VLOOKUP(D2055,'Current OBD'!$B$6:$AK$2185,29,0)="Yes","5"," ")</f>
        <v>5</v>
      </c>
      <c r="M2055" s="11" t="str">
        <f>IF(VLOOKUP(D2055,'Current OBD'!$B$6:$AK$2185,30,0)="Yes","6"," ")</f>
        <v>6</v>
      </c>
      <c r="N2055" s="11" t="str">
        <f>IF(VLOOKUP(D2055,'Current OBD'!$B$6:$AK$2185,31,0)="Yes","7"," ")</f>
        <v>7</v>
      </c>
      <c r="O2055" s="11" t="str">
        <f>IF(VLOOKUP(D2055,'Current OBD'!$B$6:$AK$2185,32,0)="Yes","8"," ")</f>
        <v>8</v>
      </c>
      <c r="P2055" s="11" t="str">
        <f>IF(VLOOKUP(D2055,'Current OBD'!$B$6:$AK$2185,33,0)="Yes","9"," ")</f>
        <v xml:space="preserve"> </v>
      </c>
      <c r="Q2055" s="11" t="str">
        <f>IF(VLOOKUP(D2055,'Current OBD'!$B$6:$AK$2185,34,0)="Yes","10"," ")</f>
        <v xml:space="preserve"> </v>
      </c>
      <c r="R2055" s="11" t="str">
        <f>IF(VLOOKUP(D2055,'Current OBD'!$B$6:$AK$2185,35,0)="Yes","11"," ")</f>
        <v xml:space="preserve"> </v>
      </c>
      <c r="S2055" s="11" t="str">
        <f>IF(VLOOKUP(D2055,'Current OBD'!$B$6:$AK$2185,36,0)="Yes","12"," ")</f>
        <v xml:space="preserve"> </v>
      </c>
      <c r="T2055" s="13">
        <f>VLOOKUP(D2055,Pivot!$B$4:$F$2181,2,0)</f>
        <v>116</v>
      </c>
      <c r="U2055" s="13">
        <f>VLOOKUP(D2055,Pivot!$B$4:$F$2181,3,0)</f>
        <v>0</v>
      </c>
      <c r="V2055" s="13">
        <f>VLOOKUP(D2055,Pivot!$B$4:$F$2181,4,0)</f>
        <v>120</v>
      </c>
      <c r="W2055" s="46">
        <f>IFERROR(VLOOKUP(D2055,Pivot!$B$4:$H$2181,5,0),"")</f>
        <v>0.9667</v>
      </c>
      <c r="X2055" s="51">
        <f>IFERROR(VLOOKUP(D2055,Pivot!$B$4:$H$2181,6,0),"")</f>
        <v>0</v>
      </c>
      <c r="Y2055" s="46">
        <f>IFERROR(VLOOKUP(D2055,Pivot!$B$4:$H$2181,7,0),"")</f>
        <v>0.9667</v>
      </c>
    </row>
    <row r="2056" spans="1:25" ht="15" customHeight="1" outlineLevel="2">
      <c r="A2056" s="10" t="str">
        <f>VLOOKUP(D2056,'Current OBD'!$B$6:$K$2185,4,0)</f>
        <v>Stevens</v>
      </c>
      <c r="B2056" s="10" t="str">
        <f>VLOOKUP(D2056,'Current OBD'!$B$6:$K$2185,3,0)</f>
        <v>33-211</v>
      </c>
      <c r="C2056" s="9" t="str">
        <f>VLOOKUP(D2056,'Current OBD'!$B$6:$K$2185,2,0)</f>
        <v>Northport School District</v>
      </c>
      <c r="D2056" s="24">
        <v>664960</v>
      </c>
      <c r="E2056" s="9" t="str">
        <f>VLOOKUP(D2056,'Current OBD'!$B$6:$K$2185,10,0)</f>
        <v>Northport High School</v>
      </c>
      <c r="F2056" s="11" t="str">
        <f>IF(VLOOKUP(D2056,'Current OBD'!$B$6:$AK$2185,23,0)="Yes","PK"," ")</f>
        <v xml:space="preserve"> </v>
      </c>
      <c r="G2056" s="11" t="str">
        <f>IF(VLOOKUP(D2056,'Current OBD'!$B$6:$AK$2185,24,0)="Yes","K"," ")</f>
        <v xml:space="preserve"> </v>
      </c>
      <c r="H2056" s="11" t="str">
        <f>IF(VLOOKUP(D2056,'Current OBD'!$B$6:$AK$2185,25,0)="Yes",1," ")</f>
        <v xml:space="preserve"> </v>
      </c>
      <c r="I2056" s="11" t="str">
        <f>IF(VLOOKUP(D2056,'Current OBD'!$B$6:$AK$2185,26,0)="Yes","2"," ")</f>
        <v xml:space="preserve"> </v>
      </c>
      <c r="J2056" s="11" t="str">
        <f>IF(VLOOKUP(D2056,'Current OBD'!$B$6:$AK$2185,27,0)="Yes","3"," ")</f>
        <v xml:space="preserve"> </v>
      </c>
      <c r="K2056" s="11" t="str">
        <f>IF(VLOOKUP(D2056,'Current OBD'!$B$6:$AK$2185,28,0)="Yes","4"," ")</f>
        <v xml:space="preserve"> </v>
      </c>
      <c r="L2056" s="11" t="str">
        <f>IF(VLOOKUP(D2056,'Current OBD'!$B$6:$AK$2185,29,0)="Yes","5"," ")</f>
        <v xml:space="preserve"> </v>
      </c>
      <c r="M2056" s="11" t="str">
        <f>IF(VLOOKUP(D2056,'Current OBD'!$B$6:$AK$2185,30,0)="Yes","6"," ")</f>
        <v xml:space="preserve"> </v>
      </c>
      <c r="N2056" s="11" t="str">
        <f>IF(VLOOKUP(D2056,'Current OBD'!$B$6:$AK$2185,31,0)="Yes","7"," ")</f>
        <v xml:space="preserve"> </v>
      </c>
      <c r="O2056" s="11" t="str">
        <f>IF(VLOOKUP(D2056,'Current OBD'!$B$6:$AK$2185,32,0)="Yes","8"," ")</f>
        <v xml:space="preserve"> </v>
      </c>
      <c r="P2056" s="11" t="str">
        <f>IF(VLOOKUP(D2056,'Current OBD'!$B$6:$AK$2185,33,0)="Yes","9"," ")</f>
        <v>9</v>
      </c>
      <c r="Q2056" s="11" t="str">
        <f>IF(VLOOKUP(D2056,'Current OBD'!$B$6:$AK$2185,34,0)="Yes","10"," ")</f>
        <v>10</v>
      </c>
      <c r="R2056" s="11" t="str">
        <f>IF(VLOOKUP(D2056,'Current OBD'!$B$6:$AK$2185,35,0)="Yes","11"," ")</f>
        <v>11</v>
      </c>
      <c r="S2056" s="11" t="str">
        <f>IF(VLOOKUP(D2056,'Current OBD'!$B$6:$AK$2185,36,0)="Yes","12"," ")</f>
        <v>12</v>
      </c>
      <c r="T2056" s="13">
        <f>VLOOKUP(D2056,Pivot!$B$4:$F$2181,2,0)</f>
        <v>53</v>
      </c>
      <c r="U2056" s="13">
        <f>VLOOKUP(D2056,Pivot!$B$4:$F$2181,3,0)</f>
        <v>0</v>
      </c>
      <c r="V2056" s="13">
        <f>VLOOKUP(D2056,Pivot!$B$4:$F$2181,4,0)</f>
        <v>53</v>
      </c>
      <c r="W2056" s="46">
        <f>IFERROR(VLOOKUP(D2056,Pivot!$B$4:$H$2181,5,0),"")</f>
        <v>1</v>
      </c>
      <c r="X2056" s="51">
        <f>IFERROR(VLOOKUP(D2056,Pivot!$B$4:$H$2181,6,0),"")</f>
        <v>0</v>
      </c>
      <c r="Y2056" s="46">
        <f>IFERROR(VLOOKUP(D2056,Pivot!$B$4:$H$2181,7,0),"")</f>
        <v>1</v>
      </c>
    </row>
    <row r="2057" spans="1:25" ht="15" customHeight="1" outlineLevel="1">
      <c r="A2057" s="27"/>
      <c r="B2057" s="27"/>
      <c r="C2057" s="30" t="s">
        <v>5869</v>
      </c>
      <c r="D2057" s="27"/>
      <c r="E2057" s="26"/>
      <c r="F2057" s="29"/>
      <c r="G2057" s="29"/>
      <c r="H2057" s="29"/>
      <c r="I2057" s="29"/>
      <c r="J2057" s="29"/>
      <c r="K2057" s="29"/>
      <c r="L2057" s="29"/>
      <c r="M2057" s="29"/>
      <c r="N2057" s="29"/>
      <c r="O2057" s="29"/>
      <c r="P2057" s="29"/>
      <c r="Q2057" s="29"/>
      <c r="R2057" s="29"/>
      <c r="S2057" s="29"/>
      <c r="T2057" s="43">
        <f>SUBTOTAL(9,T2055:T2056)</f>
        <v>169</v>
      </c>
      <c r="U2057" s="43">
        <f>SUBTOTAL(9,U2055:U2056)</f>
        <v>0</v>
      </c>
      <c r="V2057" s="43">
        <f>SUBTOTAL(9,V2055:V2056)</f>
        <v>173</v>
      </c>
      <c r="W2057" s="47"/>
      <c r="X2057" s="52"/>
      <c r="Y2057" s="56">
        <f>(T2057+U2057)/V2057</f>
        <v>0.97687861271676302</v>
      </c>
    </row>
    <row r="2058" spans="1:25" ht="15" customHeight="1" outlineLevel="2">
      <c r="A2058" s="10" t="str">
        <f>VLOOKUP(D2058,'Current OBD'!$B$6:$K$2185,4,0)</f>
        <v>Stevens</v>
      </c>
      <c r="B2058" s="10" t="str">
        <f>VLOOKUP(D2058,'Current OBD'!$B$6:$K$2185,3,0)</f>
        <v>33-212</v>
      </c>
      <c r="C2058" s="9" t="str">
        <f>VLOOKUP(D2058,'Current OBD'!$B$6:$K$2185,2,0)</f>
        <v>Kettle Falls School District</v>
      </c>
      <c r="D2058" s="24">
        <v>663088</v>
      </c>
      <c r="E2058" s="9" t="str">
        <f>VLOOKUP(D2058,'Current OBD'!$B$6:$K$2185,10,0)</f>
        <v>CVA - Kettle Falls (formerly Kettle Falls Individualized Education)</v>
      </c>
      <c r="F2058" s="11" t="str">
        <f>IF(VLOOKUP(D2058,'Current OBD'!$B$6:$AK$2185,23,0)="Yes","PK"," ")</f>
        <v xml:space="preserve"> </v>
      </c>
      <c r="G2058" s="11" t="str">
        <f>IF(VLOOKUP(D2058,'Current OBD'!$B$6:$AK$2185,24,0)="Yes","K"," ")</f>
        <v xml:space="preserve"> </v>
      </c>
      <c r="H2058" s="11" t="str">
        <f>IF(VLOOKUP(D2058,'Current OBD'!$B$6:$AK$2185,25,0)="Yes",1," ")</f>
        <v xml:space="preserve"> </v>
      </c>
      <c r="I2058" s="11" t="str">
        <f>IF(VLOOKUP(D2058,'Current OBD'!$B$6:$AK$2185,26,0)="Yes","2"," ")</f>
        <v xml:space="preserve"> </v>
      </c>
      <c r="J2058" s="11" t="str">
        <f>IF(VLOOKUP(D2058,'Current OBD'!$B$6:$AK$2185,27,0)="Yes","3"," ")</f>
        <v xml:space="preserve"> </v>
      </c>
      <c r="K2058" s="11" t="str">
        <f>IF(VLOOKUP(D2058,'Current OBD'!$B$6:$AK$2185,28,0)="Yes","4"," ")</f>
        <v xml:space="preserve"> </v>
      </c>
      <c r="L2058" s="11" t="str">
        <f>IF(VLOOKUP(D2058,'Current OBD'!$B$6:$AK$2185,29,0)="Yes","5"," ")</f>
        <v xml:space="preserve"> </v>
      </c>
      <c r="M2058" s="11" t="str">
        <f>IF(VLOOKUP(D2058,'Current OBD'!$B$6:$AK$2185,30,0)="Yes","6"," ")</f>
        <v xml:space="preserve"> </v>
      </c>
      <c r="N2058" s="11" t="str">
        <f>IF(VLOOKUP(D2058,'Current OBD'!$B$6:$AK$2185,31,0)="Yes","7"," ")</f>
        <v xml:space="preserve"> </v>
      </c>
      <c r="O2058" s="11" t="str">
        <f>IF(VLOOKUP(D2058,'Current OBD'!$B$6:$AK$2185,32,0)="Yes","8"," ")</f>
        <v xml:space="preserve"> </v>
      </c>
      <c r="P2058" s="11" t="str">
        <f>IF(VLOOKUP(D2058,'Current OBD'!$B$6:$AK$2185,33,0)="Yes","9"," ")</f>
        <v>9</v>
      </c>
      <c r="Q2058" s="11" t="str">
        <f>IF(VLOOKUP(D2058,'Current OBD'!$B$6:$AK$2185,34,0)="Yes","10"," ")</f>
        <v>10</v>
      </c>
      <c r="R2058" s="11" t="str">
        <f>IF(VLOOKUP(D2058,'Current OBD'!$B$6:$AK$2185,35,0)="Yes","11"," ")</f>
        <v>11</v>
      </c>
      <c r="S2058" s="11" t="str">
        <f>IF(VLOOKUP(D2058,'Current OBD'!$B$6:$AK$2185,36,0)="Yes","12"," ")</f>
        <v>12</v>
      </c>
      <c r="T2058" s="13">
        <f>VLOOKUP(D2058,Pivot!$B$4:$F$2181,2,0)</f>
        <v>94</v>
      </c>
      <c r="U2058" s="13">
        <f>VLOOKUP(D2058,Pivot!$B$4:$F$2181,3,0)</f>
        <v>11</v>
      </c>
      <c r="V2058" s="13">
        <f>VLOOKUP(D2058,Pivot!$B$4:$F$2181,4,0)</f>
        <v>121</v>
      </c>
      <c r="W2058" s="46">
        <f>IFERROR(VLOOKUP(D2058,Pivot!$B$4:$H$2181,5,0),"")</f>
        <v>0.77690000000000003</v>
      </c>
      <c r="X2058" s="51">
        <f>IFERROR(VLOOKUP(D2058,Pivot!$B$4:$H$2181,6,0),"")</f>
        <v>9.0899999999999995E-2</v>
      </c>
      <c r="Y2058" s="46">
        <f>IFERROR(VLOOKUP(D2058,Pivot!$B$4:$H$2181,7,0),"")</f>
        <v>0.86780000000000002</v>
      </c>
    </row>
    <row r="2059" spans="1:25" ht="15" customHeight="1" outlineLevel="2">
      <c r="A2059" s="10" t="str">
        <f>VLOOKUP(D2059,'Current OBD'!$B$6:$K$2185,4,0)</f>
        <v>Stevens</v>
      </c>
      <c r="B2059" s="10" t="str">
        <f>VLOOKUP(D2059,'Current OBD'!$B$6:$K$2185,3,0)</f>
        <v>33-212</v>
      </c>
      <c r="C2059" s="9" t="str">
        <f>VLOOKUP(D2059,'Current OBD'!$B$6:$K$2185,2,0)</f>
        <v>Kettle Falls School District</v>
      </c>
      <c r="D2059" s="24">
        <v>664649</v>
      </c>
      <c r="E2059" s="9" t="str">
        <f>VLOOKUP(D2059,'Current OBD'!$B$6:$K$2185,10,0)</f>
        <v>Kettle Falls Elementary</v>
      </c>
      <c r="F2059" s="11" t="str">
        <f>IF(VLOOKUP(D2059,'Current OBD'!$B$6:$AK$2185,23,0)="Yes","PK"," ")</f>
        <v>PK</v>
      </c>
      <c r="G2059" s="11" t="str">
        <f>IF(VLOOKUP(D2059,'Current OBD'!$B$6:$AK$2185,24,0)="Yes","K"," ")</f>
        <v>K</v>
      </c>
      <c r="H2059" s="11">
        <f>IF(VLOOKUP(D2059,'Current OBD'!$B$6:$AK$2185,25,0)="Yes",1," ")</f>
        <v>1</v>
      </c>
      <c r="I2059" s="11" t="str">
        <f>IF(VLOOKUP(D2059,'Current OBD'!$B$6:$AK$2185,26,0)="Yes","2"," ")</f>
        <v>2</v>
      </c>
      <c r="J2059" s="11" t="str">
        <f>IF(VLOOKUP(D2059,'Current OBD'!$B$6:$AK$2185,27,0)="Yes","3"," ")</f>
        <v>3</v>
      </c>
      <c r="K2059" s="11" t="str">
        <f>IF(VLOOKUP(D2059,'Current OBD'!$B$6:$AK$2185,28,0)="Yes","4"," ")</f>
        <v>4</v>
      </c>
      <c r="L2059" s="11" t="str">
        <f>IF(VLOOKUP(D2059,'Current OBD'!$B$6:$AK$2185,29,0)="Yes","5"," ")</f>
        <v xml:space="preserve"> </v>
      </c>
      <c r="M2059" s="11" t="str">
        <f>IF(VLOOKUP(D2059,'Current OBD'!$B$6:$AK$2185,30,0)="Yes","6"," ")</f>
        <v xml:space="preserve"> </v>
      </c>
      <c r="N2059" s="11" t="str">
        <f>IF(VLOOKUP(D2059,'Current OBD'!$B$6:$AK$2185,31,0)="Yes","7"," ")</f>
        <v xml:space="preserve"> </v>
      </c>
      <c r="O2059" s="11" t="str">
        <f>IF(VLOOKUP(D2059,'Current OBD'!$B$6:$AK$2185,32,0)="Yes","8"," ")</f>
        <v xml:space="preserve"> </v>
      </c>
      <c r="P2059" s="11" t="str">
        <f>IF(VLOOKUP(D2059,'Current OBD'!$B$6:$AK$2185,33,0)="Yes","9"," ")</f>
        <v xml:space="preserve"> </v>
      </c>
      <c r="Q2059" s="11" t="str">
        <f>IF(VLOOKUP(D2059,'Current OBD'!$B$6:$AK$2185,34,0)="Yes","10"," ")</f>
        <v xml:space="preserve"> </v>
      </c>
      <c r="R2059" s="11" t="str">
        <f>IF(VLOOKUP(D2059,'Current OBD'!$B$6:$AK$2185,35,0)="Yes","11"," ")</f>
        <v xml:space="preserve"> </v>
      </c>
      <c r="S2059" s="11" t="str">
        <f>IF(VLOOKUP(D2059,'Current OBD'!$B$6:$AK$2185,36,0)="Yes","12"," ")</f>
        <v xml:space="preserve"> </v>
      </c>
      <c r="T2059" s="13">
        <f>VLOOKUP(D2059,Pivot!$B$4:$F$2181,2,0)</f>
        <v>213</v>
      </c>
      <c r="U2059" s="13">
        <f>VLOOKUP(D2059,Pivot!$B$4:$F$2181,3,0)</f>
        <v>0</v>
      </c>
      <c r="V2059" s="13">
        <f>VLOOKUP(D2059,Pivot!$B$4:$F$2181,4,0)</f>
        <v>308</v>
      </c>
      <c r="W2059" s="46">
        <f>IFERROR(VLOOKUP(D2059,Pivot!$B$4:$H$2181,5,0),"")</f>
        <v>0.69159999999999999</v>
      </c>
      <c r="X2059" s="51">
        <f>IFERROR(VLOOKUP(D2059,Pivot!$B$4:$H$2181,6,0),"")</f>
        <v>0</v>
      </c>
      <c r="Y2059" s="46">
        <f>IFERROR(VLOOKUP(D2059,Pivot!$B$4:$H$2181,7,0),"")</f>
        <v>0.69159999999999999</v>
      </c>
    </row>
    <row r="2060" spans="1:25" ht="15" customHeight="1" outlineLevel="2">
      <c r="A2060" s="10" t="str">
        <f>VLOOKUP(D2060,'Current OBD'!$B$6:$K$2185,4,0)</f>
        <v>Stevens</v>
      </c>
      <c r="B2060" s="10" t="str">
        <f>VLOOKUP(D2060,'Current OBD'!$B$6:$K$2185,3,0)</f>
        <v>33-212</v>
      </c>
      <c r="C2060" s="9" t="str">
        <f>VLOOKUP(D2060,'Current OBD'!$B$6:$K$2185,2,0)</f>
        <v>Kettle Falls School District</v>
      </c>
      <c r="D2060" s="24">
        <v>664939</v>
      </c>
      <c r="E2060" s="9" t="str">
        <f>VLOOKUP(D2060,'Current OBD'!$B$6:$K$2185,10,0)</f>
        <v>Kettle Falls High School</v>
      </c>
      <c r="F2060" s="11" t="str">
        <f>IF(VLOOKUP(D2060,'Current OBD'!$B$6:$AK$2185,23,0)="Yes","PK"," ")</f>
        <v xml:space="preserve"> </v>
      </c>
      <c r="G2060" s="11" t="str">
        <f>IF(VLOOKUP(D2060,'Current OBD'!$B$6:$AK$2185,24,0)="Yes","K"," ")</f>
        <v xml:space="preserve"> </v>
      </c>
      <c r="H2060" s="11" t="str">
        <f>IF(VLOOKUP(D2060,'Current OBD'!$B$6:$AK$2185,25,0)="Yes",1," ")</f>
        <v xml:space="preserve"> </v>
      </c>
      <c r="I2060" s="11" t="str">
        <f>IF(VLOOKUP(D2060,'Current OBD'!$B$6:$AK$2185,26,0)="Yes","2"," ")</f>
        <v xml:space="preserve"> </v>
      </c>
      <c r="J2060" s="11" t="str">
        <f>IF(VLOOKUP(D2060,'Current OBD'!$B$6:$AK$2185,27,0)="Yes","3"," ")</f>
        <v xml:space="preserve"> </v>
      </c>
      <c r="K2060" s="11" t="str">
        <f>IF(VLOOKUP(D2060,'Current OBD'!$B$6:$AK$2185,28,0)="Yes","4"," ")</f>
        <v xml:space="preserve"> </v>
      </c>
      <c r="L2060" s="11" t="str">
        <f>IF(VLOOKUP(D2060,'Current OBD'!$B$6:$AK$2185,29,0)="Yes","5"," ")</f>
        <v xml:space="preserve"> </v>
      </c>
      <c r="M2060" s="11" t="str">
        <f>IF(VLOOKUP(D2060,'Current OBD'!$B$6:$AK$2185,30,0)="Yes","6"," ")</f>
        <v xml:space="preserve"> </v>
      </c>
      <c r="N2060" s="11" t="str">
        <f>IF(VLOOKUP(D2060,'Current OBD'!$B$6:$AK$2185,31,0)="Yes","7"," ")</f>
        <v xml:space="preserve"> </v>
      </c>
      <c r="O2060" s="11" t="str">
        <f>IF(VLOOKUP(D2060,'Current OBD'!$B$6:$AK$2185,32,0)="Yes","8"," ")</f>
        <v xml:space="preserve"> </v>
      </c>
      <c r="P2060" s="11" t="str">
        <f>IF(VLOOKUP(D2060,'Current OBD'!$B$6:$AK$2185,33,0)="Yes","9"," ")</f>
        <v>9</v>
      </c>
      <c r="Q2060" s="11" t="str">
        <f>IF(VLOOKUP(D2060,'Current OBD'!$B$6:$AK$2185,34,0)="Yes","10"," ")</f>
        <v>10</v>
      </c>
      <c r="R2060" s="11" t="str">
        <f>IF(VLOOKUP(D2060,'Current OBD'!$B$6:$AK$2185,35,0)="Yes","11"," ")</f>
        <v>11</v>
      </c>
      <c r="S2060" s="11" t="str">
        <f>IF(VLOOKUP(D2060,'Current OBD'!$B$6:$AK$2185,36,0)="Yes","12"," ")</f>
        <v>12</v>
      </c>
      <c r="T2060" s="13">
        <f>VLOOKUP(D2060,Pivot!$B$4:$F$2181,2,0)</f>
        <v>140</v>
      </c>
      <c r="U2060" s="13">
        <f>VLOOKUP(D2060,Pivot!$B$4:$F$2181,3,0)</f>
        <v>0</v>
      </c>
      <c r="V2060" s="13">
        <f>VLOOKUP(D2060,Pivot!$B$4:$F$2181,4,0)</f>
        <v>217</v>
      </c>
      <c r="W2060" s="46">
        <f>IFERROR(VLOOKUP(D2060,Pivot!$B$4:$H$2181,5,0),"")</f>
        <v>0.6452</v>
      </c>
      <c r="X2060" s="51">
        <f>IFERROR(VLOOKUP(D2060,Pivot!$B$4:$H$2181,6,0),"")</f>
        <v>0</v>
      </c>
      <c r="Y2060" s="46">
        <f>IFERROR(VLOOKUP(D2060,Pivot!$B$4:$H$2181,7,0),"")</f>
        <v>0.6452</v>
      </c>
    </row>
    <row r="2061" spans="1:25" ht="15" customHeight="1" outlineLevel="2">
      <c r="A2061" s="10" t="str">
        <f>VLOOKUP(D2061,'Current OBD'!$B$6:$K$2185,4,0)</f>
        <v>Stevens</v>
      </c>
      <c r="B2061" s="10" t="str">
        <f>VLOOKUP(D2061,'Current OBD'!$B$6:$K$2185,3,0)</f>
        <v>33-212</v>
      </c>
      <c r="C2061" s="9" t="str">
        <f>VLOOKUP(D2061,'Current OBD'!$B$6:$K$2185,2,0)</f>
        <v>Kettle Falls School District</v>
      </c>
      <c r="D2061" s="24">
        <v>664938</v>
      </c>
      <c r="E2061" s="9" t="str">
        <f>VLOOKUP(D2061,'Current OBD'!$B$6:$K$2185,10,0)</f>
        <v>Kettle Falls Middle School</v>
      </c>
      <c r="F2061" s="11" t="str">
        <f>IF(VLOOKUP(D2061,'Current OBD'!$B$6:$AK$2185,23,0)="Yes","PK"," ")</f>
        <v xml:space="preserve"> </v>
      </c>
      <c r="G2061" s="11" t="str">
        <f>IF(VLOOKUP(D2061,'Current OBD'!$B$6:$AK$2185,24,0)="Yes","K"," ")</f>
        <v xml:space="preserve"> </v>
      </c>
      <c r="H2061" s="11" t="str">
        <f>IF(VLOOKUP(D2061,'Current OBD'!$B$6:$AK$2185,25,0)="Yes",1," ")</f>
        <v xml:space="preserve"> </v>
      </c>
      <c r="I2061" s="11" t="str">
        <f>IF(VLOOKUP(D2061,'Current OBD'!$B$6:$AK$2185,26,0)="Yes","2"," ")</f>
        <v xml:space="preserve"> </v>
      </c>
      <c r="J2061" s="11" t="str">
        <f>IF(VLOOKUP(D2061,'Current OBD'!$B$6:$AK$2185,27,0)="Yes","3"," ")</f>
        <v xml:space="preserve"> </v>
      </c>
      <c r="K2061" s="11" t="str">
        <f>IF(VLOOKUP(D2061,'Current OBD'!$B$6:$AK$2185,28,0)="Yes","4"," ")</f>
        <v xml:space="preserve"> </v>
      </c>
      <c r="L2061" s="11" t="str">
        <f>IF(VLOOKUP(D2061,'Current OBD'!$B$6:$AK$2185,29,0)="Yes","5"," ")</f>
        <v>5</v>
      </c>
      <c r="M2061" s="11" t="str">
        <f>IF(VLOOKUP(D2061,'Current OBD'!$B$6:$AK$2185,30,0)="Yes","6"," ")</f>
        <v>6</v>
      </c>
      <c r="N2061" s="11" t="str">
        <f>IF(VLOOKUP(D2061,'Current OBD'!$B$6:$AK$2185,31,0)="Yes","7"," ")</f>
        <v>7</v>
      </c>
      <c r="O2061" s="11" t="str">
        <f>IF(VLOOKUP(D2061,'Current OBD'!$B$6:$AK$2185,32,0)="Yes","8"," ")</f>
        <v>8</v>
      </c>
      <c r="P2061" s="11" t="str">
        <f>IF(VLOOKUP(D2061,'Current OBD'!$B$6:$AK$2185,33,0)="Yes","9"," ")</f>
        <v xml:space="preserve"> </v>
      </c>
      <c r="Q2061" s="11" t="str">
        <f>IF(VLOOKUP(D2061,'Current OBD'!$B$6:$AK$2185,34,0)="Yes","10"," ")</f>
        <v xml:space="preserve"> </v>
      </c>
      <c r="R2061" s="11" t="str">
        <f>IF(VLOOKUP(D2061,'Current OBD'!$B$6:$AK$2185,35,0)="Yes","11"," ")</f>
        <v xml:space="preserve"> </v>
      </c>
      <c r="S2061" s="11" t="str">
        <f>IF(VLOOKUP(D2061,'Current OBD'!$B$6:$AK$2185,36,0)="Yes","12"," ")</f>
        <v xml:space="preserve"> </v>
      </c>
      <c r="T2061" s="13">
        <f>VLOOKUP(D2061,Pivot!$B$4:$F$2181,2,0)</f>
        <v>176</v>
      </c>
      <c r="U2061" s="13">
        <f>VLOOKUP(D2061,Pivot!$B$4:$F$2181,3,0)</f>
        <v>0</v>
      </c>
      <c r="V2061" s="13">
        <f>VLOOKUP(D2061,Pivot!$B$4:$F$2181,4,0)</f>
        <v>234</v>
      </c>
      <c r="W2061" s="46">
        <f>IFERROR(VLOOKUP(D2061,Pivot!$B$4:$H$2181,5,0),"")</f>
        <v>0.75209999999999999</v>
      </c>
      <c r="X2061" s="51">
        <f>IFERROR(VLOOKUP(D2061,Pivot!$B$4:$H$2181,6,0),"")</f>
        <v>0</v>
      </c>
      <c r="Y2061" s="46">
        <f>IFERROR(VLOOKUP(D2061,Pivot!$B$4:$H$2181,7,0),"")</f>
        <v>0.75209999999999999</v>
      </c>
    </row>
    <row r="2062" spans="1:25" ht="15" customHeight="1" outlineLevel="1">
      <c r="A2062" s="27"/>
      <c r="B2062" s="27"/>
      <c r="C2062" s="30" t="s">
        <v>5870</v>
      </c>
      <c r="D2062" s="27"/>
      <c r="E2062" s="26"/>
      <c r="F2062" s="29"/>
      <c r="G2062" s="29"/>
      <c r="H2062" s="29"/>
      <c r="I2062" s="29"/>
      <c r="J2062" s="29"/>
      <c r="K2062" s="29"/>
      <c r="L2062" s="29"/>
      <c r="M2062" s="29"/>
      <c r="N2062" s="29"/>
      <c r="O2062" s="29"/>
      <c r="P2062" s="29"/>
      <c r="Q2062" s="29"/>
      <c r="R2062" s="29"/>
      <c r="S2062" s="29"/>
      <c r="T2062" s="43">
        <f>SUBTOTAL(9,T2058:T2061)</f>
        <v>623</v>
      </c>
      <c r="U2062" s="43">
        <f>SUBTOTAL(9,U2058:U2061)</f>
        <v>11</v>
      </c>
      <c r="V2062" s="43">
        <f>SUBTOTAL(9,V2058:V2061)</f>
        <v>880</v>
      </c>
      <c r="W2062" s="47"/>
      <c r="X2062" s="52"/>
      <c r="Y2062" s="56">
        <f>(T2062+U2062)/V2062</f>
        <v>0.72045454545454546</v>
      </c>
    </row>
    <row r="2063" spans="1:25" ht="15" customHeight="1" outlineLevel="2">
      <c r="A2063" s="10" t="str">
        <f>VLOOKUP(D2063,'Current OBD'!$B$6:$K$2185,4,0)</f>
        <v>Thurston</v>
      </c>
      <c r="B2063" s="10" t="str">
        <f>VLOOKUP(D2063,'Current OBD'!$B$6:$K$2185,3,0)</f>
        <v>34-002</v>
      </c>
      <c r="C2063" s="9" t="str">
        <f>VLOOKUP(D2063,'Current OBD'!$B$6:$K$2185,2,0)</f>
        <v>Yelm School District</v>
      </c>
      <c r="D2063" s="24">
        <v>662084</v>
      </c>
      <c r="E2063" s="9" t="str">
        <f>VLOOKUP(D2063,'Current OBD'!$B$6:$K$2185,10,0)</f>
        <v>Ft. Stevens Elementary</v>
      </c>
      <c r="F2063" s="11" t="str">
        <f>IF(VLOOKUP(D2063,'Current OBD'!$B$6:$AK$2185,23,0)="Yes","PK"," ")</f>
        <v xml:space="preserve"> </v>
      </c>
      <c r="G2063" s="11" t="str">
        <f>IF(VLOOKUP(D2063,'Current OBD'!$B$6:$AK$2185,24,0)="Yes","K"," ")</f>
        <v>K</v>
      </c>
      <c r="H2063" s="11">
        <f>IF(VLOOKUP(D2063,'Current OBD'!$B$6:$AK$2185,25,0)="Yes",1," ")</f>
        <v>1</v>
      </c>
      <c r="I2063" s="11" t="str">
        <f>IF(VLOOKUP(D2063,'Current OBD'!$B$6:$AK$2185,26,0)="Yes","2"," ")</f>
        <v>2</v>
      </c>
      <c r="J2063" s="11" t="str">
        <f>IF(VLOOKUP(D2063,'Current OBD'!$B$6:$AK$2185,27,0)="Yes","3"," ")</f>
        <v>3</v>
      </c>
      <c r="K2063" s="11" t="str">
        <f>IF(VLOOKUP(D2063,'Current OBD'!$B$6:$AK$2185,28,0)="Yes","4"," ")</f>
        <v>4</v>
      </c>
      <c r="L2063" s="11" t="str">
        <f>IF(VLOOKUP(D2063,'Current OBD'!$B$6:$AK$2185,29,0)="Yes","5"," ")</f>
        <v>5</v>
      </c>
      <c r="M2063" s="11" t="str">
        <f>IF(VLOOKUP(D2063,'Current OBD'!$B$6:$AK$2185,30,0)="Yes","6"," ")</f>
        <v xml:space="preserve"> </v>
      </c>
      <c r="N2063" s="11" t="str">
        <f>IF(VLOOKUP(D2063,'Current OBD'!$B$6:$AK$2185,31,0)="Yes","7"," ")</f>
        <v xml:space="preserve"> </v>
      </c>
      <c r="O2063" s="11" t="str">
        <f>IF(VLOOKUP(D2063,'Current OBD'!$B$6:$AK$2185,32,0)="Yes","8"," ")</f>
        <v xml:space="preserve"> </v>
      </c>
      <c r="P2063" s="11" t="str">
        <f>IF(VLOOKUP(D2063,'Current OBD'!$B$6:$AK$2185,33,0)="Yes","9"," ")</f>
        <v xml:space="preserve"> </v>
      </c>
      <c r="Q2063" s="11" t="str">
        <f>IF(VLOOKUP(D2063,'Current OBD'!$B$6:$AK$2185,34,0)="Yes","10"," ")</f>
        <v xml:space="preserve"> </v>
      </c>
      <c r="R2063" s="11" t="str">
        <f>IF(VLOOKUP(D2063,'Current OBD'!$B$6:$AK$2185,35,0)="Yes","11"," ")</f>
        <v xml:space="preserve"> </v>
      </c>
      <c r="S2063" s="11" t="str">
        <f>IF(VLOOKUP(D2063,'Current OBD'!$B$6:$AK$2185,36,0)="Yes","12"," ")</f>
        <v xml:space="preserve"> </v>
      </c>
      <c r="T2063" s="13">
        <f>VLOOKUP(D2063,Pivot!$B$4:$F$2181,2,0)</f>
        <v>375</v>
      </c>
      <c r="U2063" s="13">
        <f>VLOOKUP(D2063,Pivot!$B$4:$F$2181,3,0)</f>
        <v>0</v>
      </c>
      <c r="V2063" s="13">
        <f>VLOOKUP(D2063,Pivot!$B$4:$F$2181,4,0)</f>
        <v>515</v>
      </c>
      <c r="W2063" s="46">
        <f>IFERROR(VLOOKUP(D2063,Pivot!$B$4:$H$2181,5,0),"")</f>
        <v>0.72819999999999996</v>
      </c>
      <c r="X2063" s="51">
        <f>IFERROR(VLOOKUP(D2063,Pivot!$B$4:$H$2181,6,0),"")</f>
        <v>0</v>
      </c>
      <c r="Y2063" s="46">
        <f>IFERROR(VLOOKUP(D2063,Pivot!$B$4:$H$2181,7,0),"")</f>
        <v>0.72819999999999996</v>
      </c>
    </row>
    <row r="2064" spans="1:25" ht="15" customHeight="1" outlineLevel="2">
      <c r="A2064" s="10" t="str">
        <f>VLOOKUP(D2064,'Current OBD'!$B$6:$K$2185,4,0)</f>
        <v>Thurston</v>
      </c>
      <c r="B2064" s="10" t="str">
        <f>VLOOKUP(D2064,'Current OBD'!$B$6:$K$2185,3,0)</f>
        <v>34-002</v>
      </c>
      <c r="C2064" s="9" t="str">
        <f>VLOOKUP(D2064,'Current OBD'!$B$6:$K$2185,2,0)</f>
        <v>Yelm School District</v>
      </c>
      <c r="D2064" s="24">
        <v>663240</v>
      </c>
      <c r="E2064" s="9" t="str">
        <f>VLOOKUP(D2064,'Current OBD'!$B$6:$K$2185,10,0)</f>
        <v>Lackamas Elementary</v>
      </c>
      <c r="F2064" s="11" t="str">
        <f>IF(VLOOKUP(D2064,'Current OBD'!$B$6:$AK$2185,23,0)="Yes","PK"," ")</f>
        <v xml:space="preserve"> </v>
      </c>
      <c r="G2064" s="11" t="str">
        <f>IF(VLOOKUP(D2064,'Current OBD'!$B$6:$AK$2185,24,0)="Yes","K"," ")</f>
        <v>K</v>
      </c>
      <c r="H2064" s="11">
        <f>IF(VLOOKUP(D2064,'Current OBD'!$B$6:$AK$2185,25,0)="Yes",1," ")</f>
        <v>1</v>
      </c>
      <c r="I2064" s="11" t="str">
        <f>IF(VLOOKUP(D2064,'Current OBD'!$B$6:$AK$2185,26,0)="Yes","2"," ")</f>
        <v>2</v>
      </c>
      <c r="J2064" s="11" t="str">
        <f>IF(VLOOKUP(D2064,'Current OBD'!$B$6:$AK$2185,27,0)="Yes","3"," ")</f>
        <v>3</v>
      </c>
      <c r="K2064" s="11" t="str">
        <f>IF(VLOOKUP(D2064,'Current OBD'!$B$6:$AK$2185,28,0)="Yes","4"," ")</f>
        <v>4</v>
      </c>
      <c r="L2064" s="11" t="str">
        <f>IF(VLOOKUP(D2064,'Current OBD'!$B$6:$AK$2185,29,0)="Yes","5"," ")</f>
        <v>5</v>
      </c>
      <c r="M2064" s="11" t="str">
        <f>IF(VLOOKUP(D2064,'Current OBD'!$B$6:$AK$2185,30,0)="Yes","6"," ")</f>
        <v xml:space="preserve"> </v>
      </c>
      <c r="N2064" s="11" t="str">
        <f>IF(VLOOKUP(D2064,'Current OBD'!$B$6:$AK$2185,31,0)="Yes","7"," ")</f>
        <v xml:space="preserve"> </v>
      </c>
      <c r="O2064" s="11" t="str">
        <f>IF(VLOOKUP(D2064,'Current OBD'!$B$6:$AK$2185,32,0)="Yes","8"," ")</f>
        <v xml:space="preserve"> </v>
      </c>
      <c r="P2064" s="11" t="str">
        <f>IF(VLOOKUP(D2064,'Current OBD'!$B$6:$AK$2185,33,0)="Yes","9"," ")</f>
        <v xml:space="preserve"> </v>
      </c>
      <c r="Q2064" s="11" t="str">
        <f>IF(VLOOKUP(D2064,'Current OBD'!$B$6:$AK$2185,34,0)="Yes","10"," ")</f>
        <v xml:space="preserve"> </v>
      </c>
      <c r="R2064" s="11" t="str">
        <f>IF(VLOOKUP(D2064,'Current OBD'!$B$6:$AK$2185,35,0)="Yes","11"," ")</f>
        <v xml:space="preserve"> </v>
      </c>
      <c r="S2064" s="11" t="str">
        <f>IF(VLOOKUP(D2064,'Current OBD'!$B$6:$AK$2185,36,0)="Yes","12"," ")</f>
        <v xml:space="preserve"> </v>
      </c>
      <c r="T2064" s="13">
        <f>VLOOKUP(D2064,Pivot!$B$4:$F$2181,2,0)</f>
        <v>92</v>
      </c>
      <c r="U2064" s="13">
        <f>VLOOKUP(D2064,Pivot!$B$4:$F$2181,3,0)</f>
        <v>38</v>
      </c>
      <c r="V2064" s="13">
        <f>VLOOKUP(D2064,Pivot!$B$4:$F$2181,4,0)</f>
        <v>313</v>
      </c>
      <c r="W2064" s="46">
        <f>IFERROR(VLOOKUP(D2064,Pivot!$B$4:$H$2181,5,0),"")</f>
        <v>0.29389999999999999</v>
      </c>
      <c r="X2064" s="51">
        <f>IFERROR(VLOOKUP(D2064,Pivot!$B$4:$H$2181,6,0),"")</f>
        <v>0.12139999999999999</v>
      </c>
      <c r="Y2064" s="46">
        <f>IFERROR(VLOOKUP(D2064,Pivot!$B$4:$H$2181,7,0),"")</f>
        <v>0.4153</v>
      </c>
    </row>
    <row r="2065" spans="1:25" ht="15" customHeight="1" outlineLevel="2">
      <c r="A2065" s="10" t="str">
        <f>VLOOKUP(D2065,'Current OBD'!$B$6:$K$2185,4,0)</f>
        <v>Thurston</v>
      </c>
      <c r="B2065" s="10" t="str">
        <f>VLOOKUP(D2065,'Current OBD'!$B$6:$K$2185,3,0)</f>
        <v>34-002</v>
      </c>
      <c r="C2065" s="9" t="str">
        <f>VLOOKUP(D2065,'Current OBD'!$B$6:$K$2185,2,0)</f>
        <v>Yelm School District</v>
      </c>
      <c r="D2065" s="24">
        <v>662778</v>
      </c>
      <c r="E2065" s="9" t="str">
        <f>VLOOKUP(D2065,'Current OBD'!$B$6:$K$2185,10,0)</f>
        <v>McKenna Elementary</v>
      </c>
      <c r="F2065" s="11" t="str">
        <f>IF(VLOOKUP(D2065,'Current OBD'!$B$6:$AK$2185,23,0)="Yes","PK"," ")</f>
        <v xml:space="preserve"> </v>
      </c>
      <c r="G2065" s="11" t="str">
        <f>IF(VLOOKUP(D2065,'Current OBD'!$B$6:$AK$2185,24,0)="Yes","K"," ")</f>
        <v>K</v>
      </c>
      <c r="H2065" s="11">
        <f>IF(VLOOKUP(D2065,'Current OBD'!$B$6:$AK$2185,25,0)="Yes",1," ")</f>
        <v>1</v>
      </c>
      <c r="I2065" s="11" t="str">
        <f>IF(VLOOKUP(D2065,'Current OBD'!$B$6:$AK$2185,26,0)="Yes","2"," ")</f>
        <v>2</v>
      </c>
      <c r="J2065" s="11" t="str">
        <f>IF(VLOOKUP(D2065,'Current OBD'!$B$6:$AK$2185,27,0)="Yes","3"," ")</f>
        <v>3</v>
      </c>
      <c r="K2065" s="11" t="str">
        <f>IF(VLOOKUP(D2065,'Current OBD'!$B$6:$AK$2185,28,0)="Yes","4"," ")</f>
        <v>4</v>
      </c>
      <c r="L2065" s="11" t="str">
        <f>IF(VLOOKUP(D2065,'Current OBD'!$B$6:$AK$2185,29,0)="Yes","5"," ")</f>
        <v>5</v>
      </c>
      <c r="M2065" s="11" t="str">
        <f>IF(VLOOKUP(D2065,'Current OBD'!$B$6:$AK$2185,30,0)="Yes","6"," ")</f>
        <v xml:space="preserve"> </v>
      </c>
      <c r="N2065" s="11" t="str">
        <f>IF(VLOOKUP(D2065,'Current OBD'!$B$6:$AK$2185,31,0)="Yes","7"," ")</f>
        <v xml:space="preserve"> </v>
      </c>
      <c r="O2065" s="11" t="str">
        <f>IF(VLOOKUP(D2065,'Current OBD'!$B$6:$AK$2185,32,0)="Yes","8"," ")</f>
        <v xml:space="preserve"> </v>
      </c>
      <c r="P2065" s="11" t="str">
        <f>IF(VLOOKUP(D2065,'Current OBD'!$B$6:$AK$2185,33,0)="Yes","9"," ")</f>
        <v xml:space="preserve"> </v>
      </c>
      <c r="Q2065" s="11" t="str">
        <f>IF(VLOOKUP(D2065,'Current OBD'!$B$6:$AK$2185,34,0)="Yes","10"," ")</f>
        <v xml:space="preserve"> </v>
      </c>
      <c r="R2065" s="11" t="str">
        <f>IF(VLOOKUP(D2065,'Current OBD'!$B$6:$AK$2185,35,0)="Yes","11"," ")</f>
        <v xml:space="preserve"> </v>
      </c>
      <c r="S2065" s="11" t="str">
        <f>IF(VLOOKUP(D2065,'Current OBD'!$B$6:$AK$2185,36,0)="Yes","12"," ")</f>
        <v xml:space="preserve"> </v>
      </c>
      <c r="T2065" s="13">
        <f>VLOOKUP(D2065,Pivot!$B$4:$F$2181,2,0)</f>
        <v>236</v>
      </c>
      <c r="U2065" s="13">
        <f>VLOOKUP(D2065,Pivot!$B$4:$F$2181,3,0)</f>
        <v>0</v>
      </c>
      <c r="V2065" s="13">
        <f>VLOOKUP(D2065,Pivot!$B$4:$F$2181,4,0)</f>
        <v>369</v>
      </c>
      <c r="W2065" s="46">
        <f>IFERROR(VLOOKUP(D2065,Pivot!$B$4:$H$2181,5,0),"")</f>
        <v>0.63959999999999995</v>
      </c>
      <c r="X2065" s="51">
        <f>IFERROR(VLOOKUP(D2065,Pivot!$B$4:$H$2181,6,0),"")</f>
        <v>0</v>
      </c>
      <c r="Y2065" s="46">
        <f>IFERROR(VLOOKUP(D2065,Pivot!$B$4:$H$2181,7,0),"")</f>
        <v>0.63959999999999995</v>
      </c>
    </row>
    <row r="2066" spans="1:25" ht="15" customHeight="1" outlineLevel="2">
      <c r="A2066" s="10" t="str">
        <f>VLOOKUP(D2066,'Current OBD'!$B$6:$K$2185,4,0)</f>
        <v>Thurston</v>
      </c>
      <c r="B2066" s="10" t="str">
        <f>VLOOKUP(D2066,'Current OBD'!$B$6:$K$2185,3,0)</f>
        <v>34-002</v>
      </c>
      <c r="C2066" s="9" t="str">
        <f>VLOOKUP(D2066,'Current OBD'!$B$6:$K$2185,2,0)</f>
        <v>Yelm School District</v>
      </c>
      <c r="D2066" s="24">
        <v>662088</v>
      </c>
      <c r="E2066" s="9" t="str">
        <f>VLOOKUP(D2066,'Current OBD'!$B$6:$K$2185,10,0)</f>
        <v>Mill Pond Elementary</v>
      </c>
      <c r="F2066" s="11" t="str">
        <f>IF(VLOOKUP(D2066,'Current OBD'!$B$6:$AK$2185,23,0)="Yes","PK"," ")</f>
        <v xml:space="preserve"> </v>
      </c>
      <c r="G2066" s="11" t="str">
        <f>IF(VLOOKUP(D2066,'Current OBD'!$B$6:$AK$2185,24,0)="Yes","K"," ")</f>
        <v>K</v>
      </c>
      <c r="H2066" s="11">
        <f>IF(VLOOKUP(D2066,'Current OBD'!$B$6:$AK$2185,25,0)="Yes",1," ")</f>
        <v>1</v>
      </c>
      <c r="I2066" s="11" t="str">
        <f>IF(VLOOKUP(D2066,'Current OBD'!$B$6:$AK$2185,26,0)="Yes","2"," ")</f>
        <v>2</v>
      </c>
      <c r="J2066" s="11" t="str">
        <f>IF(VLOOKUP(D2066,'Current OBD'!$B$6:$AK$2185,27,0)="Yes","3"," ")</f>
        <v>3</v>
      </c>
      <c r="K2066" s="11" t="str">
        <f>IF(VLOOKUP(D2066,'Current OBD'!$B$6:$AK$2185,28,0)="Yes","4"," ")</f>
        <v>4</v>
      </c>
      <c r="L2066" s="11" t="str">
        <f>IF(VLOOKUP(D2066,'Current OBD'!$B$6:$AK$2185,29,0)="Yes","5"," ")</f>
        <v>5</v>
      </c>
      <c r="M2066" s="11" t="str">
        <f>IF(VLOOKUP(D2066,'Current OBD'!$B$6:$AK$2185,30,0)="Yes","6"," ")</f>
        <v xml:space="preserve"> </v>
      </c>
      <c r="N2066" s="11" t="str">
        <f>IF(VLOOKUP(D2066,'Current OBD'!$B$6:$AK$2185,31,0)="Yes","7"," ")</f>
        <v xml:space="preserve"> </v>
      </c>
      <c r="O2066" s="11" t="str">
        <f>IF(VLOOKUP(D2066,'Current OBD'!$B$6:$AK$2185,32,0)="Yes","8"," ")</f>
        <v xml:space="preserve"> </v>
      </c>
      <c r="P2066" s="11" t="str">
        <f>IF(VLOOKUP(D2066,'Current OBD'!$B$6:$AK$2185,33,0)="Yes","9"," ")</f>
        <v xml:space="preserve"> </v>
      </c>
      <c r="Q2066" s="11" t="str">
        <f>IF(VLOOKUP(D2066,'Current OBD'!$B$6:$AK$2185,34,0)="Yes","10"," ")</f>
        <v xml:space="preserve"> </v>
      </c>
      <c r="R2066" s="11" t="str">
        <f>IF(VLOOKUP(D2066,'Current OBD'!$B$6:$AK$2185,35,0)="Yes","11"," ")</f>
        <v xml:space="preserve"> </v>
      </c>
      <c r="S2066" s="11" t="str">
        <f>IF(VLOOKUP(D2066,'Current OBD'!$B$6:$AK$2185,36,0)="Yes","12"," ")</f>
        <v xml:space="preserve"> </v>
      </c>
      <c r="T2066" s="13">
        <f>VLOOKUP(D2066,Pivot!$B$4:$F$2181,2,0)</f>
        <v>206</v>
      </c>
      <c r="U2066" s="13">
        <f>VLOOKUP(D2066,Pivot!$B$4:$F$2181,3,0)</f>
        <v>0</v>
      </c>
      <c r="V2066" s="13">
        <f>VLOOKUP(D2066,Pivot!$B$4:$F$2181,4,0)</f>
        <v>377</v>
      </c>
      <c r="W2066" s="46">
        <f>IFERROR(VLOOKUP(D2066,Pivot!$B$4:$H$2181,5,0),"")</f>
        <v>0.5464</v>
      </c>
      <c r="X2066" s="51">
        <f>IFERROR(VLOOKUP(D2066,Pivot!$B$4:$H$2181,6,0),"")</f>
        <v>0</v>
      </c>
      <c r="Y2066" s="46">
        <f>IFERROR(VLOOKUP(D2066,Pivot!$B$4:$H$2181,7,0),"")</f>
        <v>0.5464</v>
      </c>
    </row>
    <row r="2067" spans="1:25" ht="15" customHeight="1" outlineLevel="2">
      <c r="A2067" s="10" t="str">
        <f>VLOOKUP(D2067,'Current OBD'!$B$6:$K$2185,4,0)</f>
        <v>Thurston</v>
      </c>
      <c r="B2067" s="10" t="str">
        <f>VLOOKUP(D2067,'Current OBD'!$B$6:$K$2185,3,0)</f>
        <v>34-002</v>
      </c>
      <c r="C2067" s="9" t="str">
        <f>VLOOKUP(D2067,'Current OBD'!$B$6:$K$2185,2,0)</f>
        <v>Yelm School District</v>
      </c>
      <c r="D2067" s="24">
        <v>663619</v>
      </c>
      <c r="E2067" s="9" t="str">
        <f>VLOOKUP(D2067,'Current OBD'!$B$6:$K$2185,10,0)</f>
        <v>Ridgeline Middle School</v>
      </c>
      <c r="F2067" s="11" t="str">
        <f>IF(VLOOKUP(D2067,'Current OBD'!$B$6:$AK$2185,23,0)="Yes","PK"," ")</f>
        <v xml:space="preserve"> </v>
      </c>
      <c r="G2067" s="11" t="str">
        <f>IF(VLOOKUP(D2067,'Current OBD'!$B$6:$AK$2185,24,0)="Yes","K"," ")</f>
        <v xml:space="preserve"> </v>
      </c>
      <c r="H2067" s="11" t="str">
        <f>IF(VLOOKUP(D2067,'Current OBD'!$B$6:$AK$2185,25,0)="Yes",1," ")</f>
        <v xml:space="preserve"> </v>
      </c>
      <c r="I2067" s="11" t="str">
        <f>IF(VLOOKUP(D2067,'Current OBD'!$B$6:$AK$2185,26,0)="Yes","2"," ")</f>
        <v xml:space="preserve"> </v>
      </c>
      <c r="J2067" s="11" t="str">
        <f>IF(VLOOKUP(D2067,'Current OBD'!$B$6:$AK$2185,27,0)="Yes","3"," ")</f>
        <v xml:space="preserve"> </v>
      </c>
      <c r="K2067" s="11" t="str">
        <f>IF(VLOOKUP(D2067,'Current OBD'!$B$6:$AK$2185,28,0)="Yes","4"," ")</f>
        <v xml:space="preserve"> </v>
      </c>
      <c r="L2067" s="11" t="str">
        <f>IF(VLOOKUP(D2067,'Current OBD'!$B$6:$AK$2185,29,0)="Yes","5"," ")</f>
        <v xml:space="preserve"> </v>
      </c>
      <c r="M2067" s="11" t="str">
        <f>IF(VLOOKUP(D2067,'Current OBD'!$B$6:$AK$2185,30,0)="Yes","6"," ")</f>
        <v>6</v>
      </c>
      <c r="N2067" s="11" t="str">
        <f>IF(VLOOKUP(D2067,'Current OBD'!$B$6:$AK$2185,31,0)="Yes","7"," ")</f>
        <v>7</v>
      </c>
      <c r="O2067" s="11" t="str">
        <f>IF(VLOOKUP(D2067,'Current OBD'!$B$6:$AK$2185,32,0)="Yes","8"," ")</f>
        <v>8</v>
      </c>
      <c r="P2067" s="11" t="str">
        <f>IF(VLOOKUP(D2067,'Current OBD'!$B$6:$AK$2185,33,0)="Yes","9"," ")</f>
        <v xml:space="preserve"> </v>
      </c>
      <c r="Q2067" s="11" t="str">
        <f>IF(VLOOKUP(D2067,'Current OBD'!$B$6:$AK$2185,34,0)="Yes","10"," ")</f>
        <v xml:space="preserve"> </v>
      </c>
      <c r="R2067" s="11" t="str">
        <f>IF(VLOOKUP(D2067,'Current OBD'!$B$6:$AK$2185,35,0)="Yes","11"," ")</f>
        <v xml:space="preserve"> </v>
      </c>
      <c r="S2067" s="11" t="str">
        <f>IF(VLOOKUP(D2067,'Current OBD'!$B$6:$AK$2185,36,0)="Yes","12"," ")</f>
        <v xml:space="preserve"> </v>
      </c>
      <c r="T2067" s="13">
        <f>VLOOKUP(D2067,Pivot!$B$4:$F$2181,2,0)</f>
        <v>171</v>
      </c>
      <c r="U2067" s="13">
        <f>VLOOKUP(D2067,Pivot!$B$4:$F$2181,3,0)</f>
        <v>40</v>
      </c>
      <c r="V2067" s="13">
        <f>VLOOKUP(D2067,Pivot!$B$4:$F$2181,4,0)</f>
        <v>577</v>
      </c>
      <c r="W2067" s="46">
        <f>IFERROR(VLOOKUP(D2067,Pivot!$B$4:$H$2181,5,0),"")</f>
        <v>0.2964</v>
      </c>
      <c r="X2067" s="51">
        <f>IFERROR(VLOOKUP(D2067,Pivot!$B$4:$H$2181,6,0),"")</f>
        <v>6.93E-2</v>
      </c>
      <c r="Y2067" s="46">
        <f>IFERROR(VLOOKUP(D2067,Pivot!$B$4:$H$2181,7,0),"")</f>
        <v>0.36570000000000003</v>
      </c>
    </row>
    <row r="2068" spans="1:25" ht="15" customHeight="1" outlineLevel="2">
      <c r="A2068" s="10" t="str">
        <f>VLOOKUP(D2068,'Current OBD'!$B$6:$K$2185,4,0)</f>
        <v>Thurston</v>
      </c>
      <c r="B2068" s="10" t="str">
        <f>VLOOKUP(D2068,'Current OBD'!$B$6:$K$2185,3,0)</f>
        <v>34-002</v>
      </c>
      <c r="C2068" s="9" t="str">
        <f>VLOOKUP(D2068,'Current OBD'!$B$6:$K$2185,2,0)</f>
        <v>Yelm School District</v>
      </c>
      <c r="D2068" s="24">
        <v>662087</v>
      </c>
      <c r="E2068" s="9" t="str">
        <f>VLOOKUP(D2068,'Current OBD'!$B$6:$K$2185,10,0)</f>
        <v>Southworth Elementary</v>
      </c>
      <c r="F2068" s="11" t="str">
        <f>IF(VLOOKUP(D2068,'Current OBD'!$B$6:$AK$2185,23,0)="Yes","PK"," ")</f>
        <v xml:space="preserve"> </v>
      </c>
      <c r="G2068" s="11" t="str">
        <f>IF(VLOOKUP(D2068,'Current OBD'!$B$6:$AK$2185,24,0)="Yes","K"," ")</f>
        <v>K</v>
      </c>
      <c r="H2068" s="11">
        <f>IF(VLOOKUP(D2068,'Current OBD'!$B$6:$AK$2185,25,0)="Yes",1," ")</f>
        <v>1</v>
      </c>
      <c r="I2068" s="11" t="str">
        <f>IF(VLOOKUP(D2068,'Current OBD'!$B$6:$AK$2185,26,0)="Yes","2"," ")</f>
        <v>2</v>
      </c>
      <c r="J2068" s="11" t="str">
        <f>IF(VLOOKUP(D2068,'Current OBD'!$B$6:$AK$2185,27,0)="Yes","3"," ")</f>
        <v>3</v>
      </c>
      <c r="K2068" s="11" t="str">
        <f>IF(VLOOKUP(D2068,'Current OBD'!$B$6:$AK$2185,28,0)="Yes","4"," ")</f>
        <v>4</v>
      </c>
      <c r="L2068" s="11" t="str">
        <f>IF(VLOOKUP(D2068,'Current OBD'!$B$6:$AK$2185,29,0)="Yes","5"," ")</f>
        <v>5</v>
      </c>
      <c r="M2068" s="11" t="str">
        <f>IF(VLOOKUP(D2068,'Current OBD'!$B$6:$AK$2185,30,0)="Yes","6"," ")</f>
        <v xml:space="preserve"> </v>
      </c>
      <c r="N2068" s="11" t="str">
        <f>IF(VLOOKUP(D2068,'Current OBD'!$B$6:$AK$2185,31,0)="Yes","7"," ")</f>
        <v xml:space="preserve"> </v>
      </c>
      <c r="O2068" s="11" t="str">
        <f>IF(VLOOKUP(D2068,'Current OBD'!$B$6:$AK$2185,32,0)="Yes","8"," ")</f>
        <v xml:space="preserve"> </v>
      </c>
      <c r="P2068" s="11" t="str">
        <f>IF(VLOOKUP(D2068,'Current OBD'!$B$6:$AK$2185,33,0)="Yes","9"," ")</f>
        <v xml:space="preserve"> </v>
      </c>
      <c r="Q2068" s="11" t="str">
        <f>IF(VLOOKUP(D2068,'Current OBD'!$B$6:$AK$2185,34,0)="Yes","10"," ")</f>
        <v xml:space="preserve"> </v>
      </c>
      <c r="R2068" s="11" t="str">
        <f>IF(VLOOKUP(D2068,'Current OBD'!$B$6:$AK$2185,35,0)="Yes","11"," ")</f>
        <v xml:space="preserve"> </v>
      </c>
      <c r="S2068" s="11" t="str">
        <f>IF(VLOOKUP(D2068,'Current OBD'!$B$6:$AK$2185,36,0)="Yes","12"," ")</f>
        <v xml:space="preserve"> </v>
      </c>
      <c r="T2068" s="13">
        <f>VLOOKUP(D2068,Pivot!$B$4:$F$2181,2,0)</f>
        <v>167</v>
      </c>
      <c r="U2068" s="13">
        <f>VLOOKUP(D2068,Pivot!$B$4:$F$2181,3,0)</f>
        <v>68</v>
      </c>
      <c r="V2068" s="13">
        <f>VLOOKUP(D2068,Pivot!$B$4:$F$2181,4,0)</f>
        <v>633</v>
      </c>
      <c r="W2068" s="46">
        <f>IFERROR(VLOOKUP(D2068,Pivot!$B$4:$H$2181,5,0),"")</f>
        <v>0.26379999999999998</v>
      </c>
      <c r="X2068" s="51">
        <f>IFERROR(VLOOKUP(D2068,Pivot!$B$4:$H$2181,6,0),"")</f>
        <v>0.1074</v>
      </c>
      <c r="Y2068" s="46">
        <f>IFERROR(VLOOKUP(D2068,Pivot!$B$4:$H$2181,7,0),"")</f>
        <v>0.37119999999999997</v>
      </c>
    </row>
    <row r="2069" spans="1:25" ht="15" customHeight="1" outlineLevel="2">
      <c r="A2069" s="10" t="str">
        <f>VLOOKUP(D2069,'Current OBD'!$B$6:$K$2185,4,0)</f>
        <v>Thurston</v>
      </c>
      <c r="B2069" s="10" t="str">
        <f>VLOOKUP(D2069,'Current OBD'!$B$6:$K$2185,3,0)</f>
        <v>34-002</v>
      </c>
      <c r="C2069" s="9" t="str">
        <f>VLOOKUP(D2069,'Current OBD'!$B$6:$K$2185,2,0)</f>
        <v>Yelm School District</v>
      </c>
      <c r="D2069" s="24">
        <v>663620</v>
      </c>
      <c r="E2069" s="9" t="str">
        <f>VLOOKUP(D2069,'Current OBD'!$B$6:$K$2185,10,0)</f>
        <v>Yelm Extension School</v>
      </c>
      <c r="F2069" s="11" t="str">
        <f>IF(VLOOKUP(D2069,'Current OBD'!$B$6:$AK$2185,23,0)="Yes","PK"," ")</f>
        <v xml:space="preserve"> </v>
      </c>
      <c r="G2069" s="11" t="str">
        <f>IF(VLOOKUP(D2069,'Current OBD'!$B$6:$AK$2185,24,0)="Yes","K"," ")</f>
        <v xml:space="preserve"> </v>
      </c>
      <c r="H2069" s="11" t="str">
        <f>IF(VLOOKUP(D2069,'Current OBD'!$B$6:$AK$2185,25,0)="Yes",1," ")</f>
        <v xml:space="preserve"> </v>
      </c>
      <c r="I2069" s="11" t="str">
        <f>IF(VLOOKUP(D2069,'Current OBD'!$B$6:$AK$2185,26,0)="Yes","2"," ")</f>
        <v xml:space="preserve"> </v>
      </c>
      <c r="J2069" s="11" t="str">
        <f>IF(VLOOKUP(D2069,'Current OBD'!$B$6:$AK$2185,27,0)="Yes","3"," ")</f>
        <v xml:space="preserve"> </v>
      </c>
      <c r="K2069" s="11" t="str">
        <f>IF(VLOOKUP(D2069,'Current OBD'!$B$6:$AK$2185,28,0)="Yes","4"," ")</f>
        <v xml:space="preserve"> </v>
      </c>
      <c r="L2069" s="11" t="str">
        <f>IF(VLOOKUP(D2069,'Current OBD'!$B$6:$AK$2185,29,0)="Yes","5"," ")</f>
        <v xml:space="preserve"> </v>
      </c>
      <c r="M2069" s="11" t="str">
        <f>IF(VLOOKUP(D2069,'Current OBD'!$B$6:$AK$2185,30,0)="Yes","6"," ")</f>
        <v xml:space="preserve"> </v>
      </c>
      <c r="N2069" s="11" t="str">
        <f>IF(VLOOKUP(D2069,'Current OBD'!$B$6:$AK$2185,31,0)="Yes","7"," ")</f>
        <v xml:space="preserve"> </v>
      </c>
      <c r="O2069" s="11" t="str">
        <f>IF(VLOOKUP(D2069,'Current OBD'!$B$6:$AK$2185,32,0)="Yes","8"," ")</f>
        <v xml:space="preserve"> </v>
      </c>
      <c r="P2069" s="11" t="str">
        <f>IF(VLOOKUP(D2069,'Current OBD'!$B$6:$AK$2185,33,0)="Yes","9"," ")</f>
        <v>9</v>
      </c>
      <c r="Q2069" s="11" t="str">
        <f>IF(VLOOKUP(D2069,'Current OBD'!$B$6:$AK$2185,34,0)="Yes","10"," ")</f>
        <v>10</v>
      </c>
      <c r="R2069" s="11" t="str">
        <f>IF(VLOOKUP(D2069,'Current OBD'!$B$6:$AK$2185,35,0)="Yes","11"," ")</f>
        <v>11</v>
      </c>
      <c r="S2069" s="11" t="str">
        <f>IF(VLOOKUP(D2069,'Current OBD'!$B$6:$AK$2185,36,0)="Yes","12"," ")</f>
        <v>12</v>
      </c>
      <c r="T2069" s="13">
        <f>VLOOKUP(D2069,Pivot!$B$4:$F$2181,2,0)</f>
        <v>133</v>
      </c>
      <c r="U2069" s="13">
        <f>VLOOKUP(D2069,Pivot!$B$4:$F$2181,3,0)</f>
        <v>0</v>
      </c>
      <c r="V2069" s="13">
        <f>VLOOKUP(D2069,Pivot!$B$4:$F$2181,4,0)</f>
        <v>167</v>
      </c>
      <c r="W2069" s="46">
        <f>IFERROR(VLOOKUP(D2069,Pivot!$B$4:$H$2181,5,0),"")</f>
        <v>0.7964</v>
      </c>
      <c r="X2069" s="51">
        <f>IFERROR(VLOOKUP(D2069,Pivot!$B$4:$H$2181,6,0),"")</f>
        <v>0</v>
      </c>
      <c r="Y2069" s="46">
        <f>IFERROR(VLOOKUP(D2069,Pivot!$B$4:$H$2181,7,0),"")</f>
        <v>0.7964</v>
      </c>
    </row>
    <row r="2070" spans="1:25" ht="15" customHeight="1" outlineLevel="2">
      <c r="A2070" s="10" t="str">
        <f>VLOOKUP(D2070,'Current OBD'!$B$6:$K$2185,4,0)</f>
        <v>Thurston</v>
      </c>
      <c r="B2070" s="10" t="str">
        <f>VLOOKUP(D2070,'Current OBD'!$B$6:$K$2185,3,0)</f>
        <v>34-002</v>
      </c>
      <c r="C2070" s="9" t="str">
        <f>VLOOKUP(D2070,'Current OBD'!$B$6:$K$2185,2,0)</f>
        <v>Yelm School District</v>
      </c>
      <c r="D2070" s="24">
        <v>662090</v>
      </c>
      <c r="E2070" s="9" t="str">
        <f>VLOOKUP(D2070,'Current OBD'!$B$6:$K$2185,10,0)</f>
        <v>Yelm High School</v>
      </c>
      <c r="F2070" s="11" t="str">
        <f>IF(VLOOKUP(D2070,'Current OBD'!$B$6:$AK$2185,23,0)="Yes","PK"," ")</f>
        <v xml:space="preserve"> </v>
      </c>
      <c r="G2070" s="11" t="str">
        <f>IF(VLOOKUP(D2070,'Current OBD'!$B$6:$AK$2185,24,0)="Yes","K"," ")</f>
        <v xml:space="preserve"> </v>
      </c>
      <c r="H2070" s="11" t="str">
        <f>IF(VLOOKUP(D2070,'Current OBD'!$B$6:$AK$2185,25,0)="Yes",1," ")</f>
        <v xml:space="preserve"> </v>
      </c>
      <c r="I2070" s="11" t="str">
        <f>IF(VLOOKUP(D2070,'Current OBD'!$B$6:$AK$2185,26,0)="Yes","2"," ")</f>
        <v xml:space="preserve"> </v>
      </c>
      <c r="J2070" s="11" t="str">
        <f>IF(VLOOKUP(D2070,'Current OBD'!$B$6:$AK$2185,27,0)="Yes","3"," ")</f>
        <v xml:space="preserve"> </v>
      </c>
      <c r="K2070" s="11" t="str">
        <f>IF(VLOOKUP(D2070,'Current OBD'!$B$6:$AK$2185,28,0)="Yes","4"," ")</f>
        <v xml:space="preserve"> </v>
      </c>
      <c r="L2070" s="11" t="str">
        <f>IF(VLOOKUP(D2070,'Current OBD'!$B$6:$AK$2185,29,0)="Yes","5"," ")</f>
        <v xml:space="preserve"> </v>
      </c>
      <c r="M2070" s="11" t="str">
        <f>IF(VLOOKUP(D2070,'Current OBD'!$B$6:$AK$2185,30,0)="Yes","6"," ")</f>
        <v xml:space="preserve"> </v>
      </c>
      <c r="N2070" s="11" t="str">
        <f>IF(VLOOKUP(D2070,'Current OBD'!$B$6:$AK$2185,31,0)="Yes","7"," ")</f>
        <v xml:space="preserve"> </v>
      </c>
      <c r="O2070" s="11" t="str">
        <f>IF(VLOOKUP(D2070,'Current OBD'!$B$6:$AK$2185,32,0)="Yes","8"," ")</f>
        <v xml:space="preserve"> </v>
      </c>
      <c r="P2070" s="11" t="str">
        <f>IF(VLOOKUP(D2070,'Current OBD'!$B$6:$AK$2185,33,0)="Yes","9"," ")</f>
        <v>9</v>
      </c>
      <c r="Q2070" s="11" t="str">
        <f>IF(VLOOKUP(D2070,'Current OBD'!$B$6:$AK$2185,34,0)="Yes","10"," ")</f>
        <v>10</v>
      </c>
      <c r="R2070" s="11" t="str">
        <f>IF(VLOOKUP(D2070,'Current OBD'!$B$6:$AK$2185,35,0)="Yes","11"," ")</f>
        <v>11</v>
      </c>
      <c r="S2070" s="11" t="str">
        <f>IF(VLOOKUP(D2070,'Current OBD'!$B$6:$AK$2185,36,0)="Yes","12"," ")</f>
        <v>12</v>
      </c>
      <c r="T2070" s="13">
        <f>VLOOKUP(D2070,Pivot!$B$4:$F$2181,2,0)</f>
        <v>471</v>
      </c>
      <c r="U2070" s="13">
        <f>VLOOKUP(D2070,Pivot!$B$4:$F$2181,3,0)</f>
        <v>114</v>
      </c>
      <c r="V2070" s="13">
        <f>VLOOKUP(D2070,Pivot!$B$4:$F$2181,4,0)</f>
        <v>1630</v>
      </c>
      <c r="W2070" s="46">
        <f>IFERROR(VLOOKUP(D2070,Pivot!$B$4:$H$2181,5,0),"")</f>
        <v>0.28899999999999998</v>
      </c>
      <c r="X2070" s="51">
        <f>IFERROR(VLOOKUP(D2070,Pivot!$B$4:$H$2181,6,0),"")</f>
        <v>6.9900000000000004E-2</v>
      </c>
      <c r="Y2070" s="46">
        <f>IFERROR(VLOOKUP(D2070,Pivot!$B$4:$H$2181,7,0),"")</f>
        <v>0.3589</v>
      </c>
    </row>
    <row r="2071" spans="1:25" ht="15" customHeight="1" outlineLevel="2">
      <c r="A2071" s="10" t="str">
        <f>VLOOKUP(D2071,'Current OBD'!$B$6:$K$2185,4,0)</f>
        <v>Thurston</v>
      </c>
      <c r="B2071" s="10" t="str">
        <f>VLOOKUP(D2071,'Current OBD'!$B$6:$K$2185,3,0)</f>
        <v>34-002</v>
      </c>
      <c r="C2071" s="9" t="str">
        <f>VLOOKUP(D2071,'Current OBD'!$B$6:$K$2185,2,0)</f>
        <v>Yelm School District</v>
      </c>
      <c r="D2071" s="24">
        <v>662089</v>
      </c>
      <c r="E2071" s="9" t="str">
        <f>VLOOKUP(D2071,'Current OBD'!$B$6:$K$2185,10,0)</f>
        <v>Yelm Middle School</v>
      </c>
      <c r="F2071" s="11" t="str">
        <f>IF(VLOOKUP(D2071,'Current OBD'!$B$6:$AK$2185,23,0)="Yes","PK"," ")</f>
        <v xml:space="preserve"> </v>
      </c>
      <c r="G2071" s="11" t="str">
        <f>IF(VLOOKUP(D2071,'Current OBD'!$B$6:$AK$2185,24,0)="Yes","K"," ")</f>
        <v xml:space="preserve"> </v>
      </c>
      <c r="H2071" s="11" t="str">
        <f>IF(VLOOKUP(D2071,'Current OBD'!$B$6:$AK$2185,25,0)="Yes",1," ")</f>
        <v xml:space="preserve"> </v>
      </c>
      <c r="I2071" s="11" t="str">
        <f>IF(VLOOKUP(D2071,'Current OBD'!$B$6:$AK$2185,26,0)="Yes","2"," ")</f>
        <v xml:space="preserve"> </v>
      </c>
      <c r="J2071" s="11" t="str">
        <f>IF(VLOOKUP(D2071,'Current OBD'!$B$6:$AK$2185,27,0)="Yes","3"," ")</f>
        <v xml:space="preserve"> </v>
      </c>
      <c r="K2071" s="11" t="str">
        <f>IF(VLOOKUP(D2071,'Current OBD'!$B$6:$AK$2185,28,0)="Yes","4"," ")</f>
        <v xml:space="preserve"> </v>
      </c>
      <c r="L2071" s="11" t="str">
        <f>IF(VLOOKUP(D2071,'Current OBD'!$B$6:$AK$2185,29,0)="Yes","5"," ")</f>
        <v xml:space="preserve"> </v>
      </c>
      <c r="M2071" s="11" t="str">
        <f>IF(VLOOKUP(D2071,'Current OBD'!$B$6:$AK$2185,30,0)="Yes","6"," ")</f>
        <v>6</v>
      </c>
      <c r="N2071" s="11" t="str">
        <f>IF(VLOOKUP(D2071,'Current OBD'!$B$6:$AK$2185,31,0)="Yes","7"," ")</f>
        <v>7</v>
      </c>
      <c r="O2071" s="11" t="str">
        <f>IF(VLOOKUP(D2071,'Current OBD'!$B$6:$AK$2185,32,0)="Yes","8"," ")</f>
        <v>8</v>
      </c>
      <c r="P2071" s="11" t="str">
        <f>IF(VLOOKUP(D2071,'Current OBD'!$B$6:$AK$2185,33,0)="Yes","9"," ")</f>
        <v xml:space="preserve"> </v>
      </c>
      <c r="Q2071" s="11" t="str">
        <f>IF(VLOOKUP(D2071,'Current OBD'!$B$6:$AK$2185,34,0)="Yes","10"," ")</f>
        <v xml:space="preserve"> </v>
      </c>
      <c r="R2071" s="11" t="str">
        <f>IF(VLOOKUP(D2071,'Current OBD'!$B$6:$AK$2185,35,0)="Yes","11"," ")</f>
        <v xml:space="preserve"> </v>
      </c>
      <c r="S2071" s="11" t="str">
        <f>IF(VLOOKUP(D2071,'Current OBD'!$B$6:$AK$2185,36,0)="Yes","12"," ")</f>
        <v xml:space="preserve"> </v>
      </c>
      <c r="T2071" s="13">
        <f>VLOOKUP(D2071,Pivot!$B$4:$F$2181,2,0)</f>
        <v>238</v>
      </c>
      <c r="U2071" s="13">
        <f>VLOOKUP(D2071,Pivot!$B$4:$F$2181,3,0)</f>
        <v>65</v>
      </c>
      <c r="V2071" s="13">
        <f>VLOOKUP(D2071,Pivot!$B$4:$F$2181,4,0)</f>
        <v>701</v>
      </c>
      <c r="W2071" s="46">
        <f>IFERROR(VLOOKUP(D2071,Pivot!$B$4:$H$2181,5,0),"")</f>
        <v>0.33950000000000002</v>
      </c>
      <c r="X2071" s="51">
        <f>IFERROR(VLOOKUP(D2071,Pivot!$B$4:$H$2181,6,0),"")</f>
        <v>9.2700000000000005E-2</v>
      </c>
      <c r="Y2071" s="46">
        <f>IFERROR(VLOOKUP(D2071,Pivot!$B$4:$H$2181,7,0),"")</f>
        <v>0.43219999999999997</v>
      </c>
    </row>
    <row r="2072" spans="1:25" ht="15" customHeight="1" outlineLevel="2">
      <c r="A2072" s="10" t="str">
        <f>VLOOKUP(D2072,'Current OBD'!$B$6:$K$2185,4,0)</f>
        <v>Thurston</v>
      </c>
      <c r="B2072" s="10" t="str">
        <f>VLOOKUP(D2072,'Current OBD'!$B$6:$K$2185,3,0)</f>
        <v>34-002</v>
      </c>
      <c r="C2072" s="9" t="str">
        <f>VLOOKUP(D2072,'Current OBD'!$B$6:$K$2185,2,0)</f>
        <v>Yelm School District</v>
      </c>
      <c r="D2072" s="24">
        <v>662086</v>
      </c>
      <c r="E2072" s="9" t="str">
        <f>VLOOKUP(D2072,'Current OBD'!$B$6:$K$2185,10,0)</f>
        <v>Yelm Prarie Elementary</v>
      </c>
      <c r="F2072" s="11" t="str">
        <f>IF(VLOOKUP(D2072,'Current OBD'!$B$6:$AK$2185,23,0)="Yes","PK"," ")</f>
        <v xml:space="preserve"> </v>
      </c>
      <c r="G2072" s="11" t="str">
        <f>IF(VLOOKUP(D2072,'Current OBD'!$B$6:$AK$2185,24,0)="Yes","K"," ")</f>
        <v>K</v>
      </c>
      <c r="H2072" s="11">
        <f>IF(VLOOKUP(D2072,'Current OBD'!$B$6:$AK$2185,25,0)="Yes",1," ")</f>
        <v>1</v>
      </c>
      <c r="I2072" s="11" t="str">
        <f>IF(VLOOKUP(D2072,'Current OBD'!$B$6:$AK$2185,26,0)="Yes","2"," ")</f>
        <v>2</v>
      </c>
      <c r="J2072" s="11" t="str">
        <f>IF(VLOOKUP(D2072,'Current OBD'!$B$6:$AK$2185,27,0)="Yes","3"," ")</f>
        <v>3</v>
      </c>
      <c r="K2072" s="11" t="str">
        <f>IF(VLOOKUP(D2072,'Current OBD'!$B$6:$AK$2185,28,0)="Yes","4"," ")</f>
        <v>4</v>
      </c>
      <c r="L2072" s="11" t="str">
        <f>IF(VLOOKUP(D2072,'Current OBD'!$B$6:$AK$2185,29,0)="Yes","5"," ")</f>
        <v>5</v>
      </c>
      <c r="M2072" s="11" t="str">
        <f>IF(VLOOKUP(D2072,'Current OBD'!$B$6:$AK$2185,30,0)="Yes","6"," ")</f>
        <v xml:space="preserve"> </v>
      </c>
      <c r="N2072" s="11" t="str">
        <f>IF(VLOOKUP(D2072,'Current OBD'!$B$6:$AK$2185,31,0)="Yes","7"," ")</f>
        <v xml:space="preserve"> </v>
      </c>
      <c r="O2072" s="11" t="str">
        <f>IF(VLOOKUP(D2072,'Current OBD'!$B$6:$AK$2185,32,0)="Yes","8"," ")</f>
        <v xml:space="preserve"> </v>
      </c>
      <c r="P2072" s="11" t="str">
        <f>IF(VLOOKUP(D2072,'Current OBD'!$B$6:$AK$2185,33,0)="Yes","9"," ")</f>
        <v xml:space="preserve"> </v>
      </c>
      <c r="Q2072" s="11" t="str">
        <f>IF(VLOOKUP(D2072,'Current OBD'!$B$6:$AK$2185,34,0)="Yes","10"," ")</f>
        <v xml:space="preserve"> </v>
      </c>
      <c r="R2072" s="11" t="str">
        <f>IF(VLOOKUP(D2072,'Current OBD'!$B$6:$AK$2185,35,0)="Yes","11"," ")</f>
        <v xml:space="preserve"> </v>
      </c>
      <c r="S2072" s="11" t="str">
        <f>IF(VLOOKUP(D2072,'Current OBD'!$B$6:$AK$2185,36,0)="Yes","12"," ")</f>
        <v xml:space="preserve"> </v>
      </c>
      <c r="T2072" s="13">
        <f>VLOOKUP(D2072,Pivot!$B$4:$F$2181,2,0)</f>
        <v>274</v>
      </c>
      <c r="U2072" s="13">
        <f>VLOOKUP(D2072,Pivot!$B$4:$F$2181,3,0)</f>
        <v>0</v>
      </c>
      <c r="V2072" s="13">
        <f>VLOOKUP(D2072,Pivot!$B$4:$F$2181,4,0)</f>
        <v>441</v>
      </c>
      <c r="W2072" s="46">
        <f>IFERROR(VLOOKUP(D2072,Pivot!$B$4:$H$2181,5,0),"")</f>
        <v>0.62129999999999996</v>
      </c>
      <c r="X2072" s="51">
        <f>IFERROR(VLOOKUP(D2072,Pivot!$B$4:$H$2181,6,0),"")</f>
        <v>0</v>
      </c>
      <c r="Y2072" s="46">
        <f>IFERROR(VLOOKUP(D2072,Pivot!$B$4:$H$2181,7,0),"")</f>
        <v>0.62129999999999996</v>
      </c>
    </row>
    <row r="2073" spans="1:25" ht="15" customHeight="1" outlineLevel="1">
      <c r="A2073" s="27"/>
      <c r="B2073" s="27"/>
      <c r="C2073" s="30" t="s">
        <v>5871</v>
      </c>
      <c r="D2073" s="27"/>
      <c r="E2073" s="26"/>
      <c r="F2073" s="29"/>
      <c r="G2073" s="29"/>
      <c r="H2073" s="29"/>
      <c r="I2073" s="29"/>
      <c r="J2073" s="29"/>
      <c r="K2073" s="29"/>
      <c r="L2073" s="29"/>
      <c r="M2073" s="29"/>
      <c r="N2073" s="29"/>
      <c r="O2073" s="29"/>
      <c r="P2073" s="29"/>
      <c r="Q2073" s="29"/>
      <c r="R2073" s="29"/>
      <c r="S2073" s="29"/>
      <c r="T2073" s="43">
        <f>SUBTOTAL(9,T2063:T2072)</f>
        <v>2363</v>
      </c>
      <c r="U2073" s="43">
        <f>SUBTOTAL(9,U2063:U2072)</f>
        <v>325</v>
      </c>
      <c r="V2073" s="43">
        <f>SUBTOTAL(9,V2063:V2072)</f>
        <v>5723</v>
      </c>
      <c r="W2073" s="47"/>
      <c r="X2073" s="52"/>
      <c r="Y2073" s="56">
        <f>(T2073+U2073)/V2073</f>
        <v>0.46968373230822996</v>
      </c>
    </row>
    <row r="2074" spans="1:25" ht="15" customHeight="1" outlineLevel="2">
      <c r="A2074" s="10" t="str">
        <f>VLOOKUP(D2074,'Current OBD'!$B$6:$K$2185,4,0)</f>
        <v>Thurston</v>
      </c>
      <c r="B2074" s="10" t="str">
        <f>VLOOKUP(D2074,'Current OBD'!$B$6:$K$2185,3,0)</f>
        <v>34-003</v>
      </c>
      <c r="C2074" s="9" t="str">
        <f>VLOOKUP(D2074,'Current OBD'!$B$6:$K$2185,2,0)</f>
        <v>North Thurston School District</v>
      </c>
      <c r="D2074" s="24">
        <v>664416</v>
      </c>
      <c r="E2074" s="9" t="str">
        <f>VLOOKUP(D2074,'Current OBD'!$B$6:$K$2185,10,0)</f>
        <v>Aspire Middle School</v>
      </c>
      <c r="F2074" s="11" t="str">
        <f>IF(VLOOKUP(D2074,'Current OBD'!$B$6:$AK$2185,23,0)="Yes","PK"," ")</f>
        <v xml:space="preserve"> </v>
      </c>
      <c r="G2074" s="11" t="str">
        <f>IF(VLOOKUP(D2074,'Current OBD'!$B$6:$AK$2185,24,0)="Yes","K"," ")</f>
        <v xml:space="preserve"> </v>
      </c>
      <c r="H2074" s="11" t="str">
        <f>IF(VLOOKUP(D2074,'Current OBD'!$B$6:$AK$2185,25,0)="Yes",1," ")</f>
        <v xml:space="preserve"> </v>
      </c>
      <c r="I2074" s="11" t="str">
        <f>IF(VLOOKUP(D2074,'Current OBD'!$B$6:$AK$2185,26,0)="Yes","2"," ")</f>
        <v xml:space="preserve"> </v>
      </c>
      <c r="J2074" s="11" t="str">
        <f>IF(VLOOKUP(D2074,'Current OBD'!$B$6:$AK$2185,27,0)="Yes","3"," ")</f>
        <v xml:space="preserve"> </v>
      </c>
      <c r="K2074" s="11" t="str">
        <f>IF(VLOOKUP(D2074,'Current OBD'!$B$6:$AK$2185,28,0)="Yes","4"," ")</f>
        <v xml:space="preserve"> </v>
      </c>
      <c r="L2074" s="11" t="str">
        <f>IF(VLOOKUP(D2074,'Current OBD'!$B$6:$AK$2185,29,0)="Yes","5"," ")</f>
        <v xml:space="preserve"> </v>
      </c>
      <c r="M2074" s="11" t="str">
        <f>IF(VLOOKUP(D2074,'Current OBD'!$B$6:$AK$2185,30,0)="Yes","6"," ")</f>
        <v>6</v>
      </c>
      <c r="N2074" s="11" t="str">
        <f>IF(VLOOKUP(D2074,'Current OBD'!$B$6:$AK$2185,31,0)="Yes","7"," ")</f>
        <v>7</v>
      </c>
      <c r="O2074" s="11" t="str">
        <f>IF(VLOOKUP(D2074,'Current OBD'!$B$6:$AK$2185,32,0)="Yes","8"," ")</f>
        <v>8</v>
      </c>
      <c r="P2074" s="11" t="str">
        <f>IF(VLOOKUP(D2074,'Current OBD'!$B$6:$AK$2185,33,0)="Yes","9"," ")</f>
        <v xml:space="preserve"> </v>
      </c>
      <c r="Q2074" s="11" t="str">
        <f>IF(VLOOKUP(D2074,'Current OBD'!$B$6:$AK$2185,34,0)="Yes","10"," ")</f>
        <v xml:space="preserve"> </v>
      </c>
      <c r="R2074" s="11" t="str">
        <f>IF(VLOOKUP(D2074,'Current OBD'!$B$6:$AK$2185,35,0)="Yes","11"," ")</f>
        <v xml:space="preserve"> </v>
      </c>
      <c r="S2074" s="11" t="str">
        <f>IF(VLOOKUP(D2074,'Current OBD'!$B$6:$AK$2185,36,0)="Yes","12"," ")</f>
        <v xml:space="preserve"> </v>
      </c>
      <c r="T2074" s="13">
        <f>VLOOKUP(D2074,Pivot!$B$4:$F$2181,2,0)</f>
        <v>45</v>
      </c>
      <c r="U2074" s="13">
        <f>VLOOKUP(D2074,Pivot!$B$4:$F$2181,3,0)</f>
        <v>24</v>
      </c>
      <c r="V2074" s="13">
        <f>VLOOKUP(D2074,Pivot!$B$4:$F$2181,4,0)</f>
        <v>303</v>
      </c>
      <c r="W2074" s="46">
        <f>IFERROR(VLOOKUP(D2074,Pivot!$B$4:$H$2181,5,0),"")</f>
        <v>0.14849999999999999</v>
      </c>
      <c r="X2074" s="51">
        <f>IFERROR(VLOOKUP(D2074,Pivot!$B$4:$H$2181,6,0),"")</f>
        <v>7.9200000000000007E-2</v>
      </c>
      <c r="Y2074" s="46">
        <f>IFERROR(VLOOKUP(D2074,Pivot!$B$4:$H$2181,7,0),"")</f>
        <v>0.22770000000000001</v>
      </c>
    </row>
    <row r="2075" spans="1:25" ht="15" customHeight="1" outlineLevel="2">
      <c r="A2075" s="10" t="str">
        <f>VLOOKUP(D2075,'Current OBD'!$B$6:$K$2185,4,0)</f>
        <v>Thurston</v>
      </c>
      <c r="B2075" s="10" t="str">
        <f>VLOOKUP(D2075,'Current OBD'!$B$6:$K$2185,3,0)</f>
        <v>34-003</v>
      </c>
      <c r="C2075" s="9" t="str">
        <f>VLOOKUP(D2075,'Current OBD'!$B$6:$K$2185,2,0)</f>
        <v>North Thurston School District</v>
      </c>
      <c r="D2075" s="24">
        <v>664415</v>
      </c>
      <c r="E2075" s="9" t="str">
        <f>VLOOKUP(D2075,'Current OBD'!$B$6:$K$2185,10,0)</f>
        <v>Chambers Prairie Elementary</v>
      </c>
      <c r="F2075" s="11" t="str">
        <f>IF(VLOOKUP(D2075,'Current OBD'!$B$6:$AK$2185,23,0)="Yes","PK"," ")</f>
        <v xml:space="preserve"> </v>
      </c>
      <c r="G2075" s="11" t="str">
        <f>IF(VLOOKUP(D2075,'Current OBD'!$B$6:$AK$2185,24,0)="Yes","K"," ")</f>
        <v>K</v>
      </c>
      <c r="H2075" s="11">
        <f>IF(VLOOKUP(D2075,'Current OBD'!$B$6:$AK$2185,25,0)="Yes",1," ")</f>
        <v>1</v>
      </c>
      <c r="I2075" s="11" t="str">
        <f>IF(VLOOKUP(D2075,'Current OBD'!$B$6:$AK$2185,26,0)="Yes","2"," ")</f>
        <v>2</v>
      </c>
      <c r="J2075" s="11" t="str">
        <f>IF(VLOOKUP(D2075,'Current OBD'!$B$6:$AK$2185,27,0)="Yes","3"," ")</f>
        <v>3</v>
      </c>
      <c r="K2075" s="11" t="str">
        <f>IF(VLOOKUP(D2075,'Current OBD'!$B$6:$AK$2185,28,0)="Yes","4"," ")</f>
        <v>4</v>
      </c>
      <c r="L2075" s="11" t="str">
        <f>IF(VLOOKUP(D2075,'Current OBD'!$B$6:$AK$2185,29,0)="Yes","5"," ")</f>
        <v>5</v>
      </c>
      <c r="M2075" s="11" t="str">
        <f>IF(VLOOKUP(D2075,'Current OBD'!$B$6:$AK$2185,30,0)="Yes","6"," ")</f>
        <v xml:space="preserve"> </v>
      </c>
      <c r="N2075" s="11" t="str">
        <f>IF(VLOOKUP(D2075,'Current OBD'!$B$6:$AK$2185,31,0)="Yes","7"," ")</f>
        <v xml:space="preserve"> </v>
      </c>
      <c r="O2075" s="11" t="str">
        <f>IF(VLOOKUP(D2075,'Current OBD'!$B$6:$AK$2185,32,0)="Yes","8"," ")</f>
        <v xml:space="preserve"> </v>
      </c>
      <c r="P2075" s="11" t="str">
        <f>IF(VLOOKUP(D2075,'Current OBD'!$B$6:$AK$2185,33,0)="Yes","9"," ")</f>
        <v xml:space="preserve"> </v>
      </c>
      <c r="Q2075" s="11" t="str">
        <f>IF(VLOOKUP(D2075,'Current OBD'!$B$6:$AK$2185,34,0)="Yes","10"," ")</f>
        <v xml:space="preserve"> </v>
      </c>
      <c r="R2075" s="11" t="str">
        <f>IF(VLOOKUP(D2075,'Current OBD'!$B$6:$AK$2185,35,0)="Yes","11"," ")</f>
        <v xml:space="preserve"> </v>
      </c>
      <c r="S2075" s="11" t="str">
        <f>IF(VLOOKUP(D2075,'Current OBD'!$B$6:$AK$2185,36,0)="Yes","12"," ")</f>
        <v xml:space="preserve"> </v>
      </c>
      <c r="T2075" s="13">
        <f>VLOOKUP(D2075,Pivot!$B$4:$F$2181,2,0)</f>
        <v>318</v>
      </c>
      <c r="U2075" s="13">
        <f>VLOOKUP(D2075,Pivot!$B$4:$F$2181,3,0)</f>
        <v>0</v>
      </c>
      <c r="V2075" s="13">
        <f>VLOOKUP(D2075,Pivot!$B$4:$F$2181,4,0)</f>
        <v>484</v>
      </c>
      <c r="W2075" s="46">
        <f>IFERROR(VLOOKUP(D2075,Pivot!$B$4:$H$2181,5,0),"")</f>
        <v>0.65700000000000003</v>
      </c>
      <c r="X2075" s="51">
        <f>IFERROR(VLOOKUP(D2075,Pivot!$B$4:$H$2181,6,0),"")</f>
        <v>0</v>
      </c>
      <c r="Y2075" s="46">
        <f>IFERROR(VLOOKUP(D2075,Pivot!$B$4:$H$2181,7,0),"")</f>
        <v>0.65700000000000003</v>
      </c>
    </row>
    <row r="2076" spans="1:25" ht="15" customHeight="1" outlineLevel="2">
      <c r="A2076" s="10" t="str">
        <f>VLOOKUP(D2076,'Current OBD'!$B$6:$K$2185,4,0)</f>
        <v>Thurston</v>
      </c>
      <c r="B2076" s="10" t="str">
        <f>VLOOKUP(D2076,'Current OBD'!$B$6:$K$2185,3,0)</f>
        <v>34-003</v>
      </c>
      <c r="C2076" s="9" t="str">
        <f>VLOOKUP(D2076,'Current OBD'!$B$6:$K$2185,2,0)</f>
        <v>North Thurston School District</v>
      </c>
      <c r="D2076" s="24">
        <v>661591</v>
      </c>
      <c r="E2076" s="9" t="str">
        <f>VLOOKUP(D2076,'Current OBD'!$B$6:$K$2185,10,0)</f>
        <v>Chinook Middle School</v>
      </c>
      <c r="F2076" s="11" t="str">
        <f>IF(VLOOKUP(D2076,'Current OBD'!$B$6:$AK$2185,23,0)="Yes","PK"," ")</f>
        <v xml:space="preserve"> </v>
      </c>
      <c r="G2076" s="11" t="str">
        <f>IF(VLOOKUP(D2076,'Current OBD'!$B$6:$AK$2185,24,0)="Yes","K"," ")</f>
        <v xml:space="preserve"> </v>
      </c>
      <c r="H2076" s="11" t="str">
        <f>IF(VLOOKUP(D2076,'Current OBD'!$B$6:$AK$2185,25,0)="Yes",1," ")</f>
        <v xml:space="preserve"> </v>
      </c>
      <c r="I2076" s="11" t="str">
        <f>IF(VLOOKUP(D2076,'Current OBD'!$B$6:$AK$2185,26,0)="Yes","2"," ")</f>
        <v xml:space="preserve"> </v>
      </c>
      <c r="J2076" s="11" t="str">
        <f>IF(VLOOKUP(D2076,'Current OBD'!$B$6:$AK$2185,27,0)="Yes","3"," ")</f>
        <v xml:space="preserve"> </v>
      </c>
      <c r="K2076" s="11" t="str">
        <f>IF(VLOOKUP(D2076,'Current OBD'!$B$6:$AK$2185,28,0)="Yes","4"," ")</f>
        <v xml:space="preserve"> </v>
      </c>
      <c r="L2076" s="11" t="str">
        <f>IF(VLOOKUP(D2076,'Current OBD'!$B$6:$AK$2185,29,0)="Yes","5"," ")</f>
        <v xml:space="preserve"> </v>
      </c>
      <c r="M2076" s="11" t="str">
        <f>IF(VLOOKUP(D2076,'Current OBD'!$B$6:$AK$2185,30,0)="Yes","6"," ")</f>
        <v>6</v>
      </c>
      <c r="N2076" s="11" t="str">
        <f>IF(VLOOKUP(D2076,'Current OBD'!$B$6:$AK$2185,31,0)="Yes","7"," ")</f>
        <v>7</v>
      </c>
      <c r="O2076" s="11" t="str">
        <f>IF(VLOOKUP(D2076,'Current OBD'!$B$6:$AK$2185,32,0)="Yes","8"," ")</f>
        <v>8</v>
      </c>
      <c r="P2076" s="11" t="str">
        <f>IF(VLOOKUP(D2076,'Current OBD'!$B$6:$AK$2185,33,0)="Yes","9"," ")</f>
        <v xml:space="preserve"> </v>
      </c>
      <c r="Q2076" s="11" t="str">
        <f>IF(VLOOKUP(D2076,'Current OBD'!$B$6:$AK$2185,34,0)="Yes","10"," ")</f>
        <v xml:space="preserve"> </v>
      </c>
      <c r="R2076" s="11" t="str">
        <f>IF(VLOOKUP(D2076,'Current OBD'!$B$6:$AK$2185,35,0)="Yes","11"," ")</f>
        <v xml:space="preserve"> </v>
      </c>
      <c r="S2076" s="11" t="str">
        <f>IF(VLOOKUP(D2076,'Current OBD'!$B$6:$AK$2185,36,0)="Yes","12"," ")</f>
        <v xml:space="preserve"> </v>
      </c>
      <c r="T2076" s="13">
        <f>VLOOKUP(D2076,Pivot!$B$4:$F$2181,2,0)</f>
        <v>277</v>
      </c>
      <c r="U2076" s="13">
        <f>VLOOKUP(D2076,Pivot!$B$4:$F$2181,3,0)</f>
        <v>79</v>
      </c>
      <c r="V2076" s="13">
        <f>VLOOKUP(D2076,Pivot!$B$4:$F$2181,4,0)</f>
        <v>786</v>
      </c>
      <c r="W2076" s="46">
        <f>IFERROR(VLOOKUP(D2076,Pivot!$B$4:$H$2181,5,0),"")</f>
        <v>0.35239999999999999</v>
      </c>
      <c r="X2076" s="51">
        <f>IFERROR(VLOOKUP(D2076,Pivot!$B$4:$H$2181,6,0),"")</f>
        <v>0.10050000000000001</v>
      </c>
      <c r="Y2076" s="46">
        <f>IFERROR(VLOOKUP(D2076,Pivot!$B$4:$H$2181,7,0),"")</f>
        <v>0.45290000000000002</v>
      </c>
    </row>
    <row r="2077" spans="1:25" ht="15" customHeight="1" outlineLevel="2">
      <c r="A2077" s="10" t="str">
        <f>VLOOKUP(D2077,'Current OBD'!$B$6:$K$2185,4,0)</f>
        <v>Thurston</v>
      </c>
      <c r="B2077" s="10" t="str">
        <f>VLOOKUP(D2077,'Current OBD'!$B$6:$K$2185,3,0)</f>
        <v>34-003</v>
      </c>
      <c r="C2077" s="9" t="str">
        <f>VLOOKUP(D2077,'Current OBD'!$B$6:$K$2185,2,0)</f>
        <v>North Thurston School District</v>
      </c>
      <c r="D2077" s="24">
        <v>686438</v>
      </c>
      <c r="E2077" s="9" t="str">
        <f>VLOOKUP(D2077,'Current OBD'!$B$6:$K$2185,10,0)</f>
        <v>Envision Career Academy</v>
      </c>
      <c r="F2077" s="11" t="str">
        <f>IF(VLOOKUP(D2077,'Current OBD'!$B$6:$AK$2185,23,0)="Yes","PK"," ")</f>
        <v xml:space="preserve"> </v>
      </c>
      <c r="G2077" s="11" t="str">
        <f>IF(VLOOKUP(D2077,'Current OBD'!$B$6:$AK$2185,24,0)="Yes","K"," ")</f>
        <v xml:space="preserve"> </v>
      </c>
      <c r="H2077" s="11" t="str">
        <f>IF(VLOOKUP(D2077,'Current OBD'!$B$6:$AK$2185,25,0)="Yes",1," ")</f>
        <v xml:space="preserve"> </v>
      </c>
      <c r="I2077" s="11" t="str">
        <f>IF(VLOOKUP(D2077,'Current OBD'!$B$6:$AK$2185,26,0)="Yes","2"," ")</f>
        <v xml:space="preserve"> </v>
      </c>
      <c r="J2077" s="11" t="str">
        <f>IF(VLOOKUP(D2077,'Current OBD'!$B$6:$AK$2185,27,0)="Yes","3"," ")</f>
        <v xml:space="preserve"> </v>
      </c>
      <c r="K2077" s="11" t="str">
        <f>IF(VLOOKUP(D2077,'Current OBD'!$B$6:$AK$2185,28,0)="Yes","4"," ")</f>
        <v xml:space="preserve"> </v>
      </c>
      <c r="L2077" s="11" t="str">
        <f>IF(VLOOKUP(D2077,'Current OBD'!$B$6:$AK$2185,29,0)="Yes","5"," ")</f>
        <v xml:space="preserve"> </v>
      </c>
      <c r="M2077" s="11" t="str">
        <f>IF(VLOOKUP(D2077,'Current OBD'!$B$6:$AK$2185,30,0)="Yes","6"," ")</f>
        <v xml:space="preserve"> </v>
      </c>
      <c r="N2077" s="11" t="str">
        <f>IF(VLOOKUP(D2077,'Current OBD'!$B$6:$AK$2185,31,0)="Yes","7"," ")</f>
        <v xml:space="preserve"> </v>
      </c>
      <c r="O2077" s="11" t="str">
        <f>IF(VLOOKUP(D2077,'Current OBD'!$B$6:$AK$2185,32,0)="Yes","8"," ")</f>
        <v xml:space="preserve"> </v>
      </c>
      <c r="P2077" s="11" t="str">
        <f>IF(VLOOKUP(D2077,'Current OBD'!$B$6:$AK$2185,33,0)="Yes","9"," ")</f>
        <v>9</v>
      </c>
      <c r="Q2077" s="11" t="str">
        <f>IF(VLOOKUP(D2077,'Current OBD'!$B$6:$AK$2185,34,0)="Yes","10"," ")</f>
        <v>10</v>
      </c>
      <c r="R2077" s="11" t="str">
        <f>IF(VLOOKUP(D2077,'Current OBD'!$B$6:$AK$2185,35,0)="Yes","11"," ")</f>
        <v>11</v>
      </c>
      <c r="S2077" s="11" t="str">
        <f>IF(VLOOKUP(D2077,'Current OBD'!$B$6:$AK$2185,36,0)="Yes","12"," ")</f>
        <v>12</v>
      </c>
      <c r="T2077" s="13">
        <f>VLOOKUP(D2077,Pivot!$B$4:$F$2181,2,0)</f>
        <v>70</v>
      </c>
      <c r="U2077" s="13">
        <f>VLOOKUP(D2077,Pivot!$B$4:$F$2181,3,0)</f>
        <v>0</v>
      </c>
      <c r="V2077" s="13">
        <f>VLOOKUP(D2077,Pivot!$B$4:$F$2181,4,0)</f>
        <v>103</v>
      </c>
      <c r="W2077" s="46">
        <f>IFERROR(VLOOKUP(D2077,Pivot!$B$4:$H$2181,5,0),"")</f>
        <v>0.67959999999999998</v>
      </c>
      <c r="X2077" s="51">
        <f>IFERROR(VLOOKUP(D2077,Pivot!$B$4:$H$2181,6,0),"")</f>
        <v>0</v>
      </c>
      <c r="Y2077" s="46">
        <f>IFERROR(VLOOKUP(D2077,Pivot!$B$4:$H$2181,7,0),"")</f>
        <v>0.67959999999999998</v>
      </c>
    </row>
    <row r="2078" spans="1:25" ht="15" customHeight="1" outlineLevel="2">
      <c r="A2078" s="10" t="str">
        <f>VLOOKUP(D2078,'Current OBD'!$B$6:$K$2185,4,0)</f>
        <v>Thurston</v>
      </c>
      <c r="B2078" s="10" t="str">
        <f>VLOOKUP(D2078,'Current OBD'!$B$6:$K$2185,3,0)</f>
        <v>34-003</v>
      </c>
      <c r="C2078" s="9" t="str">
        <f>VLOOKUP(D2078,'Current OBD'!$B$6:$K$2185,2,0)</f>
        <v>North Thurston School District</v>
      </c>
      <c r="D2078" s="24">
        <v>661580</v>
      </c>
      <c r="E2078" s="9" t="str">
        <f>VLOOKUP(D2078,'Current OBD'!$B$6:$K$2185,10,0)</f>
        <v>Evergreen Forest Elementary</v>
      </c>
      <c r="F2078" s="11" t="str">
        <f>IF(VLOOKUP(D2078,'Current OBD'!$B$6:$AK$2185,23,0)="Yes","PK"," ")</f>
        <v xml:space="preserve"> </v>
      </c>
      <c r="G2078" s="11" t="str">
        <f>IF(VLOOKUP(D2078,'Current OBD'!$B$6:$AK$2185,24,0)="Yes","K"," ")</f>
        <v>K</v>
      </c>
      <c r="H2078" s="11">
        <f>IF(VLOOKUP(D2078,'Current OBD'!$B$6:$AK$2185,25,0)="Yes",1," ")</f>
        <v>1</v>
      </c>
      <c r="I2078" s="11" t="str">
        <f>IF(VLOOKUP(D2078,'Current OBD'!$B$6:$AK$2185,26,0)="Yes","2"," ")</f>
        <v>2</v>
      </c>
      <c r="J2078" s="11" t="str">
        <f>IF(VLOOKUP(D2078,'Current OBD'!$B$6:$AK$2185,27,0)="Yes","3"," ")</f>
        <v>3</v>
      </c>
      <c r="K2078" s="11" t="str">
        <f>IF(VLOOKUP(D2078,'Current OBD'!$B$6:$AK$2185,28,0)="Yes","4"," ")</f>
        <v>4</v>
      </c>
      <c r="L2078" s="11" t="str">
        <f>IF(VLOOKUP(D2078,'Current OBD'!$B$6:$AK$2185,29,0)="Yes","5"," ")</f>
        <v>5</v>
      </c>
      <c r="M2078" s="11" t="str">
        <f>IF(VLOOKUP(D2078,'Current OBD'!$B$6:$AK$2185,30,0)="Yes","6"," ")</f>
        <v xml:space="preserve"> </v>
      </c>
      <c r="N2078" s="11" t="str">
        <f>IF(VLOOKUP(D2078,'Current OBD'!$B$6:$AK$2185,31,0)="Yes","7"," ")</f>
        <v xml:space="preserve"> </v>
      </c>
      <c r="O2078" s="11" t="str">
        <f>IF(VLOOKUP(D2078,'Current OBD'!$B$6:$AK$2185,32,0)="Yes","8"," ")</f>
        <v xml:space="preserve"> </v>
      </c>
      <c r="P2078" s="11" t="str">
        <f>IF(VLOOKUP(D2078,'Current OBD'!$B$6:$AK$2185,33,0)="Yes","9"," ")</f>
        <v xml:space="preserve"> </v>
      </c>
      <c r="Q2078" s="11" t="str">
        <f>IF(VLOOKUP(D2078,'Current OBD'!$B$6:$AK$2185,34,0)="Yes","10"," ")</f>
        <v xml:space="preserve"> </v>
      </c>
      <c r="R2078" s="11" t="str">
        <f>IF(VLOOKUP(D2078,'Current OBD'!$B$6:$AK$2185,35,0)="Yes","11"," ")</f>
        <v xml:space="preserve"> </v>
      </c>
      <c r="S2078" s="11" t="str">
        <f>IF(VLOOKUP(D2078,'Current OBD'!$B$6:$AK$2185,36,0)="Yes","12"," ")</f>
        <v xml:space="preserve"> </v>
      </c>
      <c r="T2078" s="13">
        <f>VLOOKUP(D2078,Pivot!$B$4:$F$2181,2,0)</f>
        <v>122</v>
      </c>
      <c r="U2078" s="13">
        <f>VLOOKUP(D2078,Pivot!$B$4:$F$2181,3,0)</f>
        <v>43</v>
      </c>
      <c r="V2078" s="13">
        <f>VLOOKUP(D2078,Pivot!$B$4:$F$2181,4,0)</f>
        <v>476</v>
      </c>
      <c r="W2078" s="46">
        <f>IFERROR(VLOOKUP(D2078,Pivot!$B$4:$H$2181,5,0),"")</f>
        <v>0.25629999999999997</v>
      </c>
      <c r="X2078" s="51">
        <f>IFERROR(VLOOKUP(D2078,Pivot!$B$4:$H$2181,6,0),"")</f>
        <v>9.0300000000000005E-2</v>
      </c>
      <c r="Y2078" s="46">
        <f>IFERROR(VLOOKUP(D2078,Pivot!$B$4:$H$2181,7,0),"")</f>
        <v>0.34660000000000002</v>
      </c>
    </row>
    <row r="2079" spans="1:25" ht="15" customHeight="1" outlineLevel="2">
      <c r="A2079" s="10" t="str">
        <f>VLOOKUP(D2079,'Current OBD'!$B$6:$K$2185,4,0)</f>
        <v>Thurston</v>
      </c>
      <c r="B2079" s="10" t="str">
        <f>VLOOKUP(D2079,'Current OBD'!$B$6:$K$2185,3,0)</f>
        <v>34-003</v>
      </c>
      <c r="C2079" s="9" t="str">
        <f>VLOOKUP(D2079,'Current OBD'!$B$6:$K$2185,2,0)</f>
        <v>North Thurston School District</v>
      </c>
      <c r="D2079" s="24">
        <v>661581</v>
      </c>
      <c r="E2079" s="9" t="str">
        <f>VLOOKUP(D2079,'Current OBD'!$B$6:$K$2185,10,0)</f>
        <v>Horizons Elementary</v>
      </c>
      <c r="F2079" s="11" t="str">
        <f>IF(VLOOKUP(D2079,'Current OBD'!$B$6:$AK$2185,23,0)="Yes","PK"," ")</f>
        <v xml:space="preserve"> </v>
      </c>
      <c r="G2079" s="11" t="str">
        <f>IF(VLOOKUP(D2079,'Current OBD'!$B$6:$AK$2185,24,0)="Yes","K"," ")</f>
        <v>K</v>
      </c>
      <c r="H2079" s="11">
        <f>IF(VLOOKUP(D2079,'Current OBD'!$B$6:$AK$2185,25,0)="Yes",1," ")</f>
        <v>1</v>
      </c>
      <c r="I2079" s="11" t="str">
        <f>IF(VLOOKUP(D2079,'Current OBD'!$B$6:$AK$2185,26,0)="Yes","2"," ")</f>
        <v>2</v>
      </c>
      <c r="J2079" s="11" t="str">
        <f>IF(VLOOKUP(D2079,'Current OBD'!$B$6:$AK$2185,27,0)="Yes","3"," ")</f>
        <v>3</v>
      </c>
      <c r="K2079" s="11" t="str">
        <f>IF(VLOOKUP(D2079,'Current OBD'!$B$6:$AK$2185,28,0)="Yes","4"," ")</f>
        <v>4</v>
      </c>
      <c r="L2079" s="11" t="str">
        <f>IF(VLOOKUP(D2079,'Current OBD'!$B$6:$AK$2185,29,0)="Yes","5"," ")</f>
        <v>5</v>
      </c>
      <c r="M2079" s="11" t="str">
        <f>IF(VLOOKUP(D2079,'Current OBD'!$B$6:$AK$2185,30,0)="Yes","6"," ")</f>
        <v xml:space="preserve"> </v>
      </c>
      <c r="N2079" s="11" t="str">
        <f>IF(VLOOKUP(D2079,'Current OBD'!$B$6:$AK$2185,31,0)="Yes","7"," ")</f>
        <v xml:space="preserve"> </v>
      </c>
      <c r="O2079" s="11" t="str">
        <f>IF(VLOOKUP(D2079,'Current OBD'!$B$6:$AK$2185,32,0)="Yes","8"," ")</f>
        <v xml:space="preserve"> </v>
      </c>
      <c r="P2079" s="11" t="str">
        <f>IF(VLOOKUP(D2079,'Current OBD'!$B$6:$AK$2185,33,0)="Yes","9"," ")</f>
        <v xml:space="preserve"> </v>
      </c>
      <c r="Q2079" s="11" t="str">
        <f>IF(VLOOKUP(D2079,'Current OBD'!$B$6:$AK$2185,34,0)="Yes","10"," ")</f>
        <v xml:space="preserve"> </v>
      </c>
      <c r="R2079" s="11" t="str">
        <f>IF(VLOOKUP(D2079,'Current OBD'!$B$6:$AK$2185,35,0)="Yes","11"," ")</f>
        <v xml:space="preserve"> </v>
      </c>
      <c r="S2079" s="11" t="str">
        <f>IF(VLOOKUP(D2079,'Current OBD'!$B$6:$AK$2185,36,0)="Yes","12"," ")</f>
        <v xml:space="preserve"> </v>
      </c>
      <c r="T2079" s="13">
        <f>VLOOKUP(D2079,Pivot!$B$4:$F$2181,2,0)</f>
        <v>102</v>
      </c>
      <c r="U2079" s="13">
        <f>VLOOKUP(D2079,Pivot!$B$4:$F$2181,3,0)</f>
        <v>38</v>
      </c>
      <c r="V2079" s="13">
        <f>VLOOKUP(D2079,Pivot!$B$4:$F$2181,4,0)</f>
        <v>468</v>
      </c>
      <c r="W2079" s="46">
        <f>IFERROR(VLOOKUP(D2079,Pivot!$B$4:$H$2181,5,0),"")</f>
        <v>0.21790000000000001</v>
      </c>
      <c r="X2079" s="51">
        <f>IFERROR(VLOOKUP(D2079,Pivot!$B$4:$H$2181,6,0),"")</f>
        <v>8.1199999999999994E-2</v>
      </c>
      <c r="Y2079" s="46">
        <f>IFERROR(VLOOKUP(D2079,Pivot!$B$4:$H$2181,7,0),"")</f>
        <v>0.29909999999999998</v>
      </c>
    </row>
    <row r="2080" spans="1:25" ht="15" customHeight="1" outlineLevel="2">
      <c r="A2080" s="10" t="str">
        <f>VLOOKUP(D2080,'Current OBD'!$B$6:$K$2185,4,0)</f>
        <v>Thurston</v>
      </c>
      <c r="B2080" s="10" t="str">
        <f>VLOOKUP(D2080,'Current OBD'!$B$6:$K$2185,3,0)</f>
        <v>34-003</v>
      </c>
      <c r="C2080" s="9" t="str">
        <f>VLOOKUP(D2080,'Current OBD'!$B$6:$K$2185,2,0)</f>
        <v>North Thurston School District</v>
      </c>
      <c r="D2080" s="24">
        <v>661592</v>
      </c>
      <c r="E2080" s="9" t="str">
        <f>VLOOKUP(D2080,'Current OBD'!$B$6:$K$2185,10,0)</f>
        <v>Komachin Middle School</v>
      </c>
      <c r="F2080" s="11" t="str">
        <f>IF(VLOOKUP(D2080,'Current OBD'!$B$6:$AK$2185,23,0)="Yes","PK"," ")</f>
        <v xml:space="preserve"> </v>
      </c>
      <c r="G2080" s="11" t="str">
        <f>IF(VLOOKUP(D2080,'Current OBD'!$B$6:$AK$2185,24,0)="Yes","K"," ")</f>
        <v xml:space="preserve"> </v>
      </c>
      <c r="H2080" s="11" t="str">
        <f>IF(VLOOKUP(D2080,'Current OBD'!$B$6:$AK$2185,25,0)="Yes",1," ")</f>
        <v xml:space="preserve"> </v>
      </c>
      <c r="I2080" s="11" t="str">
        <f>IF(VLOOKUP(D2080,'Current OBD'!$B$6:$AK$2185,26,0)="Yes","2"," ")</f>
        <v xml:space="preserve"> </v>
      </c>
      <c r="J2080" s="11" t="str">
        <f>IF(VLOOKUP(D2080,'Current OBD'!$B$6:$AK$2185,27,0)="Yes","3"," ")</f>
        <v xml:space="preserve"> </v>
      </c>
      <c r="K2080" s="11" t="str">
        <f>IF(VLOOKUP(D2080,'Current OBD'!$B$6:$AK$2185,28,0)="Yes","4"," ")</f>
        <v xml:space="preserve"> </v>
      </c>
      <c r="L2080" s="11" t="str">
        <f>IF(VLOOKUP(D2080,'Current OBD'!$B$6:$AK$2185,29,0)="Yes","5"," ")</f>
        <v xml:space="preserve"> </v>
      </c>
      <c r="M2080" s="11" t="str">
        <f>IF(VLOOKUP(D2080,'Current OBD'!$B$6:$AK$2185,30,0)="Yes","6"," ")</f>
        <v>6</v>
      </c>
      <c r="N2080" s="11" t="str">
        <f>IF(VLOOKUP(D2080,'Current OBD'!$B$6:$AK$2185,31,0)="Yes","7"," ")</f>
        <v>7</v>
      </c>
      <c r="O2080" s="11" t="str">
        <f>IF(VLOOKUP(D2080,'Current OBD'!$B$6:$AK$2185,32,0)="Yes","8"," ")</f>
        <v>8</v>
      </c>
      <c r="P2080" s="11" t="str">
        <f>IF(VLOOKUP(D2080,'Current OBD'!$B$6:$AK$2185,33,0)="Yes","9"," ")</f>
        <v xml:space="preserve"> </v>
      </c>
      <c r="Q2080" s="11" t="str">
        <f>IF(VLOOKUP(D2080,'Current OBD'!$B$6:$AK$2185,34,0)="Yes","10"," ")</f>
        <v xml:space="preserve"> </v>
      </c>
      <c r="R2080" s="11" t="str">
        <f>IF(VLOOKUP(D2080,'Current OBD'!$B$6:$AK$2185,35,0)="Yes","11"," ")</f>
        <v xml:space="preserve"> </v>
      </c>
      <c r="S2080" s="11" t="str">
        <f>IF(VLOOKUP(D2080,'Current OBD'!$B$6:$AK$2185,36,0)="Yes","12"," ")</f>
        <v xml:space="preserve"> </v>
      </c>
      <c r="T2080" s="13">
        <f>VLOOKUP(D2080,Pivot!$B$4:$F$2181,2,0)</f>
        <v>210</v>
      </c>
      <c r="U2080" s="13">
        <f>VLOOKUP(D2080,Pivot!$B$4:$F$2181,3,0)</f>
        <v>66</v>
      </c>
      <c r="V2080" s="13">
        <f>VLOOKUP(D2080,Pivot!$B$4:$F$2181,4,0)</f>
        <v>647</v>
      </c>
      <c r="W2080" s="46">
        <f>IFERROR(VLOOKUP(D2080,Pivot!$B$4:$H$2181,5,0),"")</f>
        <v>0.3246</v>
      </c>
      <c r="X2080" s="51">
        <f>IFERROR(VLOOKUP(D2080,Pivot!$B$4:$H$2181,6,0),"")</f>
        <v>0.10199999999999999</v>
      </c>
      <c r="Y2080" s="46">
        <f>IFERROR(VLOOKUP(D2080,Pivot!$B$4:$H$2181,7,0),"")</f>
        <v>0.42659999999999998</v>
      </c>
    </row>
    <row r="2081" spans="1:25" ht="15" customHeight="1" outlineLevel="2">
      <c r="A2081" s="10" t="str">
        <f>VLOOKUP(D2081,'Current OBD'!$B$6:$K$2185,4,0)</f>
        <v>Thurston</v>
      </c>
      <c r="B2081" s="10" t="str">
        <f>VLOOKUP(D2081,'Current OBD'!$B$6:$K$2185,3,0)</f>
        <v>34-003</v>
      </c>
      <c r="C2081" s="9" t="str">
        <f>VLOOKUP(D2081,'Current OBD'!$B$6:$K$2185,2,0)</f>
        <v>North Thurston School District</v>
      </c>
      <c r="D2081" s="24">
        <v>661582</v>
      </c>
      <c r="E2081" s="9" t="str">
        <f>VLOOKUP(D2081,'Current OBD'!$B$6:$K$2185,10,0)</f>
        <v>Lacey Elementary</v>
      </c>
      <c r="F2081" s="11" t="str">
        <f>IF(VLOOKUP(D2081,'Current OBD'!$B$6:$AK$2185,23,0)="Yes","PK"," ")</f>
        <v xml:space="preserve"> </v>
      </c>
      <c r="G2081" s="11" t="str">
        <f>IF(VLOOKUP(D2081,'Current OBD'!$B$6:$AK$2185,24,0)="Yes","K"," ")</f>
        <v>K</v>
      </c>
      <c r="H2081" s="11">
        <f>IF(VLOOKUP(D2081,'Current OBD'!$B$6:$AK$2185,25,0)="Yes",1," ")</f>
        <v>1</v>
      </c>
      <c r="I2081" s="11" t="str">
        <f>IF(VLOOKUP(D2081,'Current OBD'!$B$6:$AK$2185,26,0)="Yes","2"," ")</f>
        <v>2</v>
      </c>
      <c r="J2081" s="11" t="str">
        <f>IF(VLOOKUP(D2081,'Current OBD'!$B$6:$AK$2185,27,0)="Yes","3"," ")</f>
        <v>3</v>
      </c>
      <c r="K2081" s="11" t="str">
        <f>IF(VLOOKUP(D2081,'Current OBD'!$B$6:$AK$2185,28,0)="Yes","4"," ")</f>
        <v>4</v>
      </c>
      <c r="L2081" s="11" t="str">
        <f>IF(VLOOKUP(D2081,'Current OBD'!$B$6:$AK$2185,29,0)="Yes","5"," ")</f>
        <v>5</v>
      </c>
      <c r="M2081" s="11" t="str">
        <f>IF(VLOOKUP(D2081,'Current OBD'!$B$6:$AK$2185,30,0)="Yes","6"," ")</f>
        <v xml:space="preserve"> </v>
      </c>
      <c r="N2081" s="11" t="str">
        <f>IF(VLOOKUP(D2081,'Current OBD'!$B$6:$AK$2185,31,0)="Yes","7"," ")</f>
        <v xml:space="preserve"> </v>
      </c>
      <c r="O2081" s="11" t="str">
        <f>IF(VLOOKUP(D2081,'Current OBD'!$B$6:$AK$2185,32,0)="Yes","8"," ")</f>
        <v xml:space="preserve"> </v>
      </c>
      <c r="P2081" s="11" t="str">
        <f>IF(VLOOKUP(D2081,'Current OBD'!$B$6:$AK$2185,33,0)="Yes","9"," ")</f>
        <v xml:space="preserve"> </v>
      </c>
      <c r="Q2081" s="11" t="str">
        <f>IF(VLOOKUP(D2081,'Current OBD'!$B$6:$AK$2185,34,0)="Yes","10"," ")</f>
        <v xml:space="preserve"> </v>
      </c>
      <c r="R2081" s="11" t="str">
        <f>IF(VLOOKUP(D2081,'Current OBD'!$B$6:$AK$2185,35,0)="Yes","11"," ")</f>
        <v xml:space="preserve"> </v>
      </c>
      <c r="S2081" s="11" t="str">
        <f>IF(VLOOKUP(D2081,'Current OBD'!$B$6:$AK$2185,36,0)="Yes","12"," ")</f>
        <v xml:space="preserve"> </v>
      </c>
      <c r="T2081" s="13">
        <f>VLOOKUP(D2081,Pivot!$B$4:$F$2181,2,0)</f>
        <v>288</v>
      </c>
      <c r="U2081" s="13">
        <f>VLOOKUP(D2081,Pivot!$B$4:$F$2181,3,0)</f>
        <v>0</v>
      </c>
      <c r="V2081" s="13">
        <f>VLOOKUP(D2081,Pivot!$B$4:$F$2181,4,0)</f>
        <v>387</v>
      </c>
      <c r="W2081" s="46">
        <f>IFERROR(VLOOKUP(D2081,Pivot!$B$4:$H$2181,5,0),"")</f>
        <v>0.74419999999999997</v>
      </c>
      <c r="X2081" s="51">
        <f>IFERROR(VLOOKUP(D2081,Pivot!$B$4:$H$2181,6,0),"")</f>
        <v>0</v>
      </c>
      <c r="Y2081" s="46">
        <f>IFERROR(VLOOKUP(D2081,Pivot!$B$4:$H$2181,7,0),"")</f>
        <v>0.74419999999999997</v>
      </c>
    </row>
    <row r="2082" spans="1:25" ht="15" customHeight="1" outlineLevel="2">
      <c r="A2082" s="10" t="str">
        <f>VLOOKUP(D2082,'Current OBD'!$B$6:$K$2185,4,0)</f>
        <v>Thurston</v>
      </c>
      <c r="B2082" s="10" t="str">
        <f>VLOOKUP(D2082,'Current OBD'!$B$6:$K$2185,3,0)</f>
        <v>34-003</v>
      </c>
      <c r="C2082" s="9" t="str">
        <f>VLOOKUP(D2082,'Current OBD'!$B$6:$K$2185,2,0)</f>
        <v>North Thurston School District</v>
      </c>
      <c r="D2082" s="24">
        <v>661583</v>
      </c>
      <c r="E2082" s="9" t="str">
        <f>VLOOKUP(D2082,'Current OBD'!$B$6:$K$2185,10,0)</f>
        <v>Lakes Elementary</v>
      </c>
      <c r="F2082" s="11" t="str">
        <f>IF(VLOOKUP(D2082,'Current OBD'!$B$6:$AK$2185,23,0)="Yes","PK"," ")</f>
        <v xml:space="preserve"> </v>
      </c>
      <c r="G2082" s="11" t="str">
        <f>IF(VLOOKUP(D2082,'Current OBD'!$B$6:$AK$2185,24,0)="Yes","K"," ")</f>
        <v>K</v>
      </c>
      <c r="H2082" s="11">
        <f>IF(VLOOKUP(D2082,'Current OBD'!$B$6:$AK$2185,25,0)="Yes",1," ")</f>
        <v>1</v>
      </c>
      <c r="I2082" s="11" t="str">
        <f>IF(VLOOKUP(D2082,'Current OBD'!$B$6:$AK$2185,26,0)="Yes","2"," ")</f>
        <v>2</v>
      </c>
      <c r="J2082" s="11" t="str">
        <f>IF(VLOOKUP(D2082,'Current OBD'!$B$6:$AK$2185,27,0)="Yes","3"," ")</f>
        <v>3</v>
      </c>
      <c r="K2082" s="11" t="str">
        <f>IF(VLOOKUP(D2082,'Current OBD'!$B$6:$AK$2185,28,0)="Yes","4"," ")</f>
        <v>4</v>
      </c>
      <c r="L2082" s="11" t="str">
        <f>IF(VLOOKUP(D2082,'Current OBD'!$B$6:$AK$2185,29,0)="Yes","5"," ")</f>
        <v>5</v>
      </c>
      <c r="M2082" s="11" t="str">
        <f>IF(VLOOKUP(D2082,'Current OBD'!$B$6:$AK$2185,30,0)="Yes","6"," ")</f>
        <v xml:space="preserve"> </v>
      </c>
      <c r="N2082" s="11" t="str">
        <f>IF(VLOOKUP(D2082,'Current OBD'!$B$6:$AK$2185,31,0)="Yes","7"," ")</f>
        <v xml:space="preserve"> </v>
      </c>
      <c r="O2082" s="11" t="str">
        <f>IF(VLOOKUP(D2082,'Current OBD'!$B$6:$AK$2185,32,0)="Yes","8"," ")</f>
        <v xml:space="preserve"> </v>
      </c>
      <c r="P2082" s="11" t="str">
        <f>IF(VLOOKUP(D2082,'Current OBD'!$B$6:$AK$2185,33,0)="Yes","9"," ")</f>
        <v xml:space="preserve"> </v>
      </c>
      <c r="Q2082" s="11" t="str">
        <f>IF(VLOOKUP(D2082,'Current OBD'!$B$6:$AK$2185,34,0)="Yes","10"," ")</f>
        <v xml:space="preserve"> </v>
      </c>
      <c r="R2082" s="11" t="str">
        <f>IF(VLOOKUP(D2082,'Current OBD'!$B$6:$AK$2185,35,0)="Yes","11"," ")</f>
        <v xml:space="preserve"> </v>
      </c>
      <c r="S2082" s="11" t="str">
        <f>IF(VLOOKUP(D2082,'Current OBD'!$B$6:$AK$2185,36,0)="Yes","12"," ")</f>
        <v xml:space="preserve"> </v>
      </c>
      <c r="T2082" s="13">
        <f>VLOOKUP(D2082,Pivot!$B$4:$F$2181,2,0)</f>
        <v>131</v>
      </c>
      <c r="U2082" s="13">
        <f>VLOOKUP(D2082,Pivot!$B$4:$F$2181,3,0)</f>
        <v>47</v>
      </c>
      <c r="V2082" s="13">
        <f>VLOOKUP(D2082,Pivot!$B$4:$F$2181,4,0)</f>
        <v>490</v>
      </c>
      <c r="W2082" s="46">
        <f>IFERROR(VLOOKUP(D2082,Pivot!$B$4:$H$2181,5,0),"")</f>
        <v>0.26729999999999998</v>
      </c>
      <c r="X2082" s="51">
        <f>IFERROR(VLOOKUP(D2082,Pivot!$B$4:$H$2181,6,0),"")</f>
        <v>9.5899999999999999E-2</v>
      </c>
      <c r="Y2082" s="46">
        <f>IFERROR(VLOOKUP(D2082,Pivot!$B$4:$H$2181,7,0),"")</f>
        <v>0.36330000000000001</v>
      </c>
    </row>
    <row r="2083" spans="1:25" ht="15" customHeight="1" outlineLevel="2">
      <c r="A2083" s="10" t="str">
        <f>VLOOKUP(D2083,'Current OBD'!$B$6:$K$2185,4,0)</f>
        <v>Thurston</v>
      </c>
      <c r="B2083" s="10" t="str">
        <f>VLOOKUP(D2083,'Current OBD'!$B$6:$K$2185,3,0)</f>
        <v>34-003</v>
      </c>
      <c r="C2083" s="9" t="str">
        <f>VLOOKUP(D2083,'Current OBD'!$B$6:$K$2185,2,0)</f>
        <v>North Thurston School District</v>
      </c>
      <c r="D2083" s="24">
        <v>661584</v>
      </c>
      <c r="E2083" s="9" t="str">
        <f>VLOOKUP(D2083,'Current OBD'!$B$6:$K$2185,10,0)</f>
        <v>Lydia Hawk Elementary</v>
      </c>
      <c r="F2083" s="11" t="str">
        <f>IF(VLOOKUP(D2083,'Current OBD'!$B$6:$AK$2185,23,0)="Yes","PK"," ")</f>
        <v xml:space="preserve"> </v>
      </c>
      <c r="G2083" s="11" t="str">
        <f>IF(VLOOKUP(D2083,'Current OBD'!$B$6:$AK$2185,24,0)="Yes","K"," ")</f>
        <v>K</v>
      </c>
      <c r="H2083" s="11">
        <f>IF(VLOOKUP(D2083,'Current OBD'!$B$6:$AK$2185,25,0)="Yes",1," ")</f>
        <v>1</v>
      </c>
      <c r="I2083" s="11" t="str">
        <f>IF(VLOOKUP(D2083,'Current OBD'!$B$6:$AK$2185,26,0)="Yes","2"," ")</f>
        <v>2</v>
      </c>
      <c r="J2083" s="11" t="str">
        <f>IF(VLOOKUP(D2083,'Current OBD'!$B$6:$AK$2185,27,0)="Yes","3"," ")</f>
        <v>3</v>
      </c>
      <c r="K2083" s="11" t="str">
        <f>IF(VLOOKUP(D2083,'Current OBD'!$B$6:$AK$2185,28,0)="Yes","4"," ")</f>
        <v>4</v>
      </c>
      <c r="L2083" s="11" t="str">
        <f>IF(VLOOKUP(D2083,'Current OBD'!$B$6:$AK$2185,29,0)="Yes","5"," ")</f>
        <v>5</v>
      </c>
      <c r="M2083" s="11" t="str">
        <f>IF(VLOOKUP(D2083,'Current OBD'!$B$6:$AK$2185,30,0)="Yes","6"," ")</f>
        <v xml:space="preserve"> </v>
      </c>
      <c r="N2083" s="11" t="str">
        <f>IF(VLOOKUP(D2083,'Current OBD'!$B$6:$AK$2185,31,0)="Yes","7"," ")</f>
        <v xml:space="preserve"> </v>
      </c>
      <c r="O2083" s="11" t="str">
        <f>IF(VLOOKUP(D2083,'Current OBD'!$B$6:$AK$2185,32,0)="Yes","8"," ")</f>
        <v xml:space="preserve"> </v>
      </c>
      <c r="P2083" s="11" t="str">
        <f>IF(VLOOKUP(D2083,'Current OBD'!$B$6:$AK$2185,33,0)="Yes","9"," ")</f>
        <v xml:space="preserve"> </v>
      </c>
      <c r="Q2083" s="11" t="str">
        <f>IF(VLOOKUP(D2083,'Current OBD'!$B$6:$AK$2185,34,0)="Yes","10"," ")</f>
        <v xml:space="preserve"> </v>
      </c>
      <c r="R2083" s="11" t="str">
        <f>IF(VLOOKUP(D2083,'Current OBD'!$B$6:$AK$2185,35,0)="Yes","11"," ")</f>
        <v xml:space="preserve"> </v>
      </c>
      <c r="S2083" s="11" t="str">
        <f>IF(VLOOKUP(D2083,'Current OBD'!$B$6:$AK$2185,36,0)="Yes","12"," ")</f>
        <v xml:space="preserve"> </v>
      </c>
      <c r="T2083" s="13">
        <f>VLOOKUP(D2083,Pivot!$B$4:$F$2181,2,0)</f>
        <v>423</v>
      </c>
      <c r="U2083" s="13">
        <f>VLOOKUP(D2083,Pivot!$B$4:$F$2181,3,0)</f>
        <v>0</v>
      </c>
      <c r="V2083" s="13">
        <f>VLOOKUP(D2083,Pivot!$B$4:$F$2181,4,0)</f>
        <v>500</v>
      </c>
      <c r="W2083" s="46">
        <f>IFERROR(VLOOKUP(D2083,Pivot!$B$4:$H$2181,5,0),"")</f>
        <v>0.84599999999999997</v>
      </c>
      <c r="X2083" s="51">
        <f>IFERROR(VLOOKUP(D2083,Pivot!$B$4:$H$2181,6,0),"")</f>
        <v>0</v>
      </c>
      <c r="Y2083" s="46">
        <f>IFERROR(VLOOKUP(D2083,Pivot!$B$4:$H$2181,7,0),"")</f>
        <v>0.84599999999999997</v>
      </c>
    </row>
    <row r="2084" spans="1:25" ht="15" customHeight="1" outlineLevel="2">
      <c r="A2084" s="10" t="str">
        <f>VLOOKUP(D2084,'Current OBD'!$B$6:$K$2185,4,0)</f>
        <v>Thurston</v>
      </c>
      <c r="B2084" s="10" t="str">
        <f>VLOOKUP(D2084,'Current OBD'!$B$6:$K$2185,3,0)</f>
        <v>34-003</v>
      </c>
      <c r="C2084" s="9" t="str">
        <f>VLOOKUP(D2084,'Current OBD'!$B$6:$K$2185,2,0)</f>
        <v>North Thurston School District</v>
      </c>
      <c r="D2084" s="24">
        <v>665215</v>
      </c>
      <c r="E2084" s="9" t="str">
        <f>VLOOKUP(D2084,'Current OBD'!$B$6:$K$2185,10,0)</f>
        <v>Meadows Elementary</v>
      </c>
      <c r="F2084" s="11" t="str">
        <f>IF(VLOOKUP(D2084,'Current OBD'!$B$6:$AK$2185,23,0)="Yes","PK"," ")</f>
        <v>PK</v>
      </c>
      <c r="G2084" s="11" t="str">
        <f>IF(VLOOKUP(D2084,'Current OBD'!$B$6:$AK$2185,24,0)="Yes","K"," ")</f>
        <v>K</v>
      </c>
      <c r="H2084" s="11">
        <f>IF(VLOOKUP(D2084,'Current OBD'!$B$6:$AK$2185,25,0)="Yes",1," ")</f>
        <v>1</v>
      </c>
      <c r="I2084" s="11" t="str">
        <f>IF(VLOOKUP(D2084,'Current OBD'!$B$6:$AK$2185,26,0)="Yes","2"," ")</f>
        <v>2</v>
      </c>
      <c r="J2084" s="11" t="str">
        <f>IF(VLOOKUP(D2084,'Current OBD'!$B$6:$AK$2185,27,0)="Yes","3"," ")</f>
        <v>3</v>
      </c>
      <c r="K2084" s="11" t="str">
        <f>IF(VLOOKUP(D2084,'Current OBD'!$B$6:$AK$2185,28,0)="Yes","4"," ")</f>
        <v>4</v>
      </c>
      <c r="L2084" s="11" t="str">
        <f>IF(VLOOKUP(D2084,'Current OBD'!$B$6:$AK$2185,29,0)="Yes","5"," ")</f>
        <v>5</v>
      </c>
      <c r="M2084" s="11" t="str">
        <f>IF(VLOOKUP(D2084,'Current OBD'!$B$6:$AK$2185,30,0)="Yes","6"," ")</f>
        <v xml:space="preserve"> </v>
      </c>
      <c r="N2084" s="11" t="str">
        <f>IF(VLOOKUP(D2084,'Current OBD'!$B$6:$AK$2185,31,0)="Yes","7"," ")</f>
        <v xml:space="preserve"> </v>
      </c>
      <c r="O2084" s="11" t="str">
        <f>IF(VLOOKUP(D2084,'Current OBD'!$B$6:$AK$2185,32,0)="Yes","8"," ")</f>
        <v xml:space="preserve"> </v>
      </c>
      <c r="P2084" s="11" t="str">
        <f>IF(VLOOKUP(D2084,'Current OBD'!$B$6:$AK$2185,33,0)="Yes","9"," ")</f>
        <v xml:space="preserve"> </v>
      </c>
      <c r="Q2084" s="11" t="str">
        <f>IF(VLOOKUP(D2084,'Current OBD'!$B$6:$AK$2185,34,0)="Yes","10"," ")</f>
        <v xml:space="preserve"> </v>
      </c>
      <c r="R2084" s="11" t="str">
        <f>IF(VLOOKUP(D2084,'Current OBD'!$B$6:$AK$2185,35,0)="Yes","11"," ")</f>
        <v xml:space="preserve"> </v>
      </c>
      <c r="S2084" s="11" t="str">
        <f>IF(VLOOKUP(D2084,'Current OBD'!$B$6:$AK$2185,36,0)="Yes","12"," ")</f>
        <v xml:space="preserve"> </v>
      </c>
      <c r="T2084" s="13">
        <f>VLOOKUP(D2084,Pivot!$B$4:$F$2181,2,0)</f>
        <v>195</v>
      </c>
      <c r="U2084" s="13">
        <f>VLOOKUP(D2084,Pivot!$B$4:$F$2181,3,0)</f>
        <v>44</v>
      </c>
      <c r="V2084" s="13">
        <f>VLOOKUP(D2084,Pivot!$B$4:$F$2181,4,0)</f>
        <v>771</v>
      </c>
      <c r="W2084" s="46">
        <f>IFERROR(VLOOKUP(D2084,Pivot!$B$4:$H$2181,5,0),"")</f>
        <v>0.25290000000000001</v>
      </c>
      <c r="X2084" s="51">
        <f>IFERROR(VLOOKUP(D2084,Pivot!$B$4:$H$2181,6,0),"")</f>
        <v>5.7099999999999998E-2</v>
      </c>
      <c r="Y2084" s="46">
        <f>IFERROR(VLOOKUP(D2084,Pivot!$B$4:$H$2181,7,0),"")</f>
        <v>0.31</v>
      </c>
    </row>
    <row r="2085" spans="1:25" ht="15" customHeight="1" outlineLevel="2">
      <c r="A2085" s="10" t="str">
        <f>VLOOKUP(D2085,'Current OBD'!$B$6:$K$2185,4,0)</f>
        <v>Thurston</v>
      </c>
      <c r="B2085" s="10" t="str">
        <f>VLOOKUP(D2085,'Current OBD'!$B$6:$K$2185,3,0)</f>
        <v>34-003</v>
      </c>
      <c r="C2085" s="9" t="str">
        <f>VLOOKUP(D2085,'Current OBD'!$B$6:$K$2185,2,0)</f>
        <v>North Thurston School District</v>
      </c>
      <c r="D2085" s="24">
        <v>664688</v>
      </c>
      <c r="E2085" s="9" t="str">
        <f>VLOOKUP(D2085,'Current OBD'!$B$6:$K$2185,10,0)</f>
        <v>Mountain View Elementary</v>
      </c>
      <c r="F2085" s="11" t="str">
        <f>IF(VLOOKUP(D2085,'Current OBD'!$B$6:$AK$2185,23,0)="Yes","PK"," ")</f>
        <v>PK</v>
      </c>
      <c r="G2085" s="11" t="str">
        <f>IF(VLOOKUP(D2085,'Current OBD'!$B$6:$AK$2185,24,0)="Yes","K"," ")</f>
        <v>K</v>
      </c>
      <c r="H2085" s="11">
        <f>IF(VLOOKUP(D2085,'Current OBD'!$B$6:$AK$2185,25,0)="Yes",1," ")</f>
        <v>1</v>
      </c>
      <c r="I2085" s="11" t="str">
        <f>IF(VLOOKUP(D2085,'Current OBD'!$B$6:$AK$2185,26,0)="Yes","2"," ")</f>
        <v>2</v>
      </c>
      <c r="J2085" s="11" t="str">
        <f>IF(VLOOKUP(D2085,'Current OBD'!$B$6:$AK$2185,27,0)="Yes","3"," ")</f>
        <v>3</v>
      </c>
      <c r="K2085" s="11" t="str">
        <f>IF(VLOOKUP(D2085,'Current OBD'!$B$6:$AK$2185,28,0)="Yes","4"," ")</f>
        <v>4</v>
      </c>
      <c r="L2085" s="11" t="str">
        <f>IF(VLOOKUP(D2085,'Current OBD'!$B$6:$AK$2185,29,0)="Yes","5"," ")</f>
        <v>5</v>
      </c>
      <c r="M2085" s="11" t="str">
        <f>IF(VLOOKUP(D2085,'Current OBD'!$B$6:$AK$2185,30,0)="Yes","6"," ")</f>
        <v xml:space="preserve"> </v>
      </c>
      <c r="N2085" s="11" t="str">
        <f>IF(VLOOKUP(D2085,'Current OBD'!$B$6:$AK$2185,31,0)="Yes","7"," ")</f>
        <v xml:space="preserve"> </v>
      </c>
      <c r="O2085" s="11" t="str">
        <f>IF(VLOOKUP(D2085,'Current OBD'!$B$6:$AK$2185,32,0)="Yes","8"," ")</f>
        <v xml:space="preserve"> </v>
      </c>
      <c r="P2085" s="11" t="str">
        <f>IF(VLOOKUP(D2085,'Current OBD'!$B$6:$AK$2185,33,0)="Yes","9"," ")</f>
        <v xml:space="preserve"> </v>
      </c>
      <c r="Q2085" s="11" t="str">
        <f>IF(VLOOKUP(D2085,'Current OBD'!$B$6:$AK$2185,34,0)="Yes","10"," ")</f>
        <v xml:space="preserve"> </v>
      </c>
      <c r="R2085" s="11" t="str">
        <f>IF(VLOOKUP(D2085,'Current OBD'!$B$6:$AK$2185,35,0)="Yes","11"," ")</f>
        <v xml:space="preserve"> </v>
      </c>
      <c r="S2085" s="11" t="str">
        <f>IF(VLOOKUP(D2085,'Current OBD'!$B$6:$AK$2185,36,0)="Yes","12"," ")</f>
        <v xml:space="preserve"> </v>
      </c>
      <c r="T2085" s="13">
        <f>VLOOKUP(D2085,Pivot!$B$4:$F$2181,2,0)</f>
        <v>441</v>
      </c>
      <c r="U2085" s="13">
        <f>VLOOKUP(D2085,Pivot!$B$4:$F$2181,3,0)</f>
        <v>0</v>
      </c>
      <c r="V2085" s="13">
        <f>VLOOKUP(D2085,Pivot!$B$4:$F$2181,4,0)</f>
        <v>646</v>
      </c>
      <c r="W2085" s="46">
        <f>IFERROR(VLOOKUP(D2085,Pivot!$B$4:$H$2181,5,0),"")</f>
        <v>0.68269999999999997</v>
      </c>
      <c r="X2085" s="51">
        <f>IFERROR(VLOOKUP(D2085,Pivot!$B$4:$H$2181,6,0),"")</f>
        <v>0</v>
      </c>
      <c r="Y2085" s="46">
        <f>IFERROR(VLOOKUP(D2085,Pivot!$B$4:$H$2181,7,0),"")</f>
        <v>0.68269999999999997</v>
      </c>
    </row>
    <row r="2086" spans="1:25" ht="15" customHeight="1" outlineLevel="2">
      <c r="A2086" s="10" t="str">
        <f>VLOOKUP(D2086,'Current OBD'!$B$6:$K$2185,4,0)</f>
        <v>Thurston</v>
      </c>
      <c r="B2086" s="10" t="str">
        <f>VLOOKUP(D2086,'Current OBD'!$B$6:$K$2185,3,0)</f>
        <v>34-003</v>
      </c>
      <c r="C2086" s="9" t="str">
        <f>VLOOKUP(D2086,'Current OBD'!$B$6:$K$2185,2,0)</f>
        <v>North Thurston School District</v>
      </c>
      <c r="D2086" s="24">
        <v>661593</v>
      </c>
      <c r="E2086" s="9" t="str">
        <f>VLOOKUP(D2086,'Current OBD'!$B$6:$K$2185,10,0)</f>
        <v>Nisqually Middle School</v>
      </c>
      <c r="F2086" s="11" t="str">
        <f>IF(VLOOKUP(D2086,'Current OBD'!$B$6:$AK$2185,23,0)="Yes","PK"," ")</f>
        <v xml:space="preserve"> </v>
      </c>
      <c r="G2086" s="11" t="str">
        <f>IF(VLOOKUP(D2086,'Current OBD'!$B$6:$AK$2185,24,0)="Yes","K"," ")</f>
        <v xml:space="preserve"> </v>
      </c>
      <c r="H2086" s="11" t="str">
        <f>IF(VLOOKUP(D2086,'Current OBD'!$B$6:$AK$2185,25,0)="Yes",1," ")</f>
        <v xml:space="preserve"> </v>
      </c>
      <c r="I2086" s="11" t="str">
        <f>IF(VLOOKUP(D2086,'Current OBD'!$B$6:$AK$2185,26,0)="Yes","2"," ")</f>
        <v xml:space="preserve"> </v>
      </c>
      <c r="J2086" s="11" t="str">
        <f>IF(VLOOKUP(D2086,'Current OBD'!$B$6:$AK$2185,27,0)="Yes","3"," ")</f>
        <v xml:space="preserve"> </v>
      </c>
      <c r="K2086" s="11" t="str">
        <f>IF(VLOOKUP(D2086,'Current OBD'!$B$6:$AK$2185,28,0)="Yes","4"," ")</f>
        <v xml:space="preserve"> </v>
      </c>
      <c r="L2086" s="11" t="str">
        <f>IF(VLOOKUP(D2086,'Current OBD'!$B$6:$AK$2185,29,0)="Yes","5"," ")</f>
        <v xml:space="preserve"> </v>
      </c>
      <c r="M2086" s="11" t="str">
        <f>IF(VLOOKUP(D2086,'Current OBD'!$B$6:$AK$2185,30,0)="Yes","6"," ")</f>
        <v>6</v>
      </c>
      <c r="N2086" s="11" t="str">
        <f>IF(VLOOKUP(D2086,'Current OBD'!$B$6:$AK$2185,31,0)="Yes","7"," ")</f>
        <v>7</v>
      </c>
      <c r="O2086" s="11" t="str">
        <f>IF(VLOOKUP(D2086,'Current OBD'!$B$6:$AK$2185,32,0)="Yes","8"," ")</f>
        <v>8</v>
      </c>
      <c r="P2086" s="11" t="str">
        <f>IF(VLOOKUP(D2086,'Current OBD'!$B$6:$AK$2185,33,0)="Yes","9"," ")</f>
        <v xml:space="preserve"> </v>
      </c>
      <c r="Q2086" s="11" t="str">
        <f>IF(VLOOKUP(D2086,'Current OBD'!$B$6:$AK$2185,34,0)="Yes","10"," ")</f>
        <v xml:space="preserve"> </v>
      </c>
      <c r="R2086" s="11" t="str">
        <f>IF(VLOOKUP(D2086,'Current OBD'!$B$6:$AK$2185,35,0)="Yes","11"," ")</f>
        <v xml:space="preserve"> </v>
      </c>
      <c r="S2086" s="11" t="str">
        <f>IF(VLOOKUP(D2086,'Current OBD'!$B$6:$AK$2185,36,0)="Yes","12"," ")</f>
        <v xml:space="preserve"> </v>
      </c>
      <c r="T2086" s="13">
        <f>VLOOKUP(D2086,Pivot!$B$4:$F$2181,2,0)</f>
        <v>504</v>
      </c>
      <c r="U2086" s="13">
        <f>VLOOKUP(D2086,Pivot!$B$4:$F$2181,3,0)</f>
        <v>0</v>
      </c>
      <c r="V2086" s="13">
        <f>VLOOKUP(D2086,Pivot!$B$4:$F$2181,4,0)</f>
        <v>842</v>
      </c>
      <c r="W2086" s="46">
        <f>IFERROR(VLOOKUP(D2086,Pivot!$B$4:$H$2181,5,0),"")</f>
        <v>0.59860000000000002</v>
      </c>
      <c r="X2086" s="51">
        <f>IFERROR(VLOOKUP(D2086,Pivot!$B$4:$H$2181,6,0),"")</f>
        <v>0</v>
      </c>
      <c r="Y2086" s="46">
        <f>IFERROR(VLOOKUP(D2086,Pivot!$B$4:$H$2181,7,0),"")</f>
        <v>0.59860000000000002</v>
      </c>
    </row>
    <row r="2087" spans="1:25" ht="15" customHeight="1" outlineLevel="2">
      <c r="A2087" s="10" t="str">
        <f>VLOOKUP(D2087,'Current OBD'!$B$6:$K$2185,4,0)</f>
        <v>Thurston</v>
      </c>
      <c r="B2087" s="10" t="str">
        <f>VLOOKUP(D2087,'Current OBD'!$B$6:$K$2185,3,0)</f>
        <v>34-003</v>
      </c>
      <c r="C2087" s="9" t="str">
        <f>VLOOKUP(D2087,'Current OBD'!$B$6:$K$2185,2,0)</f>
        <v>North Thurston School District</v>
      </c>
      <c r="D2087" s="24">
        <v>661594</v>
      </c>
      <c r="E2087" s="9" t="str">
        <f>VLOOKUP(D2087,'Current OBD'!$B$6:$K$2185,10,0)</f>
        <v>North Thurston High School</v>
      </c>
      <c r="F2087" s="11" t="str">
        <f>IF(VLOOKUP(D2087,'Current OBD'!$B$6:$AK$2185,23,0)="Yes","PK"," ")</f>
        <v xml:space="preserve"> </v>
      </c>
      <c r="G2087" s="11" t="str">
        <f>IF(VLOOKUP(D2087,'Current OBD'!$B$6:$AK$2185,24,0)="Yes","K"," ")</f>
        <v xml:space="preserve"> </v>
      </c>
      <c r="H2087" s="11" t="str">
        <f>IF(VLOOKUP(D2087,'Current OBD'!$B$6:$AK$2185,25,0)="Yes",1," ")</f>
        <v xml:space="preserve"> </v>
      </c>
      <c r="I2087" s="11" t="str">
        <f>IF(VLOOKUP(D2087,'Current OBD'!$B$6:$AK$2185,26,0)="Yes","2"," ")</f>
        <v xml:space="preserve"> </v>
      </c>
      <c r="J2087" s="11" t="str">
        <f>IF(VLOOKUP(D2087,'Current OBD'!$B$6:$AK$2185,27,0)="Yes","3"," ")</f>
        <v xml:space="preserve"> </v>
      </c>
      <c r="K2087" s="11" t="str">
        <f>IF(VLOOKUP(D2087,'Current OBD'!$B$6:$AK$2185,28,0)="Yes","4"," ")</f>
        <v xml:space="preserve"> </v>
      </c>
      <c r="L2087" s="11" t="str">
        <f>IF(VLOOKUP(D2087,'Current OBD'!$B$6:$AK$2185,29,0)="Yes","5"," ")</f>
        <v xml:space="preserve"> </v>
      </c>
      <c r="M2087" s="11" t="str">
        <f>IF(VLOOKUP(D2087,'Current OBD'!$B$6:$AK$2185,30,0)="Yes","6"," ")</f>
        <v xml:space="preserve"> </v>
      </c>
      <c r="N2087" s="11" t="str">
        <f>IF(VLOOKUP(D2087,'Current OBD'!$B$6:$AK$2185,31,0)="Yes","7"," ")</f>
        <v xml:space="preserve"> </v>
      </c>
      <c r="O2087" s="11" t="str">
        <f>IF(VLOOKUP(D2087,'Current OBD'!$B$6:$AK$2185,32,0)="Yes","8"," ")</f>
        <v xml:space="preserve"> </v>
      </c>
      <c r="P2087" s="11" t="str">
        <f>IF(VLOOKUP(D2087,'Current OBD'!$B$6:$AK$2185,33,0)="Yes","9"," ")</f>
        <v>9</v>
      </c>
      <c r="Q2087" s="11" t="str">
        <f>IF(VLOOKUP(D2087,'Current OBD'!$B$6:$AK$2185,34,0)="Yes","10"," ")</f>
        <v>10</v>
      </c>
      <c r="R2087" s="11" t="str">
        <f>IF(VLOOKUP(D2087,'Current OBD'!$B$6:$AK$2185,35,0)="Yes","11"," ")</f>
        <v>11</v>
      </c>
      <c r="S2087" s="11" t="str">
        <f>IF(VLOOKUP(D2087,'Current OBD'!$B$6:$AK$2185,36,0)="Yes","12"," ")</f>
        <v>12</v>
      </c>
      <c r="T2087" s="13">
        <f>VLOOKUP(D2087,Pivot!$B$4:$F$2181,2,0)</f>
        <v>461</v>
      </c>
      <c r="U2087" s="13">
        <f>VLOOKUP(D2087,Pivot!$B$4:$F$2181,3,0)</f>
        <v>139</v>
      </c>
      <c r="V2087" s="13">
        <f>VLOOKUP(D2087,Pivot!$B$4:$F$2181,4,0)</f>
        <v>1465</v>
      </c>
      <c r="W2087" s="46">
        <f>IFERROR(VLOOKUP(D2087,Pivot!$B$4:$H$2181,5,0),"")</f>
        <v>0.31469999999999998</v>
      </c>
      <c r="X2087" s="51">
        <f>IFERROR(VLOOKUP(D2087,Pivot!$B$4:$H$2181,6,0),"")</f>
        <v>9.4899999999999998E-2</v>
      </c>
      <c r="Y2087" s="46">
        <f>IFERROR(VLOOKUP(D2087,Pivot!$B$4:$H$2181,7,0),"")</f>
        <v>0.40960000000000002</v>
      </c>
    </row>
    <row r="2088" spans="1:25" ht="15" customHeight="1" outlineLevel="2">
      <c r="A2088" s="10" t="str">
        <f>VLOOKUP(D2088,'Current OBD'!$B$6:$K$2185,4,0)</f>
        <v>Thurston</v>
      </c>
      <c r="B2088" s="10" t="str">
        <f>VLOOKUP(D2088,'Current OBD'!$B$6:$K$2185,3,0)</f>
        <v>34-003</v>
      </c>
      <c r="C2088" s="9" t="str">
        <f>VLOOKUP(D2088,'Current OBD'!$B$6:$K$2185,2,0)</f>
        <v>North Thurston School District</v>
      </c>
      <c r="D2088" s="24">
        <v>661586</v>
      </c>
      <c r="E2088" s="9" t="str">
        <f>VLOOKUP(D2088,'Current OBD'!$B$6:$K$2185,10,0)</f>
        <v>Olympic View Elementary</v>
      </c>
      <c r="F2088" s="11" t="str">
        <f>IF(VLOOKUP(D2088,'Current OBD'!$B$6:$AK$2185,23,0)="Yes","PK"," ")</f>
        <v xml:space="preserve"> </v>
      </c>
      <c r="G2088" s="11" t="str">
        <f>IF(VLOOKUP(D2088,'Current OBD'!$B$6:$AK$2185,24,0)="Yes","K"," ")</f>
        <v>K</v>
      </c>
      <c r="H2088" s="11">
        <f>IF(VLOOKUP(D2088,'Current OBD'!$B$6:$AK$2185,25,0)="Yes",1," ")</f>
        <v>1</v>
      </c>
      <c r="I2088" s="11" t="str">
        <f>IF(VLOOKUP(D2088,'Current OBD'!$B$6:$AK$2185,26,0)="Yes","2"," ")</f>
        <v>2</v>
      </c>
      <c r="J2088" s="11" t="str">
        <f>IF(VLOOKUP(D2088,'Current OBD'!$B$6:$AK$2185,27,0)="Yes","3"," ")</f>
        <v>3</v>
      </c>
      <c r="K2088" s="11" t="str">
        <f>IF(VLOOKUP(D2088,'Current OBD'!$B$6:$AK$2185,28,0)="Yes","4"," ")</f>
        <v>4</v>
      </c>
      <c r="L2088" s="11" t="str">
        <f>IF(VLOOKUP(D2088,'Current OBD'!$B$6:$AK$2185,29,0)="Yes","5"," ")</f>
        <v>5</v>
      </c>
      <c r="M2088" s="11" t="str">
        <f>IF(VLOOKUP(D2088,'Current OBD'!$B$6:$AK$2185,30,0)="Yes","6"," ")</f>
        <v xml:space="preserve"> </v>
      </c>
      <c r="N2088" s="11" t="str">
        <f>IF(VLOOKUP(D2088,'Current OBD'!$B$6:$AK$2185,31,0)="Yes","7"," ")</f>
        <v xml:space="preserve"> </v>
      </c>
      <c r="O2088" s="11" t="str">
        <f>IF(VLOOKUP(D2088,'Current OBD'!$B$6:$AK$2185,32,0)="Yes","8"," ")</f>
        <v xml:space="preserve"> </v>
      </c>
      <c r="P2088" s="11" t="str">
        <f>IF(VLOOKUP(D2088,'Current OBD'!$B$6:$AK$2185,33,0)="Yes","9"," ")</f>
        <v xml:space="preserve"> </v>
      </c>
      <c r="Q2088" s="11" t="str">
        <f>IF(VLOOKUP(D2088,'Current OBD'!$B$6:$AK$2185,34,0)="Yes","10"," ")</f>
        <v xml:space="preserve"> </v>
      </c>
      <c r="R2088" s="11" t="str">
        <f>IF(VLOOKUP(D2088,'Current OBD'!$B$6:$AK$2185,35,0)="Yes","11"," ")</f>
        <v xml:space="preserve"> </v>
      </c>
      <c r="S2088" s="11" t="str">
        <f>IF(VLOOKUP(D2088,'Current OBD'!$B$6:$AK$2185,36,0)="Yes","12"," ")</f>
        <v xml:space="preserve"> </v>
      </c>
      <c r="T2088" s="13">
        <f>VLOOKUP(D2088,Pivot!$B$4:$F$2181,2,0)</f>
        <v>184</v>
      </c>
      <c r="U2088" s="13">
        <f>VLOOKUP(D2088,Pivot!$B$4:$F$2181,3,0)</f>
        <v>61</v>
      </c>
      <c r="V2088" s="13">
        <f>VLOOKUP(D2088,Pivot!$B$4:$F$2181,4,0)</f>
        <v>618</v>
      </c>
      <c r="W2088" s="46">
        <f>IFERROR(VLOOKUP(D2088,Pivot!$B$4:$H$2181,5,0),"")</f>
        <v>0.29770000000000002</v>
      </c>
      <c r="X2088" s="51">
        <f>IFERROR(VLOOKUP(D2088,Pivot!$B$4:$H$2181,6,0),"")</f>
        <v>9.8699999999999996E-2</v>
      </c>
      <c r="Y2088" s="46">
        <f>IFERROR(VLOOKUP(D2088,Pivot!$B$4:$H$2181,7,0),"")</f>
        <v>0.39639999999999997</v>
      </c>
    </row>
    <row r="2089" spans="1:25" ht="15" customHeight="1" outlineLevel="2">
      <c r="A2089" s="10" t="str">
        <f>VLOOKUP(D2089,'Current OBD'!$B$6:$K$2185,4,0)</f>
        <v>Thurston</v>
      </c>
      <c r="B2089" s="10" t="str">
        <f>VLOOKUP(D2089,'Current OBD'!$B$6:$K$2185,3,0)</f>
        <v>34-003</v>
      </c>
      <c r="C2089" s="9" t="str">
        <f>VLOOKUP(D2089,'Current OBD'!$B$6:$K$2185,2,0)</f>
        <v>North Thurston School District</v>
      </c>
      <c r="D2089" s="24">
        <v>664689</v>
      </c>
      <c r="E2089" s="9" t="str">
        <f>VLOOKUP(D2089,'Current OBD'!$B$6:$K$2185,10,0)</f>
        <v>Pleasant Glade Elementary</v>
      </c>
      <c r="F2089" s="11" t="str">
        <f>IF(VLOOKUP(D2089,'Current OBD'!$B$6:$AK$2185,23,0)="Yes","PK"," ")</f>
        <v xml:space="preserve"> </v>
      </c>
      <c r="G2089" s="11" t="str">
        <f>IF(VLOOKUP(D2089,'Current OBD'!$B$6:$AK$2185,24,0)="Yes","K"," ")</f>
        <v>K</v>
      </c>
      <c r="H2089" s="11">
        <f>IF(VLOOKUP(D2089,'Current OBD'!$B$6:$AK$2185,25,0)="Yes",1," ")</f>
        <v>1</v>
      </c>
      <c r="I2089" s="11" t="str">
        <f>IF(VLOOKUP(D2089,'Current OBD'!$B$6:$AK$2185,26,0)="Yes","2"," ")</f>
        <v>2</v>
      </c>
      <c r="J2089" s="11" t="str">
        <f>IF(VLOOKUP(D2089,'Current OBD'!$B$6:$AK$2185,27,0)="Yes","3"," ")</f>
        <v>3</v>
      </c>
      <c r="K2089" s="11" t="str">
        <f>IF(VLOOKUP(D2089,'Current OBD'!$B$6:$AK$2185,28,0)="Yes","4"," ")</f>
        <v>4</v>
      </c>
      <c r="L2089" s="11" t="str">
        <f>IF(VLOOKUP(D2089,'Current OBD'!$B$6:$AK$2185,29,0)="Yes","5"," ")</f>
        <v>5</v>
      </c>
      <c r="M2089" s="11" t="str">
        <f>IF(VLOOKUP(D2089,'Current OBD'!$B$6:$AK$2185,30,0)="Yes","6"," ")</f>
        <v xml:space="preserve"> </v>
      </c>
      <c r="N2089" s="11" t="str">
        <f>IF(VLOOKUP(D2089,'Current OBD'!$B$6:$AK$2185,31,0)="Yes","7"," ")</f>
        <v xml:space="preserve"> </v>
      </c>
      <c r="O2089" s="11" t="str">
        <f>IF(VLOOKUP(D2089,'Current OBD'!$B$6:$AK$2185,32,0)="Yes","8"," ")</f>
        <v xml:space="preserve"> </v>
      </c>
      <c r="P2089" s="11" t="str">
        <f>IF(VLOOKUP(D2089,'Current OBD'!$B$6:$AK$2185,33,0)="Yes","9"," ")</f>
        <v xml:space="preserve"> </v>
      </c>
      <c r="Q2089" s="11" t="str">
        <f>IF(VLOOKUP(D2089,'Current OBD'!$B$6:$AK$2185,34,0)="Yes","10"," ")</f>
        <v xml:space="preserve"> </v>
      </c>
      <c r="R2089" s="11" t="str">
        <f>IF(VLOOKUP(D2089,'Current OBD'!$B$6:$AK$2185,35,0)="Yes","11"," ")</f>
        <v xml:space="preserve"> </v>
      </c>
      <c r="S2089" s="11" t="str">
        <f>IF(VLOOKUP(D2089,'Current OBD'!$B$6:$AK$2185,36,0)="Yes","12"," ")</f>
        <v xml:space="preserve"> </v>
      </c>
      <c r="T2089" s="13">
        <f>VLOOKUP(D2089,Pivot!$B$4:$F$2181,2,0)</f>
        <v>396</v>
      </c>
      <c r="U2089" s="13">
        <f>VLOOKUP(D2089,Pivot!$B$4:$F$2181,3,0)</f>
        <v>0</v>
      </c>
      <c r="V2089" s="13">
        <f>VLOOKUP(D2089,Pivot!$B$4:$F$2181,4,0)</f>
        <v>654</v>
      </c>
      <c r="W2089" s="46">
        <f>IFERROR(VLOOKUP(D2089,Pivot!$B$4:$H$2181,5,0),"")</f>
        <v>0.60550000000000004</v>
      </c>
      <c r="X2089" s="51">
        <f>IFERROR(VLOOKUP(D2089,Pivot!$B$4:$H$2181,6,0),"")</f>
        <v>0</v>
      </c>
      <c r="Y2089" s="46">
        <f>IFERROR(VLOOKUP(D2089,Pivot!$B$4:$H$2181,7,0),"")</f>
        <v>0.60550000000000004</v>
      </c>
    </row>
    <row r="2090" spans="1:25" ht="15" customHeight="1" outlineLevel="2">
      <c r="A2090" s="10" t="str">
        <f>VLOOKUP(D2090,'Current OBD'!$B$6:$K$2185,4,0)</f>
        <v>Thurston</v>
      </c>
      <c r="B2090" s="10" t="str">
        <f>VLOOKUP(D2090,'Current OBD'!$B$6:$K$2185,3,0)</f>
        <v>34-003</v>
      </c>
      <c r="C2090" s="9" t="str">
        <f>VLOOKUP(D2090,'Current OBD'!$B$6:$K$2185,2,0)</f>
        <v>North Thurston School District</v>
      </c>
      <c r="D2090" s="24">
        <v>661595</v>
      </c>
      <c r="E2090" s="9" t="str">
        <f>VLOOKUP(D2090,'Current OBD'!$B$6:$K$2185,10,0)</f>
        <v>River Ridge High School</v>
      </c>
      <c r="F2090" s="11" t="str">
        <f>IF(VLOOKUP(D2090,'Current OBD'!$B$6:$AK$2185,23,0)="Yes","PK"," ")</f>
        <v xml:space="preserve"> </v>
      </c>
      <c r="G2090" s="11" t="str">
        <f>IF(VLOOKUP(D2090,'Current OBD'!$B$6:$AK$2185,24,0)="Yes","K"," ")</f>
        <v xml:space="preserve"> </v>
      </c>
      <c r="H2090" s="11" t="str">
        <f>IF(VLOOKUP(D2090,'Current OBD'!$B$6:$AK$2185,25,0)="Yes",1," ")</f>
        <v xml:space="preserve"> </v>
      </c>
      <c r="I2090" s="11" t="str">
        <f>IF(VLOOKUP(D2090,'Current OBD'!$B$6:$AK$2185,26,0)="Yes","2"," ")</f>
        <v xml:space="preserve"> </v>
      </c>
      <c r="J2090" s="11" t="str">
        <f>IF(VLOOKUP(D2090,'Current OBD'!$B$6:$AK$2185,27,0)="Yes","3"," ")</f>
        <v xml:space="preserve"> </v>
      </c>
      <c r="K2090" s="11" t="str">
        <f>IF(VLOOKUP(D2090,'Current OBD'!$B$6:$AK$2185,28,0)="Yes","4"," ")</f>
        <v xml:space="preserve"> </v>
      </c>
      <c r="L2090" s="11" t="str">
        <f>IF(VLOOKUP(D2090,'Current OBD'!$B$6:$AK$2185,29,0)="Yes","5"," ")</f>
        <v xml:space="preserve"> </v>
      </c>
      <c r="M2090" s="11" t="str">
        <f>IF(VLOOKUP(D2090,'Current OBD'!$B$6:$AK$2185,30,0)="Yes","6"," ")</f>
        <v xml:space="preserve"> </v>
      </c>
      <c r="N2090" s="11" t="str">
        <f>IF(VLOOKUP(D2090,'Current OBD'!$B$6:$AK$2185,31,0)="Yes","7"," ")</f>
        <v xml:space="preserve"> </v>
      </c>
      <c r="O2090" s="11" t="str">
        <f>IF(VLOOKUP(D2090,'Current OBD'!$B$6:$AK$2185,32,0)="Yes","8"," ")</f>
        <v xml:space="preserve"> </v>
      </c>
      <c r="P2090" s="11" t="str">
        <f>IF(VLOOKUP(D2090,'Current OBD'!$B$6:$AK$2185,33,0)="Yes","9"," ")</f>
        <v>9</v>
      </c>
      <c r="Q2090" s="11" t="str">
        <f>IF(VLOOKUP(D2090,'Current OBD'!$B$6:$AK$2185,34,0)="Yes","10"," ")</f>
        <v>10</v>
      </c>
      <c r="R2090" s="11" t="str">
        <f>IF(VLOOKUP(D2090,'Current OBD'!$B$6:$AK$2185,35,0)="Yes","11"," ")</f>
        <v>11</v>
      </c>
      <c r="S2090" s="11" t="str">
        <f>IF(VLOOKUP(D2090,'Current OBD'!$B$6:$AK$2185,36,0)="Yes","12"," ")</f>
        <v>12</v>
      </c>
      <c r="T2090" s="13">
        <f>VLOOKUP(D2090,Pivot!$B$4:$F$2181,2,0)</f>
        <v>425</v>
      </c>
      <c r="U2090" s="13">
        <f>VLOOKUP(D2090,Pivot!$B$4:$F$2181,3,0)</f>
        <v>121</v>
      </c>
      <c r="V2090" s="13">
        <f>VLOOKUP(D2090,Pivot!$B$4:$F$2181,4,0)</f>
        <v>1488</v>
      </c>
      <c r="W2090" s="46">
        <f>IFERROR(VLOOKUP(D2090,Pivot!$B$4:$H$2181,5,0),"")</f>
        <v>0.28560000000000002</v>
      </c>
      <c r="X2090" s="51">
        <f>IFERROR(VLOOKUP(D2090,Pivot!$B$4:$H$2181,6,0),"")</f>
        <v>8.1299999999999997E-2</v>
      </c>
      <c r="Y2090" s="46">
        <f>IFERROR(VLOOKUP(D2090,Pivot!$B$4:$H$2181,7,0),"")</f>
        <v>0.3669</v>
      </c>
    </row>
    <row r="2091" spans="1:25" ht="15" customHeight="1" outlineLevel="2">
      <c r="A2091" s="10" t="str">
        <f>VLOOKUP(D2091,'Current OBD'!$B$6:$K$2185,4,0)</f>
        <v>Thurston</v>
      </c>
      <c r="B2091" s="10" t="str">
        <f>VLOOKUP(D2091,'Current OBD'!$B$6:$K$2185,3,0)</f>
        <v>34-003</v>
      </c>
      <c r="C2091" s="9" t="str">
        <f>VLOOKUP(D2091,'Current OBD'!$B$6:$K$2185,2,0)</f>
        <v>North Thurston School District</v>
      </c>
      <c r="D2091" s="24">
        <v>684419</v>
      </c>
      <c r="E2091" s="9" t="str">
        <f>VLOOKUP(D2091,'Current OBD'!$B$6:$K$2185,10,0)</f>
        <v>Salish Middle School</v>
      </c>
      <c r="F2091" s="11" t="str">
        <f>IF(VLOOKUP(D2091,'Current OBD'!$B$6:$AK$2185,23,0)="Yes","PK"," ")</f>
        <v xml:space="preserve"> </v>
      </c>
      <c r="G2091" s="11" t="str">
        <f>IF(VLOOKUP(D2091,'Current OBD'!$B$6:$AK$2185,24,0)="Yes","K"," ")</f>
        <v xml:space="preserve"> </v>
      </c>
      <c r="H2091" s="11" t="str">
        <f>IF(VLOOKUP(D2091,'Current OBD'!$B$6:$AK$2185,25,0)="Yes",1," ")</f>
        <v xml:space="preserve"> </v>
      </c>
      <c r="I2091" s="11" t="str">
        <f>IF(VLOOKUP(D2091,'Current OBD'!$B$6:$AK$2185,26,0)="Yes","2"," ")</f>
        <v xml:space="preserve"> </v>
      </c>
      <c r="J2091" s="11" t="str">
        <f>IF(VLOOKUP(D2091,'Current OBD'!$B$6:$AK$2185,27,0)="Yes","3"," ")</f>
        <v xml:space="preserve"> </v>
      </c>
      <c r="K2091" s="11" t="str">
        <f>IF(VLOOKUP(D2091,'Current OBD'!$B$6:$AK$2185,28,0)="Yes","4"," ")</f>
        <v xml:space="preserve"> </v>
      </c>
      <c r="L2091" s="11" t="str">
        <f>IF(VLOOKUP(D2091,'Current OBD'!$B$6:$AK$2185,29,0)="Yes","5"," ")</f>
        <v xml:space="preserve"> </v>
      </c>
      <c r="M2091" s="11" t="str">
        <f>IF(VLOOKUP(D2091,'Current OBD'!$B$6:$AK$2185,30,0)="Yes","6"," ")</f>
        <v>6</v>
      </c>
      <c r="N2091" s="11" t="str">
        <f>IF(VLOOKUP(D2091,'Current OBD'!$B$6:$AK$2185,31,0)="Yes","7"," ")</f>
        <v>7</v>
      </c>
      <c r="O2091" s="11" t="str">
        <f>IF(VLOOKUP(D2091,'Current OBD'!$B$6:$AK$2185,32,0)="Yes","8"," ")</f>
        <v>8</v>
      </c>
      <c r="P2091" s="11" t="str">
        <f>IF(VLOOKUP(D2091,'Current OBD'!$B$6:$AK$2185,33,0)="Yes","9"," ")</f>
        <v xml:space="preserve"> </v>
      </c>
      <c r="Q2091" s="11" t="str">
        <f>IF(VLOOKUP(D2091,'Current OBD'!$B$6:$AK$2185,34,0)="Yes","10"," ")</f>
        <v xml:space="preserve"> </v>
      </c>
      <c r="R2091" s="11" t="str">
        <f>IF(VLOOKUP(D2091,'Current OBD'!$B$6:$AK$2185,35,0)="Yes","11"," ")</f>
        <v xml:space="preserve"> </v>
      </c>
      <c r="S2091" s="11" t="str">
        <f>IF(VLOOKUP(D2091,'Current OBD'!$B$6:$AK$2185,36,0)="Yes","12"," ")</f>
        <v xml:space="preserve"> </v>
      </c>
      <c r="T2091" s="13">
        <f>VLOOKUP(D2091,Pivot!$B$4:$F$2181,2,0)</f>
        <v>226</v>
      </c>
      <c r="U2091" s="13">
        <f>VLOOKUP(D2091,Pivot!$B$4:$F$2181,3,0)</f>
        <v>85</v>
      </c>
      <c r="V2091" s="13">
        <f>VLOOKUP(D2091,Pivot!$B$4:$F$2181,4,0)</f>
        <v>739</v>
      </c>
      <c r="W2091" s="46">
        <f>IFERROR(VLOOKUP(D2091,Pivot!$B$4:$H$2181,5,0),"")</f>
        <v>0.30580000000000002</v>
      </c>
      <c r="X2091" s="51">
        <f>IFERROR(VLOOKUP(D2091,Pivot!$B$4:$H$2181,6,0),"")</f>
        <v>0.115</v>
      </c>
      <c r="Y2091" s="46">
        <f>IFERROR(VLOOKUP(D2091,Pivot!$B$4:$H$2181,7,0),"")</f>
        <v>0.42080000000000001</v>
      </c>
    </row>
    <row r="2092" spans="1:25" ht="15" customHeight="1" outlineLevel="2">
      <c r="A2092" s="10" t="str">
        <f>VLOOKUP(D2092,'Current OBD'!$B$6:$K$2185,4,0)</f>
        <v>Thurston</v>
      </c>
      <c r="B2092" s="10" t="str">
        <f>VLOOKUP(D2092,'Current OBD'!$B$6:$K$2185,3,0)</f>
        <v>34-003</v>
      </c>
      <c r="C2092" s="9" t="str">
        <f>VLOOKUP(D2092,'Current OBD'!$B$6:$K$2185,2,0)</f>
        <v>North Thurston School District</v>
      </c>
      <c r="D2092" s="24">
        <v>661588</v>
      </c>
      <c r="E2092" s="9" t="str">
        <f>VLOOKUP(D2092,'Current OBD'!$B$6:$K$2185,10,0)</f>
        <v>Seven Oaks Elementary</v>
      </c>
      <c r="F2092" s="11" t="str">
        <f>IF(VLOOKUP(D2092,'Current OBD'!$B$6:$AK$2185,23,0)="Yes","PK"," ")</f>
        <v xml:space="preserve"> </v>
      </c>
      <c r="G2092" s="11" t="str">
        <f>IF(VLOOKUP(D2092,'Current OBD'!$B$6:$AK$2185,24,0)="Yes","K"," ")</f>
        <v>K</v>
      </c>
      <c r="H2092" s="11">
        <f>IF(VLOOKUP(D2092,'Current OBD'!$B$6:$AK$2185,25,0)="Yes",1," ")</f>
        <v>1</v>
      </c>
      <c r="I2092" s="11" t="str">
        <f>IF(VLOOKUP(D2092,'Current OBD'!$B$6:$AK$2185,26,0)="Yes","2"," ")</f>
        <v>2</v>
      </c>
      <c r="J2092" s="11" t="str">
        <f>IF(VLOOKUP(D2092,'Current OBD'!$B$6:$AK$2185,27,0)="Yes","3"," ")</f>
        <v>3</v>
      </c>
      <c r="K2092" s="11" t="str">
        <f>IF(VLOOKUP(D2092,'Current OBD'!$B$6:$AK$2185,28,0)="Yes","4"," ")</f>
        <v>4</v>
      </c>
      <c r="L2092" s="11" t="str">
        <f>IF(VLOOKUP(D2092,'Current OBD'!$B$6:$AK$2185,29,0)="Yes","5"," ")</f>
        <v>5</v>
      </c>
      <c r="M2092" s="11" t="str">
        <f>IF(VLOOKUP(D2092,'Current OBD'!$B$6:$AK$2185,30,0)="Yes","6"," ")</f>
        <v xml:space="preserve"> </v>
      </c>
      <c r="N2092" s="11" t="str">
        <f>IF(VLOOKUP(D2092,'Current OBD'!$B$6:$AK$2185,31,0)="Yes","7"," ")</f>
        <v xml:space="preserve"> </v>
      </c>
      <c r="O2092" s="11" t="str">
        <f>IF(VLOOKUP(D2092,'Current OBD'!$B$6:$AK$2185,32,0)="Yes","8"," ")</f>
        <v xml:space="preserve"> </v>
      </c>
      <c r="P2092" s="11" t="str">
        <f>IF(VLOOKUP(D2092,'Current OBD'!$B$6:$AK$2185,33,0)="Yes","9"," ")</f>
        <v xml:space="preserve"> </v>
      </c>
      <c r="Q2092" s="11" t="str">
        <f>IF(VLOOKUP(D2092,'Current OBD'!$B$6:$AK$2185,34,0)="Yes","10"," ")</f>
        <v xml:space="preserve"> </v>
      </c>
      <c r="R2092" s="11" t="str">
        <f>IF(VLOOKUP(D2092,'Current OBD'!$B$6:$AK$2185,35,0)="Yes","11"," ")</f>
        <v xml:space="preserve"> </v>
      </c>
      <c r="S2092" s="11" t="str">
        <f>IF(VLOOKUP(D2092,'Current OBD'!$B$6:$AK$2185,36,0)="Yes","12"," ")</f>
        <v xml:space="preserve"> </v>
      </c>
      <c r="T2092" s="13">
        <f>VLOOKUP(D2092,Pivot!$B$4:$F$2181,2,0)</f>
        <v>142</v>
      </c>
      <c r="U2092" s="13">
        <f>VLOOKUP(D2092,Pivot!$B$4:$F$2181,3,0)</f>
        <v>67</v>
      </c>
      <c r="V2092" s="13">
        <f>VLOOKUP(D2092,Pivot!$B$4:$F$2181,4,0)</f>
        <v>482</v>
      </c>
      <c r="W2092" s="46">
        <f>IFERROR(VLOOKUP(D2092,Pivot!$B$4:$H$2181,5,0),"")</f>
        <v>0.29459999999999997</v>
      </c>
      <c r="X2092" s="51">
        <f>IFERROR(VLOOKUP(D2092,Pivot!$B$4:$H$2181,6,0),"")</f>
        <v>0.13900000000000001</v>
      </c>
      <c r="Y2092" s="46">
        <f>IFERROR(VLOOKUP(D2092,Pivot!$B$4:$H$2181,7,0),"")</f>
        <v>0.43359999999999999</v>
      </c>
    </row>
    <row r="2093" spans="1:25" ht="15" customHeight="1" outlineLevel="2">
      <c r="A2093" s="10" t="str">
        <f>VLOOKUP(D2093,'Current OBD'!$B$6:$K$2185,4,0)</f>
        <v>Thurston</v>
      </c>
      <c r="B2093" s="10" t="str">
        <f>VLOOKUP(D2093,'Current OBD'!$B$6:$K$2185,3,0)</f>
        <v>34-003</v>
      </c>
      <c r="C2093" s="9" t="str">
        <f>VLOOKUP(D2093,'Current OBD'!$B$6:$K$2185,2,0)</f>
        <v>North Thurston School District</v>
      </c>
      <c r="D2093" s="24">
        <v>661589</v>
      </c>
      <c r="E2093" s="9" t="str">
        <f>VLOOKUP(D2093,'Current OBD'!$B$6:$K$2185,10,0)</f>
        <v>South Bay Elementary</v>
      </c>
      <c r="F2093" s="11" t="str">
        <f>IF(VLOOKUP(D2093,'Current OBD'!$B$6:$AK$2185,23,0)="Yes","PK"," ")</f>
        <v xml:space="preserve"> </v>
      </c>
      <c r="G2093" s="11" t="str">
        <f>IF(VLOOKUP(D2093,'Current OBD'!$B$6:$AK$2185,24,0)="Yes","K"," ")</f>
        <v>K</v>
      </c>
      <c r="H2093" s="11">
        <f>IF(VLOOKUP(D2093,'Current OBD'!$B$6:$AK$2185,25,0)="Yes",1," ")</f>
        <v>1</v>
      </c>
      <c r="I2093" s="11" t="str">
        <f>IF(VLOOKUP(D2093,'Current OBD'!$B$6:$AK$2185,26,0)="Yes","2"," ")</f>
        <v>2</v>
      </c>
      <c r="J2093" s="11" t="str">
        <f>IF(VLOOKUP(D2093,'Current OBD'!$B$6:$AK$2185,27,0)="Yes","3"," ")</f>
        <v>3</v>
      </c>
      <c r="K2093" s="11" t="str">
        <f>IF(VLOOKUP(D2093,'Current OBD'!$B$6:$AK$2185,28,0)="Yes","4"," ")</f>
        <v>4</v>
      </c>
      <c r="L2093" s="11" t="str">
        <f>IF(VLOOKUP(D2093,'Current OBD'!$B$6:$AK$2185,29,0)="Yes","5"," ")</f>
        <v>5</v>
      </c>
      <c r="M2093" s="11" t="str">
        <f>IF(VLOOKUP(D2093,'Current OBD'!$B$6:$AK$2185,30,0)="Yes","6"," ")</f>
        <v xml:space="preserve"> </v>
      </c>
      <c r="N2093" s="11" t="str">
        <f>IF(VLOOKUP(D2093,'Current OBD'!$B$6:$AK$2185,31,0)="Yes","7"," ")</f>
        <v xml:space="preserve"> </v>
      </c>
      <c r="O2093" s="11" t="str">
        <f>IF(VLOOKUP(D2093,'Current OBD'!$B$6:$AK$2185,32,0)="Yes","8"," ")</f>
        <v xml:space="preserve"> </v>
      </c>
      <c r="P2093" s="11" t="str">
        <f>IF(VLOOKUP(D2093,'Current OBD'!$B$6:$AK$2185,33,0)="Yes","9"," ")</f>
        <v xml:space="preserve"> </v>
      </c>
      <c r="Q2093" s="11" t="str">
        <f>IF(VLOOKUP(D2093,'Current OBD'!$B$6:$AK$2185,34,0)="Yes","10"," ")</f>
        <v xml:space="preserve"> </v>
      </c>
      <c r="R2093" s="11" t="str">
        <f>IF(VLOOKUP(D2093,'Current OBD'!$B$6:$AK$2185,35,0)="Yes","11"," ")</f>
        <v xml:space="preserve"> </v>
      </c>
      <c r="S2093" s="11" t="str">
        <f>IF(VLOOKUP(D2093,'Current OBD'!$B$6:$AK$2185,36,0)="Yes","12"," ")</f>
        <v xml:space="preserve"> </v>
      </c>
      <c r="T2093" s="13">
        <f>VLOOKUP(D2093,Pivot!$B$4:$F$2181,2,0)</f>
        <v>152</v>
      </c>
      <c r="U2093" s="13">
        <f>VLOOKUP(D2093,Pivot!$B$4:$F$2181,3,0)</f>
        <v>44</v>
      </c>
      <c r="V2093" s="13">
        <f>VLOOKUP(D2093,Pivot!$B$4:$F$2181,4,0)</f>
        <v>584</v>
      </c>
      <c r="W2093" s="46">
        <f>IFERROR(VLOOKUP(D2093,Pivot!$B$4:$H$2181,5,0),"")</f>
        <v>0.26029999999999998</v>
      </c>
      <c r="X2093" s="51">
        <f>IFERROR(VLOOKUP(D2093,Pivot!$B$4:$H$2181,6,0),"")</f>
        <v>7.5300000000000006E-2</v>
      </c>
      <c r="Y2093" s="46">
        <f>IFERROR(VLOOKUP(D2093,Pivot!$B$4:$H$2181,7,0),"")</f>
        <v>0.33560000000000001</v>
      </c>
    </row>
    <row r="2094" spans="1:25" ht="15" customHeight="1" outlineLevel="2">
      <c r="A2094" s="10" t="str">
        <f>VLOOKUP(D2094,'Current OBD'!$B$6:$K$2185,4,0)</f>
        <v>Thurston</v>
      </c>
      <c r="B2094" s="10" t="str">
        <f>VLOOKUP(D2094,'Current OBD'!$B$6:$K$2185,3,0)</f>
        <v>34-003</v>
      </c>
      <c r="C2094" s="9" t="str">
        <f>VLOOKUP(D2094,'Current OBD'!$B$6:$K$2185,2,0)</f>
        <v>North Thurston School District</v>
      </c>
      <c r="D2094" s="24">
        <v>661597</v>
      </c>
      <c r="E2094" s="9" t="str">
        <f>VLOOKUP(D2094,'Current OBD'!$B$6:$K$2185,10,0)</f>
        <v>Timberline High School</v>
      </c>
      <c r="F2094" s="11" t="str">
        <f>IF(VLOOKUP(D2094,'Current OBD'!$B$6:$AK$2185,23,0)="Yes","PK"," ")</f>
        <v xml:space="preserve"> </v>
      </c>
      <c r="G2094" s="11" t="str">
        <f>IF(VLOOKUP(D2094,'Current OBD'!$B$6:$AK$2185,24,0)="Yes","K"," ")</f>
        <v xml:space="preserve"> </v>
      </c>
      <c r="H2094" s="11" t="str">
        <f>IF(VLOOKUP(D2094,'Current OBD'!$B$6:$AK$2185,25,0)="Yes",1," ")</f>
        <v xml:space="preserve"> </v>
      </c>
      <c r="I2094" s="11" t="str">
        <f>IF(VLOOKUP(D2094,'Current OBD'!$B$6:$AK$2185,26,0)="Yes","2"," ")</f>
        <v xml:space="preserve"> </v>
      </c>
      <c r="J2094" s="11" t="str">
        <f>IF(VLOOKUP(D2094,'Current OBD'!$B$6:$AK$2185,27,0)="Yes","3"," ")</f>
        <v xml:space="preserve"> </v>
      </c>
      <c r="K2094" s="11" t="str">
        <f>IF(VLOOKUP(D2094,'Current OBD'!$B$6:$AK$2185,28,0)="Yes","4"," ")</f>
        <v xml:space="preserve"> </v>
      </c>
      <c r="L2094" s="11" t="str">
        <f>IF(VLOOKUP(D2094,'Current OBD'!$B$6:$AK$2185,29,0)="Yes","5"," ")</f>
        <v xml:space="preserve"> </v>
      </c>
      <c r="M2094" s="11" t="str">
        <f>IF(VLOOKUP(D2094,'Current OBD'!$B$6:$AK$2185,30,0)="Yes","6"," ")</f>
        <v xml:space="preserve"> </v>
      </c>
      <c r="N2094" s="11" t="str">
        <f>IF(VLOOKUP(D2094,'Current OBD'!$B$6:$AK$2185,31,0)="Yes","7"," ")</f>
        <v xml:space="preserve"> </v>
      </c>
      <c r="O2094" s="11" t="str">
        <f>IF(VLOOKUP(D2094,'Current OBD'!$B$6:$AK$2185,32,0)="Yes","8"," ")</f>
        <v xml:space="preserve"> </v>
      </c>
      <c r="P2094" s="11" t="str">
        <f>IF(VLOOKUP(D2094,'Current OBD'!$B$6:$AK$2185,33,0)="Yes","9"," ")</f>
        <v>9</v>
      </c>
      <c r="Q2094" s="11" t="str">
        <f>IF(VLOOKUP(D2094,'Current OBD'!$B$6:$AK$2185,34,0)="Yes","10"," ")</f>
        <v>10</v>
      </c>
      <c r="R2094" s="11" t="str">
        <f>IF(VLOOKUP(D2094,'Current OBD'!$B$6:$AK$2185,35,0)="Yes","11"," ")</f>
        <v>11</v>
      </c>
      <c r="S2094" s="11" t="str">
        <f>IF(VLOOKUP(D2094,'Current OBD'!$B$6:$AK$2185,36,0)="Yes","12"," ")</f>
        <v>12</v>
      </c>
      <c r="T2094" s="13">
        <f>VLOOKUP(D2094,Pivot!$B$4:$F$2181,2,0)</f>
        <v>316</v>
      </c>
      <c r="U2094" s="13">
        <f>VLOOKUP(D2094,Pivot!$B$4:$F$2181,3,0)</f>
        <v>111</v>
      </c>
      <c r="V2094" s="13">
        <f>VLOOKUP(D2094,Pivot!$B$4:$F$2181,4,0)</f>
        <v>1415</v>
      </c>
      <c r="W2094" s="46">
        <f>IFERROR(VLOOKUP(D2094,Pivot!$B$4:$H$2181,5,0),"")</f>
        <v>0.2233</v>
      </c>
      <c r="X2094" s="51">
        <f>IFERROR(VLOOKUP(D2094,Pivot!$B$4:$H$2181,6,0),"")</f>
        <v>7.8399999999999997E-2</v>
      </c>
      <c r="Y2094" s="46">
        <f>IFERROR(VLOOKUP(D2094,Pivot!$B$4:$H$2181,7,0),"")</f>
        <v>0.30180000000000001</v>
      </c>
    </row>
    <row r="2095" spans="1:25" ht="15" customHeight="1" outlineLevel="2">
      <c r="A2095" s="10" t="str">
        <f>VLOOKUP(D2095,'Current OBD'!$B$6:$K$2185,4,0)</f>
        <v>Thurston</v>
      </c>
      <c r="B2095" s="10" t="str">
        <f>VLOOKUP(D2095,'Current OBD'!$B$6:$K$2185,3,0)</f>
        <v>34-003</v>
      </c>
      <c r="C2095" s="9" t="str">
        <f>VLOOKUP(D2095,'Current OBD'!$B$6:$K$2185,2,0)</f>
        <v>North Thurston School District</v>
      </c>
      <c r="D2095" s="24">
        <v>661590</v>
      </c>
      <c r="E2095" s="9" t="str">
        <f>VLOOKUP(D2095,'Current OBD'!$B$6:$K$2185,10,0)</f>
        <v>Woodland Elementary</v>
      </c>
      <c r="F2095" s="11" t="str">
        <f>IF(VLOOKUP(D2095,'Current OBD'!$B$6:$AK$2185,23,0)="Yes","PK"," ")</f>
        <v xml:space="preserve"> </v>
      </c>
      <c r="G2095" s="11" t="str">
        <f>IF(VLOOKUP(D2095,'Current OBD'!$B$6:$AK$2185,24,0)="Yes","K"," ")</f>
        <v>K</v>
      </c>
      <c r="H2095" s="11">
        <f>IF(VLOOKUP(D2095,'Current OBD'!$B$6:$AK$2185,25,0)="Yes",1," ")</f>
        <v>1</v>
      </c>
      <c r="I2095" s="11" t="str">
        <f>IF(VLOOKUP(D2095,'Current OBD'!$B$6:$AK$2185,26,0)="Yes","2"," ")</f>
        <v>2</v>
      </c>
      <c r="J2095" s="11" t="str">
        <f>IF(VLOOKUP(D2095,'Current OBD'!$B$6:$AK$2185,27,0)="Yes","3"," ")</f>
        <v>3</v>
      </c>
      <c r="K2095" s="11" t="str">
        <f>IF(VLOOKUP(D2095,'Current OBD'!$B$6:$AK$2185,28,0)="Yes","4"," ")</f>
        <v>4</v>
      </c>
      <c r="L2095" s="11" t="str">
        <f>IF(VLOOKUP(D2095,'Current OBD'!$B$6:$AK$2185,29,0)="Yes","5"," ")</f>
        <v>5</v>
      </c>
      <c r="M2095" s="11" t="str">
        <f>IF(VLOOKUP(D2095,'Current OBD'!$B$6:$AK$2185,30,0)="Yes","6"," ")</f>
        <v xml:space="preserve"> </v>
      </c>
      <c r="N2095" s="11" t="str">
        <f>IF(VLOOKUP(D2095,'Current OBD'!$B$6:$AK$2185,31,0)="Yes","7"," ")</f>
        <v xml:space="preserve"> </v>
      </c>
      <c r="O2095" s="11" t="str">
        <f>IF(VLOOKUP(D2095,'Current OBD'!$B$6:$AK$2185,32,0)="Yes","8"," ")</f>
        <v xml:space="preserve"> </v>
      </c>
      <c r="P2095" s="11" t="str">
        <f>IF(VLOOKUP(D2095,'Current OBD'!$B$6:$AK$2185,33,0)="Yes","9"," ")</f>
        <v xml:space="preserve"> </v>
      </c>
      <c r="Q2095" s="11" t="str">
        <f>IF(VLOOKUP(D2095,'Current OBD'!$B$6:$AK$2185,34,0)="Yes","10"," ")</f>
        <v xml:space="preserve"> </v>
      </c>
      <c r="R2095" s="11" t="str">
        <f>IF(VLOOKUP(D2095,'Current OBD'!$B$6:$AK$2185,35,0)="Yes","11"," ")</f>
        <v xml:space="preserve"> </v>
      </c>
      <c r="S2095" s="11" t="str">
        <f>IF(VLOOKUP(D2095,'Current OBD'!$B$6:$AK$2185,36,0)="Yes","12"," ")</f>
        <v xml:space="preserve"> </v>
      </c>
      <c r="T2095" s="13">
        <f>VLOOKUP(D2095,Pivot!$B$4:$F$2181,2,0)</f>
        <v>100</v>
      </c>
      <c r="U2095" s="13">
        <f>VLOOKUP(D2095,Pivot!$B$4:$F$2181,3,0)</f>
        <v>47</v>
      </c>
      <c r="V2095" s="13">
        <f>VLOOKUP(D2095,Pivot!$B$4:$F$2181,4,0)</f>
        <v>439</v>
      </c>
      <c r="W2095" s="46">
        <f>IFERROR(VLOOKUP(D2095,Pivot!$B$4:$H$2181,5,0),"")</f>
        <v>0.2278</v>
      </c>
      <c r="X2095" s="51">
        <f>IFERROR(VLOOKUP(D2095,Pivot!$B$4:$H$2181,6,0),"")</f>
        <v>0.1071</v>
      </c>
      <c r="Y2095" s="46">
        <f>IFERROR(VLOOKUP(D2095,Pivot!$B$4:$H$2181,7,0),"")</f>
        <v>0.33489999999999998</v>
      </c>
    </row>
    <row r="2096" spans="1:25" ht="15" customHeight="1" outlineLevel="1">
      <c r="A2096" s="27"/>
      <c r="B2096" s="27"/>
      <c r="C2096" s="30" t="s">
        <v>5872</v>
      </c>
      <c r="D2096" s="27"/>
      <c r="E2096" s="26"/>
      <c r="F2096" s="29"/>
      <c r="G2096" s="29"/>
      <c r="H2096" s="29"/>
      <c r="I2096" s="29"/>
      <c r="J2096" s="29"/>
      <c r="K2096" s="29"/>
      <c r="L2096" s="29"/>
      <c r="M2096" s="29"/>
      <c r="N2096" s="29"/>
      <c r="O2096" s="29"/>
      <c r="P2096" s="29"/>
      <c r="Q2096" s="29"/>
      <c r="R2096" s="29"/>
      <c r="S2096" s="29"/>
      <c r="T2096" s="43">
        <f>SUBTOTAL(9,T2074:T2095)</f>
        <v>5528</v>
      </c>
      <c r="U2096" s="43">
        <f>SUBTOTAL(9,U2074:U2095)</f>
        <v>1016</v>
      </c>
      <c r="V2096" s="43">
        <f>SUBTOTAL(9,V2074:V2095)</f>
        <v>14787</v>
      </c>
      <c r="W2096" s="47"/>
      <c r="X2096" s="52"/>
      <c r="Y2096" s="56">
        <f>(T2096+U2096)/V2096</f>
        <v>0.4425508892946507</v>
      </c>
    </row>
    <row r="2097" spans="1:25" ht="15" customHeight="1" outlineLevel="2">
      <c r="A2097" s="10" t="str">
        <f>VLOOKUP(D2097,'Current OBD'!$B$6:$K$2185,4,0)</f>
        <v>Thurston</v>
      </c>
      <c r="B2097" s="10" t="str">
        <f>VLOOKUP(D2097,'Current OBD'!$B$6:$K$2185,3,0)</f>
        <v>34-033</v>
      </c>
      <c r="C2097" s="9" t="str">
        <f>VLOOKUP(D2097,'Current OBD'!$B$6:$K$2185,2,0)</f>
        <v>Tumwater School District</v>
      </c>
      <c r="D2097" s="24">
        <v>662102</v>
      </c>
      <c r="E2097" s="9" t="str">
        <f>VLOOKUP(D2097,'Current OBD'!$B$6:$K$2185,10,0)</f>
        <v>AG West Black Hills High</v>
      </c>
      <c r="F2097" s="11" t="str">
        <f>IF(VLOOKUP(D2097,'Current OBD'!$B$6:$AK$2185,23,0)="Yes","PK"," ")</f>
        <v xml:space="preserve"> </v>
      </c>
      <c r="G2097" s="11" t="str">
        <f>IF(VLOOKUP(D2097,'Current OBD'!$B$6:$AK$2185,24,0)="Yes","K"," ")</f>
        <v xml:space="preserve"> </v>
      </c>
      <c r="H2097" s="11" t="str">
        <f>IF(VLOOKUP(D2097,'Current OBD'!$B$6:$AK$2185,25,0)="Yes",1," ")</f>
        <v xml:space="preserve"> </v>
      </c>
      <c r="I2097" s="11" t="str">
        <f>IF(VLOOKUP(D2097,'Current OBD'!$B$6:$AK$2185,26,0)="Yes","2"," ")</f>
        <v xml:space="preserve"> </v>
      </c>
      <c r="J2097" s="11" t="str">
        <f>IF(VLOOKUP(D2097,'Current OBD'!$B$6:$AK$2185,27,0)="Yes","3"," ")</f>
        <v xml:space="preserve"> </v>
      </c>
      <c r="K2097" s="11" t="str">
        <f>IF(VLOOKUP(D2097,'Current OBD'!$B$6:$AK$2185,28,0)="Yes","4"," ")</f>
        <v xml:space="preserve"> </v>
      </c>
      <c r="L2097" s="11" t="str">
        <f>IF(VLOOKUP(D2097,'Current OBD'!$B$6:$AK$2185,29,0)="Yes","5"," ")</f>
        <v xml:space="preserve"> </v>
      </c>
      <c r="M2097" s="11" t="str">
        <f>IF(VLOOKUP(D2097,'Current OBD'!$B$6:$AK$2185,30,0)="Yes","6"," ")</f>
        <v xml:space="preserve"> </v>
      </c>
      <c r="N2097" s="11" t="str">
        <f>IF(VLOOKUP(D2097,'Current OBD'!$B$6:$AK$2185,31,0)="Yes","7"," ")</f>
        <v xml:space="preserve"> </v>
      </c>
      <c r="O2097" s="11" t="str">
        <f>IF(VLOOKUP(D2097,'Current OBD'!$B$6:$AK$2185,32,0)="Yes","8"," ")</f>
        <v xml:space="preserve"> </v>
      </c>
      <c r="P2097" s="11" t="str">
        <f>IF(VLOOKUP(D2097,'Current OBD'!$B$6:$AK$2185,33,0)="Yes","9"," ")</f>
        <v>9</v>
      </c>
      <c r="Q2097" s="11" t="str">
        <f>IF(VLOOKUP(D2097,'Current OBD'!$B$6:$AK$2185,34,0)="Yes","10"," ")</f>
        <v>10</v>
      </c>
      <c r="R2097" s="11" t="str">
        <f>IF(VLOOKUP(D2097,'Current OBD'!$B$6:$AK$2185,35,0)="Yes","11"," ")</f>
        <v>11</v>
      </c>
      <c r="S2097" s="11" t="str">
        <f>IF(VLOOKUP(D2097,'Current OBD'!$B$6:$AK$2185,36,0)="Yes","12"," ")</f>
        <v>12</v>
      </c>
      <c r="T2097" s="13">
        <f>VLOOKUP(D2097,Pivot!$B$4:$F$2181,2,0)</f>
        <v>170</v>
      </c>
      <c r="U2097" s="13">
        <f>VLOOKUP(D2097,Pivot!$B$4:$F$2181,3,0)</f>
        <v>53</v>
      </c>
      <c r="V2097" s="13">
        <f>VLOOKUP(D2097,Pivot!$B$4:$F$2181,4,0)</f>
        <v>841</v>
      </c>
      <c r="W2097" s="46">
        <f>IFERROR(VLOOKUP(D2097,Pivot!$B$4:$H$2181,5,0),"")</f>
        <v>0.2021</v>
      </c>
      <c r="X2097" s="51">
        <f>IFERROR(VLOOKUP(D2097,Pivot!$B$4:$H$2181,6,0),"")</f>
        <v>6.3E-2</v>
      </c>
      <c r="Y2097" s="46">
        <f>IFERROR(VLOOKUP(D2097,Pivot!$B$4:$H$2181,7,0),"")</f>
        <v>0.26519999999999999</v>
      </c>
    </row>
    <row r="2098" spans="1:25" ht="15" customHeight="1" outlineLevel="2">
      <c r="A2098" s="10" t="str">
        <f>VLOOKUP(D2098,'Current OBD'!$B$6:$K$2185,4,0)</f>
        <v>Thurston</v>
      </c>
      <c r="B2098" s="10" t="str">
        <f>VLOOKUP(D2098,'Current OBD'!$B$6:$K$2185,3,0)</f>
        <v>34-033</v>
      </c>
      <c r="C2098" s="9" t="str">
        <f>VLOOKUP(D2098,'Current OBD'!$B$6:$K$2185,2,0)</f>
        <v>Tumwater School District</v>
      </c>
      <c r="D2098" s="24">
        <v>662096</v>
      </c>
      <c r="E2098" s="9" t="str">
        <f>VLOOKUP(D2098,'Current OBD'!$B$6:$K$2185,10,0)</f>
        <v>Black Lake Elementary</v>
      </c>
      <c r="F2098" s="11" t="str">
        <f>IF(VLOOKUP(D2098,'Current OBD'!$B$6:$AK$2185,23,0)="Yes","PK"," ")</f>
        <v xml:space="preserve"> </v>
      </c>
      <c r="G2098" s="11" t="str">
        <f>IF(VLOOKUP(D2098,'Current OBD'!$B$6:$AK$2185,24,0)="Yes","K"," ")</f>
        <v>K</v>
      </c>
      <c r="H2098" s="11">
        <f>IF(VLOOKUP(D2098,'Current OBD'!$B$6:$AK$2185,25,0)="Yes",1," ")</f>
        <v>1</v>
      </c>
      <c r="I2098" s="11" t="str">
        <f>IF(VLOOKUP(D2098,'Current OBD'!$B$6:$AK$2185,26,0)="Yes","2"," ")</f>
        <v>2</v>
      </c>
      <c r="J2098" s="11" t="str">
        <f>IF(VLOOKUP(D2098,'Current OBD'!$B$6:$AK$2185,27,0)="Yes","3"," ")</f>
        <v>3</v>
      </c>
      <c r="K2098" s="11" t="str">
        <f>IF(VLOOKUP(D2098,'Current OBD'!$B$6:$AK$2185,28,0)="Yes","4"," ")</f>
        <v>4</v>
      </c>
      <c r="L2098" s="11" t="str">
        <f>IF(VLOOKUP(D2098,'Current OBD'!$B$6:$AK$2185,29,0)="Yes","5"," ")</f>
        <v>5</v>
      </c>
      <c r="M2098" s="11" t="str">
        <f>IF(VLOOKUP(D2098,'Current OBD'!$B$6:$AK$2185,30,0)="Yes","6"," ")</f>
        <v xml:space="preserve"> </v>
      </c>
      <c r="N2098" s="11" t="str">
        <f>IF(VLOOKUP(D2098,'Current OBD'!$B$6:$AK$2185,31,0)="Yes","7"," ")</f>
        <v xml:space="preserve"> </v>
      </c>
      <c r="O2098" s="11" t="str">
        <f>IF(VLOOKUP(D2098,'Current OBD'!$B$6:$AK$2185,32,0)="Yes","8"," ")</f>
        <v xml:space="preserve"> </v>
      </c>
      <c r="P2098" s="11" t="str">
        <f>IF(VLOOKUP(D2098,'Current OBD'!$B$6:$AK$2185,33,0)="Yes","9"," ")</f>
        <v xml:space="preserve"> </v>
      </c>
      <c r="Q2098" s="11" t="str">
        <f>IF(VLOOKUP(D2098,'Current OBD'!$B$6:$AK$2185,34,0)="Yes","10"," ")</f>
        <v xml:space="preserve"> </v>
      </c>
      <c r="R2098" s="11" t="str">
        <f>IF(VLOOKUP(D2098,'Current OBD'!$B$6:$AK$2185,35,0)="Yes","11"," ")</f>
        <v xml:space="preserve"> </v>
      </c>
      <c r="S2098" s="11" t="str">
        <f>IF(VLOOKUP(D2098,'Current OBD'!$B$6:$AK$2185,36,0)="Yes","12"," ")</f>
        <v xml:space="preserve"> </v>
      </c>
      <c r="T2098" s="13">
        <f>VLOOKUP(D2098,Pivot!$B$4:$F$2181,2,0)</f>
        <v>60</v>
      </c>
      <c r="U2098" s="13">
        <f>VLOOKUP(D2098,Pivot!$B$4:$F$2181,3,0)</f>
        <v>26</v>
      </c>
      <c r="V2098" s="13">
        <f>VLOOKUP(D2098,Pivot!$B$4:$F$2181,4,0)</f>
        <v>380</v>
      </c>
      <c r="W2098" s="46">
        <f>IFERROR(VLOOKUP(D2098,Pivot!$B$4:$H$2181,5,0),"")</f>
        <v>0.15790000000000001</v>
      </c>
      <c r="X2098" s="51">
        <f>IFERROR(VLOOKUP(D2098,Pivot!$B$4:$H$2181,6,0),"")</f>
        <v>6.8400000000000002E-2</v>
      </c>
      <c r="Y2098" s="46">
        <f>IFERROR(VLOOKUP(D2098,Pivot!$B$4:$H$2181,7,0),"")</f>
        <v>0.2263</v>
      </c>
    </row>
    <row r="2099" spans="1:25" ht="15" customHeight="1" outlineLevel="2">
      <c r="A2099" s="10" t="str">
        <f>VLOOKUP(D2099,'Current OBD'!$B$6:$K$2185,4,0)</f>
        <v>Thurston</v>
      </c>
      <c r="B2099" s="10" t="str">
        <f>VLOOKUP(D2099,'Current OBD'!$B$6:$K$2185,3,0)</f>
        <v>34-033</v>
      </c>
      <c r="C2099" s="9" t="str">
        <f>VLOOKUP(D2099,'Current OBD'!$B$6:$K$2185,2,0)</f>
        <v>Tumwater School District</v>
      </c>
      <c r="D2099" s="24">
        <v>662094</v>
      </c>
      <c r="E2099" s="9" t="str">
        <f>VLOOKUP(D2099,'Current OBD'!$B$6:$K$2185,10,0)</f>
        <v>East Olympia Elementary</v>
      </c>
      <c r="F2099" s="11" t="str">
        <f>IF(VLOOKUP(D2099,'Current OBD'!$B$6:$AK$2185,23,0)="Yes","PK"," ")</f>
        <v xml:space="preserve"> </v>
      </c>
      <c r="G2099" s="11" t="str">
        <f>IF(VLOOKUP(D2099,'Current OBD'!$B$6:$AK$2185,24,0)="Yes","K"," ")</f>
        <v>K</v>
      </c>
      <c r="H2099" s="11">
        <f>IF(VLOOKUP(D2099,'Current OBD'!$B$6:$AK$2185,25,0)="Yes",1," ")</f>
        <v>1</v>
      </c>
      <c r="I2099" s="11" t="str">
        <f>IF(VLOOKUP(D2099,'Current OBD'!$B$6:$AK$2185,26,0)="Yes","2"," ")</f>
        <v>2</v>
      </c>
      <c r="J2099" s="11" t="str">
        <f>IF(VLOOKUP(D2099,'Current OBD'!$B$6:$AK$2185,27,0)="Yes","3"," ")</f>
        <v>3</v>
      </c>
      <c r="K2099" s="11" t="str">
        <f>IF(VLOOKUP(D2099,'Current OBD'!$B$6:$AK$2185,28,0)="Yes","4"," ")</f>
        <v>4</v>
      </c>
      <c r="L2099" s="11" t="str">
        <f>IF(VLOOKUP(D2099,'Current OBD'!$B$6:$AK$2185,29,0)="Yes","5"," ")</f>
        <v>5</v>
      </c>
      <c r="M2099" s="11" t="str">
        <f>IF(VLOOKUP(D2099,'Current OBD'!$B$6:$AK$2185,30,0)="Yes","6"," ")</f>
        <v xml:space="preserve"> </v>
      </c>
      <c r="N2099" s="11" t="str">
        <f>IF(VLOOKUP(D2099,'Current OBD'!$B$6:$AK$2185,31,0)="Yes","7"," ")</f>
        <v xml:space="preserve"> </v>
      </c>
      <c r="O2099" s="11" t="str">
        <f>IF(VLOOKUP(D2099,'Current OBD'!$B$6:$AK$2185,32,0)="Yes","8"," ")</f>
        <v xml:space="preserve"> </v>
      </c>
      <c r="P2099" s="11" t="str">
        <f>IF(VLOOKUP(D2099,'Current OBD'!$B$6:$AK$2185,33,0)="Yes","9"," ")</f>
        <v xml:space="preserve"> </v>
      </c>
      <c r="Q2099" s="11" t="str">
        <f>IF(VLOOKUP(D2099,'Current OBD'!$B$6:$AK$2185,34,0)="Yes","10"," ")</f>
        <v xml:space="preserve"> </v>
      </c>
      <c r="R2099" s="11" t="str">
        <f>IF(VLOOKUP(D2099,'Current OBD'!$B$6:$AK$2185,35,0)="Yes","11"," ")</f>
        <v xml:space="preserve"> </v>
      </c>
      <c r="S2099" s="11" t="str">
        <f>IF(VLOOKUP(D2099,'Current OBD'!$B$6:$AK$2185,36,0)="Yes","12"," ")</f>
        <v xml:space="preserve"> </v>
      </c>
      <c r="T2099" s="13">
        <f>VLOOKUP(D2099,Pivot!$B$4:$F$2181,2,0)</f>
        <v>119</v>
      </c>
      <c r="U2099" s="13">
        <f>VLOOKUP(D2099,Pivot!$B$4:$F$2181,3,0)</f>
        <v>35</v>
      </c>
      <c r="V2099" s="13">
        <f>VLOOKUP(D2099,Pivot!$B$4:$F$2181,4,0)</f>
        <v>604</v>
      </c>
      <c r="W2099" s="46">
        <f>IFERROR(VLOOKUP(D2099,Pivot!$B$4:$H$2181,5,0),"")</f>
        <v>0.19700000000000001</v>
      </c>
      <c r="X2099" s="51">
        <f>IFERROR(VLOOKUP(D2099,Pivot!$B$4:$H$2181,6,0),"")</f>
        <v>5.79E-2</v>
      </c>
      <c r="Y2099" s="46">
        <f>IFERROR(VLOOKUP(D2099,Pivot!$B$4:$H$2181,7,0),"")</f>
        <v>0.255</v>
      </c>
    </row>
    <row r="2100" spans="1:25" ht="15" customHeight="1" outlineLevel="2">
      <c r="A2100" s="10" t="str">
        <f>VLOOKUP(D2100,'Current OBD'!$B$6:$K$2185,4,0)</f>
        <v>Thurston</v>
      </c>
      <c r="B2100" s="10" t="str">
        <f>VLOOKUP(D2100,'Current OBD'!$B$6:$K$2185,3,0)</f>
        <v>34-033</v>
      </c>
      <c r="C2100" s="9" t="str">
        <f>VLOOKUP(D2100,'Current OBD'!$B$6:$K$2185,2,0)</f>
        <v>Tumwater School District</v>
      </c>
      <c r="D2100" s="24">
        <v>662098</v>
      </c>
      <c r="E2100" s="9" t="str">
        <f>VLOOKUP(D2100,'Current OBD'!$B$6:$K$2185,10,0)</f>
        <v>George Washington Bush Middle School</v>
      </c>
      <c r="F2100" s="11" t="str">
        <f>IF(VLOOKUP(D2100,'Current OBD'!$B$6:$AK$2185,23,0)="Yes","PK"," ")</f>
        <v xml:space="preserve"> </v>
      </c>
      <c r="G2100" s="11" t="str">
        <f>IF(VLOOKUP(D2100,'Current OBD'!$B$6:$AK$2185,24,0)="Yes","K"," ")</f>
        <v xml:space="preserve"> </v>
      </c>
      <c r="H2100" s="11" t="str">
        <f>IF(VLOOKUP(D2100,'Current OBD'!$B$6:$AK$2185,25,0)="Yes",1," ")</f>
        <v xml:space="preserve"> </v>
      </c>
      <c r="I2100" s="11" t="str">
        <f>IF(VLOOKUP(D2100,'Current OBD'!$B$6:$AK$2185,26,0)="Yes","2"," ")</f>
        <v xml:space="preserve"> </v>
      </c>
      <c r="J2100" s="11" t="str">
        <f>IF(VLOOKUP(D2100,'Current OBD'!$B$6:$AK$2185,27,0)="Yes","3"," ")</f>
        <v xml:space="preserve"> </v>
      </c>
      <c r="K2100" s="11" t="str">
        <f>IF(VLOOKUP(D2100,'Current OBD'!$B$6:$AK$2185,28,0)="Yes","4"," ")</f>
        <v xml:space="preserve"> </v>
      </c>
      <c r="L2100" s="11" t="str">
        <f>IF(VLOOKUP(D2100,'Current OBD'!$B$6:$AK$2185,29,0)="Yes","5"," ")</f>
        <v xml:space="preserve"> </v>
      </c>
      <c r="M2100" s="11" t="str">
        <f>IF(VLOOKUP(D2100,'Current OBD'!$B$6:$AK$2185,30,0)="Yes","6"," ")</f>
        <v>6</v>
      </c>
      <c r="N2100" s="11" t="str">
        <f>IF(VLOOKUP(D2100,'Current OBD'!$B$6:$AK$2185,31,0)="Yes","7"," ")</f>
        <v>7</v>
      </c>
      <c r="O2100" s="11" t="str">
        <f>IF(VLOOKUP(D2100,'Current OBD'!$B$6:$AK$2185,32,0)="Yes","8"," ")</f>
        <v>8</v>
      </c>
      <c r="P2100" s="11" t="str">
        <f>IF(VLOOKUP(D2100,'Current OBD'!$B$6:$AK$2185,33,0)="Yes","9"," ")</f>
        <v xml:space="preserve"> </v>
      </c>
      <c r="Q2100" s="11" t="str">
        <f>IF(VLOOKUP(D2100,'Current OBD'!$B$6:$AK$2185,34,0)="Yes","10"," ")</f>
        <v xml:space="preserve"> </v>
      </c>
      <c r="R2100" s="11" t="str">
        <f>IF(VLOOKUP(D2100,'Current OBD'!$B$6:$AK$2185,35,0)="Yes","11"," ")</f>
        <v xml:space="preserve"> </v>
      </c>
      <c r="S2100" s="11" t="str">
        <f>IF(VLOOKUP(D2100,'Current OBD'!$B$6:$AK$2185,36,0)="Yes","12"," ")</f>
        <v xml:space="preserve"> </v>
      </c>
      <c r="T2100" s="13">
        <f>VLOOKUP(D2100,Pivot!$B$4:$F$2181,2,0)</f>
        <v>208</v>
      </c>
      <c r="U2100" s="13">
        <f>VLOOKUP(D2100,Pivot!$B$4:$F$2181,3,0)</f>
        <v>51</v>
      </c>
      <c r="V2100" s="13">
        <f>VLOOKUP(D2100,Pivot!$B$4:$F$2181,4,0)</f>
        <v>750</v>
      </c>
      <c r="W2100" s="46">
        <f>IFERROR(VLOOKUP(D2100,Pivot!$B$4:$H$2181,5,0),"")</f>
        <v>0.27729999999999999</v>
      </c>
      <c r="X2100" s="51">
        <f>IFERROR(VLOOKUP(D2100,Pivot!$B$4:$H$2181,6,0),"")</f>
        <v>6.8000000000000005E-2</v>
      </c>
      <c r="Y2100" s="46">
        <f>IFERROR(VLOOKUP(D2100,Pivot!$B$4:$H$2181,7,0),"")</f>
        <v>0.3453</v>
      </c>
    </row>
    <row r="2101" spans="1:25" ht="15" customHeight="1" outlineLevel="2">
      <c r="A2101" s="10" t="str">
        <f>VLOOKUP(D2101,'Current OBD'!$B$6:$K$2185,4,0)</f>
        <v>Thurston</v>
      </c>
      <c r="B2101" s="10" t="str">
        <f>VLOOKUP(D2101,'Current OBD'!$B$6:$K$2185,3,0)</f>
        <v>34-033</v>
      </c>
      <c r="C2101" s="9" t="str">
        <f>VLOOKUP(D2101,'Current OBD'!$B$6:$K$2185,2,0)</f>
        <v>Tumwater School District</v>
      </c>
      <c r="D2101" s="24">
        <v>662095</v>
      </c>
      <c r="E2101" s="9" t="str">
        <f>VLOOKUP(D2101,'Current OBD'!$B$6:$K$2185,10,0)</f>
        <v>Littlerock Elementary</v>
      </c>
      <c r="F2101" s="11" t="str">
        <f>IF(VLOOKUP(D2101,'Current OBD'!$B$6:$AK$2185,23,0)="Yes","PK"," ")</f>
        <v xml:space="preserve"> </v>
      </c>
      <c r="G2101" s="11" t="str">
        <f>IF(VLOOKUP(D2101,'Current OBD'!$B$6:$AK$2185,24,0)="Yes","K"," ")</f>
        <v>K</v>
      </c>
      <c r="H2101" s="11">
        <f>IF(VLOOKUP(D2101,'Current OBD'!$B$6:$AK$2185,25,0)="Yes",1," ")</f>
        <v>1</v>
      </c>
      <c r="I2101" s="11" t="str">
        <f>IF(VLOOKUP(D2101,'Current OBD'!$B$6:$AK$2185,26,0)="Yes","2"," ")</f>
        <v>2</v>
      </c>
      <c r="J2101" s="11" t="str">
        <f>IF(VLOOKUP(D2101,'Current OBD'!$B$6:$AK$2185,27,0)="Yes","3"," ")</f>
        <v>3</v>
      </c>
      <c r="K2101" s="11" t="str">
        <f>IF(VLOOKUP(D2101,'Current OBD'!$B$6:$AK$2185,28,0)="Yes","4"," ")</f>
        <v>4</v>
      </c>
      <c r="L2101" s="11" t="str">
        <f>IF(VLOOKUP(D2101,'Current OBD'!$B$6:$AK$2185,29,0)="Yes","5"," ")</f>
        <v>5</v>
      </c>
      <c r="M2101" s="11" t="str">
        <f>IF(VLOOKUP(D2101,'Current OBD'!$B$6:$AK$2185,30,0)="Yes","6"," ")</f>
        <v xml:space="preserve"> </v>
      </c>
      <c r="N2101" s="11" t="str">
        <f>IF(VLOOKUP(D2101,'Current OBD'!$B$6:$AK$2185,31,0)="Yes","7"," ")</f>
        <v xml:space="preserve"> </v>
      </c>
      <c r="O2101" s="11" t="str">
        <f>IF(VLOOKUP(D2101,'Current OBD'!$B$6:$AK$2185,32,0)="Yes","8"," ")</f>
        <v xml:space="preserve"> </v>
      </c>
      <c r="P2101" s="11" t="str">
        <f>IF(VLOOKUP(D2101,'Current OBD'!$B$6:$AK$2185,33,0)="Yes","9"," ")</f>
        <v xml:space="preserve"> </v>
      </c>
      <c r="Q2101" s="11" t="str">
        <f>IF(VLOOKUP(D2101,'Current OBD'!$B$6:$AK$2185,34,0)="Yes","10"," ")</f>
        <v xml:space="preserve"> </v>
      </c>
      <c r="R2101" s="11" t="str">
        <f>IF(VLOOKUP(D2101,'Current OBD'!$B$6:$AK$2185,35,0)="Yes","11"," ")</f>
        <v xml:space="preserve"> </v>
      </c>
      <c r="S2101" s="11" t="str">
        <f>IF(VLOOKUP(D2101,'Current OBD'!$B$6:$AK$2185,36,0)="Yes","12"," ")</f>
        <v xml:space="preserve"> </v>
      </c>
      <c r="T2101" s="13">
        <f>VLOOKUP(D2101,Pivot!$B$4:$F$2181,2,0)</f>
        <v>95</v>
      </c>
      <c r="U2101" s="13">
        <f>VLOOKUP(D2101,Pivot!$B$4:$F$2181,3,0)</f>
        <v>27</v>
      </c>
      <c r="V2101" s="13">
        <f>VLOOKUP(D2101,Pivot!$B$4:$F$2181,4,0)</f>
        <v>353</v>
      </c>
      <c r="W2101" s="46">
        <f>IFERROR(VLOOKUP(D2101,Pivot!$B$4:$H$2181,5,0),"")</f>
        <v>0.26910000000000001</v>
      </c>
      <c r="X2101" s="51">
        <f>IFERROR(VLOOKUP(D2101,Pivot!$B$4:$H$2181,6,0),"")</f>
        <v>7.6499999999999999E-2</v>
      </c>
      <c r="Y2101" s="46">
        <f>IFERROR(VLOOKUP(D2101,Pivot!$B$4:$H$2181,7,0),"")</f>
        <v>0.34560000000000002</v>
      </c>
    </row>
    <row r="2102" spans="1:25" ht="15" customHeight="1" outlineLevel="2">
      <c r="A2102" s="10" t="str">
        <f>VLOOKUP(D2102,'Current OBD'!$B$6:$K$2185,4,0)</f>
        <v>Thurston</v>
      </c>
      <c r="B2102" s="10" t="str">
        <f>VLOOKUP(D2102,'Current OBD'!$B$6:$K$2185,3,0)</f>
        <v>34-033</v>
      </c>
      <c r="C2102" s="9" t="str">
        <f>VLOOKUP(D2102,'Current OBD'!$B$6:$K$2185,2,0)</f>
        <v>Tumwater School District</v>
      </c>
      <c r="D2102" s="24">
        <v>662093</v>
      </c>
      <c r="E2102" s="9" t="str">
        <f>VLOOKUP(D2102,'Current OBD'!$B$6:$K$2185,10,0)</f>
        <v>Michael T. Simmons Elementary</v>
      </c>
      <c r="F2102" s="11" t="str">
        <f>IF(VLOOKUP(D2102,'Current OBD'!$B$6:$AK$2185,23,0)="Yes","PK"," ")</f>
        <v xml:space="preserve"> </v>
      </c>
      <c r="G2102" s="11" t="str">
        <f>IF(VLOOKUP(D2102,'Current OBD'!$B$6:$AK$2185,24,0)="Yes","K"," ")</f>
        <v>K</v>
      </c>
      <c r="H2102" s="11">
        <f>IF(VLOOKUP(D2102,'Current OBD'!$B$6:$AK$2185,25,0)="Yes",1," ")</f>
        <v>1</v>
      </c>
      <c r="I2102" s="11" t="str">
        <f>IF(VLOOKUP(D2102,'Current OBD'!$B$6:$AK$2185,26,0)="Yes","2"," ")</f>
        <v>2</v>
      </c>
      <c r="J2102" s="11" t="str">
        <f>IF(VLOOKUP(D2102,'Current OBD'!$B$6:$AK$2185,27,0)="Yes","3"," ")</f>
        <v>3</v>
      </c>
      <c r="K2102" s="11" t="str">
        <f>IF(VLOOKUP(D2102,'Current OBD'!$B$6:$AK$2185,28,0)="Yes","4"," ")</f>
        <v>4</v>
      </c>
      <c r="L2102" s="11" t="str">
        <f>IF(VLOOKUP(D2102,'Current OBD'!$B$6:$AK$2185,29,0)="Yes","5"," ")</f>
        <v>5</v>
      </c>
      <c r="M2102" s="11" t="str">
        <f>IF(VLOOKUP(D2102,'Current OBD'!$B$6:$AK$2185,30,0)="Yes","6"," ")</f>
        <v xml:space="preserve"> </v>
      </c>
      <c r="N2102" s="11" t="str">
        <f>IF(VLOOKUP(D2102,'Current OBD'!$B$6:$AK$2185,31,0)="Yes","7"," ")</f>
        <v xml:space="preserve"> </v>
      </c>
      <c r="O2102" s="11" t="str">
        <f>IF(VLOOKUP(D2102,'Current OBD'!$B$6:$AK$2185,32,0)="Yes","8"," ")</f>
        <v xml:space="preserve"> </v>
      </c>
      <c r="P2102" s="11" t="str">
        <f>IF(VLOOKUP(D2102,'Current OBD'!$B$6:$AK$2185,33,0)="Yes","9"," ")</f>
        <v xml:space="preserve"> </v>
      </c>
      <c r="Q2102" s="11" t="str">
        <f>IF(VLOOKUP(D2102,'Current OBD'!$B$6:$AK$2185,34,0)="Yes","10"," ")</f>
        <v xml:space="preserve"> </v>
      </c>
      <c r="R2102" s="11" t="str">
        <f>IF(VLOOKUP(D2102,'Current OBD'!$B$6:$AK$2185,35,0)="Yes","11"," ")</f>
        <v xml:space="preserve"> </v>
      </c>
      <c r="S2102" s="11" t="str">
        <f>IF(VLOOKUP(D2102,'Current OBD'!$B$6:$AK$2185,36,0)="Yes","12"," ")</f>
        <v xml:space="preserve"> </v>
      </c>
      <c r="T2102" s="13">
        <f>VLOOKUP(D2102,Pivot!$B$4:$F$2181,2,0)</f>
        <v>123</v>
      </c>
      <c r="U2102" s="13">
        <f>VLOOKUP(D2102,Pivot!$B$4:$F$2181,3,0)</f>
        <v>24</v>
      </c>
      <c r="V2102" s="13">
        <f>VLOOKUP(D2102,Pivot!$B$4:$F$2181,4,0)</f>
        <v>483</v>
      </c>
      <c r="W2102" s="46">
        <f>IFERROR(VLOOKUP(D2102,Pivot!$B$4:$H$2181,5,0),"")</f>
        <v>0.25469999999999998</v>
      </c>
      <c r="X2102" s="51">
        <f>IFERROR(VLOOKUP(D2102,Pivot!$B$4:$H$2181,6,0),"")</f>
        <v>4.9700000000000001E-2</v>
      </c>
      <c r="Y2102" s="46">
        <f>IFERROR(VLOOKUP(D2102,Pivot!$B$4:$H$2181,7,0),"")</f>
        <v>0.30430000000000001</v>
      </c>
    </row>
    <row r="2103" spans="1:25" ht="15" customHeight="1" outlineLevel="2">
      <c r="A2103" s="10" t="str">
        <f>VLOOKUP(D2103,'Current OBD'!$B$6:$K$2185,4,0)</f>
        <v>Thurston</v>
      </c>
      <c r="B2103" s="10" t="str">
        <f>VLOOKUP(D2103,'Current OBD'!$B$6:$K$2185,3,0)</f>
        <v>34-033</v>
      </c>
      <c r="C2103" s="9" t="str">
        <f>VLOOKUP(D2103,'Current OBD'!$B$6:$K$2185,2,0)</f>
        <v>Tumwater School District</v>
      </c>
      <c r="D2103" s="24">
        <v>662092</v>
      </c>
      <c r="E2103" s="9" t="str">
        <f>VLOOKUP(D2103,'Current OBD'!$B$6:$K$2185,10,0)</f>
        <v>Peter G. Schmidt Elementary</v>
      </c>
      <c r="F2103" s="11" t="str">
        <f>IF(VLOOKUP(D2103,'Current OBD'!$B$6:$AK$2185,23,0)="Yes","PK"," ")</f>
        <v xml:space="preserve"> </v>
      </c>
      <c r="G2103" s="11" t="str">
        <f>IF(VLOOKUP(D2103,'Current OBD'!$B$6:$AK$2185,24,0)="Yes","K"," ")</f>
        <v>K</v>
      </c>
      <c r="H2103" s="11">
        <f>IF(VLOOKUP(D2103,'Current OBD'!$B$6:$AK$2185,25,0)="Yes",1," ")</f>
        <v>1</v>
      </c>
      <c r="I2103" s="11" t="str">
        <f>IF(VLOOKUP(D2103,'Current OBD'!$B$6:$AK$2185,26,0)="Yes","2"," ")</f>
        <v>2</v>
      </c>
      <c r="J2103" s="11" t="str">
        <f>IF(VLOOKUP(D2103,'Current OBD'!$B$6:$AK$2185,27,0)="Yes","3"," ")</f>
        <v>3</v>
      </c>
      <c r="K2103" s="11" t="str">
        <f>IF(VLOOKUP(D2103,'Current OBD'!$B$6:$AK$2185,28,0)="Yes","4"," ")</f>
        <v>4</v>
      </c>
      <c r="L2103" s="11" t="str">
        <f>IF(VLOOKUP(D2103,'Current OBD'!$B$6:$AK$2185,29,0)="Yes","5"," ")</f>
        <v>5</v>
      </c>
      <c r="M2103" s="11" t="str">
        <f>IF(VLOOKUP(D2103,'Current OBD'!$B$6:$AK$2185,30,0)="Yes","6"," ")</f>
        <v xml:space="preserve"> </v>
      </c>
      <c r="N2103" s="11" t="str">
        <f>IF(VLOOKUP(D2103,'Current OBD'!$B$6:$AK$2185,31,0)="Yes","7"," ")</f>
        <v xml:space="preserve"> </v>
      </c>
      <c r="O2103" s="11" t="str">
        <f>IF(VLOOKUP(D2103,'Current OBD'!$B$6:$AK$2185,32,0)="Yes","8"," ")</f>
        <v xml:space="preserve"> </v>
      </c>
      <c r="P2103" s="11" t="str">
        <f>IF(VLOOKUP(D2103,'Current OBD'!$B$6:$AK$2185,33,0)="Yes","9"," ")</f>
        <v xml:space="preserve"> </v>
      </c>
      <c r="Q2103" s="11" t="str">
        <f>IF(VLOOKUP(D2103,'Current OBD'!$B$6:$AK$2185,34,0)="Yes","10"," ")</f>
        <v xml:space="preserve"> </v>
      </c>
      <c r="R2103" s="11" t="str">
        <f>IF(VLOOKUP(D2103,'Current OBD'!$B$6:$AK$2185,35,0)="Yes","11"," ")</f>
        <v xml:space="preserve"> </v>
      </c>
      <c r="S2103" s="11" t="str">
        <f>IF(VLOOKUP(D2103,'Current OBD'!$B$6:$AK$2185,36,0)="Yes","12"," ")</f>
        <v xml:space="preserve"> </v>
      </c>
      <c r="T2103" s="13">
        <f>VLOOKUP(D2103,Pivot!$B$4:$F$2181,2,0)</f>
        <v>175</v>
      </c>
      <c r="U2103" s="13">
        <f>VLOOKUP(D2103,Pivot!$B$4:$F$2181,3,0)</f>
        <v>41</v>
      </c>
      <c r="V2103" s="13">
        <f>VLOOKUP(D2103,Pivot!$B$4:$F$2181,4,0)</f>
        <v>589</v>
      </c>
      <c r="W2103" s="46">
        <f>IFERROR(VLOOKUP(D2103,Pivot!$B$4:$H$2181,5,0),"")</f>
        <v>0.29709999999999998</v>
      </c>
      <c r="X2103" s="51">
        <f>IFERROR(VLOOKUP(D2103,Pivot!$B$4:$H$2181,6,0),"")</f>
        <v>6.9599999999999995E-2</v>
      </c>
      <c r="Y2103" s="46">
        <f>IFERROR(VLOOKUP(D2103,Pivot!$B$4:$H$2181,7,0),"")</f>
        <v>0.36670000000000003</v>
      </c>
    </row>
    <row r="2104" spans="1:25" ht="15" customHeight="1" outlineLevel="2">
      <c r="A2104" s="10" t="str">
        <f>VLOOKUP(D2104,'Current OBD'!$B$6:$K$2185,4,0)</f>
        <v>Thurston</v>
      </c>
      <c r="B2104" s="10" t="str">
        <f>VLOOKUP(D2104,'Current OBD'!$B$6:$K$2185,3,0)</f>
        <v>34-033</v>
      </c>
      <c r="C2104" s="9" t="str">
        <f>VLOOKUP(D2104,'Current OBD'!$B$6:$K$2185,2,0)</f>
        <v>Tumwater School District</v>
      </c>
      <c r="D2104" s="24">
        <v>662101</v>
      </c>
      <c r="E2104" s="9" t="str">
        <f>VLOOKUP(D2104,'Current OBD'!$B$6:$K$2185,10,0)</f>
        <v>Tumwater High</v>
      </c>
      <c r="F2104" s="11" t="str">
        <f>IF(VLOOKUP(D2104,'Current OBD'!$B$6:$AK$2185,23,0)="Yes","PK"," ")</f>
        <v xml:space="preserve"> </v>
      </c>
      <c r="G2104" s="11" t="str">
        <f>IF(VLOOKUP(D2104,'Current OBD'!$B$6:$AK$2185,24,0)="Yes","K"," ")</f>
        <v xml:space="preserve"> </v>
      </c>
      <c r="H2104" s="11" t="str">
        <f>IF(VLOOKUP(D2104,'Current OBD'!$B$6:$AK$2185,25,0)="Yes",1," ")</f>
        <v xml:space="preserve"> </v>
      </c>
      <c r="I2104" s="11" t="str">
        <f>IF(VLOOKUP(D2104,'Current OBD'!$B$6:$AK$2185,26,0)="Yes","2"," ")</f>
        <v xml:space="preserve"> </v>
      </c>
      <c r="J2104" s="11" t="str">
        <f>IF(VLOOKUP(D2104,'Current OBD'!$B$6:$AK$2185,27,0)="Yes","3"," ")</f>
        <v xml:space="preserve"> </v>
      </c>
      <c r="K2104" s="11" t="str">
        <f>IF(VLOOKUP(D2104,'Current OBD'!$B$6:$AK$2185,28,0)="Yes","4"," ")</f>
        <v xml:space="preserve"> </v>
      </c>
      <c r="L2104" s="11" t="str">
        <f>IF(VLOOKUP(D2104,'Current OBD'!$B$6:$AK$2185,29,0)="Yes","5"," ")</f>
        <v xml:space="preserve"> </v>
      </c>
      <c r="M2104" s="11" t="str">
        <f>IF(VLOOKUP(D2104,'Current OBD'!$B$6:$AK$2185,30,0)="Yes","6"," ")</f>
        <v xml:space="preserve"> </v>
      </c>
      <c r="N2104" s="11" t="str">
        <f>IF(VLOOKUP(D2104,'Current OBD'!$B$6:$AK$2185,31,0)="Yes","7"," ")</f>
        <v xml:space="preserve"> </v>
      </c>
      <c r="O2104" s="11" t="str">
        <f>IF(VLOOKUP(D2104,'Current OBD'!$B$6:$AK$2185,32,0)="Yes","8"," ")</f>
        <v xml:space="preserve"> </v>
      </c>
      <c r="P2104" s="11" t="str">
        <f>IF(VLOOKUP(D2104,'Current OBD'!$B$6:$AK$2185,33,0)="Yes","9"," ")</f>
        <v>9</v>
      </c>
      <c r="Q2104" s="11" t="str">
        <f>IF(VLOOKUP(D2104,'Current OBD'!$B$6:$AK$2185,34,0)="Yes","10"," ")</f>
        <v>10</v>
      </c>
      <c r="R2104" s="11" t="str">
        <f>IF(VLOOKUP(D2104,'Current OBD'!$B$6:$AK$2185,35,0)="Yes","11"," ")</f>
        <v>11</v>
      </c>
      <c r="S2104" s="11" t="str">
        <f>IF(VLOOKUP(D2104,'Current OBD'!$B$6:$AK$2185,36,0)="Yes","12"," ")</f>
        <v>12</v>
      </c>
      <c r="T2104" s="13">
        <f>VLOOKUP(D2104,Pivot!$B$4:$F$2181,2,0)</f>
        <v>185</v>
      </c>
      <c r="U2104" s="13">
        <f>VLOOKUP(D2104,Pivot!$B$4:$F$2181,3,0)</f>
        <v>71</v>
      </c>
      <c r="V2104" s="13">
        <f>VLOOKUP(D2104,Pivot!$B$4:$F$2181,4,0)</f>
        <v>1101</v>
      </c>
      <c r="W2104" s="46">
        <f>IFERROR(VLOOKUP(D2104,Pivot!$B$4:$H$2181,5,0),"")</f>
        <v>0.16800000000000001</v>
      </c>
      <c r="X2104" s="51">
        <f>IFERROR(VLOOKUP(D2104,Pivot!$B$4:$H$2181,6,0),"")</f>
        <v>6.4500000000000002E-2</v>
      </c>
      <c r="Y2104" s="46">
        <f>IFERROR(VLOOKUP(D2104,Pivot!$B$4:$H$2181,7,0),"")</f>
        <v>0.23250000000000001</v>
      </c>
    </row>
    <row r="2105" spans="1:25" ht="15" customHeight="1" outlineLevel="2">
      <c r="A2105" s="10" t="str">
        <f>VLOOKUP(D2105,'Current OBD'!$B$6:$K$2185,4,0)</f>
        <v>Thurston</v>
      </c>
      <c r="B2105" s="10" t="str">
        <f>VLOOKUP(D2105,'Current OBD'!$B$6:$K$2185,3,0)</f>
        <v>34-033</v>
      </c>
      <c r="C2105" s="9" t="str">
        <f>VLOOKUP(D2105,'Current OBD'!$B$6:$K$2185,2,0)</f>
        <v>Tumwater School District</v>
      </c>
      <c r="D2105" s="24">
        <v>662097</v>
      </c>
      <c r="E2105" s="9" t="str">
        <f>VLOOKUP(D2105,'Current OBD'!$B$6:$K$2185,10,0)</f>
        <v>Tumwater Hill Elementary</v>
      </c>
      <c r="F2105" s="11" t="str">
        <f>IF(VLOOKUP(D2105,'Current OBD'!$B$6:$AK$2185,23,0)="Yes","PK"," ")</f>
        <v xml:space="preserve"> </v>
      </c>
      <c r="G2105" s="11" t="str">
        <f>IF(VLOOKUP(D2105,'Current OBD'!$B$6:$AK$2185,24,0)="Yes","K"," ")</f>
        <v>K</v>
      </c>
      <c r="H2105" s="11">
        <f>IF(VLOOKUP(D2105,'Current OBD'!$B$6:$AK$2185,25,0)="Yes",1," ")</f>
        <v>1</v>
      </c>
      <c r="I2105" s="11" t="str">
        <f>IF(VLOOKUP(D2105,'Current OBD'!$B$6:$AK$2185,26,0)="Yes","2"," ")</f>
        <v>2</v>
      </c>
      <c r="J2105" s="11" t="str">
        <f>IF(VLOOKUP(D2105,'Current OBD'!$B$6:$AK$2185,27,0)="Yes","3"," ")</f>
        <v>3</v>
      </c>
      <c r="K2105" s="11" t="str">
        <f>IF(VLOOKUP(D2105,'Current OBD'!$B$6:$AK$2185,28,0)="Yes","4"," ")</f>
        <v>4</v>
      </c>
      <c r="L2105" s="11" t="str">
        <f>IF(VLOOKUP(D2105,'Current OBD'!$B$6:$AK$2185,29,0)="Yes","5"," ")</f>
        <v>5</v>
      </c>
      <c r="M2105" s="11" t="str">
        <f>IF(VLOOKUP(D2105,'Current OBD'!$B$6:$AK$2185,30,0)="Yes","6"," ")</f>
        <v xml:space="preserve"> </v>
      </c>
      <c r="N2105" s="11" t="str">
        <f>IF(VLOOKUP(D2105,'Current OBD'!$B$6:$AK$2185,31,0)="Yes","7"," ")</f>
        <v xml:space="preserve"> </v>
      </c>
      <c r="O2105" s="11" t="str">
        <f>IF(VLOOKUP(D2105,'Current OBD'!$B$6:$AK$2185,32,0)="Yes","8"," ")</f>
        <v xml:space="preserve"> </v>
      </c>
      <c r="P2105" s="11" t="str">
        <f>IF(VLOOKUP(D2105,'Current OBD'!$B$6:$AK$2185,33,0)="Yes","9"," ")</f>
        <v xml:space="preserve"> </v>
      </c>
      <c r="Q2105" s="11" t="str">
        <f>IF(VLOOKUP(D2105,'Current OBD'!$B$6:$AK$2185,34,0)="Yes","10"," ")</f>
        <v xml:space="preserve"> </v>
      </c>
      <c r="R2105" s="11" t="str">
        <f>IF(VLOOKUP(D2105,'Current OBD'!$B$6:$AK$2185,35,0)="Yes","11"," ")</f>
        <v xml:space="preserve"> </v>
      </c>
      <c r="S2105" s="11" t="str">
        <f>IF(VLOOKUP(D2105,'Current OBD'!$B$6:$AK$2185,36,0)="Yes","12"," ")</f>
        <v xml:space="preserve"> </v>
      </c>
      <c r="T2105" s="13">
        <f>VLOOKUP(D2105,Pivot!$B$4:$F$2181,2,0)</f>
        <v>78</v>
      </c>
      <c r="U2105" s="13">
        <f>VLOOKUP(D2105,Pivot!$B$4:$F$2181,3,0)</f>
        <v>24</v>
      </c>
      <c r="V2105" s="13">
        <f>VLOOKUP(D2105,Pivot!$B$4:$F$2181,4,0)</f>
        <v>372</v>
      </c>
      <c r="W2105" s="46">
        <f>IFERROR(VLOOKUP(D2105,Pivot!$B$4:$H$2181,5,0),"")</f>
        <v>0.2097</v>
      </c>
      <c r="X2105" s="51">
        <f>IFERROR(VLOOKUP(D2105,Pivot!$B$4:$H$2181,6,0),"")</f>
        <v>6.4500000000000002E-2</v>
      </c>
      <c r="Y2105" s="46">
        <f>IFERROR(VLOOKUP(D2105,Pivot!$B$4:$H$2181,7,0),"")</f>
        <v>0.2742</v>
      </c>
    </row>
    <row r="2106" spans="1:25" ht="15" customHeight="1" outlineLevel="2">
      <c r="A2106" s="10" t="str">
        <f>VLOOKUP(D2106,'Current OBD'!$B$6:$K$2185,4,0)</f>
        <v>Thurston</v>
      </c>
      <c r="B2106" s="10" t="str">
        <f>VLOOKUP(D2106,'Current OBD'!$B$6:$K$2185,3,0)</f>
        <v>34-033</v>
      </c>
      <c r="C2106" s="9" t="str">
        <f>VLOOKUP(D2106,'Current OBD'!$B$6:$K$2185,2,0)</f>
        <v>Tumwater School District</v>
      </c>
      <c r="D2106" s="24">
        <v>662099</v>
      </c>
      <c r="E2106" s="9" t="str">
        <f>VLOOKUP(D2106,'Current OBD'!$B$6:$K$2185,10,0)</f>
        <v>Tumwater Middle</v>
      </c>
      <c r="F2106" s="11" t="str">
        <f>IF(VLOOKUP(D2106,'Current OBD'!$B$6:$AK$2185,23,0)="Yes","PK"," ")</f>
        <v xml:space="preserve"> </v>
      </c>
      <c r="G2106" s="11" t="str">
        <f>IF(VLOOKUP(D2106,'Current OBD'!$B$6:$AK$2185,24,0)="Yes","K"," ")</f>
        <v xml:space="preserve"> </v>
      </c>
      <c r="H2106" s="11" t="str">
        <f>IF(VLOOKUP(D2106,'Current OBD'!$B$6:$AK$2185,25,0)="Yes",1," ")</f>
        <v xml:space="preserve"> </v>
      </c>
      <c r="I2106" s="11" t="str">
        <f>IF(VLOOKUP(D2106,'Current OBD'!$B$6:$AK$2185,26,0)="Yes","2"," ")</f>
        <v xml:space="preserve"> </v>
      </c>
      <c r="J2106" s="11" t="str">
        <f>IF(VLOOKUP(D2106,'Current OBD'!$B$6:$AK$2185,27,0)="Yes","3"," ")</f>
        <v xml:space="preserve"> </v>
      </c>
      <c r="K2106" s="11" t="str">
        <f>IF(VLOOKUP(D2106,'Current OBD'!$B$6:$AK$2185,28,0)="Yes","4"," ")</f>
        <v xml:space="preserve"> </v>
      </c>
      <c r="L2106" s="11" t="str">
        <f>IF(VLOOKUP(D2106,'Current OBD'!$B$6:$AK$2185,29,0)="Yes","5"," ")</f>
        <v xml:space="preserve"> </v>
      </c>
      <c r="M2106" s="11" t="str">
        <f>IF(VLOOKUP(D2106,'Current OBD'!$B$6:$AK$2185,30,0)="Yes","6"," ")</f>
        <v>6</v>
      </c>
      <c r="N2106" s="11" t="str">
        <f>IF(VLOOKUP(D2106,'Current OBD'!$B$6:$AK$2185,31,0)="Yes","7"," ")</f>
        <v>7</v>
      </c>
      <c r="O2106" s="11" t="str">
        <f>IF(VLOOKUP(D2106,'Current OBD'!$B$6:$AK$2185,32,0)="Yes","8"," ")</f>
        <v>8</v>
      </c>
      <c r="P2106" s="11" t="str">
        <f>IF(VLOOKUP(D2106,'Current OBD'!$B$6:$AK$2185,33,0)="Yes","9"," ")</f>
        <v xml:space="preserve"> </v>
      </c>
      <c r="Q2106" s="11" t="str">
        <f>IF(VLOOKUP(D2106,'Current OBD'!$B$6:$AK$2185,34,0)="Yes","10"," ")</f>
        <v xml:space="preserve"> </v>
      </c>
      <c r="R2106" s="11" t="str">
        <f>IF(VLOOKUP(D2106,'Current OBD'!$B$6:$AK$2185,35,0)="Yes","11"," ")</f>
        <v xml:space="preserve"> </v>
      </c>
      <c r="S2106" s="11" t="str">
        <f>IF(VLOOKUP(D2106,'Current OBD'!$B$6:$AK$2185,36,0)="Yes","12"," ")</f>
        <v xml:space="preserve"> </v>
      </c>
      <c r="T2106" s="13">
        <f>VLOOKUP(D2106,Pivot!$B$4:$F$2181,2,0)</f>
        <v>124</v>
      </c>
      <c r="U2106" s="13">
        <f>VLOOKUP(D2106,Pivot!$B$4:$F$2181,3,0)</f>
        <v>41</v>
      </c>
      <c r="V2106" s="13">
        <f>VLOOKUP(D2106,Pivot!$B$4:$F$2181,4,0)</f>
        <v>616</v>
      </c>
      <c r="W2106" s="46">
        <f>IFERROR(VLOOKUP(D2106,Pivot!$B$4:$H$2181,5,0),"")</f>
        <v>0.20130000000000001</v>
      </c>
      <c r="X2106" s="51">
        <f>IFERROR(VLOOKUP(D2106,Pivot!$B$4:$H$2181,6,0),"")</f>
        <v>6.6600000000000006E-2</v>
      </c>
      <c r="Y2106" s="46">
        <f>IFERROR(VLOOKUP(D2106,Pivot!$B$4:$H$2181,7,0),"")</f>
        <v>0.26790000000000003</v>
      </c>
    </row>
    <row r="2107" spans="1:25" ht="15" customHeight="1" outlineLevel="1">
      <c r="A2107" s="27"/>
      <c r="B2107" s="27"/>
      <c r="C2107" s="30" t="s">
        <v>5873</v>
      </c>
      <c r="D2107" s="27"/>
      <c r="E2107" s="26"/>
      <c r="F2107" s="29"/>
      <c r="G2107" s="29"/>
      <c r="H2107" s="29"/>
      <c r="I2107" s="29"/>
      <c r="J2107" s="29"/>
      <c r="K2107" s="29"/>
      <c r="L2107" s="29"/>
      <c r="M2107" s="29"/>
      <c r="N2107" s="29"/>
      <c r="O2107" s="29"/>
      <c r="P2107" s="29"/>
      <c r="Q2107" s="29"/>
      <c r="R2107" s="29"/>
      <c r="S2107" s="29"/>
      <c r="T2107" s="43">
        <f>SUBTOTAL(9,T2097:T2106)</f>
        <v>1337</v>
      </c>
      <c r="U2107" s="43">
        <f>SUBTOTAL(9,U2097:U2106)</f>
        <v>393</v>
      </c>
      <c r="V2107" s="43">
        <f>SUBTOTAL(9,V2097:V2106)</f>
        <v>6089</v>
      </c>
      <c r="W2107" s="47"/>
      <c r="X2107" s="52"/>
      <c r="Y2107" s="56">
        <f>(T2107+U2107)/V2107</f>
        <v>0.28411890293972736</v>
      </c>
    </row>
    <row r="2108" spans="1:25" ht="15" customHeight="1" outlineLevel="2">
      <c r="A2108" s="10" t="str">
        <f>VLOOKUP(D2108,'Current OBD'!$B$6:$K$2185,4,0)</f>
        <v>Thurston</v>
      </c>
      <c r="B2108" s="10" t="str">
        <f>VLOOKUP(D2108,'Current OBD'!$B$6:$K$2185,3,0)</f>
        <v>34-111</v>
      </c>
      <c r="C2108" s="9" t="str">
        <f>VLOOKUP(D2108,'Current OBD'!$B$6:$K$2185,2,0)</f>
        <v>Olympia School District</v>
      </c>
      <c r="D2108" s="24">
        <v>662309</v>
      </c>
      <c r="E2108" s="9" t="str">
        <f>VLOOKUP(D2108,'Current OBD'!$B$6:$K$2185,10,0)</f>
        <v>Avanti High School</v>
      </c>
      <c r="F2108" s="11" t="str">
        <f>IF(VLOOKUP(D2108,'Current OBD'!$B$6:$AK$2185,23,0)="Yes","PK"," ")</f>
        <v xml:space="preserve"> </v>
      </c>
      <c r="G2108" s="11" t="str">
        <f>IF(VLOOKUP(D2108,'Current OBD'!$B$6:$AK$2185,24,0)="Yes","K"," ")</f>
        <v xml:space="preserve"> </v>
      </c>
      <c r="H2108" s="11" t="str">
        <f>IF(VLOOKUP(D2108,'Current OBD'!$B$6:$AK$2185,25,0)="Yes",1," ")</f>
        <v xml:space="preserve"> </v>
      </c>
      <c r="I2108" s="11" t="str">
        <f>IF(VLOOKUP(D2108,'Current OBD'!$B$6:$AK$2185,26,0)="Yes","2"," ")</f>
        <v xml:space="preserve"> </v>
      </c>
      <c r="J2108" s="11" t="str">
        <f>IF(VLOOKUP(D2108,'Current OBD'!$B$6:$AK$2185,27,0)="Yes","3"," ")</f>
        <v xml:space="preserve"> </v>
      </c>
      <c r="K2108" s="11" t="str">
        <f>IF(VLOOKUP(D2108,'Current OBD'!$B$6:$AK$2185,28,0)="Yes","4"," ")</f>
        <v xml:space="preserve"> </v>
      </c>
      <c r="L2108" s="11" t="str">
        <f>IF(VLOOKUP(D2108,'Current OBD'!$B$6:$AK$2185,29,0)="Yes","5"," ")</f>
        <v xml:space="preserve"> </v>
      </c>
      <c r="M2108" s="11" t="str">
        <f>IF(VLOOKUP(D2108,'Current OBD'!$B$6:$AK$2185,30,0)="Yes","6"," ")</f>
        <v xml:space="preserve"> </v>
      </c>
      <c r="N2108" s="11" t="str">
        <f>IF(VLOOKUP(D2108,'Current OBD'!$B$6:$AK$2185,31,0)="Yes","7"," ")</f>
        <v xml:space="preserve"> </v>
      </c>
      <c r="O2108" s="11" t="str">
        <f>IF(VLOOKUP(D2108,'Current OBD'!$B$6:$AK$2185,32,0)="Yes","8"," ")</f>
        <v xml:space="preserve"> </v>
      </c>
      <c r="P2108" s="11" t="str">
        <f>IF(VLOOKUP(D2108,'Current OBD'!$B$6:$AK$2185,33,0)="Yes","9"," ")</f>
        <v>9</v>
      </c>
      <c r="Q2108" s="11" t="str">
        <f>IF(VLOOKUP(D2108,'Current OBD'!$B$6:$AK$2185,34,0)="Yes","10"," ")</f>
        <v>10</v>
      </c>
      <c r="R2108" s="11" t="str">
        <f>IF(VLOOKUP(D2108,'Current OBD'!$B$6:$AK$2185,35,0)="Yes","11"," ")</f>
        <v>11</v>
      </c>
      <c r="S2108" s="11" t="str">
        <f>IF(VLOOKUP(D2108,'Current OBD'!$B$6:$AK$2185,36,0)="Yes","12"," ")</f>
        <v>12</v>
      </c>
      <c r="T2108" s="13">
        <f>VLOOKUP(D2108,Pivot!$B$4:$F$2181,2,0)</f>
        <v>40</v>
      </c>
      <c r="U2108" s="13">
        <f>VLOOKUP(D2108,Pivot!$B$4:$F$2181,3,0)</f>
        <v>10</v>
      </c>
      <c r="V2108" s="13">
        <f>VLOOKUP(D2108,Pivot!$B$4:$F$2181,4,0)</f>
        <v>176</v>
      </c>
      <c r="W2108" s="46">
        <f>IFERROR(VLOOKUP(D2108,Pivot!$B$4:$H$2181,5,0),"")</f>
        <v>0.2273</v>
      </c>
      <c r="X2108" s="51">
        <f>IFERROR(VLOOKUP(D2108,Pivot!$B$4:$H$2181,6,0),"")</f>
        <v>5.6800000000000003E-2</v>
      </c>
      <c r="Y2108" s="46">
        <f>IFERROR(VLOOKUP(D2108,Pivot!$B$4:$H$2181,7,0),"")</f>
        <v>0.28410000000000002</v>
      </c>
    </row>
    <row r="2109" spans="1:25" ht="15" customHeight="1" outlineLevel="2">
      <c r="A2109" s="10" t="str">
        <f>VLOOKUP(D2109,'Current OBD'!$B$6:$K$2185,4,0)</f>
        <v>Thurston</v>
      </c>
      <c r="B2109" s="10" t="str">
        <f>VLOOKUP(D2109,'Current OBD'!$B$6:$K$2185,3,0)</f>
        <v>34-111</v>
      </c>
      <c r="C2109" s="9" t="str">
        <f>VLOOKUP(D2109,'Current OBD'!$B$6:$K$2185,2,0)</f>
        <v>Olympia School District</v>
      </c>
      <c r="D2109" s="24">
        <v>665843</v>
      </c>
      <c r="E2109" s="9" t="str">
        <f>VLOOKUP(D2109,'Current OBD'!$B$6:$K$2185,10,0)</f>
        <v>Boston Harbor Elementary</v>
      </c>
      <c r="F2109" s="11" t="str">
        <f>IF(VLOOKUP(D2109,'Current OBD'!$B$6:$AK$2185,23,0)="Yes","PK"," ")</f>
        <v xml:space="preserve"> </v>
      </c>
      <c r="G2109" s="11" t="str">
        <f>IF(VLOOKUP(D2109,'Current OBD'!$B$6:$AK$2185,24,0)="Yes","K"," ")</f>
        <v>K</v>
      </c>
      <c r="H2109" s="11">
        <f>IF(VLOOKUP(D2109,'Current OBD'!$B$6:$AK$2185,25,0)="Yes",1," ")</f>
        <v>1</v>
      </c>
      <c r="I2109" s="11" t="str">
        <f>IF(VLOOKUP(D2109,'Current OBD'!$B$6:$AK$2185,26,0)="Yes","2"," ")</f>
        <v>2</v>
      </c>
      <c r="J2109" s="11" t="str">
        <f>IF(VLOOKUP(D2109,'Current OBD'!$B$6:$AK$2185,27,0)="Yes","3"," ")</f>
        <v>3</v>
      </c>
      <c r="K2109" s="11" t="str">
        <f>IF(VLOOKUP(D2109,'Current OBD'!$B$6:$AK$2185,28,0)="Yes","4"," ")</f>
        <v>4</v>
      </c>
      <c r="L2109" s="11" t="str">
        <f>IF(VLOOKUP(D2109,'Current OBD'!$B$6:$AK$2185,29,0)="Yes","5"," ")</f>
        <v>5</v>
      </c>
      <c r="M2109" s="11" t="str">
        <f>IF(VLOOKUP(D2109,'Current OBD'!$B$6:$AK$2185,30,0)="Yes","6"," ")</f>
        <v xml:space="preserve"> </v>
      </c>
      <c r="N2109" s="11" t="str">
        <f>IF(VLOOKUP(D2109,'Current OBD'!$B$6:$AK$2185,31,0)="Yes","7"," ")</f>
        <v xml:space="preserve"> </v>
      </c>
      <c r="O2109" s="11" t="str">
        <f>IF(VLOOKUP(D2109,'Current OBD'!$B$6:$AK$2185,32,0)="Yes","8"," ")</f>
        <v xml:space="preserve"> </v>
      </c>
      <c r="P2109" s="11" t="str">
        <f>IF(VLOOKUP(D2109,'Current OBD'!$B$6:$AK$2185,33,0)="Yes","9"," ")</f>
        <v xml:space="preserve"> </v>
      </c>
      <c r="Q2109" s="11" t="str">
        <f>IF(VLOOKUP(D2109,'Current OBD'!$B$6:$AK$2185,34,0)="Yes","10"," ")</f>
        <v xml:space="preserve"> </v>
      </c>
      <c r="R2109" s="11" t="str">
        <f>IF(VLOOKUP(D2109,'Current OBD'!$B$6:$AK$2185,35,0)="Yes","11"," ")</f>
        <v xml:space="preserve"> </v>
      </c>
      <c r="S2109" s="11" t="str">
        <f>IF(VLOOKUP(D2109,'Current OBD'!$B$6:$AK$2185,36,0)="Yes","12"," ")</f>
        <v xml:space="preserve"> </v>
      </c>
      <c r="T2109" s="13">
        <f>VLOOKUP(D2109,Pivot!$B$4:$F$2181,2,0)</f>
        <v>21</v>
      </c>
      <c r="U2109" s="13">
        <f>VLOOKUP(D2109,Pivot!$B$4:$F$2181,3,0)</f>
        <v>8</v>
      </c>
      <c r="V2109" s="13">
        <f>VLOOKUP(D2109,Pivot!$B$4:$F$2181,4,0)</f>
        <v>181</v>
      </c>
      <c r="W2109" s="46">
        <f>IFERROR(VLOOKUP(D2109,Pivot!$B$4:$H$2181,5,0),"")</f>
        <v>0.11600000000000001</v>
      </c>
      <c r="X2109" s="51">
        <f>IFERROR(VLOOKUP(D2109,Pivot!$B$4:$H$2181,6,0),"")</f>
        <v>4.4200000000000003E-2</v>
      </c>
      <c r="Y2109" s="46">
        <f>IFERROR(VLOOKUP(D2109,Pivot!$B$4:$H$2181,7,0),"")</f>
        <v>0.16020000000000001</v>
      </c>
    </row>
    <row r="2110" spans="1:25" ht="15" customHeight="1" outlineLevel="2">
      <c r="A2110" s="10" t="str">
        <f>VLOOKUP(D2110,'Current OBD'!$B$6:$K$2185,4,0)</f>
        <v>Thurston</v>
      </c>
      <c r="B2110" s="10" t="str">
        <f>VLOOKUP(D2110,'Current OBD'!$B$6:$K$2185,3,0)</f>
        <v>34-111</v>
      </c>
      <c r="C2110" s="9" t="str">
        <f>VLOOKUP(D2110,'Current OBD'!$B$6:$K$2185,2,0)</f>
        <v>Olympia School District</v>
      </c>
      <c r="D2110" s="24">
        <v>661575</v>
      </c>
      <c r="E2110" s="9" t="str">
        <f>VLOOKUP(D2110,'Current OBD'!$B$6:$K$2185,10,0)</f>
        <v>Capital High School</v>
      </c>
      <c r="F2110" s="11" t="str">
        <f>IF(VLOOKUP(D2110,'Current OBD'!$B$6:$AK$2185,23,0)="Yes","PK"," ")</f>
        <v xml:space="preserve"> </v>
      </c>
      <c r="G2110" s="11" t="str">
        <f>IF(VLOOKUP(D2110,'Current OBD'!$B$6:$AK$2185,24,0)="Yes","K"," ")</f>
        <v xml:space="preserve"> </v>
      </c>
      <c r="H2110" s="11" t="str">
        <f>IF(VLOOKUP(D2110,'Current OBD'!$B$6:$AK$2185,25,0)="Yes",1," ")</f>
        <v xml:space="preserve"> </v>
      </c>
      <c r="I2110" s="11" t="str">
        <f>IF(VLOOKUP(D2110,'Current OBD'!$B$6:$AK$2185,26,0)="Yes","2"," ")</f>
        <v xml:space="preserve"> </v>
      </c>
      <c r="J2110" s="11" t="str">
        <f>IF(VLOOKUP(D2110,'Current OBD'!$B$6:$AK$2185,27,0)="Yes","3"," ")</f>
        <v xml:space="preserve"> </v>
      </c>
      <c r="K2110" s="11" t="str">
        <f>IF(VLOOKUP(D2110,'Current OBD'!$B$6:$AK$2185,28,0)="Yes","4"," ")</f>
        <v xml:space="preserve"> </v>
      </c>
      <c r="L2110" s="11" t="str">
        <f>IF(VLOOKUP(D2110,'Current OBD'!$B$6:$AK$2185,29,0)="Yes","5"," ")</f>
        <v xml:space="preserve"> </v>
      </c>
      <c r="M2110" s="11" t="str">
        <f>IF(VLOOKUP(D2110,'Current OBD'!$B$6:$AK$2185,30,0)="Yes","6"," ")</f>
        <v xml:space="preserve"> </v>
      </c>
      <c r="N2110" s="11" t="str">
        <f>IF(VLOOKUP(D2110,'Current OBD'!$B$6:$AK$2185,31,0)="Yes","7"," ")</f>
        <v xml:space="preserve"> </v>
      </c>
      <c r="O2110" s="11" t="str">
        <f>IF(VLOOKUP(D2110,'Current OBD'!$B$6:$AK$2185,32,0)="Yes","8"," ")</f>
        <v xml:space="preserve"> </v>
      </c>
      <c r="P2110" s="11" t="str">
        <f>IF(VLOOKUP(D2110,'Current OBD'!$B$6:$AK$2185,33,0)="Yes","9"," ")</f>
        <v>9</v>
      </c>
      <c r="Q2110" s="11" t="str">
        <f>IF(VLOOKUP(D2110,'Current OBD'!$B$6:$AK$2185,34,0)="Yes","10"," ")</f>
        <v>10</v>
      </c>
      <c r="R2110" s="11" t="str">
        <f>IF(VLOOKUP(D2110,'Current OBD'!$B$6:$AK$2185,35,0)="Yes","11"," ")</f>
        <v>11</v>
      </c>
      <c r="S2110" s="11" t="str">
        <f>IF(VLOOKUP(D2110,'Current OBD'!$B$6:$AK$2185,36,0)="Yes","12"," ")</f>
        <v>12</v>
      </c>
      <c r="T2110" s="13">
        <f>VLOOKUP(D2110,Pivot!$B$4:$F$2181,2,0)</f>
        <v>305</v>
      </c>
      <c r="U2110" s="13">
        <f>VLOOKUP(D2110,Pivot!$B$4:$F$2181,3,0)</f>
        <v>72</v>
      </c>
      <c r="V2110" s="13">
        <f>VLOOKUP(D2110,Pivot!$B$4:$F$2181,4,0)</f>
        <v>1352</v>
      </c>
      <c r="W2110" s="46">
        <f>IFERROR(VLOOKUP(D2110,Pivot!$B$4:$H$2181,5,0),"")</f>
        <v>0.22559999999999999</v>
      </c>
      <c r="X2110" s="51">
        <f>IFERROR(VLOOKUP(D2110,Pivot!$B$4:$H$2181,6,0),"")</f>
        <v>5.33E-2</v>
      </c>
      <c r="Y2110" s="46">
        <f>IFERROR(VLOOKUP(D2110,Pivot!$B$4:$H$2181,7,0),"")</f>
        <v>0.27879999999999999</v>
      </c>
    </row>
    <row r="2111" spans="1:25" ht="15" customHeight="1" outlineLevel="2">
      <c r="A2111" s="10" t="str">
        <f>VLOOKUP(D2111,'Current OBD'!$B$6:$K$2185,4,0)</f>
        <v>Thurston</v>
      </c>
      <c r="B2111" s="10" t="str">
        <f>VLOOKUP(D2111,'Current OBD'!$B$6:$K$2185,3,0)</f>
        <v>34-111</v>
      </c>
      <c r="C2111" s="9" t="str">
        <f>VLOOKUP(D2111,'Current OBD'!$B$6:$K$2185,2,0)</f>
        <v>Olympia School District</v>
      </c>
      <c r="D2111" s="24">
        <v>662302</v>
      </c>
      <c r="E2111" s="9" t="str">
        <f>VLOOKUP(D2111,'Current OBD'!$B$6:$K$2185,10,0)</f>
        <v>Centennial Elementary</v>
      </c>
      <c r="F2111" s="11" t="str">
        <f>IF(VLOOKUP(D2111,'Current OBD'!$B$6:$AK$2185,23,0)="Yes","PK"," ")</f>
        <v xml:space="preserve"> </v>
      </c>
      <c r="G2111" s="11" t="str">
        <f>IF(VLOOKUP(D2111,'Current OBD'!$B$6:$AK$2185,24,0)="Yes","K"," ")</f>
        <v>K</v>
      </c>
      <c r="H2111" s="11">
        <f>IF(VLOOKUP(D2111,'Current OBD'!$B$6:$AK$2185,25,0)="Yes",1," ")</f>
        <v>1</v>
      </c>
      <c r="I2111" s="11" t="str">
        <f>IF(VLOOKUP(D2111,'Current OBD'!$B$6:$AK$2185,26,0)="Yes","2"," ")</f>
        <v>2</v>
      </c>
      <c r="J2111" s="11" t="str">
        <f>IF(VLOOKUP(D2111,'Current OBD'!$B$6:$AK$2185,27,0)="Yes","3"," ")</f>
        <v>3</v>
      </c>
      <c r="K2111" s="11" t="str">
        <f>IF(VLOOKUP(D2111,'Current OBD'!$B$6:$AK$2185,28,0)="Yes","4"," ")</f>
        <v>4</v>
      </c>
      <c r="L2111" s="11" t="str">
        <f>IF(VLOOKUP(D2111,'Current OBD'!$B$6:$AK$2185,29,0)="Yes","5"," ")</f>
        <v>5</v>
      </c>
      <c r="M2111" s="11" t="str">
        <f>IF(VLOOKUP(D2111,'Current OBD'!$B$6:$AK$2185,30,0)="Yes","6"," ")</f>
        <v xml:space="preserve"> </v>
      </c>
      <c r="N2111" s="11" t="str">
        <f>IF(VLOOKUP(D2111,'Current OBD'!$B$6:$AK$2185,31,0)="Yes","7"," ")</f>
        <v xml:space="preserve"> </v>
      </c>
      <c r="O2111" s="11" t="str">
        <f>IF(VLOOKUP(D2111,'Current OBD'!$B$6:$AK$2185,32,0)="Yes","8"," ")</f>
        <v xml:space="preserve"> </v>
      </c>
      <c r="P2111" s="11" t="str">
        <f>IF(VLOOKUP(D2111,'Current OBD'!$B$6:$AK$2185,33,0)="Yes","9"," ")</f>
        <v xml:space="preserve"> </v>
      </c>
      <c r="Q2111" s="11" t="str">
        <f>IF(VLOOKUP(D2111,'Current OBD'!$B$6:$AK$2185,34,0)="Yes","10"," ")</f>
        <v xml:space="preserve"> </v>
      </c>
      <c r="R2111" s="11" t="str">
        <f>IF(VLOOKUP(D2111,'Current OBD'!$B$6:$AK$2185,35,0)="Yes","11"," ")</f>
        <v xml:space="preserve"> </v>
      </c>
      <c r="S2111" s="11" t="str">
        <f>IF(VLOOKUP(D2111,'Current OBD'!$B$6:$AK$2185,36,0)="Yes","12"," ")</f>
        <v xml:space="preserve"> </v>
      </c>
      <c r="T2111" s="13">
        <f>VLOOKUP(D2111,Pivot!$B$4:$F$2181,2,0)</f>
        <v>51</v>
      </c>
      <c r="U2111" s="13">
        <f>VLOOKUP(D2111,Pivot!$B$4:$F$2181,3,0)</f>
        <v>7</v>
      </c>
      <c r="V2111" s="13">
        <f>VLOOKUP(D2111,Pivot!$B$4:$F$2181,4,0)</f>
        <v>480</v>
      </c>
      <c r="W2111" s="46">
        <f>IFERROR(VLOOKUP(D2111,Pivot!$B$4:$H$2181,5,0),"")</f>
        <v>0.10630000000000001</v>
      </c>
      <c r="X2111" s="51">
        <f>IFERROR(VLOOKUP(D2111,Pivot!$B$4:$H$2181,6,0),"")</f>
        <v>1.46E-2</v>
      </c>
      <c r="Y2111" s="46">
        <f>IFERROR(VLOOKUP(D2111,Pivot!$B$4:$H$2181,7,0),"")</f>
        <v>0.1208</v>
      </c>
    </row>
    <row r="2112" spans="1:25" ht="15" customHeight="1" outlineLevel="2">
      <c r="A2112" s="10" t="str">
        <f>VLOOKUP(D2112,'Current OBD'!$B$6:$K$2185,4,0)</f>
        <v>Thurston</v>
      </c>
      <c r="B2112" s="10" t="str">
        <f>VLOOKUP(D2112,'Current OBD'!$B$6:$K$2185,3,0)</f>
        <v>34-111</v>
      </c>
      <c r="C2112" s="9" t="str">
        <f>VLOOKUP(D2112,'Current OBD'!$B$6:$K$2185,2,0)</f>
        <v>Olympia School District</v>
      </c>
      <c r="D2112" s="24">
        <v>661568</v>
      </c>
      <c r="E2112" s="9" t="str">
        <f>VLOOKUP(D2112,'Current OBD'!$B$6:$K$2185,10,0)</f>
        <v>Garfield Elementary</v>
      </c>
      <c r="F2112" s="11" t="str">
        <f>IF(VLOOKUP(D2112,'Current OBD'!$B$6:$AK$2185,23,0)="Yes","PK"," ")</f>
        <v>PK</v>
      </c>
      <c r="G2112" s="11" t="str">
        <f>IF(VLOOKUP(D2112,'Current OBD'!$B$6:$AK$2185,24,0)="Yes","K"," ")</f>
        <v>K</v>
      </c>
      <c r="H2112" s="11">
        <f>IF(VLOOKUP(D2112,'Current OBD'!$B$6:$AK$2185,25,0)="Yes",1," ")</f>
        <v>1</v>
      </c>
      <c r="I2112" s="11" t="str">
        <f>IF(VLOOKUP(D2112,'Current OBD'!$B$6:$AK$2185,26,0)="Yes","2"," ")</f>
        <v>2</v>
      </c>
      <c r="J2112" s="11" t="str">
        <f>IF(VLOOKUP(D2112,'Current OBD'!$B$6:$AK$2185,27,0)="Yes","3"," ")</f>
        <v>3</v>
      </c>
      <c r="K2112" s="11" t="str">
        <f>IF(VLOOKUP(D2112,'Current OBD'!$B$6:$AK$2185,28,0)="Yes","4"," ")</f>
        <v>4</v>
      </c>
      <c r="L2112" s="11" t="str">
        <f>IF(VLOOKUP(D2112,'Current OBD'!$B$6:$AK$2185,29,0)="Yes","5"," ")</f>
        <v>5</v>
      </c>
      <c r="M2112" s="11" t="str">
        <f>IF(VLOOKUP(D2112,'Current OBD'!$B$6:$AK$2185,30,0)="Yes","6"," ")</f>
        <v xml:space="preserve"> </v>
      </c>
      <c r="N2112" s="11" t="str">
        <f>IF(VLOOKUP(D2112,'Current OBD'!$B$6:$AK$2185,31,0)="Yes","7"," ")</f>
        <v xml:space="preserve"> </v>
      </c>
      <c r="O2112" s="11" t="str">
        <f>IF(VLOOKUP(D2112,'Current OBD'!$B$6:$AK$2185,32,0)="Yes","8"," ")</f>
        <v xml:space="preserve"> </v>
      </c>
      <c r="P2112" s="11" t="str">
        <f>IF(VLOOKUP(D2112,'Current OBD'!$B$6:$AK$2185,33,0)="Yes","9"," ")</f>
        <v xml:space="preserve"> </v>
      </c>
      <c r="Q2112" s="11" t="str">
        <f>IF(VLOOKUP(D2112,'Current OBD'!$B$6:$AK$2185,34,0)="Yes","10"," ")</f>
        <v xml:space="preserve"> </v>
      </c>
      <c r="R2112" s="11" t="str">
        <f>IF(VLOOKUP(D2112,'Current OBD'!$B$6:$AK$2185,35,0)="Yes","11"," ")</f>
        <v xml:space="preserve"> </v>
      </c>
      <c r="S2112" s="11" t="str">
        <f>IF(VLOOKUP(D2112,'Current OBD'!$B$6:$AK$2185,36,0)="Yes","12"," ")</f>
        <v xml:space="preserve"> </v>
      </c>
      <c r="T2112" s="13">
        <f>VLOOKUP(D2112,Pivot!$B$4:$F$2181,2,0)</f>
        <v>232</v>
      </c>
      <c r="U2112" s="13">
        <f>VLOOKUP(D2112,Pivot!$B$4:$F$2181,3,0)</f>
        <v>0</v>
      </c>
      <c r="V2112" s="13">
        <f>VLOOKUP(D2112,Pivot!$B$4:$F$2181,4,0)</f>
        <v>303</v>
      </c>
      <c r="W2112" s="46">
        <f>IFERROR(VLOOKUP(D2112,Pivot!$B$4:$H$2181,5,0),"")</f>
        <v>0.76570000000000005</v>
      </c>
      <c r="X2112" s="51">
        <f>IFERROR(VLOOKUP(D2112,Pivot!$B$4:$H$2181,6,0),"")</f>
        <v>0</v>
      </c>
      <c r="Y2112" s="46">
        <f>IFERROR(VLOOKUP(D2112,Pivot!$B$4:$H$2181,7,0),"")</f>
        <v>0.76570000000000005</v>
      </c>
    </row>
    <row r="2113" spans="1:25" ht="15" customHeight="1" outlineLevel="2">
      <c r="A2113" s="10" t="str">
        <f>VLOOKUP(D2113,'Current OBD'!$B$6:$K$2185,4,0)</f>
        <v>Thurston</v>
      </c>
      <c r="B2113" s="10" t="str">
        <f>VLOOKUP(D2113,'Current OBD'!$B$6:$K$2185,3,0)</f>
        <v>34-111</v>
      </c>
      <c r="C2113" s="9" t="str">
        <f>VLOOKUP(D2113,'Current OBD'!$B$6:$K$2185,2,0)</f>
        <v>Olympia School District</v>
      </c>
      <c r="D2113" s="24">
        <v>662306</v>
      </c>
      <c r="E2113" s="9" t="str">
        <f>VLOOKUP(D2113,'Current OBD'!$B$6:$K$2185,10,0)</f>
        <v>Jefferson Middle School</v>
      </c>
      <c r="F2113" s="11" t="str">
        <f>IF(VLOOKUP(D2113,'Current OBD'!$B$6:$AK$2185,23,0)="Yes","PK"," ")</f>
        <v xml:space="preserve"> </v>
      </c>
      <c r="G2113" s="11" t="str">
        <f>IF(VLOOKUP(D2113,'Current OBD'!$B$6:$AK$2185,24,0)="Yes","K"," ")</f>
        <v xml:space="preserve"> </v>
      </c>
      <c r="H2113" s="11" t="str">
        <f>IF(VLOOKUP(D2113,'Current OBD'!$B$6:$AK$2185,25,0)="Yes",1," ")</f>
        <v xml:space="preserve"> </v>
      </c>
      <c r="I2113" s="11" t="str">
        <f>IF(VLOOKUP(D2113,'Current OBD'!$B$6:$AK$2185,26,0)="Yes","2"," ")</f>
        <v xml:space="preserve"> </v>
      </c>
      <c r="J2113" s="11" t="str">
        <f>IF(VLOOKUP(D2113,'Current OBD'!$B$6:$AK$2185,27,0)="Yes","3"," ")</f>
        <v xml:space="preserve"> </v>
      </c>
      <c r="K2113" s="11" t="str">
        <f>IF(VLOOKUP(D2113,'Current OBD'!$B$6:$AK$2185,28,0)="Yes","4"," ")</f>
        <v xml:space="preserve"> </v>
      </c>
      <c r="L2113" s="11" t="str">
        <f>IF(VLOOKUP(D2113,'Current OBD'!$B$6:$AK$2185,29,0)="Yes","5"," ")</f>
        <v xml:space="preserve"> </v>
      </c>
      <c r="M2113" s="11" t="str">
        <f>IF(VLOOKUP(D2113,'Current OBD'!$B$6:$AK$2185,30,0)="Yes","6"," ")</f>
        <v>6</v>
      </c>
      <c r="N2113" s="11" t="str">
        <f>IF(VLOOKUP(D2113,'Current OBD'!$B$6:$AK$2185,31,0)="Yes","7"," ")</f>
        <v>7</v>
      </c>
      <c r="O2113" s="11" t="str">
        <f>IF(VLOOKUP(D2113,'Current OBD'!$B$6:$AK$2185,32,0)="Yes","8"," ")</f>
        <v>8</v>
      </c>
      <c r="P2113" s="11" t="str">
        <f>IF(VLOOKUP(D2113,'Current OBD'!$B$6:$AK$2185,33,0)="Yes","9"," ")</f>
        <v xml:space="preserve"> </v>
      </c>
      <c r="Q2113" s="11" t="str">
        <f>IF(VLOOKUP(D2113,'Current OBD'!$B$6:$AK$2185,34,0)="Yes","10"," ")</f>
        <v xml:space="preserve"> </v>
      </c>
      <c r="R2113" s="11" t="str">
        <f>IF(VLOOKUP(D2113,'Current OBD'!$B$6:$AK$2185,35,0)="Yes","11"," ")</f>
        <v xml:space="preserve"> </v>
      </c>
      <c r="S2113" s="11" t="str">
        <f>IF(VLOOKUP(D2113,'Current OBD'!$B$6:$AK$2185,36,0)="Yes","12"," ")</f>
        <v xml:space="preserve"> </v>
      </c>
      <c r="T2113" s="13">
        <f>VLOOKUP(D2113,Pivot!$B$4:$F$2181,2,0)</f>
        <v>249</v>
      </c>
      <c r="U2113" s="13">
        <f>VLOOKUP(D2113,Pivot!$B$4:$F$2181,3,0)</f>
        <v>0</v>
      </c>
      <c r="V2113" s="13">
        <f>VLOOKUP(D2113,Pivot!$B$4:$F$2181,4,0)</f>
        <v>448</v>
      </c>
      <c r="W2113" s="46">
        <f>IFERROR(VLOOKUP(D2113,Pivot!$B$4:$H$2181,5,0),"")</f>
        <v>0.55579999999999996</v>
      </c>
      <c r="X2113" s="51">
        <f>IFERROR(VLOOKUP(D2113,Pivot!$B$4:$H$2181,6,0),"")</f>
        <v>0</v>
      </c>
      <c r="Y2113" s="46">
        <f>IFERROR(VLOOKUP(D2113,Pivot!$B$4:$H$2181,7,0),"")</f>
        <v>0.55579999999999996</v>
      </c>
    </row>
    <row r="2114" spans="1:25" ht="15" customHeight="1" outlineLevel="2">
      <c r="A2114" s="10" t="str">
        <f>VLOOKUP(D2114,'Current OBD'!$B$6:$K$2185,4,0)</f>
        <v>Thurston</v>
      </c>
      <c r="B2114" s="10" t="str">
        <f>VLOOKUP(D2114,'Current OBD'!$B$6:$K$2185,3,0)</f>
        <v>34-111</v>
      </c>
      <c r="C2114" s="9" t="str">
        <f>VLOOKUP(D2114,'Current OBD'!$B$6:$K$2185,2,0)</f>
        <v>Olympia School District</v>
      </c>
      <c r="D2114" s="24">
        <v>661569</v>
      </c>
      <c r="E2114" s="9" t="str">
        <f>VLOOKUP(D2114,'Current OBD'!$B$6:$K$2185,10,0)</f>
        <v>Julia Butler Hansen Elementary</v>
      </c>
      <c r="F2114" s="11" t="str">
        <f>IF(VLOOKUP(D2114,'Current OBD'!$B$6:$AK$2185,23,0)="Yes","PK"," ")</f>
        <v>PK</v>
      </c>
      <c r="G2114" s="11" t="str">
        <f>IF(VLOOKUP(D2114,'Current OBD'!$B$6:$AK$2185,24,0)="Yes","K"," ")</f>
        <v>K</v>
      </c>
      <c r="H2114" s="11">
        <f>IF(VLOOKUP(D2114,'Current OBD'!$B$6:$AK$2185,25,0)="Yes",1," ")</f>
        <v>1</v>
      </c>
      <c r="I2114" s="11" t="str">
        <f>IF(VLOOKUP(D2114,'Current OBD'!$B$6:$AK$2185,26,0)="Yes","2"," ")</f>
        <v>2</v>
      </c>
      <c r="J2114" s="11" t="str">
        <f>IF(VLOOKUP(D2114,'Current OBD'!$B$6:$AK$2185,27,0)="Yes","3"," ")</f>
        <v>3</v>
      </c>
      <c r="K2114" s="11" t="str">
        <f>IF(VLOOKUP(D2114,'Current OBD'!$B$6:$AK$2185,28,0)="Yes","4"," ")</f>
        <v>4</v>
      </c>
      <c r="L2114" s="11" t="str">
        <f>IF(VLOOKUP(D2114,'Current OBD'!$B$6:$AK$2185,29,0)="Yes","5"," ")</f>
        <v>5</v>
      </c>
      <c r="M2114" s="11" t="str">
        <f>IF(VLOOKUP(D2114,'Current OBD'!$B$6:$AK$2185,30,0)="Yes","6"," ")</f>
        <v xml:space="preserve"> </v>
      </c>
      <c r="N2114" s="11" t="str">
        <f>IF(VLOOKUP(D2114,'Current OBD'!$B$6:$AK$2185,31,0)="Yes","7"," ")</f>
        <v xml:space="preserve"> </v>
      </c>
      <c r="O2114" s="11" t="str">
        <f>IF(VLOOKUP(D2114,'Current OBD'!$B$6:$AK$2185,32,0)="Yes","8"," ")</f>
        <v xml:space="preserve"> </v>
      </c>
      <c r="P2114" s="11" t="str">
        <f>IF(VLOOKUP(D2114,'Current OBD'!$B$6:$AK$2185,33,0)="Yes","9"," ")</f>
        <v xml:space="preserve"> </v>
      </c>
      <c r="Q2114" s="11" t="str">
        <f>IF(VLOOKUP(D2114,'Current OBD'!$B$6:$AK$2185,34,0)="Yes","10"," ")</f>
        <v xml:space="preserve"> </v>
      </c>
      <c r="R2114" s="11" t="str">
        <f>IF(VLOOKUP(D2114,'Current OBD'!$B$6:$AK$2185,35,0)="Yes","11"," ")</f>
        <v xml:space="preserve"> </v>
      </c>
      <c r="S2114" s="11" t="str">
        <f>IF(VLOOKUP(D2114,'Current OBD'!$B$6:$AK$2185,36,0)="Yes","12"," ")</f>
        <v xml:space="preserve"> </v>
      </c>
      <c r="T2114" s="13">
        <f>VLOOKUP(D2114,Pivot!$B$4:$F$2181,2,0)</f>
        <v>272</v>
      </c>
      <c r="U2114" s="13">
        <f>VLOOKUP(D2114,Pivot!$B$4:$F$2181,3,0)</f>
        <v>0</v>
      </c>
      <c r="V2114" s="13">
        <f>VLOOKUP(D2114,Pivot!$B$4:$F$2181,4,0)</f>
        <v>461</v>
      </c>
      <c r="W2114" s="46">
        <f>IFERROR(VLOOKUP(D2114,Pivot!$B$4:$H$2181,5,0),"")</f>
        <v>0.59</v>
      </c>
      <c r="X2114" s="51">
        <f>IFERROR(VLOOKUP(D2114,Pivot!$B$4:$H$2181,6,0),"")</f>
        <v>0</v>
      </c>
      <c r="Y2114" s="46">
        <f>IFERROR(VLOOKUP(D2114,Pivot!$B$4:$H$2181,7,0),"")</f>
        <v>0.59</v>
      </c>
    </row>
    <row r="2115" spans="1:25" ht="15" customHeight="1" outlineLevel="2">
      <c r="A2115" s="10" t="str">
        <f>VLOOKUP(D2115,'Current OBD'!$B$6:$K$2185,4,0)</f>
        <v>Thurston</v>
      </c>
      <c r="B2115" s="10" t="str">
        <f>VLOOKUP(D2115,'Current OBD'!$B$6:$K$2185,3,0)</f>
        <v>34-111</v>
      </c>
      <c r="C2115" s="9" t="str">
        <f>VLOOKUP(D2115,'Current OBD'!$B$6:$K$2185,2,0)</f>
        <v>Olympia School District</v>
      </c>
      <c r="D2115" s="24">
        <v>662301</v>
      </c>
      <c r="E2115" s="9" t="str">
        <f>VLOOKUP(D2115,'Current OBD'!$B$6:$K$2185,10,0)</f>
        <v>Leland P Brown Elementary</v>
      </c>
      <c r="F2115" s="11" t="str">
        <f>IF(VLOOKUP(D2115,'Current OBD'!$B$6:$AK$2185,23,0)="Yes","PK"," ")</f>
        <v xml:space="preserve"> </v>
      </c>
      <c r="G2115" s="11" t="str">
        <f>IF(VLOOKUP(D2115,'Current OBD'!$B$6:$AK$2185,24,0)="Yes","K"," ")</f>
        <v>K</v>
      </c>
      <c r="H2115" s="11">
        <f>IF(VLOOKUP(D2115,'Current OBD'!$B$6:$AK$2185,25,0)="Yes",1," ")</f>
        <v>1</v>
      </c>
      <c r="I2115" s="11" t="str">
        <f>IF(VLOOKUP(D2115,'Current OBD'!$B$6:$AK$2185,26,0)="Yes","2"," ")</f>
        <v>2</v>
      </c>
      <c r="J2115" s="11" t="str">
        <f>IF(VLOOKUP(D2115,'Current OBD'!$B$6:$AK$2185,27,0)="Yes","3"," ")</f>
        <v>3</v>
      </c>
      <c r="K2115" s="11" t="str">
        <f>IF(VLOOKUP(D2115,'Current OBD'!$B$6:$AK$2185,28,0)="Yes","4"," ")</f>
        <v>4</v>
      </c>
      <c r="L2115" s="11" t="str">
        <f>IF(VLOOKUP(D2115,'Current OBD'!$B$6:$AK$2185,29,0)="Yes","5"," ")</f>
        <v>5</v>
      </c>
      <c r="M2115" s="11" t="str">
        <f>IF(VLOOKUP(D2115,'Current OBD'!$B$6:$AK$2185,30,0)="Yes","6"," ")</f>
        <v xml:space="preserve"> </v>
      </c>
      <c r="N2115" s="11" t="str">
        <f>IF(VLOOKUP(D2115,'Current OBD'!$B$6:$AK$2185,31,0)="Yes","7"," ")</f>
        <v xml:space="preserve"> </v>
      </c>
      <c r="O2115" s="11" t="str">
        <f>IF(VLOOKUP(D2115,'Current OBD'!$B$6:$AK$2185,32,0)="Yes","8"," ")</f>
        <v xml:space="preserve"> </v>
      </c>
      <c r="P2115" s="11" t="str">
        <f>IF(VLOOKUP(D2115,'Current OBD'!$B$6:$AK$2185,33,0)="Yes","9"," ")</f>
        <v xml:space="preserve"> </v>
      </c>
      <c r="Q2115" s="11" t="str">
        <f>IF(VLOOKUP(D2115,'Current OBD'!$B$6:$AK$2185,34,0)="Yes","10"," ")</f>
        <v xml:space="preserve"> </v>
      </c>
      <c r="R2115" s="11" t="str">
        <f>IF(VLOOKUP(D2115,'Current OBD'!$B$6:$AK$2185,35,0)="Yes","11"," ")</f>
        <v xml:space="preserve"> </v>
      </c>
      <c r="S2115" s="11" t="str">
        <f>IF(VLOOKUP(D2115,'Current OBD'!$B$6:$AK$2185,36,0)="Yes","12"," ")</f>
        <v xml:space="preserve"> </v>
      </c>
      <c r="T2115" s="13">
        <f>VLOOKUP(D2115,Pivot!$B$4:$F$2181,2,0)</f>
        <v>236</v>
      </c>
      <c r="U2115" s="13">
        <f>VLOOKUP(D2115,Pivot!$B$4:$F$2181,3,0)</f>
        <v>0</v>
      </c>
      <c r="V2115" s="13">
        <f>VLOOKUP(D2115,Pivot!$B$4:$F$2181,4,0)</f>
        <v>324</v>
      </c>
      <c r="W2115" s="46">
        <f>IFERROR(VLOOKUP(D2115,Pivot!$B$4:$H$2181,5,0),"")</f>
        <v>0.72840000000000005</v>
      </c>
      <c r="X2115" s="51">
        <f>IFERROR(VLOOKUP(D2115,Pivot!$B$4:$H$2181,6,0),"")</f>
        <v>0</v>
      </c>
      <c r="Y2115" s="46">
        <f>IFERROR(VLOOKUP(D2115,Pivot!$B$4:$H$2181,7,0),"")</f>
        <v>0.72840000000000005</v>
      </c>
    </row>
    <row r="2116" spans="1:25" ht="15" customHeight="1" outlineLevel="2">
      <c r="A2116" s="10" t="str">
        <f>VLOOKUP(D2116,'Current OBD'!$B$6:$K$2185,4,0)</f>
        <v>Thurston</v>
      </c>
      <c r="B2116" s="10" t="str">
        <f>VLOOKUP(D2116,'Current OBD'!$B$6:$K$2185,3,0)</f>
        <v>34-111</v>
      </c>
      <c r="C2116" s="9" t="str">
        <f>VLOOKUP(D2116,'Current OBD'!$B$6:$K$2185,2,0)</f>
        <v>Olympia School District</v>
      </c>
      <c r="D2116" s="24">
        <v>662303</v>
      </c>
      <c r="E2116" s="9" t="str">
        <f>VLOOKUP(D2116,'Current OBD'!$B$6:$K$2185,10,0)</f>
        <v>Lincoln Elementary</v>
      </c>
      <c r="F2116" s="11" t="str">
        <f>IF(VLOOKUP(D2116,'Current OBD'!$B$6:$AK$2185,23,0)="Yes","PK"," ")</f>
        <v xml:space="preserve"> </v>
      </c>
      <c r="G2116" s="11" t="str">
        <f>IF(VLOOKUP(D2116,'Current OBD'!$B$6:$AK$2185,24,0)="Yes","K"," ")</f>
        <v>K</v>
      </c>
      <c r="H2116" s="11">
        <f>IF(VLOOKUP(D2116,'Current OBD'!$B$6:$AK$2185,25,0)="Yes",1," ")</f>
        <v>1</v>
      </c>
      <c r="I2116" s="11" t="str">
        <f>IF(VLOOKUP(D2116,'Current OBD'!$B$6:$AK$2185,26,0)="Yes","2"," ")</f>
        <v>2</v>
      </c>
      <c r="J2116" s="11" t="str">
        <f>IF(VLOOKUP(D2116,'Current OBD'!$B$6:$AK$2185,27,0)="Yes","3"," ")</f>
        <v>3</v>
      </c>
      <c r="K2116" s="11" t="str">
        <f>IF(VLOOKUP(D2116,'Current OBD'!$B$6:$AK$2185,28,0)="Yes","4"," ")</f>
        <v>4</v>
      </c>
      <c r="L2116" s="11" t="str">
        <f>IF(VLOOKUP(D2116,'Current OBD'!$B$6:$AK$2185,29,0)="Yes","5"," ")</f>
        <v>5</v>
      </c>
      <c r="M2116" s="11" t="str">
        <f>IF(VLOOKUP(D2116,'Current OBD'!$B$6:$AK$2185,30,0)="Yes","6"," ")</f>
        <v xml:space="preserve"> </v>
      </c>
      <c r="N2116" s="11" t="str">
        <f>IF(VLOOKUP(D2116,'Current OBD'!$B$6:$AK$2185,31,0)="Yes","7"," ")</f>
        <v xml:space="preserve"> </v>
      </c>
      <c r="O2116" s="11" t="str">
        <f>IF(VLOOKUP(D2116,'Current OBD'!$B$6:$AK$2185,32,0)="Yes","8"," ")</f>
        <v xml:space="preserve"> </v>
      </c>
      <c r="P2116" s="11" t="str">
        <f>IF(VLOOKUP(D2116,'Current OBD'!$B$6:$AK$2185,33,0)="Yes","9"," ")</f>
        <v xml:space="preserve"> </v>
      </c>
      <c r="Q2116" s="11" t="str">
        <f>IF(VLOOKUP(D2116,'Current OBD'!$B$6:$AK$2185,34,0)="Yes","10"," ")</f>
        <v xml:space="preserve"> </v>
      </c>
      <c r="R2116" s="11" t="str">
        <f>IF(VLOOKUP(D2116,'Current OBD'!$B$6:$AK$2185,35,0)="Yes","11"," ")</f>
        <v xml:space="preserve"> </v>
      </c>
      <c r="S2116" s="11" t="str">
        <f>IF(VLOOKUP(D2116,'Current OBD'!$B$6:$AK$2185,36,0)="Yes","12"," ")</f>
        <v xml:space="preserve"> </v>
      </c>
      <c r="T2116" s="13">
        <f>VLOOKUP(D2116,Pivot!$B$4:$F$2181,2,0)</f>
        <v>54</v>
      </c>
      <c r="U2116" s="13">
        <f>VLOOKUP(D2116,Pivot!$B$4:$F$2181,3,0)</f>
        <v>9</v>
      </c>
      <c r="V2116" s="13">
        <f>VLOOKUP(D2116,Pivot!$B$4:$F$2181,4,0)</f>
        <v>270</v>
      </c>
      <c r="W2116" s="46">
        <f>IFERROR(VLOOKUP(D2116,Pivot!$B$4:$H$2181,5,0),"")</f>
        <v>0.2</v>
      </c>
      <c r="X2116" s="51">
        <f>IFERROR(VLOOKUP(D2116,Pivot!$B$4:$H$2181,6,0),"")</f>
        <v>3.3300000000000003E-2</v>
      </c>
      <c r="Y2116" s="46">
        <f>IFERROR(VLOOKUP(D2116,Pivot!$B$4:$H$2181,7,0),"")</f>
        <v>0.23330000000000001</v>
      </c>
    </row>
    <row r="2117" spans="1:25" ht="15" customHeight="1" outlineLevel="2">
      <c r="A2117" s="10" t="str">
        <f>VLOOKUP(D2117,'Current OBD'!$B$6:$K$2185,4,0)</f>
        <v>Thurston</v>
      </c>
      <c r="B2117" s="10" t="str">
        <f>VLOOKUP(D2117,'Current OBD'!$B$6:$K$2185,3,0)</f>
        <v>34-111</v>
      </c>
      <c r="C2117" s="9" t="str">
        <f>VLOOKUP(D2117,'Current OBD'!$B$6:$K$2185,2,0)</f>
        <v>Olympia School District</v>
      </c>
      <c r="D2117" s="24">
        <v>661570</v>
      </c>
      <c r="E2117" s="9" t="str">
        <f>VLOOKUP(D2117,'Current OBD'!$B$6:$K$2185,10,0)</f>
        <v>Madison Elementary</v>
      </c>
      <c r="F2117" s="11" t="str">
        <f>IF(VLOOKUP(D2117,'Current OBD'!$B$6:$AK$2185,23,0)="Yes","PK"," ")</f>
        <v>PK</v>
      </c>
      <c r="G2117" s="11" t="str">
        <f>IF(VLOOKUP(D2117,'Current OBD'!$B$6:$AK$2185,24,0)="Yes","K"," ")</f>
        <v>K</v>
      </c>
      <c r="H2117" s="11">
        <f>IF(VLOOKUP(D2117,'Current OBD'!$B$6:$AK$2185,25,0)="Yes",1," ")</f>
        <v>1</v>
      </c>
      <c r="I2117" s="11" t="str">
        <f>IF(VLOOKUP(D2117,'Current OBD'!$B$6:$AK$2185,26,0)="Yes","2"," ")</f>
        <v>2</v>
      </c>
      <c r="J2117" s="11" t="str">
        <f>IF(VLOOKUP(D2117,'Current OBD'!$B$6:$AK$2185,27,0)="Yes","3"," ")</f>
        <v>3</v>
      </c>
      <c r="K2117" s="11" t="str">
        <f>IF(VLOOKUP(D2117,'Current OBD'!$B$6:$AK$2185,28,0)="Yes","4"," ")</f>
        <v>4</v>
      </c>
      <c r="L2117" s="11" t="str">
        <f>IF(VLOOKUP(D2117,'Current OBD'!$B$6:$AK$2185,29,0)="Yes","5"," ")</f>
        <v>5</v>
      </c>
      <c r="M2117" s="11" t="str">
        <f>IF(VLOOKUP(D2117,'Current OBD'!$B$6:$AK$2185,30,0)="Yes","6"," ")</f>
        <v xml:space="preserve"> </v>
      </c>
      <c r="N2117" s="11" t="str">
        <f>IF(VLOOKUP(D2117,'Current OBD'!$B$6:$AK$2185,31,0)="Yes","7"," ")</f>
        <v xml:space="preserve"> </v>
      </c>
      <c r="O2117" s="11" t="str">
        <f>IF(VLOOKUP(D2117,'Current OBD'!$B$6:$AK$2185,32,0)="Yes","8"," ")</f>
        <v xml:space="preserve"> </v>
      </c>
      <c r="P2117" s="11" t="str">
        <f>IF(VLOOKUP(D2117,'Current OBD'!$B$6:$AK$2185,33,0)="Yes","9"," ")</f>
        <v xml:space="preserve"> </v>
      </c>
      <c r="Q2117" s="11" t="str">
        <f>IF(VLOOKUP(D2117,'Current OBD'!$B$6:$AK$2185,34,0)="Yes","10"," ")</f>
        <v xml:space="preserve"> </v>
      </c>
      <c r="R2117" s="11" t="str">
        <f>IF(VLOOKUP(D2117,'Current OBD'!$B$6:$AK$2185,35,0)="Yes","11"," ")</f>
        <v xml:space="preserve"> </v>
      </c>
      <c r="S2117" s="11" t="str">
        <f>IF(VLOOKUP(D2117,'Current OBD'!$B$6:$AK$2185,36,0)="Yes","12"," ")</f>
        <v xml:space="preserve"> </v>
      </c>
      <c r="T2117" s="13">
        <f>VLOOKUP(D2117,Pivot!$B$4:$F$2181,2,0)</f>
        <v>46</v>
      </c>
      <c r="U2117" s="13">
        <f>VLOOKUP(D2117,Pivot!$B$4:$F$2181,3,0)</f>
        <v>25</v>
      </c>
      <c r="V2117" s="13">
        <f>VLOOKUP(D2117,Pivot!$B$4:$F$2181,4,0)</f>
        <v>201</v>
      </c>
      <c r="W2117" s="46">
        <f>IFERROR(VLOOKUP(D2117,Pivot!$B$4:$H$2181,5,0),"")</f>
        <v>0.22889999999999999</v>
      </c>
      <c r="X2117" s="51">
        <f>IFERROR(VLOOKUP(D2117,Pivot!$B$4:$H$2181,6,0),"")</f>
        <v>0.1244</v>
      </c>
      <c r="Y2117" s="46">
        <f>IFERROR(VLOOKUP(D2117,Pivot!$B$4:$H$2181,7,0),"")</f>
        <v>0.35320000000000001</v>
      </c>
    </row>
    <row r="2118" spans="1:25" ht="15" customHeight="1" outlineLevel="2">
      <c r="A2118" s="10" t="str">
        <f>VLOOKUP(D2118,'Current OBD'!$B$6:$K$2185,4,0)</f>
        <v>Thurston</v>
      </c>
      <c r="B2118" s="10" t="str">
        <f>VLOOKUP(D2118,'Current OBD'!$B$6:$K$2185,3,0)</f>
        <v>34-111</v>
      </c>
      <c r="C2118" s="9" t="str">
        <f>VLOOKUP(D2118,'Current OBD'!$B$6:$K$2185,2,0)</f>
        <v>Olympia School District</v>
      </c>
      <c r="D2118" s="24">
        <v>662304</v>
      </c>
      <c r="E2118" s="9" t="str">
        <f>VLOOKUP(D2118,'Current OBD'!$B$6:$K$2185,10,0)</f>
        <v>McKenny Elementary</v>
      </c>
      <c r="F2118" s="11" t="str">
        <f>IF(VLOOKUP(D2118,'Current OBD'!$B$6:$AK$2185,23,0)="Yes","PK"," ")</f>
        <v>PK</v>
      </c>
      <c r="G2118" s="11" t="str">
        <f>IF(VLOOKUP(D2118,'Current OBD'!$B$6:$AK$2185,24,0)="Yes","K"," ")</f>
        <v>K</v>
      </c>
      <c r="H2118" s="11">
        <f>IF(VLOOKUP(D2118,'Current OBD'!$B$6:$AK$2185,25,0)="Yes",1," ")</f>
        <v>1</v>
      </c>
      <c r="I2118" s="11" t="str">
        <f>IF(VLOOKUP(D2118,'Current OBD'!$B$6:$AK$2185,26,0)="Yes","2"," ")</f>
        <v>2</v>
      </c>
      <c r="J2118" s="11" t="str">
        <f>IF(VLOOKUP(D2118,'Current OBD'!$B$6:$AK$2185,27,0)="Yes","3"," ")</f>
        <v>3</v>
      </c>
      <c r="K2118" s="11" t="str">
        <f>IF(VLOOKUP(D2118,'Current OBD'!$B$6:$AK$2185,28,0)="Yes","4"," ")</f>
        <v>4</v>
      </c>
      <c r="L2118" s="11" t="str">
        <f>IF(VLOOKUP(D2118,'Current OBD'!$B$6:$AK$2185,29,0)="Yes","5"," ")</f>
        <v>5</v>
      </c>
      <c r="M2118" s="11" t="str">
        <f>IF(VLOOKUP(D2118,'Current OBD'!$B$6:$AK$2185,30,0)="Yes","6"," ")</f>
        <v xml:space="preserve"> </v>
      </c>
      <c r="N2118" s="11" t="str">
        <f>IF(VLOOKUP(D2118,'Current OBD'!$B$6:$AK$2185,31,0)="Yes","7"," ")</f>
        <v xml:space="preserve"> </v>
      </c>
      <c r="O2118" s="11" t="str">
        <f>IF(VLOOKUP(D2118,'Current OBD'!$B$6:$AK$2185,32,0)="Yes","8"," ")</f>
        <v xml:space="preserve"> </v>
      </c>
      <c r="P2118" s="11" t="str">
        <f>IF(VLOOKUP(D2118,'Current OBD'!$B$6:$AK$2185,33,0)="Yes","9"," ")</f>
        <v xml:space="preserve"> </v>
      </c>
      <c r="Q2118" s="11" t="str">
        <f>IF(VLOOKUP(D2118,'Current OBD'!$B$6:$AK$2185,34,0)="Yes","10"," ")</f>
        <v xml:space="preserve"> </v>
      </c>
      <c r="R2118" s="11" t="str">
        <f>IF(VLOOKUP(D2118,'Current OBD'!$B$6:$AK$2185,35,0)="Yes","11"," ")</f>
        <v xml:space="preserve"> </v>
      </c>
      <c r="S2118" s="11" t="str">
        <f>IF(VLOOKUP(D2118,'Current OBD'!$B$6:$AK$2185,36,0)="Yes","12"," ")</f>
        <v xml:space="preserve"> </v>
      </c>
      <c r="T2118" s="13">
        <f>VLOOKUP(D2118,Pivot!$B$4:$F$2181,2,0)</f>
        <v>58</v>
      </c>
      <c r="U2118" s="13">
        <f>VLOOKUP(D2118,Pivot!$B$4:$F$2181,3,0)</f>
        <v>11</v>
      </c>
      <c r="V2118" s="13">
        <f>VLOOKUP(D2118,Pivot!$B$4:$F$2181,4,0)</f>
        <v>277</v>
      </c>
      <c r="W2118" s="46">
        <f>IFERROR(VLOOKUP(D2118,Pivot!$B$4:$H$2181,5,0),"")</f>
        <v>0.2094</v>
      </c>
      <c r="X2118" s="51">
        <f>IFERROR(VLOOKUP(D2118,Pivot!$B$4:$H$2181,6,0),"")</f>
        <v>3.9699999999999999E-2</v>
      </c>
      <c r="Y2118" s="46">
        <f>IFERROR(VLOOKUP(D2118,Pivot!$B$4:$H$2181,7,0),"")</f>
        <v>0.24909999999999999</v>
      </c>
    </row>
    <row r="2119" spans="1:25" ht="15" customHeight="1" outlineLevel="2">
      <c r="A2119" s="10" t="str">
        <f>VLOOKUP(D2119,'Current OBD'!$B$6:$K$2185,4,0)</f>
        <v>Thurston</v>
      </c>
      <c r="B2119" s="10" t="str">
        <f>VLOOKUP(D2119,'Current OBD'!$B$6:$K$2185,3,0)</f>
        <v>34-111</v>
      </c>
      <c r="C2119" s="9" t="str">
        <f>VLOOKUP(D2119,'Current OBD'!$B$6:$K$2185,2,0)</f>
        <v>Olympia School District</v>
      </c>
      <c r="D2119" s="24">
        <v>661571</v>
      </c>
      <c r="E2119" s="9" t="str">
        <f>VLOOKUP(D2119,'Current OBD'!$B$6:$K$2185,10,0)</f>
        <v>McLane Elementary</v>
      </c>
      <c r="F2119" s="11" t="str">
        <f>IF(VLOOKUP(D2119,'Current OBD'!$B$6:$AK$2185,23,0)="Yes","PK"," ")</f>
        <v>PK</v>
      </c>
      <c r="G2119" s="11" t="str">
        <f>IF(VLOOKUP(D2119,'Current OBD'!$B$6:$AK$2185,24,0)="Yes","K"," ")</f>
        <v>K</v>
      </c>
      <c r="H2119" s="11">
        <f>IF(VLOOKUP(D2119,'Current OBD'!$B$6:$AK$2185,25,0)="Yes",1," ")</f>
        <v>1</v>
      </c>
      <c r="I2119" s="11" t="str">
        <f>IF(VLOOKUP(D2119,'Current OBD'!$B$6:$AK$2185,26,0)="Yes","2"," ")</f>
        <v>2</v>
      </c>
      <c r="J2119" s="11" t="str">
        <f>IF(VLOOKUP(D2119,'Current OBD'!$B$6:$AK$2185,27,0)="Yes","3"," ")</f>
        <v>3</v>
      </c>
      <c r="K2119" s="11" t="str">
        <f>IF(VLOOKUP(D2119,'Current OBD'!$B$6:$AK$2185,28,0)="Yes","4"," ")</f>
        <v>4</v>
      </c>
      <c r="L2119" s="11" t="str">
        <f>IF(VLOOKUP(D2119,'Current OBD'!$B$6:$AK$2185,29,0)="Yes","5"," ")</f>
        <v>5</v>
      </c>
      <c r="M2119" s="11" t="str">
        <f>IF(VLOOKUP(D2119,'Current OBD'!$B$6:$AK$2185,30,0)="Yes","6"," ")</f>
        <v xml:space="preserve"> </v>
      </c>
      <c r="N2119" s="11" t="str">
        <f>IF(VLOOKUP(D2119,'Current OBD'!$B$6:$AK$2185,31,0)="Yes","7"," ")</f>
        <v xml:space="preserve"> </v>
      </c>
      <c r="O2119" s="11" t="str">
        <f>IF(VLOOKUP(D2119,'Current OBD'!$B$6:$AK$2185,32,0)="Yes","8"," ")</f>
        <v xml:space="preserve"> </v>
      </c>
      <c r="P2119" s="11" t="str">
        <f>IF(VLOOKUP(D2119,'Current OBD'!$B$6:$AK$2185,33,0)="Yes","9"," ")</f>
        <v xml:space="preserve"> </v>
      </c>
      <c r="Q2119" s="11" t="str">
        <f>IF(VLOOKUP(D2119,'Current OBD'!$B$6:$AK$2185,34,0)="Yes","10"," ")</f>
        <v xml:space="preserve"> </v>
      </c>
      <c r="R2119" s="11" t="str">
        <f>IF(VLOOKUP(D2119,'Current OBD'!$B$6:$AK$2185,35,0)="Yes","11"," ")</f>
        <v xml:space="preserve"> </v>
      </c>
      <c r="S2119" s="11" t="str">
        <f>IF(VLOOKUP(D2119,'Current OBD'!$B$6:$AK$2185,36,0)="Yes","12"," ")</f>
        <v xml:space="preserve"> </v>
      </c>
      <c r="T2119" s="13">
        <f>VLOOKUP(D2119,Pivot!$B$4:$F$2181,2,0)</f>
        <v>84</v>
      </c>
      <c r="U2119" s="13">
        <f>VLOOKUP(D2119,Pivot!$B$4:$F$2181,3,0)</f>
        <v>23</v>
      </c>
      <c r="V2119" s="13">
        <f>VLOOKUP(D2119,Pivot!$B$4:$F$2181,4,0)</f>
        <v>420</v>
      </c>
      <c r="W2119" s="46">
        <f>IFERROR(VLOOKUP(D2119,Pivot!$B$4:$H$2181,5,0),"")</f>
        <v>0.2</v>
      </c>
      <c r="X2119" s="51">
        <f>IFERROR(VLOOKUP(D2119,Pivot!$B$4:$H$2181,6,0),"")</f>
        <v>5.4800000000000001E-2</v>
      </c>
      <c r="Y2119" s="46">
        <f>IFERROR(VLOOKUP(D2119,Pivot!$B$4:$H$2181,7,0),"")</f>
        <v>0.25480000000000003</v>
      </c>
    </row>
    <row r="2120" spans="1:25" ht="15" customHeight="1" outlineLevel="2">
      <c r="A2120" s="10" t="str">
        <f>VLOOKUP(D2120,'Current OBD'!$B$6:$K$2185,4,0)</f>
        <v>Thurston</v>
      </c>
      <c r="B2120" s="10" t="str">
        <f>VLOOKUP(D2120,'Current OBD'!$B$6:$K$2185,3,0)</f>
        <v>34-111</v>
      </c>
      <c r="C2120" s="9" t="str">
        <f>VLOOKUP(D2120,'Current OBD'!$B$6:$K$2185,2,0)</f>
        <v>Olympia School District</v>
      </c>
      <c r="D2120" s="24">
        <v>662308</v>
      </c>
      <c r="E2120" s="9" t="str">
        <f>VLOOKUP(D2120,'Current OBD'!$B$6:$K$2185,10,0)</f>
        <v>Olympia High School</v>
      </c>
      <c r="F2120" s="11" t="str">
        <f>IF(VLOOKUP(D2120,'Current OBD'!$B$6:$AK$2185,23,0)="Yes","PK"," ")</f>
        <v xml:space="preserve"> </v>
      </c>
      <c r="G2120" s="11" t="str">
        <f>IF(VLOOKUP(D2120,'Current OBD'!$B$6:$AK$2185,24,0)="Yes","K"," ")</f>
        <v xml:space="preserve"> </v>
      </c>
      <c r="H2120" s="11" t="str">
        <f>IF(VLOOKUP(D2120,'Current OBD'!$B$6:$AK$2185,25,0)="Yes",1," ")</f>
        <v xml:space="preserve"> </v>
      </c>
      <c r="I2120" s="11" t="str">
        <f>IF(VLOOKUP(D2120,'Current OBD'!$B$6:$AK$2185,26,0)="Yes","2"," ")</f>
        <v xml:space="preserve"> </v>
      </c>
      <c r="J2120" s="11" t="str">
        <f>IF(VLOOKUP(D2120,'Current OBD'!$B$6:$AK$2185,27,0)="Yes","3"," ")</f>
        <v xml:space="preserve"> </v>
      </c>
      <c r="K2120" s="11" t="str">
        <f>IF(VLOOKUP(D2120,'Current OBD'!$B$6:$AK$2185,28,0)="Yes","4"," ")</f>
        <v xml:space="preserve"> </v>
      </c>
      <c r="L2120" s="11" t="str">
        <f>IF(VLOOKUP(D2120,'Current OBD'!$B$6:$AK$2185,29,0)="Yes","5"," ")</f>
        <v xml:space="preserve"> </v>
      </c>
      <c r="M2120" s="11" t="str">
        <f>IF(VLOOKUP(D2120,'Current OBD'!$B$6:$AK$2185,30,0)="Yes","6"," ")</f>
        <v xml:space="preserve"> </v>
      </c>
      <c r="N2120" s="11" t="str">
        <f>IF(VLOOKUP(D2120,'Current OBD'!$B$6:$AK$2185,31,0)="Yes","7"," ")</f>
        <v xml:space="preserve"> </v>
      </c>
      <c r="O2120" s="11" t="str">
        <f>IF(VLOOKUP(D2120,'Current OBD'!$B$6:$AK$2185,32,0)="Yes","8"," ")</f>
        <v xml:space="preserve"> </v>
      </c>
      <c r="P2120" s="11" t="str">
        <f>IF(VLOOKUP(D2120,'Current OBD'!$B$6:$AK$2185,33,0)="Yes","9"," ")</f>
        <v>9</v>
      </c>
      <c r="Q2120" s="11" t="str">
        <f>IF(VLOOKUP(D2120,'Current OBD'!$B$6:$AK$2185,34,0)="Yes","10"," ")</f>
        <v>10</v>
      </c>
      <c r="R2120" s="11" t="str">
        <f>IF(VLOOKUP(D2120,'Current OBD'!$B$6:$AK$2185,35,0)="Yes","11"," ")</f>
        <v>11</v>
      </c>
      <c r="S2120" s="11" t="str">
        <f>IF(VLOOKUP(D2120,'Current OBD'!$B$6:$AK$2185,36,0)="Yes","12"," ")</f>
        <v>12</v>
      </c>
      <c r="T2120" s="13">
        <f>VLOOKUP(D2120,Pivot!$B$4:$F$2181,2,0)</f>
        <v>225</v>
      </c>
      <c r="U2120" s="13">
        <f>VLOOKUP(D2120,Pivot!$B$4:$F$2181,3,0)</f>
        <v>71</v>
      </c>
      <c r="V2120" s="13">
        <f>VLOOKUP(D2120,Pivot!$B$4:$F$2181,4,0)</f>
        <v>1877</v>
      </c>
      <c r="W2120" s="46">
        <f>IFERROR(VLOOKUP(D2120,Pivot!$B$4:$H$2181,5,0),"")</f>
        <v>0.11990000000000001</v>
      </c>
      <c r="X2120" s="51">
        <f>IFERROR(VLOOKUP(D2120,Pivot!$B$4:$H$2181,6,0),"")</f>
        <v>3.78E-2</v>
      </c>
      <c r="Y2120" s="46">
        <f>IFERROR(VLOOKUP(D2120,Pivot!$B$4:$H$2181,7,0),"")</f>
        <v>0.15770000000000001</v>
      </c>
    </row>
    <row r="2121" spans="1:25" ht="15" customHeight="1" outlineLevel="2">
      <c r="A2121" s="10" t="str">
        <f>VLOOKUP(D2121,'Current OBD'!$B$6:$K$2185,4,0)</f>
        <v>Thurston</v>
      </c>
      <c r="B2121" s="10" t="str">
        <f>VLOOKUP(D2121,'Current OBD'!$B$6:$K$2185,3,0)</f>
        <v>34-111</v>
      </c>
      <c r="C2121" s="9" t="str">
        <f>VLOOKUP(D2121,'Current OBD'!$B$6:$K$2185,2,0)</f>
        <v>Olympia School District</v>
      </c>
      <c r="D2121" s="24">
        <v>665044</v>
      </c>
      <c r="E2121" s="9" t="str">
        <f>VLOOKUP(D2121,'Current OBD'!$B$6:$K$2185,10,0)</f>
        <v>On-line Regional Learning Academy - Montessori School</v>
      </c>
      <c r="F2121" s="11" t="str">
        <f>IF(VLOOKUP(D2121,'Current OBD'!$B$6:$AK$2185,23,0)="Yes","PK"," ")</f>
        <v xml:space="preserve"> </v>
      </c>
      <c r="G2121" s="11" t="str">
        <f>IF(VLOOKUP(D2121,'Current OBD'!$B$6:$AK$2185,24,0)="Yes","K"," ")</f>
        <v>K</v>
      </c>
      <c r="H2121" s="11">
        <f>IF(VLOOKUP(D2121,'Current OBD'!$B$6:$AK$2185,25,0)="Yes",1," ")</f>
        <v>1</v>
      </c>
      <c r="I2121" s="11" t="str">
        <f>IF(VLOOKUP(D2121,'Current OBD'!$B$6:$AK$2185,26,0)="Yes","2"," ")</f>
        <v>2</v>
      </c>
      <c r="J2121" s="11" t="str">
        <f>IF(VLOOKUP(D2121,'Current OBD'!$B$6:$AK$2185,27,0)="Yes","3"," ")</f>
        <v>3</v>
      </c>
      <c r="K2121" s="11" t="str">
        <f>IF(VLOOKUP(D2121,'Current OBD'!$B$6:$AK$2185,28,0)="Yes","4"," ")</f>
        <v>4</v>
      </c>
      <c r="L2121" s="11" t="str">
        <f>IF(VLOOKUP(D2121,'Current OBD'!$B$6:$AK$2185,29,0)="Yes","5"," ")</f>
        <v>5</v>
      </c>
      <c r="M2121" s="11" t="str">
        <f>IF(VLOOKUP(D2121,'Current OBD'!$B$6:$AK$2185,30,0)="Yes","6"," ")</f>
        <v>6</v>
      </c>
      <c r="N2121" s="11" t="str">
        <f>IF(VLOOKUP(D2121,'Current OBD'!$B$6:$AK$2185,31,0)="Yes","7"," ")</f>
        <v>7</v>
      </c>
      <c r="O2121" s="11" t="str">
        <f>IF(VLOOKUP(D2121,'Current OBD'!$B$6:$AK$2185,32,0)="Yes","8"," ")</f>
        <v>8</v>
      </c>
      <c r="P2121" s="11" t="str">
        <f>IF(VLOOKUP(D2121,'Current OBD'!$B$6:$AK$2185,33,0)="Yes","9"," ")</f>
        <v>9</v>
      </c>
      <c r="Q2121" s="11" t="str">
        <f>IF(VLOOKUP(D2121,'Current OBD'!$B$6:$AK$2185,34,0)="Yes","10"," ")</f>
        <v>10</v>
      </c>
      <c r="R2121" s="11" t="str">
        <f>IF(VLOOKUP(D2121,'Current OBD'!$B$6:$AK$2185,35,0)="Yes","11"," ")</f>
        <v>11</v>
      </c>
      <c r="S2121" s="11" t="str">
        <f>IF(VLOOKUP(D2121,'Current OBD'!$B$6:$AK$2185,36,0)="Yes","12"," ")</f>
        <v>12</v>
      </c>
      <c r="T2121" s="13">
        <f>VLOOKUP(D2121,Pivot!$B$4:$F$2181,2,0)</f>
        <v>93</v>
      </c>
      <c r="U2121" s="13">
        <f>VLOOKUP(D2121,Pivot!$B$4:$F$2181,3,0)</f>
        <v>25</v>
      </c>
      <c r="V2121" s="13">
        <f>VLOOKUP(D2121,Pivot!$B$4:$F$2181,4,0)</f>
        <v>540</v>
      </c>
      <c r="W2121" s="46">
        <f>IFERROR(VLOOKUP(D2121,Pivot!$B$4:$H$2181,5,0),"")</f>
        <v>0.17219999999999999</v>
      </c>
      <c r="X2121" s="51">
        <f>IFERROR(VLOOKUP(D2121,Pivot!$B$4:$H$2181,6,0),"")</f>
        <v>4.6300000000000001E-2</v>
      </c>
      <c r="Y2121" s="46">
        <f>IFERROR(VLOOKUP(D2121,Pivot!$B$4:$H$2181,7,0),"")</f>
        <v>0.2185</v>
      </c>
    </row>
    <row r="2122" spans="1:25" ht="15" customHeight="1" outlineLevel="2">
      <c r="A2122" s="10" t="str">
        <f>VLOOKUP(D2122,'Current OBD'!$B$6:$K$2185,4,0)</f>
        <v>Thurston</v>
      </c>
      <c r="B2122" s="10" t="str">
        <f>VLOOKUP(D2122,'Current OBD'!$B$6:$K$2185,3,0)</f>
        <v>34-111</v>
      </c>
      <c r="C2122" s="9" t="str">
        <f>VLOOKUP(D2122,'Current OBD'!$B$6:$K$2185,2,0)</f>
        <v>Olympia School District</v>
      </c>
      <c r="D2122" s="24">
        <v>663918</v>
      </c>
      <c r="E2122" s="9" t="str">
        <f>VLOOKUP(D2122,'Current OBD'!$B$6:$K$2185,10,0)</f>
        <v>Pioneer Elementary</v>
      </c>
      <c r="F2122" s="11" t="str">
        <f>IF(VLOOKUP(D2122,'Current OBD'!$B$6:$AK$2185,23,0)="Yes","PK"," ")</f>
        <v xml:space="preserve"> </v>
      </c>
      <c r="G2122" s="11" t="str">
        <f>IF(VLOOKUP(D2122,'Current OBD'!$B$6:$AK$2185,24,0)="Yes","K"," ")</f>
        <v>K</v>
      </c>
      <c r="H2122" s="11">
        <f>IF(VLOOKUP(D2122,'Current OBD'!$B$6:$AK$2185,25,0)="Yes",1," ")</f>
        <v>1</v>
      </c>
      <c r="I2122" s="11" t="str">
        <f>IF(VLOOKUP(D2122,'Current OBD'!$B$6:$AK$2185,26,0)="Yes","2"," ")</f>
        <v>2</v>
      </c>
      <c r="J2122" s="11" t="str">
        <f>IF(VLOOKUP(D2122,'Current OBD'!$B$6:$AK$2185,27,0)="Yes","3"," ")</f>
        <v>3</v>
      </c>
      <c r="K2122" s="11" t="str">
        <f>IF(VLOOKUP(D2122,'Current OBD'!$B$6:$AK$2185,28,0)="Yes","4"," ")</f>
        <v>4</v>
      </c>
      <c r="L2122" s="11" t="str">
        <f>IF(VLOOKUP(D2122,'Current OBD'!$B$6:$AK$2185,29,0)="Yes","5"," ")</f>
        <v>5</v>
      </c>
      <c r="M2122" s="11" t="str">
        <f>IF(VLOOKUP(D2122,'Current OBD'!$B$6:$AK$2185,30,0)="Yes","6"," ")</f>
        <v xml:space="preserve"> </v>
      </c>
      <c r="N2122" s="11" t="str">
        <f>IF(VLOOKUP(D2122,'Current OBD'!$B$6:$AK$2185,31,0)="Yes","7"," ")</f>
        <v xml:space="preserve"> </v>
      </c>
      <c r="O2122" s="11" t="str">
        <f>IF(VLOOKUP(D2122,'Current OBD'!$B$6:$AK$2185,32,0)="Yes","8"," ")</f>
        <v xml:space="preserve"> </v>
      </c>
      <c r="P2122" s="11" t="str">
        <f>IF(VLOOKUP(D2122,'Current OBD'!$B$6:$AK$2185,33,0)="Yes","9"," ")</f>
        <v xml:space="preserve"> </v>
      </c>
      <c r="Q2122" s="11" t="str">
        <f>IF(VLOOKUP(D2122,'Current OBD'!$B$6:$AK$2185,34,0)="Yes","10"," ")</f>
        <v xml:space="preserve"> </v>
      </c>
      <c r="R2122" s="11" t="str">
        <f>IF(VLOOKUP(D2122,'Current OBD'!$B$6:$AK$2185,35,0)="Yes","11"," ")</f>
        <v xml:space="preserve"> </v>
      </c>
      <c r="S2122" s="11" t="str">
        <f>IF(VLOOKUP(D2122,'Current OBD'!$B$6:$AK$2185,36,0)="Yes","12"," ")</f>
        <v xml:space="preserve"> </v>
      </c>
      <c r="T2122" s="13">
        <f>VLOOKUP(D2122,Pivot!$B$4:$F$2181,2,0)</f>
        <v>41</v>
      </c>
      <c r="U2122" s="13">
        <f>VLOOKUP(D2122,Pivot!$B$4:$F$2181,3,0)</f>
        <v>9</v>
      </c>
      <c r="V2122" s="13">
        <f>VLOOKUP(D2122,Pivot!$B$4:$F$2181,4,0)</f>
        <v>382</v>
      </c>
      <c r="W2122" s="46">
        <f>IFERROR(VLOOKUP(D2122,Pivot!$B$4:$H$2181,5,0),"")</f>
        <v>0.10730000000000001</v>
      </c>
      <c r="X2122" s="51">
        <f>IFERROR(VLOOKUP(D2122,Pivot!$B$4:$H$2181,6,0),"")</f>
        <v>2.3599999999999999E-2</v>
      </c>
      <c r="Y2122" s="46">
        <f>IFERROR(VLOOKUP(D2122,Pivot!$B$4:$H$2181,7,0),"")</f>
        <v>0.13089999999999999</v>
      </c>
    </row>
    <row r="2123" spans="1:25" ht="15" customHeight="1" outlineLevel="2">
      <c r="A2123" s="10" t="str">
        <f>VLOOKUP(D2123,'Current OBD'!$B$6:$K$2185,4,0)</f>
        <v>Thurston</v>
      </c>
      <c r="B2123" s="10" t="str">
        <f>VLOOKUP(D2123,'Current OBD'!$B$6:$K$2185,3,0)</f>
        <v>34-111</v>
      </c>
      <c r="C2123" s="9" t="str">
        <f>VLOOKUP(D2123,'Current OBD'!$B$6:$K$2185,2,0)</f>
        <v>Olympia School District</v>
      </c>
      <c r="D2123" s="24">
        <v>661574</v>
      </c>
      <c r="E2123" s="9" t="str">
        <f>VLOOKUP(D2123,'Current OBD'!$B$6:$K$2185,10,0)</f>
        <v>Reeves Middle</v>
      </c>
      <c r="F2123" s="11" t="str">
        <f>IF(VLOOKUP(D2123,'Current OBD'!$B$6:$AK$2185,23,0)="Yes","PK"," ")</f>
        <v xml:space="preserve"> </v>
      </c>
      <c r="G2123" s="11" t="str">
        <f>IF(VLOOKUP(D2123,'Current OBD'!$B$6:$AK$2185,24,0)="Yes","K"," ")</f>
        <v xml:space="preserve"> </v>
      </c>
      <c r="H2123" s="11" t="str">
        <f>IF(VLOOKUP(D2123,'Current OBD'!$B$6:$AK$2185,25,0)="Yes",1," ")</f>
        <v xml:space="preserve"> </v>
      </c>
      <c r="I2123" s="11" t="str">
        <f>IF(VLOOKUP(D2123,'Current OBD'!$B$6:$AK$2185,26,0)="Yes","2"," ")</f>
        <v xml:space="preserve"> </v>
      </c>
      <c r="J2123" s="11" t="str">
        <f>IF(VLOOKUP(D2123,'Current OBD'!$B$6:$AK$2185,27,0)="Yes","3"," ")</f>
        <v xml:space="preserve"> </v>
      </c>
      <c r="K2123" s="11" t="str">
        <f>IF(VLOOKUP(D2123,'Current OBD'!$B$6:$AK$2185,28,0)="Yes","4"," ")</f>
        <v xml:space="preserve"> </v>
      </c>
      <c r="L2123" s="11" t="str">
        <f>IF(VLOOKUP(D2123,'Current OBD'!$B$6:$AK$2185,29,0)="Yes","5"," ")</f>
        <v xml:space="preserve"> </v>
      </c>
      <c r="M2123" s="11" t="str">
        <f>IF(VLOOKUP(D2123,'Current OBD'!$B$6:$AK$2185,30,0)="Yes","6"," ")</f>
        <v>6</v>
      </c>
      <c r="N2123" s="11" t="str">
        <f>IF(VLOOKUP(D2123,'Current OBD'!$B$6:$AK$2185,31,0)="Yes","7"," ")</f>
        <v>7</v>
      </c>
      <c r="O2123" s="11" t="str">
        <f>IF(VLOOKUP(D2123,'Current OBD'!$B$6:$AK$2185,32,0)="Yes","8"," ")</f>
        <v>8</v>
      </c>
      <c r="P2123" s="11" t="str">
        <f>IF(VLOOKUP(D2123,'Current OBD'!$B$6:$AK$2185,33,0)="Yes","9"," ")</f>
        <v xml:space="preserve"> </v>
      </c>
      <c r="Q2123" s="11" t="str">
        <f>IF(VLOOKUP(D2123,'Current OBD'!$B$6:$AK$2185,34,0)="Yes","10"," ")</f>
        <v xml:space="preserve"> </v>
      </c>
      <c r="R2123" s="11" t="str">
        <f>IF(VLOOKUP(D2123,'Current OBD'!$B$6:$AK$2185,35,0)="Yes","11"," ")</f>
        <v xml:space="preserve"> </v>
      </c>
      <c r="S2123" s="11" t="str">
        <f>IF(VLOOKUP(D2123,'Current OBD'!$B$6:$AK$2185,36,0)="Yes","12"," ")</f>
        <v xml:space="preserve"> </v>
      </c>
      <c r="T2123" s="13">
        <f>VLOOKUP(D2123,Pivot!$B$4:$F$2181,2,0)</f>
        <v>82</v>
      </c>
      <c r="U2123" s="13">
        <f>VLOOKUP(D2123,Pivot!$B$4:$F$2181,3,0)</f>
        <v>34</v>
      </c>
      <c r="V2123" s="13">
        <f>VLOOKUP(D2123,Pivot!$B$4:$F$2181,4,0)</f>
        <v>403</v>
      </c>
      <c r="W2123" s="46">
        <f>IFERROR(VLOOKUP(D2123,Pivot!$B$4:$H$2181,5,0),"")</f>
        <v>0.20349999999999999</v>
      </c>
      <c r="X2123" s="51">
        <f>IFERROR(VLOOKUP(D2123,Pivot!$B$4:$H$2181,6,0),"")</f>
        <v>8.4400000000000003E-2</v>
      </c>
      <c r="Y2123" s="46">
        <f>IFERROR(VLOOKUP(D2123,Pivot!$B$4:$H$2181,7,0),"")</f>
        <v>0.2878</v>
      </c>
    </row>
    <row r="2124" spans="1:25" ht="15" customHeight="1" outlineLevel="2">
      <c r="A2124" s="10" t="str">
        <f>VLOOKUP(D2124,'Current OBD'!$B$6:$K$2185,4,0)</f>
        <v>Thurston</v>
      </c>
      <c r="B2124" s="10" t="str">
        <f>VLOOKUP(D2124,'Current OBD'!$B$6:$K$2185,3,0)</f>
        <v>34-111</v>
      </c>
      <c r="C2124" s="9" t="str">
        <f>VLOOKUP(D2124,'Current OBD'!$B$6:$K$2185,2,0)</f>
        <v>Olympia School District</v>
      </c>
      <c r="D2124" s="24">
        <v>662553</v>
      </c>
      <c r="E2124" s="9" t="str">
        <f>VLOOKUP(D2124,'Current OBD'!$B$6:$K$2185,10,0)</f>
        <v>Roosevelt Elementary</v>
      </c>
      <c r="F2124" s="11" t="str">
        <f>IF(VLOOKUP(D2124,'Current OBD'!$B$6:$AK$2185,23,0)="Yes","PK"," ")</f>
        <v>PK</v>
      </c>
      <c r="G2124" s="11" t="str">
        <f>IF(VLOOKUP(D2124,'Current OBD'!$B$6:$AK$2185,24,0)="Yes","K"," ")</f>
        <v>K</v>
      </c>
      <c r="H2124" s="11">
        <f>IF(VLOOKUP(D2124,'Current OBD'!$B$6:$AK$2185,25,0)="Yes",1," ")</f>
        <v>1</v>
      </c>
      <c r="I2124" s="11" t="str">
        <f>IF(VLOOKUP(D2124,'Current OBD'!$B$6:$AK$2185,26,0)="Yes","2"," ")</f>
        <v>2</v>
      </c>
      <c r="J2124" s="11" t="str">
        <f>IF(VLOOKUP(D2124,'Current OBD'!$B$6:$AK$2185,27,0)="Yes","3"," ")</f>
        <v>3</v>
      </c>
      <c r="K2124" s="11" t="str">
        <f>IF(VLOOKUP(D2124,'Current OBD'!$B$6:$AK$2185,28,0)="Yes","4"," ")</f>
        <v>4</v>
      </c>
      <c r="L2124" s="11" t="str">
        <f>IF(VLOOKUP(D2124,'Current OBD'!$B$6:$AK$2185,29,0)="Yes","5"," ")</f>
        <v>5</v>
      </c>
      <c r="M2124" s="11" t="str">
        <f>IF(VLOOKUP(D2124,'Current OBD'!$B$6:$AK$2185,30,0)="Yes","6"," ")</f>
        <v xml:space="preserve"> </v>
      </c>
      <c r="N2124" s="11" t="str">
        <f>IF(VLOOKUP(D2124,'Current OBD'!$B$6:$AK$2185,31,0)="Yes","7"," ")</f>
        <v xml:space="preserve"> </v>
      </c>
      <c r="O2124" s="11" t="str">
        <f>IF(VLOOKUP(D2124,'Current OBD'!$B$6:$AK$2185,32,0)="Yes","8"," ")</f>
        <v xml:space="preserve"> </v>
      </c>
      <c r="P2124" s="11" t="str">
        <f>IF(VLOOKUP(D2124,'Current OBD'!$B$6:$AK$2185,33,0)="Yes","9"," ")</f>
        <v xml:space="preserve"> </v>
      </c>
      <c r="Q2124" s="11" t="str">
        <f>IF(VLOOKUP(D2124,'Current OBD'!$B$6:$AK$2185,34,0)="Yes","10"," ")</f>
        <v xml:space="preserve"> </v>
      </c>
      <c r="R2124" s="11" t="str">
        <f>IF(VLOOKUP(D2124,'Current OBD'!$B$6:$AK$2185,35,0)="Yes","11"," ")</f>
        <v xml:space="preserve"> </v>
      </c>
      <c r="S2124" s="11" t="str">
        <f>IF(VLOOKUP(D2124,'Current OBD'!$B$6:$AK$2185,36,0)="Yes","12"," ")</f>
        <v xml:space="preserve"> </v>
      </c>
      <c r="T2124" s="13">
        <f>VLOOKUP(D2124,Pivot!$B$4:$F$2181,2,0)</f>
        <v>95</v>
      </c>
      <c r="U2124" s="13">
        <f>VLOOKUP(D2124,Pivot!$B$4:$F$2181,3,0)</f>
        <v>26</v>
      </c>
      <c r="V2124" s="13">
        <f>VLOOKUP(D2124,Pivot!$B$4:$F$2181,4,0)</f>
        <v>386</v>
      </c>
      <c r="W2124" s="46">
        <f>IFERROR(VLOOKUP(D2124,Pivot!$B$4:$H$2181,5,0),"")</f>
        <v>0.24610000000000001</v>
      </c>
      <c r="X2124" s="51">
        <f>IFERROR(VLOOKUP(D2124,Pivot!$B$4:$H$2181,6,0),"")</f>
        <v>6.7400000000000002E-2</v>
      </c>
      <c r="Y2124" s="46">
        <f>IFERROR(VLOOKUP(D2124,Pivot!$B$4:$H$2181,7,0),"")</f>
        <v>0.3135</v>
      </c>
    </row>
    <row r="2125" spans="1:25" ht="15" customHeight="1" outlineLevel="2">
      <c r="A2125" s="10" t="str">
        <f>VLOOKUP(D2125,'Current OBD'!$B$6:$K$2185,4,0)</f>
        <v>Thurston</v>
      </c>
      <c r="B2125" s="10" t="str">
        <f>VLOOKUP(D2125,'Current OBD'!$B$6:$K$2185,3,0)</f>
        <v>34-111</v>
      </c>
      <c r="C2125" s="9" t="str">
        <f>VLOOKUP(D2125,'Current OBD'!$B$6:$K$2185,2,0)</f>
        <v>Olympia School District</v>
      </c>
      <c r="D2125" s="24">
        <v>661573</v>
      </c>
      <c r="E2125" s="9" t="str">
        <f>VLOOKUP(D2125,'Current OBD'!$B$6:$K$2185,10,0)</f>
        <v>Thurgood Marshall Middle</v>
      </c>
      <c r="F2125" s="11" t="str">
        <f>IF(VLOOKUP(D2125,'Current OBD'!$B$6:$AK$2185,23,0)="Yes","PK"," ")</f>
        <v xml:space="preserve"> </v>
      </c>
      <c r="G2125" s="11" t="str">
        <f>IF(VLOOKUP(D2125,'Current OBD'!$B$6:$AK$2185,24,0)="Yes","K"," ")</f>
        <v xml:space="preserve"> </v>
      </c>
      <c r="H2125" s="11" t="str">
        <f>IF(VLOOKUP(D2125,'Current OBD'!$B$6:$AK$2185,25,0)="Yes",1," ")</f>
        <v xml:space="preserve"> </v>
      </c>
      <c r="I2125" s="11" t="str">
        <f>IF(VLOOKUP(D2125,'Current OBD'!$B$6:$AK$2185,26,0)="Yes","2"," ")</f>
        <v xml:space="preserve"> </v>
      </c>
      <c r="J2125" s="11" t="str">
        <f>IF(VLOOKUP(D2125,'Current OBD'!$B$6:$AK$2185,27,0)="Yes","3"," ")</f>
        <v xml:space="preserve"> </v>
      </c>
      <c r="K2125" s="11" t="str">
        <f>IF(VLOOKUP(D2125,'Current OBD'!$B$6:$AK$2185,28,0)="Yes","4"," ")</f>
        <v xml:space="preserve"> </v>
      </c>
      <c r="L2125" s="11" t="str">
        <f>IF(VLOOKUP(D2125,'Current OBD'!$B$6:$AK$2185,29,0)="Yes","5"," ")</f>
        <v xml:space="preserve"> </v>
      </c>
      <c r="M2125" s="11" t="str">
        <f>IF(VLOOKUP(D2125,'Current OBD'!$B$6:$AK$2185,30,0)="Yes","6"," ")</f>
        <v>6</v>
      </c>
      <c r="N2125" s="11" t="str">
        <f>IF(VLOOKUP(D2125,'Current OBD'!$B$6:$AK$2185,31,0)="Yes","7"," ")</f>
        <v>7</v>
      </c>
      <c r="O2125" s="11" t="str">
        <f>IF(VLOOKUP(D2125,'Current OBD'!$B$6:$AK$2185,32,0)="Yes","8"," ")</f>
        <v>8</v>
      </c>
      <c r="P2125" s="11" t="str">
        <f>IF(VLOOKUP(D2125,'Current OBD'!$B$6:$AK$2185,33,0)="Yes","9"," ")</f>
        <v xml:space="preserve"> </v>
      </c>
      <c r="Q2125" s="11" t="str">
        <f>IF(VLOOKUP(D2125,'Current OBD'!$B$6:$AK$2185,34,0)="Yes","10"," ")</f>
        <v xml:space="preserve"> </v>
      </c>
      <c r="R2125" s="11" t="str">
        <f>IF(VLOOKUP(D2125,'Current OBD'!$B$6:$AK$2185,35,0)="Yes","11"," ")</f>
        <v xml:space="preserve"> </v>
      </c>
      <c r="S2125" s="11" t="str">
        <f>IF(VLOOKUP(D2125,'Current OBD'!$B$6:$AK$2185,36,0)="Yes","12"," ")</f>
        <v xml:space="preserve"> </v>
      </c>
      <c r="T2125" s="13">
        <f>VLOOKUP(D2125,Pivot!$B$4:$F$2181,2,0)</f>
        <v>112</v>
      </c>
      <c r="U2125" s="13">
        <f>VLOOKUP(D2125,Pivot!$B$4:$F$2181,3,0)</f>
        <v>37</v>
      </c>
      <c r="V2125" s="13">
        <f>VLOOKUP(D2125,Pivot!$B$4:$F$2181,4,0)</f>
        <v>443</v>
      </c>
      <c r="W2125" s="46">
        <f>IFERROR(VLOOKUP(D2125,Pivot!$B$4:$H$2181,5,0),"")</f>
        <v>0.25280000000000002</v>
      </c>
      <c r="X2125" s="51">
        <f>IFERROR(VLOOKUP(D2125,Pivot!$B$4:$H$2181,6,0),"")</f>
        <v>8.3500000000000005E-2</v>
      </c>
      <c r="Y2125" s="46">
        <f>IFERROR(VLOOKUP(D2125,Pivot!$B$4:$H$2181,7,0),"")</f>
        <v>0.33629999999999999</v>
      </c>
    </row>
    <row r="2126" spans="1:25" ht="15" customHeight="1" outlineLevel="2">
      <c r="A2126" s="10" t="str">
        <f>VLOOKUP(D2126,'Current OBD'!$B$6:$K$2185,4,0)</f>
        <v>Thurston</v>
      </c>
      <c r="B2126" s="10" t="str">
        <f>VLOOKUP(D2126,'Current OBD'!$B$6:$K$2185,3,0)</f>
        <v>34-111</v>
      </c>
      <c r="C2126" s="9" t="str">
        <f>VLOOKUP(D2126,'Current OBD'!$B$6:$K$2185,2,0)</f>
        <v>Olympia School District</v>
      </c>
      <c r="D2126" s="24">
        <v>662307</v>
      </c>
      <c r="E2126" s="9" t="str">
        <f>VLOOKUP(D2126,'Current OBD'!$B$6:$K$2185,10,0)</f>
        <v>Washington Middle School</v>
      </c>
      <c r="F2126" s="11" t="str">
        <f>IF(VLOOKUP(D2126,'Current OBD'!$B$6:$AK$2185,23,0)="Yes","PK"," ")</f>
        <v xml:space="preserve"> </v>
      </c>
      <c r="G2126" s="11" t="str">
        <f>IF(VLOOKUP(D2126,'Current OBD'!$B$6:$AK$2185,24,0)="Yes","K"," ")</f>
        <v xml:space="preserve"> </v>
      </c>
      <c r="H2126" s="11" t="str">
        <f>IF(VLOOKUP(D2126,'Current OBD'!$B$6:$AK$2185,25,0)="Yes",1," ")</f>
        <v xml:space="preserve"> </v>
      </c>
      <c r="I2126" s="11" t="str">
        <f>IF(VLOOKUP(D2126,'Current OBD'!$B$6:$AK$2185,26,0)="Yes","2"," ")</f>
        <v xml:space="preserve"> </v>
      </c>
      <c r="J2126" s="11" t="str">
        <f>IF(VLOOKUP(D2126,'Current OBD'!$B$6:$AK$2185,27,0)="Yes","3"," ")</f>
        <v xml:space="preserve"> </v>
      </c>
      <c r="K2126" s="11" t="str">
        <f>IF(VLOOKUP(D2126,'Current OBD'!$B$6:$AK$2185,28,0)="Yes","4"," ")</f>
        <v xml:space="preserve"> </v>
      </c>
      <c r="L2126" s="11" t="str">
        <f>IF(VLOOKUP(D2126,'Current OBD'!$B$6:$AK$2185,29,0)="Yes","5"," ")</f>
        <v xml:space="preserve"> </v>
      </c>
      <c r="M2126" s="11" t="str">
        <f>IF(VLOOKUP(D2126,'Current OBD'!$B$6:$AK$2185,30,0)="Yes","6"," ")</f>
        <v>6</v>
      </c>
      <c r="N2126" s="11" t="str">
        <f>IF(VLOOKUP(D2126,'Current OBD'!$B$6:$AK$2185,31,0)="Yes","7"," ")</f>
        <v>7</v>
      </c>
      <c r="O2126" s="11" t="str">
        <f>IF(VLOOKUP(D2126,'Current OBD'!$B$6:$AK$2185,32,0)="Yes","8"," ")</f>
        <v>8</v>
      </c>
      <c r="P2126" s="11" t="str">
        <f>IF(VLOOKUP(D2126,'Current OBD'!$B$6:$AK$2185,33,0)="Yes","9"," ")</f>
        <v xml:space="preserve"> </v>
      </c>
      <c r="Q2126" s="11" t="str">
        <f>IF(VLOOKUP(D2126,'Current OBD'!$B$6:$AK$2185,34,0)="Yes","10"," ")</f>
        <v xml:space="preserve"> </v>
      </c>
      <c r="R2126" s="11" t="str">
        <f>IF(VLOOKUP(D2126,'Current OBD'!$B$6:$AK$2185,35,0)="Yes","11"," ")</f>
        <v xml:space="preserve"> </v>
      </c>
      <c r="S2126" s="11" t="str">
        <f>IF(VLOOKUP(D2126,'Current OBD'!$B$6:$AK$2185,36,0)="Yes","12"," ")</f>
        <v xml:space="preserve"> </v>
      </c>
      <c r="T2126" s="13">
        <f>VLOOKUP(D2126,Pivot!$B$4:$F$2181,2,0)</f>
        <v>95</v>
      </c>
      <c r="U2126" s="13">
        <f>VLOOKUP(D2126,Pivot!$B$4:$F$2181,3,0)</f>
        <v>36</v>
      </c>
      <c r="V2126" s="13">
        <f>VLOOKUP(D2126,Pivot!$B$4:$F$2181,4,0)</f>
        <v>758</v>
      </c>
      <c r="W2126" s="46">
        <f>IFERROR(VLOOKUP(D2126,Pivot!$B$4:$H$2181,5,0),"")</f>
        <v>0.12529999999999999</v>
      </c>
      <c r="X2126" s="51">
        <f>IFERROR(VLOOKUP(D2126,Pivot!$B$4:$H$2181,6,0),"")</f>
        <v>4.7500000000000001E-2</v>
      </c>
      <c r="Y2126" s="46">
        <f>IFERROR(VLOOKUP(D2126,Pivot!$B$4:$H$2181,7,0),"")</f>
        <v>0.17280000000000001</v>
      </c>
    </row>
    <row r="2127" spans="1:25" ht="15" customHeight="1" outlineLevel="1">
      <c r="A2127" s="27"/>
      <c r="B2127" s="27"/>
      <c r="C2127" s="30" t="s">
        <v>5874</v>
      </c>
      <c r="D2127" s="27"/>
      <c r="E2127" s="26"/>
      <c r="F2127" s="29"/>
      <c r="G2127" s="29"/>
      <c r="H2127" s="29"/>
      <c r="I2127" s="29"/>
      <c r="J2127" s="29"/>
      <c r="K2127" s="29"/>
      <c r="L2127" s="29"/>
      <c r="M2127" s="29"/>
      <c r="N2127" s="29"/>
      <c r="O2127" s="29"/>
      <c r="P2127" s="29"/>
      <c r="Q2127" s="29"/>
      <c r="R2127" s="29"/>
      <c r="S2127" s="29"/>
      <c r="T2127" s="43">
        <f>SUBTOTAL(9,T2108:T2126)</f>
        <v>2391</v>
      </c>
      <c r="U2127" s="43">
        <f>SUBTOTAL(9,U2108:U2126)</f>
        <v>403</v>
      </c>
      <c r="V2127" s="43">
        <f>SUBTOTAL(9,V2108:V2126)</f>
        <v>9682</v>
      </c>
      <c r="W2127" s="47"/>
      <c r="X2127" s="52"/>
      <c r="Y2127" s="56">
        <f>(T2127+U2127)/V2127</f>
        <v>0.28857674034290437</v>
      </c>
    </row>
    <row r="2128" spans="1:25" ht="15" customHeight="1" outlineLevel="2">
      <c r="A2128" s="10" t="str">
        <f>VLOOKUP(D2128,'Current OBD'!$B$6:$K$2185,4,0)</f>
        <v>Thurston</v>
      </c>
      <c r="B2128" s="10" t="str">
        <f>VLOOKUP(D2128,'Current OBD'!$B$6:$K$2185,3,0)</f>
        <v>34-307</v>
      </c>
      <c r="C2128" s="9" t="str">
        <f>VLOOKUP(D2128,'Current OBD'!$B$6:$K$2185,2,0)</f>
        <v>Rainier School District</v>
      </c>
      <c r="D2128" s="24">
        <v>661564</v>
      </c>
      <c r="E2128" s="9" t="str">
        <f>VLOOKUP(D2128,'Current OBD'!$B$6:$K$2185,10,0)</f>
        <v>Rainier Elementary</v>
      </c>
      <c r="F2128" s="11" t="str">
        <f>IF(VLOOKUP(D2128,'Current OBD'!$B$6:$AK$2185,23,0)="Yes","PK"," ")</f>
        <v xml:space="preserve"> </v>
      </c>
      <c r="G2128" s="11" t="str">
        <f>IF(VLOOKUP(D2128,'Current OBD'!$B$6:$AK$2185,24,0)="Yes","K"," ")</f>
        <v>K</v>
      </c>
      <c r="H2128" s="11">
        <f>IF(VLOOKUP(D2128,'Current OBD'!$B$6:$AK$2185,25,0)="Yes",1," ")</f>
        <v>1</v>
      </c>
      <c r="I2128" s="11" t="str">
        <f>IF(VLOOKUP(D2128,'Current OBD'!$B$6:$AK$2185,26,0)="Yes","2"," ")</f>
        <v>2</v>
      </c>
      <c r="J2128" s="11" t="str">
        <f>IF(VLOOKUP(D2128,'Current OBD'!$B$6:$AK$2185,27,0)="Yes","3"," ")</f>
        <v>3</v>
      </c>
      <c r="K2128" s="11" t="str">
        <f>IF(VLOOKUP(D2128,'Current OBD'!$B$6:$AK$2185,28,0)="Yes","4"," ")</f>
        <v>4</v>
      </c>
      <c r="L2128" s="11" t="str">
        <f>IF(VLOOKUP(D2128,'Current OBD'!$B$6:$AK$2185,29,0)="Yes","5"," ")</f>
        <v>5</v>
      </c>
      <c r="M2128" s="11" t="str">
        <f>IF(VLOOKUP(D2128,'Current OBD'!$B$6:$AK$2185,30,0)="Yes","6"," ")</f>
        <v xml:space="preserve"> </v>
      </c>
      <c r="N2128" s="11" t="str">
        <f>IF(VLOOKUP(D2128,'Current OBD'!$B$6:$AK$2185,31,0)="Yes","7"," ")</f>
        <v xml:space="preserve"> </v>
      </c>
      <c r="O2128" s="11" t="str">
        <f>IF(VLOOKUP(D2128,'Current OBD'!$B$6:$AK$2185,32,0)="Yes","8"," ")</f>
        <v xml:space="preserve"> </v>
      </c>
      <c r="P2128" s="11" t="str">
        <f>IF(VLOOKUP(D2128,'Current OBD'!$B$6:$AK$2185,33,0)="Yes","9"," ")</f>
        <v xml:space="preserve"> </v>
      </c>
      <c r="Q2128" s="11" t="str">
        <f>IF(VLOOKUP(D2128,'Current OBD'!$B$6:$AK$2185,34,0)="Yes","10"," ")</f>
        <v xml:space="preserve"> </v>
      </c>
      <c r="R2128" s="11" t="str">
        <f>IF(VLOOKUP(D2128,'Current OBD'!$B$6:$AK$2185,35,0)="Yes","11"," ")</f>
        <v xml:space="preserve"> </v>
      </c>
      <c r="S2128" s="11" t="str">
        <f>IF(VLOOKUP(D2128,'Current OBD'!$B$6:$AK$2185,36,0)="Yes","12"," ")</f>
        <v xml:space="preserve"> </v>
      </c>
      <c r="T2128" s="13">
        <f>VLOOKUP(D2128,Pivot!$B$4:$F$2181,2,0)</f>
        <v>142</v>
      </c>
      <c r="U2128" s="13">
        <f>VLOOKUP(D2128,Pivot!$B$4:$F$2181,3,0)</f>
        <v>43</v>
      </c>
      <c r="V2128" s="13">
        <f>VLOOKUP(D2128,Pivot!$B$4:$F$2181,4,0)</f>
        <v>431</v>
      </c>
      <c r="W2128" s="46">
        <f>IFERROR(VLOOKUP(D2128,Pivot!$B$4:$H$2181,5,0),"")</f>
        <v>0.32950000000000002</v>
      </c>
      <c r="X2128" s="51">
        <f>IFERROR(VLOOKUP(D2128,Pivot!$B$4:$H$2181,6,0),"")</f>
        <v>9.98E-2</v>
      </c>
      <c r="Y2128" s="46">
        <f>IFERROR(VLOOKUP(D2128,Pivot!$B$4:$H$2181,7,0),"")</f>
        <v>0.42920000000000003</v>
      </c>
    </row>
    <row r="2129" spans="1:25" ht="15" customHeight="1" outlineLevel="2">
      <c r="A2129" s="10" t="str">
        <f>VLOOKUP(D2129,'Current OBD'!$B$6:$K$2185,4,0)</f>
        <v>Thurston</v>
      </c>
      <c r="B2129" s="10" t="str">
        <f>VLOOKUP(D2129,'Current OBD'!$B$6:$K$2185,3,0)</f>
        <v>34-307</v>
      </c>
      <c r="C2129" s="9" t="str">
        <f>VLOOKUP(D2129,'Current OBD'!$B$6:$K$2185,2,0)</f>
        <v>Rainier School District</v>
      </c>
      <c r="D2129" s="24">
        <v>661565</v>
      </c>
      <c r="E2129" s="9" t="str">
        <f>VLOOKUP(D2129,'Current OBD'!$B$6:$K$2185,10,0)</f>
        <v>Rainier Middle School</v>
      </c>
      <c r="F2129" s="11" t="str">
        <f>IF(VLOOKUP(D2129,'Current OBD'!$B$6:$AK$2185,23,0)="Yes","PK"," ")</f>
        <v xml:space="preserve"> </v>
      </c>
      <c r="G2129" s="11" t="str">
        <f>IF(VLOOKUP(D2129,'Current OBD'!$B$6:$AK$2185,24,0)="Yes","K"," ")</f>
        <v xml:space="preserve"> </v>
      </c>
      <c r="H2129" s="11" t="str">
        <f>IF(VLOOKUP(D2129,'Current OBD'!$B$6:$AK$2185,25,0)="Yes",1," ")</f>
        <v xml:space="preserve"> </v>
      </c>
      <c r="I2129" s="11" t="str">
        <f>IF(VLOOKUP(D2129,'Current OBD'!$B$6:$AK$2185,26,0)="Yes","2"," ")</f>
        <v xml:space="preserve"> </v>
      </c>
      <c r="J2129" s="11" t="str">
        <f>IF(VLOOKUP(D2129,'Current OBD'!$B$6:$AK$2185,27,0)="Yes","3"," ")</f>
        <v xml:space="preserve"> </v>
      </c>
      <c r="K2129" s="11" t="str">
        <f>IF(VLOOKUP(D2129,'Current OBD'!$B$6:$AK$2185,28,0)="Yes","4"," ")</f>
        <v xml:space="preserve"> </v>
      </c>
      <c r="L2129" s="11" t="str">
        <f>IF(VLOOKUP(D2129,'Current OBD'!$B$6:$AK$2185,29,0)="Yes","5"," ")</f>
        <v xml:space="preserve"> </v>
      </c>
      <c r="M2129" s="11" t="str">
        <f>IF(VLOOKUP(D2129,'Current OBD'!$B$6:$AK$2185,30,0)="Yes","6"," ")</f>
        <v>6</v>
      </c>
      <c r="N2129" s="11" t="str">
        <f>IF(VLOOKUP(D2129,'Current OBD'!$B$6:$AK$2185,31,0)="Yes","7"," ")</f>
        <v>7</v>
      </c>
      <c r="O2129" s="11" t="str">
        <f>IF(VLOOKUP(D2129,'Current OBD'!$B$6:$AK$2185,32,0)="Yes","8"," ")</f>
        <v>8</v>
      </c>
      <c r="P2129" s="11" t="str">
        <f>IF(VLOOKUP(D2129,'Current OBD'!$B$6:$AK$2185,33,0)="Yes","9"," ")</f>
        <v xml:space="preserve"> </v>
      </c>
      <c r="Q2129" s="11" t="str">
        <f>IF(VLOOKUP(D2129,'Current OBD'!$B$6:$AK$2185,34,0)="Yes","10"," ")</f>
        <v xml:space="preserve"> </v>
      </c>
      <c r="R2129" s="11" t="str">
        <f>IF(VLOOKUP(D2129,'Current OBD'!$B$6:$AK$2185,35,0)="Yes","11"," ")</f>
        <v xml:space="preserve"> </v>
      </c>
      <c r="S2129" s="11" t="str">
        <f>IF(VLOOKUP(D2129,'Current OBD'!$B$6:$AK$2185,36,0)="Yes","12"," ")</f>
        <v xml:space="preserve"> </v>
      </c>
      <c r="T2129" s="13">
        <f>VLOOKUP(D2129,Pivot!$B$4:$F$2181,2,0)</f>
        <v>71</v>
      </c>
      <c r="U2129" s="13">
        <f>VLOOKUP(D2129,Pivot!$B$4:$F$2181,3,0)</f>
        <v>20</v>
      </c>
      <c r="V2129" s="13">
        <f>VLOOKUP(D2129,Pivot!$B$4:$F$2181,4,0)</f>
        <v>226</v>
      </c>
      <c r="W2129" s="46">
        <f>IFERROR(VLOOKUP(D2129,Pivot!$B$4:$H$2181,5,0),"")</f>
        <v>0.31419999999999998</v>
      </c>
      <c r="X2129" s="51">
        <f>IFERROR(VLOOKUP(D2129,Pivot!$B$4:$H$2181,6,0),"")</f>
        <v>8.8499999999999995E-2</v>
      </c>
      <c r="Y2129" s="46">
        <f>IFERROR(VLOOKUP(D2129,Pivot!$B$4:$H$2181,7,0),"")</f>
        <v>0.4027</v>
      </c>
    </row>
    <row r="2130" spans="1:25" ht="15" customHeight="1" outlineLevel="2">
      <c r="A2130" s="10" t="str">
        <f>VLOOKUP(D2130,'Current OBD'!$B$6:$K$2185,4,0)</f>
        <v>Thurston</v>
      </c>
      <c r="B2130" s="10" t="str">
        <f>VLOOKUP(D2130,'Current OBD'!$B$6:$K$2185,3,0)</f>
        <v>34-307</v>
      </c>
      <c r="C2130" s="9" t="str">
        <f>VLOOKUP(D2130,'Current OBD'!$B$6:$K$2185,2,0)</f>
        <v>Rainier School District</v>
      </c>
      <c r="D2130" s="24">
        <v>661566</v>
      </c>
      <c r="E2130" s="9" t="str">
        <f>VLOOKUP(D2130,'Current OBD'!$B$6:$K$2185,10,0)</f>
        <v>Rainier Senior High School</v>
      </c>
      <c r="F2130" s="11" t="str">
        <f>IF(VLOOKUP(D2130,'Current OBD'!$B$6:$AK$2185,23,0)="Yes","PK"," ")</f>
        <v xml:space="preserve"> </v>
      </c>
      <c r="G2130" s="11" t="str">
        <f>IF(VLOOKUP(D2130,'Current OBD'!$B$6:$AK$2185,24,0)="Yes","K"," ")</f>
        <v xml:space="preserve"> </v>
      </c>
      <c r="H2130" s="11" t="str">
        <f>IF(VLOOKUP(D2130,'Current OBD'!$B$6:$AK$2185,25,0)="Yes",1," ")</f>
        <v xml:space="preserve"> </v>
      </c>
      <c r="I2130" s="11" t="str">
        <f>IF(VLOOKUP(D2130,'Current OBD'!$B$6:$AK$2185,26,0)="Yes","2"," ")</f>
        <v xml:space="preserve"> </v>
      </c>
      <c r="J2130" s="11" t="str">
        <f>IF(VLOOKUP(D2130,'Current OBD'!$B$6:$AK$2185,27,0)="Yes","3"," ")</f>
        <v xml:space="preserve"> </v>
      </c>
      <c r="K2130" s="11" t="str">
        <f>IF(VLOOKUP(D2130,'Current OBD'!$B$6:$AK$2185,28,0)="Yes","4"," ")</f>
        <v xml:space="preserve"> </v>
      </c>
      <c r="L2130" s="11" t="str">
        <f>IF(VLOOKUP(D2130,'Current OBD'!$B$6:$AK$2185,29,0)="Yes","5"," ")</f>
        <v xml:space="preserve"> </v>
      </c>
      <c r="M2130" s="11" t="str">
        <f>IF(VLOOKUP(D2130,'Current OBD'!$B$6:$AK$2185,30,0)="Yes","6"," ")</f>
        <v xml:space="preserve"> </v>
      </c>
      <c r="N2130" s="11" t="str">
        <f>IF(VLOOKUP(D2130,'Current OBD'!$B$6:$AK$2185,31,0)="Yes","7"," ")</f>
        <v xml:space="preserve"> </v>
      </c>
      <c r="O2130" s="11" t="str">
        <f>IF(VLOOKUP(D2130,'Current OBD'!$B$6:$AK$2185,32,0)="Yes","8"," ")</f>
        <v xml:space="preserve"> </v>
      </c>
      <c r="P2130" s="11" t="str">
        <f>IF(VLOOKUP(D2130,'Current OBD'!$B$6:$AK$2185,33,0)="Yes","9"," ")</f>
        <v>9</v>
      </c>
      <c r="Q2130" s="11" t="str">
        <f>IF(VLOOKUP(D2130,'Current OBD'!$B$6:$AK$2185,34,0)="Yes","10"," ")</f>
        <v>10</v>
      </c>
      <c r="R2130" s="11" t="str">
        <f>IF(VLOOKUP(D2130,'Current OBD'!$B$6:$AK$2185,35,0)="Yes","11"," ")</f>
        <v>11</v>
      </c>
      <c r="S2130" s="11" t="str">
        <f>IF(VLOOKUP(D2130,'Current OBD'!$B$6:$AK$2185,36,0)="Yes","12"," ")</f>
        <v>12</v>
      </c>
      <c r="T2130" s="13">
        <f>VLOOKUP(D2130,Pivot!$B$4:$F$2181,2,0)</f>
        <v>72</v>
      </c>
      <c r="U2130" s="13">
        <f>VLOOKUP(D2130,Pivot!$B$4:$F$2181,3,0)</f>
        <v>27</v>
      </c>
      <c r="V2130" s="13">
        <f>VLOOKUP(D2130,Pivot!$B$4:$F$2181,4,0)</f>
        <v>246</v>
      </c>
      <c r="W2130" s="46">
        <f>IFERROR(VLOOKUP(D2130,Pivot!$B$4:$H$2181,5,0),"")</f>
        <v>0.29270000000000002</v>
      </c>
      <c r="X2130" s="51">
        <f>IFERROR(VLOOKUP(D2130,Pivot!$B$4:$H$2181,6,0),"")</f>
        <v>0.10979999999999999</v>
      </c>
      <c r="Y2130" s="46">
        <f>IFERROR(VLOOKUP(D2130,Pivot!$B$4:$H$2181,7,0),"")</f>
        <v>0.40239999999999998</v>
      </c>
    </row>
    <row r="2131" spans="1:25" ht="15" customHeight="1" outlineLevel="1">
      <c r="A2131" s="27"/>
      <c r="B2131" s="27"/>
      <c r="C2131" s="30" t="s">
        <v>5875</v>
      </c>
      <c r="D2131" s="27"/>
      <c r="E2131" s="26"/>
      <c r="F2131" s="29"/>
      <c r="G2131" s="29"/>
      <c r="H2131" s="29"/>
      <c r="I2131" s="29"/>
      <c r="J2131" s="29"/>
      <c r="K2131" s="29"/>
      <c r="L2131" s="29"/>
      <c r="M2131" s="29"/>
      <c r="N2131" s="29"/>
      <c r="O2131" s="29"/>
      <c r="P2131" s="29"/>
      <c r="Q2131" s="29"/>
      <c r="R2131" s="29"/>
      <c r="S2131" s="29"/>
      <c r="T2131" s="43">
        <f>SUBTOTAL(9,T2128:T2130)</f>
        <v>285</v>
      </c>
      <c r="U2131" s="43">
        <f>SUBTOTAL(9,U2128:U2130)</f>
        <v>90</v>
      </c>
      <c r="V2131" s="43">
        <f>SUBTOTAL(9,V2128:V2130)</f>
        <v>903</v>
      </c>
      <c r="W2131" s="47"/>
      <c r="X2131" s="52"/>
      <c r="Y2131" s="56">
        <f>(T2131+U2131)/V2131</f>
        <v>0.41528239202657807</v>
      </c>
    </row>
    <row r="2132" spans="1:25" ht="15" customHeight="1" outlineLevel="2">
      <c r="A2132" s="10" t="str">
        <f>VLOOKUP(D2132,'Current OBD'!$B$6:$K$2185,4,0)</f>
        <v>Thurston</v>
      </c>
      <c r="B2132" s="10" t="str">
        <f>VLOOKUP(D2132,'Current OBD'!$B$6:$K$2185,3,0)</f>
        <v>34-324</v>
      </c>
      <c r="C2132" s="9" t="str">
        <f>VLOOKUP(D2132,'Current OBD'!$B$6:$K$2185,2,0)</f>
        <v>Griffin School District</v>
      </c>
      <c r="D2132" s="24">
        <v>661567</v>
      </c>
      <c r="E2132" s="9" t="str">
        <f>VLOOKUP(D2132,'Current OBD'!$B$6:$K$2185,10,0)</f>
        <v>Griffin School</v>
      </c>
      <c r="F2132" s="11" t="str">
        <f>IF(VLOOKUP(D2132,'Current OBD'!$B$6:$AK$2185,23,0)="Yes","PK"," ")</f>
        <v>PK</v>
      </c>
      <c r="G2132" s="11" t="str">
        <f>IF(VLOOKUP(D2132,'Current OBD'!$B$6:$AK$2185,24,0)="Yes","K"," ")</f>
        <v>K</v>
      </c>
      <c r="H2132" s="11">
        <f>IF(VLOOKUP(D2132,'Current OBD'!$B$6:$AK$2185,25,0)="Yes",1," ")</f>
        <v>1</v>
      </c>
      <c r="I2132" s="11" t="str">
        <f>IF(VLOOKUP(D2132,'Current OBD'!$B$6:$AK$2185,26,0)="Yes","2"," ")</f>
        <v>2</v>
      </c>
      <c r="J2132" s="11" t="str">
        <f>IF(VLOOKUP(D2132,'Current OBD'!$B$6:$AK$2185,27,0)="Yes","3"," ")</f>
        <v>3</v>
      </c>
      <c r="K2132" s="11" t="str">
        <f>IF(VLOOKUP(D2132,'Current OBD'!$B$6:$AK$2185,28,0)="Yes","4"," ")</f>
        <v>4</v>
      </c>
      <c r="L2132" s="11" t="str">
        <f>IF(VLOOKUP(D2132,'Current OBD'!$B$6:$AK$2185,29,0)="Yes","5"," ")</f>
        <v>5</v>
      </c>
      <c r="M2132" s="11" t="str">
        <f>IF(VLOOKUP(D2132,'Current OBD'!$B$6:$AK$2185,30,0)="Yes","6"," ")</f>
        <v>6</v>
      </c>
      <c r="N2132" s="11" t="str">
        <f>IF(VLOOKUP(D2132,'Current OBD'!$B$6:$AK$2185,31,0)="Yes","7"," ")</f>
        <v>7</v>
      </c>
      <c r="O2132" s="11" t="str">
        <f>IF(VLOOKUP(D2132,'Current OBD'!$B$6:$AK$2185,32,0)="Yes","8"," ")</f>
        <v>8</v>
      </c>
      <c r="P2132" s="11" t="str">
        <f>IF(VLOOKUP(D2132,'Current OBD'!$B$6:$AK$2185,33,0)="Yes","9"," ")</f>
        <v xml:space="preserve"> </v>
      </c>
      <c r="Q2132" s="11" t="str">
        <f>IF(VLOOKUP(D2132,'Current OBD'!$B$6:$AK$2185,34,0)="Yes","10"," ")</f>
        <v xml:space="preserve"> </v>
      </c>
      <c r="R2132" s="11" t="str">
        <f>IF(VLOOKUP(D2132,'Current OBD'!$B$6:$AK$2185,35,0)="Yes","11"," ")</f>
        <v xml:space="preserve"> </v>
      </c>
      <c r="S2132" s="11" t="str">
        <f>IF(VLOOKUP(D2132,'Current OBD'!$B$6:$AK$2185,36,0)="Yes","12"," ")</f>
        <v xml:space="preserve"> </v>
      </c>
      <c r="T2132" s="13">
        <f>VLOOKUP(D2132,Pivot!$B$4:$F$2181,2,0)</f>
        <v>91</v>
      </c>
      <c r="U2132" s="13">
        <f>VLOOKUP(D2132,Pivot!$B$4:$F$2181,3,0)</f>
        <v>27</v>
      </c>
      <c r="V2132" s="13">
        <f>VLOOKUP(D2132,Pivot!$B$4:$F$2181,4,0)</f>
        <v>592</v>
      </c>
      <c r="W2132" s="46">
        <f>IFERROR(VLOOKUP(D2132,Pivot!$B$4:$H$2181,5,0),"")</f>
        <v>0.1537</v>
      </c>
      <c r="X2132" s="51">
        <f>IFERROR(VLOOKUP(D2132,Pivot!$B$4:$H$2181,6,0),"")</f>
        <v>4.5600000000000002E-2</v>
      </c>
      <c r="Y2132" s="46">
        <f>IFERROR(VLOOKUP(D2132,Pivot!$B$4:$H$2181,7,0),"")</f>
        <v>0.1993</v>
      </c>
    </row>
    <row r="2133" spans="1:25" ht="15" customHeight="1" outlineLevel="1">
      <c r="A2133" s="27"/>
      <c r="B2133" s="27"/>
      <c r="C2133" s="30" t="s">
        <v>5876</v>
      </c>
      <c r="D2133" s="27"/>
      <c r="E2133" s="26"/>
      <c r="F2133" s="29"/>
      <c r="G2133" s="29"/>
      <c r="H2133" s="29"/>
      <c r="I2133" s="29"/>
      <c r="J2133" s="29"/>
      <c r="K2133" s="29"/>
      <c r="L2133" s="29"/>
      <c r="M2133" s="29"/>
      <c r="N2133" s="29"/>
      <c r="O2133" s="29"/>
      <c r="P2133" s="29"/>
      <c r="Q2133" s="29"/>
      <c r="R2133" s="29"/>
      <c r="S2133" s="29"/>
      <c r="T2133" s="43">
        <f>SUBTOTAL(9,T2132:T2132)</f>
        <v>91</v>
      </c>
      <c r="U2133" s="43">
        <f>SUBTOTAL(9,U2132:U2132)</f>
        <v>27</v>
      </c>
      <c r="V2133" s="43">
        <f>SUBTOTAL(9,V2132:V2132)</f>
        <v>592</v>
      </c>
      <c r="W2133" s="47"/>
      <c r="X2133" s="52"/>
      <c r="Y2133" s="56">
        <f>(T2133+U2133)/V2133</f>
        <v>0.19932432432432431</v>
      </c>
    </row>
    <row r="2134" spans="1:25" ht="15" customHeight="1" outlineLevel="2">
      <c r="A2134" s="10" t="str">
        <f>VLOOKUP(D2134,'Current OBD'!$B$6:$K$2185,4,0)</f>
        <v>Thurston</v>
      </c>
      <c r="B2134" s="10" t="str">
        <f>VLOOKUP(D2134,'Current OBD'!$B$6:$K$2185,3,0)</f>
        <v>34-401</v>
      </c>
      <c r="C2134" s="9" t="str">
        <f>VLOOKUP(D2134,'Current OBD'!$B$6:$K$2185,2,0)</f>
        <v>Rochester School District</v>
      </c>
      <c r="D2134" s="24">
        <v>661599</v>
      </c>
      <c r="E2134" s="9" t="str">
        <f>VLOOKUP(D2134,'Current OBD'!$B$6:$K$2185,10,0)</f>
        <v>Grand Mound Elementary School</v>
      </c>
      <c r="F2134" s="11" t="str">
        <f>IF(VLOOKUP(D2134,'Current OBD'!$B$6:$AK$2185,23,0)="Yes","PK"," ")</f>
        <v xml:space="preserve"> </v>
      </c>
      <c r="G2134" s="11" t="str">
        <f>IF(VLOOKUP(D2134,'Current OBD'!$B$6:$AK$2185,24,0)="Yes","K"," ")</f>
        <v xml:space="preserve"> </v>
      </c>
      <c r="H2134" s="11" t="str">
        <f>IF(VLOOKUP(D2134,'Current OBD'!$B$6:$AK$2185,25,0)="Yes",1," ")</f>
        <v xml:space="preserve"> </v>
      </c>
      <c r="I2134" s="11" t="str">
        <f>IF(VLOOKUP(D2134,'Current OBD'!$B$6:$AK$2185,26,0)="Yes","2"," ")</f>
        <v xml:space="preserve"> </v>
      </c>
      <c r="J2134" s="11" t="str">
        <f>IF(VLOOKUP(D2134,'Current OBD'!$B$6:$AK$2185,27,0)="Yes","3"," ")</f>
        <v>3</v>
      </c>
      <c r="K2134" s="11" t="str">
        <f>IF(VLOOKUP(D2134,'Current OBD'!$B$6:$AK$2185,28,0)="Yes","4"," ")</f>
        <v>4</v>
      </c>
      <c r="L2134" s="11" t="str">
        <f>IF(VLOOKUP(D2134,'Current OBD'!$B$6:$AK$2185,29,0)="Yes","5"," ")</f>
        <v>5</v>
      </c>
      <c r="M2134" s="11" t="str">
        <f>IF(VLOOKUP(D2134,'Current OBD'!$B$6:$AK$2185,30,0)="Yes","6"," ")</f>
        <v xml:space="preserve"> </v>
      </c>
      <c r="N2134" s="11" t="str">
        <f>IF(VLOOKUP(D2134,'Current OBD'!$B$6:$AK$2185,31,0)="Yes","7"," ")</f>
        <v xml:space="preserve"> </v>
      </c>
      <c r="O2134" s="11" t="str">
        <f>IF(VLOOKUP(D2134,'Current OBD'!$B$6:$AK$2185,32,0)="Yes","8"," ")</f>
        <v xml:space="preserve"> </v>
      </c>
      <c r="P2134" s="11" t="str">
        <f>IF(VLOOKUP(D2134,'Current OBD'!$B$6:$AK$2185,33,0)="Yes","9"," ")</f>
        <v xml:space="preserve"> </v>
      </c>
      <c r="Q2134" s="11" t="str">
        <f>IF(VLOOKUP(D2134,'Current OBD'!$B$6:$AK$2185,34,0)="Yes","10"," ")</f>
        <v xml:space="preserve"> </v>
      </c>
      <c r="R2134" s="11" t="str">
        <f>IF(VLOOKUP(D2134,'Current OBD'!$B$6:$AK$2185,35,0)="Yes","11"," ")</f>
        <v xml:space="preserve"> </v>
      </c>
      <c r="S2134" s="11" t="str">
        <f>IF(VLOOKUP(D2134,'Current OBD'!$B$6:$AK$2185,36,0)="Yes","12"," ")</f>
        <v xml:space="preserve"> </v>
      </c>
      <c r="T2134" s="13">
        <f>VLOOKUP(D2134,Pivot!$B$4:$F$2181,2,0)</f>
        <v>313</v>
      </c>
      <c r="U2134" s="13">
        <f>VLOOKUP(D2134,Pivot!$B$4:$F$2181,3,0)</f>
        <v>0</v>
      </c>
      <c r="V2134" s="13">
        <f>VLOOKUP(D2134,Pivot!$B$4:$F$2181,4,0)</f>
        <v>502</v>
      </c>
      <c r="W2134" s="46">
        <f>IFERROR(VLOOKUP(D2134,Pivot!$B$4:$H$2181,5,0),"")</f>
        <v>0.62350000000000005</v>
      </c>
      <c r="X2134" s="51">
        <f>IFERROR(VLOOKUP(D2134,Pivot!$B$4:$H$2181,6,0),"")</f>
        <v>0</v>
      </c>
      <c r="Y2134" s="46">
        <f>IFERROR(VLOOKUP(D2134,Pivot!$B$4:$H$2181,7,0),"")</f>
        <v>0.62350000000000005</v>
      </c>
    </row>
    <row r="2135" spans="1:25" ht="15" customHeight="1" outlineLevel="2">
      <c r="A2135" s="10" t="str">
        <f>VLOOKUP(D2135,'Current OBD'!$B$6:$K$2185,4,0)</f>
        <v>Thurston</v>
      </c>
      <c r="B2135" s="10" t="str">
        <f>VLOOKUP(D2135,'Current OBD'!$B$6:$K$2185,3,0)</f>
        <v>34-401</v>
      </c>
      <c r="C2135" s="9" t="str">
        <f>VLOOKUP(D2135,'Current OBD'!$B$6:$K$2185,2,0)</f>
        <v>Rochester School District</v>
      </c>
      <c r="D2135" s="24">
        <v>665075</v>
      </c>
      <c r="E2135" s="9" t="str">
        <f>VLOOKUP(D2135,'Current OBD'!$B$6:$K$2185,10,0)</f>
        <v>H.E.A.R.T. High School</v>
      </c>
      <c r="F2135" s="11" t="str">
        <f>IF(VLOOKUP(D2135,'Current OBD'!$B$6:$AK$2185,23,0)="Yes","PK"," ")</f>
        <v xml:space="preserve"> </v>
      </c>
      <c r="G2135" s="11" t="str">
        <f>IF(VLOOKUP(D2135,'Current OBD'!$B$6:$AK$2185,24,0)="Yes","K"," ")</f>
        <v xml:space="preserve"> </v>
      </c>
      <c r="H2135" s="11" t="str">
        <f>IF(VLOOKUP(D2135,'Current OBD'!$B$6:$AK$2185,25,0)="Yes",1," ")</f>
        <v xml:space="preserve"> </v>
      </c>
      <c r="I2135" s="11" t="str">
        <f>IF(VLOOKUP(D2135,'Current OBD'!$B$6:$AK$2185,26,0)="Yes","2"," ")</f>
        <v xml:space="preserve"> </v>
      </c>
      <c r="J2135" s="11" t="str">
        <f>IF(VLOOKUP(D2135,'Current OBD'!$B$6:$AK$2185,27,0)="Yes","3"," ")</f>
        <v xml:space="preserve"> </v>
      </c>
      <c r="K2135" s="11" t="str">
        <f>IF(VLOOKUP(D2135,'Current OBD'!$B$6:$AK$2185,28,0)="Yes","4"," ")</f>
        <v xml:space="preserve"> </v>
      </c>
      <c r="L2135" s="11" t="str">
        <f>IF(VLOOKUP(D2135,'Current OBD'!$B$6:$AK$2185,29,0)="Yes","5"," ")</f>
        <v xml:space="preserve"> </v>
      </c>
      <c r="M2135" s="11" t="str">
        <f>IF(VLOOKUP(D2135,'Current OBD'!$B$6:$AK$2185,30,0)="Yes","6"," ")</f>
        <v xml:space="preserve"> </v>
      </c>
      <c r="N2135" s="11" t="str">
        <f>IF(VLOOKUP(D2135,'Current OBD'!$B$6:$AK$2185,31,0)="Yes","7"," ")</f>
        <v xml:space="preserve"> </v>
      </c>
      <c r="O2135" s="11" t="str">
        <f>IF(VLOOKUP(D2135,'Current OBD'!$B$6:$AK$2185,32,0)="Yes","8"," ")</f>
        <v xml:space="preserve"> </v>
      </c>
      <c r="P2135" s="11" t="str">
        <f>IF(VLOOKUP(D2135,'Current OBD'!$B$6:$AK$2185,33,0)="Yes","9"," ")</f>
        <v>9</v>
      </c>
      <c r="Q2135" s="11" t="str">
        <f>IF(VLOOKUP(D2135,'Current OBD'!$B$6:$AK$2185,34,0)="Yes","10"," ")</f>
        <v>10</v>
      </c>
      <c r="R2135" s="11" t="str">
        <f>IF(VLOOKUP(D2135,'Current OBD'!$B$6:$AK$2185,35,0)="Yes","11"," ")</f>
        <v>11</v>
      </c>
      <c r="S2135" s="11" t="str">
        <f>IF(VLOOKUP(D2135,'Current OBD'!$B$6:$AK$2185,36,0)="Yes","12"," ")</f>
        <v>12</v>
      </c>
      <c r="T2135" s="13">
        <f>VLOOKUP(D2135,Pivot!$B$4:$F$2181,2,0)</f>
        <v>37</v>
      </c>
      <c r="U2135" s="13">
        <f>VLOOKUP(D2135,Pivot!$B$4:$F$2181,3,0)</f>
        <v>0</v>
      </c>
      <c r="V2135" s="13">
        <f>VLOOKUP(D2135,Pivot!$B$4:$F$2181,4,0)</f>
        <v>40</v>
      </c>
      <c r="W2135" s="46">
        <f>IFERROR(VLOOKUP(D2135,Pivot!$B$4:$H$2181,5,0),"")</f>
        <v>0.92500000000000004</v>
      </c>
      <c r="X2135" s="51">
        <f>IFERROR(VLOOKUP(D2135,Pivot!$B$4:$H$2181,6,0),"")</f>
        <v>0</v>
      </c>
      <c r="Y2135" s="46">
        <f>IFERROR(VLOOKUP(D2135,Pivot!$B$4:$H$2181,7,0),"")</f>
        <v>0.92500000000000004</v>
      </c>
    </row>
    <row r="2136" spans="1:25" ht="15" customHeight="1" outlineLevel="2">
      <c r="A2136" s="10" t="str">
        <f>VLOOKUP(D2136,'Current OBD'!$B$6:$K$2185,4,0)</f>
        <v>Thurston</v>
      </c>
      <c r="B2136" s="10" t="str">
        <f>VLOOKUP(D2136,'Current OBD'!$B$6:$K$2185,3,0)</f>
        <v>34-401</v>
      </c>
      <c r="C2136" s="9" t="str">
        <f>VLOOKUP(D2136,'Current OBD'!$B$6:$K$2185,2,0)</f>
        <v>Rochester School District</v>
      </c>
      <c r="D2136" s="24">
        <v>661601</v>
      </c>
      <c r="E2136" s="9" t="str">
        <f>VLOOKUP(D2136,'Current OBD'!$B$6:$K$2185,10,0)</f>
        <v>Rochester High School</v>
      </c>
      <c r="F2136" s="11" t="str">
        <f>IF(VLOOKUP(D2136,'Current OBD'!$B$6:$AK$2185,23,0)="Yes","PK"," ")</f>
        <v xml:space="preserve"> </v>
      </c>
      <c r="G2136" s="11" t="str">
        <f>IF(VLOOKUP(D2136,'Current OBD'!$B$6:$AK$2185,24,0)="Yes","K"," ")</f>
        <v xml:space="preserve"> </v>
      </c>
      <c r="H2136" s="11" t="str">
        <f>IF(VLOOKUP(D2136,'Current OBD'!$B$6:$AK$2185,25,0)="Yes",1," ")</f>
        <v xml:space="preserve"> </v>
      </c>
      <c r="I2136" s="11" t="str">
        <f>IF(VLOOKUP(D2136,'Current OBD'!$B$6:$AK$2185,26,0)="Yes","2"," ")</f>
        <v xml:space="preserve"> </v>
      </c>
      <c r="J2136" s="11" t="str">
        <f>IF(VLOOKUP(D2136,'Current OBD'!$B$6:$AK$2185,27,0)="Yes","3"," ")</f>
        <v xml:space="preserve"> </v>
      </c>
      <c r="K2136" s="11" t="str">
        <f>IF(VLOOKUP(D2136,'Current OBD'!$B$6:$AK$2185,28,0)="Yes","4"," ")</f>
        <v xml:space="preserve"> </v>
      </c>
      <c r="L2136" s="11" t="str">
        <f>IF(VLOOKUP(D2136,'Current OBD'!$B$6:$AK$2185,29,0)="Yes","5"," ")</f>
        <v xml:space="preserve"> </v>
      </c>
      <c r="M2136" s="11" t="str">
        <f>IF(VLOOKUP(D2136,'Current OBD'!$B$6:$AK$2185,30,0)="Yes","6"," ")</f>
        <v xml:space="preserve"> </v>
      </c>
      <c r="N2136" s="11" t="str">
        <f>IF(VLOOKUP(D2136,'Current OBD'!$B$6:$AK$2185,31,0)="Yes","7"," ")</f>
        <v xml:space="preserve"> </v>
      </c>
      <c r="O2136" s="11" t="str">
        <f>IF(VLOOKUP(D2136,'Current OBD'!$B$6:$AK$2185,32,0)="Yes","8"," ")</f>
        <v xml:space="preserve"> </v>
      </c>
      <c r="P2136" s="11" t="str">
        <f>IF(VLOOKUP(D2136,'Current OBD'!$B$6:$AK$2185,33,0)="Yes","9"," ")</f>
        <v>9</v>
      </c>
      <c r="Q2136" s="11" t="str">
        <f>IF(VLOOKUP(D2136,'Current OBD'!$B$6:$AK$2185,34,0)="Yes","10"," ")</f>
        <v>10</v>
      </c>
      <c r="R2136" s="11" t="str">
        <f>IF(VLOOKUP(D2136,'Current OBD'!$B$6:$AK$2185,35,0)="Yes","11"," ")</f>
        <v>11</v>
      </c>
      <c r="S2136" s="11" t="str">
        <f>IF(VLOOKUP(D2136,'Current OBD'!$B$6:$AK$2185,36,0)="Yes","12"," ")</f>
        <v>12</v>
      </c>
      <c r="T2136" s="13">
        <f>VLOOKUP(D2136,Pivot!$B$4:$F$2181,2,0)</f>
        <v>209</v>
      </c>
      <c r="U2136" s="13">
        <f>VLOOKUP(D2136,Pivot!$B$4:$F$2181,3,0)</f>
        <v>59</v>
      </c>
      <c r="V2136" s="13">
        <f>VLOOKUP(D2136,Pivot!$B$4:$F$2181,4,0)</f>
        <v>610</v>
      </c>
      <c r="W2136" s="46">
        <f>IFERROR(VLOOKUP(D2136,Pivot!$B$4:$H$2181,5,0),"")</f>
        <v>0.34260000000000002</v>
      </c>
      <c r="X2136" s="51">
        <f>IFERROR(VLOOKUP(D2136,Pivot!$B$4:$H$2181,6,0),"")</f>
        <v>9.6699999999999994E-2</v>
      </c>
      <c r="Y2136" s="46">
        <f>IFERROR(VLOOKUP(D2136,Pivot!$B$4:$H$2181,7,0),"")</f>
        <v>0.43930000000000002</v>
      </c>
    </row>
    <row r="2137" spans="1:25" ht="15" customHeight="1" outlineLevel="2">
      <c r="A2137" s="10" t="str">
        <f>VLOOKUP(D2137,'Current OBD'!$B$6:$K$2185,4,0)</f>
        <v>Thurston</v>
      </c>
      <c r="B2137" s="10" t="str">
        <f>VLOOKUP(D2137,'Current OBD'!$B$6:$K$2185,3,0)</f>
        <v>34-401</v>
      </c>
      <c r="C2137" s="9" t="str">
        <f>VLOOKUP(D2137,'Current OBD'!$B$6:$K$2185,2,0)</f>
        <v>Rochester School District</v>
      </c>
      <c r="D2137" s="24">
        <v>661600</v>
      </c>
      <c r="E2137" s="9" t="str">
        <f>VLOOKUP(D2137,'Current OBD'!$B$6:$K$2185,10,0)</f>
        <v>Rochester Middle School</v>
      </c>
      <c r="F2137" s="11" t="str">
        <f>IF(VLOOKUP(D2137,'Current OBD'!$B$6:$AK$2185,23,0)="Yes","PK"," ")</f>
        <v xml:space="preserve"> </v>
      </c>
      <c r="G2137" s="11" t="str">
        <f>IF(VLOOKUP(D2137,'Current OBD'!$B$6:$AK$2185,24,0)="Yes","K"," ")</f>
        <v xml:space="preserve"> </v>
      </c>
      <c r="H2137" s="11" t="str">
        <f>IF(VLOOKUP(D2137,'Current OBD'!$B$6:$AK$2185,25,0)="Yes",1," ")</f>
        <v xml:space="preserve"> </v>
      </c>
      <c r="I2137" s="11" t="str">
        <f>IF(VLOOKUP(D2137,'Current OBD'!$B$6:$AK$2185,26,0)="Yes","2"," ")</f>
        <v xml:space="preserve"> </v>
      </c>
      <c r="J2137" s="11" t="str">
        <f>IF(VLOOKUP(D2137,'Current OBD'!$B$6:$AK$2185,27,0)="Yes","3"," ")</f>
        <v xml:space="preserve"> </v>
      </c>
      <c r="K2137" s="11" t="str">
        <f>IF(VLOOKUP(D2137,'Current OBD'!$B$6:$AK$2185,28,0)="Yes","4"," ")</f>
        <v xml:space="preserve"> </v>
      </c>
      <c r="L2137" s="11" t="str">
        <f>IF(VLOOKUP(D2137,'Current OBD'!$B$6:$AK$2185,29,0)="Yes","5"," ")</f>
        <v xml:space="preserve"> </v>
      </c>
      <c r="M2137" s="11" t="str">
        <f>IF(VLOOKUP(D2137,'Current OBD'!$B$6:$AK$2185,30,0)="Yes","6"," ")</f>
        <v>6</v>
      </c>
      <c r="N2137" s="11" t="str">
        <f>IF(VLOOKUP(D2137,'Current OBD'!$B$6:$AK$2185,31,0)="Yes","7"," ")</f>
        <v>7</v>
      </c>
      <c r="O2137" s="11" t="str">
        <f>IF(VLOOKUP(D2137,'Current OBD'!$B$6:$AK$2185,32,0)="Yes","8"," ")</f>
        <v>8</v>
      </c>
      <c r="P2137" s="11" t="str">
        <f>IF(VLOOKUP(D2137,'Current OBD'!$B$6:$AK$2185,33,0)="Yes","9"," ")</f>
        <v xml:space="preserve"> </v>
      </c>
      <c r="Q2137" s="11" t="str">
        <f>IF(VLOOKUP(D2137,'Current OBD'!$B$6:$AK$2185,34,0)="Yes","10"," ")</f>
        <v xml:space="preserve"> </v>
      </c>
      <c r="R2137" s="11" t="str">
        <f>IF(VLOOKUP(D2137,'Current OBD'!$B$6:$AK$2185,35,0)="Yes","11"," ")</f>
        <v xml:space="preserve"> </v>
      </c>
      <c r="S2137" s="11" t="str">
        <f>IF(VLOOKUP(D2137,'Current OBD'!$B$6:$AK$2185,36,0)="Yes","12"," ")</f>
        <v xml:space="preserve"> </v>
      </c>
      <c r="T2137" s="13">
        <f>VLOOKUP(D2137,Pivot!$B$4:$F$2181,2,0)</f>
        <v>195</v>
      </c>
      <c r="U2137" s="13">
        <f>VLOOKUP(D2137,Pivot!$B$4:$F$2181,3,0)</f>
        <v>56</v>
      </c>
      <c r="V2137" s="13">
        <f>VLOOKUP(D2137,Pivot!$B$4:$F$2181,4,0)</f>
        <v>499</v>
      </c>
      <c r="W2137" s="46">
        <f>IFERROR(VLOOKUP(D2137,Pivot!$B$4:$H$2181,5,0),"")</f>
        <v>0.39079999999999998</v>
      </c>
      <c r="X2137" s="51">
        <f>IFERROR(VLOOKUP(D2137,Pivot!$B$4:$H$2181,6,0),"")</f>
        <v>0.11219999999999999</v>
      </c>
      <c r="Y2137" s="46">
        <f>IFERROR(VLOOKUP(D2137,Pivot!$B$4:$H$2181,7,0),"")</f>
        <v>0.503</v>
      </c>
    </row>
    <row r="2138" spans="1:25" ht="15" customHeight="1" outlineLevel="2">
      <c r="A2138" s="10" t="str">
        <f>VLOOKUP(D2138,'Current OBD'!$B$6:$K$2185,4,0)</f>
        <v>Thurston</v>
      </c>
      <c r="B2138" s="10" t="str">
        <f>VLOOKUP(D2138,'Current OBD'!$B$6:$K$2185,3,0)</f>
        <v>34-401</v>
      </c>
      <c r="C2138" s="9" t="str">
        <f>VLOOKUP(D2138,'Current OBD'!$B$6:$K$2185,2,0)</f>
        <v>Rochester School District</v>
      </c>
      <c r="D2138" s="24">
        <v>661598</v>
      </c>
      <c r="E2138" s="9" t="str">
        <f>VLOOKUP(D2138,'Current OBD'!$B$6:$K$2185,10,0)</f>
        <v>Rochester Primary School</v>
      </c>
      <c r="F2138" s="11" t="str">
        <f>IF(VLOOKUP(D2138,'Current OBD'!$B$6:$AK$2185,23,0)="Yes","PK"," ")</f>
        <v xml:space="preserve"> </v>
      </c>
      <c r="G2138" s="11" t="str">
        <f>IF(VLOOKUP(D2138,'Current OBD'!$B$6:$AK$2185,24,0)="Yes","K"," ")</f>
        <v>K</v>
      </c>
      <c r="H2138" s="11">
        <f>IF(VLOOKUP(D2138,'Current OBD'!$B$6:$AK$2185,25,0)="Yes",1," ")</f>
        <v>1</v>
      </c>
      <c r="I2138" s="11" t="str">
        <f>IF(VLOOKUP(D2138,'Current OBD'!$B$6:$AK$2185,26,0)="Yes","2"," ")</f>
        <v>2</v>
      </c>
      <c r="J2138" s="11" t="str">
        <f>IF(VLOOKUP(D2138,'Current OBD'!$B$6:$AK$2185,27,0)="Yes","3"," ")</f>
        <v xml:space="preserve"> </v>
      </c>
      <c r="K2138" s="11" t="str">
        <f>IF(VLOOKUP(D2138,'Current OBD'!$B$6:$AK$2185,28,0)="Yes","4"," ")</f>
        <v xml:space="preserve"> </v>
      </c>
      <c r="L2138" s="11" t="str">
        <f>IF(VLOOKUP(D2138,'Current OBD'!$B$6:$AK$2185,29,0)="Yes","5"," ")</f>
        <v xml:space="preserve"> </v>
      </c>
      <c r="M2138" s="11" t="str">
        <f>IF(VLOOKUP(D2138,'Current OBD'!$B$6:$AK$2185,30,0)="Yes","6"," ")</f>
        <v xml:space="preserve"> </v>
      </c>
      <c r="N2138" s="11" t="str">
        <f>IF(VLOOKUP(D2138,'Current OBD'!$B$6:$AK$2185,31,0)="Yes","7"," ")</f>
        <v xml:space="preserve"> </v>
      </c>
      <c r="O2138" s="11" t="str">
        <f>IF(VLOOKUP(D2138,'Current OBD'!$B$6:$AK$2185,32,0)="Yes","8"," ")</f>
        <v xml:space="preserve"> </v>
      </c>
      <c r="P2138" s="11" t="str">
        <f>IF(VLOOKUP(D2138,'Current OBD'!$B$6:$AK$2185,33,0)="Yes","9"," ")</f>
        <v xml:space="preserve"> </v>
      </c>
      <c r="Q2138" s="11" t="str">
        <f>IF(VLOOKUP(D2138,'Current OBD'!$B$6:$AK$2185,34,0)="Yes","10"," ")</f>
        <v xml:space="preserve"> </v>
      </c>
      <c r="R2138" s="11" t="str">
        <f>IF(VLOOKUP(D2138,'Current OBD'!$B$6:$AK$2185,35,0)="Yes","11"," ")</f>
        <v xml:space="preserve"> </v>
      </c>
      <c r="S2138" s="11" t="str">
        <f>IF(VLOOKUP(D2138,'Current OBD'!$B$6:$AK$2185,36,0)="Yes","12"," ")</f>
        <v xml:space="preserve"> </v>
      </c>
      <c r="T2138" s="13">
        <f>VLOOKUP(D2138,Pivot!$B$4:$F$2181,2,0)</f>
        <v>333</v>
      </c>
      <c r="U2138" s="13">
        <f>VLOOKUP(D2138,Pivot!$B$4:$F$2181,3,0)</f>
        <v>0</v>
      </c>
      <c r="V2138" s="13">
        <f>VLOOKUP(D2138,Pivot!$B$4:$F$2181,4,0)</f>
        <v>504</v>
      </c>
      <c r="W2138" s="46">
        <f>IFERROR(VLOOKUP(D2138,Pivot!$B$4:$H$2181,5,0),"")</f>
        <v>0.66069999999999995</v>
      </c>
      <c r="X2138" s="51">
        <f>IFERROR(VLOOKUP(D2138,Pivot!$B$4:$H$2181,6,0),"")</f>
        <v>0</v>
      </c>
      <c r="Y2138" s="46">
        <f>IFERROR(VLOOKUP(D2138,Pivot!$B$4:$H$2181,7,0),"")</f>
        <v>0.66069999999999995</v>
      </c>
    </row>
    <row r="2139" spans="1:25" ht="15" customHeight="1" outlineLevel="1">
      <c r="A2139" s="27"/>
      <c r="B2139" s="27"/>
      <c r="C2139" s="30" t="s">
        <v>5877</v>
      </c>
      <c r="D2139" s="27"/>
      <c r="E2139" s="26"/>
      <c r="F2139" s="29"/>
      <c r="G2139" s="29"/>
      <c r="H2139" s="29"/>
      <c r="I2139" s="29"/>
      <c r="J2139" s="29"/>
      <c r="K2139" s="29"/>
      <c r="L2139" s="29"/>
      <c r="M2139" s="29"/>
      <c r="N2139" s="29"/>
      <c r="O2139" s="29"/>
      <c r="P2139" s="29"/>
      <c r="Q2139" s="29"/>
      <c r="R2139" s="29"/>
      <c r="S2139" s="29"/>
      <c r="T2139" s="43">
        <f>SUBTOTAL(9,T2134:T2138)</f>
        <v>1087</v>
      </c>
      <c r="U2139" s="43">
        <f>SUBTOTAL(9,U2134:U2138)</f>
        <v>115</v>
      </c>
      <c r="V2139" s="43">
        <f>SUBTOTAL(9,V2134:V2138)</f>
        <v>2155</v>
      </c>
      <c r="W2139" s="47"/>
      <c r="X2139" s="52"/>
      <c r="Y2139" s="56">
        <f>(T2139+U2139)/V2139</f>
        <v>0.55777262180974474</v>
      </c>
    </row>
    <row r="2140" spans="1:25" ht="15" customHeight="1" outlineLevel="2">
      <c r="A2140" s="10" t="str">
        <f>VLOOKUP(D2140,'Current OBD'!$B$6:$K$2185,4,0)</f>
        <v>Thurston</v>
      </c>
      <c r="B2140" s="10" t="str">
        <f>VLOOKUP(D2140,'Current OBD'!$B$6:$K$2185,3,0)</f>
        <v>34-402</v>
      </c>
      <c r="C2140" s="9" t="str">
        <f>VLOOKUP(D2140,'Current OBD'!$B$6:$K$2185,2,0)</f>
        <v>Tenino School District</v>
      </c>
      <c r="D2140" s="24">
        <v>661576</v>
      </c>
      <c r="E2140" s="9" t="str">
        <f>VLOOKUP(D2140,'Current OBD'!$B$6:$K$2185,10,0)</f>
        <v>Parkside Elementary</v>
      </c>
      <c r="F2140" s="11" t="str">
        <f>IF(VLOOKUP(D2140,'Current OBD'!$B$6:$AK$2185,23,0)="Yes","PK"," ")</f>
        <v>PK</v>
      </c>
      <c r="G2140" s="11" t="str">
        <f>IF(VLOOKUP(D2140,'Current OBD'!$B$6:$AK$2185,24,0)="Yes","K"," ")</f>
        <v>K</v>
      </c>
      <c r="H2140" s="11">
        <f>IF(VLOOKUP(D2140,'Current OBD'!$B$6:$AK$2185,25,0)="Yes",1," ")</f>
        <v>1</v>
      </c>
      <c r="I2140" s="11" t="str">
        <f>IF(VLOOKUP(D2140,'Current OBD'!$B$6:$AK$2185,26,0)="Yes","2"," ")</f>
        <v>2</v>
      </c>
      <c r="J2140" s="11" t="str">
        <f>IF(VLOOKUP(D2140,'Current OBD'!$B$6:$AK$2185,27,0)="Yes","3"," ")</f>
        <v xml:space="preserve"> </v>
      </c>
      <c r="K2140" s="11" t="str">
        <f>IF(VLOOKUP(D2140,'Current OBD'!$B$6:$AK$2185,28,0)="Yes","4"," ")</f>
        <v xml:space="preserve"> </v>
      </c>
      <c r="L2140" s="11" t="str">
        <f>IF(VLOOKUP(D2140,'Current OBD'!$B$6:$AK$2185,29,0)="Yes","5"," ")</f>
        <v xml:space="preserve"> </v>
      </c>
      <c r="M2140" s="11" t="str">
        <f>IF(VLOOKUP(D2140,'Current OBD'!$B$6:$AK$2185,30,0)="Yes","6"," ")</f>
        <v xml:space="preserve"> </v>
      </c>
      <c r="N2140" s="11" t="str">
        <f>IF(VLOOKUP(D2140,'Current OBD'!$B$6:$AK$2185,31,0)="Yes","7"," ")</f>
        <v xml:space="preserve"> </v>
      </c>
      <c r="O2140" s="11" t="str">
        <f>IF(VLOOKUP(D2140,'Current OBD'!$B$6:$AK$2185,32,0)="Yes","8"," ")</f>
        <v xml:space="preserve"> </v>
      </c>
      <c r="P2140" s="11" t="str">
        <f>IF(VLOOKUP(D2140,'Current OBD'!$B$6:$AK$2185,33,0)="Yes","9"," ")</f>
        <v xml:space="preserve"> </v>
      </c>
      <c r="Q2140" s="11" t="str">
        <f>IF(VLOOKUP(D2140,'Current OBD'!$B$6:$AK$2185,34,0)="Yes","10"," ")</f>
        <v xml:space="preserve"> </v>
      </c>
      <c r="R2140" s="11" t="str">
        <f>IF(VLOOKUP(D2140,'Current OBD'!$B$6:$AK$2185,35,0)="Yes","11"," ")</f>
        <v xml:space="preserve"> </v>
      </c>
      <c r="S2140" s="11" t="str">
        <f>IF(VLOOKUP(D2140,'Current OBD'!$B$6:$AK$2185,36,0)="Yes","12"," ")</f>
        <v xml:space="preserve"> </v>
      </c>
      <c r="T2140" s="13">
        <f>VLOOKUP(D2140,Pivot!$B$4:$F$2181,2,0)</f>
        <v>120</v>
      </c>
      <c r="U2140" s="13">
        <f>VLOOKUP(D2140,Pivot!$B$4:$F$2181,3,0)</f>
        <v>33</v>
      </c>
      <c r="V2140" s="13">
        <f>VLOOKUP(D2140,Pivot!$B$4:$F$2181,4,0)</f>
        <v>278</v>
      </c>
      <c r="W2140" s="46">
        <f>IFERROR(VLOOKUP(D2140,Pivot!$B$4:$H$2181,5,0),"")</f>
        <v>0.43169999999999997</v>
      </c>
      <c r="X2140" s="51">
        <f>IFERROR(VLOOKUP(D2140,Pivot!$B$4:$H$2181,6,0),"")</f>
        <v>0.1187</v>
      </c>
      <c r="Y2140" s="46">
        <f>IFERROR(VLOOKUP(D2140,Pivot!$B$4:$H$2181,7,0),"")</f>
        <v>0.5504</v>
      </c>
    </row>
    <row r="2141" spans="1:25" ht="15" customHeight="1" outlineLevel="2">
      <c r="A2141" s="10" t="str">
        <f>VLOOKUP(D2141,'Current OBD'!$B$6:$K$2185,4,0)</f>
        <v>Thurston</v>
      </c>
      <c r="B2141" s="10" t="str">
        <f>VLOOKUP(D2141,'Current OBD'!$B$6:$K$2185,3,0)</f>
        <v>34-402</v>
      </c>
      <c r="C2141" s="9" t="str">
        <f>VLOOKUP(D2141,'Current OBD'!$B$6:$K$2185,2,0)</f>
        <v>Tenino School District</v>
      </c>
      <c r="D2141" s="24">
        <v>661577</v>
      </c>
      <c r="E2141" s="9" t="str">
        <f>VLOOKUP(D2141,'Current OBD'!$B$6:$K$2185,10,0)</f>
        <v>Tenino Elementary</v>
      </c>
      <c r="F2141" s="11" t="str">
        <f>IF(VLOOKUP(D2141,'Current OBD'!$B$6:$AK$2185,23,0)="Yes","PK"," ")</f>
        <v xml:space="preserve"> </v>
      </c>
      <c r="G2141" s="11" t="str">
        <f>IF(VLOOKUP(D2141,'Current OBD'!$B$6:$AK$2185,24,0)="Yes","K"," ")</f>
        <v xml:space="preserve"> </v>
      </c>
      <c r="H2141" s="11" t="str">
        <f>IF(VLOOKUP(D2141,'Current OBD'!$B$6:$AK$2185,25,0)="Yes",1," ")</f>
        <v xml:space="preserve"> </v>
      </c>
      <c r="I2141" s="11" t="str">
        <f>IF(VLOOKUP(D2141,'Current OBD'!$B$6:$AK$2185,26,0)="Yes","2"," ")</f>
        <v xml:space="preserve"> </v>
      </c>
      <c r="J2141" s="11" t="str">
        <f>IF(VLOOKUP(D2141,'Current OBD'!$B$6:$AK$2185,27,0)="Yes","3"," ")</f>
        <v>3</v>
      </c>
      <c r="K2141" s="11" t="str">
        <f>IF(VLOOKUP(D2141,'Current OBD'!$B$6:$AK$2185,28,0)="Yes","4"," ")</f>
        <v>4</v>
      </c>
      <c r="L2141" s="11" t="str">
        <f>IF(VLOOKUP(D2141,'Current OBD'!$B$6:$AK$2185,29,0)="Yes","5"," ")</f>
        <v>5</v>
      </c>
      <c r="M2141" s="11" t="str">
        <f>IF(VLOOKUP(D2141,'Current OBD'!$B$6:$AK$2185,30,0)="Yes","6"," ")</f>
        <v xml:space="preserve"> </v>
      </c>
      <c r="N2141" s="11" t="str">
        <f>IF(VLOOKUP(D2141,'Current OBD'!$B$6:$AK$2185,31,0)="Yes","7"," ")</f>
        <v xml:space="preserve"> </v>
      </c>
      <c r="O2141" s="11" t="str">
        <f>IF(VLOOKUP(D2141,'Current OBD'!$B$6:$AK$2185,32,0)="Yes","8"," ")</f>
        <v xml:space="preserve"> </v>
      </c>
      <c r="P2141" s="11" t="str">
        <f>IF(VLOOKUP(D2141,'Current OBD'!$B$6:$AK$2185,33,0)="Yes","9"," ")</f>
        <v xml:space="preserve"> </v>
      </c>
      <c r="Q2141" s="11" t="str">
        <f>IF(VLOOKUP(D2141,'Current OBD'!$B$6:$AK$2185,34,0)="Yes","10"," ")</f>
        <v xml:space="preserve"> </v>
      </c>
      <c r="R2141" s="11" t="str">
        <f>IF(VLOOKUP(D2141,'Current OBD'!$B$6:$AK$2185,35,0)="Yes","11"," ")</f>
        <v xml:space="preserve"> </v>
      </c>
      <c r="S2141" s="11" t="str">
        <f>IF(VLOOKUP(D2141,'Current OBD'!$B$6:$AK$2185,36,0)="Yes","12"," ")</f>
        <v xml:space="preserve"> </v>
      </c>
      <c r="T2141" s="13">
        <f>VLOOKUP(D2141,Pivot!$B$4:$F$2181,2,0)</f>
        <v>197</v>
      </c>
      <c r="U2141" s="13">
        <f>VLOOKUP(D2141,Pivot!$B$4:$F$2181,3,0)</f>
        <v>0</v>
      </c>
      <c r="V2141" s="13">
        <f>VLOOKUP(D2141,Pivot!$B$4:$F$2181,4,0)</f>
        <v>284</v>
      </c>
      <c r="W2141" s="46">
        <f>IFERROR(VLOOKUP(D2141,Pivot!$B$4:$H$2181,5,0),"")</f>
        <v>0.69369999999999998</v>
      </c>
      <c r="X2141" s="51">
        <f>IFERROR(VLOOKUP(D2141,Pivot!$B$4:$H$2181,6,0),"")</f>
        <v>0</v>
      </c>
      <c r="Y2141" s="46">
        <f>IFERROR(VLOOKUP(D2141,Pivot!$B$4:$H$2181,7,0),"")</f>
        <v>0.69369999999999998</v>
      </c>
    </row>
    <row r="2142" spans="1:25" ht="15" customHeight="1" outlineLevel="2">
      <c r="A2142" s="10" t="str">
        <f>VLOOKUP(D2142,'Current OBD'!$B$6:$K$2185,4,0)</f>
        <v>Thurston</v>
      </c>
      <c r="B2142" s="10" t="str">
        <f>VLOOKUP(D2142,'Current OBD'!$B$6:$K$2185,3,0)</f>
        <v>34-402</v>
      </c>
      <c r="C2142" s="9" t="str">
        <f>VLOOKUP(D2142,'Current OBD'!$B$6:$K$2185,2,0)</f>
        <v>Tenino School District</v>
      </c>
      <c r="D2142" s="24">
        <v>661579</v>
      </c>
      <c r="E2142" s="9" t="str">
        <f>VLOOKUP(D2142,'Current OBD'!$B$6:$K$2185,10,0)</f>
        <v>Tenino High School</v>
      </c>
      <c r="F2142" s="11" t="str">
        <f>IF(VLOOKUP(D2142,'Current OBD'!$B$6:$AK$2185,23,0)="Yes","PK"," ")</f>
        <v xml:space="preserve"> </v>
      </c>
      <c r="G2142" s="11" t="str">
        <f>IF(VLOOKUP(D2142,'Current OBD'!$B$6:$AK$2185,24,0)="Yes","K"," ")</f>
        <v xml:space="preserve"> </v>
      </c>
      <c r="H2142" s="11" t="str">
        <f>IF(VLOOKUP(D2142,'Current OBD'!$B$6:$AK$2185,25,0)="Yes",1," ")</f>
        <v xml:space="preserve"> </v>
      </c>
      <c r="I2142" s="11" t="str">
        <f>IF(VLOOKUP(D2142,'Current OBD'!$B$6:$AK$2185,26,0)="Yes","2"," ")</f>
        <v xml:space="preserve"> </v>
      </c>
      <c r="J2142" s="11" t="str">
        <f>IF(VLOOKUP(D2142,'Current OBD'!$B$6:$AK$2185,27,0)="Yes","3"," ")</f>
        <v xml:space="preserve"> </v>
      </c>
      <c r="K2142" s="11" t="str">
        <f>IF(VLOOKUP(D2142,'Current OBD'!$B$6:$AK$2185,28,0)="Yes","4"," ")</f>
        <v xml:space="preserve"> </v>
      </c>
      <c r="L2142" s="11" t="str">
        <f>IF(VLOOKUP(D2142,'Current OBD'!$B$6:$AK$2185,29,0)="Yes","5"," ")</f>
        <v xml:space="preserve"> </v>
      </c>
      <c r="M2142" s="11" t="str">
        <f>IF(VLOOKUP(D2142,'Current OBD'!$B$6:$AK$2185,30,0)="Yes","6"," ")</f>
        <v xml:space="preserve"> </v>
      </c>
      <c r="N2142" s="11" t="str">
        <f>IF(VLOOKUP(D2142,'Current OBD'!$B$6:$AK$2185,31,0)="Yes","7"," ")</f>
        <v xml:space="preserve"> </v>
      </c>
      <c r="O2142" s="11" t="str">
        <f>IF(VLOOKUP(D2142,'Current OBD'!$B$6:$AK$2185,32,0)="Yes","8"," ")</f>
        <v xml:space="preserve"> </v>
      </c>
      <c r="P2142" s="11" t="str">
        <f>IF(VLOOKUP(D2142,'Current OBD'!$B$6:$AK$2185,33,0)="Yes","9"," ")</f>
        <v>9</v>
      </c>
      <c r="Q2142" s="11" t="str">
        <f>IF(VLOOKUP(D2142,'Current OBD'!$B$6:$AK$2185,34,0)="Yes","10"," ")</f>
        <v>10</v>
      </c>
      <c r="R2142" s="11" t="str">
        <f>IF(VLOOKUP(D2142,'Current OBD'!$B$6:$AK$2185,35,0)="Yes","11"," ")</f>
        <v>11</v>
      </c>
      <c r="S2142" s="11" t="str">
        <f>IF(VLOOKUP(D2142,'Current OBD'!$B$6:$AK$2185,36,0)="Yes","12"," ")</f>
        <v>12</v>
      </c>
      <c r="T2142" s="13">
        <f>VLOOKUP(D2142,Pivot!$B$4:$F$2181,2,0)</f>
        <v>148</v>
      </c>
      <c r="U2142" s="13">
        <f>VLOOKUP(D2142,Pivot!$B$4:$F$2181,3,0)</f>
        <v>30</v>
      </c>
      <c r="V2142" s="13">
        <f>VLOOKUP(D2142,Pivot!$B$4:$F$2181,4,0)</f>
        <v>364</v>
      </c>
      <c r="W2142" s="46">
        <f>IFERROR(VLOOKUP(D2142,Pivot!$B$4:$H$2181,5,0),"")</f>
        <v>0.40660000000000002</v>
      </c>
      <c r="X2142" s="51">
        <f>IFERROR(VLOOKUP(D2142,Pivot!$B$4:$H$2181,6,0),"")</f>
        <v>8.2400000000000001E-2</v>
      </c>
      <c r="Y2142" s="46">
        <f>IFERROR(VLOOKUP(D2142,Pivot!$B$4:$H$2181,7,0),"")</f>
        <v>0.48899999999999999</v>
      </c>
    </row>
    <row r="2143" spans="1:25" ht="15" customHeight="1" outlineLevel="2">
      <c r="A2143" s="10" t="str">
        <f>VLOOKUP(D2143,'Current OBD'!$B$6:$K$2185,4,0)</f>
        <v>Thurston</v>
      </c>
      <c r="B2143" s="10" t="str">
        <f>VLOOKUP(D2143,'Current OBD'!$B$6:$K$2185,3,0)</f>
        <v>34-402</v>
      </c>
      <c r="C2143" s="9" t="str">
        <f>VLOOKUP(D2143,'Current OBD'!$B$6:$K$2185,2,0)</f>
        <v>Tenino School District</v>
      </c>
      <c r="D2143" s="24">
        <v>665020</v>
      </c>
      <c r="E2143" s="9" t="str">
        <f>VLOOKUP(D2143,'Current OBD'!$B$6:$K$2185,10,0)</f>
        <v>Tenino Middle School</v>
      </c>
      <c r="F2143" s="11" t="str">
        <f>IF(VLOOKUP(D2143,'Current OBD'!$B$6:$AK$2185,23,0)="Yes","PK"," ")</f>
        <v xml:space="preserve"> </v>
      </c>
      <c r="G2143" s="11" t="str">
        <f>IF(VLOOKUP(D2143,'Current OBD'!$B$6:$AK$2185,24,0)="Yes","K"," ")</f>
        <v xml:space="preserve"> </v>
      </c>
      <c r="H2143" s="11" t="str">
        <f>IF(VLOOKUP(D2143,'Current OBD'!$B$6:$AK$2185,25,0)="Yes",1," ")</f>
        <v xml:space="preserve"> </v>
      </c>
      <c r="I2143" s="11" t="str">
        <f>IF(VLOOKUP(D2143,'Current OBD'!$B$6:$AK$2185,26,0)="Yes","2"," ")</f>
        <v xml:space="preserve"> </v>
      </c>
      <c r="J2143" s="11" t="str">
        <f>IF(VLOOKUP(D2143,'Current OBD'!$B$6:$AK$2185,27,0)="Yes","3"," ")</f>
        <v xml:space="preserve"> </v>
      </c>
      <c r="K2143" s="11" t="str">
        <f>IF(VLOOKUP(D2143,'Current OBD'!$B$6:$AK$2185,28,0)="Yes","4"," ")</f>
        <v xml:space="preserve"> </v>
      </c>
      <c r="L2143" s="11" t="str">
        <f>IF(VLOOKUP(D2143,'Current OBD'!$B$6:$AK$2185,29,0)="Yes","5"," ")</f>
        <v xml:space="preserve"> </v>
      </c>
      <c r="M2143" s="11" t="str">
        <f>IF(VLOOKUP(D2143,'Current OBD'!$B$6:$AK$2185,30,0)="Yes","6"," ")</f>
        <v>6</v>
      </c>
      <c r="N2143" s="11" t="str">
        <f>IF(VLOOKUP(D2143,'Current OBD'!$B$6:$AK$2185,31,0)="Yes","7"," ")</f>
        <v>7</v>
      </c>
      <c r="O2143" s="11" t="str">
        <f>IF(VLOOKUP(D2143,'Current OBD'!$B$6:$AK$2185,32,0)="Yes","8"," ")</f>
        <v>8</v>
      </c>
      <c r="P2143" s="11" t="str">
        <f>IF(VLOOKUP(D2143,'Current OBD'!$B$6:$AK$2185,33,0)="Yes","9"," ")</f>
        <v xml:space="preserve"> </v>
      </c>
      <c r="Q2143" s="11" t="str">
        <f>IF(VLOOKUP(D2143,'Current OBD'!$B$6:$AK$2185,34,0)="Yes","10"," ")</f>
        <v xml:space="preserve"> </v>
      </c>
      <c r="R2143" s="11" t="str">
        <f>IF(VLOOKUP(D2143,'Current OBD'!$B$6:$AK$2185,35,0)="Yes","11"," ")</f>
        <v xml:space="preserve"> </v>
      </c>
      <c r="S2143" s="11" t="str">
        <f>IF(VLOOKUP(D2143,'Current OBD'!$B$6:$AK$2185,36,0)="Yes","12"," ")</f>
        <v xml:space="preserve"> </v>
      </c>
      <c r="T2143" s="13">
        <f>VLOOKUP(D2143,Pivot!$B$4:$F$2181,2,0)</f>
        <v>156</v>
      </c>
      <c r="U2143" s="13">
        <f>VLOOKUP(D2143,Pivot!$B$4:$F$2181,3,0)</f>
        <v>40</v>
      </c>
      <c r="V2143" s="13">
        <f>VLOOKUP(D2143,Pivot!$B$4:$F$2181,4,0)</f>
        <v>350</v>
      </c>
      <c r="W2143" s="46">
        <f>IFERROR(VLOOKUP(D2143,Pivot!$B$4:$H$2181,5,0),"")</f>
        <v>0.44569999999999999</v>
      </c>
      <c r="X2143" s="51">
        <f>IFERROR(VLOOKUP(D2143,Pivot!$B$4:$H$2181,6,0),"")</f>
        <v>0.1143</v>
      </c>
      <c r="Y2143" s="46">
        <f>IFERROR(VLOOKUP(D2143,Pivot!$B$4:$H$2181,7,0),"")</f>
        <v>0.56000000000000005</v>
      </c>
    </row>
    <row r="2144" spans="1:25" ht="15" customHeight="1" outlineLevel="1">
      <c r="A2144" s="27"/>
      <c r="B2144" s="27"/>
      <c r="C2144" s="30" t="s">
        <v>5878</v>
      </c>
      <c r="D2144" s="27"/>
      <c r="E2144" s="26"/>
      <c r="F2144" s="29"/>
      <c r="G2144" s="29"/>
      <c r="H2144" s="29"/>
      <c r="I2144" s="29"/>
      <c r="J2144" s="29"/>
      <c r="K2144" s="29"/>
      <c r="L2144" s="29"/>
      <c r="M2144" s="29"/>
      <c r="N2144" s="29"/>
      <c r="O2144" s="29"/>
      <c r="P2144" s="29"/>
      <c r="Q2144" s="29"/>
      <c r="R2144" s="29"/>
      <c r="S2144" s="29"/>
      <c r="T2144" s="43">
        <f>SUBTOTAL(9,T2140:T2143)</f>
        <v>621</v>
      </c>
      <c r="U2144" s="43">
        <f>SUBTOTAL(9,U2140:U2143)</f>
        <v>103</v>
      </c>
      <c r="V2144" s="43">
        <f>SUBTOTAL(9,V2140:V2143)</f>
        <v>1276</v>
      </c>
      <c r="W2144" s="47"/>
      <c r="X2144" s="52"/>
      <c r="Y2144" s="56">
        <f>(T2144+U2144)/V2144</f>
        <v>0.56739811912225702</v>
      </c>
    </row>
    <row r="2145" spans="1:25" ht="15" customHeight="1" outlineLevel="2">
      <c r="A2145" s="10" t="str">
        <f>VLOOKUP(D2145,'Current OBD'!$B$6:$K$2185,4,0)</f>
        <v>Thurston</v>
      </c>
      <c r="B2145" s="10" t="str">
        <f>VLOOKUP(D2145,'Current OBD'!$B$6:$K$2185,3,0)</f>
        <v>34-901</v>
      </c>
      <c r="C2145" s="9" t="str">
        <f>VLOOKUP(D2145,'Current OBD'!$B$6:$K$2185,2,0)</f>
        <v>WA HE LUT Indian School Agency</v>
      </c>
      <c r="D2145" s="24">
        <v>663447</v>
      </c>
      <c r="E2145" s="9" t="str">
        <f>VLOOKUP(D2145,'Current OBD'!$B$6:$K$2185,10,0)</f>
        <v>Wa He Lut Indian School</v>
      </c>
      <c r="F2145" s="11" t="str">
        <f>IF(VLOOKUP(D2145,'Current OBD'!$B$6:$AK$2185,23,0)="Yes","PK"," ")</f>
        <v xml:space="preserve"> </v>
      </c>
      <c r="G2145" s="11" t="str">
        <f>IF(VLOOKUP(D2145,'Current OBD'!$B$6:$AK$2185,24,0)="Yes","K"," ")</f>
        <v>K</v>
      </c>
      <c r="H2145" s="11">
        <f>IF(VLOOKUP(D2145,'Current OBD'!$B$6:$AK$2185,25,0)="Yes",1," ")</f>
        <v>1</v>
      </c>
      <c r="I2145" s="11" t="str">
        <f>IF(VLOOKUP(D2145,'Current OBD'!$B$6:$AK$2185,26,0)="Yes","2"," ")</f>
        <v>2</v>
      </c>
      <c r="J2145" s="11" t="str">
        <f>IF(VLOOKUP(D2145,'Current OBD'!$B$6:$AK$2185,27,0)="Yes","3"," ")</f>
        <v>3</v>
      </c>
      <c r="K2145" s="11" t="str">
        <f>IF(VLOOKUP(D2145,'Current OBD'!$B$6:$AK$2185,28,0)="Yes","4"," ")</f>
        <v>4</v>
      </c>
      <c r="L2145" s="11" t="str">
        <f>IF(VLOOKUP(D2145,'Current OBD'!$B$6:$AK$2185,29,0)="Yes","5"," ")</f>
        <v>5</v>
      </c>
      <c r="M2145" s="11" t="str">
        <f>IF(VLOOKUP(D2145,'Current OBD'!$B$6:$AK$2185,30,0)="Yes","6"," ")</f>
        <v>6</v>
      </c>
      <c r="N2145" s="11" t="str">
        <f>IF(VLOOKUP(D2145,'Current OBD'!$B$6:$AK$2185,31,0)="Yes","7"," ")</f>
        <v>7</v>
      </c>
      <c r="O2145" s="11" t="str">
        <f>IF(VLOOKUP(D2145,'Current OBD'!$B$6:$AK$2185,32,0)="Yes","8"," ")</f>
        <v>8</v>
      </c>
      <c r="P2145" s="11" t="str">
        <f>IF(VLOOKUP(D2145,'Current OBD'!$B$6:$AK$2185,33,0)="Yes","9"," ")</f>
        <v xml:space="preserve"> </v>
      </c>
      <c r="Q2145" s="11" t="str">
        <f>IF(VLOOKUP(D2145,'Current OBD'!$B$6:$AK$2185,34,0)="Yes","10"," ")</f>
        <v xml:space="preserve"> </v>
      </c>
      <c r="R2145" s="11" t="str">
        <f>IF(VLOOKUP(D2145,'Current OBD'!$B$6:$AK$2185,35,0)="Yes","11"," ")</f>
        <v xml:space="preserve"> </v>
      </c>
      <c r="S2145" s="11" t="str">
        <f>IF(VLOOKUP(D2145,'Current OBD'!$B$6:$AK$2185,36,0)="Yes","12"," ")</f>
        <v xml:space="preserve"> </v>
      </c>
      <c r="T2145" s="13">
        <f>VLOOKUP(D2145,Pivot!$B$4:$F$2181,2,0)</f>
        <v>113</v>
      </c>
      <c r="U2145" s="13">
        <f>VLOOKUP(D2145,Pivot!$B$4:$F$2181,3,0)</f>
        <v>0</v>
      </c>
      <c r="V2145" s="13">
        <f>VLOOKUP(D2145,Pivot!$B$4:$F$2181,4,0)</f>
        <v>134</v>
      </c>
      <c r="W2145" s="46">
        <f>IFERROR(VLOOKUP(D2145,Pivot!$B$4:$H$2181,5,0),"")</f>
        <v>0.84330000000000005</v>
      </c>
      <c r="X2145" s="51">
        <f>IFERROR(VLOOKUP(D2145,Pivot!$B$4:$H$2181,6,0),"")</f>
        <v>0</v>
      </c>
      <c r="Y2145" s="46">
        <f>IFERROR(VLOOKUP(D2145,Pivot!$B$4:$H$2181,7,0),"")</f>
        <v>0.84330000000000005</v>
      </c>
    </row>
    <row r="2146" spans="1:25" ht="15" customHeight="1" outlineLevel="1">
      <c r="A2146" s="27"/>
      <c r="B2146" s="27"/>
      <c r="C2146" s="30" t="s">
        <v>5879</v>
      </c>
      <c r="D2146" s="27"/>
      <c r="E2146" s="26"/>
      <c r="F2146" s="29"/>
      <c r="G2146" s="29"/>
      <c r="H2146" s="29"/>
      <c r="I2146" s="29"/>
      <c r="J2146" s="29"/>
      <c r="K2146" s="29"/>
      <c r="L2146" s="29"/>
      <c r="M2146" s="29"/>
      <c r="N2146" s="29"/>
      <c r="O2146" s="29"/>
      <c r="P2146" s="29"/>
      <c r="Q2146" s="29"/>
      <c r="R2146" s="29"/>
      <c r="S2146" s="29"/>
      <c r="T2146" s="43">
        <f>SUBTOTAL(9,T2145:T2145)</f>
        <v>113</v>
      </c>
      <c r="U2146" s="43">
        <f>SUBTOTAL(9,U2145:U2145)</f>
        <v>0</v>
      </c>
      <c r="V2146" s="43">
        <f>SUBTOTAL(9,V2145:V2145)</f>
        <v>134</v>
      </c>
      <c r="W2146" s="47"/>
      <c r="X2146" s="52"/>
      <c r="Y2146" s="56">
        <f>(T2146+U2146)/V2146</f>
        <v>0.84328358208955223</v>
      </c>
    </row>
    <row r="2147" spans="1:25" ht="15" customHeight="1" outlineLevel="2">
      <c r="A2147" s="10" t="str">
        <f>VLOOKUP(D2147,'Current OBD'!$B$6:$K$2185,4,0)</f>
        <v>Wahkiakum</v>
      </c>
      <c r="B2147" s="10" t="str">
        <f>VLOOKUP(D2147,'Current OBD'!$B$6:$K$2185,3,0)</f>
        <v>35-200</v>
      </c>
      <c r="C2147" s="9" t="str">
        <f>VLOOKUP(D2147,'Current OBD'!$B$6:$K$2185,2,0)</f>
        <v>Wahkiakum School District</v>
      </c>
      <c r="D2147" s="24">
        <v>660293</v>
      </c>
      <c r="E2147" s="9" t="str">
        <f>VLOOKUP(D2147,'Current OBD'!$B$6:$K$2185,10,0)</f>
        <v>Julius A Wendt Elementary/John C Thomas Middle School</v>
      </c>
      <c r="F2147" s="11" t="str">
        <f>IF(VLOOKUP(D2147,'Current OBD'!$B$6:$AK$2185,23,0)="Yes","PK"," ")</f>
        <v xml:space="preserve"> </v>
      </c>
      <c r="G2147" s="11" t="str">
        <f>IF(VLOOKUP(D2147,'Current OBD'!$B$6:$AK$2185,24,0)="Yes","K"," ")</f>
        <v>K</v>
      </c>
      <c r="H2147" s="11">
        <f>IF(VLOOKUP(D2147,'Current OBD'!$B$6:$AK$2185,25,0)="Yes",1," ")</f>
        <v>1</v>
      </c>
      <c r="I2147" s="11" t="str">
        <f>IF(VLOOKUP(D2147,'Current OBD'!$B$6:$AK$2185,26,0)="Yes","2"," ")</f>
        <v>2</v>
      </c>
      <c r="J2147" s="11" t="str">
        <f>IF(VLOOKUP(D2147,'Current OBD'!$B$6:$AK$2185,27,0)="Yes","3"," ")</f>
        <v>3</v>
      </c>
      <c r="K2147" s="11" t="str">
        <f>IF(VLOOKUP(D2147,'Current OBD'!$B$6:$AK$2185,28,0)="Yes","4"," ")</f>
        <v>4</v>
      </c>
      <c r="L2147" s="11" t="str">
        <f>IF(VLOOKUP(D2147,'Current OBD'!$B$6:$AK$2185,29,0)="Yes","5"," ")</f>
        <v>5</v>
      </c>
      <c r="M2147" s="11" t="str">
        <f>IF(VLOOKUP(D2147,'Current OBD'!$B$6:$AK$2185,30,0)="Yes","6"," ")</f>
        <v>6</v>
      </c>
      <c r="N2147" s="11" t="str">
        <f>IF(VLOOKUP(D2147,'Current OBD'!$B$6:$AK$2185,31,0)="Yes","7"," ")</f>
        <v>7</v>
      </c>
      <c r="O2147" s="11" t="str">
        <f>IF(VLOOKUP(D2147,'Current OBD'!$B$6:$AK$2185,32,0)="Yes","8"," ")</f>
        <v>8</v>
      </c>
      <c r="P2147" s="11" t="str">
        <f>IF(VLOOKUP(D2147,'Current OBD'!$B$6:$AK$2185,33,0)="Yes","9"," ")</f>
        <v xml:space="preserve"> </v>
      </c>
      <c r="Q2147" s="11" t="str">
        <f>IF(VLOOKUP(D2147,'Current OBD'!$B$6:$AK$2185,34,0)="Yes","10"," ")</f>
        <v xml:space="preserve"> </v>
      </c>
      <c r="R2147" s="11" t="str">
        <f>IF(VLOOKUP(D2147,'Current OBD'!$B$6:$AK$2185,35,0)="Yes","11"," ")</f>
        <v xml:space="preserve"> </v>
      </c>
      <c r="S2147" s="11" t="str">
        <f>IF(VLOOKUP(D2147,'Current OBD'!$B$6:$AK$2185,36,0)="Yes","12"," ")</f>
        <v xml:space="preserve"> </v>
      </c>
      <c r="T2147" s="13">
        <f>VLOOKUP(D2147,Pivot!$B$4:$F$2181,2,0)</f>
        <v>190</v>
      </c>
      <c r="U2147" s="13">
        <f>VLOOKUP(D2147,Pivot!$B$4:$F$2181,3,0)</f>
        <v>0</v>
      </c>
      <c r="V2147" s="13">
        <f>VLOOKUP(D2147,Pivot!$B$4:$F$2181,4,0)</f>
        <v>246</v>
      </c>
      <c r="W2147" s="46">
        <f>IFERROR(VLOOKUP(D2147,Pivot!$B$4:$H$2181,5,0),"")</f>
        <v>0.77239999999999998</v>
      </c>
      <c r="X2147" s="51">
        <f>IFERROR(VLOOKUP(D2147,Pivot!$B$4:$H$2181,6,0),"")</f>
        <v>0</v>
      </c>
      <c r="Y2147" s="46">
        <f>IFERROR(VLOOKUP(D2147,Pivot!$B$4:$H$2181,7,0),"")</f>
        <v>0.77239999999999998</v>
      </c>
    </row>
    <row r="2148" spans="1:25" ht="15" customHeight="1" outlineLevel="2">
      <c r="A2148" s="10" t="str">
        <f>VLOOKUP(D2148,'Current OBD'!$B$6:$K$2185,4,0)</f>
        <v>Wahkiakum</v>
      </c>
      <c r="B2148" s="10" t="str">
        <f>VLOOKUP(D2148,'Current OBD'!$B$6:$K$2185,3,0)</f>
        <v>35-200</v>
      </c>
      <c r="C2148" s="9" t="str">
        <f>VLOOKUP(D2148,'Current OBD'!$B$6:$K$2185,2,0)</f>
        <v>Wahkiakum School District</v>
      </c>
      <c r="D2148" s="24">
        <v>660291</v>
      </c>
      <c r="E2148" s="9" t="str">
        <f>VLOOKUP(D2148,'Current OBD'!$B$6:$K$2185,10,0)</f>
        <v>Wahkiakum High School</v>
      </c>
      <c r="F2148" s="11" t="str">
        <f>IF(VLOOKUP(D2148,'Current OBD'!$B$6:$AK$2185,23,0)="Yes","PK"," ")</f>
        <v xml:space="preserve"> </v>
      </c>
      <c r="G2148" s="11" t="str">
        <f>IF(VLOOKUP(D2148,'Current OBD'!$B$6:$AK$2185,24,0)="Yes","K"," ")</f>
        <v xml:space="preserve"> </v>
      </c>
      <c r="H2148" s="11" t="str">
        <f>IF(VLOOKUP(D2148,'Current OBD'!$B$6:$AK$2185,25,0)="Yes",1," ")</f>
        <v xml:space="preserve"> </v>
      </c>
      <c r="I2148" s="11" t="str">
        <f>IF(VLOOKUP(D2148,'Current OBD'!$B$6:$AK$2185,26,0)="Yes","2"," ")</f>
        <v xml:space="preserve"> </v>
      </c>
      <c r="J2148" s="11" t="str">
        <f>IF(VLOOKUP(D2148,'Current OBD'!$B$6:$AK$2185,27,0)="Yes","3"," ")</f>
        <v xml:space="preserve"> </v>
      </c>
      <c r="K2148" s="11" t="str">
        <f>IF(VLOOKUP(D2148,'Current OBD'!$B$6:$AK$2185,28,0)="Yes","4"," ")</f>
        <v xml:space="preserve"> </v>
      </c>
      <c r="L2148" s="11" t="str">
        <f>IF(VLOOKUP(D2148,'Current OBD'!$B$6:$AK$2185,29,0)="Yes","5"," ")</f>
        <v xml:space="preserve"> </v>
      </c>
      <c r="M2148" s="11" t="str">
        <f>IF(VLOOKUP(D2148,'Current OBD'!$B$6:$AK$2185,30,0)="Yes","6"," ")</f>
        <v xml:space="preserve"> </v>
      </c>
      <c r="N2148" s="11" t="str">
        <f>IF(VLOOKUP(D2148,'Current OBD'!$B$6:$AK$2185,31,0)="Yes","7"," ")</f>
        <v xml:space="preserve"> </v>
      </c>
      <c r="O2148" s="11" t="str">
        <f>IF(VLOOKUP(D2148,'Current OBD'!$B$6:$AK$2185,32,0)="Yes","8"," ")</f>
        <v xml:space="preserve"> </v>
      </c>
      <c r="P2148" s="11" t="str">
        <f>IF(VLOOKUP(D2148,'Current OBD'!$B$6:$AK$2185,33,0)="Yes","9"," ")</f>
        <v>9</v>
      </c>
      <c r="Q2148" s="11" t="str">
        <f>IF(VLOOKUP(D2148,'Current OBD'!$B$6:$AK$2185,34,0)="Yes","10"," ")</f>
        <v>10</v>
      </c>
      <c r="R2148" s="11" t="str">
        <f>IF(VLOOKUP(D2148,'Current OBD'!$B$6:$AK$2185,35,0)="Yes","11"," ")</f>
        <v>11</v>
      </c>
      <c r="S2148" s="11" t="str">
        <f>IF(VLOOKUP(D2148,'Current OBD'!$B$6:$AK$2185,36,0)="Yes","12"," ")</f>
        <v>12</v>
      </c>
      <c r="T2148" s="13">
        <f>VLOOKUP(D2148,Pivot!$B$4:$F$2181,2,0)</f>
        <v>121</v>
      </c>
      <c r="U2148" s="13">
        <f>VLOOKUP(D2148,Pivot!$B$4:$F$2181,3,0)</f>
        <v>0</v>
      </c>
      <c r="V2148" s="13">
        <f>VLOOKUP(D2148,Pivot!$B$4:$F$2181,4,0)</f>
        <v>161</v>
      </c>
      <c r="W2148" s="46">
        <f>IFERROR(VLOOKUP(D2148,Pivot!$B$4:$H$2181,5,0),"")</f>
        <v>0.75160000000000005</v>
      </c>
      <c r="X2148" s="51">
        <f>IFERROR(VLOOKUP(D2148,Pivot!$B$4:$H$2181,6,0),"")</f>
        <v>0</v>
      </c>
      <c r="Y2148" s="46">
        <f>IFERROR(VLOOKUP(D2148,Pivot!$B$4:$H$2181,7,0),"")</f>
        <v>0.75160000000000005</v>
      </c>
    </row>
    <row r="2149" spans="1:25" ht="15" customHeight="1" outlineLevel="1">
      <c r="A2149" s="27"/>
      <c r="B2149" s="27"/>
      <c r="C2149" s="30" t="s">
        <v>5880</v>
      </c>
      <c r="D2149" s="27"/>
      <c r="E2149" s="26"/>
      <c r="F2149" s="29"/>
      <c r="G2149" s="29"/>
      <c r="H2149" s="29"/>
      <c r="I2149" s="29"/>
      <c r="J2149" s="29"/>
      <c r="K2149" s="29"/>
      <c r="L2149" s="29"/>
      <c r="M2149" s="29"/>
      <c r="N2149" s="29"/>
      <c r="O2149" s="29"/>
      <c r="P2149" s="29"/>
      <c r="Q2149" s="29"/>
      <c r="R2149" s="29"/>
      <c r="S2149" s="29"/>
      <c r="T2149" s="43">
        <f>SUBTOTAL(9,T2147:T2148)</f>
        <v>311</v>
      </c>
      <c r="U2149" s="43">
        <f>SUBTOTAL(9,U2147:U2148)</f>
        <v>0</v>
      </c>
      <c r="V2149" s="43">
        <f>SUBTOTAL(9,V2147:V2148)</f>
        <v>407</v>
      </c>
      <c r="W2149" s="47"/>
      <c r="X2149" s="52"/>
      <c r="Y2149" s="56">
        <f>(T2149+U2149)/V2149</f>
        <v>0.76412776412776418</v>
      </c>
    </row>
    <row r="2150" spans="1:25" ht="15" customHeight="1" outlineLevel="2">
      <c r="A2150" s="10" t="str">
        <f>VLOOKUP(D2150,'Current OBD'!$B$6:$K$2185,4,0)</f>
        <v>Walla Walla</v>
      </c>
      <c r="B2150" s="10" t="str">
        <f>VLOOKUP(D2150,'Current OBD'!$B$6:$K$2185,3,0)</f>
        <v>36-101</v>
      </c>
      <c r="C2150" s="9" t="str">
        <f>VLOOKUP(D2150,'Current OBD'!$B$6:$K$2185,2,0)</f>
        <v>Dixie School District</v>
      </c>
      <c r="D2150" s="24">
        <v>662026</v>
      </c>
      <c r="E2150" s="9" t="str">
        <f>VLOOKUP(D2150,'Current OBD'!$B$6:$K$2185,10,0)</f>
        <v>Dixie Elementary</v>
      </c>
      <c r="F2150" s="11" t="str">
        <f>IF(VLOOKUP(D2150,'Current OBD'!$B$6:$AK$2185,23,0)="Yes","PK"," ")</f>
        <v>PK</v>
      </c>
      <c r="G2150" s="11" t="str">
        <f>IF(VLOOKUP(D2150,'Current OBD'!$B$6:$AK$2185,24,0)="Yes","K"," ")</f>
        <v>K</v>
      </c>
      <c r="H2150" s="11">
        <f>IF(VLOOKUP(D2150,'Current OBD'!$B$6:$AK$2185,25,0)="Yes",1," ")</f>
        <v>1</v>
      </c>
      <c r="I2150" s="11" t="str">
        <f>IF(VLOOKUP(D2150,'Current OBD'!$B$6:$AK$2185,26,0)="Yes","2"," ")</f>
        <v>2</v>
      </c>
      <c r="J2150" s="11" t="str">
        <f>IF(VLOOKUP(D2150,'Current OBD'!$B$6:$AK$2185,27,0)="Yes","3"," ")</f>
        <v>3</v>
      </c>
      <c r="K2150" s="11" t="str">
        <f>IF(VLOOKUP(D2150,'Current OBD'!$B$6:$AK$2185,28,0)="Yes","4"," ")</f>
        <v>4</v>
      </c>
      <c r="L2150" s="11" t="str">
        <f>IF(VLOOKUP(D2150,'Current OBD'!$B$6:$AK$2185,29,0)="Yes","5"," ")</f>
        <v>5</v>
      </c>
      <c r="M2150" s="11" t="str">
        <f>IF(VLOOKUP(D2150,'Current OBD'!$B$6:$AK$2185,30,0)="Yes","6"," ")</f>
        <v xml:space="preserve"> </v>
      </c>
      <c r="N2150" s="11" t="str">
        <f>IF(VLOOKUP(D2150,'Current OBD'!$B$6:$AK$2185,31,0)="Yes","7"," ")</f>
        <v xml:space="preserve"> </v>
      </c>
      <c r="O2150" s="11" t="str">
        <f>IF(VLOOKUP(D2150,'Current OBD'!$B$6:$AK$2185,32,0)="Yes","8"," ")</f>
        <v xml:space="preserve"> </v>
      </c>
      <c r="P2150" s="11" t="str">
        <f>IF(VLOOKUP(D2150,'Current OBD'!$B$6:$AK$2185,33,0)="Yes","9"," ")</f>
        <v xml:space="preserve"> </v>
      </c>
      <c r="Q2150" s="11" t="str">
        <f>IF(VLOOKUP(D2150,'Current OBD'!$B$6:$AK$2185,34,0)="Yes","10"," ")</f>
        <v xml:space="preserve"> </v>
      </c>
      <c r="R2150" s="11" t="str">
        <f>IF(VLOOKUP(D2150,'Current OBD'!$B$6:$AK$2185,35,0)="Yes","11"," ")</f>
        <v xml:space="preserve"> </v>
      </c>
      <c r="S2150" s="11" t="str">
        <f>IF(VLOOKUP(D2150,'Current OBD'!$B$6:$AK$2185,36,0)="Yes","12"," ")</f>
        <v xml:space="preserve"> </v>
      </c>
      <c r="T2150" s="13">
        <f>VLOOKUP(D2150,Pivot!$B$4:$F$2181,2,0)</f>
        <v>6</v>
      </c>
      <c r="U2150" s="13">
        <f>VLOOKUP(D2150,Pivot!$B$4:$F$2181,3,0)</f>
        <v>2</v>
      </c>
      <c r="V2150" s="13">
        <f>VLOOKUP(D2150,Pivot!$B$4:$F$2181,4,0)</f>
        <v>16</v>
      </c>
      <c r="W2150" s="46">
        <f>IFERROR(VLOOKUP(D2150,Pivot!$B$4:$H$2181,5,0),"")</f>
        <v>0.375</v>
      </c>
      <c r="X2150" s="51">
        <f>IFERROR(VLOOKUP(D2150,Pivot!$B$4:$H$2181,6,0),"")</f>
        <v>0.125</v>
      </c>
      <c r="Y2150" s="46">
        <f>IFERROR(VLOOKUP(D2150,Pivot!$B$4:$H$2181,7,0),"")</f>
        <v>0.5</v>
      </c>
    </row>
    <row r="2151" spans="1:25" ht="15" customHeight="1" outlineLevel="1">
      <c r="A2151" s="27"/>
      <c r="B2151" s="27"/>
      <c r="C2151" s="30" t="s">
        <v>5881</v>
      </c>
      <c r="D2151" s="27"/>
      <c r="E2151" s="26"/>
      <c r="F2151" s="29"/>
      <c r="G2151" s="29"/>
      <c r="H2151" s="29"/>
      <c r="I2151" s="29"/>
      <c r="J2151" s="29"/>
      <c r="K2151" s="29"/>
      <c r="L2151" s="29"/>
      <c r="M2151" s="29"/>
      <c r="N2151" s="29"/>
      <c r="O2151" s="29"/>
      <c r="P2151" s="29"/>
      <c r="Q2151" s="29"/>
      <c r="R2151" s="29"/>
      <c r="S2151" s="29"/>
      <c r="T2151" s="43">
        <f>SUBTOTAL(9,T2150:T2150)</f>
        <v>6</v>
      </c>
      <c r="U2151" s="43">
        <f>SUBTOTAL(9,U2150:U2150)</f>
        <v>2</v>
      </c>
      <c r="V2151" s="43">
        <f>SUBTOTAL(9,V2150:V2150)</f>
        <v>16</v>
      </c>
      <c r="W2151" s="47"/>
      <c r="X2151" s="52"/>
      <c r="Y2151" s="56">
        <f>(T2151+U2151)/V2151</f>
        <v>0.5</v>
      </c>
    </row>
    <row r="2152" spans="1:25" ht="15" customHeight="1" outlineLevel="2">
      <c r="A2152" s="10" t="str">
        <f>VLOOKUP(D2152,'Current OBD'!$B$6:$K$2185,4,0)</f>
        <v>Walla Walla</v>
      </c>
      <c r="B2152" s="10" t="str">
        <f>VLOOKUP(D2152,'Current OBD'!$B$6:$K$2185,3,0)</f>
        <v>36-140</v>
      </c>
      <c r="C2152" s="9" t="str">
        <f>VLOOKUP(D2152,'Current OBD'!$B$6:$K$2185,2,0)</f>
        <v>Walla Walla School District</v>
      </c>
      <c r="D2152" s="24">
        <v>662106</v>
      </c>
      <c r="E2152" s="9" t="str">
        <f>VLOOKUP(D2152,'Current OBD'!$B$6:$K$2185,10,0)</f>
        <v>Berney Elementary</v>
      </c>
      <c r="F2152" s="11" t="str">
        <f>IF(VLOOKUP(D2152,'Current OBD'!$B$6:$AK$2185,23,0)="Yes","PK"," ")</f>
        <v xml:space="preserve"> </v>
      </c>
      <c r="G2152" s="11" t="str">
        <f>IF(VLOOKUP(D2152,'Current OBD'!$B$6:$AK$2185,24,0)="Yes","K"," ")</f>
        <v>K</v>
      </c>
      <c r="H2152" s="11">
        <f>IF(VLOOKUP(D2152,'Current OBD'!$B$6:$AK$2185,25,0)="Yes",1," ")</f>
        <v>1</v>
      </c>
      <c r="I2152" s="11" t="str">
        <f>IF(VLOOKUP(D2152,'Current OBD'!$B$6:$AK$2185,26,0)="Yes","2"," ")</f>
        <v>2</v>
      </c>
      <c r="J2152" s="11" t="str">
        <f>IF(VLOOKUP(D2152,'Current OBD'!$B$6:$AK$2185,27,0)="Yes","3"," ")</f>
        <v>3</v>
      </c>
      <c r="K2152" s="11" t="str">
        <f>IF(VLOOKUP(D2152,'Current OBD'!$B$6:$AK$2185,28,0)="Yes","4"," ")</f>
        <v>4</v>
      </c>
      <c r="L2152" s="11" t="str">
        <f>IF(VLOOKUP(D2152,'Current OBD'!$B$6:$AK$2185,29,0)="Yes","5"," ")</f>
        <v>5</v>
      </c>
      <c r="M2152" s="11" t="str">
        <f>IF(VLOOKUP(D2152,'Current OBD'!$B$6:$AK$2185,30,0)="Yes","6"," ")</f>
        <v xml:space="preserve"> </v>
      </c>
      <c r="N2152" s="11" t="str">
        <f>IF(VLOOKUP(D2152,'Current OBD'!$B$6:$AK$2185,31,0)="Yes","7"," ")</f>
        <v xml:space="preserve"> </v>
      </c>
      <c r="O2152" s="11" t="str">
        <f>IF(VLOOKUP(D2152,'Current OBD'!$B$6:$AK$2185,32,0)="Yes","8"," ")</f>
        <v xml:space="preserve"> </v>
      </c>
      <c r="P2152" s="11" t="str">
        <f>IF(VLOOKUP(D2152,'Current OBD'!$B$6:$AK$2185,33,0)="Yes","9"," ")</f>
        <v xml:space="preserve"> </v>
      </c>
      <c r="Q2152" s="11" t="str">
        <f>IF(VLOOKUP(D2152,'Current OBD'!$B$6:$AK$2185,34,0)="Yes","10"," ")</f>
        <v xml:space="preserve"> </v>
      </c>
      <c r="R2152" s="11" t="str">
        <f>IF(VLOOKUP(D2152,'Current OBD'!$B$6:$AK$2185,35,0)="Yes","11"," ")</f>
        <v xml:space="preserve"> </v>
      </c>
      <c r="S2152" s="11" t="str">
        <f>IF(VLOOKUP(D2152,'Current OBD'!$B$6:$AK$2185,36,0)="Yes","12"," ")</f>
        <v xml:space="preserve"> </v>
      </c>
      <c r="T2152" s="13">
        <f>VLOOKUP(D2152,Pivot!$B$4:$F$2181,2,0)</f>
        <v>277</v>
      </c>
      <c r="U2152" s="13">
        <f>VLOOKUP(D2152,Pivot!$B$4:$F$2181,3,0)</f>
        <v>0</v>
      </c>
      <c r="V2152" s="13">
        <f>VLOOKUP(D2152,Pivot!$B$4:$F$2181,4,0)</f>
        <v>407</v>
      </c>
      <c r="W2152" s="46">
        <f>IFERROR(VLOOKUP(D2152,Pivot!$B$4:$H$2181,5,0),"")</f>
        <v>0.68059999999999998</v>
      </c>
      <c r="X2152" s="51">
        <f>IFERROR(VLOOKUP(D2152,Pivot!$B$4:$H$2181,6,0),"")</f>
        <v>0</v>
      </c>
      <c r="Y2152" s="46">
        <f>IFERROR(VLOOKUP(D2152,Pivot!$B$4:$H$2181,7,0),"")</f>
        <v>0.68059999999999998</v>
      </c>
    </row>
    <row r="2153" spans="1:25" ht="15" customHeight="1" outlineLevel="2">
      <c r="A2153" s="10" t="str">
        <f>VLOOKUP(D2153,'Current OBD'!$B$6:$K$2185,4,0)</f>
        <v>Walla Walla</v>
      </c>
      <c r="B2153" s="10" t="str">
        <f>VLOOKUP(D2153,'Current OBD'!$B$6:$K$2185,3,0)</f>
        <v>36-140</v>
      </c>
      <c r="C2153" s="9" t="str">
        <f>VLOOKUP(D2153,'Current OBD'!$B$6:$K$2185,2,0)</f>
        <v>Walla Walla School District</v>
      </c>
      <c r="D2153" s="24">
        <v>662108</v>
      </c>
      <c r="E2153" s="9" t="str">
        <f>VLOOKUP(D2153,'Current OBD'!$B$6:$K$2185,10,0)</f>
        <v>Edison Elementary</v>
      </c>
      <c r="F2153" s="11" t="str">
        <f>IF(VLOOKUP(D2153,'Current OBD'!$B$6:$AK$2185,23,0)="Yes","PK"," ")</f>
        <v xml:space="preserve"> </v>
      </c>
      <c r="G2153" s="11" t="str">
        <f>IF(VLOOKUP(D2153,'Current OBD'!$B$6:$AK$2185,24,0)="Yes","K"," ")</f>
        <v>K</v>
      </c>
      <c r="H2153" s="11">
        <f>IF(VLOOKUP(D2153,'Current OBD'!$B$6:$AK$2185,25,0)="Yes",1," ")</f>
        <v>1</v>
      </c>
      <c r="I2153" s="11" t="str">
        <f>IF(VLOOKUP(D2153,'Current OBD'!$B$6:$AK$2185,26,0)="Yes","2"," ")</f>
        <v>2</v>
      </c>
      <c r="J2153" s="11" t="str">
        <f>IF(VLOOKUP(D2153,'Current OBD'!$B$6:$AK$2185,27,0)="Yes","3"," ")</f>
        <v>3</v>
      </c>
      <c r="K2153" s="11" t="str">
        <f>IF(VLOOKUP(D2153,'Current OBD'!$B$6:$AK$2185,28,0)="Yes","4"," ")</f>
        <v>4</v>
      </c>
      <c r="L2153" s="11" t="str">
        <f>IF(VLOOKUP(D2153,'Current OBD'!$B$6:$AK$2185,29,0)="Yes","5"," ")</f>
        <v>5</v>
      </c>
      <c r="M2153" s="11" t="str">
        <f>IF(VLOOKUP(D2153,'Current OBD'!$B$6:$AK$2185,30,0)="Yes","6"," ")</f>
        <v xml:space="preserve"> </v>
      </c>
      <c r="N2153" s="11" t="str">
        <f>IF(VLOOKUP(D2153,'Current OBD'!$B$6:$AK$2185,31,0)="Yes","7"," ")</f>
        <v xml:space="preserve"> </v>
      </c>
      <c r="O2153" s="11" t="str">
        <f>IF(VLOOKUP(D2153,'Current OBD'!$B$6:$AK$2185,32,0)="Yes","8"," ")</f>
        <v xml:space="preserve"> </v>
      </c>
      <c r="P2153" s="11" t="str">
        <f>IF(VLOOKUP(D2153,'Current OBD'!$B$6:$AK$2185,33,0)="Yes","9"," ")</f>
        <v xml:space="preserve"> </v>
      </c>
      <c r="Q2153" s="11" t="str">
        <f>IF(VLOOKUP(D2153,'Current OBD'!$B$6:$AK$2185,34,0)="Yes","10"," ")</f>
        <v xml:space="preserve"> </v>
      </c>
      <c r="R2153" s="11" t="str">
        <f>IF(VLOOKUP(D2153,'Current OBD'!$B$6:$AK$2185,35,0)="Yes","11"," ")</f>
        <v xml:space="preserve"> </v>
      </c>
      <c r="S2153" s="11" t="str">
        <f>IF(VLOOKUP(D2153,'Current OBD'!$B$6:$AK$2185,36,0)="Yes","12"," ")</f>
        <v xml:space="preserve"> </v>
      </c>
      <c r="T2153" s="13">
        <f>VLOOKUP(D2153,Pivot!$B$4:$F$2181,2,0)</f>
        <v>325</v>
      </c>
      <c r="U2153" s="13">
        <f>VLOOKUP(D2153,Pivot!$B$4:$F$2181,3,0)</f>
        <v>0</v>
      </c>
      <c r="V2153" s="13">
        <f>VLOOKUP(D2153,Pivot!$B$4:$F$2181,4,0)</f>
        <v>440</v>
      </c>
      <c r="W2153" s="46">
        <f>IFERROR(VLOOKUP(D2153,Pivot!$B$4:$H$2181,5,0),"")</f>
        <v>0.73860000000000003</v>
      </c>
      <c r="X2153" s="51">
        <f>IFERROR(VLOOKUP(D2153,Pivot!$B$4:$H$2181,6,0),"")</f>
        <v>0</v>
      </c>
      <c r="Y2153" s="46">
        <f>IFERROR(VLOOKUP(D2153,Pivot!$B$4:$H$2181,7,0),"")</f>
        <v>0.73860000000000003</v>
      </c>
    </row>
    <row r="2154" spans="1:25" ht="15" customHeight="1" outlineLevel="2">
      <c r="A2154" s="10" t="str">
        <f>VLOOKUP(D2154,'Current OBD'!$B$6:$K$2185,4,0)</f>
        <v>Walla Walla</v>
      </c>
      <c r="B2154" s="10" t="str">
        <f>VLOOKUP(D2154,'Current OBD'!$B$6:$K$2185,3,0)</f>
        <v>36-140</v>
      </c>
      <c r="C2154" s="9" t="str">
        <f>VLOOKUP(D2154,'Current OBD'!$B$6:$K$2185,2,0)</f>
        <v>Walla Walla School District</v>
      </c>
      <c r="D2154" s="24">
        <v>662104</v>
      </c>
      <c r="E2154" s="9" t="str">
        <f>VLOOKUP(D2154,'Current OBD'!$B$6:$K$2185,10,0)</f>
        <v>Garrison Middle</v>
      </c>
      <c r="F2154" s="11" t="str">
        <f>IF(VLOOKUP(D2154,'Current OBD'!$B$6:$AK$2185,23,0)="Yes","PK"," ")</f>
        <v xml:space="preserve"> </v>
      </c>
      <c r="G2154" s="11" t="str">
        <f>IF(VLOOKUP(D2154,'Current OBD'!$B$6:$AK$2185,24,0)="Yes","K"," ")</f>
        <v xml:space="preserve"> </v>
      </c>
      <c r="H2154" s="11" t="str">
        <f>IF(VLOOKUP(D2154,'Current OBD'!$B$6:$AK$2185,25,0)="Yes",1," ")</f>
        <v xml:space="preserve"> </v>
      </c>
      <c r="I2154" s="11" t="str">
        <f>IF(VLOOKUP(D2154,'Current OBD'!$B$6:$AK$2185,26,0)="Yes","2"," ")</f>
        <v xml:space="preserve"> </v>
      </c>
      <c r="J2154" s="11" t="str">
        <f>IF(VLOOKUP(D2154,'Current OBD'!$B$6:$AK$2185,27,0)="Yes","3"," ")</f>
        <v xml:space="preserve"> </v>
      </c>
      <c r="K2154" s="11" t="str">
        <f>IF(VLOOKUP(D2154,'Current OBD'!$B$6:$AK$2185,28,0)="Yes","4"," ")</f>
        <v xml:space="preserve"> </v>
      </c>
      <c r="L2154" s="11" t="str">
        <f>IF(VLOOKUP(D2154,'Current OBD'!$B$6:$AK$2185,29,0)="Yes","5"," ")</f>
        <v xml:space="preserve"> </v>
      </c>
      <c r="M2154" s="11" t="str">
        <f>IF(VLOOKUP(D2154,'Current OBD'!$B$6:$AK$2185,30,0)="Yes","6"," ")</f>
        <v>6</v>
      </c>
      <c r="N2154" s="11" t="str">
        <f>IF(VLOOKUP(D2154,'Current OBD'!$B$6:$AK$2185,31,0)="Yes","7"," ")</f>
        <v>7</v>
      </c>
      <c r="O2154" s="11" t="str">
        <f>IF(VLOOKUP(D2154,'Current OBD'!$B$6:$AK$2185,32,0)="Yes","8"," ")</f>
        <v>8</v>
      </c>
      <c r="P2154" s="11" t="str">
        <f>IF(VLOOKUP(D2154,'Current OBD'!$B$6:$AK$2185,33,0)="Yes","9"," ")</f>
        <v xml:space="preserve"> </v>
      </c>
      <c r="Q2154" s="11" t="str">
        <f>IF(VLOOKUP(D2154,'Current OBD'!$B$6:$AK$2185,34,0)="Yes","10"," ")</f>
        <v xml:space="preserve"> </v>
      </c>
      <c r="R2154" s="11" t="str">
        <f>IF(VLOOKUP(D2154,'Current OBD'!$B$6:$AK$2185,35,0)="Yes","11"," ")</f>
        <v xml:space="preserve"> </v>
      </c>
      <c r="S2154" s="11" t="str">
        <f>IF(VLOOKUP(D2154,'Current OBD'!$B$6:$AK$2185,36,0)="Yes","12"," ")</f>
        <v xml:space="preserve"> </v>
      </c>
      <c r="T2154" s="13">
        <f>VLOOKUP(D2154,Pivot!$B$4:$F$2181,2,0)</f>
        <v>387</v>
      </c>
      <c r="U2154" s="13">
        <f>VLOOKUP(D2154,Pivot!$B$4:$F$2181,3,0)</f>
        <v>0</v>
      </c>
      <c r="V2154" s="13">
        <f>VLOOKUP(D2154,Pivot!$B$4:$F$2181,4,0)</f>
        <v>563</v>
      </c>
      <c r="W2154" s="46">
        <f>IFERROR(VLOOKUP(D2154,Pivot!$B$4:$H$2181,5,0),"")</f>
        <v>0.68740000000000001</v>
      </c>
      <c r="X2154" s="51">
        <f>IFERROR(VLOOKUP(D2154,Pivot!$B$4:$H$2181,6,0),"")</f>
        <v>0</v>
      </c>
      <c r="Y2154" s="46">
        <f>IFERROR(VLOOKUP(D2154,Pivot!$B$4:$H$2181,7,0),"")</f>
        <v>0.68740000000000001</v>
      </c>
    </row>
    <row r="2155" spans="1:25" ht="15" customHeight="1" outlineLevel="2">
      <c r="A2155" s="10" t="str">
        <f>VLOOKUP(D2155,'Current OBD'!$B$6:$K$2185,4,0)</f>
        <v>Walla Walla</v>
      </c>
      <c r="B2155" s="10" t="str">
        <f>VLOOKUP(D2155,'Current OBD'!$B$6:$K$2185,3,0)</f>
        <v>36-140</v>
      </c>
      <c r="C2155" s="9" t="str">
        <f>VLOOKUP(D2155,'Current OBD'!$B$6:$K$2185,2,0)</f>
        <v>Walla Walla School District</v>
      </c>
      <c r="D2155" s="24">
        <v>663301</v>
      </c>
      <c r="E2155" s="9" t="str">
        <f>VLOOKUP(D2155,'Current OBD'!$B$6:$K$2185,10,0)</f>
        <v>Green Park Elementary</v>
      </c>
      <c r="F2155" s="11" t="str">
        <f>IF(VLOOKUP(D2155,'Current OBD'!$B$6:$AK$2185,23,0)="Yes","PK"," ")</f>
        <v xml:space="preserve"> </v>
      </c>
      <c r="G2155" s="11" t="str">
        <f>IF(VLOOKUP(D2155,'Current OBD'!$B$6:$AK$2185,24,0)="Yes","K"," ")</f>
        <v>K</v>
      </c>
      <c r="H2155" s="11">
        <f>IF(VLOOKUP(D2155,'Current OBD'!$B$6:$AK$2185,25,0)="Yes",1," ")</f>
        <v>1</v>
      </c>
      <c r="I2155" s="11" t="str">
        <f>IF(VLOOKUP(D2155,'Current OBD'!$B$6:$AK$2185,26,0)="Yes","2"," ")</f>
        <v>2</v>
      </c>
      <c r="J2155" s="11" t="str">
        <f>IF(VLOOKUP(D2155,'Current OBD'!$B$6:$AK$2185,27,0)="Yes","3"," ")</f>
        <v>3</v>
      </c>
      <c r="K2155" s="11" t="str">
        <f>IF(VLOOKUP(D2155,'Current OBD'!$B$6:$AK$2185,28,0)="Yes","4"," ")</f>
        <v>4</v>
      </c>
      <c r="L2155" s="11" t="str">
        <f>IF(VLOOKUP(D2155,'Current OBD'!$B$6:$AK$2185,29,0)="Yes","5"," ")</f>
        <v>5</v>
      </c>
      <c r="M2155" s="11" t="str">
        <f>IF(VLOOKUP(D2155,'Current OBD'!$B$6:$AK$2185,30,0)="Yes","6"," ")</f>
        <v xml:space="preserve"> </v>
      </c>
      <c r="N2155" s="11" t="str">
        <f>IF(VLOOKUP(D2155,'Current OBD'!$B$6:$AK$2185,31,0)="Yes","7"," ")</f>
        <v xml:space="preserve"> </v>
      </c>
      <c r="O2155" s="11" t="str">
        <f>IF(VLOOKUP(D2155,'Current OBD'!$B$6:$AK$2185,32,0)="Yes","8"," ")</f>
        <v xml:space="preserve"> </v>
      </c>
      <c r="P2155" s="11" t="str">
        <f>IF(VLOOKUP(D2155,'Current OBD'!$B$6:$AK$2185,33,0)="Yes","9"," ")</f>
        <v xml:space="preserve"> </v>
      </c>
      <c r="Q2155" s="11" t="str">
        <f>IF(VLOOKUP(D2155,'Current OBD'!$B$6:$AK$2185,34,0)="Yes","10"," ")</f>
        <v xml:space="preserve"> </v>
      </c>
      <c r="R2155" s="11" t="str">
        <f>IF(VLOOKUP(D2155,'Current OBD'!$B$6:$AK$2185,35,0)="Yes","11"," ")</f>
        <v xml:space="preserve"> </v>
      </c>
      <c r="S2155" s="11" t="str">
        <f>IF(VLOOKUP(D2155,'Current OBD'!$B$6:$AK$2185,36,0)="Yes","12"," ")</f>
        <v xml:space="preserve"> </v>
      </c>
      <c r="T2155" s="13">
        <f>VLOOKUP(D2155,Pivot!$B$4:$F$2181,2,0)</f>
        <v>465</v>
      </c>
      <c r="U2155" s="13">
        <f>VLOOKUP(D2155,Pivot!$B$4:$F$2181,3,0)</f>
        <v>0</v>
      </c>
      <c r="V2155" s="13">
        <f>VLOOKUP(D2155,Pivot!$B$4:$F$2181,4,0)</f>
        <v>486</v>
      </c>
      <c r="W2155" s="46">
        <f>IFERROR(VLOOKUP(D2155,Pivot!$B$4:$H$2181,5,0),"")</f>
        <v>0.95679999999999998</v>
      </c>
      <c r="X2155" s="51">
        <f>IFERROR(VLOOKUP(D2155,Pivot!$B$4:$H$2181,6,0),"")</f>
        <v>0</v>
      </c>
      <c r="Y2155" s="46">
        <f>IFERROR(VLOOKUP(D2155,Pivot!$B$4:$H$2181,7,0),"")</f>
        <v>0.95679999999999998</v>
      </c>
    </row>
    <row r="2156" spans="1:25" ht="15" customHeight="1" outlineLevel="2">
      <c r="A2156" s="10" t="str">
        <f>VLOOKUP(D2156,'Current OBD'!$B$6:$K$2185,4,0)</f>
        <v>Walla Walla</v>
      </c>
      <c r="B2156" s="10" t="str">
        <f>VLOOKUP(D2156,'Current OBD'!$B$6:$K$2185,3,0)</f>
        <v>36-140</v>
      </c>
      <c r="C2156" s="9" t="str">
        <f>VLOOKUP(D2156,'Current OBD'!$B$6:$K$2185,2,0)</f>
        <v>Walla Walla School District</v>
      </c>
      <c r="D2156" s="24">
        <v>662112</v>
      </c>
      <c r="E2156" s="9" t="str">
        <f>VLOOKUP(D2156,'Current OBD'!$B$6:$K$2185,10,0)</f>
        <v>Lincoln Alternative High School</v>
      </c>
      <c r="F2156" s="11" t="str">
        <f>IF(VLOOKUP(D2156,'Current OBD'!$B$6:$AK$2185,23,0)="Yes","PK"," ")</f>
        <v xml:space="preserve"> </v>
      </c>
      <c r="G2156" s="11" t="str">
        <f>IF(VLOOKUP(D2156,'Current OBD'!$B$6:$AK$2185,24,0)="Yes","K"," ")</f>
        <v xml:space="preserve"> </v>
      </c>
      <c r="H2156" s="11" t="str">
        <f>IF(VLOOKUP(D2156,'Current OBD'!$B$6:$AK$2185,25,0)="Yes",1," ")</f>
        <v xml:space="preserve"> </v>
      </c>
      <c r="I2156" s="11" t="str">
        <f>IF(VLOOKUP(D2156,'Current OBD'!$B$6:$AK$2185,26,0)="Yes","2"," ")</f>
        <v xml:space="preserve"> </v>
      </c>
      <c r="J2156" s="11" t="str">
        <f>IF(VLOOKUP(D2156,'Current OBD'!$B$6:$AK$2185,27,0)="Yes","3"," ")</f>
        <v xml:space="preserve"> </v>
      </c>
      <c r="K2156" s="11" t="str">
        <f>IF(VLOOKUP(D2156,'Current OBD'!$B$6:$AK$2185,28,0)="Yes","4"," ")</f>
        <v xml:space="preserve"> </v>
      </c>
      <c r="L2156" s="11" t="str">
        <f>IF(VLOOKUP(D2156,'Current OBD'!$B$6:$AK$2185,29,0)="Yes","5"," ")</f>
        <v xml:space="preserve"> </v>
      </c>
      <c r="M2156" s="11" t="str">
        <f>IF(VLOOKUP(D2156,'Current OBD'!$B$6:$AK$2185,30,0)="Yes","6"," ")</f>
        <v>6</v>
      </c>
      <c r="N2156" s="11" t="str">
        <f>IF(VLOOKUP(D2156,'Current OBD'!$B$6:$AK$2185,31,0)="Yes","7"," ")</f>
        <v>7</v>
      </c>
      <c r="O2156" s="11" t="str">
        <f>IF(VLOOKUP(D2156,'Current OBD'!$B$6:$AK$2185,32,0)="Yes","8"," ")</f>
        <v>8</v>
      </c>
      <c r="P2156" s="11" t="str">
        <f>IF(VLOOKUP(D2156,'Current OBD'!$B$6:$AK$2185,33,0)="Yes","9"," ")</f>
        <v>9</v>
      </c>
      <c r="Q2156" s="11" t="str">
        <f>IF(VLOOKUP(D2156,'Current OBD'!$B$6:$AK$2185,34,0)="Yes","10"," ")</f>
        <v>10</v>
      </c>
      <c r="R2156" s="11" t="str">
        <f>IF(VLOOKUP(D2156,'Current OBD'!$B$6:$AK$2185,35,0)="Yes","11"," ")</f>
        <v>11</v>
      </c>
      <c r="S2156" s="11" t="str">
        <f>IF(VLOOKUP(D2156,'Current OBD'!$B$6:$AK$2185,36,0)="Yes","12"," ")</f>
        <v>12</v>
      </c>
      <c r="T2156" s="13">
        <f>VLOOKUP(D2156,Pivot!$B$4:$F$2181,2,0)</f>
        <v>184</v>
      </c>
      <c r="U2156" s="13">
        <f>VLOOKUP(D2156,Pivot!$B$4:$F$2181,3,0)</f>
        <v>0</v>
      </c>
      <c r="V2156" s="13">
        <f>VLOOKUP(D2156,Pivot!$B$4:$F$2181,4,0)</f>
        <v>184</v>
      </c>
      <c r="W2156" s="46">
        <f>IFERROR(VLOOKUP(D2156,Pivot!$B$4:$H$2181,5,0),"")</f>
        <v>1</v>
      </c>
      <c r="X2156" s="51">
        <f>IFERROR(VLOOKUP(D2156,Pivot!$B$4:$H$2181,6,0),"")</f>
        <v>0</v>
      </c>
      <c r="Y2156" s="46">
        <f>IFERROR(VLOOKUP(D2156,Pivot!$B$4:$H$2181,7,0),"")</f>
        <v>1</v>
      </c>
    </row>
    <row r="2157" spans="1:25" ht="15" customHeight="1" outlineLevel="2">
      <c r="A2157" s="10" t="str">
        <f>VLOOKUP(D2157,'Current OBD'!$B$6:$K$2185,4,0)</f>
        <v>Walla Walla</v>
      </c>
      <c r="B2157" s="10" t="str">
        <f>VLOOKUP(D2157,'Current OBD'!$B$6:$K$2185,3,0)</f>
        <v>36-140</v>
      </c>
      <c r="C2157" s="9" t="str">
        <f>VLOOKUP(D2157,'Current OBD'!$B$6:$K$2185,2,0)</f>
        <v>Walla Walla School District</v>
      </c>
      <c r="D2157" s="24">
        <v>685369</v>
      </c>
      <c r="E2157" s="9" t="str">
        <f>VLOOKUP(D2157,'Current OBD'!$B$6:$K$2185,10,0)</f>
        <v>Opportunity</v>
      </c>
      <c r="F2157" s="11" t="str">
        <f>IF(VLOOKUP(D2157,'Current OBD'!$B$6:$AK$2185,23,0)="Yes","PK"," ")</f>
        <v xml:space="preserve"> </v>
      </c>
      <c r="G2157" s="11" t="str">
        <f>IF(VLOOKUP(D2157,'Current OBD'!$B$6:$AK$2185,24,0)="Yes","K"," ")</f>
        <v xml:space="preserve"> </v>
      </c>
      <c r="H2157" s="11" t="str">
        <f>IF(VLOOKUP(D2157,'Current OBD'!$B$6:$AK$2185,25,0)="Yes",1," ")</f>
        <v xml:space="preserve"> </v>
      </c>
      <c r="I2157" s="11" t="str">
        <f>IF(VLOOKUP(D2157,'Current OBD'!$B$6:$AK$2185,26,0)="Yes","2"," ")</f>
        <v xml:space="preserve"> </v>
      </c>
      <c r="J2157" s="11" t="str">
        <f>IF(VLOOKUP(D2157,'Current OBD'!$B$6:$AK$2185,27,0)="Yes","3"," ")</f>
        <v xml:space="preserve"> </v>
      </c>
      <c r="K2157" s="11" t="str">
        <f>IF(VLOOKUP(D2157,'Current OBD'!$B$6:$AK$2185,28,0)="Yes","4"," ")</f>
        <v xml:space="preserve"> </v>
      </c>
      <c r="L2157" s="11" t="str">
        <f>IF(VLOOKUP(D2157,'Current OBD'!$B$6:$AK$2185,29,0)="Yes","5"," ")</f>
        <v xml:space="preserve"> </v>
      </c>
      <c r="M2157" s="11" t="str">
        <f>IF(VLOOKUP(D2157,'Current OBD'!$B$6:$AK$2185,30,0)="Yes","6"," ")</f>
        <v>6</v>
      </c>
      <c r="N2157" s="11" t="str">
        <f>IF(VLOOKUP(D2157,'Current OBD'!$B$6:$AK$2185,31,0)="Yes","7"," ")</f>
        <v>7</v>
      </c>
      <c r="O2157" s="11" t="str">
        <f>IF(VLOOKUP(D2157,'Current OBD'!$B$6:$AK$2185,32,0)="Yes","8"," ")</f>
        <v>8</v>
      </c>
      <c r="P2157" s="11" t="str">
        <f>IF(VLOOKUP(D2157,'Current OBD'!$B$6:$AK$2185,33,0)="Yes","9"," ")</f>
        <v>9</v>
      </c>
      <c r="Q2157" s="11" t="str">
        <f>IF(VLOOKUP(D2157,'Current OBD'!$B$6:$AK$2185,34,0)="Yes","10"," ")</f>
        <v>10</v>
      </c>
      <c r="R2157" s="11" t="str">
        <f>IF(VLOOKUP(D2157,'Current OBD'!$B$6:$AK$2185,35,0)="Yes","11"," ")</f>
        <v>11</v>
      </c>
      <c r="S2157" s="11" t="str">
        <f>IF(VLOOKUP(D2157,'Current OBD'!$B$6:$AK$2185,36,0)="Yes","12"," ")</f>
        <v>12</v>
      </c>
      <c r="T2157" s="13">
        <f>VLOOKUP(D2157,Pivot!$B$4:$F$2181,2,0)</f>
        <v>117</v>
      </c>
      <c r="U2157" s="13">
        <f>VLOOKUP(D2157,Pivot!$B$4:$F$2181,3,0)</f>
        <v>0</v>
      </c>
      <c r="V2157" s="13">
        <f>VLOOKUP(D2157,Pivot!$B$4:$F$2181,4,0)</f>
        <v>117</v>
      </c>
      <c r="W2157" s="46">
        <f>IFERROR(VLOOKUP(D2157,Pivot!$B$4:$H$2181,5,0),"")</f>
        <v>1</v>
      </c>
      <c r="X2157" s="51">
        <f>IFERROR(VLOOKUP(D2157,Pivot!$B$4:$H$2181,6,0),"")</f>
        <v>0</v>
      </c>
      <c r="Y2157" s="46">
        <f>IFERROR(VLOOKUP(D2157,Pivot!$B$4:$H$2181,7,0),"")</f>
        <v>1</v>
      </c>
    </row>
    <row r="2158" spans="1:25" ht="15" customHeight="1" outlineLevel="2">
      <c r="A2158" s="10" t="str">
        <f>VLOOKUP(D2158,'Current OBD'!$B$6:$K$2185,4,0)</f>
        <v>Walla Walla</v>
      </c>
      <c r="B2158" s="10" t="str">
        <f>VLOOKUP(D2158,'Current OBD'!$B$6:$K$2185,3,0)</f>
        <v>36-140</v>
      </c>
      <c r="C2158" s="9" t="str">
        <f>VLOOKUP(D2158,'Current OBD'!$B$6:$K$2185,2,0)</f>
        <v>Walla Walla School District</v>
      </c>
      <c r="D2158" s="24">
        <v>662105</v>
      </c>
      <c r="E2158" s="9" t="str">
        <f>VLOOKUP(D2158,'Current OBD'!$B$6:$K$2185,10,0)</f>
        <v>Pioneer Middle</v>
      </c>
      <c r="F2158" s="11" t="str">
        <f>IF(VLOOKUP(D2158,'Current OBD'!$B$6:$AK$2185,23,0)="Yes","PK"," ")</f>
        <v xml:space="preserve"> </v>
      </c>
      <c r="G2158" s="11" t="str">
        <f>IF(VLOOKUP(D2158,'Current OBD'!$B$6:$AK$2185,24,0)="Yes","K"," ")</f>
        <v xml:space="preserve"> </v>
      </c>
      <c r="H2158" s="11" t="str">
        <f>IF(VLOOKUP(D2158,'Current OBD'!$B$6:$AK$2185,25,0)="Yes",1," ")</f>
        <v xml:space="preserve"> </v>
      </c>
      <c r="I2158" s="11" t="str">
        <f>IF(VLOOKUP(D2158,'Current OBD'!$B$6:$AK$2185,26,0)="Yes","2"," ")</f>
        <v xml:space="preserve"> </v>
      </c>
      <c r="J2158" s="11" t="str">
        <f>IF(VLOOKUP(D2158,'Current OBD'!$B$6:$AK$2185,27,0)="Yes","3"," ")</f>
        <v xml:space="preserve"> </v>
      </c>
      <c r="K2158" s="11" t="str">
        <f>IF(VLOOKUP(D2158,'Current OBD'!$B$6:$AK$2185,28,0)="Yes","4"," ")</f>
        <v xml:space="preserve"> </v>
      </c>
      <c r="L2158" s="11" t="str">
        <f>IF(VLOOKUP(D2158,'Current OBD'!$B$6:$AK$2185,29,0)="Yes","5"," ")</f>
        <v xml:space="preserve"> </v>
      </c>
      <c r="M2158" s="11" t="str">
        <f>IF(VLOOKUP(D2158,'Current OBD'!$B$6:$AK$2185,30,0)="Yes","6"," ")</f>
        <v>6</v>
      </c>
      <c r="N2158" s="11" t="str">
        <f>IF(VLOOKUP(D2158,'Current OBD'!$B$6:$AK$2185,31,0)="Yes","7"," ")</f>
        <v>7</v>
      </c>
      <c r="O2158" s="11" t="str">
        <f>IF(VLOOKUP(D2158,'Current OBD'!$B$6:$AK$2185,32,0)="Yes","8"," ")</f>
        <v>8</v>
      </c>
      <c r="P2158" s="11" t="str">
        <f>IF(VLOOKUP(D2158,'Current OBD'!$B$6:$AK$2185,33,0)="Yes","9"," ")</f>
        <v xml:space="preserve"> </v>
      </c>
      <c r="Q2158" s="11" t="str">
        <f>IF(VLOOKUP(D2158,'Current OBD'!$B$6:$AK$2185,34,0)="Yes","10"," ")</f>
        <v xml:space="preserve"> </v>
      </c>
      <c r="R2158" s="11" t="str">
        <f>IF(VLOOKUP(D2158,'Current OBD'!$B$6:$AK$2185,35,0)="Yes","11"," ")</f>
        <v xml:space="preserve"> </v>
      </c>
      <c r="S2158" s="11" t="str">
        <f>IF(VLOOKUP(D2158,'Current OBD'!$B$6:$AK$2185,36,0)="Yes","12"," ")</f>
        <v xml:space="preserve"> </v>
      </c>
      <c r="T2158" s="13">
        <f>VLOOKUP(D2158,Pivot!$B$4:$F$2181,2,0)</f>
        <v>453</v>
      </c>
      <c r="U2158" s="13">
        <f>VLOOKUP(D2158,Pivot!$B$4:$F$2181,3,0)</f>
        <v>0</v>
      </c>
      <c r="V2158" s="13">
        <f>VLOOKUP(D2158,Pivot!$B$4:$F$2181,4,0)</f>
        <v>612</v>
      </c>
      <c r="W2158" s="46">
        <f>IFERROR(VLOOKUP(D2158,Pivot!$B$4:$H$2181,5,0),"")</f>
        <v>0.74019999999999997</v>
      </c>
      <c r="X2158" s="51">
        <f>IFERROR(VLOOKUP(D2158,Pivot!$B$4:$H$2181,6,0),"")</f>
        <v>0</v>
      </c>
      <c r="Y2158" s="46">
        <f>IFERROR(VLOOKUP(D2158,Pivot!$B$4:$H$2181,7,0),"")</f>
        <v>0.74019999999999997</v>
      </c>
    </row>
    <row r="2159" spans="1:25" ht="15" customHeight="1" outlineLevel="2">
      <c r="A2159" s="10" t="str">
        <f>VLOOKUP(D2159,'Current OBD'!$B$6:$K$2185,4,0)</f>
        <v>Walla Walla</v>
      </c>
      <c r="B2159" s="10" t="str">
        <f>VLOOKUP(D2159,'Current OBD'!$B$6:$K$2185,3,0)</f>
        <v>36-140</v>
      </c>
      <c r="C2159" s="9" t="str">
        <f>VLOOKUP(D2159,'Current OBD'!$B$6:$K$2185,2,0)</f>
        <v>Walla Walla School District</v>
      </c>
      <c r="D2159" s="24">
        <v>662110</v>
      </c>
      <c r="E2159" s="9" t="str">
        <f>VLOOKUP(D2159,'Current OBD'!$B$6:$K$2185,10,0)</f>
        <v>Prospect Point Elementary</v>
      </c>
      <c r="F2159" s="11" t="str">
        <f>IF(VLOOKUP(D2159,'Current OBD'!$B$6:$AK$2185,23,0)="Yes","PK"," ")</f>
        <v xml:space="preserve"> </v>
      </c>
      <c r="G2159" s="11" t="str">
        <f>IF(VLOOKUP(D2159,'Current OBD'!$B$6:$AK$2185,24,0)="Yes","K"," ")</f>
        <v>K</v>
      </c>
      <c r="H2159" s="11">
        <f>IF(VLOOKUP(D2159,'Current OBD'!$B$6:$AK$2185,25,0)="Yes",1," ")</f>
        <v>1</v>
      </c>
      <c r="I2159" s="11" t="str">
        <f>IF(VLOOKUP(D2159,'Current OBD'!$B$6:$AK$2185,26,0)="Yes","2"," ")</f>
        <v>2</v>
      </c>
      <c r="J2159" s="11" t="str">
        <f>IF(VLOOKUP(D2159,'Current OBD'!$B$6:$AK$2185,27,0)="Yes","3"," ")</f>
        <v>3</v>
      </c>
      <c r="K2159" s="11" t="str">
        <f>IF(VLOOKUP(D2159,'Current OBD'!$B$6:$AK$2185,28,0)="Yes","4"," ")</f>
        <v>4</v>
      </c>
      <c r="L2159" s="11" t="str">
        <f>IF(VLOOKUP(D2159,'Current OBD'!$B$6:$AK$2185,29,0)="Yes","5"," ")</f>
        <v>5</v>
      </c>
      <c r="M2159" s="11" t="str">
        <f>IF(VLOOKUP(D2159,'Current OBD'!$B$6:$AK$2185,30,0)="Yes","6"," ")</f>
        <v xml:space="preserve"> </v>
      </c>
      <c r="N2159" s="11" t="str">
        <f>IF(VLOOKUP(D2159,'Current OBD'!$B$6:$AK$2185,31,0)="Yes","7"," ")</f>
        <v xml:space="preserve"> </v>
      </c>
      <c r="O2159" s="11" t="str">
        <f>IF(VLOOKUP(D2159,'Current OBD'!$B$6:$AK$2185,32,0)="Yes","8"," ")</f>
        <v xml:space="preserve"> </v>
      </c>
      <c r="P2159" s="11" t="str">
        <f>IF(VLOOKUP(D2159,'Current OBD'!$B$6:$AK$2185,33,0)="Yes","9"," ")</f>
        <v xml:space="preserve"> </v>
      </c>
      <c r="Q2159" s="11" t="str">
        <f>IF(VLOOKUP(D2159,'Current OBD'!$B$6:$AK$2185,34,0)="Yes","10"," ")</f>
        <v xml:space="preserve"> </v>
      </c>
      <c r="R2159" s="11" t="str">
        <f>IF(VLOOKUP(D2159,'Current OBD'!$B$6:$AK$2185,35,0)="Yes","11"," ")</f>
        <v xml:space="preserve"> </v>
      </c>
      <c r="S2159" s="11" t="str">
        <f>IF(VLOOKUP(D2159,'Current OBD'!$B$6:$AK$2185,36,0)="Yes","12"," ")</f>
        <v xml:space="preserve"> </v>
      </c>
      <c r="T2159" s="13">
        <f>VLOOKUP(D2159,Pivot!$B$4:$F$2181,2,0)</f>
        <v>295</v>
      </c>
      <c r="U2159" s="13">
        <f>VLOOKUP(D2159,Pivot!$B$4:$F$2181,3,0)</f>
        <v>0</v>
      </c>
      <c r="V2159" s="13">
        <f>VLOOKUP(D2159,Pivot!$B$4:$F$2181,4,0)</f>
        <v>513</v>
      </c>
      <c r="W2159" s="46">
        <f>IFERROR(VLOOKUP(D2159,Pivot!$B$4:$H$2181,5,0),"")</f>
        <v>0.57499999999999996</v>
      </c>
      <c r="X2159" s="51">
        <f>IFERROR(VLOOKUP(D2159,Pivot!$B$4:$H$2181,6,0),"")</f>
        <v>0</v>
      </c>
      <c r="Y2159" s="46">
        <f>IFERROR(VLOOKUP(D2159,Pivot!$B$4:$H$2181,7,0),"")</f>
        <v>0.57499999999999996</v>
      </c>
    </row>
    <row r="2160" spans="1:25" ht="15" customHeight="1" outlineLevel="2">
      <c r="A2160" s="10" t="str">
        <f>VLOOKUP(D2160,'Current OBD'!$B$6:$K$2185,4,0)</f>
        <v>Walla Walla</v>
      </c>
      <c r="B2160" s="10" t="str">
        <f>VLOOKUP(D2160,'Current OBD'!$B$6:$K$2185,3,0)</f>
        <v>36-140</v>
      </c>
      <c r="C2160" s="9" t="str">
        <f>VLOOKUP(D2160,'Current OBD'!$B$6:$K$2185,2,0)</f>
        <v>Walla Walla School District</v>
      </c>
      <c r="D2160" s="24">
        <v>662111</v>
      </c>
      <c r="E2160" s="9" t="str">
        <f>VLOOKUP(D2160,'Current OBD'!$B$6:$K$2185,10,0)</f>
        <v>Sharpstein Elementary</v>
      </c>
      <c r="F2160" s="11" t="str">
        <f>IF(VLOOKUP(D2160,'Current OBD'!$B$6:$AK$2185,23,0)="Yes","PK"," ")</f>
        <v xml:space="preserve"> </v>
      </c>
      <c r="G2160" s="11" t="str">
        <f>IF(VLOOKUP(D2160,'Current OBD'!$B$6:$AK$2185,24,0)="Yes","K"," ")</f>
        <v>K</v>
      </c>
      <c r="H2160" s="11">
        <f>IF(VLOOKUP(D2160,'Current OBD'!$B$6:$AK$2185,25,0)="Yes",1," ")</f>
        <v>1</v>
      </c>
      <c r="I2160" s="11" t="str">
        <f>IF(VLOOKUP(D2160,'Current OBD'!$B$6:$AK$2185,26,0)="Yes","2"," ")</f>
        <v>2</v>
      </c>
      <c r="J2160" s="11" t="str">
        <f>IF(VLOOKUP(D2160,'Current OBD'!$B$6:$AK$2185,27,0)="Yes","3"," ")</f>
        <v>3</v>
      </c>
      <c r="K2160" s="11" t="str">
        <f>IF(VLOOKUP(D2160,'Current OBD'!$B$6:$AK$2185,28,0)="Yes","4"," ")</f>
        <v>4</v>
      </c>
      <c r="L2160" s="11" t="str">
        <f>IF(VLOOKUP(D2160,'Current OBD'!$B$6:$AK$2185,29,0)="Yes","5"," ")</f>
        <v>5</v>
      </c>
      <c r="M2160" s="11" t="str">
        <f>IF(VLOOKUP(D2160,'Current OBD'!$B$6:$AK$2185,30,0)="Yes","6"," ")</f>
        <v xml:space="preserve"> </v>
      </c>
      <c r="N2160" s="11" t="str">
        <f>IF(VLOOKUP(D2160,'Current OBD'!$B$6:$AK$2185,31,0)="Yes","7"," ")</f>
        <v xml:space="preserve"> </v>
      </c>
      <c r="O2160" s="11" t="str">
        <f>IF(VLOOKUP(D2160,'Current OBD'!$B$6:$AK$2185,32,0)="Yes","8"," ")</f>
        <v xml:space="preserve"> </v>
      </c>
      <c r="P2160" s="11" t="str">
        <f>IF(VLOOKUP(D2160,'Current OBD'!$B$6:$AK$2185,33,0)="Yes","9"," ")</f>
        <v xml:space="preserve"> </v>
      </c>
      <c r="Q2160" s="11" t="str">
        <f>IF(VLOOKUP(D2160,'Current OBD'!$B$6:$AK$2185,34,0)="Yes","10"," ")</f>
        <v xml:space="preserve"> </v>
      </c>
      <c r="R2160" s="11" t="str">
        <f>IF(VLOOKUP(D2160,'Current OBD'!$B$6:$AK$2185,35,0)="Yes","11"," ")</f>
        <v xml:space="preserve"> </v>
      </c>
      <c r="S2160" s="11" t="str">
        <f>IF(VLOOKUP(D2160,'Current OBD'!$B$6:$AK$2185,36,0)="Yes","12"," ")</f>
        <v xml:space="preserve"> </v>
      </c>
      <c r="T2160" s="13">
        <f>VLOOKUP(D2160,Pivot!$B$4:$F$2181,2,0)</f>
        <v>358</v>
      </c>
      <c r="U2160" s="13">
        <f>VLOOKUP(D2160,Pivot!$B$4:$F$2181,3,0)</f>
        <v>0</v>
      </c>
      <c r="V2160" s="13">
        <f>VLOOKUP(D2160,Pivot!$B$4:$F$2181,4,0)</f>
        <v>370</v>
      </c>
      <c r="W2160" s="46">
        <f>IFERROR(VLOOKUP(D2160,Pivot!$B$4:$H$2181,5,0),"")</f>
        <v>0.96760000000000002</v>
      </c>
      <c r="X2160" s="51">
        <f>IFERROR(VLOOKUP(D2160,Pivot!$B$4:$H$2181,6,0),"")</f>
        <v>0</v>
      </c>
      <c r="Y2160" s="46">
        <f>IFERROR(VLOOKUP(D2160,Pivot!$B$4:$H$2181,7,0),"")</f>
        <v>0.96760000000000002</v>
      </c>
    </row>
    <row r="2161" spans="1:25" ht="15" customHeight="1" outlineLevel="2">
      <c r="A2161" s="10" t="str">
        <f>VLOOKUP(D2161,'Current OBD'!$B$6:$K$2185,4,0)</f>
        <v>Walla Walla</v>
      </c>
      <c r="B2161" s="10" t="str">
        <f>VLOOKUP(D2161,'Current OBD'!$B$6:$K$2185,3,0)</f>
        <v>36-140</v>
      </c>
      <c r="C2161" s="9" t="str">
        <f>VLOOKUP(D2161,'Current OBD'!$B$6:$K$2185,2,0)</f>
        <v>Walla Walla School District</v>
      </c>
      <c r="D2161" s="24">
        <v>686337</v>
      </c>
      <c r="E2161" s="9" t="str">
        <f>VLOOKUP(D2161,'Current OBD'!$B$6:$K$2185,10,0)</f>
        <v>Walla Walla Center for Children and Families</v>
      </c>
      <c r="F2161" s="11" t="str">
        <f>IF(VLOOKUP(D2161,'Current OBD'!$B$6:$AK$2185,23,0)="Yes","PK"," ")</f>
        <v>PK</v>
      </c>
      <c r="G2161" s="11" t="str">
        <f>IF(VLOOKUP(D2161,'Current OBD'!$B$6:$AK$2185,24,0)="Yes","K"," ")</f>
        <v xml:space="preserve"> </v>
      </c>
      <c r="H2161" s="11" t="str">
        <f>IF(VLOOKUP(D2161,'Current OBD'!$B$6:$AK$2185,25,0)="Yes",1," ")</f>
        <v xml:space="preserve"> </v>
      </c>
      <c r="I2161" s="11" t="str">
        <f>IF(VLOOKUP(D2161,'Current OBD'!$B$6:$AK$2185,26,0)="Yes","2"," ")</f>
        <v xml:space="preserve"> </v>
      </c>
      <c r="J2161" s="11" t="str">
        <f>IF(VLOOKUP(D2161,'Current OBD'!$B$6:$AK$2185,27,0)="Yes","3"," ")</f>
        <v xml:space="preserve"> </v>
      </c>
      <c r="K2161" s="11" t="str">
        <f>IF(VLOOKUP(D2161,'Current OBD'!$B$6:$AK$2185,28,0)="Yes","4"," ")</f>
        <v xml:space="preserve"> </v>
      </c>
      <c r="L2161" s="11" t="str">
        <f>IF(VLOOKUP(D2161,'Current OBD'!$B$6:$AK$2185,29,0)="Yes","5"," ")</f>
        <v xml:space="preserve"> </v>
      </c>
      <c r="M2161" s="11" t="str">
        <f>IF(VLOOKUP(D2161,'Current OBD'!$B$6:$AK$2185,30,0)="Yes","6"," ")</f>
        <v xml:space="preserve"> </v>
      </c>
      <c r="N2161" s="11" t="str">
        <f>IF(VLOOKUP(D2161,'Current OBD'!$B$6:$AK$2185,31,0)="Yes","7"," ")</f>
        <v xml:space="preserve"> </v>
      </c>
      <c r="O2161" s="11" t="str">
        <f>IF(VLOOKUP(D2161,'Current OBD'!$B$6:$AK$2185,32,0)="Yes","8"," ")</f>
        <v xml:space="preserve"> </v>
      </c>
      <c r="P2161" s="11" t="str">
        <f>IF(VLOOKUP(D2161,'Current OBD'!$B$6:$AK$2185,33,0)="Yes","9"," ")</f>
        <v xml:space="preserve"> </v>
      </c>
      <c r="Q2161" s="11" t="str">
        <f>IF(VLOOKUP(D2161,'Current OBD'!$B$6:$AK$2185,34,0)="Yes","10"," ")</f>
        <v xml:space="preserve"> </v>
      </c>
      <c r="R2161" s="11" t="str">
        <f>IF(VLOOKUP(D2161,'Current OBD'!$B$6:$AK$2185,35,0)="Yes","11"," ")</f>
        <v xml:space="preserve"> </v>
      </c>
      <c r="S2161" s="11" t="str">
        <f>IF(VLOOKUP(D2161,'Current OBD'!$B$6:$AK$2185,36,0)="Yes","12"," ")</f>
        <v xml:space="preserve"> </v>
      </c>
      <c r="T2161" s="13">
        <f>VLOOKUP(D2161,Pivot!$B$4:$F$2181,2,0)</f>
        <v>199</v>
      </c>
      <c r="U2161" s="13">
        <f>VLOOKUP(D2161,Pivot!$B$4:$F$2181,3,0)</f>
        <v>0</v>
      </c>
      <c r="V2161" s="13">
        <f>VLOOKUP(D2161,Pivot!$B$4:$F$2181,4,0)</f>
        <v>199</v>
      </c>
      <c r="W2161" s="46">
        <f>IFERROR(VLOOKUP(D2161,Pivot!$B$4:$H$2181,5,0),"")</f>
        <v>1</v>
      </c>
      <c r="X2161" s="51">
        <f>IFERROR(VLOOKUP(D2161,Pivot!$B$4:$H$2181,6,0),"")</f>
        <v>0</v>
      </c>
      <c r="Y2161" s="46">
        <f>IFERROR(VLOOKUP(D2161,Pivot!$B$4:$H$2181,7,0),"")</f>
        <v>1</v>
      </c>
    </row>
    <row r="2162" spans="1:25" ht="15" customHeight="1" outlineLevel="2">
      <c r="A2162" s="10" t="str">
        <f>VLOOKUP(D2162,'Current OBD'!$B$6:$K$2185,4,0)</f>
        <v>Walla Walla</v>
      </c>
      <c r="B2162" s="10" t="str">
        <f>VLOOKUP(D2162,'Current OBD'!$B$6:$K$2185,3,0)</f>
        <v>36-140</v>
      </c>
      <c r="C2162" s="9" t="str">
        <f>VLOOKUP(D2162,'Current OBD'!$B$6:$K$2185,2,0)</f>
        <v>Walla Walla School District</v>
      </c>
      <c r="D2162" s="24">
        <v>662103</v>
      </c>
      <c r="E2162" s="9" t="str">
        <f>VLOOKUP(D2162,'Current OBD'!$B$6:$K$2185,10,0)</f>
        <v>Walla Walla High</v>
      </c>
      <c r="F2162" s="11" t="str">
        <f>IF(VLOOKUP(D2162,'Current OBD'!$B$6:$AK$2185,23,0)="Yes","PK"," ")</f>
        <v xml:space="preserve"> </v>
      </c>
      <c r="G2162" s="11" t="str">
        <f>IF(VLOOKUP(D2162,'Current OBD'!$B$6:$AK$2185,24,0)="Yes","K"," ")</f>
        <v xml:space="preserve"> </v>
      </c>
      <c r="H2162" s="11" t="str">
        <f>IF(VLOOKUP(D2162,'Current OBD'!$B$6:$AK$2185,25,0)="Yes",1," ")</f>
        <v xml:space="preserve"> </v>
      </c>
      <c r="I2162" s="11" t="str">
        <f>IF(VLOOKUP(D2162,'Current OBD'!$B$6:$AK$2185,26,0)="Yes","2"," ")</f>
        <v xml:space="preserve"> </v>
      </c>
      <c r="J2162" s="11" t="str">
        <f>IF(VLOOKUP(D2162,'Current OBD'!$B$6:$AK$2185,27,0)="Yes","3"," ")</f>
        <v xml:space="preserve"> </v>
      </c>
      <c r="K2162" s="11" t="str">
        <f>IF(VLOOKUP(D2162,'Current OBD'!$B$6:$AK$2185,28,0)="Yes","4"," ")</f>
        <v xml:space="preserve"> </v>
      </c>
      <c r="L2162" s="11" t="str">
        <f>IF(VLOOKUP(D2162,'Current OBD'!$B$6:$AK$2185,29,0)="Yes","5"," ")</f>
        <v xml:space="preserve"> </v>
      </c>
      <c r="M2162" s="11" t="str">
        <f>IF(VLOOKUP(D2162,'Current OBD'!$B$6:$AK$2185,30,0)="Yes","6"," ")</f>
        <v xml:space="preserve"> </v>
      </c>
      <c r="N2162" s="11" t="str">
        <f>IF(VLOOKUP(D2162,'Current OBD'!$B$6:$AK$2185,31,0)="Yes","7"," ")</f>
        <v xml:space="preserve"> </v>
      </c>
      <c r="O2162" s="11" t="str">
        <f>IF(VLOOKUP(D2162,'Current OBD'!$B$6:$AK$2185,32,0)="Yes","8"," ")</f>
        <v xml:space="preserve"> </v>
      </c>
      <c r="P2162" s="11" t="str">
        <f>IF(VLOOKUP(D2162,'Current OBD'!$B$6:$AK$2185,33,0)="Yes","9"," ")</f>
        <v>9</v>
      </c>
      <c r="Q2162" s="11" t="str">
        <f>IF(VLOOKUP(D2162,'Current OBD'!$B$6:$AK$2185,34,0)="Yes","10"," ")</f>
        <v>10</v>
      </c>
      <c r="R2162" s="11" t="str">
        <f>IF(VLOOKUP(D2162,'Current OBD'!$B$6:$AK$2185,35,0)="Yes","11"," ")</f>
        <v>11</v>
      </c>
      <c r="S2162" s="11" t="str">
        <f>IF(VLOOKUP(D2162,'Current OBD'!$B$6:$AK$2185,36,0)="Yes","12"," ")</f>
        <v>12</v>
      </c>
      <c r="T2162" s="13">
        <f>VLOOKUP(D2162,Pivot!$B$4:$F$2181,2,0)</f>
        <v>874</v>
      </c>
      <c r="U2162" s="13">
        <f>VLOOKUP(D2162,Pivot!$B$4:$F$2181,3,0)</f>
        <v>0</v>
      </c>
      <c r="V2162" s="13">
        <f>VLOOKUP(D2162,Pivot!$B$4:$F$2181,4,0)</f>
        <v>1629</v>
      </c>
      <c r="W2162" s="46">
        <f>IFERROR(VLOOKUP(D2162,Pivot!$B$4:$H$2181,5,0),"")</f>
        <v>0.53649999999999998</v>
      </c>
      <c r="X2162" s="51">
        <f>IFERROR(VLOOKUP(D2162,Pivot!$B$4:$H$2181,6,0),"")</f>
        <v>0</v>
      </c>
      <c r="Y2162" s="46">
        <f>IFERROR(VLOOKUP(D2162,Pivot!$B$4:$H$2181,7,0),"")</f>
        <v>0.53649999999999998</v>
      </c>
    </row>
    <row r="2163" spans="1:25" ht="15" customHeight="1" outlineLevel="1">
      <c r="A2163" s="27"/>
      <c r="B2163" s="27"/>
      <c r="C2163" s="30" t="s">
        <v>5882</v>
      </c>
      <c r="D2163" s="27"/>
      <c r="E2163" s="26"/>
      <c r="F2163" s="29"/>
      <c r="G2163" s="29"/>
      <c r="H2163" s="29"/>
      <c r="I2163" s="29"/>
      <c r="J2163" s="29"/>
      <c r="K2163" s="29"/>
      <c r="L2163" s="29"/>
      <c r="M2163" s="29"/>
      <c r="N2163" s="29"/>
      <c r="O2163" s="29"/>
      <c r="P2163" s="29"/>
      <c r="Q2163" s="29"/>
      <c r="R2163" s="29"/>
      <c r="S2163" s="29"/>
      <c r="T2163" s="43">
        <f>SUBTOTAL(9,T2152:T2162)</f>
        <v>3934</v>
      </c>
      <c r="U2163" s="43">
        <f>SUBTOTAL(9,U2152:U2162)</f>
        <v>0</v>
      </c>
      <c r="V2163" s="43">
        <f>SUBTOTAL(9,V2152:V2162)</f>
        <v>5520</v>
      </c>
      <c r="W2163" s="47"/>
      <c r="X2163" s="52"/>
      <c r="Y2163" s="56">
        <f>(T2163+U2163)/V2163</f>
        <v>0.71268115942028987</v>
      </c>
    </row>
    <row r="2164" spans="1:25" ht="15" customHeight="1" outlineLevel="2">
      <c r="A2164" s="10" t="str">
        <f>VLOOKUP(D2164,'Current OBD'!$B$6:$K$2185,4,0)</f>
        <v>Walla Walla</v>
      </c>
      <c r="B2164" s="10" t="str">
        <f>VLOOKUP(D2164,'Current OBD'!$B$6:$K$2185,3,0)</f>
        <v>36-250</v>
      </c>
      <c r="C2164" s="9" t="str">
        <f>VLOOKUP(D2164,'Current OBD'!$B$6:$K$2185,2,0)</f>
        <v>College Place School District</v>
      </c>
      <c r="D2164" s="24">
        <v>685887</v>
      </c>
      <c r="E2164" s="9" t="str">
        <f>VLOOKUP(D2164,'Current OBD'!$B$6:$K$2185,10,0)</f>
        <v>CP ECEAP/Preschool @Iglesia Adventista</v>
      </c>
      <c r="F2164" s="11" t="str">
        <f>IF(VLOOKUP(D2164,'Current OBD'!$B$6:$AK$2185,23,0)="Yes","PK"," ")</f>
        <v>PK</v>
      </c>
      <c r="G2164" s="11" t="str">
        <f>IF(VLOOKUP(D2164,'Current OBD'!$B$6:$AK$2185,24,0)="Yes","K"," ")</f>
        <v xml:space="preserve"> </v>
      </c>
      <c r="H2164" s="11" t="str">
        <f>IF(VLOOKUP(D2164,'Current OBD'!$B$6:$AK$2185,25,0)="Yes",1," ")</f>
        <v xml:space="preserve"> </v>
      </c>
      <c r="I2164" s="11" t="str">
        <f>IF(VLOOKUP(D2164,'Current OBD'!$B$6:$AK$2185,26,0)="Yes","2"," ")</f>
        <v xml:space="preserve"> </v>
      </c>
      <c r="J2164" s="11" t="str">
        <f>IF(VLOOKUP(D2164,'Current OBD'!$B$6:$AK$2185,27,0)="Yes","3"," ")</f>
        <v xml:space="preserve"> </v>
      </c>
      <c r="K2164" s="11" t="str">
        <f>IF(VLOOKUP(D2164,'Current OBD'!$B$6:$AK$2185,28,0)="Yes","4"," ")</f>
        <v xml:space="preserve"> </v>
      </c>
      <c r="L2164" s="11" t="str">
        <f>IF(VLOOKUP(D2164,'Current OBD'!$B$6:$AK$2185,29,0)="Yes","5"," ")</f>
        <v xml:space="preserve"> </v>
      </c>
      <c r="M2164" s="11" t="str">
        <f>IF(VLOOKUP(D2164,'Current OBD'!$B$6:$AK$2185,30,0)="Yes","6"," ")</f>
        <v xml:space="preserve"> </v>
      </c>
      <c r="N2164" s="11" t="str">
        <f>IF(VLOOKUP(D2164,'Current OBD'!$B$6:$AK$2185,31,0)="Yes","7"," ")</f>
        <v xml:space="preserve"> </v>
      </c>
      <c r="O2164" s="11" t="str">
        <f>IF(VLOOKUP(D2164,'Current OBD'!$B$6:$AK$2185,32,0)="Yes","8"," ")</f>
        <v xml:space="preserve"> </v>
      </c>
      <c r="P2164" s="11" t="str">
        <f>IF(VLOOKUP(D2164,'Current OBD'!$B$6:$AK$2185,33,0)="Yes","9"," ")</f>
        <v xml:space="preserve"> </v>
      </c>
      <c r="Q2164" s="11" t="str">
        <f>IF(VLOOKUP(D2164,'Current OBD'!$B$6:$AK$2185,34,0)="Yes","10"," ")</f>
        <v xml:space="preserve"> </v>
      </c>
      <c r="R2164" s="11" t="str">
        <f>IF(VLOOKUP(D2164,'Current OBD'!$B$6:$AK$2185,35,0)="Yes","11"," ")</f>
        <v xml:space="preserve"> </v>
      </c>
      <c r="S2164" s="11" t="str">
        <f>IF(VLOOKUP(D2164,'Current OBD'!$B$6:$AK$2185,36,0)="Yes","12"," ")</f>
        <v xml:space="preserve"> </v>
      </c>
      <c r="T2164" s="13">
        <f>VLOOKUP(D2164,Pivot!$B$4:$F$2181,2,0)</f>
        <v>28</v>
      </c>
      <c r="U2164" s="13">
        <f>VLOOKUP(D2164,Pivot!$B$4:$F$2181,3,0)</f>
        <v>0</v>
      </c>
      <c r="V2164" s="13">
        <f>VLOOKUP(D2164,Pivot!$B$4:$F$2181,4,0)</f>
        <v>30</v>
      </c>
      <c r="W2164" s="46">
        <f>IFERROR(VLOOKUP(D2164,Pivot!$B$4:$H$2181,5,0),"")</f>
        <v>0.93330000000000002</v>
      </c>
      <c r="X2164" s="51">
        <f>IFERROR(VLOOKUP(D2164,Pivot!$B$4:$H$2181,6,0),"")</f>
        <v>0</v>
      </c>
      <c r="Y2164" s="46">
        <f>IFERROR(VLOOKUP(D2164,Pivot!$B$4:$H$2181,7,0),"")</f>
        <v>0.93330000000000002</v>
      </c>
    </row>
    <row r="2165" spans="1:25" ht="15" customHeight="1" outlineLevel="2">
      <c r="A2165" s="10" t="str">
        <f>VLOOKUP(D2165,'Current OBD'!$B$6:$K$2185,4,0)</f>
        <v>Walla Walla</v>
      </c>
      <c r="B2165" s="10" t="str">
        <f>VLOOKUP(D2165,'Current OBD'!$B$6:$K$2185,3,0)</f>
        <v>36-250</v>
      </c>
      <c r="C2165" s="9" t="str">
        <f>VLOOKUP(D2165,'Current OBD'!$B$6:$K$2185,2,0)</f>
        <v>College Place School District</v>
      </c>
      <c r="D2165" s="24">
        <v>662114</v>
      </c>
      <c r="E2165" s="9" t="str">
        <f>VLOOKUP(D2165,'Current OBD'!$B$6:$K$2185,10,0)</f>
        <v>Davis Elementary</v>
      </c>
      <c r="F2165" s="11" t="str">
        <f>IF(VLOOKUP(D2165,'Current OBD'!$B$6:$AK$2185,23,0)="Yes","PK"," ")</f>
        <v>PK</v>
      </c>
      <c r="G2165" s="11" t="str">
        <f>IF(VLOOKUP(D2165,'Current OBD'!$B$6:$AK$2185,24,0)="Yes","K"," ")</f>
        <v>K</v>
      </c>
      <c r="H2165" s="11">
        <f>IF(VLOOKUP(D2165,'Current OBD'!$B$6:$AK$2185,25,0)="Yes",1," ")</f>
        <v>1</v>
      </c>
      <c r="I2165" s="11" t="str">
        <f>IF(VLOOKUP(D2165,'Current OBD'!$B$6:$AK$2185,26,0)="Yes","2"," ")</f>
        <v>2</v>
      </c>
      <c r="J2165" s="11" t="str">
        <f>IF(VLOOKUP(D2165,'Current OBD'!$B$6:$AK$2185,27,0)="Yes","3"," ")</f>
        <v>3</v>
      </c>
      <c r="K2165" s="11" t="str">
        <f>IF(VLOOKUP(D2165,'Current OBD'!$B$6:$AK$2185,28,0)="Yes","4"," ")</f>
        <v>4</v>
      </c>
      <c r="L2165" s="11" t="str">
        <f>IF(VLOOKUP(D2165,'Current OBD'!$B$6:$AK$2185,29,0)="Yes","5"," ")</f>
        <v>5</v>
      </c>
      <c r="M2165" s="11" t="str">
        <f>IF(VLOOKUP(D2165,'Current OBD'!$B$6:$AK$2185,30,0)="Yes","6"," ")</f>
        <v xml:space="preserve"> </v>
      </c>
      <c r="N2165" s="11" t="str">
        <f>IF(VLOOKUP(D2165,'Current OBD'!$B$6:$AK$2185,31,0)="Yes","7"," ")</f>
        <v xml:space="preserve"> </v>
      </c>
      <c r="O2165" s="11" t="str">
        <f>IF(VLOOKUP(D2165,'Current OBD'!$B$6:$AK$2185,32,0)="Yes","8"," ")</f>
        <v xml:space="preserve"> </v>
      </c>
      <c r="P2165" s="11" t="str">
        <f>IF(VLOOKUP(D2165,'Current OBD'!$B$6:$AK$2185,33,0)="Yes","9"," ")</f>
        <v xml:space="preserve"> </v>
      </c>
      <c r="Q2165" s="11" t="str">
        <f>IF(VLOOKUP(D2165,'Current OBD'!$B$6:$AK$2185,34,0)="Yes","10"," ")</f>
        <v xml:space="preserve"> </v>
      </c>
      <c r="R2165" s="11" t="str">
        <f>IF(VLOOKUP(D2165,'Current OBD'!$B$6:$AK$2185,35,0)="Yes","11"," ")</f>
        <v xml:space="preserve"> </v>
      </c>
      <c r="S2165" s="11" t="str">
        <f>IF(VLOOKUP(D2165,'Current OBD'!$B$6:$AK$2185,36,0)="Yes","12"," ")</f>
        <v xml:space="preserve"> </v>
      </c>
      <c r="T2165" s="13">
        <f>VLOOKUP(D2165,Pivot!$B$4:$F$2181,2,0)</f>
        <v>488</v>
      </c>
      <c r="U2165" s="13">
        <f>VLOOKUP(D2165,Pivot!$B$4:$F$2181,3,0)</f>
        <v>0</v>
      </c>
      <c r="V2165" s="13">
        <f>VLOOKUP(D2165,Pivot!$B$4:$F$2181,4,0)</f>
        <v>703</v>
      </c>
      <c r="W2165" s="46">
        <f>IFERROR(VLOOKUP(D2165,Pivot!$B$4:$H$2181,5,0),"")</f>
        <v>0.69420000000000004</v>
      </c>
      <c r="X2165" s="51">
        <f>IFERROR(VLOOKUP(D2165,Pivot!$B$4:$H$2181,6,0),"")</f>
        <v>0</v>
      </c>
      <c r="Y2165" s="46">
        <f>IFERROR(VLOOKUP(D2165,Pivot!$B$4:$H$2181,7,0),"")</f>
        <v>0.69420000000000004</v>
      </c>
    </row>
    <row r="2166" spans="1:25" ht="15" customHeight="1" outlineLevel="2">
      <c r="A2166" s="10" t="str">
        <f>VLOOKUP(D2166,'Current OBD'!$B$6:$K$2185,4,0)</f>
        <v>Walla Walla</v>
      </c>
      <c r="B2166" s="10" t="str">
        <f>VLOOKUP(D2166,'Current OBD'!$B$6:$K$2185,3,0)</f>
        <v>36-250</v>
      </c>
      <c r="C2166" s="9" t="str">
        <f>VLOOKUP(D2166,'Current OBD'!$B$6:$K$2185,2,0)</f>
        <v>College Place School District</v>
      </c>
      <c r="D2166" s="24">
        <v>662115</v>
      </c>
      <c r="E2166" s="9" t="str">
        <f>VLOOKUP(D2166,'Current OBD'!$B$6:$K$2185,10,0)</f>
        <v>Sager / College Place High School</v>
      </c>
      <c r="F2166" s="11" t="str">
        <f>IF(VLOOKUP(D2166,'Current OBD'!$B$6:$AK$2185,23,0)="Yes","PK"," ")</f>
        <v xml:space="preserve"> </v>
      </c>
      <c r="G2166" s="11" t="str">
        <f>IF(VLOOKUP(D2166,'Current OBD'!$B$6:$AK$2185,24,0)="Yes","K"," ")</f>
        <v xml:space="preserve"> </v>
      </c>
      <c r="H2166" s="11" t="str">
        <f>IF(VLOOKUP(D2166,'Current OBD'!$B$6:$AK$2185,25,0)="Yes",1," ")</f>
        <v xml:space="preserve"> </v>
      </c>
      <c r="I2166" s="11" t="str">
        <f>IF(VLOOKUP(D2166,'Current OBD'!$B$6:$AK$2185,26,0)="Yes","2"," ")</f>
        <v xml:space="preserve"> </v>
      </c>
      <c r="J2166" s="11" t="str">
        <f>IF(VLOOKUP(D2166,'Current OBD'!$B$6:$AK$2185,27,0)="Yes","3"," ")</f>
        <v xml:space="preserve"> </v>
      </c>
      <c r="K2166" s="11" t="str">
        <f>IF(VLOOKUP(D2166,'Current OBD'!$B$6:$AK$2185,28,0)="Yes","4"," ")</f>
        <v xml:space="preserve"> </v>
      </c>
      <c r="L2166" s="11" t="str">
        <f>IF(VLOOKUP(D2166,'Current OBD'!$B$6:$AK$2185,29,0)="Yes","5"," ")</f>
        <v xml:space="preserve"> </v>
      </c>
      <c r="M2166" s="11" t="str">
        <f>IF(VLOOKUP(D2166,'Current OBD'!$B$6:$AK$2185,30,0)="Yes","6"," ")</f>
        <v>6</v>
      </c>
      <c r="N2166" s="11" t="str">
        <f>IF(VLOOKUP(D2166,'Current OBD'!$B$6:$AK$2185,31,0)="Yes","7"," ")</f>
        <v>7</v>
      </c>
      <c r="O2166" s="11" t="str">
        <f>IF(VLOOKUP(D2166,'Current OBD'!$B$6:$AK$2185,32,0)="Yes","8"," ")</f>
        <v>8</v>
      </c>
      <c r="P2166" s="11" t="str">
        <f>IF(VLOOKUP(D2166,'Current OBD'!$B$6:$AK$2185,33,0)="Yes","9"," ")</f>
        <v>9</v>
      </c>
      <c r="Q2166" s="11" t="str">
        <f>IF(VLOOKUP(D2166,'Current OBD'!$B$6:$AK$2185,34,0)="Yes","10"," ")</f>
        <v>10</v>
      </c>
      <c r="R2166" s="11" t="str">
        <f>IF(VLOOKUP(D2166,'Current OBD'!$B$6:$AK$2185,35,0)="Yes","11"," ")</f>
        <v>11</v>
      </c>
      <c r="S2166" s="11" t="str">
        <f>IF(VLOOKUP(D2166,'Current OBD'!$B$6:$AK$2185,36,0)="Yes","12"," ")</f>
        <v>12</v>
      </c>
      <c r="T2166" s="13">
        <f>VLOOKUP(D2166,Pivot!$B$4:$F$2181,2,0)</f>
        <v>566</v>
      </c>
      <c r="U2166" s="13">
        <f>VLOOKUP(D2166,Pivot!$B$4:$F$2181,3,0)</f>
        <v>0</v>
      </c>
      <c r="V2166" s="13">
        <f>VLOOKUP(D2166,Pivot!$B$4:$F$2181,4,0)</f>
        <v>824</v>
      </c>
      <c r="W2166" s="46">
        <f>IFERROR(VLOOKUP(D2166,Pivot!$B$4:$H$2181,5,0),"")</f>
        <v>0.68689999999999996</v>
      </c>
      <c r="X2166" s="51">
        <f>IFERROR(VLOOKUP(D2166,Pivot!$B$4:$H$2181,6,0),"")</f>
        <v>0</v>
      </c>
      <c r="Y2166" s="46">
        <f>IFERROR(VLOOKUP(D2166,Pivot!$B$4:$H$2181,7,0),"")</f>
        <v>0.68689999999999996</v>
      </c>
    </row>
    <row r="2167" spans="1:25" ht="15" customHeight="1" outlineLevel="1">
      <c r="A2167" s="27"/>
      <c r="B2167" s="27"/>
      <c r="C2167" s="30" t="s">
        <v>5883</v>
      </c>
      <c r="D2167" s="27"/>
      <c r="E2167" s="26"/>
      <c r="F2167" s="29"/>
      <c r="G2167" s="29"/>
      <c r="H2167" s="29"/>
      <c r="I2167" s="29"/>
      <c r="J2167" s="29"/>
      <c r="K2167" s="29"/>
      <c r="L2167" s="29"/>
      <c r="M2167" s="29"/>
      <c r="N2167" s="29"/>
      <c r="O2167" s="29"/>
      <c r="P2167" s="29"/>
      <c r="Q2167" s="29"/>
      <c r="R2167" s="29"/>
      <c r="S2167" s="29"/>
      <c r="T2167" s="43">
        <f>SUBTOTAL(9,T2164:T2166)</f>
        <v>1082</v>
      </c>
      <c r="U2167" s="43">
        <f>SUBTOTAL(9,U2164:U2166)</f>
        <v>0</v>
      </c>
      <c r="V2167" s="43">
        <f>SUBTOTAL(9,V2164:V2166)</f>
        <v>1557</v>
      </c>
      <c r="W2167" s="47"/>
      <c r="X2167" s="52"/>
      <c r="Y2167" s="56">
        <f>(T2167+U2167)/V2167</f>
        <v>0.69492614001284525</v>
      </c>
    </row>
    <row r="2168" spans="1:25" ht="15" customHeight="1" outlineLevel="2">
      <c r="A2168" s="10" t="str">
        <f>VLOOKUP(D2168,'Current OBD'!$B$6:$K$2185,4,0)</f>
        <v>Walla Walla</v>
      </c>
      <c r="B2168" s="10" t="str">
        <f>VLOOKUP(D2168,'Current OBD'!$B$6:$K$2185,3,0)</f>
        <v>36-300</v>
      </c>
      <c r="C2168" s="9" t="str">
        <f>VLOOKUP(D2168,'Current OBD'!$B$6:$K$2185,2,0)</f>
        <v>Touchet School District</v>
      </c>
      <c r="D2168" s="24">
        <v>662117</v>
      </c>
      <c r="E2168" s="9" t="str">
        <f>VLOOKUP(D2168,'Current OBD'!$B$6:$K$2185,10,0)</f>
        <v>Touchet Elementary &amp; High School</v>
      </c>
      <c r="F2168" s="11" t="str">
        <f>IF(VLOOKUP(D2168,'Current OBD'!$B$6:$AK$2185,23,0)="Yes","PK"," ")</f>
        <v>PK</v>
      </c>
      <c r="G2168" s="11" t="str">
        <f>IF(VLOOKUP(D2168,'Current OBD'!$B$6:$AK$2185,24,0)="Yes","K"," ")</f>
        <v>K</v>
      </c>
      <c r="H2168" s="11">
        <f>IF(VLOOKUP(D2168,'Current OBD'!$B$6:$AK$2185,25,0)="Yes",1," ")</f>
        <v>1</v>
      </c>
      <c r="I2168" s="11" t="str">
        <f>IF(VLOOKUP(D2168,'Current OBD'!$B$6:$AK$2185,26,0)="Yes","2"," ")</f>
        <v>2</v>
      </c>
      <c r="J2168" s="11" t="str">
        <f>IF(VLOOKUP(D2168,'Current OBD'!$B$6:$AK$2185,27,0)="Yes","3"," ")</f>
        <v>3</v>
      </c>
      <c r="K2168" s="11" t="str">
        <f>IF(VLOOKUP(D2168,'Current OBD'!$B$6:$AK$2185,28,0)="Yes","4"," ")</f>
        <v>4</v>
      </c>
      <c r="L2168" s="11" t="str">
        <f>IF(VLOOKUP(D2168,'Current OBD'!$B$6:$AK$2185,29,0)="Yes","5"," ")</f>
        <v>5</v>
      </c>
      <c r="M2168" s="11" t="str">
        <f>IF(VLOOKUP(D2168,'Current OBD'!$B$6:$AK$2185,30,0)="Yes","6"," ")</f>
        <v>6</v>
      </c>
      <c r="N2168" s="11" t="str">
        <f>IF(VLOOKUP(D2168,'Current OBD'!$B$6:$AK$2185,31,0)="Yes","7"," ")</f>
        <v>7</v>
      </c>
      <c r="O2168" s="11" t="str">
        <f>IF(VLOOKUP(D2168,'Current OBD'!$B$6:$AK$2185,32,0)="Yes","8"," ")</f>
        <v>8</v>
      </c>
      <c r="P2168" s="11" t="str">
        <f>IF(VLOOKUP(D2168,'Current OBD'!$B$6:$AK$2185,33,0)="Yes","9"," ")</f>
        <v>9</v>
      </c>
      <c r="Q2168" s="11" t="str">
        <f>IF(VLOOKUP(D2168,'Current OBD'!$B$6:$AK$2185,34,0)="Yes","10"," ")</f>
        <v>10</v>
      </c>
      <c r="R2168" s="11" t="str">
        <f>IF(VLOOKUP(D2168,'Current OBD'!$B$6:$AK$2185,35,0)="Yes","11"," ")</f>
        <v>11</v>
      </c>
      <c r="S2168" s="11" t="str">
        <f>IF(VLOOKUP(D2168,'Current OBD'!$B$6:$AK$2185,36,0)="Yes","12"," ")</f>
        <v>12</v>
      </c>
      <c r="T2168" s="13">
        <f>VLOOKUP(D2168,Pivot!$B$4:$F$2181,2,0)</f>
        <v>89</v>
      </c>
      <c r="U2168" s="13">
        <f>VLOOKUP(D2168,Pivot!$B$4:$F$2181,3,0)</f>
        <v>30</v>
      </c>
      <c r="V2168" s="13">
        <f>VLOOKUP(D2168,Pivot!$B$4:$F$2181,4,0)</f>
        <v>228</v>
      </c>
      <c r="W2168" s="46">
        <f>IFERROR(VLOOKUP(D2168,Pivot!$B$4:$H$2181,5,0),"")</f>
        <v>0.39040000000000002</v>
      </c>
      <c r="X2168" s="51">
        <f>IFERROR(VLOOKUP(D2168,Pivot!$B$4:$H$2181,6,0),"")</f>
        <v>0.13159999999999999</v>
      </c>
      <c r="Y2168" s="46">
        <f>IFERROR(VLOOKUP(D2168,Pivot!$B$4:$H$2181,7,0),"")</f>
        <v>0.52190000000000003</v>
      </c>
    </row>
    <row r="2169" spans="1:25" ht="15" customHeight="1" outlineLevel="1">
      <c r="A2169" s="27"/>
      <c r="B2169" s="27"/>
      <c r="C2169" s="30" t="s">
        <v>5884</v>
      </c>
      <c r="D2169" s="27"/>
      <c r="E2169" s="26"/>
      <c r="F2169" s="29"/>
      <c r="G2169" s="29"/>
      <c r="H2169" s="29"/>
      <c r="I2169" s="29"/>
      <c r="J2169" s="29"/>
      <c r="K2169" s="29"/>
      <c r="L2169" s="29"/>
      <c r="M2169" s="29"/>
      <c r="N2169" s="29"/>
      <c r="O2169" s="29"/>
      <c r="P2169" s="29"/>
      <c r="Q2169" s="29"/>
      <c r="R2169" s="29"/>
      <c r="S2169" s="29"/>
      <c r="T2169" s="43">
        <f>SUBTOTAL(9,T2168:T2168)</f>
        <v>89</v>
      </c>
      <c r="U2169" s="43">
        <f>SUBTOTAL(9,U2168:U2168)</f>
        <v>30</v>
      </c>
      <c r="V2169" s="43">
        <f>SUBTOTAL(9,V2168:V2168)</f>
        <v>228</v>
      </c>
      <c r="W2169" s="47"/>
      <c r="X2169" s="52"/>
      <c r="Y2169" s="56">
        <f>(T2169+U2169)/V2169</f>
        <v>0.52192982456140347</v>
      </c>
    </row>
    <row r="2170" spans="1:25" ht="15" customHeight="1" outlineLevel="2">
      <c r="A2170" s="10" t="str">
        <f>VLOOKUP(D2170,'Current OBD'!$B$6:$K$2185,4,0)</f>
        <v>Walla Walla</v>
      </c>
      <c r="B2170" s="10" t="str">
        <f>VLOOKUP(D2170,'Current OBD'!$B$6:$K$2185,3,0)</f>
        <v>36-400</v>
      </c>
      <c r="C2170" s="9" t="str">
        <f>VLOOKUP(D2170,'Current OBD'!$B$6:$K$2185,2,0)</f>
        <v>Columbia School District-Walla Walla</v>
      </c>
      <c r="D2170" s="24">
        <v>662119</v>
      </c>
      <c r="E2170" s="9" t="str">
        <f>VLOOKUP(D2170,'Current OBD'!$B$6:$K$2185,10,0)</f>
        <v>Columbia Elementary</v>
      </c>
      <c r="F2170" s="11" t="str">
        <f>IF(VLOOKUP(D2170,'Current OBD'!$B$6:$AK$2185,23,0)="Yes","PK"," ")</f>
        <v>PK</v>
      </c>
      <c r="G2170" s="11" t="str">
        <f>IF(VLOOKUP(D2170,'Current OBD'!$B$6:$AK$2185,24,0)="Yes","K"," ")</f>
        <v>K</v>
      </c>
      <c r="H2170" s="11">
        <f>IF(VLOOKUP(D2170,'Current OBD'!$B$6:$AK$2185,25,0)="Yes",1," ")</f>
        <v>1</v>
      </c>
      <c r="I2170" s="11" t="str">
        <f>IF(VLOOKUP(D2170,'Current OBD'!$B$6:$AK$2185,26,0)="Yes","2"," ")</f>
        <v>2</v>
      </c>
      <c r="J2170" s="11" t="str">
        <f>IF(VLOOKUP(D2170,'Current OBD'!$B$6:$AK$2185,27,0)="Yes","3"," ")</f>
        <v>3</v>
      </c>
      <c r="K2170" s="11" t="str">
        <f>IF(VLOOKUP(D2170,'Current OBD'!$B$6:$AK$2185,28,0)="Yes","4"," ")</f>
        <v>4</v>
      </c>
      <c r="L2170" s="11" t="str">
        <f>IF(VLOOKUP(D2170,'Current OBD'!$B$6:$AK$2185,29,0)="Yes","5"," ")</f>
        <v>5</v>
      </c>
      <c r="M2170" s="11" t="str">
        <f>IF(VLOOKUP(D2170,'Current OBD'!$B$6:$AK$2185,30,0)="Yes","6"," ")</f>
        <v xml:space="preserve"> </v>
      </c>
      <c r="N2170" s="11" t="str">
        <f>IF(VLOOKUP(D2170,'Current OBD'!$B$6:$AK$2185,31,0)="Yes","7"," ")</f>
        <v xml:space="preserve"> </v>
      </c>
      <c r="O2170" s="11" t="str">
        <f>IF(VLOOKUP(D2170,'Current OBD'!$B$6:$AK$2185,32,0)="Yes","8"," ")</f>
        <v xml:space="preserve"> </v>
      </c>
      <c r="P2170" s="11" t="str">
        <f>IF(VLOOKUP(D2170,'Current OBD'!$B$6:$AK$2185,33,0)="Yes","9"," ")</f>
        <v xml:space="preserve"> </v>
      </c>
      <c r="Q2170" s="11" t="str">
        <f>IF(VLOOKUP(D2170,'Current OBD'!$B$6:$AK$2185,34,0)="Yes","10"," ")</f>
        <v xml:space="preserve"> </v>
      </c>
      <c r="R2170" s="11" t="str">
        <f>IF(VLOOKUP(D2170,'Current OBD'!$B$6:$AK$2185,35,0)="Yes","11"," ")</f>
        <v xml:space="preserve"> </v>
      </c>
      <c r="S2170" s="11" t="str">
        <f>IF(VLOOKUP(D2170,'Current OBD'!$B$6:$AK$2185,36,0)="Yes","12"," ")</f>
        <v xml:space="preserve"> </v>
      </c>
      <c r="T2170" s="13">
        <f>VLOOKUP(D2170,Pivot!$B$4:$F$2181,2,0)</f>
        <v>239</v>
      </c>
      <c r="U2170" s="13">
        <f>VLOOKUP(D2170,Pivot!$B$4:$F$2181,3,0)</f>
        <v>0</v>
      </c>
      <c r="V2170" s="13">
        <f>VLOOKUP(D2170,Pivot!$B$4:$F$2181,4,0)</f>
        <v>366</v>
      </c>
      <c r="W2170" s="46">
        <f>IFERROR(VLOOKUP(D2170,Pivot!$B$4:$H$2181,5,0),"")</f>
        <v>0.65300000000000002</v>
      </c>
      <c r="X2170" s="51">
        <f>IFERROR(VLOOKUP(D2170,Pivot!$B$4:$H$2181,6,0),"")</f>
        <v>0</v>
      </c>
      <c r="Y2170" s="46">
        <f>IFERROR(VLOOKUP(D2170,Pivot!$B$4:$H$2181,7,0),"")</f>
        <v>0.65300000000000002</v>
      </c>
    </row>
    <row r="2171" spans="1:25" ht="15" customHeight="1" outlineLevel="2">
      <c r="A2171" s="10" t="str">
        <f>VLOOKUP(D2171,'Current OBD'!$B$6:$K$2185,4,0)</f>
        <v>Walla Walla</v>
      </c>
      <c r="B2171" s="10" t="str">
        <f>VLOOKUP(D2171,'Current OBD'!$B$6:$K$2185,3,0)</f>
        <v>36-400</v>
      </c>
      <c r="C2171" s="9" t="str">
        <f>VLOOKUP(D2171,'Current OBD'!$B$6:$K$2185,2,0)</f>
        <v>Columbia School District-Walla Walla</v>
      </c>
      <c r="D2171" s="24">
        <v>662121</v>
      </c>
      <c r="E2171" s="9" t="str">
        <f>VLOOKUP(D2171,'Current OBD'!$B$6:$K$2185,10,0)</f>
        <v>Columbia High</v>
      </c>
      <c r="F2171" s="11" t="str">
        <f>IF(VLOOKUP(D2171,'Current OBD'!$B$6:$AK$2185,23,0)="Yes","PK"," ")</f>
        <v xml:space="preserve"> </v>
      </c>
      <c r="G2171" s="11" t="str">
        <f>IF(VLOOKUP(D2171,'Current OBD'!$B$6:$AK$2185,24,0)="Yes","K"," ")</f>
        <v xml:space="preserve"> </v>
      </c>
      <c r="H2171" s="11" t="str">
        <f>IF(VLOOKUP(D2171,'Current OBD'!$B$6:$AK$2185,25,0)="Yes",1," ")</f>
        <v xml:space="preserve"> </v>
      </c>
      <c r="I2171" s="11" t="str">
        <f>IF(VLOOKUP(D2171,'Current OBD'!$B$6:$AK$2185,26,0)="Yes","2"," ")</f>
        <v xml:space="preserve"> </v>
      </c>
      <c r="J2171" s="11" t="str">
        <f>IF(VLOOKUP(D2171,'Current OBD'!$B$6:$AK$2185,27,0)="Yes","3"," ")</f>
        <v xml:space="preserve"> </v>
      </c>
      <c r="K2171" s="11" t="str">
        <f>IF(VLOOKUP(D2171,'Current OBD'!$B$6:$AK$2185,28,0)="Yes","4"," ")</f>
        <v xml:space="preserve"> </v>
      </c>
      <c r="L2171" s="11" t="str">
        <f>IF(VLOOKUP(D2171,'Current OBD'!$B$6:$AK$2185,29,0)="Yes","5"," ")</f>
        <v xml:space="preserve"> </v>
      </c>
      <c r="M2171" s="11" t="str">
        <f>IF(VLOOKUP(D2171,'Current OBD'!$B$6:$AK$2185,30,0)="Yes","6"," ")</f>
        <v xml:space="preserve"> </v>
      </c>
      <c r="N2171" s="11" t="str">
        <f>IF(VLOOKUP(D2171,'Current OBD'!$B$6:$AK$2185,31,0)="Yes","7"," ")</f>
        <v xml:space="preserve"> </v>
      </c>
      <c r="O2171" s="11" t="str">
        <f>IF(VLOOKUP(D2171,'Current OBD'!$B$6:$AK$2185,32,0)="Yes","8"," ")</f>
        <v xml:space="preserve"> </v>
      </c>
      <c r="P2171" s="11" t="str">
        <f>IF(VLOOKUP(D2171,'Current OBD'!$B$6:$AK$2185,33,0)="Yes","9"," ")</f>
        <v>9</v>
      </c>
      <c r="Q2171" s="11" t="str">
        <f>IF(VLOOKUP(D2171,'Current OBD'!$B$6:$AK$2185,34,0)="Yes","10"," ")</f>
        <v>10</v>
      </c>
      <c r="R2171" s="11" t="str">
        <f>IF(VLOOKUP(D2171,'Current OBD'!$B$6:$AK$2185,35,0)="Yes","11"," ")</f>
        <v>11</v>
      </c>
      <c r="S2171" s="11" t="str">
        <f>IF(VLOOKUP(D2171,'Current OBD'!$B$6:$AK$2185,36,0)="Yes","12"," ")</f>
        <v>12</v>
      </c>
      <c r="T2171" s="13">
        <f>VLOOKUP(D2171,Pivot!$B$4:$F$2181,2,0)</f>
        <v>139</v>
      </c>
      <c r="U2171" s="13">
        <f>VLOOKUP(D2171,Pivot!$B$4:$F$2181,3,0)</f>
        <v>0</v>
      </c>
      <c r="V2171" s="13">
        <f>VLOOKUP(D2171,Pivot!$B$4:$F$2181,4,0)</f>
        <v>226</v>
      </c>
      <c r="W2171" s="46">
        <f>IFERROR(VLOOKUP(D2171,Pivot!$B$4:$H$2181,5,0),"")</f>
        <v>0.61499999999999999</v>
      </c>
      <c r="X2171" s="51">
        <f>IFERROR(VLOOKUP(D2171,Pivot!$B$4:$H$2181,6,0),"")</f>
        <v>0</v>
      </c>
      <c r="Y2171" s="46">
        <f>IFERROR(VLOOKUP(D2171,Pivot!$B$4:$H$2181,7,0),"")</f>
        <v>0.61499999999999999</v>
      </c>
    </row>
    <row r="2172" spans="1:25" ht="15" customHeight="1" outlineLevel="2">
      <c r="A2172" s="10" t="str">
        <f>VLOOKUP(D2172,'Current OBD'!$B$6:$K$2185,4,0)</f>
        <v>Walla Walla</v>
      </c>
      <c r="B2172" s="10" t="str">
        <f>VLOOKUP(D2172,'Current OBD'!$B$6:$K$2185,3,0)</f>
        <v>36-400</v>
      </c>
      <c r="C2172" s="9" t="str">
        <f>VLOOKUP(D2172,'Current OBD'!$B$6:$K$2185,2,0)</f>
        <v>Columbia School District-Walla Walla</v>
      </c>
      <c r="D2172" s="24">
        <v>662120</v>
      </c>
      <c r="E2172" s="9" t="str">
        <f>VLOOKUP(D2172,'Current OBD'!$B$6:$K$2185,10,0)</f>
        <v>Columbia Middle School</v>
      </c>
      <c r="F2172" s="11" t="str">
        <f>IF(VLOOKUP(D2172,'Current OBD'!$B$6:$AK$2185,23,0)="Yes","PK"," ")</f>
        <v xml:space="preserve"> </v>
      </c>
      <c r="G2172" s="11" t="str">
        <f>IF(VLOOKUP(D2172,'Current OBD'!$B$6:$AK$2185,24,0)="Yes","K"," ")</f>
        <v xml:space="preserve"> </v>
      </c>
      <c r="H2172" s="11" t="str">
        <f>IF(VLOOKUP(D2172,'Current OBD'!$B$6:$AK$2185,25,0)="Yes",1," ")</f>
        <v xml:space="preserve"> </v>
      </c>
      <c r="I2172" s="11" t="str">
        <f>IF(VLOOKUP(D2172,'Current OBD'!$B$6:$AK$2185,26,0)="Yes","2"," ")</f>
        <v xml:space="preserve"> </v>
      </c>
      <c r="J2172" s="11" t="str">
        <f>IF(VLOOKUP(D2172,'Current OBD'!$B$6:$AK$2185,27,0)="Yes","3"," ")</f>
        <v xml:space="preserve"> </v>
      </c>
      <c r="K2172" s="11" t="str">
        <f>IF(VLOOKUP(D2172,'Current OBD'!$B$6:$AK$2185,28,0)="Yes","4"," ")</f>
        <v xml:space="preserve"> </v>
      </c>
      <c r="L2172" s="11" t="str">
        <f>IF(VLOOKUP(D2172,'Current OBD'!$B$6:$AK$2185,29,0)="Yes","5"," ")</f>
        <v xml:space="preserve"> </v>
      </c>
      <c r="M2172" s="11" t="str">
        <f>IF(VLOOKUP(D2172,'Current OBD'!$B$6:$AK$2185,30,0)="Yes","6"," ")</f>
        <v>6</v>
      </c>
      <c r="N2172" s="11" t="str">
        <f>IF(VLOOKUP(D2172,'Current OBD'!$B$6:$AK$2185,31,0)="Yes","7"," ")</f>
        <v>7</v>
      </c>
      <c r="O2172" s="11" t="str">
        <f>IF(VLOOKUP(D2172,'Current OBD'!$B$6:$AK$2185,32,0)="Yes","8"," ")</f>
        <v>8</v>
      </c>
      <c r="P2172" s="11" t="str">
        <f>IF(VLOOKUP(D2172,'Current OBD'!$B$6:$AK$2185,33,0)="Yes","9"," ")</f>
        <v xml:space="preserve"> </v>
      </c>
      <c r="Q2172" s="11" t="str">
        <f>IF(VLOOKUP(D2172,'Current OBD'!$B$6:$AK$2185,34,0)="Yes","10"," ")</f>
        <v xml:space="preserve"> </v>
      </c>
      <c r="R2172" s="11" t="str">
        <f>IF(VLOOKUP(D2172,'Current OBD'!$B$6:$AK$2185,35,0)="Yes","11"," ")</f>
        <v xml:space="preserve"> </v>
      </c>
      <c r="S2172" s="11" t="str">
        <f>IF(VLOOKUP(D2172,'Current OBD'!$B$6:$AK$2185,36,0)="Yes","12"," ")</f>
        <v xml:space="preserve"> </v>
      </c>
      <c r="T2172" s="13">
        <f>VLOOKUP(D2172,Pivot!$B$4:$F$2181,2,0)</f>
        <v>154</v>
      </c>
      <c r="U2172" s="13">
        <f>VLOOKUP(D2172,Pivot!$B$4:$F$2181,3,0)</f>
        <v>0</v>
      </c>
      <c r="V2172" s="13">
        <f>VLOOKUP(D2172,Pivot!$B$4:$F$2181,4,0)</f>
        <v>197</v>
      </c>
      <c r="W2172" s="46">
        <f>IFERROR(VLOOKUP(D2172,Pivot!$B$4:$H$2181,5,0),"")</f>
        <v>0.78169999999999995</v>
      </c>
      <c r="X2172" s="51">
        <f>IFERROR(VLOOKUP(D2172,Pivot!$B$4:$H$2181,6,0),"")</f>
        <v>0</v>
      </c>
      <c r="Y2172" s="46">
        <f>IFERROR(VLOOKUP(D2172,Pivot!$B$4:$H$2181,7,0),"")</f>
        <v>0.78169999999999995</v>
      </c>
    </row>
    <row r="2173" spans="1:25" ht="15" customHeight="1" outlineLevel="1">
      <c r="A2173" s="27"/>
      <c r="B2173" s="27"/>
      <c r="C2173" s="30" t="s">
        <v>5885</v>
      </c>
      <c r="D2173" s="27"/>
      <c r="E2173" s="26"/>
      <c r="F2173" s="29"/>
      <c r="G2173" s="29"/>
      <c r="H2173" s="29"/>
      <c r="I2173" s="29"/>
      <c r="J2173" s="29"/>
      <c r="K2173" s="29"/>
      <c r="L2173" s="29"/>
      <c r="M2173" s="29"/>
      <c r="N2173" s="29"/>
      <c r="O2173" s="29"/>
      <c r="P2173" s="29"/>
      <c r="Q2173" s="29"/>
      <c r="R2173" s="29"/>
      <c r="S2173" s="29"/>
      <c r="T2173" s="43">
        <f>SUBTOTAL(9,T2170:T2172)</f>
        <v>532</v>
      </c>
      <c r="U2173" s="43">
        <f>SUBTOTAL(9,U2170:U2172)</f>
        <v>0</v>
      </c>
      <c r="V2173" s="43">
        <f>SUBTOTAL(9,V2170:V2172)</f>
        <v>789</v>
      </c>
      <c r="W2173" s="47"/>
      <c r="X2173" s="52"/>
      <c r="Y2173" s="56">
        <f>(T2173+U2173)/V2173</f>
        <v>0.67427122940430928</v>
      </c>
    </row>
    <row r="2174" spans="1:25" ht="15" customHeight="1" outlineLevel="2">
      <c r="A2174" s="10" t="str">
        <f>VLOOKUP(D2174,'Current OBD'!$B$6:$K$2185,4,0)</f>
        <v>Walla Walla</v>
      </c>
      <c r="B2174" s="10" t="str">
        <f>VLOOKUP(D2174,'Current OBD'!$B$6:$K$2185,3,0)</f>
        <v>36-401</v>
      </c>
      <c r="C2174" s="9" t="str">
        <f>VLOOKUP(D2174,'Current OBD'!$B$6:$K$2185,2,0)</f>
        <v>Waitsburg School District</v>
      </c>
      <c r="D2174" s="24">
        <v>662123</v>
      </c>
      <c r="E2174" s="9" t="str">
        <f>VLOOKUP(D2174,'Current OBD'!$B$6:$K$2185,10,0)</f>
        <v>Preston Hall Middle School</v>
      </c>
      <c r="F2174" s="11" t="str">
        <f>IF(VLOOKUP(D2174,'Current OBD'!$B$6:$AK$2185,23,0)="Yes","PK"," ")</f>
        <v xml:space="preserve"> </v>
      </c>
      <c r="G2174" s="11" t="str">
        <f>IF(VLOOKUP(D2174,'Current OBD'!$B$6:$AK$2185,24,0)="Yes","K"," ")</f>
        <v xml:space="preserve"> </v>
      </c>
      <c r="H2174" s="11" t="str">
        <f>IF(VLOOKUP(D2174,'Current OBD'!$B$6:$AK$2185,25,0)="Yes",1," ")</f>
        <v xml:space="preserve"> </v>
      </c>
      <c r="I2174" s="11" t="str">
        <f>IF(VLOOKUP(D2174,'Current OBD'!$B$6:$AK$2185,26,0)="Yes","2"," ")</f>
        <v xml:space="preserve"> </v>
      </c>
      <c r="J2174" s="11" t="str">
        <f>IF(VLOOKUP(D2174,'Current OBD'!$B$6:$AK$2185,27,0)="Yes","3"," ")</f>
        <v xml:space="preserve"> </v>
      </c>
      <c r="K2174" s="11" t="str">
        <f>IF(VLOOKUP(D2174,'Current OBD'!$B$6:$AK$2185,28,0)="Yes","4"," ")</f>
        <v xml:space="preserve"> </v>
      </c>
      <c r="L2174" s="11" t="str">
        <f>IF(VLOOKUP(D2174,'Current OBD'!$B$6:$AK$2185,29,0)="Yes","5"," ")</f>
        <v xml:space="preserve"> </v>
      </c>
      <c r="M2174" s="11" t="str">
        <f>IF(VLOOKUP(D2174,'Current OBD'!$B$6:$AK$2185,30,0)="Yes","6"," ")</f>
        <v>6</v>
      </c>
      <c r="N2174" s="11" t="str">
        <f>IF(VLOOKUP(D2174,'Current OBD'!$B$6:$AK$2185,31,0)="Yes","7"," ")</f>
        <v>7</v>
      </c>
      <c r="O2174" s="11" t="str">
        <f>IF(VLOOKUP(D2174,'Current OBD'!$B$6:$AK$2185,32,0)="Yes","8"," ")</f>
        <v>8</v>
      </c>
      <c r="P2174" s="11" t="str">
        <f>IF(VLOOKUP(D2174,'Current OBD'!$B$6:$AK$2185,33,0)="Yes","9"," ")</f>
        <v xml:space="preserve"> </v>
      </c>
      <c r="Q2174" s="11" t="str">
        <f>IF(VLOOKUP(D2174,'Current OBD'!$B$6:$AK$2185,34,0)="Yes","10"," ")</f>
        <v xml:space="preserve"> </v>
      </c>
      <c r="R2174" s="11" t="str">
        <f>IF(VLOOKUP(D2174,'Current OBD'!$B$6:$AK$2185,35,0)="Yes","11"," ")</f>
        <v xml:space="preserve"> </v>
      </c>
      <c r="S2174" s="11" t="str">
        <f>IF(VLOOKUP(D2174,'Current OBD'!$B$6:$AK$2185,36,0)="Yes","12"," ")</f>
        <v xml:space="preserve"> </v>
      </c>
      <c r="T2174" s="13">
        <f>VLOOKUP(D2174,Pivot!$B$4:$F$2181,2,0)</f>
        <v>58</v>
      </c>
      <c r="U2174" s="13">
        <f>VLOOKUP(D2174,Pivot!$B$4:$F$2181,3,0)</f>
        <v>0</v>
      </c>
      <c r="V2174" s="13">
        <f>VLOOKUP(D2174,Pivot!$B$4:$F$2181,4,0)</f>
        <v>73</v>
      </c>
      <c r="W2174" s="46">
        <f>IFERROR(VLOOKUP(D2174,Pivot!$B$4:$H$2181,5,0),"")</f>
        <v>0.79449999999999998</v>
      </c>
      <c r="X2174" s="51">
        <f>IFERROR(VLOOKUP(D2174,Pivot!$B$4:$H$2181,6,0),"")</f>
        <v>0</v>
      </c>
      <c r="Y2174" s="46">
        <f>IFERROR(VLOOKUP(D2174,Pivot!$B$4:$H$2181,7,0),"")</f>
        <v>0.79449999999999998</v>
      </c>
    </row>
    <row r="2175" spans="1:25" ht="15" customHeight="1" outlineLevel="2">
      <c r="A2175" s="10" t="str">
        <f>VLOOKUP(D2175,'Current OBD'!$B$6:$K$2185,4,0)</f>
        <v>Walla Walla</v>
      </c>
      <c r="B2175" s="10" t="str">
        <f>VLOOKUP(D2175,'Current OBD'!$B$6:$K$2185,3,0)</f>
        <v>36-401</v>
      </c>
      <c r="C2175" s="9" t="str">
        <f>VLOOKUP(D2175,'Current OBD'!$B$6:$K$2185,2,0)</f>
        <v>Waitsburg School District</v>
      </c>
      <c r="D2175" s="24">
        <v>662122</v>
      </c>
      <c r="E2175" s="9" t="str">
        <f>VLOOKUP(D2175,'Current OBD'!$B$6:$K$2185,10,0)</f>
        <v>Waitsburg Elementary</v>
      </c>
      <c r="F2175" s="11" t="str">
        <f>IF(VLOOKUP(D2175,'Current OBD'!$B$6:$AK$2185,23,0)="Yes","PK"," ")</f>
        <v>PK</v>
      </c>
      <c r="G2175" s="11" t="str">
        <f>IF(VLOOKUP(D2175,'Current OBD'!$B$6:$AK$2185,24,0)="Yes","K"," ")</f>
        <v>K</v>
      </c>
      <c r="H2175" s="11">
        <f>IF(VLOOKUP(D2175,'Current OBD'!$B$6:$AK$2185,25,0)="Yes",1," ")</f>
        <v>1</v>
      </c>
      <c r="I2175" s="11" t="str">
        <f>IF(VLOOKUP(D2175,'Current OBD'!$B$6:$AK$2185,26,0)="Yes","2"," ")</f>
        <v>2</v>
      </c>
      <c r="J2175" s="11" t="str">
        <f>IF(VLOOKUP(D2175,'Current OBD'!$B$6:$AK$2185,27,0)="Yes","3"," ")</f>
        <v>3</v>
      </c>
      <c r="K2175" s="11" t="str">
        <f>IF(VLOOKUP(D2175,'Current OBD'!$B$6:$AK$2185,28,0)="Yes","4"," ")</f>
        <v>4</v>
      </c>
      <c r="L2175" s="11" t="str">
        <f>IF(VLOOKUP(D2175,'Current OBD'!$B$6:$AK$2185,29,0)="Yes","5"," ")</f>
        <v>5</v>
      </c>
      <c r="M2175" s="11" t="str">
        <f>IF(VLOOKUP(D2175,'Current OBD'!$B$6:$AK$2185,30,0)="Yes","6"," ")</f>
        <v xml:space="preserve"> </v>
      </c>
      <c r="N2175" s="11" t="str">
        <f>IF(VLOOKUP(D2175,'Current OBD'!$B$6:$AK$2185,31,0)="Yes","7"," ")</f>
        <v xml:space="preserve"> </v>
      </c>
      <c r="O2175" s="11" t="str">
        <f>IF(VLOOKUP(D2175,'Current OBD'!$B$6:$AK$2185,32,0)="Yes","8"," ")</f>
        <v xml:space="preserve"> </v>
      </c>
      <c r="P2175" s="11" t="str">
        <f>IF(VLOOKUP(D2175,'Current OBD'!$B$6:$AK$2185,33,0)="Yes","9"," ")</f>
        <v xml:space="preserve"> </v>
      </c>
      <c r="Q2175" s="11" t="str">
        <f>IF(VLOOKUP(D2175,'Current OBD'!$B$6:$AK$2185,34,0)="Yes","10"," ")</f>
        <v xml:space="preserve"> </v>
      </c>
      <c r="R2175" s="11" t="str">
        <f>IF(VLOOKUP(D2175,'Current OBD'!$B$6:$AK$2185,35,0)="Yes","11"," ")</f>
        <v xml:space="preserve"> </v>
      </c>
      <c r="S2175" s="11" t="str">
        <f>IF(VLOOKUP(D2175,'Current OBD'!$B$6:$AK$2185,36,0)="Yes","12"," ")</f>
        <v xml:space="preserve"> </v>
      </c>
      <c r="T2175" s="13">
        <f>VLOOKUP(D2175,Pivot!$B$4:$F$2181,2,0)</f>
        <v>82</v>
      </c>
      <c r="U2175" s="13">
        <f>VLOOKUP(D2175,Pivot!$B$4:$F$2181,3,0)</f>
        <v>0</v>
      </c>
      <c r="V2175" s="13">
        <f>VLOOKUP(D2175,Pivot!$B$4:$F$2181,4,0)</f>
        <v>114</v>
      </c>
      <c r="W2175" s="46">
        <f>IFERROR(VLOOKUP(D2175,Pivot!$B$4:$H$2181,5,0),"")</f>
        <v>0.71930000000000005</v>
      </c>
      <c r="X2175" s="51">
        <f>IFERROR(VLOOKUP(D2175,Pivot!$B$4:$H$2181,6,0),"")</f>
        <v>0</v>
      </c>
      <c r="Y2175" s="46">
        <f>IFERROR(VLOOKUP(D2175,Pivot!$B$4:$H$2181,7,0),"")</f>
        <v>0.71930000000000005</v>
      </c>
    </row>
    <row r="2176" spans="1:25" ht="15" customHeight="1" outlineLevel="2">
      <c r="A2176" s="10" t="str">
        <f>VLOOKUP(D2176,'Current OBD'!$B$6:$K$2185,4,0)</f>
        <v>Walla Walla</v>
      </c>
      <c r="B2176" s="10" t="str">
        <f>VLOOKUP(D2176,'Current OBD'!$B$6:$K$2185,3,0)</f>
        <v>36-401</v>
      </c>
      <c r="C2176" s="9" t="str">
        <f>VLOOKUP(D2176,'Current OBD'!$B$6:$K$2185,2,0)</f>
        <v>Waitsburg School District</v>
      </c>
      <c r="D2176" s="24">
        <v>662124</v>
      </c>
      <c r="E2176" s="9" t="str">
        <f>VLOOKUP(D2176,'Current OBD'!$B$6:$K$2185,10,0)</f>
        <v>Waitsburg High</v>
      </c>
      <c r="F2176" s="11" t="str">
        <f>IF(VLOOKUP(D2176,'Current OBD'!$B$6:$AK$2185,23,0)="Yes","PK"," ")</f>
        <v xml:space="preserve"> </v>
      </c>
      <c r="G2176" s="11" t="str">
        <f>IF(VLOOKUP(D2176,'Current OBD'!$B$6:$AK$2185,24,0)="Yes","K"," ")</f>
        <v xml:space="preserve"> </v>
      </c>
      <c r="H2176" s="11" t="str">
        <f>IF(VLOOKUP(D2176,'Current OBD'!$B$6:$AK$2185,25,0)="Yes",1," ")</f>
        <v xml:space="preserve"> </v>
      </c>
      <c r="I2176" s="11" t="str">
        <f>IF(VLOOKUP(D2176,'Current OBD'!$B$6:$AK$2185,26,0)="Yes","2"," ")</f>
        <v xml:space="preserve"> </v>
      </c>
      <c r="J2176" s="11" t="str">
        <f>IF(VLOOKUP(D2176,'Current OBD'!$B$6:$AK$2185,27,0)="Yes","3"," ")</f>
        <v xml:space="preserve"> </v>
      </c>
      <c r="K2176" s="11" t="str">
        <f>IF(VLOOKUP(D2176,'Current OBD'!$B$6:$AK$2185,28,0)="Yes","4"," ")</f>
        <v xml:space="preserve"> </v>
      </c>
      <c r="L2176" s="11" t="str">
        <f>IF(VLOOKUP(D2176,'Current OBD'!$B$6:$AK$2185,29,0)="Yes","5"," ")</f>
        <v xml:space="preserve"> </v>
      </c>
      <c r="M2176" s="11" t="str">
        <f>IF(VLOOKUP(D2176,'Current OBD'!$B$6:$AK$2185,30,0)="Yes","6"," ")</f>
        <v xml:space="preserve"> </v>
      </c>
      <c r="N2176" s="11" t="str">
        <f>IF(VLOOKUP(D2176,'Current OBD'!$B$6:$AK$2185,31,0)="Yes","7"," ")</f>
        <v xml:space="preserve"> </v>
      </c>
      <c r="O2176" s="11" t="str">
        <f>IF(VLOOKUP(D2176,'Current OBD'!$B$6:$AK$2185,32,0)="Yes","8"," ")</f>
        <v xml:space="preserve"> </v>
      </c>
      <c r="P2176" s="11" t="str">
        <f>IF(VLOOKUP(D2176,'Current OBD'!$B$6:$AK$2185,33,0)="Yes","9"," ")</f>
        <v>9</v>
      </c>
      <c r="Q2176" s="11" t="str">
        <f>IF(VLOOKUP(D2176,'Current OBD'!$B$6:$AK$2185,34,0)="Yes","10"," ")</f>
        <v>10</v>
      </c>
      <c r="R2176" s="11" t="str">
        <f>IF(VLOOKUP(D2176,'Current OBD'!$B$6:$AK$2185,35,0)="Yes","11"," ")</f>
        <v>11</v>
      </c>
      <c r="S2176" s="11" t="str">
        <f>IF(VLOOKUP(D2176,'Current OBD'!$B$6:$AK$2185,36,0)="Yes","12"," ")</f>
        <v>12</v>
      </c>
      <c r="T2176" s="13">
        <f>VLOOKUP(D2176,Pivot!$B$4:$F$2181,2,0)</f>
        <v>68</v>
      </c>
      <c r="U2176" s="13">
        <f>VLOOKUP(D2176,Pivot!$B$4:$F$2181,3,0)</f>
        <v>0</v>
      </c>
      <c r="V2176" s="13">
        <f>VLOOKUP(D2176,Pivot!$B$4:$F$2181,4,0)</f>
        <v>87</v>
      </c>
      <c r="W2176" s="46">
        <f>IFERROR(VLOOKUP(D2176,Pivot!$B$4:$H$2181,5,0),"")</f>
        <v>0.78159999999999996</v>
      </c>
      <c r="X2176" s="51">
        <f>IFERROR(VLOOKUP(D2176,Pivot!$B$4:$H$2181,6,0),"")</f>
        <v>0</v>
      </c>
      <c r="Y2176" s="46">
        <f>IFERROR(VLOOKUP(D2176,Pivot!$B$4:$H$2181,7,0),"")</f>
        <v>0.78159999999999996</v>
      </c>
    </row>
    <row r="2177" spans="1:25" ht="15" customHeight="1" outlineLevel="1">
      <c r="A2177" s="27"/>
      <c r="B2177" s="27"/>
      <c r="C2177" s="30" t="s">
        <v>5886</v>
      </c>
      <c r="D2177" s="27"/>
      <c r="E2177" s="26"/>
      <c r="F2177" s="29"/>
      <c r="G2177" s="29"/>
      <c r="H2177" s="29"/>
      <c r="I2177" s="29"/>
      <c r="J2177" s="29"/>
      <c r="K2177" s="29"/>
      <c r="L2177" s="29"/>
      <c r="M2177" s="29"/>
      <c r="N2177" s="29"/>
      <c r="O2177" s="29"/>
      <c r="P2177" s="29"/>
      <c r="Q2177" s="29"/>
      <c r="R2177" s="29"/>
      <c r="S2177" s="29"/>
      <c r="T2177" s="43">
        <f>SUBTOTAL(9,T2174:T2176)</f>
        <v>208</v>
      </c>
      <c r="U2177" s="43">
        <f>SUBTOTAL(9,U2174:U2176)</f>
        <v>0</v>
      </c>
      <c r="V2177" s="43">
        <f>SUBTOTAL(9,V2174:V2176)</f>
        <v>274</v>
      </c>
      <c r="W2177" s="47"/>
      <c r="X2177" s="52"/>
      <c r="Y2177" s="56">
        <f>(T2177+U2177)/V2177</f>
        <v>0.75912408759124084</v>
      </c>
    </row>
    <row r="2178" spans="1:25" ht="15" customHeight="1" outlineLevel="2">
      <c r="A2178" s="10" t="str">
        <f>VLOOKUP(D2178,'Current OBD'!$B$6:$K$2185,4,0)</f>
        <v>Walla Walla</v>
      </c>
      <c r="B2178" s="10" t="str">
        <f>VLOOKUP(D2178,'Current OBD'!$B$6:$K$2185,3,0)</f>
        <v>36-402</v>
      </c>
      <c r="C2178" s="9" t="str">
        <f>VLOOKUP(D2178,'Current OBD'!$B$6:$K$2185,2,0)</f>
        <v>Prescott School District</v>
      </c>
      <c r="D2178" s="24">
        <v>662125</v>
      </c>
      <c r="E2178" s="9" t="str">
        <f>VLOOKUP(D2178,'Current OBD'!$B$6:$K$2185,10,0)</f>
        <v>Prescott Elementary</v>
      </c>
      <c r="F2178" s="11" t="str">
        <f>IF(VLOOKUP(D2178,'Current OBD'!$B$6:$AK$2185,23,0)="Yes","PK"," ")</f>
        <v>PK</v>
      </c>
      <c r="G2178" s="11" t="str">
        <f>IF(VLOOKUP(D2178,'Current OBD'!$B$6:$AK$2185,24,0)="Yes","K"," ")</f>
        <v>K</v>
      </c>
      <c r="H2178" s="11">
        <f>IF(VLOOKUP(D2178,'Current OBD'!$B$6:$AK$2185,25,0)="Yes",1," ")</f>
        <v>1</v>
      </c>
      <c r="I2178" s="11" t="str">
        <f>IF(VLOOKUP(D2178,'Current OBD'!$B$6:$AK$2185,26,0)="Yes","2"," ")</f>
        <v>2</v>
      </c>
      <c r="J2178" s="11" t="str">
        <f>IF(VLOOKUP(D2178,'Current OBD'!$B$6:$AK$2185,27,0)="Yes","3"," ")</f>
        <v>3</v>
      </c>
      <c r="K2178" s="11" t="str">
        <f>IF(VLOOKUP(D2178,'Current OBD'!$B$6:$AK$2185,28,0)="Yes","4"," ")</f>
        <v>4</v>
      </c>
      <c r="L2178" s="11" t="str">
        <f>IF(VLOOKUP(D2178,'Current OBD'!$B$6:$AK$2185,29,0)="Yes","5"," ")</f>
        <v>5</v>
      </c>
      <c r="M2178" s="11" t="str">
        <f>IF(VLOOKUP(D2178,'Current OBD'!$B$6:$AK$2185,30,0)="Yes","6"," ")</f>
        <v xml:space="preserve"> </v>
      </c>
      <c r="N2178" s="11" t="str">
        <f>IF(VLOOKUP(D2178,'Current OBD'!$B$6:$AK$2185,31,0)="Yes","7"," ")</f>
        <v xml:space="preserve"> </v>
      </c>
      <c r="O2178" s="11" t="str">
        <f>IF(VLOOKUP(D2178,'Current OBD'!$B$6:$AK$2185,32,0)="Yes","8"," ")</f>
        <v xml:space="preserve"> </v>
      </c>
      <c r="P2178" s="11" t="str">
        <f>IF(VLOOKUP(D2178,'Current OBD'!$B$6:$AK$2185,33,0)="Yes","9"," ")</f>
        <v xml:space="preserve"> </v>
      </c>
      <c r="Q2178" s="11" t="str">
        <f>IF(VLOOKUP(D2178,'Current OBD'!$B$6:$AK$2185,34,0)="Yes","10"," ")</f>
        <v xml:space="preserve"> </v>
      </c>
      <c r="R2178" s="11" t="str">
        <f>IF(VLOOKUP(D2178,'Current OBD'!$B$6:$AK$2185,35,0)="Yes","11"," ")</f>
        <v xml:space="preserve"> </v>
      </c>
      <c r="S2178" s="11" t="str">
        <f>IF(VLOOKUP(D2178,'Current OBD'!$B$6:$AK$2185,36,0)="Yes","12"," ")</f>
        <v xml:space="preserve"> </v>
      </c>
      <c r="T2178" s="13">
        <f>VLOOKUP(D2178,Pivot!$B$4:$F$2181,2,0)</f>
        <v>134</v>
      </c>
      <c r="U2178" s="13">
        <f>VLOOKUP(D2178,Pivot!$B$4:$F$2181,3,0)</f>
        <v>0</v>
      </c>
      <c r="V2178" s="13">
        <f>VLOOKUP(D2178,Pivot!$B$4:$F$2181,4,0)</f>
        <v>140</v>
      </c>
      <c r="W2178" s="46">
        <f>IFERROR(VLOOKUP(D2178,Pivot!$B$4:$H$2181,5,0),"")</f>
        <v>0.95709999999999995</v>
      </c>
      <c r="X2178" s="51">
        <f>IFERROR(VLOOKUP(D2178,Pivot!$B$4:$H$2181,6,0),"")</f>
        <v>0</v>
      </c>
      <c r="Y2178" s="46">
        <f>IFERROR(VLOOKUP(D2178,Pivot!$B$4:$H$2181,7,0),"")</f>
        <v>0.95709999999999995</v>
      </c>
    </row>
    <row r="2179" spans="1:25" ht="15" customHeight="1" outlineLevel="2">
      <c r="A2179" s="10" t="str">
        <f>VLOOKUP(D2179,'Current OBD'!$B$6:$K$2185,4,0)</f>
        <v>Walla Walla</v>
      </c>
      <c r="B2179" s="10" t="str">
        <f>VLOOKUP(D2179,'Current OBD'!$B$6:$K$2185,3,0)</f>
        <v>36-402</v>
      </c>
      <c r="C2179" s="9" t="str">
        <f>VLOOKUP(D2179,'Current OBD'!$B$6:$K$2185,2,0)</f>
        <v>Prescott School District</v>
      </c>
      <c r="D2179" s="24">
        <v>662126</v>
      </c>
      <c r="E2179" s="9" t="str">
        <f>VLOOKUP(D2179,'Current OBD'!$B$6:$K$2185,10,0)</f>
        <v>Prescott High</v>
      </c>
      <c r="F2179" s="11" t="str">
        <f>IF(VLOOKUP(D2179,'Current OBD'!$B$6:$AK$2185,23,0)="Yes","PK"," ")</f>
        <v xml:space="preserve"> </v>
      </c>
      <c r="G2179" s="11" t="str">
        <f>IF(VLOOKUP(D2179,'Current OBD'!$B$6:$AK$2185,24,0)="Yes","K"," ")</f>
        <v xml:space="preserve"> </v>
      </c>
      <c r="H2179" s="11" t="str">
        <f>IF(VLOOKUP(D2179,'Current OBD'!$B$6:$AK$2185,25,0)="Yes",1," ")</f>
        <v xml:space="preserve"> </v>
      </c>
      <c r="I2179" s="11" t="str">
        <f>IF(VLOOKUP(D2179,'Current OBD'!$B$6:$AK$2185,26,0)="Yes","2"," ")</f>
        <v xml:space="preserve"> </v>
      </c>
      <c r="J2179" s="11" t="str">
        <f>IF(VLOOKUP(D2179,'Current OBD'!$B$6:$AK$2185,27,0)="Yes","3"," ")</f>
        <v xml:space="preserve"> </v>
      </c>
      <c r="K2179" s="11" t="str">
        <f>IF(VLOOKUP(D2179,'Current OBD'!$B$6:$AK$2185,28,0)="Yes","4"," ")</f>
        <v xml:space="preserve"> </v>
      </c>
      <c r="L2179" s="11" t="str">
        <f>IF(VLOOKUP(D2179,'Current OBD'!$B$6:$AK$2185,29,0)="Yes","5"," ")</f>
        <v xml:space="preserve"> </v>
      </c>
      <c r="M2179" s="11" t="str">
        <f>IF(VLOOKUP(D2179,'Current OBD'!$B$6:$AK$2185,30,0)="Yes","6"," ")</f>
        <v xml:space="preserve"> </v>
      </c>
      <c r="N2179" s="11" t="str">
        <f>IF(VLOOKUP(D2179,'Current OBD'!$B$6:$AK$2185,31,0)="Yes","7"," ")</f>
        <v xml:space="preserve"> </v>
      </c>
      <c r="O2179" s="11" t="str">
        <f>IF(VLOOKUP(D2179,'Current OBD'!$B$6:$AK$2185,32,0)="Yes","8"," ")</f>
        <v xml:space="preserve"> </v>
      </c>
      <c r="P2179" s="11" t="str">
        <f>IF(VLOOKUP(D2179,'Current OBD'!$B$6:$AK$2185,33,0)="Yes","9"," ")</f>
        <v>9</v>
      </c>
      <c r="Q2179" s="11" t="str">
        <f>IF(VLOOKUP(D2179,'Current OBD'!$B$6:$AK$2185,34,0)="Yes","10"," ")</f>
        <v>10</v>
      </c>
      <c r="R2179" s="11" t="str">
        <f>IF(VLOOKUP(D2179,'Current OBD'!$B$6:$AK$2185,35,0)="Yes","11"," ")</f>
        <v>11</v>
      </c>
      <c r="S2179" s="11" t="str">
        <f>IF(VLOOKUP(D2179,'Current OBD'!$B$6:$AK$2185,36,0)="Yes","12"," ")</f>
        <v>12</v>
      </c>
      <c r="T2179" s="13">
        <f>VLOOKUP(D2179,Pivot!$B$4:$F$2181,2,0)</f>
        <v>66</v>
      </c>
      <c r="U2179" s="13">
        <f>VLOOKUP(D2179,Pivot!$B$4:$F$2181,3,0)</f>
        <v>0</v>
      </c>
      <c r="V2179" s="13">
        <f>VLOOKUP(D2179,Pivot!$B$4:$F$2181,4,0)</f>
        <v>73</v>
      </c>
      <c r="W2179" s="46">
        <f>IFERROR(VLOOKUP(D2179,Pivot!$B$4:$H$2181,5,0),"")</f>
        <v>0.90410000000000001</v>
      </c>
      <c r="X2179" s="51">
        <f>IFERROR(VLOOKUP(D2179,Pivot!$B$4:$H$2181,6,0),"")</f>
        <v>0</v>
      </c>
      <c r="Y2179" s="46">
        <f>IFERROR(VLOOKUP(D2179,Pivot!$B$4:$H$2181,7,0),"")</f>
        <v>0.90410000000000001</v>
      </c>
    </row>
    <row r="2180" spans="1:25" ht="15" customHeight="1" outlineLevel="2">
      <c r="A2180" s="10" t="str">
        <f>VLOOKUP(D2180,'Current OBD'!$B$6:$K$2185,4,0)</f>
        <v>Walla Walla</v>
      </c>
      <c r="B2180" s="10" t="str">
        <f>VLOOKUP(D2180,'Current OBD'!$B$6:$K$2185,3,0)</f>
        <v>36-402</v>
      </c>
      <c r="C2180" s="9" t="str">
        <f>VLOOKUP(D2180,'Current OBD'!$B$6:$K$2185,2,0)</f>
        <v>Prescott School District</v>
      </c>
      <c r="D2180" s="24">
        <v>686910</v>
      </c>
      <c r="E2180" s="9" t="str">
        <f>VLOOKUP(D2180,'Current OBD'!$B$6:$K$2185,10,0)</f>
        <v>Prescott Junior High</v>
      </c>
      <c r="F2180" s="11" t="str">
        <f>IF(VLOOKUP(D2180,'Current OBD'!$B$6:$AK$2185,23,0)="Yes","PK"," ")</f>
        <v xml:space="preserve"> </v>
      </c>
      <c r="G2180" s="11" t="str">
        <f>IF(VLOOKUP(D2180,'Current OBD'!$B$6:$AK$2185,24,0)="Yes","K"," ")</f>
        <v xml:space="preserve"> </v>
      </c>
      <c r="H2180" s="11" t="str">
        <f>IF(VLOOKUP(D2180,'Current OBD'!$B$6:$AK$2185,25,0)="Yes",1," ")</f>
        <v xml:space="preserve"> </v>
      </c>
      <c r="I2180" s="11" t="str">
        <f>IF(VLOOKUP(D2180,'Current OBD'!$B$6:$AK$2185,26,0)="Yes","2"," ")</f>
        <v xml:space="preserve"> </v>
      </c>
      <c r="J2180" s="11" t="str">
        <f>IF(VLOOKUP(D2180,'Current OBD'!$B$6:$AK$2185,27,0)="Yes","3"," ")</f>
        <v xml:space="preserve"> </v>
      </c>
      <c r="K2180" s="11" t="str">
        <f>IF(VLOOKUP(D2180,'Current OBD'!$B$6:$AK$2185,28,0)="Yes","4"," ")</f>
        <v xml:space="preserve"> </v>
      </c>
      <c r="L2180" s="11" t="str">
        <f>IF(VLOOKUP(D2180,'Current OBD'!$B$6:$AK$2185,29,0)="Yes","5"," ")</f>
        <v xml:space="preserve"> </v>
      </c>
      <c r="M2180" s="11" t="str">
        <f>IF(VLOOKUP(D2180,'Current OBD'!$B$6:$AK$2185,30,0)="Yes","6"," ")</f>
        <v>6</v>
      </c>
      <c r="N2180" s="11" t="str">
        <f>IF(VLOOKUP(D2180,'Current OBD'!$B$6:$AK$2185,31,0)="Yes","7"," ")</f>
        <v>7</v>
      </c>
      <c r="O2180" s="11" t="str">
        <f>IF(VLOOKUP(D2180,'Current OBD'!$B$6:$AK$2185,32,0)="Yes","8"," ")</f>
        <v>8</v>
      </c>
      <c r="P2180" s="11" t="str">
        <f>IF(VLOOKUP(D2180,'Current OBD'!$B$6:$AK$2185,33,0)="Yes","9"," ")</f>
        <v xml:space="preserve"> </v>
      </c>
      <c r="Q2180" s="11" t="str">
        <f>IF(VLOOKUP(D2180,'Current OBD'!$B$6:$AK$2185,34,0)="Yes","10"," ")</f>
        <v xml:space="preserve"> </v>
      </c>
      <c r="R2180" s="11" t="str">
        <f>IF(VLOOKUP(D2180,'Current OBD'!$B$6:$AK$2185,35,0)="Yes","11"," ")</f>
        <v xml:space="preserve"> </v>
      </c>
      <c r="S2180" s="11" t="str">
        <f>IF(VLOOKUP(D2180,'Current OBD'!$B$6:$AK$2185,36,0)="Yes","12"," ")</f>
        <v xml:space="preserve"> </v>
      </c>
      <c r="T2180" s="13">
        <f>VLOOKUP(D2180,Pivot!$B$4:$F$2181,2,0)</f>
        <v>48</v>
      </c>
      <c r="U2180" s="13">
        <f>VLOOKUP(D2180,Pivot!$B$4:$F$2181,3,0)</f>
        <v>0</v>
      </c>
      <c r="V2180" s="13">
        <f>VLOOKUP(D2180,Pivot!$B$4:$F$2181,4,0)</f>
        <v>53</v>
      </c>
      <c r="W2180" s="46">
        <f>IFERROR(VLOOKUP(D2180,Pivot!$B$4:$H$2181,5,0),"")</f>
        <v>0.90569999999999995</v>
      </c>
      <c r="X2180" s="51">
        <f>IFERROR(VLOOKUP(D2180,Pivot!$B$4:$H$2181,6,0),"")</f>
        <v>0</v>
      </c>
      <c r="Y2180" s="46">
        <f>IFERROR(VLOOKUP(D2180,Pivot!$B$4:$H$2181,7,0),"")</f>
        <v>0.90569999999999995</v>
      </c>
    </row>
    <row r="2181" spans="1:25" ht="15" customHeight="1" outlineLevel="1">
      <c r="A2181" s="27"/>
      <c r="B2181" s="27"/>
      <c r="C2181" s="30" t="s">
        <v>5887</v>
      </c>
      <c r="D2181" s="27"/>
      <c r="E2181" s="26"/>
      <c r="F2181" s="29"/>
      <c r="G2181" s="29"/>
      <c r="H2181" s="29"/>
      <c r="I2181" s="29"/>
      <c r="J2181" s="29"/>
      <c r="K2181" s="29"/>
      <c r="L2181" s="29"/>
      <c r="M2181" s="29"/>
      <c r="N2181" s="29"/>
      <c r="O2181" s="29"/>
      <c r="P2181" s="29"/>
      <c r="Q2181" s="29"/>
      <c r="R2181" s="29"/>
      <c r="S2181" s="29"/>
      <c r="T2181" s="43">
        <f>SUBTOTAL(9,T2178:T2180)</f>
        <v>248</v>
      </c>
      <c r="U2181" s="43">
        <f>SUBTOTAL(9,U2178:U2180)</f>
        <v>0</v>
      </c>
      <c r="V2181" s="43">
        <f>SUBTOTAL(9,V2178:V2180)</f>
        <v>266</v>
      </c>
      <c r="W2181" s="47"/>
      <c r="X2181" s="52"/>
      <c r="Y2181" s="56">
        <f>(T2181+U2181)/V2181</f>
        <v>0.93233082706766912</v>
      </c>
    </row>
    <row r="2182" spans="1:25" ht="15" customHeight="1" outlineLevel="2">
      <c r="A2182" s="10" t="str">
        <f>VLOOKUP(D2182,'Current OBD'!$B$6:$K$2185,4,0)</f>
        <v>Whatcom</v>
      </c>
      <c r="B2182" s="10" t="str">
        <f>VLOOKUP(D2182,'Current OBD'!$B$6:$K$2185,3,0)</f>
        <v>37-501</v>
      </c>
      <c r="C2182" s="9" t="str">
        <f>VLOOKUP(D2182,'Current OBD'!$B$6:$K$2185,2,0)</f>
        <v>Bellingham School District</v>
      </c>
      <c r="D2182" s="24">
        <v>664118</v>
      </c>
      <c r="E2182" s="9" t="str">
        <f>VLOOKUP(D2182,'Current OBD'!$B$6:$K$2185,10,0)</f>
        <v>Alderwood Elementary School</v>
      </c>
      <c r="F2182" s="11" t="str">
        <f>IF(VLOOKUP(D2182,'Current OBD'!$B$6:$AK$2185,23,0)="Yes","PK"," ")</f>
        <v>PK</v>
      </c>
      <c r="G2182" s="11" t="str">
        <f>IF(VLOOKUP(D2182,'Current OBD'!$B$6:$AK$2185,24,0)="Yes","K"," ")</f>
        <v>K</v>
      </c>
      <c r="H2182" s="11">
        <f>IF(VLOOKUP(D2182,'Current OBD'!$B$6:$AK$2185,25,0)="Yes",1," ")</f>
        <v>1</v>
      </c>
      <c r="I2182" s="11" t="str">
        <f>IF(VLOOKUP(D2182,'Current OBD'!$B$6:$AK$2185,26,0)="Yes","2"," ")</f>
        <v>2</v>
      </c>
      <c r="J2182" s="11" t="str">
        <f>IF(VLOOKUP(D2182,'Current OBD'!$B$6:$AK$2185,27,0)="Yes","3"," ")</f>
        <v>3</v>
      </c>
      <c r="K2182" s="11" t="str">
        <f>IF(VLOOKUP(D2182,'Current OBD'!$B$6:$AK$2185,28,0)="Yes","4"," ")</f>
        <v>4</v>
      </c>
      <c r="L2182" s="11" t="str">
        <f>IF(VLOOKUP(D2182,'Current OBD'!$B$6:$AK$2185,29,0)="Yes","5"," ")</f>
        <v>5</v>
      </c>
      <c r="M2182" s="11" t="str">
        <f>IF(VLOOKUP(D2182,'Current OBD'!$B$6:$AK$2185,30,0)="Yes","6"," ")</f>
        <v xml:space="preserve"> </v>
      </c>
      <c r="N2182" s="11" t="str">
        <f>IF(VLOOKUP(D2182,'Current OBD'!$B$6:$AK$2185,31,0)="Yes","7"," ")</f>
        <v xml:space="preserve"> </v>
      </c>
      <c r="O2182" s="11" t="str">
        <f>IF(VLOOKUP(D2182,'Current OBD'!$B$6:$AK$2185,32,0)="Yes","8"," ")</f>
        <v xml:space="preserve"> </v>
      </c>
      <c r="P2182" s="11" t="str">
        <f>IF(VLOOKUP(D2182,'Current OBD'!$B$6:$AK$2185,33,0)="Yes","9"," ")</f>
        <v xml:space="preserve"> </v>
      </c>
      <c r="Q2182" s="11" t="str">
        <f>IF(VLOOKUP(D2182,'Current OBD'!$B$6:$AK$2185,34,0)="Yes","10"," ")</f>
        <v xml:space="preserve"> </v>
      </c>
      <c r="R2182" s="11" t="str">
        <f>IF(VLOOKUP(D2182,'Current OBD'!$B$6:$AK$2185,35,0)="Yes","11"," ")</f>
        <v xml:space="preserve"> </v>
      </c>
      <c r="S2182" s="11" t="str">
        <f>IF(VLOOKUP(D2182,'Current OBD'!$B$6:$AK$2185,36,0)="Yes","12"," ")</f>
        <v xml:space="preserve"> </v>
      </c>
      <c r="T2182" s="13">
        <f>VLOOKUP(D2182,Pivot!$B$4:$F$2181,2,0)</f>
        <v>267</v>
      </c>
      <c r="U2182" s="13">
        <f>VLOOKUP(D2182,Pivot!$B$4:$F$2181,3,0)</f>
        <v>0</v>
      </c>
      <c r="V2182" s="13">
        <f>VLOOKUP(D2182,Pivot!$B$4:$F$2181,4,0)</f>
        <v>274</v>
      </c>
      <c r="W2182" s="46">
        <f>IFERROR(VLOOKUP(D2182,Pivot!$B$4:$H$2181,5,0),"")</f>
        <v>0.97450000000000003</v>
      </c>
      <c r="X2182" s="51">
        <f>IFERROR(VLOOKUP(D2182,Pivot!$B$4:$H$2181,6,0),"")</f>
        <v>0</v>
      </c>
      <c r="Y2182" s="46">
        <f>IFERROR(VLOOKUP(D2182,Pivot!$B$4:$H$2181,7,0),"")</f>
        <v>0.97450000000000003</v>
      </c>
    </row>
    <row r="2183" spans="1:25" ht="15" customHeight="1" outlineLevel="2">
      <c r="A2183" s="10" t="str">
        <f>VLOOKUP(D2183,'Current OBD'!$B$6:$K$2185,4,0)</f>
        <v>Whatcom</v>
      </c>
      <c r="B2183" s="10" t="str">
        <f>VLOOKUP(D2183,'Current OBD'!$B$6:$K$2185,3,0)</f>
        <v>37-501</v>
      </c>
      <c r="C2183" s="9" t="str">
        <f>VLOOKUP(D2183,'Current OBD'!$B$6:$K$2185,2,0)</f>
        <v>Bellingham School District</v>
      </c>
      <c r="D2183" s="24">
        <v>663440</v>
      </c>
      <c r="E2183" s="9" t="str">
        <f>VLOOKUP(D2183,'Current OBD'!$B$6:$K$2185,10,0)</f>
        <v>Bellingham High School</v>
      </c>
      <c r="F2183" s="11" t="str">
        <f>IF(VLOOKUP(D2183,'Current OBD'!$B$6:$AK$2185,23,0)="Yes","PK"," ")</f>
        <v xml:space="preserve"> </v>
      </c>
      <c r="G2183" s="11" t="str">
        <f>IF(VLOOKUP(D2183,'Current OBD'!$B$6:$AK$2185,24,0)="Yes","K"," ")</f>
        <v xml:space="preserve"> </v>
      </c>
      <c r="H2183" s="11" t="str">
        <f>IF(VLOOKUP(D2183,'Current OBD'!$B$6:$AK$2185,25,0)="Yes",1," ")</f>
        <v xml:space="preserve"> </v>
      </c>
      <c r="I2183" s="11" t="str">
        <f>IF(VLOOKUP(D2183,'Current OBD'!$B$6:$AK$2185,26,0)="Yes","2"," ")</f>
        <v xml:space="preserve"> </v>
      </c>
      <c r="J2183" s="11" t="str">
        <f>IF(VLOOKUP(D2183,'Current OBD'!$B$6:$AK$2185,27,0)="Yes","3"," ")</f>
        <v xml:space="preserve"> </v>
      </c>
      <c r="K2183" s="11" t="str">
        <f>IF(VLOOKUP(D2183,'Current OBD'!$B$6:$AK$2185,28,0)="Yes","4"," ")</f>
        <v xml:space="preserve"> </v>
      </c>
      <c r="L2183" s="11" t="str">
        <f>IF(VLOOKUP(D2183,'Current OBD'!$B$6:$AK$2185,29,0)="Yes","5"," ")</f>
        <v xml:space="preserve"> </v>
      </c>
      <c r="M2183" s="11" t="str">
        <f>IF(VLOOKUP(D2183,'Current OBD'!$B$6:$AK$2185,30,0)="Yes","6"," ")</f>
        <v xml:space="preserve"> </v>
      </c>
      <c r="N2183" s="11" t="str">
        <f>IF(VLOOKUP(D2183,'Current OBD'!$B$6:$AK$2185,31,0)="Yes","7"," ")</f>
        <v xml:space="preserve"> </v>
      </c>
      <c r="O2183" s="11" t="str">
        <f>IF(VLOOKUP(D2183,'Current OBD'!$B$6:$AK$2185,32,0)="Yes","8"," ")</f>
        <v xml:space="preserve"> </v>
      </c>
      <c r="P2183" s="11" t="str">
        <f>IF(VLOOKUP(D2183,'Current OBD'!$B$6:$AK$2185,33,0)="Yes","9"," ")</f>
        <v>9</v>
      </c>
      <c r="Q2183" s="11" t="str">
        <f>IF(VLOOKUP(D2183,'Current OBD'!$B$6:$AK$2185,34,0)="Yes","10"," ")</f>
        <v>10</v>
      </c>
      <c r="R2183" s="11" t="str">
        <f>IF(VLOOKUP(D2183,'Current OBD'!$B$6:$AK$2185,35,0)="Yes","11"," ")</f>
        <v>11</v>
      </c>
      <c r="S2183" s="11" t="str">
        <f>IF(VLOOKUP(D2183,'Current OBD'!$B$6:$AK$2185,36,0)="Yes","12"," ")</f>
        <v>12</v>
      </c>
      <c r="T2183" s="13">
        <f>VLOOKUP(D2183,Pivot!$B$4:$F$2181,2,0)</f>
        <v>336</v>
      </c>
      <c r="U2183" s="13">
        <f>VLOOKUP(D2183,Pivot!$B$4:$F$2181,3,0)</f>
        <v>79</v>
      </c>
      <c r="V2183" s="13">
        <f>VLOOKUP(D2183,Pivot!$B$4:$F$2181,4,0)</f>
        <v>1295</v>
      </c>
      <c r="W2183" s="46">
        <f>IFERROR(VLOOKUP(D2183,Pivot!$B$4:$H$2181,5,0),"")</f>
        <v>0.25950000000000001</v>
      </c>
      <c r="X2183" s="51">
        <f>IFERROR(VLOOKUP(D2183,Pivot!$B$4:$H$2181,6,0),"")</f>
        <v>6.0999999999999999E-2</v>
      </c>
      <c r="Y2183" s="46">
        <f>IFERROR(VLOOKUP(D2183,Pivot!$B$4:$H$2181,7,0),"")</f>
        <v>0.32050000000000001</v>
      </c>
    </row>
    <row r="2184" spans="1:25" ht="15" customHeight="1" outlineLevel="2">
      <c r="A2184" s="10" t="str">
        <f>VLOOKUP(D2184,'Current OBD'!$B$6:$K$2185,4,0)</f>
        <v>Whatcom</v>
      </c>
      <c r="B2184" s="10" t="str">
        <f>VLOOKUP(D2184,'Current OBD'!$B$6:$K$2185,3,0)</f>
        <v>37-501</v>
      </c>
      <c r="C2184" s="9" t="str">
        <f>VLOOKUP(D2184,'Current OBD'!$B$6:$K$2185,2,0)</f>
        <v>Bellingham School District</v>
      </c>
      <c r="D2184" s="24">
        <v>661094</v>
      </c>
      <c r="E2184" s="9" t="str">
        <f>VLOOKUP(D2184,'Current OBD'!$B$6:$K$2185,10,0)</f>
        <v>Birchwood Elementary School</v>
      </c>
      <c r="F2184" s="11" t="str">
        <f>IF(VLOOKUP(D2184,'Current OBD'!$B$6:$AK$2185,23,0)="Yes","PK"," ")</f>
        <v xml:space="preserve"> </v>
      </c>
      <c r="G2184" s="11" t="str">
        <f>IF(VLOOKUP(D2184,'Current OBD'!$B$6:$AK$2185,24,0)="Yes","K"," ")</f>
        <v>K</v>
      </c>
      <c r="H2184" s="11">
        <f>IF(VLOOKUP(D2184,'Current OBD'!$B$6:$AK$2185,25,0)="Yes",1," ")</f>
        <v>1</v>
      </c>
      <c r="I2184" s="11" t="str">
        <f>IF(VLOOKUP(D2184,'Current OBD'!$B$6:$AK$2185,26,0)="Yes","2"," ")</f>
        <v>2</v>
      </c>
      <c r="J2184" s="11" t="str">
        <f>IF(VLOOKUP(D2184,'Current OBD'!$B$6:$AK$2185,27,0)="Yes","3"," ")</f>
        <v>3</v>
      </c>
      <c r="K2184" s="11" t="str">
        <f>IF(VLOOKUP(D2184,'Current OBD'!$B$6:$AK$2185,28,0)="Yes","4"," ")</f>
        <v>4</v>
      </c>
      <c r="L2184" s="11" t="str">
        <f>IF(VLOOKUP(D2184,'Current OBD'!$B$6:$AK$2185,29,0)="Yes","5"," ")</f>
        <v>5</v>
      </c>
      <c r="M2184" s="11" t="str">
        <f>IF(VLOOKUP(D2184,'Current OBD'!$B$6:$AK$2185,30,0)="Yes","6"," ")</f>
        <v xml:space="preserve"> </v>
      </c>
      <c r="N2184" s="11" t="str">
        <f>IF(VLOOKUP(D2184,'Current OBD'!$B$6:$AK$2185,31,0)="Yes","7"," ")</f>
        <v xml:space="preserve"> </v>
      </c>
      <c r="O2184" s="11" t="str">
        <f>IF(VLOOKUP(D2184,'Current OBD'!$B$6:$AK$2185,32,0)="Yes","8"," ")</f>
        <v xml:space="preserve"> </v>
      </c>
      <c r="P2184" s="11" t="str">
        <f>IF(VLOOKUP(D2184,'Current OBD'!$B$6:$AK$2185,33,0)="Yes","9"," ")</f>
        <v xml:space="preserve"> </v>
      </c>
      <c r="Q2184" s="11" t="str">
        <f>IF(VLOOKUP(D2184,'Current OBD'!$B$6:$AK$2185,34,0)="Yes","10"," ")</f>
        <v xml:space="preserve"> </v>
      </c>
      <c r="R2184" s="11" t="str">
        <f>IF(VLOOKUP(D2184,'Current OBD'!$B$6:$AK$2185,35,0)="Yes","11"," ")</f>
        <v xml:space="preserve"> </v>
      </c>
      <c r="S2184" s="11" t="str">
        <f>IF(VLOOKUP(D2184,'Current OBD'!$B$6:$AK$2185,36,0)="Yes","12"," ")</f>
        <v xml:space="preserve"> </v>
      </c>
      <c r="T2184" s="13">
        <f>VLOOKUP(D2184,Pivot!$B$4:$F$2181,2,0)</f>
        <v>304</v>
      </c>
      <c r="U2184" s="13">
        <f>VLOOKUP(D2184,Pivot!$B$4:$F$2181,3,0)</f>
        <v>0</v>
      </c>
      <c r="V2184" s="13">
        <f>VLOOKUP(D2184,Pivot!$B$4:$F$2181,4,0)</f>
        <v>370</v>
      </c>
      <c r="W2184" s="46">
        <f>IFERROR(VLOOKUP(D2184,Pivot!$B$4:$H$2181,5,0),"")</f>
        <v>0.8216</v>
      </c>
      <c r="X2184" s="51">
        <f>IFERROR(VLOOKUP(D2184,Pivot!$B$4:$H$2181,6,0),"")</f>
        <v>0</v>
      </c>
      <c r="Y2184" s="46">
        <f>IFERROR(VLOOKUP(D2184,Pivot!$B$4:$H$2181,7,0),"")</f>
        <v>0.8216</v>
      </c>
    </row>
    <row r="2185" spans="1:25" ht="15" customHeight="1" outlineLevel="2">
      <c r="A2185" s="10" t="str">
        <f>VLOOKUP(D2185,'Current OBD'!$B$6:$K$2185,4,0)</f>
        <v>Whatcom</v>
      </c>
      <c r="B2185" s="10" t="str">
        <f>VLOOKUP(D2185,'Current OBD'!$B$6:$K$2185,3,0)</f>
        <v>37-501</v>
      </c>
      <c r="C2185" s="9" t="str">
        <f>VLOOKUP(D2185,'Current OBD'!$B$6:$K$2185,2,0)</f>
        <v>Bellingham School District</v>
      </c>
      <c r="D2185" s="24">
        <v>663443</v>
      </c>
      <c r="E2185" s="9" t="str">
        <f>VLOOKUP(D2185,'Current OBD'!$B$6:$K$2185,10,0)</f>
        <v>Carl Cozier Elementary</v>
      </c>
      <c r="F2185" s="11" t="str">
        <f>IF(VLOOKUP(D2185,'Current OBD'!$B$6:$AK$2185,23,0)="Yes","PK"," ")</f>
        <v xml:space="preserve"> </v>
      </c>
      <c r="G2185" s="11" t="str">
        <f>IF(VLOOKUP(D2185,'Current OBD'!$B$6:$AK$2185,24,0)="Yes","K"," ")</f>
        <v>K</v>
      </c>
      <c r="H2185" s="11">
        <f>IF(VLOOKUP(D2185,'Current OBD'!$B$6:$AK$2185,25,0)="Yes",1," ")</f>
        <v>1</v>
      </c>
      <c r="I2185" s="11" t="str">
        <f>IF(VLOOKUP(D2185,'Current OBD'!$B$6:$AK$2185,26,0)="Yes","2"," ")</f>
        <v>2</v>
      </c>
      <c r="J2185" s="11" t="str">
        <f>IF(VLOOKUP(D2185,'Current OBD'!$B$6:$AK$2185,27,0)="Yes","3"," ")</f>
        <v>3</v>
      </c>
      <c r="K2185" s="11" t="str">
        <f>IF(VLOOKUP(D2185,'Current OBD'!$B$6:$AK$2185,28,0)="Yes","4"," ")</f>
        <v>4</v>
      </c>
      <c r="L2185" s="11" t="str">
        <f>IF(VLOOKUP(D2185,'Current OBD'!$B$6:$AK$2185,29,0)="Yes","5"," ")</f>
        <v>5</v>
      </c>
      <c r="M2185" s="11" t="str">
        <f>IF(VLOOKUP(D2185,'Current OBD'!$B$6:$AK$2185,30,0)="Yes","6"," ")</f>
        <v xml:space="preserve"> </v>
      </c>
      <c r="N2185" s="11" t="str">
        <f>IF(VLOOKUP(D2185,'Current OBD'!$B$6:$AK$2185,31,0)="Yes","7"," ")</f>
        <v xml:space="preserve"> </v>
      </c>
      <c r="O2185" s="11" t="str">
        <f>IF(VLOOKUP(D2185,'Current OBD'!$B$6:$AK$2185,32,0)="Yes","8"," ")</f>
        <v xml:space="preserve"> </v>
      </c>
      <c r="P2185" s="11" t="str">
        <f>IF(VLOOKUP(D2185,'Current OBD'!$B$6:$AK$2185,33,0)="Yes","9"," ")</f>
        <v xml:space="preserve"> </v>
      </c>
      <c r="Q2185" s="11" t="str">
        <f>IF(VLOOKUP(D2185,'Current OBD'!$B$6:$AK$2185,34,0)="Yes","10"," ")</f>
        <v xml:space="preserve"> </v>
      </c>
      <c r="R2185" s="11" t="str">
        <f>IF(VLOOKUP(D2185,'Current OBD'!$B$6:$AK$2185,35,0)="Yes","11"," ")</f>
        <v xml:space="preserve"> </v>
      </c>
      <c r="S2185" s="11" t="str">
        <f>IF(VLOOKUP(D2185,'Current OBD'!$B$6:$AK$2185,36,0)="Yes","12"," ")</f>
        <v xml:space="preserve"> </v>
      </c>
      <c r="T2185" s="13">
        <f>VLOOKUP(D2185,Pivot!$B$4:$F$2181,2,0)</f>
        <v>227</v>
      </c>
      <c r="U2185" s="13">
        <f>VLOOKUP(D2185,Pivot!$B$4:$F$2181,3,0)</f>
        <v>0</v>
      </c>
      <c r="V2185" s="13">
        <f>VLOOKUP(D2185,Pivot!$B$4:$F$2181,4,0)</f>
        <v>322</v>
      </c>
      <c r="W2185" s="46">
        <f>IFERROR(VLOOKUP(D2185,Pivot!$B$4:$H$2181,5,0),"")</f>
        <v>0.70499999999999996</v>
      </c>
      <c r="X2185" s="51">
        <f>IFERROR(VLOOKUP(D2185,Pivot!$B$4:$H$2181,6,0),"")</f>
        <v>0</v>
      </c>
      <c r="Y2185" s="46">
        <f>IFERROR(VLOOKUP(D2185,Pivot!$B$4:$H$2181,7,0),"")</f>
        <v>0.70499999999999996</v>
      </c>
    </row>
    <row r="2186" spans="1:25" ht="15" customHeight="1" outlineLevel="2">
      <c r="A2186" s="10" t="str">
        <f>VLOOKUP(D2186,'Current OBD'!$B$6:$K$2185,4,0)</f>
        <v>Whatcom</v>
      </c>
      <c r="B2186" s="10" t="str">
        <f>VLOOKUP(D2186,'Current OBD'!$B$6:$K$2185,3,0)</f>
        <v>37-501</v>
      </c>
      <c r="C2186" s="9" t="str">
        <f>VLOOKUP(D2186,'Current OBD'!$B$6:$K$2185,2,0)</f>
        <v>Bellingham School District</v>
      </c>
      <c r="D2186" s="24">
        <v>662130</v>
      </c>
      <c r="E2186" s="9" t="str">
        <f>VLOOKUP(D2186,'Current OBD'!$B$6:$K$2185,10,0)</f>
        <v>Columbia Elementary</v>
      </c>
      <c r="F2186" s="11" t="str">
        <f>IF(VLOOKUP(D2186,'Current OBD'!$B$6:$AK$2185,23,0)="Yes","PK"," ")</f>
        <v xml:space="preserve"> </v>
      </c>
      <c r="G2186" s="11" t="str">
        <f>IF(VLOOKUP(D2186,'Current OBD'!$B$6:$AK$2185,24,0)="Yes","K"," ")</f>
        <v>K</v>
      </c>
      <c r="H2186" s="11">
        <f>IF(VLOOKUP(D2186,'Current OBD'!$B$6:$AK$2185,25,0)="Yes",1," ")</f>
        <v>1</v>
      </c>
      <c r="I2186" s="11" t="str">
        <f>IF(VLOOKUP(D2186,'Current OBD'!$B$6:$AK$2185,26,0)="Yes","2"," ")</f>
        <v>2</v>
      </c>
      <c r="J2186" s="11" t="str">
        <f>IF(VLOOKUP(D2186,'Current OBD'!$B$6:$AK$2185,27,0)="Yes","3"," ")</f>
        <v>3</v>
      </c>
      <c r="K2186" s="11" t="str">
        <f>IF(VLOOKUP(D2186,'Current OBD'!$B$6:$AK$2185,28,0)="Yes","4"," ")</f>
        <v>4</v>
      </c>
      <c r="L2186" s="11" t="str">
        <f>IF(VLOOKUP(D2186,'Current OBD'!$B$6:$AK$2185,29,0)="Yes","5"," ")</f>
        <v>5</v>
      </c>
      <c r="M2186" s="11" t="str">
        <f>IF(VLOOKUP(D2186,'Current OBD'!$B$6:$AK$2185,30,0)="Yes","6"," ")</f>
        <v xml:space="preserve"> </v>
      </c>
      <c r="N2186" s="11" t="str">
        <f>IF(VLOOKUP(D2186,'Current OBD'!$B$6:$AK$2185,31,0)="Yes","7"," ")</f>
        <v xml:space="preserve"> </v>
      </c>
      <c r="O2186" s="11" t="str">
        <f>IF(VLOOKUP(D2186,'Current OBD'!$B$6:$AK$2185,32,0)="Yes","8"," ")</f>
        <v xml:space="preserve"> </v>
      </c>
      <c r="P2186" s="11" t="str">
        <f>IF(VLOOKUP(D2186,'Current OBD'!$B$6:$AK$2185,33,0)="Yes","9"," ")</f>
        <v xml:space="preserve"> </v>
      </c>
      <c r="Q2186" s="11" t="str">
        <f>IF(VLOOKUP(D2186,'Current OBD'!$B$6:$AK$2185,34,0)="Yes","10"," ")</f>
        <v xml:space="preserve"> </v>
      </c>
      <c r="R2186" s="11" t="str">
        <f>IF(VLOOKUP(D2186,'Current OBD'!$B$6:$AK$2185,35,0)="Yes","11"," ")</f>
        <v xml:space="preserve"> </v>
      </c>
      <c r="S2186" s="11" t="str">
        <f>IF(VLOOKUP(D2186,'Current OBD'!$B$6:$AK$2185,36,0)="Yes","12"," ")</f>
        <v xml:space="preserve"> </v>
      </c>
      <c r="T2186" s="13">
        <f>VLOOKUP(D2186,Pivot!$B$4:$F$2181,2,0)</f>
        <v>36</v>
      </c>
      <c r="U2186" s="13">
        <f>VLOOKUP(D2186,Pivot!$B$4:$F$2181,3,0)</f>
        <v>14</v>
      </c>
      <c r="V2186" s="13">
        <f>VLOOKUP(D2186,Pivot!$B$4:$F$2181,4,0)</f>
        <v>235</v>
      </c>
      <c r="W2186" s="46">
        <f>IFERROR(VLOOKUP(D2186,Pivot!$B$4:$H$2181,5,0),"")</f>
        <v>0.1532</v>
      </c>
      <c r="X2186" s="51">
        <f>IFERROR(VLOOKUP(D2186,Pivot!$B$4:$H$2181,6,0),"")</f>
        <v>5.96E-2</v>
      </c>
      <c r="Y2186" s="46">
        <f>IFERROR(VLOOKUP(D2186,Pivot!$B$4:$H$2181,7,0),"")</f>
        <v>0.21279999999999999</v>
      </c>
    </row>
    <row r="2187" spans="1:25" ht="15" customHeight="1" outlineLevel="2">
      <c r="A2187" s="10" t="str">
        <f>VLOOKUP(D2187,'Current OBD'!$B$6:$K$2185,4,0)</f>
        <v>Whatcom</v>
      </c>
      <c r="B2187" s="10" t="str">
        <f>VLOOKUP(D2187,'Current OBD'!$B$6:$K$2185,3,0)</f>
        <v>37-501</v>
      </c>
      <c r="C2187" s="9" t="str">
        <f>VLOOKUP(D2187,'Current OBD'!$B$6:$K$2185,2,0)</f>
        <v>Bellingham School District</v>
      </c>
      <c r="D2187" s="24">
        <v>665367</v>
      </c>
      <c r="E2187" s="9" t="str">
        <f>VLOOKUP(D2187,'Current OBD'!$B$6:$K$2185,10,0)</f>
        <v>Cordata Elementary School</v>
      </c>
      <c r="F2187" s="11" t="str">
        <f>IF(VLOOKUP(D2187,'Current OBD'!$B$6:$AK$2185,23,0)="Yes","PK"," ")</f>
        <v>PK</v>
      </c>
      <c r="G2187" s="11" t="str">
        <f>IF(VLOOKUP(D2187,'Current OBD'!$B$6:$AK$2185,24,0)="Yes","K"," ")</f>
        <v>K</v>
      </c>
      <c r="H2187" s="11">
        <f>IF(VLOOKUP(D2187,'Current OBD'!$B$6:$AK$2185,25,0)="Yes",1," ")</f>
        <v>1</v>
      </c>
      <c r="I2187" s="11" t="str">
        <f>IF(VLOOKUP(D2187,'Current OBD'!$B$6:$AK$2185,26,0)="Yes","2"," ")</f>
        <v>2</v>
      </c>
      <c r="J2187" s="11" t="str">
        <f>IF(VLOOKUP(D2187,'Current OBD'!$B$6:$AK$2185,27,0)="Yes","3"," ")</f>
        <v>3</v>
      </c>
      <c r="K2187" s="11" t="str">
        <f>IF(VLOOKUP(D2187,'Current OBD'!$B$6:$AK$2185,28,0)="Yes","4"," ")</f>
        <v>4</v>
      </c>
      <c r="L2187" s="11" t="str">
        <f>IF(VLOOKUP(D2187,'Current OBD'!$B$6:$AK$2185,29,0)="Yes","5"," ")</f>
        <v>5</v>
      </c>
      <c r="M2187" s="11" t="str">
        <f>IF(VLOOKUP(D2187,'Current OBD'!$B$6:$AK$2185,30,0)="Yes","6"," ")</f>
        <v xml:space="preserve"> </v>
      </c>
      <c r="N2187" s="11" t="str">
        <f>IF(VLOOKUP(D2187,'Current OBD'!$B$6:$AK$2185,31,0)="Yes","7"," ")</f>
        <v xml:space="preserve"> </v>
      </c>
      <c r="O2187" s="11" t="str">
        <f>IF(VLOOKUP(D2187,'Current OBD'!$B$6:$AK$2185,32,0)="Yes","8"," ")</f>
        <v xml:space="preserve"> </v>
      </c>
      <c r="P2187" s="11" t="str">
        <f>IF(VLOOKUP(D2187,'Current OBD'!$B$6:$AK$2185,33,0)="Yes","9"," ")</f>
        <v xml:space="preserve"> </v>
      </c>
      <c r="Q2187" s="11" t="str">
        <f>IF(VLOOKUP(D2187,'Current OBD'!$B$6:$AK$2185,34,0)="Yes","10"," ")</f>
        <v xml:space="preserve"> </v>
      </c>
      <c r="R2187" s="11" t="str">
        <f>IF(VLOOKUP(D2187,'Current OBD'!$B$6:$AK$2185,35,0)="Yes","11"," ")</f>
        <v xml:space="preserve"> </v>
      </c>
      <c r="S2187" s="11" t="str">
        <f>IF(VLOOKUP(D2187,'Current OBD'!$B$6:$AK$2185,36,0)="Yes","12"," ")</f>
        <v xml:space="preserve"> </v>
      </c>
      <c r="T2187" s="13">
        <f>VLOOKUP(D2187,Pivot!$B$4:$F$2181,2,0)</f>
        <v>363</v>
      </c>
      <c r="U2187" s="13">
        <f>VLOOKUP(D2187,Pivot!$B$4:$F$2181,3,0)</f>
        <v>0</v>
      </c>
      <c r="V2187" s="13">
        <f>VLOOKUP(D2187,Pivot!$B$4:$F$2181,4,0)</f>
        <v>377</v>
      </c>
      <c r="W2187" s="46">
        <f>IFERROR(VLOOKUP(D2187,Pivot!$B$4:$H$2181,5,0),"")</f>
        <v>0.96289999999999998</v>
      </c>
      <c r="X2187" s="51">
        <f>IFERROR(VLOOKUP(D2187,Pivot!$B$4:$H$2181,6,0),"")</f>
        <v>0</v>
      </c>
      <c r="Y2187" s="46">
        <f>IFERROR(VLOOKUP(D2187,Pivot!$B$4:$H$2181,7,0),"")</f>
        <v>0.96289999999999998</v>
      </c>
    </row>
    <row r="2188" spans="1:25" ht="15" customHeight="1" outlineLevel="2">
      <c r="A2188" s="10" t="str">
        <f>VLOOKUP(D2188,'Current OBD'!$B$6:$K$2185,4,0)</f>
        <v>Whatcom</v>
      </c>
      <c r="B2188" s="10" t="str">
        <f>VLOOKUP(D2188,'Current OBD'!$B$6:$K$2185,3,0)</f>
        <v>37-501</v>
      </c>
      <c r="C2188" s="9" t="str">
        <f>VLOOKUP(D2188,'Current OBD'!$B$6:$K$2185,2,0)</f>
        <v>Bellingham School District</v>
      </c>
      <c r="D2188" s="24">
        <v>662140</v>
      </c>
      <c r="E2188" s="9" t="str">
        <f>VLOOKUP(D2188,'Current OBD'!$B$6:$K$2185,10,0)</f>
        <v>Fairhaven Middle</v>
      </c>
      <c r="F2188" s="11" t="str">
        <f>IF(VLOOKUP(D2188,'Current OBD'!$B$6:$AK$2185,23,0)="Yes","PK"," ")</f>
        <v xml:space="preserve"> </v>
      </c>
      <c r="G2188" s="11" t="str">
        <f>IF(VLOOKUP(D2188,'Current OBD'!$B$6:$AK$2185,24,0)="Yes","K"," ")</f>
        <v xml:space="preserve"> </v>
      </c>
      <c r="H2188" s="11" t="str">
        <f>IF(VLOOKUP(D2188,'Current OBD'!$B$6:$AK$2185,25,0)="Yes",1," ")</f>
        <v xml:space="preserve"> </v>
      </c>
      <c r="I2188" s="11" t="str">
        <f>IF(VLOOKUP(D2188,'Current OBD'!$B$6:$AK$2185,26,0)="Yes","2"," ")</f>
        <v xml:space="preserve"> </v>
      </c>
      <c r="J2188" s="11" t="str">
        <f>IF(VLOOKUP(D2188,'Current OBD'!$B$6:$AK$2185,27,0)="Yes","3"," ")</f>
        <v xml:space="preserve"> </v>
      </c>
      <c r="K2188" s="11" t="str">
        <f>IF(VLOOKUP(D2188,'Current OBD'!$B$6:$AK$2185,28,0)="Yes","4"," ")</f>
        <v xml:space="preserve"> </v>
      </c>
      <c r="L2188" s="11" t="str">
        <f>IF(VLOOKUP(D2188,'Current OBD'!$B$6:$AK$2185,29,0)="Yes","5"," ")</f>
        <v xml:space="preserve"> </v>
      </c>
      <c r="M2188" s="11" t="str">
        <f>IF(VLOOKUP(D2188,'Current OBD'!$B$6:$AK$2185,30,0)="Yes","6"," ")</f>
        <v>6</v>
      </c>
      <c r="N2188" s="11" t="str">
        <f>IF(VLOOKUP(D2188,'Current OBD'!$B$6:$AK$2185,31,0)="Yes","7"," ")</f>
        <v>7</v>
      </c>
      <c r="O2188" s="11" t="str">
        <f>IF(VLOOKUP(D2188,'Current OBD'!$B$6:$AK$2185,32,0)="Yes","8"," ")</f>
        <v>8</v>
      </c>
      <c r="P2188" s="11" t="str">
        <f>IF(VLOOKUP(D2188,'Current OBD'!$B$6:$AK$2185,33,0)="Yes","9"," ")</f>
        <v xml:space="preserve"> </v>
      </c>
      <c r="Q2188" s="11" t="str">
        <f>IF(VLOOKUP(D2188,'Current OBD'!$B$6:$AK$2185,34,0)="Yes","10"," ")</f>
        <v xml:space="preserve"> </v>
      </c>
      <c r="R2188" s="11" t="str">
        <f>IF(VLOOKUP(D2188,'Current OBD'!$B$6:$AK$2185,35,0)="Yes","11"," ")</f>
        <v xml:space="preserve"> </v>
      </c>
      <c r="S2188" s="11" t="str">
        <f>IF(VLOOKUP(D2188,'Current OBD'!$B$6:$AK$2185,36,0)="Yes","12"," ")</f>
        <v xml:space="preserve"> </v>
      </c>
      <c r="T2188" s="13">
        <f>VLOOKUP(D2188,Pivot!$B$4:$F$2181,2,0)</f>
        <v>299</v>
      </c>
      <c r="U2188" s="13">
        <f>VLOOKUP(D2188,Pivot!$B$4:$F$2181,3,0)</f>
        <v>0</v>
      </c>
      <c r="V2188" s="13">
        <f>VLOOKUP(D2188,Pivot!$B$4:$F$2181,4,0)</f>
        <v>598</v>
      </c>
      <c r="W2188" s="46">
        <f>IFERROR(VLOOKUP(D2188,Pivot!$B$4:$H$2181,5,0),"")</f>
        <v>0.5</v>
      </c>
      <c r="X2188" s="51">
        <f>IFERROR(VLOOKUP(D2188,Pivot!$B$4:$H$2181,6,0),"")</f>
        <v>0</v>
      </c>
      <c r="Y2188" s="46">
        <f>IFERROR(VLOOKUP(D2188,Pivot!$B$4:$H$2181,7,0),"")</f>
        <v>0.5</v>
      </c>
    </row>
    <row r="2189" spans="1:25" ht="15" customHeight="1" outlineLevel="2">
      <c r="A2189" s="10" t="str">
        <f>VLOOKUP(D2189,'Current OBD'!$B$6:$K$2185,4,0)</f>
        <v>Whatcom</v>
      </c>
      <c r="B2189" s="10" t="str">
        <f>VLOOKUP(D2189,'Current OBD'!$B$6:$K$2185,3,0)</f>
        <v>37-501</v>
      </c>
      <c r="C2189" s="9" t="str">
        <f>VLOOKUP(D2189,'Current OBD'!$B$6:$K$2185,2,0)</f>
        <v>Bellingham School District</v>
      </c>
      <c r="D2189" s="24">
        <v>662131</v>
      </c>
      <c r="E2189" s="9" t="str">
        <f>VLOOKUP(D2189,'Current OBD'!$B$6:$K$2185,10,0)</f>
        <v>Geneva Elementary</v>
      </c>
      <c r="F2189" s="11" t="str">
        <f>IF(VLOOKUP(D2189,'Current OBD'!$B$6:$AK$2185,23,0)="Yes","PK"," ")</f>
        <v xml:space="preserve"> </v>
      </c>
      <c r="G2189" s="11" t="str">
        <f>IF(VLOOKUP(D2189,'Current OBD'!$B$6:$AK$2185,24,0)="Yes","K"," ")</f>
        <v>K</v>
      </c>
      <c r="H2189" s="11">
        <f>IF(VLOOKUP(D2189,'Current OBD'!$B$6:$AK$2185,25,0)="Yes",1," ")</f>
        <v>1</v>
      </c>
      <c r="I2189" s="11" t="str">
        <f>IF(VLOOKUP(D2189,'Current OBD'!$B$6:$AK$2185,26,0)="Yes","2"," ")</f>
        <v>2</v>
      </c>
      <c r="J2189" s="11" t="str">
        <f>IF(VLOOKUP(D2189,'Current OBD'!$B$6:$AK$2185,27,0)="Yes","3"," ")</f>
        <v>3</v>
      </c>
      <c r="K2189" s="11" t="str">
        <f>IF(VLOOKUP(D2189,'Current OBD'!$B$6:$AK$2185,28,0)="Yes","4"," ")</f>
        <v>4</v>
      </c>
      <c r="L2189" s="11" t="str">
        <f>IF(VLOOKUP(D2189,'Current OBD'!$B$6:$AK$2185,29,0)="Yes","5"," ")</f>
        <v>5</v>
      </c>
      <c r="M2189" s="11" t="str">
        <f>IF(VLOOKUP(D2189,'Current OBD'!$B$6:$AK$2185,30,0)="Yes","6"," ")</f>
        <v xml:space="preserve"> </v>
      </c>
      <c r="N2189" s="11" t="str">
        <f>IF(VLOOKUP(D2189,'Current OBD'!$B$6:$AK$2185,31,0)="Yes","7"," ")</f>
        <v xml:space="preserve"> </v>
      </c>
      <c r="O2189" s="11" t="str">
        <f>IF(VLOOKUP(D2189,'Current OBD'!$B$6:$AK$2185,32,0)="Yes","8"," ")</f>
        <v xml:space="preserve"> </v>
      </c>
      <c r="P2189" s="11" t="str">
        <f>IF(VLOOKUP(D2189,'Current OBD'!$B$6:$AK$2185,33,0)="Yes","9"," ")</f>
        <v xml:space="preserve"> </v>
      </c>
      <c r="Q2189" s="11" t="str">
        <f>IF(VLOOKUP(D2189,'Current OBD'!$B$6:$AK$2185,34,0)="Yes","10"," ")</f>
        <v xml:space="preserve"> </v>
      </c>
      <c r="R2189" s="11" t="str">
        <f>IF(VLOOKUP(D2189,'Current OBD'!$B$6:$AK$2185,35,0)="Yes","11"," ")</f>
        <v xml:space="preserve"> </v>
      </c>
      <c r="S2189" s="11" t="str">
        <f>IF(VLOOKUP(D2189,'Current OBD'!$B$6:$AK$2185,36,0)="Yes","12"," ")</f>
        <v xml:space="preserve"> </v>
      </c>
      <c r="T2189" s="13">
        <f>VLOOKUP(D2189,Pivot!$B$4:$F$2181,2,0)</f>
        <v>76</v>
      </c>
      <c r="U2189" s="13">
        <f>VLOOKUP(D2189,Pivot!$B$4:$F$2181,3,0)</f>
        <v>28</v>
      </c>
      <c r="V2189" s="13">
        <f>VLOOKUP(D2189,Pivot!$B$4:$F$2181,4,0)</f>
        <v>433</v>
      </c>
      <c r="W2189" s="46">
        <f>IFERROR(VLOOKUP(D2189,Pivot!$B$4:$H$2181,5,0),"")</f>
        <v>0.17549999999999999</v>
      </c>
      <c r="X2189" s="51">
        <f>IFERROR(VLOOKUP(D2189,Pivot!$B$4:$H$2181,6,0),"")</f>
        <v>6.4699999999999994E-2</v>
      </c>
      <c r="Y2189" s="46">
        <f>IFERROR(VLOOKUP(D2189,Pivot!$B$4:$H$2181,7,0),"")</f>
        <v>0.2402</v>
      </c>
    </row>
    <row r="2190" spans="1:25" ht="15" customHeight="1" outlineLevel="2">
      <c r="A2190" s="10" t="str">
        <f>VLOOKUP(D2190,'Current OBD'!$B$6:$K$2185,4,0)</f>
        <v>Whatcom</v>
      </c>
      <c r="B2190" s="10" t="str">
        <f>VLOOKUP(D2190,'Current OBD'!$B$6:$K$2185,3,0)</f>
        <v>37-501</v>
      </c>
      <c r="C2190" s="9" t="str">
        <f>VLOOKUP(D2190,'Current OBD'!$B$6:$K$2185,2,0)</f>
        <v>Bellingham School District</v>
      </c>
      <c r="D2190" s="24">
        <v>663002</v>
      </c>
      <c r="E2190" s="9" t="str">
        <f>VLOOKUP(D2190,'Current OBD'!$B$6:$K$2185,10,0)</f>
        <v>GRAD Babies (Options High School)</v>
      </c>
      <c r="F2190" s="11" t="str">
        <f>IF(VLOOKUP(D2190,'Current OBD'!$B$6:$AK$2185,23,0)="Yes","PK"," ")</f>
        <v>PK</v>
      </c>
      <c r="G2190" s="11" t="str">
        <f>IF(VLOOKUP(D2190,'Current OBD'!$B$6:$AK$2185,24,0)="Yes","K"," ")</f>
        <v xml:space="preserve"> </v>
      </c>
      <c r="H2190" s="11" t="str">
        <f>IF(VLOOKUP(D2190,'Current OBD'!$B$6:$AK$2185,25,0)="Yes",1," ")</f>
        <v xml:space="preserve"> </v>
      </c>
      <c r="I2190" s="11" t="str">
        <f>IF(VLOOKUP(D2190,'Current OBD'!$B$6:$AK$2185,26,0)="Yes","2"," ")</f>
        <v xml:space="preserve"> </v>
      </c>
      <c r="J2190" s="11" t="str">
        <f>IF(VLOOKUP(D2190,'Current OBD'!$B$6:$AK$2185,27,0)="Yes","3"," ")</f>
        <v xml:space="preserve"> </v>
      </c>
      <c r="K2190" s="11" t="str">
        <f>IF(VLOOKUP(D2190,'Current OBD'!$B$6:$AK$2185,28,0)="Yes","4"," ")</f>
        <v xml:space="preserve"> </v>
      </c>
      <c r="L2190" s="11" t="str">
        <f>IF(VLOOKUP(D2190,'Current OBD'!$B$6:$AK$2185,29,0)="Yes","5"," ")</f>
        <v xml:space="preserve"> </v>
      </c>
      <c r="M2190" s="11" t="str">
        <f>IF(VLOOKUP(D2190,'Current OBD'!$B$6:$AK$2185,30,0)="Yes","6"," ")</f>
        <v xml:space="preserve"> </v>
      </c>
      <c r="N2190" s="11" t="str">
        <f>IF(VLOOKUP(D2190,'Current OBD'!$B$6:$AK$2185,31,0)="Yes","7"," ")</f>
        <v xml:space="preserve"> </v>
      </c>
      <c r="O2190" s="11" t="str">
        <f>IF(VLOOKUP(D2190,'Current OBD'!$B$6:$AK$2185,32,0)="Yes","8"," ")</f>
        <v xml:space="preserve"> </v>
      </c>
      <c r="P2190" s="11" t="str">
        <f>IF(VLOOKUP(D2190,'Current OBD'!$B$6:$AK$2185,33,0)="Yes","9"," ")</f>
        <v xml:space="preserve"> </v>
      </c>
      <c r="Q2190" s="11" t="str">
        <f>IF(VLOOKUP(D2190,'Current OBD'!$B$6:$AK$2185,34,0)="Yes","10"," ")</f>
        <v xml:space="preserve"> </v>
      </c>
      <c r="R2190" s="11" t="str">
        <f>IF(VLOOKUP(D2190,'Current OBD'!$B$6:$AK$2185,35,0)="Yes","11"," ")</f>
        <v xml:space="preserve"> </v>
      </c>
      <c r="S2190" s="11" t="str">
        <f>IF(VLOOKUP(D2190,'Current OBD'!$B$6:$AK$2185,36,0)="Yes","12"," ")</f>
        <v xml:space="preserve"> </v>
      </c>
      <c r="T2190" s="13">
        <f>VLOOKUP(D2190,Pivot!$B$4:$F$2181,2,0)</f>
        <v>2</v>
      </c>
      <c r="U2190" s="13">
        <f>VLOOKUP(D2190,Pivot!$B$4:$F$2181,3,0)</f>
        <v>0</v>
      </c>
      <c r="V2190" s="13">
        <f>VLOOKUP(D2190,Pivot!$B$4:$F$2181,4,0)</f>
        <v>2</v>
      </c>
      <c r="W2190" s="46">
        <f>IFERROR(VLOOKUP(D2190,Pivot!$B$4:$H$2181,5,0),"")</f>
        <v>1</v>
      </c>
      <c r="X2190" s="51">
        <f>IFERROR(VLOOKUP(D2190,Pivot!$B$4:$H$2181,6,0),"")</f>
        <v>0</v>
      </c>
      <c r="Y2190" s="46">
        <f>IFERROR(VLOOKUP(D2190,Pivot!$B$4:$H$2181,7,0),"")</f>
        <v>1</v>
      </c>
    </row>
    <row r="2191" spans="1:25" ht="15" customHeight="1" outlineLevel="2">
      <c r="A2191" s="10" t="str">
        <f>VLOOKUP(D2191,'Current OBD'!$B$6:$K$2185,4,0)</f>
        <v>Whatcom</v>
      </c>
      <c r="B2191" s="10" t="str">
        <f>VLOOKUP(D2191,'Current OBD'!$B$6:$K$2185,3,0)</f>
        <v>37-501</v>
      </c>
      <c r="C2191" s="9" t="str">
        <f>VLOOKUP(D2191,'Current OBD'!$B$6:$K$2185,2,0)</f>
        <v>Bellingham School District</v>
      </c>
      <c r="D2191" s="24">
        <v>662684</v>
      </c>
      <c r="E2191" s="9" t="str">
        <f>VLOOKUP(D2191,'Current OBD'!$B$6:$K$2185,10,0)</f>
        <v>Happy Valley Elementary School</v>
      </c>
      <c r="F2191" s="11" t="str">
        <f>IF(VLOOKUP(D2191,'Current OBD'!$B$6:$AK$2185,23,0)="Yes","PK"," ")</f>
        <v>PK</v>
      </c>
      <c r="G2191" s="11" t="str">
        <f>IF(VLOOKUP(D2191,'Current OBD'!$B$6:$AK$2185,24,0)="Yes","K"," ")</f>
        <v>K</v>
      </c>
      <c r="H2191" s="11">
        <f>IF(VLOOKUP(D2191,'Current OBD'!$B$6:$AK$2185,25,0)="Yes",1," ")</f>
        <v>1</v>
      </c>
      <c r="I2191" s="11" t="str">
        <f>IF(VLOOKUP(D2191,'Current OBD'!$B$6:$AK$2185,26,0)="Yes","2"," ")</f>
        <v>2</v>
      </c>
      <c r="J2191" s="11" t="str">
        <f>IF(VLOOKUP(D2191,'Current OBD'!$B$6:$AK$2185,27,0)="Yes","3"," ")</f>
        <v>3</v>
      </c>
      <c r="K2191" s="11" t="str">
        <f>IF(VLOOKUP(D2191,'Current OBD'!$B$6:$AK$2185,28,0)="Yes","4"," ")</f>
        <v>4</v>
      </c>
      <c r="L2191" s="11" t="str">
        <f>IF(VLOOKUP(D2191,'Current OBD'!$B$6:$AK$2185,29,0)="Yes","5"," ")</f>
        <v>5</v>
      </c>
      <c r="M2191" s="11" t="str">
        <f>IF(VLOOKUP(D2191,'Current OBD'!$B$6:$AK$2185,30,0)="Yes","6"," ")</f>
        <v xml:space="preserve"> </v>
      </c>
      <c r="N2191" s="11" t="str">
        <f>IF(VLOOKUP(D2191,'Current OBD'!$B$6:$AK$2185,31,0)="Yes","7"," ")</f>
        <v xml:space="preserve"> </v>
      </c>
      <c r="O2191" s="11" t="str">
        <f>IF(VLOOKUP(D2191,'Current OBD'!$B$6:$AK$2185,32,0)="Yes","8"," ")</f>
        <v xml:space="preserve"> </v>
      </c>
      <c r="P2191" s="11" t="str">
        <f>IF(VLOOKUP(D2191,'Current OBD'!$B$6:$AK$2185,33,0)="Yes","9"," ")</f>
        <v xml:space="preserve"> </v>
      </c>
      <c r="Q2191" s="11" t="str">
        <f>IF(VLOOKUP(D2191,'Current OBD'!$B$6:$AK$2185,34,0)="Yes","10"," ")</f>
        <v xml:space="preserve"> </v>
      </c>
      <c r="R2191" s="11" t="str">
        <f>IF(VLOOKUP(D2191,'Current OBD'!$B$6:$AK$2185,35,0)="Yes","11"," ")</f>
        <v xml:space="preserve"> </v>
      </c>
      <c r="S2191" s="11" t="str">
        <f>IF(VLOOKUP(D2191,'Current OBD'!$B$6:$AK$2185,36,0)="Yes","12"," ")</f>
        <v xml:space="preserve"> </v>
      </c>
      <c r="T2191" s="13">
        <f>VLOOKUP(D2191,Pivot!$B$4:$F$2181,2,0)</f>
        <v>229</v>
      </c>
      <c r="U2191" s="13">
        <f>VLOOKUP(D2191,Pivot!$B$4:$F$2181,3,0)</f>
        <v>0</v>
      </c>
      <c r="V2191" s="13">
        <f>VLOOKUP(D2191,Pivot!$B$4:$F$2181,4,0)</f>
        <v>446</v>
      </c>
      <c r="W2191" s="46">
        <f>IFERROR(VLOOKUP(D2191,Pivot!$B$4:$H$2181,5,0),"")</f>
        <v>0.51349999999999996</v>
      </c>
      <c r="X2191" s="51">
        <f>IFERROR(VLOOKUP(D2191,Pivot!$B$4:$H$2181,6,0),"")</f>
        <v>0</v>
      </c>
      <c r="Y2191" s="46">
        <f>IFERROR(VLOOKUP(D2191,Pivot!$B$4:$H$2181,7,0),"")</f>
        <v>0.51349999999999996</v>
      </c>
    </row>
    <row r="2192" spans="1:25" ht="15" customHeight="1" outlineLevel="2">
      <c r="A2192" s="10" t="str">
        <f>VLOOKUP(D2192,'Current OBD'!$B$6:$K$2185,4,0)</f>
        <v>Whatcom</v>
      </c>
      <c r="B2192" s="10" t="str">
        <f>VLOOKUP(D2192,'Current OBD'!$B$6:$K$2185,3,0)</f>
        <v>37-501</v>
      </c>
      <c r="C2192" s="9" t="str">
        <f>VLOOKUP(D2192,'Current OBD'!$B$6:$K$2185,2,0)</f>
        <v>Bellingham School District</v>
      </c>
      <c r="D2192" s="24">
        <v>662141</v>
      </c>
      <c r="E2192" s="9" t="str">
        <f>VLOOKUP(D2192,'Current OBD'!$B$6:$K$2185,10,0)</f>
        <v>Kulshan Middle</v>
      </c>
      <c r="F2192" s="11" t="str">
        <f>IF(VLOOKUP(D2192,'Current OBD'!$B$6:$AK$2185,23,0)="Yes","PK"," ")</f>
        <v xml:space="preserve"> </v>
      </c>
      <c r="G2192" s="11" t="str">
        <f>IF(VLOOKUP(D2192,'Current OBD'!$B$6:$AK$2185,24,0)="Yes","K"," ")</f>
        <v xml:space="preserve"> </v>
      </c>
      <c r="H2192" s="11" t="str">
        <f>IF(VLOOKUP(D2192,'Current OBD'!$B$6:$AK$2185,25,0)="Yes",1," ")</f>
        <v xml:space="preserve"> </v>
      </c>
      <c r="I2192" s="11" t="str">
        <f>IF(VLOOKUP(D2192,'Current OBD'!$B$6:$AK$2185,26,0)="Yes","2"," ")</f>
        <v xml:space="preserve"> </v>
      </c>
      <c r="J2192" s="11" t="str">
        <f>IF(VLOOKUP(D2192,'Current OBD'!$B$6:$AK$2185,27,0)="Yes","3"," ")</f>
        <v xml:space="preserve"> </v>
      </c>
      <c r="K2192" s="11" t="str">
        <f>IF(VLOOKUP(D2192,'Current OBD'!$B$6:$AK$2185,28,0)="Yes","4"," ")</f>
        <v xml:space="preserve"> </v>
      </c>
      <c r="L2192" s="11" t="str">
        <f>IF(VLOOKUP(D2192,'Current OBD'!$B$6:$AK$2185,29,0)="Yes","5"," ")</f>
        <v xml:space="preserve"> </v>
      </c>
      <c r="M2192" s="11" t="str">
        <f>IF(VLOOKUP(D2192,'Current OBD'!$B$6:$AK$2185,30,0)="Yes","6"," ")</f>
        <v>6</v>
      </c>
      <c r="N2192" s="11" t="str">
        <f>IF(VLOOKUP(D2192,'Current OBD'!$B$6:$AK$2185,31,0)="Yes","7"," ")</f>
        <v>7</v>
      </c>
      <c r="O2192" s="11" t="str">
        <f>IF(VLOOKUP(D2192,'Current OBD'!$B$6:$AK$2185,32,0)="Yes","8"," ")</f>
        <v>8</v>
      </c>
      <c r="P2192" s="11" t="str">
        <f>IF(VLOOKUP(D2192,'Current OBD'!$B$6:$AK$2185,33,0)="Yes","9"," ")</f>
        <v xml:space="preserve"> </v>
      </c>
      <c r="Q2192" s="11" t="str">
        <f>IF(VLOOKUP(D2192,'Current OBD'!$B$6:$AK$2185,34,0)="Yes","10"," ")</f>
        <v xml:space="preserve"> </v>
      </c>
      <c r="R2192" s="11" t="str">
        <f>IF(VLOOKUP(D2192,'Current OBD'!$B$6:$AK$2185,35,0)="Yes","11"," ")</f>
        <v xml:space="preserve"> </v>
      </c>
      <c r="S2192" s="11" t="str">
        <f>IF(VLOOKUP(D2192,'Current OBD'!$B$6:$AK$2185,36,0)="Yes","12"," ")</f>
        <v xml:space="preserve"> </v>
      </c>
      <c r="T2192" s="13">
        <f>VLOOKUP(D2192,Pivot!$B$4:$F$2181,2,0)</f>
        <v>143</v>
      </c>
      <c r="U2192" s="13">
        <f>VLOOKUP(D2192,Pivot!$B$4:$F$2181,3,0)</f>
        <v>37</v>
      </c>
      <c r="V2192" s="13">
        <f>VLOOKUP(D2192,Pivot!$B$4:$F$2181,4,0)</f>
        <v>633</v>
      </c>
      <c r="W2192" s="46">
        <f>IFERROR(VLOOKUP(D2192,Pivot!$B$4:$H$2181,5,0),"")</f>
        <v>0.22589999999999999</v>
      </c>
      <c r="X2192" s="51">
        <f>IFERROR(VLOOKUP(D2192,Pivot!$B$4:$H$2181,6,0),"")</f>
        <v>5.8500000000000003E-2</v>
      </c>
      <c r="Y2192" s="46">
        <f>IFERROR(VLOOKUP(D2192,Pivot!$B$4:$H$2181,7,0),"")</f>
        <v>0.28439999999999999</v>
      </c>
    </row>
    <row r="2193" spans="1:25" ht="15" customHeight="1" outlineLevel="2">
      <c r="A2193" s="10" t="str">
        <f>VLOOKUP(D2193,'Current OBD'!$B$6:$K$2185,4,0)</f>
        <v>Whatcom</v>
      </c>
      <c r="B2193" s="10" t="str">
        <f>VLOOKUP(D2193,'Current OBD'!$B$6:$K$2185,3,0)</f>
        <v>37-501</v>
      </c>
      <c r="C2193" s="9" t="str">
        <f>VLOOKUP(D2193,'Current OBD'!$B$6:$K$2185,2,0)</f>
        <v>Bellingham School District</v>
      </c>
      <c r="D2193" s="24">
        <v>662134</v>
      </c>
      <c r="E2193" s="9" t="str">
        <f>VLOOKUP(D2193,'Current OBD'!$B$6:$K$2185,10,0)</f>
        <v>Lowell Elementary</v>
      </c>
      <c r="F2193" s="11" t="str">
        <f>IF(VLOOKUP(D2193,'Current OBD'!$B$6:$AK$2185,23,0)="Yes","PK"," ")</f>
        <v xml:space="preserve"> </v>
      </c>
      <c r="G2193" s="11" t="str">
        <f>IF(VLOOKUP(D2193,'Current OBD'!$B$6:$AK$2185,24,0)="Yes","K"," ")</f>
        <v>K</v>
      </c>
      <c r="H2193" s="11">
        <f>IF(VLOOKUP(D2193,'Current OBD'!$B$6:$AK$2185,25,0)="Yes",1," ")</f>
        <v>1</v>
      </c>
      <c r="I2193" s="11" t="str">
        <f>IF(VLOOKUP(D2193,'Current OBD'!$B$6:$AK$2185,26,0)="Yes","2"," ")</f>
        <v>2</v>
      </c>
      <c r="J2193" s="11" t="str">
        <f>IF(VLOOKUP(D2193,'Current OBD'!$B$6:$AK$2185,27,0)="Yes","3"," ")</f>
        <v>3</v>
      </c>
      <c r="K2193" s="11" t="str">
        <f>IF(VLOOKUP(D2193,'Current OBD'!$B$6:$AK$2185,28,0)="Yes","4"," ")</f>
        <v>4</v>
      </c>
      <c r="L2193" s="11" t="str">
        <f>IF(VLOOKUP(D2193,'Current OBD'!$B$6:$AK$2185,29,0)="Yes","5"," ")</f>
        <v>5</v>
      </c>
      <c r="M2193" s="11" t="str">
        <f>IF(VLOOKUP(D2193,'Current OBD'!$B$6:$AK$2185,30,0)="Yes","6"," ")</f>
        <v xml:space="preserve"> </v>
      </c>
      <c r="N2193" s="11" t="str">
        <f>IF(VLOOKUP(D2193,'Current OBD'!$B$6:$AK$2185,31,0)="Yes","7"," ")</f>
        <v xml:space="preserve"> </v>
      </c>
      <c r="O2193" s="11" t="str">
        <f>IF(VLOOKUP(D2193,'Current OBD'!$B$6:$AK$2185,32,0)="Yes","8"," ")</f>
        <v xml:space="preserve"> </v>
      </c>
      <c r="P2193" s="11" t="str">
        <f>IF(VLOOKUP(D2193,'Current OBD'!$B$6:$AK$2185,33,0)="Yes","9"," ")</f>
        <v xml:space="preserve"> </v>
      </c>
      <c r="Q2193" s="11" t="str">
        <f>IF(VLOOKUP(D2193,'Current OBD'!$B$6:$AK$2185,34,0)="Yes","10"," ")</f>
        <v xml:space="preserve"> </v>
      </c>
      <c r="R2193" s="11" t="str">
        <f>IF(VLOOKUP(D2193,'Current OBD'!$B$6:$AK$2185,35,0)="Yes","11"," ")</f>
        <v xml:space="preserve"> </v>
      </c>
      <c r="S2193" s="11" t="str">
        <f>IF(VLOOKUP(D2193,'Current OBD'!$B$6:$AK$2185,36,0)="Yes","12"," ")</f>
        <v xml:space="preserve"> </v>
      </c>
      <c r="T2193" s="13">
        <f>VLOOKUP(D2193,Pivot!$B$4:$F$2181,2,0)</f>
        <v>84</v>
      </c>
      <c r="U2193" s="13">
        <f>VLOOKUP(D2193,Pivot!$B$4:$F$2181,3,0)</f>
        <v>21</v>
      </c>
      <c r="V2193" s="13">
        <f>VLOOKUP(D2193,Pivot!$B$4:$F$2181,4,0)</f>
        <v>307</v>
      </c>
      <c r="W2193" s="46">
        <f>IFERROR(VLOOKUP(D2193,Pivot!$B$4:$H$2181,5,0),"")</f>
        <v>0.27360000000000001</v>
      </c>
      <c r="X2193" s="51">
        <f>IFERROR(VLOOKUP(D2193,Pivot!$B$4:$H$2181,6,0),"")</f>
        <v>6.8400000000000002E-2</v>
      </c>
      <c r="Y2193" s="46">
        <f>IFERROR(VLOOKUP(D2193,Pivot!$B$4:$H$2181,7,0),"")</f>
        <v>0.34200000000000003</v>
      </c>
    </row>
    <row r="2194" spans="1:25" ht="15" customHeight="1" outlineLevel="2">
      <c r="A2194" s="10" t="str">
        <f>VLOOKUP(D2194,'Current OBD'!$B$6:$K$2185,4,0)</f>
        <v>Whatcom</v>
      </c>
      <c r="B2194" s="10" t="str">
        <f>VLOOKUP(D2194,'Current OBD'!$B$6:$K$2185,3,0)</f>
        <v>37-501</v>
      </c>
      <c r="C2194" s="9" t="str">
        <f>VLOOKUP(D2194,'Current OBD'!$B$6:$K$2185,2,0)</f>
        <v>Bellingham School District</v>
      </c>
      <c r="D2194" s="24">
        <v>662494</v>
      </c>
      <c r="E2194" s="9" t="str">
        <f>VLOOKUP(D2194,'Current OBD'!$B$6:$K$2185,10,0)</f>
        <v>Northern Heights Elementary School</v>
      </c>
      <c r="F2194" s="11" t="str">
        <f>IF(VLOOKUP(D2194,'Current OBD'!$B$6:$AK$2185,23,0)="Yes","PK"," ")</f>
        <v xml:space="preserve"> </v>
      </c>
      <c r="G2194" s="11" t="str">
        <f>IF(VLOOKUP(D2194,'Current OBD'!$B$6:$AK$2185,24,0)="Yes","K"," ")</f>
        <v>K</v>
      </c>
      <c r="H2194" s="11">
        <f>IF(VLOOKUP(D2194,'Current OBD'!$B$6:$AK$2185,25,0)="Yes",1," ")</f>
        <v>1</v>
      </c>
      <c r="I2194" s="11" t="str">
        <f>IF(VLOOKUP(D2194,'Current OBD'!$B$6:$AK$2185,26,0)="Yes","2"," ")</f>
        <v>2</v>
      </c>
      <c r="J2194" s="11" t="str">
        <f>IF(VLOOKUP(D2194,'Current OBD'!$B$6:$AK$2185,27,0)="Yes","3"," ")</f>
        <v>3</v>
      </c>
      <c r="K2194" s="11" t="str">
        <f>IF(VLOOKUP(D2194,'Current OBD'!$B$6:$AK$2185,28,0)="Yes","4"," ")</f>
        <v>4</v>
      </c>
      <c r="L2194" s="11" t="str">
        <f>IF(VLOOKUP(D2194,'Current OBD'!$B$6:$AK$2185,29,0)="Yes","5"," ")</f>
        <v>5</v>
      </c>
      <c r="M2194" s="11" t="str">
        <f>IF(VLOOKUP(D2194,'Current OBD'!$B$6:$AK$2185,30,0)="Yes","6"," ")</f>
        <v xml:space="preserve"> </v>
      </c>
      <c r="N2194" s="11" t="str">
        <f>IF(VLOOKUP(D2194,'Current OBD'!$B$6:$AK$2185,31,0)="Yes","7"," ")</f>
        <v xml:space="preserve"> </v>
      </c>
      <c r="O2194" s="11" t="str">
        <f>IF(VLOOKUP(D2194,'Current OBD'!$B$6:$AK$2185,32,0)="Yes","8"," ")</f>
        <v xml:space="preserve"> </v>
      </c>
      <c r="P2194" s="11" t="str">
        <f>IF(VLOOKUP(D2194,'Current OBD'!$B$6:$AK$2185,33,0)="Yes","9"," ")</f>
        <v xml:space="preserve"> </v>
      </c>
      <c r="Q2194" s="11" t="str">
        <f>IF(VLOOKUP(D2194,'Current OBD'!$B$6:$AK$2185,34,0)="Yes","10"," ")</f>
        <v xml:space="preserve"> </v>
      </c>
      <c r="R2194" s="11" t="str">
        <f>IF(VLOOKUP(D2194,'Current OBD'!$B$6:$AK$2185,35,0)="Yes","11"," ")</f>
        <v xml:space="preserve"> </v>
      </c>
      <c r="S2194" s="11" t="str">
        <f>IF(VLOOKUP(D2194,'Current OBD'!$B$6:$AK$2185,36,0)="Yes","12"," ")</f>
        <v xml:space="preserve"> </v>
      </c>
      <c r="T2194" s="13">
        <f>VLOOKUP(D2194,Pivot!$B$4:$F$2181,2,0)</f>
        <v>179</v>
      </c>
      <c r="U2194" s="13">
        <f>VLOOKUP(D2194,Pivot!$B$4:$F$2181,3,0)</f>
        <v>0</v>
      </c>
      <c r="V2194" s="13">
        <f>VLOOKUP(D2194,Pivot!$B$4:$F$2181,4,0)</f>
        <v>410</v>
      </c>
      <c r="W2194" s="46">
        <f>IFERROR(VLOOKUP(D2194,Pivot!$B$4:$H$2181,5,0),"")</f>
        <v>0.43659999999999999</v>
      </c>
      <c r="X2194" s="51">
        <f>IFERROR(VLOOKUP(D2194,Pivot!$B$4:$H$2181,6,0),"")</f>
        <v>0</v>
      </c>
      <c r="Y2194" s="46">
        <f>IFERROR(VLOOKUP(D2194,Pivot!$B$4:$H$2181,7,0),"")</f>
        <v>0.43659999999999999</v>
      </c>
    </row>
    <row r="2195" spans="1:25" ht="15" customHeight="1" outlineLevel="2">
      <c r="A2195" s="10" t="str">
        <f>VLOOKUP(D2195,'Current OBD'!$B$6:$K$2185,4,0)</f>
        <v>Whatcom</v>
      </c>
      <c r="B2195" s="10" t="str">
        <f>VLOOKUP(D2195,'Current OBD'!$B$6:$K$2185,3,0)</f>
        <v>37-501</v>
      </c>
      <c r="C2195" s="9" t="str">
        <f>VLOOKUP(D2195,'Current OBD'!$B$6:$K$2185,2,0)</f>
        <v>Bellingham School District</v>
      </c>
      <c r="D2195" s="24">
        <v>662147</v>
      </c>
      <c r="E2195" s="9" t="str">
        <f>VLOOKUP(D2195,'Current OBD'!$B$6:$K$2185,10,0)</f>
        <v>Options Alt High</v>
      </c>
      <c r="F2195" s="11" t="str">
        <f>IF(VLOOKUP(D2195,'Current OBD'!$B$6:$AK$2185,23,0)="Yes","PK"," ")</f>
        <v xml:space="preserve"> </v>
      </c>
      <c r="G2195" s="11" t="str">
        <f>IF(VLOOKUP(D2195,'Current OBD'!$B$6:$AK$2185,24,0)="Yes","K"," ")</f>
        <v xml:space="preserve"> </v>
      </c>
      <c r="H2195" s="11" t="str">
        <f>IF(VLOOKUP(D2195,'Current OBD'!$B$6:$AK$2185,25,0)="Yes",1," ")</f>
        <v xml:space="preserve"> </v>
      </c>
      <c r="I2195" s="11" t="str">
        <f>IF(VLOOKUP(D2195,'Current OBD'!$B$6:$AK$2185,26,0)="Yes","2"," ")</f>
        <v xml:space="preserve"> </v>
      </c>
      <c r="J2195" s="11" t="str">
        <f>IF(VLOOKUP(D2195,'Current OBD'!$B$6:$AK$2185,27,0)="Yes","3"," ")</f>
        <v xml:space="preserve"> </v>
      </c>
      <c r="K2195" s="11" t="str">
        <f>IF(VLOOKUP(D2195,'Current OBD'!$B$6:$AK$2185,28,0)="Yes","4"," ")</f>
        <v xml:space="preserve"> </v>
      </c>
      <c r="L2195" s="11" t="str">
        <f>IF(VLOOKUP(D2195,'Current OBD'!$B$6:$AK$2185,29,0)="Yes","5"," ")</f>
        <v xml:space="preserve"> </v>
      </c>
      <c r="M2195" s="11" t="str">
        <f>IF(VLOOKUP(D2195,'Current OBD'!$B$6:$AK$2185,30,0)="Yes","6"," ")</f>
        <v xml:space="preserve"> </v>
      </c>
      <c r="N2195" s="11" t="str">
        <f>IF(VLOOKUP(D2195,'Current OBD'!$B$6:$AK$2185,31,0)="Yes","7"," ")</f>
        <v xml:space="preserve"> </v>
      </c>
      <c r="O2195" s="11" t="str">
        <f>IF(VLOOKUP(D2195,'Current OBD'!$B$6:$AK$2185,32,0)="Yes","8"," ")</f>
        <v xml:space="preserve"> </v>
      </c>
      <c r="P2195" s="11" t="str">
        <f>IF(VLOOKUP(D2195,'Current OBD'!$B$6:$AK$2185,33,0)="Yes","9"," ")</f>
        <v>9</v>
      </c>
      <c r="Q2195" s="11" t="str">
        <f>IF(VLOOKUP(D2195,'Current OBD'!$B$6:$AK$2185,34,0)="Yes","10"," ")</f>
        <v>10</v>
      </c>
      <c r="R2195" s="11" t="str">
        <f>IF(VLOOKUP(D2195,'Current OBD'!$B$6:$AK$2185,35,0)="Yes","11"," ")</f>
        <v>11</v>
      </c>
      <c r="S2195" s="11" t="str">
        <f>IF(VLOOKUP(D2195,'Current OBD'!$B$6:$AK$2185,36,0)="Yes","12"," ")</f>
        <v>12</v>
      </c>
      <c r="T2195" s="13">
        <f>VLOOKUP(D2195,Pivot!$B$4:$F$2181,2,0)</f>
        <v>156</v>
      </c>
      <c r="U2195" s="13">
        <f>VLOOKUP(D2195,Pivot!$B$4:$F$2181,3,0)</f>
        <v>0</v>
      </c>
      <c r="V2195" s="13">
        <f>VLOOKUP(D2195,Pivot!$B$4:$F$2181,4,0)</f>
        <v>172</v>
      </c>
      <c r="W2195" s="46">
        <f>IFERROR(VLOOKUP(D2195,Pivot!$B$4:$H$2181,5,0),"")</f>
        <v>0.90700000000000003</v>
      </c>
      <c r="X2195" s="51">
        <f>IFERROR(VLOOKUP(D2195,Pivot!$B$4:$H$2181,6,0),"")</f>
        <v>0</v>
      </c>
      <c r="Y2195" s="46">
        <f>IFERROR(VLOOKUP(D2195,Pivot!$B$4:$H$2181,7,0),"")</f>
        <v>0.90700000000000003</v>
      </c>
    </row>
    <row r="2196" spans="1:25" ht="15" customHeight="1" outlineLevel="2">
      <c r="A2196" s="10" t="str">
        <f>VLOOKUP(D2196,'Current OBD'!$B$6:$K$2185,4,0)</f>
        <v>Whatcom</v>
      </c>
      <c r="B2196" s="10" t="str">
        <f>VLOOKUP(D2196,'Current OBD'!$B$6:$K$2185,3,0)</f>
        <v>37-501</v>
      </c>
      <c r="C2196" s="9" t="str">
        <f>VLOOKUP(D2196,'Current OBD'!$B$6:$K$2185,2,0)</f>
        <v>Bellingham School District</v>
      </c>
      <c r="D2196" s="24">
        <v>662136</v>
      </c>
      <c r="E2196" s="9" t="str">
        <f>VLOOKUP(D2196,'Current OBD'!$B$6:$K$2185,10,0)</f>
        <v>Parkview Elementary</v>
      </c>
      <c r="F2196" s="11" t="str">
        <f>IF(VLOOKUP(D2196,'Current OBD'!$B$6:$AK$2185,23,0)="Yes","PK"," ")</f>
        <v xml:space="preserve"> </v>
      </c>
      <c r="G2196" s="11" t="str">
        <f>IF(VLOOKUP(D2196,'Current OBD'!$B$6:$AK$2185,24,0)="Yes","K"," ")</f>
        <v>K</v>
      </c>
      <c r="H2196" s="11">
        <f>IF(VLOOKUP(D2196,'Current OBD'!$B$6:$AK$2185,25,0)="Yes",1," ")</f>
        <v>1</v>
      </c>
      <c r="I2196" s="11" t="str">
        <f>IF(VLOOKUP(D2196,'Current OBD'!$B$6:$AK$2185,26,0)="Yes","2"," ")</f>
        <v>2</v>
      </c>
      <c r="J2196" s="11" t="str">
        <f>IF(VLOOKUP(D2196,'Current OBD'!$B$6:$AK$2185,27,0)="Yes","3"," ")</f>
        <v>3</v>
      </c>
      <c r="K2196" s="11" t="str">
        <f>IF(VLOOKUP(D2196,'Current OBD'!$B$6:$AK$2185,28,0)="Yes","4"," ")</f>
        <v>4</v>
      </c>
      <c r="L2196" s="11" t="str">
        <f>IF(VLOOKUP(D2196,'Current OBD'!$B$6:$AK$2185,29,0)="Yes","5"," ")</f>
        <v>5</v>
      </c>
      <c r="M2196" s="11" t="str">
        <f>IF(VLOOKUP(D2196,'Current OBD'!$B$6:$AK$2185,30,0)="Yes","6"," ")</f>
        <v xml:space="preserve"> </v>
      </c>
      <c r="N2196" s="11" t="str">
        <f>IF(VLOOKUP(D2196,'Current OBD'!$B$6:$AK$2185,31,0)="Yes","7"," ")</f>
        <v xml:space="preserve"> </v>
      </c>
      <c r="O2196" s="11" t="str">
        <f>IF(VLOOKUP(D2196,'Current OBD'!$B$6:$AK$2185,32,0)="Yes","8"," ")</f>
        <v xml:space="preserve"> </v>
      </c>
      <c r="P2196" s="11" t="str">
        <f>IF(VLOOKUP(D2196,'Current OBD'!$B$6:$AK$2185,33,0)="Yes","9"," ")</f>
        <v xml:space="preserve"> </v>
      </c>
      <c r="Q2196" s="11" t="str">
        <f>IF(VLOOKUP(D2196,'Current OBD'!$B$6:$AK$2185,34,0)="Yes","10"," ")</f>
        <v xml:space="preserve"> </v>
      </c>
      <c r="R2196" s="11" t="str">
        <f>IF(VLOOKUP(D2196,'Current OBD'!$B$6:$AK$2185,35,0)="Yes","11"," ")</f>
        <v xml:space="preserve"> </v>
      </c>
      <c r="S2196" s="11" t="str">
        <f>IF(VLOOKUP(D2196,'Current OBD'!$B$6:$AK$2185,36,0)="Yes","12"," ")</f>
        <v xml:space="preserve"> </v>
      </c>
      <c r="T2196" s="13">
        <f>VLOOKUP(D2196,Pivot!$B$4:$F$2181,2,0)</f>
        <v>95</v>
      </c>
      <c r="U2196" s="13">
        <f>VLOOKUP(D2196,Pivot!$B$4:$F$2181,3,0)</f>
        <v>25</v>
      </c>
      <c r="V2196" s="13">
        <f>VLOOKUP(D2196,Pivot!$B$4:$F$2181,4,0)</f>
        <v>399</v>
      </c>
      <c r="W2196" s="46">
        <f>IFERROR(VLOOKUP(D2196,Pivot!$B$4:$H$2181,5,0),"")</f>
        <v>0.23810000000000001</v>
      </c>
      <c r="X2196" s="51">
        <f>IFERROR(VLOOKUP(D2196,Pivot!$B$4:$H$2181,6,0),"")</f>
        <v>6.2700000000000006E-2</v>
      </c>
      <c r="Y2196" s="46">
        <f>IFERROR(VLOOKUP(D2196,Pivot!$B$4:$H$2181,7,0),"")</f>
        <v>0.30080000000000001</v>
      </c>
    </row>
    <row r="2197" spans="1:25" ht="15" customHeight="1" outlineLevel="2">
      <c r="A2197" s="10" t="str">
        <f>VLOOKUP(D2197,'Current OBD'!$B$6:$K$2185,4,0)</f>
        <v>Whatcom</v>
      </c>
      <c r="B2197" s="10" t="str">
        <f>VLOOKUP(D2197,'Current OBD'!$B$6:$K$2185,3,0)</f>
        <v>37-501</v>
      </c>
      <c r="C2197" s="9" t="str">
        <f>VLOOKUP(D2197,'Current OBD'!$B$6:$K$2185,2,0)</f>
        <v>Bellingham School District</v>
      </c>
      <c r="D2197" s="24">
        <v>662137</v>
      </c>
      <c r="E2197" s="9" t="str">
        <f>VLOOKUP(D2197,'Current OBD'!$B$6:$K$2185,10,0)</f>
        <v>Roosevelt Elementary School</v>
      </c>
      <c r="F2197" s="11" t="str">
        <f>IF(VLOOKUP(D2197,'Current OBD'!$B$6:$AK$2185,23,0)="Yes","PK"," ")</f>
        <v xml:space="preserve"> </v>
      </c>
      <c r="G2197" s="11" t="str">
        <f>IF(VLOOKUP(D2197,'Current OBD'!$B$6:$AK$2185,24,0)="Yes","K"," ")</f>
        <v>K</v>
      </c>
      <c r="H2197" s="11">
        <f>IF(VLOOKUP(D2197,'Current OBD'!$B$6:$AK$2185,25,0)="Yes",1," ")</f>
        <v>1</v>
      </c>
      <c r="I2197" s="11" t="str">
        <f>IF(VLOOKUP(D2197,'Current OBD'!$B$6:$AK$2185,26,0)="Yes","2"," ")</f>
        <v>2</v>
      </c>
      <c r="J2197" s="11" t="str">
        <f>IF(VLOOKUP(D2197,'Current OBD'!$B$6:$AK$2185,27,0)="Yes","3"," ")</f>
        <v>3</v>
      </c>
      <c r="K2197" s="11" t="str">
        <f>IF(VLOOKUP(D2197,'Current OBD'!$B$6:$AK$2185,28,0)="Yes","4"," ")</f>
        <v>4</v>
      </c>
      <c r="L2197" s="11" t="str">
        <f>IF(VLOOKUP(D2197,'Current OBD'!$B$6:$AK$2185,29,0)="Yes","5"," ")</f>
        <v>5</v>
      </c>
      <c r="M2197" s="11" t="str">
        <f>IF(VLOOKUP(D2197,'Current OBD'!$B$6:$AK$2185,30,0)="Yes","6"," ")</f>
        <v xml:space="preserve"> </v>
      </c>
      <c r="N2197" s="11" t="str">
        <f>IF(VLOOKUP(D2197,'Current OBD'!$B$6:$AK$2185,31,0)="Yes","7"," ")</f>
        <v xml:space="preserve"> </v>
      </c>
      <c r="O2197" s="11" t="str">
        <f>IF(VLOOKUP(D2197,'Current OBD'!$B$6:$AK$2185,32,0)="Yes","8"," ")</f>
        <v xml:space="preserve"> </v>
      </c>
      <c r="P2197" s="11" t="str">
        <f>IF(VLOOKUP(D2197,'Current OBD'!$B$6:$AK$2185,33,0)="Yes","9"," ")</f>
        <v xml:space="preserve"> </v>
      </c>
      <c r="Q2197" s="11" t="str">
        <f>IF(VLOOKUP(D2197,'Current OBD'!$B$6:$AK$2185,34,0)="Yes","10"," ")</f>
        <v xml:space="preserve"> </v>
      </c>
      <c r="R2197" s="11" t="str">
        <f>IF(VLOOKUP(D2197,'Current OBD'!$B$6:$AK$2185,35,0)="Yes","11"," ")</f>
        <v xml:space="preserve"> </v>
      </c>
      <c r="S2197" s="11" t="str">
        <f>IF(VLOOKUP(D2197,'Current OBD'!$B$6:$AK$2185,36,0)="Yes","12"," ")</f>
        <v xml:space="preserve"> </v>
      </c>
      <c r="T2197" s="13">
        <f>VLOOKUP(D2197,Pivot!$B$4:$F$2181,2,0)</f>
        <v>267</v>
      </c>
      <c r="U2197" s="13">
        <f>VLOOKUP(D2197,Pivot!$B$4:$F$2181,3,0)</f>
        <v>0</v>
      </c>
      <c r="V2197" s="13">
        <f>VLOOKUP(D2197,Pivot!$B$4:$F$2181,4,0)</f>
        <v>375</v>
      </c>
      <c r="W2197" s="46">
        <f>IFERROR(VLOOKUP(D2197,Pivot!$B$4:$H$2181,5,0),"")</f>
        <v>0.71199999999999997</v>
      </c>
      <c r="X2197" s="51">
        <f>IFERROR(VLOOKUP(D2197,Pivot!$B$4:$H$2181,6,0),"")</f>
        <v>0</v>
      </c>
      <c r="Y2197" s="46">
        <f>IFERROR(VLOOKUP(D2197,Pivot!$B$4:$H$2181,7,0),"")</f>
        <v>0.71199999999999997</v>
      </c>
    </row>
    <row r="2198" spans="1:25" ht="15" customHeight="1" outlineLevel="2">
      <c r="A2198" s="10" t="str">
        <f>VLOOKUP(D2198,'Current OBD'!$B$6:$K$2185,4,0)</f>
        <v>Whatcom</v>
      </c>
      <c r="B2198" s="10" t="str">
        <f>VLOOKUP(D2198,'Current OBD'!$B$6:$K$2185,3,0)</f>
        <v>37-501</v>
      </c>
      <c r="C2198" s="9" t="str">
        <f>VLOOKUP(D2198,'Current OBD'!$B$6:$K$2185,2,0)</f>
        <v>Bellingham School District</v>
      </c>
      <c r="D2198" s="24">
        <v>663441</v>
      </c>
      <c r="E2198" s="9" t="str">
        <f>VLOOKUP(D2198,'Current OBD'!$B$6:$K$2185,10,0)</f>
        <v>Sehome High School</v>
      </c>
      <c r="F2198" s="11" t="str">
        <f>IF(VLOOKUP(D2198,'Current OBD'!$B$6:$AK$2185,23,0)="Yes","PK"," ")</f>
        <v xml:space="preserve"> </v>
      </c>
      <c r="G2198" s="11" t="str">
        <f>IF(VLOOKUP(D2198,'Current OBD'!$B$6:$AK$2185,24,0)="Yes","K"," ")</f>
        <v xml:space="preserve"> </v>
      </c>
      <c r="H2198" s="11" t="str">
        <f>IF(VLOOKUP(D2198,'Current OBD'!$B$6:$AK$2185,25,0)="Yes",1," ")</f>
        <v xml:space="preserve"> </v>
      </c>
      <c r="I2198" s="11" t="str">
        <f>IF(VLOOKUP(D2198,'Current OBD'!$B$6:$AK$2185,26,0)="Yes","2"," ")</f>
        <v xml:space="preserve"> </v>
      </c>
      <c r="J2198" s="11" t="str">
        <f>IF(VLOOKUP(D2198,'Current OBD'!$B$6:$AK$2185,27,0)="Yes","3"," ")</f>
        <v xml:space="preserve"> </v>
      </c>
      <c r="K2198" s="11" t="str">
        <f>IF(VLOOKUP(D2198,'Current OBD'!$B$6:$AK$2185,28,0)="Yes","4"," ")</f>
        <v xml:space="preserve"> </v>
      </c>
      <c r="L2198" s="11" t="str">
        <f>IF(VLOOKUP(D2198,'Current OBD'!$B$6:$AK$2185,29,0)="Yes","5"," ")</f>
        <v xml:space="preserve"> </v>
      </c>
      <c r="M2198" s="11" t="str">
        <f>IF(VLOOKUP(D2198,'Current OBD'!$B$6:$AK$2185,30,0)="Yes","6"," ")</f>
        <v xml:space="preserve"> </v>
      </c>
      <c r="N2198" s="11" t="str">
        <f>IF(VLOOKUP(D2198,'Current OBD'!$B$6:$AK$2185,31,0)="Yes","7"," ")</f>
        <v xml:space="preserve"> </v>
      </c>
      <c r="O2198" s="11" t="str">
        <f>IF(VLOOKUP(D2198,'Current OBD'!$B$6:$AK$2185,32,0)="Yes","8"," ")</f>
        <v xml:space="preserve"> </v>
      </c>
      <c r="P2198" s="11" t="str">
        <f>IF(VLOOKUP(D2198,'Current OBD'!$B$6:$AK$2185,33,0)="Yes","9"," ")</f>
        <v>9</v>
      </c>
      <c r="Q2198" s="11" t="str">
        <f>IF(VLOOKUP(D2198,'Current OBD'!$B$6:$AK$2185,34,0)="Yes","10"," ")</f>
        <v>10</v>
      </c>
      <c r="R2198" s="11" t="str">
        <f>IF(VLOOKUP(D2198,'Current OBD'!$B$6:$AK$2185,35,0)="Yes","11"," ")</f>
        <v>11</v>
      </c>
      <c r="S2198" s="11" t="str">
        <f>IF(VLOOKUP(D2198,'Current OBD'!$B$6:$AK$2185,36,0)="Yes","12"," ")</f>
        <v>12</v>
      </c>
      <c r="T2198" s="13">
        <f>VLOOKUP(D2198,Pivot!$B$4:$F$2181,2,0)</f>
        <v>214</v>
      </c>
      <c r="U2198" s="13">
        <f>VLOOKUP(D2198,Pivot!$B$4:$F$2181,3,0)</f>
        <v>53</v>
      </c>
      <c r="V2198" s="13">
        <f>VLOOKUP(D2198,Pivot!$B$4:$F$2181,4,0)</f>
        <v>1159</v>
      </c>
      <c r="W2198" s="46">
        <f>IFERROR(VLOOKUP(D2198,Pivot!$B$4:$H$2181,5,0),"")</f>
        <v>0.18459999999999999</v>
      </c>
      <c r="X2198" s="51">
        <f>IFERROR(VLOOKUP(D2198,Pivot!$B$4:$H$2181,6,0),"")</f>
        <v>4.5699999999999998E-2</v>
      </c>
      <c r="Y2198" s="46">
        <f>IFERROR(VLOOKUP(D2198,Pivot!$B$4:$H$2181,7,0),"")</f>
        <v>0.23039999999999999</v>
      </c>
    </row>
    <row r="2199" spans="1:25" ht="15" customHeight="1" outlineLevel="2">
      <c r="A2199" s="10" t="str">
        <f>VLOOKUP(D2199,'Current OBD'!$B$6:$K$2185,4,0)</f>
        <v>Whatcom</v>
      </c>
      <c r="B2199" s="10" t="str">
        <f>VLOOKUP(D2199,'Current OBD'!$B$6:$K$2185,3,0)</f>
        <v>37-501</v>
      </c>
      <c r="C2199" s="9" t="str">
        <f>VLOOKUP(D2199,'Current OBD'!$B$6:$K$2185,2,0)</f>
        <v>Bellingham School District</v>
      </c>
      <c r="D2199" s="24">
        <v>665560</v>
      </c>
      <c r="E2199" s="9" t="str">
        <f>VLOOKUP(D2199,'Current OBD'!$B$6:$K$2185,10,0)</f>
        <v>Shuksan Middle School</v>
      </c>
      <c r="F2199" s="11" t="str">
        <f>IF(VLOOKUP(D2199,'Current OBD'!$B$6:$AK$2185,23,0)="Yes","PK"," ")</f>
        <v xml:space="preserve"> </v>
      </c>
      <c r="G2199" s="11" t="str">
        <f>IF(VLOOKUP(D2199,'Current OBD'!$B$6:$AK$2185,24,0)="Yes","K"," ")</f>
        <v xml:space="preserve"> </v>
      </c>
      <c r="H2199" s="11" t="str">
        <f>IF(VLOOKUP(D2199,'Current OBD'!$B$6:$AK$2185,25,0)="Yes",1," ")</f>
        <v xml:space="preserve"> </v>
      </c>
      <c r="I2199" s="11" t="str">
        <f>IF(VLOOKUP(D2199,'Current OBD'!$B$6:$AK$2185,26,0)="Yes","2"," ")</f>
        <v xml:space="preserve"> </v>
      </c>
      <c r="J2199" s="11" t="str">
        <f>IF(VLOOKUP(D2199,'Current OBD'!$B$6:$AK$2185,27,0)="Yes","3"," ")</f>
        <v xml:space="preserve"> </v>
      </c>
      <c r="K2199" s="11" t="str">
        <f>IF(VLOOKUP(D2199,'Current OBD'!$B$6:$AK$2185,28,0)="Yes","4"," ")</f>
        <v xml:space="preserve"> </v>
      </c>
      <c r="L2199" s="11" t="str">
        <f>IF(VLOOKUP(D2199,'Current OBD'!$B$6:$AK$2185,29,0)="Yes","5"," ")</f>
        <v xml:space="preserve"> </v>
      </c>
      <c r="M2199" s="11" t="str">
        <f>IF(VLOOKUP(D2199,'Current OBD'!$B$6:$AK$2185,30,0)="Yes","6"," ")</f>
        <v>6</v>
      </c>
      <c r="N2199" s="11" t="str">
        <f>IF(VLOOKUP(D2199,'Current OBD'!$B$6:$AK$2185,31,0)="Yes","7"," ")</f>
        <v>7</v>
      </c>
      <c r="O2199" s="11" t="str">
        <f>IF(VLOOKUP(D2199,'Current OBD'!$B$6:$AK$2185,32,0)="Yes","8"," ")</f>
        <v>8</v>
      </c>
      <c r="P2199" s="11" t="str">
        <f>IF(VLOOKUP(D2199,'Current OBD'!$B$6:$AK$2185,33,0)="Yes","9"," ")</f>
        <v xml:space="preserve"> </v>
      </c>
      <c r="Q2199" s="11" t="str">
        <f>IF(VLOOKUP(D2199,'Current OBD'!$B$6:$AK$2185,34,0)="Yes","10"," ")</f>
        <v xml:space="preserve"> </v>
      </c>
      <c r="R2199" s="11" t="str">
        <f>IF(VLOOKUP(D2199,'Current OBD'!$B$6:$AK$2185,35,0)="Yes","11"," ")</f>
        <v xml:space="preserve"> </v>
      </c>
      <c r="S2199" s="11" t="str">
        <f>IF(VLOOKUP(D2199,'Current OBD'!$B$6:$AK$2185,36,0)="Yes","12"," ")</f>
        <v xml:space="preserve"> </v>
      </c>
      <c r="T2199" s="13">
        <f>VLOOKUP(D2199,Pivot!$B$4:$F$2181,2,0)</f>
        <v>433</v>
      </c>
      <c r="U2199" s="13">
        <f>VLOOKUP(D2199,Pivot!$B$4:$F$2181,3,0)</f>
        <v>0</v>
      </c>
      <c r="V2199" s="13">
        <f>VLOOKUP(D2199,Pivot!$B$4:$F$2181,4,0)</f>
        <v>579</v>
      </c>
      <c r="W2199" s="46">
        <f>IFERROR(VLOOKUP(D2199,Pivot!$B$4:$H$2181,5,0),"")</f>
        <v>0.74780000000000002</v>
      </c>
      <c r="X2199" s="51">
        <f>IFERROR(VLOOKUP(D2199,Pivot!$B$4:$H$2181,6,0),"")</f>
        <v>0</v>
      </c>
      <c r="Y2199" s="46">
        <f>IFERROR(VLOOKUP(D2199,Pivot!$B$4:$H$2181,7,0),"")</f>
        <v>0.74780000000000002</v>
      </c>
    </row>
    <row r="2200" spans="1:25" ht="15" customHeight="1" outlineLevel="2">
      <c r="A2200" s="10" t="str">
        <f>VLOOKUP(D2200,'Current OBD'!$B$6:$K$2185,4,0)</f>
        <v>Whatcom</v>
      </c>
      <c r="B2200" s="10" t="str">
        <f>VLOOKUP(D2200,'Current OBD'!$B$6:$K$2185,3,0)</f>
        <v>37-501</v>
      </c>
      <c r="C2200" s="9" t="str">
        <f>VLOOKUP(D2200,'Current OBD'!$B$6:$K$2185,2,0)</f>
        <v>Bellingham School District</v>
      </c>
      <c r="D2200" s="24">
        <v>662138</v>
      </c>
      <c r="E2200" s="9" t="str">
        <f>VLOOKUP(D2200,'Current OBD'!$B$6:$K$2185,10,0)</f>
        <v>Silverbeach Elementary</v>
      </c>
      <c r="F2200" s="11" t="str">
        <f>IF(VLOOKUP(D2200,'Current OBD'!$B$6:$AK$2185,23,0)="Yes","PK"," ")</f>
        <v xml:space="preserve"> </v>
      </c>
      <c r="G2200" s="11" t="str">
        <f>IF(VLOOKUP(D2200,'Current OBD'!$B$6:$AK$2185,24,0)="Yes","K"," ")</f>
        <v>K</v>
      </c>
      <c r="H2200" s="11">
        <f>IF(VLOOKUP(D2200,'Current OBD'!$B$6:$AK$2185,25,0)="Yes",1," ")</f>
        <v>1</v>
      </c>
      <c r="I2200" s="11" t="str">
        <f>IF(VLOOKUP(D2200,'Current OBD'!$B$6:$AK$2185,26,0)="Yes","2"," ")</f>
        <v>2</v>
      </c>
      <c r="J2200" s="11" t="str">
        <f>IF(VLOOKUP(D2200,'Current OBD'!$B$6:$AK$2185,27,0)="Yes","3"," ")</f>
        <v>3</v>
      </c>
      <c r="K2200" s="11" t="str">
        <f>IF(VLOOKUP(D2200,'Current OBD'!$B$6:$AK$2185,28,0)="Yes","4"," ")</f>
        <v>4</v>
      </c>
      <c r="L2200" s="11" t="str">
        <f>IF(VLOOKUP(D2200,'Current OBD'!$B$6:$AK$2185,29,0)="Yes","5"," ")</f>
        <v>5</v>
      </c>
      <c r="M2200" s="11" t="str">
        <f>IF(VLOOKUP(D2200,'Current OBD'!$B$6:$AK$2185,30,0)="Yes","6"," ")</f>
        <v xml:space="preserve"> </v>
      </c>
      <c r="N2200" s="11" t="str">
        <f>IF(VLOOKUP(D2200,'Current OBD'!$B$6:$AK$2185,31,0)="Yes","7"," ")</f>
        <v xml:space="preserve"> </v>
      </c>
      <c r="O2200" s="11" t="str">
        <f>IF(VLOOKUP(D2200,'Current OBD'!$B$6:$AK$2185,32,0)="Yes","8"," ")</f>
        <v xml:space="preserve"> </v>
      </c>
      <c r="P2200" s="11" t="str">
        <f>IF(VLOOKUP(D2200,'Current OBD'!$B$6:$AK$2185,33,0)="Yes","9"," ")</f>
        <v xml:space="preserve"> </v>
      </c>
      <c r="Q2200" s="11" t="str">
        <f>IF(VLOOKUP(D2200,'Current OBD'!$B$6:$AK$2185,34,0)="Yes","10"," ")</f>
        <v xml:space="preserve"> </v>
      </c>
      <c r="R2200" s="11" t="str">
        <f>IF(VLOOKUP(D2200,'Current OBD'!$B$6:$AK$2185,35,0)="Yes","11"," ")</f>
        <v xml:space="preserve"> </v>
      </c>
      <c r="S2200" s="11" t="str">
        <f>IF(VLOOKUP(D2200,'Current OBD'!$B$6:$AK$2185,36,0)="Yes","12"," ")</f>
        <v xml:space="preserve"> </v>
      </c>
      <c r="T2200" s="13">
        <f>VLOOKUP(D2200,Pivot!$B$4:$F$2181,2,0)</f>
        <v>35</v>
      </c>
      <c r="U2200" s="13">
        <f>VLOOKUP(D2200,Pivot!$B$4:$F$2181,3,0)</f>
        <v>16</v>
      </c>
      <c r="V2200" s="13">
        <f>VLOOKUP(D2200,Pivot!$B$4:$F$2181,4,0)</f>
        <v>325</v>
      </c>
      <c r="W2200" s="46">
        <f>IFERROR(VLOOKUP(D2200,Pivot!$B$4:$H$2181,5,0),"")</f>
        <v>0.1077</v>
      </c>
      <c r="X2200" s="51">
        <f>IFERROR(VLOOKUP(D2200,Pivot!$B$4:$H$2181,6,0),"")</f>
        <v>4.9200000000000001E-2</v>
      </c>
      <c r="Y2200" s="46">
        <f>IFERROR(VLOOKUP(D2200,Pivot!$B$4:$H$2181,7,0),"")</f>
        <v>0.15690000000000001</v>
      </c>
    </row>
    <row r="2201" spans="1:25" ht="15" customHeight="1" outlineLevel="2">
      <c r="A2201" s="10" t="str">
        <f>VLOOKUP(D2201,'Current OBD'!$B$6:$K$2185,4,0)</f>
        <v>Whatcom</v>
      </c>
      <c r="B2201" s="10" t="str">
        <f>VLOOKUP(D2201,'Current OBD'!$B$6:$K$2185,3,0)</f>
        <v>37-501</v>
      </c>
      <c r="C2201" s="9" t="str">
        <f>VLOOKUP(D2201,'Current OBD'!$B$6:$K$2185,2,0)</f>
        <v>Bellingham School District</v>
      </c>
      <c r="D2201" s="24">
        <v>663754</v>
      </c>
      <c r="E2201" s="9" t="str">
        <f>VLOOKUP(D2201,'Current OBD'!$B$6:$K$2185,10,0)</f>
        <v>Squalicum High School</v>
      </c>
      <c r="F2201" s="11" t="str">
        <f>IF(VLOOKUP(D2201,'Current OBD'!$B$6:$AK$2185,23,0)="Yes","PK"," ")</f>
        <v xml:space="preserve"> </v>
      </c>
      <c r="G2201" s="11" t="str">
        <f>IF(VLOOKUP(D2201,'Current OBD'!$B$6:$AK$2185,24,0)="Yes","K"," ")</f>
        <v xml:space="preserve"> </v>
      </c>
      <c r="H2201" s="11" t="str">
        <f>IF(VLOOKUP(D2201,'Current OBD'!$B$6:$AK$2185,25,0)="Yes",1," ")</f>
        <v xml:space="preserve"> </v>
      </c>
      <c r="I2201" s="11" t="str">
        <f>IF(VLOOKUP(D2201,'Current OBD'!$B$6:$AK$2185,26,0)="Yes","2"," ")</f>
        <v xml:space="preserve"> </v>
      </c>
      <c r="J2201" s="11" t="str">
        <f>IF(VLOOKUP(D2201,'Current OBD'!$B$6:$AK$2185,27,0)="Yes","3"," ")</f>
        <v xml:space="preserve"> </v>
      </c>
      <c r="K2201" s="11" t="str">
        <f>IF(VLOOKUP(D2201,'Current OBD'!$B$6:$AK$2185,28,0)="Yes","4"," ")</f>
        <v xml:space="preserve"> </v>
      </c>
      <c r="L2201" s="11" t="str">
        <f>IF(VLOOKUP(D2201,'Current OBD'!$B$6:$AK$2185,29,0)="Yes","5"," ")</f>
        <v xml:space="preserve"> </v>
      </c>
      <c r="M2201" s="11" t="str">
        <f>IF(VLOOKUP(D2201,'Current OBD'!$B$6:$AK$2185,30,0)="Yes","6"," ")</f>
        <v xml:space="preserve"> </v>
      </c>
      <c r="N2201" s="11" t="str">
        <f>IF(VLOOKUP(D2201,'Current OBD'!$B$6:$AK$2185,31,0)="Yes","7"," ")</f>
        <v xml:space="preserve"> </v>
      </c>
      <c r="O2201" s="11" t="str">
        <f>IF(VLOOKUP(D2201,'Current OBD'!$B$6:$AK$2185,32,0)="Yes","8"," ")</f>
        <v xml:space="preserve"> </v>
      </c>
      <c r="P2201" s="11" t="str">
        <f>IF(VLOOKUP(D2201,'Current OBD'!$B$6:$AK$2185,33,0)="Yes","9"," ")</f>
        <v>9</v>
      </c>
      <c r="Q2201" s="11" t="str">
        <f>IF(VLOOKUP(D2201,'Current OBD'!$B$6:$AK$2185,34,0)="Yes","10"," ")</f>
        <v>10</v>
      </c>
      <c r="R2201" s="11" t="str">
        <f>IF(VLOOKUP(D2201,'Current OBD'!$B$6:$AK$2185,35,0)="Yes","11"," ")</f>
        <v>11</v>
      </c>
      <c r="S2201" s="11" t="str">
        <f>IF(VLOOKUP(D2201,'Current OBD'!$B$6:$AK$2185,36,0)="Yes","12"," ")</f>
        <v>12</v>
      </c>
      <c r="T2201" s="13">
        <f>VLOOKUP(D2201,Pivot!$B$4:$F$2181,2,0)</f>
        <v>702</v>
      </c>
      <c r="U2201" s="13">
        <f>VLOOKUP(D2201,Pivot!$B$4:$F$2181,3,0)</f>
        <v>0</v>
      </c>
      <c r="V2201" s="13">
        <f>VLOOKUP(D2201,Pivot!$B$4:$F$2181,4,0)</f>
        <v>1209</v>
      </c>
      <c r="W2201" s="46">
        <f>IFERROR(VLOOKUP(D2201,Pivot!$B$4:$H$2181,5,0),"")</f>
        <v>0.5806</v>
      </c>
      <c r="X2201" s="51">
        <f>IFERROR(VLOOKUP(D2201,Pivot!$B$4:$H$2181,6,0),"")</f>
        <v>0</v>
      </c>
      <c r="Y2201" s="46">
        <f>IFERROR(VLOOKUP(D2201,Pivot!$B$4:$H$2181,7,0),"")</f>
        <v>0.5806</v>
      </c>
    </row>
    <row r="2202" spans="1:25" ht="15" customHeight="1" outlineLevel="2">
      <c r="A2202" s="10" t="str">
        <f>VLOOKUP(D2202,'Current OBD'!$B$6:$K$2185,4,0)</f>
        <v>Whatcom</v>
      </c>
      <c r="B2202" s="10" t="str">
        <f>VLOOKUP(D2202,'Current OBD'!$B$6:$K$2185,3,0)</f>
        <v>37-501</v>
      </c>
      <c r="C2202" s="9" t="str">
        <f>VLOOKUP(D2202,'Current OBD'!$B$6:$K$2185,2,0)</f>
        <v>Bellingham School District</v>
      </c>
      <c r="D2202" s="24">
        <v>664605</v>
      </c>
      <c r="E2202" s="9" t="str">
        <f>VLOOKUP(D2202,'Current OBD'!$B$6:$K$2185,10,0)</f>
        <v>Sunnyland Elementary School</v>
      </c>
      <c r="F2202" s="11" t="str">
        <f>IF(VLOOKUP(D2202,'Current OBD'!$B$6:$AK$2185,23,0)="Yes","PK"," ")</f>
        <v>PK</v>
      </c>
      <c r="G2202" s="11" t="str">
        <f>IF(VLOOKUP(D2202,'Current OBD'!$B$6:$AK$2185,24,0)="Yes","K"," ")</f>
        <v>K</v>
      </c>
      <c r="H2202" s="11">
        <f>IF(VLOOKUP(D2202,'Current OBD'!$B$6:$AK$2185,25,0)="Yes",1," ")</f>
        <v>1</v>
      </c>
      <c r="I2202" s="11" t="str">
        <f>IF(VLOOKUP(D2202,'Current OBD'!$B$6:$AK$2185,26,0)="Yes","2"," ")</f>
        <v>2</v>
      </c>
      <c r="J2202" s="11" t="str">
        <f>IF(VLOOKUP(D2202,'Current OBD'!$B$6:$AK$2185,27,0)="Yes","3"," ")</f>
        <v>3</v>
      </c>
      <c r="K2202" s="11" t="str">
        <f>IF(VLOOKUP(D2202,'Current OBD'!$B$6:$AK$2185,28,0)="Yes","4"," ")</f>
        <v>4</v>
      </c>
      <c r="L2202" s="11" t="str">
        <f>IF(VLOOKUP(D2202,'Current OBD'!$B$6:$AK$2185,29,0)="Yes","5"," ")</f>
        <v>5</v>
      </c>
      <c r="M2202" s="11" t="str">
        <f>IF(VLOOKUP(D2202,'Current OBD'!$B$6:$AK$2185,30,0)="Yes","6"," ")</f>
        <v xml:space="preserve"> </v>
      </c>
      <c r="N2202" s="11" t="str">
        <f>IF(VLOOKUP(D2202,'Current OBD'!$B$6:$AK$2185,31,0)="Yes","7"," ")</f>
        <v xml:space="preserve"> </v>
      </c>
      <c r="O2202" s="11" t="str">
        <f>IF(VLOOKUP(D2202,'Current OBD'!$B$6:$AK$2185,32,0)="Yes","8"," ")</f>
        <v xml:space="preserve"> </v>
      </c>
      <c r="P2202" s="11" t="str">
        <f>IF(VLOOKUP(D2202,'Current OBD'!$B$6:$AK$2185,33,0)="Yes","9"," ")</f>
        <v xml:space="preserve"> </v>
      </c>
      <c r="Q2202" s="11" t="str">
        <f>IF(VLOOKUP(D2202,'Current OBD'!$B$6:$AK$2185,34,0)="Yes","10"," ")</f>
        <v xml:space="preserve"> </v>
      </c>
      <c r="R2202" s="11" t="str">
        <f>IF(VLOOKUP(D2202,'Current OBD'!$B$6:$AK$2185,35,0)="Yes","11"," ")</f>
        <v xml:space="preserve"> </v>
      </c>
      <c r="S2202" s="11" t="str">
        <f>IF(VLOOKUP(D2202,'Current OBD'!$B$6:$AK$2185,36,0)="Yes","12"," ")</f>
        <v xml:space="preserve"> </v>
      </c>
      <c r="T2202" s="13">
        <f>VLOOKUP(D2202,Pivot!$B$4:$F$2181,2,0)</f>
        <v>160</v>
      </c>
      <c r="U2202" s="13">
        <f>VLOOKUP(D2202,Pivot!$B$4:$F$2181,3,0)</f>
        <v>0</v>
      </c>
      <c r="V2202" s="13">
        <f>VLOOKUP(D2202,Pivot!$B$4:$F$2181,4,0)</f>
        <v>309</v>
      </c>
      <c r="W2202" s="46">
        <f>IFERROR(VLOOKUP(D2202,Pivot!$B$4:$H$2181,5,0),"")</f>
        <v>0.51780000000000004</v>
      </c>
      <c r="X2202" s="51">
        <f>IFERROR(VLOOKUP(D2202,Pivot!$B$4:$H$2181,6,0),"")</f>
        <v>0</v>
      </c>
      <c r="Y2202" s="46">
        <f>IFERROR(VLOOKUP(D2202,Pivot!$B$4:$H$2181,7,0),"")</f>
        <v>0.51780000000000004</v>
      </c>
    </row>
    <row r="2203" spans="1:25" ht="15" customHeight="1" outlineLevel="2">
      <c r="A2203" s="10" t="str">
        <f>VLOOKUP(D2203,'Current OBD'!$B$6:$K$2185,4,0)</f>
        <v>Whatcom</v>
      </c>
      <c r="B2203" s="10" t="str">
        <f>VLOOKUP(D2203,'Current OBD'!$B$6:$K$2185,3,0)</f>
        <v>37-501</v>
      </c>
      <c r="C2203" s="9" t="str">
        <f>VLOOKUP(D2203,'Current OBD'!$B$6:$K$2185,2,0)</f>
        <v>Bellingham School District</v>
      </c>
      <c r="D2203" s="24">
        <v>664148</v>
      </c>
      <c r="E2203" s="9" t="str">
        <f>VLOOKUP(D2203,'Current OBD'!$B$6:$K$2185,10,0)</f>
        <v>Wade King Elementary</v>
      </c>
      <c r="F2203" s="11" t="str">
        <f>IF(VLOOKUP(D2203,'Current OBD'!$B$6:$AK$2185,23,0)="Yes","PK"," ")</f>
        <v xml:space="preserve"> </v>
      </c>
      <c r="G2203" s="11" t="str">
        <f>IF(VLOOKUP(D2203,'Current OBD'!$B$6:$AK$2185,24,0)="Yes","K"," ")</f>
        <v>K</v>
      </c>
      <c r="H2203" s="11">
        <f>IF(VLOOKUP(D2203,'Current OBD'!$B$6:$AK$2185,25,0)="Yes",1," ")</f>
        <v>1</v>
      </c>
      <c r="I2203" s="11" t="str">
        <f>IF(VLOOKUP(D2203,'Current OBD'!$B$6:$AK$2185,26,0)="Yes","2"," ")</f>
        <v>2</v>
      </c>
      <c r="J2203" s="11" t="str">
        <f>IF(VLOOKUP(D2203,'Current OBD'!$B$6:$AK$2185,27,0)="Yes","3"," ")</f>
        <v>3</v>
      </c>
      <c r="K2203" s="11" t="str">
        <f>IF(VLOOKUP(D2203,'Current OBD'!$B$6:$AK$2185,28,0)="Yes","4"," ")</f>
        <v>4</v>
      </c>
      <c r="L2203" s="11" t="str">
        <f>IF(VLOOKUP(D2203,'Current OBD'!$B$6:$AK$2185,29,0)="Yes","5"," ")</f>
        <v>5</v>
      </c>
      <c r="M2203" s="11" t="str">
        <f>IF(VLOOKUP(D2203,'Current OBD'!$B$6:$AK$2185,30,0)="Yes","6"," ")</f>
        <v xml:space="preserve"> </v>
      </c>
      <c r="N2203" s="11" t="str">
        <f>IF(VLOOKUP(D2203,'Current OBD'!$B$6:$AK$2185,31,0)="Yes","7"," ")</f>
        <v xml:space="preserve"> </v>
      </c>
      <c r="O2203" s="11" t="str">
        <f>IF(VLOOKUP(D2203,'Current OBD'!$B$6:$AK$2185,32,0)="Yes","8"," ")</f>
        <v xml:space="preserve"> </v>
      </c>
      <c r="P2203" s="11" t="str">
        <f>IF(VLOOKUP(D2203,'Current OBD'!$B$6:$AK$2185,33,0)="Yes","9"," ")</f>
        <v xml:space="preserve"> </v>
      </c>
      <c r="Q2203" s="11" t="str">
        <f>IF(VLOOKUP(D2203,'Current OBD'!$B$6:$AK$2185,34,0)="Yes","10"," ")</f>
        <v xml:space="preserve"> </v>
      </c>
      <c r="R2203" s="11" t="str">
        <f>IF(VLOOKUP(D2203,'Current OBD'!$B$6:$AK$2185,35,0)="Yes","11"," ")</f>
        <v xml:space="preserve"> </v>
      </c>
      <c r="S2203" s="11" t="str">
        <f>IF(VLOOKUP(D2203,'Current OBD'!$B$6:$AK$2185,36,0)="Yes","12"," ")</f>
        <v xml:space="preserve"> </v>
      </c>
      <c r="T2203" s="13">
        <f>VLOOKUP(D2203,Pivot!$B$4:$F$2181,2,0)</f>
        <v>52</v>
      </c>
      <c r="U2203" s="13">
        <f>VLOOKUP(D2203,Pivot!$B$4:$F$2181,3,0)</f>
        <v>20</v>
      </c>
      <c r="V2203" s="13">
        <f>VLOOKUP(D2203,Pivot!$B$4:$F$2181,4,0)</f>
        <v>344</v>
      </c>
      <c r="W2203" s="46">
        <f>IFERROR(VLOOKUP(D2203,Pivot!$B$4:$H$2181,5,0),"")</f>
        <v>0.1512</v>
      </c>
      <c r="X2203" s="51">
        <f>IFERROR(VLOOKUP(D2203,Pivot!$B$4:$H$2181,6,0),"")</f>
        <v>5.8099999999999999E-2</v>
      </c>
      <c r="Y2203" s="46">
        <f>IFERROR(VLOOKUP(D2203,Pivot!$B$4:$H$2181,7,0),"")</f>
        <v>0.20930000000000001</v>
      </c>
    </row>
    <row r="2204" spans="1:25" ht="15" customHeight="1" outlineLevel="2">
      <c r="A2204" s="10" t="str">
        <f>VLOOKUP(D2204,'Current OBD'!$B$6:$K$2185,4,0)</f>
        <v>Whatcom</v>
      </c>
      <c r="B2204" s="10" t="str">
        <f>VLOOKUP(D2204,'Current OBD'!$B$6:$K$2185,3,0)</f>
        <v>37-501</v>
      </c>
      <c r="C2204" s="9" t="str">
        <f>VLOOKUP(D2204,'Current OBD'!$B$6:$K$2185,2,0)</f>
        <v>Bellingham School District</v>
      </c>
      <c r="D2204" s="24">
        <v>662143</v>
      </c>
      <c r="E2204" s="9" t="str">
        <f>VLOOKUP(D2204,'Current OBD'!$B$6:$K$2185,10,0)</f>
        <v>Whatcom Middle</v>
      </c>
      <c r="F2204" s="11" t="str">
        <f>IF(VLOOKUP(D2204,'Current OBD'!$B$6:$AK$2185,23,0)="Yes","PK"," ")</f>
        <v xml:space="preserve"> </v>
      </c>
      <c r="G2204" s="11" t="str">
        <f>IF(VLOOKUP(D2204,'Current OBD'!$B$6:$AK$2185,24,0)="Yes","K"," ")</f>
        <v xml:space="preserve"> </v>
      </c>
      <c r="H2204" s="11" t="str">
        <f>IF(VLOOKUP(D2204,'Current OBD'!$B$6:$AK$2185,25,0)="Yes",1," ")</f>
        <v xml:space="preserve"> </v>
      </c>
      <c r="I2204" s="11" t="str">
        <f>IF(VLOOKUP(D2204,'Current OBD'!$B$6:$AK$2185,26,0)="Yes","2"," ")</f>
        <v xml:space="preserve"> </v>
      </c>
      <c r="J2204" s="11" t="str">
        <f>IF(VLOOKUP(D2204,'Current OBD'!$B$6:$AK$2185,27,0)="Yes","3"," ")</f>
        <v xml:space="preserve"> </v>
      </c>
      <c r="K2204" s="11" t="str">
        <f>IF(VLOOKUP(D2204,'Current OBD'!$B$6:$AK$2185,28,0)="Yes","4"," ")</f>
        <v xml:space="preserve"> </v>
      </c>
      <c r="L2204" s="11" t="str">
        <f>IF(VLOOKUP(D2204,'Current OBD'!$B$6:$AK$2185,29,0)="Yes","5"," ")</f>
        <v xml:space="preserve"> </v>
      </c>
      <c r="M2204" s="11" t="str">
        <f>IF(VLOOKUP(D2204,'Current OBD'!$B$6:$AK$2185,30,0)="Yes","6"," ")</f>
        <v>6</v>
      </c>
      <c r="N2204" s="11" t="str">
        <f>IF(VLOOKUP(D2204,'Current OBD'!$B$6:$AK$2185,31,0)="Yes","7"," ")</f>
        <v>7</v>
      </c>
      <c r="O2204" s="11" t="str">
        <f>IF(VLOOKUP(D2204,'Current OBD'!$B$6:$AK$2185,32,0)="Yes","8"," ")</f>
        <v>8</v>
      </c>
      <c r="P2204" s="11" t="str">
        <f>IF(VLOOKUP(D2204,'Current OBD'!$B$6:$AK$2185,33,0)="Yes","9"," ")</f>
        <v xml:space="preserve"> </v>
      </c>
      <c r="Q2204" s="11" t="str">
        <f>IF(VLOOKUP(D2204,'Current OBD'!$B$6:$AK$2185,34,0)="Yes","10"," ")</f>
        <v xml:space="preserve"> </v>
      </c>
      <c r="R2204" s="11" t="str">
        <f>IF(VLOOKUP(D2204,'Current OBD'!$B$6:$AK$2185,35,0)="Yes","11"," ")</f>
        <v xml:space="preserve"> </v>
      </c>
      <c r="S2204" s="11" t="str">
        <f>IF(VLOOKUP(D2204,'Current OBD'!$B$6:$AK$2185,36,0)="Yes","12"," ")</f>
        <v xml:space="preserve"> </v>
      </c>
      <c r="T2204" s="13">
        <f>VLOOKUP(D2204,Pivot!$B$4:$F$2181,2,0)</f>
        <v>307</v>
      </c>
      <c r="U2204" s="13">
        <f>VLOOKUP(D2204,Pivot!$B$4:$F$2181,3,0)</f>
        <v>0</v>
      </c>
      <c r="V2204" s="13">
        <f>VLOOKUP(D2204,Pivot!$B$4:$F$2181,4,0)</f>
        <v>602</v>
      </c>
      <c r="W2204" s="46">
        <f>IFERROR(VLOOKUP(D2204,Pivot!$B$4:$H$2181,5,0),"")</f>
        <v>0.51</v>
      </c>
      <c r="X2204" s="51">
        <f>IFERROR(VLOOKUP(D2204,Pivot!$B$4:$H$2181,6,0),"")</f>
        <v>0</v>
      </c>
      <c r="Y2204" s="46">
        <f>IFERROR(VLOOKUP(D2204,Pivot!$B$4:$H$2181,7,0),"")</f>
        <v>0.51</v>
      </c>
    </row>
    <row r="2205" spans="1:25" ht="15" customHeight="1" outlineLevel="1">
      <c r="A2205" s="27"/>
      <c r="B2205" s="27"/>
      <c r="C2205" s="30" t="s">
        <v>5888</v>
      </c>
      <c r="D2205" s="27"/>
      <c r="E2205" s="26"/>
      <c r="F2205" s="29"/>
      <c r="G2205" s="29"/>
      <c r="H2205" s="29"/>
      <c r="I2205" s="29"/>
      <c r="J2205" s="29"/>
      <c r="K2205" s="29"/>
      <c r="L2205" s="29"/>
      <c r="M2205" s="29"/>
      <c r="N2205" s="29"/>
      <c r="O2205" s="29"/>
      <c r="P2205" s="29"/>
      <c r="Q2205" s="29"/>
      <c r="R2205" s="29"/>
      <c r="S2205" s="29"/>
      <c r="T2205" s="43">
        <f>SUBTOTAL(9,T2182:T2204)</f>
        <v>4966</v>
      </c>
      <c r="U2205" s="43">
        <f>SUBTOTAL(9,U2182:U2204)</f>
        <v>293</v>
      </c>
      <c r="V2205" s="43">
        <f>SUBTOTAL(9,V2182:V2204)</f>
        <v>11175</v>
      </c>
      <c r="W2205" s="47"/>
      <c r="X2205" s="52"/>
      <c r="Y2205" s="56">
        <f>(T2205+U2205)/V2205</f>
        <v>0.47060402684563757</v>
      </c>
    </row>
    <row r="2206" spans="1:25" ht="15" customHeight="1" outlineLevel="2">
      <c r="A2206" s="10" t="str">
        <f>VLOOKUP(D2206,'Current OBD'!$B$6:$K$2185,4,0)</f>
        <v>Whatcom</v>
      </c>
      <c r="B2206" s="10" t="str">
        <f>VLOOKUP(D2206,'Current OBD'!$B$6:$K$2185,3,0)</f>
        <v>37-502</v>
      </c>
      <c r="C2206" s="9" t="str">
        <f>VLOOKUP(D2206,'Current OBD'!$B$6:$K$2185,2,0)</f>
        <v>Ferndale School District</v>
      </c>
      <c r="D2206" s="24">
        <v>662151</v>
      </c>
      <c r="E2206" s="9" t="str">
        <f>VLOOKUP(D2206,'Current OBD'!$B$6:$K$2185,10,0)</f>
        <v>Beach Elementary</v>
      </c>
      <c r="F2206" s="11" t="str">
        <f>IF(VLOOKUP(D2206,'Current OBD'!$B$6:$AK$2185,23,0)="Yes","PK"," ")</f>
        <v xml:space="preserve"> </v>
      </c>
      <c r="G2206" s="11" t="str">
        <f>IF(VLOOKUP(D2206,'Current OBD'!$B$6:$AK$2185,24,0)="Yes","K"," ")</f>
        <v>K</v>
      </c>
      <c r="H2206" s="11">
        <f>IF(VLOOKUP(D2206,'Current OBD'!$B$6:$AK$2185,25,0)="Yes",1," ")</f>
        <v>1</v>
      </c>
      <c r="I2206" s="11" t="str">
        <f>IF(VLOOKUP(D2206,'Current OBD'!$B$6:$AK$2185,26,0)="Yes","2"," ")</f>
        <v>2</v>
      </c>
      <c r="J2206" s="11" t="str">
        <f>IF(VLOOKUP(D2206,'Current OBD'!$B$6:$AK$2185,27,0)="Yes","3"," ")</f>
        <v>3</v>
      </c>
      <c r="K2206" s="11" t="str">
        <f>IF(VLOOKUP(D2206,'Current OBD'!$B$6:$AK$2185,28,0)="Yes","4"," ")</f>
        <v>4</v>
      </c>
      <c r="L2206" s="11" t="str">
        <f>IF(VLOOKUP(D2206,'Current OBD'!$B$6:$AK$2185,29,0)="Yes","5"," ")</f>
        <v>5</v>
      </c>
      <c r="M2206" s="11" t="str">
        <f>IF(VLOOKUP(D2206,'Current OBD'!$B$6:$AK$2185,30,0)="Yes","6"," ")</f>
        <v xml:space="preserve"> </v>
      </c>
      <c r="N2206" s="11" t="str">
        <f>IF(VLOOKUP(D2206,'Current OBD'!$B$6:$AK$2185,31,0)="Yes","7"," ")</f>
        <v xml:space="preserve"> </v>
      </c>
      <c r="O2206" s="11" t="str">
        <f>IF(VLOOKUP(D2206,'Current OBD'!$B$6:$AK$2185,32,0)="Yes","8"," ")</f>
        <v xml:space="preserve"> </v>
      </c>
      <c r="P2206" s="11" t="str">
        <f>IF(VLOOKUP(D2206,'Current OBD'!$B$6:$AK$2185,33,0)="Yes","9"," ")</f>
        <v xml:space="preserve"> </v>
      </c>
      <c r="Q2206" s="11" t="str">
        <f>IF(VLOOKUP(D2206,'Current OBD'!$B$6:$AK$2185,34,0)="Yes","10"," ")</f>
        <v xml:space="preserve"> </v>
      </c>
      <c r="R2206" s="11" t="str">
        <f>IF(VLOOKUP(D2206,'Current OBD'!$B$6:$AK$2185,35,0)="Yes","11"," ")</f>
        <v xml:space="preserve"> </v>
      </c>
      <c r="S2206" s="11" t="str">
        <f>IF(VLOOKUP(D2206,'Current OBD'!$B$6:$AK$2185,36,0)="Yes","12"," ")</f>
        <v xml:space="preserve"> </v>
      </c>
      <c r="T2206" s="13">
        <f>VLOOKUP(D2206,Pivot!$B$4:$F$2181,2,0)</f>
        <v>34</v>
      </c>
      <c r="U2206" s="13">
        <f>VLOOKUP(D2206,Pivot!$B$4:$F$2181,3,0)</f>
        <v>0</v>
      </c>
      <c r="V2206" s="13">
        <f>VLOOKUP(D2206,Pivot!$B$4:$F$2181,4,0)</f>
        <v>43</v>
      </c>
      <c r="W2206" s="46">
        <f>IFERROR(VLOOKUP(D2206,Pivot!$B$4:$H$2181,5,0),"")</f>
        <v>0.79069999999999996</v>
      </c>
      <c r="X2206" s="51">
        <f>IFERROR(VLOOKUP(D2206,Pivot!$B$4:$H$2181,6,0),"")</f>
        <v>0</v>
      </c>
      <c r="Y2206" s="46">
        <f>IFERROR(VLOOKUP(D2206,Pivot!$B$4:$H$2181,7,0),"")</f>
        <v>0.79069999999999996</v>
      </c>
    </row>
    <row r="2207" spans="1:25" ht="15" customHeight="1" outlineLevel="2">
      <c r="A2207" s="10" t="str">
        <f>VLOOKUP(D2207,'Current OBD'!$B$6:$K$2185,4,0)</f>
        <v>Whatcom</v>
      </c>
      <c r="B2207" s="10" t="str">
        <f>VLOOKUP(D2207,'Current OBD'!$B$6:$K$2185,3,0)</f>
        <v>37-502</v>
      </c>
      <c r="C2207" s="9" t="str">
        <f>VLOOKUP(D2207,'Current OBD'!$B$6:$K$2185,2,0)</f>
        <v>Ferndale School District</v>
      </c>
      <c r="D2207" s="24">
        <v>664141</v>
      </c>
      <c r="E2207" s="9" t="str">
        <f>VLOOKUP(D2207,'Current OBD'!$B$6:$K$2185,10,0)</f>
        <v>Cascadia Elementary</v>
      </c>
      <c r="F2207" s="11" t="str">
        <f>IF(VLOOKUP(D2207,'Current OBD'!$B$6:$AK$2185,23,0)="Yes","PK"," ")</f>
        <v xml:space="preserve"> </v>
      </c>
      <c r="G2207" s="11" t="str">
        <f>IF(VLOOKUP(D2207,'Current OBD'!$B$6:$AK$2185,24,0)="Yes","K"," ")</f>
        <v>K</v>
      </c>
      <c r="H2207" s="11">
        <f>IF(VLOOKUP(D2207,'Current OBD'!$B$6:$AK$2185,25,0)="Yes",1," ")</f>
        <v>1</v>
      </c>
      <c r="I2207" s="11" t="str">
        <f>IF(VLOOKUP(D2207,'Current OBD'!$B$6:$AK$2185,26,0)="Yes","2"," ")</f>
        <v>2</v>
      </c>
      <c r="J2207" s="11" t="str">
        <f>IF(VLOOKUP(D2207,'Current OBD'!$B$6:$AK$2185,27,0)="Yes","3"," ")</f>
        <v>3</v>
      </c>
      <c r="K2207" s="11" t="str">
        <f>IF(VLOOKUP(D2207,'Current OBD'!$B$6:$AK$2185,28,0)="Yes","4"," ")</f>
        <v>4</v>
      </c>
      <c r="L2207" s="11" t="str">
        <f>IF(VLOOKUP(D2207,'Current OBD'!$B$6:$AK$2185,29,0)="Yes","5"," ")</f>
        <v>5</v>
      </c>
      <c r="M2207" s="11" t="str">
        <f>IF(VLOOKUP(D2207,'Current OBD'!$B$6:$AK$2185,30,0)="Yes","6"," ")</f>
        <v xml:space="preserve"> </v>
      </c>
      <c r="N2207" s="11" t="str">
        <f>IF(VLOOKUP(D2207,'Current OBD'!$B$6:$AK$2185,31,0)="Yes","7"," ")</f>
        <v xml:space="preserve"> </v>
      </c>
      <c r="O2207" s="11" t="str">
        <f>IF(VLOOKUP(D2207,'Current OBD'!$B$6:$AK$2185,32,0)="Yes","8"," ")</f>
        <v xml:space="preserve"> </v>
      </c>
      <c r="P2207" s="11" t="str">
        <f>IF(VLOOKUP(D2207,'Current OBD'!$B$6:$AK$2185,33,0)="Yes","9"," ")</f>
        <v xml:space="preserve"> </v>
      </c>
      <c r="Q2207" s="11" t="str">
        <f>IF(VLOOKUP(D2207,'Current OBD'!$B$6:$AK$2185,34,0)="Yes","10"," ")</f>
        <v xml:space="preserve"> </v>
      </c>
      <c r="R2207" s="11" t="str">
        <f>IF(VLOOKUP(D2207,'Current OBD'!$B$6:$AK$2185,35,0)="Yes","11"," ")</f>
        <v xml:space="preserve"> </v>
      </c>
      <c r="S2207" s="11" t="str">
        <f>IF(VLOOKUP(D2207,'Current OBD'!$B$6:$AK$2185,36,0)="Yes","12"," ")</f>
        <v xml:space="preserve"> </v>
      </c>
      <c r="T2207" s="13">
        <f>VLOOKUP(D2207,Pivot!$B$4:$F$2181,2,0)</f>
        <v>282</v>
      </c>
      <c r="U2207" s="13">
        <f>VLOOKUP(D2207,Pivot!$B$4:$F$2181,3,0)</f>
        <v>0</v>
      </c>
      <c r="V2207" s="13">
        <f>VLOOKUP(D2207,Pivot!$B$4:$F$2181,4,0)</f>
        <v>430</v>
      </c>
      <c r="W2207" s="46">
        <f>IFERROR(VLOOKUP(D2207,Pivot!$B$4:$H$2181,5,0),"")</f>
        <v>0.65580000000000005</v>
      </c>
      <c r="X2207" s="51">
        <f>IFERROR(VLOOKUP(D2207,Pivot!$B$4:$H$2181,6,0),"")</f>
        <v>0</v>
      </c>
      <c r="Y2207" s="46">
        <f>IFERROR(VLOOKUP(D2207,Pivot!$B$4:$H$2181,7,0),"")</f>
        <v>0.65580000000000005</v>
      </c>
    </row>
    <row r="2208" spans="1:25" ht="15" customHeight="1" outlineLevel="2">
      <c r="A2208" s="10" t="str">
        <f>VLOOKUP(D2208,'Current OBD'!$B$6:$K$2185,4,0)</f>
        <v>Whatcom</v>
      </c>
      <c r="B2208" s="10" t="str">
        <f>VLOOKUP(D2208,'Current OBD'!$B$6:$K$2185,3,0)</f>
        <v>37-502</v>
      </c>
      <c r="C2208" s="9" t="str">
        <f>VLOOKUP(D2208,'Current OBD'!$B$6:$K$2185,2,0)</f>
        <v>Ferndale School District</v>
      </c>
      <c r="D2208" s="24">
        <v>662152</v>
      </c>
      <c r="E2208" s="9" t="str">
        <f>VLOOKUP(D2208,'Current OBD'!$B$6:$K$2185,10,0)</f>
        <v>Central Elementary</v>
      </c>
      <c r="F2208" s="11" t="str">
        <f>IF(VLOOKUP(D2208,'Current OBD'!$B$6:$AK$2185,23,0)="Yes","PK"," ")</f>
        <v xml:space="preserve"> </v>
      </c>
      <c r="G2208" s="11" t="str">
        <f>IF(VLOOKUP(D2208,'Current OBD'!$B$6:$AK$2185,24,0)="Yes","K"," ")</f>
        <v>K</v>
      </c>
      <c r="H2208" s="11">
        <f>IF(VLOOKUP(D2208,'Current OBD'!$B$6:$AK$2185,25,0)="Yes",1," ")</f>
        <v>1</v>
      </c>
      <c r="I2208" s="11" t="str">
        <f>IF(VLOOKUP(D2208,'Current OBD'!$B$6:$AK$2185,26,0)="Yes","2"," ")</f>
        <v>2</v>
      </c>
      <c r="J2208" s="11" t="str">
        <f>IF(VLOOKUP(D2208,'Current OBD'!$B$6:$AK$2185,27,0)="Yes","3"," ")</f>
        <v>3</v>
      </c>
      <c r="K2208" s="11" t="str">
        <f>IF(VLOOKUP(D2208,'Current OBD'!$B$6:$AK$2185,28,0)="Yes","4"," ")</f>
        <v>4</v>
      </c>
      <c r="L2208" s="11" t="str">
        <f>IF(VLOOKUP(D2208,'Current OBD'!$B$6:$AK$2185,29,0)="Yes","5"," ")</f>
        <v>5</v>
      </c>
      <c r="M2208" s="11" t="str">
        <f>IF(VLOOKUP(D2208,'Current OBD'!$B$6:$AK$2185,30,0)="Yes","6"," ")</f>
        <v xml:space="preserve"> </v>
      </c>
      <c r="N2208" s="11" t="str">
        <f>IF(VLOOKUP(D2208,'Current OBD'!$B$6:$AK$2185,31,0)="Yes","7"," ")</f>
        <v xml:space="preserve"> </v>
      </c>
      <c r="O2208" s="11" t="str">
        <f>IF(VLOOKUP(D2208,'Current OBD'!$B$6:$AK$2185,32,0)="Yes","8"," ")</f>
        <v xml:space="preserve"> </v>
      </c>
      <c r="P2208" s="11" t="str">
        <f>IF(VLOOKUP(D2208,'Current OBD'!$B$6:$AK$2185,33,0)="Yes","9"," ")</f>
        <v xml:space="preserve"> </v>
      </c>
      <c r="Q2208" s="11" t="str">
        <f>IF(VLOOKUP(D2208,'Current OBD'!$B$6:$AK$2185,34,0)="Yes","10"," ")</f>
        <v xml:space="preserve"> </v>
      </c>
      <c r="R2208" s="11" t="str">
        <f>IF(VLOOKUP(D2208,'Current OBD'!$B$6:$AK$2185,35,0)="Yes","11"," ")</f>
        <v xml:space="preserve"> </v>
      </c>
      <c r="S2208" s="11" t="str">
        <f>IF(VLOOKUP(D2208,'Current OBD'!$B$6:$AK$2185,36,0)="Yes","12"," ")</f>
        <v xml:space="preserve"> </v>
      </c>
      <c r="T2208" s="13">
        <f>VLOOKUP(D2208,Pivot!$B$4:$F$2181,2,0)</f>
        <v>232</v>
      </c>
      <c r="U2208" s="13">
        <f>VLOOKUP(D2208,Pivot!$B$4:$F$2181,3,0)</f>
        <v>0</v>
      </c>
      <c r="V2208" s="13">
        <f>VLOOKUP(D2208,Pivot!$B$4:$F$2181,4,0)</f>
        <v>312</v>
      </c>
      <c r="W2208" s="46">
        <f>IFERROR(VLOOKUP(D2208,Pivot!$B$4:$H$2181,5,0),"")</f>
        <v>0.74360000000000004</v>
      </c>
      <c r="X2208" s="51">
        <f>IFERROR(VLOOKUP(D2208,Pivot!$B$4:$H$2181,6,0),"")</f>
        <v>0</v>
      </c>
      <c r="Y2208" s="46">
        <f>IFERROR(VLOOKUP(D2208,Pivot!$B$4:$H$2181,7,0),"")</f>
        <v>0.74360000000000004</v>
      </c>
    </row>
    <row r="2209" spans="1:25" ht="15" customHeight="1" outlineLevel="2">
      <c r="A2209" s="10" t="str">
        <f>VLOOKUP(D2209,'Current OBD'!$B$6:$K$2185,4,0)</f>
        <v>Whatcom</v>
      </c>
      <c r="B2209" s="10" t="str">
        <f>VLOOKUP(D2209,'Current OBD'!$B$6:$K$2185,3,0)</f>
        <v>37-502</v>
      </c>
      <c r="C2209" s="9" t="str">
        <f>VLOOKUP(D2209,'Current OBD'!$B$6:$K$2185,2,0)</f>
        <v>Ferndale School District</v>
      </c>
      <c r="D2209" s="24">
        <v>662153</v>
      </c>
      <c r="E2209" s="9" t="str">
        <f>VLOOKUP(D2209,'Current OBD'!$B$6:$K$2185,10,0)</f>
        <v>Custer Elementary</v>
      </c>
      <c r="F2209" s="11" t="str">
        <f>IF(VLOOKUP(D2209,'Current OBD'!$B$6:$AK$2185,23,0)="Yes","PK"," ")</f>
        <v xml:space="preserve"> </v>
      </c>
      <c r="G2209" s="11" t="str">
        <f>IF(VLOOKUP(D2209,'Current OBD'!$B$6:$AK$2185,24,0)="Yes","K"," ")</f>
        <v>K</v>
      </c>
      <c r="H2209" s="11">
        <f>IF(VLOOKUP(D2209,'Current OBD'!$B$6:$AK$2185,25,0)="Yes",1," ")</f>
        <v>1</v>
      </c>
      <c r="I2209" s="11" t="str">
        <f>IF(VLOOKUP(D2209,'Current OBD'!$B$6:$AK$2185,26,0)="Yes","2"," ")</f>
        <v>2</v>
      </c>
      <c r="J2209" s="11" t="str">
        <f>IF(VLOOKUP(D2209,'Current OBD'!$B$6:$AK$2185,27,0)="Yes","3"," ")</f>
        <v>3</v>
      </c>
      <c r="K2209" s="11" t="str">
        <f>IF(VLOOKUP(D2209,'Current OBD'!$B$6:$AK$2185,28,0)="Yes","4"," ")</f>
        <v>4</v>
      </c>
      <c r="L2209" s="11" t="str">
        <f>IF(VLOOKUP(D2209,'Current OBD'!$B$6:$AK$2185,29,0)="Yes","5"," ")</f>
        <v>5</v>
      </c>
      <c r="M2209" s="11" t="str">
        <f>IF(VLOOKUP(D2209,'Current OBD'!$B$6:$AK$2185,30,0)="Yes","6"," ")</f>
        <v xml:space="preserve"> </v>
      </c>
      <c r="N2209" s="11" t="str">
        <f>IF(VLOOKUP(D2209,'Current OBD'!$B$6:$AK$2185,31,0)="Yes","7"," ")</f>
        <v xml:space="preserve"> </v>
      </c>
      <c r="O2209" s="11" t="str">
        <f>IF(VLOOKUP(D2209,'Current OBD'!$B$6:$AK$2185,32,0)="Yes","8"," ")</f>
        <v xml:space="preserve"> </v>
      </c>
      <c r="P2209" s="11" t="str">
        <f>IF(VLOOKUP(D2209,'Current OBD'!$B$6:$AK$2185,33,0)="Yes","9"," ")</f>
        <v xml:space="preserve"> </v>
      </c>
      <c r="Q2209" s="11" t="str">
        <f>IF(VLOOKUP(D2209,'Current OBD'!$B$6:$AK$2185,34,0)="Yes","10"," ")</f>
        <v xml:space="preserve"> </v>
      </c>
      <c r="R2209" s="11" t="str">
        <f>IF(VLOOKUP(D2209,'Current OBD'!$B$6:$AK$2185,35,0)="Yes","11"," ")</f>
        <v xml:space="preserve"> </v>
      </c>
      <c r="S2209" s="11" t="str">
        <f>IF(VLOOKUP(D2209,'Current OBD'!$B$6:$AK$2185,36,0)="Yes","12"," ")</f>
        <v xml:space="preserve"> </v>
      </c>
      <c r="T2209" s="13">
        <f>VLOOKUP(D2209,Pivot!$B$4:$F$2181,2,0)</f>
        <v>183</v>
      </c>
      <c r="U2209" s="13">
        <f>VLOOKUP(D2209,Pivot!$B$4:$F$2181,3,0)</f>
        <v>0</v>
      </c>
      <c r="V2209" s="13">
        <f>VLOOKUP(D2209,Pivot!$B$4:$F$2181,4,0)</f>
        <v>329</v>
      </c>
      <c r="W2209" s="46">
        <f>IFERROR(VLOOKUP(D2209,Pivot!$B$4:$H$2181,5,0),"")</f>
        <v>0.55620000000000003</v>
      </c>
      <c r="X2209" s="51">
        <f>IFERROR(VLOOKUP(D2209,Pivot!$B$4:$H$2181,6,0),"")</f>
        <v>0</v>
      </c>
      <c r="Y2209" s="46">
        <f>IFERROR(VLOOKUP(D2209,Pivot!$B$4:$H$2181,7,0),"")</f>
        <v>0.55620000000000003</v>
      </c>
    </row>
    <row r="2210" spans="1:25" ht="15" customHeight="1" outlineLevel="2">
      <c r="A2210" s="10" t="str">
        <f>VLOOKUP(D2210,'Current OBD'!$B$6:$K$2185,4,0)</f>
        <v>Whatcom</v>
      </c>
      <c r="B2210" s="10" t="str">
        <f>VLOOKUP(D2210,'Current OBD'!$B$6:$K$2185,3,0)</f>
        <v>37-502</v>
      </c>
      <c r="C2210" s="9" t="str">
        <f>VLOOKUP(D2210,'Current OBD'!$B$6:$K$2185,2,0)</f>
        <v>Ferndale School District</v>
      </c>
      <c r="D2210" s="24">
        <v>662154</v>
      </c>
      <c r="E2210" s="9" t="str">
        <f>VLOOKUP(D2210,'Current OBD'!$B$6:$K$2185,10,0)</f>
        <v>Eagleridge Elementary</v>
      </c>
      <c r="F2210" s="11" t="str">
        <f>IF(VLOOKUP(D2210,'Current OBD'!$B$6:$AK$2185,23,0)="Yes","PK"," ")</f>
        <v xml:space="preserve"> </v>
      </c>
      <c r="G2210" s="11" t="str">
        <f>IF(VLOOKUP(D2210,'Current OBD'!$B$6:$AK$2185,24,0)="Yes","K"," ")</f>
        <v>K</v>
      </c>
      <c r="H2210" s="11">
        <f>IF(VLOOKUP(D2210,'Current OBD'!$B$6:$AK$2185,25,0)="Yes",1," ")</f>
        <v>1</v>
      </c>
      <c r="I2210" s="11" t="str">
        <f>IF(VLOOKUP(D2210,'Current OBD'!$B$6:$AK$2185,26,0)="Yes","2"," ")</f>
        <v>2</v>
      </c>
      <c r="J2210" s="11" t="str">
        <f>IF(VLOOKUP(D2210,'Current OBD'!$B$6:$AK$2185,27,0)="Yes","3"," ")</f>
        <v>3</v>
      </c>
      <c r="K2210" s="11" t="str">
        <f>IF(VLOOKUP(D2210,'Current OBD'!$B$6:$AK$2185,28,0)="Yes","4"," ")</f>
        <v>4</v>
      </c>
      <c r="L2210" s="11" t="str">
        <f>IF(VLOOKUP(D2210,'Current OBD'!$B$6:$AK$2185,29,0)="Yes","5"," ")</f>
        <v>5</v>
      </c>
      <c r="M2210" s="11" t="str">
        <f>IF(VLOOKUP(D2210,'Current OBD'!$B$6:$AK$2185,30,0)="Yes","6"," ")</f>
        <v xml:space="preserve"> </v>
      </c>
      <c r="N2210" s="11" t="str">
        <f>IF(VLOOKUP(D2210,'Current OBD'!$B$6:$AK$2185,31,0)="Yes","7"," ")</f>
        <v xml:space="preserve"> </v>
      </c>
      <c r="O2210" s="11" t="str">
        <f>IF(VLOOKUP(D2210,'Current OBD'!$B$6:$AK$2185,32,0)="Yes","8"," ")</f>
        <v xml:space="preserve"> </v>
      </c>
      <c r="P2210" s="11" t="str">
        <f>IF(VLOOKUP(D2210,'Current OBD'!$B$6:$AK$2185,33,0)="Yes","9"," ")</f>
        <v xml:space="preserve"> </v>
      </c>
      <c r="Q2210" s="11" t="str">
        <f>IF(VLOOKUP(D2210,'Current OBD'!$B$6:$AK$2185,34,0)="Yes","10"," ")</f>
        <v xml:space="preserve"> </v>
      </c>
      <c r="R2210" s="11" t="str">
        <f>IF(VLOOKUP(D2210,'Current OBD'!$B$6:$AK$2185,35,0)="Yes","11"," ")</f>
        <v xml:space="preserve"> </v>
      </c>
      <c r="S2210" s="11" t="str">
        <f>IF(VLOOKUP(D2210,'Current OBD'!$B$6:$AK$2185,36,0)="Yes","12"," ")</f>
        <v xml:space="preserve"> </v>
      </c>
      <c r="T2210" s="13">
        <f>VLOOKUP(D2210,Pivot!$B$4:$F$2181,2,0)</f>
        <v>321</v>
      </c>
      <c r="U2210" s="13">
        <f>VLOOKUP(D2210,Pivot!$B$4:$F$2181,3,0)</f>
        <v>0</v>
      </c>
      <c r="V2210" s="13">
        <f>VLOOKUP(D2210,Pivot!$B$4:$F$2181,4,0)</f>
        <v>451</v>
      </c>
      <c r="W2210" s="46">
        <f>IFERROR(VLOOKUP(D2210,Pivot!$B$4:$H$2181,5,0),"")</f>
        <v>0.71179999999999999</v>
      </c>
      <c r="X2210" s="51">
        <f>IFERROR(VLOOKUP(D2210,Pivot!$B$4:$H$2181,6,0),"")</f>
        <v>0</v>
      </c>
      <c r="Y2210" s="46">
        <f>IFERROR(VLOOKUP(D2210,Pivot!$B$4:$H$2181,7,0),"")</f>
        <v>0.71179999999999999</v>
      </c>
    </row>
    <row r="2211" spans="1:25" ht="15" customHeight="1" outlineLevel="2">
      <c r="A2211" s="10" t="str">
        <f>VLOOKUP(D2211,'Current OBD'!$B$6:$K$2185,4,0)</f>
        <v>Whatcom</v>
      </c>
      <c r="B2211" s="10" t="str">
        <f>VLOOKUP(D2211,'Current OBD'!$B$6:$K$2185,3,0)</f>
        <v>37-502</v>
      </c>
      <c r="C2211" s="9" t="str">
        <f>VLOOKUP(D2211,'Current OBD'!$B$6:$K$2185,2,0)</f>
        <v>Ferndale School District</v>
      </c>
      <c r="D2211" s="24">
        <v>662160</v>
      </c>
      <c r="E2211" s="9" t="str">
        <f>VLOOKUP(D2211,'Current OBD'!$B$6:$K$2185,10,0)</f>
        <v>Ferndale High</v>
      </c>
      <c r="F2211" s="11" t="str">
        <f>IF(VLOOKUP(D2211,'Current OBD'!$B$6:$AK$2185,23,0)="Yes","PK"," ")</f>
        <v xml:space="preserve"> </v>
      </c>
      <c r="G2211" s="11" t="str">
        <f>IF(VLOOKUP(D2211,'Current OBD'!$B$6:$AK$2185,24,0)="Yes","K"," ")</f>
        <v xml:space="preserve"> </v>
      </c>
      <c r="H2211" s="11" t="str">
        <f>IF(VLOOKUP(D2211,'Current OBD'!$B$6:$AK$2185,25,0)="Yes",1," ")</f>
        <v xml:space="preserve"> </v>
      </c>
      <c r="I2211" s="11" t="str">
        <f>IF(VLOOKUP(D2211,'Current OBD'!$B$6:$AK$2185,26,0)="Yes","2"," ")</f>
        <v xml:space="preserve"> </v>
      </c>
      <c r="J2211" s="11" t="str">
        <f>IF(VLOOKUP(D2211,'Current OBD'!$B$6:$AK$2185,27,0)="Yes","3"," ")</f>
        <v xml:space="preserve"> </v>
      </c>
      <c r="K2211" s="11" t="str">
        <f>IF(VLOOKUP(D2211,'Current OBD'!$B$6:$AK$2185,28,0)="Yes","4"," ")</f>
        <v xml:space="preserve"> </v>
      </c>
      <c r="L2211" s="11" t="str">
        <f>IF(VLOOKUP(D2211,'Current OBD'!$B$6:$AK$2185,29,0)="Yes","5"," ")</f>
        <v xml:space="preserve"> </v>
      </c>
      <c r="M2211" s="11" t="str">
        <f>IF(VLOOKUP(D2211,'Current OBD'!$B$6:$AK$2185,30,0)="Yes","6"," ")</f>
        <v xml:space="preserve"> </v>
      </c>
      <c r="N2211" s="11" t="str">
        <f>IF(VLOOKUP(D2211,'Current OBD'!$B$6:$AK$2185,31,0)="Yes","7"," ")</f>
        <v xml:space="preserve"> </v>
      </c>
      <c r="O2211" s="11" t="str">
        <f>IF(VLOOKUP(D2211,'Current OBD'!$B$6:$AK$2185,32,0)="Yes","8"," ")</f>
        <v xml:space="preserve"> </v>
      </c>
      <c r="P2211" s="11" t="str">
        <f>IF(VLOOKUP(D2211,'Current OBD'!$B$6:$AK$2185,33,0)="Yes","9"," ")</f>
        <v>9</v>
      </c>
      <c r="Q2211" s="11" t="str">
        <f>IF(VLOOKUP(D2211,'Current OBD'!$B$6:$AK$2185,34,0)="Yes","10"," ")</f>
        <v>10</v>
      </c>
      <c r="R2211" s="11" t="str">
        <f>IF(VLOOKUP(D2211,'Current OBD'!$B$6:$AK$2185,35,0)="Yes","11"," ")</f>
        <v>11</v>
      </c>
      <c r="S2211" s="11" t="str">
        <f>IF(VLOOKUP(D2211,'Current OBD'!$B$6:$AK$2185,36,0)="Yes","12"," ")</f>
        <v>12</v>
      </c>
      <c r="T2211" s="13">
        <f>VLOOKUP(D2211,Pivot!$B$4:$F$2181,2,0)</f>
        <v>454</v>
      </c>
      <c r="U2211" s="13">
        <f>VLOOKUP(D2211,Pivot!$B$4:$F$2181,3,0)</f>
        <v>110</v>
      </c>
      <c r="V2211" s="13">
        <f>VLOOKUP(D2211,Pivot!$B$4:$F$2181,4,0)</f>
        <v>1382</v>
      </c>
      <c r="W2211" s="46">
        <f>IFERROR(VLOOKUP(D2211,Pivot!$B$4:$H$2181,5,0),"")</f>
        <v>0.32850000000000001</v>
      </c>
      <c r="X2211" s="51">
        <f>IFERROR(VLOOKUP(D2211,Pivot!$B$4:$H$2181,6,0),"")</f>
        <v>7.9600000000000004E-2</v>
      </c>
      <c r="Y2211" s="46">
        <f>IFERROR(VLOOKUP(D2211,Pivot!$B$4:$H$2181,7,0),"")</f>
        <v>0.40810000000000002</v>
      </c>
    </row>
    <row r="2212" spans="1:25" ht="15" customHeight="1" outlineLevel="2">
      <c r="A2212" s="10" t="str">
        <f>VLOOKUP(D2212,'Current OBD'!$B$6:$K$2185,4,0)</f>
        <v>Whatcom</v>
      </c>
      <c r="B2212" s="10" t="str">
        <f>VLOOKUP(D2212,'Current OBD'!$B$6:$K$2185,3,0)</f>
        <v>37-502</v>
      </c>
      <c r="C2212" s="9" t="str">
        <f>VLOOKUP(D2212,'Current OBD'!$B$6:$K$2185,2,0)</f>
        <v>Ferndale School District</v>
      </c>
      <c r="D2212" s="24">
        <v>662158</v>
      </c>
      <c r="E2212" s="9" t="str">
        <f>VLOOKUP(D2212,'Current OBD'!$B$6:$K$2185,10,0)</f>
        <v>Horizon Middle</v>
      </c>
      <c r="F2212" s="11" t="str">
        <f>IF(VLOOKUP(D2212,'Current OBD'!$B$6:$AK$2185,23,0)="Yes","PK"," ")</f>
        <v xml:space="preserve"> </v>
      </c>
      <c r="G2212" s="11" t="str">
        <f>IF(VLOOKUP(D2212,'Current OBD'!$B$6:$AK$2185,24,0)="Yes","K"," ")</f>
        <v xml:space="preserve"> </v>
      </c>
      <c r="H2212" s="11" t="str">
        <f>IF(VLOOKUP(D2212,'Current OBD'!$B$6:$AK$2185,25,0)="Yes",1," ")</f>
        <v xml:space="preserve"> </v>
      </c>
      <c r="I2212" s="11" t="str">
        <f>IF(VLOOKUP(D2212,'Current OBD'!$B$6:$AK$2185,26,0)="Yes","2"," ")</f>
        <v xml:space="preserve"> </v>
      </c>
      <c r="J2212" s="11" t="str">
        <f>IF(VLOOKUP(D2212,'Current OBD'!$B$6:$AK$2185,27,0)="Yes","3"," ")</f>
        <v xml:space="preserve"> </v>
      </c>
      <c r="K2212" s="11" t="str">
        <f>IF(VLOOKUP(D2212,'Current OBD'!$B$6:$AK$2185,28,0)="Yes","4"," ")</f>
        <v xml:space="preserve"> </v>
      </c>
      <c r="L2212" s="11" t="str">
        <f>IF(VLOOKUP(D2212,'Current OBD'!$B$6:$AK$2185,29,0)="Yes","5"," ")</f>
        <v xml:space="preserve"> </v>
      </c>
      <c r="M2212" s="11" t="str">
        <f>IF(VLOOKUP(D2212,'Current OBD'!$B$6:$AK$2185,30,0)="Yes","6"," ")</f>
        <v>6</v>
      </c>
      <c r="N2212" s="11" t="str">
        <f>IF(VLOOKUP(D2212,'Current OBD'!$B$6:$AK$2185,31,0)="Yes","7"," ")</f>
        <v>7</v>
      </c>
      <c r="O2212" s="11" t="str">
        <f>IF(VLOOKUP(D2212,'Current OBD'!$B$6:$AK$2185,32,0)="Yes","8"," ")</f>
        <v>8</v>
      </c>
      <c r="P2212" s="11" t="str">
        <f>IF(VLOOKUP(D2212,'Current OBD'!$B$6:$AK$2185,33,0)="Yes","9"," ")</f>
        <v xml:space="preserve"> </v>
      </c>
      <c r="Q2212" s="11" t="str">
        <f>IF(VLOOKUP(D2212,'Current OBD'!$B$6:$AK$2185,34,0)="Yes","10"," ")</f>
        <v xml:space="preserve"> </v>
      </c>
      <c r="R2212" s="11" t="str">
        <f>IF(VLOOKUP(D2212,'Current OBD'!$B$6:$AK$2185,35,0)="Yes","11"," ")</f>
        <v xml:space="preserve"> </v>
      </c>
      <c r="S2212" s="11" t="str">
        <f>IF(VLOOKUP(D2212,'Current OBD'!$B$6:$AK$2185,36,0)="Yes","12"," ")</f>
        <v xml:space="preserve"> </v>
      </c>
      <c r="T2212" s="13">
        <f>VLOOKUP(D2212,Pivot!$B$4:$F$2181,2,0)</f>
        <v>290</v>
      </c>
      <c r="U2212" s="13">
        <f>VLOOKUP(D2212,Pivot!$B$4:$F$2181,3,0)</f>
        <v>0</v>
      </c>
      <c r="V2212" s="13">
        <f>VLOOKUP(D2212,Pivot!$B$4:$F$2181,4,0)</f>
        <v>450</v>
      </c>
      <c r="W2212" s="46">
        <f>IFERROR(VLOOKUP(D2212,Pivot!$B$4:$H$2181,5,0),"")</f>
        <v>0.64439999999999997</v>
      </c>
      <c r="X2212" s="51">
        <f>IFERROR(VLOOKUP(D2212,Pivot!$B$4:$H$2181,6,0),"")</f>
        <v>0</v>
      </c>
      <c r="Y2212" s="46">
        <f>IFERROR(VLOOKUP(D2212,Pivot!$B$4:$H$2181,7,0),"")</f>
        <v>0.64439999999999997</v>
      </c>
    </row>
    <row r="2213" spans="1:25" ht="15" customHeight="1" outlineLevel="2">
      <c r="A2213" s="10" t="str">
        <f>VLOOKUP(D2213,'Current OBD'!$B$6:$K$2185,4,0)</f>
        <v>Whatcom</v>
      </c>
      <c r="B2213" s="10" t="str">
        <f>VLOOKUP(D2213,'Current OBD'!$B$6:$K$2185,3,0)</f>
        <v>37-502</v>
      </c>
      <c r="C2213" s="9" t="str">
        <f>VLOOKUP(D2213,'Current OBD'!$B$6:$K$2185,2,0)</f>
        <v>Ferndale School District</v>
      </c>
      <c r="D2213" s="24">
        <v>662156</v>
      </c>
      <c r="E2213" s="9" t="str">
        <f>VLOOKUP(D2213,'Current OBD'!$B$6:$K$2185,10,0)</f>
        <v>North Bellingham Elementary</v>
      </c>
      <c r="F2213" s="11" t="str">
        <f>IF(VLOOKUP(D2213,'Current OBD'!$B$6:$AK$2185,23,0)="Yes","PK"," ")</f>
        <v xml:space="preserve"> </v>
      </c>
      <c r="G2213" s="11" t="str">
        <f>IF(VLOOKUP(D2213,'Current OBD'!$B$6:$AK$2185,24,0)="Yes","K"," ")</f>
        <v>K</v>
      </c>
      <c r="H2213" s="11" t="str">
        <f>IF(VLOOKUP(D2213,'Current OBD'!$B$6:$AK$2185,25,0)="Yes",1," ")</f>
        <v xml:space="preserve"> </v>
      </c>
      <c r="I2213" s="11" t="str">
        <f>IF(VLOOKUP(D2213,'Current OBD'!$B$6:$AK$2185,26,0)="Yes","2"," ")</f>
        <v xml:space="preserve"> </v>
      </c>
      <c r="J2213" s="11" t="str">
        <f>IF(VLOOKUP(D2213,'Current OBD'!$B$6:$AK$2185,27,0)="Yes","3"," ")</f>
        <v xml:space="preserve"> </v>
      </c>
      <c r="K2213" s="11" t="str">
        <f>IF(VLOOKUP(D2213,'Current OBD'!$B$6:$AK$2185,28,0)="Yes","4"," ")</f>
        <v xml:space="preserve"> </v>
      </c>
      <c r="L2213" s="11" t="str">
        <f>IF(VLOOKUP(D2213,'Current OBD'!$B$6:$AK$2185,29,0)="Yes","5"," ")</f>
        <v xml:space="preserve"> </v>
      </c>
      <c r="M2213" s="11" t="str">
        <f>IF(VLOOKUP(D2213,'Current OBD'!$B$6:$AK$2185,30,0)="Yes","6"," ")</f>
        <v xml:space="preserve"> </v>
      </c>
      <c r="N2213" s="11" t="str">
        <f>IF(VLOOKUP(D2213,'Current OBD'!$B$6:$AK$2185,31,0)="Yes","7"," ")</f>
        <v xml:space="preserve"> </v>
      </c>
      <c r="O2213" s="11" t="str">
        <f>IF(VLOOKUP(D2213,'Current OBD'!$B$6:$AK$2185,32,0)="Yes","8"," ")</f>
        <v xml:space="preserve"> </v>
      </c>
      <c r="P2213" s="11" t="str">
        <f>IF(VLOOKUP(D2213,'Current OBD'!$B$6:$AK$2185,33,0)="Yes","9"," ")</f>
        <v xml:space="preserve"> </v>
      </c>
      <c r="Q2213" s="11" t="str">
        <f>IF(VLOOKUP(D2213,'Current OBD'!$B$6:$AK$2185,34,0)="Yes","10"," ")</f>
        <v xml:space="preserve"> </v>
      </c>
      <c r="R2213" s="11" t="str">
        <f>IF(VLOOKUP(D2213,'Current OBD'!$B$6:$AK$2185,35,0)="Yes","11"," ")</f>
        <v xml:space="preserve"> </v>
      </c>
      <c r="S2213" s="11" t="str">
        <f>IF(VLOOKUP(D2213,'Current OBD'!$B$6:$AK$2185,36,0)="Yes","12"," ")</f>
        <v xml:space="preserve"> </v>
      </c>
      <c r="T2213" s="13">
        <f>VLOOKUP(D2213,Pivot!$B$4:$F$2181,2,0)</f>
        <v>55</v>
      </c>
      <c r="U2213" s="13">
        <f>VLOOKUP(D2213,Pivot!$B$4:$F$2181,3,0)</f>
        <v>0</v>
      </c>
      <c r="V2213" s="13">
        <f>VLOOKUP(D2213,Pivot!$B$4:$F$2181,4,0)</f>
        <v>106</v>
      </c>
      <c r="W2213" s="46">
        <f>IFERROR(VLOOKUP(D2213,Pivot!$B$4:$H$2181,5,0),"")</f>
        <v>0.51890000000000003</v>
      </c>
      <c r="X2213" s="51">
        <f>IFERROR(VLOOKUP(D2213,Pivot!$B$4:$H$2181,6,0),"")</f>
        <v>0</v>
      </c>
      <c r="Y2213" s="46">
        <f>IFERROR(VLOOKUP(D2213,Pivot!$B$4:$H$2181,7,0),"")</f>
        <v>0.51890000000000003</v>
      </c>
    </row>
    <row r="2214" spans="1:25" ht="15" customHeight="1" outlineLevel="2">
      <c r="A2214" s="10" t="str">
        <f>VLOOKUP(D2214,'Current OBD'!$B$6:$K$2185,4,0)</f>
        <v>Whatcom</v>
      </c>
      <c r="B2214" s="10" t="str">
        <f>VLOOKUP(D2214,'Current OBD'!$B$6:$K$2185,3,0)</f>
        <v>37-502</v>
      </c>
      <c r="C2214" s="9" t="str">
        <f>VLOOKUP(D2214,'Current OBD'!$B$6:$K$2185,2,0)</f>
        <v>Ferndale School District</v>
      </c>
      <c r="D2214" s="24">
        <v>662157</v>
      </c>
      <c r="E2214" s="9" t="str">
        <f>VLOOKUP(D2214,'Current OBD'!$B$6:$K$2185,10,0)</f>
        <v>Skyline Elementary</v>
      </c>
      <c r="F2214" s="11" t="str">
        <f>IF(VLOOKUP(D2214,'Current OBD'!$B$6:$AK$2185,23,0)="Yes","PK"," ")</f>
        <v xml:space="preserve"> </v>
      </c>
      <c r="G2214" s="11" t="str">
        <f>IF(VLOOKUP(D2214,'Current OBD'!$B$6:$AK$2185,24,0)="Yes","K"," ")</f>
        <v>K</v>
      </c>
      <c r="H2214" s="11">
        <f>IF(VLOOKUP(D2214,'Current OBD'!$B$6:$AK$2185,25,0)="Yes",1," ")</f>
        <v>1</v>
      </c>
      <c r="I2214" s="11" t="str">
        <f>IF(VLOOKUP(D2214,'Current OBD'!$B$6:$AK$2185,26,0)="Yes","2"," ")</f>
        <v>2</v>
      </c>
      <c r="J2214" s="11" t="str">
        <f>IF(VLOOKUP(D2214,'Current OBD'!$B$6:$AK$2185,27,0)="Yes","3"," ")</f>
        <v>3</v>
      </c>
      <c r="K2214" s="11" t="str">
        <f>IF(VLOOKUP(D2214,'Current OBD'!$B$6:$AK$2185,28,0)="Yes","4"," ")</f>
        <v>4</v>
      </c>
      <c r="L2214" s="11" t="str">
        <f>IF(VLOOKUP(D2214,'Current OBD'!$B$6:$AK$2185,29,0)="Yes","5"," ")</f>
        <v>5</v>
      </c>
      <c r="M2214" s="11" t="str">
        <f>IF(VLOOKUP(D2214,'Current OBD'!$B$6:$AK$2185,30,0)="Yes","6"," ")</f>
        <v xml:space="preserve"> </v>
      </c>
      <c r="N2214" s="11" t="str">
        <f>IF(VLOOKUP(D2214,'Current OBD'!$B$6:$AK$2185,31,0)="Yes","7"," ")</f>
        <v xml:space="preserve"> </v>
      </c>
      <c r="O2214" s="11" t="str">
        <f>IF(VLOOKUP(D2214,'Current OBD'!$B$6:$AK$2185,32,0)="Yes","8"," ")</f>
        <v xml:space="preserve"> </v>
      </c>
      <c r="P2214" s="11" t="str">
        <f>IF(VLOOKUP(D2214,'Current OBD'!$B$6:$AK$2185,33,0)="Yes","9"," ")</f>
        <v xml:space="preserve"> </v>
      </c>
      <c r="Q2214" s="11" t="str">
        <f>IF(VLOOKUP(D2214,'Current OBD'!$B$6:$AK$2185,34,0)="Yes","10"," ")</f>
        <v xml:space="preserve"> </v>
      </c>
      <c r="R2214" s="11" t="str">
        <f>IF(VLOOKUP(D2214,'Current OBD'!$B$6:$AK$2185,35,0)="Yes","11"," ")</f>
        <v xml:space="preserve"> </v>
      </c>
      <c r="S2214" s="11" t="str">
        <f>IF(VLOOKUP(D2214,'Current OBD'!$B$6:$AK$2185,36,0)="Yes","12"," ")</f>
        <v xml:space="preserve"> </v>
      </c>
      <c r="T2214" s="13">
        <f>VLOOKUP(D2214,Pivot!$B$4:$F$2181,2,0)</f>
        <v>294</v>
      </c>
      <c r="U2214" s="13">
        <f>VLOOKUP(D2214,Pivot!$B$4:$F$2181,3,0)</f>
        <v>0</v>
      </c>
      <c r="V2214" s="13">
        <f>VLOOKUP(D2214,Pivot!$B$4:$F$2181,4,0)</f>
        <v>456</v>
      </c>
      <c r="W2214" s="46">
        <f>IFERROR(VLOOKUP(D2214,Pivot!$B$4:$H$2181,5,0),"")</f>
        <v>0.64470000000000005</v>
      </c>
      <c r="X2214" s="51">
        <f>IFERROR(VLOOKUP(D2214,Pivot!$B$4:$H$2181,6,0),"")</f>
        <v>0</v>
      </c>
      <c r="Y2214" s="46">
        <f>IFERROR(VLOOKUP(D2214,Pivot!$B$4:$H$2181,7,0),"")</f>
        <v>0.64470000000000005</v>
      </c>
    </row>
    <row r="2215" spans="1:25" ht="15" customHeight="1" outlineLevel="2">
      <c r="A2215" s="10" t="str">
        <f>VLOOKUP(D2215,'Current OBD'!$B$6:$K$2185,4,0)</f>
        <v>Whatcom</v>
      </c>
      <c r="B2215" s="10" t="str">
        <f>VLOOKUP(D2215,'Current OBD'!$B$6:$K$2185,3,0)</f>
        <v>37-502</v>
      </c>
      <c r="C2215" s="9" t="str">
        <f>VLOOKUP(D2215,'Current OBD'!$B$6:$K$2185,2,0)</f>
        <v>Ferndale School District</v>
      </c>
      <c r="D2215" s="24">
        <v>662159</v>
      </c>
      <c r="E2215" s="9" t="str">
        <f>VLOOKUP(D2215,'Current OBD'!$B$6:$K$2185,10,0)</f>
        <v>Vista Middle</v>
      </c>
      <c r="F2215" s="11" t="str">
        <f>IF(VLOOKUP(D2215,'Current OBD'!$B$6:$AK$2185,23,0)="Yes","PK"," ")</f>
        <v xml:space="preserve"> </v>
      </c>
      <c r="G2215" s="11" t="str">
        <f>IF(VLOOKUP(D2215,'Current OBD'!$B$6:$AK$2185,24,0)="Yes","K"," ")</f>
        <v xml:space="preserve"> </v>
      </c>
      <c r="H2215" s="11" t="str">
        <f>IF(VLOOKUP(D2215,'Current OBD'!$B$6:$AK$2185,25,0)="Yes",1," ")</f>
        <v xml:space="preserve"> </v>
      </c>
      <c r="I2215" s="11" t="str">
        <f>IF(VLOOKUP(D2215,'Current OBD'!$B$6:$AK$2185,26,0)="Yes","2"," ")</f>
        <v xml:space="preserve"> </v>
      </c>
      <c r="J2215" s="11" t="str">
        <f>IF(VLOOKUP(D2215,'Current OBD'!$B$6:$AK$2185,27,0)="Yes","3"," ")</f>
        <v xml:space="preserve"> </v>
      </c>
      <c r="K2215" s="11" t="str">
        <f>IF(VLOOKUP(D2215,'Current OBD'!$B$6:$AK$2185,28,0)="Yes","4"," ")</f>
        <v xml:space="preserve"> </v>
      </c>
      <c r="L2215" s="11" t="str">
        <f>IF(VLOOKUP(D2215,'Current OBD'!$B$6:$AK$2185,29,0)="Yes","5"," ")</f>
        <v xml:space="preserve"> </v>
      </c>
      <c r="M2215" s="11" t="str">
        <f>IF(VLOOKUP(D2215,'Current OBD'!$B$6:$AK$2185,30,0)="Yes","6"," ")</f>
        <v>6</v>
      </c>
      <c r="N2215" s="11" t="str">
        <f>IF(VLOOKUP(D2215,'Current OBD'!$B$6:$AK$2185,31,0)="Yes","7"," ")</f>
        <v>7</v>
      </c>
      <c r="O2215" s="11" t="str">
        <f>IF(VLOOKUP(D2215,'Current OBD'!$B$6:$AK$2185,32,0)="Yes","8"," ")</f>
        <v>8</v>
      </c>
      <c r="P2215" s="11" t="str">
        <f>IF(VLOOKUP(D2215,'Current OBD'!$B$6:$AK$2185,33,0)="Yes","9"," ")</f>
        <v xml:space="preserve"> </v>
      </c>
      <c r="Q2215" s="11" t="str">
        <f>IF(VLOOKUP(D2215,'Current OBD'!$B$6:$AK$2185,34,0)="Yes","10"," ")</f>
        <v xml:space="preserve"> </v>
      </c>
      <c r="R2215" s="11" t="str">
        <f>IF(VLOOKUP(D2215,'Current OBD'!$B$6:$AK$2185,35,0)="Yes","11"," ")</f>
        <v xml:space="preserve"> </v>
      </c>
      <c r="S2215" s="11" t="str">
        <f>IF(VLOOKUP(D2215,'Current OBD'!$B$6:$AK$2185,36,0)="Yes","12"," ")</f>
        <v xml:space="preserve"> </v>
      </c>
      <c r="T2215" s="13">
        <f>VLOOKUP(D2215,Pivot!$B$4:$F$2181,2,0)</f>
        <v>345</v>
      </c>
      <c r="U2215" s="13">
        <f>VLOOKUP(D2215,Pivot!$B$4:$F$2181,3,0)</f>
        <v>0</v>
      </c>
      <c r="V2215" s="13">
        <f>VLOOKUP(D2215,Pivot!$B$4:$F$2181,4,0)</f>
        <v>578</v>
      </c>
      <c r="W2215" s="46">
        <f>IFERROR(VLOOKUP(D2215,Pivot!$B$4:$H$2181,5,0),"")</f>
        <v>0.59689999999999999</v>
      </c>
      <c r="X2215" s="51">
        <f>IFERROR(VLOOKUP(D2215,Pivot!$B$4:$H$2181,6,0),"")</f>
        <v>0</v>
      </c>
      <c r="Y2215" s="46">
        <f>IFERROR(VLOOKUP(D2215,Pivot!$B$4:$H$2181,7,0),"")</f>
        <v>0.59689999999999999</v>
      </c>
    </row>
    <row r="2216" spans="1:25" ht="15" customHeight="1" outlineLevel="2">
      <c r="A2216" s="10" t="str">
        <f>VLOOKUP(D2216,'Current OBD'!$B$6:$K$2185,4,0)</f>
        <v>Whatcom</v>
      </c>
      <c r="B2216" s="10" t="str">
        <f>VLOOKUP(D2216,'Current OBD'!$B$6:$K$2185,3,0)</f>
        <v>37-502</v>
      </c>
      <c r="C2216" s="9" t="str">
        <f>VLOOKUP(D2216,'Current OBD'!$B$6:$K$2185,2,0)</f>
        <v>Ferndale School District</v>
      </c>
      <c r="D2216" s="24">
        <v>685809</v>
      </c>
      <c r="E2216" s="9" t="str">
        <f>VLOOKUP(D2216,'Current OBD'!$B$6:$K$2185,10,0)</f>
        <v>Whatcom Discovery School</v>
      </c>
      <c r="F2216" s="11" t="str">
        <f>IF(VLOOKUP(D2216,'Current OBD'!$B$6:$AK$2185,23,0)="Yes","PK"," ")</f>
        <v xml:space="preserve"> </v>
      </c>
      <c r="G2216" s="11" t="str">
        <f>IF(VLOOKUP(D2216,'Current OBD'!$B$6:$AK$2185,24,0)="Yes","K"," ")</f>
        <v>K</v>
      </c>
      <c r="H2216" s="11">
        <f>IF(VLOOKUP(D2216,'Current OBD'!$B$6:$AK$2185,25,0)="Yes",1," ")</f>
        <v>1</v>
      </c>
      <c r="I2216" s="11" t="str">
        <f>IF(VLOOKUP(D2216,'Current OBD'!$B$6:$AK$2185,26,0)="Yes","2"," ")</f>
        <v>2</v>
      </c>
      <c r="J2216" s="11" t="str">
        <f>IF(VLOOKUP(D2216,'Current OBD'!$B$6:$AK$2185,27,0)="Yes","3"," ")</f>
        <v>3</v>
      </c>
      <c r="K2216" s="11" t="str">
        <f>IF(VLOOKUP(D2216,'Current OBD'!$B$6:$AK$2185,28,0)="Yes","4"," ")</f>
        <v>4</v>
      </c>
      <c r="L2216" s="11" t="str">
        <f>IF(VLOOKUP(D2216,'Current OBD'!$B$6:$AK$2185,29,0)="Yes","5"," ")</f>
        <v>5</v>
      </c>
      <c r="M2216" s="11" t="str">
        <f>IF(VLOOKUP(D2216,'Current OBD'!$B$6:$AK$2185,30,0)="Yes","6"," ")</f>
        <v>6</v>
      </c>
      <c r="N2216" s="11" t="str">
        <f>IF(VLOOKUP(D2216,'Current OBD'!$B$6:$AK$2185,31,0)="Yes","7"," ")</f>
        <v>7</v>
      </c>
      <c r="O2216" s="11" t="str">
        <f>IF(VLOOKUP(D2216,'Current OBD'!$B$6:$AK$2185,32,0)="Yes","8"," ")</f>
        <v>8</v>
      </c>
      <c r="P2216" s="11" t="str">
        <f>IF(VLOOKUP(D2216,'Current OBD'!$B$6:$AK$2185,33,0)="Yes","9"," ")</f>
        <v>9</v>
      </c>
      <c r="Q2216" s="11" t="str">
        <f>IF(VLOOKUP(D2216,'Current OBD'!$B$6:$AK$2185,34,0)="Yes","10"," ")</f>
        <v>10</v>
      </c>
      <c r="R2216" s="11" t="str">
        <f>IF(VLOOKUP(D2216,'Current OBD'!$B$6:$AK$2185,35,0)="Yes","11"," ")</f>
        <v>11</v>
      </c>
      <c r="S2216" s="11" t="str">
        <f>IF(VLOOKUP(D2216,'Current OBD'!$B$6:$AK$2185,36,0)="Yes","12"," ")</f>
        <v>12</v>
      </c>
      <c r="T2216" s="13">
        <f>VLOOKUP(D2216,Pivot!$B$4:$F$2181,2,0)</f>
        <v>19</v>
      </c>
      <c r="U2216" s="13">
        <f>VLOOKUP(D2216,Pivot!$B$4:$F$2181,3,0)</f>
        <v>2</v>
      </c>
      <c r="V2216" s="13">
        <f>VLOOKUP(D2216,Pivot!$B$4:$F$2181,4,0)</f>
        <v>27</v>
      </c>
      <c r="W2216" s="46">
        <f>IFERROR(VLOOKUP(D2216,Pivot!$B$4:$H$2181,5,0),"")</f>
        <v>0.70369999999999999</v>
      </c>
      <c r="X2216" s="51">
        <f>IFERROR(VLOOKUP(D2216,Pivot!$B$4:$H$2181,6,0),"")</f>
        <v>7.4099999999999999E-2</v>
      </c>
      <c r="Y2216" s="46">
        <f>IFERROR(VLOOKUP(D2216,Pivot!$B$4:$H$2181,7,0),"")</f>
        <v>0.77780000000000005</v>
      </c>
    </row>
    <row r="2217" spans="1:25" ht="15" customHeight="1" outlineLevel="1">
      <c r="A2217" s="27"/>
      <c r="B2217" s="27"/>
      <c r="C2217" s="30" t="s">
        <v>5889</v>
      </c>
      <c r="D2217" s="27"/>
      <c r="E2217" s="26"/>
      <c r="F2217" s="29"/>
      <c r="G2217" s="29"/>
      <c r="H2217" s="29"/>
      <c r="I2217" s="29"/>
      <c r="J2217" s="29"/>
      <c r="K2217" s="29"/>
      <c r="L2217" s="29"/>
      <c r="M2217" s="29"/>
      <c r="N2217" s="29"/>
      <c r="O2217" s="29"/>
      <c r="P2217" s="29"/>
      <c r="Q2217" s="29"/>
      <c r="R2217" s="29"/>
      <c r="S2217" s="29"/>
      <c r="T2217" s="43">
        <f>SUBTOTAL(9,T2206:T2216)</f>
        <v>2509</v>
      </c>
      <c r="U2217" s="43">
        <f>SUBTOTAL(9,U2206:U2216)</f>
        <v>112</v>
      </c>
      <c r="V2217" s="43">
        <f>SUBTOTAL(9,V2206:V2216)</f>
        <v>4564</v>
      </c>
      <c r="W2217" s="47"/>
      <c r="X2217" s="52"/>
      <c r="Y2217" s="56">
        <f>(T2217+U2217)/V2217</f>
        <v>0.57427695004382118</v>
      </c>
    </row>
    <row r="2218" spans="1:25" ht="15" customHeight="1" outlineLevel="2">
      <c r="A2218" s="10" t="str">
        <f>VLOOKUP(D2218,'Current OBD'!$B$6:$K$2185,4,0)</f>
        <v>Whatcom</v>
      </c>
      <c r="B2218" s="10" t="str">
        <f>VLOOKUP(D2218,'Current OBD'!$B$6:$K$2185,3,0)</f>
        <v>37-503</v>
      </c>
      <c r="C2218" s="9" t="str">
        <f>VLOOKUP(D2218,'Current OBD'!$B$6:$K$2185,2,0)</f>
        <v>Blaine School District</v>
      </c>
      <c r="D2218" s="24">
        <v>662163</v>
      </c>
      <c r="E2218" s="9" t="str">
        <f>VLOOKUP(D2218,'Current OBD'!$B$6:$K$2185,10,0)</f>
        <v>Blaine Elementary</v>
      </c>
      <c r="F2218" s="11" t="str">
        <f>IF(VLOOKUP(D2218,'Current OBD'!$B$6:$AK$2185,23,0)="Yes","PK"," ")</f>
        <v xml:space="preserve"> </v>
      </c>
      <c r="G2218" s="11" t="str">
        <f>IF(VLOOKUP(D2218,'Current OBD'!$B$6:$AK$2185,24,0)="Yes","K"," ")</f>
        <v xml:space="preserve"> </v>
      </c>
      <c r="H2218" s="11" t="str">
        <f>IF(VLOOKUP(D2218,'Current OBD'!$B$6:$AK$2185,25,0)="Yes",1," ")</f>
        <v xml:space="preserve"> </v>
      </c>
      <c r="I2218" s="11" t="str">
        <f>IF(VLOOKUP(D2218,'Current OBD'!$B$6:$AK$2185,26,0)="Yes","2"," ")</f>
        <v xml:space="preserve"> </v>
      </c>
      <c r="J2218" s="11" t="str">
        <f>IF(VLOOKUP(D2218,'Current OBD'!$B$6:$AK$2185,27,0)="Yes","3"," ")</f>
        <v>3</v>
      </c>
      <c r="K2218" s="11" t="str">
        <f>IF(VLOOKUP(D2218,'Current OBD'!$B$6:$AK$2185,28,0)="Yes","4"," ")</f>
        <v>4</v>
      </c>
      <c r="L2218" s="11" t="str">
        <f>IF(VLOOKUP(D2218,'Current OBD'!$B$6:$AK$2185,29,0)="Yes","5"," ")</f>
        <v>5</v>
      </c>
      <c r="M2218" s="11" t="str">
        <f>IF(VLOOKUP(D2218,'Current OBD'!$B$6:$AK$2185,30,0)="Yes","6"," ")</f>
        <v xml:space="preserve"> </v>
      </c>
      <c r="N2218" s="11" t="str">
        <f>IF(VLOOKUP(D2218,'Current OBD'!$B$6:$AK$2185,31,0)="Yes","7"," ")</f>
        <v xml:space="preserve"> </v>
      </c>
      <c r="O2218" s="11" t="str">
        <f>IF(VLOOKUP(D2218,'Current OBD'!$B$6:$AK$2185,32,0)="Yes","8"," ")</f>
        <v xml:space="preserve"> </v>
      </c>
      <c r="P2218" s="11" t="str">
        <f>IF(VLOOKUP(D2218,'Current OBD'!$B$6:$AK$2185,33,0)="Yes","9"," ")</f>
        <v xml:space="preserve"> </v>
      </c>
      <c r="Q2218" s="11" t="str">
        <f>IF(VLOOKUP(D2218,'Current OBD'!$B$6:$AK$2185,34,0)="Yes","10"," ")</f>
        <v xml:space="preserve"> </v>
      </c>
      <c r="R2218" s="11" t="str">
        <f>IF(VLOOKUP(D2218,'Current OBD'!$B$6:$AK$2185,35,0)="Yes","11"," ")</f>
        <v xml:space="preserve"> </v>
      </c>
      <c r="S2218" s="11" t="str">
        <f>IF(VLOOKUP(D2218,'Current OBD'!$B$6:$AK$2185,36,0)="Yes","12"," ")</f>
        <v xml:space="preserve"> </v>
      </c>
      <c r="T2218" s="13">
        <f>VLOOKUP(D2218,Pivot!$B$4:$F$2181,2,0)</f>
        <v>168</v>
      </c>
      <c r="U2218" s="13">
        <f>VLOOKUP(D2218,Pivot!$B$4:$F$2181,3,0)</f>
        <v>39</v>
      </c>
      <c r="V2218" s="13">
        <f>VLOOKUP(D2218,Pivot!$B$4:$F$2181,4,0)</f>
        <v>462</v>
      </c>
      <c r="W2218" s="46">
        <f>IFERROR(VLOOKUP(D2218,Pivot!$B$4:$H$2181,5,0),"")</f>
        <v>0.36359999999999998</v>
      </c>
      <c r="X2218" s="51">
        <f>IFERROR(VLOOKUP(D2218,Pivot!$B$4:$H$2181,6,0),"")</f>
        <v>8.4400000000000003E-2</v>
      </c>
      <c r="Y2218" s="46">
        <f>IFERROR(VLOOKUP(D2218,Pivot!$B$4:$H$2181,7,0),"")</f>
        <v>0.4481</v>
      </c>
    </row>
    <row r="2219" spans="1:25" ht="15" customHeight="1" outlineLevel="2">
      <c r="A2219" s="10" t="str">
        <f>VLOOKUP(D2219,'Current OBD'!$B$6:$K$2185,4,0)</f>
        <v>Whatcom</v>
      </c>
      <c r="B2219" s="10" t="str">
        <f>VLOOKUP(D2219,'Current OBD'!$B$6:$K$2185,3,0)</f>
        <v>37-503</v>
      </c>
      <c r="C2219" s="9" t="str">
        <f>VLOOKUP(D2219,'Current OBD'!$B$6:$K$2185,2,0)</f>
        <v>Blaine School District</v>
      </c>
      <c r="D2219" s="24">
        <v>662165</v>
      </c>
      <c r="E2219" s="9" t="str">
        <f>VLOOKUP(D2219,'Current OBD'!$B$6:$K$2185,10,0)</f>
        <v>Blaine High</v>
      </c>
      <c r="F2219" s="11" t="str">
        <f>IF(VLOOKUP(D2219,'Current OBD'!$B$6:$AK$2185,23,0)="Yes","PK"," ")</f>
        <v xml:space="preserve"> </v>
      </c>
      <c r="G2219" s="11" t="str">
        <f>IF(VLOOKUP(D2219,'Current OBD'!$B$6:$AK$2185,24,0)="Yes","K"," ")</f>
        <v xml:space="preserve"> </v>
      </c>
      <c r="H2219" s="11" t="str">
        <f>IF(VLOOKUP(D2219,'Current OBD'!$B$6:$AK$2185,25,0)="Yes",1," ")</f>
        <v xml:space="preserve"> </v>
      </c>
      <c r="I2219" s="11" t="str">
        <f>IF(VLOOKUP(D2219,'Current OBD'!$B$6:$AK$2185,26,0)="Yes","2"," ")</f>
        <v xml:space="preserve"> </v>
      </c>
      <c r="J2219" s="11" t="str">
        <f>IF(VLOOKUP(D2219,'Current OBD'!$B$6:$AK$2185,27,0)="Yes","3"," ")</f>
        <v xml:space="preserve"> </v>
      </c>
      <c r="K2219" s="11" t="str">
        <f>IF(VLOOKUP(D2219,'Current OBD'!$B$6:$AK$2185,28,0)="Yes","4"," ")</f>
        <v xml:space="preserve"> </v>
      </c>
      <c r="L2219" s="11" t="str">
        <f>IF(VLOOKUP(D2219,'Current OBD'!$B$6:$AK$2185,29,0)="Yes","5"," ")</f>
        <v xml:space="preserve"> </v>
      </c>
      <c r="M2219" s="11" t="str">
        <f>IF(VLOOKUP(D2219,'Current OBD'!$B$6:$AK$2185,30,0)="Yes","6"," ")</f>
        <v xml:space="preserve"> </v>
      </c>
      <c r="N2219" s="11" t="str">
        <f>IF(VLOOKUP(D2219,'Current OBD'!$B$6:$AK$2185,31,0)="Yes","7"," ")</f>
        <v xml:space="preserve"> </v>
      </c>
      <c r="O2219" s="11" t="str">
        <f>IF(VLOOKUP(D2219,'Current OBD'!$B$6:$AK$2185,32,0)="Yes","8"," ")</f>
        <v xml:space="preserve"> </v>
      </c>
      <c r="P2219" s="11" t="str">
        <f>IF(VLOOKUP(D2219,'Current OBD'!$B$6:$AK$2185,33,0)="Yes","9"," ")</f>
        <v>9</v>
      </c>
      <c r="Q2219" s="11" t="str">
        <f>IF(VLOOKUP(D2219,'Current OBD'!$B$6:$AK$2185,34,0)="Yes","10"," ")</f>
        <v>10</v>
      </c>
      <c r="R2219" s="11" t="str">
        <f>IF(VLOOKUP(D2219,'Current OBD'!$B$6:$AK$2185,35,0)="Yes","11"," ")</f>
        <v>11</v>
      </c>
      <c r="S2219" s="11" t="str">
        <f>IF(VLOOKUP(D2219,'Current OBD'!$B$6:$AK$2185,36,0)="Yes","12"," ")</f>
        <v>12</v>
      </c>
      <c r="T2219" s="13">
        <f>VLOOKUP(D2219,Pivot!$B$4:$F$2181,2,0)</f>
        <v>169</v>
      </c>
      <c r="U2219" s="13">
        <f>VLOOKUP(D2219,Pivot!$B$4:$F$2181,3,0)</f>
        <v>59</v>
      </c>
      <c r="V2219" s="13">
        <f>VLOOKUP(D2219,Pivot!$B$4:$F$2181,4,0)</f>
        <v>592</v>
      </c>
      <c r="W2219" s="46">
        <f>IFERROR(VLOOKUP(D2219,Pivot!$B$4:$H$2181,5,0),"")</f>
        <v>0.28549999999999998</v>
      </c>
      <c r="X2219" s="51">
        <f>IFERROR(VLOOKUP(D2219,Pivot!$B$4:$H$2181,6,0),"")</f>
        <v>9.9699999999999997E-2</v>
      </c>
      <c r="Y2219" s="46">
        <f>IFERROR(VLOOKUP(D2219,Pivot!$B$4:$H$2181,7,0),"")</f>
        <v>0.3851</v>
      </c>
    </row>
    <row r="2220" spans="1:25" ht="15" customHeight="1" outlineLevel="2">
      <c r="A2220" s="10" t="str">
        <f>VLOOKUP(D2220,'Current OBD'!$B$6:$K$2185,4,0)</f>
        <v>Whatcom</v>
      </c>
      <c r="B2220" s="10" t="str">
        <f>VLOOKUP(D2220,'Current OBD'!$B$6:$K$2185,3,0)</f>
        <v>37-503</v>
      </c>
      <c r="C2220" s="9" t="str">
        <f>VLOOKUP(D2220,'Current OBD'!$B$6:$K$2185,2,0)</f>
        <v>Blaine School District</v>
      </c>
      <c r="D2220" s="24">
        <v>662164</v>
      </c>
      <c r="E2220" s="9" t="str">
        <f>VLOOKUP(D2220,'Current OBD'!$B$6:$K$2185,10,0)</f>
        <v>Blaine Middle</v>
      </c>
      <c r="F2220" s="11" t="str">
        <f>IF(VLOOKUP(D2220,'Current OBD'!$B$6:$AK$2185,23,0)="Yes","PK"," ")</f>
        <v xml:space="preserve"> </v>
      </c>
      <c r="G2220" s="11" t="str">
        <f>IF(VLOOKUP(D2220,'Current OBD'!$B$6:$AK$2185,24,0)="Yes","K"," ")</f>
        <v xml:space="preserve"> </v>
      </c>
      <c r="H2220" s="11" t="str">
        <f>IF(VLOOKUP(D2220,'Current OBD'!$B$6:$AK$2185,25,0)="Yes",1," ")</f>
        <v xml:space="preserve"> </v>
      </c>
      <c r="I2220" s="11" t="str">
        <f>IF(VLOOKUP(D2220,'Current OBD'!$B$6:$AK$2185,26,0)="Yes","2"," ")</f>
        <v xml:space="preserve"> </v>
      </c>
      <c r="J2220" s="11" t="str">
        <f>IF(VLOOKUP(D2220,'Current OBD'!$B$6:$AK$2185,27,0)="Yes","3"," ")</f>
        <v xml:space="preserve"> </v>
      </c>
      <c r="K2220" s="11" t="str">
        <f>IF(VLOOKUP(D2220,'Current OBD'!$B$6:$AK$2185,28,0)="Yes","4"," ")</f>
        <v xml:space="preserve"> </v>
      </c>
      <c r="L2220" s="11" t="str">
        <f>IF(VLOOKUP(D2220,'Current OBD'!$B$6:$AK$2185,29,0)="Yes","5"," ")</f>
        <v xml:space="preserve"> </v>
      </c>
      <c r="M2220" s="11" t="str">
        <f>IF(VLOOKUP(D2220,'Current OBD'!$B$6:$AK$2185,30,0)="Yes","6"," ")</f>
        <v>6</v>
      </c>
      <c r="N2220" s="11" t="str">
        <f>IF(VLOOKUP(D2220,'Current OBD'!$B$6:$AK$2185,31,0)="Yes","7"," ")</f>
        <v>7</v>
      </c>
      <c r="O2220" s="11" t="str">
        <f>IF(VLOOKUP(D2220,'Current OBD'!$B$6:$AK$2185,32,0)="Yes","8"," ")</f>
        <v>8</v>
      </c>
      <c r="P2220" s="11" t="str">
        <f>IF(VLOOKUP(D2220,'Current OBD'!$B$6:$AK$2185,33,0)="Yes","9"," ")</f>
        <v xml:space="preserve"> </v>
      </c>
      <c r="Q2220" s="11" t="str">
        <f>IF(VLOOKUP(D2220,'Current OBD'!$B$6:$AK$2185,34,0)="Yes","10"," ")</f>
        <v xml:space="preserve"> </v>
      </c>
      <c r="R2220" s="11" t="str">
        <f>IF(VLOOKUP(D2220,'Current OBD'!$B$6:$AK$2185,35,0)="Yes","11"," ")</f>
        <v xml:space="preserve"> </v>
      </c>
      <c r="S2220" s="11" t="str">
        <f>IF(VLOOKUP(D2220,'Current OBD'!$B$6:$AK$2185,36,0)="Yes","12"," ")</f>
        <v xml:space="preserve"> </v>
      </c>
      <c r="T2220" s="13">
        <f>VLOOKUP(D2220,Pivot!$B$4:$F$2181,2,0)</f>
        <v>159</v>
      </c>
      <c r="U2220" s="13">
        <f>VLOOKUP(D2220,Pivot!$B$4:$F$2181,3,0)</f>
        <v>35</v>
      </c>
      <c r="V2220" s="13">
        <f>VLOOKUP(D2220,Pivot!$B$4:$F$2181,4,0)</f>
        <v>459</v>
      </c>
      <c r="W2220" s="46">
        <f>IFERROR(VLOOKUP(D2220,Pivot!$B$4:$H$2181,5,0),"")</f>
        <v>0.34639999999999999</v>
      </c>
      <c r="X2220" s="51">
        <f>IFERROR(VLOOKUP(D2220,Pivot!$B$4:$H$2181,6,0),"")</f>
        <v>7.6300000000000007E-2</v>
      </c>
      <c r="Y2220" s="46">
        <f>IFERROR(VLOOKUP(D2220,Pivot!$B$4:$H$2181,7,0),"")</f>
        <v>0.42270000000000002</v>
      </c>
    </row>
    <row r="2221" spans="1:25" ht="15" customHeight="1" outlineLevel="2">
      <c r="A2221" s="10" t="str">
        <f>VLOOKUP(D2221,'Current OBD'!$B$6:$K$2185,4,0)</f>
        <v>Whatcom</v>
      </c>
      <c r="B2221" s="10" t="str">
        <f>VLOOKUP(D2221,'Current OBD'!$B$6:$K$2185,3,0)</f>
        <v>37-503</v>
      </c>
      <c r="C2221" s="9" t="str">
        <f>VLOOKUP(D2221,'Current OBD'!$B$6:$K$2185,2,0)</f>
        <v>Blaine School District</v>
      </c>
      <c r="D2221" s="24">
        <v>662162</v>
      </c>
      <c r="E2221" s="9" t="str">
        <f>VLOOKUP(D2221,'Current OBD'!$B$6:$K$2185,10,0)</f>
        <v>Blaine Primary</v>
      </c>
      <c r="F2221" s="11" t="str">
        <f>IF(VLOOKUP(D2221,'Current OBD'!$B$6:$AK$2185,23,0)="Yes","PK"," ")</f>
        <v>PK</v>
      </c>
      <c r="G2221" s="11" t="str">
        <f>IF(VLOOKUP(D2221,'Current OBD'!$B$6:$AK$2185,24,0)="Yes","K"," ")</f>
        <v>K</v>
      </c>
      <c r="H2221" s="11">
        <f>IF(VLOOKUP(D2221,'Current OBD'!$B$6:$AK$2185,25,0)="Yes",1," ")</f>
        <v>1</v>
      </c>
      <c r="I2221" s="11" t="str">
        <f>IF(VLOOKUP(D2221,'Current OBD'!$B$6:$AK$2185,26,0)="Yes","2"," ")</f>
        <v>2</v>
      </c>
      <c r="J2221" s="11" t="str">
        <f>IF(VLOOKUP(D2221,'Current OBD'!$B$6:$AK$2185,27,0)="Yes","3"," ")</f>
        <v xml:space="preserve"> </v>
      </c>
      <c r="K2221" s="11" t="str">
        <f>IF(VLOOKUP(D2221,'Current OBD'!$B$6:$AK$2185,28,0)="Yes","4"," ")</f>
        <v xml:space="preserve"> </v>
      </c>
      <c r="L2221" s="11" t="str">
        <f>IF(VLOOKUP(D2221,'Current OBD'!$B$6:$AK$2185,29,0)="Yes","5"," ")</f>
        <v xml:space="preserve"> </v>
      </c>
      <c r="M2221" s="11" t="str">
        <f>IF(VLOOKUP(D2221,'Current OBD'!$B$6:$AK$2185,30,0)="Yes","6"," ")</f>
        <v xml:space="preserve"> </v>
      </c>
      <c r="N2221" s="11" t="str">
        <f>IF(VLOOKUP(D2221,'Current OBD'!$B$6:$AK$2185,31,0)="Yes","7"," ")</f>
        <v xml:space="preserve"> </v>
      </c>
      <c r="O2221" s="11" t="str">
        <f>IF(VLOOKUP(D2221,'Current OBD'!$B$6:$AK$2185,32,0)="Yes","8"," ")</f>
        <v xml:space="preserve"> </v>
      </c>
      <c r="P2221" s="11" t="str">
        <f>IF(VLOOKUP(D2221,'Current OBD'!$B$6:$AK$2185,33,0)="Yes","9"," ")</f>
        <v xml:space="preserve"> </v>
      </c>
      <c r="Q2221" s="11" t="str">
        <f>IF(VLOOKUP(D2221,'Current OBD'!$B$6:$AK$2185,34,0)="Yes","10"," ")</f>
        <v xml:space="preserve"> </v>
      </c>
      <c r="R2221" s="11" t="str">
        <f>IF(VLOOKUP(D2221,'Current OBD'!$B$6:$AK$2185,35,0)="Yes","11"," ")</f>
        <v xml:space="preserve"> </v>
      </c>
      <c r="S2221" s="11" t="str">
        <f>IF(VLOOKUP(D2221,'Current OBD'!$B$6:$AK$2185,36,0)="Yes","12"," ")</f>
        <v xml:space="preserve"> </v>
      </c>
      <c r="T2221" s="13">
        <f>VLOOKUP(D2221,Pivot!$B$4:$F$2181,2,0)</f>
        <v>155</v>
      </c>
      <c r="U2221" s="13">
        <f>VLOOKUP(D2221,Pivot!$B$4:$F$2181,3,0)</f>
        <v>41</v>
      </c>
      <c r="V2221" s="13">
        <f>VLOOKUP(D2221,Pivot!$B$4:$F$2181,4,0)</f>
        <v>425</v>
      </c>
      <c r="W2221" s="46">
        <f>IFERROR(VLOOKUP(D2221,Pivot!$B$4:$H$2181,5,0),"")</f>
        <v>0.36470000000000002</v>
      </c>
      <c r="X2221" s="51">
        <f>IFERROR(VLOOKUP(D2221,Pivot!$B$4:$H$2181,6,0),"")</f>
        <v>9.6500000000000002E-2</v>
      </c>
      <c r="Y2221" s="46">
        <f>IFERROR(VLOOKUP(D2221,Pivot!$B$4:$H$2181,7,0),"")</f>
        <v>0.4612</v>
      </c>
    </row>
    <row r="2222" spans="1:25" ht="15" customHeight="1" outlineLevel="1">
      <c r="A2222" s="27"/>
      <c r="B2222" s="27"/>
      <c r="C2222" s="30" t="s">
        <v>5890</v>
      </c>
      <c r="D2222" s="27"/>
      <c r="E2222" s="26"/>
      <c r="F2222" s="29"/>
      <c r="G2222" s="29"/>
      <c r="H2222" s="29"/>
      <c r="I2222" s="29"/>
      <c r="J2222" s="29"/>
      <c r="K2222" s="29"/>
      <c r="L2222" s="29"/>
      <c r="M2222" s="29"/>
      <c r="N2222" s="29"/>
      <c r="O2222" s="29"/>
      <c r="P2222" s="29"/>
      <c r="Q2222" s="29"/>
      <c r="R2222" s="29"/>
      <c r="S2222" s="29"/>
      <c r="T2222" s="43">
        <f>SUBTOTAL(9,T2218:T2221)</f>
        <v>651</v>
      </c>
      <c r="U2222" s="43">
        <f>SUBTOTAL(9,U2218:U2221)</f>
        <v>174</v>
      </c>
      <c r="V2222" s="43">
        <f>SUBTOTAL(9,V2218:V2221)</f>
        <v>1938</v>
      </c>
      <c r="W2222" s="47"/>
      <c r="X2222" s="52"/>
      <c r="Y2222" s="56">
        <f>(T2222+U2222)/V2222</f>
        <v>0.42569659442724456</v>
      </c>
    </row>
    <row r="2223" spans="1:25" ht="15" customHeight="1" outlineLevel="2">
      <c r="A2223" s="10" t="str">
        <f>VLOOKUP(D2223,'Current OBD'!$B$6:$K$2185,4,0)</f>
        <v>Whatcom</v>
      </c>
      <c r="B2223" s="10" t="str">
        <f>VLOOKUP(D2223,'Current OBD'!$B$6:$K$2185,3,0)</f>
        <v>37-504</v>
      </c>
      <c r="C2223" s="9" t="str">
        <f>VLOOKUP(D2223,'Current OBD'!$B$6:$K$2185,2,0)</f>
        <v>Lynden School District</v>
      </c>
      <c r="D2223" s="24">
        <v>662166</v>
      </c>
      <c r="E2223" s="9" t="str">
        <f>VLOOKUP(D2223,'Current OBD'!$B$6:$K$2185,10,0)</f>
        <v>Fisher Elementary</v>
      </c>
      <c r="F2223" s="11" t="str">
        <f>IF(VLOOKUP(D2223,'Current OBD'!$B$6:$AK$2185,23,0)="Yes","PK"," ")</f>
        <v>PK</v>
      </c>
      <c r="G2223" s="11" t="str">
        <f>IF(VLOOKUP(D2223,'Current OBD'!$B$6:$AK$2185,24,0)="Yes","K"," ")</f>
        <v>K</v>
      </c>
      <c r="H2223" s="11">
        <f>IF(VLOOKUP(D2223,'Current OBD'!$B$6:$AK$2185,25,0)="Yes",1," ")</f>
        <v>1</v>
      </c>
      <c r="I2223" s="11" t="str">
        <f>IF(VLOOKUP(D2223,'Current OBD'!$B$6:$AK$2185,26,0)="Yes","2"," ")</f>
        <v>2</v>
      </c>
      <c r="J2223" s="11" t="str">
        <f>IF(VLOOKUP(D2223,'Current OBD'!$B$6:$AK$2185,27,0)="Yes","3"," ")</f>
        <v>3</v>
      </c>
      <c r="K2223" s="11" t="str">
        <f>IF(VLOOKUP(D2223,'Current OBD'!$B$6:$AK$2185,28,0)="Yes","4"," ")</f>
        <v>4</v>
      </c>
      <c r="L2223" s="11" t="str">
        <f>IF(VLOOKUP(D2223,'Current OBD'!$B$6:$AK$2185,29,0)="Yes","5"," ")</f>
        <v>5</v>
      </c>
      <c r="M2223" s="11" t="str">
        <f>IF(VLOOKUP(D2223,'Current OBD'!$B$6:$AK$2185,30,0)="Yes","6"," ")</f>
        <v xml:space="preserve"> </v>
      </c>
      <c r="N2223" s="11" t="str">
        <f>IF(VLOOKUP(D2223,'Current OBD'!$B$6:$AK$2185,31,0)="Yes","7"," ")</f>
        <v xml:space="preserve"> </v>
      </c>
      <c r="O2223" s="11" t="str">
        <f>IF(VLOOKUP(D2223,'Current OBD'!$B$6:$AK$2185,32,0)="Yes","8"," ")</f>
        <v xml:space="preserve"> </v>
      </c>
      <c r="P2223" s="11" t="str">
        <f>IF(VLOOKUP(D2223,'Current OBD'!$B$6:$AK$2185,33,0)="Yes","9"," ")</f>
        <v xml:space="preserve"> </v>
      </c>
      <c r="Q2223" s="11" t="str">
        <f>IF(VLOOKUP(D2223,'Current OBD'!$B$6:$AK$2185,34,0)="Yes","10"," ")</f>
        <v xml:space="preserve"> </v>
      </c>
      <c r="R2223" s="11" t="str">
        <f>IF(VLOOKUP(D2223,'Current OBD'!$B$6:$AK$2185,35,0)="Yes","11"," ")</f>
        <v xml:space="preserve"> </v>
      </c>
      <c r="S2223" s="11" t="str">
        <f>IF(VLOOKUP(D2223,'Current OBD'!$B$6:$AK$2185,36,0)="Yes","12"," ")</f>
        <v xml:space="preserve"> </v>
      </c>
      <c r="T2223" s="13">
        <f>VLOOKUP(D2223,Pivot!$B$4:$F$2181,2,0)</f>
        <v>220</v>
      </c>
      <c r="U2223" s="13">
        <f>VLOOKUP(D2223,Pivot!$B$4:$F$2181,3,0)</f>
        <v>53</v>
      </c>
      <c r="V2223" s="13">
        <f>VLOOKUP(D2223,Pivot!$B$4:$F$2181,4,0)</f>
        <v>529</v>
      </c>
      <c r="W2223" s="46">
        <f>IFERROR(VLOOKUP(D2223,Pivot!$B$4:$H$2181,5,0),"")</f>
        <v>0.41589999999999999</v>
      </c>
      <c r="X2223" s="51">
        <f>IFERROR(VLOOKUP(D2223,Pivot!$B$4:$H$2181,6,0),"")</f>
        <v>0.1002</v>
      </c>
      <c r="Y2223" s="46">
        <f>IFERROR(VLOOKUP(D2223,Pivot!$B$4:$H$2181,7,0),"")</f>
        <v>0.5161</v>
      </c>
    </row>
    <row r="2224" spans="1:25" ht="15" customHeight="1" outlineLevel="2">
      <c r="A2224" s="10" t="str">
        <f>VLOOKUP(D2224,'Current OBD'!$B$6:$K$2185,4,0)</f>
        <v>Whatcom</v>
      </c>
      <c r="B2224" s="10" t="str">
        <f>VLOOKUP(D2224,'Current OBD'!$B$6:$K$2185,3,0)</f>
        <v>37-504</v>
      </c>
      <c r="C2224" s="9" t="str">
        <f>VLOOKUP(D2224,'Current OBD'!$B$6:$K$2185,2,0)</f>
        <v>Lynden School District</v>
      </c>
      <c r="D2224" s="24">
        <v>662168</v>
      </c>
      <c r="E2224" s="9" t="str">
        <f>VLOOKUP(D2224,'Current OBD'!$B$6:$K$2185,10,0)</f>
        <v>Isom Intermediate</v>
      </c>
      <c r="F2224" s="11" t="str">
        <f>IF(VLOOKUP(D2224,'Current OBD'!$B$6:$AK$2185,23,0)="Yes","PK"," ")</f>
        <v>PK</v>
      </c>
      <c r="G2224" s="11" t="str">
        <f>IF(VLOOKUP(D2224,'Current OBD'!$B$6:$AK$2185,24,0)="Yes","K"," ")</f>
        <v>K</v>
      </c>
      <c r="H2224" s="11">
        <f>IF(VLOOKUP(D2224,'Current OBD'!$B$6:$AK$2185,25,0)="Yes",1," ")</f>
        <v>1</v>
      </c>
      <c r="I2224" s="11" t="str">
        <f>IF(VLOOKUP(D2224,'Current OBD'!$B$6:$AK$2185,26,0)="Yes","2"," ")</f>
        <v>2</v>
      </c>
      <c r="J2224" s="11" t="str">
        <f>IF(VLOOKUP(D2224,'Current OBD'!$B$6:$AK$2185,27,0)="Yes","3"," ")</f>
        <v>3</v>
      </c>
      <c r="K2224" s="11" t="str">
        <f>IF(VLOOKUP(D2224,'Current OBD'!$B$6:$AK$2185,28,0)="Yes","4"," ")</f>
        <v>4</v>
      </c>
      <c r="L2224" s="11" t="str">
        <f>IF(VLOOKUP(D2224,'Current OBD'!$B$6:$AK$2185,29,0)="Yes","5"," ")</f>
        <v>5</v>
      </c>
      <c r="M2224" s="11" t="str">
        <f>IF(VLOOKUP(D2224,'Current OBD'!$B$6:$AK$2185,30,0)="Yes","6"," ")</f>
        <v xml:space="preserve"> </v>
      </c>
      <c r="N2224" s="11" t="str">
        <f>IF(VLOOKUP(D2224,'Current OBD'!$B$6:$AK$2185,31,0)="Yes","7"," ")</f>
        <v xml:space="preserve"> </v>
      </c>
      <c r="O2224" s="11" t="str">
        <f>IF(VLOOKUP(D2224,'Current OBD'!$B$6:$AK$2185,32,0)="Yes","8"," ")</f>
        <v xml:space="preserve"> </v>
      </c>
      <c r="P2224" s="11" t="str">
        <f>IF(VLOOKUP(D2224,'Current OBD'!$B$6:$AK$2185,33,0)="Yes","9"," ")</f>
        <v xml:space="preserve"> </v>
      </c>
      <c r="Q2224" s="11" t="str">
        <f>IF(VLOOKUP(D2224,'Current OBD'!$B$6:$AK$2185,34,0)="Yes","10"," ")</f>
        <v xml:space="preserve"> </v>
      </c>
      <c r="R2224" s="11" t="str">
        <f>IF(VLOOKUP(D2224,'Current OBD'!$B$6:$AK$2185,35,0)="Yes","11"," ")</f>
        <v xml:space="preserve"> </v>
      </c>
      <c r="S2224" s="11" t="str">
        <f>IF(VLOOKUP(D2224,'Current OBD'!$B$6:$AK$2185,36,0)="Yes","12"," ")</f>
        <v xml:space="preserve"> </v>
      </c>
      <c r="T2224" s="13">
        <f>VLOOKUP(D2224,Pivot!$B$4:$F$2181,2,0)</f>
        <v>134</v>
      </c>
      <c r="U2224" s="13">
        <f>VLOOKUP(D2224,Pivot!$B$4:$F$2181,3,0)</f>
        <v>41</v>
      </c>
      <c r="V2224" s="13">
        <f>VLOOKUP(D2224,Pivot!$B$4:$F$2181,4,0)</f>
        <v>427</v>
      </c>
      <c r="W2224" s="46">
        <f>IFERROR(VLOOKUP(D2224,Pivot!$B$4:$H$2181,5,0),"")</f>
        <v>0.31380000000000002</v>
      </c>
      <c r="X2224" s="51">
        <f>IFERROR(VLOOKUP(D2224,Pivot!$B$4:$H$2181,6,0),"")</f>
        <v>9.6000000000000002E-2</v>
      </c>
      <c r="Y2224" s="46">
        <f>IFERROR(VLOOKUP(D2224,Pivot!$B$4:$H$2181,7,0),"")</f>
        <v>0.4098</v>
      </c>
    </row>
    <row r="2225" spans="1:25" ht="15" customHeight="1" outlineLevel="2">
      <c r="A2225" s="10" t="str">
        <f>VLOOKUP(D2225,'Current OBD'!$B$6:$K$2185,4,0)</f>
        <v>Whatcom</v>
      </c>
      <c r="B2225" s="10" t="str">
        <f>VLOOKUP(D2225,'Current OBD'!$B$6:$K$2185,3,0)</f>
        <v>37-504</v>
      </c>
      <c r="C2225" s="9" t="str">
        <f>VLOOKUP(D2225,'Current OBD'!$B$6:$K$2185,2,0)</f>
        <v>Lynden School District</v>
      </c>
      <c r="D2225" s="24">
        <v>662170</v>
      </c>
      <c r="E2225" s="9" t="str">
        <f>VLOOKUP(D2225,'Current OBD'!$B$6:$K$2185,10,0)</f>
        <v>Lynden High</v>
      </c>
      <c r="F2225" s="11" t="str">
        <f>IF(VLOOKUP(D2225,'Current OBD'!$B$6:$AK$2185,23,0)="Yes","PK"," ")</f>
        <v xml:space="preserve"> </v>
      </c>
      <c r="G2225" s="11" t="str">
        <f>IF(VLOOKUP(D2225,'Current OBD'!$B$6:$AK$2185,24,0)="Yes","K"," ")</f>
        <v xml:space="preserve"> </v>
      </c>
      <c r="H2225" s="11" t="str">
        <f>IF(VLOOKUP(D2225,'Current OBD'!$B$6:$AK$2185,25,0)="Yes",1," ")</f>
        <v xml:space="preserve"> </v>
      </c>
      <c r="I2225" s="11" t="str">
        <f>IF(VLOOKUP(D2225,'Current OBD'!$B$6:$AK$2185,26,0)="Yes","2"," ")</f>
        <v xml:space="preserve"> </v>
      </c>
      <c r="J2225" s="11" t="str">
        <f>IF(VLOOKUP(D2225,'Current OBD'!$B$6:$AK$2185,27,0)="Yes","3"," ")</f>
        <v xml:space="preserve"> </v>
      </c>
      <c r="K2225" s="11" t="str">
        <f>IF(VLOOKUP(D2225,'Current OBD'!$B$6:$AK$2185,28,0)="Yes","4"," ")</f>
        <v xml:space="preserve"> </v>
      </c>
      <c r="L2225" s="11" t="str">
        <f>IF(VLOOKUP(D2225,'Current OBD'!$B$6:$AK$2185,29,0)="Yes","5"," ")</f>
        <v xml:space="preserve"> </v>
      </c>
      <c r="M2225" s="11" t="str">
        <f>IF(VLOOKUP(D2225,'Current OBD'!$B$6:$AK$2185,30,0)="Yes","6"," ")</f>
        <v xml:space="preserve"> </v>
      </c>
      <c r="N2225" s="11" t="str">
        <f>IF(VLOOKUP(D2225,'Current OBD'!$B$6:$AK$2185,31,0)="Yes","7"," ")</f>
        <v xml:space="preserve"> </v>
      </c>
      <c r="O2225" s="11" t="str">
        <f>IF(VLOOKUP(D2225,'Current OBD'!$B$6:$AK$2185,32,0)="Yes","8"," ")</f>
        <v xml:space="preserve"> </v>
      </c>
      <c r="P2225" s="11" t="str">
        <f>IF(VLOOKUP(D2225,'Current OBD'!$B$6:$AK$2185,33,0)="Yes","9"," ")</f>
        <v>9</v>
      </c>
      <c r="Q2225" s="11" t="str">
        <f>IF(VLOOKUP(D2225,'Current OBD'!$B$6:$AK$2185,34,0)="Yes","10"," ")</f>
        <v>10</v>
      </c>
      <c r="R2225" s="11" t="str">
        <f>IF(VLOOKUP(D2225,'Current OBD'!$B$6:$AK$2185,35,0)="Yes","11"," ")</f>
        <v>11</v>
      </c>
      <c r="S2225" s="11" t="str">
        <f>IF(VLOOKUP(D2225,'Current OBD'!$B$6:$AK$2185,36,0)="Yes","12"," ")</f>
        <v>12</v>
      </c>
      <c r="T2225" s="13">
        <f>VLOOKUP(D2225,Pivot!$B$4:$F$2181,2,0)</f>
        <v>249</v>
      </c>
      <c r="U2225" s="13">
        <f>VLOOKUP(D2225,Pivot!$B$4:$F$2181,3,0)</f>
        <v>77</v>
      </c>
      <c r="V2225" s="13">
        <f>VLOOKUP(D2225,Pivot!$B$4:$F$2181,4,0)</f>
        <v>953</v>
      </c>
      <c r="W2225" s="46">
        <f>IFERROR(VLOOKUP(D2225,Pivot!$B$4:$H$2181,5,0),"")</f>
        <v>0.26129999999999998</v>
      </c>
      <c r="X2225" s="51">
        <f>IFERROR(VLOOKUP(D2225,Pivot!$B$4:$H$2181,6,0),"")</f>
        <v>8.0799999999999997E-2</v>
      </c>
      <c r="Y2225" s="46">
        <f>IFERROR(VLOOKUP(D2225,Pivot!$B$4:$H$2181,7,0),"")</f>
        <v>0.34210000000000002</v>
      </c>
    </row>
    <row r="2226" spans="1:25" ht="15" customHeight="1" outlineLevel="2">
      <c r="A2226" s="10" t="str">
        <f>VLOOKUP(D2226,'Current OBD'!$B$6:$K$2185,4,0)</f>
        <v>Whatcom</v>
      </c>
      <c r="B2226" s="10" t="str">
        <f>VLOOKUP(D2226,'Current OBD'!$B$6:$K$2185,3,0)</f>
        <v>37-504</v>
      </c>
      <c r="C2226" s="9" t="str">
        <f>VLOOKUP(D2226,'Current OBD'!$B$6:$K$2185,2,0)</f>
        <v>Lynden School District</v>
      </c>
      <c r="D2226" s="24">
        <v>662169</v>
      </c>
      <c r="E2226" s="9" t="str">
        <f>VLOOKUP(D2226,'Current OBD'!$B$6:$K$2185,10,0)</f>
        <v>Lynden Middle</v>
      </c>
      <c r="F2226" s="11" t="str">
        <f>IF(VLOOKUP(D2226,'Current OBD'!$B$6:$AK$2185,23,0)="Yes","PK"," ")</f>
        <v xml:space="preserve"> </v>
      </c>
      <c r="G2226" s="11" t="str">
        <f>IF(VLOOKUP(D2226,'Current OBD'!$B$6:$AK$2185,24,0)="Yes","K"," ")</f>
        <v xml:space="preserve"> </v>
      </c>
      <c r="H2226" s="11" t="str">
        <f>IF(VLOOKUP(D2226,'Current OBD'!$B$6:$AK$2185,25,0)="Yes",1," ")</f>
        <v xml:space="preserve"> </v>
      </c>
      <c r="I2226" s="11" t="str">
        <f>IF(VLOOKUP(D2226,'Current OBD'!$B$6:$AK$2185,26,0)="Yes","2"," ")</f>
        <v xml:space="preserve"> </v>
      </c>
      <c r="J2226" s="11" t="str">
        <f>IF(VLOOKUP(D2226,'Current OBD'!$B$6:$AK$2185,27,0)="Yes","3"," ")</f>
        <v xml:space="preserve"> </v>
      </c>
      <c r="K2226" s="11" t="str">
        <f>IF(VLOOKUP(D2226,'Current OBD'!$B$6:$AK$2185,28,0)="Yes","4"," ")</f>
        <v xml:space="preserve"> </v>
      </c>
      <c r="L2226" s="11" t="str">
        <f>IF(VLOOKUP(D2226,'Current OBD'!$B$6:$AK$2185,29,0)="Yes","5"," ")</f>
        <v xml:space="preserve"> </v>
      </c>
      <c r="M2226" s="11" t="str">
        <f>IF(VLOOKUP(D2226,'Current OBD'!$B$6:$AK$2185,30,0)="Yes","6"," ")</f>
        <v>6</v>
      </c>
      <c r="N2226" s="11" t="str">
        <f>IF(VLOOKUP(D2226,'Current OBD'!$B$6:$AK$2185,31,0)="Yes","7"," ")</f>
        <v>7</v>
      </c>
      <c r="O2226" s="11" t="str">
        <f>IF(VLOOKUP(D2226,'Current OBD'!$B$6:$AK$2185,32,0)="Yes","8"," ")</f>
        <v>8</v>
      </c>
      <c r="P2226" s="11" t="str">
        <f>IF(VLOOKUP(D2226,'Current OBD'!$B$6:$AK$2185,33,0)="Yes","9"," ")</f>
        <v xml:space="preserve"> </v>
      </c>
      <c r="Q2226" s="11" t="str">
        <f>IF(VLOOKUP(D2226,'Current OBD'!$B$6:$AK$2185,34,0)="Yes","10"," ")</f>
        <v xml:space="preserve"> </v>
      </c>
      <c r="R2226" s="11" t="str">
        <f>IF(VLOOKUP(D2226,'Current OBD'!$B$6:$AK$2185,35,0)="Yes","11"," ")</f>
        <v xml:space="preserve"> </v>
      </c>
      <c r="S2226" s="11" t="str">
        <f>IF(VLOOKUP(D2226,'Current OBD'!$B$6:$AK$2185,36,0)="Yes","12"," ")</f>
        <v xml:space="preserve"> </v>
      </c>
      <c r="T2226" s="13">
        <f>VLOOKUP(D2226,Pivot!$B$4:$F$2181,2,0)</f>
        <v>235</v>
      </c>
      <c r="U2226" s="13">
        <f>VLOOKUP(D2226,Pivot!$B$4:$F$2181,3,0)</f>
        <v>69</v>
      </c>
      <c r="V2226" s="13">
        <f>VLOOKUP(D2226,Pivot!$B$4:$F$2181,4,0)</f>
        <v>672</v>
      </c>
      <c r="W2226" s="46">
        <f>IFERROR(VLOOKUP(D2226,Pivot!$B$4:$H$2181,5,0),"")</f>
        <v>0.34970000000000001</v>
      </c>
      <c r="X2226" s="51">
        <f>IFERROR(VLOOKUP(D2226,Pivot!$B$4:$H$2181,6,0),"")</f>
        <v>0.1027</v>
      </c>
      <c r="Y2226" s="46">
        <f>IFERROR(VLOOKUP(D2226,Pivot!$B$4:$H$2181,7,0),"")</f>
        <v>0.45240000000000002</v>
      </c>
    </row>
    <row r="2227" spans="1:25" ht="15" customHeight="1" outlineLevel="2">
      <c r="A2227" s="10" t="str">
        <f>VLOOKUP(D2227,'Current OBD'!$B$6:$K$2185,4,0)</f>
        <v>Whatcom</v>
      </c>
      <c r="B2227" s="10" t="str">
        <f>VLOOKUP(D2227,'Current OBD'!$B$6:$K$2185,3,0)</f>
        <v>37-504</v>
      </c>
      <c r="C2227" s="9" t="str">
        <f>VLOOKUP(D2227,'Current OBD'!$B$6:$K$2185,2,0)</f>
        <v>Lynden School District</v>
      </c>
      <c r="D2227" s="24">
        <v>662167</v>
      </c>
      <c r="E2227" s="9" t="str">
        <f>VLOOKUP(D2227,'Current OBD'!$B$6:$K$2185,10,0)</f>
        <v>Vossbeck Elementary</v>
      </c>
      <c r="F2227" s="11" t="str">
        <f>IF(VLOOKUP(D2227,'Current OBD'!$B$6:$AK$2185,23,0)="Yes","PK"," ")</f>
        <v>PK</v>
      </c>
      <c r="G2227" s="11" t="str">
        <f>IF(VLOOKUP(D2227,'Current OBD'!$B$6:$AK$2185,24,0)="Yes","K"," ")</f>
        <v>K</v>
      </c>
      <c r="H2227" s="11">
        <f>IF(VLOOKUP(D2227,'Current OBD'!$B$6:$AK$2185,25,0)="Yes",1," ")</f>
        <v>1</v>
      </c>
      <c r="I2227" s="11" t="str">
        <f>IF(VLOOKUP(D2227,'Current OBD'!$B$6:$AK$2185,26,0)="Yes","2"," ")</f>
        <v>2</v>
      </c>
      <c r="J2227" s="11" t="str">
        <f>IF(VLOOKUP(D2227,'Current OBD'!$B$6:$AK$2185,27,0)="Yes","3"," ")</f>
        <v>3</v>
      </c>
      <c r="K2227" s="11" t="str">
        <f>IF(VLOOKUP(D2227,'Current OBD'!$B$6:$AK$2185,28,0)="Yes","4"," ")</f>
        <v>4</v>
      </c>
      <c r="L2227" s="11" t="str">
        <f>IF(VLOOKUP(D2227,'Current OBD'!$B$6:$AK$2185,29,0)="Yes","5"," ")</f>
        <v>5</v>
      </c>
      <c r="M2227" s="11" t="str">
        <f>IF(VLOOKUP(D2227,'Current OBD'!$B$6:$AK$2185,30,0)="Yes","6"," ")</f>
        <v>6</v>
      </c>
      <c r="N2227" s="11" t="str">
        <f>IF(VLOOKUP(D2227,'Current OBD'!$B$6:$AK$2185,31,0)="Yes","7"," ")</f>
        <v>7</v>
      </c>
      <c r="O2227" s="11" t="str">
        <f>IF(VLOOKUP(D2227,'Current OBD'!$B$6:$AK$2185,32,0)="Yes","8"," ")</f>
        <v xml:space="preserve"> </v>
      </c>
      <c r="P2227" s="11" t="str">
        <f>IF(VLOOKUP(D2227,'Current OBD'!$B$6:$AK$2185,33,0)="Yes","9"," ")</f>
        <v xml:space="preserve"> </v>
      </c>
      <c r="Q2227" s="11" t="str">
        <f>IF(VLOOKUP(D2227,'Current OBD'!$B$6:$AK$2185,34,0)="Yes","10"," ")</f>
        <v xml:space="preserve"> </v>
      </c>
      <c r="R2227" s="11" t="str">
        <f>IF(VLOOKUP(D2227,'Current OBD'!$B$6:$AK$2185,35,0)="Yes","11"," ")</f>
        <v xml:space="preserve"> </v>
      </c>
      <c r="S2227" s="11" t="str">
        <f>IF(VLOOKUP(D2227,'Current OBD'!$B$6:$AK$2185,36,0)="Yes","12"," ")</f>
        <v xml:space="preserve"> </v>
      </c>
      <c r="T2227" s="13">
        <f>VLOOKUP(D2227,Pivot!$B$4:$F$2181,2,0)</f>
        <v>158</v>
      </c>
      <c r="U2227" s="13">
        <f>VLOOKUP(D2227,Pivot!$B$4:$F$2181,3,0)</f>
        <v>54</v>
      </c>
      <c r="V2227" s="13">
        <f>VLOOKUP(D2227,Pivot!$B$4:$F$2181,4,0)</f>
        <v>489</v>
      </c>
      <c r="W2227" s="46">
        <f>IFERROR(VLOOKUP(D2227,Pivot!$B$4:$H$2181,5,0),"")</f>
        <v>0.3231</v>
      </c>
      <c r="X2227" s="51">
        <f>IFERROR(VLOOKUP(D2227,Pivot!$B$4:$H$2181,6,0),"")</f>
        <v>0.1104</v>
      </c>
      <c r="Y2227" s="46">
        <f>IFERROR(VLOOKUP(D2227,Pivot!$B$4:$H$2181,7,0),"")</f>
        <v>0.4335</v>
      </c>
    </row>
    <row r="2228" spans="1:25" ht="15" customHeight="1" outlineLevel="1">
      <c r="A2228" s="27"/>
      <c r="B2228" s="27"/>
      <c r="C2228" s="30" t="s">
        <v>5891</v>
      </c>
      <c r="D2228" s="27"/>
      <c r="E2228" s="26"/>
      <c r="F2228" s="29"/>
      <c r="G2228" s="29"/>
      <c r="H2228" s="29"/>
      <c r="I2228" s="29"/>
      <c r="J2228" s="29"/>
      <c r="K2228" s="29"/>
      <c r="L2228" s="29"/>
      <c r="M2228" s="29"/>
      <c r="N2228" s="29"/>
      <c r="O2228" s="29"/>
      <c r="P2228" s="29"/>
      <c r="Q2228" s="29"/>
      <c r="R2228" s="29"/>
      <c r="S2228" s="29"/>
      <c r="T2228" s="43">
        <f>SUBTOTAL(9,T2223:T2227)</f>
        <v>996</v>
      </c>
      <c r="U2228" s="43">
        <f>SUBTOTAL(9,U2223:U2227)</f>
        <v>294</v>
      </c>
      <c r="V2228" s="43">
        <f>SUBTOTAL(9,V2223:V2227)</f>
        <v>3070</v>
      </c>
      <c r="W2228" s="47"/>
      <c r="X2228" s="52"/>
      <c r="Y2228" s="56">
        <f>(T2228+U2228)/V2228</f>
        <v>0.4201954397394137</v>
      </c>
    </row>
    <row r="2229" spans="1:25" ht="15" customHeight="1" outlineLevel="2">
      <c r="A2229" s="10" t="str">
        <f>VLOOKUP(D2229,'Current OBD'!$B$6:$K$2185,4,0)</f>
        <v>Whatcom</v>
      </c>
      <c r="B2229" s="10" t="str">
        <f>VLOOKUP(D2229,'Current OBD'!$B$6:$K$2185,3,0)</f>
        <v>37-505</v>
      </c>
      <c r="C2229" s="9" t="str">
        <f>VLOOKUP(D2229,'Current OBD'!$B$6:$K$2185,2,0)</f>
        <v>Meridian School District</v>
      </c>
      <c r="D2229" s="24">
        <v>662171</v>
      </c>
      <c r="E2229" s="9" t="str">
        <f>VLOOKUP(D2229,'Current OBD'!$B$6:$K$2185,10,0)</f>
        <v>Irene Reither Elementary (formerly Primary)</v>
      </c>
      <c r="F2229" s="11" t="str">
        <f>IF(VLOOKUP(D2229,'Current OBD'!$B$6:$AK$2185,23,0)="Yes","PK"," ")</f>
        <v xml:space="preserve"> </v>
      </c>
      <c r="G2229" s="11" t="str">
        <f>IF(VLOOKUP(D2229,'Current OBD'!$B$6:$AK$2185,24,0)="Yes","K"," ")</f>
        <v>K</v>
      </c>
      <c r="H2229" s="11">
        <f>IF(VLOOKUP(D2229,'Current OBD'!$B$6:$AK$2185,25,0)="Yes",1," ")</f>
        <v>1</v>
      </c>
      <c r="I2229" s="11" t="str">
        <f>IF(VLOOKUP(D2229,'Current OBD'!$B$6:$AK$2185,26,0)="Yes","2"," ")</f>
        <v>2</v>
      </c>
      <c r="J2229" s="11" t="str">
        <f>IF(VLOOKUP(D2229,'Current OBD'!$B$6:$AK$2185,27,0)="Yes","3"," ")</f>
        <v>3</v>
      </c>
      <c r="K2229" s="11" t="str">
        <f>IF(VLOOKUP(D2229,'Current OBD'!$B$6:$AK$2185,28,0)="Yes","4"," ")</f>
        <v>4</v>
      </c>
      <c r="L2229" s="11" t="str">
        <f>IF(VLOOKUP(D2229,'Current OBD'!$B$6:$AK$2185,29,0)="Yes","5"," ")</f>
        <v>5</v>
      </c>
      <c r="M2229" s="11" t="str">
        <f>IF(VLOOKUP(D2229,'Current OBD'!$B$6:$AK$2185,30,0)="Yes","6"," ")</f>
        <v xml:space="preserve"> </v>
      </c>
      <c r="N2229" s="11" t="str">
        <f>IF(VLOOKUP(D2229,'Current OBD'!$B$6:$AK$2185,31,0)="Yes","7"," ")</f>
        <v xml:space="preserve"> </v>
      </c>
      <c r="O2229" s="11" t="str">
        <f>IF(VLOOKUP(D2229,'Current OBD'!$B$6:$AK$2185,32,0)="Yes","8"," ")</f>
        <v xml:space="preserve"> </v>
      </c>
      <c r="P2229" s="11" t="str">
        <f>IF(VLOOKUP(D2229,'Current OBD'!$B$6:$AK$2185,33,0)="Yes","9"," ")</f>
        <v xml:space="preserve"> </v>
      </c>
      <c r="Q2229" s="11" t="str">
        <f>IF(VLOOKUP(D2229,'Current OBD'!$B$6:$AK$2185,34,0)="Yes","10"," ")</f>
        <v xml:space="preserve"> </v>
      </c>
      <c r="R2229" s="11" t="str">
        <f>IF(VLOOKUP(D2229,'Current OBD'!$B$6:$AK$2185,35,0)="Yes","11"," ")</f>
        <v xml:space="preserve"> </v>
      </c>
      <c r="S2229" s="11" t="str">
        <f>IF(VLOOKUP(D2229,'Current OBD'!$B$6:$AK$2185,36,0)="Yes","12"," ")</f>
        <v xml:space="preserve"> </v>
      </c>
      <c r="T2229" s="13">
        <f>VLOOKUP(D2229,Pivot!$B$4:$F$2181,2,0)</f>
        <v>257</v>
      </c>
      <c r="U2229" s="13">
        <f>VLOOKUP(D2229,Pivot!$B$4:$F$2181,3,0)</f>
        <v>79</v>
      </c>
      <c r="V2229" s="13">
        <f>VLOOKUP(D2229,Pivot!$B$4:$F$2181,4,0)</f>
        <v>730</v>
      </c>
      <c r="W2229" s="46">
        <f>IFERROR(VLOOKUP(D2229,Pivot!$B$4:$H$2181,5,0),"")</f>
        <v>0.35210000000000002</v>
      </c>
      <c r="X2229" s="51">
        <f>IFERROR(VLOOKUP(D2229,Pivot!$B$4:$H$2181,6,0),"")</f>
        <v>0.1082</v>
      </c>
      <c r="Y2229" s="46">
        <f>IFERROR(VLOOKUP(D2229,Pivot!$B$4:$H$2181,7,0),"")</f>
        <v>0.46029999999999999</v>
      </c>
    </row>
    <row r="2230" spans="1:25" ht="15" customHeight="1" outlineLevel="2">
      <c r="A2230" s="10" t="str">
        <f>VLOOKUP(D2230,'Current OBD'!$B$6:$K$2185,4,0)</f>
        <v>Whatcom</v>
      </c>
      <c r="B2230" s="10" t="str">
        <f>VLOOKUP(D2230,'Current OBD'!$B$6:$K$2185,3,0)</f>
        <v>37-505</v>
      </c>
      <c r="C2230" s="9" t="str">
        <f>VLOOKUP(D2230,'Current OBD'!$B$6:$K$2185,2,0)</f>
        <v>Meridian School District</v>
      </c>
      <c r="D2230" s="24">
        <v>662174</v>
      </c>
      <c r="E2230" s="9" t="str">
        <f>VLOOKUP(D2230,'Current OBD'!$B$6:$K$2185,10,0)</f>
        <v>Meridian High</v>
      </c>
      <c r="F2230" s="11" t="str">
        <f>IF(VLOOKUP(D2230,'Current OBD'!$B$6:$AK$2185,23,0)="Yes","PK"," ")</f>
        <v xml:space="preserve"> </v>
      </c>
      <c r="G2230" s="11" t="str">
        <f>IF(VLOOKUP(D2230,'Current OBD'!$B$6:$AK$2185,24,0)="Yes","K"," ")</f>
        <v xml:space="preserve"> </v>
      </c>
      <c r="H2230" s="11" t="str">
        <f>IF(VLOOKUP(D2230,'Current OBD'!$B$6:$AK$2185,25,0)="Yes",1," ")</f>
        <v xml:space="preserve"> </v>
      </c>
      <c r="I2230" s="11" t="str">
        <f>IF(VLOOKUP(D2230,'Current OBD'!$B$6:$AK$2185,26,0)="Yes","2"," ")</f>
        <v xml:space="preserve"> </v>
      </c>
      <c r="J2230" s="11" t="str">
        <f>IF(VLOOKUP(D2230,'Current OBD'!$B$6:$AK$2185,27,0)="Yes","3"," ")</f>
        <v xml:space="preserve"> </v>
      </c>
      <c r="K2230" s="11" t="str">
        <f>IF(VLOOKUP(D2230,'Current OBD'!$B$6:$AK$2185,28,0)="Yes","4"," ")</f>
        <v xml:space="preserve"> </v>
      </c>
      <c r="L2230" s="11" t="str">
        <f>IF(VLOOKUP(D2230,'Current OBD'!$B$6:$AK$2185,29,0)="Yes","5"," ")</f>
        <v xml:space="preserve"> </v>
      </c>
      <c r="M2230" s="11" t="str">
        <f>IF(VLOOKUP(D2230,'Current OBD'!$B$6:$AK$2185,30,0)="Yes","6"," ")</f>
        <v xml:space="preserve"> </v>
      </c>
      <c r="N2230" s="11" t="str">
        <f>IF(VLOOKUP(D2230,'Current OBD'!$B$6:$AK$2185,31,0)="Yes","7"," ")</f>
        <v xml:space="preserve"> </v>
      </c>
      <c r="O2230" s="11" t="str">
        <f>IF(VLOOKUP(D2230,'Current OBD'!$B$6:$AK$2185,32,0)="Yes","8"," ")</f>
        <v xml:space="preserve"> </v>
      </c>
      <c r="P2230" s="11" t="str">
        <f>IF(VLOOKUP(D2230,'Current OBD'!$B$6:$AK$2185,33,0)="Yes","9"," ")</f>
        <v>9</v>
      </c>
      <c r="Q2230" s="11" t="str">
        <f>IF(VLOOKUP(D2230,'Current OBD'!$B$6:$AK$2185,34,0)="Yes","10"," ")</f>
        <v>10</v>
      </c>
      <c r="R2230" s="11" t="str">
        <f>IF(VLOOKUP(D2230,'Current OBD'!$B$6:$AK$2185,35,0)="Yes","11"," ")</f>
        <v>11</v>
      </c>
      <c r="S2230" s="11" t="str">
        <f>IF(VLOOKUP(D2230,'Current OBD'!$B$6:$AK$2185,36,0)="Yes","12"," ")</f>
        <v>12</v>
      </c>
      <c r="T2230" s="13">
        <f>VLOOKUP(D2230,Pivot!$B$4:$F$2181,2,0)</f>
        <v>110</v>
      </c>
      <c r="U2230" s="13">
        <f>VLOOKUP(D2230,Pivot!$B$4:$F$2181,3,0)</f>
        <v>47</v>
      </c>
      <c r="V2230" s="13">
        <f>VLOOKUP(D2230,Pivot!$B$4:$F$2181,4,0)</f>
        <v>498</v>
      </c>
      <c r="W2230" s="46">
        <f>IFERROR(VLOOKUP(D2230,Pivot!$B$4:$H$2181,5,0),"")</f>
        <v>0.22090000000000001</v>
      </c>
      <c r="X2230" s="51">
        <f>IFERROR(VLOOKUP(D2230,Pivot!$B$4:$H$2181,6,0),"")</f>
        <v>9.4399999999999998E-2</v>
      </c>
      <c r="Y2230" s="46">
        <f>IFERROR(VLOOKUP(D2230,Pivot!$B$4:$H$2181,7,0),"")</f>
        <v>0.31530000000000002</v>
      </c>
    </row>
    <row r="2231" spans="1:25" ht="15" customHeight="1" outlineLevel="2">
      <c r="A2231" s="10" t="str">
        <f>VLOOKUP(D2231,'Current OBD'!$B$6:$K$2185,4,0)</f>
        <v>Whatcom</v>
      </c>
      <c r="B2231" s="10" t="str">
        <f>VLOOKUP(D2231,'Current OBD'!$B$6:$K$2185,3,0)</f>
        <v>37-505</v>
      </c>
      <c r="C2231" s="9" t="str">
        <f>VLOOKUP(D2231,'Current OBD'!$B$6:$K$2185,2,0)</f>
        <v>Meridian School District</v>
      </c>
      <c r="D2231" s="24">
        <v>664013</v>
      </c>
      <c r="E2231" s="9" t="str">
        <f>VLOOKUP(D2231,'Current OBD'!$B$6:$K$2185,10,0)</f>
        <v>Meridian Middle School</v>
      </c>
      <c r="F2231" s="11" t="str">
        <f>IF(VLOOKUP(D2231,'Current OBD'!$B$6:$AK$2185,23,0)="Yes","PK"," ")</f>
        <v xml:space="preserve"> </v>
      </c>
      <c r="G2231" s="11" t="str">
        <f>IF(VLOOKUP(D2231,'Current OBD'!$B$6:$AK$2185,24,0)="Yes","K"," ")</f>
        <v xml:space="preserve"> </v>
      </c>
      <c r="H2231" s="11" t="str">
        <f>IF(VLOOKUP(D2231,'Current OBD'!$B$6:$AK$2185,25,0)="Yes",1," ")</f>
        <v xml:space="preserve"> </v>
      </c>
      <c r="I2231" s="11" t="str">
        <f>IF(VLOOKUP(D2231,'Current OBD'!$B$6:$AK$2185,26,0)="Yes","2"," ")</f>
        <v xml:space="preserve"> </v>
      </c>
      <c r="J2231" s="11" t="str">
        <f>IF(VLOOKUP(D2231,'Current OBD'!$B$6:$AK$2185,27,0)="Yes","3"," ")</f>
        <v xml:space="preserve"> </v>
      </c>
      <c r="K2231" s="11" t="str">
        <f>IF(VLOOKUP(D2231,'Current OBD'!$B$6:$AK$2185,28,0)="Yes","4"," ")</f>
        <v xml:space="preserve"> </v>
      </c>
      <c r="L2231" s="11" t="str">
        <f>IF(VLOOKUP(D2231,'Current OBD'!$B$6:$AK$2185,29,0)="Yes","5"," ")</f>
        <v xml:space="preserve"> </v>
      </c>
      <c r="M2231" s="11" t="str">
        <f>IF(VLOOKUP(D2231,'Current OBD'!$B$6:$AK$2185,30,0)="Yes","6"," ")</f>
        <v>6</v>
      </c>
      <c r="N2231" s="11" t="str">
        <f>IF(VLOOKUP(D2231,'Current OBD'!$B$6:$AK$2185,31,0)="Yes","7"," ")</f>
        <v>7</v>
      </c>
      <c r="O2231" s="11" t="str">
        <f>IF(VLOOKUP(D2231,'Current OBD'!$B$6:$AK$2185,32,0)="Yes","8"," ")</f>
        <v>8</v>
      </c>
      <c r="P2231" s="11" t="str">
        <f>IF(VLOOKUP(D2231,'Current OBD'!$B$6:$AK$2185,33,0)="Yes","9"," ")</f>
        <v xml:space="preserve"> </v>
      </c>
      <c r="Q2231" s="11" t="str">
        <f>IF(VLOOKUP(D2231,'Current OBD'!$B$6:$AK$2185,34,0)="Yes","10"," ")</f>
        <v xml:space="preserve"> </v>
      </c>
      <c r="R2231" s="11" t="str">
        <f>IF(VLOOKUP(D2231,'Current OBD'!$B$6:$AK$2185,35,0)="Yes","11"," ")</f>
        <v xml:space="preserve"> </v>
      </c>
      <c r="S2231" s="11" t="str">
        <f>IF(VLOOKUP(D2231,'Current OBD'!$B$6:$AK$2185,36,0)="Yes","12"," ")</f>
        <v xml:space="preserve"> </v>
      </c>
      <c r="T2231" s="13">
        <f>VLOOKUP(D2231,Pivot!$B$4:$F$2181,2,0)</f>
        <v>134</v>
      </c>
      <c r="U2231" s="13">
        <f>VLOOKUP(D2231,Pivot!$B$4:$F$2181,3,0)</f>
        <v>33</v>
      </c>
      <c r="V2231" s="13">
        <f>VLOOKUP(D2231,Pivot!$B$4:$F$2181,4,0)</f>
        <v>388</v>
      </c>
      <c r="W2231" s="46">
        <f>IFERROR(VLOOKUP(D2231,Pivot!$B$4:$H$2181,5,0),"")</f>
        <v>0.34539999999999998</v>
      </c>
      <c r="X2231" s="51">
        <f>IFERROR(VLOOKUP(D2231,Pivot!$B$4:$H$2181,6,0),"")</f>
        <v>8.5099999999999995E-2</v>
      </c>
      <c r="Y2231" s="46">
        <f>IFERROR(VLOOKUP(D2231,Pivot!$B$4:$H$2181,7,0),"")</f>
        <v>0.4304</v>
      </c>
    </row>
    <row r="2232" spans="1:25" ht="15" customHeight="1" outlineLevel="2">
      <c r="A2232" s="10" t="str">
        <f>VLOOKUP(D2232,'Current OBD'!$B$6:$K$2185,4,0)</f>
        <v>Whatcom</v>
      </c>
      <c r="B2232" s="10" t="str">
        <f>VLOOKUP(D2232,'Current OBD'!$B$6:$K$2185,3,0)</f>
        <v>37-505</v>
      </c>
      <c r="C2232" s="9" t="str">
        <f>VLOOKUP(D2232,'Current OBD'!$B$6:$K$2185,2,0)</f>
        <v>Meridian School District</v>
      </c>
      <c r="D2232" s="24">
        <v>663938</v>
      </c>
      <c r="E2232" s="9" t="str">
        <f>VLOOKUP(D2232,'Current OBD'!$B$6:$K$2185,10,0)</f>
        <v>Meridian Parent Partnership Program</v>
      </c>
      <c r="F2232" s="11" t="str">
        <f>IF(VLOOKUP(D2232,'Current OBD'!$B$6:$AK$2185,23,0)="Yes","PK"," ")</f>
        <v xml:space="preserve"> </v>
      </c>
      <c r="G2232" s="11" t="str">
        <f>IF(VLOOKUP(D2232,'Current OBD'!$B$6:$AK$2185,24,0)="Yes","K"," ")</f>
        <v>K</v>
      </c>
      <c r="H2232" s="11">
        <f>IF(VLOOKUP(D2232,'Current OBD'!$B$6:$AK$2185,25,0)="Yes",1," ")</f>
        <v>1</v>
      </c>
      <c r="I2232" s="11" t="str">
        <f>IF(VLOOKUP(D2232,'Current OBD'!$B$6:$AK$2185,26,0)="Yes","2"," ")</f>
        <v>2</v>
      </c>
      <c r="J2232" s="11" t="str">
        <f>IF(VLOOKUP(D2232,'Current OBD'!$B$6:$AK$2185,27,0)="Yes","3"," ")</f>
        <v>3</v>
      </c>
      <c r="K2232" s="11" t="str">
        <f>IF(VLOOKUP(D2232,'Current OBD'!$B$6:$AK$2185,28,0)="Yes","4"," ")</f>
        <v>4</v>
      </c>
      <c r="L2232" s="11" t="str">
        <f>IF(VLOOKUP(D2232,'Current OBD'!$B$6:$AK$2185,29,0)="Yes","5"," ")</f>
        <v>5</v>
      </c>
      <c r="M2232" s="11" t="str">
        <f>IF(VLOOKUP(D2232,'Current OBD'!$B$6:$AK$2185,30,0)="Yes","6"," ")</f>
        <v>6</v>
      </c>
      <c r="N2232" s="11" t="str">
        <f>IF(VLOOKUP(D2232,'Current OBD'!$B$6:$AK$2185,31,0)="Yes","7"," ")</f>
        <v>7</v>
      </c>
      <c r="O2232" s="11" t="str">
        <f>IF(VLOOKUP(D2232,'Current OBD'!$B$6:$AK$2185,32,0)="Yes","8"," ")</f>
        <v>8</v>
      </c>
      <c r="P2232" s="11" t="str">
        <f>IF(VLOOKUP(D2232,'Current OBD'!$B$6:$AK$2185,33,0)="Yes","9"," ")</f>
        <v>9</v>
      </c>
      <c r="Q2232" s="11" t="str">
        <f>IF(VLOOKUP(D2232,'Current OBD'!$B$6:$AK$2185,34,0)="Yes","10"," ")</f>
        <v>10</v>
      </c>
      <c r="R2232" s="11" t="str">
        <f>IF(VLOOKUP(D2232,'Current OBD'!$B$6:$AK$2185,35,0)="Yes","11"," ")</f>
        <v>11</v>
      </c>
      <c r="S2232" s="11" t="str">
        <f>IF(VLOOKUP(D2232,'Current OBD'!$B$6:$AK$2185,36,0)="Yes","12"," ")</f>
        <v>12</v>
      </c>
      <c r="T2232" s="13">
        <f>VLOOKUP(D2232,Pivot!$B$4:$F$2181,2,0)</f>
        <v>18</v>
      </c>
      <c r="U2232" s="13">
        <f>VLOOKUP(D2232,Pivot!$B$4:$F$2181,3,0)</f>
        <v>5</v>
      </c>
      <c r="V2232" s="13">
        <f>VLOOKUP(D2232,Pivot!$B$4:$F$2181,4,0)</f>
        <v>147</v>
      </c>
      <c r="W2232" s="46">
        <f>IFERROR(VLOOKUP(D2232,Pivot!$B$4:$H$2181,5,0),"")</f>
        <v>0.12239999999999999</v>
      </c>
      <c r="X2232" s="51">
        <f>IFERROR(VLOOKUP(D2232,Pivot!$B$4:$H$2181,6,0),"")</f>
        <v>3.4000000000000002E-2</v>
      </c>
      <c r="Y2232" s="46">
        <f>IFERROR(VLOOKUP(D2232,Pivot!$B$4:$H$2181,7,0),"")</f>
        <v>0.1565</v>
      </c>
    </row>
    <row r="2233" spans="1:25" ht="15" customHeight="1" outlineLevel="1">
      <c r="A2233" s="27"/>
      <c r="B2233" s="27"/>
      <c r="C2233" s="30" t="s">
        <v>5892</v>
      </c>
      <c r="D2233" s="27"/>
      <c r="E2233" s="26"/>
      <c r="F2233" s="29"/>
      <c r="G2233" s="29"/>
      <c r="H2233" s="29"/>
      <c r="I2233" s="29"/>
      <c r="J2233" s="29"/>
      <c r="K2233" s="29"/>
      <c r="L2233" s="29"/>
      <c r="M2233" s="29"/>
      <c r="N2233" s="29"/>
      <c r="O2233" s="29"/>
      <c r="P2233" s="29"/>
      <c r="Q2233" s="29"/>
      <c r="R2233" s="29"/>
      <c r="S2233" s="29"/>
      <c r="T2233" s="43">
        <f>SUBTOTAL(9,T2229:T2232)</f>
        <v>519</v>
      </c>
      <c r="U2233" s="43">
        <f>SUBTOTAL(9,U2229:U2232)</f>
        <v>164</v>
      </c>
      <c r="V2233" s="43">
        <f>SUBTOTAL(9,V2229:V2232)</f>
        <v>1763</v>
      </c>
      <c r="W2233" s="47"/>
      <c r="X2233" s="52"/>
      <c r="Y2233" s="56">
        <f>(T2233+U2233)/V2233</f>
        <v>0.38740782756664777</v>
      </c>
    </row>
    <row r="2234" spans="1:25" ht="15" customHeight="1" outlineLevel="2">
      <c r="A2234" s="10" t="str">
        <f>VLOOKUP(D2234,'Current OBD'!$B$6:$K$2185,4,0)</f>
        <v>Whatcom</v>
      </c>
      <c r="B2234" s="10" t="str">
        <f>VLOOKUP(D2234,'Current OBD'!$B$6:$K$2185,3,0)</f>
        <v>37-506</v>
      </c>
      <c r="C2234" s="9" t="str">
        <f>VLOOKUP(D2234,'Current OBD'!$B$6:$K$2185,2,0)</f>
        <v>Nooksack Valley School District</v>
      </c>
      <c r="D2234" s="24">
        <v>663459</v>
      </c>
      <c r="E2234" s="9" t="str">
        <f>VLOOKUP(D2234,'Current OBD'!$B$6:$K$2185,10,0)</f>
        <v>Everson Elementary</v>
      </c>
      <c r="F2234" s="11" t="str">
        <f>IF(VLOOKUP(D2234,'Current OBD'!$B$6:$AK$2185,23,0)="Yes","PK"," ")</f>
        <v>PK</v>
      </c>
      <c r="G2234" s="11" t="str">
        <f>IF(VLOOKUP(D2234,'Current OBD'!$B$6:$AK$2185,24,0)="Yes","K"," ")</f>
        <v>K</v>
      </c>
      <c r="H2234" s="11">
        <f>IF(VLOOKUP(D2234,'Current OBD'!$B$6:$AK$2185,25,0)="Yes",1," ")</f>
        <v>1</v>
      </c>
      <c r="I2234" s="11" t="str">
        <f>IF(VLOOKUP(D2234,'Current OBD'!$B$6:$AK$2185,26,0)="Yes","2"," ")</f>
        <v>2</v>
      </c>
      <c r="J2234" s="11" t="str">
        <f>IF(VLOOKUP(D2234,'Current OBD'!$B$6:$AK$2185,27,0)="Yes","3"," ")</f>
        <v>3</v>
      </c>
      <c r="K2234" s="11" t="str">
        <f>IF(VLOOKUP(D2234,'Current OBD'!$B$6:$AK$2185,28,0)="Yes","4"," ")</f>
        <v>4</v>
      </c>
      <c r="L2234" s="11" t="str">
        <f>IF(VLOOKUP(D2234,'Current OBD'!$B$6:$AK$2185,29,0)="Yes","5"," ")</f>
        <v>5</v>
      </c>
      <c r="M2234" s="11" t="str">
        <f>IF(VLOOKUP(D2234,'Current OBD'!$B$6:$AK$2185,30,0)="Yes","6"," ")</f>
        <v xml:space="preserve"> </v>
      </c>
      <c r="N2234" s="11" t="str">
        <f>IF(VLOOKUP(D2234,'Current OBD'!$B$6:$AK$2185,31,0)="Yes","7"," ")</f>
        <v xml:space="preserve"> </v>
      </c>
      <c r="O2234" s="11" t="str">
        <f>IF(VLOOKUP(D2234,'Current OBD'!$B$6:$AK$2185,32,0)="Yes","8"," ")</f>
        <v xml:space="preserve"> </v>
      </c>
      <c r="P2234" s="11" t="str">
        <f>IF(VLOOKUP(D2234,'Current OBD'!$B$6:$AK$2185,33,0)="Yes","9"," ")</f>
        <v xml:space="preserve"> </v>
      </c>
      <c r="Q2234" s="11" t="str">
        <f>IF(VLOOKUP(D2234,'Current OBD'!$B$6:$AK$2185,34,0)="Yes","10"," ")</f>
        <v xml:space="preserve"> </v>
      </c>
      <c r="R2234" s="11" t="str">
        <f>IF(VLOOKUP(D2234,'Current OBD'!$B$6:$AK$2185,35,0)="Yes","11"," ")</f>
        <v xml:space="preserve"> </v>
      </c>
      <c r="S2234" s="11" t="str">
        <f>IF(VLOOKUP(D2234,'Current OBD'!$B$6:$AK$2185,36,0)="Yes","12"," ")</f>
        <v xml:space="preserve"> </v>
      </c>
      <c r="T2234" s="13">
        <f>VLOOKUP(D2234,Pivot!$B$4:$F$2181,2,0)</f>
        <v>256</v>
      </c>
      <c r="U2234" s="13">
        <f>VLOOKUP(D2234,Pivot!$B$4:$F$2181,3,0)</f>
        <v>0</v>
      </c>
      <c r="V2234" s="13">
        <f>VLOOKUP(D2234,Pivot!$B$4:$F$2181,4,0)</f>
        <v>342</v>
      </c>
      <c r="W2234" s="46">
        <f>IFERROR(VLOOKUP(D2234,Pivot!$B$4:$H$2181,5,0),"")</f>
        <v>0.74850000000000005</v>
      </c>
      <c r="X2234" s="51">
        <f>IFERROR(VLOOKUP(D2234,Pivot!$B$4:$H$2181,6,0),"")</f>
        <v>0</v>
      </c>
      <c r="Y2234" s="46">
        <f>IFERROR(VLOOKUP(D2234,Pivot!$B$4:$H$2181,7,0),"")</f>
        <v>0.74850000000000005</v>
      </c>
    </row>
    <row r="2235" spans="1:25" ht="15" customHeight="1" outlineLevel="2">
      <c r="A2235" s="10" t="str">
        <f>VLOOKUP(D2235,'Current OBD'!$B$6:$K$2185,4,0)</f>
        <v>Whatcom</v>
      </c>
      <c r="B2235" s="10" t="str">
        <f>VLOOKUP(D2235,'Current OBD'!$B$6:$K$2185,3,0)</f>
        <v>37-506</v>
      </c>
      <c r="C2235" s="9" t="str">
        <f>VLOOKUP(D2235,'Current OBD'!$B$6:$K$2185,2,0)</f>
        <v>Nooksack Valley School District</v>
      </c>
      <c r="D2235" s="24">
        <v>663767</v>
      </c>
      <c r="E2235" s="9" t="str">
        <f>VLOOKUP(D2235,'Current OBD'!$B$6:$K$2185,10,0)</f>
        <v>Nooksack Elementary</v>
      </c>
      <c r="F2235" s="11" t="str">
        <f>IF(VLOOKUP(D2235,'Current OBD'!$B$6:$AK$2185,23,0)="Yes","PK"," ")</f>
        <v xml:space="preserve"> </v>
      </c>
      <c r="G2235" s="11" t="str">
        <f>IF(VLOOKUP(D2235,'Current OBD'!$B$6:$AK$2185,24,0)="Yes","K"," ")</f>
        <v>K</v>
      </c>
      <c r="H2235" s="11">
        <f>IF(VLOOKUP(D2235,'Current OBD'!$B$6:$AK$2185,25,0)="Yes",1," ")</f>
        <v>1</v>
      </c>
      <c r="I2235" s="11" t="str">
        <f>IF(VLOOKUP(D2235,'Current OBD'!$B$6:$AK$2185,26,0)="Yes","2"," ")</f>
        <v>2</v>
      </c>
      <c r="J2235" s="11" t="str">
        <f>IF(VLOOKUP(D2235,'Current OBD'!$B$6:$AK$2185,27,0)="Yes","3"," ")</f>
        <v>3</v>
      </c>
      <c r="K2235" s="11" t="str">
        <f>IF(VLOOKUP(D2235,'Current OBD'!$B$6:$AK$2185,28,0)="Yes","4"," ")</f>
        <v>4</v>
      </c>
      <c r="L2235" s="11" t="str">
        <f>IF(VLOOKUP(D2235,'Current OBD'!$B$6:$AK$2185,29,0)="Yes","5"," ")</f>
        <v>5</v>
      </c>
      <c r="M2235" s="11" t="str">
        <f>IF(VLOOKUP(D2235,'Current OBD'!$B$6:$AK$2185,30,0)="Yes","6"," ")</f>
        <v xml:space="preserve"> </v>
      </c>
      <c r="N2235" s="11" t="str">
        <f>IF(VLOOKUP(D2235,'Current OBD'!$B$6:$AK$2185,31,0)="Yes","7"," ")</f>
        <v xml:space="preserve"> </v>
      </c>
      <c r="O2235" s="11" t="str">
        <f>IF(VLOOKUP(D2235,'Current OBD'!$B$6:$AK$2185,32,0)="Yes","8"," ")</f>
        <v xml:space="preserve"> </v>
      </c>
      <c r="P2235" s="11" t="str">
        <f>IF(VLOOKUP(D2235,'Current OBD'!$B$6:$AK$2185,33,0)="Yes","9"," ")</f>
        <v xml:space="preserve"> </v>
      </c>
      <c r="Q2235" s="11" t="str">
        <f>IF(VLOOKUP(D2235,'Current OBD'!$B$6:$AK$2185,34,0)="Yes","10"," ")</f>
        <v xml:space="preserve"> </v>
      </c>
      <c r="R2235" s="11" t="str">
        <f>IF(VLOOKUP(D2235,'Current OBD'!$B$6:$AK$2185,35,0)="Yes","11"," ")</f>
        <v xml:space="preserve"> </v>
      </c>
      <c r="S2235" s="11" t="str">
        <f>IF(VLOOKUP(D2235,'Current OBD'!$B$6:$AK$2185,36,0)="Yes","12"," ")</f>
        <v xml:space="preserve"> </v>
      </c>
      <c r="T2235" s="13">
        <f>VLOOKUP(D2235,Pivot!$B$4:$F$2181,2,0)</f>
        <v>240</v>
      </c>
      <c r="U2235" s="13">
        <f>VLOOKUP(D2235,Pivot!$B$4:$F$2181,3,0)</f>
        <v>0</v>
      </c>
      <c r="V2235" s="13">
        <f>VLOOKUP(D2235,Pivot!$B$4:$F$2181,4,0)</f>
        <v>355</v>
      </c>
      <c r="W2235" s="46">
        <f>IFERROR(VLOOKUP(D2235,Pivot!$B$4:$H$2181,5,0),"")</f>
        <v>0.67610000000000003</v>
      </c>
      <c r="X2235" s="51">
        <f>IFERROR(VLOOKUP(D2235,Pivot!$B$4:$H$2181,6,0),"")</f>
        <v>0</v>
      </c>
      <c r="Y2235" s="46">
        <f>IFERROR(VLOOKUP(D2235,Pivot!$B$4:$H$2181,7,0),"")</f>
        <v>0.67610000000000003</v>
      </c>
    </row>
    <row r="2236" spans="1:25" ht="15" customHeight="1" outlineLevel="2">
      <c r="A2236" s="10" t="str">
        <f>VLOOKUP(D2236,'Current OBD'!$B$6:$K$2185,4,0)</f>
        <v>Whatcom</v>
      </c>
      <c r="B2236" s="10" t="str">
        <f>VLOOKUP(D2236,'Current OBD'!$B$6:$K$2185,3,0)</f>
        <v>37-506</v>
      </c>
      <c r="C2236" s="9" t="str">
        <f>VLOOKUP(D2236,'Current OBD'!$B$6:$K$2185,2,0)</f>
        <v>Nooksack Valley School District</v>
      </c>
      <c r="D2236" s="24">
        <v>662179</v>
      </c>
      <c r="E2236" s="9" t="str">
        <f>VLOOKUP(D2236,'Current OBD'!$B$6:$K$2185,10,0)</f>
        <v>Nooksack Valley High</v>
      </c>
      <c r="F2236" s="11" t="str">
        <f>IF(VLOOKUP(D2236,'Current OBD'!$B$6:$AK$2185,23,0)="Yes","PK"," ")</f>
        <v xml:space="preserve"> </v>
      </c>
      <c r="G2236" s="11" t="str">
        <f>IF(VLOOKUP(D2236,'Current OBD'!$B$6:$AK$2185,24,0)="Yes","K"," ")</f>
        <v xml:space="preserve"> </v>
      </c>
      <c r="H2236" s="11" t="str">
        <f>IF(VLOOKUP(D2236,'Current OBD'!$B$6:$AK$2185,25,0)="Yes",1," ")</f>
        <v xml:space="preserve"> </v>
      </c>
      <c r="I2236" s="11" t="str">
        <f>IF(VLOOKUP(D2236,'Current OBD'!$B$6:$AK$2185,26,0)="Yes","2"," ")</f>
        <v xml:space="preserve"> </v>
      </c>
      <c r="J2236" s="11" t="str">
        <f>IF(VLOOKUP(D2236,'Current OBD'!$B$6:$AK$2185,27,0)="Yes","3"," ")</f>
        <v xml:space="preserve"> </v>
      </c>
      <c r="K2236" s="11" t="str">
        <f>IF(VLOOKUP(D2236,'Current OBD'!$B$6:$AK$2185,28,0)="Yes","4"," ")</f>
        <v xml:space="preserve"> </v>
      </c>
      <c r="L2236" s="11" t="str">
        <f>IF(VLOOKUP(D2236,'Current OBD'!$B$6:$AK$2185,29,0)="Yes","5"," ")</f>
        <v xml:space="preserve"> </v>
      </c>
      <c r="M2236" s="11" t="str">
        <f>IF(VLOOKUP(D2236,'Current OBD'!$B$6:$AK$2185,30,0)="Yes","6"," ")</f>
        <v xml:space="preserve"> </v>
      </c>
      <c r="N2236" s="11" t="str">
        <f>IF(VLOOKUP(D2236,'Current OBD'!$B$6:$AK$2185,31,0)="Yes","7"," ")</f>
        <v xml:space="preserve"> </v>
      </c>
      <c r="O2236" s="11" t="str">
        <f>IF(VLOOKUP(D2236,'Current OBD'!$B$6:$AK$2185,32,0)="Yes","8"," ")</f>
        <v xml:space="preserve"> </v>
      </c>
      <c r="P2236" s="11" t="str">
        <f>IF(VLOOKUP(D2236,'Current OBD'!$B$6:$AK$2185,33,0)="Yes","9"," ")</f>
        <v>9</v>
      </c>
      <c r="Q2236" s="11" t="str">
        <f>IF(VLOOKUP(D2236,'Current OBD'!$B$6:$AK$2185,34,0)="Yes","10"," ")</f>
        <v>10</v>
      </c>
      <c r="R2236" s="11" t="str">
        <f>IF(VLOOKUP(D2236,'Current OBD'!$B$6:$AK$2185,35,0)="Yes","11"," ")</f>
        <v>11</v>
      </c>
      <c r="S2236" s="11" t="str">
        <f>IF(VLOOKUP(D2236,'Current OBD'!$B$6:$AK$2185,36,0)="Yes","12"," ")</f>
        <v>12</v>
      </c>
      <c r="T2236" s="13">
        <f>VLOOKUP(D2236,Pivot!$B$4:$F$2181,2,0)</f>
        <v>346</v>
      </c>
      <c r="U2236" s="13">
        <f>VLOOKUP(D2236,Pivot!$B$4:$F$2181,3,0)</f>
        <v>0</v>
      </c>
      <c r="V2236" s="13">
        <f>VLOOKUP(D2236,Pivot!$B$4:$F$2181,4,0)</f>
        <v>513</v>
      </c>
      <c r="W2236" s="46">
        <f>IFERROR(VLOOKUP(D2236,Pivot!$B$4:$H$2181,5,0),"")</f>
        <v>0.67449999999999999</v>
      </c>
      <c r="X2236" s="51">
        <f>IFERROR(VLOOKUP(D2236,Pivot!$B$4:$H$2181,6,0),"")</f>
        <v>0</v>
      </c>
      <c r="Y2236" s="46">
        <f>IFERROR(VLOOKUP(D2236,Pivot!$B$4:$H$2181,7,0),"")</f>
        <v>0.67449999999999999</v>
      </c>
    </row>
    <row r="2237" spans="1:25" ht="15" customHeight="1" outlineLevel="2">
      <c r="A2237" s="10" t="str">
        <f>VLOOKUP(D2237,'Current OBD'!$B$6:$K$2185,4,0)</f>
        <v>Whatcom</v>
      </c>
      <c r="B2237" s="10" t="str">
        <f>VLOOKUP(D2237,'Current OBD'!$B$6:$K$2185,3,0)</f>
        <v>37-506</v>
      </c>
      <c r="C2237" s="9" t="str">
        <f>VLOOKUP(D2237,'Current OBD'!$B$6:$K$2185,2,0)</f>
        <v>Nooksack Valley School District</v>
      </c>
      <c r="D2237" s="24">
        <v>664588</v>
      </c>
      <c r="E2237" s="9" t="str">
        <f>VLOOKUP(D2237,'Current OBD'!$B$6:$K$2185,10,0)</f>
        <v>Nooksack Valley Middle School</v>
      </c>
      <c r="F2237" s="11" t="str">
        <f>IF(VLOOKUP(D2237,'Current OBD'!$B$6:$AK$2185,23,0)="Yes","PK"," ")</f>
        <v xml:space="preserve"> </v>
      </c>
      <c r="G2237" s="11" t="str">
        <f>IF(VLOOKUP(D2237,'Current OBD'!$B$6:$AK$2185,24,0)="Yes","K"," ")</f>
        <v xml:space="preserve"> </v>
      </c>
      <c r="H2237" s="11" t="str">
        <f>IF(VLOOKUP(D2237,'Current OBD'!$B$6:$AK$2185,25,0)="Yes",1," ")</f>
        <v xml:space="preserve"> </v>
      </c>
      <c r="I2237" s="11" t="str">
        <f>IF(VLOOKUP(D2237,'Current OBD'!$B$6:$AK$2185,26,0)="Yes","2"," ")</f>
        <v xml:space="preserve"> </v>
      </c>
      <c r="J2237" s="11" t="str">
        <f>IF(VLOOKUP(D2237,'Current OBD'!$B$6:$AK$2185,27,0)="Yes","3"," ")</f>
        <v xml:space="preserve"> </v>
      </c>
      <c r="K2237" s="11" t="str">
        <f>IF(VLOOKUP(D2237,'Current OBD'!$B$6:$AK$2185,28,0)="Yes","4"," ")</f>
        <v xml:space="preserve"> </v>
      </c>
      <c r="L2237" s="11" t="str">
        <f>IF(VLOOKUP(D2237,'Current OBD'!$B$6:$AK$2185,29,0)="Yes","5"," ")</f>
        <v xml:space="preserve"> </v>
      </c>
      <c r="M2237" s="11" t="str">
        <f>IF(VLOOKUP(D2237,'Current OBD'!$B$6:$AK$2185,30,0)="Yes","6"," ")</f>
        <v>6</v>
      </c>
      <c r="N2237" s="11" t="str">
        <f>IF(VLOOKUP(D2237,'Current OBD'!$B$6:$AK$2185,31,0)="Yes","7"," ")</f>
        <v>7</v>
      </c>
      <c r="O2237" s="11" t="str">
        <f>IF(VLOOKUP(D2237,'Current OBD'!$B$6:$AK$2185,32,0)="Yes","8"," ")</f>
        <v>8</v>
      </c>
      <c r="P2237" s="11" t="str">
        <f>IF(VLOOKUP(D2237,'Current OBD'!$B$6:$AK$2185,33,0)="Yes","9"," ")</f>
        <v xml:space="preserve"> </v>
      </c>
      <c r="Q2237" s="11" t="str">
        <f>IF(VLOOKUP(D2237,'Current OBD'!$B$6:$AK$2185,34,0)="Yes","10"," ")</f>
        <v xml:space="preserve"> </v>
      </c>
      <c r="R2237" s="11" t="str">
        <f>IF(VLOOKUP(D2237,'Current OBD'!$B$6:$AK$2185,35,0)="Yes","11"," ")</f>
        <v xml:space="preserve"> </v>
      </c>
      <c r="S2237" s="11" t="str">
        <f>IF(VLOOKUP(D2237,'Current OBD'!$B$6:$AK$2185,36,0)="Yes","12"," ")</f>
        <v xml:space="preserve"> </v>
      </c>
      <c r="T2237" s="13">
        <f>VLOOKUP(D2237,Pivot!$B$4:$F$2181,2,0)</f>
        <v>316</v>
      </c>
      <c r="U2237" s="13">
        <f>VLOOKUP(D2237,Pivot!$B$4:$F$2181,3,0)</f>
        <v>0</v>
      </c>
      <c r="V2237" s="13">
        <f>VLOOKUP(D2237,Pivot!$B$4:$F$2181,4,0)</f>
        <v>422</v>
      </c>
      <c r="W2237" s="46">
        <f>IFERROR(VLOOKUP(D2237,Pivot!$B$4:$H$2181,5,0),"")</f>
        <v>0.74880000000000002</v>
      </c>
      <c r="X2237" s="51">
        <f>IFERROR(VLOOKUP(D2237,Pivot!$B$4:$H$2181,6,0),"")</f>
        <v>0</v>
      </c>
      <c r="Y2237" s="46">
        <f>IFERROR(VLOOKUP(D2237,Pivot!$B$4:$H$2181,7,0),"")</f>
        <v>0.74880000000000002</v>
      </c>
    </row>
    <row r="2238" spans="1:25" ht="15" customHeight="1" outlineLevel="2">
      <c r="A2238" s="10" t="str">
        <f>VLOOKUP(D2238,'Current OBD'!$B$6:$K$2185,4,0)</f>
        <v>Whatcom</v>
      </c>
      <c r="B2238" s="10" t="str">
        <f>VLOOKUP(D2238,'Current OBD'!$B$6:$K$2185,3,0)</f>
        <v>37-506</v>
      </c>
      <c r="C2238" s="9" t="str">
        <f>VLOOKUP(D2238,'Current OBD'!$B$6:$K$2185,2,0)</f>
        <v>Nooksack Valley School District</v>
      </c>
      <c r="D2238" s="24">
        <v>663460</v>
      </c>
      <c r="E2238" s="9" t="str">
        <f>VLOOKUP(D2238,'Current OBD'!$B$6:$K$2185,10,0)</f>
        <v>Sumas Elementary</v>
      </c>
      <c r="F2238" s="11" t="str">
        <f>IF(VLOOKUP(D2238,'Current OBD'!$B$6:$AK$2185,23,0)="Yes","PK"," ")</f>
        <v>PK</v>
      </c>
      <c r="G2238" s="11" t="str">
        <f>IF(VLOOKUP(D2238,'Current OBD'!$B$6:$AK$2185,24,0)="Yes","K"," ")</f>
        <v>K</v>
      </c>
      <c r="H2238" s="11">
        <f>IF(VLOOKUP(D2238,'Current OBD'!$B$6:$AK$2185,25,0)="Yes",1," ")</f>
        <v>1</v>
      </c>
      <c r="I2238" s="11" t="str">
        <f>IF(VLOOKUP(D2238,'Current OBD'!$B$6:$AK$2185,26,0)="Yes","2"," ")</f>
        <v>2</v>
      </c>
      <c r="J2238" s="11" t="str">
        <f>IF(VLOOKUP(D2238,'Current OBD'!$B$6:$AK$2185,27,0)="Yes","3"," ")</f>
        <v>3</v>
      </c>
      <c r="K2238" s="11" t="str">
        <f>IF(VLOOKUP(D2238,'Current OBD'!$B$6:$AK$2185,28,0)="Yes","4"," ")</f>
        <v>4</v>
      </c>
      <c r="L2238" s="11" t="str">
        <f>IF(VLOOKUP(D2238,'Current OBD'!$B$6:$AK$2185,29,0)="Yes","5"," ")</f>
        <v>5</v>
      </c>
      <c r="M2238" s="11" t="str">
        <f>IF(VLOOKUP(D2238,'Current OBD'!$B$6:$AK$2185,30,0)="Yes","6"," ")</f>
        <v xml:space="preserve"> </v>
      </c>
      <c r="N2238" s="11" t="str">
        <f>IF(VLOOKUP(D2238,'Current OBD'!$B$6:$AK$2185,31,0)="Yes","7"," ")</f>
        <v xml:space="preserve"> </v>
      </c>
      <c r="O2238" s="11" t="str">
        <f>IF(VLOOKUP(D2238,'Current OBD'!$B$6:$AK$2185,32,0)="Yes","8"," ")</f>
        <v xml:space="preserve"> </v>
      </c>
      <c r="P2238" s="11" t="str">
        <f>IF(VLOOKUP(D2238,'Current OBD'!$B$6:$AK$2185,33,0)="Yes","9"," ")</f>
        <v xml:space="preserve"> </v>
      </c>
      <c r="Q2238" s="11" t="str">
        <f>IF(VLOOKUP(D2238,'Current OBD'!$B$6:$AK$2185,34,0)="Yes","10"," ")</f>
        <v xml:space="preserve"> </v>
      </c>
      <c r="R2238" s="11" t="str">
        <f>IF(VLOOKUP(D2238,'Current OBD'!$B$6:$AK$2185,35,0)="Yes","11"," ")</f>
        <v xml:space="preserve"> </v>
      </c>
      <c r="S2238" s="11" t="str">
        <f>IF(VLOOKUP(D2238,'Current OBD'!$B$6:$AK$2185,36,0)="Yes","12"," ")</f>
        <v xml:space="preserve"> </v>
      </c>
      <c r="T2238" s="13">
        <f>VLOOKUP(D2238,Pivot!$B$4:$F$2181,2,0)</f>
        <v>248</v>
      </c>
      <c r="U2238" s="13">
        <f>VLOOKUP(D2238,Pivot!$B$4:$F$2181,3,0)</f>
        <v>0</v>
      </c>
      <c r="V2238" s="13">
        <f>VLOOKUP(D2238,Pivot!$B$4:$F$2181,4,0)</f>
        <v>303</v>
      </c>
      <c r="W2238" s="46">
        <f>IFERROR(VLOOKUP(D2238,Pivot!$B$4:$H$2181,5,0),"")</f>
        <v>0.81850000000000001</v>
      </c>
      <c r="X2238" s="51">
        <f>IFERROR(VLOOKUP(D2238,Pivot!$B$4:$H$2181,6,0),"")</f>
        <v>0</v>
      </c>
      <c r="Y2238" s="46">
        <f>IFERROR(VLOOKUP(D2238,Pivot!$B$4:$H$2181,7,0),"")</f>
        <v>0.81850000000000001</v>
      </c>
    </row>
    <row r="2239" spans="1:25" ht="15" customHeight="1" outlineLevel="1">
      <c r="A2239" s="27"/>
      <c r="B2239" s="27"/>
      <c r="C2239" s="30" t="s">
        <v>5893</v>
      </c>
      <c r="D2239" s="27"/>
      <c r="E2239" s="26"/>
      <c r="F2239" s="29"/>
      <c r="G2239" s="29"/>
      <c r="H2239" s="29"/>
      <c r="I2239" s="29"/>
      <c r="J2239" s="29"/>
      <c r="K2239" s="29"/>
      <c r="L2239" s="29"/>
      <c r="M2239" s="29"/>
      <c r="N2239" s="29"/>
      <c r="O2239" s="29"/>
      <c r="P2239" s="29"/>
      <c r="Q2239" s="29"/>
      <c r="R2239" s="29"/>
      <c r="S2239" s="29"/>
      <c r="T2239" s="43">
        <f>SUBTOTAL(9,T2234:T2238)</f>
        <v>1406</v>
      </c>
      <c r="U2239" s="43">
        <f>SUBTOTAL(9,U2234:U2238)</f>
        <v>0</v>
      </c>
      <c r="V2239" s="43">
        <f>SUBTOTAL(9,V2234:V2238)</f>
        <v>1935</v>
      </c>
      <c r="W2239" s="47"/>
      <c r="X2239" s="52"/>
      <c r="Y2239" s="56">
        <f>(T2239+U2239)/V2239</f>
        <v>0.72661498708010341</v>
      </c>
    </row>
    <row r="2240" spans="1:25" ht="15" customHeight="1" outlineLevel="2">
      <c r="A2240" s="10" t="str">
        <f>VLOOKUP(D2240,'Current OBD'!$B$6:$K$2185,4,0)</f>
        <v>Whatcom</v>
      </c>
      <c r="B2240" s="10" t="str">
        <f>VLOOKUP(D2240,'Current OBD'!$B$6:$K$2185,3,0)</f>
        <v>37-507</v>
      </c>
      <c r="C2240" s="9" t="str">
        <f>VLOOKUP(D2240,'Current OBD'!$B$6:$K$2185,2,0)</f>
        <v>Mount Baker School District</v>
      </c>
      <c r="D2240" s="24">
        <v>662180</v>
      </c>
      <c r="E2240" s="9" t="str">
        <f>VLOOKUP(D2240,'Current OBD'!$B$6:$K$2185,10,0)</f>
        <v>Acme Elementary</v>
      </c>
      <c r="F2240" s="11" t="str">
        <f>IF(VLOOKUP(D2240,'Current OBD'!$B$6:$AK$2185,23,0)="Yes","PK"," ")</f>
        <v xml:space="preserve"> </v>
      </c>
      <c r="G2240" s="11" t="str">
        <f>IF(VLOOKUP(D2240,'Current OBD'!$B$6:$AK$2185,24,0)="Yes","K"," ")</f>
        <v>K</v>
      </c>
      <c r="H2240" s="11">
        <f>IF(VLOOKUP(D2240,'Current OBD'!$B$6:$AK$2185,25,0)="Yes",1," ")</f>
        <v>1</v>
      </c>
      <c r="I2240" s="11" t="str">
        <f>IF(VLOOKUP(D2240,'Current OBD'!$B$6:$AK$2185,26,0)="Yes","2"," ")</f>
        <v>2</v>
      </c>
      <c r="J2240" s="11" t="str">
        <f>IF(VLOOKUP(D2240,'Current OBD'!$B$6:$AK$2185,27,0)="Yes","3"," ")</f>
        <v>3</v>
      </c>
      <c r="K2240" s="11" t="str">
        <f>IF(VLOOKUP(D2240,'Current OBD'!$B$6:$AK$2185,28,0)="Yes","4"," ")</f>
        <v>4</v>
      </c>
      <c r="L2240" s="11" t="str">
        <f>IF(VLOOKUP(D2240,'Current OBD'!$B$6:$AK$2185,29,0)="Yes","5"," ")</f>
        <v>5</v>
      </c>
      <c r="M2240" s="11" t="str">
        <f>IF(VLOOKUP(D2240,'Current OBD'!$B$6:$AK$2185,30,0)="Yes","6"," ")</f>
        <v>6</v>
      </c>
      <c r="N2240" s="11" t="str">
        <f>IF(VLOOKUP(D2240,'Current OBD'!$B$6:$AK$2185,31,0)="Yes","7"," ")</f>
        <v xml:space="preserve"> </v>
      </c>
      <c r="O2240" s="11" t="str">
        <f>IF(VLOOKUP(D2240,'Current OBD'!$B$6:$AK$2185,32,0)="Yes","8"," ")</f>
        <v xml:space="preserve"> </v>
      </c>
      <c r="P2240" s="11" t="str">
        <f>IF(VLOOKUP(D2240,'Current OBD'!$B$6:$AK$2185,33,0)="Yes","9"," ")</f>
        <v xml:space="preserve"> </v>
      </c>
      <c r="Q2240" s="11" t="str">
        <f>IF(VLOOKUP(D2240,'Current OBD'!$B$6:$AK$2185,34,0)="Yes","10"," ")</f>
        <v xml:space="preserve"> </v>
      </c>
      <c r="R2240" s="11" t="str">
        <f>IF(VLOOKUP(D2240,'Current OBD'!$B$6:$AK$2185,35,0)="Yes","11"," ")</f>
        <v xml:space="preserve"> </v>
      </c>
      <c r="S2240" s="11" t="str">
        <f>IF(VLOOKUP(D2240,'Current OBD'!$B$6:$AK$2185,36,0)="Yes","12"," ")</f>
        <v xml:space="preserve"> </v>
      </c>
      <c r="T2240" s="13">
        <f>VLOOKUP(D2240,Pivot!$B$4:$F$2181,2,0)</f>
        <v>133</v>
      </c>
      <c r="U2240" s="13">
        <f>VLOOKUP(D2240,Pivot!$B$4:$F$2181,3,0)</f>
        <v>0</v>
      </c>
      <c r="V2240" s="13">
        <f>VLOOKUP(D2240,Pivot!$B$4:$F$2181,4,0)</f>
        <v>204</v>
      </c>
      <c r="W2240" s="46">
        <f>IFERROR(VLOOKUP(D2240,Pivot!$B$4:$H$2181,5,0),"")</f>
        <v>0.65200000000000002</v>
      </c>
      <c r="X2240" s="51">
        <f>IFERROR(VLOOKUP(D2240,Pivot!$B$4:$H$2181,6,0),"")</f>
        <v>0</v>
      </c>
      <c r="Y2240" s="46">
        <f>IFERROR(VLOOKUP(D2240,Pivot!$B$4:$H$2181,7,0),"")</f>
        <v>0.65200000000000002</v>
      </c>
    </row>
    <row r="2241" spans="1:25" ht="15" customHeight="1" outlineLevel="2">
      <c r="A2241" s="10" t="str">
        <f>VLOOKUP(D2241,'Current OBD'!$B$6:$K$2185,4,0)</f>
        <v>Whatcom</v>
      </c>
      <c r="B2241" s="10" t="str">
        <f>VLOOKUP(D2241,'Current OBD'!$B$6:$K$2185,3,0)</f>
        <v>37-507</v>
      </c>
      <c r="C2241" s="9" t="str">
        <f>VLOOKUP(D2241,'Current OBD'!$B$6:$K$2185,2,0)</f>
        <v>Mount Baker School District</v>
      </c>
      <c r="D2241" s="24">
        <v>662181</v>
      </c>
      <c r="E2241" s="9" t="str">
        <f>VLOOKUP(D2241,'Current OBD'!$B$6:$K$2185,10,0)</f>
        <v>Harmony Elementary</v>
      </c>
      <c r="F2241" s="11" t="str">
        <f>IF(VLOOKUP(D2241,'Current OBD'!$B$6:$AK$2185,23,0)="Yes","PK"," ")</f>
        <v xml:space="preserve"> </v>
      </c>
      <c r="G2241" s="11" t="str">
        <f>IF(VLOOKUP(D2241,'Current OBD'!$B$6:$AK$2185,24,0)="Yes","K"," ")</f>
        <v>K</v>
      </c>
      <c r="H2241" s="11">
        <f>IF(VLOOKUP(D2241,'Current OBD'!$B$6:$AK$2185,25,0)="Yes",1," ")</f>
        <v>1</v>
      </c>
      <c r="I2241" s="11" t="str">
        <f>IF(VLOOKUP(D2241,'Current OBD'!$B$6:$AK$2185,26,0)="Yes","2"," ")</f>
        <v>2</v>
      </c>
      <c r="J2241" s="11" t="str">
        <f>IF(VLOOKUP(D2241,'Current OBD'!$B$6:$AK$2185,27,0)="Yes","3"," ")</f>
        <v>3</v>
      </c>
      <c r="K2241" s="11" t="str">
        <f>IF(VLOOKUP(D2241,'Current OBD'!$B$6:$AK$2185,28,0)="Yes","4"," ")</f>
        <v>4</v>
      </c>
      <c r="L2241" s="11" t="str">
        <f>IF(VLOOKUP(D2241,'Current OBD'!$B$6:$AK$2185,29,0)="Yes","5"," ")</f>
        <v>5</v>
      </c>
      <c r="M2241" s="11" t="str">
        <f>IF(VLOOKUP(D2241,'Current OBD'!$B$6:$AK$2185,30,0)="Yes","6"," ")</f>
        <v>6</v>
      </c>
      <c r="N2241" s="11" t="str">
        <f>IF(VLOOKUP(D2241,'Current OBD'!$B$6:$AK$2185,31,0)="Yes","7"," ")</f>
        <v xml:space="preserve"> </v>
      </c>
      <c r="O2241" s="11" t="str">
        <f>IF(VLOOKUP(D2241,'Current OBD'!$B$6:$AK$2185,32,0)="Yes","8"," ")</f>
        <v xml:space="preserve"> </v>
      </c>
      <c r="P2241" s="11" t="str">
        <f>IF(VLOOKUP(D2241,'Current OBD'!$B$6:$AK$2185,33,0)="Yes","9"," ")</f>
        <v xml:space="preserve"> </v>
      </c>
      <c r="Q2241" s="11" t="str">
        <f>IF(VLOOKUP(D2241,'Current OBD'!$B$6:$AK$2185,34,0)="Yes","10"," ")</f>
        <v xml:space="preserve"> </v>
      </c>
      <c r="R2241" s="11" t="str">
        <f>IF(VLOOKUP(D2241,'Current OBD'!$B$6:$AK$2185,35,0)="Yes","11"," ")</f>
        <v xml:space="preserve"> </v>
      </c>
      <c r="S2241" s="11" t="str">
        <f>IF(VLOOKUP(D2241,'Current OBD'!$B$6:$AK$2185,36,0)="Yes","12"," ")</f>
        <v xml:space="preserve"> </v>
      </c>
      <c r="T2241" s="13">
        <f>VLOOKUP(D2241,Pivot!$B$4:$F$2181,2,0)</f>
        <v>125</v>
      </c>
      <c r="U2241" s="13">
        <f>VLOOKUP(D2241,Pivot!$B$4:$F$2181,3,0)</f>
        <v>0</v>
      </c>
      <c r="V2241" s="13">
        <f>VLOOKUP(D2241,Pivot!$B$4:$F$2181,4,0)</f>
        <v>309</v>
      </c>
      <c r="W2241" s="46">
        <f>IFERROR(VLOOKUP(D2241,Pivot!$B$4:$H$2181,5,0),"")</f>
        <v>0.40450000000000003</v>
      </c>
      <c r="X2241" s="51">
        <f>IFERROR(VLOOKUP(D2241,Pivot!$B$4:$H$2181,6,0),"")</f>
        <v>0</v>
      </c>
      <c r="Y2241" s="46">
        <f>IFERROR(VLOOKUP(D2241,Pivot!$B$4:$H$2181,7,0),"")</f>
        <v>0.40450000000000003</v>
      </c>
    </row>
    <row r="2242" spans="1:25" ht="15" customHeight="1" outlineLevel="2">
      <c r="A2242" s="10" t="str">
        <f>VLOOKUP(D2242,'Current OBD'!$B$6:$K$2185,4,0)</f>
        <v>Whatcom</v>
      </c>
      <c r="B2242" s="10" t="str">
        <f>VLOOKUP(D2242,'Current OBD'!$B$6:$K$2185,3,0)</f>
        <v>37-507</v>
      </c>
      <c r="C2242" s="9" t="str">
        <f>VLOOKUP(D2242,'Current OBD'!$B$6:$K$2185,2,0)</f>
        <v>Mount Baker School District</v>
      </c>
      <c r="D2242" s="24">
        <v>662182</v>
      </c>
      <c r="E2242" s="9" t="str">
        <f>VLOOKUP(D2242,'Current OBD'!$B$6:$K$2185,10,0)</f>
        <v>Kendall Elementary</v>
      </c>
      <c r="F2242" s="11" t="str">
        <f>IF(VLOOKUP(D2242,'Current OBD'!$B$6:$AK$2185,23,0)="Yes","PK"," ")</f>
        <v xml:space="preserve"> </v>
      </c>
      <c r="G2242" s="11" t="str">
        <f>IF(VLOOKUP(D2242,'Current OBD'!$B$6:$AK$2185,24,0)="Yes","K"," ")</f>
        <v>K</v>
      </c>
      <c r="H2242" s="11">
        <f>IF(VLOOKUP(D2242,'Current OBD'!$B$6:$AK$2185,25,0)="Yes",1," ")</f>
        <v>1</v>
      </c>
      <c r="I2242" s="11" t="str">
        <f>IF(VLOOKUP(D2242,'Current OBD'!$B$6:$AK$2185,26,0)="Yes","2"," ")</f>
        <v>2</v>
      </c>
      <c r="J2242" s="11" t="str">
        <f>IF(VLOOKUP(D2242,'Current OBD'!$B$6:$AK$2185,27,0)="Yes","3"," ")</f>
        <v>3</v>
      </c>
      <c r="K2242" s="11" t="str">
        <f>IF(VLOOKUP(D2242,'Current OBD'!$B$6:$AK$2185,28,0)="Yes","4"," ")</f>
        <v>4</v>
      </c>
      <c r="L2242" s="11" t="str">
        <f>IF(VLOOKUP(D2242,'Current OBD'!$B$6:$AK$2185,29,0)="Yes","5"," ")</f>
        <v>5</v>
      </c>
      <c r="M2242" s="11" t="str">
        <f>IF(VLOOKUP(D2242,'Current OBD'!$B$6:$AK$2185,30,0)="Yes","6"," ")</f>
        <v>6</v>
      </c>
      <c r="N2242" s="11" t="str">
        <f>IF(VLOOKUP(D2242,'Current OBD'!$B$6:$AK$2185,31,0)="Yes","7"," ")</f>
        <v xml:space="preserve"> </v>
      </c>
      <c r="O2242" s="11" t="str">
        <f>IF(VLOOKUP(D2242,'Current OBD'!$B$6:$AK$2185,32,0)="Yes","8"," ")</f>
        <v xml:space="preserve"> </v>
      </c>
      <c r="P2242" s="11" t="str">
        <f>IF(VLOOKUP(D2242,'Current OBD'!$B$6:$AK$2185,33,0)="Yes","9"," ")</f>
        <v xml:space="preserve"> </v>
      </c>
      <c r="Q2242" s="11" t="str">
        <f>IF(VLOOKUP(D2242,'Current OBD'!$B$6:$AK$2185,34,0)="Yes","10"," ")</f>
        <v xml:space="preserve"> </v>
      </c>
      <c r="R2242" s="11" t="str">
        <f>IF(VLOOKUP(D2242,'Current OBD'!$B$6:$AK$2185,35,0)="Yes","11"," ")</f>
        <v xml:space="preserve"> </v>
      </c>
      <c r="S2242" s="11" t="str">
        <f>IF(VLOOKUP(D2242,'Current OBD'!$B$6:$AK$2185,36,0)="Yes","12"," ")</f>
        <v xml:space="preserve"> </v>
      </c>
      <c r="T2242" s="13">
        <f>VLOOKUP(D2242,Pivot!$B$4:$F$2181,2,0)</f>
        <v>278</v>
      </c>
      <c r="U2242" s="13">
        <f>VLOOKUP(D2242,Pivot!$B$4:$F$2181,3,0)</f>
        <v>0</v>
      </c>
      <c r="V2242" s="13">
        <f>VLOOKUP(D2242,Pivot!$B$4:$F$2181,4,0)</f>
        <v>319</v>
      </c>
      <c r="W2242" s="46">
        <f>IFERROR(VLOOKUP(D2242,Pivot!$B$4:$H$2181,5,0),"")</f>
        <v>0.87150000000000005</v>
      </c>
      <c r="X2242" s="51">
        <f>IFERROR(VLOOKUP(D2242,Pivot!$B$4:$H$2181,6,0),"")</f>
        <v>0</v>
      </c>
      <c r="Y2242" s="46">
        <f>IFERROR(VLOOKUP(D2242,Pivot!$B$4:$H$2181,7,0),"")</f>
        <v>0.87150000000000005</v>
      </c>
    </row>
    <row r="2243" spans="1:25" ht="15" customHeight="1" outlineLevel="2">
      <c r="A2243" s="10" t="str">
        <f>VLOOKUP(D2243,'Current OBD'!$B$6:$K$2185,4,0)</f>
        <v>Whatcom</v>
      </c>
      <c r="B2243" s="10" t="str">
        <f>VLOOKUP(D2243,'Current OBD'!$B$6:$K$2185,3,0)</f>
        <v>37-507</v>
      </c>
      <c r="C2243" s="9" t="str">
        <f>VLOOKUP(D2243,'Current OBD'!$B$6:$K$2185,2,0)</f>
        <v>Mount Baker School District</v>
      </c>
      <c r="D2243" s="24">
        <v>665541</v>
      </c>
      <c r="E2243" s="9" t="str">
        <f>VLOOKUP(D2243,'Current OBD'!$B$6:$K$2185,10,0)</f>
        <v>Mt. Baker Jr. High</v>
      </c>
      <c r="F2243" s="11" t="str">
        <f>IF(VLOOKUP(D2243,'Current OBD'!$B$6:$AK$2185,23,0)="Yes","PK"," ")</f>
        <v xml:space="preserve"> </v>
      </c>
      <c r="G2243" s="11" t="str">
        <f>IF(VLOOKUP(D2243,'Current OBD'!$B$6:$AK$2185,24,0)="Yes","K"," ")</f>
        <v xml:space="preserve"> </v>
      </c>
      <c r="H2243" s="11" t="str">
        <f>IF(VLOOKUP(D2243,'Current OBD'!$B$6:$AK$2185,25,0)="Yes",1," ")</f>
        <v xml:space="preserve"> </v>
      </c>
      <c r="I2243" s="11" t="str">
        <f>IF(VLOOKUP(D2243,'Current OBD'!$B$6:$AK$2185,26,0)="Yes","2"," ")</f>
        <v xml:space="preserve"> </v>
      </c>
      <c r="J2243" s="11" t="str">
        <f>IF(VLOOKUP(D2243,'Current OBD'!$B$6:$AK$2185,27,0)="Yes","3"," ")</f>
        <v xml:space="preserve"> </v>
      </c>
      <c r="K2243" s="11" t="str">
        <f>IF(VLOOKUP(D2243,'Current OBD'!$B$6:$AK$2185,28,0)="Yes","4"," ")</f>
        <v xml:space="preserve"> </v>
      </c>
      <c r="L2243" s="11" t="str">
        <f>IF(VLOOKUP(D2243,'Current OBD'!$B$6:$AK$2185,29,0)="Yes","5"," ")</f>
        <v xml:space="preserve"> </v>
      </c>
      <c r="M2243" s="11" t="str">
        <f>IF(VLOOKUP(D2243,'Current OBD'!$B$6:$AK$2185,30,0)="Yes","6"," ")</f>
        <v xml:space="preserve"> </v>
      </c>
      <c r="N2243" s="11" t="str">
        <f>IF(VLOOKUP(D2243,'Current OBD'!$B$6:$AK$2185,31,0)="Yes","7"," ")</f>
        <v>7</v>
      </c>
      <c r="O2243" s="11" t="str">
        <f>IF(VLOOKUP(D2243,'Current OBD'!$B$6:$AK$2185,32,0)="Yes","8"," ")</f>
        <v>8</v>
      </c>
      <c r="P2243" s="11" t="str">
        <f>IF(VLOOKUP(D2243,'Current OBD'!$B$6:$AK$2185,33,0)="Yes","9"," ")</f>
        <v xml:space="preserve"> </v>
      </c>
      <c r="Q2243" s="11" t="str">
        <f>IF(VLOOKUP(D2243,'Current OBD'!$B$6:$AK$2185,34,0)="Yes","10"," ")</f>
        <v xml:space="preserve"> </v>
      </c>
      <c r="R2243" s="11" t="str">
        <f>IF(VLOOKUP(D2243,'Current OBD'!$B$6:$AK$2185,35,0)="Yes","11"," ")</f>
        <v xml:space="preserve"> </v>
      </c>
      <c r="S2243" s="11" t="str">
        <f>IF(VLOOKUP(D2243,'Current OBD'!$B$6:$AK$2185,36,0)="Yes","12"," ")</f>
        <v xml:space="preserve"> </v>
      </c>
      <c r="T2243" s="13">
        <f>VLOOKUP(D2243,Pivot!$B$4:$F$2181,2,0)</f>
        <v>181</v>
      </c>
      <c r="U2243" s="13">
        <f>VLOOKUP(D2243,Pivot!$B$4:$F$2181,3,0)</f>
        <v>0</v>
      </c>
      <c r="V2243" s="13">
        <f>VLOOKUP(D2243,Pivot!$B$4:$F$2181,4,0)</f>
        <v>276</v>
      </c>
      <c r="W2243" s="46">
        <f>IFERROR(VLOOKUP(D2243,Pivot!$B$4:$H$2181,5,0),"")</f>
        <v>0.65580000000000005</v>
      </c>
      <c r="X2243" s="51">
        <f>IFERROR(VLOOKUP(D2243,Pivot!$B$4:$H$2181,6,0),"")</f>
        <v>0</v>
      </c>
      <c r="Y2243" s="46">
        <f>IFERROR(VLOOKUP(D2243,Pivot!$B$4:$H$2181,7,0),"")</f>
        <v>0.65580000000000005</v>
      </c>
    </row>
    <row r="2244" spans="1:25" ht="15" customHeight="1" outlineLevel="2">
      <c r="A2244" s="10" t="str">
        <f>VLOOKUP(D2244,'Current OBD'!$B$6:$K$2185,4,0)</f>
        <v>Whatcom</v>
      </c>
      <c r="B2244" s="10" t="str">
        <f>VLOOKUP(D2244,'Current OBD'!$B$6:$K$2185,3,0)</f>
        <v>37-507</v>
      </c>
      <c r="C2244" s="9" t="str">
        <f>VLOOKUP(D2244,'Current OBD'!$B$6:$K$2185,2,0)</f>
        <v>Mount Baker School District</v>
      </c>
      <c r="D2244" s="24">
        <v>662184</v>
      </c>
      <c r="E2244" s="9" t="str">
        <f>VLOOKUP(D2244,'Current OBD'!$B$6:$K$2185,10,0)</f>
        <v>Mt. Baker Sr. High</v>
      </c>
      <c r="F2244" s="11" t="str">
        <f>IF(VLOOKUP(D2244,'Current OBD'!$B$6:$AK$2185,23,0)="Yes","PK"," ")</f>
        <v xml:space="preserve"> </v>
      </c>
      <c r="G2244" s="11" t="str">
        <f>IF(VLOOKUP(D2244,'Current OBD'!$B$6:$AK$2185,24,0)="Yes","K"," ")</f>
        <v xml:space="preserve"> </v>
      </c>
      <c r="H2244" s="11" t="str">
        <f>IF(VLOOKUP(D2244,'Current OBD'!$B$6:$AK$2185,25,0)="Yes",1," ")</f>
        <v xml:space="preserve"> </v>
      </c>
      <c r="I2244" s="11" t="str">
        <f>IF(VLOOKUP(D2244,'Current OBD'!$B$6:$AK$2185,26,0)="Yes","2"," ")</f>
        <v xml:space="preserve"> </v>
      </c>
      <c r="J2244" s="11" t="str">
        <f>IF(VLOOKUP(D2244,'Current OBD'!$B$6:$AK$2185,27,0)="Yes","3"," ")</f>
        <v xml:space="preserve"> </v>
      </c>
      <c r="K2244" s="11" t="str">
        <f>IF(VLOOKUP(D2244,'Current OBD'!$B$6:$AK$2185,28,0)="Yes","4"," ")</f>
        <v xml:space="preserve"> </v>
      </c>
      <c r="L2244" s="11" t="str">
        <f>IF(VLOOKUP(D2244,'Current OBD'!$B$6:$AK$2185,29,0)="Yes","5"," ")</f>
        <v xml:space="preserve"> </v>
      </c>
      <c r="M2244" s="11" t="str">
        <f>IF(VLOOKUP(D2244,'Current OBD'!$B$6:$AK$2185,30,0)="Yes","6"," ")</f>
        <v xml:space="preserve"> </v>
      </c>
      <c r="N2244" s="11" t="str">
        <f>IF(VLOOKUP(D2244,'Current OBD'!$B$6:$AK$2185,31,0)="Yes","7"," ")</f>
        <v xml:space="preserve"> </v>
      </c>
      <c r="O2244" s="11" t="str">
        <f>IF(VLOOKUP(D2244,'Current OBD'!$B$6:$AK$2185,32,0)="Yes","8"," ")</f>
        <v xml:space="preserve"> </v>
      </c>
      <c r="P2244" s="11" t="str">
        <f>IF(VLOOKUP(D2244,'Current OBD'!$B$6:$AK$2185,33,0)="Yes","9"," ")</f>
        <v>9</v>
      </c>
      <c r="Q2244" s="11" t="str">
        <f>IF(VLOOKUP(D2244,'Current OBD'!$B$6:$AK$2185,34,0)="Yes","10"," ")</f>
        <v>10</v>
      </c>
      <c r="R2244" s="11" t="str">
        <f>IF(VLOOKUP(D2244,'Current OBD'!$B$6:$AK$2185,35,0)="Yes","11"," ")</f>
        <v>11</v>
      </c>
      <c r="S2244" s="11" t="str">
        <f>IF(VLOOKUP(D2244,'Current OBD'!$B$6:$AK$2185,36,0)="Yes","12"," ")</f>
        <v>12</v>
      </c>
      <c r="T2244" s="13">
        <f>VLOOKUP(D2244,Pivot!$B$4:$F$2181,2,0)</f>
        <v>389</v>
      </c>
      <c r="U2244" s="13">
        <f>VLOOKUP(D2244,Pivot!$B$4:$F$2181,3,0)</f>
        <v>0</v>
      </c>
      <c r="V2244" s="13">
        <f>VLOOKUP(D2244,Pivot!$B$4:$F$2181,4,0)</f>
        <v>550</v>
      </c>
      <c r="W2244" s="46">
        <f>IFERROR(VLOOKUP(D2244,Pivot!$B$4:$H$2181,5,0),"")</f>
        <v>0.70730000000000004</v>
      </c>
      <c r="X2244" s="51">
        <f>IFERROR(VLOOKUP(D2244,Pivot!$B$4:$H$2181,6,0),"")</f>
        <v>0</v>
      </c>
      <c r="Y2244" s="46">
        <f>IFERROR(VLOOKUP(D2244,Pivot!$B$4:$H$2181,7,0),"")</f>
        <v>0.70730000000000004</v>
      </c>
    </row>
    <row r="2245" spans="1:25" ht="15" customHeight="1" outlineLevel="1">
      <c r="A2245" s="27"/>
      <c r="B2245" s="27"/>
      <c r="C2245" s="30" t="s">
        <v>5894</v>
      </c>
      <c r="D2245" s="27"/>
      <c r="E2245" s="26"/>
      <c r="F2245" s="29"/>
      <c r="G2245" s="29"/>
      <c r="H2245" s="29"/>
      <c r="I2245" s="29"/>
      <c r="J2245" s="29"/>
      <c r="K2245" s="29"/>
      <c r="L2245" s="29"/>
      <c r="M2245" s="29"/>
      <c r="N2245" s="29"/>
      <c r="O2245" s="29"/>
      <c r="P2245" s="29"/>
      <c r="Q2245" s="29"/>
      <c r="R2245" s="29"/>
      <c r="S2245" s="29"/>
      <c r="T2245" s="43">
        <f>SUBTOTAL(9,T2240:T2244)</f>
        <v>1106</v>
      </c>
      <c r="U2245" s="43">
        <f>SUBTOTAL(9,U2240:U2244)</f>
        <v>0</v>
      </c>
      <c r="V2245" s="43">
        <f>SUBTOTAL(9,V2240:V2244)</f>
        <v>1658</v>
      </c>
      <c r="W2245" s="47"/>
      <c r="X2245" s="52"/>
      <c r="Y2245" s="56">
        <f>(T2245+U2245)/V2245</f>
        <v>0.6670687575392038</v>
      </c>
    </row>
    <row r="2246" spans="1:25" ht="15" customHeight="1" outlineLevel="2">
      <c r="A2246" s="10" t="str">
        <f>VLOOKUP(D2246,'Current OBD'!$B$6:$K$2185,4,0)</f>
        <v>Whatcom</v>
      </c>
      <c r="B2246" s="10" t="str">
        <f>VLOOKUP(D2246,'Current OBD'!$B$6:$K$2185,3,0)</f>
        <v>37-903</v>
      </c>
      <c r="C2246" s="9" t="str">
        <f>VLOOKUP(D2246,'Current OBD'!$B$6:$K$2185,2,0)</f>
        <v>Lummi Indian Business Council</v>
      </c>
      <c r="D2246" s="24">
        <v>662431</v>
      </c>
      <c r="E2246" s="9" t="str">
        <f>VLOOKUP(D2246,'Current OBD'!$B$6:$K$2185,10,0)</f>
        <v>Lummi Tribal School</v>
      </c>
      <c r="F2246" s="11" t="str">
        <f>IF(VLOOKUP(D2246,'Current OBD'!$B$6:$AK$2185,23,0)="Yes","PK"," ")</f>
        <v xml:space="preserve"> </v>
      </c>
      <c r="G2246" s="11" t="str">
        <f>IF(VLOOKUP(D2246,'Current OBD'!$B$6:$AK$2185,24,0)="Yes","K"," ")</f>
        <v>K</v>
      </c>
      <c r="H2246" s="11">
        <f>IF(VLOOKUP(D2246,'Current OBD'!$B$6:$AK$2185,25,0)="Yes",1," ")</f>
        <v>1</v>
      </c>
      <c r="I2246" s="11" t="str">
        <f>IF(VLOOKUP(D2246,'Current OBD'!$B$6:$AK$2185,26,0)="Yes","2"," ")</f>
        <v>2</v>
      </c>
      <c r="J2246" s="11" t="str">
        <f>IF(VLOOKUP(D2246,'Current OBD'!$B$6:$AK$2185,27,0)="Yes","3"," ")</f>
        <v>3</v>
      </c>
      <c r="K2246" s="11" t="str">
        <f>IF(VLOOKUP(D2246,'Current OBD'!$B$6:$AK$2185,28,0)="Yes","4"," ")</f>
        <v>4</v>
      </c>
      <c r="L2246" s="11" t="str">
        <f>IF(VLOOKUP(D2246,'Current OBD'!$B$6:$AK$2185,29,0)="Yes","5"," ")</f>
        <v>5</v>
      </c>
      <c r="M2246" s="11" t="str">
        <f>IF(VLOOKUP(D2246,'Current OBD'!$B$6:$AK$2185,30,0)="Yes","6"," ")</f>
        <v>6</v>
      </c>
      <c r="N2246" s="11" t="str">
        <f>IF(VLOOKUP(D2246,'Current OBD'!$B$6:$AK$2185,31,0)="Yes","7"," ")</f>
        <v>7</v>
      </c>
      <c r="O2246" s="11" t="str">
        <f>IF(VLOOKUP(D2246,'Current OBD'!$B$6:$AK$2185,32,0)="Yes","8"," ")</f>
        <v>8</v>
      </c>
      <c r="P2246" s="11" t="str">
        <f>IF(VLOOKUP(D2246,'Current OBD'!$B$6:$AK$2185,33,0)="Yes","9"," ")</f>
        <v>9</v>
      </c>
      <c r="Q2246" s="11" t="str">
        <f>IF(VLOOKUP(D2246,'Current OBD'!$B$6:$AK$2185,34,0)="Yes","10"," ")</f>
        <v>10</v>
      </c>
      <c r="R2246" s="11" t="str">
        <f>IF(VLOOKUP(D2246,'Current OBD'!$B$6:$AK$2185,35,0)="Yes","11"," ")</f>
        <v>11</v>
      </c>
      <c r="S2246" s="11" t="str">
        <f>IF(VLOOKUP(D2246,'Current OBD'!$B$6:$AK$2185,36,0)="Yes","12"," ")</f>
        <v>12</v>
      </c>
      <c r="T2246" s="13">
        <f>VLOOKUP(D2246,Pivot!$B$4:$F$2181,2,0)</f>
        <v>322</v>
      </c>
      <c r="U2246" s="13">
        <f>VLOOKUP(D2246,Pivot!$B$4:$F$2181,3,0)</f>
        <v>0</v>
      </c>
      <c r="V2246" s="13">
        <f>VLOOKUP(D2246,Pivot!$B$4:$F$2181,4,0)</f>
        <v>389</v>
      </c>
      <c r="W2246" s="46">
        <f>IFERROR(VLOOKUP(D2246,Pivot!$B$4:$H$2181,5,0),"")</f>
        <v>0.82779999999999998</v>
      </c>
      <c r="X2246" s="51">
        <f>IFERROR(VLOOKUP(D2246,Pivot!$B$4:$H$2181,6,0),"")</f>
        <v>0</v>
      </c>
      <c r="Y2246" s="46">
        <f>IFERROR(VLOOKUP(D2246,Pivot!$B$4:$H$2181,7,0),"")</f>
        <v>0.82779999999999998</v>
      </c>
    </row>
    <row r="2247" spans="1:25" ht="15" customHeight="1" outlineLevel="1">
      <c r="A2247" s="27"/>
      <c r="B2247" s="27"/>
      <c r="C2247" s="30" t="s">
        <v>5895</v>
      </c>
      <c r="D2247" s="27"/>
      <c r="E2247" s="26"/>
      <c r="F2247" s="29"/>
      <c r="G2247" s="29"/>
      <c r="H2247" s="29"/>
      <c r="I2247" s="29"/>
      <c r="J2247" s="29"/>
      <c r="K2247" s="29"/>
      <c r="L2247" s="29"/>
      <c r="M2247" s="29"/>
      <c r="N2247" s="29"/>
      <c r="O2247" s="29"/>
      <c r="P2247" s="29"/>
      <c r="Q2247" s="29"/>
      <c r="R2247" s="29"/>
      <c r="S2247" s="29"/>
      <c r="T2247" s="43">
        <f>SUBTOTAL(9,T2246:T2246)</f>
        <v>322</v>
      </c>
      <c r="U2247" s="43">
        <f>SUBTOTAL(9,U2246:U2246)</f>
        <v>0</v>
      </c>
      <c r="V2247" s="43">
        <f>SUBTOTAL(9,V2246:V2246)</f>
        <v>389</v>
      </c>
      <c r="W2247" s="47"/>
      <c r="X2247" s="52"/>
      <c r="Y2247" s="56">
        <f>(T2247+U2247)/V2247</f>
        <v>0.82776349614395883</v>
      </c>
    </row>
    <row r="2248" spans="1:25" ht="15" customHeight="1" outlineLevel="2">
      <c r="A2248" s="10" t="str">
        <f>VLOOKUP(D2248,'Current OBD'!$B$6:$K$2185,4,0)</f>
        <v>Whitman</v>
      </c>
      <c r="B2248" s="10" t="str">
        <f>VLOOKUP(D2248,'Current OBD'!$B$6:$K$2185,3,0)</f>
        <v>38-264</v>
      </c>
      <c r="C2248" s="9" t="str">
        <f>VLOOKUP(D2248,'Current OBD'!$B$6:$K$2185,2,0)</f>
        <v>Lamont School District</v>
      </c>
      <c r="D2248" s="24">
        <v>662027</v>
      </c>
      <c r="E2248" s="9" t="str">
        <f>VLOOKUP(D2248,'Current OBD'!$B$6:$K$2185,10,0)</f>
        <v>Lamont Middle</v>
      </c>
      <c r="F2248" s="11" t="str">
        <f>IF(VLOOKUP(D2248,'Current OBD'!$B$6:$AK$2185,23,0)="Yes","PK"," ")</f>
        <v xml:space="preserve"> </v>
      </c>
      <c r="G2248" s="11" t="str">
        <f>IF(VLOOKUP(D2248,'Current OBD'!$B$6:$AK$2185,24,0)="Yes","K"," ")</f>
        <v xml:space="preserve"> </v>
      </c>
      <c r="H2248" s="11" t="str">
        <f>IF(VLOOKUP(D2248,'Current OBD'!$B$6:$AK$2185,25,0)="Yes",1," ")</f>
        <v xml:space="preserve"> </v>
      </c>
      <c r="I2248" s="11" t="str">
        <f>IF(VLOOKUP(D2248,'Current OBD'!$B$6:$AK$2185,26,0)="Yes","2"," ")</f>
        <v xml:space="preserve"> </v>
      </c>
      <c r="J2248" s="11" t="str">
        <f>IF(VLOOKUP(D2248,'Current OBD'!$B$6:$AK$2185,27,0)="Yes","3"," ")</f>
        <v xml:space="preserve"> </v>
      </c>
      <c r="K2248" s="11" t="str">
        <f>IF(VLOOKUP(D2248,'Current OBD'!$B$6:$AK$2185,28,0)="Yes","4"," ")</f>
        <v xml:space="preserve"> </v>
      </c>
      <c r="L2248" s="11" t="str">
        <f>IF(VLOOKUP(D2248,'Current OBD'!$B$6:$AK$2185,29,0)="Yes","5"," ")</f>
        <v>5</v>
      </c>
      <c r="M2248" s="11" t="str">
        <f>IF(VLOOKUP(D2248,'Current OBD'!$B$6:$AK$2185,30,0)="Yes","6"," ")</f>
        <v>6</v>
      </c>
      <c r="N2248" s="11" t="str">
        <f>IF(VLOOKUP(D2248,'Current OBD'!$B$6:$AK$2185,31,0)="Yes","7"," ")</f>
        <v>7</v>
      </c>
      <c r="O2248" s="11" t="str">
        <f>IF(VLOOKUP(D2248,'Current OBD'!$B$6:$AK$2185,32,0)="Yes","8"," ")</f>
        <v>8</v>
      </c>
      <c r="P2248" s="11" t="str">
        <f>IF(VLOOKUP(D2248,'Current OBD'!$B$6:$AK$2185,33,0)="Yes","9"," ")</f>
        <v xml:space="preserve"> </v>
      </c>
      <c r="Q2248" s="11" t="str">
        <f>IF(VLOOKUP(D2248,'Current OBD'!$B$6:$AK$2185,34,0)="Yes","10"," ")</f>
        <v xml:space="preserve"> </v>
      </c>
      <c r="R2248" s="11" t="str">
        <f>IF(VLOOKUP(D2248,'Current OBD'!$B$6:$AK$2185,35,0)="Yes","11"," ")</f>
        <v xml:space="preserve"> </v>
      </c>
      <c r="S2248" s="11" t="str">
        <f>IF(VLOOKUP(D2248,'Current OBD'!$B$6:$AK$2185,36,0)="Yes","12"," ")</f>
        <v xml:space="preserve"> </v>
      </c>
      <c r="T2248" s="13">
        <f>VLOOKUP(D2248,Pivot!$B$4:$F$2181,2,0)</f>
        <v>28</v>
      </c>
      <c r="U2248" s="13">
        <f>VLOOKUP(D2248,Pivot!$B$4:$F$2181,3,0)</f>
        <v>0</v>
      </c>
      <c r="V2248" s="13">
        <f>VLOOKUP(D2248,Pivot!$B$4:$F$2181,4,0)</f>
        <v>30</v>
      </c>
      <c r="W2248" s="46">
        <f>IFERROR(VLOOKUP(D2248,Pivot!$B$4:$H$2181,5,0),"")</f>
        <v>0.93330000000000002</v>
      </c>
      <c r="X2248" s="51">
        <f>IFERROR(VLOOKUP(D2248,Pivot!$B$4:$H$2181,6,0),"")</f>
        <v>0</v>
      </c>
      <c r="Y2248" s="46">
        <f>IFERROR(VLOOKUP(D2248,Pivot!$B$4:$H$2181,7,0),"")</f>
        <v>0.93330000000000002</v>
      </c>
    </row>
    <row r="2249" spans="1:25" ht="15" customHeight="1" outlineLevel="1">
      <c r="A2249" s="27"/>
      <c r="B2249" s="27"/>
      <c r="C2249" s="30" t="s">
        <v>5896</v>
      </c>
      <c r="D2249" s="27"/>
      <c r="E2249" s="26"/>
      <c r="F2249" s="29"/>
      <c r="G2249" s="29"/>
      <c r="H2249" s="29"/>
      <c r="I2249" s="29"/>
      <c r="J2249" s="29"/>
      <c r="K2249" s="29"/>
      <c r="L2249" s="29"/>
      <c r="M2249" s="29"/>
      <c r="N2249" s="29"/>
      <c r="O2249" s="29"/>
      <c r="P2249" s="29"/>
      <c r="Q2249" s="29"/>
      <c r="R2249" s="29"/>
      <c r="S2249" s="29"/>
      <c r="T2249" s="43">
        <f>SUBTOTAL(9,T2248:T2248)</f>
        <v>28</v>
      </c>
      <c r="U2249" s="43">
        <f>SUBTOTAL(9,U2248:U2248)</f>
        <v>0</v>
      </c>
      <c r="V2249" s="43">
        <f>SUBTOTAL(9,V2248:V2248)</f>
        <v>30</v>
      </c>
      <c r="W2249" s="47"/>
      <c r="X2249" s="52"/>
      <c r="Y2249" s="56">
        <f>(T2249+U2249)/V2249</f>
        <v>0.93333333333333335</v>
      </c>
    </row>
    <row r="2250" spans="1:25" ht="15" customHeight="1" outlineLevel="2">
      <c r="A2250" s="10" t="str">
        <f>VLOOKUP(D2250,'Current OBD'!$B$6:$K$2185,4,0)</f>
        <v>Whitman</v>
      </c>
      <c r="B2250" s="10" t="str">
        <f>VLOOKUP(D2250,'Current OBD'!$B$6:$K$2185,3,0)</f>
        <v>38-265</v>
      </c>
      <c r="C2250" s="9" t="str">
        <f>VLOOKUP(D2250,'Current OBD'!$B$6:$K$2185,2,0)</f>
        <v>Tekoa School District</v>
      </c>
      <c r="D2250" s="24">
        <v>662188</v>
      </c>
      <c r="E2250" s="9" t="str">
        <f>VLOOKUP(D2250,'Current OBD'!$B$6:$K$2185,10,0)</f>
        <v>Tekoa Elementary</v>
      </c>
      <c r="F2250" s="11" t="str">
        <f>IF(VLOOKUP(D2250,'Current OBD'!$B$6:$AK$2185,23,0)="Yes","PK"," ")</f>
        <v xml:space="preserve"> </v>
      </c>
      <c r="G2250" s="11" t="str">
        <f>IF(VLOOKUP(D2250,'Current OBD'!$B$6:$AK$2185,24,0)="Yes","K"," ")</f>
        <v>K</v>
      </c>
      <c r="H2250" s="11">
        <f>IF(VLOOKUP(D2250,'Current OBD'!$B$6:$AK$2185,25,0)="Yes",1," ")</f>
        <v>1</v>
      </c>
      <c r="I2250" s="11" t="str">
        <f>IF(VLOOKUP(D2250,'Current OBD'!$B$6:$AK$2185,26,0)="Yes","2"," ")</f>
        <v>2</v>
      </c>
      <c r="J2250" s="11" t="str">
        <f>IF(VLOOKUP(D2250,'Current OBD'!$B$6:$AK$2185,27,0)="Yes","3"," ")</f>
        <v>3</v>
      </c>
      <c r="K2250" s="11" t="str">
        <f>IF(VLOOKUP(D2250,'Current OBD'!$B$6:$AK$2185,28,0)="Yes","4"," ")</f>
        <v>4</v>
      </c>
      <c r="L2250" s="11" t="str">
        <f>IF(VLOOKUP(D2250,'Current OBD'!$B$6:$AK$2185,29,0)="Yes","5"," ")</f>
        <v>5</v>
      </c>
      <c r="M2250" s="11" t="str">
        <f>IF(VLOOKUP(D2250,'Current OBD'!$B$6:$AK$2185,30,0)="Yes","6"," ")</f>
        <v>6</v>
      </c>
      <c r="N2250" s="11" t="str">
        <f>IF(VLOOKUP(D2250,'Current OBD'!$B$6:$AK$2185,31,0)="Yes","7"," ")</f>
        <v xml:space="preserve"> </v>
      </c>
      <c r="O2250" s="11" t="str">
        <f>IF(VLOOKUP(D2250,'Current OBD'!$B$6:$AK$2185,32,0)="Yes","8"," ")</f>
        <v xml:space="preserve"> </v>
      </c>
      <c r="P2250" s="11" t="str">
        <f>IF(VLOOKUP(D2250,'Current OBD'!$B$6:$AK$2185,33,0)="Yes","9"," ")</f>
        <v xml:space="preserve"> </v>
      </c>
      <c r="Q2250" s="11" t="str">
        <f>IF(VLOOKUP(D2250,'Current OBD'!$B$6:$AK$2185,34,0)="Yes","10"," ")</f>
        <v xml:space="preserve"> </v>
      </c>
      <c r="R2250" s="11" t="str">
        <f>IF(VLOOKUP(D2250,'Current OBD'!$B$6:$AK$2185,35,0)="Yes","11"," ")</f>
        <v xml:space="preserve"> </v>
      </c>
      <c r="S2250" s="11" t="str">
        <f>IF(VLOOKUP(D2250,'Current OBD'!$B$6:$AK$2185,36,0)="Yes","12"," ")</f>
        <v xml:space="preserve"> </v>
      </c>
      <c r="T2250" s="13">
        <f>VLOOKUP(D2250,Pivot!$B$4:$F$2181,2,0)</f>
        <v>63</v>
      </c>
      <c r="U2250" s="13">
        <f>VLOOKUP(D2250,Pivot!$B$4:$F$2181,3,0)</f>
        <v>0</v>
      </c>
      <c r="V2250" s="13">
        <f>VLOOKUP(D2250,Pivot!$B$4:$F$2181,4,0)</f>
        <v>112</v>
      </c>
      <c r="W2250" s="46">
        <f>IFERROR(VLOOKUP(D2250,Pivot!$B$4:$H$2181,5,0),"")</f>
        <v>0.5625</v>
      </c>
      <c r="X2250" s="51">
        <f>IFERROR(VLOOKUP(D2250,Pivot!$B$4:$H$2181,6,0),"")</f>
        <v>0</v>
      </c>
      <c r="Y2250" s="46">
        <f>IFERROR(VLOOKUP(D2250,Pivot!$B$4:$H$2181,7,0),"")</f>
        <v>0.5625</v>
      </c>
    </row>
    <row r="2251" spans="1:25" ht="15" customHeight="1" outlineLevel="2">
      <c r="A2251" s="10" t="str">
        <f>VLOOKUP(D2251,'Current OBD'!$B$6:$K$2185,4,0)</f>
        <v>Whitman</v>
      </c>
      <c r="B2251" s="10" t="str">
        <f>VLOOKUP(D2251,'Current OBD'!$B$6:$K$2185,3,0)</f>
        <v>38-265</v>
      </c>
      <c r="C2251" s="9" t="str">
        <f>VLOOKUP(D2251,'Current OBD'!$B$6:$K$2185,2,0)</f>
        <v>Tekoa School District</v>
      </c>
      <c r="D2251" s="24">
        <v>662189</v>
      </c>
      <c r="E2251" s="9" t="str">
        <f>VLOOKUP(D2251,'Current OBD'!$B$6:$K$2185,10,0)</f>
        <v>Tekoa Jr/Sr High</v>
      </c>
      <c r="F2251" s="11" t="str">
        <f>IF(VLOOKUP(D2251,'Current OBD'!$B$6:$AK$2185,23,0)="Yes","PK"," ")</f>
        <v>PK</v>
      </c>
      <c r="G2251" s="11" t="str">
        <f>IF(VLOOKUP(D2251,'Current OBD'!$B$6:$AK$2185,24,0)="Yes","K"," ")</f>
        <v xml:space="preserve"> </v>
      </c>
      <c r="H2251" s="11" t="str">
        <f>IF(VLOOKUP(D2251,'Current OBD'!$B$6:$AK$2185,25,0)="Yes",1," ")</f>
        <v xml:space="preserve"> </v>
      </c>
      <c r="I2251" s="11" t="str">
        <f>IF(VLOOKUP(D2251,'Current OBD'!$B$6:$AK$2185,26,0)="Yes","2"," ")</f>
        <v xml:space="preserve"> </v>
      </c>
      <c r="J2251" s="11" t="str">
        <f>IF(VLOOKUP(D2251,'Current OBD'!$B$6:$AK$2185,27,0)="Yes","3"," ")</f>
        <v xml:space="preserve"> </v>
      </c>
      <c r="K2251" s="11" t="str">
        <f>IF(VLOOKUP(D2251,'Current OBD'!$B$6:$AK$2185,28,0)="Yes","4"," ")</f>
        <v xml:space="preserve"> </v>
      </c>
      <c r="L2251" s="11" t="str">
        <f>IF(VLOOKUP(D2251,'Current OBD'!$B$6:$AK$2185,29,0)="Yes","5"," ")</f>
        <v xml:space="preserve"> </v>
      </c>
      <c r="M2251" s="11" t="str">
        <f>IF(VLOOKUP(D2251,'Current OBD'!$B$6:$AK$2185,30,0)="Yes","6"," ")</f>
        <v xml:space="preserve"> </v>
      </c>
      <c r="N2251" s="11" t="str">
        <f>IF(VLOOKUP(D2251,'Current OBD'!$B$6:$AK$2185,31,0)="Yes","7"," ")</f>
        <v>7</v>
      </c>
      <c r="O2251" s="11" t="str">
        <f>IF(VLOOKUP(D2251,'Current OBD'!$B$6:$AK$2185,32,0)="Yes","8"," ")</f>
        <v>8</v>
      </c>
      <c r="P2251" s="11" t="str">
        <f>IF(VLOOKUP(D2251,'Current OBD'!$B$6:$AK$2185,33,0)="Yes","9"," ")</f>
        <v>9</v>
      </c>
      <c r="Q2251" s="11" t="str">
        <f>IF(VLOOKUP(D2251,'Current OBD'!$B$6:$AK$2185,34,0)="Yes","10"," ")</f>
        <v>10</v>
      </c>
      <c r="R2251" s="11" t="str">
        <f>IF(VLOOKUP(D2251,'Current OBD'!$B$6:$AK$2185,35,0)="Yes","11"," ")</f>
        <v>11</v>
      </c>
      <c r="S2251" s="11" t="str">
        <f>IF(VLOOKUP(D2251,'Current OBD'!$B$6:$AK$2185,36,0)="Yes","12"," ")</f>
        <v>12</v>
      </c>
      <c r="T2251" s="13">
        <f>VLOOKUP(D2251,Pivot!$B$4:$F$2181,2,0)</f>
        <v>77</v>
      </c>
      <c r="U2251" s="13">
        <f>VLOOKUP(D2251,Pivot!$B$4:$F$2181,3,0)</f>
        <v>0</v>
      </c>
      <c r="V2251" s="13">
        <f>VLOOKUP(D2251,Pivot!$B$4:$F$2181,4,0)</f>
        <v>100</v>
      </c>
      <c r="W2251" s="46">
        <f>IFERROR(VLOOKUP(D2251,Pivot!$B$4:$H$2181,5,0),"")</f>
        <v>0.77</v>
      </c>
      <c r="X2251" s="51">
        <f>IFERROR(VLOOKUP(D2251,Pivot!$B$4:$H$2181,6,0),"")</f>
        <v>0</v>
      </c>
      <c r="Y2251" s="46">
        <f>IFERROR(VLOOKUP(D2251,Pivot!$B$4:$H$2181,7,0),"")</f>
        <v>0.77</v>
      </c>
    </row>
    <row r="2252" spans="1:25" ht="15" customHeight="1" outlineLevel="1">
      <c r="A2252" s="27"/>
      <c r="B2252" s="27"/>
      <c r="C2252" s="30" t="s">
        <v>5897</v>
      </c>
      <c r="D2252" s="27"/>
      <c r="E2252" s="26"/>
      <c r="F2252" s="29"/>
      <c r="G2252" s="29"/>
      <c r="H2252" s="29"/>
      <c r="I2252" s="29"/>
      <c r="J2252" s="29"/>
      <c r="K2252" s="29"/>
      <c r="L2252" s="29"/>
      <c r="M2252" s="29"/>
      <c r="N2252" s="29"/>
      <c r="O2252" s="29"/>
      <c r="P2252" s="29"/>
      <c r="Q2252" s="29"/>
      <c r="R2252" s="29"/>
      <c r="S2252" s="29"/>
      <c r="T2252" s="43">
        <f>SUBTOTAL(9,T2250:T2251)</f>
        <v>140</v>
      </c>
      <c r="U2252" s="43">
        <f>SUBTOTAL(9,U2250:U2251)</f>
        <v>0</v>
      </c>
      <c r="V2252" s="43">
        <f>SUBTOTAL(9,V2250:V2251)</f>
        <v>212</v>
      </c>
      <c r="W2252" s="47"/>
      <c r="X2252" s="52"/>
      <c r="Y2252" s="56">
        <f>(T2252+U2252)/V2252</f>
        <v>0.660377358490566</v>
      </c>
    </row>
    <row r="2253" spans="1:25" ht="15" customHeight="1" outlineLevel="2">
      <c r="A2253" s="10" t="str">
        <f>VLOOKUP(D2253,'Current OBD'!$B$6:$K$2185,4,0)</f>
        <v>Whitman</v>
      </c>
      <c r="B2253" s="10" t="str">
        <f>VLOOKUP(D2253,'Current OBD'!$B$6:$K$2185,3,0)</f>
        <v>38-267</v>
      </c>
      <c r="C2253" s="9" t="str">
        <f>VLOOKUP(D2253,'Current OBD'!$B$6:$K$2185,2,0)</f>
        <v>Pullman School District</v>
      </c>
      <c r="D2253" s="24">
        <v>662191</v>
      </c>
      <c r="E2253" s="9" t="str">
        <f>VLOOKUP(D2253,'Current OBD'!$B$6:$K$2185,10,0)</f>
        <v>Franklin Elementary</v>
      </c>
      <c r="F2253" s="11" t="str">
        <f>IF(VLOOKUP(D2253,'Current OBD'!$B$6:$AK$2185,23,0)="Yes","PK"," ")</f>
        <v xml:space="preserve"> </v>
      </c>
      <c r="G2253" s="11" t="str">
        <f>IF(VLOOKUP(D2253,'Current OBD'!$B$6:$AK$2185,24,0)="Yes","K"," ")</f>
        <v>K</v>
      </c>
      <c r="H2253" s="11">
        <f>IF(VLOOKUP(D2253,'Current OBD'!$B$6:$AK$2185,25,0)="Yes",1," ")</f>
        <v>1</v>
      </c>
      <c r="I2253" s="11" t="str">
        <f>IF(VLOOKUP(D2253,'Current OBD'!$B$6:$AK$2185,26,0)="Yes","2"," ")</f>
        <v>2</v>
      </c>
      <c r="J2253" s="11" t="str">
        <f>IF(VLOOKUP(D2253,'Current OBD'!$B$6:$AK$2185,27,0)="Yes","3"," ")</f>
        <v>3</v>
      </c>
      <c r="K2253" s="11" t="str">
        <f>IF(VLOOKUP(D2253,'Current OBD'!$B$6:$AK$2185,28,0)="Yes","4"," ")</f>
        <v>4</v>
      </c>
      <c r="L2253" s="11" t="str">
        <f>IF(VLOOKUP(D2253,'Current OBD'!$B$6:$AK$2185,29,0)="Yes","5"," ")</f>
        <v>5</v>
      </c>
      <c r="M2253" s="11" t="str">
        <f>IF(VLOOKUP(D2253,'Current OBD'!$B$6:$AK$2185,30,0)="Yes","6"," ")</f>
        <v xml:space="preserve"> </v>
      </c>
      <c r="N2253" s="11" t="str">
        <f>IF(VLOOKUP(D2253,'Current OBD'!$B$6:$AK$2185,31,0)="Yes","7"," ")</f>
        <v xml:space="preserve"> </v>
      </c>
      <c r="O2253" s="11" t="str">
        <f>IF(VLOOKUP(D2253,'Current OBD'!$B$6:$AK$2185,32,0)="Yes","8"," ")</f>
        <v xml:space="preserve"> </v>
      </c>
      <c r="P2253" s="11" t="str">
        <f>IF(VLOOKUP(D2253,'Current OBD'!$B$6:$AK$2185,33,0)="Yes","9"," ")</f>
        <v xml:space="preserve"> </v>
      </c>
      <c r="Q2253" s="11" t="str">
        <f>IF(VLOOKUP(D2253,'Current OBD'!$B$6:$AK$2185,34,0)="Yes","10"," ")</f>
        <v xml:space="preserve"> </v>
      </c>
      <c r="R2253" s="11" t="str">
        <f>IF(VLOOKUP(D2253,'Current OBD'!$B$6:$AK$2185,35,0)="Yes","11"," ")</f>
        <v xml:space="preserve"> </v>
      </c>
      <c r="S2253" s="11" t="str">
        <f>IF(VLOOKUP(D2253,'Current OBD'!$B$6:$AK$2185,36,0)="Yes","12"," ")</f>
        <v xml:space="preserve"> </v>
      </c>
      <c r="T2253" s="13">
        <f>VLOOKUP(D2253,Pivot!$B$4:$F$2181,2,0)</f>
        <v>45</v>
      </c>
      <c r="U2253" s="13">
        <f>VLOOKUP(D2253,Pivot!$B$4:$F$2181,3,0)</f>
        <v>14</v>
      </c>
      <c r="V2253" s="13">
        <f>VLOOKUP(D2253,Pivot!$B$4:$F$2181,4,0)</f>
        <v>273</v>
      </c>
      <c r="W2253" s="46">
        <f>IFERROR(VLOOKUP(D2253,Pivot!$B$4:$H$2181,5,0),"")</f>
        <v>0.1648</v>
      </c>
      <c r="X2253" s="51">
        <f>IFERROR(VLOOKUP(D2253,Pivot!$B$4:$H$2181,6,0),"")</f>
        <v>5.1299999999999998E-2</v>
      </c>
      <c r="Y2253" s="46">
        <f>IFERROR(VLOOKUP(D2253,Pivot!$B$4:$H$2181,7,0),"")</f>
        <v>0.21609999999999999</v>
      </c>
    </row>
    <row r="2254" spans="1:25" ht="15" customHeight="1" outlineLevel="2">
      <c r="A2254" s="10" t="str">
        <f>VLOOKUP(D2254,'Current OBD'!$B$6:$K$2185,4,0)</f>
        <v>Whitman</v>
      </c>
      <c r="B2254" s="10" t="str">
        <f>VLOOKUP(D2254,'Current OBD'!$B$6:$K$2185,3,0)</f>
        <v>38-267</v>
      </c>
      <c r="C2254" s="9" t="str">
        <f>VLOOKUP(D2254,'Current OBD'!$B$6:$K$2185,2,0)</f>
        <v>Pullman School District</v>
      </c>
      <c r="D2254" s="24">
        <v>662193</v>
      </c>
      <c r="E2254" s="9" t="str">
        <f>VLOOKUP(D2254,'Current OBD'!$B$6:$K$2185,10,0)</f>
        <v>Jefferson Elementary</v>
      </c>
      <c r="F2254" s="11" t="str">
        <f>IF(VLOOKUP(D2254,'Current OBD'!$B$6:$AK$2185,23,0)="Yes","PK"," ")</f>
        <v xml:space="preserve"> </v>
      </c>
      <c r="G2254" s="11" t="str">
        <f>IF(VLOOKUP(D2254,'Current OBD'!$B$6:$AK$2185,24,0)="Yes","K"," ")</f>
        <v>K</v>
      </c>
      <c r="H2254" s="11">
        <f>IF(VLOOKUP(D2254,'Current OBD'!$B$6:$AK$2185,25,0)="Yes",1," ")</f>
        <v>1</v>
      </c>
      <c r="I2254" s="11" t="str">
        <f>IF(VLOOKUP(D2254,'Current OBD'!$B$6:$AK$2185,26,0)="Yes","2"," ")</f>
        <v>2</v>
      </c>
      <c r="J2254" s="11" t="str">
        <f>IF(VLOOKUP(D2254,'Current OBD'!$B$6:$AK$2185,27,0)="Yes","3"," ")</f>
        <v>3</v>
      </c>
      <c r="K2254" s="11" t="str">
        <f>IF(VLOOKUP(D2254,'Current OBD'!$B$6:$AK$2185,28,0)="Yes","4"," ")</f>
        <v>4</v>
      </c>
      <c r="L2254" s="11" t="str">
        <f>IF(VLOOKUP(D2254,'Current OBD'!$B$6:$AK$2185,29,0)="Yes","5"," ")</f>
        <v>5</v>
      </c>
      <c r="M2254" s="11" t="str">
        <f>IF(VLOOKUP(D2254,'Current OBD'!$B$6:$AK$2185,30,0)="Yes","6"," ")</f>
        <v xml:space="preserve"> </v>
      </c>
      <c r="N2254" s="11" t="str">
        <f>IF(VLOOKUP(D2254,'Current OBD'!$B$6:$AK$2185,31,0)="Yes","7"," ")</f>
        <v xml:space="preserve"> </v>
      </c>
      <c r="O2254" s="11" t="str">
        <f>IF(VLOOKUP(D2254,'Current OBD'!$B$6:$AK$2185,32,0)="Yes","8"," ")</f>
        <v xml:space="preserve"> </v>
      </c>
      <c r="P2254" s="11" t="str">
        <f>IF(VLOOKUP(D2254,'Current OBD'!$B$6:$AK$2185,33,0)="Yes","9"," ")</f>
        <v xml:space="preserve"> </v>
      </c>
      <c r="Q2254" s="11" t="str">
        <f>IF(VLOOKUP(D2254,'Current OBD'!$B$6:$AK$2185,34,0)="Yes","10"," ")</f>
        <v xml:space="preserve"> </v>
      </c>
      <c r="R2254" s="11" t="str">
        <f>IF(VLOOKUP(D2254,'Current OBD'!$B$6:$AK$2185,35,0)="Yes","11"," ")</f>
        <v xml:space="preserve"> </v>
      </c>
      <c r="S2254" s="11" t="str">
        <f>IF(VLOOKUP(D2254,'Current OBD'!$B$6:$AK$2185,36,0)="Yes","12"," ")</f>
        <v xml:space="preserve"> </v>
      </c>
      <c r="T2254" s="13">
        <f>VLOOKUP(D2254,Pivot!$B$4:$F$2181,2,0)</f>
        <v>149</v>
      </c>
      <c r="U2254" s="13">
        <f>VLOOKUP(D2254,Pivot!$B$4:$F$2181,3,0)</f>
        <v>28</v>
      </c>
      <c r="V2254" s="13">
        <f>VLOOKUP(D2254,Pivot!$B$4:$F$2181,4,0)</f>
        <v>308</v>
      </c>
      <c r="W2254" s="46">
        <f>IFERROR(VLOOKUP(D2254,Pivot!$B$4:$H$2181,5,0),"")</f>
        <v>0.48380000000000001</v>
      </c>
      <c r="X2254" s="51">
        <f>IFERROR(VLOOKUP(D2254,Pivot!$B$4:$H$2181,6,0),"")</f>
        <v>9.0899999999999995E-2</v>
      </c>
      <c r="Y2254" s="46">
        <f>IFERROR(VLOOKUP(D2254,Pivot!$B$4:$H$2181,7,0),"")</f>
        <v>0.57469999999999999</v>
      </c>
    </row>
    <row r="2255" spans="1:25" ht="15" customHeight="1" outlineLevel="2">
      <c r="A2255" s="10" t="str">
        <f>VLOOKUP(D2255,'Current OBD'!$B$6:$K$2185,4,0)</f>
        <v>Whitman</v>
      </c>
      <c r="B2255" s="10" t="str">
        <f>VLOOKUP(D2255,'Current OBD'!$B$6:$K$2185,3,0)</f>
        <v>38-267</v>
      </c>
      <c r="C2255" s="9" t="str">
        <f>VLOOKUP(D2255,'Current OBD'!$B$6:$K$2185,2,0)</f>
        <v>Pullman School District</v>
      </c>
      <c r="D2255" s="24">
        <v>685813</v>
      </c>
      <c r="E2255" s="9" t="str">
        <f>VLOOKUP(D2255,'Current OBD'!$B$6:$K$2185,10,0)</f>
        <v>Kamiak Elementary School</v>
      </c>
      <c r="F2255" s="11" t="str">
        <f>IF(VLOOKUP(D2255,'Current OBD'!$B$6:$AK$2185,23,0)="Yes","PK"," ")</f>
        <v xml:space="preserve"> </v>
      </c>
      <c r="G2255" s="11" t="str">
        <f>IF(VLOOKUP(D2255,'Current OBD'!$B$6:$AK$2185,24,0)="Yes","K"," ")</f>
        <v>K</v>
      </c>
      <c r="H2255" s="11">
        <f>IF(VLOOKUP(D2255,'Current OBD'!$B$6:$AK$2185,25,0)="Yes",1," ")</f>
        <v>1</v>
      </c>
      <c r="I2255" s="11" t="str">
        <f>IF(VLOOKUP(D2255,'Current OBD'!$B$6:$AK$2185,26,0)="Yes","2"," ")</f>
        <v>2</v>
      </c>
      <c r="J2255" s="11" t="str">
        <f>IF(VLOOKUP(D2255,'Current OBD'!$B$6:$AK$2185,27,0)="Yes","3"," ")</f>
        <v>3</v>
      </c>
      <c r="K2255" s="11" t="str">
        <f>IF(VLOOKUP(D2255,'Current OBD'!$B$6:$AK$2185,28,0)="Yes","4"," ")</f>
        <v>4</v>
      </c>
      <c r="L2255" s="11" t="str">
        <f>IF(VLOOKUP(D2255,'Current OBD'!$B$6:$AK$2185,29,0)="Yes","5"," ")</f>
        <v>5</v>
      </c>
      <c r="M2255" s="11" t="str">
        <f>IF(VLOOKUP(D2255,'Current OBD'!$B$6:$AK$2185,30,0)="Yes","6"," ")</f>
        <v xml:space="preserve"> </v>
      </c>
      <c r="N2255" s="11" t="str">
        <f>IF(VLOOKUP(D2255,'Current OBD'!$B$6:$AK$2185,31,0)="Yes","7"," ")</f>
        <v xml:space="preserve"> </v>
      </c>
      <c r="O2255" s="11" t="str">
        <f>IF(VLOOKUP(D2255,'Current OBD'!$B$6:$AK$2185,32,0)="Yes","8"," ")</f>
        <v xml:space="preserve"> </v>
      </c>
      <c r="P2255" s="11" t="str">
        <f>IF(VLOOKUP(D2255,'Current OBD'!$B$6:$AK$2185,33,0)="Yes","9"," ")</f>
        <v xml:space="preserve"> </v>
      </c>
      <c r="Q2255" s="11" t="str">
        <f>IF(VLOOKUP(D2255,'Current OBD'!$B$6:$AK$2185,34,0)="Yes","10"," ")</f>
        <v xml:space="preserve"> </v>
      </c>
      <c r="R2255" s="11" t="str">
        <f>IF(VLOOKUP(D2255,'Current OBD'!$B$6:$AK$2185,35,0)="Yes","11"," ")</f>
        <v xml:space="preserve"> </v>
      </c>
      <c r="S2255" s="11" t="str">
        <f>IF(VLOOKUP(D2255,'Current OBD'!$B$6:$AK$2185,36,0)="Yes","12"," ")</f>
        <v xml:space="preserve"> </v>
      </c>
      <c r="T2255" s="13">
        <f>VLOOKUP(D2255,Pivot!$B$4:$F$2181,2,0)</f>
        <v>143</v>
      </c>
      <c r="U2255" s="13">
        <f>VLOOKUP(D2255,Pivot!$B$4:$F$2181,3,0)</f>
        <v>22</v>
      </c>
      <c r="V2255" s="13">
        <f>VLOOKUP(D2255,Pivot!$B$4:$F$2181,4,0)</f>
        <v>371</v>
      </c>
      <c r="W2255" s="46">
        <f>IFERROR(VLOOKUP(D2255,Pivot!$B$4:$H$2181,5,0),"")</f>
        <v>0.38540000000000002</v>
      </c>
      <c r="X2255" s="51">
        <f>IFERROR(VLOOKUP(D2255,Pivot!$B$4:$H$2181,6,0),"")</f>
        <v>5.9299999999999999E-2</v>
      </c>
      <c r="Y2255" s="46">
        <f>IFERROR(VLOOKUP(D2255,Pivot!$B$4:$H$2181,7,0),"")</f>
        <v>0.44469999999999998</v>
      </c>
    </row>
    <row r="2256" spans="1:25" ht="15" customHeight="1" outlineLevel="2">
      <c r="A2256" s="10" t="str">
        <f>VLOOKUP(D2256,'Current OBD'!$B$6:$K$2185,4,0)</f>
        <v>Whitman</v>
      </c>
      <c r="B2256" s="10" t="str">
        <f>VLOOKUP(D2256,'Current OBD'!$B$6:$K$2185,3,0)</f>
        <v>38-267</v>
      </c>
      <c r="C2256" s="9" t="str">
        <f>VLOOKUP(D2256,'Current OBD'!$B$6:$K$2185,2,0)</f>
        <v>Pullman School District</v>
      </c>
      <c r="D2256" s="24">
        <v>662194</v>
      </c>
      <c r="E2256" s="9" t="str">
        <f>VLOOKUP(D2256,'Current OBD'!$B$6:$K$2185,10,0)</f>
        <v>Lincoln Middle</v>
      </c>
      <c r="F2256" s="11" t="str">
        <f>IF(VLOOKUP(D2256,'Current OBD'!$B$6:$AK$2185,23,0)="Yes","PK"," ")</f>
        <v xml:space="preserve"> </v>
      </c>
      <c r="G2256" s="11" t="str">
        <f>IF(VLOOKUP(D2256,'Current OBD'!$B$6:$AK$2185,24,0)="Yes","K"," ")</f>
        <v xml:space="preserve"> </v>
      </c>
      <c r="H2256" s="11" t="str">
        <f>IF(VLOOKUP(D2256,'Current OBD'!$B$6:$AK$2185,25,0)="Yes",1," ")</f>
        <v xml:space="preserve"> </v>
      </c>
      <c r="I2256" s="11" t="str">
        <f>IF(VLOOKUP(D2256,'Current OBD'!$B$6:$AK$2185,26,0)="Yes","2"," ")</f>
        <v xml:space="preserve"> </v>
      </c>
      <c r="J2256" s="11" t="str">
        <f>IF(VLOOKUP(D2256,'Current OBD'!$B$6:$AK$2185,27,0)="Yes","3"," ")</f>
        <v xml:space="preserve"> </v>
      </c>
      <c r="K2256" s="11" t="str">
        <f>IF(VLOOKUP(D2256,'Current OBD'!$B$6:$AK$2185,28,0)="Yes","4"," ")</f>
        <v xml:space="preserve"> </v>
      </c>
      <c r="L2256" s="11" t="str">
        <f>IF(VLOOKUP(D2256,'Current OBD'!$B$6:$AK$2185,29,0)="Yes","5"," ")</f>
        <v xml:space="preserve"> </v>
      </c>
      <c r="M2256" s="11" t="str">
        <f>IF(VLOOKUP(D2256,'Current OBD'!$B$6:$AK$2185,30,0)="Yes","6"," ")</f>
        <v>6</v>
      </c>
      <c r="N2256" s="11" t="str">
        <f>IF(VLOOKUP(D2256,'Current OBD'!$B$6:$AK$2185,31,0)="Yes","7"," ")</f>
        <v>7</v>
      </c>
      <c r="O2256" s="11" t="str">
        <f>IF(VLOOKUP(D2256,'Current OBD'!$B$6:$AK$2185,32,0)="Yes","8"," ")</f>
        <v>8</v>
      </c>
      <c r="P2256" s="11" t="str">
        <f>IF(VLOOKUP(D2256,'Current OBD'!$B$6:$AK$2185,33,0)="Yes","9"," ")</f>
        <v xml:space="preserve"> </v>
      </c>
      <c r="Q2256" s="11" t="str">
        <f>IF(VLOOKUP(D2256,'Current OBD'!$B$6:$AK$2185,34,0)="Yes","10"," ")</f>
        <v xml:space="preserve"> </v>
      </c>
      <c r="R2256" s="11" t="str">
        <f>IF(VLOOKUP(D2256,'Current OBD'!$B$6:$AK$2185,35,0)="Yes","11"," ")</f>
        <v xml:space="preserve"> </v>
      </c>
      <c r="S2256" s="11" t="str">
        <f>IF(VLOOKUP(D2256,'Current OBD'!$B$6:$AK$2185,36,0)="Yes","12"," ")</f>
        <v xml:space="preserve"> </v>
      </c>
      <c r="T2256" s="13">
        <f>VLOOKUP(D2256,Pivot!$B$4:$F$2181,2,0)</f>
        <v>162</v>
      </c>
      <c r="U2256" s="13">
        <f>VLOOKUP(D2256,Pivot!$B$4:$F$2181,3,0)</f>
        <v>35</v>
      </c>
      <c r="V2256" s="13">
        <f>VLOOKUP(D2256,Pivot!$B$4:$F$2181,4,0)</f>
        <v>596</v>
      </c>
      <c r="W2256" s="46">
        <f>IFERROR(VLOOKUP(D2256,Pivot!$B$4:$H$2181,5,0),"")</f>
        <v>0.27179999999999999</v>
      </c>
      <c r="X2256" s="51">
        <f>IFERROR(VLOOKUP(D2256,Pivot!$B$4:$H$2181,6,0),"")</f>
        <v>5.8700000000000002E-2</v>
      </c>
      <c r="Y2256" s="46">
        <f>IFERROR(VLOOKUP(D2256,Pivot!$B$4:$H$2181,7,0),"")</f>
        <v>0.33050000000000002</v>
      </c>
    </row>
    <row r="2257" spans="1:25" ht="15" customHeight="1" outlineLevel="2">
      <c r="A2257" s="10" t="str">
        <f>VLOOKUP(D2257,'Current OBD'!$B$6:$K$2185,4,0)</f>
        <v>Whitman</v>
      </c>
      <c r="B2257" s="10" t="str">
        <f>VLOOKUP(D2257,'Current OBD'!$B$6:$K$2185,3,0)</f>
        <v>38-267</v>
      </c>
      <c r="C2257" s="9" t="str">
        <f>VLOOKUP(D2257,'Current OBD'!$B$6:$K$2185,2,0)</f>
        <v>Pullman School District</v>
      </c>
      <c r="D2257" s="24">
        <v>662195</v>
      </c>
      <c r="E2257" s="9" t="str">
        <f>VLOOKUP(D2257,'Current OBD'!$B$6:$K$2185,10,0)</f>
        <v>Pullman High</v>
      </c>
      <c r="F2257" s="11" t="str">
        <f>IF(VLOOKUP(D2257,'Current OBD'!$B$6:$AK$2185,23,0)="Yes","PK"," ")</f>
        <v xml:space="preserve"> </v>
      </c>
      <c r="G2257" s="11" t="str">
        <f>IF(VLOOKUP(D2257,'Current OBD'!$B$6:$AK$2185,24,0)="Yes","K"," ")</f>
        <v xml:space="preserve"> </v>
      </c>
      <c r="H2257" s="11" t="str">
        <f>IF(VLOOKUP(D2257,'Current OBD'!$B$6:$AK$2185,25,0)="Yes",1," ")</f>
        <v xml:space="preserve"> </v>
      </c>
      <c r="I2257" s="11" t="str">
        <f>IF(VLOOKUP(D2257,'Current OBD'!$B$6:$AK$2185,26,0)="Yes","2"," ")</f>
        <v xml:space="preserve"> </v>
      </c>
      <c r="J2257" s="11" t="str">
        <f>IF(VLOOKUP(D2257,'Current OBD'!$B$6:$AK$2185,27,0)="Yes","3"," ")</f>
        <v xml:space="preserve"> </v>
      </c>
      <c r="K2257" s="11" t="str">
        <f>IF(VLOOKUP(D2257,'Current OBD'!$B$6:$AK$2185,28,0)="Yes","4"," ")</f>
        <v xml:space="preserve"> </v>
      </c>
      <c r="L2257" s="11" t="str">
        <f>IF(VLOOKUP(D2257,'Current OBD'!$B$6:$AK$2185,29,0)="Yes","5"," ")</f>
        <v xml:space="preserve"> </v>
      </c>
      <c r="M2257" s="11" t="str">
        <f>IF(VLOOKUP(D2257,'Current OBD'!$B$6:$AK$2185,30,0)="Yes","6"," ")</f>
        <v xml:space="preserve"> </v>
      </c>
      <c r="N2257" s="11" t="str">
        <f>IF(VLOOKUP(D2257,'Current OBD'!$B$6:$AK$2185,31,0)="Yes","7"," ")</f>
        <v xml:space="preserve"> </v>
      </c>
      <c r="O2257" s="11" t="str">
        <f>IF(VLOOKUP(D2257,'Current OBD'!$B$6:$AK$2185,32,0)="Yes","8"," ")</f>
        <v xml:space="preserve"> </v>
      </c>
      <c r="P2257" s="11" t="str">
        <f>IF(VLOOKUP(D2257,'Current OBD'!$B$6:$AK$2185,33,0)="Yes","9"," ")</f>
        <v>9</v>
      </c>
      <c r="Q2257" s="11" t="str">
        <f>IF(VLOOKUP(D2257,'Current OBD'!$B$6:$AK$2185,34,0)="Yes","10"," ")</f>
        <v>10</v>
      </c>
      <c r="R2257" s="11" t="str">
        <f>IF(VLOOKUP(D2257,'Current OBD'!$B$6:$AK$2185,35,0)="Yes","11"," ")</f>
        <v>11</v>
      </c>
      <c r="S2257" s="11" t="str">
        <f>IF(VLOOKUP(D2257,'Current OBD'!$B$6:$AK$2185,36,0)="Yes","12"," ")</f>
        <v>12</v>
      </c>
      <c r="T2257" s="13">
        <f>VLOOKUP(D2257,Pivot!$B$4:$F$2181,2,0)</f>
        <v>202</v>
      </c>
      <c r="U2257" s="13">
        <f>VLOOKUP(D2257,Pivot!$B$4:$F$2181,3,0)</f>
        <v>36</v>
      </c>
      <c r="V2257" s="13">
        <f>VLOOKUP(D2257,Pivot!$B$4:$F$2181,4,0)</f>
        <v>910</v>
      </c>
      <c r="W2257" s="46">
        <f>IFERROR(VLOOKUP(D2257,Pivot!$B$4:$H$2181,5,0),"")</f>
        <v>0.222</v>
      </c>
      <c r="X2257" s="51">
        <f>IFERROR(VLOOKUP(D2257,Pivot!$B$4:$H$2181,6,0),"")</f>
        <v>3.9600000000000003E-2</v>
      </c>
      <c r="Y2257" s="46">
        <f>IFERROR(VLOOKUP(D2257,Pivot!$B$4:$H$2181,7,0),"")</f>
        <v>0.26150000000000001</v>
      </c>
    </row>
    <row r="2258" spans="1:25" ht="15" customHeight="1" outlineLevel="2">
      <c r="A2258" s="10" t="str">
        <f>VLOOKUP(D2258,'Current OBD'!$B$6:$K$2185,4,0)</f>
        <v>Whitman</v>
      </c>
      <c r="B2258" s="10" t="str">
        <f>VLOOKUP(D2258,'Current OBD'!$B$6:$K$2185,3,0)</f>
        <v>38-267</v>
      </c>
      <c r="C2258" s="9" t="str">
        <f>VLOOKUP(D2258,'Current OBD'!$B$6:$K$2185,2,0)</f>
        <v>Pullman School District</v>
      </c>
      <c r="D2258" s="24">
        <v>662192</v>
      </c>
      <c r="E2258" s="9" t="str">
        <f>VLOOKUP(D2258,'Current OBD'!$B$6:$K$2185,10,0)</f>
        <v>Sunnyside Elementary</v>
      </c>
      <c r="F2258" s="11" t="str">
        <f>IF(VLOOKUP(D2258,'Current OBD'!$B$6:$AK$2185,23,0)="Yes","PK"," ")</f>
        <v xml:space="preserve"> </v>
      </c>
      <c r="G2258" s="11" t="str">
        <f>IF(VLOOKUP(D2258,'Current OBD'!$B$6:$AK$2185,24,0)="Yes","K"," ")</f>
        <v>K</v>
      </c>
      <c r="H2258" s="11">
        <f>IF(VLOOKUP(D2258,'Current OBD'!$B$6:$AK$2185,25,0)="Yes",1," ")</f>
        <v>1</v>
      </c>
      <c r="I2258" s="11" t="str">
        <f>IF(VLOOKUP(D2258,'Current OBD'!$B$6:$AK$2185,26,0)="Yes","2"," ")</f>
        <v>2</v>
      </c>
      <c r="J2258" s="11" t="str">
        <f>IF(VLOOKUP(D2258,'Current OBD'!$B$6:$AK$2185,27,0)="Yes","3"," ")</f>
        <v>3</v>
      </c>
      <c r="K2258" s="11" t="str">
        <f>IF(VLOOKUP(D2258,'Current OBD'!$B$6:$AK$2185,28,0)="Yes","4"," ")</f>
        <v>4</v>
      </c>
      <c r="L2258" s="11" t="str">
        <f>IF(VLOOKUP(D2258,'Current OBD'!$B$6:$AK$2185,29,0)="Yes","5"," ")</f>
        <v>5</v>
      </c>
      <c r="M2258" s="11" t="str">
        <f>IF(VLOOKUP(D2258,'Current OBD'!$B$6:$AK$2185,30,0)="Yes","6"," ")</f>
        <v xml:space="preserve"> </v>
      </c>
      <c r="N2258" s="11" t="str">
        <f>IF(VLOOKUP(D2258,'Current OBD'!$B$6:$AK$2185,31,0)="Yes","7"," ")</f>
        <v xml:space="preserve"> </v>
      </c>
      <c r="O2258" s="11" t="str">
        <f>IF(VLOOKUP(D2258,'Current OBD'!$B$6:$AK$2185,32,0)="Yes","8"," ")</f>
        <v xml:space="preserve"> </v>
      </c>
      <c r="P2258" s="11" t="str">
        <f>IF(VLOOKUP(D2258,'Current OBD'!$B$6:$AK$2185,33,0)="Yes","9"," ")</f>
        <v xml:space="preserve"> </v>
      </c>
      <c r="Q2258" s="11" t="str">
        <f>IF(VLOOKUP(D2258,'Current OBD'!$B$6:$AK$2185,34,0)="Yes","10"," ")</f>
        <v xml:space="preserve"> </v>
      </c>
      <c r="R2258" s="11" t="str">
        <f>IF(VLOOKUP(D2258,'Current OBD'!$B$6:$AK$2185,35,0)="Yes","11"," ")</f>
        <v xml:space="preserve"> </v>
      </c>
      <c r="S2258" s="11" t="str">
        <f>IF(VLOOKUP(D2258,'Current OBD'!$B$6:$AK$2185,36,0)="Yes","12"," ")</f>
        <v xml:space="preserve"> </v>
      </c>
      <c r="T2258" s="13">
        <f>VLOOKUP(D2258,Pivot!$B$4:$F$2181,2,0)</f>
        <v>41</v>
      </c>
      <c r="U2258" s="13">
        <f>VLOOKUP(D2258,Pivot!$B$4:$F$2181,3,0)</f>
        <v>5</v>
      </c>
      <c r="V2258" s="13">
        <f>VLOOKUP(D2258,Pivot!$B$4:$F$2181,4,0)</f>
        <v>274</v>
      </c>
      <c r="W2258" s="46">
        <f>IFERROR(VLOOKUP(D2258,Pivot!$B$4:$H$2181,5,0),"")</f>
        <v>0.14960000000000001</v>
      </c>
      <c r="X2258" s="51">
        <f>IFERROR(VLOOKUP(D2258,Pivot!$B$4:$H$2181,6,0),"")</f>
        <v>1.8200000000000001E-2</v>
      </c>
      <c r="Y2258" s="46">
        <f>IFERROR(VLOOKUP(D2258,Pivot!$B$4:$H$2181,7,0),"")</f>
        <v>0.16789999999999999</v>
      </c>
    </row>
    <row r="2259" spans="1:25" ht="15" customHeight="1" outlineLevel="1">
      <c r="A2259" s="27"/>
      <c r="B2259" s="27"/>
      <c r="C2259" s="30" t="s">
        <v>5898</v>
      </c>
      <c r="D2259" s="27"/>
      <c r="E2259" s="26"/>
      <c r="F2259" s="29"/>
      <c r="G2259" s="29"/>
      <c r="H2259" s="29"/>
      <c r="I2259" s="29"/>
      <c r="J2259" s="29"/>
      <c r="K2259" s="29"/>
      <c r="L2259" s="29"/>
      <c r="M2259" s="29"/>
      <c r="N2259" s="29"/>
      <c r="O2259" s="29"/>
      <c r="P2259" s="29"/>
      <c r="Q2259" s="29"/>
      <c r="R2259" s="29"/>
      <c r="S2259" s="29"/>
      <c r="T2259" s="43">
        <f>SUBTOTAL(9,T2253:T2258)</f>
        <v>742</v>
      </c>
      <c r="U2259" s="43">
        <f>SUBTOTAL(9,U2253:U2258)</f>
        <v>140</v>
      </c>
      <c r="V2259" s="43">
        <f>SUBTOTAL(9,V2253:V2258)</f>
        <v>2732</v>
      </c>
      <c r="W2259" s="47"/>
      <c r="X2259" s="52"/>
      <c r="Y2259" s="56">
        <f>(T2259+U2259)/V2259</f>
        <v>0.32284040995607616</v>
      </c>
    </row>
    <row r="2260" spans="1:25" ht="15" customHeight="1" outlineLevel="2">
      <c r="A2260" s="10" t="str">
        <f>VLOOKUP(D2260,'Current OBD'!$B$6:$K$2185,4,0)</f>
        <v>Whitman</v>
      </c>
      <c r="B2260" s="10" t="str">
        <f>VLOOKUP(D2260,'Current OBD'!$B$6:$K$2185,3,0)</f>
        <v>38-300</v>
      </c>
      <c r="C2260" s="9" t="str">
        <f>VLOOKUP(D2260,'Current OBD'!$B$6:$K$2185,2,0)</f>
        <v>Colfax School District</v>
      </c>
      <c r="D2260" s="24">
        <v>662197</v>
      </c>
      <c r="E2260" s="9" t="str">
        <f>VLOOKUP(D2260,'Current OBD'!$B$6:$K$2185,10,0)</f>
        <v>Colfax High</v>
      </c>
      <c r="F2260" s="11" t="str">
        <f>IF(VLOOKUP(D2260,'Current OBD'!$B$6:$AK$2185,23,0)="Yes","PK"," ")</f>
        <v xml:space="preserve"> </v>
      </c>
      <c r="G2260" s="11" t="str">
        <f>IF(VLOOKUP(D2260,'Current OBD'!$B$6:$AK$2185,24,0)="Yes","K"," ")</f>
        <v xml:space="preserve"> </v>
      </c>
      <c r="H2260" s="11" t="str">
        <f>IF(VLOOKUP(D2260,'Current OBD'!$B$6:$AK$2185,25,0)="Yes",1," ")</f>
        <v xml:space="preserve"> </v>
      </c>
      <c r="I2260" s="11" t="str">
        <f>IF(VLOOKUP(D2260,'Current OBD'!$B$6:$AK$2185,26,0)="Yes","2"," ")</f>
        <v xml:space="preserve"> </v>
      </c>
      <c r="J2260" s="11" t="str">
        <f>IF(VLOOKUP(D2260,'Current OBD'!$B$6:$AK$2185,27,0)="Yes","3"," ")</f>
        <v xml:space="preserve"> </v>
      </c>
      <c r="K2260" s="11" t="str">
        <f>IF(VLOOKUP(D2260,'Current OBD'!$B$6:$AK$2185,28,0)="Yes","4"," ")</f>
        <v xml:space="preserve"> </v>
      </c>
      <c r="L2260" s="11" t="str">
        <f>IF(VLOOKUP(D2260,'Current OBD'!$B$6:$AK$2185,29,0)="Yes","5"," ")</f>
        <v xml:space="preserve"> </v>
      </c>
      <c r="M2260" s="11" t="str">
        <f>IF(VLOOKUP(D2260,'Current OBD'!$B$6:$AK$2185,30,0)="Yes","6"," ")</f>
        <v xml:space="preserve"> </v>
      </c>
      <c r="N2260" s="11" t="str">
        <f>IF(VLOOKUP(D2260,'Current OBD'!$B$6:$AK$2185,31,0)="Yes","7"," ")</f>
        <v>7</v>
      </c>
      <c r="O2260" s="11" t="str">
        <f>IF(VLOOKUP(D2260,'Current OBD'!$B$6:$AK$2185,32,0)="Yes","8"," ")</f>
        <v>8</v>
      </c>
      <c r="P2260" s="11" t="str">
        <f>IF(VLOOKUP(D2260,'Current OBD'!$B$6:$AK$2185,33,0)="Yes","9"," ")</f>
        <v>9</v>
      </c>
      <c r="Q2260" s="11" t="str">
        <f>IF(VLOOKUP(D2260,'Current OBD'!$B$6:$AK$2185,34,0)="Yes","10"," ")</f>
        <v>10</v>
      </c>
      <c r="R2260" s="11" t="str">
        <f>IF(VLOOKUP(D2260,'Current OBD'!$B$6:$AK$2185,35,0)="Yes","11"," ")</f>
        <v>11</v>
      </c>
      <c r="S2260" s="11" t="str">
        <f>IF(VLOOKUP(D2260,'Current OBD'!$B$6:$AK$2185,36,0)="Yes","12"," ")</f>
        <v>12</v>
      </c>
      <c r="T2260" s="13">
        <f>VLOOKUP(D2260,Pivot!$B$4:$F$2181,2,0)</f>
        <v>53</v>
      </c>
      <c r="U2260" s="13">
        <f>VLOOKUP(D2260,Pivot!$B$4:$F$2181,3,0)</f>
        <v>15</v>
      </c>
      <c r="V2260" s="13">
        <f>VLOOKUP(D2260,Pivot!$B$4:$F$2181,4,0)</f>
        <v>268</v>
      </c>
      <c r="W2260" s="46">
        <f>IFERROR(VLOOKUP(D2260,Pivot!$B$4:$H$2181,5,0),"")</f>
        <v>0.1978</v>
      </c>
      <c r="X2260" s="51">
        <f>IFERROR(VLOOKUP(D2260,Pivot!$B$4:$H$2181,6,0),"")</f>
        <v>5.6000000000000001E-2</v>
      </c>
      <c r="Y2260" s="46">
        <f>IFERROR(VLOOKUP(D2260,Pivot!$B$4:$H$2181,7,0),"")</f>
        <v>0.25369999999999998</v>
      </c>
    </row>
    <row r="2261" spans="1:25" ht="15" customHeight="1" outlineLevel="2">
      <c r="A2261" s="10" t="str">
        <f>VLOOKUP(D2261,'Current OBD'!$B$6:$K$2185,4,0)</f>
        <v>Whitman</v>
      </c>
      <c r="B2261" s="10" t="str">
        <f>VLOOKUP(D2261,'Current OBD'!$B$6:$K$2185,3,0)</f>
        <v>38-300</v>
      </c>
      <c r="C2261" s="9" t="str">
        <f>VLOOKUP(D2261,'Current OBD'!$B$6:$K$2185,2,0)</f>
        <v>Colfax School District</v>
      </c>
      <c r="D2261" s="24">
        <v>662196</v>
      </c>
      <c r="E2261" s="9" t="str">
        <f>VLOOKUP(D2261,'Current OBD'!$B$6:$K$2185,10,0)</f>
        <v>Jennings Elementary</v>
      </c>
      <c r="F2261" s="11" t="str">
        <f>IF(VLOOKUP(D2261,'Current OBD'!$B$6:$AK$2185,23,0)="Yes","PK"," ")</f>
        <v>PK</v>
      </c>
      <c r="G2261" s="11" t="str">
        <f>IF(VLOOKUP(D2261,'Current OBD'!$B$6:$AK$2185,24,0)="Yes","K"," ")</f>
        <v>K</v>
      </c>
      <c r="H2261" s="11">
        <f>IF(VLOOKUP(D2261,'Current OBD'!$B$6:$AK$2185,25,0)="Yes",1," ")</f>
        <v>1</v>
      </c>
      <c r="I2261" s="11" t="str">
        <f>IF(VLOOKUP(D2261,'Current OBD'!$B$6:$AK$2185,26,0)="Yes","2"," ")</f>
        <v>2</v>
      </c>
      <c r="J2261" s="11" t="str">
        <f>IF(VLOOKUP(D2261,'Current OBD'!$B$6:$AK$2185,27,0)="Yes","3"," ")</f>
        <v>3</v>
      </c>
      <c r="K2261" s="11" t="str">
        <f>IF(VLOOKUP(D2261,'Current OBD'!$B$6:$AK$2185,28,0)="Yes","4"," ")</f>
        <v>4</v>
      </c>
      <c r="L2261" s="11" t="str">
        <f>IF(VLOOKUP(D2261,'Current OBD'!$B$6:$AK$2185,29,0)="Yes","5"," ")</f>
        <v>5</v>
      </c>
      <c r="M2261" s="11" t="str">
        <f>IF(VLOOKUP(D2261,'Current OBD'!$B$6:$AK$2185,30,0)="Yes","6"," ")</f>
        <v>6</v>
      </c>
      <c r="N2261" s="11" t="str">
        <f>IF(VLOOKUP(D2261,'Current OBD'!$B$6:$AK$2185,31,0)="Yes","7"," ")</f>
        <v xml:space="preserve"> </v>
      </c>
      <c r="O2261" s="11" t="str">
        <f>IF(VLOOKUP(D2261,'Current OBD'!$B$6:$AK$2185,32,0)="Yes","8"," ")</f>
        <v xml:space="preserve"> </v>
      </c>
      <c r="P2261" s="11" t="str">
        <f>IF(VLOOKUP(D2261,'Current OBD'!$B$6:$AK$2185,33,0)="Yes","9"," ")</f>
        <v xml:space="preserve"> </v>
      </c>
      <c r="Q2261" s="11" t="str">
        <f>IF(VLOOKUP(D2261,'Current OBD'!$B$6:$AK$2185,34,0)="Yes","10"," ")</f>
        <v xml:space="preserve"> </v>
      </c>
      <c r="R2261" s="11" t="str">
        <f>IF(VLOOKUP(D2261,'Current OBD'!$B$6:$AK$2185,35,0)="Yes","11"," ")</f>
        <v xml:space="preserve"> </v>
      </c>
      <c r="S2261" s="11" t="str">
        <f>IF(VLOOKUP(D2261,'Current OBD'!$B$6:$AK$2185,36,0)="Yes","12"," ")</f>
        <v xml:space="preserve"> </v>
      </c>
      <c r="T2261" s="13">
        <f>VLOOKUP(D2261,Pivot!$B$4:$F$2181,2,0)</f>
        <v>87</v>
      </c>
      <c r="U2261" s="13">
        <f>VLOOKUP(D2261,Pivot!$B$4:$F$2181,3,0)</f>
        <v>13</v>
      </c>
      <c r="V2261" s="13">
        <f>VLOOKUP(D2261,Pivot!$B$4:$F$2181,4,0)</f>
        <v>301</v>
      </c>
      <c r="W2261" s="46">
        <f>IFERROR(VLOOKUP(D2261,Pivot!$B$4:$H$2181,5,0),"")</f>
        <v>0.28899999999999998</v>
      </c>
      <c r="X2261" s="51">
        <f>IFERROR(VLOOKUP(D2261,Pivot!$B$4:$H$2181,6,0),"")</f>
        <v>4.3200000000000002E-2</v>
      </c>
      <c r="Y2261" s="46">
        <f>IFERROR(VLOOKUP(D2261,Pivot!$B$4:$H$2181,7,0),"")</f>
        <v>0.3322</v>
      </c>
    </row>
    <row r="2262" spans="1:25" ht="15" customHeight="1" outlineLevel="1">
      <c r="A2262" s="27"/>
      <c r="B2262" s="27"/>
      <c r="C2262" s="30" t="s">
        <v>5899</v>
      </c>
      <c r="D2262" s="27"/>
      <c r="E2262" s="26"/>
      <c r="F2262" s="29"/>
      <c r="G2262" s="29"/>
      <c r="H2262" s="29"/>
      <c r="I2262" s="29"/>
      <c r="J2262" s="29"/>
      <c r="K2262" s="29"/>
      <c r="L2262" s="29"/>
      <c r="M2262" s="29"/>
      <c r="N2262" s="29"/>
      <c r="O2262" s="29"/>
      <c r="P2262" s="29"/>
      <c r="Q2262" s="29"/>
      <c r="R2262" s="29"/>
      <c r="S2262" s="29"/>
      <c r="T2262" s="43">
        <f>SUBTOTAL(9,T2260:T2261)</f>
        <v>140</v>
      </c>
      <c r="U2262" s="43">
        <f>SUBTOTAL(9,U2260:U2261)</f>
        <v>28</v>
      </c>
      <c r="V2262" s="43">
        <f>SUBTOTAL(9,V2260:V2261)</f>
        <v>569</v>
      </c>
      <c r="W2262" s="47"/>
      <c r="X2262" s="52"/>
      <c r="Y2262" s="56">
        <f>(T2262+U2262)/V2262</f>
        <v>0.29525483304042177</v>
      </c>
    </row>
    <row r="2263" spans="1:25" ht="15" customHeight="1" outlineLevel="2">
      <c r="A2263" s="10" t="str">
        <f>VLOOKUP(D2263,'Current OBD'!$B$6:$K$2185,4,0)</f>
        <v>Whitman</v>
      </c>
      <c r="B2263" s="10" t="str">
        <f>VLOOKUP(D2263,'Current OBD'!$B$6:$K$2185,3,0)</f>
        <v>38-301</v>
      </c>
      <c r="C2263" s="9" t="str">
        <f>VLOOKUP(D2263,'Current OBD'!$B$6:$K$2185,2,0)</f>
        <v>Palouse School District</v>
      </c>
      <c r="D2263" s="24">
        <v>662758</v>
      </c>
      <c r="E2263" s="9" t="str">
        <f>VLOOKUP(D2263,'Current OBD'!$B$6:$K$2185,10,0)</f>
        <v>Palouse Elementary School</v>
      </c>
      <c r="F2263" s="11" t="str">
        <f>IF(VLOOKUP(D2263,'Current OBD'!$B$6:$AK$2185,23,0)="Yes","PK"," ")</f>
        <v>PK</v>
      </c>
      <c r="G2263" s="11" t="str">
        <f>IF(VLOOKUP(D2263,'Current OBD'!$B$6:$AK$2185,24,0)="Yes","K"," ")</f>
        <v>K</v>
      </c>
      <c r="H2263" s="11">
        <f>IF(VLOOKUP(D2263,'Current OBD'!$B$6:$AK$2185,25,0)="Yes",1," ")</f>
        <v>1</v>
      </c>
      <c r="I2263" s="11" t="str">
        <f>IF(VLOOKUP(D2263,'Current OBD'!$B$6:$AK$2185,26,0)="Yes","2"," ")</f>
        <v>2</v>
      </c>
      <c r="J2263" s="11" t="str">
        <f>IF(VLOOKUP(D2263,'Current OBD'!$B$6:$AK$2185,27,0)="Yes","3"," ")</f>
        <v>3</v>
      </c>
      <c r="K2263" s="11" t="str">
        <f>IF(VLOOKUP(D2263,'Current OBD'!$B$6:$AK$2185,28,0)="Yes","4"," ")</f>
        <v>4</v>
      </c>
      <c r="L2263" s="11" t="str">
        <f>IF(VLOOKUP(D2263,'Current OBD'!$B$6:$AK$2185,29,0)="Yes","5"," ")</f>
        <v>5</v>
      </c>
      <c r="M2263" s="11" t="str">
        <f>IF(VLOOKUP(D2263,'Current OBD'!$B$6:$AK$2185,30,0)="Yes","6"," ")</f>
        <v xml:space="preserve"> </v>
      </c>
      <c r="N2263" s="11" t="str">
        <f>IF(VLOOKUP(D2263,'Current OBD'!$B$6:$AK$2185,31,0)="Yes","7"," ")</f>
        <v xml:space="preserve"> </v>
      </c>
      <c r="O2263" s="11" t="str">
        <f>IF(VLOOKUP(D2263,'Current OBD'!$B$6:$AK$2185,32,0)="Yes","8"," ")</f>
        <v xml:space="preserve"> </v>
      </c>
      <c r="P2263" s="11" t="str">
        <f>IF(VLOOKUP(D2263,'Current OBD'!$B$6:$AK$2185,33,0)="Yes","9"," ")</f>
        <v xml:space="preserve"> </v>
      </c>
      <c r="Q2263" s="11" t="str">
        <f>IF(VLOOKUP(D2263,'Current OBD'!$B$6:$AK$2185,34,0)="Yes","10"," ")</f>
        <v xml:space="preserve"> </v>
      </c>
      <c r="R2263" s="11" t="str">
        <f>IF(VLOOKUP(D2263,'Current OBD'!$B$6:$AK$2185,35,0)="Yes","11"," ")</f>
        <v xml:space="preserve"> </v>
      </c>
      <c r="S2263" s="11" t="str">
        <f>IF(VLOOKUP(D2263,'Current OBD'!$B$6:$AK$2185,36,0)="Yes","12"," ")</f>
        <v xml:space="preserve"> </v>
      </c>
      <c r="T2263" s="13">
        <f>VLOOKUP(D2263,Pivot!$B$4:$F$2181,2,0)</f>
        <v>27</v>
      </c>
      <c r="U2263" s="13">
        <f>VLOOKUP(D2263,Pivot!$B$4:$F$2181,3,0)</f>
        <v>6</v>
      </c>
      <c r="V2263" s="13">
        <f>VLOOKUP(D2263,Pivot!$B$4:$F$2181,4,0)</f>
        <v>84</v>
      </c>
      <c r="W2263" s="46">
        <f>IFERROR(VLOOKUP(D2263,Pivot!$B$4:$H$2181,5,0),"")</f>
        <v>0.32140000000000002</v>
      </c>
      <c r="X2263" s="51">
        <f>IFERROR(VLOOKUP(D2263,Pivot!$B$4:$H$2181,6,0),"")</f>
        <v>7.1400000000000005E-2</v>
      </c>
      <c r="Y2263" s="46">
        <f>IFERROR(VLOOKUP(D2263,Pivot!$B$4:$H$2181,7,0),"")</f>
        <v>0.39290000000000003</v>
      </c>
    </row>
    <row r="2264" spans="1:25" ht="15" customHeight="1" outlineLevel="2">
      <c r="A2264" s="10" t="str">
        <f>VLOOKUP(D2264,'Current OBD'!$B$6:$K$2185,4,0)</f>
        <v>Whitman</v>
      </c>
      <c r="B2264" s="10" t="str">
        <f>VLOOKUP(D2264,'Current OBD'!$B$6:$K$2185,3,0)</f>
        <v>38-301</v>
      </c>
      <c r="C2264" s="9" t="str">
        <f>VLOOKUP(D2264,'Current OBD'!$B$6:$K$2185,2,0)</f>
        <v>Palouse School District</v>
      </c>
      <c r="D2264" s="24">
        <v>662759</v>
      </c>
      <c r="E2264" s="9" t="str">
        <f>VLOOKUP(D2264,'Current OBD'!$B$6:$K$2185,10,0)</f>
        <v>Palouse High School</v>
      </c>
      <c r="F2264" s="11" t="str">
        <f>IF(VLOOKUP(D2264,'Current OBD'!$B$6:$AK$2185,23,0)="Yes","PK"," ")</f>
        <v xml:space="preserve"> </v>
      </c>
      <c r="G2264" s="11" t="str">
        <f>IF(VLOOKUP(D2264,'Current OBD'!$B$6:$AK$2185,24,0)="Yes","K"," ")</f>
        <v xml:space="preserve"> </v>
      </c>
      <c r="H2264" s="11" t="str">
        <f>IF(VLOOKUP(D2264,'Current OBD'!$B$6:$AK$2185,25,0)="Yes",1," ")</f>
        <v xml:space="preserve"> </v>
      </c>
      <c r="I2264" s="11" t="str">
        <f>IF(VLOOKUP(D2264,'Current OBD'!$B$6:$AK$2185,26,0)="Yes","2"," ")</f>
        <v xml:space="preserve"> </v>
      </c>
      <c r="J2264" s="11" t="str">
        <f>IF(VLOOKUP(D2264,'Current OBD'!$B$6:$AK$2185,27,0)="Yes","3"," ")</f>
        <v xml:space="preserve"> </v>
      </c>
      <c r="K2264" s="11" t="str">
        <f>IF(VLOOKUP(D2264,'Current OBD'!$B$6:$AK$2185,28,0)="Yes","4"," ")</f>
        <v xml:space="preserve"> </v>
      </c>
      <c r="L2264" s="11" t="str">
        <f>IF(VLOOKUP(D2264,'Current OBD'!$B$6:$AK$2185,29,0)="Yes","5"," ")</f>
        <v xml:space="preserve"> </v>
      </c>
      <c r="M2264" s="11" t="str">
        <f>IF(VLOOKUP(D2264,'Current OBD'!$B$6:$AK$2185,30,0)="Yes","6"," ")</f>
        <v xml:space="preserve"> </v>
      </c>
      <c r="N2264" s="11" t="str">
        <f>IF(VLOOKUP(D2264,'Current OBD'!$B$6:$AK$2185,31,0)="Yes","7"," ")</f>
        <v xml:space="preserve"> </v>
      </c>
      <c r="O2264" s="11" t="str">
        <f>IF(VLOOKUP(D2264,'Current OBD'!$B$6:$AK$2185,32,0)="Yes","8"," ")</f>
        <v xml:space="preserve"> </v>
      </c>
      <c r="P2264" s="11" t="str">
        <f>IF(VLOOKUP(D2264,'Current OBD'!$B$6:$AK$2185,33,0)="Yes","9"," ")</f>
        <v>9</v>
      </c>
      <c r="Q2264" s="11" t="str">
        <f>IF(VLOOKUP(D2264,'Current OBD'!$B$6:$AK$2185,34,0)="Yes","10"," ")</f>
        <v>10</v>
      </c>
      <c r="R2264" s="11" t="str">
        <f>IF(VLOOKUP(D2264,'Current OBD'!$B$6:$AK$2185,35,0)="Yes","11"," ")</f>
        <v>11</v>
      </c>
      <c r="S2264" s="11" t="str">
        <f>IF(VLOOKUP(D2264,'Current OBD'!$B$6:$AK$2185,36,0)="Yes","12"," ")</f>
        <v>12</v>
      </c>
      <c r="T2264" s="13">
        <f>VLOOKUP(D2264,Pivot!$B$4:$F$2181,2,0)</f>
        <v>8</v>
      </c>
      <c r="U2264" s="13">
        <f>VLOOKUP(D2264,Pivot!$B$4:$F$2181,3,0)</f>
        <v>7</v>
      </c>
      <c r="V2264" s="13">
        <f>VLOOKUP(D2264,Pivot!$B$4:$F$2181,4,0)</f>
        <v>51</v>
      </c>
      <c r="W2264" s="46">
        <f>IFERROR(VLOOKUP(D2264,Pivot!$B$4:$H$2181,5,0),"")</f>
        <v>0.15690000000000001</v>
      </c>
      <c r="X2264" s="51">
        <f>IFERROR(VLOOKUP(D2264,Pivot!$B$4:$H$2181,6,0),"")</f>
        <v>0.13730000000000001</v>
      </c>
      <c r="Y2264" s="46">
        <f>IFERROR(VLOOKUP(D2264,Pivot!$B$4:$H$2181,7,0),"")</f>
        <v>0.29409999999999997</v>
      </c>
    </row>
    <row r="2265" spans="1:25" ht="15" customHeight="1" outlineLevel="2">
      <c r="A2265" s="10" t="str">
        <f>VLOOKUP(D2265,'Current OBD'!$B$6:$K$2185,4,0)</f>
        <v>Whitman</v>
      </c>
      <c r="B2265" s="10" t="str">
        <f>VLOOKUP(D2265,'Current OBD'!$B$6:$K$2185,3,0)</f>
        <v>38-301</v>
      </c>
      <c r="C2265" s="9" t="str">
        <f>VLOOKUP(D2265,'Current OBD'!$B$6:$K$2185,2,0)</f>
        <v>Palouse School District</v>
      </c>
      <c r="D2265" s="24">
        <v>663295</v>
      </c>
      <c r="E2265" s="9" t="str">
        <f>VLOOKUP(D2265,'Current OBD'!$B$6:$K$2185,10,0)</f>
        <v>Palouse Middle School</v>
      </c>
      <c r="F2265" s="11" t="str">
        <f>IF(VLOOKUP(D2265,'Current OBD'!$B$6:$AK$2185,23,0)="Yes","PK"," ")</f>
        <v xml:space="preserve"> </v>
      </c>
      <c r="G2265" s="11" t="str">
        <f>IF(VLOOKUP(D2265,'Current OBD'!$B$6:$AK$2185,24,0)="Yes","K"," ")</f>
        <v xml:space="preserve"> </v>
      </c>
      <c r="H2265" s="11" t="str">
        <f>IF(VLOOKUP(D2265,'Current OBD'!$B$6:$AK$2185,25,0)="Yes",1," ")</f>
        <v xml:space="preserve"> </v>
      </c>
      <c r="I2265" s="11" t="str">
        <f>IF(VLOOKUP(D2265,'Current OBD'!$B$6:$AK$2185,26,0)="Yes","2"," ")</f>
        <v xml:space="preserve"> </v>
      </c>
      <c r="J2265" s="11" t="str">
        <f>IF(VLOOKUP(D2265,'Current OBD'!$B$6:$AK$2185,27,0)="Yes","3"," ")</f>
        <v xml:space="preserve"> </v>
      </c>
      <c r="K2265" s="11" t="str">
        <f>IF(VLOOKUP(D2265,'Current OBD'!$B$6:$AK$2185,28,0)="Yes","4"," ")</f>
        <v xml:space="preserve"> </v>
      </c>
      <c r="L2265" s="11" t="str">
        <f>IF(VLOOKUP(D2265,'Current OBD'!$B$6:$AK$2185,29,0)="Yes","5"," ")</f>
        <v xml:space="preserve"> </v>
      </c>
      <c r="M2265" s="11" t="str">
        <f>IF(VLOOKUP(D2265,'Current OBD'!$B$6:$AK$2185,30,0)="Yes","6"," ")</f>
        <v>6</v>
      </c>
      <c r="N2265" s="11" t="str">
        <f>IF(VLOOKUP(D2265,'Current OBD'!$B$6:$AK$2185,31,0)="Yes","7"," ")</f>
        <v>7</v>
      </c>
      <c r="O2265" s="11" t="str">
        <f>IF(VLOOKUP(D2265,'Current OBD'!$B$6:$AK$2185,32,0)="Yes","8"," ")</f>
        <v>8</v>
      </c>
      <c r="P2265" s="11" t="str">
        <f>IF(VLOOKUP(D2265,'Current OBD'!$B$6:$AK$2185,33,0)="Yes","9"," ")</f>
        <v xml:space="preserve"> </v>
      </c>
      <c r="Q2265" s="11" t="str">
        <f>IF(VLOOKUP(D2265,'Current OBD'!$B$6:$AK$2185,34,0)="Yes","10"," ")</f>
        <v xml:space="preserve"> </v>
      </c>
      <c r="R2265" s="11" t="str">
        <f>IF(VLOOKUP(D2265,'Current OBD'!$B$6:$AK$2185,35,0)="Yes","11"," ")</f>
        <v xml:space="preserve"> </v>
      </c>
      <c r="S2265" s="11" t="str">
        <f>IF(VLOOKUP(D2265,'Current OBD'!$B$6:$AK$2185,36,0)="Yes","12"," ")</f>
        <v xml:space="preserve"> </v>
      </c>
      <c r="T2265" s="13">
        <f>VLOOKUP(D2265,Pivot!$B$4:$F$2181,2,0)</f>
        <v>5</v>
      </c>
      <c r="U2265" s="13">
        <f>VLOOKUP(D2265,Pivot!$B$4:$F$2181,3,0)</f>
        <v>6</v>
      </c>
      <c r="V2265" s="13">
        <f>VLOOKUP(D2265,Pivot!$B$4:$F$2181,4,0)</f>
        <v>33</v>
      </c>
      <c r="W2265" s="46">
        <f>IFERROR(VLOOKUP(D2265,Pivot!$B$4:$H$2181,5,0),"")</f>
        <v>0.1515</v>
      </c>
      <c r="X2265" s="51">
        <f>IFERROR(VLOOKUP(D2265,Pivot!$B$4:$H$2181,6,0),"")</f>
        <v>0.18179999999999999</v>
      </c>
      <c r="Y2265" s="46">
        <f>IFERROR(VLOOKUP(D2265,Pivot!$B$4:$H$2181,7,0),"")</f>
        <v>0.33329999999999999</v>
      </c>
    </row>
    <row r="2266" spans="1:25" ht="15" customHeight="1" outlineLevel="1">
      <c r="A2266" s="27"/>
      <c r="B2266" s="27"/>
      <c r="C2266" s="30" t="s">
        <v>5900</v>
      </c>
      <c r="D2266" s="27"/>
      <c r="E2266" s="26"/>
      <c r="F2266" s="29"/>
      <c r="G2266" s="29"/>
      <c r="H2266" s="29"/>
      <c r="I2266" s="29"/>
      <c r="J2266" s="29"/>
      <c r="K2266" s="29"/>
      <c r="L2266" s="29"/>
      <c r="M2266" s="29"/>
      <c r="N2266" s="29"/>
      <c r="O2266" s="29"/>
      <c r="P2266" s="29"/>
      <c r="Q2266" s="29"/>
      <c r="R2266" s="29"/>
      <c r="S2266" s="29"/>
      <c r="T2266" s="43">
        <f>SUBTOTAL(9,T2263:T2265)</f>
        <v>40</v>
      </c>
      <c r="U2266" s="43">
        <f>SUBTOTAL(9,U2263:U2265)</f>
        <v>19</v>
      </c>
      <c r="V2266" s="43">
        <f>SUBTOTAL(9,V2263:V2265)</f>
        <v>168</v>
      </c>
      <c r="W2266" s="47"/>
      <c r="X2266" s="52"/>
      <c r="Y2266" s="56">
        <f>(T2266+U2266)/V2266</f>
        <v>0.35119047619047616</v>
      </c>
    </row>
    <row r="2267" spans="1:25" ht="15" customHeight="1" outlineLevel="2">
      <c r="A2267" s="10" t="str">
        <f>VLOOKUP(D2267,'Current OBD'!$B$6:$K$2185,4,0)</f>
        <v>Whitman</v>
      </c>
      <c r="B2267" s="10" t="str">
        <f>VLOOKUP(D2267,'Current OBD'!$B$6:$K$2185,3,0)</f>
        <v>38-302</v>
      </c>
      <c r="C2267" s="9" t="str">
        <f>VLOOKUP(D2267,'Current OBD'!$B$6:$K$2185,2,0)</f>
        <v>Garfield School District</v>
      </c>
      <c r="D2267" s="24">
        <v>662198</v>
      </c>
      <c r="E2267" s="9" t="str">
        <f>VLOOKUP(D2267,'Current OBD'!$B$6:$K$2185,10,0)</f>
        <v>Garfield Elementary</v>
      </c>
      <c r="F2267" s="11" t="str">
        <f>IF(VLOOKUP(D2267,'Current OBD'!$B$6:$AK$2185,23,0)="Yes","PK"," ")</f>
        <v>PK</v>
      </c>
      <c r="G2267" s="11" t="str">
        <f>IF(VLOOKUP(D2267,'Current OBD'!$B$6:$AK$2185,24,0)="Yes","K"," ")</f>
        <v>K</v>
      </c>
      <c r="H2267" s="11">
        <f>IF(VLOOKUP(D2267,'Current OBD'!$B$6:$AK$2185,25,0)="Yes",1," ")</f>
        <v>1</v>
      </c>
      <c r="I2267" s="11" t="str">
        <f>IF(VLOOKUP(D2267,'Current OBD'!$B$6:$AK$2185,26,0)="Yes","2"," ")</f>
        <v>2</v>
      </c>
      <c r="J2267" s="11" t="str">
        <f>IF(VLOOKUP(D2267,'Current OBD'!$B$6:$AK$2185,27,0)="Yes","3"," ")</f>
        <v>3</v>
      </c>
      <c r="K2267" s="11" t="str">
        <f>IF(VLOOKUP(D2267,'Current OBD'!$B$6:$AK$2185,28,0)="Yes","4"," ")</f>
        <v>4</v>
      </c>
      <c r="L2267" s="11" t="str">
        <f>IF(VLOOKUP(D2267,'Current OBD'!$B$6:$AK$2185,29,0)="Yes","5"," ")</f>
        <v>5</v>
      </c>
      <c r="M2267" s="11" t="str">
        <f>IF(VLOOKUP(D2267,'Current OBD'!$B$6:$AK$2185,30,0)="Yes","6"," ")</f>
        <v xml:space="preserve"> </v>
      </c>
      <c r="N2267" s="11" t="str">
        <f>IF(VLOOKUP(D2267,'Current OBD'!$B$6:$AK$2185,31,0)="Yes","7"," ")</f>
        <v xml:space="preserve"> </v>
      </c>
      <c r="O2267" s="11" t="str">
        <f>IF(VLOOKUP(D2267,'Current OBD'!$B$6:$AK$2185,32,0)="Yes","8"," ")</f>
        <v xml:space="preserve"> </v>
      </c>
      <c r="P2267" s="11" t="str">
        <f>IF(VLOOKUP(D2267,'Current OBD'!$B$6:$AK$2185,33,0)="Yes","9"," ")</f>
        <v xml:space="preserve"> </v>
      </c>
      <c r="Q2267" s="11" t="str">
        <f>IF(VLOOKUP(D2267,'Current OBD'!$B$6:$AK$2185,34,0)="Yes","10"," ")</f>
        <v xml:space="preserve"> </v>
      </c>
      <c r="R2267" s="11" t="str">
        <f>IF(VLOOKUP(D2267,'Current OBD'!$B$6:$AK$2185,35,0)="Yes","11"," ")</f>
        <v xml:space="preserve"> </v>
      </c>
      <c r="S2267" s="11" t="str">
        <f>IF(VLOOKUP(D2267,'Current OBD'!$B$6:$AK$2185,36,0)="Yes","12"," ")</f>
        <v xml:space="preserve"> </v>
      </c>
      <c r="T2267" s="13">
        <f>VLOOKUP(D2267,Pivot!$B$4:$F$2181,2,0)</f>
        <v>56</v>
      </c>
      <c r="U2267" s="13">
        <f>VLOOKUP(D2267,Pivot!$B$4:$F$2181,3,0)</f>
        <v>0</v>
      </c>
      <c r="V2267" s="13">
        <f>VLOOKUP(D2267,Pivot!$B$4:$F$2181,4,0)</f>
        <v>57</v>
      </c>
      <c r="W2267" s="46">
        <f>IFERROR(VLOOKUP(D2267,Pivot!$B$4:$H$2181,5,0),"")</f>
        <v>0.98250000000000004</v>
      </c>
      <c r="X2267" s="51">
        <f>IFERROR(VLOOKUP(D2267,Pivot!$B$4:$H$2181,6,0),"")</f>
        <v>0</v>
      </c>
      <c r="Y2267" s="46">
        <f>IFERROR(VLOOKUP(D2267,Pivot!$B$4:$H$2181,7,0),"")</f>
        <v>0.98250000000000004</v>
      </c>
    </row>
    <row r="2268" spans="1:25" ht="15" customHeight="1" outlineLevel="2">
      <c r="A2268" s="10" t="str">
        <f>VLOOKUP(D2268,'Current OBD'!$B$6:$K$2185,4,0)</f>
        <v>Whitman</v>
      </c>
      <c r="B2268" s="10" t="str">
        <f>VLOOKUP(D2268,'Current OBD'!$B$6:$K$2185,3,0)</f>
        <v>38-302</v>
      </c>
      <c r="C2268" s="9" t="str">
        <f>VLOOKUP(D2268,'Current OBD'!$B$6:$K$2185,2,0)</f>
        <v>Garfield School District</v>
      </c>
      <c r="D2268" s="24">
        <v>662563</v>
      </c>
      <c r="E2268" s="9" t="str">
        <f>VLOOKUP(D2268,'Current OBD'!$B$6:$K$2185,10,0)</f>
        <v>Garfield High School</v>
      </c>
      <c r="F2268" s="11" t="str">
        <f>IF(VLOOKUP(D2268,'Current OBD'!$B$6:$AK$2185,23,0)="Yes","PK"," ")</f>
        <v xml:space="preserve"> </v>
      </c>
      <c r="G2268" s="11" t="str">
        <f>IF(VLOOKUP(D2268,'Current OBD'!$B$6:$AK$2185,24,0)="Yes","K"," ")</f>
        <v xml:space="preserve"> </v>
      </c>
      <c r="H2268" s="11" t="str">
        <f>IF(VLOOKUP(D2268,'Current OBD'!$B$6:$AK$2185,25,0)="Yes",1," ")</f>
        <v xml:space="preserve"> </v>
      </c>
      <c r="I2268" s="11" t="str">
        <f>IF(VLOOKUP(D2268,'Current OBD'!$B$6:$AK$2185,26,0)="Yes","2"," ")</f>
        <v xml:space="preserve"> </v>
      </c>
      <c r="J2268" s="11" t="str">
        <f>IF(VLOOKUP(D2268,'Current OBD'!$B$6:$AK$2185,27,0)="Yes","3"," ")</f>
        <v xml:space="preserve"> </v>
      </c>
      <c r="K2268" s="11" t="str">
        <f>IF(VLOOKUP(D2268,'Current OBD'!$B$6:$AK$2185,28,0)="Yes","4"," ")</f>
        <v xml:space="preserve"> </v>
      </c>
      <c r="L2268" s="11" t="str">
        <f>IF(VLOOKUP(D2268,'Current OBD'!$B$6:$AK$2185,29,0)="Yes","5"," ")</f>
        <v xml:space="preserve"> </v>
      </c>
      <c r="M2268" s="11" t="str">
        <f>IF(VLOOKUP(D2268,'Current OBD'!$B$6:$AK$2185,30,0)="Yes","6"," ")</f>
        <v xml:space="preserve"> </v>
      </c>
      <c r="N2268" s="11" t="str">
        <f>IF(VLOOKUP(D2268,'Current OBD'!$B$6:$AK$2185,31,0)="Yes","7"," ")</f>
        <v xml:space="preserve"> </v>
      </c>
      <c r="O2268" s="11" t="str">
        <f>IF(VLOOKUP(D2268,'Current OBD'!$B$6:$AK$2185,32,0)="Yes","8"," ")</f>
        <v xml:space="preserve"> </v>
      </c>
      <c r="P2268" s="11" t="str">
        <f>IF(VLOOKUP(D2268,'Current OBD'!$B$6:$AK$2185,33,0)="Yes","9"," ")</f>
        <v>9</v>
      </c>
      <c r="Q2268" s="11" t="str">
        <f>IF(VLOOKUP(D2268,'Current OBD'!$B$6:$AK$2185,34,0)="Yes","10"," ")</f>
        <v>10</v>
      </c>
      <c r="R2268" s="11" t="str">
        <f>IF(VLOOKUP(D2268,'Current OBD'!$B$6:$AK$2185,35,0)="Yes","11"," ")</f>
        <v>11</v>
      </c>
      <c r="S2268" s="11" t="str">
        <f>IF(VLOOKUP(D2268,'Current OBD'!$B$6:$AK$2185,36,0)="Yes","12"," ")</f>
        <v>12</v>
      </c>
      <c r="T2268" s="13">
        <f>VLOOKUP(D2268,Pivot!$B$4:$F$2181,2,0)</f>
        <v>12</v>
      </c>
      <c r="U2268" s="13">
        <f>VLOOKUP(D2268,Pivot!$B$4:$F$2181,3,0)</f>
        <v>6</v>
      </c>
      <c r="V2268" s="13">
        <f>VLOOKUP(D2268,Pivot!$B$4:$F$2181,4,0)</f>
        <v>32</v>
      </c>
      <c r="W2268" s="46">
        <f>IFERROR(VLOOKUP(D2268,Pivot!$B$4:$H$2181,5,0),"")</f>
        <v>0.375</v>
      </c>
      <c r="X2268" s="51">
        <f>IFERROR(VLOOKUP(D2268,Pivot!$B$4:$H$2181,6,0),"")</f>
        <v>0.1875</v>
      </c>
      <c r="Y2268" s="46">
        <f>IFERROR(VLOOKUP(D2268,Pivot!$B$4:$H$2181,7,0),"")</f>
        <v>0.5625</v>
      </c>
    </row>
    <row r="2269" spans="1:25" ht="15" customHeight="1" outlineLevel="2">
      <c r="A2269" s="10" t="str">
        <f>VLOOKUP(D2269,'Current OBD'!$B$6:$K$2185,4,0)</f>
        <v>Whitman</v>
      </c>
      <c r="B2269" s="10" t="str">
        <f>VLOOKUP(D2269,'Current OBD'!$B$6:$K$2185,3,0)</f>
        <v>38-302</v>
      </c>
      <c r="C2269" s="9" t="str">
        <f>VLOOKUP(D2269,'Current OBD'!$B$6:$K$2185,2,0)</f>
        <v>Garfield School District</v>
      </c>
      <c r="D2269" s="24">
        <v>662199</v>
      </c>
      <c r="E2269" s="9" t="str">
        <f>VLOOKUP(D2269,'Current OBD'!$B$6:$K$2185,10,0)</f>
        <v>Garfield Middle School</v>
      </c>
      <c r="F2269" s="11" t="str">
        <f>IF(VLOOKUP(D2269,'Current OBD'!$B$6:$AK$2185,23,0)="Yes","PK"," ")</f>
        <v xml:space="preserve"> </v>
      </c>
      <c r="G2269" s="11" t="str">
        <f>IF(VLOOKUP(D2269,'Current OBD'!$B$6:$AK$2185,24,0)="Yes","K"," ")</f>
        <v xml:space="preserve"> </v>
      </c>
      <c r="H2269" s="11" t="str">
        <f>IF(VLOOKUP(D2269,'Current OBD'!$B$6:$AK$2185,25,0)="Yes",1," ")</f>
        <v xml:space="preserve"> </v>
      </c>
      <c r="I2269" s="11" t="str">
        <f>IF(VLOOKUP(D2269,'Current OBD'!$B$6:$AK$2185,26,0)="Yes","2"," ")</f>
        <v xml:space="preserve"> </v>
      </c>
      <c r="J2269" s="11" t="str">
        <f>IF(VLOOKUP(D2269,'Current OBD'!$B$6:$AK$2185,27,0)="Yes","3"," ")</f>
        <v xml:space="preserve"> </v>
      </c>
      <c r="K2269" s="11" t="str">
        <f>IF(VLOOKUP(D2269,'Current OBD'!$B$6:$AK$2185,28,0)="Yes","4"," ")</f>
        <v xml:space="preserve"> </v>
      </c>
      <c r="L2269" s="11" t="str">
        <f>IF(VLOOKUP(D2269,'Current OBD'!$B$6:$AK$2185,29,0)="Yes","5"," ")</f>
        <v xml:space="preserve"> </v>
      </c>
      <c r="M2269" s="11" t="str">
        <f>IF(VLOOKUP(D2269,'Current OBD'!$B$6:$AK$2185,30,0)="Yes","6"," ")</f>
        <v>6</v>
      </c>
      <c r="N2269" s="11" t="str">
        <f>IF(VLOOKUP(D2269,'Current OBD'!$B$6:$AK$2185,31,0)="Yes","7"," ")</f>
        <v>7</v>
      </c>
      <c r="O2269" s="11" t="str">
        <f>IF(VLOOKUP(D2269,'Current OBD'!$B$6:$AK$2185,32,0)="Yes","8"," ")</f>
        <v>8</v>
      </c>
      <c r="P2269" s="11" t="str">
        <f>IF(VLOOKUP(D2269,'Current OBD'!$B$6:$AK$2185,33,0)="Yes","9"," ")</f>
        <v xml:space="preserve"> </v>
      </c>
      <c r="Q2269" s="11" t="str">
        <f>IF(VLOOKUP(D2269,'Current OBD'!$B$6:$AK$2185,34,0)="Yes","10"," ")</f>
        <v xml:space="preserve"> </v>
      </c>
      <c r="R2269" s="11" t="str">
        <f>IF(VLOOKUP(D2269,'Current OBD'!$B$6:$AK$2185,35,0)="Yes","11"," ")</f>
        <v xml:space="preserve"> </v>
      </c>
      <c r="S2269" s="11" t="str">
        <f>IF(VLOOKUP(D2269,'Current OBD'!$B$6:$AK$2185,36,0)="Yes","12"," ")</f>
        <v xml:space="preserve"> </v>
      </c>
      <c r="T2269" s="13">
        <f>VLOOKUP(D2269,Pivot!$B$4:$F$2181,2,0)</f>
        <v>8</v>
      </c>
      <c r="U2269" s="13">
        <f>VLOOKUP(D2269,Pivot!$B$4:$F$2181,3,0)</f>
        <v>5</v>
      </c>
      <c r="V2269" s="13">
        <f>VLOOKUP(D2269,Pivot!$B$4:$F$2181,4,0)</f>
        <v>30</v>
      </c>
      <c r="W2269" s="46">
        <f>IFERROR(VLOOKUP(D2269,Pivot!$B$4:$H$2181,5,0),"")</f>
        <v>0.26669999999999999</v>
      </c>
      <c r="X2269" s="51">
        <f>IFERROR(VLOOKUP(D2269,Pivot!$B$4:$H$2181,6,0),"")</f>
        <v>0.16669999999999999</v>
      </c>
      <c r="Y2269" s="46">
        <f>IFERROR(VLOOKUP(D2269,Pivot!$B$4:$H$2181,7,0),"")</f>
        <v>0.43330000000000002</v>
      </c>
    </row>
    <row r="2270" spans="1:25" ht="15" customHeight="1" outlineLevel="1">
      <c r="A2270" s="27"/>
      <c r="B2270" s="27"/>
      <c r="C2270" s="30" t="s">
        <v>5901</v>
      </c>
      <c r="D2270" s="27"/>
      <c r="E2270" s="26"/>
      <c r="F2270" s="29"/>
      <c r="G2270" s="29"/>
      <c r="H2270" s="29"/>
      <c r="I2270" s="29"/>
      <c r="J2270" s="29"/>
      <c r="K2270" s="29"/>
      <c r="L2270" s="29"/>
      <c r="M2270" s="29"/>
      <c r="N2270" s="29"/>
      <c r="O2270" s="29"/>
      <c r="P2270" s="29"/>
      <c r="Q2270" s="29"/>
      <c r="R2270" s="29"/>
      <c r="S2270" s="29"/>
      <c r="T2270" s="43">
        <f>SUBTOTAL(9,T2267:T2269)</f>
        <v>76</v>
      </c>
      <c r="U2270" s="43">
        <f>SUBTOTAL(9,U2267:U2269)</f>
        <v>11</v>
      </c>
      <c r="V2270" s="43">
        <f>SUBTOTAL(9,V2267:V2269)</f>
        <v>119</v>
      </c>
      <c r="W2270" s="47"/>
      <c r="X2270" s="52"/>
      <c r="Y2270" s="56">
        <f>(T2270+U2270)/V2270</f>
        <v>0.73109243697478987</v>
      </c>
    </row>
    <row r="2271" spans="1:25" ht="15" customHeight="1" outlineLevel="2">
      <c r="A2271" s="10" t="str">
        <f>VLOOKUP(D2271,'Current OBD'!$B$6:$K$2185,4,0)</f>
        <v>Whitman</v>
      </c>
      <c r="B2271" s="10" t="str">
        <f>VLOOKUP(D2271,'Current OBD'!$B$6:$K$2185,3,0)</f>
        <v>38-306</v>
      </c>
      <c r="C2271" s="9" t="str">
        <f>VLOOKUP(D2271,'Current OBD'!$B$6:$K$2185,2,0)</f>
        <v>Colton School District</v>
      </c>
      <c r="D2271" s="24">
        <v>662028</v>
      </c>
      <c r="E2271" s="9" t="str">
        <f>VLOOKUP(D2271,'Current OBD'!$B$6:$K$2185,10,0)</f>
        <v>Colton Elementary</v>
      </c>
      <c r="F2271" s="11" t="str">
        <f>IF(VLOOKUP(D2271,'Current OBD'!$B$6:$AK$2185,23,0)="Yes","PK"," ")</f>
        <v>PK</v>
      </c>
      <c r="G2271" s="11" t="str">
        <f>IF(VLOOKUP(D2271,'Current OBD'!$B$6:$AK$2185,24,0)="Yes","K"," ")</f>
        <v>K</v>
      </c>
      <c r="H2271" s="11">
        <f>IF(VLOOKUP(D2271,'Current OBD'!$B$6:$AK$2185,25,0)="Yes",1," ")</f>
        <v>1</v>
      </c>
      <c r="I2271" s="11" t="str">
        <f>IF(VLOOKUP(D2271,'Current OBD'!$B$6:$AK$2185,26,0)="Yes","2"," ")</f>
        <v>2</v>
      </c>
      <c r="J2271" s="11" t="str">
        <f>IF(VLOOKUP(D2271,'Current OBD'!$B$6:$AK$2185,27,0)="Yes","3"," ")</f>
        <v>3</v>
      </c>
      <c r="K2271" s="11" t="str">
        <f>IF(VLOOKUP(D2271,'Current OBD'!$B$6:$AK$2185,28,0)="Yes","4"," ")</f>
        <v>4</v>
      </c>
      <c r="L2271" s="11" t="str">
        <f>IF(VLOOKUP(D2271,'Current OBD'!$B$6:$AK$2185,29,0)="Yes","5"," ")</f>
        <v>5</v>
      </c>
      <c r="M2271" s="11" t="str">
        <f>IF(VLOOKUP(D2271,'Current OBD'!$B$6:$AK$2185,30,0)="Yes","6"," ")</f>
        <v>6</v>
      </c>
      <c r="N2271" s="11" t="str">
        <f>IF(VLOOKUP(D2271,'Current OBD'!$B$6:$AK$2185,31,0)="Yes","7"," ")</f>
        <v xml:space="preserve"> </v>
      </c>
      <c r="O2271" s="11" t="str">
        <f>IF(VLOOKUP(D2271,'Current OBD'!$B$6:$AK$2185,32,0)="Yes","8"," ")</f>
        <v xml:space="preserve"> </v>
      </c>
      <c r="P2271" s="11" t="str">
        <f>IF(VLOOKUP(D2271,'Current OBD'!$B$6:$AK$2185,33,0)="Yes","9"," ")</f>
        <v xml:space="preserve"> </v>
      </c>
      <c r="Q2271" s="11" t="str">
        <f>IF(VLOOKUP(D2271,'Current OBD'!$B$6:$AK$2185,34,0)="Yes","10"," ")</f>
        <v xml:space="preserve"> </v>
      </c>
      <c r="R2271" s="11" t="str">
        <f>IF(VLOOKUP(D2271,'Current OBD'!$B$6:$AK$2185,35,0)="Yes","11"," ")</f>
        <v xml:space="preserve"> </v>
      </c>
      <c r="S2271" s="11" t="str">
        <f>IF(VLOOKUP(D2271,'Current OBD'!$B$6:$AK$2185,36,0)="Yes","12"," ")</f>
        <v xml:space="preserve"> </v>
      </c>
      <c r="T2271" s="13">
        <f>VLOOKUP(D2271,Pivot!$B$4:$F$2181,2,0)</f>
        <v>18</v>
      </c>
      <c r="U2271" s="13">
        <f>VLOOKUP(D2271,Pivot!$B$4:$F$2181,3,0)</f>
        <v>9</v>
      </c>
      <c r="V2271" s="13">
        <f>VLOOKUP(D2271,Pivot!$B$4:$F$2181,4,0)</f>
        <v>91</v>
      </c>
      <c r="W2271" s="46">
        <f>IFERROR(VLOOKUP(D2271,Pivot!$B$4:$H$2181,5,0),"")</f>
        <v>0.1978</v>
      </c>
      <c r="X2271" s="51">
        <f>IFERROR(VLOOKUP(D2271,Pivot!$B$4:$H$2181,6,0),"")</f>
        <v>9.8900000000000002E-2</v>
      </c>
      <c r="Y2271" s="46">
        <f>IFERROR(VLOOKUP(D2271,Pivot!$B$4:$H$2181,7,0),"")</f>
        <v>0.29670000000000002</v>
      </c>
    </row>
    <row r="2272" spans="1:25" ht="15" customHeight="1" outlineLevel="2">
      <c r="A2272" s="10" t="str">
        <f>VLOOKUP(D2272,'Current OBD'!$B$6:$K$2185,4,0)</f>
        <v>Whitman</v>
      </c>
      <c r="B2272" s="10" t="str">
        <f>VLOOKUP(D2272,'Current OBD'!$B$6:$K$2185,3,0)</f>
        <v>38-306</v>
      </c>
      <c r="C2272" s="9" t="str">
        <f>VLOOKUP(D2272,'Current OBD'!$B$6:$K$2185,2,0)</f>
        <v>Colton School District</v>
      </c>
      <c r="D2272" s="24">
        <v>662029</v>
      </c>
      <c r="E2272" s="9" t="str">
        <f>VLOOKUP(D2272,'Current OBD'!$B$6:$K$2185,10,0)</f>
        <v>Colton High</v>
      </c>
      <c r="F2272" s="11" t="str">
        <f>IF(VLOOKUP(D2272,'Current OBD'!$B$6:$AK$2185,23,0)="Yes","PK"," ")</f>
        <v xml:space="preserve"> </v>
      </c>
      <c r="G2272" s="11" t="str">
        <f>IF(VLOOKUP(D2272,'Current OBD'!$B$6:$AK$2185,24,0)="Yes","K"," ")</f>
        <v xml:space="preserve"> </v>
      </c>
      <c r="H2272" s="11" t="str">
        <f>IF(VLOOKUP(D2272,'Current OBD'!$B$6:$AK$2185,25,0)="Yes",1," ")</f>
        <v xml:space="preserve"> </v>
      </c>
      <c r="I2272" s="11" t="str">
        <f>IF(VLOOKUP(D2272,'Current OBD'!$B$6:$AK$2185,26,0)="Yes","2"," ")</f>
        <v xml:space="preserve"> </v>
      </c>
      <c r="J2272" s="11" t="str">
        <f>IF(VLOOKUP(D2272,'Current OBD'!$B$6:$AK$2185,27,0)="Yes","3"," ")</f>
        <v xml:space="preserve"> </v>
      </c>
      <c r="K2272" s="11" t="str">
        <f>IF(VLOOKUP(D2272,'Current OBD'!$B$6:$AK$2185,28,0)="Yes","4"," ")</f>
        <v xml:space="preserve"> </v>
      </c>
      <c r="L2272" s="11" t="str">
        <f>IF(VLOOKUP(D2272,'Current OBD'!$B$6:$AK$2185,29,0)="Yes","5"," ")</f>
        <v xml:space="preserve"> </v>
      </c>
      <c r="M2272" s="11" t="str">
        <f>IF(VLOOKUP(D2272,'Current OBD'!$B$6:$AK$2185,30,0)="Yes","6"," ")</f>
        <v xml:space="preserve"> </v>
      </c>
      <c r="N2272" s="11" t="str">
        <f>IF(VLOOKUP(D2272,'Current OBD'!$B$6:$AK$2185,31,0)="Yes","7"," ")</f>
        <v>7</v>
      </c>
      <c r="O2272" s="11" t="str">
        <f>IF(VLOOKUP(D2272,'Current OBD'!$B$6:$AK$2185,32,0)="Yes","8"," ")</f>
        <v>8</v>
      </c>
      <c r="P2272" s="11" t="str">
        <f>IF(VLOOKUP(D2272,'Current OBD'!$B$6:$AK$2185,33,0)="Yes","9"," ")</f>
        <v>9</v>
      </c>
      <c r="Q2272" s="11" t="str">
        <f>IF(VLOOKUP(D2272,'Current OBD'!$B$6:$AK$2185,34,0)="Yes","10"," ")</f>
        <v>10</v>
      </c>
      <c r="R2272" s="11" t="str">
        <f>IF(VLOOKUP(D2272,'Current OBD'!$B$6:$AK$2185,35,0)="Yes","11"," ")</f>
        <v>11</v>
      </c>
      <c r="S2272" s="11" t="str">
        <f>IF(VLOOKUP(D2272,'Current OBD'!$B$6:$AK$2185,36,0)="Yes","12"," ")</f>
        <v>12</v>
      </c>
      <c r="T2272" s="13">
        <f>VLOOKUP(D2272,Pivot!$B$4:$F$2181,2,0)</f>
        <v>10</v>
      </c>
      <c r="U2272" s="13">
        <f>VLOOKUP(D2272,Pivot!$B$4:$F$2181,3,0)</f>
        <v>5</v>
      </c>
      <c r="V2272" s="13">
        <f>VLOOKUP(D2272,Pivot!$B$4:$F$2181,4,0)</f>
        <v>61</v>
      </c>
      <c r="W2272" s="46">
        <f>IFERROR(VLOOKUP(D2272,Pivot!$B$4:$H$2181,5,0),"")</f>
        <v>0.16389999999999999</v>
      </c>
      <c r="X2272" s="51">
        <f>IFERROR(VLOOKUP(D2272,Pivot!$B$4:$H$2181,6,0),"")</f>
        <v>8.2000000000000003E-2</v>
      </c>
      <c r="Y2272" s="46">
        <f>IFERROR(VLOOKUP(D2272,Pivot!$B$4:$H$2181,7,0),"")</f>
        <v>0.24590000000000001</v>
      </c>
    </row>
    <row r="2273" spans="1:25" ht="15" customHeight="1" outlineLevel="1">
      <c r="A2273" s="27"/>
      <c r="B2273" s="27"/>
      <c r="C2273" s="30" t="s">
        <v>5902</v>
      </c>
      <c r="D2273" s="27"/>
      <c r="E2273" s="26"/>
      <c r="F2273" s="29"/>
      <c r="G2273" s="29"/>
      <c r="H2273" s="29"/>
      <c r="I2273" s="29"/>
      <c r="J2273" s="29"/>
      <c r="K2273" s="29"/>
      <c r="L2273" s="29"/>
      <c r="M2273" s="29"/>
      <c r="N2273" s="29"/>
      <c r="O2273" s="29"/>
      <c r="P2273" s="29"/>
      <c r="Q2273" s="29"/>
      <c r="R2273" s="29"/>
      <c r="S2273" s="29"/>
      <c r="T2273" s="43">
        <f>SUBTOTAL(9,T2271:T2272)</f>
        <v>28</v>
      </c>
      <c r="U2273" s="43">
        <f>SUBTOTAL(9,U2271:U2272)</f>
        <v>14</v>
      </c>
      <c r="V2273" s="43">
        <f>SUBTOTAL(9,V2271:V2272)</f>
        <v>152</v>
      </c>
      <c r="W2273" s="47"/>
      <c r="X2273" s="52"/>
      <c r="Y2273" s="56">
        <f>(T2273+U2273)/V2273</f>
        <v>0.27631578947368424</v>
      </c>
    </row>
    <row r="2274" spans="1:25" ht="15" customHeight="1" outlineLevel="2">
      <c r="A2274" s="10" t="str">
        <f>VLOOKUP(D2274,'Current OBD'!$B$6:$K$2185,4,0)</f>
        <v>Whitman</v>
      </c>
      <c r="B2274" s="10" t="str">
        <f>VLOOKUP(D2274,'Current OBD'!$B$6:$K$2185,3,0)</f>
        <v>38-308</v>
      </c>
      <c r="C2274" s="9" t="str">
        <f>VLOOKUP(D2274,'Current OBD'!$B$6:$K$2185,2,0)</f>
        <v>Endicott School District</v>
      </c>
      <c r="D2274" s="24">
        <v>664365</v>
      </c>
      <c r="E2274" s="9" t="str">
        <f>VLOOKUP(D2274,'Current OBD'!$B$6:$K$2185,10,0)</f>
        <v>Endicott Elementary</v>
      </c>
      <c r="F2274" s="11" t="str">
        <f>IF(VLOOKUP(D2274,'Current OBD'!$B$6:$AK$2185,23,0)="Yes","PK"," ")</f>
        <v>PK</v>
      </c>
      <c r="G2274" s="11" t="str">
        <f>IF(VLOOKUP(D2274,'Current OBD'!$B$6:$AK$2185,24,0)="Yes","K"," ")</f>
        <v>K</v>
      </c>
      <c r="H2274" s="11">
        <f>IF(VLOOKUP(D2274,'Current OBD'!$B$6:$AK$2185,25,0)="Yes",1," ")</f>
        <v>1</v>
      </c>
      <c r="I2274" s="11" t="str">
        <f>IF(VLOOKUP(D2274,'Current OBD'!$B$6:$AK$2185,26,0)="Yes","2"," ")</f>
        <v>2</v>
      </c>
      <c r="J2274" s="11" t="str">
        <f>IF(VLOOKUP(D2274,'Current OBD'!$B$6:$AK$2185,27,0)="Yes","3"," ")</f>
        <v>3</v>
      </c>
      <c r="K2274" s="11" t="str">
        <f>IF(VLOOKUP(D2274,'Current OBD'!$B$6:$AK$2185,28,0)="Yes","4"," ")</f>
        <v>4</v>
      </c>
      <c r="L2274" s="11" t="str">
        <f>IF(VLOOKUP(D2274,'Current OBD'!$B$6:$AK$2185,29,0)="Yes","5"," ")</f>
        <v>5</v>
      </c>
      <c r="M2274" s="11" t="str">
        <f>IF(VLOOKUP(D2274,'Current OBD'!$B$6:$AK$2185,30,0)="Yes","6"," ")</f>
        <v xml:space="preserve"> </v>
      </c>
      <c r="N2274" s="11" t="str">
        <f>IF(VLOOKUP(D2274,'Current OBD'!$B$6:$AK$2185,31,0)="Yes","7"," ")</f>
        <v xml:space="preserve"> </v>
      </c>
      <c r="O2274" s="11" t="str">
        <f>IF(VLOOKUP(D2274,'Current OBD'!$B$6:$AK$2185,32,0)="Yes","8"," ")</f>
        <v xml:space="preserve"> </v>
      </c>
      <c r="P2274" s="11" t="str">
        <f>IF(VLOOKUP(D2274,'Current OBD'!$B$6:$AK$2185,33,0)="Yes","9"," ")</f>
        <v xml:space="preserve"> </v>
      </c>
      <c r="Q2274" s="11" t="str">
        <f>IF(VLOOKUP(D2274,'Current OBD'!$B$6:$AK$2185,34,0)="Yes","10"," ")</f>
        <v xml:space="preserve"> </v>
      </c>
      <c r="R2274" s="11" t="str">
        <f>IF(VLOOKUP(D2274,'Current OBD'!$B$6:$AK$2185,35,0)="Yes","11"," ")</f>
        <v xml:space="preserve"> </v>
      </c>
      <c r="S2274" s="11" t="str">
        <f>IF(VLOOKUP(D2274,'Current OBD'!$B$6:$AK$2185,36,0)="Yes","12"," ")</f>
        <v xml:space="preserve"> </v>
      </c>
      <c r="T2274" s="13">
        <f>VLOOKUP(D2274,Pivot!$B$4:$F$2181,2,0)</f>
        <v>31</v>
      </c>
      <c r="U2274" s="13">
        <f>VLOOKUP(D2274,Pivot!$B$4:$F$2181,3,0)</f>
        <v>0</v>
      </c>
      <c r="V2274" s="13">
        <f>VLOOKUP(D2274,Pivot!$B$4:$F$2181,4,0)</f>
        <v>36</v>
      </c>
      <c r="W2274" s="46">
        <f>IFERROR(VLOOKUP(D2274,Pivot!$B$4:$H$2181,5,0),"")</f>
        <v>0.86109999999999998</v>
      </c>
      <c r="X2274" s="51">
        <f>IFERROR(VLOOKUP(D2274,Pivot!$B$4:$H$2181,6,0),"")</f>
        <v>0</v>
      </c>
      <c r="Y2274" s="46">
        <f>IFERROR(VLOOKUP(D2274,Pivot!$B$4:$H$2181,7,0),"")</f>
        <v>0.86109999999999998</v>
      </c>
    </row>
    <row r="2275" spans="1:25" ht="15" customHeight="1" outlineLevel="2">
      <c r="A2275" s="10" t="str">
        <f>VLOOKUP(D2275,'Current OBD'!$B$6:$K$2185,4,0)</f>
        <v>Whitman</v>
      </c>
      <c r="B2275" s="10" t="str">
        <f>VLOOKUP(D2275,'Current OBD'!$B$6:$K$2185,3,0)</f>
        <v>38-308</v>
      </c>
      <c r="C2275" s="9" t="str">
        <f>VLOOKUP(D2275,'Current OBD'!$B$6:$K$2185,2,0)</f>
        <v>Endicott School District</v>
      </c>
      <c r="D2275" s="24">
        <v>662201</v>
      </c>
      <c r="E2275" s="9" t="str">
        <f>VLOOKUP(D2275,'Current OBD'!$B$6:$K$2185,10,0)</f>
        <v>Endicott-St. John Middle</v>
      </c>
      <c r="F2275" s="11" t="str">
        <f>IF(VLOOKUP(D2275,'Current OBD'!$B$6:$AK$2185,23,0)="Yes","PK"," ")</f>
        <v xml:space="preserve"> </v>
      </c>
      <c r="G2275" s="11" t="str">
        <f>IF(VLOOKUP(D2275,'Current OBD'!$B$6:$AK$2185,24,0)="Yes","K"," ")</f>
        <v xml:space="preserve"> </v>
      </c>
      <c r="H2275" s="11" t="str">
        <f>IF(VLOOKUP(D2275,'Current OBD'!$B$6:$AK$2185,25,0)="Yes",1," ")</f>
        <v xml:space="preserve"> </v>
      </c>
      <c r="I2275" s="11" t="str">
        <f>IF(VLOOKUP(D2275,'Current OBD'!$B$6:$AK$2185,26,0)="Yes","2"," ")</f>
        <v xml:space="preserve"> </v>
      </c>
      <c r="J2275" s="11" t="str">
        <f>IF(VLOOKUP(D2275,'Current OBD'!$B$6:$AK$2185,27,0)="Yes","3"," ")</f>
        <v xml:space="preserve"> </v>
      </c>
      <c r="K2275" s="11" t="str">
        <f>IF(VLOOKUP(D2275,'Current OBD'!$B$6:$AK$2185,28,0)="Yes","4"," ")</f>
        <v xml:space="preserve"> </v>
      </c>
      <c r="L2275" s="11" t="str">
        <f>IF(VLOOKUP(D2275,'Current OBD'!$B$6:$AK$2185,29,0)="Yes","5"," ")</f>
        <v xml:space="preserve"> </v>
      </c>
      <c r="M2275" s="11" t="str">
        <f>IF(VLOOKUP(D2275,'Current OBD'!$B$6:$AK$2185,30,0)="Yes","6"," ")</f>
        <v>6</v>
      </c>
      <c r="N2275" s="11" t="str">
        <f>IF(VLOOKUP(D2275,'Current OBD'!$B$6:$AK$2185,31,0)="Yes","7"," ")</f>
        <v>7</v>
      </c>
      <c r="O2275" s="11" t="str">
        <f>IF(VLOOKUP(D2275,'Current OBD'!$B$6:$AK$2185,32,0)="Yes","8"," ")</f>
        <v>8</v>
      </c>
      <c r="P2275" s="11" t="str">
        <f>IF(VLOOKUP(D2275,'Current OBD'!$B$6:$AK$2185,33,0)="Yes","9"," ")</f>
        <v xml:space="preserve"> </v>
      </c>
      <c r="Q2275" s="11" t="str">
        <f>IF(VLOOKUP(D2275,'Current OBD'!$B$6:$AK$2185,34,0)="Yes","10"," ")</f>
        <v xml:space="preserve"> </v>
      </c>
      <c r="R2275" s="11" t="str">
        <f>IF(VLOOKUP(D2275,'Current OBD'!$B$6:$AK$2185,35,0)="Yes","11"," ")</f>
        <v xml:space="preserve"> </v>
      </c>
      <c r="S2275" s="11" t="str">
        <f>IF(VLOOKUP(D2275,'Current OBD'!$B$6:$AK$2185,36,0)="Yes","12"," ")</f>
        <v xml:space="preserve"> </v>
      </c>
      <c r="T2275" s="13">
        <f>VLOOKUP(D2275,Pivot!$B$4:$F$2181,2,0)</f>
        <v>32</v>
      </c>
      <c r="U2275" s="13">
        <f>VLOOKUP(D2275,Pivot!$B$4:$F$2181,3,0)</f>
        <v>0</v>
      </c>
      <c r="V2275" s="13">
        <f>VLOOKUP(D2275,Pivot!$B$4:$F$2181,4,0)</f>
        <v>49</v>
      </c>
      <c r="W2275" s="46">
        <f>IFERROR(VLOOKUP(D2275,Pivot!$B$4:$H$2181,5,0),"")</f>
        <v>0.65310000000000001</v>
      </c>
      <c r="X2275" s="51">
        <f>IFERROR(VLOOKUP(D2275,Pivot!$B$4:$H$2181,6,0),"")</f>
        <v>0</v>
      </c>
      <c r="Y2275" s="46">
        <f>IFERROR(VLOOKUP(D2275,Pivot!$B$4:$H$2181,7,0),"")</f>
        <v>0.65310000000000001</v>
      </c>
    </row>
    <row r="2276" spans="1:25" ht="15" customHeight="1" outlineLevel="1">
      <c r="A2276" s="27"/>
      <c r="B2276" s="27"/>
      <c r="C2276" s="30" t="s">
        <v>5903</v>
      </c>
      <c r="D2276" s="27"/>
      <c r="E2276" s="26"/>
      <c r="F2276" s="29"/>
      <c r="G2276" s="29"/>
      <c r="H2276" s="29"/>
      <c r="I2276" s="29"/>
      <c r="J2276" s="29"/>
      <c r="K2276" s="29"/>
      <c r="L2276" s="29"/>
      <c r="M2276" s="29"/>
      <c r="N2276" s="29"/>
      <c r="O2276" s="29"/>
      <c r="P2276" s="29"/>
      <c r="Q2276" s="29"/>
      <c r="R2276" s="29"/>
      <c r="S2276" s="29"/>
      <c r="T2276" s="43">
        <f>SUBTOTAL(9,T2274:T2275)</f>
        <v>63</v>
      </c>
      <c r="U2276" s="43">
        <f>SUBTOTAL(9,U2274:U2275)</f>
        <v>0</v>
      </c>
      <c r="V2276" s="43">
        <f>SUBTOTAL(9,V2274:V2275)</f>
        <v>85</v>
      </c>
      <c r="W2276" s="47"/>
      <c r="X2276" s="52"/>
      <c r="Y2276" s="56">
        <f>(T2276+U2276)/V2276</f>
        <v>0.74117647058823533</v>
      </c>
    </row>
    <row r="2277" spans="1:25" ht="15" customHeight="1" outlineLevel="2">
      <c r="A2277" s="10" t="str">
        <f>VLOOKUP(D2277,'Current OBD'!$B$6:$K$2185,4,0)</f>
        <v>Whitman</v>
      </c>
      <c r="B2277" s="10" t="str">
        <f>VLOOKUP(D2277,'Current OBD'!$B$6:$K$2185,3,0)</f>
        <v>38-320</v>
      </c>
      <c r="C2277" s="9" t="str">
        <f>VLOOKUP(D2277,'Current OBD'!$B$6:$K$2185,2,0)</f>
        <v>Rosalia School District</v>
      </c>
      <c r="D2277" s="24">
        <v>662202</v>
      </c>
      <c r="E2277" s="9" t="str">
        <f>VLOOKUP(D2277,'Current OBD'!$B$6:$K$2185,10,0)</f>
        <v>Rosalia School District</v>
      </c>
      <c r="F2277" s="11" t="str">
        <f>IF(VLOOKUP(D2277,'Current OBD'!$B$6:$AK$2185,23,0)="Yes","PK"," ")</f>
        <v>PK</v>
      </c>
      <c r="G2277" s="11" t="str">
        <f>IF(VLOOKUP(D2277,'Current OBD'!$B$6:$AK$2185,24,0)="Yes","K"," ")</f>
        <v>K</v>
      </c>
      <c r="H2277" s="11">
        <f>IF(VLOOKUP(D2277,'Current OBD'!$B$6:$AK$2185,25,0)="Yes",1," ")</f>
        <v>1</v>
      </c>
      <c r="I2277" s="11" t="str">
        <f>IF(VLOOKUP(D2277,'Current OBD'!$B$6:$AK$2185,26,0)="Yes","2"," ")</f>
        <v>2</v>
      </c>
      <c r="J2277" s="11" t="str">
        <f>IF(VLOOKUP(D2277,'Current OBD'!$B$6:$AK$2185,27,0)="Yes","3"," ")</f>
        <v>3</v>
      </c>
      <c r="K2277" s="11" t="str">
        <f>IF(VLOOKUP(D2277,'Current OBD'!$B$6:$AK$2185,28,0)="Yes","4"," ")</f>
        <v>4</v>
      </c>
      <c r="L2277" s="11" t="str">
        <f>IF(VLOOKUP(D2277,'Current OBD'!$B$6:$AK$2185,29,0)="Yes","5"," ")</f>
        <v>5</v>
      </c>
      <c r="M2277" s="11" t="str">
        <f>IF(VLOOKUP(D2277,'Current OBD'!$B$6:$AK$2185,30,0)="Yes","6"," ")</f>
        <v>6</v>
      </c>
      <c r="N2277" s="11" t="str">
        <f>IF(VLOOKUP(D2277,'Current OBD'!$B$6:$AK$2185,31,0)="Yes","7"," ")</f>
        <v>7</v>
      </c>
      <c r="O2277" s="11" t="str">
        <f>IF(VLOOKUP(D2277,'Current OBD'!$B$6:$AK$2185,32,0)="Yes","8"," ")</f>
        <v>8</v>
      </c>
      <c r="P2277" s="11" t="str">
        <f>IF(VLOOKUP(D2277,'Current OBD'!$B$6:$AK$2185,33,0)="Yes","9"," ")</f>
        <v>9</v>
      </c>
      <c r="Q2277" s="11" t="str">
        <f>IF(VLOOKUP(D2277,'Current OBD'!$B$6:$AK$2185,34,0)="Yes","10"," ")</f>
        <v>10</v>
      </c>
      <c r="R2277" s="11" t="str">
        <f>IF(VLOOKUP(D2277,'Current OBD'!$B$6:$AK$2185,35,0)="Yes","11"," ")</f>
        <v>11</v>
      </c>
      <c r="S2277" s="11" t="str">
        <f>IF(VLOOKUP(D2277,'Current OBD'!$B$6:$AK$2185,36,0)="Yes","12"," ")</f>
        <v>12</v>
      </c>
      <c r="T2277" s="13">
        <f>VLOOKUP(D2277,Pivot!$B$4:$F$2181,2,0)</f>
        <v>128</v>
      </c>
      <c r="U2277" s="13">
        <f>VLOOKUP(D2277,Pivot!$B$4:$F$2181,3,0)</f>
        <v>0</v>
      </c>
      <c r="V2277" s="13">
        <f>VLOOKUP(D2277,Pivot!$B$4:$F$2181,4,0)</f>
        <v>170</v>
      </c>
      <c r="W2277" s="46">
        <f>IFERROR(VLOOKUP(D2277,Pivot!$B$4:$H$2181,5,0),"")</f>
        <v>0.75290000000000001</v>
      </c>
      <c r="X2277" s="51">
        <f>IFERROR(VLOOKUP(D2277,Pivot!$B$4:$H$2181,6,0),"")</f>
        <v>0</v>
      </c>
      <c r="Y2277" s="46">
        <f>IFERROR(VLOOKUP(D2277,Pivot!$B$4:$H$2181,7,0),"")</f>
        <v>0.75290000000000001</v>
      </c>
    </row>
    <row r="2278" spans="1:25" ht="15" customHeight="1" outlineLevel="1">
      <c r="A2278" s="27"/>
      <c r="B2278" s="27"/>
      <c r="C2278" s="30" t="s">
        <v>5904</v>
      </c>
      <c r="D2278" s="27"/>
      <c r="E2278" s="26"/>
      <c r="F2278" s="29"/>
      <c r="G2278" s="29"/>
      <c r="H2278" s="29"/>
      <c r="I2278" s="29"/>
      <c r="J2278" s="29"/>
      <c r="K2278" s="29"/>
      <c r="L2278" s="29"/>
      <c r="M2278" s="29"/>
      <c r="N2278" s="29"/>
      <c r="O2278" s="29"/>
      <c r="P2278" s="29"/>
      <c r="Q2278" s="29"/>
      <c r="R2278" s="29"/>
      <c r="S2278" s="29"/>
      <c r="T2278" s="43">
        <f>SUBTOTAL(9,T2277:T2277)</f>
        <v>128</v>
      </c>
      <c r="U2278" s="43">
        <f>SUBTOTAL(9,U2277:U2277)</f>
        <v>0</v>
      </c>
      <c r="V2278" s="43">
        <f>SUBTOTAL(9,V2277:V2277)</f>
        <v>170</v>
      </c>
      <c r="W2278" s="47"/>
      <c r="X2278" s="52"/>
      <c r="Y2278" s="56">
        <f>(T2278+U2278)/V2278</f>
        <v>0.75294117647058822</v>
      </c>
    </row>
    <row r="2279" spans="1:25" ht="15" customHeight="1" outlineLevel="2">
      <c r="A2279" s="10" t="str">
        <f>VLOOKUP(D2279,'Current OBD'!$B$6:$K$2185,4,0)</f>
        <v>Whitman</v>
      </c>
      <c r="B2279" s="10" t="str">
        <f>VLOOKUP(D2279,'Current OBD'!$B$6:$K$2185,3,0)</f>
        <v>38-322</v>
      </c>
      <c r="C2279" s="9" t="str">
        <f>VLOOKUP(D2279,'Current OBD'!$B$6:$K$2185,2,0)</f>
        <v>Saint John School District</v>
      </c>
      <c r="D2279" s="24">
        <v>662205</v>
      </c>
      <c r="E2279" s="9" t="str">
        <f>VLOOKUP(D2279,'Current OBD'!$B$6:$K$2185,10,0)</f>
        <v>St. John Elementary</v>
      </c>
      <c r="F2279" s="11" t="str">
        <f>IF(VLOOKUP(D2279,'Current OBD'!$B$6:$AK$2185,23,0)="Yes","PK"," ")</f>
        <v>PK</v>
      </c>
      <c r="G2279" s="11" t="str">
        <f>IF(VLOOKUP(D2279,'Current OBD'!$B$6:$AK$2185,24,0)="Yes","K"," ")</f>
        <v>K</v>
      </c>
      <c r="H2279" s="11">
        <f>IF(VLOOKUP(D2279,'Current OBD'!$B$6:$AK$2185,25,0)="Yes",1," ")</f>
        <v>1</v>
      </c>
      <c r="I2279" s="11" t="str">
        <f>IF(VLOOKUP(D2279,'Current OBD'!$B$6:$AK$2185,26,0)="Yes","2"," ")</f>
        <v>2</v>
      </c>
      <c r="J2279" s="11" t="str">
        <f>IF(VLOOKUP(D2279,'Current OBD'!$B$6:$AK$2185,27,0)="Yes","3"," ")</f>
        <v>3</v>
      </c>
      <c r="K2279" s="11" t="str">
        <f>IF(VLOOKUP(D2279,'Current OBD'!$B$6:$AK$2185,28,0)="Yes","4"," ")</f>
        <v>4</v>
      </c>
      <c r="L2279" s="11" t="str">
        <f>IF(VLOOKUP(D2279,'Current OBD'!$B$6:$AK$2185,29,0)="Yes","5"," ")</f>
        <v>5</v>
      </c>
      <c r="M2279" s="11" t="str">
        <f>IF(VLOOKUP(D2279,'Current OBD'!$B$6:$AK$2185,30,0)="Yes","6"," ")</f>
        <v xml:space="preserve"> </v>
      </c>
      <c r="N2279" s="11" t="str">
        <f>IF(VLOOKUP(D2279,'Current OBD'!$B$6:$AK$2185,31,0)="Yes","7"," ")</f>
        <v xml:space="preserve"> </v>
      </c>
      <c r="O2279" s="11" t="str">
        <f>IF(VLOOKUP(D2279,'Current OBD'!$B$6:$AK$2185,32,0)="Yes","8"," ")</f>
        <v xml:space="preserve"> </v>
      </c>
      <c r="P2279" s="11" t="str">
        <f>IF(VLOOKUP(D2279,'Current OBD'!$B$6:$AK$2185,33,0)="Yes","9"," ")</f>
        <v xml:space="preserve"> </v>
      </c>
      <c r="Q2279" s="11" t="str">
        <f>IF(VLOOKUP(D2279,'Current OBD'!$B$6:$AK$2185,34,0)="Yes","10"," ")</f>
        <v xml:space="preserve"> </v>
      </c>
      <c r="R2279" s="11" t="str">
        <f>IF(VLOOKUP(D2279,'Current OBD'!$B$6:$AK$2185,35,0)="Yes","11"," ")</f>
        <v xml:space="preserve"> </v>
      </c>
      <c r="S2279" s="11" t="str">
        <f>IF(VLOOKUP(D2279,'Current OBD'!$B$6:$AK$2185,36,0)="Yes","12"," ")</f>
        <v xml:space="preserve"> </v>
      </c>
      <c r="T2279" s="13">
        <f>VLOOKUP(D2279,Pivot!$B$4:$F$2181,2,0)</f>
        <v>19</v>
      </c>
      <c r="U2279" s="13">
        <f>VLOOKUP(D2279,Pivot!$B$4:$F$2181,3,0)</f>
        <v>16</v>
      </c>
      <c r="V2279" s="13">
        <f>VLOOKUP(D2279,Pivot!$B$4:$F$2181,4,0)</f>
        <v>86</v>
      </c>
      <c r="W2279" s="46">
        <f>IFERROR(VLOOKUP(D2279,Pivot!$B$4:$H$2181,5,0),"")</f>
        <v>0.22090000000000001</v>
      </c>
      <c r="X2279" s="51">
        <f>IFERROR(VLOOKUP(D2279,Pivot!$B$4:$H$2181,6,0),"")</f>
        <v>0.186</v>
      </c>
      <c r="Y2279" s="46">
        <f>IFERROR(VLOOKUP(D2279,Pivot!$B$4:$H$2181,7,0),"")</f>
        <v>0.40699999999999997</v>
      </c>
    </row>
    <row r="2280" spans="1:25" ht="15" customHeight="1" outlineLevel="2">
      <c r="A2280" s="10" t="str">
        <f>VLOOKUP(D2280,'Current OBD'!$B$6:$K$2185,4,0)</f>
        <v>Whitman</v>
      </c>
      <c r="B2280" s="10" t="str">
        <f>VLOOKUP(D2280,'Current OBD'!$B$6:$K$2185,3,0)</f>
        <v>38-322</v>
      </c>
      <c r="C2280" s="9" t="str">
        <f>VLOOKUP(D2280,'Current OBD'!$B$6:$K$2185,2,0)</f>
        <v>Saint John School District</v>
      </c>
      <c r="D2280" s="24">
        <v>662206</v>
      </c>
      <c r="E2280" s="9" t="str">
        <f>VLOOKUP(D2280,'Current OBD'!$B$6:$K$2185,10,0)</f>
        <v>St. John-Endicott High</v>
      </c>
      <c r="F2280" s="11" t="str">
        <f>IF(VLOOKUP(D2280,'Current OBD'!$B$6:$AK$2185,23,0)="Yes","PK"," ")</f>
        <v xml:space="preserve"> </v>
      </c>
      <c r="G2280" s="11" t="str">
        <f>IF(VLOOKUP(D2280,'Current OBD'!$B$6:$AK$2185,24,0)="Yes","K"," ")</f>
        <v xml:space="preserve"> </v>
      </c>
      <c r="H2280" s="11" t="str">
        <f>IF(VLOOKUP(D2280,'Current OBD'!$B$6:$AK$2185,25,0)="Yes",1," ")</f>
        <v xml:space="preserve"> </v>
      </c>
      <c r="I2280" s="11" t="str">
        <f>IF(VLOOKUP(D2280,'Current OBD'!$B$6:$AK$2185,26,0)="Yes","2"," ")</f>
        <v xml:space="preserve"> </v>
      </c>
      <c r="J2280" s="11" t="str">
        <f>IF(VLOOKUP(D2280,'Current OBD'!$B$6:$AK$2185,27,0)="Yes","3"," ")</f>
        <v xml:space="preserve"> </v>
      </c>
      <c r="K2280" s="11" t="str">
        <f>IF(VLOOKUP(D2280,'Current OBD'!$B$6:$AK$2185,28,0)="Yes","4"," ")</f>
        <v xml:space="preserve"> </v>
      </c>
      <c r="L2280" s="11" t="str">
        <f>IF(VLOOKUP(D2280,'Current OBD'!$B$6:$AK$2185,29,0)="Yes","5"," ")</f>
        <v xml:space="preserve"> </v>
      </c>
      <c r="M2280" s="11" t="str">
        <f>IF(VLOOKUP(D2280,'Current OBD'!$B$6:$AK$2185,30,0)="Yes","6"," ")</f>
        <v xml:space="preserve"> </v>
      </c>
      <c r="N2280" s="11" t="str">
        <f>IF(VLOOKUP(D2280,'Current OBD'!$B$6:$AK$2185,31,0)="Yes","7"," ")</f>
        <v xml:space="preserve"> </v>
      </c>
      <c r="O2280" s="11" t="str">
        <f>IF(VLOOKUP(D2280,'Current OBD'!$B$6:$AK$2185,32,0)="Yes","8"," ")</f>
        <v xml:space="preserve"> </v>
      </c>
      <c r="P2280" s="11" t="str">
        <f>IF(VLOOKUP(D2280,'Current OBD'!$B$6:$AK$2185,33,0)="Yes","9"," ")</f>
        <v>9</v>
      </c>
      <c r="Q2280" s="11" t="str">
        <f>IF(VLOOKUP(D2280,'Current OBD'!$B$6:$AK$2185,34,0)="Yes","10"," ")</f>
        <v>10</v>
      </c>
      <c r="R2280" s="11" t="str">
        <f>IF(VLOOKUP(D2280,'Current OBD'!$B$6:$AK$2185,35,0)="Yes","11"," ")</f>
        <v>11</v>
      </c>
      <c r="S2280" s="11" t="str">
        <f>IF(VLOOKUP(D2280,'Current OBD'!$B$6:$AK$2185,36,0)="Yes","12"," ")</f>
        <v>12</v>
      </c>
      <c r="T2280" s="13">
        <f>VLOOKUP(D2280,Pivot!$B$4:$F$2181,2,0)</f>
        <v>43</v>
      </c>
      <c r="U2280" s="13">
        <f>VLOOKUP(D2280,Pivot!$B$4:$F$2181,3,0)</f>
        <v>0</v>
      </c>
      <c r="V2280" s="13">
        <f>VLOOKUP(D2280,Pivot!$B$4:$F$2181,4,0)</f>
        <v>63</v>
      </c>
      <c r="W2280" s="46">
        <f>IFERROR(VLOOKUP(D2280,Pivot!$B$4:$H$2181,5,0),"")</f>
        <v>0.6825</v>
      </c>
      <c r="X2280" s="51">
        <f>IFERROR(VLOOKUP(D2280,Pivot!$B$4:$H$2181,6,0),"")</f>
        <v>0</v>
      </c>
      <c r="Y2280" s="46">
        <f>IFERROR(VLOOKUP(D2280,Pivot!$B$4:$H$2181,7,0),"")</f>
        <v>0.6825</v>
      </c>
    </row>
    <row r="2281" spans="1:25" ht="15" customHeight="1" outlineLevel="1">
      <c r="A2281" s="27"/>
      <c r="B2281" s="27"/>
      <c r="C2281" s="30" t="s">
        <v>5905</v>
      </c>
      <c r="D2281" s="27"/>
      <c r="E2281" s="26"/>
      <c r="F2281" s="29"/>
      <c r="G2281" s="29"/>
      <c r="H2281" s="29"/>
      <c r="I2281" s="29"/>
      <c r="J2281" s="29"/>
      <c r="K2281" s="29"/>
      <c r="L2281" s="29"/>
      <c r="M2281" s="29"/>
      <c r="N2281" s="29"/>
      <c r="O2281" s="29"/>
      <c r="P2281" s="29"/>
      <c r="Q2281" s="29"/>
      <c r="R2281" s="29"/>
      <c r="S2281" s="29"/>
      <c r="T2281" s="43">
        <f>SUBTOTAL(9,T2279:T2280)</f>
        <v>62</v>
      </c>
      <c r="U2281" s="43">
        <f>SUBTOTAL(9,U2279:U2280)</f>
        <v>16</v>
      </c>
      <c r="V2281" s="43">
        <f>SUBTOTAL(9,V2279:V2280)</f>
        <v>149</v>
      </c>
      <c r="W2281" s="47"/>
      <c r="X2281" s="52"/>
      <c r="Y2281" s="56">
        <f>(T2281+U2281)/V2281</f>
        <v>0.52348993288590606</v>
      </c>
    </row>
    <row r="2282" spans="1:25" ht="15" customHeight="1" outlineLevel="2">
      <c r="A2282" s="10" t="str">
        <f>VLOOKUP(D2282,'Current OBD'!$B$6:$K$2185,4,0)</f>
        <v>Whitman</v>
      </c>
      <c r="B2282" s="10" t="str">
        <f>VLOOKUP(D2282,'Current OBD'!$B$6:$K$2185,3,0)</f>
        <v>38-901</v>
      </c>
      <c r="C2282" s="9" t="str">
        <f>VLOOKUP(D2282,'Current OBD'!$B$6:$K$2185,2,0)</f>
        <v>Pullman Community Montessori</v>
      </c>
      <c r="D2282" s="24">
        <v>686578</v>
      </c>
      <c r="E2282" s="26" t="str">
        <f>VLOOKUP(D2282,'Current OBD'!$B$6:$K$2185,10,0)</f>
        <v>Pullman Community Montessori</v>
      </c>
      <c r="F2282" s="11" t="str">
        <f>IF(VLOOKUP(D2282,'Current OBD'!$B$6:$AK$2185,23,0)="Yes","PK"," ")</f>
        <v xml:space="preserve"> </v>
      </c>
      <c r="G2282" s="11" t="str">
        <f>IF(VLOOKUP(D2282,'Current OBD'!$B$6:$AK$2185,24,0)="Yes","K"," ")</f>
        <v>K</v>
      </c>
      <c r="H2282" s="11">
        <f>IF(VLOOKUP(D2282,'Current OBD'!$B$6:$AK$2185,25,0)="Yes",1," ")</f>
        <v>1</v>
      </c>
      <c r="I2282" s="11" t="str">
        <f>IF(VLOOKUP(D2282,'Current OBD'!$B$6:$AK$2185,26,0)="Yes","2"," ")</f>
        <v>2</v>
      </c>
      <c r="J2282" s="11" t="str">
        <f>IF(VLOOKUP(D2282,'Current OBD'!$B$6:$AK$2185,27,0)="Yes","3"," ")</f>
        <v>3</v>
      </c>
      <c r="K2282" s="11" t="str">
        <f>IF(VLOOKUP(D2282,'Current OBD'!$B$6:$AK$2185,28,0)="Yes","4"," ")</f>
        <v>4</v>
      </c>
      <c r="L2282" s="11" t="str">
        <f>IF(VLOOKUP(D2282,'Current OBD'!$B$6:$AK$2185,29,0)="Yes","5"," ")</f>
        <v>5</v>
      </c>
      <c r="M2282" s="11" t="str">
        <f>IF(VLOOKUP(D2282,'Current OBD'!$B$6:$AK$2185,30,0)="Yes","6"," ")</f>
        <v>6</v>
      </c>
      <c r="N2282" s="11" t="str">
        <f>IF(VLOOKUP(D2282,'Current OBD'!$B$6:$AK$2185,31,0)="Yes","7"," ")</f>
        <v xml:space="preserve"> </v>
      </c>
      <c r="O2282" s="11" t="str">
        <f>IF(VLOOKUP(D2282,'Current OBD'!$B$6:$AK$2185,32,0)="Yes","8"," ")</f>
        <v xml:space="preserve"> </v>
      </c>
      <c r="P2282" s="11" t="str">
        <f>IF(VLOOKUP(D2282,'Current OBD'!$B$6:$AK$2185,33,0)="Yes","9"," ")</f>
        <v xml:space="preserve"> </v>
      </c>
      <c r="Q2282" s="11" t="str">
        <f>IF(VLOOKUP(D2282,'Current OBD'!$B$6:$AK$2185,34,0)="Yes","10"," ")</f>
        <v xml:space="preserve"> </v>
      </c>
      <c r="R2282" s="11" t="str">
        <f>IF(VLOOKUP(D2282,'Current OBD'!$B$6:$AK$2185,35,0)="Yes","11"," ")</f>
        <v xml:space="preserve"> </v>
      </c>
      <c r="S2282" s="11" t="str">
        <f>IF(VLOOKUP(D2282,'Current OBD'!$B$6:$AK$2185,36,0)="Yes","12"," ")</f>
        <v xml:space="preserve"> </v>
      </c>
      <c r="T2282" s="13">
        <f>VLOOKUP(D2282,Pivot!$B$4:$F$2181,2,0)</f>
        <v>30</v>
      </c>
      <c r="U2282" s="13">
        <f>VLOOKUP(D2282,Pivot!$B$4:$F$2181,3,0)</f>
        <v>2</v>
      </c>
      <c r="V2282" s="13">
        <f>VLOOKUP(D2282,Pivot!$B$4:$F$2181,4,0)</f>
        <v>94</v>
      </c>
      <c r="W2282" s="46">
        <f>IFERROR(VLOOKUP(D2282,Pivot!$B$4:$H$2181,5,0),"")</f>
        <v>0.31909999999999999</v>
      </c>
      <c r="X2282" s="51">
        <f>IFERROR(VLOOKUP(D2282,Pivot!$B$4:$H$2181,6,0),"")</f>
        <v>2.1299999999999999E-2</v>
      </c>
      <c r="Y2282" s="46">
        <f>IFERROR(VLOOKUP(D2282,Pivot!$B$4:$H$2181,7,0),"")</f>
        <v>0.34039999999999998</v>
      </c>
    </row>
    <row r="2283" spans="1:25" ht="15" customHeight="1" outlineLevel="1">
      <c r="A2283" s="27"/>
      <c r="B2283" s="27"/>
      <c r="C2283" s="30" t="s">
        <v>5906</v>
      </c>
      <c r="D2283" s="27"/>
      <c r="E2283" s="26"/>
      <c r="F2283" s="29"/>
      <c r="G2283" s="29"/>
      <c r="H2283" s="29"/>
      <c r="I2283" s="29"/>
      <c r="J2283" s="29"/>
      <c r="K2283" s="29"/>
      <c r="L2283" s="29"/>
      <c r="M2283" s="29"/>
      <c r="N2283" s="29"/>
      <c r="O2283" s="29"/>
      <c r="P2283" s="29"/>
      <c r="Q2283" s="29"/>
      <c r="R2283" s="29"/>
      <c r="S2283" s="29"/>
      <c r="T2283" s="43">
        <f>SUBTOTAL(9,T2282:T2282)</f>
        <v>30</v>
      </c>
      <c r="U2283" s="43">
        <f>SUBTOTAL(9,U2282:U2282)</f>
        <v>2</v>
      </c>
      <c r="V2283" s="43">
        <f>SUBTOTAL(9,V2282:V2282)</f>
        <v>94</v>
      </c>
      <c r="W2283" s="47"/>
      <c r="X2283" s="52"/>
      <c r="Y2283" s="56">
        <f>(T2283+U2283)/V2283</f>
        <v>0.34042553191489361</v>
      </c>
    </row>
    <row r="2284" spans="1:25" ht="15" customHeight="1" outlineLevel="2">
      <c r="A2284" s="10" t="str">
        <f>VLOOKUP(D2284,'Current OBD'!$B$6:$K$2185,4,0)</f>
        <v>Yakima</v>
      </c>
      <c r="B2284" s="10" t="str">
        <f>VLOOKUP(D2284,'Current OBD'!$B$6:$K$2185,3,0)</f>
        <v>39-002</v>
      </c>
      <c r="C2284" s="9" t="str">
        <f>VLOOKUP(D2284,'Current OBD'!$B$6:$K$2185,2,0)</f>
        <v>Union Gap School District</v>
      </c>
      <c r="D2284" s="24">
        <v>662209</v>
      </c>
      <c r="E2284" s="9" t="str">
        <f>VLOOKUP(D2284,'Current OBD'!$B$6:$K$2185,10,0)</f>
        <v>Union Gap School</v>
      </c>
      <c r="F2284" s="11" t="str">
        <f>IF(VLOOKUP(D2284,'Current OBD'!$B$6:$AK$2185,23,0)="Yes","PK"," ")</f>
        <v>PK</v>
      </c>
      <c r="G2284" s="11" t="str">
        <f>IF(VLOOKUP(D2284,'Current OBD'!$B$6:$AK$2185,24,0)="Yes","K"," ")</f>
        <v>K</v>
      </c>
      <c r="H2284" s="11">
        <f>IF(VLOOKUP(D2284,'Current OBD'!$B$6:$AK$2185,25,0)="Yes",1," ")</f>
        <v>1</v>
      </c>
      <c r="I2284" s="11" t="str">
        <f>IF(VLOOKUP(D2284,'Current OBD'!$B$6:$AK$2185,26,0)="Yes","2"," ")</f>
        <v>2</v>
      </c>
      <c r="J2284" s="11" t="str">
        <f>IF(VLOOKUP(D2284,'Current OBD'!$B$6:$AK$2185,27,0)="Yes","3"," ")</f>
        <v>3</v>
      </c>
      <c r="K2284" s="11" t="str">
        <f>IF(VLOOKUP(D2284,'Current OBD'!$B$6:$AK$2185,28,0)="Yes","4"," ")</f>
        <v>4</v>
      </c>
      <c r="L2284" s="11" t="str">
        <f>IF(VLOOKUP(D2284,'Current OBD'!$B$6:$AK$2185,29,0)="Yes","5"," ")</f>
        <v>5</v>
      </c>
      <c r="M2284" s="11" t="str">
        <f>IF(VLOOKUP(D2284,'Current OBD'!$B$6:$AK$2185,30,0)="Yes","6"," ")</f>
        <v>6</v>
      </c>
      <c r="N2284" s="11" t="str">
        <f>IF(VLOOKUP(D2284,'Current OBD'!$B$6:$AK$2185,31,0)="Yes","7"," ")</f>
        <v>7</v>
      </c>
      <c r="O2284" s="11" t="str">
        <f>IF(VLOOKUP(D2284,'Current OBD'!$B$6:$AK$2185,32,0)="Yes","8"," ")</f>
        <v>8</v>
      </c>
      <c r="P2284" s="11" t="str">
        <f>IF(VLOOKUP(D2284,'Current OBD'!$B$6:$AK$2185,33,0)="Yes","9"," ")</f>
        <v xml:space="preserve"> </v>
      </c>
      <c r="Q2284" s="11" t="str">
        <f>IF(VLOOKUP(D2284,'Current OBD'!$B$6:$AK$2185,34,0)="Yes","10"," ")</f>
        <v xml:space="preserve"> </v>
      </c>
      <c r="R2284" s="11" t="str">
        <f>IF(VLOOKUP(D2284,'Current OBD'!$B$6:$AK$2185,35,0)="Yes","11"," ")</f>
        <v xml:space="preserve"> </v>
      </c>
      <c r="S2284" s="11" t="str">
        <f>IF(VLOOKUP(D2284,'Current OBD'!$B$6:$AK$2185,36,0)="Yes","12"," ")</f>
        <v xml:space="preserve"> </v>
      </c>
      <c r="T2284" s="13">
        <f>VLOOKUP(D2284,Pivot!$B$4:$F$2181,2,0)</f>
        <v>581</v>
      </c>
      <c r="U2284" s="13">
        <f>VLOOKUP(D2284,Pivot!$B$4:$F$2181,3,0)</f>
        <v>0</v>
      </c>
      <c r="V2284" s="13">
        <f>VLOOKUP(D2284,Pivot!$B$4:$F$2181,4,0)</f>
        <v>581</v>
      </c>
      <c r="W2284" s="46">
        <f>IFERROR(VLOOKUP(D2284,Pivot!$B$4:$H$2181,5,0),"")</f>
        <v>1</v>
      </c>
      <c r="X2284" s="51">
        <f>IFERROR(VLOOKUP(D2284,Pivot!$B$4:$H$2181,6,0),"")</f>
        <v>0</v>
      </c>
      <c r="Y2284" s="46">
        <f>IFERROR(VLOOKUP(D2284,Pivot!$B$4:$H$2181,7,0),"")</f>
        <v>1</v>
      </c>
    </row>
    <row r="2285" spans="1:25" ht="15" customHeight="1" outlineLevel="1">
      <c r="A2285" s="27"/>
      <c r="B2285" s="27"/>
      <c r="C2285" s="30" t="s">
        <v>5907</v>
      </c>
      <c r="D2285" s="27"/>
      <c r="E2285" s="26"/>
      <c r="F2285" s="29"/>
      <c r="G2285" s="29"/>
      <c r="H2285" s="29"/>
      <c r="I2285" s="29"/>
      <c r="J2285" s="29"/>
      <c r="K2285" s="29"/>
      <c r="L2285" s="29"/>
      <c r="M2285" s="29"/>
      <c r="N2285" s="29"/>
      <c r="O2285" s="29"/>
      <c r="P2285" s="29"/>
      <c r="Q2285" s="29"/>
      <c r="R2285" s="29"/>
      <c r="S2285" s="29"/>
      <c r="T2285" s="43">
        <f>SUBTOTAL(9,T2284:T2284)</f>
        <v>581</v>
      </c>
      <c r="U2285" s="43">
        <f>SUBTOTAL(9,U2284:U2284)</f>
        <v>0</v>
      </c>
      <c r="V2285" s="43">
        <f>SUBTOTAL(9,V2284:V2284)</f>
        <v>581</v>
      </c>
      <c r="W2285" s="47"/>
      <c r="X2285" s="52"/>
      <c r="Y2285" s="56">
        <f>(T2285+U2285)/V2285</f>
        <v>1</v>
      </c>
    </row>
    <row r="2286" spans="1:25" ht="15" customHeight="1" outlineLevel="2">
      <c r="A2286" s="10" t="str">
        <f>VLOOKUP(D2286,'Current OBD'!$B$6:$K$2185,4,0)</f>
        <v>Yakima</v>
      </c>
      <c r="B2286" s="10" t="str">
        <f>VLOOKUP(D2286,'Current OBD'!$B$6:$K$2185,3,0)</f>
        <v>39-003</v>
      </c>
      <c r="C2286" s="9" t="str">
        <f>VLOOKUP(D2286,'Current OBD'!$B$6:$K$2185,2,0)</f>
        <v>Naches Valley School District</v>
      </c>
      <c r="D2286" s="24">
        <v>684408</v>
      </c>
      <c r="E2286" s="9" t="str">
        <f>VLOOKUP(D2286,'Current OBD'!$B$6:$K$2185,10,0)</f>
        <v>Naches Valley Elementary School</v>
      </c>
      <c r="F2286" s="11" t="str">
        <f>IF(VLOOKUP(D2286,'Current OBD'!$B$6:$AK$2185,23,0)="Yes","PK"," ")</f>
        <v>PK</v>
      </c>
      <c r="G2286" s="11" t="str">
        <f>IF(VLOOKUP(D2286,'Current OBD'!$B$6:$AK$2185,24,0)="Yes","K"," ")</f>
        <v>K</v>
      </c>
      <c r="H2286" s="11">
        <f>IF(VLOOKUP(D2286,'Current OBD'!$B$6:$AK$2185,25,0)="Yes",1," ")</f>
        <v>1</v>
      </c>
      <c r="I2286" s="11" t="str">
        <f>IF(VLOOKUP(D2286,'Current OBD'!$B$6:$AK$2185,26,0)="Yes","2"," ")</f>
        <v>2</v>
      </c>
      <c r="J2286" s="11" t="str">
        <f>IF(VLOOKUP(D2286,'Current OBD'!$B$6:$AK$2185,27,0)="Yes","3"," ")</f>
        <v>3</v>
      </c>
      <c r="K2286" s="11" t="str">
        <f>IF(VLOOKUP(D2286,'Current OBD'!$B$6:$AK$2185,28,0)="Yes","4"," ")</f>
        <v>4</v>
      </c>
      <c r="L2286" s="11" t="str">
        <f>IF(VLOOKUP(D2286,'Current OBD'!$B$6:$AK$2185,29,0)="Yes","5"," ")</f>
        <v xml:space="preserve"> </v>
      </c>
      <c r="M2286" s="11" t="str">
        <f>IF(VLOOKUP(D2286,'Current OBD'!$B$6:$AK$2185,30,0)="Yes","6"," ")</f>
        <v xml:space="preserve"> </v>
      </c>
      <c r="N2286" s="11" t="str">
        <f>IF(VLOOKUP(D2286,'Current OBD'!$B$6:$AK$2185,31,0)="Yes","7"," ")</f>
        <v xml:space="preserve"> </v>
      </c>
      <c r="O2286" s="11" t="str">
        <f>IF(VLOOKUP(D2286,'Current OBD'!$B$6:$AK$2185,32,0)="Yes","8"," ")</f>
        <v xml:space="preserve"> </v>
      </c>
      <c r="P2286" s="11" t="str">
        <f>IF(VLOOKUP(D2286,'Current OBD'!$B$6:$AK$2185,33,0)="Yes","9"," ")</f>
        <v xml:space="preserve"> </v>
      </c>
      <c r="Q2286" s="11" t="str">
        <f>IF(VLOOKUP(D2286,'Current OBD'!$B$6:$AK$2185,34,0)="Yes","10"," ")</f>
        <v xml:space="preserve"> </v>
      </c>
      <c r="R2286" s="11" t="str">
        <f>IF(VLOOKUP(D2286,'Current OBD'!$B$6:$AK$2185,35,0)="Yes","11"," ")</f>
        <v xml:space="preserve"> </v>
      </c>
      <c r="S2286" s="11" t="str">
        <f>IF(VLOOKUP(D2286,'Current OBD'!$B$6:$AK$2185,36,0)="Yes","12"," ")</f>
        <v xml:space="preserve"> </v>
      </c>
      <c r="T2286" s="13">
        <f>VLOOKUP(D2286,Pivot!$B$4:$F$2181,2,0)</f>
        <v>220</v>
      </c>
      <c r="U2286" s="13">
        <f>VLOOKUP(D2286,Pivot!$B$4:$F$2181,3,0)</f>
        <v>62</v>
      </c>
      <c r="V2286" s="13">
        <f>VLOOKUP(D2286,Pivot!$B$4:$F$2181,4,0)</f>
        <v>521</v>
      </c>
      <c r="W2286" s="46">
        <f>IFERROR(VLOOKUP(D2286,Pivot!$B$4:$H$2181,5,0),"")</f>
        <v>0.42230000000000001</v>
      </c>
      <c r="X2286" s="51">
        <f>IFERROR(VLOOKUP(D2286,Pivot!$B$4:$H$2181,6,0),"")</f>
        <v>0.11899999999999999</v>
      </c>
      <c r="Y2286" s="46">
        <f>IFERROR(VLOOKUP(D2286,Pivot!$B$4:$H$2181,7,0),"")</f>
        <v>0.5413</v>
      </c>
    </row>
    <row r="2287" spans="1:25" ht="15" customHeight="1" outlineLevel="2">
      <c r="A2287" s="10" t="str">
        <f>VLOOKUP(D2287,'Current OBD'!$B$6:$K$2185,4,0)</f>
        <v>Yakima</v>
      </c>
      <c r="B2287" s="10" t="str">
        <f>VLOOKUP(D2287,'Current OBD'!$B$6:$K$2185,3,0)</f>
        <v>39-003</v>
      </c>
      <c r="C2287" s="9" t="str">
        <f>VLOOKUP(D2287,'Current OBD'!$B$6:$K$2185,2,0)</f>
        <v>Naches Valley School District</v>
      </c>
      <c r="D2287" s="24">
        <v>662213</v>
      </c>
      <c r="E2287" s="9" t="str">
        <f>VLOOKUP(D2287,'Current OBD'!$B$6:$K$2185,10,0)</f>
        <v>Naches Valley High</v>
      </c>
      <c r="F2287" s="11" t="str">
        <f>IF(VLOOKUP(D2287,'Current OBD'!$B$6:$AK$2185,23,0)="Yes","PK"," ")</f>
        <v xml:space="preserve"> </v>
      </c>
      <c r="G2287" s="11" t="str">
        <f>IF(VLOOKUP(D2287,'Current OBD'!$B$6:$AK$2185,24,0)="Yes","K"," ")</f>
        <v xml:space="preserve"> </v>
      </c>
      <c r="H2287" s="11" t="str">
        <f>IF(VLOOKUP(D2287,'Current OBD'!$B$6:$AK$2185,25,0)="Yes",1," ")</f>
        <v xml:space="preserve"> </v>
      </c>
      <c r="I2287" s="11" t="str">
        <f>IF(VLOOKUP(D2287,'Current OBD'!$B$6:$AK$2185,26,0)="Yes","2"," ")</f>
        <v xml:space="preserve"> </v>
      </c>
      <c r="J2287" s="11" t="str">
        <f>IF(VLOOKUP(D2287,'Current OBD'!$B$6:$AK$2185,27,0)="Yes","3"," ")</f>
        <v xml:space="preserve"> </v>
      </c>
      <c r="K2287" s="11" t="str">
        <f>IF(VLOOKUP(D2287,'Current OBD'!$B$6:$AK$2185,28,0)="Yes","4"," ")</f>
        <v xml:space="preserve"> </v>
      </c>
      <c r="L2287" s="11" t="str">
        <f>IF(VLOOKUP(D2287,'Current OBD'!$B$6:$AK$2185,29,0)="Yes","5"," ")</f>
        <v xml:space="preserve"> </v>
      </c>
      <c r="M2287" s="11" t="str">
        <f>IF(VLOOKUP(D2287,'Current OBD'!$B$6:$AK$2185,30,0)="Yes","6"," ")</f>
        <v xml:space="preserve"> </v>
      </c>
      <c r="N2287" s="11" t="str">
        <f>IF(VLOOKUP(D2287,'Current OBD'!$B$6:$AK$2185,31,0)="Yes","7"," ")</f>
        <v xml:space="preserve"> </v>
      </c>
      <c r="O2287" s="11" t="str">
        <f>IF(VLOOKUP(D2287,'Current OBD'!$B$6:$AK$2185,32,0)="Yes","8"," ")</f>
        <v xml:space="preserve"> </v>
      </c>
      <c r="P2287" s="11" t="str">
        <f>IF(VLOOKUP(D2287,'Current OBD'!$B$6:$AK$2185,33,0)="Yes","9"," ")</f>
        <v>9</v>
      </c>
      <c r="Q2287" s="11" t="str">
        <f>IF(VLOOKUP(D2287,'Current OBD'!$B$6:$AK$2185,34,0)="Yes","10"," ")</f>
        <v>10</v>
      </c>
      <c r="R2287" s="11" t="str">
        <f>IF(VLOOKUP(D2287,'Current OBD'!$B$6:$AK$2185,35,0)="Yes","11"," ")</f>
        <v>11</v>
      </c>
      <c r="S2287" s="11" t="str">
        <f>IF(VLOOKUP(D2287,'Current OBD'!$B$6:$AK$2185,36,0)="Yes","12"," ")</f>
        <v>12</v>
      </c>
      <c r="T2287" s="13">
        <f>VLOOKUP(D2287,Pivot!$B$4:$F$2181,2,0)</f>
        <v>175</v>
      </c>
      <c r="U2287" s="13">
        <f>VLOOKUP(D2287,Pivot!$B$4:$F$2181,3,0)</f>
        <v>49</v>
      </c>
      <c r="V2287" s="13">
        <f>VLOOKUP(D2287,Pivot!$B$4:$F$2181,4,0)</f>
        <v>412</v>
      </c>
      <c r="W2287" s="46">
        <f>IFERROR(VLOOKUP(D2287,Pivot!$B$4:$H$2181,5,0),"")</f>
        <v>0.42480000000000001</v>
      </c>
      <c r="X2287" s="51">
        <f>IFERROR(VLOOKUP(D2287,Pivot!$B$4:$H$2181,6,0),"")</f>
        <v>0.11890000000000001</v>
      </c>
      <c r="Y2287" s="46">
        <f>IFERROR(VLOOKUP(D2287,Pivot!$B$4:$H$2181,7,0),"")</f>
        <v>0.54369999999999996</v>
      </c>
    </row>
    <row r="2288" spans="1:25" ht="15" customHeight="1" outlineLevel="2">
      <c r="A2288" s="10" t="str">
        <f>VLOOKUP(D2288,'Current OBD'!$B$6:$K$2185,4,0)</f>
        <v>Yakima</v>
      </c>
      <c r="B2288" s="10" t="str">
        <f>VLOOKUP(D2288,'Current OBD'!$B$6:$K$2185,3,0)</f>
        <v>39-003</v>
      </c>
      <c r="C2288" s="9" t="str">
        <f>VLOOKUP(D2288,'Current OBD'!$B$6:$K$2185,2,0)</f>
        <v>Naches Valley School District</v>
      </c>
      <c r="D2288" s="24">
        <v>662212</v>
      </c>
      <c r="E2288" s="9" t="str">
        <f>VLOOKUP(D2288,'Current OBD'!$B$6:$K$2185,10,0)</f>
        <v>Naches Valley Middle</v>
      </c>
      <c r="F2288" s="11" t="str">
        <f>IF(VLOOKUP(D2288,'Current OBD'!$B$6:$AK$2185,23,0)="Yes","PK"," ")</f>
        <v xml:space="preserve"> </v>
      </c>
      <c r="G2288" s="11" t="str">
        <f>IF(VLOOKUP(D2288,'Current OBD'!$B$6:$AK$2185,24,0)="Yes","K"," ")</f>
        <v xml:space="preserve"> </v>
      </c>
      <c r="H2288" s="11" t="str">
        <f>IF(VLOOKUP(D2288,'Current OBD'!$B$6:$AK$2185,25,0)="Yes",1," ")</f>
        <v xml:space="preserve"> </v>
      </c>
      <c r="I2288" s="11" t="str">
        <f>IF(VLOOKUP(D2288,'Current OBD'!$B$6:$AK$2185,26,0)="Yes","2"," ")</f>
        <v xml:space="preserve"> </v>
      </c>
      <c r="J2288" s="11" t="str">
        <f>IF(VLOOKUP(D2288,'Current OBD'!$B$6:$AK$2185,27,0)="Yes","3"," ")</f>
        <v xml:space="preserve"> </v>
      </c>
      <c r="K2288" s="11" t="str">
        <f>IF(VLOOKUP(D2288,'Current OBD'!$B$6:$AK$2185,28,0)="Yes","4"," ")</f>
        <v xml:space="preserve"> </v>
      </c>
      <c r="L2288" s="11" t="str">
        <f>IF(VLOOKUP(D2288,'Current OBD'!$B$6:$AK$2185,29,0)="Yes","5"," ")</f>
        <v>5</v>
      </c>
      <c r="M2288" s="11" t="str">
        <f>IF(VLOOKUP(D2288,'Current OBD'!$B$6:$AK$2185,30,0)="Yes","6"," ")</f>
        <v>6</v>
      </c>
      <c r="N2288" s="11" t="str">
        <f>IF(VLOOKUP(D2288,'Current OBD'!$B$6:$AK$2185,31,0)="Yes","7"," ")</f>
        <v>7</v>
      </c>
      <c r="O2288" s="11" t="str">
        <f>IF(VLOOKUP(D2288,'Current OBD'!$B$6:$AK$2185,32,0)="Yes","8"," ")</f>
        <v>8</v>
      </c>
      <c r="P2288" s="11" t="str">
        <f>IF(VLOOKUP(D2288,'Current OBD'!$B$6:$AK$2185,33,0)="Yes","9"," ")</f>
        <v xml:space="preserve"> </v>
      </c>
      <c r="Q2288" s="11" t="str">
        <f>IF(VLOOKUP(D2288,'Current OBD'!$B$6:$AK$2185,34,0)="Yes","10"," ")</f>
        <v xml:space="preserve"> </v>
      </c>
      <c r="R2288" s="11" t="str">
        <f>IF(VLOOKUP(D2288,'Current OBD'!$B$6:$AK$2185,35,0)="Yes","11"," ")</f>
        <v xml:space="preserve"> </v>
      </c>
      <c r="S2288" s="11" t="str">
        <f>IF(VLOOKUP(D2288,'Current OBD'!$B$6:$AK$2185,36,0)="Yes","12"," ")</f>
        <v xml:space="preserve"> </v>
      </c>
      <c r="T2288" s="13">
        <f>VLOOKUP(D2288,Pivot!$B$4:$F$2181,2,0)</f>
        <v>267</v>
      </c>
      <c r="U2288" s="13">
        <f>VLOOKUP(D2288,Pivot!$B$4:$F$2181,3,0)</f>
        <v>0</v>
      </c>
      <c r="V2288" s="13">
        <f>VLOOKUP(D2288,Pivot!$B$4:$F$2181,4,0)</f>
        <v>406</v>
      </c>
      <c r="W2288" s="46">
        <f>IFERROR(VLOOKUP(D2288,Pivot!$B$4:$H$2181,5,0),"")</f>
        <v>0.65759999999999996</v>
      </c>
      <c r="X2288" s="51">
        <f>IFERROR(VLOOKUP(D2288,Pivot!$B$4:$H$2181,6,0),"")</f>
        <v>0</v>
      </c>
      <c r="Y2288" s="46">
        <f>IFERROR(VLOOKUP(D2288,Pivot!$B$4:$H$2181,7,0),"")</f>
        <v>0.65759999999999996</v>
      </c>
    </row>
    <row r="2289" spans="1:25" ht="15" customHeight="1" outlineLevel="1">
      <c r="A2289" s="27"/>
      <c r="B2289" s="27"/>
      <c r="C2289" s="30" t="s">
        <v>5908</v>
      </c>
      <c r="D2289" s="27"/>
      <c r="E2289" s="26"/>
      <c r="F2289" s="29"/>
      <c r="G2289" s="29"/>
      <c r="H2289" s="29"/>
      <c r="I2289" s="29"/>
      <c r="J2289" s="29"/>
      <c r="K2289" s="29"/>
      <c r="L2289" s="29"/>
      <c r="M2289" s="29"/>
      <c r="N2289" s="29"/>
      <c r="O2289" s="29"/>
      <c r="P2289" s="29"/>
      <c r="Q2289" s="29"/>
      <c r="R2289" s="29"/>
      <c r="S2289" s="29"/>
      <c r="T2289" s="43">
        <f>SUBTOTAL(9,T2286:T2288)</f>
        <v>662</v>
      </c>
      <c r="U2289" s="43">
        <f>SUBTOTAL(9,U2286:U2288)</f>
        <v>111</v>
      </c>
      <c r="V2289" s="43">
        <f>SUBTOTAL(9,V2286:V2288)</f>
        <v>1339</v>
      </c>
      <c r="W2289" s="47"/>
      <c r="X2289" s="52"/>
      <c r="Y2289" s="56">
        <f>(T2289+U2289)/V2289</f>
        <v>0.5772964899178491</v>
      </c>
    </row>
    <row r="2290" spans="1:25" ht="15" customHeight="1" outlineLevel="2">
      <c r="A2290" s="10" t="str">
        <f>VLOOKUP(D2290,'Current OBD'!$B$6:$K$2185,4,0)</f>
        <v>Yakima</v>
      </c>
      <c r="B2290" s="10" t="str">
        <f>VLOOKUP(D2290,'Current OBD'!$B$6:$K$2185,3,0)</f>
        <v>39-007</v>
      </c>
      <c r="C2290" s="9" t="str">
        <f>VLOOKUP(D2290,'Current OBD'!$B$6:$K$2185,2,0)</f>
        <v>Yakima School District</v>
      </c>
      <c r="D2290" s="24">
        <v>662214</v>
      </c>
      <c r="E2290" s="9" t="str">
        <f>VLOOKUP(D2290,'Current OBD'!$B$6:$K$2185,10,0)</f>
        <v>Adams Elementary School</v>
      </c>
      <c r="F2290" s="11" t="str">
        <f>IF(VLOOKUP(D2290,'Current OBD'!$B$6:$AK$2185,23,0)="Yes","PK"," ")</f>
        <v xml:space="preserve"> </v>
      </c>
      <c r="G2290" s="11" t="str">
        <f>IF(VLOOKUP(D2290,'Current OBD'!$B$6:$AK$2185,24,0)="Yes","K"," ")</f>
        <v>K</v>
      </c>
      <c r="H2290" s="11">
        <f>IF(VLOOKUP(D2290,'Current OBD'!$B$6:$AK$2185,25,0)="Yes",1," ")</f>
        <v>1</v>
      </c>
      <c r="I2290" s="11" t="str">
        <f>IF(VLOOKUP(D2290,'Current OBD'!$B$6:$AK$2185,26,0)="Yes","2"," ")</f>
        <v>2</v>
      </c>
      <c r="J2290" s="11" t="str">
        <f>IF(VLOOKUP(D2290,'Current OBD'!$B$6:$AK$2185,27,0)="Yes","3"," ")</f>
        <v>3</v>
      </c>
      <c r="K2290" s="11" t="str">
        <f>IF(VLOOKUP(D2290,'Current OBD'!$B$6:$AK$2185,28,0)="Yes","4"," ")</f>
        <v>4</v>
      </c>
      <c r="L2290" s="11" t="str">
        <f>IF(VLOOKUP(D2290,'Current OBD'!$B$6:$AK$2185,29,0)="Yes","5"," ")</f>
        <v>5</v>
      </c>
      <c r="M2290" s="11" t="str">
        <f>IF(VLOOKUP(D2290,'Current OBD'!$B$6:$AK$2185,30,0)="Yes","6"," ")</f>
        <v xml:space="preserve"> </v>
      </c>
      <c r="N2290" s="11" t="str">
        <f>IF(VLOOKUP(D2290,'Current OBD'!$B$6:$AK$2185,31,0)="Yes","7"," ")</f>
        <v xml:space="preserve"> </v>
      </c>
      <c r="O2290" s="11" t="str">
        <f>IF(VLOOKUP(D2290,'Current OBD'!$B$6:$AK$2185,32,0)="Yes","8"," ")</f>
        <v xml:space="preserve"> </v>
      </c>
      <c r="P2290" s="11" t="str">
        <f>IF(VLOOKUP(D2290,'Current OBD'!$B$6:$AK$2185,33,0)="Yes","9"," ")</f>
        <v xml:space="preserve"> </v>
      </c>
      <c r="Q2290" s="11" t="str">
        <f>IF(VLOOKUP(D2290,'Current OBD'!$B$6:$AK$2185,34,0)="Yes","10"," ")</f>
        <v xml:space="preserve"> </v>
      </c>
      <c r="R2290" s="11" t="str">
        <f>IF(VLOOKUP(D2290,'Current OBD'!$B$6:$AK$2185,35,0)="Yes","11"," ")</f>
        <v xml:space="preserve"> </v>
      </c>
      <c r="S2290" s="11" t="str">
        <f>IF(VLOOKUP(D2290,'Current OBD'!$B$6:$AK$2185,36,0)="Yes","12"," ")</f>
        <v xml:space="preserve"> </v>
      </c>
      <c r="T2290" s="13">
        <f>VLOOKUP(D2290,Pivot!$B$4:$F$2181,2,0)</f>
        <v>615</v>
      </c>
      <c r="U2290" s="13">
        <f>VLOOKUP(D2290,Pivot!$B$4:$F$2181,3,0)</f>
        <v>0</v>
      </c>
      <c r="V2290" s="13">
        <f>VLOOKUP(D2290,Pivot!$B$4:$F$2181,4,0)</f>
        <v>615</v>
      </c>
      <c r="W2290" s="46">
        <f>IFERROR(VLOOKUP(D2290,Pivot!$B$4:$H$2181,5,0),"")</f>
        <v>1</v>
      </c>
      <c r="X2290" s="51">
        <f>IFERROR(VLOOKUP(D2290,Pivot!$B$4:$H$2181,6,0),"")</f>
        <v>0</v>
      </c>
      <c r="Y2290" s="46">
        <f>IFERROR(VLOOKUP(D2290,Pivot!$B$4:$H$2181,7,0),"")</f>
        <v>1</v>
      </c>
    </row>
    <row r="2291" spans="1:25" ht="15" customHeight="1" outlineLevel="2">
      <c r="A2291" s="10" t="str">
        <f>VLOOKUP(D2291,'Current OBD'!$B$6:$K$2185,4,0)</f>
        <v>Yakima</v>
      </c>
      <c r="B2291" s="10" t="str">
        <f>VLOOKUP(D2291,'Current OBD'!$B$6:$K$2185,3,0)</f>
        <v>39-007</v>
      </c>
      <c r="C2291" s="9" t="str">
        <f>VLOOKUP(D2291,'Current OBD'!$B$6:$K$2185,2,0)</f>
        <v>Yakima School District</v>
      </c>
      <c r="D2291" s="24">
        <v>662215</v>
      </c>
      <c r="E2291" s="9" t="str">
        <f>VLOOKUP(D2291,'Current OBD'!$B$6:$K$2185,10,0)</f>
        <v>Barge-Lincoln Elementary</v>
      </c>
      <c r="F2291" s="11" t="str">
        <f>IF(VLOOKUP(D2291,'Current OBD'!$B$6:$AK$2185,23,0)="Yes","PK"," ")</f>
        <v xml:space="preserve"> </v>
      </c>
      <c r="G2291" s="11" t="str">
        <f>IF(VLOOKUP(D2291,'Current OBD'!$B$6:$AK$2185,24,0)="Yes","K"," ")</f>
        <v>K</v>
      </c>
      <c r="H2291" s="11">
        <f>IF(VLOOKUP(D2291,'Current OBD'!$B$6:$AK$2185,25,0)="Yes",1," ")</f>
        <v>1</v>
      </c>
      <c r="I2291" s="11" t="str">
        <f>IF(VLOOKUP(D2291,'Current OBD'!$B$6:$AK$2185,26,0)="Yes","2"," ")</f>
        <v>2</v>
      </c>
      <c r="J2291" s="11" t="str">
        <f>IF(VLOOKUP(D2291,'Current OBD'!$B$6:$AK$2185,27,0)="Yes","3"," ")</f>
        <v>3</v>
      </c>
      <c r="K2291" s="11" t="str">
        <f>IF(VLOOKUP(D2291,'Current OBD'!$B$6:$AK$2185,28,0)="Yes","4"," ")</f>
        <v>4</v>
      </c>
      <c r="L2291" s="11" t="str">
        <f>IF(VLOOKUP(D2291,'Current OBD'!$B$6:$AK$2185,29,0)="Yes","5"," ")</f>
        <v>5</v>
      </c>
      <c r="M2291" s="11" t="str">
        <f>IF(VLOOKUP(D2291,'Current OBD'!$B$6:$AK$2185,30,0)="Yes","6"," ")</f>
        <v xml:space="preserve"> </v>
      </c>
      <c r="N2291" s="11" t="str">
        <f>IF(VLOOKUP(D2291,'Current OBD'!$B$6:$AK$2185,31,0)="Yes","7"," ")</f>
        <v xml:space="preserve"> </v>
      </c>
      <c r="O2291" s="11" t="str">
        <f>IF(VLOOKUP(D2291,'Current OBD'!$B$6:$AK$2185,32,0)="Yes","8"," ")</f>
        <v xml:space="preserve"> </v>
      </c>
      <c r="P2291" s="11" t="str">
        <f>IF(VLOOKUP(D2291,'Current OBD'!$B$6:$AK$2185,33,0)="Yes","9"," ")</f>
        <v xml:space="preserve"> </v>
      </c>
      <c r="Q2291" s="11" t="str">
        <f>IF(VLOOKUP(D2291,'Current OBD'!$B$6:$AK$2185,34,0)="Yes","10"," ")</f>
        <v xml:space="preserve"> </v>
      </c>
      <c r="R2291" s="11" t="str">
        <f>IF(VLOOKUP(D2291,'Current OBD'!$B$6:$AK$2185,35,0)="Yes","11"," ")</f>
        <v xml:space="preserve"> </v>
      </c>
      <c r="S2291" s="11" t="str">
        <f>IF(VLOOKUP(D2291,'Current OBD'!$B$6:$AK$2185,36,0)="Yes","12"," ")</f>
        <v xml:space="preserve"> </v>
      </c>
      <c r="T2291" s="13">
        <f>VLOOKUP(D2291,Pivot!$B$4:$F$2181,2,0)</f>
        <v>524</v>
      </c>
      <c r="U2291" s="13">
        <f>VLOOKUP(D2291,Pivot!$B$4:$F$2181,3,0)</f>
        <v>0</v>
      </c>
      <c r="V2291" s="13">
        <f>VLOOKUP(D2291,Pivot!$B$4:$F$2181,4,0)</f>
        <v>524</v>
      </c>
      <c r="W2291" s="46">
        <f>IFERROR(VLOOKUP(D2291,Pivot!$B$4:$H$2181,5,0),"")</f>
        <v>1</v>
      </c>
      <c r="X2291" s="51">
        <f>IFERROR(VLOOKUP(D2291,Pivot!$B$4:$H$2181,6,0),"")</f>
        <v>0</v>
      </c>
      <c r="Y2291" s="46">
        <f>IFERROR(VLOOKUP(D2291,Pivot!$B$4:$H$2181,7,0),"")</f>
        <v>1</v>
      </c>
    </row>
    <row r="2292" spans="1:25" ht="15" customHeight="1" outlineLevel="2">
      <c r="A2292" s="10" t="str">
        <f>VLOOKUP(D2292,'Current OBD'!$B$6:$K$2185,4,0)</f>
        <v>Yakima</v>
      </c>
      <c r="B2292" s="10" t="str">
        <f>VLOOKUP(D2292,'Current OBD'!$B$6:$K$2185,3,0)</f>
        <v>39-007</v>
      </c>
      <c r="C2292" s="9" t="str">
        <f>VLOOKUP(D2292,'Current OBD'!$B$6:$K$2185,2,0)</f>
        <v>Yakima School District</v>
      </c>
      <c r="D2292" s="24">
        <v>663543</v>
      </c>
      <c r="E2292" s="9" t="str">
        <f>VLOOKUP(D2292,'Current OBD'!$B$6:$K$2185,10,0)</f>
        <v>Davis High School</v>
      </c>
      <c r="F2292" s="11" t="str">
        <f>IF(VLOOKUP(D2292,'Current OBD'!$B$6:$AK$2185,23,0)="Yes","PK"," ")</f>
        <v xml:space="preserve"> </v>
      </c>
      <c r="G2292" s="11" t="str">
        <f>IF(VLOOKUP(D2292,'Current OBD'!$B$6:$AK$2185,24,0)="Yes","K"," ")</f>
        <v xml:space="preserve"> </v>
      </c>
      <c r="H2292" s="11" t="str">
        <f>IF(VLOOKUP(D2292,'Current OBD'!$B$6:$AK$2185,25,0)="Yes",1," ")</f>
        <v xml:space="preserve"> </v>
      </c>
      <c r="I2292" s="11" t="str">
        <f>IF(VLOOKUP(D2292,'Current OBD'!$B$6:$AK$2185,26,0)="Yes","2"," ")</f>
        <v xml:space="preserve"> </v>
      </c>
      <c r="J2292" s="11" t="str">
        <f>IF(VLOOKUP(D2292,'Current OBD'!$B$6:$AK$2185,27,0)="Yes","3"," ")</f>
        <v xml:space="preserve"> </v>
      </c>
      <c r="K2292" s="11" t="str">
        <f>IF(VLOOKUP(D2292,'Current OBD'!$B$6:$AK$2185,28,0)="Yes","4"," ")</f>
        <v xml:space="preserve"> </v>
      </c>
      <c r="L2292" s="11" t="str">
        <f>IF(VLOOKUP(D2292,'Current OBD'!$B$6:$AK$2185,29,0)="Yes","5"," ")</f>
        <v xml:space="preserve"> </v>
      </c>
      <c r="M2292" s="11" t="str">
        <f>IF(VLOOKUP(D2292,'Current OBD'!$B$6:$AK$2185,30,0)="Yes","6"," ")</f>
        <v xml:space="preserve"> </v>
      </c>
      <c r="N2292" s="11" t="str">
        <f>IF(VLOOKUP(D2292,'Current OBD'!$B$6:$AK$2185,31,0)="Yes","7"," ")</f>
        <v xml:space="preserve"> </v>
      </c>
      <c r="O2292" s="11" t="str">
        <f>IF(VLOOKUP(D2292,'Current OBD'!$B$6:$AK$2185,32,0)="Yes","8"," ")</f>
        <v xml:space="preserve"> </v>
      </c>
      <c r="P2292" s="11" t="str">
        <f>IF(VLOOKUP(D2292,'Current OBD'!$B$6:$AK$2185,33,0)="Yes","9"," ")</f>
        <v>9</v>
      </c>
      <c r="Q2292" s="11" t="str">
        <f>IF(VLOOKUP(D2292,'Current OBD'!$B$6:$AK$2185,34,0)="Yes","10"," ")</f>
        <v>10</v>
      </c>
      <c r="R2292" s="11" t="str">
        <f>IF(VLOOKUP(D2292,'Current OBD'!$B$6:$AK$2185,35,0)="Yes","11"," ")</f>
        <v>11</v>
      </c>
      <c r="S2292" s="11" t="str">
        <f>IF(VLOOKUP(D2292,'Current OBD'!$B$6:$AK$2185,36,0)="Yes","12"," ")</f>
        <v>12</v>
      </c>
      <c r="T2292" s="13">
        <f>VLOOKUP(D2292,Pivot!$B$4:$F$2181,2,0)</f>
        <v>2122</v>
      </c>
      <c r="U2292" s="13">
        <f>VLOOKUP(D2292,Pivot!$B$4:$F$2181,3,0)</f>
        <v>0</v>
      </c>
      <c r="V2292" s="13">
        <f>VLOOKUP(D2292,Pivot!$B$4:$F$2181,4,0)</f>
        <v>2330</v>
      </c>
      <c r="W2292" s="46">
        <f>IFERROR(VLOOKUP(D2292,Pivot!$B$4:$H$2181,5,0),"")</f>
        <v>0.91069999999999995</v>
      </c>
      <c r="X2292" s="51">
        <f>IFERROR(VLOOKUP(D2292,Pivot!$B$4:$H$2181,6,0),"")</f>
        <v>0</v>
      </c>
      <c r="Y2292" s="46">
        <f>IFERROR(VLOOKUP(D2292,Pivot!$B$4:$H$2181,7,0),"")</f>
        <v>0.91069999999999995</v>
      </c>
    </row>
    <row r="2293" spans="1:25" ht="15" customHeight="1" outlineLevel="2">
      <c r="A2293" s="10" t="str">
        <f>VLOOKUP(D2293,'Current OBD'!$B$6:$K$2185,4,0)</f>
        <v>Yakima</v>
      </c>
      <c r="B2293" s="10" t="str">
        <f>VLOOKUP(D2293,'Current OBD'!$B$6:$K$2185,3,0)</f>
        <v>39-007</v>
      </c>
      <c r="C2293" s="9" t="str">
        <f>VLOOKUP(D2293,'Current OBD'!$B$6:$K$2185,2,0)</f>
        <v>Yakima School District</v>
      </c>
      <c r="D2293" s="24">
        <v>662216</v>
      </c>
      <c r="E2293" s="9" t="str">
        <f>VLOOKUP(D2293,'Current OBD'!$B$6:$K$2185,10,0)</f>
        <v>Discovery Lab School</v>
      </c>
      <c r="F2293" s="11" t="str">
        <f>IF(VLOOKUP(D2293,'Current OBD'!$B$6:$AK$2185,23,0)="Yes","PK"," ")</f>
        <v>PK</v>
      </c>
      <c r="G2293" s="11" t="str">
        <f>IF(VLOOKUP(D2293,'Current OBD'!$B$6:$AK$2185,24,0)="Yes","K"," ")</f>
        <v xml:space="preserve"> </v>
      </c>
      <c r="H2293" s="11" t="str">
        <f>IF(VLOOKUP(D2293,'Current OBD'!$B$6:$AK$2185,25,0)="Yes",1," ")</f>
        <v xml:space="preserve"> </v>
      </c>
      <c r="I2293" s="11" t="str">
        <f>IF(VLOOKUP(D2293,'Current OBD'!$B$6:$AK$2185,26,0)="Yes","2"," ")</f>
        <v xml:space="preserve"> </v>
      </c>
      <c r="J2293" s="11" t="str">
        <f>IF(VLOOKUP(D2293,'Current OBD'!$B$6:$AK$2185,27,0)="Yes","3"," ")</f>
        <v xml:space="preserve"> </v>
      </c>
      <c r="K2293" s="11" t="str">
        <f>IF(VLOOKUP(D2293,'Current OBD'!$B$6:$AK$2185,28,0)="Yes","4"," ")</f>
        <v xml:space="preserve"> </v>
      </c>
      <c r="L2293" s="11" t="str">
        <f>IF(VLOOKUP(D2293,'Current OBD'!$B$6:$AK$2185,29,0)="Yes","5"," ")</f>
        <v xml:space="preserve"> </v>
      </c>
      <c r="M2293" s="11" t="str">
        <f>IF(VLOOKUP(D2293,'Current OBD'!$B$6:$AK$2185,30,0)="Yes","6"," ")</f>
        <v xml:space="preserve"> </v>
      </c>
      <c r="N2293" s="11" t="str">
        <f>IF(VLOOKUP(D2293,'Current OBD'!$B$6:$AK$2185,31,0)="Yes","7"," ")</f>
        <v xml:space="preserve"> </v>
      </c>
      <c r="O2293" s="11" t="str">
        <f>IF(VLOOKUP(D2293,'Current OBD'!$B$6:$AK$2185,32,0)="Yes","8"," ")</f>
        <v xml:space="preserve"> </v>
      </c>
      <c r="P2293" s="11" t="str">
        <f>IF(VLOOKUP(D2293,'Current OBD'!$B$6:$AK$2185,33,0)="Yes","9"," ")</f>
        <v xml:space="preserve"> </v>
      </c>
      <c r="Q2293" s="11" t="str">
        <f>IF(VLOOKUP(D2293,'Current OBD'!$B$6:$AK$2185,34,0)="Yes","10"," ")</f>
        <v xml:space="preserve"> </v>
      </c>
      <c r="R2293" s="11" t="str">
        <f>IF(VLOOKUP(D2293,'Current OBD'!$B$6:$AK$2185,35,0)="Yes","11"," ")</f>
        <v xml:space="preserve"> </v>
      </c>
      <c r="S2293" s="11" t="str">
        <f>IF(VLOOKUP(D2293,'Current OBD'!$B$6:$AK$2185,36,0)="Yes","12"," ")</f>
        <v xml:space="preserve"> </v>
      </c>
      <c r="T2293" s="13">
        <f>VLOOKUP(D2293,Pivot!$B$4:$F$2181,2,0)</f>
        <v>169</v>
      </c>
      <c r="U2293" s="13">
        <f>VLOOKUP(D2293,Pivot!$B$4:$F$2181,3,0)</f>
        <v>0</v>
      </c>
      <c r="V2293" s="13">
        <f>VLOOKUP(D2293,Pivot!$B$4:$F$2181,4,0)</f>
        <v>247</v>
      </c>
      <c r="W2293" s="46">
        <f>IFERROR(VLOOKUP(D2293,Pivot!$B$4:$H$2181,5,0),"")</f>
        <v>0.68420000000000003</v>
      </c>
      <c r="X2293" s="51">
        <f>IFERROR(VLOOKUP(D2293,Pivot!$B$4:$H$2181,6,0),"")</f>
        <v>0</v>
      </c>
      <c r="Y2293" s="46">
        <f>IFERROR(VLOOKUP(D2293,Pivot!$B$4:$H$2181,7,0),"")</f>
        <v>0.68420000000000003</v>
      </c>
    </row>
    <row r="2294" spans="1:25" ht="15" customHeight="1" outlineLevel="2">
      <c r="A2294" s="10" t="str">
        <f>VLOOKUP(D2294,'Current OBD'!$B$6:$K$2185,4,0)</f>
        <v>Yakima</v>
      </c>
      <c r="B2294" s="10" t="str">
        <f>VLOOKUP(D2294,'Current OBD'!$B$6:$K$2185,3,0)</f>
        <v>39-007</v>
      </c>
      <c r="C2294" s="9" t="str">
        <f>VLOOKUP(D2294,'Current OBD'!$B$6:$K$2185,2,0)</f>
        <v>Yakima School District</v>
      </c>
      <c r="D2294" s="24">
        <v>663544</v>
      </c>
      <c r="E2294" s="9" t="str">
        <f>VLOOKUP(D2294,'Current OBD'!$B$6:$K$2185,10,0)</f>
        <v>Eisenhower High School</v>
      </c>
      <c r="F2294" s="11" t="str">
        <f>IF(VLOOKUP(D2294,'Current OBD'!$B$6:$AK$2185,23,0)="Yes","PK"," ")</f>
        <v xml:space="preserve"> </v>
      </c>
      <c r="G2294" s="11" t="str">
        <f>IF(VLOOKUP(D2294,'Current OBD'!$B$6:$AK$2185,24,0)="Yes","K"," ")</f>
        <v xml:space="preserve"> </v>
      </c>
      <c r="H2294" s="11" t="str">
        <f>IF(VLOOKUP(D2294,'Current OBD'!$B$6:$AK$2185,25,0)="Yes",1," ")</f>
        <v xml:space="preserve"> </v>
      </c>
      <c r="I2294" s="11" t="str">
        <f>IF(VLOOKUP(D2294,'Current OBD'!$B$6:$AK$2185,26,0)="Yes","2"," ")</f>
        <v xml:space="preserve"> </v>
      </c>
      <c r="J2294" s="11" t="str">
        <f>IF(VLOOKUP(D2294,'Current OBD'!$B$6:$AK$2185,27,0)="Yes","3"," ")</f>
        <v xml:space="preserve"> </v>
      </c>
      <c r="K2294" s="11" t="str">
        <f>IF(VLOOKUP(D2294,'Current OBD'!$B$6:$AK$2185,28,0)="Yes","4"," ")</f>
        <v xml:space="preserve"> </v>
      </c>
      <c r="L2294" s="11" t="str">
        <f>IF(VLOOKUP(D2294,'Current OBD'!$B$6:$AK$2185,29,0)="Yes","5"," ")</f>
        <v xml:space="preserve"> </v>
      </c>
      <c r="M2294" s="11" t="str">
        <f>IF(VLOOKUP(D2294,'Current OBD'!$B$6:$AK$2185,30,0)="Yes","6"," ")</f>
        <v xml:space="preserve"> </v>
      </c>
      <c r="N2294" s="11" t="str">
        <f>IF(VLOOKUP(D2294,'Current OBD'!$B$6:$AK$2185,31,0)="Yes","7"," ")</f>
        <v xml:space="preserve"> </v>
      </c>
      <c r="O2294" s="11" t="str">
        <f>IF(VLOOKUP(D2294,'Current OBD'!$B$6:$AK$2185,32,0)="Yes","8"," ")</f>
        <v xml:space="preserve"> </v>
      </c>
      <c r="P2294" s="11" t="str">
        <f>IF(VLOOKUP(D2294,'Current OBD'!$B$6:$AK$2185,33,0)="Yes","9"," ")</f>
        <v>9</v>
      </c>
      <c r="Q2294" s="11" t="str">
        <f>IF(VLOOKUP(D2294,'Current OBD'!$B$6:$AK$2185,34,0)="Yes","10"," ")</f>
        <v>10</v>
      </c>
      <c r="R2294" s="11" t="str">
        <f>IF(VLOOKUP(D2294,'Current OBD'!$B$6:$AK$2185,35,0)="Yes","11"," ")</f>
        <v>11</v>
      </c>
      <c r="S2294" s="11" t="str">
        <f>IF(VLOOKUP(D2294,'Current OBD'!$B$6:$AK$2185,36,0)="Yes","12"," ")</f>
        <v>12</v>
      </c>
      <c r="T2294" s="13">
        <f>VLOOKUP(D2294,Pivot!$B$4:$F$2181,2,0)</f>
        <v>1944</v>
      </c>
      <c r="U2294" s="13">
        <f>VLOOKUP(D2294,Pivot!$B$4:$F$2181,3,0)</f>
        <v>0</v>
      </c>
      <c r="V2294" s="13">
        <f>VLOOKUP(D2294,Pivot!$B$4:$F$2181,4,0)</f>
        <v>2211</v>
      </c>
      <c r="W2294" s="46">
        <f>IFERROR(VLOOKUP(D2294,Pivot!$B$4:$H$2181,5,0),"")</f>
        <v>0.87919999999999998</v>
      </c>
      <c r="X2294" s="51">
        <f>IFERROR(VLOOKUP(D2294,Pivot!$B$4:$H$2181,6,0),"")</f>
        <v>0</v>
      </c>
      <c r="Y2294" s="46">
        <f>IFERROR(VLOOKUP(D2294,Pivot!$B$4:$H$2181,7,0),"")</f>
        <v>0.87919999999999998</v>
      </c>
    </row>
    <row r="2295" spans="1:25" ht="15" customHeight="1" outlineLevel="2">
      <c r="A2295" s="10" t="str">
        <f>VLOOKUP(D2295,'Current OBD'!$B$6:$K$2185,4,0)</f>
        <v>Yakima</v>
      </c>
      <c r="B2295" s="10" t="str">
        <f>VLOOKUP(D2295,'Current OBD'!$B$6:$K$2185,3,0)</f>
        <v>39-007</v>
      </c>
      <c r="C2295" s="9" t="str">
        <f>VLOOKUP(D2295,'Current OBD'!$B$6:$K$2185,2,0)</f>
        <v>Yakima School District</v>
      </c>
      <c r="D2295" s="24">
        <v>662228</v>
      </c>
      <c r="E2295" s="9" t="str">
        <f>VLOOKUP(D2295,'Current OBD'!$B$6:$K$2185,10,0)</f>
        <v>Franklin Middle</v>
      </c>
      <c r="F2295" s="11" t="str">
        <f>IF(VLOOKUP(D2295,'Current OBD'!$B$6:$AK$2185,23,0)="Yes","PK"," ")</f>
        <v xml:space="preserve"> </v>
      </c>
      <c r="G2295" s="11" t="str">
        <f>IF(VLOOKUP(D2295,'Current OBD'!$B$6:$AK$2185,24,0)="Yes","K"," ")</f>
        <v xml:space="preserve"> </v>
      </c>
      <c r="H2295" s="11" t="str">
        <f>IF(VLOOKUP(D2295,'Current OBD'!$B$6:$AK$2185,25,0)="Yes",1," ")</f>
        <v xml:space="preserve"> </v>
      </c>
      <c r="I2295" s="11" t="str">
        <f>IF(VLOOKUP(D2295,'Current OBD'!$B$6:$AK$2185,26,0)="Yes","2"," ")</f>
        <v xml:space="preserve"> </v>
      </c>
      <c r="J2295" s="11" t="str">
        <f>IF(VLOOKUP(D2295,'Current OBD'!$B$6:$AK$2185,27,0)="Yes","3"," ")</f>
        <v xml:space="preserve"> </v>
      </c>
      <c r="K2295" s="11" t="str">
        <f>IF(VLOOKUP(D2295,'Current OBD'!$B$6:$AK$2185,28,0)="Yes","4"," ")</f>
        <v xml:space="preserve"> </v>
      </c>
      <c r="L2295" s="11" t="str">
        <f>IF(VLOOKUP(D2295,'Current OBD'!$B$6:$AK$2185,29,0)="Yes","5"," ")</f>
        <v xml:space="preserve"> </v>
      </c>
      <c r="M2295" s="11" t="str">
        <f>IF(VLOOKUP(D2295,'Current OBD'!$B$6:$AK$2185,30,0)="Yes","6"," ")</f>
        <v>6</v>
      </c>
      <c r="N2295" s="11" t="str">
        <f>IF(VLOOKUP(D2295,'Current OBD'!$B$6:$AK$2185,31,0)="Yes","7"," ")</f>
        <v>7</v>
      </c>
      <c r="O2295" s="11" t="str">
        <f>IF(VLOOKUP(D2295,'Current OBD'!$B$6:$AK$2185,32,0)="Yes","8"," ")</f>
        <v>8</v>
      </c>
      <c r="P2295" s="11" t="str">
        <f>IF(VLOOKUP(D2295,'Current OBD'!$B$6:$AK$2185,33,0)="Yes","9"," ")</f>
        <v xml:space="preserve"> </v>
      </c>
      <c r="Q2295" s="11" t="str">
        <f>IF(VLOOKUP(D2295,'Current OBD'!$B$6:$AK$2185,34,0)="Yes","10"," ")</f>
        <v xml:space="preserve"> </v>
      </c>
      <c r="R2295" s="11" t="str">
        <f>IF(VLOOKUP(D2295,'Current OBD'!$B$6:$AK$2185,35,0)="Yes","11"," ")</f>
        <v xml:space="preserve"> </v>
      </c>
      <c r="S2295" s="11" t="str">
        <f>IF(VLOOKUP(D2295,'Current OBD'!$B$6:$AK$2185,36,0)="Yes","12"," ")</f>
        <v xml:space="preserve"> </v>
      </c>
      <c r="T2295" s="13">
        <f>VLOOKUP(D2295,Pivot!$B$4:$F$2181,2,0)</f>
        <v>894</v>
      </c>
      <c r="U2295" s="13">
        <f>VLOOKUP(D2295,Pivot!$B$4:$F$2181,3,0)</f>
        <v>0</v>
      </c>
      <c r="V2295" s="13">
        <f>VLOOKUP(D2295,Pivot!$B$4:$F$2181,4,0)</f>
        <v>894</v>
      </c>
      <c r="W2295" s="46">
        <f>IFERROR(VLOOKUP(D2295,Pivot!$B$4:$H$2181,5,0),"")</f>
        <v>1</v>
      </c>
      <c r="X2295" s="51">
        <f>IFERROR(VLOOKUP(D2295,Pivot!$B$4:$H$2181,6,0),"")</f>
        <v>0</v>
      </c>
      <c r="Y2295" s="46">
        <f>IFERROR(VLOOKUP(D2295,Pivot!$B$4:$H$2181,7,0),"")</f>
        <v>1</v>
      </c>
    </row>
    <row r="2296" spans="1:25" ht="15" customHeight="1" outlineLevel="2">
      <c r="A2296" s="10" t="str">
        <f>VLOOKUP(D2296,'Current OBD'!$B$6:$K$2185,4,0)</f>
        <v>Yakima</v>
      </c>
      <c r="B2296" s="10" t="str">
        <f>VLOOKUP(D2296,'Current OBD'!$B$6:$K$2185,3,0)</f>
        <v>39-007</v>
      </c>
      <c r="C2296" s="9" t="str">
        <f>VLOOKUP(D2296,'Current OBD'!$B$6:$K$2185,2,0)</f>
        <v>Yakima School District</v>
      </c>
      <c r="D2296" s="24">
        <v>662217</v>
      </c>
      <c r="E2296" s="9" t="str">
        <f>VLOOKUP(D2296,'Current OBD'!$B$6:$K$2185,10,0)</f>
        <v>Garfield Elementary</v>
      </c>
      <c r="F2296" s="11" t="str">
        <f>IF(VLOOKUP(D2296,'Current OBD'!$B$6:$AK$2185,23,0)="Yes","PK"," ")</f>
        <v xml:space="preserve"> </v>
      </c>
      <c r="G2296" s="11" t="str">
        <f>IF(VLOOKUP(D2296,'Current OBD'!$B$6:$AK$2185,24,0)="Yes","K"," ")</f>
        <v>K</v>
      </c>
      <c r="H2296" s="11">
        <f>IF(VLOOKUP(D2296,'Current OBD'!$B$6:$AK$2185,25,0)="Yes",1," ")</f>
        <v>1</v>
      </c>
      <c r="I2296" s="11" t="str">
        <f>IF(VLOOKUP(D2296,'Current OBD'!$B$6:$AK$2185,26,0)="Yes","2"," ")</f>
        <v>2</v>
      </c>
      <c r="J2296" s="11" t="str">
        <f>IF(VLOOKUP(D2296,'Current OBD'!$B$6:$AK$2185,27,0)="Yes","3"," ")</f>
        <v>3</v>
      </c>
      <c r="K2296" s="11" t="str">
        <f>IF(VLOOKUP(D2296,'Current OBD'!$B$6:$AK$2185,28,0)="Yes","4"," ")</f>
        <v>4</v>
      </c>
      <c r="L2296" s="11" t="str">
        <f>IF(VLOOKUP(D2296,'Current OBD'!$B$6:$AK$2185,29,0)="Yes","5"," ")</f>
        <v>5</v>
      </c>
      <c r="M2296" s="11" t="str">
        <f>IF(VLOOKUP(D2296,'Current OBD'!$B$6:$AK$2185,30,0)="Yes","6"," ")</f>
        <v xml:space="preserve"> </v>
      </c>
      <c r="N2296" s="11" t="str">
        <f>IF(VLOOKUP(D2296,'Current OBD'!$B$6:$AK$2185,31,0)="Yes","7"," ")</f>
        <v xml:space="preserve"> </v>
      </c>
      <c r="O2296" s="11" t="str">
        <f>IF(VLOOKUP(D2296,'Current OBD'!$B$6:$AK$2185,32,0)="Yes","8"," ")</f>
        <v xml:space="preserve"> </v>
      </c>
      <c r="P2296" s="11" t="str">
        <f>IF(VLOOKUP(D2296,'Current OBD'!$B$6:$AK$2185,33,0)="Yes","9"," ")</f>
        <v xml:space="preserve"> </v>
      </c>
      <c r="Q2296" s="11" t="str">
        <f>IF(VLOOKUP(D2296,'Current OBD'!$B$6:$AK$2185,34,0)="Yes","10"," ")</f>
        <v xml:space="preserve"> </v>
      </c>
      <c r="R2296" s="11" t="str">
        <f>IF(VLOOKUP(D2296,'Current OBD'!$B$6:$AK$2185,35,0)="Yes","11"," ")</f>
        <v xml:space="preserve"> </v>
      </c>
      <c r="S2296" s="11" t="str">
        <f>IF(VLOOKUP(D2296,'Current OBD'!$B$6:$AK$2185,36,0)="Yes","12"," ")</f>
        <v xml:space="preserve"> </v>
      </c>
      <c r="T2296" s="13">
        <f>VLOOKUP(D2296,Pivot!$B$4:$F$2181,2,0)</f>
        <v>489</v>
      </c>
      <c r="U2296" s="13">
        <f>VLOOKUP(D2296,Pivot!$B$4:$F$2181,3,0)</f>
        <v>0</v>
      </c>
      <c r="V2296" s="13">
        <f>VLOOKUP(D2296,Pivot!$B$4:$F$2181,4,0)</f>
        <v>489</v>
      </c>
      <c r="W2296" s="46">
        <f>IFERROR(VLOOKUP(D2296,Pivot!$B$4:$H$2181,5,0),"")</f>
        <v>1</v>
      </c>
      <c r="X2296" s="51">
        <f>IFERROR(VLOOKUP(D2296,Pivot!$B$4:$H$2181,6,0),"")</f>
        <v>0</v>
      </c>
      <c r="Y2296" s="46">
        <f>IFERROR(VLOOKUP(D2296,Pivot!$B$4:$H$2181,7,0),"")</f>
        <v>1</v>
      </c>
    </row>
    <row r="2297" spans="1:25" ht="15" customHeight="1" outlineLevel="2">
      <c r="A2297" s="10" t="str">
        <f>VLOOKUP(D2297,'Current OBD'!$B$6:$K$2185,4,0)</f>
        <v>Yakima</v>
      </c>
      <c r="B2297" s="10" t="str">
        <f>VLOOKUP(D2297,'Current OBD'!$B$6:$K$2185,3,0)</f>
        <v>39-007</v>
      </c>
      <c r="C2297" s="9" t="str">
        <f>VLOOKUP(D2297,'Current OBD'!$B$6:$K$2185,2,0)</f>
        <v>Yakima School District</v>
      </c>
      <c r="D2297" s="24">
        <v>663541</v>
      </c>
      <c r="E2297" s="9" t="str">
        <f>VLOOKUP(D2297,'Current OBD'!$B$6:$K$2185,10,0)</f>
        <v>Gilbert Elementary</v>
      </c>
      <c r="F2297" s="11" t="str">
        <f>IF(VLOOKUP(D2297,'Current OBD'!$B$6:$AK$2185,23,0)="Yes","PK"," ")</f>
        <v xml:space="preserve"> </v>
      </c>
      <c r="G2297" s="11" t="str">
        <f>IF(VLOOKUP(D2297,'Current OBD'!$B$6:$AK$2185,24,0)="Yes","K"," ")</f>
        <v>K</v>
      </c>
      <c r="H2297" s="11">
        <f>IF(VLOOKUP(D2297,'Current OBD'!$B$6:$AK$2185,25,0)="Yes",1," ")</f>
        <v>1</v>
      </c>
      <c r="I2297" s="11" t="str">
        <f>IF(VLOOKUP(D2297,'Current OBD'!$B$6:$AK$2185,26,0)="Yes","2"," ")</f>
        <v>2</v>
      </c>
      <c r="J2297" s="11" t="str">
        <f>IF(VLOOKUP(D2297,'Current OBD'!$B$6:$AK$2185,27,0)="Yes","3"," ")</f>
        <v>3</v>
      </c>
      <c r="K2297" s="11" t="str">
        <f>IF(VLOOKUP(D2297,'Current OBD'!$B$6:$AK$2185,28,0)="Yes","4"," ")</f>
        <v>4</v>
      </c>
      <c r="L2297" s="11" t="str">
        <f>IF(VLOOKUP(D2297,'Current OBD'!$B$6:$AK$2185,29,0)="Yes","5"," ")</f>
        <v>5</v>
      </c>
      <c r="M2297" s="11" t="str">
        <f>IF(VLOOKUP(D2297,'Current OBD'!$B$6:$AK$2185,30,0)="Yes","6"," ")</f>
        <v xml:space="preserve"> </v>
      </c>
      <c r="N2297" s="11" t="str">
        <f>IF(VLOOKUP(D2297,'Current OBD'!$B$6:$AK$2185,31,0)="Yes","7"," ")</f>
        <v xml:space="preserve"> </v>
      </c>
      <c r="O2297" s="11" t="str">
        <f>IF(VLOOKUP(D2297,'Current OBD'!$B$6:$AK$2185,32,0)="Yes","8"," ")</f>
        <v xml:space="preserve"> </v>
      </c>
      <c r="P2297" s="11" t="str">
        <f>IF(VLOOKUP(D2297,'Current OBD'!$B$6:$AK$2185,33,0)="Yes","9"," ")</f>
        <v xml:space="preserve"> </v>
      </c>
      <c r="Q2297" s="11" t="str">
        <f>IF(VLOOKUP(D2297,'Current OBD'!$B$6:$AK$2185,34,0)="Yes","10"," ")</f>
        <v xml:space="preserve"> </v>
      </c>
      <c r="R2297" s="11" t="str">
        <f>IF(VLOOKUP(D2297,'Current OBD'!$B$6:$AK$2185,35,0)="Yes","11"," ")</f>
        <v xml:space="preserve"> </v>
      </c>
      <c r="S2297" s="11" t="str">
        <f>IF(VLOOKUP(D2297,'Current OBD'!$B$6:$AK$2185,36,0)="Yes","12"," ")</f>
        <v xml:space="preserve"> </v>
      </c>
      <c r="T2297" s="13">
        <f>VLOOKUP(D2297,Pivot!$B$4:$F$2181,2,0)</f>
        <v>399</v>
      </c>
      <c r="U2297" s="13">
        <f>VLOOKUP(D2297,Pivot!$B$4:$F$2181,3,0)</f>
        <v>0</v>
      </c>
      <c r="V2297" s="13">
        <f>VLOOKUP(D2297,Pivot!$B$4:$F$2181,4,0)</f>
        <v>413</v>
      </c>
      <c r="W2297" s="46">
        <f>IFERROR(VLOOKUP(D2297,Pivot!$B$4:$H$2181,5,0),"")</f>
        <v>0.96609999999999996</v>
      </c>
      <c r="X2297" s="51">
        <f>IFERROR(VLOOKUP(D2297,Pivot!$B$4:$H$2181,6,0),"")</f>
        <v>0</v>
      </c>
      <c r="Y2297" s="46">
        <f>IFERROR(VLOOKUP(D2297,Pivot!$B$4:$H$2181,7,0),"")</f>
        <v>0.96609999999999996</v>
      </c>
    </row>
    <row r="2298" spans="1:25" ht="15" customHeight="1" outlineLevel="2">
      <c r="A2298" s="10" t="str">
        <f>VLOOKUP(D2298,'Current OBD'!$B$6:$K$2185,4,0)</f>
        <v>Yakima</v>
      </c>
      <c r="B2298" s="10" t="str">
        <f>VLOOKUP(D2298,'Current OBD'!$B$6:$K$2185,3,0)</f>
        <v>39-007</v>
      </c>
      <c r="C2298" s="9" t="str">
        <f>VLOOKUP(D2298,'Current OBD'!$B$6:$K$2185,2,0)</f>
        <v>Yakima School District</v>
      </c>
      <c r="D2298" s="24">
        <v>662219</v>
      </c>
      <c r="E2298" s="9" t="str">
        <f>VLOOKUP(D2298,'Current OBD'!$B$6:$K$2185,10,0)</f>
        <v>Hoover Elementary</v>
      </c>
      <c r="F2298" s="11" t="str">
        <f>IF(VLOOKUP(D2298,'Current OBD'!$B$6:$AK$2185,23,0)="Yes","PK"," ")</f>
        <v>PK</v>
      </c>
      <c r="G2298" s="11" t="str">
        <f>IF(VLOOKUP(D2298,'Current OBD'!$B$6:$AK$2185,24,0)="Yes","K"," ")</f>
        <v>K</v>
      </c>
      <c r="H2298" s="11">
        <f>IF(VLOOKUP(D2298,'Current OBD'!$B$6:$AK$2185,25,0)="Yes",1," ")</f>
        <v>1</v>
      </c>
      <c r="I2298" s="11" t="str">
        <f>IF(VLOOKUP(D2298,'Current OBD'!$B$6:$AK$2185,26,0)="Yes","2"," ")</f>
        <v>2</v>
      </c>
      <c r="J2298" s="11" t="str">
        <f>IF(VLOOKUP(D2298,'Current OBD'!$B$6:$AK$2185,27,0)="Yes","3"," ")</f>
        <v>3</v>
      </c>
      <c r="K2298" s="11" t="str">
        <f>IF(VLOOKUP(D2298,'Current OBD'!$B$6:$AK$2185,28,0)="Yes","4"," ")</f>
        <v>4</v>
      </c>
      <c r="L2298" s="11" t="str">
        <f>IF(VLOOKUP(D2298,'Current OBD'!$B$6:$AK$2185,29,0)="Yes","5"," ")</f>
        <v>5</v>
      </c>
      <c r="M2298" s="11" t="str">
        <f>IF(VLOOKUP(D2298,'Current OBD'!$B$6:$AK$2185,30,0)="Yes","6"," ")</f>
        <v xml:space="preserve"> </v>
      </c>
      <c r="N2298" s="11" t="str">
        <f>IF(VLOOKUP(D2298,'Current OBD'!$B$6:$AK$2185,31,0)="Yes","7"," ")</f>
        <v xml:space="preserve"> </v>
      </c>
      <c r="O2298" s="11" t="str">
        <f>IF(VLOOKUP(D2298,'Current OBD'!$B$6:$AK$2185,32,0)="Yes","8"," ")</f>
        <v xml:space="preserve"> </v>
      </c>
      <c r="P2298" s="11" t="str">
        <f>IF(VLOOKUP(D2298,'Current OBD'!$B$6:$AK$2185,33,0)="Yes","9"," ")</f>
        <v xml:space="preserve"> </v>
      </c>
      <c r="Q2298" s="11" t="str">
        <f>IF(VLOOKUP(D2298,'Current OBD'!$B$6:$AK$2185,34,0)="Yes","10"," ")</f>
        <v xml:space="preserve"> </v>
      </c>
      <c r="R2298" s="11" t="str">
        <f>IF(VLOOKUP(D2298,'Current OBD'!$B$6:$AK$2185,35,0)="Yes","11"," ")</f>
        <v xml:space="preserve"> </v>
      </c>
      <c r="S2298" s="11" t="str">
        <f>IF(VLOOKUP(D2298,'Current OBD'!$B$6:$AK$2185,36,0)="Yes","12"," ")</f>
        <v xml:space="preserve"> </v>
      </c>
      <c r="T2298" s="13">
        <f>VLOOKUP(D2298,Pivot!$B$4:$F$2181,2,0)</f>
        <v>613</v>
      </c>
      <c r="U2298" s="13">
        <f>VLOOKUP(D2298,Pivot!$B$4:$F$2181,3,0)</f>
        <v>0</v>
      </c>
      <c r="V2298" s="13">
        <f>VLOOKUP(D2298,Pivot!$B$4:$F$2181,4,0)</f>
        <v>613</v>
      </c>
      <c r="W2298" s="46">
        <f>IFERROR(VLOOKUP(D2298,Pivot!$B$4:$H$2181,5,0),"")</f>
        <v>1</v>
      </c>
      <c r="X2298" s="51">
        <f>IFERROR(VLOOKUP(D2298,Pivot!$B$4:$H$2181,6,0),"")</f>
        <v>0</v>
      </c>
      <c r="Y2298" s="46">
        <f>IFERROR(VLOOKUP(D2298,Pivot!$B$4:$H$2181,7,0),"")</f>
        <v>1</v>
      </c>
    </row>
    <row r="2299" spans="1:25" ht="15" customHeight="1" outlineLevel="2">
      <c r="A2299" s="10" t="str">
        <f>VLOOKUP(D2299,'Current OBD'!$B$6:$K$2185,4,0)</f>
        <v>Yakima</v>
      </c>
      <c r="B2299" s="10" t="str">
        <f>VLOOKUP(D2299,'Current OBD'!$B$6:$K$2185,3,0)</f>
        <v>39-007</v>
      </c>
      <c r="C2299" s="9" t="str">
        <f>VLOOKUP(D2299,'Current OBD'!$B$6:$K$2185,2,0)</f>
        <v>Yakima School District</v>
      </c>
      <c r="D2299" s="24">
        <v>662229</v>
      </c>
      <c r="E2299" s="9" t="str">
        <f>VLOOKUP(D2299,'Current OBD'!$B$6:$K$2185,10,0)</f>
        <v>Lewis &amp; Clark Middle</v>
      </c>
      <c r="F2299" s="11" t="str">
        <f>IF(VLOOKUP(D2299,'Current OBD'!$B$6:$AK$2185,23,0)="Yes","PK"," ")</f>
        <v xml:space="preserve"> </v>
      </c>
      <c r="G2299" s="11" t="str">
        <f>IF(VLOOKUP(D2299,'Current OBD'!$B$6:$AK$2185,24,0)="Yes","K"," ")</f>
        <v xml:space="preserve"> </v>
      </c>
      <c r="H2299" s="11" t="str">
        <f>IF(VLOOKUP(D2299,'Current OBD'!$B$6:$AK$2185,25,0)="Yes",1," ")</f>
        <v xml:space="preserve"> </v>
      </c>
      <c r="I2299" s="11" t="str">
        <f>IF(VLOOKUP(D2299,'Current OBD'!$B$6:$AK$2185,26,0)="Yes","2"," ")</f>
        <v xml:space="preserve"> </v>
      </c>
      <c r="J2299" s="11" t="str">
        <f>IF(VLOOKUP(D2299,'Current OBD'!$B$6:$AK$2185,27,0)="Yes","3"," ")</f>
        <v xml:space="preserve"> </v>
      </c>
      <c r="K2299" s="11" t="str">
        <f>IF(VLOOKUP(D2299,'Current OBD'!$B$6:$AK$2185,28,0)="Yes","4"," ")</f>
        <v xml:space="preserve"> </v>
      </c>
      <c r="L2299" s="11" t="str">
        <f>IF(VLOOKUP(D2299,'Current OBD'!$B$6:$AK$2185,29,0)="Yes","5"," ")</f>
        <v xml:space="preserve"> </v>
      </c>
      <c r="M2299" s="11" t="str">
        <f>IF(VLOOKUP(D2299,'Current OBD'!$B$6:$AK$2185,30,0)="Yes","6"," ")</f>
        <v>6</v>
      </c>
      <c r="N2299" s="11" t="str">
        <f>IF(VLOOKUP(D2299,'Current OBD'!$B$6:$AK$2185,31,0)="Yes","7"," ")</f>
        <v>7</v>
      </c>
      <c r="O2299" s="11" t="str">
        <f>IF(VLOOKUP(D2299,'Current OBD'!$B$6:$AK$2185,32,0)="Yes","8"," ")</f>
        <v>8</v>
      </c>
      <c r="P2299" s="11" t="str">
        <f>IF(VLOOKUP(D2299,'Current OBD'!$B$6:$AK$2185,33,0)="Yes","9"," ")</f>
        <v xml:space="preserve"> </v>
      </c>
      <c r="Q2299" s="11" t="str">
        <f>IF(VLOOKUP(D2299,'Current OBD'!$B$6:$AK$2185,34,0)="Yes","10"," ")</f>
        <v xml:space="preserve"> </v>
      </c>
      <c r="R2299" s="11" t="str">
        <f>IF(VLOOKUP(D2299,'Current OBD'!$B$6:$AK$2185,35,0)="Yes","11"," ")</f>
        <v xml:space="preserve"> </v>
      </c>
      <c r="S2299" s="11" t="str">
        <f>IF(VLOOKUP(D2299,'Current OBD'!$B$6:$AK$2185,36,0)="Yes","12"," ")</f>
        <v xml:space="preserve"> </v>
      </c>
      <c r="T2299" s="13">
        <f>VLOOKUP(D2299,Pivot!$B$4:$F$2181,2,0)</f>
        <v>851</v>
      </c>
      <c r="U2299" s="13">
        <f>VLOOKUP(D2299,Pivot!$B$4:$F$2181,3,0)</f>
        <v>0</v>
      </c>
      <c r="V2299" s="13">
        <f>VLOOKUP(D2299,Pivot!$B$4:$F$2181,4,0)</f>
        <v>851</v>
      </c>
      <c r="W2299" s="46">
        <f>IFERROR(VLOOKUP(D2299,Pivot!$B$4:$H$2181,5,0),"")</f>
        <v>1</v>
      </c>
      <c r="X2299" s="51">
        <f>IFERROR(VLOOKUP(D2299,Pivot!$B$4:$H$2181,6,0),"")</f>
        <v>0</v>
      </c>
      <c r="Y2299" s="46">
        <f>IFERROR(VLOOKUP(D2299,Pivot!$B$4:$H$2181,7,0),"")</f>
        <v>1</v>
      </c>
    </row>
    <row r="2300" spans="1:25" ht="15" customHeight="1" outlineLevel="2">
      <c r="A2300" s="10" t="str">
        <f>VLOOKUP(D2300,'Current OBD'!$B$6:$K$2185,4,0)</f>
        <v>Yakima</v>
      </c>
      <c r="B2300" s="10" t="str">
        <f>VLOOKUP(D2300,'Current OBD'!$B$6:$K$2185,3,0)</f>
        <v>39-007</v>
      </c>
      <c r="C2300" s="9" t="str">
        <f>VLOOKUP(D2300,'Current OBD'!$B$6:$K$2185,2,0)</f>
        <v>Yakima School District</v>
      </c>
      <c r="D2300" s="24">
        <v>662220</v>
      </c>
      <c r="E2300" s="9" t="str">
        <f>VLOOKUP(D2300,'Current OBD'!$B$6:$K$2185,10,0)</f>
        <v>Martin Luther King Jr. Elementary</v>
      </c>
      <c r="F2300" s="11" t="str">
        <f>IF(VLOOKUP(D2300,'Current OBD'!$B$6:$AK$2185,23,0)="Yes","PK"," ")</f>
        <v xml:space="preserve"> </v>
      </c>
      <c r="G2300" s="11" t="str">
        <f>IF(VLOOKUP(D2300,'Current OBD'!$B$6:$AK$2185,24,0)="Yes","K"," ")</f>
        <v>K</v>
      </c>
      <c r="H2300" s="11">
        <f>IF(VLOOKUP(D2300,'Current OBD'!$B$6:$AK$2185,25,0)="Yes",1," ")</f>
        <v>1</v>
      </c>
      <c r="I2300" s="11" t="str">
        <f>IF(VLOOKUP(D2300,'Current OBD'!$B$6:$AK$2185,26,0)="Yes","2"," ")</f>
        <v>2</v>
      </c>
      <c r="J2300" s="11" t="str">
        <f>IF(VLOOKUP(D2300,'Current OBD'!$B$6:$AK$2185,27,0)="Yes","3"," ")</f>
        <v>3</v>
      </c>
      <c r="K2300" s="11" t="str">
        <f>IF(VLOOKUP(D2300,'Current OBD'!$B$6:$AK$2185,28,0)="Yes","4"," ")</f>
        <v>4</v>
      </c>
      <c r="L2300" s="11" t="str">
        <f>IF(VLOOKUP(D2300,'Current OBD'!$B$6:$AK$2185,29,0)="Yes","5"," ")</f>
        <v>5</v>
      </c>
      <c r="M2300" s="11" t="str">
        <f>IF(VLOOKUP(D2300,'Current OBD'!$B$6:$AK$2185,30,0)="Yes","6"," ")</f>
        <v xml:space="preserve"> </v>
      </c>
      <c r="N2300" s="11" t="str">
        <f>IF(VLOOKUP(D2300,'Current OBD'!$B$6:$AK$2185,31,0)="Yes","7"," ")</f>
        <v xml:space="preserve"> </v>
      </c>
      <c r="O2300" s="11" t="str">
        <f>IF(VLOOKUP(D2300,'Current OBD'!$B$6:$AK$2185,32,0)="Yes","8"," ")</f>
        <v xml:space="preserve"> </v>
      </c>
      <c r="P2300" s="11" t="str">
        <f>IF(VLOOKUP(D2300,'Current OBD'!$B$6:$AK$2185,33,0)="Yes","9"," ")</f>
        <v xml:space="preserve"> </v>
      </c>
      <c r="Q2300" s="11" t="str">
        <f>IF(VLOOKUP(D2300,'Current OBD'!$B$6:$AK$2185,34,0)="Yes","10"," ")</f>
        <v xml:space="preserve"> </v>
      </c>
      <c r="R2300" s="11" t="str">
        <f>IF(VLOOKUP(D2300,'Current OBD'!$B$6:$AK$2185,35,0)="Yes","11"," ")</f>
        <v xml:space="preserve"> </v>
      </c>
      <c r="S2300" s="11" t="str">
        <f>IF(VLOOKUP(D2300,'Current OBD'!$B$6:$AK$2185,36,0)="Yes","12"," ")</f>
        <v xml:space="preserve"> </v>
      </c>
      <c r="T2300" s="13">
        <f>VLOOKUP(D2300,Pivot!$B$4:$F$2181,2,0)</f>
        <v>507</v>
      </c>
      <c r="U2300" s="13">
        <f>VLOOKUP(D2300,Pivot!$B$4:$F$2181,3,0)</f>
        <v>0</v>
      </c>
      <c r="V2300" s="13">
        <f>VLOOKUP(D2300,Pivot!$B$4:$F$2181,4,0)</f>
        <v>507</v>
      </c>
      <c r="W2300" s="46">
        <f>IFERROR(VLOOKUP(D2300,Pivot!$B$4:$H$2181,5,0),"")</f>
        <v>1</v>
      </c>
      <c r="X2300" s="51">
        <f>IFERROR(VLOOKUP(D2300,Pivot!$B$4:$H$2181,6,0),"")</f>
        <v>0</v>
      </c>
      <c r="Y2300" s="46">
        <f>IFERROR(VLOOKUP(D2300,Pivot!$B$4:$H$2181,7,0),"")</f>
        <v>1</v>
      </c>
    </row>
    <row r="2301" spans="1:25" ht="15" customHeight="1" outlineLevel="2">
      <c r="A2301" s="10" t="str">
        <f>VLOOKUP(D2301,'Current OBD'!$B$6:$K$2185,4,0)</f>
        <v>Yakima</v>
      </c>
      <c r="B2301" s="10" t="str">
        <f>VLOOKUP(D2301,'Current OBD'!$B$6:$K$2185,3,0)</f>
        <v>39-007</v>
      </c>
      <c r="C2301" s="9" t="str">
        <f>VLOOKUP(D2301,'Current OBD'!$B$6:$K$2185,2,0)</f>
        <v>Yakima School District</v>
      </c>
      <c r="D2301" s="24">
        <v>662221</v>
      </c>
      <c r="E2301" s="9" t="str">
        <f>VLOOKUP(D2301,'Current OBD'!$B$6:$K$2185,10,0)</f>
        <v>McClure Elementary</v>
      </c>
      <c r="F2301" s="11" t="str">
        <f>IF(VLOOKUP(D2301,'Current OBD'!$B$6:$AK$2185,23,0)="Yes","PK"," ")</f>
        <v xml:space="preserve"> </v>
      </c>
      <c r="G2301" s="11" t="str">
        <f>IF(VLOOKUP(D2301,'Current OBD'!$B$6:$AK$2185,24,0)="Yes","K"," ")</f>
        <v>K</v>
      </c>
      <c r="H2301" s="11">
        <f>IF(VLOOKUP(D2301,'Current OBD'!$B$6:$AK$2185,25,0)="Yes",1," ")</f>
        <v>1</v>
      </c>
      <c r="I2301" s="11" t="str">
        <f>IF(VLOOKUP(D2301,'Current OBD'!$B$6:$AK$2185,26,0)="Yes","2"," ")</f>
        <v>2</v>
      </c>
      <c r="J2301" s="11" t="str">
        <f>IF(VLOOKUP(D2301,'Current OBD'!$B$6:$AK$2185,27,0)="Yes","3"," ")</f>
        <v>3</v>
      </c>
      <c r="K2301" s="11" t="str">
        <f>IF(VLOOKUP(D2301,'Current OBD'!$B$6:$AK$2185,28,0)="Yes","4"," ")</f>
        <v>4</v>
      </c>
      <c r="L2301" s="11" t="str">
        <f>IF(VLOOKUP(D2301,'Current OBD'!$B$6:$AK$2185,29,0)="Yes","5"," ")</f>
        <v>5</v>
      </c>
      <c r="M2301" s="11" t="str">
        <f>IF(VLOOKUP(D2301,'Current OBD'!$B$6:$AK$2185,30,0)="Yes","6"," ")</f>
        <v xml:space="preserve"> </v>
      </c>
      <c r="N2301" s="11" t="str">
        <f>IF(VLOOKUP(D2301,'Current OBD'!$B$6:$AK$2185,31,0)="Yes","7"," ")</f>
        <v xml:space="preserve"> </v>
      </c>
      <c r="O2301" s="11" t="str">
        <f>IF(VLOOKUP(D2301,'Current OBD'!$B$6:$AK$2185,32,0)="Yes","8"," ")</f>
        <v xml:space="preserve"> </v>
      </c>
      <c r="P2301" s="11" t="str">
        <f>IF(VLOOKUP(D2301,'Current OBD'!$B$6:$AK$2185,33,0)="Yes","9"," ")</f>
        <v xml:space="preserve"> </v>
      </c>
      <c r="Q2301" s="11" t="str">
        <f>IF(VLOOKUP(D2301,'Current OBD'!$B$6:$AK$2185,34,0)="Yes","10"," ")</f>
        <v xml:space="preserve"> </v>
      </c>
      <c r="R2301" s="11" t="str">
        <f>IF(VLOOKUP(D2301,'Current OBD'!$B$6:$AK$2185,35,0)="Yes","11"," ")</f>
        <v xml:space="preserve"> </v>
      </c>
      <c r="S2301" s="11" t="str">
        <f>IF(VLOOKUP(D2301,'Current OBD'!$B$6:$AK$2185,36,0)="Yes","12"," ")</f>
        <v xml:space="preserve"> </v>
      </c>
      <c r="T2301" s="13">
        <f>VLOOKUP(D2301,Pivot!$B$4:$F$2181,2,0)</f>
        <v>529</v>
      </c>
      <c r="U2301" s="13">
        <f>VLOOKUP(D2301,Pivot!$B$4:$F$2181,3,0)</f>
        <v>0</v>
      </c>
      <c r="V2301" s="13">
        <f>VLOOKUP(D2301,Pivot!$B$4:$F$2181,4,0)</f>
        <v>559</v>
      </c>
      <c r="W2301" s="46">
        <f>IFERROR(VLOOKUP(D2301,Pivot!$B$4:$H$2181,5,0),"")</f>
        <v>0.94630000000000003</v>
      </c>
      <c r="X2301" s="51">
        <f>IFERROR(VLOOKUP(D2301,Pivot!$B$4:$H$2181,6,0),"")</f>
        <v>0</v>
      </c>
      <c r="Y2301" s="46">
        <f>IFERROR(VLOOKUP(D2301,Pivot!$B$4:$H$2181,7,0),"")</f>
        <v>0.94630000000000003</v>
      </c>
    </row>
    <row r="2302" spans="1:25" ht="15" customHeight="1" outlineLevel="2">
      <c r="A2302" s="10" t="str">
        <f>VLOOKUP(D2302,'Current OBD'!$B$6:$K$2185,4,0)</f>
        <v>Yakima</v>
      </c>
      <c r="B2302" s="10" t="str">
        <f>VLOOKUP(D2302,'Current OBD'!$B$6:$K$2185,3,0)</f>
        <v>39-007</v>
      </c>
      <c r="C2302" s="9" t="str">
        <f>VLOOKUP(D2302,'Current OBD'!$B$6:$K$2185,2,0)</f>
        <v>Yakima School District</v>
      </c>
      <c r="D2302" s="24">
        <v>662222</v>
      </c>
      <c r="E2302" s="9" t="str">
        <f>VLOOKUP(D2302,'Current OBD'!$B$6:$K$2185,10,0)</f>
        <v>McKinley Elementary</v>
      </c>
      <c r="F2302" s="11" t="str">
        <f>IF(VLOOKUP(D2302,'Current OBD'!$B$6:$AK$2185,23,0)="Yes","PK"," ")</f>
        <v xml:space="preserve"> </v>
      </c>
      <c r="G2302" s="11" t="str">
        <f>IF(VLOOKUP(D2302,'Current OBD'!$B$6:$AK$2185,24,0)="Yes","K"," ")</f>
        <v>K</v>
      </c>
      <c r="H2302" s="11">
        <f>IF(VLOOKUP(D2302,'Current OBD'!$B$6:$AK$2185,25,0)="Yes",1," ")</f>
        <v>1</v>
      </c>
      <c r="I2302" s="11" t="str">
        <f>IF(VLOOKUP(D2302,'Current OBD'!$B$6:$AK$2185,26,0)="Yes","2"," ")</f>
        <v>2</v>
      </c>
      <c r="J2302" s="11" t="str">
        <f>IF(VLOOKUP(D2302,'Current OBD'!$B$6:$AK$2185,27,0)="Yes","3"," ")</f>
        <v>3</v>
      </c>
      <c r="K2302" s="11" t="str">
        <f>IF(VLOOKUP(D2302,'Current OBD'!$B$6:$AK$2185,28,0)="Yes","4"," ")</f>
        <v>4</v>
      </c>
      <c r="L2302" s="11" t="str">
        <f>IF(VLOOKUP(D2302,'Current OBD'!$B$6:$AK$2185,29,0)="Yes","5"," ")</f>
        <v>5</v>
      </c>
      <c r="M2302" s="11" t="str">
        <f>IF(VLOOKUP(D2302,'Current OBD'!$B$6:$AK$2185,30,0)="Yes","6"," ")</f>
        <v xml:space="preserve"> </v>
      </c>
      <c r="N2302" s="11" t="str">
        <f>IF(VLOOKUP(D2302,'Current OBD'!$B$6:$AK$2185,31,0)="Yes","7"," ")</f>
        <v xml:space="preserve"> </v>
      </c>
      <c r="O2302" s="11" t="str">
        <f>IF(VLOOKUP(D2302,'Current OBD'!$B$6:$AK$2185,32,0)="Yes","8"," ")</f>
        <v xml:space="preserve"> </v>
      </c>
      <c r="P2302" s="11" t="str">
        <f>IF(VLOOKUP(D2302,'Current OBD'!$B$6:$AK$2185,33,0)="Yes","9"," ")</f>
        <v xml:space="preserve"> </v>
      </c>
      <c r="Q2302" s="11" t="str">
        <f>IF(VLOOKUP(D2302,'Current OBD'!$B$6:$AK$2185,34,0)="Yes","10"," ")</f>
        <v xml:space="preserve"> </v>
      </c>
      <c r="R2302" s="11" t="str">
        <f>IF(VLOOKUP(D2302,'Current OBD'!$B$6:$AK$2185,35,0)="Yes","11"," ")</f>
        <v xml:space="preserve"> </v>
      </c>
      <c r="S2302" s="11" t="str">
        <f>IF(VLOOKUP(D2302,'Current OBD'!$B$6:$AK$2185,36,0)="Yes","12"," ")</f>
        <v xml:space="preserve"> </v>
      </c>
      <c r="T2302" s="13">
        <f>VLOOKUP(D2302,Pivot!$B$4:$F$2181,2,0)</f>
        <v>414</v>
      </c>
      <c r="U2302" s="13">
        <f>VLOOKUP(D2302,Pivot!$B$4:$F$2181,3,0)</f>
        <v>0</v>
      </c>
      <c r="V2302" s="13">
        <f>VLOOKUP(D2302,Pivot!$B$4:$F$2181,4,0)</f>
        <v>414</v>
      </c>
      <c r="W2302" s="46">
        <f>IFERROR(VLOOKUP(D2302,Pivot!$B$4:$H$2181,5,0),"")</f>
        <v>1</v>
      </c>
      <c r="X2302" s="51">
        <f>IFERROR(VLOOKUP(D2302,Pivot!$B$4:$H$2181,6,0),"")</f>
        <v>0</v>
      </c>
      <c r="Y2302" s="46">
        <f>IFERROR(VLOOKUP(D2302,Pivot!$B$4:$H$2181,7,0),"")</f>
        <v>1</v>
      </c>
    </row>
    <row r="2303" spans="1:25" ht="15" customHeight="1" outlineLevel="2">
      <c r="A2303" s="10" t="str">
        <f>VLOOKUP(D2303,'Current OBD'!$B$6:$K$2185,4,0)</f>
        <v>Yakima</v>
      </c>
      <c r="B2303" s="10" t="str">
        <f>VLOOKUP(D2303,'Current OBD'!$B$6:$K$2185,3,0)</f>
        <v>39-007</v>
      </c>
      <c r="C2303" s="9" t="str">
        <f>VLOOKUP(D2303,'Current OBD'!$B$6:$K$2185,2,0)</f>
        <v>Yakima School District</v>
      </c>
      <c r="D2303" s="24">
        <v>663540</v>
      </c>
      <c r="E2303" s="9" t="str">
        <f>VLOOKUP(D2303,'Current OBD'!$B$6:$K$2185,10,0)</f>
        <v>Nob Hill Elementary</v>
      </c>
      <c r="F2303" s="11" t="str">
        <f>IF(VLOOKUP(D2303,'Current OBD'!$B$6:$AK$2185,23,0)="Yes","PK"," ")</f>
        <v xml:space="preserve"> </v>
      </c>
      <c r="G2303" s="11" t="str">
        <f>IF(VLOOKUP(D2303,'Current OBD'!$B$6:$AK$2185,24,0)="Yes","K"," ")</f>
        <v>K</v>
      </c>
      <c r="H2303" s="11">
        <f>IF(VLOOKUP(D2303,'Current OBD'!$B$6:$AK$2185,25,0)="Yes",1," ")</f>
        <v>1</v>
      </c>
      <c r="I2303" s="11" t="str">
        <f>IF(VLOOKUP(D2303,'Current OBD'!$B$6:$AK$2185,26,0)="Yes","2"," ")</f>
        <v>2</v>
      </c>
      <c r="J2303" s="11" t="str">
        <f>IF(VLOOKUP(D2303,'Current OBD'!$B$6:$AK$2185,27,0)="Yes","3"," ")</f>
        <v>3</v>
      </c>
      <c r="K2303" s="11" t="str">
        <f>IF(VLOOKUP(D2303,'Current OBD'!$B$6:$AK$2185,28,0)="Yes","4"," ")</f>
        <v>4</v>
      </c>
      <c r="L2303" s="11" t="str">
        <f>IF(VLOOKUP(D2303,'Current OBD'!$B$6:$AK$2185,29,0)="Yes","5"," ")</f>
        <v>5</v>
      </c>
      <c r="M2303" s="11" t="str">
        <f>IF(VLOOKUP(D2303,'Current OBD'!$B$6:$AK$2185,30,0)="Yes","6"," ")</f>
        <v xml:space="preserve"> </v>
      </c>
      <c r="N2303" s="11" t="str">
        <f>IF(VLOOKUP(D2303,'Current OBD'!$B$6:$AK$2185,31,0)="Yes","7"," ")</f>
        <v xml:space="preserve"> </v>
      </c>
      <c r="O2303" s="11" t="str">
        <f>IF(VLOOKUP(D2303,'Current OBD'!$B$6:$AK$2185,32,0)="Yes","8"," ")</f>
        <v xml:space="preserve"> </v>
      </c>
      <c r="P2303" s="11" t="str">
        <f>IF(VLOOKUP(D2303,'Current OBD'!$B$6:$AK$2185,33,0)="Yes","9"," ")</f>
        <v xml:space="preserve"> </v>
      </c>
      <c r="Q2303" s="11" t="str">
        <f>IF(VLOOKUP(D2303,'Current OBD'!$B$6:$AK$2185,34,0)="Yes","10"," ")</f>
        <v xml:space="preserve"> </v>
      </c>
      <c r="R2303" s="11" t="str">
        <f>IF(VLOOKUP(D2303,'Current OBD'!$B$6:$AK$2185,35,0)="Yes","11"," ")</f>
        <v xml:space="preserve"> </v>
      </c>
      <c r="S2303" s="11" t="str">
        <f>IF(VLOOKUP(D2303,'Current OBD'!$B$6:$AK$2185,36,0)="Yes","12"," ")</f>
        <v xml:space="preserve"> </v>
      </c>
      <c r="T2303" s="13">
        <f>VLOOKUP(D2303,Pivot!$B$4:$F$2181,2,0)</f>
        <v>301</v>
      </c>
      <c r="U2303" s="13">
        <f>VLOOKUP(D2303,Pivot!$B$4:$F$2181,3,0)</f>
        <v>0</v>
      </c>
      <c r="V2303" s="13">
        <f>VLOOKUP(D2303,Pivot!$B$4:$F$2181,4,0)</f>
        <v>412</v>
      </c>
      <c r="W2303" s="46">
        <f>IFERROR(VLOOKUP(D2303,Pivot!$B$4:$H$2181,5,0),"")</f>
        <v>0.73060000000000003</v>
      </c>
      <c r="X2303" s="51">
        <f>IFERROR(VLOOKUP(D2303,Pivot!$B$4:$H$2181,6,0),"")</f>
        <v>0</v>
      </c>
      <c r="Y2303" s="46">
        <f>IFERROR(VLOOKUP(D2303,Pivot!$B$4:$H$2181,7,0),"")</f>
        <v>0.73060000000000003</v>
      </c>
    </row>
    <row r="2304" spans="1:25" ht="15" customHeight="1" outlineLevel="2">
      <c r="A2304" s="10" t="str">
        <f>VLOOKUP(D2304,'Current OBD'!$B$6:$K$2185,4,0)</f>
        <v>Yakima</v>
      </c>
      <c r="B2304" s="10" t="str">
        <f>VLOOKUP(D2304,'Current OBD'!$B$6:$K$2185,3,0)</f>
        <v>39-007</v>
      </c>
      <c r="C2304" s="9" t="str">
        <f>VLOOKUP(D2304,'Current OBD'!$B$6:$K$2185,2,0)</f>
        <v>Yakima School District</v>
      </c>
      <c r="D2304" s="24">
        <v>662224</v>
      </c>
      <c r="E2304" s="9" t="str">
        <f>VLOOKUP(D2304,'Current OBD'!$B$6:$K$2185,10,0)</f>
        <v>Ridgeview Elementary</v>
      </c>
      <c r="F2304" s="11" t="str">
        <f>IF(VLOOKUP(D2304,'Current OBD'!$B$6:$AK$2185,23,0)="Yes","PK"," ")</f>
        <v xml:space="preserve"> </v>
      </c>
      <c r="G2304" s="11" t="str">
        <f>IF(VLOOKUP(D2304,'Current OBD'!$B$6:$AK$2185,24,0)="Yes","K"," ")</f>
        <v>K</v>
      </c>
      <c r="H2304" s="11">
        <f>IF(VLOOKUP(D2304,'Current OBD'!$B$6:$AK$2185,25,0)="Yes",1," ")</f>
        <v>1</v>
      </c>
      <c r="I2304" s="11" t="str">
        <f>IF(VLOOKUP(D2304,'Current OBD'!$B$6:$AK$2185,26,0)="Yes","2"," ")</f>
        <v>2</v>
      </c>
      <c r="J2304" s="11" t="str">
        <f>IF(VLOOKUP(D2304,'Current OBD'!$B$6:$AK$2185,27,0)="Yes","3"," ")</f>
        <v>3</v>
      </c>
      <c r="K2304" s="11" t="str">
        <f>IF(VLOOKUP(D2304,'Current OBD'!$B$6:$AK$2185,28,0)="Yes","4"," ")</f>
        <v>4</v>
      </c>
      <c r="L2304" s="11" t="str">
        <f>IF(VLOOKUP(D2304,'Current OBD'!$B$6:$AK$2185,29,0)="Yes","5"," ")</f>
        <v>5</v>
      </c>
      <c r="M2304" s="11" t="str">
        <f>IF(VLOOKUP(D2304,'Current OBD'!$B$6:$AK$2185,30,0)="Yes","6"," ")</f>
        <v xml:space="preserve"> </v>
      </c>
      <c r="N2304" s="11" t="str">
        <f>IF(VLOOKUP(D2304,'Current OBD'!$B$6:$AK$2185,31,0)="Yes","7"," ")</f>
        <v xml:space="preserve"> </v>
      </c>
      <c r="O2304" s="11" t="str">
        <f>IF(VLOOKUP(D2304,'Current OBD'!$B$6:$AK$2185,32,0)="Yes","8"," ")</f>
        <v xml:space="preserve"> </v>
      </c>
      <c r="P2304" s="11" t="str">
        <f>IF(VLOOKUP(D2304,'Current OBD'!$B$6:$AK$2185,33,0)="Yes","9"," ")</f>
        <v xml:space="preserve"> </v>
      </c>
      <c r="Q2304" s="11" t="str">
        <f>IF(VLOOKUP(D2304,'Current OBD'!$B$6:$AK$2185,34,0)="Yes","10"," ")</f>
        <v xml:space="preserve"> </v>
      </c>
      <c r="R2304" s="11" t="str">
        <f>IF(VLOOKUP(D2304,'Current OBD'!$B$6:$AK$2185,35,0)="Yes","11"," ")</f>
        <v xml:space="preserve"> </v>
      </c>
      <c r="S2304" s="11" t="str">
        <f>IF(VLOOKUP(D2304,'Current OBD'!$B$6:$AK$2185,36,0)="Yes","12"," ")</f>
        <v xml:space="preserve"> </v>
      </c>
      <c r="T2304" s="13">
        <f>VLOOKUP(D2304,Pivot!$B$4:$F$2181,2,0)</f>
        <v>535</v>
      </c>
      <c r="U2304" s="13">
        <f>VLOOKUP(D2304,Pivot!$B$4:$F$2181,3,0)</f>
        <v>0</v>
      </c>
      <c r="V2304" s="13">
        <f>VLOOKUP(D2304,Pivot!$B$4:$F$2181,4,0)</f>
        <v>535</v>
      </c>
      <c r="W2304" s="46">
        <f>IFERROR(VLOOKUP(D2304,Pivot!$B$4:$H$2181,5,0),"")</f>
        <v>1</v>
      </c>
      <c r="X2304" s="51">
        <f>IFERROR(VLOOKUP(D2304,Pivot!$B$4:$H$2181,6,0),"")</f>
        <v>0</v>
      </c>
      <c r="Y2304" s="46">
        <f>IFERROR(VLOOKUP(D2304,Pivot!$B$4:$H$2181,7,0),"")</f>
        <v>1</v>
      </c>
    </row>
    <row r="2305" spans="1:25" ht="15" customHeight="1" outlineLevel="2">
      <c r="A2305" s="10" t="str">
        <f>VLOOKUP(D2305,'Current OBD'!$B$6:$K$2185,4,0)</f>
        <v>Yakima</v>
      </c>
      <c r="B2305" s="10" t="str">
        <f>VLOOKUP(D2305,'Current OBD'!$B$6:$K$2185,3,0)</f>
        <v>39-007</v>
      </c>
      <c r="C2305" s="9" t="str">
        <f>VLOOKUP(D2305,'Current OBD'!$B$6:$K$2185,2,0)</f>
        <v>Yakima School District</v>
      </c>
      <c r="D2305" s="24">
        <v>662225</v>
      </c>
      <c r="E2305" s="9" t="str">
        <f>VLOOKUP(D2305,'Current OBD'!$B$6:$K$2185,10,0)</f>
        <v>Robertson Elementary</v>
      </c>
      <c r="F2305" s="11" t="str">
        <f>IF(VLOOKUP(D2305,'Current OBD'!$B$6:$AK$2185,23,0)="Yes","PK"," ")</f>
        <v xml:space="preserve"> </v>
      </c>
      <c r="G2305" s="11" t="str">
        <f>IF(VLOOKUP(D2305,'Current OBD'!$B$6:$AK$2185,24,0)="Yes","K"," ")</f>
        <v>K</v>
      </c>
      <c r="H2305" s="11">
        <f>IF(VLOOKUP(D2305,'Current OBD'!$B$6:$AK$2185,25,0)="Yes",1," ")</f>
        <v>1</v>
      </c>
      <c r="I2305" s="11" t="str">
        <f>IF(VLOOKUP(D2305,'Current OBD'!$B$6:$AK$2185,26,0)="Yes","2"," ")</f>
        <v>2</v>
      </c>
      <c r="J2305" s="11" t="str">
        <f>IF(VLOOKUP(D2305,'Current OBD'!$B$6:$AK$2185,27,0)="Yes","3"," ")</f>
        <v>3</v>
      </c>
      <c r="K2305" s="11" t="str">
        <f>IF(VLOOKUP(D2305,'Current OBD'!$B$6:$AK$2185,28,0)="Yes","4"," ")</f>
        <v>4</v>
      </c>
      <c r="L2305" s="11" t="str">
        <f>IF(VLOOKUP(D2305,'Current OBD'!$B$6:$AK$2185,29,0)="Yes","5"," ")</f>
        <v>5</v>
      </c>
      <c r="M2305" s="11" t="str">
        <f>IF(VLOOKUP(D2305,'Current OBD'!$B$6:$AK$2185,30,0)="Yes","6"," ")</f>
        <v xml:space="preserve"> </v>
      </c>
      <c r="N2305" s="11" t="str">
        <f>IF(VLOOKUP(D2305,'Current OBD'!$B$6:$AK$2185,31,0)="Yes","7"," ")</f>
        <v xml:space="preserve"> </v>
      </c>
      <c r="O2305" s="11" t="str">
        <f>IF(VLOOKUP(D2305,'Current OBD'!$B$6:$AK$2185,32,0)="Yes","8"," ")</f>
        <v xml:space="preserve"> </v>
      </c>
      <c r="P2305" s="11" t="str">
        <f>IF(VLOOKUP(D2305,'Current OBD'!$B$6:$AK$2185,33,0)="Yes","9"," ")</f>
        <v xml:space="preserve"> </v>
      </c>
      <c r="Q2305" s="11" t="str">
        <f>IF(VLOOKUP(D2305,'Current OBD'!$B$6:$AK$2185,34,0)="Yes","10"," ")</f>
        <v xml:space="preserve"> </v>
      </c>
      <c r="R2305" s="11" t="str">
        <f>IF(VLOOKUP(D2305,'Current OBD'!$B$6:$AK$2185,35,0)="Yes","11"," ")</f>
        <v xml:space="preserve"> </v>
      </c>
      <c r="S2305" s="11" t="str">
        <f>IF(VLOOKUP(D2305,'Current OBD'!$B$6:$AK$2185,36,0)="Yes","12"," ")</f>
        <v xml:space="preserve"> </v>
      </c>
      <c r="T2305" s="13">
        <f>VLOOKUP(D2305,Pivot!$B$4:$F$2181,2,0)</f>
        <v>488</v>
      </c>
      <c r="U2305" s="13">
        <f>VLOOKUP(D2305,Pivot!$B$4:$F$2181,3,0)</f>
        <v>0</v>
      </c>
      <c r="V2305" s="13">
        <f>VLOOKUP(D2305,Pivot!$B$4:$F$2181,4,0)</f>
        <v>488</v>
      </c>
      <c r="W2305" s="46">
        <f>IFERROR(VLOOKUP(D2305,Pivot!$B$4:$H$2181,5,0),"")</f>
        <v>1</v>
      </c>
      <c r="X2305" s="51">
        <f>IFERROR(VLOOKUP(D2305,Pivot!$B$4:$H$2181,6,0),"")</f>
        <v>0</v>
      </c>
      <c r="Y2305" s="46">
        <f>IFERROR(VLOOKUP(D2305,Pivot!$B$4:$H$2181,7,0),"")</f>
        <v>1</v>
      </c>
    </row>
    <row r="2306" spans="1:25" ht="15" customHeight="1" outlineLevel="2">
      <c r="A2306" s="10" t="str">
        <f>VLOOKUP(D2306,'Current OBD'!$B$6:$K$2185,4,0)</f>
        <v>Yakima</v>
      </c>
      <c r="B2306" s="10" t="str">
        <f>VLOOKUP(D2306,'Current OBD'!$B$6:$K$2185,3,0)</f>
        <v>39-007</v>
      </c>
      <c r="C2306" s="9" t="str">
        <f>VLOOKUP(D2306,'Current OBD'!$B$6:$K$2185,2,0)</f>
        <v>Yakima School District</v>
      </c>
      <c r="D2306" s="24">
        <v>662226</v>
      </c>
      <c r="E2306" s="9" t="str">
        <f>VLOOKUP(D2306,'Current OBD'!$B$6:$K$2185,10,0)</f>
        <v>Roosevelt Elementary</v>
      </c>
      <c r="F2306" s="11" t="str">
        <f>IF(VLOOKUP(D2306,'Current OBD'!$B$6:$AK$2185,23,0)="Yes","PK"," ")</f>
        <v xml:space="preserve"> </v>
      </c>
      <c r="G2306" s="11" t="str">
        <f>IF(VLOOKUP(D2306,'Current OBD'!$B$6:$AK$2185,24,0)="Yes","K"," ")</f>
        <v>K</v>
      </c>
      <c r="H2306" s="11">
        <f>IF(VLOOKUP(D2306,'Current OBD'!$B$6:$AK$2185,25,0)="Yes",1," ")</f>
        <v>1</v>
      </c>
      <c r="I2306" s="11" t="str">
        <f>IF(VLOOKUP(D2306,'Current OBD'!$B$6:$AK$2185,26,0)="Yes","2"," ")</f>
        <v>2</v>
      </c>
      <c r="J2306" s="11" t="str">
        <f>IF(VLOOKUP(D2306,'Current OBD'!$B$6:$AK$2185,27,0)="Yes","3"," ")</f>
        <v>3</v>
      </c>
      <c r="K2306" s="11" t="str">
        <f>IF(VLOOKUP(D2306,'Current OBD'!$B$6:$AK$2185,28,0)="Yes","4"," ")</f>
        <v>4</v>
      </c>
      <c r="L2306" s="11" t="str">
        <f>IF(VLOOKUP(D2306,'Current OBD'!$B$6:$AK$2185,29,0)="Yes","5"," ")</f>
        <v>5</v>
      </c>
      <c r="M2306" s="11" t="str">
        <f>IF(VLOOKUP(D2306,'Current OBD'!$B$6:$AK$2185,30,0)="Yes","6"," ")</f>
        <v xml:space="preserve"> </v>
      </c>
      <c r="N2306" s="11" t="str">
        <f>IF(VLOOKUP(D2306,'Current OBD'!$B$6:$AK$2185,31,0)="Yes","7"," ")</f>
        <v xml:space="preserve"> </v>
      </c>
      <c r="O2306" s="11" t="str">
        <f>IF(VLOOKUP(D2306,'Current OBD'!$B$6:$AK$2185,32,0)="Yes","8"," ")</f>
        <v xml:space="preserve"> </v>
      </c>
      <c r="P2306" s="11" t="str">
        <f>IF(VLOOKUP(D2306,'Current OBD'!$B$6:$AK$2185,33,0)="Yes","9"," ")</f>
        <v xml:space="preserve"> </v>
      </c>
      <c r="Q2306" s="11" t="str">
        <f>IF(VLOOKUP(D2306,'Current OBD'!$B$6:$AK$2185,34,0)="Yes","10"," ")</f>
        <v xml:space="preserve"> </v>
      </c>
      <c r="R2306" s="11" t="str">
        <f>IF(VLOOKUP(D2306,'Current OBD'!$B$6:$AK$2185,35,0)="Yes","11"," ")</f>
        <v xml:space="preserve"> </v>
      </c>
      <c r="S2306" s="11" t="str">
        <f>IF(VLOOKUP(D2306,'Current OBD'!$B$6:$AK$2185,36,0)="Yes","12"," ")</f>
        <v xml:space="preserve"> </v>
      </c>
      <c r="T2306" s="13">
        <f>VLOOKUP(D2306,Pivot!$B$4:$F$2181,2,0)</f>
        <v>480</v>
      </c>
      <c r="U2306" s="13">
        <f>VLOOKUP(D2306,Pivot!$B$4:$F$2181,3,0)</f>
        <v>0</v>
      </c>
      <c r="V2306" s="13">
        <f>VLOOKUP(D2306,Pivot!$B$4:$F$2181,4,0)</f>
        <v>480</v>
      </c>
      <c r="W2306" s="46">
        <f>IFERROR(VLOOKUP(D2306,Pivot!$B$4:$H$2181,5,0),"")</f>
        <v>1</v>
      </c>
      <c r="X2306" s="51">
        <f>IFERROR(VLOOKUP(D2306,Pivot!$B$4:$H$2181,6,0),"")</f>
        <v>0</v>
      </c>
      <c r="Y2306" s="46">
        <f>IFERROR(VLOOKUP(D2306,Pivot!$B$4:$H$2181,7,0),"")</f>
        <v>1</v>
      </c>
    </row>
    <row r="2307" spans="1:25" ht="15" customHeight="1" outlineLevel="2">
      <c r="A2307" s="10" t="str">
        <f>VLOOKUP(D2307,'Current OBD'!$B$6:$K$2185,4,0)</f>
        <v>Yakima</v>
      </c>
      <c r="B2307" s="10" t="str">
        <f>VLOOKUP(D2307,'Current OBD'!$B$6:$K$2185,3,0)</f>
        <v>39-007</v>
      </c>
      <c r="C2307" s="9" t="str">
        <f>VLOOKUP(D2307,'Current OBD'!$B$6:$K$2185,2,0)</f>
        <v>Yakima School District</v>
      </c>
      <c r="D2307" s="24">
        <v>659320</v>
      </c>
      <c r="E2307" s="9" t="str">
        <f>VLOOKUP(D2307,'Current OBD'!$B$6:$K$2185,10,0)</f>
        <v>Stanton Academy</v>
      </c>
      <c r="F2307" s="11" t="str">
        <f>IF(VLOOKUP(D2307,'Current OBD'!$B$6:$AK$2185,23,0)="Yes","PK"," ")</f>
        <v xml:space="preserve"> </v>
      </c>
      <c r="G2307" s="11" t="str">
        <f>IF(VLOOKUP(D2307,'Current OBD'!$B$6:$AK$2185,24,0)="Yes","K"," ")</f>
        <v xml:space="preserve"> </v>
      </c>
      <c r="H2307" s="11" t="str">
        <f>IF(VLOOKUP(D2307,'Current OBD'!$B$6:$AK$2185,25,0)="Yes",1," ")</f>
        <v xml:space="preserve"> </v>
      </c>
      <c r="I2307" s="11" t="str">
        <f>IF(VLOOKUP(D2307,'Current OBD'!$B$6:$AK$2185,26,0)="Yes","2"," ")</f>
        <v xml:space="preserve"> </v>
      </c>
      <c r="J2307" s="11" t="str">
        <f>IF(VLOOKUP(D2307,'Current OBD'!$B$6:$AK$2185,27,0)="Yes","3"," ")</f>
        <v xml:space="preserve"> </v>
      </c>
      <c r="K2307" s="11" t="str">
        <f>IF(VLOOKUP(D2307,'Current OBD'!$B$6:$AK$2185,28,0)="Yes","4"," ")</f>
        <v xml:space="preserve"> </v>
      </c>
      <c r="L2307" s="11" t="str">
        <f>IF(VLOOKUP(D2307,'Current OBD'!$B$6:$AK$2185,29,0)="Yes","5"," ")</f>
        <v xml:space="preserve"> </v>
      </c>
      <c r="M2307" s="11" t="str">
        <f>IF(VLOOKUP(D2307,'Current OBD'!$B$6:$AK$2185,30,0)="Yes","6"," ")</f>
        <v xml:space="preserve"> </v>
      </c>
      <c r="N2307" s="11" t="str">
        <f>IF(VLOOKUP(D2307,'Current OBD'!$B$6:$AK$2185,31,0)="Yes","7"," ")</f>
        <v xml:space="preserve"> </v>
      </c>
      <c r="O2307" s="11" t="str">
        <f>IF(VLOOKUP(D2307,'Current OBD'!$B$6:$AK$2185,32,0)="Yes","8"," ")</f>
        <v xml:space="preserve"> </v>
      </c>
      <c r="P2307" s="11" t="str">
        <f>IF(VLOOKUP(D2307,'Current OBD'!$B$6:$AK$2185,33,0)="Yes","9"," ")</f>
        <v>9</v>
      </c>
      <c r="Q2307" s="11" t="str">
        <f>IF(VLOOKUP(D2307,'Current OBD'!$B$6:$AK$2185,34,0)="Yes","10"," ")</f>
        <v>10</v>
      </c>
      <c r="R2307" s="11" t="str">
        <f>IF(VLOOKUP(D2307,'Current OBD'!$B$6:$AK$2185,35,0)="Yes","11"," ")</f>
        <v>11</v>
      </c>
      <c r="S2307" s="11" t="str">
        <f>IF(VLOOKUP(D2307,'Current OBD'!$B$6:$AK$2185,36,0)="Yes","12"," ")</f>
        <v>12</v>
      </c>
      <c r="T2307" s="13">
        <f>VLOOKUP(D2307,Pivot!$B$4:$F$2181,2,0)</f>
        <v>162</v>
      </c>
      <c r="U2307" s="13">
        <f>VLOOKUP(D2307,Pivot!$B$4:$F$2181,3,0)</f>
        <v>0</v>
      </c>
      <c r="V2307" s="13">
        <f>VLOOKUP(D2307,Pivot!$B$4:$F$2181,4,0)</f>
        <v>162</v>
      </c>
      <c r="W2307" s="46">
        <f>IFERROR(VLOOKUP(D2307,Pivot!$B$4:$H$2181,5,0),"")</f>
        <v>1</v>
      </c>
      <c r="X2307" s="51">
        <f>IFERROR(VLOOKUP(D2307,Pivot!$B$4:$H$2181,6,0),"")</f>
        <v>0</v>
      </c>
      <c r="Y2307" s="46">
        <f>IFERROR(VLOOKUP(D2307,Pivot!$B$4:$H$2181,7,0),"")</f>
        <v>1</v>
      </c>
    </row>
    <row r="2308" spans="1:25" ht="15" customHeight="1" outlineLevel="2">
      <c r="A2308" s="10" t="str">
        <f>VLOOKUP(D2308,'Current OBD'!$B$6:$K$2185,4,0)</f>
        <v>Yakima</v>
      </c>
      <c r="B2308" s="10" t="str">
        <f>VLOOKUP(D2308,'Current OBD'!$B$6:$K$2185,3,0)</f>
        <v>39-007</v>
      </c>
      <c r="C2308" s="9" t="str">
        <f>VLOOKUP(D2308,'Current OBD'!$B$6:$K$2185,2,0)</f>
        <v>Yakima School District</v>
      </c>
      <c r="D2308" s="24">
        <v>662230</v>
      </c>
      <c r="E2308" s="9" t="str">
        <f>VLOOKUP(D2308,'Current OBD'!$B$6:$K$2185,10,0)</f>
        <v>Washington Middle</v>
      </c>
      <c r="F2308" s="11" t="str">
        <f>IF(VLOOKUP(D2308,'Current OBD'!$B$6:$AK$2185,23,0)="Yes","PK"," ")</f>
        <v xml:space="preserve"> </v>
      </c>
      <c r="G2308" s="11" t="str">
        <f>IF(VLOOKUP(D2308,'Current OBD'!$B$6:$AK$2185,24,0)="Yes","K"," ")</f>
        <v xml:space="preserve"> </v>
      </c>
      <c r="H2308" s="11" t="str">
        <f>IF(VLOOKUP(D2308,'Current OBD'!$B$6:$AK$2185,25,0)="Yes",1," ")</f>
        <v xml:space="preserve"> </v>
      </c>
      <c r="I2308" s="11" t="str">
        <f>IF(VLOOKUP(D2308,'Current OBD'!$B$6:$AK$2185,26,0)="Yes","2"," ")</f>
        <v xml:space="preserve"> </v>
      </c>
      <c r="J2308" s="11" t="str">
        <f>IF(VLOOKUP(D2308,'Current OBD'!$B$6:$AK$2185,27,0)="Yes","3"," ")</f>
        <v xml:space="preserve"> </v>
      </c>
      <c r="K2308" s="11" t="str">
        <f>IF(VLOOKUP(D2308,'Current OBD'!$B$6:$AK$2185,28,0)="Yes","4"," ")</f>
        <v xml:space="preserve"> </v>
      </c>
      <c r="L2308" s="11" t="str">
        <f>IF(VLOOKUP(D2308,'Current OBD'!$B$6:$AK$2185,29,0)="Yes","5"," ")</f>
        <v xml:space="preserve"> </v>
      </c>
      <c r="M2308" s="11" t="str">
        <f>IF(VLOOKUP(D2308,'Current OBD'!$B$6:$AK$2185,30,0)="Yes","6"," ")</f>
        <v>6</v>
      </c>
      <c r="N2308" s="11" t="str">
        <f>IF(VLOOKUP(D2308,'Current OBD'!$B$6:$AK$2185,31,0)="Yes","7"," ")</f>
        <v>7</v>
      </c>
      <c r="O2308" s="11" t="str">
        <f>IF(VLOOKUP(D2308,'Current OBD'!$B$6:$AK$2185,32,0)="Yes","8"," ")</f>
        <v>8</v>
      </c>
      <c r="P2308" s="11" t="str">
        <f>IF(VLOOKUP(D2308,'Current OBD'!$B$6:$AK$2185,33,0)="Yes","9"," ")</f>
        <v xml:space="preserve"> </v>
      </c>
      <c r="Q2308" s="11" t="str">
        <f>IF(VLOOKUP(D2308,'Current OBD'!$B$6:$AK$2185,34,0)="Yes","10"," ")</f>
        <v xml:space="preserve"> </v>
      </c>
      <c r="R2308" s="11" t="str">
        <f>IF(VLOOKUP(D2308,'Current OBD'!$B$6:$AK$2185,35,0)="Yes","11"," ")</f>
        <v xml:space="preserve"> </v>
      </c>
      <c r="S2308" s="11" t="str">
        <f>IF(VLOOKUP(D2308,'Current OBD'!$B$6:$AK$2185,36,0)="Yes","12"," ")</f>
        <v xml:space="preserve"> </v>
      </c>
      <c r="T2308" s="13">
        <f>VLOOKUP(D2308,Pivot!$B$4:$F$2181,2,0)</f>
        <v>749</v>
      </c>
      <c r="U2308" s="13">
        <f>VLOOKUP(D2308,Pivot!$B$4:$F$2181,3,0)</f>
        <v>0</v>
      </c>
      <c r="V2308" s="13">
        <f>VLOOKUP(D2308,Pivot!$B$4:$F$2181,4,0)</f>
        <v>749</v>
      </c>
      <c r="W2308" s="46">
        <f>IFERROR(VLOOKUP(D2308,Pivot!$B$4:$H$2181,5,0),"")</f>
        <v>1</v>
      </c>
      <c r="X2308" s="51">
        <f>IFERROR(VLOOKUP(D2308,Pivot!$B$4:$H$2181,6,0),"")</f>
        <v>0</v>
      </c>
      <c r="Y2308" s="46">
        <f>IFERROR(VLOOKUP(D2308,Pivot!$B$4:$H$2181,7,0),"")</f>
        <v>1</v>
      </c>
    </row>
    <row r="2309" spans="1:25" ht="15" customHeight="1" outlineLevel="2">
      <c r="A2309" s="10" t="str">
        <f>VLOOKUP(D2309,'Current OBD'!$B$6:$K$2185,4,0)</f>
        <v>Yakima</v>
      </c>
      <c r="B2309" s="10" t="str">
        <f>VLOOKUP(D2309,'Current OBD'!$B$6:$K$2185,3,0)</f>
        <v>39-007</v>
      </c>
      <c r="C2309" s="9" t="str">
        <f>VLOOKUP(D2309,'Current OBD'!$B$6:$K$2185,2,0)</f>
        <v>Yakima School District</v>
      </c>
      <c r="D2309" s="24">
        <v>662227</v>
      </c>
      <c r="E2309" s="9" t="str">
        <f>VLOOKUP(D2309,'Current OBD'!$B$6:$K$2185,10,0)</f>
        <v>Whitney Elementary</v>
      </c>
      <c r="F2309" s="11" t="str">
        <f>IF(VLOOKUP(D2309,'Current OBD'!$B$6:$AK$2185,23,0)="Yes","PK"," ")</f>
        <v xml:space="preserve"> </v>
      </c>
      <c r="G2309" s="11" t="str">
        <f>IF(VLOOKUP(D2309,'Current OBD'!$B$6:$AK$2185,24,0)="Yes","K"," ")</f>
        <v>K</v>
      </c>
      <c r="H2309" s="11">
        <f>IF(VLOOKUP(D2309,'Current OBD'!$B$6:$AK$2185,25,0)="Yes",1," ")</f>
        <v>1</v>
      </c>
      <c r="I2309" s="11" t="str">
        <f>IF(VLOOKUP(D2309,'Current OBD'!$B$6:$AK$2185,26,0)="Yes","2"," ")</f>
        <v>2</v>
      </c>
      <c r="J2309" s="11" t="str">
        <f>IF(VLOOKUP(D2309,'Current OBD'!$B$6:$AK$2185,27,0)="Yes","3"," ")</f>
        <v>3</v>
      </c>
      <c r="K2309" s="11" t="str">
        <f>IF(VLOOKUP(D2309,'Current OBD'!$B$6:$AK$2185,28,0)="Yes","4"," ")</f>
        <v>4</v>
      </c>
      <c r="L2309" s="11" t="str">
        <f>IF(VLOOKUP(D2309,'Current OBD'!$B$6:$AK$2185,29,0)="Yes","5"," ")</f>
        <v>5</v>
      </c>
      <c r="M2309" s="11" t="str">
        <f>IF(VLOOKUP(D2309,'Current OBD'!$B$6:$AK$2185,30,0)="Yes","6"," ")</f>
        <v xml:space="preserve"> </v>
      </c>
      <c r="N2309" s="11" t="str">
        <f>IF(VLOOKUP(D2309,'Current OBD'!$B$6:$AK$2185,31,0)="Yes","7"," ")</f>
        <v xml:space="preserve"> </v>
      </c>
      <c r="O2309" s="11" t="str">
        <f>IF(VLOOKUP(D2309,'Current OBD'!$B$6:$AK$2185,32,0)="Yes","8"," ")</f>
        <v xml:space="preserve"> </v>
      </c>
      <c r="P2309" s="11" t="str">
        <f>IF(VLOOKUP(D2309,'Current OBD'!$B$6:$AK$2185,33,0)="Yes","9"," ")</f>
        <v xml:space="preserve"> </v>
      </c>
      <c r="Q2309" s="11" t="str">
        <f>IF(VLOOKUP(D2309,'Current OBD'!$B$6:$AK$2185,34,0)="Yes","10"," ")</f>
        <v xml:space="preserve"> </v>
      </c>
      <c r="R2309" s="11" t="str">
        <f>IF(VLOOKUP(D2309,'Current OBD'!$B$6:$AK$2185,35,0)="Yes","11"," ")</f>
        <v xml:space="preserve"> </v>
      </c>
      <c r="S2309" s="11" t="str">
        <f>IF(VLOOKUP(D2309,'Current OBD'!$B$6:$AK$2185,36,0)="Yes","12"," ")</f>
        <v xml:space="preserve"> </v>
      </c>
      <c r="T2309" s="13">
        <f>VLOOKUP(D2309,Pivot!$B$4:$F$2181,2,0)</f>
        <v>372</v>
      </c>
      <c r="U2309" s="13">
        <f>VLOOKUP(D2309,Pivot!$B$4:$F$2181,3,0)</f>
        <v>0</v>
      </c>
      <c r="V2309" s="13">
        <f>VLOOKUP(D2309,Pivot!$B$4:$F$2181,4,0)</f>
        <v>431</v>
      </c>
      <c r="W2309" s="46">
        <f>IFERROR(VLOOKUP(D2309,Pivot!$B$4:$H$2181,5,0),"")</f>
        <v>0.86309999999999998</v>
      </c>
      <c r="X2309" s="51">
        <f>IFERROR(VLOOKUP(D2309,Pivot!$B$4:$H$2181,6,0),"")</f>
        <v>0</v>
      </c>
      <c r="Y2309" s="46">
        <f>IFERROR(VLOOKUP(D2309,Pivot!$B$4:$H$2181,7,0),"")</f>
        <v>0.86309999999999998</v>
      </c>
    </row>
    <row r="2310" spans="1:25" ht="15" customHeight="1" outlineLevel="2">
      <c r="A2310" s="10" t="str">
        <f>VLOOKUP(D2310,'Current OBD'!$B$6:$K$2185,4,0)</f>
        <v>Yakima</v>
      </c>
      <c r="B2310" s="10" t="str">
        <f>VLOOKUP(D2310,'Current OBD'!$B$6:$K$2185,3,0)</f>
        <v>39-007</v>
      </c>
      <c r="C2310" s="9" t="str">
        <f>VLOOKUP(D2310,'Current OBD'!$B$6:$K$2185,2,0)</f>
        <v>Yakima School District</v>
      </c>
      <c r="D2310" s="24">
        <v>663545</v>
      </c>
      <c r="E2310" s="9" t="str">
        <f>VLOOKUP(D2310,'Current OBD'!$B$6:$K$2185,10,0)</f>
        <v>Wilson Middle School</v>
      </c>
      <c r="F2310" s="11" t="str">
        <f>IF(VLOOKUP(D2310,'Current OBD'!$B$6:$AK$2185,23,0)="Yes","PK"," ")</f>
        <v xml:space="preserve"> </v>
      </c>
      <c r="G2310" s="11" t="str">
        <f>IF(VLOOKUP(D2310,'Current OBD'!$B$6:$AK$2185,24,0)="Yes","K"," ")</f>
        <v xml:space="preserve"> </v>
      </c>
      <c r="H2310" s="11" t="str">
        <f>IF(VLOOKUP(D2310,'Current OBD'!$B$6:$AK$2185,25,0)="Yes",1," ")</f>
        <v xml:space="preserve"> </v>
      </c>
      <c r="I2310" s="11" t="str">
        <f>IF(VLOOKUP(D2310,'Current OBD'!$B$6:$AK$2185,26,0)="Yes","2"," ")</f>
        <v xml:space="preserve"> </v>
      </c>
      <c r="J2310" s="11" t="str">
        <f>IF(VLOOKUP(D2310,'Current OBD'!$B$6:$AK$2185,27,0)="Yes","3"," ")</f>
        <v xml:space="preserve"> </v>
      </c>
      <c r="K2310" s="11" t="str">
        <f>IF(VLOOKUP(D2310,'Current OBD'!$B$6:$AK$2185,28,0)="Yes","4"," ")</f>
        <v xml:space="preserve"> </v>
      </c>
      <c r="L2310" s="11" t="str">
        <f>IF(VLOOKUP(D2310,'Current OBD'!$B$6:$AK$2185,29,0)="Yes","5"," ")</f>
        <v xml:space="preserve"> </v>
      </c>
      <c r="M2310" s="11" t="str">
        <f>IF(VLOOKUP(D2310,'Current OBD'!$B$6:$AK$2185,30,0)="Yes","6"," ")</f>
        <v>6</v>
      </c>
      <c r="N2310" s="11" t="str">
        <f>IF(VLOOKUP(D2310,'Current OBD'!$B$6:$AK$2185,31,0)="Yes","7"," ")</f>
        <v>7</v>
      </c>
      <c r="O2310" s="11" t="str">
        <f>IF(VLOOKUP(D2310,'Current OBD'!$B$6:$AK$2185,32,0)="Yes","8"," ")</f>
        <v>8</v>
      </c>
      <c r="P2310" s="11" t="str">
        <f>IF(VLOOKUP(D2310,'Current OBD'!$B$6:$AK$2185,33,0)="Yes","9"," ")</f>
        <v xml:space="preserve"> </v>
      </c>
      <c r="Q2310" s="11" t="str">
        <f>IF(VLOOKUP(D2310,'Current OBD'!$B$6:$AK$2185,34,0)="Yes","10"," ")</f>
        <v xml:space="preserve"> </v>
      </c>
      <c r="R2310" s="11" t="str">
        <f>IF(VLOOKUP(D2310,'Current OBD'!$B$6:$AK$2185,35,0)="Yes","11"," ")</f>
        <v xml:space="preserve"> </v>
      </c>
      <c r="S2310" s="11" t="str">
        <f>IF(VLOOKUP(D2310,'Current OBD'!$B$6:$AK$2185,36,0)="Yes","12"," ")</f>
        <v xml:space="preserve"> </v>
      </c>
      <c r="T2310" s="13">
        <f>VLOOKUP(D2310,Pivot!$B$4:$F$2181,2,0)</f>
        <v>725</v>
      </c>
      <c r="U2310" s="13">
        <f>VLOOKUP(D2310,Pivot!$B$4:$F$2181,3,0)</f>
        <v>0</v>
      </c>
      <c r="V2310" s="13">
        <f>VLOOKUP(D2310,Pivot!$B$4:$F$2181,4,0)</f>
        <v>855</v>
      </c>
      <c r="W2310" s="46">
        <f>IFERROR(VLOOKUP(D2310,Pivot!$B$4:$H$2181,5,0),"")</f>
        <v>0.84799999999999998</v>
      </c>
      <c r="X2310" s="51">
        <f>IFERROR(VLOOKUP(D2310,Pivot!$B$4:$H$2181,6,0),"")</f>
        <v>0</v>
      </c>
      <c r="Y2310" s="46">
        <f>IFERROR(VLOOKUP(D2310,Pivot!$B$4:$H$2181,7,0),"")</f>
        <v>0.84799999999999998</v>
      </c>
    </row>
    <row r="2311" spans="1:25" ht="15" customHeight="1" outlineLevel="2">
      <c r="A2311" s="10" t="str">
        <f>VLOOKUP(D2311,'Current OBD'!$B$6:$K$2185,4,0)</f>
        <v>Yakima</v>
      </c>
      <c r="B2311" s="10" t="str">
        <f>VLOOKUP(D2311,'Current OBD'!$B$6:$K$2185,3,0)</f>
        <v>39-007</v>
      </c>
      <c r="C2311" s="9" t="str">
        <f>VLOOKUP(D2311,'Current OBD'!$B$6:$K$2185,2,0)</f>
        <v>Yakima School District</v>
      </c>
      <c r="D2311" s="24">
        <v>665726</v>
      </c>
      <c r="E2311" s="9" t="str">
        <f>VLOOKUP(D2311,'Current OBD'!$B$6:$K$2185,10,0)</f>
        <v>Yakima Online School</v>
      </c>
      <c r="F2311" s="11" t="str">
        <f>IF(VLOOKUP(D2311,'Current OBD'!$B$6:$AK$2185,23,0)="Yes","PK"," ")</f>
        <v xml:space="preserve"> </v>
      </c>
      <c r="G2311" s="11" t="str">
        <f>IF(VLOOKUP(D2311,'Current OBD'!$B$6:$AK$2185,24,0)="Yes","K"," ")</f>
        <v xml:space="preserve"> </v>
      </c>
      <c r="H2311" s="11" t="str">
        <f>IF(VLOOKUP(D2311,'Current OBD'!$B$6:$AK$2185,25,0)="Yes",1," ")</f>
        <v xml:space="preserve"> </v>
      </c>
      <c r="I2311" s="11" t="str">
        <f>IF(VLOOKUP(D2311,'Current OBD'!$B$6:$AK$2185,26,0)="Yes","2"," ")</f>
        <v xml:space="preserve"> </v>
      </c>
      <c r="J2311" s="11" t="str">
        <f>IF(VLOOKUP(D2311,'Current OBD'!$B$6:$AK$2185,27,0)="Yes","3"," ")</f>
        <v xml:space="preserve"> </v>
      </c>
      <c r="K2311" s="11" t="str">
        <f>IF(VLOOKUP(D2311,'Current OBD'!$B$6:$AK$2185,28,0)="Yes","4"," ")</f>
        <v xml:space="preserve"> </v>
      </c>
      <c r="L2311" s="11" t="str">
        <f>IF(VLOOKUP(D2311,'Current OBD'!$B$6:$AK$2185,29,0)="Yes","5"," ")</f>
        <v xml:space="preserve"> </v>
      </c>
      <c r="M2311" s="11" t="str">
        <f>IF(VLOOKUP(D2311,'Current OBD'!$B$6:$AK$2185,30,0)="Yes","6"," ")</f>
        <v xml:space="preserve"> </v>
      </c>
      <c r="N2311" s="11" t="str">
        <f>IF(VLOOKUP(D2311,'Current OBD'!$B$6:$AK$2185,31,0)="Yes","7"," ")</f>
        <v xml:space="preserve"> </v>
      </c>
      <c r="O2311" s="11" t="str">
        <f>IF(VLOOKUP(D2311,'Current OBD'!$B$6:$AK$2185,32,0)="Yes","8"," ")</f>
        <v xml:space="preserve"> </v>
      </c>
      <c r="P2311" s="11" t="str">
        <f>IF(VLOOKUP(D2311,'Current OBD'!$B$6:$AK$2185,33,0)="Yes","9"," ")</f>
        <v>9</v>
      </c>
      <c r="Q2311" s="11" t="str">
        <f>IF(VLOOKUP(D2311,'Current OBD'!$B$6:$AK$2185,34,0)="Yes","10"," ")</f>
        <v>10</v>
      </c>
      <c r="R2311" s="11" t="str">
        <f>IF(VLOOKUP(D2311,'Current OBD'!$B$6:$AK$2185,35,0)="Yes","11"," ")</f>
        <v>11</v>
      </c>
      <c r="S2311" s="11" t="str">
        <f>IF(VLOOKUP(D2311,'Current OBD'!$B$6:$AK$2185,36,0)="Yes","12"," ")</f>
        <v>12</v>
      </c>
      <c r="T2311" s="13">
        <f>VLOOKUP(D2311,Pivot!$B$4:$F$2181,2,0)</f>
        <v>276</v>
      </c>
      <c r="U2311" s="13">
        <f>VLOOKUP(D2311,Pivot!$B$4:$F$2181,3,0)</f>
        <v>0</v>
      </c>
      <c r="V2311" s="13">
        <f>VLOOKUP(D2311,Pivot!$B$4:$F$2181,4,0)</f>
        <v>276</v>
      </c>
      <c r="W2311" s="46">
        <f>IFERROR(VLOOKUP(D2311,Pivot!$B$4:$H$2181,5,0),"")</f>
        <v>1</v>
      </c>
      <c r="X2311" s="51">
        <f>IFERROR(VLOOKUP(D2311,Pivot!$B$4:$H$2181,6,0),"")</f>
        <v>0</v>
      </c>
      <c r="Y2311" s="46">
        <f>IFERROR(VLOOKUP(D2311,Pivot!$B$4:$H$2181,7,0),"")</f>
        <v>1</v>
      </c>
    </row>
    <row r="2312" spans="1:25" ht="15" customHeight="1" outlineLevel="1">
      <c r="A2312" s="27"/>
      <c r="B2312" s="27"/>
      <c r="C2312" s="30" t="s">
        <v>5909</v>
      </c>
      <c r="D2312" s="27"/>
      <c r="E2312" s="26"/>
      <c r="F2312" s="29"/>
      <c r="G2312" s="29"/>
      <c r="H2312" s="29"/>
      <c r="I2312" s="29"/>
      <c r="J2312" s="29"/>
      <c r="K2312" s="29"/>
      <c r="L2312" s="29"/>
      <c r="M2312" s="29"/>
      <c r="N2312" s="29"/>
      <c r="O2312" s="29"/>
      <c r="P2312" s="29"/>
      <c r="Q2312" s="29"/>
      <c r="R2312" s="29"/>
      <c r="S2312" s="29"/>
      <c r="T2312" s="43">
        <f>SUBTOTAL(9,T2290:T2311)</f>
        <v>14158</v>
      </c>
      <c r="U2312" s="43">
        <f>SUBTOTAL(9,U2290:U2311)</f>
        <v>0</v>
      </c>
      <c r="V2312" s="43">
        <f>SUBTOTAL(9,V2290:V2311)</f>
        <v>15055</v>
      </c>
      <c r="W2312" s="47"/>
      <c r="X2312" s="52"/>
      <c r="Y2312" s="56">
        <f>(T2312+U2312)/V2312</f>
        <v>0.94041846562603781</v>
      </c>
    </row>
    <row r="2313" spans="1:25" ht="15" customHeight="1" outlineLevel="2">
      <c r="A2313" s="10" t="str">
        <f>VLOOKUP(D2313,'Current OBD'!$B$6:$K$2185,4,0)</f>
        <v>Yakima</v>
      </c>
      <c r="B2313" s="10" t="str">
        <f>VLOOKUP(D2313,'Current OBD'!$B$6:$K$2185,3,0)</f>
        <v>39-090</v>
      </c>
      <c r="C2313" s="9" t="str">
        <f>VLOOKUP(D2313,'Current OBD'!$B$6:$K$2185,2,0)</f>
        <v>East Valley School District - Yakima</v>
      </c>
      <c r="D2313" s="24">
        <v>662240</v>
      </c>
      <c r="E2313" s="9" t="str">
        <f>VLOOKUP(D2313,'Current OBD'!$B$6:$K$2185,10,0)</f>
        <v>East Valley Central Middle School</v>
      </c>
      <c r="F2313" s="11" t="str">
        <f>IF(VLOOKUP(D2313,'Current OBD'!$B$6:$AK$2185,23,0)="Yes","PK"," ")</f>
        <v xml:space="preserve"> </v>
      </c>
      <c r="G2313" s="11" t="str">
        <f>IF(VLOOKUP(D2313,'Current OBD'!$B$6:$AK$2185,24,0)="Yes","K"," ")</f>
        <v xml:space="preserve"> </v>
      </c>
      <c r="H2313" s="11" t="str">
        <f>IF(VLOOKUP(D2313,'Current OBD'!$B$6:$AK$2185,25,0)="Yes",1," ")</f>
        <v xml:space="preserve"> </v>
      </c>
      <c r="I2313" s="11" t="str">
        <f>IF(VLOOKUP(D2313,'Current OBD'!$B$6:$AK$2185,26,0)="Yes","2"," ")</f>
        <v xml:space="preserve"> </v>
      </c>
      <c r="J2313" s="11" t="str">
        <f>IF(VLOOKUP(D2313,'Current OBD'!$B$6:$AK$2185,27,0)="Yes","3"," ")</f>
        <v xml:space="preserve"> </v>
      </c>
      <c r="K2313" s="11" t="str">
        <f>IF(VLOOKUP(D2313,'Current OBD'!$B$6:$AK$2185,28,0)="Yes","4"," ")</f>
        <v xml:space="preserve"> </v>
      </c>
      <c r="L2313" s="11" t="str">
        <f>IF(VLOOKUP(D2313,'Current OBD'!$B$6:$AK$2185,29,0)="Yes","5"," ")</f>
        <v xml:space="preserve"> </v>
      </c>
      <c r="M2313" s="11" t="str">
        <f>IF(VLOOKUP(D2313,'Current OBD'!$B$6:$AK$2185,30,0)="Yes","6"," ")</f>
        <v>6</v>
      </c>
      <c r="N2313" s="11" t="str">
        <f>IF(VLOOKUP(D2313,'Current OBD'!$B$6:$AK$2185,31,0)="Yes","7"," ")</f>
        <v>7</v>
      </c>
      <c r="O2313" s="11" t="str">
        <f>IF(VLOOKUP(D2313,'Current OBD'!$B$6:$AK$2185,32,0)="Yes","8"," ")</f>
        <v>8</v>
      </c>
      <c r="P2313" s="11" t="str">
        <f>IF(VLOOKUP(D2313,'Current OBD'!$B$6:$AK$2185,33,0)="Yes","9"," ")</f>
        <v xml:space="preserve"> </v>
      </c>
      <c r="Q2313" s="11" t="str">
        <f>IF(VLOOKUP(D2313,'Current OBD'!$B$6:$AK$2185,34,0)="Yes","10"," ")</f>
        <v xml:space="preserve"> </v>
      </c>
      <c r="R2313" s="11" t="str">
        <f>IF(VLOOKUP(D2313,'Current OBD'!$B$6:$AK$2185,35,0)="Yes","11"," ")</f>
        <v xml:space="preserve"> </v>
      </c>
      <c r="S2313" s="11" t="str">
        <f>IF(VLOOKUP(D2313,'Current OBD'!$B$6:$AK$2185,36,0)="Yes","12"," ")</f>
        <v xml:space="preserve"> </v>
      </c>
      <c r="T2313" s="13">
        <f>VLOOKUP(D2313,Pivot!$B$4:$F$2181,2,0)</f>
        <v>603</v>
      </c>
      <c r="U2313" s="13">
        <f>VLOOKUP(D2313,Pivot!$B$4:$F$2181,3,0)</f>
        <v>0</v>
      </c>
      <c r="V2313" s="13">
        <f>VLOOKUP(D2313,Pivot!$B$4:$F$2181,4,0)</f>
        <v>800</v>
      </c>
      <c r="W2313" s="46">
        <f>IFERROR(VLOOKUP(D2313,Pivot!$B$4:$H$2181,5,0),"")</f>
        <v>0.75380000000000003</v>
      </c>
      <c r="X2313" s="51">
        <f>IFERROR(VLOOKUP(D2313,Pivot!$B$4:$H$2181,6,0),"")</f>
        <v>0</v>
      </c>
      <c r="Y2313" s="46">
        <f>IFERROR(VLOOKUP(D2313,Pivot!$B$4:$H$2181,7,0),"")</f>
        <v>0.75380000000000003</v>
      </c>
    </row>
    <row r="2314" spans="1:25" ht="15" customHeight="1" outlineLevel="2">
      <c r="A2314" s="10" t="str">
        <f>VLOOKUP(D2314,'Current OBD'!$B$6:$K$2185,4,0)</f>
        <v>Yakima</v>
      </c>
      <c r="B2314" s="10" t="str">
        <f>VLOOKUP(D2314,'Current OBD'!$B$6:$K$2185,3,0)</f>
        <v>39-090</v>
      </c>
      <c r="C2314" s="9" t="str">
        <f>VLOOKUP(D2314,'Current OBD'!$B$6:$K$2185,2,0)</f>
        <v>East Valley School District - Yakima</v>
      </c>
      <c r="D2314" s="24">
        <v>662239</v>
      </c>
      <c r="E2314" s="9" t="str">
        <f>VLOOKUP(D2314,'Current OBD'!$B$6:$K$2185,10,0)</f>
        <v>East Valley Elementary</v>
      </c>
      <c r="F2314" s="11" t="str">
        <f>IF(VLOOKUP(D2314,'Current OBD'!$B$6:$AK$2185,23,0)="Yes","PK"," ")</f>
        <v xml:space="preserve"> </v>
      </c>
      <c r="G2314" s="11" t="str">
        <f>IF(VLOOKUP(D2314,'Current OBD'!$B$6:$AK$2185,24,0)="Yes","K"," ")</f>
        <v>K</v>
      </c>
      <c r="H2314" s="11">
        <f>IF(VLOOKUP(D2314,'Current OBD'!$B$6:$AK$2185,25,0)="Yes",1," ")</f>
        <v>1</v>
      </c>
      <c r="I2314" s="11" t="str">
        <f>IF(VLOOKUP(D2314,'Current OBD'!$B$6:$AK$2185,26,0)="Yes","2"," ")</f>
        <v>2</v>
      </c>
      <c r="J2314" s="11" t="str">
        <f>IF(VLOOKUP(D2314,'Current OBD'!$B$6:$AK$2185,27,0)="Yes","3"," ")</f>
        <v>3</v>
      </c>
      <c r="K2314" s="11" t="str">
        <f>IF(VLOOKUP(D2314,'Current OBD'!$B$6:$AK$2185,28,0)="Yes","4"," ")</f>
        <v>4</v>
      </c>
      <c r="L2314" s="11" t="str">
        <f>IF(VLOOKUP(D2314,'Current OBD'!$B$6:$AK$2185,29,0)="Yes","5"," ")</f>
        <v>5</v>
      </c>
      <c r="M2314" s="11" t="str">
        <f>IF(VLOOKUP(D2314,'Current OBD'!$B$6:$AK$2185,30,0)="Yes","6"," ")</f>
        <v xml:space="preserve"> </v>
      </c>
      <c r="N2314" s="11" t="str">
        <f>IF(VLOOKUP(D2314,'Current OBD'!$B$6:$AK$2185,31,0)="Yes","7"," ")</f>
        <v xml:space="preserve"> </v>
      </c>
      <c r="O2314" s="11" t="str">
        <f>IF(VLOOKUP(D2314,'Current OBD'!$B$6:$AK$2185,32,0)="Yes","8"," ")</f>
        <v xml:space="preserve"> </v>
      </c>
      <c r="P2314" s="11" t="str">
        <f>IF(VLOOKUP(D2314,'Current OBD'!$B$6:$AK$2185,33,0)="Yes","9"," ")</f>
        <v xml:space="preserve"> </v>
      </c>
      <c r="Q2314" s="11" t="str">
        <f>IF(VLOOKUP(D2314,'Current OBD'!$B$6:$AK$2185,34,0)="Yes","10"," ")</f>
        <v xml:space="preserve"> </v>
      </c>
      <c r="R2314" s="11" t="str">
        <f>IF(VLOOKUP(D2314,'Current OBD'!$B$6:$AK$2185,35,0)="Yes","11"," ")</f>
        <v xml:space="preserve"> </v>
      </c>
      <c r="S2314" s="11" t="str">
        <f>IF(VLOOKUP(D2314,'Current OBD'!$B$6:$AK$2185,36,0)="Yes","12"," ")</f>
        <v xml:space="preserve"> </v>
      </c>
      <c r="T2314" s="13">
        <f>VLOOKUP(D2314,Pivot!$B$4:$F$2181,2,0)</f>
        <v>412</v>
      </c>
      <c r="U2314" s="13">
        <f>VLOOKUP(D2314,Pivot!$B$4:$F$2181,3,0)</f>
        <v>0</v>
      </c>
      <c r="V2314" s="13">
        <f>VLOOKUP(D2314,Pivot!$B$4:$F$2181,4,0)</f>
        <v>535</v>
      </c>
      <c r="W2314" s="46">
        <f>IFERROR(VLOOKUP(D2314,Pivot!$B$4:$H$2181,5,0),"")</f>
        <v>0.77010000000000001</v>
      </c>
      <c r="X2314" s="51">
        <f>IFERROR(VLOOKUP(D2314,Pivot!$B$4:$H$2181,6,0),"")</f>
        <v>0</v>
      </c>
      <c r="Y2314" s="46">
        <f>IFERROR(VLOOKUP(D2314,Pivot!$B$4:$H$2181,7,0),"")</f>
        <v>0.77010000000000001</v>
      </c>
    </row>
    <row r="2315" spans="1:25" ht="15" customHeight="1" outlineLevel="2">
      <c r="A2315" s="10" t="str">
        <f>VLOOKUP(D2315,'Current OBD'!$B$6:$K$2185,4,0)</f>
        <v>Yakima</v>
      </c>
      <c r="B2315" s="10" t="str">
        <f>VLOOKUP(D2315,'Current OBD'!$B$6:$K$2185,3,0)</f>
        <v>39-090</v>
      </c>
      <c r="C2315" s="9" t="str">
        <f>VLOOKUP(D2315,'Current OBD'!$B$6:$K$2185,2,0)</f>
        <v>East Valley School District - Yakima</v>
      </c>
      <c r="D2315" s="24">
        <v>662241</v>
      </c>
      <c r="E2315" s="9" t="str">
        <f>VLOOKUP(D2315,'Current OBD'!$B$6:$K$2185,10,0)</f>
        <v>East Valley High</v>
      </c>
      <c r="F2315" s="11" t="str">
        <f>IF(VLOOKUP(D2315,'Current OBD'!$B$6:$AK$2185,23,0)="Yes","PK"," ")</f>
        <v xml:space="preserve"> </v>
      </c>
      <c r="G2315" s="11" t="str">
        <f>IF(VLOOKUP(D2315,'Current OBD'!$B$6:$AK$2185,24,0)="Yes","K"," ")</f>
        <v xml:space="preserve"> </v>
      </c>
      <c r="H2315" s="11" t="str">
        <f>IF(VLOOKUP(D2315,'Current OBD'!$B$6:$AK$2185,25,0)="Yes",1," ")</f>
        <v xml:space="preserve"> </v>
      </c>
      <c r="I2315" s="11" t="str">
        <f>IF(VLOOKUP(D2315,'Current OBD'!$B$6:$AK$2185,26,0)="Yes","2"," ")</f>
        <v xml:space="preserve"> </v>
      </c>
      <c r="J2315" s="11" t="str">
        <f>IF(VLOOKUP(D2315,'Current OBD'!$B$6:$AK$2185,27,0)="Yes","3"," ")</f>
        <v xml:space="preserve"> </v>
      </c>
      <c r="K2315" s="11" t="str">
        <f>IF(VLOOKUP(D2315,'Current OBD'!$B$6:$AK$2185,28,0)="Yes","4"," ")</f>
        <v xml:space="preserve"> </v>
      </c>
      <c r="L2315" s="11" t="str">
        <f>IF(VLOOKUP(D2315,'Current OBD'!$B$6:$AK$2185,29,0)="Yes","5"," ")</f>
        <v xml:space="preserve"> </v>
      </c>
      <c r="M2315" s="11" t="str">
        <f>IF(VLOOKUP(D2315,'Current OBD'!$B$6:$AK$2185,30,0)="Yes","6"," ")</f>
        <v xml:space="preserve"> </v>
      </c>
      <c r="N2315" s="11" t="str">
        <f>IF(VLOOKUP(D2315,'Current OBD'!$B$6:$AK$2185,31,0)="Yes","7"," ")</f>
        <v xml:space="preserve"> </v>
      </c>
      <c r="O2315" s="11" t="str">
        <f>IF(VLOOKUP(D2315,'Current OBD'!$B$6:$AK$2185,32,0)="Yes","8"," ")</f>
        <v xml:space="preserve"> </v>
      </c>
      <c r="P2315" s="11" t="str">
        <f>IF(VLOOKUP(D2315,'Current OBD'!$B$6:$AK$2185,33,0)="Yes","9"," ")</f>
        <v>9</v>
      </c>
      <c r="Q2315" s="11" t="str">
        <f>IF(VLOOKUP(D2315,'Current OBD'!$B$6:$AK$2185,34,0)="Yes","10"," ")</f>
        <v>10</v>
      </c>
      <c r="R2315" s="11" t="str">
        <f>IF(VLOOKUP(D2315,'Current OBD'!$B$6:$AK$2185,35,0)="Yes","11"," ")</f>
        <v>11</v>
      </c>
      <c r="S2315" s="11" t="str">
        <f>IF(VLOOKUP(D2315,'Current OBD'!$B$6:$AK$2185,36,0)="Yes","12"," ")</f>
        <v>12</v>
      </c>
      <c r="T2315" s="13">
        <f>VLOOKUP(D2315,Pivot!$B$4:$F$2181,2,0)</f>
        <v>739</v>
      </c>
      <c r="U2315" s="13">
        <f>VLOOKUP(D2315,Pivot!$B$4:$F$2181,3,0)</f>
        <v>0</v>
      </c>
      <c r="V2315" s="13">
        <f>VLOOKUP(D2315,Pivot!$B$4:$F$2181,4,0)</f>
        <v>1016</v>
      </c>
      <c r="W2315" s="46">
        <f>IFERROR(VLOOKUP(D2315,Pivot!$B$4:$H$2181,5,0),"")</f>
        <v>0.72740000000000005</v>
      </c>
      <c r="X2315" s="51">
        <f>IFERROR(VLOOKUP(D2315,Pivot!$B$4:$H$2181,6,0),"")</f>
        <v>0</v>
      </c>
      <c r="Y2315" s="46">
        <f>IFERROR(VLOOKUP(D2315,Pivot!$B$4:$H$2181,7,0),"")</f>
        <v>0.72740000000000005</v>
      </c>
    </row>
    <row r="2316" spans="1:25" ht="15" customHeight="1" outlineLevel="2">
      <c r="A2316" s="10" t="str">
        <f>VLOOKUP(D2316,'Current OBD'!$B$6:$K$2185,4,0)</f>
        <v>Yakima</v>
      </c>
      <c r="B2316" s="10" t="str">
        <f>VLOOKUP(D2316,'Current OBD'!$B$6:$K$2185,3,0)</f>
        <v>39-090</v>
      </c>
      <c r="C2316" s="9" t="str">
        <f>VLOOKUP(D2316,'Current OBD'!$B$6:$K$2185,2,0)</f>
        <v>East Valley School District - Yakima</v>
      </c>
      <c r="D2316" s="24">
        <v>662238</v>
      </c>
      <c r="E2316" s="9" t="str">
        <f>VLOOKUP(D2316,'Current OBD'!$B$6:$K$2185,10,0)</f>
        <v>Moxee Elementary</v>
      </c>
      <c r="F2316" s="11" t="str">
        <f>IF(VLOOKUP(D2316,'Current OBD'!$B$6:$AK$2185,23,0)="Yes","PK"," ")</f>
        <v xml:space="preserve"> </v>
      </c>
      <c r="G2316" s="11" t="str">
        <f>IF(VLOOKUP(D2316,'Current OBD'!$B$6:$AK$2185,24,0)="Yes","K"," ")</f>
        <v>K</v>
      </c>
      <c r="H2316" s="11">
        <f>IF(VLOOKUP(D2316,'Current OBD'!$B$6:$AK$2185,25,0)="Yes",1," ")</f>
        <v>1</v>
      </c>
      <c r="I2316" s="11" t="str">
        <f>IF(VLOOKUP(D2316,'Current OBD'!$B$6:$AK$2185,26,0)="Yes","2"," ")</f>
        <v>2</v>
      </c>
      <c r="J2316" s="11" t="str">
        <f>IF(VLOOKUP(D2316,'Current OBD'!$B$6:$AK$2185,27,0)="Yes","3"," ")</f>
        <v>3</v>
      </c>
      <c r="K2316" s="11" t="str">
        <f>IF(VLOOKUP(D2316,'Current OBD'!$B$6:$AK$2185,28,0)="Yes","4"," ")</f>
        <v>4</v>
      </c>
      <c r="L2316" s="11" t="str">
        <f>IF(VLOOKUP(D2316,'Current OBD'!$B$6:$AK$2185,29,0)="Yes","5"," ")</f>
        <v>5</v>
      </c>
      <c r="M2316" s="11" t="str">
        <f>IF(VLOOKUP(D2316,'Current OBD'!$B$6:$AK$2185,30,0)="Yes","6"," ")</f>
        <v xml:space="preserve"> </v>
      </c>
      <c r="N2316" s="11" t="str">
        <f>IF(VLOOKUP(D2316,'Current OBD'!$B$6:$AK$2185,31,0)="Yes","7"," ")</f>
        <v xml:space="preserve"> </v>
      </c>
      <c r="O2316" s="11" t="str">
        <f>IF(VLOOKUP(D2316,'Current OBD'!$B$6:$AK$2185,32,0)="Yes","8"," ")</f>
        <v xml:space="preserve"> </v>
      </c>
      <c r="P2316" s="11" t="str">
        <f>IF(VLOOKUP(D2316,'Current OBD'!$B$6:$AK$2185,33,0)="Yes","9"," ")</f>
        <v xml:space="preserve"> </v>
      </c>
      <c r="Q2316" s="11" t="str">
        <f>IF(VLOOKUP(D2316,'Current OBD'!$B$6:$AK$2185,34,0)="Yes","10"," ")</f>
        <v xml:space="preserve"> </v>
      </c>
      <c r="R2316" s="11" t="str">
        <f>IF(VLOOKUP(D2316,'Current OBD'!$B$6:$AK$2185,35,0)="Yes","11"," ")</f>
        <v xml:space="preserve"> </v>
      </c>
      <c r="S2316" s="11" t="str">
        <f>IF(VLOOKUP(D2316,'Current OBD'!$B$6:$AK$2185,36,0)="Yes","12"," ")</f>
        <v xml:space="preserve"> </v>
      </c>
      <c r="T2316" s="13">
        <f>VLOOKUP(D2316,Pivot!$B$4:$F$2181,2,0)</f>
        <v>318</v>
      </c>
      <c r="U2316" s="13">
        <f>VLOOKUP(D2316,Pivot!$B$4:$F$2181,3,0)</f>
        <v>0</v>
      </c>
      <c r="V2316" s="13">
        <f>VLOOKUP(D2316,Pivot!$B$4:$F$2181,4,0)</f>
        <v>502</v>
      </c>
      <c r="W2316" s="46">
        <f>IFERROR(VLOOKUP(D2316,Pivot!$B$4:$H$2181,5,0),"")</f>
        <v>0.63349999999999995</v>
      </c>
      <c r="X2316" s="51">
        <f>IFERROR(VLOOKUP(D2316,Pivot!$B$4:$H$2181,6,0),"")</f>
        <v>0</v>
      </c>
      <c r="Y2316" s="46">
        <f>IFERROR(VLOOKUP(D2316,Pivot!$B$4:$H$2181,7,0),"")</f>
        <v>0.63349999999999995</v>
      </c>
    </row>
    <row r="2317" spans="1:25" ht="15" customHeight="1" outlineLevel="2">
      <c r="A2317" s="10" t="str">
        <f>VLOOKUP(D2317,'Current OBD'!$B$6:$K$2185,4,0)</f>
        <v>Yakima</v>
      </c>
      <c r="B2317" s="10" t="str">
        <f>VLOOKUP(D2317,'Current OBD'!$B$6:$K$2185,3,0)</f>
        <v>39-090</v>
      </c>
      <c r="C2317" s="9" t="str">
        <f>VLOOKUP(D2317,'Current OBD'!$B$6:$K$2185,2,0)</f>
        <v>East Valley School District - Yakima</v>
      </c>
      <c r="D2317" s="24">
        <v>662237</v>
      </c>
      <c r="E2317" s="9" t="str">
        <f>VLOOKUP(D2317,'Current OBD'!$B$6:$K$2185,10,0)</f>
        <v>Terrace Heights Elementary</v>
      </c>
      <c r="F2317" s="11" t="str">
        <f>IF(VLOOKUP(D2317,'Current OBD'!$B$6:$AK$2185,23,0)="Yes","PK"," ")</f>
        <v xml:space="preserve"> </v>
      </c>
      <c r="G2317" s="11" t="str">
        <f>IF(VLOOKUP(D2317,'Current OBD'!$B$6:$AK$2185,24,0)="Yes","K"," ")</f>
        <v>K</v>
      </c>
      <c r="H2317" s="11">
        <f>IF(VLOOKUP(D2317,'Current OBD'!$B$6:$AK$2185,25,0)="Yes",1," ")</f>
        <v>1</v>
      </c>
      <c r="I2317" s="11" t="str">
        <f>IF(VLOOKUP(D2317,'Current OBD'!$B$6:$AK$2185,26,0)="Yes","2"," ")</f>
        <v>2</v>
      </c>
      <c r="J2317" s="11" t="str">
        <f>IF(VLOOKUP(D2317,'Current OBD'!$B$6:$AK$2185,27,0)="Yes","3"," ")</f>
        <v>3</v>
      </c>
      <c r="K2317" s="11" t="str">
        <f>IF(VLOOKUP(D2317,'Current OBD'!$B$6:$AK$2185,28,0)="Yes","4"," ")</f>
        <v>4</v>
      </c>
      <c r="L2317" s="11" t="str">
        <f>IF(VLOOKUP(D2317,'Current OBD'!$B$6:$AK$2185,29,0)="Yes","5"," ")</f>
        <v>5</v>
      </c>
      <c r="M2317" s="11" t="str">
        <f>IF(VLOOKUP(D2317,'Current OBD'!$B$6:$AK$2185,30,0)="Yes","6"," ")</f>
        <v xml:space="preserve"> </v>
      </c>
      <c r="N2317" s="11" t="str">
        <f>IF(VLOOKUP(D2317,'Current OBD'!$B$6:$AK$2185,31,0)="Yes","7"," ")</f>
        <v xml:space="preserve"> </v>
      </c>
      <c r="O2317" s="11" t="str">
        <f>IF(VLOOKUP(D2317,'Current OBD'!$B$6:$AK$2185,32,0)="Yes","8"," ")</f>
        <v xml:space="preserve"> </v>
      </c>
      <c r="P2317" s="11" t="str">
        <f>IF(VLOOKUP(D2317,'Current OBD'!$B$6:$AK$2185,33,0)="Yes","9"," ")</f>
        <v xml:space="preserve"> </v>
      </c>
      <c r="Q2317" s="11" t="str">
        <f>IF(VLOOKUP(D2317,'Current OBD'!$B$6:$AK$2185,34,0)="Yes","10"," ")</f>
        <v xml:space="preserve"> </v>
      </c>
      <c r="R2317" s="11" t="str">
        <f>IF(VLOOKUP(D2317,'Current OBD'!$B$6:$AK$2185,35,0)="Yes","11"," ")</f>
        <v xml:space="preserve"> </v>
      </c>
      <c r="S2317" s="11" t="str">
        <f>IF(VLOOKUP(D2317,'Current OBD'!$B$6:$AK$2185,36,0)="Yes","12"," ")</f>
        <v xml:space="preserve"> </v>
      </c>
      <c r="T2317" s="13">
        <f>VLOOKUP(D2317,Pivot!$B$4:$F$2181,2,0)</f>
        <v>406</v>
      </c>
      <c r="U2317" s="13">
        <f>VLOOKUP(D2317,Pivot!$B$4:$F$2181,3,0)</f>
        <v>0</v>
      </c>
      <c r="V2317" s="13">
        <f>VLOOKUP(D2317,Pivot!$B$4:$F$2181,4,0)</f>
        <v>497</v>
      </c>
      <c r="W2317" s="46">
        <f>IFERROR(VLOOKUP(D2317,Pivot!$B$4:$H$2181,5,0),"")</f>
        <v>0.81689999999999996</v>
      </c>
      <c r="X2317" s="51">
        <f>IFERROR(VLOOKUP(D2317,Pivot!$B$4:$H$2181,6,0),"")</f>
        <v>0</v>
      </c>
      <c r="Y2317" s="46">
        <f>IFERROR(VLOOKUP(D2317,Pivot!$B$4:$H$2181,7,0),"")</f>
        <v>0.81689999999999996</v>
      </c>
    </row>
    <row r="2318" spans="1:25" ht="15" customHeight="1" outlineLevel="1">
      <c r="A2318" s="27"/>
      <c r="B2318" s="27"/>
      <c r="C2318" s="30" t="s">
        <v>5910</v>
      </c>
      <c r="D2318" s="27"/>
      <c r="E2318" s="26"/>
      <c r="F2318" s="29"/>
      <c r="G2318" s="29"/>
      <c r="H2318" s="29"/>
      <c r="I2318" s="29"/>
      <c r="J2318" s="29"/>
      <c r="K2318" s="29"/>
      <c r="L2318" s="29"/>
      <c r="M2318" s="29"/>
      <c r="N2318" s="29"/>
      <c r="O2318" s="29"/>
      <c r="P2318" s="29"/>
      <c r="Q2318" s="29"/>
      <c r="R2318" s="29"/>
      <c r="S2318" s="29"/>
      <c r="T2318" s="43">
        <f>SUBTOTAL(9,T2313:T2317)</f>
        <v>2478</v>
      </c>
      <c r="U2318" s="43">
        <f>SUBTOTAL(9,U2313:U2317)</f>
        <v>0</v>
      </c>
      <c r="V2318" s="43">
        <f>SUBTOTAL(9,V2313:V2317)</f>
        <v>3350</v>
      </c>
      <c r="W2318" s="47"/>
      <c r="X2318" s="52"/>
      <c r="Y2318" s="56">
        <f>(T2318+U2318)/V2318</f>
        <v>0.73970149253731343</v>
      </c>
    </row>
    <row r="2319" spans="1:25" ht="15" customHeight="1" outlineLevel="2">
      <c r="A2319" s="10" t="str">
        <f>VLOOKUP(D2319,'Current OBD'!$B$6:$K$2185,4,0)</f>
        <v>Yakima</v>
      </c>
      <c r="B2319" s="10" t="str">
        <f>VLOOKUP(D2319,'Current OBD'!$B$6:$K$2185,3,0)</f>
        <v>39-119</v>
      </c>
      <c r="C2319" s="9" t="str">
        <f>VLOOKUP(D2319,'Current OBD'!$B$6:$K$2185,2,0)</f>
        <v>Selah School District</v>
      </c>
      <c r="D2319" s="24">
        <v>662242</v>
      </c>
      <c r="E2319" s="9" t="str">
        <f>VLOOKUP(D2319,'Current OBD'!$B$6:$K$2185,10,0)</f>
        <v>John Cambell Elementary</v>
      </c>
      <c r="F2319" s="11" t="str">
        <f>IF(VLOOKUP(D2319,'Current OBD'!$B$6:$AK$2185,23,0)="Yes","PK"," ")</f>
        <v xml:space="preserve"> </v>
      </c>
      <c r="G2319" s="11" t="str">
        <f>IF(VLOOKUP(D2319,'Current OBD'!$B$6:$AK$2185,24,0)="Yes","K"," ")</f>
        <v xml:space="preserve"> </v>
      </c>
      <c r="H2319" s="11">
        <f>IF(VLOOKUP(D2319,'Current OBD'!$B$6:$AK$2185,25,0)="Yes",1," ")</f>
        <v>1</v>
      </c>
      <c r="I2319" s="11" t="str">
        <f>IF(VLOOKUP(D2319,'Current OBD'!$B$6:$AK$2185,26,0)="Yes","2"," ")</f>
        <v>2</v>
      </c>
      <c r="J2319" s="11" t="str">
        <f>IF(VLOOKUP(D2319,'Current OBD'!$B$6:$AK$2185,27,0)="Yes","3"," ")</f>
        <v xml:space="preserve"> </v>
      </c>
      <c r="K2319" s="11" t="str">
        <f>IF(VLOOKUP(D2319,'Current OBD'!$B$6:$AK$2185,28,0)="Yes","4"," ")</f>
        <v xml:space="preserve"> </v>
      </c>
      <c r="L2319" s="11" t="str">
        <f>IF(VLOOKUP(D2319,'Current OBD'!$B$6:$AK$2185,29,0)="Yes","5"," ")</f>
        <v xml:space="preserve"> </v>
      </c>
      <c r="M2319" s="11" t="str">
        <f>IF(VLOOKUP(D2319,'Current OBD'!$B$6:$AK$2185,30,0)="Yes","6"," ")</f>
        <v xml:space="preserve"> </v>
      </c>
      <c r="N2319" s="11" t="str">
        <f>IF(VLOOKUP(D2319,'Current OBD'!$B$6:$AK$2185,31,0)="Yes","7"," ")</f>
        <v xml:space="preserve"> </v>
      </c>
      <c r="O2319" s="11" t="str">
        <f>IF(VLOOKUP(D2319,'Current OBD'!$B$6:$AK$2185,32,0)="Yes","8"," ")</f>
        <v xml:space="preserve"> </v>
      </c>
      <c r="P2319" s="11" t="str">
        <f>IF(VLOOKUP(D2319,'Current OBD'!$B$6:$AK$2185,33,0)="Yes","9"," ")</f>
        <v xml:space="preserve"> </v>
      </c>
      <c r="Q2319" s="11" t="str">
        <f>IF(VLOOKUP(D2319,'Current OBD'!$B$6:$AK$2185,34,0)="Yes","10"," ")</f>
        <v xml:space="preserve"> </v>
      </c>
      <c r="R2319" s="11" t="str">
        <f>IF(VLOOKUP(D2319,'Current OBD'!$B$6:$AK$2185,35,0)="Yes","11"," ")</f>
        <v xml:space="preserve"> </v>
      </c>
      <c r="S2319" s="11" t="str">
        <f>IF(VLOOKUP(D2319,'Current OBD'!$B$6:$AK$2185,36,0)="Yes","12"," ")</f>
        <v xml:space="preserve"> </v>
      </c>
      <c r="T2319" s="13">
        <f>VLOOKUP(D2319,Pivot!$B$4:$F$2181,2,0)</f>
        <v>383</v>
      </c>
      <c r="U2319" s="13">
        <f>VLOOKUP(D2319,Pivot!$B$4:$F$2181,3,0)</f>
        <v>0</v>
      </c>
      <c r="V2319" s="13">
        <f>VLOOKUP(D2319,Pivot!$B$4:$F$2181,4,0)</f>
        <v>524</v>
      </c>
      <c r="W2319" s="46">
        <f>IFERROR(VLOOKUP(D2319,Pivot!$B$4:$H$2181,5,0),"")</f>
        <v>0.73089999999999999</v>
      </c>
      <c r="X2319" s="51">
        <f>IFERROR(VLOOKUP(D2319,Pivot!$B$4:$H$2181,6,0),"")</f>
        <v>0</v>
      </c>
      <c r="Y2319" s="46">
        <f>IFERROR(VLOOKUP(D2319,Pivot!$B$4:$H$2181,7,0),"")</f>
        <v>0.73089999999999999</v>
      </c>
    </row>
    <row r="2320" spans="1:25" ht="15" customHeight="1" outlineLevel="2">
      <c r="A2320" s="10" t="str">
        <f>VLOOKUP(D2320,'Current OBD'!$B$6:$K$2185,4,0)</f>
        <v>Yakima</v>
      </c>
      <c r="B2320" s="10" t="str">
        <f>VLOOKUP(D2320,'Current OBD'!$B$6:$K$2185,3,0)</f>
        <v>39-119</v>
      </c>
      <c r="C2320" s="9" t="str">
        <f>VLOOKUP(D2320,'Current OBD'!$B$6:$K$2185,2,0)</f>
        <v>Selah School District</v>
      </c>
      <c r="D2320" s="24">
        <v>662243</v>
      </c>
      <c r="E2320" s="9" t="str">
        <f>VLOOKUP(D2320,'Current OBD'!$B$6:$K$2185,10,0)</f>
        <v>Robert Lince</v>
      </c>
      <c r="F2320" s="11" t="str">
        <f>IF(VLOOKUP(D2320,'Current OBD'!$B$6:$AK$2185,23,0)="Yes","PK"," ")</f>
        <v>PK</v>
      </c>
      <c r="G2320" s="11" t="str">
        <f>IF(VLOOKUP(D2320,'Current OBD'!$B$6:$AK$2185,24,0)="Yes","K"," ")</f>
        <v>K</v>
      </c>
      <c r="H2320" s="11" t="str">
        <f>IF(VLOOKUP(D2320,'Current OBD'!$B$6:$AK$2185,25,0)="Yes",1," ")</f>
        <v xml:space="preserve"> </v>
      </c>
      <c r="I2320" s="11" t="str">
        <f>IF(VLOOKUP(D2320,'Current OBD'!$B$6:$AK$2185,26,0)="Yes","2"," ")</f>
        <v xml:space="preserve"> </v>
      </c>
      <c r="J2320" s="11" t="str">
        <f>IF(VLOOKUP(D2320,'Current OBD'!$B$6:$AK$2185,27,0)="Yes","3"," ")</f>
        <v xml:space="preserve"> </v>
      </c>
      <c r="K2320" s="11" t="str">
        <f>IF(VLOOKUP(D2320,'Current OBD'!$B$6:$AK$2185,28,0)="Yes","4"," ")</f>
        <v xml:space="preserve"> </v>
      </c>
      <c r="L2320" s="11" t="str">
        <f>IF(VLOOKUP(D2320,'Current OBD'!$B$6:$AK$2185,29,0)="Yes","5"," ")</f>
        <v xml:space="preserve"> </v>
      </c>
      <c r="M2320" s="11" t="str">
        <f>IF(VLOOKUP(D2320,'Current OBD'!$B$6:$AK$2185,30,0)="Yes","6"," ")</f>
        <v xml:space="preserve"> </v>
      </c>
      <c r="N2320" s="11" t="str">
        <f>IF(VLOOKUP(D2320,'Current OBD'!$B$6:$AK$2185,31,0)="Yes","7"," ")</f>
        <v xml:space="preserve"> </v>
      </c>
      <c r="O2320" s="11" t="str">
        <f>IF(VLOOKUP(D2320,'Current OBD'!$B$6:$AK$2185,32,0)="Yes","8"," ")</f>
        <v xml:space="preserve"> </v>
      </c>
      <c r="P2320" s="11" t="str">
        <f>IF(VLOOKUP(D2320,'Current OBD'!$B$6:$AK$2185,33,0)="Yes","9"," ")</f>
        <v xml:space="preserve"> </v>
      </c>
      <c r="Q2320" s="11" t="str">
        <f>IF(VLOOKUP(D2320,'Current OBD'!$B$6:$AK$2185,34,0)="Yes","10"," ")</f>
        <v xml:space="preserve"> </v>
      </c>
      <c r="R2320" s="11" t="str">
        <f>IF(VLOOKUP(D2320,'Current OBD'!$B$6:$AK$2185,35,0)="Yes","11"," ")</f>
        <v xml:space="preserve"> </v>
      </c>
      <c r="S2320" s="11" t="str">
        <f>IF(VLOOKUP(D2320,'Current OBD'!$B$6:$AK$2185,36,0)="Yes","12"," ")</f>
        <v>12</v>
      </c>
      <c r="T2320" s="13">
        <f>VLOOKUP(D2320,Pivot!$B$4:$F$2181,2,0)</f>
        <v>346</v>
      </c>
      <c r="U2320" s="13">
        <f>VLOOKUP(D2320,Pivot!$B$4:$F$2181,3,0)</f>
        <v>0</v>
      </c>
      <c r="V2320" s="13">
        <f>VLOOKUP(D2320,Pivot!$B$4:$F$2181,4,0)</f>
        <v>400</v>
      </c>
      <c r="W2320" s="46">
        <f>IFERROR(VLOOKUP(D2320,Pivot!$B$4:$H$2181,5,0),"")</f>
        <v>0.86499999999999999</v>
      </c>
      <c r="X2320" s="51">
        <f>IFERROR(VLOOKUP(D2320,Pivot!$B$4:$H$2181,6,0),"")</f>
        <v>0</v>
      </c>
      <c r="Y2320" s="46">
        <f>IFERROR(VLOOKUP(D2320,Pivot!$B$4:$H$2181,7,0),"")</f>
        <v>0.86499999999999999</v>
      </c>
    </row>
    <row r="2321" spans="1:25" ht="15" customHeight="1" outlineLevel="2">
      <c r="A2321" s="10" t="str">
        <f>VLOOKUP(D2321,'Current OBD'!$B$6:$K$2185,4,0)</f>
        <v>Yakima</v>
      </c>
      <c r="B2321" s="10" t="str">
        <f>VLOOKUP(D2321,'Current OBD'!$B$6:$K$2185,3,0)</f>
        <v>39-119</v>
      </c>
      <c r="C2321" s="9" t="str">
        <f>VLOOKUP(D2321,'Current OBD'!$B$6:$K$2185,2,0)</f>
        <v>Selah School District</v>
      </c>
      <c r="D2321" s="24">
        <v>662246</v>
      </c>
      <c r="E2321" s="9" t="str">
        <f>VLOOKUP(D2321,'Current OBD'!$B$6:$K$2185,10,0)</f>
        <v>Selah High</v>
      </c>
      <c r="F2321" s="11" t="str">
        <f>IF(VLOOKUP(D2321,'Current OBD'!$B$6:$AK$2185,23,0)="Yes","PK"," ")</f>
        <v xml:space="preserve"> </v>
      </c>
      <c r="G2321" s="11" t="str">
        <f>IF(VLOOKUP(D2321,'Current OBD'!$B$6:$AK$2185,24,0)="Yes","K"," ")</f>
        <v xml:space="preserve"> </v>
      </c>
      <c r="H2321" s="11" t="str">
        <f>IF(VLOOKUP(D2321,'Current OBD'!$B$6:$AK$2185,25,0)="Yes",1," ")</f>
        <v xml:space="preserve"> </v>
      </c>
      <c r="I2321" s="11" t="str">
        <f>IF(VLOOKUP(D2321,'Current OBD'!$B$6:$AK$2185,26,0)="Yes","2"," ")</f>
        <v xml:space="preserve"> </v>
      </c>
      <c r="J2321" s="11" t="str">
        <f>IF(VLOOKUP(D2321,'Current OBD'!$B$6:$AK$2185,27,0)="Yes","3"," ")</f>
        <v xml:space="preserve"> </v>
      </c>
      <c r="K2321" s="11" t="str">
        <f>IF(VLOOKUP(D2321,'Current OBD'!$B$6:$AK$2185,28,0)="Yes","4"," ")</f>
        <v xml:space="preserve"> </v>
      </c>
      <c r="L2321" s="11" t="str">
        <f>IF(VLOOKUP(D2321,'Current OBD'!$B$6:$AK$2185,29,0)="Yes","5"," ")</f>
        <v xml:space="preserve"> </v>
      </c>
      <c r="M2321" s="11" t="str">
        <f>IF(VLOOKUP(D2321,'Current OBD'!$B$6:$AK$2185,30,0)="Yes","6"," ")</f>
        <v xml:space="preserve"> </v>
      </c>
      <c r="N2321" s="11" t="str">
        <f>IF(VLOOKUP(D2321,'Current OBD'!$B$6:$AK$2185,31,0)="Yes","7"," ")</f>
        <v xml:space="preserve"> </v>
      </c>
      <c r="O2321" s="11" t="str">
        <f>IF(VLOOKUP(D2321,'Current OBD'!$B$6:$AK$2185,32,0)="Yes","8"," ")</f>
        <v xml:space="preserve"> </v>
      </c>
      <c r="P2321" s="11" t="str">
        <f>IF(VLOOKUP(D2321,'Current OBD'!$B$6:$AK$2185,33,0)="Yes","9"," ")</f>
        <v>9</v>
      </c>
      <c r="Q2321" s="11" t="str">
        <f>IF(VLOOKUP(D2321,'Current OBD'!$B$6:$AK$2185,34,0)="Yes","10"," ")</f>
        <v>10</v>
      </c>
      <c r="R2321" s="11" t="str">
        <f>IF(VLOOKUP(D2321,'Current OBD'!$B$6:$AK$2185,35,0)="Yes","11"," ")</f>
        <v>11</v>
      </c>
      <c r="S2321" s="11" t="str">
        <f>IF(VLOOKUP(D2321,'Current OBD'!$B$6:$AK$2185,36,0)="Yes","12"," ")</f>
        <v>12</v>
      </c>
      <c r="T2321" s="13">
        <f>VLOOKUP(D2321,Pivot!$B$4:$F$2181,2,0)</f>
        <v>759</v>
      </c>
      <c r="U2321" s="13">
        <f>VLOOKUP(D2321,Pivot!$B$4:$F$2181,3,0)</f>
        <v>0</v>
      </c>
      <c r="V2321" s="13">
        <f>VLOOKUP(D2321,Pivot!$B$4:$F$2181,4,0)</f>
        <v>1208</v>
      </c>
      <c r="W2321" s="46">
        <f>IFERROR(VLOOKUP(D2321,Pivot!$B$4:$H$2181,5,0),"")</f>
        <v>0.62829999999999997</v>
      </c>
      <c r="X2321" s="51">
        <f>IFERROR(VLOOKUP(D2321,Pivot!$B$4:$H$2181,6,0),"")</f>
        <v>0</v>
      </c>
      <c r="Y2321" s="46">
        <f>IFERROR(VLOOKUP(D2321,Pivot!$B$4:$H$2181,7,0),"")</f>
        <v>0.62829999999999997</v>
      </c>
    </row>
    <row r="2322" spans="1:25" ht="15" customHeight="1" outlineLevel="2">
      <c r="A2322" s="10" t="str">
        <f>VLOOKUP(D2322,'Current OBD'!$B$6:$K$2185,4,0)</f>
        <v>Yakima</v>
      </c>
      <c r="B2322" s="10" t="str">
        <f>VLOOKUP(D2322,'Current OBD'!$B$6:$K$2185,3,0)</f>
        <v>39-119</v>
      </c>
      <c r="C2322" s="9" t="str">
        <f>VLOOKUP(D2322,'Current OBD'!$B$6:$K$2185,2,0)</f>
        <v>Selah School District</v>
      </c>
      <c r="D2322" s="24">
        <v>662244</v>
      </c>
      <c r="E2322" s="9" t="str">
        <f>VLOOKUP(D2322,'Current OBD'!$B$6:$K$2185,10,0)</f>
        <v>Selah Intermediate</v>
      </c>
      <c r="F2322" s="11" t="str">
        <f>IF(VLOOKUP(D2322,'Current OBD'!$B$6:$AK$2185,23,0)="Yes","PK"," ")</f>
        <v xml:space="preserve"> </v>
      </c>
      <c r="G2322" s="11" t="str">
        <f>IF(VLOOKUP(D2322,'Current OBD'!$B$6:$AK$2185,24,0)="Yes","K"," ")</f>
        <v xml:space="preserve"> </v>
      </c>
      <c r="H2322" s="11" t="str">
        <f>IF(VLOOKUP(D2322,'Current OBD'!$B$6:$AK$2185,25,0)="Yes",1," ")</f>
        <v xml:space="preserve"> </v>
      </c>
      <c r="I2322" s="11" t="str">
        <f>IF(VLOOKUP(D2322,'Current OBD'!$B$6:$AK$2185,26,0)="Yes","2"," ")</f>
        <v xml:space="preserve"> </v>
      </c>
      <c r="J2322" s="11" t="str">
        <f>IF(VLOOKUP(D2322,'Current OBD'!$B$6:$AK$2185,27,0)="Yes","3"," ")</f>
        <v>3</v>
      </c>
      <c r="K2322" s="11" t="str">
        <f>IF(VLOOKUP(D2322,'Current OBD'!$B$6:$AK$2185,28,0)="Yes","4"," ")</f>
        <v>4</v>
      </c>
      <c r="L2322" s="11" t="str">
        <f>IF(VLOOKUP(D2322,'Current OBD'!$B$6:$AK$2185,29,0)="Yes","5"," ")</f>
        <v>5</v>
      </c>
      <c r="M2322" s="11" t="str">
        <f>IF(VLOOKUP(D2322,'Current OBD'!$B$6:$AK$2185,30,0)="Yes","6"," ")</f>
        <v xml:space="preserve"> </v>
      </c>
      <c r="N2322" s="11" t="str">
        <f>IF(VLOOKUP(D2322,'Current OBD'!$B$6:$AK$2185,31,0)="Yes","7"," ")</f>
        <v xml:space="preserve"> </v>
      </c>
      <c r="O2322" s="11" t="str">
        <f>IF(VLOOKUP(D2322,'Current OBD'!$B$6:$AK$2185,32,0)="Yes","8"," ")</f>
        <v xml:space="preserve"> </v>
      </c>
      <c r="P2322" s="11" t="str">
        <f>IF(VLOOKUP(D2322,'Current OBD'!$B$6:$AK$2185,33,0)="Yes","9"," ")</f>
        <v xml:space="preserve"> </v>
      </c>
      <c r="Q2322" s="11" t="str">
        <f>IF(VLOOKUP(D2322,'Current OBD'!$B$6:$AK$2185,34,0)="Yes","10"," ")</f>
        <v xml:space="preserve"> </v>
      </c>
      <c r="R2322" s="11" t="str">
        <f>IF(VLOOKUP(D2322,'Current OBD'!$B$6:$AK$2185,35,0)="Yes","11"," ")</f>
        <v xml:space="preserve"> </v>
      </c>
      <c r="S2322" s="11" t="str">
        <f>IF(VLOOKUP(D2322,'Current OBD'!$B$6:$AK$2185,36,0)="Yes","12"," ")</f>
        <v xml:space="preserve"> </v>
      </c>
      <c r="T2322" s="13">
        <f>VLOOKUP(D2322,Pivot!$B$4:$F$2181,2,0)</f>
        <v>586</v>
      </c>
      <c r="U2322" s="13">
        <f>VLOOKUP(D2322,Pivot!$B$4:$F$2181,3,0)</f>
        <v>0</v>
      </c>
      <c r="V2322" s="13">
        <f>VLOOKUP(D2322,Pivot!$B$4:$F$2181,4,0)</f>
        <v>833</v>
      </c>
      <c r="W2322" s="46">
        <f>IFERROR(VLOOKUP(D2322,Pivot!$B$4:$H$2181,5,0),"")</f>
        <v>0.70350000000000001</v>
      </c>
      <c r="X2322" s="51">
        <f>IFERROR(VLOOKUP(D2322,Pivot!$B$4:$H$2181,6,0),"")</f>
        <v>0</v>
      </c>
      <c r="Y2322" s="46">
        <f>IFERROR(VLOOKUP(D2322,Pivot!$B$4:$H$2181,7,0),"")</f>
        <v>0.70350000000000001</v>
      </c>
    </row>
    <row r="2323" spans="1:25" ht="15" customHeight="1" outlineLevel="2">
      <c r="A2323" s="10" t="str">
        <f>VLOOKUP(D2323,'Current OBD'!$B$6:$K$2185,4,0)</f>
        <v>Yakima</v>
      </c>
      <c r="B2323" s="10" t="str">
        <f>VLOOKUP(D2323,'Current OBD'!$B$6:$K$2185,3,0)</f>
        <v>39-119</v>
      </c>
      <c r="C2323" s="9" t="str">
        <f>VLOOKUP(D2323,'Current OBD'!$B$6:$K$2185,2,0)</f>
        <v>Selah School District</v>
      </c>
      <c r="D2323" s="24">
        <v>662245</v>
      </c>
      <c r="E2323" s="9" t="str">
        <f>VLOOKUP(D2323,'Current OBD'!$B$6:$K$2185,10,0)</f>
        <v>Selah Middle School</v>
      </c>
      <c r="F2323" s="11" t="str">
        <f>IF(VLOOKUP(D2323,'Current OBD'!$B$6:$AK$2185,23,0)="Yes","PK"," ")</f>
        <v xml:space="preserve"> </v>
      </c>
      <c r="G2323" s="11" t="str">
        <f>IF(VLOOKUP(D2323,'Current OBD'!$B$6:$AK$2185,24,0)="Yes","K"," ")</f>
        <v xml:space="preserve"> </v>
      </c>
      <c r="H2323" s="11" t="str">
        <f>IF(VLOOKUP(D2323,'Current OBD'!$B$6:$AK$2185,25,0)="Yes",1," ")</f>
        <v xml:space="preserve"> </v>
      </c>
      <c r="I2323" s="11" t="str">
        <f>IF(VLOOKUP(D2323,'Current OBD'!$B$6:$AK$2185,26,0)="Yes","2"," ")</f>
        <v xml:space="preserve"> </v>
      </c>
      <c r="J2323" s="11" t="str">
        <f>IF(VLOOKUP(D2323,'Current OBD'!$B$6:$AK$2185,27,0)="Yes","3"," ")</f>
        <v xml:space="preserve"> </v>
      </c>
      <c r="K2323" s="11" t="str">
        <f>IF(VLOOKUP(D2323,'Current OBD'!$B$6:$AK$2185,28,0)="Yes","4"," ")</f>
        <v xml:space="preserve"> </v>
      </c>
      <c r="L2323" s="11" t="str">
        <f>IF(VLOOKUP(D2323,'Current OBD'!$B$6:$AK$2185,29,0)="Yes","5"," ")</f>
        <v xml:space="preserve"> </v>
      </c>
      <c r="M2323" s="11" t="str">
        <f>IF(VLOOKUP(D2323,'Current OBD'!$B$6:$AK$2185,30,0)="Yes","6"," ")</f>
        <v>6</v>
      </c>
      <c r="N2323" s="11" t="str">
        <f>IF(VLOOKUP(D2323,'Current OBD'!$B$6:$AK$2185,31,0)="Yes","7"," ")</f>
        <v>7</v>
      </c>
      <c r="O2323" s="11" t="str">
        <f>IF(VLOOKUP(D2323,'Current OBD'!$B$6:$AK$2185,32,0)="Yes","8"," ")</f>
        <v>8</v>
      </c>
      <c r="P2323" s="11" t="str">
        <f>IF(VLOOKUP(D2323,'Current OBD'!$B$6:$AK$2185,33,0)="Yes","9"," ")</f>
        <v xml:space="preserve"> </v>
      </c>
      <c r="Q2323" s="11" t="str">
        <f>IF(VLOOKUP(D2323,'Current OBD'!$B$6:$AK$2185,34,0)="Yes","10"," ")</f>
        <v xml:space="preserve"> </v>
      </c>
      <c r="R2323" s="11" t="str">
        <f>IF(VLOOKUP(D2323,'Current OBD'!$B$6:$AK$2185,35,0)="Yes","11"," ")</f>
        <v xml:space="preserve"> </v>
      </c>
      <c r="S2323" s="11" t="str">
        <f>IF(VLOOKUP(D2323,'Current OBD'!$B$6:$AK$2185,36,0)="Yes","12"," ")</f>
        <v xml:space="preserve"> </v>
      </c>
      <c r="T2323" s="13">
        <f>VLOOKUP(D2323,Pivot!$B$4:$F$2181,2,0)</f>
        <v>674</v>
      </c>
      <c r="U2323" s="13">
        <f>VLOOKUP(D2323,Pivot!$B$4:$F$2181,3,0)</f>
        <v>0</v>
      </c>
      <c r="V2323" s="13">
        <f>VLOOKUP(D2323,Pivot!$B$4:$F$2181,4,0)</f>
        <v>916</v>
      </c>
      <c r="W2323" s="46">
        <f>IFERROR(VLOOKUP(D2323,Pivot!$B$4:$H$2181,5,0),"")</f>
        <v>0.73580000000000001</v>
      </c>
      <c r="X2323" s="51">
        <f>IFERROR(VLOOKUP(D2323,Pivot!$B$4:$H$2181,6,0),"")</f>
        <v>0</v>
      </c>
      <c r="Y2323" s="46">
        <f>IFERROR(VLOOKUP(D2323,Pivot!$B$4:$H$2181,7,0),"")</f>
        <v>0.73580000000000001</v>
      </c>
    </row>
    <row r="2324" spans="1:25" ht="15" customHeight="1" outlineLevel="1">
      <c r="A2324" s="27"/>
      <c r="B2324" s="27"/>
      <c r="C2324" s="30" t="s">
        <v>5911</v>
      </c>
      <c r="D2324" s="27"/>
      <c r="E2324" s="26"/>
      <c r="F2324" s="29"/>
      <c r="G2324" s="29"/>
      <c r="H2324" s="29"/>
      <c r="I2324" s="29"/>
      <c r="J2324" s="29"/>
      <c r="K2324" s="29"/>
      <c r="L2324" s="29"/>
      <c r="M2324" s="29"/>
      <c r="N2324" s="29"/>
      <c r="O2324" s="29"/>
      <c r="P2324" s="29"/>
      <c r="Q2324" s="29"/>
      <c r="R2324" s="29"/>
      <c r="S2324" s="29"/>
      <c r="T2324" s="43">
        <f>SUBTOTAL(9,T2319:T2323)</f>
        <v>2748</v>
      </c>
      <c r="U2324" s="43">
        <f>SUBTOTAL(9,U2319:U2323)</f>
        <v>0</v>
      </c>
      <c r="V2324" s="43">
        <f>SUBTOTAL(9,V2319:V2323)</f>
        <v>3881</v>
      </c>
      <c r="W2324" s="47"/>
      <c r="X2324" s="52"/>
      <c r="Y2324" s="56">
        <f>(T2324+U2324)/V2324</f>
        <v>0.70806493171862916</v>
      </c>
    </row>
    <row r="2325" spans="1:25" ht="15" customHeight="1" outlineLevel="2">
      <c r="A2325" s="10" t="str">
        <f>VLOOKUP(D2325,'Current OBD'!$B$6:$K$2185,4,0)</f>
        <v>Yakima</v>
      </c>
      <c r="B2325" s="10" t="str">
        <f>VLOOKUP(D2325,'Current OBD'!$B$6:$K$2185,3,0)</f>
        <v>39-120</v>
      </c>
      <c r="C2325" s="9" t="str">
        <f>VLOOKUP(D2325,'Current OBD'!$B$6:$K$2185,2,0)</f>
        <v>Mabton School District</v>
      </c>
      <c r="D2325" s="24">
        <v>662247</v>
      </c>
      <c r="E2325" s="9" t="str">
        <f>VLOOKUP(D2325,'Current OBD'!$B$6:$K$2185,10,0)</f>
        <v>Artz-Fox Elementary</v>
      </c>
      <c r="F2325" s="11" t="str">
        <f>IF(VLOOKUP(D2325,'Current OBD'!$B$6:$AK$2185,23,0)="Yes","PK"," ")</f>
        <v>PK</v>
      </c>
      <c r="G2325" s="11" t="str">
        <f>IF(VLOOKUP(D2325,'Current OBD'!$B$6:$AK$2185,24,0)="Yes","K"," ")</f>
        <v>K</v>
      </c>
      <c r="H2325" s="11">
        <f>IF(VLOOKUP(D2325,'Current OBD'!$B$6:$AK$2185,25,0)="Yes",1," ")</f>
        <v>1</v>
      </c>
      <c r="I2325" s="11" t="str">
        <f>IF(VLOOKUP(D2325,'Current OBD'!$B$6:$AK$2185,26,0)="Yes","2"," ")</f>
        <v>2</v>
      </c>
      <c r="J2325" s="11" t="str">
        <f>IF(VLOOKUP(D2325,'Current OBD'!$B$6:$AK$2185,27,0)="Yes","3"," ")</f>
        <v>3</v>
      </c>
      <c r="K2325" s="11" t="str">
        <f>IF(VLOOKUP(D2325,'Current OBD'!$B$6:$AK$2185,28,0)="Yes","4"," ")</f>
        <v>4</v>
      </c>
      <c r="L2325" s="11" t="str">
        <f>IF(VLOOKUP(D2325,'Current OBD'!$B$6:$AK$2185,29,0)="Yes","5"," ")</f>
        <v>5</v>
      </c>
      <c r="M2325" s="11" t="str">
        <f>IF(VLOOKUP(D2325,'Current OBD'!$B$6:$AK$2185,30,0)="Yes","6"," ")</f>
        <v>6</v>
      </c>
      <c r="N2325" s="11" t="str">
        <f>IF(VLOOKUP(D2325,'Current OBD'!$B$6:$AK$2185,31,0)="Yes","7"," ")</f>
        <v xml:space="preserve"> </v>
      </c>
      <c r="O2325" s="11" t="str">
        <f>IF(VLOOKUP(D2325,'Current OBD'!$B$6:$AK$2185,32,0)="Yes","8"," ")</f>
        <v xml:space="preserve"> </v>
      </c>
      <c r="P2325" s="11" t="str">
        <f>IF(VLOOKUP(D2325,'Current OBD'!$B$6:$AK$2185,33,0)="Yes","9"," ")</f>
        <v xml:space="preserve"> </v>
      </c>
      <c r="Q2325" s="11" t="str">
        <f>IF(VLOOKUP(D2325,'Current OBD'!$B$6:$AK$2185,34,0)="Yes","10"," ")</f>
        <v xml:space="preserve"> </v>
      </c>
      <c r="R2325" s="11" t="str">
        <f>IF(VLOOKUP(D2325,'Current OBD'!$B$6:$AK$2185,35,0)="Yes","11"," ")</f>
        <v xml:space="preserve"> </v>
      </c>
      <c r="S2325" s="11" t="str">
        <f>IF(VLOOKUP(D2325,'Current OBD'!$B$6:$AK$2185,36,0)="Yes","12"," ")</f>
        <v xml:space="preserve"> </v>
      </c>
      <c r="T2325" s="13">
        <f>VLOOKUP(D2325,Pivot!$B$4:$F$2181,2,0)</f>
        <v>414</v>
      </c>
      <c r="U2325" s="13">
        <f>VLOOKUP(D2325,Pivot!$B$4:$F$2181,3,0)</f>
        <v>0</v>
      </c>
      <c r="V2325" s="13">
        <f>VLOOKUP(D2325,Pivot!$B$4:$F$2181,4,0)</f>
        <v>414</v>
      </c>
      <c r="W2325" s="46">
        <f>IFERROR(VLOOKUP(D2325,Pivot!$B$4:$H$2181,5,0),"")</f>
        <v>1</v>
      </c>
      <c r="X2325" s="51">
        <f>IFERROR(VLOOKUP(D2325,Pivot!$B$4:$H$2181,6,0),"")</f>
        <v>0</v>
      </c>
      <c r="Y2325" s="46">
        <f>IFERROR(VLOOKUP(D2325,Pivot!$B$4:$H$2181,7,0),"")</f>
        <v>1</v>
      </c>
    </row>
    <row r="2326" spans="1:25" ht="15" customHeight="1" outlineLevel="2">
      <c r="A2326" s="10" t="str">
        <f>VLOOKUP(D2326,'Current OBD'!$B$6:$K$2185,4,0)</f>
        <v>Yakima</v>
      </c>
      <c r="B2326" s="10" t="str">
        <f>VLOOKUP(D2326,'Current OBD'!$B$6:$K$2185,3,0)</f>
        <v>39-120</v>
      </c>
      <c r="C2326" s="9" t="str">
        <f>VLOOKUP(D2326,'Current OBD'!$B$6:$K$2185,2,0)</f>
        <v>Mabton School District</v>
      </c>
      <c r="D2326" s="24">
        <v>662248</v>
      </c>
      <c r="E2326" s="9" t="str">
        <f>VLOOKUP(D2326,'Current OBD'!$B$6:$K$2185,10,0)</f>
        <v>Mabton Jr/Sr School</v>
      </c>
      <c r="F2326" s="11" t="str">
        <f>IF(VLOOKUP(D2326,'Current OBD'!$B$6:$AK$2185,23,0)="Yes","PK"," ")</f>
        <v xml:space="preserve"> </v>
      </c>
      <c r="G2326" s="11" t="str">
        <f>IF(VLOOKUP(D2326,'Current OBD'!$B$6:$AK$2185,24,0)="Yes","K"," ")</f>
        <v xml:space="preserve"> </v>
      </c>
      <c r="H2326" s="11" t="str">
        <f>IF(VLOOKUP(D2326,'Current OBD'!$B$6:$AK$2185,25,0)="Yes",1," ")</f>
        <v xml:space="preserve"> </v>
      </c>
      <c r="I2326" s="11" t="str">
        <f>IF(VLOOKUP(D2326,'Current OBD'!$B$6:$AK$2185,26,0)="Yes","2"," ")</f>
        <v xml:space="preserve"> </v>
      </c>
      <c r="J2326" s="11" t="str">
        <f>IF(VLOOKUP(D2326,'Current OBD'!$B$6:$AK$2185,27,0)="Yes","3"," ")</f>
        <v xml:space="preserve"> </v>
      </c>
      <c r="K2326" s="11" t="str">
        <f>IF(VLOOKUP(D2326,'Current OBD'!$B$6:$AK$2185,28,0)="Yes","4"," ")</f>
        <v xml:space="preserve"> </v>
      </c>
      <c r="L2326" s="11" t="str">
        <f>IF(VLOOKUP(D2326,'Current OBD'!$B$6:$AK$2185,29,0)="Yes","5"," ")</f>
        <v xml:space="preserve"> </v>
      </c>
      <c r="M2326" s="11" t="str">
        <f>IF(VLOOKUP(D2326,'Current OBD'!$B$6:$AK$2185,30,0)="Yes","6"," ")</f>
        <v xml:space="preserve"> </v>
      </c>
      <c r="N2326" s="11" t="str">
        <f>IF(VLOOKUP(D2326,'Current OBD'!$B$6:$AK$2185,31,0)="Yes","7"," ")</f>
        <v>7</v>
      </c>
      <c r="O2326" s="11" t="str">
        <f>IF(VLOOKUP(D2326,'Current OBD'!$B$6:$AK$2185,32,0)="Yes","8"," ")</f>
        <v>8</v>
      </c>
      <c r="P2326" s="11" t="str">
        <f>IF(VLOOKUP(D2326,'Current OBD'!$B$6:$AK$2185,33,0)="Yes","9"," ")</f>
        <v>9</v>
      </c>
      <c r="Q2326" s="11" t="str">
        <f>IF(VLOOKUP(D2326,'Current OBD'!$B$6:$AK$2185,34,0)="Yes","10"," ")</f>
        <v>10</v>
      </c>
      <c r="R2326" s="11" t="str">
        <f>IF(VLOOKUP(D2326,'Current OBD'!$B$6:$AK$2185,35,0)="Yes","11"," ")</f>
        <v>11</v>
      </c>
      <c r="S2326" s="11" t="str">
        <f>IF(VLOOKUP(D2326,'Current OBD'!$B$6:$AK$2185,36,0)="Yes","12"," ")</f>
        <v>12</v>
      </c>
      <c r="T2326" s="13">
        <f>VLOOKUP(D2326,Pivot!$B$4:$F$2181,2,0)</f>
        <v>370</v>
      </c>
      <c r="U2326" s="13">
        <f>VLOOKUP(D2326,Pivot!$B$4:$F$2181,3,0)</f>
        <v>0</v>
      </c>
      <c r="V2326" s="13">
        <f>VLOOKUP(D2326,Pivot!$B$4:$F$2181,4,0)</f>
        <v>370</v>
      </c>
      <c r="W2326" s="46">
        <f>IFERROR(VLOOKUP(D2326,Pivot!$B$4:$H$2181,5,0),"")</f>
        <v>1</v>
      </c>
      <c r="X2326" s="51">
        <f>IFERROR(VLOOKUP(D2326,Pivot!$B$4:$H$2181,6,0),"")</f>
        <v>0</v>
      </c>
      <c r="Y2326" s="46">
        <f>IFERROR(VLOOKUP(D2326,Pivot!$B$4:$H$2181,7,0),"")</f>
        <v>1</v>
      </c>
    </row>
    <row r="2327" spans="1:25" ht="15" customHeight="1" outlineLevel="1">
      <c r="A2327" s="27"/>
      <c r="B2327" s="27"/>
      <c r="C2327" s="30" t="s">
        <v>5912</v>
      </c>
      <c r="D2327" s="27"/>
      <c r="E2327" s="26"/>
      <c r="F2327" s="29"/>
      <c r="G2327" s="29"/>
      <c r="H2327" s="29"/>
      <c r="I2327" s="29"/>
      <c r="J2327" s="29"/>
      <c r="K2327" s="29"/>
      <c r="L2327" s="29"/>
      <c r="M2327" s="29"/>
      <c r="N2327" s="29"/>
      <c r="O2327" s="29"/>
      <c r="P2327" s="29"/>
      <c r="Q2327" s="29"/>
      <c r="R2327" s="29"/>
      <c r="S2327" s="29"/>
      <c r="T2327" s="43">
        <f>SUBTOTAL(9,T2325:T2326)</f>
        <v>784</v>
      </c>
      <c r="U2327" s="43">
        <f>SUBTOTAL(9,U2325:U2326)</f>
        <v>0</v>
      </c>
      <c r="V2327" s="43">
        <f>SUBTOTAL(9,V2325:V2326)</f>
        <v>784</v>
      </c>
      <c r="W2327" s="47"/>
      <c r="X2327" s="52"/>
      <c r="Y2327" s="56">
        <f>(T2327+U2327)/V2327</f>
        <v>1</v>
      </c>
    </row>
    <row r="2328" spans="1:25" ht="15" customHeight="1" outlineLevel="2">
      <c r="A2328" s="10" t="str">
        <f>VLOOKUP(D2328,'Current OBD'!$B$6:$K$2185,4,0)</f>
        <v>Yakima</v>
      </c>
      <c r="B2328" s="10" t="str">
        <f>VLOOKUP(D2328,'Current OBD'!$B$6:$K$2185,3,0)</f>
        <v>39-200</v>
      </c>
      <c r="C2328" s="9" t="str">
        <f>VLOOKUP(D2328,'Current OBD'!$B$6:$K$2185,2,0)</f>
        <v>Grandview School District</v>
      </c>
      <c r="D2328" s="24">
        <v>662251</v>
      </c>
      <c r="E2328" s="9" t="str">
        <f>VLOOKUP(D2328,'Current OBD'!$B$6:$K$2185,10,0)</f>
        <v>Arthur H. Smith Elementary</v>
      </c>
      <c r="F2328" s="11" t="str">
        <f>IF(VLOOKUP(D2328,'Current OBD'!$B$6:$AK$2185,23,0)="Yes","PK"," ")</f>
        <v>PK</v>
      </c>
      <c r="G2328" s="11" t="str">
        <f>IF(VLOOKUP(D2328,'Current OBD'!$B$6:$AK$2185,24,0)="Yes","K"," ")</f>
        <v>K</v>
      </c>
      <c r="H2328" s="11">
        <f>IF(VLOOKUP(D2328,'Current OBD'!$B$6:$AK$2185,25,0)="Yes",1," ")</f>
        <v>1</v>
      </c>
      <c r="I2328" s="11" t="str">
        <f>IF(VLOOKUP(D2328,'Current OBD'!$B$6:$AK$2185,26,0)="Yes","2"," ")</f>
        <v>2</v>
      </c>
      <c r="J2328" s="11" t="str">
        <f>IF(VLOOKUP(D2328,'Current OBD'!$B$6:$AK$2185,27,0)="Yes","3"," ")</f>
        <v>3</v>
      </c>
      <c r="K2328" s="11" t="str">
        <f>IF(VLOOKUP(D2328,'Current OBD'!$B$6:$AK$2185,28,0)="Yes","4"," ")</f>
        <v>4</v>
      </c>
      <c r="L2328" s="11" t="str">
        <f>IF(VLOOKUP(D2328,'Current OBD'!$B$6:$AK$2185,29,0)="Yes","5"," ")</f>
        <v>5</v>
      </c>
      <c r="M2328" s="11" t="str">
        <f>IF(VLOOKUP(D2328,'Current OBD'!$B$6:$AK$2185,30,0)="Yes","6"," ")</f>
        <v xml:space="preserve"> </v>
      </c>
      <c r="N2328" s="11" t="str">
        <f>IF(VLOOKUP(D2328,'Current OBD'!$B$6:$AK$2185,31,0)="Yes","7"," ")</f>
        <v xml:space="preserve"> </v>
      </c>
      <c r="O2328" s="11" t="str">
        <f>IF(VLOOKUP(D2328,'Current OBD'!$B$6:$AK$2185,32,0)="Yes","8"," ")</f>
        <v xml:space="preserve"> </v>
      </c>
      <c r="P2328" s="11" t="str">
        <f>IF(VLOOKUP(D2328,'Current OBD'!$B$6:$AK$2185,33,0)="Yes","9"," ")</f>
        <v xml:space="preserve"> </v>
      </c>
      <c r="Q2328" s="11" t="str">
        <f>IF(VLOOKUP(D2328,'Current OBD'!$B$6:$AK$2185,34,0)="Yes","10"," ")</f>
        <v xml:space="preserve"> </v>
      </c>
      <c r="R2328" s="11" t="str">
        <f>IF(VLOOKUP(D2328,'Current OBD'!$B$6:$AK$2185,35,0)="Yes","11"," ")</f>
        <v xml:space="preserve"> </v>
      </c>
      <c r="S2328" s="11" t="str">
        <f>IF(VLOOKUP(D2328,'Current OBD'!$B$6:$AK$2185,36,0)="Yes","12"," ")</f>
        <v xml:space="preserve"> </v>
      </c>
      <c r="T2328" s="13">
        <f>VLOOKUP(D2328,Pivot!$B$4:$F$2181,2,0)</f>
        <v>485</v>
      </c>
      <c r="U2328" s="13">
        <f>VLOOKUP(D2328,Pivot!$B$4:$F$2181,3,0)</f>
        <v>0</v>
      </c>
      <c r="V2328" s="13">
        <f>VLOOKUP(D2328,Pivot!$B$4:$F$2181,4,0)</f>
        <v>485</v>
      </c>
      <c r="W2328" s="46">
        <f>IFERROR(VLOOKUP(D2328,Pivot!$B$4:$H$2181,5,0),"")</f>
        <v>1</v>
      </c>
      <c r="X2328" s="51">
        <f>IFERROR(VLOOKUP(D2328,Pivot!$B$4:$H$2181,6,0),"")</f>
        <v>0</v>
      </c>
      <c r="Y2328" s="46">
        <f>IFERROR(VLOOKUP(D2328,Pivot!$B$4:$H$2181,7,0),"")</f>
        <v>1</v>
      </c>
    </row>
    <row r="2329" spans="1:25" ht="15" customHeight="1" outlineLevel="2">
      <c r="A2329" s="10" t="str">
        <f>VLOOKUP(D2329,'Current OBD'!$B$6:$K$2185,4,0)</f>
        <v>Yakima</v>
      </c>
      <c r="B2329" s="10" t="str">
        <f>VLOOKUP(D2329,'Current OBD'!$B$6:$K$2185,3,0)</f>
        <v>39-200</v>
      </c>
      <c r="C2329" s="9" t="str">
        <f>VLOOKUP(D2329,'Current OBD'!$B$6:$K$2185,2,0)</f>
        <v>Grandview School District</v>
      </c>
      <c r="D2329" s="24">
        <v>685347</v>
      </c>
      <c r="E2329" s="9" t="str">
        <f>VLOOKUP(D2329,'Current OBD'!$B$6:$K$2185,10,0)</f>
        <v>Contract Learning Center</v>
      </c>
      <c r="F2329" s="11" t="str">
        <f>IF(VLOOKUP(D2329,'Current OBD'!$B$6:$AK$2185,23,0)="Yes","PK"," ")</f>
        <v xml:space="preserve"> </v>
      </c>
      <c r="G2329" s="11" t="str">
        <f>IF(VLOOKUP(D2329,'Current OBD'!$B$6:$AK$2185,24,0)="Yes","K"," ")</f>
        <v xml:space="preserve"> </v>
      </c>
      <c r="H2329" s="11" t="str">
        <f>IF(VLOOKUP(D2329,'Current OBD'!$B$6:$AK$2185,25,0)="Yes",1," ")</f>
        <v xml:space="preserve"> </v>
      </c>
      <c r="I2329" s="11" t="str">
        <f>IF(VLOOKUP(D2329,'Current OBD'!$B$6:$AK$2185,26,0)="Yes","2"," ")</f>
        <v xml:space="preserve"> </v>
      </c>
      <c r="J2329" s="11" t="str">
        <f>IF(VLOOKUP(D2329,'Current OBD'!$B$6:$AK$2185,27,0)="Yes","3"," ")</f>
        <v xml:space="preserve"> </v>
      </c>
      <c r="K2329" s="11" t="str">
        <f>IF(VLOOKUP(D2329,'Current OBD'!$B$6:$AK$2185,28,0)="Yes","4"," ")</f>
        <v xml:space="preserve"> </v>
      </c>
      <c r="L2329" s="11" t="str">
        <f>IF(VLOOKUP(D2329,'Current OBD'!$B$6:$AK$2185,29,0)="Yes","5"," ")</f>
        <v xml:space="preserve"> </v>
      </c>
      <c r="M2329" s="11" t="str">
        <f>IF(VLOOKUP(D2329,'Current OBD'!$B$6:$AK$2185,30,0)="Yes","6"," ")</f>
        <v xml:space="preserve"> </v>
      </c>
      <c r="N2329" s="11" t="str">
        <f>IF(VLOOKUP(D2329,'Current OBD'!$B$6:$AK$2185,31,0)="Yes","7"," ")</f>
        <v xml:space="preserve"> </v>
      </c>
      <c r="O2329" s="11" t="str">
        <f>IF(VLOOKUP(D2329,'Current OBD'!$B$6:$AK$2185,32,0)="Yes","8"," ")</f>
        <v xml:space="preserve"> </v>
      </c>
      <c r="P2329" s="11" t="str">
        <f>IF(VLOOKUP(D2329,'Current OBD'!$B$6:$AK$2185,33,0)="Yes","9"," ")</f>
        <v>9</v>
      </c>
      <c r="Q2329" s="11" t="str">
        <f>IF(VLOOKUP(D2329,'Current OBD'!$B$6:$AK$2185,34,0)="Yes","10"," ")</f>
        <v>10</v>
      </c>
      <c r="R2329" s="11" t="str">
        <f>IF(VLOOKUP(D2329,'Current OBD'!$B$6:$AK$2185,35,0)="Yes","11"," ")</f>
        <v>11</v>
      </c>
      <c r="S2329" s="11" t="str">
        <f>IF(VLOOKUP(D2329,'Current OBD'!$B$6:$AK$2185,36,0)="Yes","12"," ")</f>
        <v>12</v>
      </c>
      <c r="T2329" s="13">
        <f>VLOOKUP(D2329,Pivot!$B$4:$F$2181,2,0)</f>
        <v>33</v>
      </c>
      <c r="U2329" s="13">
        <f>VLOOKUP(D2329,Pivot!$B$4:$F$2181,3,0)</f>
        <v>0</v>
      </c>
      <c r="V2329" s="13">
        <f>VLOOKUP(D2329,Pivot!$B$4:$F$2181,4,0)</f>
        <v>33</v>
      </c>
      <c r="W2329" s="46">
        <f>IFERROR(VLOOKUP(D2329,Pivot!$B$4:$H$2181,5,0),"")</f>
        <v>1</v>
      </c>
      <c r="X2329" s="51">
        <f>IFERROR(VLOOKUP(D2329,Pivot!$B$4:$H$2181,6,0),"")</f>
        <v>0</v>
      </c>
      <c r="Y2329" s="46">
        <f>IFERROR(VLOOKUP(D2329,Pivot!$B$4:$H$2181,7,0),"")</f>
        <v>1</v>
      </c>
    </row>
    <row r="2330" spans="1:25" ht="15" customHeight="1" outlineLevel="2">
      <c r="A2330" s="10" t="str">
        <f>VLOOKUP(D2330,'Current OBD'!$B$6:$K$2185,4,0)</f>
        <v>Yakima</v>
      </c>
      <c r="B2330" s="10" t="str">
        <f>VLOOKUP(D2330,'Current OBD'!$B$6:$K$2185,3,0)</f>
        <v>39-200</v>
      </c>
      <c r="C2330" s="9" t="str">
        <f>VLOOKUP(D2330,'Current OBD'!$B$6:$K$2185,2,0)</f>
        <v>Grandview School District</v>
      </c>
      <c r="D2330" s="24">
        <v>663436</v>
      </c>
      <c r="E2330" s="9" t="str">
        <f>VLOOKUP(D2330,'Current OBD'!$B$6:$K$2185,10,0)</f>
        <v>Grandview High School</v>
      </c>
      <c r="F2330" s="11" t="str">
        <f>IF(VLOOKUP(D2330,'Current OBD'!$B$6:$AK$2185,23,0)="Yes","PK"," ")</f>
        <v xml:space="preserve"> </v>
      </c>
      <c r="G2330" s="11" t="str">
        <f>IF(VLOOKUP(D2330,'Current OBD'!$B$6:$AK$2185,24,0)="Yes","K"," ")</f>
        <v xml:space="preserve"> </v>
      </c>
      <c r="H2330" s="11" t="str">
        <f>IF(VLOOKUP(D2330,'Current OBD'!$B$6:$AK$2185,25,0)="Yes",1," ")</f>
        <v xml:space="preserve"> </v>
      </c>
      <c r="I2330" s="11" t="str">
        <f>IF(VLOOKUP(D2330,'Current OBD'!$B$6:$AK$2185,26,0)="Yes","2"," ")</f>
        <v xml:space="preserve"> </v>
      </c>
      <c r="J2330" s="11" t="str">
        <f>IF(VLOOKUP(D2330,'Current OBD'!$B$6:$AK$2185,27,0)="Yes","3"," ")</f>
        <v xml:space="preserve"> </v>
      </c>
      <c r="K2330" s="11" t="str">
        <f>IF(VLOOKUP(D2330,'Current OBD'!$B$6:$AK$2185,28,0)="Yes","4"," ")</f>
        <v xml:space="preserve"> </v>
      </c>
      <c r="L2330" s="11" t="str">
        <f>IF(VLOOKUP(D2330,'Current OBD'!$B$6:$AK$2185,29,0)="Yes","5"," ")</f>
        <v xml:space="preserve"> </v>
      </c>
      <c r="M2330" s="11" t="str">
        <f>IF(VLOOKUP(D2330,'Current OBD'!$B$6:$AK$2185,30,0)="Yes","6"," ")</f>
        <v xml:space="preserve"> </v>
      </c>
      <c r="N2330" s="11" t="str">
        <f>IF(VLOOKUP(D2330,'Current OBD'!$B$6:$AK$2185,31,0)="Yes","7"," ")</f>
        <v xml:space="preserve"> </v>
      </c>
      <c r="O2330" s="11" t="str">
        <f>IF(VLOOKUP(D2330,'Current OBD'!$B$6:$AK$2185,32,0)="Yes","8"," ")</f>
        <v xml:space="preserve"> </v>
      </c>
      <c r="P2330" s="11" t="str">
        <f>IF(VLOOKUP(D2330,'Current OBD'!$B$6:$AK$2185,33,0)="Yes","9"," ")</f>
        <v>9</v>
      </c>
      <c r="Q2330" s="11" t="str">
        <f>IF(VLOOKUP(D2330,'Current OBD'!$B$6:$AK$2185,34,0)="Yes","10"," ")</f>
        <v>10</v>
      </c>
      <c r="R2330" s="11" t="str">
        <f>IF(VLOOKUP(D2330,'Current OBD'!$B$6:$AK$2185,35,0)="Yes","11"," ")</f>
        <v>11</v>
      </c>
      <c r="S2330" s="11" t="str">
        <f>IF(VLOOKUP(D2330,'Current OBD'!$B$6:$AK$2185,36,0)="Yes","12"," ")</f>
        <v>12</v>
      </c>
      <c r="T2330" s="13">
        <f>VLOOKUP(D2330,Pivot!$B$4:$F$2181,2,0)</f>
        <v>1033</v>
      </c>
      <c r="U2330" s="13">
        <f>VLOOKUP(D2330,Pivot!$B$4:$F$2181,3,0)</f>
        <v>0</v>
      </c>
      <c r="V2330" s="13">
        <f>VLOOKUP(D2330,Pivot!$B$4:$F$2181,4,0)</f>
        <v>1129</v>
      </c>
      <c r="W2330" s="46">
        <f>IFERROR(VLOOKUP(D2330,Pivot!$B$4:$H$2181,5,0),"")</f>
        <v>0.91500000000000004</v>
      </c>
      <c r="X2330" s="51">
        <f>IFERROR(VLOOKUP(D2330,Pivot!$B$4:$H$2181,6,0),"")</f>
        <v>0</v>
      </c>
      <c r="Y2330" s="46">
        <f>IFERROR(VLOOKUP(D2330,Pivot!$B$4:$H$2181,7,0),"")</f>
        <v>0.91500000000000004</v>
      </c>
    </row>
    <row r="2331" spans="1:25" ht="15" customHeight="1" outlineLevel="2">
      <c r="A2331" s="10" t="str">
        <f>VLOOKUP(D2331,'Current OBD'!$B$6:$K$2185,4,0)</f>
        <v>Yakima</v>
      </c>
      <c r="B2331" s="10" t="str">
        <f>VLOOKUP(D2331,'Current OBD'!$B$6:$K$2185,3,0)</f>
        <v>39-200</v>
      </c>
      <c r="C2331" s="9" t="str">
        <f>VLOOKUP(D2331,'Current OBD'!$B$6:$K$2185,2,0)</f>
        <v>Grandview School District</v>
      </c>
      <c r="D2331" s="24">
        <v>662252</v>
      </c>
      <c r="E2331" s="9" t="str">
        <f>VLOOKUP(D2331,'Current OBD'!$B$6:$K$2185,10,0)</f>
        <v>Grandview Middle School</v>
      </c>
      <c r="F2331" s="11" t="str">
        <f>IF(VLOOKUP(D2331,'Current OBD'!$B$6:$AK$2185,23,0)="Yes","PK"," ")</f>
        <v xml:space="preserve"> </v>
      </c>
      <c r="G2331" s="11" t="str">
        <f>IF(VLOOKUP(D2331,'Current OBD'!$B$6:$AK$2185,24,0)="Yes","K"," ")</f>
        <v xml:space="preserve"> </v>
      </c>
      <c r="H2331" s="11" t="str">
        <f>IF(VLOOKUP(D2331,'Current OBD'!$B$6:$AK$2185,25,0)="Yes",1," ")</f>
        <v xml:space="preserve"> </v>
      </c>
      <c r="I2331" s="11" t="str">
        <f>IF(VLOOKUP(D2331,'Current OBD'!$B$6:$AK$2185,26,0)="Yes","2"," ")</f>
        <v xml:space="preserve"> </v>
      </c>
      <c r="J2331" s="11" t="str">
        <f>IF(VLOOKUP(D2331,'Current OBD'!$B$6:$AK$2185,27,0)="Yes","3"," ")</f>
        <v xml:space="preserve"> </v>
      </c>
      <c r="K2331" s="11" t="str">
        <f>IF(VLOOKUP(D2331,'Current OBD'!$B$6:$AK$2185,28,0)="Yes","4"," ")</f>
        <v xml:space="preserve"> </v>
      </c>
      <c r="L2331" s="11" t="str">
        <f>IF(VLOOKUP(D2331,'Current OBD'!$B$6:$AK$2185,29,0)="Yes","5"," ")</f>
        <v xml:space="preserve"> </v>
      </c>
      <c r="M2331" s="11" t="str">
        <f>IF(VLOOKUP(D2331,'Current OBD'!$B$6:$AK$2185,30,0)="Yes","6"," ")</f>
        <v>6</v>
      </c>
      <c r="N2331" s="11" t="str">
        <f>IF(VLOOKUP(D2331,'Current OBD'!$B$6:$AK$2185,31,0)="Yes","7"," ")</f>
        <v>7</v>
      </c>
      <c r="O2331" s="11" t="str">
        <f>IF(VLOOKUP(D2331,'Current OBD'!$B$6:$AK$2185,32,0)="Yes","8"," ")</f>
        <v>8</v>
      </c>
      <c r="P2331" s="11" t="str">
        <f>IF(VLOOKUP(D2331,'Current OBD'!$B$6:$AK$2185,33,0)="Yes","9"," ")</f>
        <v xml:space="preserve"> </v>
      </c>
      <c r="Q2331" s="11" t="str">
        <f>IF(VLOOKUP(D2331,'Current OBD'!$B$6:$AK$2185,34,0)="Yes","10"," ")</f>
        <v xml:space="preserve"> </v>
      </c>
      <c r="R2331" s="11" t="str">
        <f>IF(VLOOKUP(D2331,'Current OBD'!$B$6:$AK$2185,35,0)="Yes","11"," ")</f>
        <v xml:space="preserve"> </v>
      </c>
      <c r="S2331" s="11" t="str">
        <f>IF(VLOOKUP(D2331,'Current OBD'!$B$6:$AK$2185,36,0)="Yes","12"," ")</f>
        <v xml:space="preserve"> </v>
      </c>
      <c r="T2331" s="13">
        <f>VLOOKUP(D2331,Pivot!$B$4:$F$2181,2,0)</f>
        <v>859</v>
      </c>
      <c r="U2331" s="13">
        <f>VLOOKUP(D2331,Pivot!$B$4:$F$2181,3,0)</f>
        <v>0</v>
      </c>
      <c r="V2331" s="13">
        <f>VLOOKUP(D2331,Pivot!$B$4:$F$2181,4,0)</f>
        <v>868</v>
      </c>
      <c r="W2331" s="46">
        <f>IFERROR(VLOOKUP(D2331,Pivot!$B$4:$H$2181,5,0),"")</f>
        <v>0.98960000000000004</v>
      </c>
      <c r="X2331" s="51">
        <f>IFERROR(VLOOKUP(D2331,Pivot!$B$4:$H$2181,6,0),"")</f>
        <v>0</v>
      </c>
      <c r="Y2331" s="46">
        <f>IFERROR(VLOOKUP(D2331,Pivot!$B$4:$H$2181,7,0),"")</f>
        <v>0.98960000000000004</v>
      </c>
    </row>
    <row r="2332" spans="1:25" ht="15" customHeight="1" outlineLevel="2">
      <c r="A2332" s="10" t="str">
        <f>VLOOKUP(D2332,'Current OBD'!$B$6:$K$2185,4,0)</f>
        <v>Yakima</v>
      </c>
      <c r="B2332" s="10" t="str">
        <f>VLOOKUP(D2332,'Current OBD'!$B$6:$K$2185,3,0)</f>
        <v>39-200</v>
      </c>
      <c r="C2332" s="9" t="str">
        <f>VLOOKUP(D2332,'Current OBD'!$B$6:$K$2185,2,0)</f>
        <v>Grandview School District</v>
      </c>
      <c r="D2332" s="24">
        <v>662249</v>
      </c>
      <c r="E2332" s="9" t="str">
        <f>VLOOKUP(D2332,'Current OBD'!$B$6:$K$2185,10,0)</f>
        <v>Harriet Thompson Elementary</v>
      </c>
      <c r="F2332" s="11" t="str">
        <f>IF(VLOOKUP(D2332,'Current OBD'!$B$6:$AK$2185,23,0)="Yes","PK"," ")</f>
        <v>PK</v>
      </c>
      <c r="G2332" s="11" t="str">
        <f>IF(VLOOKUP(D2332,'Current OBD'!$B$6:$AK$2185,24,0)="Yes","K"," ")</f>
        <v>K</v>
      </c>
      <c r="H2332" s="11">
        <f>IF(VLOOKUP(D2332,'Current OBD'!$B$6:$AK$2185,25,0)="Yes",1," ")</f>
        <v>1</v>
      </c>
      <c r="I2332" s="11" t="str">
        <f>IF(VLOOKUP(D2332,'Current OBD'!$B$6:$AK$2185,26,0)="Yes","2"," ")</f>
        <v>2</v>
      </c>
      <c r="J2332" s="11" t="str">
        <f>IF(VLOOKUP(D2332,'Current OBD'!$B$6:$AK$2185,27,0)="Yes","3"," ")</f>
        <v>3</v>
      </c>
      <c r="K2332" s="11" t="str">
        <f>IF(VLOOKUP(D2332,'Current OBD'!$B$6:$AK$2185,28,0)="Yes","4"," ")</f>
        <v>4</v>
      </c>
      <c r="L2332" s="11" t="str">
        <f>IF(VLOOKUP(D2332,'Current OBD'!$B$6:$AK$2185,29,0)="Yes","5"," ")</f>
        <v>5</v>
      </c>
      <c r="M2332" s="11" t="str">
        <f>IF(VLOOKUP(D2332,'Current OBD'!$B$6:$AK$2185,30,0)="Yes","6"," ")</f>
        <v xml:space="preserve"> </v>
      </c>
      <c r="N2332" s="11" t="str">
        <f>IF(VLOOKUP(D2332,'Current OBD'!$B$6:$AK$2185,31,0)="Yes","7"," ")</f>
        <v xml:space="preserve"> </v>
      </c>
      <c r="O2332" s="11" t="str">
        <f>IF(VLOOKUP(D2332,'Current OBD'!$B$6:$AK$2185,32,0)="Yes","8"," ")</f>
        <v xml:space="preserve"> </v>
      </c>
      <c r="P2332" s="11" t="str">
        <f>IF(VLOOKUP(D2332,'Current OBD'!$B$6:$AK$2185,33,0)="Yes","9"," ")</f>
        <v xml:space="preserve"> </v>
      </c>
      <c r="Q2332" s="11" t="str">
        <f>IF(VLOOKUP(D2332,'Current OBD'!$B$6:$AK$2185,34,0)="Yes","10"," ")</f>
        <v xml:space="preserve"> </v>
      </c>
      <c r="R2332" s="11" t="str">
        <f>IF(VLOOKUP(D2332,'Current OBD'!$B$6:$AK$2185,35,0)="Yes","11"," ")</f>
        <v xml:space="preserve"> </v>
      </c>
      <c r="S2332" s="11" t="str">
        <f>IF(VLOOKUP(D2332,'Current OBD'!$B$6:$AK$2185,36,0)="Yes","12"," ")</f>
        <v xml:space="preserve"> </v>
      </c>
      <c r="T2332" s="13">
        <f>VLOOKUP(D2332,Pivot!$B$4:$F$2181,2,0)</f>
        <v>486</v>
      </c>
      <c r="U2332" s="13">
        <f>VLOOKUP(D2332,Pivot!$B$4:$F$2181,3,0)</f>
        <v>0</v>
      </c>
      <c r="V2332" s="13">
        <f>VLOOKUP(D2332,Pivot!$B$4:$F$2181,4,0)</f>
        <v>563</v>
      </c>
      <c r="W2332" s="46">
        <f>IFERROR(VLOOKUP(D2332,Pivot!$B$4:$H$2181,5,0),"")</f>
        <v>0.86319999999999997</v>
      </c>
      <c r="X2332" s="51">
        <f>IFERROR(VLOOKUP(D2332,Pivot!$B$4:$H$2181,6,0),"")</f>
        <v>0</v>
      </c>
      <c r="Y2332" s="46">
        <f>IFERROR(VLOOKUP(D2332,Pivot!$B$4:$H$2181,7,0),"")</f>
        <v>0.86319999999999997</v>
      </c>
    </row>
    <row r="2333" spans="1:25" ht="15" customHeight="1" outlineLevel="2">
      <c r="A2333" s="10" t="str">
        <f>VLOOKUP(D2333,'Current OBD'!$B$6:$K$2185,4,0)</f>
        <v>Yakima</v>
      </c>
      <c r="B2333" s="10" t="str">
        <f>VLOOKUP(D2333,'Current OBD'!$B$6:$K$2185,3,0)</f>
        <v>39-200</v>
      </c>
      <c r="C2333" s="9" t="str">
        <f>VLOOKUP(D2333,'Current OBD'!$B$6:$K$2185,2,0)</f>
        <v>Grandview School District</v>
      </c>
      <c r="D2333" s="24">
        <v>662250</v>
      </c>
      <c r="E2333" s="9" t="str">
        <f>VLOOKUP(D2333,'Current OBD'!$B$6:$K$2185,10,0)</f>
        <v>McClure Elementary School</v>
      </c>
      <c r="F2333" s="11" t="str">
        <f>IF(VLOOKUP(D2333,'Current OBD'!$B$6:$AK$2185,23,0)="Yes","PK"," ")</f>
        <v>PK</v>
      </c>
      <c r="G2333" s="11" t="str">
        <f>IF(VLOOKUP(D2333,'Current OBD'!$B$6:$AK$2185,24,0)="Yes","K"," ")</f>
        <v>K</v>
      </c>
      <c r="H2333" s="11">
        <f>IF(VLOOKUP(D2333,'Current OBD'!$B$6:$AK$2185,25,0)="Yes",1," ")</f>
        <v>1</v>
      </c>
      <c r="I2333" s="11" t="str">
        <f>IF(VLOOKUP(D2333,'Current OBD'!$B$6:$AK$2185,26,0)="Yes","2"," ")</f>
        <v>2</v>
      </c>
      <c r="J2333" s="11" t="str">
        <f>IF(VLOOKUP(D2333,'Current OBD'!$B$6:$AK$2185,27,0)="Yes","3"," ")</f>
        <v>3</v>
      </c>
      <c r="K2333" s="11" t="str">
        <f>IF(VLOOKUP(D2333,'Current OBD'!$B$6:$AK$2185,28,0)="Yes","4"," ")</f>
        <v>4</v>
      </c>
      <c r="L2333" s="11" t="str">
        <f>IF(VLOOKUP(D2333,'Current OBD'!$B$6:$AK$2185,29,0)="Yes","5"," ")</f>
        <v>5</v>
      </c>
      <c r="M2333" s="11" t="str">
        <f>IF(VLOOKUP(D2333,'Current OBD'!$B$6:$AK$2185,30,0)="Yes","6"," ")</f>
        <v xml:space="preserve"> </v>
      </c>
      <c r="N2333" s="11" t="str">
        <f>IF(VLOOKUP(D2333,'Current OBD'!$B$6:$AK$2185,31,0)="Yes","7"," ")</f>
        <v xml:space="preserve"> </v>
      </c>
      <c r="O2333" s="11" t="str">
        <f>IF(VLOOKUP(D2333,'Current OBD'!$B$6:$AK$2185,32,0)="Yes","8"," ")</f>
        <v xml:space="preserve"> </v>
      </c>
      <c r="P2333" s="11" t="str">
        <f>IF(VLOOKUP(D2333,'Current OBD'!$B$6:$AK$2185,33,0)="Yes","9"," ")</f>
        <v xml:space="preserve"> </v>
      </c>
      <c r="Q2333" s="11" t="str">
        <f>IF(VLOOKUP(D2333,'Current OBD'!$B$6:$AK$2185,34,0)="Yes","10"," ")</f>
        <v xml:space="preserve"> </v>
      </c>
      <c r="R2333" s="11" t="str">
        <f>IF(VLOOKUP(D2333,'Current OBD'!$B$6:$AK$2185,35,0)="Yes","11"," ")</f>
        <v xml:space="preserve"> </v>
      </c>
      <c r="S2333" s="11" t="str">
        <f>IF(VLOOKUP(D2333,'Current OBD'!$B$6:$AK$2185,36,0)="Yes","12"," ")</f>
        <v xml:space="preserve"> </v>
      </c>
      <c r="T2333" s="13">
        <f>VLOOKUP(D2333,Pivot!$B$4:$F$2181,2,0)</f>
        <v>518</v>
      </c>
      <c r="U2333" s="13">
        <f>VLOOKUP(D2333,Pivot!$B$4:$F$2181,3,0)</f>
        <v>0</v>
      </c>
      <c r="V2333" s="13">
        <f>VLOOKUP(D2333,Pivot!$B$4:$F$2181,4,0)</f>
        <v>518</v>
      </c>
      <c r="W2333" s="46">
        <f>IFERROR(VLOOKUP(D2333,Pivot!$B$4:$H$2181,5,0),"")</f>
        <v>1</v>
      </c>
      <c r="X2333" s="51">
        <f>IFERROR(VLOOKUP(D2333,Pivot!$B$4:$H$2181,6,0),"")</f>
        <v>0</v>
      </c>
      <c r="Y2333" s="46">
        <f>IFERROR(VLOOKUP(D2333,Pivot!$B$4:$H$2181,7,0),"")</f>
        <v>1</v>
      </c>
    </row>
    <row r="2334" spans="1:25" ht="15" customHeight="1" outlineLevel="1">
      <c r="A2334" s="27"/>
      <c r="B2334" s="27"/>
      <c r="C2334" s="30" t="s">
        <v>5913</v>
      </c>
      <c r="D2334" s="27"/>
      <c r="E2334" s="26"/>
      <c r="F2334" s="29"/>
      <c r="G2334" s="29"/>
      <c r="H2334" s="29"/>
      <c r="I2334" s="29"/>
      <c r="J2334" s="29"/>
      <c r="K2334" s="29"/>
      <c r="L2334" s="29"/>
      <c r="M2334" s="29"/>
      <c r="N2334" s="29"/>
      <c r="O2334" s="29"/>
      <c r="P2334" s="29"/>
      <c r="Q2334" s="29"/>
      <c r="R2334" s="29"/>
      <c r="S2334" s="29"/>
      <c r="T2334" s="43">
        <f>SUBTOTAL(9,T2328:T2333)</f>
        <v>3414</v>
      </c>
      <c r="U2334" s="43">
        <f>SUBTOTAL(9,U2328:U2333)</f>
        <v>0</v>
      </c>
      <c r="V2334" s="43">
        <f>SUBTOTAL(9,V2328:V2333)</f>
        <v>3596</v>
      </c>
      <c r="W2334" s="47"/>
      <c r="X2334" s="52"/>
      <c r="Y2334" s="56">
        <f>(T2334+U2334)/V2334</f>
        <v>0.94938820912124577</v>
      </c>
    </row>
    <row r="2335" spans="1:25" ht="15" customHeight="1" outlineLevel="2">
      <c r="A2335" s="10" t="str">
        <f>VLOOKUP(D2335,'Current OBD'!$B$6:$K$2185,4,0)</f>
        <v>Yakima</v>
      </c>
      <c r="B2335" s="10" t="str">
        <f>VLOOKUP(D2335,'Current OBD'!$B$6:$K$2185,3,0)</f>
        <v>39-201</v>
      </c>
      <c r="C2335" s="9" t="str">
        <f>VLOOKUP(D2335,'Current OBD'!$B$6:$K$2185,2,0)</f>
        <v>Sunnyside School District</v>
      </c>
      <c r="D2335" s="24">
        <v>662257</v>
      </c>
      <c r="E2335" s="9" t="str">
        <f>VLOOKUP(D2335,'Current OBD'!$B$6:$K$2185,10,0)</f>
        <v>Chief Kamiakin Elementary</v>
      </c>
      <c r="F2335" s="11" t="str">
        <f>IF(VLOOKUP(D2335,'Current OBD'!$B$6:$AK$2185,23,0)="Yes","PK"," ")</f>
        <v xml:space="preserve"> </v>
      </c>
      <c r="G2335" s="11" t="str">
        <f>IF(VLOOKUP(D2335,'Current OBD'!$B$6:$AK$2185,24,0)="Yes","K"," ")</f>
        <v xml:space="preserve"> </v>
      </c>
      <c r="H2335" s="11">
        <f>IF(VLOOKUP(D2335,'Current OBD'!$B$6:$AK$2185,25,0)="Yes",1," ")</f>
        <v>1</v>
      </c>
      <c r="I2335" s="11" t="str">
        <f>IF(VLOOKUP(D2335,'Current OBD'!$B$6:$AK$2185,26,0)="Yes","2"," ")</f>
        <v>2</v>
      </c>
      <c r="J2335" s="11" t="str">
        <f>IF(VLOOKUP(D2335,'Current OBD'!$B$6:$AK$2185,27,0)="Yes","3"," ")</f>
        <v>3</v>
      </c>
      <c r="K2335" s="11" t="str">
        <f>IF(VLOOKUP(D2335,'Current OBD'!$B$6:$AK$2185,28,0)="Yes","4"," ")</f>
        <v>4</v>
      </c>
      <c r="L2335" s="11" t="str">
        <f>IF(VLOOKUP(D2335,'Current OBD'!$B$6:$AK$2185,29,0)="Yes","5"," ")</f>
        <v>5</v>
      </c>
      <c r="M2335" s="11" t="str">
        <f>IF(VLOOKUP(D2335,'Current OBD'!$B$6:$AK$2185,30,0)="Yes","6"," ")</f>
        <v xml:space="preserve"> </v>
      </c>
      <c r="N2335" s="11" t="str">
        <f>IF(VLOOKUP(D2335,'Current OBD'!$B$6:$AK$2185,31,0)="Yes","7"," ")</f>
        <v xml:space="preserve"> </v>
      </c>
      <c r="O2335" s="11" t="str">
        <f>IF(VLOOKUP(D2335,'Current OBD'!$B$6:$AK$2185,32,0)="Yes","8"," ")</f>
        <v xml:space="preserve"> </v>
      </c>
      <c r="P2335" s="11" t="str">
        <f>IF(VLOOKUP(D2335,'Current OBD'!$B$6:$AK$2185,33,0)="Yes","9"," ")</f>
        <v xml:space="preserve"> </v>
      </c>
      <c r="Q2335" s="11" t="str">
        <f>IF(VLOOKUP(D2335,'Current OBD'!$B$6:$AK$2185,34,0)="Yes","10"," ")</f>
        <v xml:space="preserve"> </v>
      </c>
      <c r="R2335" s="11" t="str">
        <f>IF(VLOOKUP(D2335,'Current OBD'!$B$6:$AK$2185,35,0)="Yes","11"," ")</f>
        <v xml:space="preserve"> </v>
      </c>
      <c r="S2335" s="11" t="str">
        <f>IF(VLOOKUP(D2335,'Current OBD'!$B$6:$AK$2185,36,0)="Yes","12"," ")</f>
        <v xml:space="preserve"> </v>
      </c>
      <c r="T2335" s="13">
        <f>VLOOKUP(D2335,Pivot!$B$4:$F$2181,2,0)</f>
        <v>566</v>
      </c>
      <c r="U2335" s="13">
        <f>VLOOKUP(D2335,Pivot!$B$4:$F$2181,3,0)</f>
        <v>0</v>
      </c>
      <c r="V2335" s="13">
        <f>VLOOKUP(D2335,Pivot!$B$4:$F$2181,4,0)</f>
        <v>566</v>
      </c>
      <c r="W2335" s="46">
        <f>IFERROR(VLOOKUP(D2335,Pivot!$B$4:$H$2181,5,0),"")</f>
        <v>1</v>
      </c>
      <c r="X2335" s="51">
        <f>IFERROR(VLOOKUP(D2335,Pivot!$B$4:$H$2181,6,0),"")</f>
        <v>0</v>
      </c>
      <c r="Y2335" s="46">
        <f>IFERROR(VLOOKUP(D2335,Pivot!$B$4:$H$2181,7,0),"")</f>
        <v>1</v>
      </c>
    </row>
    <row r="2336" spans="1:25" ht="15" customHeight="1" outlineLevel="2">
      <c r="A2336" s="10" t="str">
        <f>VLOOKUP(D2336,'Current OBD'!$B$6:$K$2185,4,0)</f>
        <v>Yakima</v>
      </c>
      <c r="B2336" s="10" t="str">
        <f>VLOOKUP(D2336,'Current OBD'!$B$6:$K$2185,3,0)</f>
        <v>39-201</v>
      </c>
      <c r="C2336" s="9" t="str">
        <f>VLOOKUP(D2336,'Current OBD'!$B$6:$K$2185,2,0)</f>
        <v>Sunnyside School District</v>
      </c>
      <c r="D2336" s="24">
        <v>663352</v>
      </c>
      <c r="E2336" s="9" t="str">
        <f>VLOOKUP(D2336,'Current OBD'!$B$6:$K$2185,10,0)</f>
        <v>Harrison Middle School</v>
      </c>
      <c r="F2336" s="11" t="str">
        <f>IF(VLOOKUP(D2336,'Current OBD'!$B$6:$AK$2185,23,0)="Yes","PK"," ")</f>
        <v xml:space="preserve"> </v>
      </c>
      <c r="G2336" s="11" t="str">
        <f>IF(VLOOKUP(D2336,'Current OBD'!$B$6:$AK$2185,24,0)="Yes","K"," ")</f>
        <v xml:space="preserve"> </v>
      </c>
      <c r="H2336" s="11" t="str">
        <f>IF(VLOOKUP(D2336,'Current OBD'!$B$6:$AK$2185,25,0)="Yes",1," ")</f>
        <v xml:space="preserve"> </v>
      </c>
      <c r="I2336" s="11" t="str">
        <f>IF(VLOOKUP(D2336,'Current OBD'!$B$6:$AK$2185,26,0)="Yes","2"," ")</f>
        <v xml:space="preserve"> </v>
      </c>
      <c r="J2336" s="11" t="str">
        <f>IF(VLOOKUP(D2336,'Current OBD'!$B$6:$AK$2185,27,0)="Yes","3"," ")</f>
        <v xml:space="preserve"> </v>
      </c>
      <c r="K2336" s="11" t="str">
        <f>IF(VLOOKUP(D2336,'Current OBD'!$B$6:$AK$2185,28,0)="Yes","4"," ")</f>
        <v xml:space="preserve"> </v>
      </c>
      <c r="L2336" s="11" t="str">
        <f>IF(VLOOKUP(D2336,'Current OBD'!$B$6:$AK$2185,29,0)="Yes","5"," ")</f>
        <v xml:space="preserve"> </v>
      </c>
      <c r="M2336" s="11" t="str">
        <f>IF(VLOOKUP(D2336,'Current OBD'!$B$6:$AK$2185,30,0)="Yes","6"," ")</f>
        <v>6</v>
      </c>
      <c r="N2336" s="11" t="str">
        <f>IF(VLOOKUP(D2336,'Current OBD'!$B$6:$AK$2185,31,0)="Yes","7"," ")</f>
        <v>7</v>
      </c>
      <c r="O2336" s="11" t="str">
        <f>IF(VLOOKUP(D2336,'Current OBD'!$B$6:$AK$2185,32,0)="Yes","8"," ")</f>
        <v>8</v>
      </c>
      <c r="P2336" s="11" t="str">
        <f>IF(VLOOKUP(D2336,'Current OBD'!$B$6:$AK$2185,33,0)="Yes","9"," ")</f>
        <v xml:space="preserve"> </v>
      </c>
      <c r="Q2336" s="11" t="str">
        <f>IF(VLOOKUP(D2336,'Current OBD'!$B$6:$AK$2185,34,0)="Yes","10"," ")</f>
        <v xml:space="preserve"> </v>
      </c>
      <c r="R2336" s="11" t="str">
        <f>IF(VLOOKUP(D2336,'Current OBD'!$B$6:$AK$2185,35,0)="Yes","11"," ")</f>
        <v xml:space="preserve"> </v>
      </c>
      <c r="S2336" s="11" t="str">
        <f>IF(VLOOKUP(D2336,'Current OBD'!$B$6:$AK$2185,36,0)="Yes","12"," ")</f>
        <v xml:space="preserve"> </v>
      </c>
      <c r="T2336" s="13">
        <f>VLOOKUP(D2336,Pivot!$B$4:$F$2181,2,0)</f>
        <v>847</v>
      </c>
      <c r="U2336" s="13">
        <f>VLOOKUP(D2336,Pivot!$B$4:$F$2181,3,0)</f>
        <v>0</v>
      </c>
      <c r="V2336" s="13">
        <f>VLOOKUP(D2336,Pivot!$B$4:$F$2181,4,0)</f>
        <v>849</v>
      </c>
      <c r="W2336" s="46">
        <f>IFERROR(VLOOKUP(D2336,Pivot!$B$4:$H$2181,5,0),"")</f>
        <v>0.99760000000000004</v>
      </c>
      <c r="X2336" s="51">
        <f>IFERROR(VLOOKUP(D2336,Pivot!$B$4:$H$2181,6,0),"")</f>
        <v>0</v>
      </c>
      <c r="Y2336" s="46">
        <f>IFERROR(VLOOKUP(D2336,Pivot!$B$4:$H$2181,7,0),"")</f>
        <v>0.99760000000000004</v>
      </c>
    </row>
    <row r="2337" spans="1:25" ht="15" customHeight="1" outlineLevel="2">
      <c r="A2337" s="10" t="str">
        <f>VLOOKUP(D2337,'Current OBD'!$B$6:$K$2185,4,0)</f>
        <v>Yakima</v>
      </c>
      <c r="B2337" s="10" t="str">
        <f>VLOOKUP(D2337,'Current OBD'!$B$6:$K$2185,3,0)</f>
        <v>39-201</v>
      </c>
      <c r="C2337" s="9" t="str">
        <f>VLOOKUP(D2337,'Current OBD'!$B$6:$K$2185,2,0)</f>
        <v>Sunnyside School District</v>
      </c>
      <c r="D2337" s="24">
        <v>662258</v>
      </c>
      <c r="E2337" s="9" t="str">
        <f>VLOOKUP(D2337,'Current OBD'!$B$6:$K$2185,10,0)</f>
        <v>Outlook Elementary</v>
      </c>
      <c r="F2337" s="11" t="str">
        <f>IF(VLOOKUP(D2337,'Current OBD'!$B$6:$AK$2185,23,0)="Yes","PK"," ")</f>
        <v xml:space="preserve"> </v>
      </c>
      <c r="G2337" s="11" t="str">
        <f>IF(VLOOKUP(D2337,'Current OBD'!$B$6:$AK$2185,24,0)="Yes","K"," ")</f>
        <v xml:space="preserve"> </v>
      </c>
      <c r="H2337" s="11">
        <f>IF(VLOOKUP(D2337,'Current OBD'!$B$6:$AK$2185,25,0)="Yes",1," ")</f>
        <v>1</v>
      </c>
      <c r="I2337" s="11" t="str">
        <f>IF(VLOOKUP(D2337,'Current OBD'!$B$6:$AK$2185,26,0)="Yes","2"," ")</f>
        <v>2</v>
      </c>
      <c r="J2337" s="11" t="str">
        <f>IF(VLOOKUP(D2337,'Current OBD'!$B$6:$AK$2185,27,0)="Yes","3"," ")</f>
        <v>3</v>
      </c>
      <c r="K2337" s="11" t="str">
        <f>IF(VLOOKUP(D2337,'Current OBD'!$B$6:$AK$2185,28,0)="Yes","4"," ")</f>
        <v>4</v>
      </c>
      <c r="L2337" s="11" t="str">
        <f>IF(VLOOKUP(D2337,'Current OBD'!$B$6:$AK$2185,29,0)="Yes","5"," ")</f>
        <v>5</v>
      </c>
      <c r="M2337" s="11" t="str">
        <f>IF(VLOOKUP(D2337,'Current OBD'!$B$6:$AK$2185,30,0)="Yes","6"," ")</f>
        <v xml:space="preserve"> </v>
      </c>
      <c r="N2337" s="11" t="str">
        <f>IF(VLOOKUP(D2337,'Current OBD'!$B$6:$AK$2185,31,0)="Yes","7"," ")</f>
        <v xml:space="preserve"> </v>
      </c>
      <c r="O2337" s="11" t="str">
        <f>IF(VLOOKUP(D2337,'Current OBD'!$B$6:$AK$2185,32,0)="Yes","8"," ")</f>
        <v xml:space="preserve"> </v>
      </c>
      <c r="P2337" s="11" t="str">
        <f>IF(VLOOKUP(D2337,'Current OBD'!$B$6:$AK$2185,33,0)="Yes","9"," ")</f>
        <v xml:space="preserve"> </v>
      </c>
      <c r="Q2337" s="11" t="str">
        <f>IF(VLOOKUP(D2337,'Current OBD'!$B$6:$AK$2185,34,0)="Yes","10"," ")</f>
        <v xml:space="preserve"> </v>
      </c>
      <c r="R2337" s="11" t="str">
        <f>IF(VLOOKUP(D2337,'Current OBD'!$B$6:$AK$2185,35,0)="Yes","11"," ")</f>
        <v xml:space="preserve"> </v>
      </c>
      <c r="S2337" s="11" t="str">
        <f>IF(VLOOKUP(D2337,'Current OBD'!$B$6:$AK$2185,36,0)="Yes","12"," ")</f>
        <v xml:space="preserve"> </v>
      </c>
      <c r="T2337" s="13">
        <f>VLOOKUP(D2337,Pivot!$B$4:$F$2181,2,0)</f>
        <v>462</v>
      </c>
      <c r="U2337" s="13">
        <f>VLOOKUP(D2337,Pivot!$B$4:$F$2181,3,0)</f>
        <v>0</v>
      </c>
      <c r="V2337" s="13">
        <f>VLOOKUP(D2337,Pivot!$B$4:$F$2181,4,0)</f>
        <v>462</v>
      </c>
      <c r="W2337" s="46">
        <f>IFERROR(VLOOKUP(D2337,Pivot!$B$4:$H$2181,5,0),"")</f>
        <v>1</v>
      </c>
      <c r="X2337" s="51">
        <f>IFERROR(VLOOKUP(D2337,Pivot!$B$4:$H$2181,6,0),"")</f>
        <v>0</v>
      </c>
      <c r="Y2337" s="46">
        <f>IFERROR(VLOOKUP(D2337,Pivot!$B$4:$H$2181,7,0),"")</f>
        <v>1</v>
      </c>
    </row>
    <row r="2338" spans="1:25" ht="15" customHeight="1" outlineLevel="2">
      <c r="A2338" s="10" t="str">
        <f>VLOOKUP(D2338,'Current OBD'!$B$6:$K$2185,4,0)</f>
        <v>Yakima</v>
      </c>
      <c r="B2338" s="10" t="str">
        <f>VLOOKUP(D2338,'Current OBD'!$B$6:$K$2185,3,0)</f>
        <v>39-201</v>
      </c>
      <c r="C2338" s="9" t="str">
        <f>VLOOKUP(D2338,'Current OBD'!$B$6:$K$2185,2,0)</f>
        <v>Sunnyside School District</v>
      </c>
      <c r="D2338" s="24">
        <v>662259</v>
      </c>
      <c r="E2338" s="9" t="str">
        <f>VLOOKUP(D2338,'Current OBD'!$B$6:$K$2185,10,0)</f>
        <v>Pioneer Elementary</v>
      </c>
      <c r="F2338" s="11" t="str">
        <f>IF(VLOOKUP(D2338,'Current OBD'!$B$6:$AK$2185,23,0)="Yes","PK"," ")</f>
        <v xml:space="preserve"> </v>
      </c>
      <c r="G2338" s="11" t="str">
        <f>IF(VLOOKUP(D2338,'Current OBD'!$B$6:$AK$2185,24,0)="Yes","K"," ")</f>
        <v xml:space="preserve"> </v>
      </c>
      <c r="H2338" s="11">
        <f>IF(VLOOKUP(D2338,'Current OBD'!$B$6:$AK$2185,25,0)="Yes",1," ")</f>
        <v>1</v>
      </c>
      <c r="I2338" s="11" t="str">
        <f>IF(VLOOKUP(D2338,'Current OBD'!$B$6:$AK$2185,26,0)="Yes","2"," ")</f>
        <v>2</v>
      </c>
      <c r="J2338" s="11" t="str">
        <f>IF(VLOOKUP(D2338,'Current OBD'!$B$6:$AK$2185,27,0)="Yes","3"," ")</f>
        <v>3</v>
      </c>
      <c r="K2338" s="11" t="str">
        <f>IF(VLOOKUP(D2338,'Current OBD'!$B$6:$AK$2185,28,0)="Yes","4"," ")</f>
        <v>4</v>
      </c>
      <c r="L2338" s="11" t="str">
        <f>IF(VLOOKUP(D2338,'Current OBD'!$B$6:$AK$2185,29,0)="Yes","5"," ")</f>
        <v>5</v>
      </c>
      <c r="M2338" s="11" t="str">
        <f>IF(VLOOKUP(D2338,'Current OBD'!$B$6:$AK$2185,30,0)="Yes","6"," ")</f>
        <v xml:space="preserve"> </v>
      </c>
      <c r="N2338" s="11" t="str">
        <f>IF(VLOOKUP(D2338,'Current OBD'!$B$6:$AK$2185,31,0)="Yes","7"," ")</f>
        <v xml:space="preserve"> </v>
      </c>
      <c r="O2338" s="11" t="str">
        <f>IF(VLOOKUP(D2338,'Current OBD'!$B$6:$AK$2185,32,0)="Yes","8"," ")</f>
        <v xml:space="preserve"> </v>
      </c>
      <c r="P2338" s="11" t="str">
        <f>IF(VLOOKUP(D2338,'Current OBD'!$B$6:$AK$2185,33,0)="Yes","9"," ")</f>
        <v xml:space="preserve"> </v>
      </c>
      <c r="Q2338" s="11" t="str">
        <f>IF(VLOOKUP(D2338,'Current OBD'!$B$6:$AK$2185,34,0)="Yes","10"," ")</f>
        <v xml:space="preserve"> </v>
      </c>
      <c r="R2338" s="11" t="str">
        <f>IF(VLOOKUP(D2338,'Current OBD'!$B$6:$AK$2185,35,0)="Yes","11"," ")</f>
        <v xml:space="preserve"> </v>
      </c>
      <c r="S2338" s="11" t="str">
        <f>IF(VLOOKUP(D2338,'Current OBD'!$B$6:$AK$2185,36,0)="Yes","12"," ")</f>
        <v xml:space="preserve"> </v>
      </c>
      <c r="T2338" s="13">
        <f>VLOOKUP(D2338,Pivot!$B$4:$F$2181,2,0)</f>
        <v>612</v>
      </c>
      <c r="U2338" s="13">
        <f>VLOOKUP(D2338,Pivot!$B$4:$F$2181,3,0)</f>
        <v>0</v>
      </c>
      <c r="V2338" s="13">
        <f>VLOOKUP(D2338,Pivot!$B$4:$F$2181,4,0)</f>
        <v>612</v>
      </c>
      <c r="W2338" s="46">
        <f>IFERROR(VLOOKUP(D2338,Pivot!$B$4:$H$2181,5,0),"")</f>
        <v>1</v>
      </c>
      <c r="X2338" s="51">
        <f>IFERROR(VLOOKUP(D2338,Pivot!$B$4:$H$2181,6,0),"")</f>
        <v>0</v>
      </c>
      <c r="Y2338" s="46">
        <f>IFERROR(VLOOKUP(D2338,Pivot!$B$4:$H$2181,7,0),"")</f>
        <v>1</v>
      </c>
    </row>
    <row r="2339" spans="1:25" ht="15" customHeight="1" outlineLevel="2">
      <c r="A2339" s="10" t="str">
        <f>VLOOKUP(D2339,'Current OBD'!$B$6:$K$2185,4,0)</f>
        <v>Yakima</v>
      </c>
      <c r="B2339" s="10" t="str">
        <f>VLOOKUP(D2339,'Current OBD'!$B$6:$K$2185,3,0)</f>
        <v>39-201</v>
      </c>
      <c r="C2339" s="9" t="str">
        <f>VLOOKUP(D2339,'Current OBD'!$B$6:$K$2185,2,0)</f>
        <v>Sunnyside School District</v>
      </c>
      <c r="D2339" s="24">
        <v>663590</v>
      </c>
      <c r="E2339" s="9" t="str">
        <f>VLOOKUP(D2339,'Current OBD'!$B$6:$K$2185,10,0)</f>
        <v>Sierra Vista Middle School</v>
      </c>
      <c r="F2339" s="11" t="str">
        <f>IF(VLOOKUP(D2339,'Current OBD'!$B$6:$AK$2185,23,0)="Yes","PK"," ")</f>
        <v xml:space="preserve"> </v>
      </c>
      <c r="G2339" s="11" t="str">
        <f>IF(VLOOKUP(D2339,'Current OBD'!$B$6:$AK$2185,24,0)="Yes","K"," ")</f>
        <v xml:space="preserve"> </v>
      </c>
      <c r="H2339" s="11" t="str">
        <f>IF(VLOOKUP(D2339,'Current OBD'!$B$6:$AK$2185,25,0)="Yes",1," ")</f>
        <v xml:space="preserve"> </v>
      </c>
      <c r="I2339" s="11" t="str">
        <f>IF(VLOOKUP(D2339,'Current OBD'!$B$6:$AK$2185,26,0)="Yes","2"," ")</f>
        <v xml:space="preserve"> </v>
      </c>
      <c r="J2339" s="11" t="str">
        <f>IF(VLOOKUP(D2339,'Current OBD'!$B$6:$AK$2185,27,0)="Yes","3"," ")</f>
        <v xml:space="preserve"> </v>
      </c>
      <c r="K2339" s="11" t="str">
        <f>IF(VLOOKUP(D2339,'Current OBD'!$B$6:$AK$2185,28,0)="Yes","4"," ")</f>
        <v xml:space="preserve"> </v>
      </c>
      <c r="L2339" s="11" t="str">
        <f>IF(VLOOKUP(D2339,'Current OBD'!$B$6:$AK$2185,29,0)="Yes","5"," ")</f>
        <v xml:space="preserve"> </v>
      </c>
      <c r="M2339" s="11" t="str">
        <f>IF(VLOOKUP(D2339,'Current OBD'!$B$6:$AK$2185,30,0)="Yes","6"," ")</f>
        <v>6</v>
      </c>
      <c r="N2339" s="11" t="str">
        <f>IF(VLOOKUP(D2339,'Current OBD'!$B$6:$AK$2185,31,0)="Yes","7"," ")</f>
        <v>7</v>
      </c>
      <c r="O2339" s="11" t="str">
        <f>IF(VLOOKUP(D2339,'Current OBD'!$B$6:$AK$2185,32,0)="Yes","8"," ")</f>
        <v>8</v>
      </c>
      <c r="P2339" s="11" t="str">
        <f>IF(VLOOKUP(D2339,'Current OBD'!$B$6:$AK$2185,33,0)="Yes","9"," ")</f>
        <v xml:space="preserve"> </v>
      </c>
      <c r="Q2339" s="11" t="str">
        <f>IF(VLOOKUP(D2339,'Current OBD'!$B$6:$AK$2185,34,0)="Yes","10"," ")</f>
        <v xml:space="preserve"> </v>
      </c>
      <c r="R2339" s="11" t="str">
        <f>IF(VLOOKUP(D2339,'Current OBD'!$B$6:$AK$2185,35,0)="Yes","11"," ")</f>
        <v xml:space="preserve"> </v>
      </c>
      <c r="S2339" s="11" t="str">
        <f>IF(VLOOKUP(D2339,'Current OBD'!$B$6:$AK$2185,36,0)="Yes","12"," ")</f>
        <v xml:space="preserve"> </v>
      </c>
      <c r="T2339" s="13">
        <f>VLOOKUP(D2339,Pivot!$B$4:$F$2181,2,0)</f>
        <v>627</v>
      </c>
      <c r="U2339" s="13">
        <f>VLOOKUP(D2339,Pivot!$B$4:$F$2181,3,0)</f>
        <v>0</v>
      </c>
      <c r="V2339" s="13">
        <f>VLOOKUP(D2339,Pivot!$B$4:$F$2181,4,0)</f>
        <v>627</v>
      </c>
      <c r="W2339" s="46">
        <f>IFERROR(VLOOKUP(D2339,Pivot!$B$4:$H$2181,5,0),"")</f>
        <v>1</v>
      </c>
      <c r="X2339" s="51">
        <f>IFERROR(VLOOKUP(D2339,Pivot!$B$4:$H$2181,6,0),"")</f>
        <v>0</v>
      </c>
      <c r="Y2339" s="46">
        <f>IFERROR(VLOOKUP(D2339,Pivot!$B$4:$H$2181,7,0),"")</f>
        <v>1</v>
      </c>
    </row>
    <row r="2340" spans="1:25" ht="15" customHeight="1" outlineLevel="2">
      <c r="A2340" s="10" t="str">
        <f>VLOOKUP(D2340,'Current OBD'!$B$6:$K$2185,4,0)</f>
        <v>Yakima</v>
      </c>
      <c r="B2340" s="10" t="str">
        <f>VLOOKUP(D2340,'Current OBD'!$B$6:$K$2185,3,0)</f>
        <v>39-201</v>
      </c>
      <c r="C2340" s="9" t="str">
        <f>VLOOKUP(D2340,'Current OBD'!$B$6:$K$2185,2,0)</f>
        <v>Sunnyside School District</v>
      </c>
      <c r="D2340" s="24">
        <v>664228</v>
      </c>
      <c r="E2340" s="9" t="str">
        <f>VLOOKUP(D2340,'Current OBD'!$B$6:$K$2185,10,0)</f>
        <v>Sun Valley Elementary</v>
      </c>
      <c r="F2340" s="11" t="str">
        <f>IF(VLOOKUP(D2340,'Current OBD'!$B$6:$AK$2185,23,0)="Yes","PK"," ")</f>
        <v xml:space="preserve"> </v>
      </c>
      <c r="G2340" s="11" t="str">
        <f>IF(VLOOKUP(D2340,'Current OBD'!$B$6:$AK$2185,24,0)="Yes","K"," ")</f>
        <v>K</v>
      </c>
      <c r="H2340" s="11" t="str">
        <f>IF(VLOOKUP(D2340,'Current OBD'!$B$6:$AK$2185,25,0)="Yes",1," ")</f>
        <v xml:space="preserve"> </v>
      </c>
      <c r="I2340" s="11" t="str">
        <f>IF(VLOOKUP(D2340,'Current OBD'!$B$6:$AK$2185,26,0)="Yes","2"," ")</f>
        <v xml:space="preserve"> </v>
      </c>
      <c r="J2340" s="11" t="str">
        <f>IF(VLOOKUP(D2340,'Current OBD'!$B$6:$AK$2185,27,0)="Yes","3"," ")</f>
        <v xml:space="preserve"> </v>
      </c>
      <c r="K2340" s="11" t="str">
        <f>IF(VLOOKUP(D2340,'Current OBD'!$B$6:$AK$2185,28,0)="Yes","4"," ")</f>
        <v xml:space="preserve"> </v>
      </c>
      <c r="L2340" s="11" t="str">
        <f>IF(VLOOKUP(D2340,'Current OBD'!$B$6:$AK$2185,29,0)="Yes","5"," ")</f>
        <v xml:space="preserve"> </v>
      </c>
      <c r="M2340" s="11" t="str">
        <f>IF(VLOOKUP(D2340,'Current OBD'!$B$6:$AK$2185,30,0)="Yes","6"," ")</f>
        <v xml:space="preserve"> </v>
      </c>
      <c r="N2340" s="11" t="str">
        <f>IF(VLOOKUP(D2340,'Current OBD'!$B$6:$AK$2185,31,0)="Yes","7"," ")</f>
        <v xml:space="preserve"> </v>
      </c>
      <c r="O2340" s="11" t="str">
        <f>IF(VLOOKUP(D2340,'Current OBD'!$B$6:$AK$2185,32,0)="Yes","8"," ")</f>
        <v xml:space="preserve"> </v>
      </c>
      <c r="P2340" s="11" t="str">
        <f>IF(VLOOKUP(D2340,'Current OBD'!$B$6:$AK$2185,33,0)="Yes","9"," ")</f>
        <v xml:space="preserve"> </v>
      </c>
      <c r="Q2340" s="11" t="str">
        <f>IF(VLOOKUP(D2340,'Current OBD'!$B$6:$AK$2185,34,0)="Yes","10"," ")</f>
        <v xml:space="preserve"> </v>
      </c>
      <c r="R2340" s="11" t="str">
        <f>IF(VLOOKUP(D2340,'Current OBD'!$B$6:$AK$2185,35,0)="Yes","11"," ")</f>
        <v xml:space="preserve"> </v>
      </c>
      <c r="S2340" s="11" t="str">
        <f>IF(VLOOKUP(D2340,'Current OBD'!$B$6:$AK$2185,36,0)="Yes","12"," ")</f>
        <v xml:space="preserve"> </v>
      </c>
      <c r="T2340" s="13">
        <f>VLOOKUP(D2340,Pivot!$B$4:$F$2181,2,0)</f>
        <v>453</v>
      </c>
      <c r="U2340" s="13">
        <f>VLOOKUP(D2340,Pivot!$B$4:$F$2181,3,0)</f>
        <v>0</v>
      </c>
      <c r="V2340" s="13">
        <f>VLOOKUP(D2340,Pivot!$B$4:$F$2181,4,0)</f>
        <v>453</v>
      </c>
      <c r="W2340" s="46">
        <f>IFERROR(VLOOKUP(D2340,Pivot!$B$4:$H$2181,5,0),"")</f>
        <v>1</v>
      </c>
      <c r="X2340" s="51">
        <f>IFERROR(VLOOKUP(D2340,Pivot!$B$4:$H$2181,6,0),"")</f>
        <v>0</v>
      </c>
      <c r="Y2340" s="46">
        <f>IFERROR(VLOOKUP(D2340,Pivot!$B$4:$H$2181,7,0),"")</f>
        <v>1</v>
      </c>
    </row>
    <row r="2341" spans="1:25" ht="15" customHeight="1" outlineLevel="2">
      <c r="A2341" s="10" t="str">
        <f>VLOOKUP(D2341,'Current OBD'!$B$6:$K$2185,4,0)</f>
        <v>Yakima</v>
      </c>
      <c r="B2341" s="10" t="str">
        <f>VLOOKUP(D2341,'Current OBD'!$B$6:$K$2185,3,0)</f>
        <v>39-201</v>
      </c>
      <c r="C2341" s="9" t="str">
        <f>VLOOKUP(D2341,'Current OBD'!$B$6:$K$2185,2,0)</f>
        <v>Sunnyside School District</v>
      </c>
      <c r="D2341" s="24">
        <v>663353</v>
      </c>
      <c r="E2341" s="9" t="str">
        <f>VLOOKUP(D2341,'Current OBD'!$B$6:$K$2185,10,0)</f>
        <v>Sunnyside High School</v>
      </c>
      <c r="F2341" s="11" t="str">
        <f>IF(VLOOKUP(D2341,'Current OBD'!$B$6:$AK$2185,23,0)="Yes","PK"," ")</f>
        <v xml:space="preserve"> </v>
      </c>
      <c r="G2341" s="11" t="str">
        <f>IF(VLOOKUP(D2341,'Current OBD'!$B$6:$AK$2185,24,0)="Yes","K"," ")</f>
        <v xml:space="preserve"> </v>
      </c>
      <c r="H2341" s="11" t="str">
        <f>IF(VLOOKUP(D2341,'Current OBD'!$B$6:$AK$2185,25,0)="Yes",1," ")</f>
        <v xml:space="preserve"> </v>
      </c>
      <c r="I2341" s="11" t="str">
        <f>IF(VLOOKUP(D2341,'Current OBD'!$B$6:$AK$2185,26,0)="Yes","2"," ")</f>
        <v xml:space="preserve"> </v>
      </c>
      <c r="J2341" s="11" t="str">
        <f>IF(VLOOKUP(D2341,'Current OBD'!$B$6:$AK$2185,27,0)="Yes","3"," ")</f>
        <v xml:space="preserve"> </v>
      </c>
      <c r="K2341" s="11" t="str">
        <f>IF(VLOOKUP(D2341,'Current OBD'!$B$6:$AK$2185,28,0)="Yes","4"," ")</f>
        <v xml:space="preserve"> </v>
      </c>
      <c r="L2341" s="11" t="str">
        <f>IF(VLOOKUP(D2341,'Current OBD'!$B$6:$AK$2185,29,0)="Yes","5"," ")</f>
        <v xml:space="preserve"> </v>
      </c>
      <c r="M2341" s="11" t="str">
        <f>IF(VLOOKUP(D2341,'Current OBD'!$B$6:$AK$2185,30,0)="Yes","6"," ")</f>
        <v xml:space="preserve"> </v>
      </c>
      <c r="N2341" s="11" t="str">
        <f>IF(VLOOKUP(D2341,'Current OBD'!$B$6:$AK$2185,31,0)="Yes","7"," ")</f>
        <v xml:space="preserve"> </v>
      </c>
      <c r="O2341" s="11" t="str">
        <f>IF(VLOOKUP(D2341,'Current OBD'!$B$6:$AK$2185,32,0)="Yes","8"," ")</f>
        <v xml:space="preserve"> </v>
      </c>
      <c r="P2341" s="11" t="str">
        <f>IF(VLOOKUP(D2341,'Current OBD'!$B$6:$AK$2185,33,0)="Yes","9"," ")</f>
        <v>9</v>
      </c>
      <c r="Q2341" s="11" t="str">
        <f>IF(VLOOKUP(D2341,'Current OBD'!$B$6:$AK$2185,34,0)="Yes","10"," ")</f>
        <v>10</v>
      </c>
      <c r="R2341" s="11" t="str">
        <f>IF(VLOOKUP(D2341,'Current OBD'!$B$6:$AK$2185,35,0)="Yes","11"," ")</f>
        <v>11</v>
      </c>
      <c r="S2341" s="11" t="str">
        <f>IF(VLOOKUP(D2341,'Current OBD'!$B$6:$AK$2185,36,0)="Yes","12"," ")</f>
        <v>12</v>
      </c>
      <c r="T2341" s="13">
        <f>VLOOKUP(D2341,Pivot!$B$4:$F$2181,2,0)</f>
        <v>2068</v>
      </c>
      <c r="U2341" s="13">
        <f>VLOOKUP(D2341,Pivot!$B$4:$F$2181,3,0)</f>
        <v>0</v>
      </c>
      <c r="V2341" s="13">
        <f>VLOOKUP(D2341,Pivot!$B$4:$F$2181,4,0)</f>
        <v>2167</v>
      </c>
      <c r="W2341" s="46">
        <f>IFERROR(VLOOKUP(D2341,Pivot!$B$4:$H$2181,5,0),"")</f>
        <v>0.95430000000000004</v>
      </c>
      <c r="X2341" s="51">
        <f>IFERROR(VLOOKUP(D2341,Pivot!$B$4:$H$2181,6,0),"")</f>
        <v>0</v>
      </c>
      <c r="Y2341" s="46">
        <f>IFERROR(VLOOKUP(D2341,Pivot!$B$4:$H$2181,7,0),"")</f>
        <v>0.95430000000000004</v>
      </c>
    </row>
    <row r="2342" spans="1:25" ht="15" customHeight="1" outlineLevel="2">
      <c r="A2342" s="10" t="str">
        <f>VLOOKUP(D2342,'Current OBD'!$B$6:$K$2185,4,0)</f>
        <v>Yakima</v>
      </c>
      <c r="B2342" s="10" t="str">
        <f>VLOOKUP(D2342,'Current OBD'!$B$6:$K$2185,3,0)</f>
        <v>39-201</v>
      </c>
      <c r="C2342" s="9" t="str">
        <f>VLOOKUP(D2342,'Current OBD'!$B$6:$K$2185,2,0)</f>
        <v>Sunnyside School District</v>
      </c>
      <c r="D2342" s="24">
        <v>662256</v>
      </c>
      <c r="E2342" s="9" t="str">
        <f>VLOOKUP(D2342,'Current OBD'!$B$6:$K$2185,10,0)</f>
        <v>Washington Elementary</v>
      </c>
      <c r="F2342" s="11" t="str">
        <f>IF(VLOOKUP(D2342,'Current OBD'!$B$6:$AK$2185,23,0)="Yes","PK"," ")</f>
        <v xml:space="preserve"> </v>
      </c>
      <c r="G2342" s="11" t="str">
        <f>IF(VLOOKUP(D2342,'Current OBD'!$B$6:$AK$2185,24,0)="Yes","K"," ")</f>
        <v xml:space="preserve"> </v>
      </c>
      <c r="H2342" s="11">
        <f>IF(VLOOKUP(D2342,'Current OBD'!$B$6:$AK$2185,25,0)="Yes",1," ")</f>
        <v>1</v>
      </c>
      <c r="I2342" s="11" t="str">
        <f>IF(VLOOKUP(D2342,'Current OBD'!$B$6:$AK$2185,26,0)="Yes","2"," ")</f>
        <v>2</v>
      </c>
      <c r="J2342" s="11" t="str">
        <f>IF(VLOOKUP(D2342,'Current OBD'!$B$6:$AK$2185,27,0)="Yes","3"," ")</f>
        <v>3</v>
      </c>
      <c r="K2342" s="11" t="str">
        <f>IF(VLOOKUP(D2342,'Current OBD'!$B$6:$AK$2185,28,0)="Yes","4"," ")</f>
        <v>4</v>
      </c>
      <c r="L2342" s="11" t="str">
        <f>IF(VLOOKUP(D2342,'Current OBD'!$B$6:$AK$2185,29,0)="Yes","5"," ")</f>
        <v>5</v>
      </c>
      <c r="M2342" s="11" t="str">
        <f>IF(VLOOKUP(D2342,'Current OBD'!$B$6:$AK$2185,30,0)="Yes","6"," ")</f>
        <v xml:space="preserve"> </v>
      </c>
      <c r="N2342" s="11" t="str">
        <f>IF(VLOOKUP(D2342,'Current OBD'!$B$6:$AK$2185,31,0)="Yes","7"," ")</f>
        <v xml:space="preserve"> </v>
      </c>
      <c r="O2342" s="11" t="str">
        <f>IF(VLOOKUP(D2342,'Current OBD'!$B$6:$AK$2185,32,0)="Yes","8"," ")</f>
        <v xml:space="preserve"> </v>
      </c>
      <c r="P2342" s="11" t="str">
        <f>IF(VLOOKUP(D2342,'Current OBD'!$B$6:$AK$2185,33,0)="Yes","9"," ")</f>
        <v xml:space="preserve"> </v>
      </c>
      <c r="Q2342" s="11" t="str">
        <f>IF(VLOOKUP(D2342,'Current OBD'!$B$6:$AK$2185,34,0)="Yes","10"," ")</f>
        <v xml:space="preserve"> </v>
      </c>
      <c r="R2342" s="11" t="str">
        <f>IF(VLOOKUP(D2342,'Current OBD'!$B$6:$AK$2185,35,0)="Yes","11"," ")</f>
        <v xml:space="preserve"> </v>
      </c>
      <c r="S2342" s="11" t="str">
        <f>IF(VLOOKUP(D2342,'Current OBD'!$B$6:$AK$2185,36,0)="Yes","12"," ")</f>
        <v xml:space="preserve"> </v>
      </c>
      <c r="T2342" s="13">
        <f>VLOOKUP(D2342,Pivot!$B$4:$F$2181,2,0)</f>
        <v>639</v>
      </c>
      <c r="U2342" s="13">
        <f>VLOOKUP(D2342,Pivot!$B$4:$F$2181,3,0)</f>
        <v>0</v>
      </c>
      <c r="V2342" s="13">
        <f>VLOOKUP(D2342,Pivot!$B$4:$F$2181,4,0)</f>
        <v>644</v>
      </c>
      <c r="W2342" s="46">
        <f>IFERROR(VLOOKUP(D2342,Pivot!$B$4:$H$2181,5,0),"")</f>
        <v>0.99219999999999997</v>
      </c>
      <c r="X2342" s="51">
        <f>IFERROR(VLOOKUP(D2342,Pivot!$B$4:$H$2181,6,0),"")</f>
        <v>0</v>
      </c>
      <c r="Y2342" s="46">
        <f>IFERROR(VLOOKUP(D2342,Pivot!$B$4:$H$2181,7,0),"")</f>
        <v>0.99219999999999997</v>
      </c>
    </row>
    <row r="2343" spans="1:25" ht="15" customHeight="1" outlineLevel="1">
      <c r="A2343" s="27"/>
      <c r="B2343" s="27"/>
      <c r="C2343" s="30" t="s">
        <v>5914</v>
      </c>
      <c r="D2343" s="27"/>
      <c r="E2343" s="26"/>
      <c r="F2343" s="29"/>
      <c r="G2343" s="29"/>
      <c r="H2343" s="29"/>
      <c r="I2343" s="29"/>
      <c r="J2343" s="29"/>
      <c r="K2343" s="29"/>
      <c r="L2343" s="29"/>
      <c r="M2343" s="29"/>
      <c r="N2343" s="29"/>
      <c r="O2343" s="29"/>
      <c r="P2343" s="29"/>
      <c r="Q2343" s="29"/>
      <c r="R2343" s="29"/>
      <c r="S2343" s="29"/>
      <c r="T2343" s="43">
        <f>SUBTOTAL(9,T2335:T2342)</f>
        <v>6274</v>
      </c>
      <c r="U2343" s="43">
        <f>SUBTOTAL(9,U2335:U2342)</f>
        <v>0</v>
      </c>
      <c r="V2343" s="43">
        <f>SUBTOTAL(9,V2335:V2342)</f>
        <v>6380</v>
      </c>
      <c r="W2343" s="47"/>
      <c r="X2343" s="52"/>
      <c r="Y2343" s="56">
        <f>(T2343+U2343)/V2343</f>
        <v>0.98338557993730402</v>
      </c>
    </row>
    <row r="2344" spans="1:25" ht="15" customHeight="1" outlineLevel="2">
      <c r="A2344" s="10" t="str">
        <f>VLOOKUP(D2344,'Current OBD'!$B$6:$K$2185,4,0)</f>
        <v>Yakima</v>
      </c>
      <c r="B2344" s="10" t="str">
        <f>VLOOKUP(D2344,'Current OBD'!$B$6:$K$2185,3,0)</f>
        <v>39-202</v>
      </c>
      <c r="C2344" s="9" t="str">
        <f>VLOOKUP(D2344,'Current OBD'!$B$6:$K$2185,2,0)</f>
        <v>Toppenish School District</v>
      </c>
      <c r="D2344" s="24">
        <v>662269</v>
      </c>
      <c r="E2344" s="9" t="str">
        <f>VLOOKUP(D2344,'Current OBD'!$B$6:$K$2185,10,0)</f>
        <v>Computer Academy Toppenish High School</v>
      </c>
      <c r="F2344" s="11" t="str">
        <f>IF(VLOOKUP(D2344,'Current OBD'!$B$6:$AK$2185,23,0)="Yes","PK"," ")</f>
        <v>PK</v>
      </c>
      <c r="G2344" s="11" t="str">
        <f>IF(VLOOKUP(D2344,'Current OBD'!$B$6:$AK$2185,24,0)="Yes","K"," ")</f>
        <v xml:space="preserve"> </v>
      </c>
      <c r="H2344" s="11" t="str">
        <f>IF(VLOOKUP(D2344,'Current OBD'!$B$6:$AK$2185,25,0)="Yes",1," ")</f>
        <v xml:space="preserve"> </v>
      </c>
      <c r="I2344" s="11" t="str">
        <f>IF(VLOOKUP(D2344,'Current OBD'!$B$6:$AK$2185,26,0)="Yes","2"," ")</f>
        <v xml:space="preserve"> </v>
      </c>
      <c r="J2344" s="11" t="str">
        <f>IF(VLOOKUP(D2344,'Current OBD'!$B$6:$AK$2185,27,0)="Yes","3"," ")</f>
        <v xml:space="preserve"> </v>
      </c>
      <c r="K2344" s="11" t="str">
        <f>IF(VLOOKUP(D2344,'Current OBD'!$B$6:$AK$2185,28,0)="Yes","4"," ")</f>
        <v xml:space="preserve"> </v>
      </c>
      <c r="L2344" s="11" t="str">
        <f>IF(VLOOKUP(D2344,'Current OBD'!$B$6:$AK$2185,29,0)="Yes","5"," ")</f>
        <v xml:space="preserve"> </v>
      </c>
      <c r="M2344" s="11" t="str">
        <f>IF(VLOOKUP(D2344,'Current OBD'!$B$6:$AK$2185,30,0)="Yes","6"," ")</f>
        <v xml:space="preserve"> </v>
      </c>
      <c r="N2344" s="11" t="str">
        <f>IF(VLOOKUP(D2344,'Current OBD'!$B$6:$AK$2185,31,0)="Yes","7"," ")</f>
        <v xml:space="preserve"> </v>
      </c>
      <c r="O2344" s="11" t="str">
        <f>IF(VLOOKUP(D2344,'Current OBD'!$B$6:$AK$2185,32,0)="Yes","8"," ")</f>
        <v xml:space="preserve"> </v>
      </c>
      <c r="P2344" s="11" t="str">
        <f>IF(VLOOKUP(D2344,'Current OBD'!$B$6:$AK$2185,33,0)="Yes","9"," ")</f>
        <v>9</v>
      </c>
      <c r="Q2344" s="11" t="str">
        <f>IF(VLOOKUP(D2344,'Current OBD'!$B$6:$AK$2185,34,0)="Yes","10"," ")</f>
        <v>10</v>
      </c>
      <c r="R2344" s="11" t="str">
        <f>IF(VLOOKUP(D2344,'Current OBD'!$B$6:$AK$2185,35,0)="Yes","11"," ")</f>
        <v>11</v>
      </c>
      <c r="S2344" s="11" t="str">
        <f>IF(VLOOKUP(D2344,'Current OBD'!$B$6:$AK$2185,36,0)="Yes","12"," ")</f>
        <v>12</v>
      </c>
      <c r="T2344" s="13">
        <f>VLOOKUP(D2344,Pivot!$B$4:$F$2181,2,0)</f>
        <v>413</v>
      </c>
      <c r="U2344" s="13">
        <f>VLOOKUP(D2344,Pivot!$B$4:$F$2181,3,0)</f>
        <v>0</v>
      </c>
      <c r="V2344" s="13">
        <f>VLOOKUP(D2344,Pivot!$B$4:$F$2181,4,0)</f>
        <v>413</v>
      </c>
      <c r="W2344" s="46">
        <f>IFERROR(VLOOKUP(D2344,Pivot!$B$4:$H$2181,5,0),"")</f>
        <v>1</v>
      </c>
      <c r="X2344" s="51">
        <f>IFERROR(VLOOKUP(D2344,Pivot!$B$4:$H$2181,6,0),"")</f>
        <v>0</v>
      </c>
      <c r="Y2344" s="46">
        <f>IFERROR(VLOOKUP(D2344,Pivot!$B$4:$H$2181,7,0),"")</f>
        <v>1</v>
      </c>
    </row>
    <row r="2345" spans="1:25" ht="15" customHeight="1" outlineLevel="2">
      <c r="A2345" s="10" t="str">
        <f>VLOOKUP(D2345,'Current OBD'!$B$6:$K$2185,4,0)</f>
        <v>Yakima</v>
      </c>
      <c r="B2345" s="10" t="str">
        <f>VLOOKUP(D2345,'Current OBD'!$B$6:$K$2185,3,0)</f>
        <v>39-202</v>
      </c>
      <c r="C2345" s="9" t="str">
        <f>VLOOKUP(D2345,'Current OBD'!$B$6:$K$2185,2,0)</f>
        <v>Toppenish School District</v>
      </c>
      <c r="D2345" s="24">
        <v>659211</v>
      </c>
      <c r="E2345" s="9" t="str">
        <f>VLOOKUP(D2345,'Current OBD'!$B$6:$K$2185,10,0)</f>
        <v>Garfield Elementary School</v>
      </c>
      <c r="F2345" s="11" t="str">
        <f>IF(VLOOKUP(D2345,'Current OBD'!$B$6:$AK$2185,23,0)="Yes","PK"," ")</f>
        <v xml:space="preserve"> </v>
      </c>
      <c r="G2345" s="11" t="str">
        <f>IF(VLOOKUP(D2345,'Current OBD'!$B$6:$AK$2185,24,0)="Yes","K"," ")</f>
        <v>K</v>
      </c>
      <c r="H2345" s="11">
        <f>IF(VLOOKUP(D2345,'Current OBD'!$B$6:$AK$2185,25,0)="Yes",1," ")</f>
        <v>1</v>
      </c>
      <c r="I2345" s="11" t="str">
        <f>IF(VLOOKUP(D2345,'Current OBD'!$B$6:$AK$2185,26,0)="Yes","2"," ")</f>
        <v>2</v>
      </c>
      <c r="J2345" s="11" t="str">
        <f>IF(VLOOKUP(D2345,'Current OBD'!$B$6:$AK$2185,27,0)="Yes","3"," ")</f>
        <v>3</v>
      </c>
      <c r="K2345" s="11" t="str">
        <f>IF(VLOOKUP(D2345,'Current OBD'!$B$6:$AK$2185,28,0)="Yes","4"," ")</f>
        <v>4</v>
      </c>
      <c r="L2345" s="11" t="str">
        <f>IF(VLOOKUP(D2345,'Current OBD'!$B$6:$AK$2185,29,0)="Yes","5"," ")</f>
        <v>5</v>
      </c>
      <c r="M2345" s="11" t="str">
        <f>IF(VLOOKUP(D2345,'Current OBD'!$B$6:$AK$2185,30,0)="Yes","6"," ")</f>
        <v xml:space="preserve"> </v>
      </c>
      <c r="N2345" s="11" t="str">
        <f>IF(VLOOKUP(D2345,'Current OBD'!$B$6:$AK$2185,31,0)="Yes","7"," ")</f>
        <v xml:space="preserve"> </v>
      </c>
      <c r="O2345" s="11" t="str">
        <f>IF(VLOOKUP(D2345,'Current OBD'!$B$6:$AK$2185,32,0)="Yes","8"," ")</f>
        <v xml:space="preserve"> </v>
      </c>
      <c r="P2345" s="11" t="str">
        <f>IF(VLOOKUP(D2345,'Current OBD'!$B$6:$AK$2185,33,0)="Yes","9"," ")</f>
        <v xml:space="preserve"> </v>
      </c>
      <c r="Q2345" s="11" t="str">
        <f>IF(VLOOKUP(D2345,'Current OBD'!$B$6:$AK$2185,34,0)="Yes","10"," ")</f>
        <v xml:space="preserve"> </v>
      </c>
      <c r="R2345" s="11" t="str">
        <f>IF(VLOOKUP(D2345,'Current OBD'!$B$6:$AK$2185,35,0)="Yes","11"," ")</f>
        <v xml:space="preserve"> </v>
      </c>
      <c r="S2345" s="11" t="str">
        <f>IF(VLOOKUP(D2345,'Current OBD'!$B$6:$AK$2185,36,0)="Yes","12"," ")</f>
        <v xml:space="preserve"> </v>
      </c>
      <c r="T2345" s="13">
        <f>VLOOKUP(D2345,Pivot!$B$4:$F$2181,2,0)</f>
        <v>336</v>
      </c>
      <c r="U2345" s="13">
        <f>VLOOKUP(D2345,Pivot!$B$4:$F$2181,3,0)</f>
        <v>0</v>
      </c>
      <c r="V2345" s="13">
        <f>VLOOKUP(D2345,Pivot!$B$4:$F$2181,4,0)</f>
        <v>336</v>
      </c>
      <c r="W2345" s="46">
        <f>IFERROR(VLOOKUP(D2345,Pivot!$B$4:$H$2181,5,0),"")</f>
        <v>1</v>
      </c>
      <c r="X2345" s="51">
        <f>IFERROR(VLOOKUP(D2345,Pivot!$B$4:$H$2181,6,0),"")</f>
        <v>0</v>
      </c>
      <c r="Y2345" s="46">
        <f>IFERROR(VLOOKUP(D2345,Pivot!$B$4:$H$2181,7,0),"")</f>
        <v>1</v>
      </c>
    </row>
    <row r="2346" spans="1:25" ht="15" customHeight="1" outlineLevel="2">
      <c r="A2346" s="10" t="str">
        <f>VLOOKUP(D2346,'Current OBD'!$B$6:$K$2185,4,0)</f>
        <v>Yakima</v>
      </c>
      <c r="B2346" s="10" t="str">
        <f>VLOOKUP(D2346,'Current OBD'!$B$6:$K$2185,3,0)</f>
        <v>39-202</v>
      </c>
      <c r="C2346" s="9" t="str">
        <f>VLOOKUP(D2346,'Current OBD'!$B$6:$K$2185,2,0)</f>
        <v>Toppenish School District</v>
      </c>
      <c r="D2346" s="24">
        <v>659210</v>
      </c>
      <c r="E2346" s="9" t="str">
        <f>VLOOKUP(D2346,'Current OBD'!$B$6:$K$2185,10,0)</f>
        <v>Kirkwood Elementary School</v>
      </c>
      <c r="F2346" s="11" t="str">
        <f>IF(VLOOKUP(D2346,'Current OBD'!$B$6:$AK$2185,23,0)="Yes","PK"," ")</f>
        <v>PK</v>
      </c>
      <c r="G2346" s="11" t="str">
        <f>IF(VLOOKUP(D2346,'Current OBD'!$B$6:$AK$2185,24,0)="Yes","K"," ")</f>
        <v>K</v>
      </c>
      <c r="H2346" s="11">
        <f>IF(VLOOKUP(D2346,'Current OBD'!$B$6:$AK$2185,25,0)="Yes",1," ")</f>
        <v>1</v>
      </c>
      <c r="I2346" s="11" t="str">
        <f>IF(VLOOKUP(D2346,'Current OBD'!$B$6:$AK$2185,26,0)="Yes","2"," ")</f>
        <v>2</v>
      </c>
      <c r="J2346" s="11" t="str">
        <f>IF(VLOOKUP(D2346,'Current OBD'!$B$6:$AK$2185,27,0)="Yes","3"," ")</f>
        <v>3</v>
      </c>
      <c r="K2346" s="11" t="str">
        <f>IF(VLOOKUP(D2346,'Current OBD'!$B$6:$AK$2185,28,0)="Yes","4"," ")</f>
        <v>4</v>
      </c>
      <c r="L2346" s="11" t="str">
        <f>IF(VLOOKUP(D2346,'Current OBD'!$B$6:$AK$2185,29,0)="Yes","5"," ")</f>
        <v>5</v>
      </c>
      <c r="M2346" s="11" t="str">
        <f>IF(VLOOKUP(D2346,'Current OBD'!$B$6:$AK$2185,30,0)="Yes","6"," ")</f>
        <v xml:space="preserve"> </v>
      </c>
      <c r="N2346" s="11" t="str">
        <f>IF(VLOOKUP(D2346,'Current OBD'!$B$6:$AK$2185,31,0)="Yes","7"," ")</f>
        <v xml:space="preserve"> </v>
      </c>
      <c r="O2346" s="11" t="str">
        <f>IF(VLOOKUP(D2346,'Current OBD'!$B$6:$AK$2185,32,0)="Yes","8"," ")</f>
        <v xml:space="preserve"> </v>
      </c>
      <c r="P2346" s="11" t="str">
        <f>IF(VLOOKUP(D2346,'Current OBD'!$B$6:$AK$2185,33,0)="Yes","9"," ")</f>
        <v xml:space="preserve"> </v>
      </c>
      <c r="Q2346" s="11" t="str">
        <f>IF(VLOOKUP(D2346,'Current OBD'!$B$6:$AK$2185,34,0)="Yes","10"," ")</f>
        <v xml:space="preserve"> </v>
      </c>
      <c r="R2346" s="11" t="str">
        <f>IF(VLOOKUP(D2346,'Current OBD'!$B$6:$AK$2185,35,0)="Yes","11"," ")</f>
        <v xml:space="preserve"> </v>
      </c>
      <c r="S2346" s="11" t="str">
        <f>IF(VLOOKUP(D2346,'Current OBD'!$B$6:$AK$2185,36,0)="Yes","12"," ")</f>
        <v xml:space="preserve"> </v>
      </c>
      <c r="T2346" s="13">
        <f>VLOOKUP(D2346,Pivot!$B$4:$F$2181,2,0)</f>
        <v>521</v>
      </c>
      <c r="U2346" s="13">
        <f>VLOOKUP(D2346,Pivot!$B$4:$F$2181,3,0)</f>
        <v>0</v>
      </c>
      <c r="V2346" s="13">
        <f>VLOOKUP(D2346,Pivot!$B$4:$F$2181,4,0)</f>
        <v>521</v>
      </c>
      <c r="W2346" s="46">
        <f>IFERROR(VLOOKUP(D2346,Pivot!$B$4:$H$2181,5,0),"")</f>
        <v>1</v>
      </c>
      <c r="X2346" s="51">
        <f>IFERROR(VLOOKUP(D2346,Pivot!$B$4:$H$2181,6,0),"")</f>
        <v>0</v>
      </c>
      <c r="Y2346" s="46">
        <f>IFERROR(VLOOKUP(D2346,Pivot!$B$4:$H$2181,7,0),"")</f>
        <v>1</v>
      </c>
    </row>
    <row r="2347" spans="1:25" ht="15" customHeight="1" outlineLevel="2">
      <c r="A2347" s="10" t="str">
        <f>VLOOKUP(D2347,'Current OBD'!$B$6:$K$2185,4,0)</f>
        <v>Yakima</v>
      </c>
      <c r="B2347" s="10" t="str">
        <f>VLOOKUP(D2347,'Current OBD'!$B$6:$K$2185,3,0)</f>
        <v>39-202</v>
      </c>
      <c r="C2347" s="9" t="str">
        <f>VLOOKUP(D2347,'Current OBD'!$B$6:$K$2185,2,0)</f>
        <v>Toppenish School District</v>
      </c>
      <c r="D2347" s="24">
        <v>659212</v>
      </c>
      <c r="E2347" s="9" t="str">
        <f>VLOOKUP(D2347,'Current OBD'!$B$6:$K$2185,10,0)</f>
        <v>Lincoln Elementary School</v>
      </c>
      <c r="F2347" s="11" t="str">
        <f>IF(VLOOKUP(D2347,'Current OBD'!$B$6:$AK$2185,23,0)="Yes","PK"," ")</f>
        <v xml:space="preserve"> </v>
      </c>
      <c r="G2347" s="11" t="str">
        <f>IF(VLOOKUP(D2347,'Current OBD'!$B$6:$AK$2185,24,0)="Yes","K"," ")</f>
        <v>K</v>
      </c>
      <c r="H2347" s="11">
        <f>IF(VLOOKUP(D2347,'Current OBD'!$B$6:$AK$2185,25,0)="Yes",1," ")</f>
        <v>1</v>
      </c>
      <c r="I2347" s="11" t="str">
        <f>IF(VLOOKUP(D2347,'Current OBD'!$B$6:$AK$2185,26,0)="Yes","2"," ")</f>
        <v>2</v>
      </c>
      <c r="J2347" s="11" t="str">
        <f>IF(VLOOKUP(D2347,'Current OBD'!$B$6:$AK$2185,27,0)="Yes","3"," ")</f>
        <v>3</v>
      </c>
      <c r="K2347" s="11" t="str">
        <f>IF(VLOOKUP(D2347,'Current OBD'!$B$6:$AK$2185,28,0)="Yes","4"," ")</f>
        <v>4</v>
      </c>
      <c r="L2347" s="11" t="str">
        <f>IF(VLOOKUP(D2347,'Current OBD'!$B$6:$AK$2185,29,0)="Yes","5"," ")</f>
        <v>5</v>
      </c>
      <c r="M2347" s="11" t="str">
        <f>IF(VLOOKUP(D2347,'Current OBD'!$B$6:$AK$2185,30,0)="Yes","6"," ")</f>
        <v xml:space="preserve"> </v>
      </c>
      <c r="N2347" s="11" t="str">
        <f>IF(VLOOKUP(D2347,'Current OBD'!$B$6:$AK$2185,31,0)="Yes","7"," ")</f>
        <v xml:space="preserve"> </v>
      </c>
      <c r="O2347" s="11" t="str">
        <f>IF(VLOOKUP(D2347,'Current OBD'!$B$6:$AK$2185,32,0)="Yes","8"," ")</f>
        <v xml:space="preserve"> </v>
      </c>
      <c r="P2347" s="11" t="str">
        <f>IF(VLOOKUP(D2347,'Current OBD'!$B$6:$AK$2185,33,0)="Yes","9"," ")</f>
        <v xml:space="preserve"> </v>
      </c>
      <c r="Q2347" s="11" t="str">
        <f>IF(VLOOKUP(D2347,'Current OBD'!$B$6:$AK$2185,34,0)="Yes","10"," ")</f>
        <v xml:space="preserve"> </v>
      </c>
      <c r="R2347" s="11" t="str">
        <f>IF(VLOOKUP(D2347,'Current OBD'!$B$6:$AK$2185,35,0)="Yes","11"," ")</f>
        <v xml:space="preserve"> </v>
      </c>
      <c r="S2347" s="11" t="str">
        <f>IF(VLOOKUP(D2347,'Current OBD'!$B$6:$AK$2185,36,0)="Yes","12"," ")</f>
        <v xml:space="preserve"> </v>
      </c>
      <c r="T2347" s="13">
        <f>VLOOKUP(D2347,Pivot!$B$4:$F$2181,2,0)</f>
        <v>288</v>
      </c>
      <c r="U2347" s="13">
        <f>VLOOKUP(D2347,Pivot!$B$4:$F$2181,3,0)</f>
        <v>0</v>
      </c>
      <c r="V2347" s="13">
        <f>VLOOKUP(D2347,Pivot!$B$4:$F$2181,4,0)</f>
        <v>288</v>
      </c>
      <c r="W2347" s="46">
        <f>IFERROR(VLOOKUP(D2347,Pivot!$B$4:$H$2181,5,0),"")</f>
        <v>1</v>
      </c>
      <c r="X2347" s="51">
        <f>IFERROR(VLOOKUP(D2347,Pivot!$B$4:$H$2181,6,0),"")</f>
        <v>0</v>
      </c>
      <c r="Y2347" s="46">
        <f>IFERROR(VLOOKUP(D2347,Pivot!$B$4:$H$2181,7,0),"")</f>
        <v>1</v>
      </c>
    </row>
    <row r="2348" spans="1:25" ht="15" customHeight="1" outlineLevel="2">
      <c r="A2348" s="10" t="str">
        <f>VLOOKUP(D2348,'Current OBD'!$B$6:$K$2185,4,0)</f>
        <v>Yakima</v>
      </c>
      <c r="B2348" s="10" t="str">
        <f>VLOOKUP(D2348,'Current OBD'!$B$6:$K$2185,3,0)</f>
        <v>39-202</v>
      </c>
      <c r="C2348" s="9" t="str">
        <f>VLOOKUP(D2348,'Current OBD'!$B$6:$K$2185,2,0)</f>
        <v>Toppenish School District</v>
      </c>
      <c r="D2348" s="24">
        <v>662616</v>
      </c>
      <c r="E2348" s="9" t="str">
        <f>VLOOKUP(D2348,'Current OBD'!$B$6:$K$2185,10,0)</f>
        <v>Toppenish High School</v>
      </c>
      <c r="F2348" s="11" t="str">
        <f>IF(VLOOKUP(D2348,'Current OBD'!$B$6:$AK$2185,23,0)="Yes","PK"," ")</f>
        <v xml:space="preserve"> </v>
      </c>
      <c r="G2348" s="11" t="str">
        <f>IF(VLOOKUP(D2348,'Current OBD'!$B$6:$AK$2185,24,0)="Yes","K"," ")</f>
        <v xml:space="preserve"> </v>
      </c>
      <c r="H2348" s="11" t="str">
        <f>IF(VLOOKUP(D2348,'Current OBD'!$B$6:$AK$2185,25,0)="Yes",1," ")</f>
        <v xml:space="preserve"> </v>
      </c>
      <c r="I2348" s="11" t="str">
        <f>IF(VLOOKUP(D2348,'Current OBD'!$B$6:$AK$2185,26,0)="Yes","2"," ")</f>
        <v xml:space="preserve"> </v>
      </c>
      <c r="J2348" s="11" t="str">
        <f>IF(VLOOKUP(D2348,'Current OBD'!$B$6:$AK$2185,27,0)="Yes","3"," ")</f>
        <v xml:space="preserve"> </v>
      </c>
      <c r="K2348" s="11" t="str">
        <f>IF(VLOOKUP(D2348,'Current OBD'!$B$6:$AK$2185,28,0)="Yes","4"," ")</f>
        <v xml:space="preserve"> </v>
      </c>
      <c r="L2348" s="11" t="str">
        <f>IF(VLOOKUP(D2348,'Current OBD'!$B$6:$AK$2185,29,0)="Yes","5"," ")</f>
        <v xml:space="preserve"> </v>
      </c>
      <c r="M2348" s="11" t="str">
        <f>IF(VLOOKUP(D2348,'Current OBD'!$B$6:$AK$2185,30,0)="Yes","6"," ")</f>
        <v xml:space="preserve"> </v>
      </c>
      <c r="N2348" s="11" t="str">
        <f>IF(VLOOKUP(D2348,'Current OBD'!$B$6:$AK$2185,31,0)="Yes","7"," ")</f>
        <v xml:space="preserve"> </v>
      </c>
      <c r="O2348" s="11" t="str">
        <f>IF(VLOOKUP(D2348,'Current OBD'!$B$6:$AK$2185,32,0)="Yes","8"," ")</f>
        <v xml:space="preserve"> </v>
      </c>
      <c r="P2348" s="11" t="str">
        <f>IF(VLOOKUP(D2348,'Current OBD'!$B$6:$AK$2185,33,0)="Yes","9"," ")</f>
        <v>9</v>
      </c>
      <c r="Q2348" s="11" t="str">
        <f>IF(VLOOKUP(D2348,'Current OBD'!$B$6:$AK$2185,34,0)="Yes","10"," ")</f>
        <v>10</v>
      </c>
      <c r="R2348" s="11" t="str">
        <f>IF(VLOOKUP(D2348,'Current OBD'!$B$6:$AK$2185,35,0)="Yes","11"," ")</f>
        <v>11</v>
      </c>
      <c r="S2348" s="11" t="str">
        <f>IF(VLOOKUP(D2348,'Current OBD'!$B$6:$AK$2185,36,0)="Yes","12"," ")</f>
        <v>12</v>
      </c>
      <c r="T2348" s="13">
        <f>VLOOKUP(D2348,Pivot!$B$4:$F$2181,2,0)</f>
        <v>965</v>
      </c>
      <c r="U2348" s="13">
        <f>VLOOKUP(D2348,Pivot!$B$4:$F$2181,3,0)</f>
        <v>0</v>
      </c>
      <c r="V2348" s="13">
        <f>VLOOKUP(D2348,Pivot!$B$4:$F$2181,4,0)</f>
        <v>983</v>
      </c>
      <c r="W2348" s="46">
        <f>IFERROR(VLOOKUP(D2348,Pivot!$B$4:$H$2181,5,0),"")</f>
        <v>0.98170000000000002</v>
      </c>
      <c r="X2348" s="51">
        <f>IFERROR(VLOOKUP(D2348,Pivot!$B$4:$H$2181,6,0),"")</f>
        <v>0</v>
      </c>
      <c r="Y2348" s="46">
        <f>IFERROR(VLOOKUP(D2348,Pivot!$B$4:$H$2181,7,0),"")</f>
        <v>0.98170000000000002</v>
      </c>
    </row>
    <row r="2349" spans="1:25" ht="15" customHeight="1" outlineLevel="2">
      <c r="A2349" s="10" t="str">
        <f>VLOOKUP(D2349,'Current OBD'!$B$6:$K$2185,4,0)</f>
        <v>Yakima</v>
      </c>
      <c r="B2349" s="10" t="str">
        <f>VLOOKUP(D2349,'Current OBD'!$B$6:$K$2185,3,0)</f>
        <v>39-202</v>
      </c>
      <c r="C2349" s="9" t="str">
        <f>VLOOKUP(D2349,'Current OBD'!$B$6:$K$2185,2,0)</f>
        <v>Toppenish School District</v>
      </c>
      <c r="D2349" s="24">
        <v>663344</v>
      </c>
      <c r="E2349" s="9" t="str">
        <f>VLOOKUP(D2349,'Current OBD'!$B$6:$K$2185,10,0)</f>
        <v>Toppenish Middle School</v>
      </c>
      <c r="F2349" s="11" t="str">
        <f>IF(VLOOKUP(D2349,'Current OBD'!$B$6:$AK$2185,23,0)="Yes","PK"," ")</f>
        <v xml:space="preserve"> </v>
      </c>
      <c r="G2349" s="11" t="str">
        <f>IF(VLOOKUP(D2349,'Current OBD'!$B$6:$AK$2185,24,0)="Yes","K"," ")</f>
        <v xml:space="preserve"> </v>
      </c>
      <c r="H2349" s="11" t="str">
        <f>IF(VLOOKUP(D2349,'Current OBD'!$B$6:$AK$2185,25,0)="Yes",1," ")</f>
        <v xml:space="preserve"> </v>
      </c>
      <c r="I2349" s="11" t="str">
        <f>IF(VLOOKUP(D2349,'Current OBD'!$B$6:$AK$2185,26,0)="Yes","2"," ")</f>
        <v xml:space="preserve"> </v>
      </c>
      <c r="J2349" s="11" t="str">
        <f>IF(VLOOKUP(D2349,'Current OBD'!$B$6:$AK$2185,27,0)="Yes","3"," ")</f>
        <v xml:space="preserve"> </v>
      </c>
      <c r="K2349" s="11" t="str">
        <f>IF(VLOOKUP(D2349,'Current OBD'!$B$6:$AK$2185,28,0)="Yes","4"," ")</f>
        <v xml:space="preserve"> </v>
      </c>
      <c r="L2349" s="11" t="str">
        <f>IF(VLOOKUP(D2349,'Current OBD'!$B$6:$AK$2185,29,0)="Yes","5"," ")</f>
        <v xml:space="preserve"> </v>
      </c>
      <c r="M2349" s="11" t="str">
        <f>IF(VLOOKUP(D2349,'Current OBD'!$B$6:$AK$2185,30,0)="Yes","6"," ")</f>
        <v>6</v>
      </c>
      <c r="N2349" s="11" t="str">
        <f>IF(VLOOKUP(D2349,'Current OBD'!$B$6:$AK$2185,31,0)="Yes","7"," ")</f>
        <v>7</v>
      </c>
      <c r="O2349" s="11" t="str">
        <f>IF(VLOOKUP(D2349,'Current OBD'!$B$6:$AK$2185,32,0)="Yes","8"," ")</f>
        <v>8</v>
      </c>
      <c r="P2349" s="11" t="str">
        <f>IF(VLOOKUP(D2349,'Current OBD'!$B$6:$AK$2185,33,0)="Yes","9"," ")</f>
        <v xml:space="preserve"> </v>
      </c>
      <c r="Q2349" s="11" t="str">
        <f>IF(VLOOKUP(D2349,'Current OBD'!$B$6:$AK$2185,34,0)="Yes","10"," ")</f>
        <v xml:space="preserve"> </v>
      </c>
      <c r="R2349" s="11" t="str">
        <f>IF(VLOOKUP(D2349,'Current OBD'!$B$6:$AK$2185,35,0)="Yes","11"," ")</f>
        <v xml:space="preserve"> </v>
      </c>
      <c r="S2349" s="11" t="str">
        <f>IF(VLOOKUP(D2349,'Current OBD'!$B$6:$AK$2185,36,0)="Yes","12"," ")</f>
        <v xml:space="preserve"> </v>
      </c>
      <c r="T2349" s="13">
        <f>VLOOKUP(D2349,Pivot!$B$4:$F$2181,2,0)</f>
        <v>861</v>
      </c>
      <c r="U2349" s="13">
        <f>VLOOKUP(D2349,Pivot!$B$4:$F$2181,3,0)</f>
        <v>0</v>
      </c>
      <c r="V2349" s="13">
        <f>VLOOKUP(D2349,Pivot!$B$4:$F$2181,4,0)</f>
        <v>861</v>
      </c>
      <c r="W2349" s="46">
        <f>IFERROR(VLOOKUP(D2349,Pivot!$B$4:$H$2181,5,0),"")</f>
        <v>1</v>
      </c>
      <c r="X2349" s="51">
        <f>IFERROR(VLOOKUP(D2349,Pivot!$B$4:$H$2181,6,0),"")</f>
        <v>0</v>
      </c>
      <c r="Y2349" s="46">
        <f>IFERROR(VLOOKUP(D2349,Pivot!$B$4:$H$2181,7,0),"")</f>
        <v>1</v>
      </c>
    </row>
    <row r="2350" spans="1:25" ht="15" customHeight="1" outlineLevel="2">
      <c r="A2350" s="10" t="str">
        <f>VLOOKUP(D2350,'Current OBD'!$B$6:$K$2185,4,0)</f>
        <v>Yakima</v>
      </c>
      <c r="B2350" s="10" t="str">
        <f>VLOOKUP(D2350,'Current OBD'!$B$6:$K$2185,3,0)</f>
        <v>39-202</v>
      </c>
      <c r="C2350" s="9" t="str">
        <f>VLOOKUP(D2350,'Current OBD'!$B$6:$K$2185,2,0)</f>
        <v>Toppenish School District</v>
      </c>
      <c r="D2350" s="24">
        <v>663345</v>
      </c>
      <c r="E2350" s="9" t="str">
        <f>VLOOKUP(D2350,'Current OBD'!$B$6:$K$2185,10,0)</f>
        <v>Valley View Elementary</v>
      </c>
      <c r="F2350" s="11" t="str">
        <f>IF(VLOOKUP(D2350,'Current OBD'!$B$6:$AK$2185,23,0)="Yes","PK"," ")</f>
        <v xml:space="preserve"> </v>
      </c>
      <c r="G2350" s="11" t="str">
        <f>IF(VLOOKUP(D2350,'Current OBD'!$B$6:$AK$2185,24,0)="Yes","K"," ")</f>
        <v>K</v>
      </c>
      <c r="H2350" s="11">
        <f>IF(VLOOKUP(D2350,'Current OBD'!$B$6:$AK$2185,25,0)="Yes",1," ")</f>
        <v>1</v>
      </c>
      <c r="I2350" s="11" t="str">
        <f>IF(VLOOKUP(D2350,'Current OBD'!$B$6:$AK$2185,26,0)="Yes","2"," ")</f>
        <v>2</v>
      </c>
      <c r="J2350" s="11" t="str">
        <f>IF(VLOOKUP(D2350,'Current OBD'!$B$6:$AK$2185,27,0)="Yes","3"," ")</f>
        <v>3</v>
      </c>
      <c r="K2350" s="11" t="str">
        <f>IF(VLOOKUP(D2350,'Current OBD'!$B$6:$AK$2185,28,0)="Yes","4"," ")</f>
        <v>4</v>
      </c>
      <c r="L2350" s="11" t="str">
        <f>IF(VLOOKUP(D2350,'Current OBD'!$B$6:$AK$2185,29,0)="Yes","5"," ")</f>
        <v>5</v>
      </c>
      <c r="M2350" s="11" t="str">
        <f>IF(VLOOKUP(D2350,'Current OBD'!$B$6:$AK$2185,30,0)="Yes","6"," ")</f>
        <v xml:space="preserve"> </v>
      </c>
      <c r="N2350" s="11" t="str">
        <f>IF(VLOOKUP(D2350,'Current OBD'!$B$6:$AK$2185,31,0)="Yes","7"," ")</f>
        <v xml:space="preserve"> </v>
      </c>
      <c r="O2350" s="11" t="str">
        <f>IF(VLOOKUP(D2350,'Current OBD'!$B$6:$AK$2185,32,0)="Yes","8"," ")</f>
        <v xml:space="preserve"> </v>
      </c>
      <c r="P2350" s="11" t="str">
        <f>IF(VLOOKUP(D2350,'Current OBD'!$B$6:$AK$2185,33,0)="Yes","9"," ")</f>
        <v xml:space="preserve"> </v>
      </c>
      <c r="Q2350" s="11" t="str">
        <f>IF(VLOOKUP(D2350,'Current OBD'!$B$6:$AK$2185,34,0)="Yes","10"," ")</f>
        <v xml:space="preserve"> </v>
      </c>
      <c r="R2350" s="11" t="str">
        <f>IF(VLOOKUP(D2350,'Current OBD'!$B$6:$AK$2185,35,0)="Yes","11"," ")</f>
        <v xml:space="preserve"> </v>
      </c>
      <c r="S2350" s="11" t="str">
        <f>IF(VLOOKUP(D2350,'Current OBD'!$B$6:$AK$2185,36,0)="Yes","12"," ")</f>
        <v xml:space="preserve"> </v>
      </c>
      <c r="T2350" s="13">
        <f>VLOOKUP(D2350,Pivot!$B$4:$F$2181,2,0)</f>
        <v>455</v>
      </c>
      <c r="U2350" s="13">
        <f>VLOOKUP(D2350,Pivot!$B$4:$F$2181,3,0)</f>
        <v>0</v>
      </c>
      <c r="V2350" s="13">
        <f>VLOOKUP(D2350,Pivot!$B$4:$F$2181,4,0)</f>
        <v>455</v>
      </c>
      <c r="W2350" s="46">
        <f>IFERROR(VLOOKUP(D2350,Pivot!$B$4:$H$2181,5,0),"")</f>
        <v>1</v>
      </c>
      <c r="X2350" s="51">
        <f>IFERROR(VLOOKUP(D2350,Pivot!$B$4:$H$2181,6,0),"")</f>
        <v>0</v>
      </c>
      <c r="Y2350" s="46">
        <f>IFERROR(VLOOKUP(D2350,Pivot!$B$4:$H$2181,7,0),"")</f>
        <v>1</v>
      </c>
    </row>
    <row r="2351" spans="1:25" ht="15" customHeight="1" outlineLevel="1">
      <c r="A2351" s="27"/>
      <c r="B2351" s="27"/>
      <c r="C2351" s="30" t="s">
        <v>5915</v>
      </c>
      <c r="D2351" s="27"/>
      <c r="E2351" s="26"/>
      <c r="F2351" s="29"/>
      <c r="G2351" s="29"/>
      <c r="H2351" s="29"/>
      <c r="I2351" s="29"/>
      <c r="J2351" s="29"/>
      <c r="K2351" s="29"/>
      <c r="L2351" s="29"/>
      <c r="M2351" s="29"/>
      <c r="N2351" s="29"/>
      <c r="O2351" s="29"/>
      <c r="P2351" s="29"/>
      <c r="Q2351" s="29"/>
      <c r="R2351" s="29"/>
      <c r="S2351" s="29"/>
      <c r="T2351" s="43">
        <f>SUBTOTAL(9,T2344:T2350)</f>
        <v>3839</v>
      </c>
      <c r="U2351" s="43">
        <f>SUBTOTAL(9,U2344:U2350)</f>
        <v>0</v>
      </c>
      <c r="V2351" s="43">
        <f>SUBTOTAL(9,V2344:V2350)</f>
        <v>3857</v>
      </c>
      <c r="W2351" s="47"/>
      <c r="X2351" s="52"/>
      <c r="Y2351" s="56">
        <f>(T2351+U2351)/V2351</f>
        <v>0.99533316048742548</v>
      </c>
    </row>
    <row r="2352" spans="1:25" ht="15" customHeight="1" outlineLevel="2">
      <c r="A2352" s="10" t="str">
        <f>VLOOKUP(D2352,'Current OBD'!$B$6:$K$2185,4,0)</f>
        <v>Yakima</v>
      </c>
      <c r="B2352" s="10" t="str">
        <f>VLOOKUP(D2352,'Current OBD'!$B$6:$K$2185,3,0)</f>
        <v>39-203</v>
      </c>
      <c r="C2352" s="9" t="str">
        <f>VLOOKUP(D2352,'Current OBD'!$B$6:$K$2185,2,0)</f>
        <v>Highland School District</v>
      </c>
      <c r="D2352" s="24">
        <v>662272</v>
      </c>
      <c r="E2352" s="9" t="str">
        <f>VLOOKUP(D2352,'Current OBD'!$B$6:$K$2185,10,0)</f>
        <v>Highland High</v>
      </c>
      <c r="F2352" s="11" t="str">
        <f>IF(VLOOKUP(D2352,'Current OBD'!$B$6:$AK$2185,23,0)="Yes","PK"," ")</f>
        <v xml:space="preserve"> </v>
      </c>
      <c r="G2352" s="11" t="str">
        <f>IF(VLOOKUP(D2352,'Current OBD'!$B$6:$AK$2185,24,0)="Yes","K"," ")</f>
        <v xml:space="preserve"> </v>
      </c>
      <c r="H2352" s="11" t="str">
        <f>IF(VLOOKUP(D2352,'Current OBD'!$B$6:$AK$2185,25,0)="Yes",1," ")</f>
        <v xml:space="preserve"> </v>
      </c>
      <c r="I2352" s="11" t="str">
        <f>IF(VLOOKUP(D2352,'Current OBD'!$B$6:$AK$2185,26,0)="Yes","2"," ")</f>
        <v xml:space="preserve"> </v>
      </c>
      <c r="J2352" s="11" t="str">
        <f>IF(VLOOKUP(D2352,'Current OBD'!$B$6:$AK$2185,27,0)="Yes","3"," ")</f>
        <v xml:space="preserve"> </v>
      </c>
      <c r="K2352" s="11" t="str">
        <f>IF(VLOOKUP(D2352,'Current OBD'!$B$6:$AK$2185,28,0)="Yes","4"," ")</f>
        <v xml:space="preserve"> </v>
      </c>
      <c r="L2352" s="11" t="str">
        <f>IF(VLOOKUP(D2352,'Current OBD'!$B$6:$AK$2185,29,0)="Yes","5"," ")</f>
        <v xml:space="preserve"> </v>
      </c>
      <c r="M2352" s="11" t="str">
        <f>IF(VLOOKUP(D2352,'Current OBD'!$B$6:$AK$2185,30,0)="Yes","6"," ")</f>
        <v xml:space="preserve"> </v>
      </c>
      <c r="N2352" s="11" t="str">
        <f>IF(VLOOKUP(D2352,'Current OBD'!$B$6:$AK$2185,31,0)="Yes","7"," ")</f>
        <v xml:space="preserve"> </v>
      </c>
      <c r="O2352" s="11" t="str">
        <f>IF(VLOOKUP(D2352,'Current OBD'!$B$6:$AK$2185,32,0)="Yes","8"," ")</f>
        <v xml:space="preserve"> </v>
      </c>
      <c r="P2352" s="11" t="str">
        <f>IF(VLOOKUP(D2352,'Current OBD'!$B$6:$AK$2185,33,0)="Yes","9"," ")</f>
        <v>9</v>
      </c>
      <c r="Q2352" s="11" t="str">
        <f>IF(VLOOKUP(D2352,'Current OBD'!$B$6:$AK$2185,34,0)="Yes","10"," ")</f>
        <v>10</v>
      </c>
      <c r="R2352" s="11" t="str">
        <f>IF(VLOOKUP(D2352,'Current OBD'!$B$6:$AK$2185,35,0)="Yes","11"," ")</f>
        <v>11</v>
      </c>
      <c r="S2352" s="11" t="str">
        <f>IF(VLOOKUP(D2352,'Current OBD'!$B$6:$AK$2185,36,0)="Yes","12"," ")</f>
        <v>12</v>
      </c>
      <c r="T2352" s="13">
        <f>VLOOKUP(D2352,Pivot!$B$4:$F$2181,2,0)</f>
        <v>267</v>
      </c>
      <c r="U2352" s="13">
        <f>VLOOKUP(D2352,Pivot!$B$4:$F$2181,3,0)</f>
        <v>0</v>
      </c>
      <c r="V2352" s="13">
        <f>VLOOKUP(D2352,Pivot!$B$4:$F$2181,4,0)</f>
        <v>335</v>
      </c>
      <c r="W2352" s="46">
        <f>IFERROR(VLOOKUP(D2352,Pivot!$B$4:$H$2181,5,0),"")</f>
        <v>0.79700000000000004</v>
      </c>
      <c r="X2352" s="51">
        <f>IFERROR(VLOOKUP(D2352,Pivot!$B$4:$H$2181,6,0),"")</f>
        <v>0</v>
      </c>
      <c r="Y2352" s="46">
        <f>IFERROR(VLOOKUP(D2352,Pivot!$B$4:$H$2181,7,0),"")</f>
        <v>0.79700000000000004</v>
      </c>
    </row>
    <row r="2353" spans="1:25" ht="15" customHeight="1" outlineLevel="2">
      <c r="A2353" s="10" t="str">
        <f>VLOOKUP(D2353,'Current OBD'!$B$6:$K$2185,4,0)</f>
        <v>Yakima</v>
      </c>
      <c r="B2353" s="10" t="str">
        <f>VLOOKUP(D2353,'Current OBD'!$B$6:$K$2185,3,0)</f>
        <v>39-203</v>
      </c>
      <c r="C2353" s="9" t="str">
        <f>VLOOKUP(D2353,'Current OBD'!$B$6:$K$2185,2,0)</f>
        <v>Highland School District</v>
      </c>
      <c r="D2353" s="24">
        <v>662702</v>
      </c>
      <c r="E2353" s="9" t="str">
        <f>VLOOKUP(D2353,'Current OBD'!$B$6:$K$2185,10,0)</f>
        <v>Highland Junior High School</v>
      </c>
      <c r="F2353" s="11" t="str">
        <f>IF(VLOOKUP(D2353,'Current OBD'!$B$6:$AK$2185,23,0)="Yes","PK"," ")</f>
        <v xml:space="preserve"> </v>
      </c>
      <c r="G2353" s="11" t="str">
        <f>IF(VLOOKUP(D2353,'Current OBD'!$B$6:$AK$2185,24,0)="Yes","K"," ")</f>
        <v xml:space="preserve"> </v>
      </c>
      <c r="H2353" s="11" t="str">
        <f>IF(VLOOKUP(D2353,'Current OBD'!$B$6:$AK$2185,25,0)="Yes",1," ")</f>
        <v xml:space="preserve"> </v>
      </c>
      <c r="I2353" s="11" t="str">
        <f>IF(VLOOKUP(D2353,'Current OBD'!$B$6:$AK$2185,26,0)="Yes","2"," ")</f>
        <v xml:space="preserve"> </v>
      </c>
      <c r="J2353" s="11" t="str">
        <f>IF(VLOOKUP(D2353,'Current OBD'!$B$6:$AK$2185,27,0)="Yes","3"," ")</f>
        <v xml:space="preserve"> </v>
      </c>
      <c r="K2353" s="11" t="str">
        <f>IF(VLOOKUP(D2353,'Current OBD'!$B$6:$AK$2185,28,0)="Yes","4"," ")</f>
        <v xml:space="preserve"> </v>
      </c>
      <c r="L2353" s="11" t="str">
        <f>IF(VLOOKUP(D2353,'Current OBD'!$B$6:$AK$2185,29,0)="Yes","5"," ")</f>
        <v xml:space="preserve"> </v>
      </c>
      <c r="M2353" s="11" t="str">
        <f>IF(VLOOKUP(D2353,'Current OBD'!$B$6:$AK$2185,30,0)="Yes","6"," ")</f>
        <v xml:space="preserve"> </v>
      </c>
      <c r="N2353" s="11" t="str">
        <f>IF(VLOOKUP(D2353,'Current OBD'!$B$6:$AK$2185,31,0)="Yes","7"," ")</f>
        <v>7</v>
      </c>
      <c r="O2353" s="11" t="str">
        <f>IF(VLOOKUP(D2353,'Current OBD'!$B$6:$AK$2185,32,0)="Yes","8"," ")</f>
        <v>8</v>
      </c>
      <c r="P2353" s="11" t="str">
        <f>IF(VLOOKUP(D2353,'Current OBD'!$B$6:$AK$2185,33,0)="Yes","9"," ")</f>
        <v xml:space="preserve"> </v>
      </c>
      <c r="Q2353" s="11" t="str">
        <f>IF(VLOOKUP(D2353,'Current OBD'!$B$6:$AK$2185,34,0)="Yes","10"," ")</f>
        <v xml:space="preserve"> </v>
      </c>
      <c r="R2353" s="11" t="str">
        <f>IF(VLOOKUP(D2353,'Current OBD'!$B$6:$AK$2185,35,0)="Yes","11"," ")</f>
        <v xml:space="preserve"> </v>
      </c>
      <c r="S2353" s="11" t="str">
        <f>IF(VLOOKUP(D2353,'Current OBD'!$B$6:$AK$2185,36,0)="Yes","12"," ")</f>
        <v xml:space="preserve"> </v>
      </c>
      <c r="T2353" s="13">
        <f>VLOOKUP(D2353,Pivot!$B$4:$F$2181,2,0)</f>
        <v>177</v>
      </c>
      <c r="U2353" s="13">
        <f>VLOOKUP(D2353,Pivot!$B$4:$F$2181,3,0)</f>
        <v>0</v>
      </c>
      <c r="V2353" s="13">
        <f>VLOOKUP(D2353,Pivot!$B$4:$F$2181,4,0)</f>
        <v>191</v>
      </c>
      <c r="W2353" s="46">
        <f>IFERROR(VLOOKUP(D2353,Pivot!$B$4:$H$2181,5,0),"")</f>
        <v>0.92669999999999997</v>
      </c>
      <c r="X2353" s="51">
        <f>IFERROR(VLOOKUP(D2353,Pivot!$B$4:$H$2181,6,0),"")</f>
        <v>0</v>
      </c>
      <c r="Y2353" s="46">
        <f>IFERROR(VLOOKUP(D2353,Pivot!$B$4:$H$2181,7,0),"")</f>
        <v>0.92669999999999997</v>
      </c>
    </row>
    <row r="2354" spans="1:25" ht="15" customHeight="1" outlineLevel="2">
      <c r="A2354" s="10" t="str">
        <f>VLOOKUP(D2354,'Current OBD'!$B$6:$K$2185,4,0)</f>
        <v>Yakima</v>
      </c>
      <c r="B2354" s="10" t="str">
        <f>VLOOKUP(D2354,'Current OBD'!$B$6:$K$2185,3,0)</f>
        <v>39-203</v>
      </c>
      <c r="C2354" s="9" t="str">
        <f>VLOOKUP(D2354,'Current OBD'!$B$6:$K$2185,2,0)</f>
        <v>Highland School District</v>
      </c>
      <c r="D2354" s="24">
        <v>662270</v>
      </c>
      <c r="E2354" s="9" t="str">
        <f>VLOOKUP(D2354,'Current OBD'!$B$6:$K$2185,10,0)</f>
        <v>Marcus Whitman-Cowiche Elementary</v>
      </c>
      <c r="F2354" s="11" t="str">
        <f>IF(VLOOKUP(D2354,'Current OBD'!$B$6:$AK$2185,23,0)="Yes","PK"," ")</f>
        <v xml:space="preserve"> </v>
      </c>
      <c r="G2354" s="11" t="str">
        <f>IF(VLOOKUP(D2354,'Current OBD'!$B$6:$AK$2185,24,0)="Yes","K"," ")</f>
        <v>K</v>
      </c>
      <c r="H2354" s="11">
        <f>IF(VLOOKUP(D2354,'Current OBD'!$B$6:$AK$2185,25,0)="Yes",1," ")</f>
        <v>1</v>
      </c>
      <c r="I2354" s="11" t="str">
        <f>IF(VLOOKUP(D2354,'Current OBD'!$B$6:$AK$2185,26,0)="Yes","2"," ")</f>
        <v>2</v>
      </c>
      <c r="J2354" s="11" t="str">
        <f>IF(VLOOKUP(D2354,'Current OBD'!$B$6:$AK$2185,27,0)="Yes","3"," ")</f>
        <v>3</v>
      </c>
      <c r="K2354" s="11" t="str">
        <f>IF(VLOOKUP(D2354,'Current OBD'!$B$6:$AK$2185,28,0)="Yes","4"," ")</f>
        <v xml:space="preserve"> </v>
      </c>
      <c r="L2354" s="11" t="str">
        <f>IF(VLOOKUP(D2354,'Current OBD'!$B$6:$AK$2185,29,0)="Yes","5"," ")</f>
        <v xml:space="preserve"> </v>
      </c>
      <c r="M2354" s="11" t="str">
        <f>IF(VLOOKUP(D2354,'Current OBD'!$B$6:$AK$2185,30,0)="Yes","6"," ")</f>
        <v xml:space="preserve"> </v>
      </c>
      <c r="N2354" s="11" t="str">
        <f>IF(VLOOKUP(D2354,'Current OBD'!$B$6:$AK$2185,31,0)="Yes","7"," ")</f>
        <v xml:space="preserve"> </v>
      </c>
      <c r="O2354" s="11" t="str">
        <f>IF(VLOOKUP(D2354,'Current OBD'!$B$6:$AK$2185,32,0)="Yes","8"," ")</f>
        <v xml:space="preserve"> </v>
      </c>
      <c r="P2354" s="11" t="str">
        <f>IF(VLOOKUP(D2354,'Current OBD'!$B$6:$AK$2185,33,0)="Yes","9"," ")</f>
        <v xml:space="preserve"> </v>
      </c>
      <c r="Q2354" s="11" t="str">
        <f>IF(VLOOKUP(D2354,'Current OBD'!$B$6:$AK$2185,34,0)="Yes","10"," ")</f>
        <v xml:space="preserve"> </v>
      </c>
      <c r="R2354" s="11" t="str">
        <f>IF(VLOOKUP(D2354,'Current OBD'!$B$6:$AK$2185,35,0)="Yes","11"," ")</f>
        <v xml:space="preserve"> </v>
      </c>
      <c r="S2354" s="11" t="str">
        <f>IF(VLOOKUP(D2354,'Current OBD'!$B$6:$AK$2185,36,0)="Yes","12"," ")</f>
        <v xml:space="preserve"> </v>
      </c>
      <c r="T2354" s="13">
        <f>VLOOKUP(D2354,Pivot!$B$4:$F$2181,2,0)</f>
        <v>255</v>
      </c>
      <c r="U2354" s="13">
        <f>VLOOKUP(D2354,Pivot!$B$4:$F$2181,3,0)</f>
        <v>0</v>
      </c>
      <c r="V2354" s="13">
        <f>VLOOKUP(D2354,Pivot!$B$4:$F$2181,4,0)</f>
        <v>297</v>
      </c>
      <c r="W2354" s="46">
        <f>IFERROR(VLOOKUP(D2354,Pivot!$B$4:$H$2181,5,0),"")</f>
        <v>0.85860000000000003</v>
      </c>
      <c r="X2354" s="51">
        <f>IFERROR(VLOOKUP(D2354,Pivot!$B$4:$H$2181,6,0),"")</f>
        <v>0</v>
      </c>
      <c r="Y2354" s="46">
        <f>IFERROR(VLOOKUP(D2354,Pivot!$B$4:$H$2181,7,0),"")</f>
        <v>0.85860000000000003</v>
      </c>
    </row>
    <row r="2355" spans="1:25" ht="15" customHeight="1" outlineLevel="2">
      <c r="A2355" s="10" t="str">
        <f>VLOOKUP(D2355,'Current OBD'!$B$6:$K$2185,4,0)</f>
        <v>Yakima</v>
      </c>
      <c r="B2355" s="10" t="str">
        <f>VLOOKUP(D2355,'Current OBD'!$B$6:$K$2185,3,0)</f>
        <v>39-203</v>
      </c>
      <c r="C2355" s="9" t="str">
        <f>VLOOKUP(D2355,'Current OBD'!$B$6:$K$2185,2,0)</f>
        <v>Highland School District</v>
      </c>
      <c r="D2355" s="24">
        <v>662271</v>
      </c>
      <c r="E2355" s="9" t="str">
        <f>VLOOKUP(D2355,'Current OBD'!$B$6:$K$2185,10,0)</f>
        <v>Tieton Middle</v>
      </c>
      <c r="F2355" s="11" t="str">
        <f>IF(VLOOKUP(D2355,'Current OBD'!$B$6:$AK$2185,23,0)="Yes","PK"," ")</f>
        <v xml:space="preserve"> </v>
      </c>
      <c r="G2355" s="11" t="str">
        <f>IF(VLOOKUP(D2355,'Current OBD'!$B$6:$AK$2185,24,0)="Yes","K"," ")</f>
        <v xml:space="preserve"> </v>
      </c>
      <c r="H2355" s="11" t="str">
        <f>IF(VLOOKUP(D2355,'Current OBD'!$B$6:$AK$2185,25,0)="Yes",1," ")</f>
        <v xml:space="preserve"> </v>
      </c>
      <c r="I2355" s="11" t="str">
        <f>IF(VLOOKUP(D2355,'Current OBD'!$B$6:$AK$2185,26,0)="Yes","2"," ")</f>
        <v xml:space="preserve"> </v>
      </c>
      <c r="J2355" s="11" t="str">
        <f>IF(VLOOKUP(D2355,'Current OBD'!$B$6:$AK$2185,27,0)="Yes","3"," ")</f>
        <v xml:space="preserve"> </v>
      </c>
      <c r="K2355" s="11" t="str">
        <f>IF(VLOOKUP(D2355,'Current OBD'!$B$6:$AK$2185,28,0)="Yes","4"," ")</f>
        <v>4</v>
      </c>
      <c r="L2355" s="11" t="str">
        <f>IF(VLOOKUP(D2355,'Current OBD'!$B$6:$AK$2185,29,0)="Yes","5"," ")</f>
        <v>5</v>
      </c>
      <c r="M2355" s="11" t="str">
        <f>IF(VLOOKUP(D2355,'Current OBD'!$B$6:$AK$2185,30,0)="Yes","6"," ")</f>
        <v>6</v>
      </c>
      <c r="N2355" s="11" t="str">
        <f>IF(VLOOKUP(D2355,'Current OBD'!$B$6:$AK$2185,31,0)="Yes","7"," ")</f>
        <v xml:space="preserve"> </v>
      </c>
      <c r="O2355" s="11" t="str">
        <f>IF(VLOOKUP(D2355,'Current OBD'!$B$6:$AK$2185,32,0)="Yes","8"," ")</f>
        <v xml:space="preserve"> </v>
      </c>
      <c r="P2355" s="11" t="str">
        <f>IF(VLOOKUP(D2355,'Current OBD'!$B$6:$AK$2185,33,0)="Yes","9"," ")</f>
        <v xml:space="preserve"> </v>
      </c>
      <c r="Q2355" s="11" t="str">
        <f>IF(VLOOKUP(D2355,'Current OBD'!$B$6:$AK$2185,34,0)="Yes","10"," ")</f>
        <v xml:space="preserve"> </v>
      </c>
      <c r="R2355" s="11" t="str">
        <f>IF(VLOOKUP(D2355,'Current OBD'!$B$6:$AK$2185,35,0)="Yes","11"," ")</f>
        <v xml:space="preserve"> </v>
      </c>
      <c r="S2355" s="11" t="str">
        <f>IF(VLOOKUP(D2355,'Current OBD'!$B$6:$AK$2185,36,0)="Yes","12"," ")</f>
        <v xml:space="preserve"> </v>
      </c>
      <c r="T2355" s="13">
        <f>VLOOKUP(D2355,Pivot!$B$4:$F$2181,2,0)</f>
        <v>232</v>
      </c>
      <c r="U2355" s="13">
        <f>VLOOKUP(D2355,Pivot!$B$4:$F$2181,3,0)</f>
        <v>0</v>
      </c>
      <c r="V2355" s="13">
        <f>VLOOKUP(D2355,Pivot!$B$4:$F$2181,4,0)</f>
        <v>239</v>
      </c>
      <c r="W2355" s="46">
        <f>IFERROR(VLOOKUP(D2355,Pivot!$B$4:$H$2181,5,0),"")</f>
        <v>0.97070000000000001</v>
      </c>
      <c r="X2355" s="51">
        <f>IFERROR(VLOOKUP(D2355,Pivot!$B$4:$H$2181,6,0),"")</f>
        <v>0</v>
      </c>
      <c r="Y2355" s="46">
        <f>IFERROR(VLOOKUP(D2355,Pivot!$B$4:$H$2181,7,0),"")</f>
        <v>0.97070000000000001</v>
      </c>
    </row>
    <row r="2356" spans="1:25" ht="15" customHeight="1" outlineLevel="1">
      <c r="A2356" s="27"/>
      <c r="B2356" s="27"/>
      <c r="C2356" s="30" t="s">
        <v>5916</v>
      </c>
      <c r="D2356" s="27"/>
      <c r="E2356" s="26"/>
      <c r="F2356" s="29"/>
      <c r="G2356" s="29"/>
      <c r="H2356" s="29"/>
      <c r="I2356" s="29"/>
      <c r="J2356" s="29"/>
      <c r="K2356" s="29"/>
      <c r="L2356" s="29"/>
      <c r="M2356" s="29"/>
      <c r="N2356" s="29"/>
      <c r="O2356" s="29"/>
      <c r="P2356" s="29"/>
      <c r="Q2356" s="29"/>
      <c r="R2356" s="29"/>
      <c r="S2356" s="29"/>
      <c r="T2356" s="43">
        <f>SUBTOTAL(9,T2352:T2355)</f>
        <v>931</v>
      </c>
      <c r="U2356" s="43">
        <f>SUBTOTAL(9,U2352:U2355)</f>
        <v>0</v>
      </c>
      <c r="V2356" s="43">
        <f>SUBTOTAL(9,V2352:V2355)</f>
        <v>1062</v>
      </c>
      <c r="W2356" s="47"/>
      <c r="X2356" s="52"/>
      <c r="Y2356" s="56">
        <f>(T2356+U2356)/V2356</f>
        <v>0.87664783427495296</v>
      </c>
    </row>
    <row r="2357" spans="1:25" ht="15" customHeight="1" outlineLevel="2">
      <c r="A2357" s="10" t="str">
        <f>VLOOKUP(D2357,'Current OBD'!$B$6:$K$2185,4,0)</f>
        <v>Yakima</v>
      </c>
      <c r="B2357" s="10" t="str">
        <f>VLOOKUP(D2357,'Current OBD'!$B$6:$K$2185,3,0)</f>
        <v>39-204</v>
      </c>
      <c r="C2357" s="9" t="str">
        <f>VLOOKUP(D2357,'Current OBD'!$B$6:$K$2185,2,0)</f>
        <v>Granger School District</v>
      </c>
      <c r="D2357" s="24">
        <v>664734</v>
      </c>
      <c r="E2357" s="9" t="str">
        <f>VLOOKUP(D2357,'Current OBD'!$B$6:$K$2185,10,0)</f>
        <v>ECEAP</v>
      </c>
      <c r="F2357" s="11" t="str">
        <f>IF(VLOOKUP(D2357,'Current OBD'!$B$6:$AK$2185,23,0)="Yes","PK"," ")</f>
        <v>PK</v>
      </c>
      <c r="G2357" s="11" t="str">
        <f>IF(VLOOKUP(D2357,'Current OBD'!$B$6:$AK$2185,24,0)="Yes","K"," ")</f>
        <v xml:space="preserve"> </v>
      </c>
      <c r="H2357" s="11" t="str">
        <f>IF(VLOOKUP(D2357,'Current OBD'!$B$6:$AK$2185,25,0)="Yes",1," ")</f>
        <v xml:space="preserve"> </v>
      </c>
      <c r="I2357" s="11" t="str">
        <f>IF(VLOOKUP(D2357,'Current OBD'!$B$6:$AK$2185,26,0)="Yes","2"," ")</f>
        <v xml:space="preserve"> </v>
      </c>
      <c r="J2357" s="11" t="str">
        <f>IF(VLOOKUP(D2357,'Current OBD'!$B$6:$AK$2185,27,0)="Yes","3"," ")</f>
        <v xml:space="preserve"> </v>
      </c>
      <c r="K2357" s="11" t="str">
        <f>IF(VLOOKUP(D2357,'Current OBD'!$B$6:$AK$2185,28,0)="Yes","4"," ")</f>
        <v xml:space="preserve"> </v>
      </c>
      <c r="L2357" s="11" t="str">
        <f>IF(VLOOKUP(D2357,'Current OBD'!$B$6:$AK$2185,29,0)="Yes","5"," ")</f>
        <v xml:space="preserve"> </v>
      </c>
      <c r="M2357" s="11" t="str">
        <f>IF(VLOOKUP(D2357,'Current OBD'!$B$6:$AK$2185,30,0)="Yes","6"," ")</f>
        <v xml:space="preserve"> </v>
      </c>
      <c r="N2357" s="11" t="str">
        <f>IF(VLOOKUP(D2357,'Current OBD'!$B$6:$AK$2185,31,0)="Yes","7"," ")</f>
        <v xml:space="preserve"> </v>
      </c>
      <c r="O2357" s="11" t="str">
        <f>IF(VLOOKUP(D2357,'Current OBD'!$B$6:$AK$2185,32,0)="Yes","8"," ")</f>
        <v xml:space="preserve"> </v>
      </c>
      <c r="P2357" s="11" t="str">
        <f>IF(VLOOKUP(D2357,'Current OBD'!$B$6:$AK$2185,33,0)="Yes","9"," ")</f>
        <v xml:space="preserve"> </v>
      </c>
      <c r="Q2357" s="11" t="str">
        <f>IF(VLOOKUP(D2357,'Current OBD'!$B$6:$AK$2185,34,0)="Yes","10"," ")</f>
        <v xml:space="preserve"> </v>
      </c>
      <c r="R2357" s="11" t="str">
        <f>IF(VLOOKUP(D2357,'Current OBD'!$B$6:$AK$2185,35,0)="Yes","11"," ")</f>
        <v xml:space="preserve"> </v>
      </c>
      <c r="S2357" s="11" t="str">
        <f>IF(VLOOKUP(D2357,'Current OBD'!$B$6:$AK$2185,36,0)="Yes","12"," ")</f>
        <v xml:space="preserve"> </v>
      </c>
      <c r="T2357" s="13">
        <f>VLOOKUP(D2357,Pivot!$B$4:$F$2181,2,0)</f>
        <v>75</v>
      </c>
      <c r="U2357" s="13">
        <f>VLOOKUP(D2357,Pivot!$B$4:$F$2181,3,0)</f>
        <v>0</v>
      </c>
      <c r="V2357" s="13">
        <f>VLOOKUP(D2357,Pivot!$B$4:$F$2181,4,0)</f>
        <v>75</v>
      </c>
      <c r="W2357" s="46">
        <f>IFERROR(VLOOKUP(D2357,Pivot!$B$4:$H$2181,5,0),"")</f>
        <v>1</v>
      </c>
      <c r="X2357" s="51">
        <f>IFERROR(VLOOKUP(D2357,Pivot!$B$4:$H$2181,6,0),"")</f>
        <v>0</v>
      </c>
      <c r="Y2357" s="46">
        <f>IFERROR(VLOOKUP(D2357,Pivot!$B$4:$H$2181,7,0),"")</f>
        <v>1</v>
      </c>
    </row>
    <row r="2358" spans="1:25" ht="15" customHeight="1" outlineLevel="2">
      <c r="A2358" s="10" t="str">
        <f>VLOOKUP(D2358,'Current OBD'!$B$6:$K$2185,4,0)</f>
        <v>Yakima</v>
      </c>
      <c r="B2358" s="10" t="str">
        <f>VLOOKUP(D2358,'Current OBD'!$B$6:$K$2185,3,0)</f>
        <v>39-204</v>
      </c>
      <c r="C2358" s="9" t="str">
        <f>VLOOKUP(D2358,'Current OBD'!$B$6:$K$2185,2,0)</f>
        <v>Granger School District</v>
      </c>
      <c r="D2358" s="24">
        <v>664892</v>
      </c>
      <c r="E2358" s="9" t="str">
        <f>VLOOKUP(D2358,'Current OBD'!$B$6:$K$2185,10,0)</f>
        <v>Granger High School</v>
      </c>
      <c r="F2358" s="11" t="str">
        <f>IF(VLOOKUP(D2358,'Current OBD'!$B$6:$AK$2185,23,0)="Yes","PK"," ")</f>
        <v xml:space="preserve"> </v>
      </c>
      <c r="G2358" s="11" t="str">
        <f>IF(VLOOKUP(D2358,'Current OBD'!$B$6:$AK$2185,24,0)="Yes","K"," ")</f>
        <v xml:space="preserve"> </v>
      </c>
      <c r="H2358" s="11" t="str">
        <f>IF(VLOOKUP(D2358,'Current OBD'!$B$6:$AK$2185,25,0)="Yes",1," ")</f>
        <v xml:space="preserve"> </v>
      </c>
      <c r="I2358" s="11" t="str">
        <f>IF(VLOOKUP(D2358,'Current OBD'!$B$6:$AK$2185,26,0)="Yes","2"," ")</f>
        <v xml:space="preserve"> </v>
      </c>
      <c r="J2358" s="11" t="str">
        <f>IF(VLOOKUP(D2358,'Current OBD'!$B$6:$AK$2185,27,0)="Yes","3"," ")</f>
        <v xml:space="preserve"> </v>
      </c>
      <c r="K2358" s="11" t="str">
        <f>IF(VLOOKUP(D2358,'Current OBD'!$B$6:$AK$2185,28,0)="Yes","4"," ")</f>
        <v xml:space="preserve"> </v>
      </c>
      <c r="L2358" s="11" t="str">
        <f>IF(VLOOKUP(D2358,'Current OBD'!$B$6:$AK$2185,29,0)="Yes","5"," ")</f>
        <v xml:space="preserve"> </v>
      </c>
      <c r="M2358" s="11" t="str">
        <f>IF(VLOOKUP(D2358,'Current OBD'!$B$6:$AK$2185,30,0)="Yes","6"," ")</f>
        <v xml:space="preserve"> </v>
      </c>
      <c r="N2358" s="11" t="str">
        <f>IF(VLOOKUP(D2358,'Current OBD'!$B$6:$AK$2185,31,0)="Yes","7"," ")</f>
        <v xml:space="preserve"> </v>
      </c>
      <c r="O2358" s="11" t="str">
        <f>IF(VLOOKUP(D2358,'Current OBD'!$B$6:$AK$2185,32,0)="Yes","8"," ")</f>
        <v xml:space="preserve"> </v>
      </c>
      <c r="P2358" s="11" t="str">
        <f>IF(VLOOKUP(D2358,'Current OBD'!$B$6:$AK$2185,33,0)="Yes","9"," ")</f>
        <v>9</v>
      </c>
      <c r="Q2358" s="11" t="str">
        <f>IF(VLOOKUP(D2358,'Current OBD'!$B$6:$AK$2185,34,0)="Yes","10"," ")</f>
        <v>10</v>
      </c>
      <c r="R2358" s="11" t="str">
        <f>IF(VLOOKUP(D2358,'Current OBD'!$B$6:$AK$2185,35,0)="Yes","11"," ")</f>
        <v>11</v>
      </c>
      <c r="S2358" s="11" t="str">
        <f>IF(VLOOKUP(D2358,'Current OBD'!$B$6:$AK$2185,36,0)="Yes","12"," ")</f>
        <v>12</v>
      </c>
      <c r="T2358" s="13">
        <f>VLOOKUP(D2358,Pivot!$B$4:$F$2181,2,0)</f>
        <v>442</v>
      </c>
      <c r="U2358" s="13">
        <f>VLOOKUP(D2358,Pivot!$B$4:$F$2181,3,0)</f>
        <v>0</v>
      </c>
      <c r="V2358" s="13">
        <f>VLOOKUP(D2358,Pivot!$B$4:$F$2181,4,0)</f>
        <v>442</v>
      </c>
      <c r="W2358" s="46">
        <f>IFERROR(VLOOKUP(D2358,Pivot!$B$4:$H$2181,5,0),"")</f>
        <v>1</v>
      </c>
      <c r="X2358" s="51">
        <f>IFERROR(VLOOKUP(D2358,Pivot!$B$4:$H$2181,6,0),"")</f>
        <v>0</v>
      </c>
      <c r="Y2358" s="46">
        <f>IFERROR(VLOOKUP(D2358,Pivot!$B$4:$H$2181,7,0),"")</f>
        <v>1</v>
      </c>
    </row>
    <row r="2359" spans="1:25" ht="15" customHeight="1" outlineLevel="2">
      <c r="A2359" s="10" t="str">
        <f>VLOOKUP(D2359,'Current OBD'!$B$6:$K$2185,4,0)</f>
        <v>Yakima</v>
      </c>
      <c r="B2359" s="10" t="str">
        <f>VLOOKUP(D2359,'Current OBD'!$B$6:$K$2185,3,0)</f>
        <v>39-204</v>
      </c>
      <c r="C2359" s="9" t="str">
        <f>VLOOKUP(D2359,'Current OBD'!$B$6:$K$2185,2,0)</f>
        <v>Granger School District</v>
      </c>
      <c r="D2359" s="24">
        <v>662631</v>
      </c>
      <c r="E2359" s="9" t="str">
        <f>VLOOKUP(D2359,'Current OBD'!$B$6:$K$2185,10,0)</f>
        <v>Granger Middle School</v>
      </c>
      <c r="F2359" s="11" t="str">
        <f>IF(VLOOKUP(D2359,'Current OBD'!$B$6:$AK$2185,23,0)="Yes","PK"," ")</f>
        <v xml:space="preserve"> </v>
      </c>
      <c r="G2359" s="11" t="str">
        <f>IF(VLOOKUP(D2359,'Current OBD'!$B$6:$AK$2185,24,0)="Yes","K"," ")</f>
        <v xml:space="preserve"> </v>
      </c>
      <c r="H2359" s="11" t="str">
        <f>IF(VLOOKUP(D2359,'Current OBD'!$B$6:$AK$2185,25,0)="Yes",1," ")</f>
        <v xml:space="preserve"> </v>
      </c>
      <c r="I2359" s="11" t="str">
        <f>IF(VLOOKUP(D2359,'Current OBD'!$B$6:$AK$2185,26,0)="Yes","2"," ")</f>
        <v xml:space="preserve"> </v>
      </c>
      <c r="J2359" s="11" t="str">
        <f>IF(VLOOKUP(D2359,'Current OBD'!$B$6:$AK$2185,27,0)="Yes","3"," ")</f>
        <v xml:space="preserve"> </v>
      </c>
      <c r="K2359" s="11" t="str">
        <f>IF(VLOOKUP(D2359,'Current OBD'!$B$6:$AK$2185,28,0)="Yes","4"," ")</f>
        <v xml:space="preserve"> </v>
      </c>
      <c r="L2359" s="11" t="str">
        <f>IF(VLOOKUP(D2359,'Current OBD'!$B$6:$AK$2185,29,0)="Yes","5"," ")</f>
        <v>5</v>
      </c>
      <c r="M2359" s="11" t="str">
        <f>IF(VLOOKUP(D2359,'Current OBD'!$B$6:$AK$2185,30,0)="Yes","6"," ")</f>
        <v>6</v>
      </c>
      <c r="N2359" s="11" t="str">
        <f>IF(VLOOKUP(D2359,'Current OBD'!$B$6:$AK$2185,31,0)="Yes","7"," ")</f>
        <v>7</v>
      </c>
      <c r="O2359" s="11" t="str">
        <f>IF(VLOOKUP(D2359,'Current OBD'!$B$6:$AK$2185,32,0)="Yes","8"," ")</f>
        <v>8</v>
      </c>
      <c r="P2359" s="11" t="str">
        <f>IF(VLOOKUP(D2359,'Current OBD'!$B$6:$AK$2185,33,0)="Yes","9"," ")</f>
        <v xml:space="preserve"> </v>
      </c>
      <c r="Q2359" s="11" t="str">
        <f>IF(VLOOKUP(D2359,'Current OBD'!$B$6:$AK$2185,34,0)="Yes","10"," ")</f>
        <v xml:space="preserve"> </v>
      </c>
      <c r="R2359" s="11" t="str">
        <f>IF(VLOOKUP(D2359,'Current OBD'!$B$6:$AK$2185,35,0)="Yes","11"," ")</f>
        <v xml:space="preserve"> </v>
      </c>
      <c r="S2359" s="11" t="str">
        <f>IF(VLOOKUP(D2359,'Current OBD'!$B$6:$AK$2185,36,0)="Yes","12"," ")</f>
        <v xml:space="preserve"> </v>
      </c>
      <c r="T2359" s="13">
        <f>VLOOKUP(D2359,Pivot!$B$4:$F$2181,2,0)</f>
        <v>447</v>
      </c>
      <c r="U2359" s="13">
        <f>VLOOKUP(D2359,Pivot!$B$4:$F$2181,3,0)</f>
        <v>0</v>
      </c>
      <c r="V2359" s="13">
        <f>VLOOKUP(D2359,Pivot!$B$4:$F$2181,4,0)</f>
        <v>447</v>
      </c>
      <c r="W2359" s="46">
        <f>IFERROR(VLOOKUP(D2359,Pivot!$B$4:$H$2181,5,0),"")</f>
        <v>1</v>
      </c>
      <c r="X2359" s="51">
        <f>IFERROR(VLOOKUP(D2359,Pivot!$B$4:$H$2181,6,0),"")</f>
        <v>0</v>
      </c>
      <c r="Y2359" s="46">
        <f>IFERROR(VLOOKUP(D2359,Pivot!$B$4:$H$2181,7,0),"")</f>
        <v>1</v>
      </c>
    </row>
    <row r="2360" spans="1:25" ht="15" customHeight="1" outlineLevel="2">
      <c r="A2360" s="10" t="str">
        <f>VLOOKUP(D2360,'Current OBD'!$B$6:$K$2185,4,0)</f>
        <v>Yakima</v>
      </c>
      <c r="B2360" s="10" t="str">
        <f>VLOOKUP(D2360,'Current OBD'!$B$6:$K$2185,3,0)</f>
        <v>39-204</v>
      </c>
      <c r="C2360" s="9" t="str">
        <f>VLOOKUP(D2360,'Current OBD'!$B$6:$K$2185,2,0)</f>
        <v>Granger School District</v>
      </c>
      <c r="D2360" s="24">
        <v>659270</v>
      </c>
      <c r="E2360" s="9" t="str">
        <f>VLOOKUP(D2360,'Current OBD'!$B$6:$K$2185,10,0)</f>
        <v>Roosevelt Elementary School</v>
      </c>
      <c r="F2360" s="11" t="str">
        <f>IF(VLOOKUP(D2360,'Current OBD'!$B$6:$AK$2185,23,0)="Yes","PK"," ")</f>
        <v>PK</v>
      </c>
      <c r="G2360" s="11" t="str">
        <f>IF(VLOOKUP(D2360,'Current OBD'!$B$6:$AK$2185,24,0)="Yes","K"," ")</f>
        <v>K</v>
      </c>
      <c r="H2360" s="11">
        <f>IF(VLOOKUP(D2360,'Current OBD'!$B$6:$AK$2185,25,0)="Yes",1," ")</f>
        <v>1</v>
      </c>
      <c r="I2360" s="11" t="str">
        <f>IF(VLOOKUP(D2360,'Current OBD'!$B$6:$AK$2185,26,0)="Yes","2"," ")</f>
        <v>2</v>
      </c>
      <c r="J2360" s="11" t="str">
        <f>IF(VLOOKUP(D2360,'Current OBD'!$B$6:$AK$2185,27,0)="Yes","3"," ")</f>
        <v>3</v>
      </c>
      <c r="K2360" s="11" t="str">
        <f>IF(VLOOKUP(D2360,'Current OBD'!$B$6:$AK$2185,28,0)="Yes","4"," ")</f>
        <v>4</v>
      </c>
      <c r="L2360" s="11" t="str">
        <f>IF(VLOOKUP(D2360,'Current OBD'!$B$6:$AK$2185,29,0)="Yes","5"," ")</f>
        <v xml:space="preserve"> </v>
      </c>
      <c r="M2360" s="11" t="str">
        <f>IF(VLOOKUP(D2360,'Current OBD'!$B$6:$AK$2185,30,0)="Yes","6"," ")</f>
        <v xml:space="preserve"> </v>
      </c>
      <c r="N2360" s="11" t="str">
        <f>IF(VLOOKUP(D2360,'Current OBD'!$B$6:$AK$2185,31,0)="Yes","7"," ")</f>
        <v xml:space="preserve"> </v>
      </c>
      <c r="O2360" s="11" t="str">
        <f>IF(VLOOKUP(D2360,'Current OBD'!$B$6:$AK$2185,32,0)="Yes","8"," ")</f>
        <v xml:space="preserve"> </v>
      </c>
      <c r="P2360" s="11" t="str">
        <f>IF(VLOOKUP(D2360,'Current OBD'!$B$6:$AK$2185,33,0)="Yes","9"," ")</f>
        <v xml:space="preserve"> </v>
      </c>
      <c r="Q2360" s="11" t="str">
        <f>IF(VLOOKUP(D2360,'Current OBD'!$B$6:$AK$2185,34,0)="Yes","10"," ")</f>
        <v xml:space="preserve"> </v>
      </c>
      <c r="R2360" s="11" t="str">
        <f>IF(VLOOKUP(D2360,'Current OBD'!$B$6:$AK$2185,35,0)="Yes","11"," ")</f>
        <v xml:space="preserve"> </v>
      </c>
      <c r="S2360" s="11" t="str">
        <f>IF(VLOOKUP(D2360,'Current OBD'!$B$6:$AK$2185,36,0)="Yes","12"," ")</f>
        <v xml:space="preserve"> </v>
      </c>
      <c r="T2360" s="13">
        <f>VLOOKUP(D2360,Pivot!$B$4:$F$2181,2,0)</f>
        <v>549</v>
      </c>
      <c r="U2360" s="13">
        <f>VLOOKUP(D2360,Pivot!$B$4:$F$2181,3,0)</f>
        <v>0</v>
      </c>
      <c r="V2360" s="13">
        <f>VLOOKUP(D2360,Pivot!$B$4:$F$2181,4,0)</f>
        <v>549</v>
      </c>
      <c r="W2360" s="46">
        <f>IFERROR(VLOOKUP(D2360,Pivot!$B$4:$H$2181,5,0),"")</f>
        <v>1</v>
      </c>
      <c r="X2360" s="51">
        <f>IFERROR(VLOOKUP(D2360,Pivot!$B$4:$H$2181,6,0),"")</f>
        <v>0</v>
      </c>
      <c r="Y2360" s="46">
        <f>IFERROR(VLOOKUP(D2360,Pivot!$B$4:$H$2181,7,0),"")</f>
        <v>1</v>
      </c>
    </row>
    <row r="2361" spans="1:25" ht="15" customHeight="1" outlineLevel="1">
      <c r="A2361" s="27"/>
      <c r="B2361" s="27"/>
      <c r="C2361" s="30" t="s">
        <v>5917</v>
      </c>
      <c r="D2361" s="27"/>
      <c r="E2361" s="26"/>
      <c r="F2361" s="29"/>
      <c r="G2361" s="29"/>
      <c r="H2361" s="29"/>
      <c r="I2361" s="29"/>
      <c r="J2361" s="29"/>
      <c r="K2361" s="29"/>
      <c r="L2361" s="29"/>
      <c r="M2361" s="29"/>
      <c r="N2361" s="29"/>
      <c r="O2361" s="29"/>
      <c r="P2361" s="29"/>
      <c r="Q2361" s="29"/>
      <c r="R2361" s="29"/>
      <c r="S2361" s="29"/>
      <c r="T2361" s="43">
        <f>SUBTOTAL(9,T2357:T2360)</f>
        <v>1513</v>
      </c>
      <c r="U2361" s="43">
        <f>SUBTOTAL(9,U2357:U2360)</f>
        <v>0</v>
      </c>
      <c r="V2361" s="43">
        <f>SUBTOTAL(9,V2357:V2360)</f>
        <v>1513</v>
      </c>
      <c r="W2361" s="47"/>
      <c r="X2361" s="52"/>
      <c r="Y2361" s="56">
        <f>(T2361+U2361)/V2361</f>
        <v>1</v>
      </c>
    </row>
    <row r="2362" spans="1:25" outlineLevel="2">
      <c r="A2362" s="10" t="str">
        <f>VLOOKUP(D2362,'Current OBD'!$B$6:$K$2185,4,0)</f>
        <v>Yakima</v>
      </c>
      <c r="B2362" s="10" t="str">
        <f>VLOOKUP(D2362,'Current OBD'!$B$6:$K$2185,3,0)</f>
        <v>39-205</v>
      </c>
      <c r="C2362" s="9" t="str">
        <f>VLOOKUP(D2362,'Current OBD'!$B$6:$K$2185,2,0)</f>
        <v>Zillah School District</v>
      </c>
      <c r="D2362" s="24">
        <v>662276</v>
      </c>
      <c r="E2362" s="9" t="str">
        <f>VLOOKUP(D2362,'Current OBD'!$B$6:$K$2185,10,0)</f>
        <v>Hilton Elementary</v>
      </c>
      <c r="F2362" s="11" t="str">
        <f>IF(VLOOKUP(D2362,'Current OBD'!$B$6:$AK$2185,23,0)="Yes","PK"," ")</f>
        <v>PK</v>
      </c>
      <c r="G2362" s="11" t="str">
        <f>IF(VLOOKUP(D2362,'Current OBD'!$B$6:$AK$2185,24,0)="Yes","K"," ")</f>
        <v>K</v>
      </c>
      <c r="H2362" s="11">
        <f>IF(VLOOKUP(D2362,'Current OBD'!$B$6:$AK$2185,25,0)="Yes",1," ")</f>
        <v>1</v>
      </c>
      <c r="I2362" s="11" t="str">
        <f>IF(VLOOKUP(D2362,'Current OBD'!$B$6:$AK$2185,26,0)="Yes","2"," ")</f>
        <v>2</v>
      </c>
      <c r="J2362" s="11" t="str">
        <f>IF(VLOOKUP(D2362,'Current OBD'!$B$6:$AK$2185,27,0)="Yes","3"," ")</f>
        <v xml:space="preserve"> </v>
      </c>
      <c r="K2362" s="11" t="str">
        <f>IF(VLOOKUP(D2362,'Current OBD'!$B$6:$AK$2185,28,0)="Yes","4"," ")</f>
        <v xml:space="preserve"> </v>
      </c>
      <c r="L2362" s="11" t="str">
        <f>IF(VLOOKUP(D2362,'Current OBD'!$B$6:$AK$2185,29,0)="Yes","5"," ")</f>
        <v xml:space="preserve"> </v>
      </c>
      <c r="M2362" s="11" t="str">
        <f>IF(VLOOKUP(D2362,'Current OBD'!$B$6:$AK$2185,30,0)="Yes","6"," ")</f>
        <v xml:space="preserve"> </v>
      </c>
      <c r="N2362" s="11" t="str">
        <f>IF(VLOOKUP(D2362,'Current OBD'!$B$6:$AK$2185,31,0)="Yes","7"," ")</f>
        <v xml:space="preserve"> </v>
      </c>
      <c r="O2362" s="11" t="str">
        <f>IF(VLOOKUP(D2362,'Current OBD'!$B$6:$AK$2185,32,0)="Yes","8"," ")</f>
        <v xml:space="preserve"> </v>
      </c>
      <c r="P2362" s="11" t="str">
        <f>IF(VLOOKUP(D2362,'Current OBD'!$B$6:$AK$2185,33,0)="Yes","9"," ")</f>
        <v xml:space="preserve"> </v>
      </c>
      <c r="Q2362" s="11" t="str">
        <f>IF(VLOOKUP(D2362,'Current OBD'!$B$6:$AK$2185,34,0)="Yes","10"," ")</f>
        <v xml:space="preserve"> </v>
      </c>
      <c r="R2362" s="11" t="str">
        <f>IF(VLOOKUP(D2362,'Current OBD'!$B$6:$AK$2185,35,0)="Yes","11"," ")</f>
        <v xml:space="preserve"> </v>
      </c>
      <c r="S2362" s="11" t="str">
        <f>IF(VLOOKUP(D2362,'Current OBD'!$B$6:$AK$2185,36,0)="Yes","12"," ")</f>
        <v xml:space="preserve"> </v>
      </c>
      <c r="T2362" s="13">
        <f>VLOOKUP(D2362,Pivot!$B$4:$F$2181,2,0)</f>
        <v>199</v>
      </c>
      <c r="U2362" s="13">
        <f>VLOOKUP(D2362,Pivot!$B$4:$F$2181,3,0)</f>
        <v>0</v>
      </c>
      <c r="V2362" s="13">
        <f>VLOOKUP(D2362,Pivot!$B$4:$F$2181,4,0)</f>
        <v>265</v>
      </c>
      <c r="W2362" s="46">
        <f>IFERROR(VLOOKUP(D2362,Pivot!$B$4:$H$2181,5,0),"")</f>
        <v>0.75090000000000001</v>
      </c>
      <c r="X2362" s="51">
        <f>IFERROR(VLOOKUP(D2362,Pivot!$B$4:$H$2181,6,0),"")</f>
        <v>0</v>
      </c>
      <c r="Y2362" s="46">
        <f>IFERROR(VLOOKUP(D2362,Pivot!$B$4:$H$2181,7,0),"")</f>
        <v>0.75090000000000001</v>
      </c>
    </row>
    <row r="2363" spans="1:25" outlineLevel="2">
      <c r="A2363" s="10" t="str">
        <f>VLOOKUP(D2363,'Current OBD'!$B$6:$K$2185,4,0)</f>
        <v>Yakima</v>
      </c>
      <c r="B2363" s="10" t="str">
        <f>VLOOKUP(D2363,'Current OBD'!$B$6:$K$2185,3,0)</f>
        <v>39-205</v>
      </c>
      <c r="C2363" s="9" t="str">
        <f>VLOOKUP(D2363,'Current OBD'!$B$6:$K$2185,2,0)</f>
        <v>Zillah School District</v>
      </c>
      <c r="D2363" s="24">
        <v>662279</v>
      </c>
      <c r="E2363" s="9" t="str">
        <f>VLOOKUP(D2363,'Current OBD'!$B$6:$K$2185,10,0)</f>
        <v>Zillah High</v>
      </c>
      <c r="F2363" s="11" t="str">
        <f>IF(VLOOKUP(D2363,'Current OBD'!$B$6:$AK$2185,23,0)="Yes","PK"," ")</f>
        <v xml:space="preserve"> </v>
      </c>
      <c r="G2363" s="11" t="str">
        <f>IF(VLOOKUP(D2363,'Current OBD'!$B$6:$AK$2185,24,0)="Yes","K"," ")</f>
        <v xml:space="preserve"> </v>
      </c>
      <c r="H2363" s="11" t="str">
        <f>IF(VLOOKUP(D2363,'Current OBD'!$B$6:$AK$2185,25,0)="Yes",1," ")</f>
        <v xml:space="preserve"> </v>
      </c>
      <c r="I2363" s="11" t="str">
        <f>IF(VLOOKUP(D2363,'Current OBD'!$B$6:$AK$2185,26,0)="Yes","2"," ")</f>
        <v xml:space="preserve"> </v>
      </c>
      <c r="J2363" s="11" t="str">
        <f>IF(VLOOKUP(D2363,'Current OBD'!$B$6:$AK$2185,27,0)="Yes","3"," ")</f>
        <v xml:space="preserve"> </v>
      </c>
      <c r="K2363" s="11" t="str">
        <f>IF(VLOOKUP(D2363,'Current OBD'!$B$6:$AK$2185,28,0)="Yes","4"," ")</f>
        <v xml:space="preserve"> </v>
      </c>
      <c r="L2363" s="11" t="str">
        <f>IF(VLOOKUP(D2363,'Current OBD'!$B$6:$AK$2185,29,0)="Yes","5"," ")</f>
        <v xml:space="preserve"> </v>
      </c>
      <c r="M2363" s="11" t="str">
        <f>IF(VLOOKUP(D2363,'Current OBD'!$B$6:$AK$2185,30,0)="Yes","6"," ")</f>
        <v xml:space="preserve"> </v>
      </c>
      <c r="N2363" s="11" t="str">
        <f>IF(VLOOKUP(D2363,'Current OBD'!$B$6:$AK$2185,31,0)="Yes","7"," ")</f>
        <v xml:space="preserve"> </v>
      </c>
      <c r="O2363" s="11" t="str">
        <f>IF(VLOOKUP(D2363,'Current OBD'!$B$6:$AK$2185,32,0)="Yes","8"," ")</f>
        <v xml:space="preserve"> </v>
      </c>
      <c r="P2363" s="11" t="str">
        <f>IF(VLOOKUP(D2363,'Current OBD'!$B$6:$AK$2185,33,0)="Yes","9"," ")</f>
        <v>9</v>
      </c>
      <c r="Q2363" s="11" t="str">
        <f>IF(VLOOKUP(D2363,'Current OBD'!$B$6:$AK$2185,34,0)="Yes","10"," ")</f>
        <v>10</v>
      </c>
      <c r="R2363" s="11" t="str">
        <f>IF(VLOOKUP(D2363,'Current OBD'!$B$6:$AK$2185,35,0)="Yes","11"," ")</f>
        <v>11</v>
      </c>
      <c r="S2363" s="11" t="str">
        <f>IF(VLOOKUP(D2363,'Current OBD'!$B$6:$AK$2185,36,0)="Yes","12"," ")</f>
        <v>12</v>
      </c>
      <c r="T2363" s="13">
        <f>VLOOKUP(D2363,Pivot!$B$4:$F$2181,2,0)</f>
        <v>246</v>
      </c>
      <c r="U2363" s="13">
        <f>VLOOKUP(D2363,Pivot!$B$4:$F$2181,3,0)</f>
        <v>0</v>
      </c>
      <c r="V2363" s="13">
        <f>VLOOKUP(D2363,Pivot!$B$4:$F$2181,4,0)</f>
        <v>429</v>
      </c>
      <c r="W2363" s="46">
        <f>IFERROR(VLOOKUP(D2363,Pivot!$B$4:$H$2181,5,0),"")</f>
        <v>0.57340000000000002</v>
      </c>
      <c r="X2363" s="51">
        <f>IFERROR(VLOOKUP(D2363,Pivot!$B$4:$H$2181,6,0),"")</f>
        <v>0</v>
      </c>
      <c r="Y2363" s="46">
        <f>IFERROR(VLOOKUP(D2363,Pivot!$B$4:$H$2181,7,0),"")</f>
        <v>0.57340000000000002</v>
      </c>
    </row>
    <row r="2364" spans="1:25" outlineLevel="2">
      <c r="A2364" s="10" t="str">
        <f>VLOOKUP(D2364,'Current OBD'!$B$6:$K$2185,4,0)</f>
        <v>Yakima</v>
      </c>
      <c r="B2364" s="10" t="str">
        <f>VLOOKUP(D2364,'Current OBD'!$B$6:$K$2185,3,0)</f>
        <v>39-205</v>
      </c>
      <c r="C2364" s="9" t="str">
        <f>VLOOKUP(D2364,'Current OBD'!$B$6:$K$2185,2,0)</f>
        <v>Zillah School District</v>
      </c>
      <c r="D2364" s="24">
        <v>662277</v>
      </c>
      <c r="E2364" s="9" t="str">
        <f>VLOOKUP(D2364,'Current OBD'!$B$6:$K$2185,10,0)</f>
        <v>Zillah Intermediate</v>
      </c>
      <c r="F2364" s="11" t="str">
        <f>IF(VLOOKUP(D2364,'Current OBD'!$B$6:$AK$2185,23,0)="Yes","PK"," ")</f>
        <v xml:space="preserve"> </v>
      </c>
      <c r="G2364" s="11" t="str">
        <f>IF(VLOOKUP(D2364,'Current OBD'!$B$6:$AK$2185,24,0)="Yes","K"," ")</f>
        <v xml:space="preserve"> </v>
      </c>
      <c r="H2364" s="11" t="str">
        <f>IF(VLOOKUP(D2364,'Current OBD'!$B$6:$AK$2185,25,0)="Yes",1," ")</f>
        <v xml:space="preserve"> </v>
      </c>
      <c r="I2364" s="11" t="str">
        <f>IF(VLOOKUP(D2364,'Current OBD'!$B$6:$AK$2185,26,0)="Yes","2"," ")</f>
        <v xml:space="preserve"> </v>
      </c>
      <c r="J2364" s="11" t="str">
        <f>IF(VLOOKUP(D2364,'Current OBD'!$B$6:$AK$2185,27,0)="Yes","3"," ")</f>
        <v>3</v>
      </c>
      <c r="K2364" s="11" t="str">
        <f>IF(VLOOKUP(D2364,'Current OBD'!$B$6:$AK$2185,28,0)="Yes","4"," ")</f>
        <v>4</v>
      </c>
      <c r="L2364" s="11" t="str">
        <f>IF(VLOOKUP(D2364,'Current OBD'!$B$6:$AK$2185,29,0)="Yes","5"," ")</f>
        <v>5</v>
      </c>
      <c r="M2364" s="11" t="str">
        <f>IF(VLOOKUP(D2364,'Current OBD'!$B$6:$AK$2185,30,0)="Yes","6"," ")</f>
        <v xml:space="preserve"> </v>
      </c>
      <c r="N2364" s="11" t="str">
        <f>IF(VLOOKUP(D2364,'Current OBD'!$B$6:$AK$2185,31,0)="Yes","7"," ")</f>
        <v xml:space="preserve"> </v>
      </c>
      <c r="O2364" s="11" t="str">
        <f>IF(VLOOKUP(D2364,'Current OBD'!$B$6:$AK$2185,32,0)="Yes","8"," ")</f>
        <v xml:space="preserve"> </v>
      </c>
      <c r="P2364" s="11" t="str">
        <f>IF(VLOOKUP(D2364,'Current OBD'!$B$6:$AK$2185,33,0)="Yes","9"," ")</f>
        <v xml:space="preserve"> </v>
      </c>
      <c r="Q2364" s="11" t="str">
        <f>IF(VLOOKUP(D2364,'Current OBD'!$B$6:$AK$2185,34,0)="Yes","10"," ")</f>
        <v xml:space="preserve"> </v>
      </c>
      <c r="R2364" s="11" t="str">
        <f>IF(VLOOKUP(D2364,'Current OBD'!$B$6:$AK$2185,35,0)="Yes","11"," ")</f>
        <v xml:space="preserve"> </v>
      </c>
      <c r="S2364" s="11" t="str">
        <f>IF(VLOOKUP(D2364,'Current OBD'!$B$6:$AK$2185,36,0)="Yes","12"," ")</f>
        <v xml:space="preserve"> </v>
      </c>
      <c r="T2364" s="13">
        <f>VLOOKUP(D2364,Pivot!$B$4:$F$2181,2,0)</f>
        <v>202</v>
      </c>
      <c r="U2364" s="13">
        <f>VLOOKUP(D2364,Pivot!$B$4:$F$2181,3,0)</f>
        <v>0</v>
      </c>
      <c r="V2364" s="13">
        <f>VLOOKUP(D2364,Pivot!$B$4:$F$2181,4,0)</f>
        <v>264</v>
      </c>
      <c r="W2364" s="46">
        <f>IFERROR(VLOOKUP(D2364,Pivot!$B$4:$H$2181,5,0),"")</f>
        <v>0.76519999999999999</v>
      </c>
      <c r="X2364" s="51">
        <f>IFERROR(VLOOKUP(D2364,Pivot!$B$4:$H$2181,6,0),"")</f>
        <v>0</v>
      </c>
      <c r="Y2364" s="46">
        <f>IFERROR(VLOOKUP(D2364,Pivot!$B$4:$H$2181,7,0),"")</f>
        <v>0.76519999999999999</v>
      </c>
    </row>
    <row r="2365" spans="1:25" outlineLevel="2">
      <c r="A2365" s="10" t="str">
        <f>VLOOKUP(D2365,'Current OBD'!$B$6:$K$2185,4,0)</f>
        <v>Yakima</v>
      </c>
      <c r="B2365" s="10" t="str">
        <f>VLOOKUP(D2365,'Current OBD'!$B$6:$K$2185,3,0)</f>
        <v>39-205</v>
      </c>
      <c r="C2365" s="9" t="str">
        <f>VLOOKUP(D2365,'Current OBD'!$B$6:$K$2185,2,0)</f>
        <v>Zillah School District</v>
      </c>
      <c r="D2365" s="24">
        <v>662278</v>
      </c>
      <c r="E2365" s="9" t="str">
        <f>VLOOKUP(D2365,'Current OBD'!$B$6:$K$2185,10,0)</f>
        <v>Zillah Middle</v>
      </c>
      <c r="F2365" s="11" t="str">
        <f>IF(VLOOKUP(D2365,'Current OBD'!$B$6:$AK$2185,23,0)="Yes","PK"," ")</f>
        <v xml:space="preserve"> </v>
      </c>
      <c r="G2365" s="11" t="str">
        <f>IF(VLOOKUP(D2365,'Current OBD'!$B$6:$AK$2185,24,0)="Yes","K"," ")</f>
        <v xml:space="preserve"> </v>
      </c>
      <c r="H2365" s="11" t="str">
        <f>IF(VLOOKUP(D2365,'Current OBD'!$B$6:$AK$2185,25,0)="Yes",1," ")</f>
        <v xml:space="preserve"> </v>
      </c>
      <c r="I2365" s="11" t="str">
        <f>IF(VLOOKUP(D2365,'Current OBD'!$B$6:$AK$2185,26,0)="Yes","2"," ")</f>
        <v xml:space="preserve"> </v>
      </c>
      <c r="J2365" s="11" t="str">
        <f>IF(VLOOKUP(D2365,'Current OBD'!$B$6:$AK$2185,27,0)="Yes","3"," ")</f>
        <v xml:space="preserve"> </v>
      </c>
      <c r="K2365" s="11" t="str">
        <f>IF(VLOOKUP(D2365,'Current OBD'!$B$6:$AK$2185,28,0)="Yes","4"," ")</f>
        <v xml:space="preserve"> </v>
      </c>
      <c r="L2365" s="11" t="str">
        <f>IF(VLOOKUP(D2365,'Current OBD'!$B$6:$AK$2185,29,0)="Yes","5"," ")</f>
        <v xml:space="preserve"> </v>
      </c>
      <c r="M2365" s="11" t="str">
        <f>IF(VLOOKUP(D2365,'Current OBD'!$B$6:$AK$2185,30,0)="Yes","6"," ")</f>
        <v>6</v>
      </c>
      <c r="N2365" s="11" t="str">
        <f>IF(VLOOKUP(D2365,'Current OBD'!$B$6:$AK$2185,31,0)="Yes","7"," ")</f>
        <v>7</v>
      </c>
      <c r="O2365" s="11" t="str">
        <f>IF(VLOOKUP(D2365,'Current OBD'!$B$6:$AK$2185,32,0)="Yes","8"," ")</f>
        <v>8</v>
      </c>
      <c r="P2365" s="11" t="str">
        <f>IF(VLOOKUP(D2365,'Current OBD'!$B$6:$AK$2185,33,0)="Yes","9"," ")</f>
        <v xml:space="preserve"> </v>
      </c>
      <c r="Q2365" s="11" t="str">
        <f>IF(VLOOKUP(D2365,'Current OBD'!$B$6:$AK$2185,34,0)="Yes","10"," ")</f>
        <v xml:space="preserve"> </v>
      </c>
      <c r="R2365" s="11" t="str">
        <f>IF(VLOOKUP(D2365,'Current OBD'!$B$6:$AK$2185,35,0)="Yes","11"," ")</f>
        <v xml:space="preserve"> </v>
      </c>
      <c r="S2365" s="11" t="str">
        <f>IF(VLOOKUP(D2365,'Current OBD'!$B$6:$AK$2185,36,0)="Yes","12"," ")</f>
        <v xml:space="preserve"> </v>
      </c>
      <c r="T2365" s="13">
        <f>VLOOKUP(D2365,Pivot!$B$4:$F$2181,2,0)</f>
        <v>206</v>
      </c>
      <c r="U2365" s="13">
        <f>VLOOKUP(D2365,Pivot!$B$4:$F$2181,3,0)</f>
        <v>0</v>
      </c>
      <c r="V2365" s="13">
        <f>VLOOKUP(D2365,Pivot!$B$4:$F$2181,4,0)</f>
        <v>312</v>
      </c>
      <c r="W2365" s="46">
        <f>IFERROR(VLOOKUP(D2365,Pivot!$B$4:$H$2181,5,0),"")</f>
        <v>0.6603</v>
      </c>
      <c r="X2365" s="51">
        <f>IFERROR(VLOOKUP(D2365,Pivot!$B$4:$H$2181,6,0),"")</f>
        <v>0</v>
      </c>
      <c r="Y2365" s="46">
        <f>IFERROR(VLOOKUP(D2365,Pivot!$B$4:$H$2181,7,0),"")</f>
        <v>0.6603</v>
      </c>
    </row>
    <row r="2366" spans="1:25" outlineLevel="1">
      <c r="A2366" s="27"/>
      <c r="B2366" s="27"/>
      <c r="C2366" s="30" t="s">
        <v>5918</v>
      </c>
      <c r="D2366" s="27"/>
      <c r="E2366" s="26"/>
      <c r="F2366" s="29"/>
      <c r="G2366" s="29"/>
      <c r="H2366" s="29"/>
      <c r="I2366" s="29"/>
      <c r="J2366" s="29"/>
      <c r="K2366" s="29"/>
      <c r="L2366" s="29"/>
      <c r="M2366" s="29"/>
      <c r="N2366" s="29"/>
      <c r="O2366" s="29"/>
      <c r="P2366" s="29"/>
      <c r="Q2366" s="29"/>
      <c r="R2366" s="29"/>
      <c r="S2366" s="29"/>
      <c r="T2366" s="43">
        <f>SUBTOTAL(9,T2362:T2365)</f>
        <v>853</v>
      </c>
      <c r="U2366" s="43">
        <f>SUBTOTAL(9,U2362:U2365)</f>
        <v>0</v>
      </c>
      <c r="V2366" s="43">
        <f>SUBTOTAL(9,V2362:V2365)</f>
        <v>1270</v>
      </c>
      <c r="W2366" s="47"/>
      <c r="X2366" s="52"/>
      <c r="Y2366" s="56">
        <f>(T2366+U2366)/V2366</f>
        <v>0.6716535433070866</v>
      </c>
    </row>
    <row r="2367" spans="1:25" outlineLevel="2">
      <c r="A2367" s="10" t="str">
        <f>VLOOKUP(D2367,'Current OBD'!$B$6:$K$2185,4,0)</f>
        <v>Yakima</v>
      </c>
      <c r="B2367" s="10" t="str">
        <f>VLOOKUP(D2367,'Current OBD'!$B$6:$K$2185,3,0)</f>
        <v>39-207</v>
      </c>
      <c r="C2367" s="9" t="str">
        <f>VLOOKUP(D2367,'Current OBD'!$B$6:$K$2185,2,0)</f>
        <v>Wapato School District</v>
      </c>
      <c r="D2367" s="24">
        <v>678934</v>
      </c>
      <c r="E2367" s="9" t="str">
        <f>VLOOKUP(D2367,'Current OBD'!$B$6:$K$2185,10,0)</f>
        <v>Adams Elementary</v>
      </c>
      <c r="F2367" s="11" t="str">
        <f>IF(VLOOKUP(D2367,'Current OBD'!$B$6:$AK$2185,23,0)="Yes","PK"," ")</f>
        <v xml:space="preserve"> </v>
      </c>
      <c r="G2367" s="11" t="str">
        <f>IF(VLOOKUP(D2367,'Current OBD'!$B$6:$AK$2185,24,0)="Yes","K"," ")</f>
        <v xml:space="preserve"> </v>
      </c>
      <c r="H2367" s="11" t="str">
        <f>IF(VLOOKUP(D2367,'Current OBD'!$B$6:$AK$2185,25,0)="Yes",1," ")</f>
        <v xml:space="preserve"> </v>
      </c>
      <c r="I2367" s="11" t="str">
        <f>IF(VLOOKUP(D2367,'Current OBD'!$B$6:$AK$2185,26,0)="Yes","2"," ")</f>
        <v xml:space="preserve"> </v>
      </c>
      <c r="J2367" s="11" t="str">
        <f>IF(VLOOKUP(D2367,'Current OBD'!$B$6:$AK$2185,27,0)="Yes","3"," ")</f>
        <v>3</v>
      </c>
      <c r="K2367" s="11" t="str">
        <f>IF(VLOOKUP(D2367,'Current OBD'!$B$6:$AK$2185,28,0)="Yes","4"," ")</f>
        <v>4</v>
      </c>
      <c r="L2367" s="11" t="str">
        <f>IF(VLOOKUP(D2367,'Current OBD'!$B$6:$AK$2185,29,0)="Yes","5"," ")</f>
        <v>5</v>
      </c>
      <c r="M2367" s="11" t="str">
        <f>IF(VLOOKUP(D2367,'Current OBD'!$B$6:$AK$2185,30,0)="Yes","6"," ")</f>
        <v xml:space="preserve"> </v>
      </c>
      <c r="N2367" s="11" t="str">
        <f>IF(VLOOKUP(D2367,'Current OBD'!$B$6:$AK$2185,31,0)="Yes","7"," ")</f>
        <v xml:space="preserve"> </v>
      </c>
      <c r="O2367" s="11" t="str">
        <f>IF(VLOOKUP(D2367,'Current OBD'!$B$6:$AK$2185,32,0)="Yes","8"," ")</f>
        <v xml:space="preserve"> </v>
      </c>
      <c r="P2367" s="11" t="str">
        <f>IF(VLOOKUP(D2367,'Current OBD'!$B$6:$AK$2185,33,0)="Yes","9"," ")</f>
        <v xml:space="preserve"> </v>
      </c>
      <c r="Q2367" s="11" t="str">
        <f>IF(VLOOKUP(D2367,'Current OBD'!$B$6:$AK$2185,34,0)="Yes","10"," ")</f>
        <v xml:space="preserve"> </v>
      </c>
      <c r="R2367" s="11" t="str">
        <f>IF(VLOOKUP(D2367,'Current OBD'!$B$6:$AK$2185,35,0)="Yes","11"," ")</f>
        <v xml:space="preserve"> </v>
      </c>
      <c r="S2367" s="11" t="str">
        <f>IF(VLOOKUP(D2367,'Current OBD'!$B$6:$AK$2185,36,0)="Yes","12"," ")</f>
        <v xml:space="preserve"> </v>
      </c>
      <c r="T2367" s="13">
        <f>VLOOKUP(D2367,Pivot!$B$4:$F$2181,2,0)</f>
        <v>384</v>
      </c>
      <c r="U2367" s="13">
        <f>VLOOKUP(D2367,Pivot!$B$4:$F$2181,3,0)</f>
        <v>0</v>
      </c>
      <c r="V2367" s="13">
        <f>VLOOKUP(D2367,Pivot!$B$4:$F$2181,4,0)</f>
        <v>384</v>
      </c>
      <c r="W2367" s="46">
        <f>IFERROR(VLOOKUP(D2367,Pivot!$B$4:$H$2181,5,0),"")</f>
        <v>1</v>
      </c>
      <c r="X2367" s="51">
        <f>IFERROR(VLOOKUP(D2367,Pivot!$B$4:$H$2181,6,0),"")</f>
        <v>0</v>
      </c>
      <c r="Y2367" s="46">
        <f>IFERROR(VLOOKUP(D2367,Pivot!$B$4:$H$2181,7,0),"")</f>
        <v>1</v>
      </c>
    </row>
    <row r="2368" spans="1:25" outlineLevel="2">
      <c r="A2368" s="10" t="str">
        <f>VLOOKUP(D2368,'Current OBD'!$B$6:$K$2185,4,0)</f>
        <v>Yakima</v>
      </c>
      <c r="B2368" s="10" t="str">
        <f>VLOOKUP(D2368,'Current OBD'!$B$6:$K$2185,3,0)</f>
        <v>39-207</v>
      </c>
      <c r="C2368" s="9" t="str">
        <f>VLOOKUP(D2368,'Current OBD'!$B$6:$K$2185,2,0)</f>
        <v>Wapato School District</v>
      </c>
      <c r="D2368" s="24">
        <v>664035</v>
      </c>
      <c r="E2368" s="9" t="str">
        <f>VLOOKUP(D2368,'Current OBD'!$B$6:$K$2185,10,0)</f>
        <v>Camas Elementary School</v>
      </c>
      <c r="F2368" s="11" t="str">
        <f>IF(VLOOKUP(D2368,'Current OBD'!$B$6:$AK$2185,23,0)="Yes","PK"," ")</f>
        <v>PK</v>
      </c>
      <c r="G2368" s="11" t="str">
        <f>IF(VLOOKUP(D2368,'Current OBD'!$B$6:$AK$2185,24,0)="Yes","K"," ")</f>
        <v>K</v>
      </c>
      <c r="H2368" s="11">
        <f>IF(VLOOKUP(D2368,'Current OBD'!$B$6:$AK$2185,25,0)="Yes",1," ")</f>
        <v>1</v>
      </c>
      <c r="I2368" s="11" t="str">
        <f>IF(VLOOKUP(D2368,'Current OBD'!$B$6:$AK$2185,26,0)="Yes","2"," ")</f>
        <v>2</v>
      </c>
      <c r="J2368" s="11" t="str">
        <f>IF(VLOOKUP(D2368,'Current OBD'!$B$6:$AK$2185,27,0)="Yes","3"," ")</f>
        <v xml:space="preserve"> </v>
      </c>
      <c r="K2368" s="11" t="str">
        <f>IF(VLOOKUP(D2368,'Current OBD'!$B$6:$AK$2185,28,0)="Yes","4"," ")</f>
        <v xml:space="preserve"> </v>
      </c>
      <c r="L2368" s="11" t="str">
        <f>IF(VLOOKUP(D2368,'Current OBD'!$B$6:$AK$2185,29,0)="Yes","5"," ")</f>
        <v xml:space="preserve"> </v>
      </c>
      <c r="M2368" s="11" t="str">
        <f>IF(VLOOKUP(D2368,'Current OBD'!$B$6:$AK$2185,30,0)="Yes","6"," ")</f>
        <v xml:space="preserve"> </v>
      </c>
      <c r="N2368" s="11" t="str">
        <f>IF(VLOOKUP(D2368,'Current OBD'!$B$6:$AK$2185,31,0)="Yes","7"," ")</f>
        <v xml:space="preserve"> </v>
      </c>
      <c r="O2368" s="11" t="str">
        <f>IF(VLOOKUP(D2368,'Current OBD'!$B$6:$AK$2185,32,0)="Yes","8"," ")</f>
        <v xml:space="preserve"> </v>
      </c>
      <c r="P2368" s="11" t="str">
        <f>IF(VLOOKUP(D2368,'Current OBD'!$B$6:$AK$2185,33,0)="Yes","9"," ")</f>
        <v xml:space="preserve"> </v>
      </c>
      <c r="Q2368" s="11" t="str">
        <f>IF(VLOOKUP(D2368,'Current OBD'!$B$6:$AK$2185,34,0)="Yes","10"," ")</f>
        <v xml:space="preserve"> </v>
      </c>
      <c r="R2368" s="11" t="str">
        <f>IF(VLOOKUP(D2368,'Current OBD'!$B$6:$AK$2185,35,0)="Yes","11"," ")</f>
        <v xml:space="preserve"> </v>
      </c>
      <c r="S2368" s="11" t="str">
        <f>IF(VLOOKUP(D2368,'Current OBD'!$B$6:$AK$2185,36,0)="Yes","12"," ")</f>
        <v xml:space="preserve"> </v>
      </c>
      <c r="T2368" s="13">
        <f>VLOOKUP(D2368,Pivot!$B$4:$F$2181,2,0)</f>
        <v>392</v>
      </c>
      <c r="U2368" s="13">
        <f>VLOOKUP(D2368,Pivot!$B$4:$F$2181,3,0)</f>
        <v>0</v>
      </c>
      <c r="V2368" s="13">
        <f>VLOOKUP(D2368,Pivot!$B$4:$F$2181,4,0)</f>
        <v>392</v>
      </c>
      <c r="W2368" s="46">
        <f>IFERROR(VLOOKUP(D2368,Pivot!$B$4:$H$2181,5,0),"")</f>
        <v>1</v>
      </c>
      <c r="X2368" s="51">
        <f>IFERROR(VLOOKUP(D2368,Pivot!$B$4:$H$2181,6,0),"")</f>
        <v>0</v>
      </c>
      <c r="Y2368" s="46">
        <f>IFERROR(VLOOKUP(D2368,Pivot!$B$4:$H$2181,7,0),"")</f>
        <v>1</v>
      </c>
    </row>
    <row r="2369" spans="1:25" outlineLevel="2">
      <c r="A2369" s="10" t="str">
        <f>VLOOKUP(D2369,'Current OBD'!$B$6:$K$2185,4,0)</f>
        <v>Yakima</v>
      </c>
      <c r="B2369" s="10" t="str">
        <f>VLOOKUP(D2369,'Current OBD'!$B$6:$K$2185,3,0)</f>
        <v>39-207</v>
      </c>
      <c r="C2369" s="9" t="str">
        <f>VLOOKUP(D2369,'Current OBD'!$B$6:$K$2185,2,0)</f>
        <v>Wapato School District</v>
      </c>
      <c r="D2369" s="24">
        <v>662285</v>
      </c>
      <c r="E2369" s="9" t="str">
        <f>VLOOKUP(D2369,'Current OBD'!$B$6:$K$2185,10,0)</f>
        <v>Pace Alt. High</v>
      </c>
      <c r="F2369" s="11" t="str">
        <f>IF(VLOOKUP(D2369,'Current OBD'!$B$6:$AK$2185,23,0)="Yes","PK"," ")</f>
        <v xml:space="preserve"> </v>
      </c>
      <c r="G2369" s="11" t="str">
        <f>IF(VLOOKUP(D2369,'Current OBD'!$B$6:$AK$2185,24,0)="Yes","K"," ")</f>
        <v xml:space="preserve"> </v>
      </c>
      <c r="H2369" s="11" t="str">
        <f>IF(VLOOKUP(D2369,'Current OBD'!$B$6:$AK$2185,25,0)="Yes",1," ")</f>
        <v xml:space="preserve"> </v>
      </c>
      <c r="I2369" s="11" t="str">
        <f>IF(VLOOKUP(D2369,'Current OBD'!$B$6:$AK$2185,26,0)="Yes","2"," ")</f>
        <v xml:space="preserve"> </v>
      </c>
      <c r="J2369" s="11" t="str">
        <f>IF(VLOOKUP(D2369,'Current OBD'!$B$6:$AK$2185,27,0)="Yes","3"," ")</f>
        <v xml:space="preserve"> </v>
      </c>
      <c r="K2369" s="11" t="str">
        <f>IF(VLOOKUP(D2369,'Current OBD'!$B$6:$AK$2185,28,0)="Yes","4"," ")</f>
        <v xml:space="preserve"> </v>
      </c>
      <c r="L2369" s="11" t="str">
        <f>IF(VLOOKUP(D2369,'Current OBD'!$B$6:$AK$2185,29,0)="Yes","5"," ")</f>
        <v xml:space="preserve"> </v>
      </c>
      <c r="M2369" s="11" t="str">
        <f>IF(VLOOKUP(D2369,'Current OBD'!$B$6:$AK$2185,30,0)="Yes","6"," ")</f>
        <v xml:space="preserve"> </v>
      </c>
      <c r="N2369" s="11" t="str">
        <f>IF(VLOOKUP(D2369,'Current OBD'!$B$6:$AK$2185,31,0)="Yes","7"," ")</f>
        <v xml:space="preserve"> </v>
      </c>
      <c r="O2369" s="11" t="str">
        <f>IF(VLOOKUP(D2369,'Current OBD'!$B$6:$AK$2185,32,0)="Yes","8"," ")</f>
        <v xml:space="preserve"> </v>
      </c>
      <c r="P2369" s="11" t="str">
        <f>IF(VLOOKUP(D2369,'Current OBD'!$B$6:$AK$2185,33,0)="Yes","9"," ")</f>
        <v>9</v>
      </c>
      <c r="Q2369" s="11" t="str">
        <f>IF(VLOOKUP(D2369,'Current OBD'!$B$6:$AK$2185,34,0)="Yes","10"," ")</f>
        <v>10</v>
      </c>
      <c r="R2369" s="11" t="str">
        <f>IF(VLOOKUP(D2369,'Current OBD'!$B$6:$AK$2185,35,0)="Yes","11"," ")</f>
        <v>11</v>
      </c>
      <c r="S2369" s="11" t="str">
        <f>IF(VLOOKUP(D2369,'Current OBD'!$B$6:$AK$2185,36,0)="Yes","12"," ")</f>
        <v>12</v>
      </c>
      <c r="T2369" s="13">
        <f>VLOOKUP(D2369,Pivot!$B$4:$F$2181,2,0)</f>
        <v>85</v>
      </c>
      <c r="U2369" s="13">
        <f>VLOOKUP(D2369,Pivot!$B$4:$F$2181,3,0)</f>
        <v>0</v>
      </c>
      <c r="V2369" s="13">
        <f>VLOOKUP(D2369,Pivot!$B$4:$F$2181,4,0)</f>
        <v>85</v>
      </c>
      <c r="W2369" s="46">
        <f>IFERROR(VLOOKUP(D2369,Pivot!$B$4:$H$2181,5,0),"")</f>
        <v>1</v>
      </c>
      <c r="X2369" s="51">
        <f>IFERROR(VLOOKUP(D2369,Pivot!$B$4:$H$2181,6,0),"")</f>
        <v>0</v>
      </c>
      <c r="Y2369" s="46">
        <f>IFERROR(VLOOKUP(D2369,Pivot!$B$4:$H$2181,7,0),"")</f>
        <v>1</v>
      </c>
    </row>
    <row r="2370" spans="1:25" outlineLevel="2">
      <c r="A2370" s="10" t="str">
        <f>VLOOKUP(D2370,'Current OBD'!$B$6:$K$2185,4,0)</f>
        <v>Yakima</v>
      </c>
      <c r="B2370" s="10" t="str">
        <f>VLOOKUP(D2370,'Current OBD'!$B$6:$K$2185,3,0)</f>
        <v>39-207</v>
      </c>
      <c r="C2370" s="9" t="str">
        <f>VLOOKUP(D2370,'Current OBD'!$B$6:$K$2185,2,0)</f>
        <v>Wapato School District</v>
      </c>
      <c r="D2370" s="24">
        <v>663973</v>
      </c>
      <c r="E2370" s="9" t="str">
        <f>VLOOKUP(D2370,'Current OBD'!$B$6:$K$2185,10,0)</f>
        <v>Satus Elementary School</v>
      </c>
      <c r="F2370" s="11" t="str">
        <f>IF(VLOOKUP(D2370,'Current OBD'!$B$6:$AK$2185,23,0)="Yes","PK"," ")</f>
        <v xml:space="preserve"> </v>
      </c>
      <c r="G2370" s="11" t="str">
        <f>IF(VLOOKUP(D2370,'Current OBD'!$B$6:$AK$2185,24,0)="Yes","K"," ")</f>
        <v xml:space="preserve"> </v>
      </c>
      <c r="H2370" s="11" t="str">
        <f>IF(VLOOKUP(D2370,'Current OBD'!$B$6:$AK$2185,25,0)="Yes",1," ")</f>
        <v xml:space="preserve"> </v>
      </c>
      <c r="I2370" s="11" t="str">
        <f>IF(VLOOKUP(D2370,'Current OBD'!$B$6:$AK$2185,26,0)="Yes","2"," ")</f>
        <v xml:space="preserve"> </v>
      </c>
      <c r="J2370" s="11" t="str">
        <f>IF(VLOOKUP(D2370,'Current OBD'!$B$6:$AK$2185,27,0)="Yes","3"," ")</f>
        <v>3</v>
      </c>
      <c r="K2370" s="11" t="str">
        <f>IF(VLOOKUP(D2370,'Current OBD'!$B$6:$AK$2185,28,0)="Yes","4"," ")</f>
        <v>4</v>
      </c>
      <c r="L2370" s="11" t="str">
        <f>IF(VLOOKUP(D2370,'Current OBD'!$B$6:$AK$2185,29,0)="Yes","5"," ")</f>
        <v>5</v>
      </c>
      <c r="M2370" s="11" t="str">
        <f>IF(VLOOKUP(D2370,'Current OBD'!$B$6:$AK$2185,30,0)="Yes","6"," ")</f>
        <v xml:space="preserve"> </v>
      </c>
      <c r="N2370" s="11" t="str">
        <f>IF(VLOOKUP(D2370,'Current OBD'!$B$6:$AK$2185,31,0)="Yes","7"," ")</f>
        <v xml:space="preserve"> </v>
      </c>
      <c r="O2370" s="11" t="str">
        <f>IF(VLOOKUP(D2370,'Current OBD'!$B$6:$AK$2185,32,0)="Yes","8"," ")</f>
        <v xml:space="preserve"> </v>
      </c>
      <c r="P2370" s="11" t="str">
        <f>IF(VLOOKUP(D2370,'Current OBD'!$B$6:$AK$2185,33,0)="Yes","9"," ")</f>
        <v xml:space="preserve"> </v>
      </c>
      <c r="Q2370" s="11" t="str">
        <f>IF(VLOOKUP(D2370,'Current OBD'!$B$6:$AK$2185,34,0)="Yes","10"," ")</f>
        <v xml:space="preserve"> </v>
      </c>
      <c r="R2370" s="11" t="str">
        <f>IF(VLOOKUP(D2370,'Current OBD'!$B$6:$AK$2185,35,0)="Yes","11"," ")</f>
        <v xml:space="preserve"> </v>
      </c>
      <c r="S2370" s="11" t="str">
        <f>IF(VLOOKUP(D2370,'Current OBD'!$B$6:$AK$2185,36,0)="Yes","12"," ")</f>
        <v xml:space="preserve"> </v>
      </c>
      <c r="T2370" s="13">
        <f>VLOOKUP(D2370,Pivot!$B$4:$F$2181,2,0)</f>
        <v>333</v>
      </c>
      <c r="U2370" s="13">
        <f>VLOOKUP(D2370,Pivot!$B$4:$F$2181,3,0)</f>
        <v>0</v>
      </c>
      <c r="V2370" s="13">
        <f>VLOOKUP(D2370,Pivot!$B$4:$F$2181,4,0)</f>
        <v>333</v>
      </c>
      <c r="W2370" s="46">
        <f>IFERROR(VLOOKUP(D2370,Pivot!$B$4:$H$2181,5,0),"")</f>
        <v>1</v>
      </c>
      <c r="X2370" s="51">
        <f>IFERROR(VLOOKUP(D2370,Pivot!$B$4:$H$2181,6,0),"")</f>
        <v>0</v>
      </c>
      <c r="Y2370" s="46">
        <f>IFERROR(VLOOKUP(D2370,Pivot!$B$4:$H$2181,7,0),"")</f>
        <v>1</v>
      </c>
    </row>
    <row r="2371" spans="1:25" outlineLevel="2">
      <c r="A2371" s="10" t="str">
        <f>VLOOKUP(D2371,'Current OBD'!$B$6:$K$2185,4,0)</f>
        <v>Yakima</v>
      </c>
      <c r="B2371" s="10" t="str">
        <f>VLOOKUP(D2371,'Current OBD'!$B$6:$K$2185,3,0)</f>
        <v>39-207</v>
      </c>
      <c r="C2371" s="9" t="str">
        <f>VLOOKUP(D2371,'Current OBD'!$B$6:$K$2185,2,0)</f>
        <v>Wapato School District</v>
      </c>
      <c r="D2371" s="24">
        <v>685112</v>
      </c>
      <c r="E2371" s="9" t="str">
        <f>VLOOKUP(D2371,'Current OBD'!$B$6:$K$2185,10,0)</f>
        <v>Simcoe Elementary School</v>
      </c>
      <c r="F2371" s="11" t="str">
        <f>IF(VLOOKUP(D2371,'Current OBD'!$B$6:$AK$2185,23,0)="Yes","PK"," ")</f>
        <v xml:space="preserve"> </v>
      </c>
      <c r="G2371" s="11" t="str">
        <f>IF(VLOOKUP(D2371,'Current OBD'!$B$6:$AK$2185,24,0)="Yes","K"," ")</f>
        <v>K</v>
      </c>
      <c r="H2371" s="11">
        <f>IF(VLOOKUP(D2371,'Current OBD'!$B$6:$AK$2185,25,0)="Yes",1," ")</f>
        <v>1</v>
      </c>
      <c r="I2371" s="11" t="str">
        <f>IF(VLOOKUP(D2371,'Current OBD'!$B$6:$AK$2185,26,0)="Yes","2"," ")</f>
        <v>2</v>
      </c>
      <c r="J2371" s="11" t="str">
        <f>IF(VLOOKUP(D2371,'Current OBD'!$B$6:$AK$2185,27,0)="Yes","3"," ")</f>
        <v xml:space="preserve"> </v>
      </c>
      <c r="K2371" s="11" t="str">
        <f>IF(VLOOKUP(D2371,'Current OBD'!$B$6:$AK$2185,28,0)="Yes","4"," ")</f>
        <v xml:space="preserve"> </v>
      </c>
      <c r="L2371" s="11" t="str">
        <f>IF(VLOOKUP(D2371,'Current OBD'!$B$6:$AK$2185,29,0)="Yes","5"," ")</f>
        <v xml:space="preserve"> </v>
      </c>
      <c r="M2371" s="11" t="str">
        <f>IF(VLOOKUP(D2371,'Current OBD'!$B$6:$AK$2185,30,0)="Yes","6"," ")</f>
        <v xml:space="preserve"> </v>
      </c>
      <c r="N2371" s="11" t="str">
        <f>IF(VLOOKUP(D2371,'Current OBD'!$B$6:$AK$2185,31,0)="Yes","7"," ")</f>
        <v xml:space="preserve"> </v>
      </c>
      <c r="O2371" s="11" t="str">
        <f>IF(VLOOKUP(D2371,'Current OBD'!$B$6:$AK$2185,32,0)="Yes","8"," ")</f>
        <v xml:space="preserve"> </v>
      </c>
      <c r="P2371" s="11" t="str">
        <f>IF(VLOOKUP(D2371,'Current OBD'!$B$6:$AK$2185,33,0)="Yes","9"," ")</f>
        <v xml:space="preserve"> </v>
      </c>
      <c r="Q2371" s="11" t="str">
        <f>IF(VLOOKUP(D2371,'Current OBD'!$B$6:$AK$2185,34,0)="Yes","10"," ")</f>
        <v xml:space="preserve"> </v>
      </c>
      <c r="R2371" s="11" t="str">
        <f>IF(VLOOKUP(D2371,'Current OBD'!$B$6:$AK$2185,35,0)="Yes","11"," ")</f>
        <v xml:space="preserve"> </v>
      </c>
      <c r="S2371" s="11" t="str">
        <f>IF(VLOOKUP(D2371,'Current OBD'!$B$6:$AK$2185,36,0)="Yes","12"," ")</f>
        <v xml:space="preserve"> </v>
      </c>
      <c r="T2371" s="13">
        <f>VLOOKUP(D2371,Pivot!$B$4:$F$2181,2,0)</f>
        <v>372</v>
      </c>
      <c r="U2371" s="13">
        <f>VLOOKUP(D2371,Pivot!$B$4:$F$2181,3,0)</f>
        <v>0</v>
      </c>
      <c r="V2371" s="13">
        <f>VLOOKUP(D2371,Pivot!$B$4:$F$2181,4,0)</f>
        <v>372</v>
      </c>
      <c r="W2371" s="46">
        <f>IFERROR(VLOOKUP(D2371,Pivot!$B$4:$H$2181,5,0),"")</f>
        <v>1</v>
      </c>
      <c r="X2371" s="51">
        <f>IFERROR(VLOOKUP(D2371,Pivot!$B$4:$H$2181,6,0),"")</f>
        <v>0</v>
      </c>
      <c r="Y2371" s="46">
        <f>IFERROR(VLOOKUP(D2371,Pivot!$B$4:$H$2181,7,0),"")</f>
        <v>1</v>
      </c>
    </row>
    <row r="2372" spans="1:25" outlineLevel="2">
      <c r="A2372" s="10" t="str">
        <f>VLOOKUP(D2372,'Current OBD'!$B$6:$K$2185,4,0)</f>
        <v>Yakima</v>
      </c>
      <c r="B2372" s="10" t="str">
        <f>VLOOKUP(D2372,'Current OBD'!$B$6:$K$2185,3,0)</f>
        <v>39-207</v>
      </c>
      <c r="C2372" s="9" t="str">
        <f>VLOOKUP(D2372,'Current OBD'!$B$6:$K$2185,2,0)</f>
        <v>Wapato School District</v>
      </c>
      <c r="D2372" s="24">
        <v>664334</v>
      </c>
      <c r="E2372" s="9" t="str">
        <f>VLOOKUP(D2372,'Current OBD'!$B$6:$K$2185,10,0)</f>
        <v>Wapato High School</v>
      </c>
      <c r="F2372" s="11" t="str">
        <f>IF(VLOOKUP(D2372,'Current OBD'!$B$6:$AK$2185,23,0)="Yes","PK"," ")</f>
        <v xml:space="preserve"> </v>
      </c>
      <c r="G2372" s="11" t="str">
        <f>IF(VLOOKUP(D2372,'Current OBD'!$B$6:$AK$2185,24,0)="Yes","K"," ")</f>
        <v xml:space="preserve"> </v>
      </c>
      <c r="H2372" s="11" t="str">
        <f>IF(VLOOKUP(D2372,'Current OBD'!$B$6:$AK$2185,25,0)="Yes",1," ")</f>
        <v xml:space="preserve"> </v>
      </c>
      <c r="I2372" s="11" t="str">
        <f>IF(VLOOKUP(D2372,'Current OBD'!$B$6:$AK$2185,26,0)="Yes","2"," ")</f>
        <v xml:space="preserve"> </v>
      </c>
      <c r="J2372" s="11" t="str">
        <f>IF(VLOOKUP(D2372,'Current OBD'!$B$6:$AK$2185,27,0)="Yes","3"," ")</f>
        <v xml:space="preserve"> </v>
      </c>
      <c r="K2372" s="11" t="str">
        <f>IF(VLOOKUP(D2372,'Current OBD'!$B$6:$AK$2185,28,0)="Yes","4"," ")</f>
        <v xml:space="preserve"> </v>
      </c>
      <c r="L2372" s="11" t="str">
        <f>IF(VLOOKUP(D2372,'Current OBD'!$B$6:$AK$2185,29,0)="Yes","5"," ")</f>
        <v xml:space="preserve"> </v>
      </c>
      <c r="M2372" s="11" t="str">
        <f>IF(VLOOKUP(D2372,'Current OBD'!$B$6:$AK$2185,30,0)="Yes","6"," ")</f>
        <v xml:space="preserve"> </v>
      </c>
      <c r="N2372" s="11" t="str">
        <f>IF(VLOOKUP(D2372,'Current OBD'!$B$6:$AK$2185,31,0)="Yes","7"," ")</f>
        <v xml:space="preserve"> </v>
      </c>
      <c r="O2372" s="11" t="str">
        <f>IF(VLOOKUP(D2372,'Current OBD'!$B$6:$AK$2185,32,0)="Yes","8"," ")</f>
        <v xml:space="preserve"> </v>
      </c>
      <c r="P2372" s="11" t="str">
        <f>IF(VLOOKUP(D2372,'Current OBD'!$B$6:$AK$2185,33,0)="Yes","9"," ")</f>
        <v>9</v>
      </c>
      <c r="Q2372" s="11" t="str">
        <f>IF(VLOOKUP(D2372,'Current OBD'!$B$6:$AK$2185,34,0)="Yes","10"," ")</f>
        <v>10</v>
      </c>
      <c r="R2372" s="11" t="str">
        <f>IF(VLOOKUP(D2372,'Current OBD'!$B$6:$AK$2185,35,0)="Yes","11"," ")</f>
        <v>11</v>
      </c>
      <c r="S2372" s="11" t="str">
        <f>IF(VLOOKUP(D2372,'Current OBD'!$B$6:$AK$2185,36,0)="Yes","12"," ")</f>
        <v>12</v>
      </c>
      <c r="T2372" s="13">
        <f>VLOOKUP(D2372,Pivot!$B$4:$F$2181,2,0)</f>
        <v>883</v>
      </c>
      <c r="U2372" s="13">
        <f>VLOOKUP(D2372,Pivot!$B$4:$F$2181,3,0)</f>
        <v>0</v>
      </c>
      <c r="V2372" s="13">
        <f>VLOOKUP(D2372,Pivot!$B$4:$F$2181,4,0)</f>
        <v>883</v>
      </c>
      <c r="W2372" s="46">
        <f>IFERROR(VLOOKUP(D2372,Pivot!$B$4:$H$2181,5,0),"")</f>
        <v>1</v>
      </c>
      <c r="X2372" s="51">
        <f>IFERROR(VLOOKUP(D2372,Pivot!$B$4:$H$2181,6,0),"")</f>
        <v>0</v>
      </c>
      <c r="Y2372" s="46">
        <f>IFERROR(VLOOKUP(D2372,Pivot!$B$4:$H$2181,7,0),"")</f>
        <v>1</v>
      </c>
    </row>
    <row r="2373" spans="1:25" outlineLevel="2">
      <c r="A2373" s="10" t="str">
        <f>VLOOKUP(D2373,'Current OBD'!$B$6:$K$2185,4,0)</f>
        <v>Yakima</v>
      </c>
      <c r="B2373" s="10" t="str">
        <f>VLOOKUP(D2373,'Current OBD'!$B$6:$K$2185,3,0)</f>
        <v>39-207</v>
      </c>
      <c r="C2373" s="9" t="str">
        <f>VLOOKUP(D2373,'Current OBD'!$B$6:$K$2185,2,0)</f>
        <v>Wapato School District</v>
      </c>
      <c r="D2373" s="24">
        <v>663972</v>
      </c>
      <c r="E2373" s="9" t="str">
        <f>VLOOKUP(D2373,'Current OBD'!$B$6:$K$2185,10,0)</f>
        <v>Wapato Middle School</v>
      </c>
      <c r="F2373" s="11" t="str">
        <f>IF(VLOOKUP(D2373,'Current OBD'!$B$6:$AK$2185,23,0)="Yes","PK"," ")</f>
        <v xml:space="preserve"> </v>
      </c>
      <c r="G2373" s="11" t="str">
        <f>IF(VLOOKUP(D2373,'Current OBD'!$B$6:$AK$2185,24,0)="Yes","K"," ")</f>
        <v xml:space="preserve"> </v>
      </c>
      <c r="H2373" s="11" t="str">
        <f>IF(VLOOKUP(D2373,'Current OBD'!$B$6:$AK$2185,25,0)="Yes",1," ")</f>
        <v xml:space="preserve"> </v>
      </c>
      <c r="I2373" s="11" t="str">
        <f>IF(VLOOKUP(D2373,'Current OBD'!$B$6:$AK$2185,26,0)="Yes","2"," ")</f>
        <v xml:space="preserve"> </v>
      </c>
      <c r="J2373" s="11" t="str">
        <f>IF(VLOOKUP(D2373,'Current OBD'!$B$6:$AK$2185,27,0)="Yes","3"," ")</f>
        <v xml:space="preserve"> </v>
      </c>
      <c r="K2373" s="11" t="str">
        <f>IF(VLOOKUP(D2373,'Current OBD'!$B$6:$AK$2185,28,0)="Yes","4"," ")</f>
        <v xml:space="preserve"> </v>
      </c>
      <c r="L2373" s="11" t="str">
        <f>IF(VLOOKUP(D2373,'Current OBD'!$B$6:$AK$2185,29,0)="Yes","5"," ")</f>
        <v xml:space="preserve"> </v>
      </c>
      <c r="M2373" s="11" t="str">
        <f>IF(VLOOKUP(D2373,'Current OBD'!$B$6:$AK$2185,30,0)="Yes","6"," ")</f>
        <v>6</v>
      </c>
      <c r="N2373" s="11" t="str">
        <f>IF(VLOOKUP(D2373,'Current OBD'!$B$6:$AK$2185,31,0)="Yes","7"," ")</f>
        <v>7</v>
      </c>
      <c r="O2373" s="11" t="str">
        <f>IF(VLOOKUP(D2373,'Current OBD'!$B$6:$AK$2185,32,0)="Yes","8"," ")</f>
        <v>8</v>
      </c>
      <c r="P2373" s="11" t="str">
        <f>IF(VLOOKUP(D2373,'Current OBD'!$B$6:$AK$2185,33,0)="Yes","9"," ")</f>
        <v xml:space="preserve"> </v>
      </c>
      <c r="Q2373" s="11" t="str">
        <f>IF(VLOOKUP(D2373,'Current OBD'!$B$6:$AK$2185,34,0)="Yes","10"," ")</f>
        <v xml:space="preserve"> </v>
      </c>
      <c r="R2373" s="11" t="str">
        <f>IF(VLOOKUP(D2373,'Current OBD'!$B$6:$AK$2185,35,0)="Yes","11"," ")</f>
        <v xml:space="preserve"> </v>
      </c>
      <c r="S2373" s="11" t="str">
        <f>IF(VLOOKUP(D2373,'Current OBD'!$B$6:$AK$2185,36,0)="Yes","12"," ")</f>
        <v xml:space="preserve"> </v>
      </c>
      <c r="T2373" s="13">
        <f>VLOOKUP(D2373,Pivot!$B$4:$F$2181,2,0)</f>
        <v>716</v>
      </c>
      <c r="U2373" s="13">
        <f>VLOOKUP(D2373,Pivot!$B$4:$F$2181,3,0)</f>
        <v>0</v>
      </c>
      <c r="V2373" s="13">
        <f>VLOOKUP(D2373,Pivot!$B$4:$F$2181,4,0)</f>
        <v>716</v>
      </c>
      <c r="W2373" s="46">
        <f>IFERROR(VLOOKUP(D2373,Pivot!$B$4:$H$2181,5,0),"")</f>
        <v>1</v>
      </c>
      <c r="X2373" s="51">
        <f>IFERROR(VLOOKUP(D2373,Pivot!$B$4:$H$2181,6,0),"")</f>
        <v>0</v>
      </c>
      <c r="Y2373" s="46">
        <f>IFERROR(VLOOKUP(D2373,Pivot!$B$4:$H$2181,7,0),"")</f>
        <v>1</v>
      </c>
    </row>
    <row r="2374" spans="1:25" outlineLevel="1">
      <c r="A2374" s="27"/>
      <c r="B2374" s="27"/>
      <c r="C2374" s="30" t="s">
        <v>5919</v>
      </c>
      <c r="D2374" s="27"/>
      <c r="E2374" s="26"/>
      <c r="F2374" s="29"/>
      <c r="G2374" s="29"/>
      <c r="H2374" s="29"/>
      <c r="I2374" s="29"/>
      <c r="J2374" s="29"/>
      <c r="K2374" s="29"/>
      <c r="L2374" s="29"/>
      <c r="M2374" s="29"/>
      <c r="N2374" s="29"/>
      <c r="O2374" s="29"/>
      <c r="P2374" s="29"/>
      <c r="Q2374" s="29"/>
      <c r="R2374" s="29"/>
      <c r="S2374" s="29"/>
      <c r="T2374" s="43">
        <f>SUBTOTAL(9,T2367:T2373)</f>
        <v>3165</v>
      </c>
      <c r="U2374" s="43">
        <f>SUBTOTAL(9,U2367:U2373)</f>
        <v>0</v>
      </c>
      <c r="V2374" s="43">
        <f>SUBTOTAL(9,V2367:V2373)</f>
        <v>3165</v>
      </c>
      <c r="W2374" s="47"/>
      <c r="X2374" s="52"/>
      <c r="Y2374" s="56">
        <f>(T2374+U2374)/V2374</f>
        <v>1</v>
      </c>
    </row>
    <row r="2375" spans="1:25" outlineLevel="2">
      <c r="A2375" s="10" t="str">
        <f>VLOOKUP(D2375,'Current OBD'!$B$6:$K$2185,4,0)</f>
        <v>Yakima</v>
      </c>
      <c r="B2375" s="10" t="str">
        <f>VLOOKUP(D2375,'Current OBD'!$B$6:$K$2185,3,0)</f>
        <v>39-208</v>
      </c>
      <c r="C2375" s="9" t="str">
        <f>VLOOKUP(D2375,'Current OBD'!$B$6:$K$2185,2,0)</f>
        <v>West Valley School District-Yakima</v>
      </c>
      <c r="D2375" s="24">
        <v>662286</v>
      </c>
      <c r="E2375" s="9" t="str">
        <f>VLOOKUP(D2375,'Current OBD'!$B$6:$K$2185,10,0)</f>
        <v>Ahtanum Elementary</v>
      </c>
      <c r="F2375" s="11" t="str">
        <f>IF(VLOOKUP(D2375,'Current OBD'!$B$6:$AK$2185,23,0)="Yes","PK"," ")</f>
        <v xml:space="preserve"> </v>
      </c>
      <c r="G2375" s="11" t="str">
        <f>IF(VLOOKUP(D2375,'Current OBD'!$B$6:$AK$2185,24,0)="Yes","K"," ")</f>
        <v>K</v>
      </c>
      <c r="H2375" s="11">
        <f>IF(VLOOKUP(D2375,'Current OBD'!$B$6:$AK$2185,25,0)="Yes",1," ")</f>
        <v>1</v>
      </c>
      <c r="I2375" s="11" t="str">
        <f>IF(VLOOKUP(D2375,'Current OBD'!$B$6:$AK$2185,26,0)="Yes","2"," ")</f>
        <v>2</v>
      </c>
      <c r="J2375" s="11" t="str">
        <f>IF(VLOOKUP(D2375,'Current OBD'!$B$6:$AK$2185,27,0)="Yes","3"," ")</f>
        <v>3</v>
      </c>
      <c r="K2375" s="11" t="str">
        <f>IF(VLOOKUP(D2375,'Current OBD'!$B$6:$AK$2185,28,0)="Yes","4"," ")</f>
        <v>4</v>
      </c>
      <c r="L2375" s="11" t="str">
        <f>IF(VLOOKUP(D2375,'Current OBD'!$B$6:$AK$2185,29,0)="Yes","5"," ")</f>
        <v>5</v>
      </c>
      <c r="M2375" s="11" t="str">
        <f>IF(VLOOKUP(D2375,'Current OBD'!$B$6:$AK$2185,30,0)="Yes","6"," ")</f>
        <v xml:space="preserve"> </v>
      </c>
      <c r="N2375" s="11" t="str">
        <f>IF(VLOOKUP(D2375,'Current OBD'!$B$6:$AK$2185,31,0)="Yes","7"," ")</f>
        <v xml:space="preserve"> </v>
      </c>
      <c r="O2375" s="11" t="str">
        <f>IF(VLOOKUP(D2375,'Current OBD'!$B$6:$AK$2185,32,0)="Yes","8"," ")</f>
        <v xml:space="preserve"> </v>
      </c>
      <c r="P2375" s="11" t="str">
        <f>IF(VLOOKUP(D2375,'Current OBD'!$B$6:$AK$2185,33,0)="Yes","9"," ")</f>
        <v xml:space="preserve"> </v>
      </c>
      <c r="Q2375" s="11" t="str">
        <f>IF(VLOOKUP(D2375,'Current OBD'!$B$6:$AK$2185,34,0)="Yes","10"," ")</f>
        <v xml:space="preserve"> </v>
      </c>
      <c r="R2375" s="11" t="str">
        <f>IF(VLOOKUP(D2375,'Current OBD'!$B$6:$AK$2185,35,0)="Yes","11"," ")</f>
        <v xml:space="preserve"> </v>
      </c>
      <c r="S2375" s="11" t="str">
        <f>IF(VLOOKUP(D2375,'Current OBD'!$B$6:$AK$2185,36,0)="Yes","12"," ")</f>
        <v xml:space="preserve"> </v>
      </c>
      <c r="T2375" s="13">
        <f>VLOOKUP(D2375,Pivot!$B$4:$F$2181,2,0)</f>
        <v>276</v>
      </c>
      <c r="U2375" s="13">
        <f>VLOOKUP(D2375,Pivot!$B$4:$F$2181,3,0)</f>
        <v>0</v>
      </c>
      <c r="V2375" s="13">
        <f>VLOOKUP(D2375,Pivot!$B$4:$F$2181,4,0)</f>
        <v>362</v>
      </c>
      <c r="W2375" s="46">
        <f>IFERROR(VLOOKUP(D2375,Pivot!$B$4:$H$2181,5,0),"")</f>
        <v>0.76239999999999997</v>
      </c>
      <c r="X2375" s="51">
        <f>IFERROR(VLOOKUP(D2375,Pivot!$B$4:$H$2181,6,0),"")</f>
        <v>0</v>
      </c>
      <c r="Y2375" s="46">
        <f>IFERROR(VLOOKUP(D2375,Pivot!$B$4:$H$2181,7,0),"")</f>
        <v>0.76239999999999997</v>
      </c>
    </row>
    <row r="2376" spans="1:25" outlineLevel="2">
      <c r="A2376" s="10" t="str">
        <f>VLOOKUP(D2376,'Current OBD'!$B$6:$K$2185,4,0)</f>
        <v>Yakima</v>
      </c>
      <c r="B2376" s="10" t="str">
        <f>VLOOKUP(D2376,'Current OBD'!$B$6:$K$2185,3,0)</f>
        <v>39-208</v>
      </c>
      <c r="C2376" s="9" t="str">
        <f>VLOOKUP(D2376,'Current OBD'!$B$6:$K$2185,2,0)</f>
        <v>West Valley School District-Yakima</v>
      </c>
      <c r="D2376" s="24">
        <v>662287</v>
      </c>
      <c r="E2376" s="9" t="str">
        <f>VLOOKUP(D2376,'Current OBD'!$B$6:$K$2185,10,0)</f>
        <v>Apple Valley Elementary</v>
      </c>
      <c r="F2376" s="11" t="str">
        <f>IF(VLOOKUP(D2376,'Current OBD'!$B$6:$AK$2185,23,0)="Yes","PK"," ")</f>
        <v xml:space="preserve"> </v>
      </c>
      <c r="G2376" s="11" t="str">
        <f>IF(VLOOKUP(D2376,'Current OBD'!$B$6:$AK$2185,24,0)="Yes","K"," ")</f>
        <v>K</v>
      </c>
      <c r="H2376" s="11">
        <f>IF(VLOOKUP(D2376,'Current OBD'!$B$6:$AK$2185,25,0)="Yes",1," ")</f>
        <v>1</v>
      </c>
      <c r="I2376" s="11" t="str">
        <f>IF(VLOOKUP(D2376,'Current OBD'!$B$6:$AK$2185,26,0)="Yes","2"," ")</f>
        <v>2</v>
      </c>
      <c r="J2376" s="11" t="str">
        <f>IF(VLOOKUP(D2376,'Current OBD'!$B$6:$AK$2185,27,0)="Yes","3"," ")</f>
        <v>3</v>
      </c>
      <c r="K2376" s="11" t="str">
        <f>IF(VLOOKUP(D2376,'Current OBD'!$B$6:$AK$2185,28,0)="Yes","4"," ")</f>
        <v>4</v>
      </c>
      <c r="L2376" s="11" t="str">
        <f>IF(VLOOKUP(D2376,'Current OBD'!$B$6:$AK$2185,29,0)="Yes","5"," ")</f>
        <v>5</v>
      </c>
      <c r="M2376" s="11" t="str">
        <f>IF(VLOOKUP(D2376,'Current OBD'!$B$6:$AK$2185,30,0)="Yes","6"," ")</f>
        <v xml:space="preserve"> </v>
      </c>
      <c r="N2376" s="11" t="str">
        <f>IF(VLOOKUP(D2376,'Current OBD'!$B$6:$AK$2185,31,0)="Yes","7"," ")</f>
        <v xml:space="preserve"> </v>
      </c>
      <c r="O2376" s="11" t="str">
        <f>IF(VLOOKUP(D2376,'Current OBD'!$B$6:$AK$2185,32,0)="Yes","8"," ")</f>
        <v xml:space="preserve"> </v>
      </c>
      <c r="P2376" s="11" t="str">
        <f>IF(VLOOKUP(D2376,'Current OBD'!$B$6:$AK$2185,33,0)="Yes","9"," ")</f>
        <v xml:space="preserve"> </v>
      </c>
      <c r="Q2376" s="11" t="str">
        <f>IF(VLOOKUP(D2376,'Current OBD'!$B$6:$AK$2185,34,0)="Yes","10"," ")</f>
        <v xml:space="preserve"> </v>
      </c>
      <c r="R2376" s="11" t="str">
        <f>IF(VLOOKUP(D2376,'Current OBD'!$B$6:$AK$2185,35,0)="Yes","11"," ")</f>
        <v xml:space="preserve"> </v>
      </c>
      <c r="S2376" s="11" t="str">
        <f>IF(VLOOKUP(D2376,'Current OBD'!$B$6:$AK$2185,36,0)="Yes","12"," ")</f>
        <v xml:space="preserve"> </v>
      </c>
      <c r="T2376" s="13">
        <f>VLOOKUP(D2376,Pivot!$B$4:$F$2181,2,0)</f>
        <v>115</v>
      </c>
      <c r="U2376" s="13">
        <f>VLOOKUP(D2376,Pivot!$B$4:$F$2181,3,0)</f>
        <v>31</v>
      </c>
      <c r="V2376" s="13">
        <f>VLOOKUP(D2376,Pivot!$B$4:$F$2181,4,0)</f>
        <v>419</v>
      </c>
      <c r="W2376" s="46">
        <f>IFERROR(VLOOKUP(D2376,Pivot!$B$4:$H$2181,5,0),"")</f>
        <v>0.27450000000000002</v>
      </c>
      <c r="X2376" s="51">
        <f>IFERROR(VLOOKUP(D2376,Pivot!$B$4:$H$2181,6,0),"")</f>
        <v>7.3999999999999996E-2</v>
      </c>
      <c r="Y2376" s="46">
        <f>IFERROR(VLOOKUP(D2376,Pivot!$B$4:$H$2181,7,0),"")</f>
        <v>0.34839999999999999</v>
      </c>
    </row>
    <row r="2377" spans="1:25" outlineLevel="2">
      <c r="A2377" s="10" t="str">
        <f>VLOOKUP(D2377,'Current OBD'!$B$6:$K$2185,4,0)</f>
        <v>Yakima</v>
      </c>
      <c r="B2377" s="10" t="str">
        <f>VLOOKUP(D2377,'Current OBD'!$B$6:$K$2185,3,0)</f>
        <v>39-208</v>
      </c>
      <c r="C2377" s="9" t="str">
        <f>VLOOKUP(D2377,'Current OBD'!$B$6:$K$2185,2,0)</f>
        <v>West Valley School District-Yakima</v>
      </c>
      <c r="D2377" s="24">
        <v>662288</v>
      </c>
      <c r="E2377" s="9" t="str">
        <f>VLOOKUP(D2377,'Current OBD'!$B$6:$K$2185,10,0)</f>
        <v>Cottonwood Elementary</v>
      </c>
      <c r="F2377" s="11" t="str">
        <f>IF(VLOOKUP(D2377,'Current OBD'!$B$6:$AK$2185,23,0)="Yes","PK"," ")</f>
        <v xml:space="preserve"> </v>
      </c>
      <c r="G2377" s="11" t="str">
        <f>IF(VLOOKUP(D2377,'Current OBD'!$B$6:$AK$2185,24,0)="Yes","K"," ")</f>
        <v>K</v>
      </c>
      <c r="H2377" s="11">
        <f>IF(VLOOKUP(D2377,'Current OBD'!$B$6:$AK$2185,25,0)="Yes",1," ")</f>
        <v>1</v>
      </c>
      <c r="I2377" s="11" t="str">
        <f>IF(VLOOKUP(D2377,'Current OBD'!$B$6:$AK$2185,26,0)="Yes","2"," ")</f>
        <v>2</v>
      </c>
      <c r="J2377" s="11" t="str">
        <f>IF(VLOOKUP(D2377,'Current OBD'!$B$6:$AK$2185,27,0)="Yes","3"," ")</f>
        <v>3</v>
      </c>
      <c r="K2377" s="11" t="str">
        <f>IF(VLOOKUP(D2377,'Current OBD'!$B$6:$AK$2185,28,0)="Yes","4"," ")</f>
        <v>4</v>
      </c>
      <c r="L2377" s="11" t="str">
        <f>IF(VLOOKUP(D2377,'Current OBD'!$B$6:$AK$2185,29,0)="Yes","5"," ")</f>
        <v>5</v>
      </c>
      <c r="M2377" s="11" t="str">
        <f>IF(VLOOKUP(D2377,'Current OBD'!$B$6:$AK$2185,30,0)="Yes","6"," ")</f>
        <v xml:space="preserve"> </v>
      </c>
      <c r="N2377" s="11" t="str">
        <f>IF(VLOOKUP(D2377,'Current OBD'!$B$6:$AK$2185,31,0)="Yes","7"," ")</f>
        <v xml:space="preserve"> </v>
      </c>
      <c r="O2377" s="11" t="str">
        <f>IF(VLOOKUP(D2377,'Current OBD'!$B$6:$AK$2185,32,0)="Yes","8"," ")</f>
        <v xml:space="preserve"> </v>
      </c>
      <c r="P2377" s="11" t="str">
        <f>IF(VLOOKUP(D2377,'Current OBD'!$B$6:$AK$2185,33,0)="Yes","9"," ")</f>
        <v xml:space="preserve"> </v>
      </c>
      <c r="Q2377" s="11" t="str">
        <f>IF(VLOOKUP(D2377,'Current OBD'!$B$6:$AK$2185,34,0)="Yes","10"," ")</f>
        <v xml:space="preserve"> </v>
      </c>
      <c r="R2377" s="11" t="str">
        <f>IF(VLOOKUP(D2377,'Current OBD'!$B$6:$AK$2185,35,0)="Yes","11"," ")</f>
        <v xml:space="preserve"> </v>
      </c>
      <c r="S2377" s="11" t="str">
        <f>IF(VLOOKUP(D2377,'Current OBD'!$B$6:$AK$2185,36,0)="Yes","12"," ")</f>
        <v xml:space="preserve"> </v>
      </c>
      <c r="T2377" s="13">
        <f>VLOOKUP(D2377,Pivot!$B$4:$F$2181,2,0)</f>
        <v>83</v>
      </c>
      <c r="U2377" s="13">
        <f>VLOOKUP(D2377,Pivot!$B$4:$F$2181,3,0)</f>
        <v>39</v>
      </c>
      <c r="V2377" s="13">
        <f>VLOOKUP(D2377,Pivot!$B$4:$F$2181,4,0)</f>
        <v>398</v>
      </c>
      <c r="W2377" s="46">
        <f>IFERROR(VLOOKUP(D2377,Pivot!$B$4:$H$2181,5,0),"")</f>
        <v>0.20849999999999999</v>
      </c>
      <c r="X2377" s="51">
        <f>IFERROR(VLOOKUP(D2377,Pivot!$B$4:$H$2181,6,0),"")</f>
        <v>9.8000000000000004E-2</v>
      </c>
      <c r="Y2377" s="46">
        <f>IFERROR(VLOOKUP(D2377,Pivot!$B$4:$H$2181,7,0),"")</f>
        <v>0.30649999999999999</v>
      </c>
    </row>
    <row r="2378" spans="1:25" outlineLevel="2">
      <c r="A2378" s="10" t="str">
        <f>VLOOKUP(D2378,'Current OBD'!$B$6:$K$2185,4,0)</f>
        <v>Yakima</v>
      </c>
      <c r="B2378" s="10" t="str">
        <f>VLOOKUP(D2378,'Current OBD'!$B$6:$K$2185,3,0)</f>
        <v>39-208</v>
      </c>
      <c r="C2378" s="9" t="str">
        <f>VLOOKUP(D2378,'Current OBD'!$B$6:$K$2185,2,0)</f>
        <v>West Valley School District-Yakima</v>
      </c>
      <c r="D2378" s="24">
        <v>664685</v>
      </c>
      <c r="E2378" s="9" t="str">
        <f>VLOOKUP(D2378,'Current OBD'!$B$6:$K$2185,10,0)</f>
        <v>Innovation Center</v>
      </c>
      <c r="F2378" s="11" t="str">
        <f>IF(VLOOKUP(D2378,'Current OBD'!$B$6:$AK$2185,23,0)="Yes","PK"," ")</f>
        <v xml:space="preserve"> </v>
      </c>
      <c r="G2378" s="11" t="str">
        <f>IF(VLOOKUP(D2378,'Current OBD'!$B$6:$AK$2185,24,0)="Yes","K"," ")</f>
        <v xml:space="preserve"> </v>
      </c>
      <c r="H2378" s="11" t="str">
        <f>IF(VLOOKUP(D2378,'Current OBD'!$B$6:$AK$2185,25,0)="Yes",1," ")</f>
        <v xml:space="preserve"> </v>
      </c>
      <c r="I2378" s="11" t="str">
        <f>IF(VLOOKUP(D2378,'Current OBD'!$B$6:$AK$2185,26,0)="Yes","2"," ")</f>
        <v xml:space="preserve"> </v>
      </c>
      <c r="J2378" s="11" t="str">
        <f>IF(VLOOKUP(D2378,'Current OBD'!$B$6:$AK$2185,27,0)="Yes","3"," ")</f>
        <v xml:space="preserve"> </v>
      </c>
      <c r="K2378" s="11" t="str">
        <f>IF(VLOOKUP(D2378,'Current OBD'!$B$6:$AK$2185,28,0)="Yes","4"," ")</f>
        <v xml:space="preserve"> </v>
      </c>
      <c r="L2378" s="11" t="str">
        <f>IF(VLOOKUP(D2378,'Current OBD'!$B$6:$AK$2185,29,0)="Yes","5"," ")</f>
        <v xml:space="preserve"> </v>
      </c>
      <c r="M2378" s="11" t="str">
        <f>IF(VLOOKUP(D2378,'Current OBD'!$B$6:$AK$2185,30,0)="Yes","6"," ")</f>
        <v xml:space="preserve"> </v>
      </c>
      <c r="N2378" s="11" t="str">
        <f>IF(VLOOKUP(D2378,'Current OBD'!$B$6:$AK$2185,31,0)="Yes","7"," ")</f>
        <v>7</v>
      </c>
      <c r="O2378" s="11" t="str">
        <f>IF(VLOOKUP(D2378,'Current OBD'!$B$6:$AK$2185,32,0)="Yes","8"," ")</f>
        <v>8</v>
      </c>
      <c r="P2378" s="11" t="str">
        <f>IF(VLOOKUP(D2378,'Current OBD'!$B$6:$AK$2185,33,0)="Yes","9"," ")</f>
        <v>9</v>
      </c>
      <c r="Q2378" s="11" t="str">
        <f>IF(VLOOKUP(D2378,'Current OBD'!$B$6:$AK$2185,34,0)="Yes","10"," ")</f>
        <v>10</v>
      </c>
      <c r="R2378" s="11" t="str">
        <f>IF(VLOOKUP(D2378,'Current OBD'!$B$6:$AK$2185,35,0)="Yes","11"," ")</f>
        <v>11</v>
      </c>
      <c r="S2378" s="11" t="str">
        <f>IF(VLOOKUP(D2378,'Current OBD'!$B$6:$AK$2185,36,0)="Yes","12"," ")</f>
        <v>12</v>
      </c>
      <c r="T2378" s="13">
        <f>VLOOKUP(D2378,Pivot!$B$4:$F$2181,2,0)</f>
        <v>79</v>
      </c>
      <c r="U2378" s="13">
        <f>VLOOKUP(D2378,Pivot!$B$4:$F$2181,3,0)</f>
        <v>0</v>
      </c>
      <c r="V2378" s="13">
        <f>VLOOKUP(D2378,Pivot!$B$4:$F$2181,4,0)</f>
        <v>160</v>
      </c>
      <c r="W2378" s="46">
        <f>IFERROR(VLOOKUP(D2378,Pivot!$B$4:$H$2181,5,0),"")</f>
        <v>0.49380000000000002</v>
      </c>
      <c r="X2378" s="51">
        <f>IFERROR(VLOOKUP(D2378,Pivot!$B$4:$H$2181,6,0),"")</f>
        <v>0</v>
      </c>
      <c r="Y2378" s="46">
        <f>IFERROR(VLOOKUP(D2378,Pivot!$B$4:$H$2181,7,0),"")</f>
        <v>0.49380000000000002</v>
      </c>
    </row>
    <row r="2379" spans="1:25" outlineLevel="2">
      <c r="A2379" s="10" t="str">
        <f>VLOOKUP(D2379,'Current OBD'!$B$6:$K$2185,4,0)</f>
        <v>Yakima</v>
      </c>
      <c r="B2379" s="10" t="str">
        <f>VLOOKUP(D2379,'Current OBD'!$B$6:$K$2185,3,0)</f>
        <v>39-208</v>
      </c>
      <c r="C2379" s="9" t="str">
        <f>VLOOKUP(D2379,'Current OBD'!$B$6:$K$2185,2,0)</f>
        <v>West Valley School District-Yakima</v>
      </c>
      <c r="D2379" s="24">
        <v>662289</v>
      </c>
      <c r="E2379" s="9" t="str">
        <f>VLOOKUP(D2379,'Current OBD'!$B$6:$K$2185,10,0)</f>
        <v>Mountainview Elementary</v>
      </c>
      <c r="F2379" s="11" t="str">
        <f>IF(VLOOKUP(D2379,'Current OBD'!$B$6:$AK$2185,23,0)="Yes","PK"," ")</f>
        <v xml:space="preserve"> </v>
      </c>
      <c r="G2379" s="11" t="str">
        <f>IF(VLOOKUP(D2379,'Current OBD'!$B$6:$AK$2185,24,0)="Yes","K"," ")</f>
        <v>K</v>
      </c>
      <c r="H2379" s="11">
        <f>IF(VLOOKUP(D2379,'Current OBD'!$B$6:$AK$2185,25,0)="Yes",1," ")</f>
        <v>1</v>
      </c>
      <c r="I2379" s="11" t="str">
        <f>IF(VLOOKUP(D2379,'Current OBD'!$B$6:$AK$2185,26,0)="Yes","2"," ")</f>
        <v>2</v>
      </c>
      <c r="J2379" s="11" t="str">
        <f>IF(VLOOKUP(D2379,'Current OBD'!$B$6:$AK$2185,27,0)="Yes","3"," ")</f>
        <v>3</v>
      </c>
      <c r="K2379" s="11" t="str">
        <f>IF(VLOOKUP(D2379,'Current OBD'!$B$6:$AK$2185,28,0)="Yes","4"," ")</f>
        <v>4</v>
      </c>
      <c r="L2379" s="11" t="str">
        <f>IF(VLOOKUP(D2379,'Current OBD'!$B$6:$AK$2185,29,0)="Yes","5"," ")</f>
        <v>5</v>
      </c>
      <c r="M2379" s="11" t="str">
        <f>IF(VLOOKUP(D2379,'Current OBD'!$B$6:$AK$2185,30,0)="Yes","6"," ")</f>
        <v xml:space="preserve"> </v>
      </c>
      <c r="N2379" s="11" t="str">
        <f>IF(VLOOKUP(D2379,'Current OBD'!$B$6:$AK$2185,31,0)="Yes","7"," ")</f>
        <v xml:space="preserve"> </v>
      </c>
      <c r="O2379" s="11" t="str">
        <f>IF(VLOOKUP(D2379,'Current OBD'!$B$6:$AK$2185,32,0)="Yes","8"," ")</f>
        <v xml:space="preserve"> </v>
      </c>
      <c r="P2379" s="11" t="str">
        <f>IF(VLOOKUP(D2379,'Current OBD'!$B$6:$AK$2185,33,0)="Yes","9"," ")</f>
        <v xml:space="preserve"> </v>
      </c>
      <c r="Q2379" s="11" t="str">
        <f>IF(VLOOKUP(D2379,'Current OBD'!$B$6:$AK$2185,34,0)="Yes","10"," ")</f>
        <v xml:space="preserve"> </v>
      </c>
      <c r="R2379" s="11" t="str">
        <f>IF(VLOOKUP(D2379,'Current OBD'!$B$6:$AK$2185,35,0)="Yes","11"," ")</f>
        <v xml:space="preserve"> </v>
      </c>
      <c r="S2379" s="11" t="str">
        <f>IF(VLOOKUP(D2379,'Current OBD'!$B$6:$AK$2185,36,0)="Yes","12"," ")</f>
        <v xml:space="preserve"> </v>
      </c>
      <c r="T2379" s="13">
        <f>VLOOKUP(D2379,Pivot!$B$4:$F$2181,2,0)</f>
        <v>136</v>
      </c>
      <c r="U2379" s="13">
        <f>VLOOKUP(D2379,Pivot!$B$4:$F$2181,3,0)</f>
        <v>0</v>
      </c>
      <c r="V2379" s="13">
        <f>VLOOKUP(D2379,Pivot!$B$4:$F$2181,4,0)</f>
        <v>234</v>
      </c>
      <c r="W2379" s="46">
        <f>IFERROR(VLOOKUP(D2379,Pivot!$B$4:$H$2181,5,0),"")</f>
        <v>0.58120000000000005</v>
      </c>
      <c r="X2379" s="51">
        <f>IFERROR(VLOOKUP(D2379,Pivot!$B$4:$H$2181,6,0),"")</f>
        <v>0</v>
      </c>
      <c r="Y2379" s="46">
        <f>IFERROR(VLOOKUP(D2379,Pivot!$B$4:$H$2181,7,0),"")</f>
        <v>0.58120000000000005</v>
      </c>
    </row>
    <row r="2380" spans="1:25" outlineLevel="2">
      <c r="A2380" s="10" t="str">
        <f>VLOOKUP(D2380,'Current OBD'!$B$6:$K$2185,4,0)</f>
        <v>Yakima</v>
      </c>
      <c r="B2380" s="10" t="str">
        <f>VLOOKUP(D2380,'Current OBD'!$B$6:$K$2185,3,0)</f>
        <v>39-208</v>
      </c>
      <c r="C2380" s="9" t="str">
        <f>VLOOKUP(D2380,'Current OBD'!$B$6:$K$2185,2,0)</f>
        <v>West Valley School District-Yakima</v>
      </c>
      <c r="D2380" s="24">
        <v>662290</v>
      </c>
      <c r="E2380" s="9" t="str">
        <f>VLOOKUP(D2380,'Current OBD'!$B$6:$K$2185,10,0)</f>
        <v>Summitview Elementary</v>
      </c>
      <c r="F2380" s="11" t="str">
        <f>IF(VLOOKUP(D2380,'Current OBD'!$B$6:$AK$2185,23,0)="Yes","PK"," ")</f>
        <v xml:space="preserve"> </v>
      </c>
      <c r="G2380" s="11" t="str">
        <f>IF(VLOOKUP(D2380,'Current OBD'!$B$6:$AK$2185,24,0)="Yes","K"," ")</f>
        <v>K</v>
      </c>
      <c r="H2380" s="11">
        <f>IF(VLOOKUP(D2380,'Current OBD'!$B$6:$AK$2185,25,0)="Yes",1," ")</f>
        <v>1</v>
      </c>
      <c r="I2380" s="11" t="str">
        <f>IF(VLOOKUP(D2380,'Current OBD'!$B$6:$AK$2185,26,0)="Yes","2"," ")</f>
        <v>2</v>
      </c>
      <c r="J2380" s="11" t="str">
        <f>IF(VLOOKUP(D2380,'Current OBD'!$B$6:$AK$2185,27,0)="Yes","3"," ")</f>
        <v>3</v>
      </c>
      <c r="K2380" s="11" t="str">
        <f>IF(VLOOKUP(D2380,'Current OBD'!$B$6:$AK$2185,28,0)="Yes","4"," ")</f>
        <v>4</v>
      </c>
      <c r="L2380" s="11" t="str">
        <f>IF(VLOOKUP(D2380,'Current OBD'!$B$6:$AK$2185,29,0)="Yes","5"," ")</f>
        <v>5</v>
      </c>
      <c r="M2380" s="11" t="str">
        <f>IF(VLOOKUP(D2380,'Current OBD'!$B$6:$AK$2185,30,0)="Yes","6"," ")</f>
        <v xml:space="preserve"> </v>
      </c>
      <c r="N2380" s="11" t="str">
        <f>IF(VLOOKUP(D2380,'Current OBD'!$B$6:$AK$2185,31,0)="Yes","7"," ")</f>
        <v xml:space="preserve"> </v>
      </c>
      <c r="O2380" s="11" t="str">
        <f>IF(VLOOKUP(D2380,'Current OBD'!$B$6:$AK$2185,32,0)="Yes","8"," ")</f>
        <v xml:space="preserve"> </v>
      </c>
      <c r="P2380" s="11" t="str">
        <f>IF(VLOOKUP(D2380,'Current OBD'!$B$6:$AK$2185,33,0)="Yes","9"," ")</f>
        <v xml:space="preserve"> </v>
      </c>
      <c r="Q2380" s="11" t="str">
        <f>IF(VLOOKUP(D2380,'Current OBD'!$B$6:$AK$2185,34,0)="Yes","10"," ")</f>
        <v xml:space="preserve"> </v>
      </c>
      <c r="R2380" s="11" t="str">
        <f>IF(VLOOKUP(D2380,'Current OBD'!$B$6:$AK$2185,35,0)="Yes","11"," ")</f>
        <v xml:space="preserve"> </v>
      </c>
      <c r="S2380" s="11" t="str">
        <f>IF(VLOOKUP(D2380,'Current OBD'!$B$6:$AK$2185,36,0)="Yes","12"," ")</f>
        <v xml:space="preserve"> </v>
      </c>
      <c r="T2380" s="13">
        <f>VLOOKUP(D2380,Pivot!$B$4:$F$2181,2,0)</f>
        <v>366</v>
      </c>
      <c r="U2380" s="13">
        <f>VLOOKUP(D2380,Pivot!$B$4:$F$2181,3,0)</f>
        <v>0</v>
      </c>
      <c r="V2380" s="13">
        <f>VLOOKUP(D2380,Pivot!$B$4:$F$2181,4,0)</f>
        <v>496</v>
      </c>
      <c r="W2380" s="46">
        <f>IFERROR(VLOOKUP(D2380,Pivot!$B$4:$H$2181,5,0),"")</f>
        <v>0.7379</v>
      </c>
      <c r="X2380" s="51">
        <f>IFERROR(VLOOKUP(D2380,Pivot!$B$4:$H$2181,6,0),"")</f>
        <v>0</v>
      </c>
      <c r="Y2380" s="46">
        <f>IFERROR(VLOOKUP(D2380,Pivot!$B$4:$H$2181,7,0),"")</f>
        <v>0.7379</v>
      </c>
    </row>
    <row r="2381" spans="1:25" outlineLevel="2">
      <c r="A2381" s="10" t="str">
        <f>VLOOKUP(D2381,'Current OBD'!$B$6:$K$2185,4,0)</f>
        <v>Yakima</v>
      </c>
      <c r="B2381" s="10" t="str">
        <f>VLOOKUP(D2381,'Current OBD'!$B$6:$K$2185,3,0)</f>
        <v>39-208</v>
      </c>
      <c r="C2381" s="9" t="str">
        <f>VLOOKUP(D2381,'Current OBD'!$B$6:$K$2185,2,0)</f>
        <v>West Valley School District-Yakima</v>
      </c>
      <c r="D2381" s="24">
        <v>662294</v>
      </c>
      <c r="E2381" s="9" t="str">
        <f>VLOOKUP(D2381,'Current OBD'!$B$6:$K$2185,10,0)</f>
        <v>West Valley High</v>
      </c>
      <c r="F2381" s="11" t="str">
        <f>IF(VLOOKUP(D2381,'Current OBD'!$B$6:$AK$2185,23,0)="Yes","PK"," ")</f>
        <v xml:space="preserve"> </v>
      </c>
      <c r="G2381" s="11" t="str">
        <f>IF(VLOOKUP(D2381,'Current OBD'!$B$6:$AK$2185,24,0)="Yes","K"," ")</f>
        <v xml:space="preserve"> </v>
      </c>
      <c r="H2381" s="11" t="str">
        <f>IF(VLOOKUP(D2381,'Current OBD'!$B$6:$AK$2185,25,0)="Yes",1," ")</f>
        <v xml:space="preserve"> </v>
      </c>
      <c r="I2381" s="11" t="str">
        <f>IF(VLOOKUP(D2381,'Current OBD'!$B$6:$AK$2185,26,0)="Yes","2"," ")</f>
        <v xml:space="preserve"> </v>
      </c>
      <c r="J2381" s="11" t="str">
        <f>IF(VLOOKUP(D2381,'Current OBD'!$B$6:$AK$2185,27,0)="Yes","3"," ")</f>
        <v xml:space="preserve"> </v>
      </c>
      <c r="K2381" s="11" t="str">
        <f>IF(VLOOKUP(D2381,'Current OBD'!$B$6:$AK$2185,28,0)="Yes","4"," ")</f>
        <v xml:space="preserve"> </v>
      </c>
      <c r="L2381" s="11" t="str">
        <f>IF(VLOOKUP(D2381,'Current OBD'!$B$6:$AK$2185,29,0)="Yes","5"," ")</f>
        <v xml:space="preserve"> </v>
      </c>
      <c r="M2381" s="11" t="str">
        <f>IF(VLOOKUP(D2381,'Current OBD'!$B$6:$AK$2185,30,0)="Yes","6"," ")</f>
        <v xml:space="preserve"> </v>
      </c>
      <c r="N2381" s="11" t="str">
        <f>IF(VLOOKUP(D2381,'Current OBD'!$B$6:$AK$2185,31,0)="Yes","7"," ")</f>
        <v xml:space="preserve"> </v>
      </c>
      <c r="O2381" s="11" t="str">
        <f>IF(VLOOKUP(D2381,'Current OBD'!$B$6:$AK$2185,32,0)="Yes","8"," ")</f>
        <v xml:space="preserve"> </v>
      </c>
      <c r="P2381" s="11" t="str">
        <f>IF(VLOOKUP(D2381,'Current OBD'!$B$6:$AK$2185,33,0)="Yes","9"," ")</f>
        <v>9</v>
      </c>
      <c r="Q2381" s="11" t="str">
        <f>IF(VLOOKUP(D2381,'Current OBD'!$B$6:$AK$2185,34,0)="Yes","10"," ")</f>
        <v>10</v>
      </c>
      <c r="R2381" s="11" t="str">
        <f>IF(VLOOKUP(D2381,'Current OBD'!$B$6:$AK$2185,35,0)="Yes","11"," ")</f>
        <v>11</v>
      </c>
      <c r="S2381" s="11" t="str">
        <f>IF(VLOOKUP(D2381,'Current OBD'!$B$6:$AK$2185,36,0)="Yes","12"," ")</f>
        <v>12</v>
      </c>
      <c r="T2381" s="13">
        <f>VLOOKUP(D2381,Pivot!$B$4:$F$2181,2,0)</f>
        <v>455</v>
      </c>
      <c r="U2381" s="13">
        <f>VLOOKUP(D2381,Pivot!$B$4:$F$2181,3,0)</f>
        <v>143</v>
      </c>
      <c r="V2381" s="13">
        <f>VLOOKUP(D2381,Pivot!$B$4:$F$2181,4,0)</f>
        <v>1519</v>
      </c>
      <c r="W2381" s="46">
        <f>IFERROR(VLOOKUP(D2381,Pivot!$B$4:$H$2181,5,0),"")</f>
        <v>0.29949999999999999</v>
      </c>
      <c r="X2381" s="51">
        <f>IFERROR(VLOOKUP(D2381,Pivot!$B$4:$H$2181,6,0),"")</f>
        <v>9.4100000000000003E-2</v>
      </c>
      <c r="Y2381" s="46">
        <f>IFERROR(VLOOKUP(D2381,Pivot!$B$4:$H$2181,7,0),"")</f>
        <v>0.39369999999999999</v>
      </c>
    </row>
    <row r="2382" spans="1:25" outlineLevel="2">
      <c r="A2382" s="10" t="str">
        <f>VLOOKUP(D2382,'Current OBD'!$B$6:$K$2185,4,0)</f>
        <v>Yakima</v>
      </c>
      <c r="B2382" s="10" t="str">
        <f>VLOOKUP(D2382,'Current OBD'!$B$6:$K$2185,3,0)</f>
        <v>39-208</v>
      </c>
      <c r="C2382" s="9" t="str">
        <f>VLOOKUP(D2382,'Current OBD'!$B$6:$K$2185,2,0)</f>
        <v>West Valley School District-Yakima</v>
      </c>
      <c r="D2382" s="24">
        <v>662293</v>
      </c>
      <c r="E2382" s="9" t="str">
        <f>VLOOKUP(D2382,'Current OBD'!$B$6:$K$2185,10,0)</f>
        <v>West Valley Middle Level Campus</v>
      </c>
      <c r="F2382" s="11" t="str">
        <f>IF(VLOOKUP(D2382,'Current OBD'!$B$6:$AK$2185,23,0)="Yes","PK"," ")</f>
        <v xml:space="preserve"> </v>
      </c>
      <c r="G2382" s="11" t="str">
        <f>IF(VLOOKUP(D2382,'Current OBD'!$B$6:$AK$2185,24,0)="Yes","K"," ")</f>
        <v xml:space="preserve"> </v>
      </c>
      <c r="H2382" s="11" t="str">
        <f>IF(VLOOKUP(D2382,'Current OBD'!$B$6:$AK$2185,25,0)="Yes",1," ")</f>
        <v xml:space="preserve"> </v>
      </c>
      <c r="I2382" s="11" t="str">
        <f>IF(VLOOKUP(D2382,'Current OBD'!$B$6:$AK$2185,26,0)="Yes","2"," ")</f>
        <v xml:space="preserve"> </v>
      </c>
      <c r="J2382" s="11" t="str">
        <f>IF(VLOOKUP(D2382,'Current OBD'!$B$6:$AK$2185,27,0)="Yes","3"," ")</f>
        <v xml:space="preserve"> </v>
      </c>
      <c r="K2382" s="11" t="str">
        <f>IF(VLOOKUP(D2382,'Current OBD'!$B$6:$AK$2185,28,0)="Yes","4"," ")</f>
        <v xml:space="preserve"> </v>
      </c>
      <c r="L2382" s="11" t="str">
        <f>IF(VLOOKUP(D2382,'Current OBD'!$B$6:$AK$2185,29,0)="Yes","5"," ")</f>
        <v xml:space="preserve"> </v>
      </c>
      <c r="M2382" s="11" t="str">
        <f>IF(VLOOKUP(D2382,'Current OBD'!$B$6:$AK$2185,30,0)="Yes","6"," ")</f>
        <v>6</v>
      </c>
      <c r="N2382" s="11" t="str">
        <f>IF(VLOOKUP(D2382,'Current OBD'!$B$6:$AK$2185,31,0)="Yes","7"," ")</f>
        <v>7</v>
      </c>
      <c r="O2382" s="11" t="str">
        <f>IF(VLOOKUP(D2382,'Current OBD'!$B$6:$AK$2185,32,0)="Yes","8"," ")</f>
        <v>8</v>
      </c>
      <c r="P2382" s="11" t="str">
        <f>IF(VLOOKUP(D2382,'Current OBD'!$B$6:$AK$2185,33,0)="Yes","9"," ")</f>
        <v xml:space="preserve"> </v>
      </c>
      <c r="Q2382" s="11" t="str">
        <f>IF(VLOOKUP(D2382,'Current OBD'!$B$6:$AK$2185,34,0)="Yes","10"," ")</f>
        <v xml:space="preserve"> </v>
      </c>
      <c r="R2382" s="11" t="str">
        <f>IF(VLOOKUP(D2382,'Current OBD'!$B$6:$AK$2185,35,0)="Yes","11"," ")</f>
        <v xml:space="preserve"> </v>
      </c>
      <c r="S2382" s="11" t="str">
        <f>IF(VLOOKUP(D2382,'Current OBD'!$B$6:$AK$2185,36,0)="Yes","12"," ")</f>
        <v xml:space="preserve"> </v>
      </c>
      <c r="T2382" s="13">
        <f>VLOOKUP(D2382,Pivot!$B$4:$F$2181,2,0)</f>
        <v>700</v>
      </c>
      <c r="U2382" s="13">
        <f>VLOOKUP(D2382,Pivot!$B$4:$F$2181,3,0)</f>
        <v>0</v>
      </c>
      <c r="V2382" s="13">
        <f>VLOOKUP(D2382,Pivot!$B$4:$F$2181,4,0)</f>
        <v>1203</v>
      </c>
      <c r="W2382" s="46">
        <f>IFERROR(VLOOKUP(D2382,Pivot!$B$4:$H$2181,5,0),"")</f>
        <v>0.58189999999999997</v>
      </c>
      <c r="X2382" s="51">
        <f>IFERROR(VLOOKUP(D2382,Pivot!$B$4:$H$2181,6,0),"")</f>
        <v>0</v>
      </c>
      <c r="Y2382" s="46">
        <f>IFERROR(VLOOKUP(D2382,Pivot!$B$4:$H$2181,7,0),"")</f>
        <v>0.58189999999999997</v>
      </c>
    </row>
    <row r="2383" spans="1:25" outlineLevel="2">
      <c r="A2383" s="10" t="str">
        <f>VLOOKUP(D2383,'Current OBD'!$B$6:$K$2185,4,0)</f>
        <v>Yakima</v>
      </c>
      <c r="B2383" s="10" t="str">
        <f>VLOOKUP(D2383,'Current OBD'!$B$6:$K$2185,3,0)</f>
        <v>39-208</v>
      </c>
      <c r="C2383" s="9" t="str">
        <f>VLOOKUP(D2383,'Current OBD'!$B$6:$K$2185,2,0)</f>
        <v>West Valley School District-Yakima</v>
      </c>
      <c r="D2383" s="24">
        <v>662291</v>
      </c>
      <c r="E2383" s="9" t="str">
        <f>VLOOKUP(D2383,'Current OBD'!$B$6:$K$2185,10,0)</f>
        <v>Wide Hollow Elementary</v>
      </c>
      <c r="F2383" s="11" t="str">
        <f>IF(VLOOKUP(D2383,'Current OBD'!$B$6:$AK$2185,23,0)="Yes","PK"," ")</f>
        <v xml:space="preserve"> </v>
      </c>
      <c r="G2383" s="11" t="str">
        <f>IF(VLOOKUP(D2383,'Current OBD'!$B$6:$AK$2185,24,0)="Yes","K"," ")</f>
        <v>K</v>
      </c>
      <c r="H2383" s="11">
        <f>IF(VLOOKUP(D2383,'Current OBD'!$B$6:$AK$2185,25,0)="Yes",1," ")</f>
        <v>1</v>
      </c>
      <c r="I2383" s="11" t="str">
        <f>IF(VLOOKUP(D2383,'Current OBD'!$B$6:$AK$2185,26,0)="Yes","2"," ")</f>
        <v>2</v>
      </c>
      <c r="J2383" s="11" t="str">
        <f>IF(VLOOKUP(D2383,'Current OBD'!$B$6:$AK$2185,27,0)="Yes","3"," ")</f>
        <v>3</v>
      </c>
      <c r="K2383" s="11" t="str">
        <f>IF(VLOOKUP(D2383,'Current OBD'!$B$6:$AK$2185,28,0)="Yes","4"," ")</f>
        <v>4</v>
      </c>
      <c r="L2383" s="11" t="str">
        <f>IF(VLOOKUP(D2383,'Current OBD'!$B$6:$AK$2185,29,0)="Yes","5"," ")</f>
        <v>5</v>
      </c>
      <c r="M2383" s="11" t="str">
        <f>IF(VLOOKUP(D2383,'Current OBD'!$B$6:$AK$2185,30,0)="Yes","6"," ")</f>
        <v xml:space="preserve"> </v>
      </c>
      <c r="N2383" s="11" t="str">
        <f>IF(VLOOKUP(D2383,'Current OBD'!$B$6:$AK$2185,31,0)="Yes","7"," ")</f>
        <v xml:space="preserve"> </v>
      </c>
      <c r="O2383" s="11" t="str">
        <f>IF(VLOOKUP(D2383,'Current OBD'!$B$6:$AK$2185,32,0)="Yes","8"," ")</f>
        <v xml:space="preserve"> </v>
      </c>
      <c r="P2383" s="11" t="str">
        <f>IF(VLOOKUP(D2383,'Current OBD'!$B$6:$AK$2185,33,0)="Yes","9"," ")</f>
        <v xml:space="preserve"> </v>
      </c>
      <c r="Q2383" s="11" t="str">
        <f>IF(VLOOKUP(D2383,'Current OBD'!$B$6:$AK$2185,34,0)="Yes","10"," ")</f>
        <v xml:space="preserve"> </v>
      </c>
      <c r="R2383" s="11" t="str">
        <f>IF(VLOOKUP(D2383,'Current OBD'!$B$6:$AK$2185,35,0)="Yes","11"," ")</f>
        <v xml:space="preserve"> </v>
      </c>
      <c r="S2383" s="11" t="str">
        <f>IF(VLOOKUP(D2383,'Current OBD'!$B$6:$AK$2185,36,0)="Yes","12"," ")</f>
        <v xml:space="preserve"> </v>
      </c>
      <c r="T2383" s="13">
        <f>VLOOKUP(D2383,Pivot!$B$4:$F$2181,2,0)</f>
        <v>306</v>
      </c>
      <c r="U2383" s="13">
        <f>VLOOKUP(D2383,Pivot!$B$4:$F$2181,3,0)</f>
        <v>0</v>
      </c>
      <c r="V2383" s="13">
        <f>VLOOKUP(D2383,Pivot!$B$4:$F$2181,4,0)</f>
        <v>460</v>
      </c>
      <c r="W2383" s="46">
        <f>IFERROR(VLOOKUP(D2383,Pivot!$B$4:$H$2181,5,0),"")</f>
        <v>0.66520000000000001</v>
      </c>
      <c r="X2383" s="51">
        <f>IFERROR(VLOOKUP(D2383,Pivot!$B$4:$H$2181,6,0),"")</f>
        <v>0</v>
      </c>
      <c r="Y2383" s="46">
        <f>IFERROR(VLOOKUP(D2383,Pivot!$B$4:$H$2181,7,0),"")</f>
        <v>0.66520000000000001</v>
      </c>
    </row>
    <row r="2384" spans="1:25" outlineLevel="1">
      <c r="A2384" s="27"/>
      <c r="B2384" s="27"/>
      <c r="C2384" s="30" t="s">
        <v>5920</v>
      </c>
      <c r="D2384" s="27"/>
      <c r="E2384" s="26"/>
      <c r="F2384" s="29"/>
      <c r="G2384" s="29"/>
      <c r="H2384" s="29"/>
      <c r="I2384" s="29"/>
      <c r="J2384" s="29"/>
      <c r="K2384" s="29"/>
      <c r="L2384" s="29"/>
      <c r="M2384" s="29"/>
      <c r="N2384" s="29"/>
      <c r="O2384" s="29"/>
      <c r="P2384" s="29"/>
      <c r="Q2384" s="29"/>
      <c r="R2384" s="29"/>
      <c r="S2384" s="29"/>
      <c r="T2384" s="43">
        <f>SUBTOTAL(9,T2375:T2383)</f>
        <v>2516</v>
      </c>
      <c r="U2384" s="43">
        <f>SUBTOTAL(9,U2375:U2383)</f>
        <v>213</v>
      </c>
      <c r="V2384" s="43">
        <f>SUBTOTAL(9,V2375:V2383)</f>
        <v>5251</v>
      </c>
      <c r="W2384" s="47"/>
      <c r="X2384" s="52"/>
      <c r="Y2384" s="56">
        <f>(T2384+U2384)/V2384</f>
        <v>0.51971053132736622</v>
      </c>
    </row>
    <row r="2385" spans="1:25" outlineLevel="2">
      <c r="A2385" s="10" t="str">
        <f>VLOOKUP(D2385,'Current OBD'!$B$6:$K$2185,4,0)</f>
        <v>Yakima</v>
      </c>
      <c r="B2385" s="10" t="str">
        <f>VLOOKUP(D2385,'Current OBD'!$B$6:$K$2185,3,0)</f>
        <v>39-209</v>
      </c>
      <c r="C2385" s="9" t="str">
        <f>VLOOKUP(D2385,'Current OBD'!$B$6:$K$2185,2,0)</f>
        <v>Mount Adams School District</v>
      </c>
      <c r="D2385" s="24">
        <v>662295</v>
      </c>
      <c r="E2385" s="9" t="str">
        <f>VLOOKUP(D2385,'Current OBD'!$B$6:$K$2185,10,0)</f>
        <v>Harrah Elementary</v>
      </c>
      <c r="F2385" s="11" t="str">
        <f>IF(VLOOKUP(D2385,'Current OBD'!$B$6:$AK$2185,23,0)="Yes","PK"," ")</f>
        <v>PK</v>
      </c>
      <c r="G2385" s="11" t="str">
        <f>IF(VLOOKUP(D2385,'Current OBD'!$B$6:$AK$2185,24,0)="Yes","K"," ")</f>
        <v>K</v>
      </c>
      <c r="H2385" s="11">
        <f>IF(VLOOKUP(D2385,'Current OBD'!$B$6:$AK$2185,25,0)="Yes",1," ")</f>
        <v>1</v>
      </c>
      <c r="I2385" s="11" t="str">
        <f>IF(VLOOKUP(D2385,'Current OBD'!$B$6:$AK$2185,26,0)="Yes","2"," ")</f>
        <v>2</v>
      </c>
      <c r="J2385" s="11" t="str">
        <f>IF(VLOOKUP(D2385,'Current OBD'!$B$6:$AK$2185,27,0)="Yes","3"," ")</f>
        <v>3</v>
      </c>
      <c r="K2385" s="11" t="str">
        <f>IF(VLOOKUP(D2385,'Current OBD'!$B$6:$AK$2185,28,0)="Yes","4"," ")</f>
        <v>4</v>
      </c>
      <c r="L2385" s="11" t="str">
        <f>IF(VLOOKUP(D2385,'Current OBD'!$B$6:$AK$2185,29,0)="Yes","5"," ")</f>
        <v>5</v>
      </c>
      <c r="M2385" s="11" t="str">
        <f>IF(VLOOKUP(D2385,'Current OBD'!$B$6:$AK$2185,30,0)="Yes","6"," ")</f>
        <v>6</v>
      </c>
      <c r="N2385" s="11" t="str">
        <f>IF(VLOOKUP(D2385,'Current OBD'!$B$6:$AK$2185,31,0)="Yes","7"," ")</f>
        <v xml:space="preserve"> </v>
      </c>
      <c r="O2385" s="11" t="str">
        <f>IF(VLOOKUP(D2385,'Current OBD'!$B$6:$AK$2185,32,0)="Yes","8"," ")</f>
        <v xml:space="preserve"> </v>
      </c>
      <c r="P2385" s="11" t="str">
        <f>IF(VLOOKUP(D2385,'Current OBD'!$B$6:$AK$2185,33,0)="Yes","9"," ")</f>
        <v xml:space="preserve"> </v>
      </c>
      <c r="Q2385" s="11" t="str">
        <f>IF(VLOOKUP(D2385,'Current OBD'!$B$6:$AK$2185,34,0)="Yes","10"," ")</f>
        <v xml:space="preserve"> </v>
      </c>
      <c r="R2385" s="11" t="str">
        <f>IF(VLOOKUP(D2385,'Current OBD'!$B$6:$AK$2185,35,0)="Yes","11"," ")</f>
        <v xml:space="preserve"> </v>
      </c>
      <c r="S2385" s="11" t="str">
        <f>IF(VLOOKUP(D2385,'Current OBD'!$B$6:$AK$2185,36,0)="Yes","12"," ")</f>
        <v xml:space="preserve"> </v>
      </c>
      <c r="T2385" s="13">
        <f>VLOOKUP(D2385,Pivot!$B$4:$F$2181,2,0)</f>
        <v>476</v>
      </c>
      <c r="U2385" s="13">
        <f>VLOOKUP(D2385,Pivot!$B$4:$F$2181,3,0)</f>
        <v>0</v>
      </c>
      <c r="V2385" s="13">
        <f>VLOOKUP(D2385,Pivot!$B$4:$F$2181,4,0)</f>
        <v>476</v>
      </c>
      <c r="W2385" s="46">
        <f>IFERROR(VLOOKUP(D2385,Pivot!$B$4:$H$2181,5,0),"")</f>
        <v>1</v>
      </c>
      <c r="X2385" s="51">
        <f>IFERROR(VLOOKUP(D2385,Pivot!$B$4:$H$2181,6,0),"")</f>
        <v>0</v>
      </c>
      <c r="Y2385" s="46">
        <f>IFERROR(VLOOKUP(D2385,Pivot!$B$4:$H$2181,7,0),"")</f>
        <v>1</v>
      </c>
    </row>
    <row r="2386" spans="1:25" outlineLevel="2">
      <c r="A2386" s="10" t="str">
        <f>VLOOKUP(D2386,'Current OBD'!$B$6:$K$2185,4,0)</f>
        <v>Yakima</v>
      </c>
      <c r="B2386" s="10" t="str">
        <f>VLOOKUP(D2386,'Current OBD'!$B$6:$K$2185,3,0)</f>
        <v>39-209</v>
      </c>
      <c r="C2386" s="9" t="str">
        <f>VLOOKUP(D2386,'Current OBD'!$B$6:$K$2185,2,0)</f>
        <v>Mount Adams School District</v>
      </c>
      <c r="D2386" s="24">
        <v>663335</v>
      </c>
      <c r="E2386" s="9" t="str">
        <f>VLOOKUP(D2386,'Current OBD'!$B$6:$K$2185,10,0)</f>
        <v>Mount Adams Middle School</v>
      </c>
      <c r="F2386" s="11" t="str">
        <f>IF(VLOOKUP(D2386,'Current OBD'!$B$6:$AK$2185,23,0)="Yes","PK"," ")</f>
        <v xml:space="preserve"> </v>
      </c>
      <c r="G2386" s="11" t="str">
        <f>IF(VLOOKUP(D2386,'Current OBD'!$B$6:$AK$2185,24,0)="Yes","K"," ")</f>
        <v xml:space="preserve"> </v>
      </c>
      <c r="H2386" s="11" t="str">
        <f>IF(VLOOKUP(D2386,'Current OBD'!$B$6:$AK$2185,25,0)="Yes",1," ")</f>
        <v xml:space="preserve"> </v>
      </c>
      <c r="I2386" s="11" t="str">
        <f>IF(VLOOKUP(D2386,'Current OBD'!$B$6:$AK$2185,26,0)="Yes","2"," ")</f>
        <v xml:space="preserve"> </v>
      </c>
      <c r="J2386" s="11" t="str">
        <f>IF(VLOOKUP(D2386,'Current OBD'!$B$6:$AK$2185,27,0)="Yes","3"," ")</f>
        <v xml:space="preserve"> </v>
      </c>
      <c r="K2386" s="11" t="str">
        <f>IF(VLOOKUP(D2386,'Current OBD'!$B$6:$AK$2185,28,0)="Yes","4"," ")</f>
        <v xml:space="preserve"> </v>
      </c>
      <c r="L2386" s="11" t="str">
        <f>IF(VLOOKUP(D2386,'Current OBD'!$B$6:$AK$2185,29,0)="Yes","5"," ")</f>
        <v xml:space="preserve"> </v>
      </c>
      <c r="M2386" s="11" t="str">
        <f>IF(VLOOKUP(D2386,'Current OBD'!$B$6:$AK$2185,30,0)="Yes","6"," ")</f>
        <v xml:space="preserve"> </v>
      </c>
      <c r="N2386" s="11" t="str">
        <f>IF(VLOOKUP(D2386,'Current OBD'!$B$6:$AK$2185,31,0)="Yes","7"," ")</f>
        <v>7</v>
      </c>
      <c r="O2386" s="11" t="str">
        <f>IF(VLOOKUP(D2386,'Current OBD'!$B$6:$AK$2185,32,0)="Yes","8"," ")</f>
        <v>8</v>
      </c>
      <c r="P2386" s="11" t="str">
        <f>IF(VLOOKUP(D2386,'Current OBD'!$B$6:$AK$2185,33,0)="Yes","9"," ")</f>
        <v xml:space="preserve"> </v>
      </c>
      <c r="Q2386" s="11" t="str">
        <f>IF(VLOOKUP(D2386,'Current OBD'!$B$6:$AK$2185,34,0)="Yes","10"," ")</f>
        <v xml:space="preserve"> </v>
      </c>
      <c r="R2386" s="11" t="str">
        <f>IF(VLOOKUP(D2386,'Current OBD'!$B$6:$AK$2185,35,0)="Yes","11"," ")</f>
        <v xml:space="preserve"> </v>
      </c>
      <c r="S2386" s="11" t="str">
        <f>IF(VLOOKUP(D2386,'Current OBD'!$B$6:$AK$2185,36,0)="Yes","12"," ")</f>
        <v xml:space="preserve"> </v>
      </c>
      <c r="T2386" s="13">
        <f>VLOOKUP(D2386,Pivot!$B$4:$F$2181,2,0)</f>
        <v>142</v>
      </c>
      <c r="U2386" s="13">
        <f>VLOOKUP(D2386,Pivot!$B$4:$F$2181,3,0)</f>
        <v>0</v>
      </c>
      <c r="V2386" s="13">
        <f>VLOOKUP(D2386,Pivot!$B$4:$F$2181,4,0)</f>
        <v>142</v>
      </c>
      <c r="W2386" s="46">
        <f>IFERROR(VLOOKUP(D2386,Pivot!$B$4:$H$2181,5,0),"")</f>
        <v>1</v>
      </c>
      <c r="X2386" s="51">
        <f>IFERROR(VLOOKUP(D2386,Pivot!$B$4:$H$2181,6,0),"")</f>
        <v>0</v>
      </c>
      <c r="Y2386" s="46">
        <f>IFERROR(VLOOKUP(D2386,Pivot!$B$4:$H$2181,7,0),"")</f>
        <v>1</v>
      </c>
    </row>
    <row r="2387" spans="1:25" outlineLevel="2">
      <c r="A2387" s="10" t="str">
        <f>VLOOKUP(D2387,'Current OBD'!$B$6:$K$2185,4,0)</f>
        <v>Yakima</v>
      </c>
      <c r="B2387" s="10" t="str">
        <f>VLOOKUP(D2387,'Current OBD'!$B$6:$K$2185,3,0)</f>
        <v>39-209</v>
      </c>
      <c r="C2387" s="9" t="str">
        <f>VLOOKUP(D2387,'Current OBD'!$B$6:$K$2185,2,0)</f>
        <v>Mount Adams School District</v>
      </c>
      <c r="D2387" s="24">
        <v>662297</v>
      </c>
      <c r="E2387" s="9" t="str">
        <f>VLOOKUP(D2387,'Current OBD'!$B$6:$K$2185,10,0)</f>
        <v>White Swan High</v>
      </c>
      <c r="F2387" s="11" t="str">
        <f>IF(VLOOKUP(D2387,'Current OBD'!$B$6:$AK$2185,23,0)="Yes","PK"," ")</f>
        <v xml:space="preserve"> </v>
      </c>
      <c r="G2387" s="11" t="str">
        <f>IF(VLOOKUP(D2387,'Current OBD'!$B$6:$AK$2185,24,0)="Yes","K"," ")</f>
        <v xml:space="preserve"> </v>
      </c>
      <c r="H2387" s="11" t="str">
        <f>IF(VLOOKUP(D2387,'Current OBD'!$B$6:$AK$2185,25,0)="Yes",1," ")</f>
        <v xml:space="preserve"> </v>
      </c>
      <c r="I2387" s="11" t="str">
        <f>IF(VLOOKUP(D2387,'Current OBD'!$B$6:$AK$2185,26,0)="Yes","2"," ")</f>
        <v xml:space="preserve"> </v>
      </c>
      <c r="J2387" s="11" t="str">
        <f>IF(VLOOKUP(D2387,'Current OBD'!$B$6:$AK$2185,27,0)="Yes","3"," ")</f>
        <v xml:space="preserve"> </v>
      </c>
      <c r="K2387" s="11" t="str">
        <f>IF(VLOOKUP(D2387,'Current OBD'!$B$6:$AK$2185,28,0)="Yes","4"," ")</f>
        <v xml:space="preserve"> </v>
      </c>
      <c r="L2387" s="11" t="str">
        <f>IF(VLOOKUP(D2387,'Current OBD'!$B$6:$AK$2185,29,0)="Yes","5"," ")</f>
        <v xml:space="preserve"> </v>
      </c>
      <c r="M2387" s="11" t="str">
        <f>IF(VLOOKUP(D2387,'Current OBD'!$B$6:$AK$2185,30,0)="Yes","6"," ")</f>
        <v xml:space="preserve"> </v>
      </c>
      <c r="N2387" s="11" t="str">
        <f>IF(VLOOKUP(D2387,'Current OBD'!$B$6:$AK$2185,31,0)="Yes","7"," ")</f>
        <v xml:space="preserve"> </v>
      </c>
      <c r="O2387" s="11" t="str">
        <f>IF(VLOOKUP(D2387,'Current OBD'!$B$6:$AK$2185,32,0)="Yes","8"," ")</f>
        <v xml:space="preserve"> </v>
      </c>
      <c r="P2387" s="11" t="str">
        <f>IF(VLOOKUP(D2387,'Current OBD'!$B$6:$AK$2185,33,0)="Yes","9"," ")</f>
        <v>9</v>
      </c>
      <c r="Q2387" s="11" t="str">
        <f>IF(VLOOKUP(D2387,'Current OBD'!$B$6:$AK$2185,34,0)="Yes","10"," ")</f>
        <v>10</v>
      </c>
      <c r="R2387" s="11" t="str">
        <f>IF(VLOOKUP(D2387,'Current OBD'!$B$6:$AK$2185,35,0)="Yes","11"," ")</f>
        <v>11</v>
      </c>
      <c r="S2387" s="11" t="str">
        <f>IF(VLOOKUP(D2387,'Current OBD'!$B$6:$AK$2185,36,0)="Yes","12"," ")</f>
        <v>12</v>
      </c>
      <c r="T2387" s="13">
        <f>VLOOKUP(D2387,Pivot!$B$4:$F$2181,2,0)</f>
        <v>268</v>
      </c>
      <c r="U2387" s="13">
        <f>VLOOKUP(D2387,Pivot!$B$4:$F$2181,3,0)</f>
        <v>0</v>
      </c>
      <c r="V2387" s="13">
        <f>VLOOKUP(D2387,Pivot!$B$4:$F$2181,4,0)</f>
        <v>268</v>
      </c>
      <c r="W2387" s="46">
        <f>IFERROR(VLOOKUP(D2387,Pivot!$B$4:$H$2181,5,0),"")</f>
        <v>1</v>
      </c>
      <c r="X2387" s="51">
        <f>IFERROR(VLOOKUP(D2387,Pivot!$B$4:$H$2181,6,0),"")</f>
        <v>0</v>
      </c>
      <c r="Y2387" s="46">
        <f>IFERROR(VLOOKUP(D2387,Pivot!$B$4:$H$2181,7,0),"")</f>
        <v>1</v>
      </c>
    </row>
    <row r="2388" spans="1:25" outlineLevel="1">
      <c r="A2388" s="27"/>
      <c r="B2388" s="27"/>
      <c r="C2388" s="30" t="s">
        <v>5921</v>
      </c>
      <c r="D2388" s="27"/>
      <c r="E2388" s="26"/>
      <c r="F2388" s="29"/>
      <c r="G2388" s="29"/>
      <c r="H2388" s="29"/>
      <c r="I2388" s="29"/>
      <c r="J2388" s="29"/>
      <c r="K2388" s="29"/>
      <c r="L2388" s="29"/>
      <c r="M2388" s="29"/>
      <c r="N2388" s="29"/>
      <c r="O2388" s="29"/>
      <c r="P2388" s="29"/>
      <c r="Q2388" s="29"/>
      <c r="R2388" s="29"/>
      <c r="S2388" s="29"/>
      <c r="T2388" s="43">
        <f>SUBTOTAL(9,T2385:T2387)</f>
        <v>886</v>
      </c>
      <c r="U2388" s="43">
        <f>SUBTOTAL(9,U2385:U2387)</f>
        <v>0</v>
      </c>
      <c r="V2388" s="43">
        <f>SUBTOTAL(9,V2385:V2387)</f>
        <v>886</v>
      </c>
      <c r="W2388" s="48"/>
      <c r="X2388" s="53"/>
      <c r="Y2388" s="56">
        <f t="shared" ref="Y2388:Y2389" si="0">(T2388+U2388)/V2388</f>
        <v>1</v>
      </c>
    </row>
    <row r="2389" spans="1:25">
      <c r="A2389" s="27"/>
      <c r="B2389" s="27"/>
      <c r="C2389" s="30" t="s">
        <v>2313</v>
      </c>
      <c r="D2389" s="27"/>
      <c r="E2389" s="26"/>
      <c r="F2389" s="29"/>
      <c r="G2389" s="29"/>
      <c r="H2389" s="29"/>
      <c r="I2389" s="29"/>
      <c r="J2389" s="29"/>
      <c r="K2389" s="29"/>
      <c r="L2389" s="29"/>
      <c r="M2389" s="29"/>
      <c r="N2389" s="29"/>
      <c r="O2389" s="29"/>
      <c r="P2389" s="29"/>
      <c r="Q2389" s="29"/>
      <c r="R2389" s="29"/>
      <c r="S2389" s="29"/>
      <c r="T2389" s="43">
        <f>SUBTOTAL(9,T8:T2387)</f>
        <v>520412</v>
      </c>
      <c r="U2389" s="43">
        <f>SUBTOTAL(9,U8:U2387)</f>
        <v>32691</v>
      </c>
      <c r="V2389" s="43">
        <f>SUBTOTAL(9,V8:V2387)</f>
        <v>1064775</v>
      </c>
      <c r="W2389" s="48"/>
      <c r="X2389" s="53"/>
      <c r="Y2389" s="56">
        <f t="shared" si="0"/>
        <v>0.51945528398018359</v>
      </c>
    </row>
  </sheetData>
  <sheetProtection sheet="1" objects="1" scenarios="1" sort="0" autoFilter="0"/>
  <autoFilter ref="A7:Y2388" xr:uid="{00000000-0009-0000-0000-00000000000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sortState xmlns:xlrd2="http://schemas.microsoft.com/office/spreadsheetml/2017/richdata2" ref="A8:Y2387">
      <sortCondition ref="B7:B2387"/>
    </sortState>
  </autoFilter>
  <mergeCells count="7">
    <mergeCell ref="F7:S7"/>
    <mergeCell ref="A1:Y1"/>
    <mergeCell ref="A2:Y2"/>
    <mergeCell ref="A3:Y3"/>
    <mergeCell ref="T6:Y6"/>
    <mergeCell ref="A4:W4"/>
    <mergeCell ref="A5:W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090"/>
  <sheetViews>
    <sheetView workbookViewId="0">
      <selection activeCell="B4" sqref="B4"/>
    </sheetView>
  </sheetViews>
  <sheetFormatPr defaultRowHeight="14.5"/>
  <cols>
    <col min="2" max="2" width="23.81640625" bestFit="1" customWidth="1"/>
    <col min="3" max="3" width="16" bestFit="1" customWidth="1"/>
    <col min="4" max="4" width="8.7265625" customWidth="1"/>
    <col min="5" max="5" width="10.54296875" bestFit="1" customWidth="1"/>
    <col min="6" max="6" width="13.7265625" bestFit="1" customWidth="1"/>
    <col min="7" max="7" width="17.54296875" bestFit="1" customWidth="1"/>
    <col min="8" max="8" width="24.1796875" bestFit="1" customWidth="1"/>
  </cols>
  <sheetData>
    <row r="1" spans="1:8">
      <c r="B1" s="6" t="s">
        <v>2317</v>
      </c>
      <c r="C1" t="s">
        <v>2340</v>
      </c>
    </row>
    <row r="2" spans="1:8">
      <c r="B2" s="6" t="s">
        <v>2318</v>
      </c>
      <c r="C2" t="s">
        <v>2341</v>
      </c>
    </row>
    <row r="3" spans="1:8">
      <c r="A3" s="5"/>
      <c r="B3">
        <f>SUBTOTAL(2,B5:B2100)</f>
        <v>2085</v>
      </c>
      <c r="C3" s="15"/>
      <c r="D3" s="15"/>
      <c r="E3" s="15"/>
      <c r="G3" s="4"/>
    </row>
    <row r="4" spans="1:8" ht="58">
      <c r="B4" s="3" t="s">
        <v>4654</v>
      </c>
      <c r="C4" s="4" t="s">
        <v>4650</v>
      </c>
      <c r="D4" s="4" t="s">
        <v>4651</v>
      </c>
      <c r="E4" s="4" t="s">
        <v>4652</v>
      </c>
      <c r="F4" t="s">
        <v>4661</v>
      </c>
      <c r="G4" t="s">
        <v>4662</v>
      </c>
      <c r="H4" t="s">
        <v>4653</v>
      </c>
    </row>
    <row r="5" spans="1:8">
      <c r="B5" s="2">
        <v>659005</v>
      </c>
      <c r="C5" s="1">
        <v>371</v>
      </c>
      <c r="D5" s="1">
        <v>0</v>
      </c>
      <c r="E5" s="1">
        <v>371</v>
      </c>
      <c r="F5" s="1">
        <v>1</v>
      </c>
      <c r="G5" s="1">
        <v>0</v>
      </c>
      <c r="H5" s="1">
        <v>1</v>
      </c>
    </row>
    <row r="6" spans="1:8">
      <c r="B6" s="2">
        <v>659006</v>
      </c>
      <c r="C6" s="1">
        <v>564</v>
      </c>
      <c r="D6" s="1">
        <v>0</v>
      </c>
      <c r="E6" s="1">
        <v>564</v>
      </c>
      <c r="F6" s="1">
        <v>1</v>
      </c>
      <c r="G6" s="1">
        <v>0</v>
      </c>
      <c r="H6" s="1">
        <v>1</v>
      </c>
    </row>
    <row r="7" spans="1:8">
      <c r="B7" s="2">
        <v>659007</v>
      </c>
      <c r="C7" s="1">
        <v>431</v>
      </c>
      <c r="D7" s="1">
        <v>0</v>
      </c>
      <c r="E7" s="1">
        <v>431</v>
      </c>
      <c r="F7" s="1">
        <v>1</v>
      </c>
      <c r="G7" s="1">
        <v>0</v>
      </c>
      <c r="H7" s="1">
        <v>1</v>
      </c>
    </row>
    <row r="8" spans="1:8">
      <c r="B8" s="2">
        <v>659008</v>
      </c>
      <c r="C8" s="1">
        <v>304</v>
      </c>
      <c r="D8" s="1">
        <v>0</v>
      </c>
      <c r="E8" s="1">
        <v>516</v>
      </c>
      <c r="F8" s="1">
        <v>0.58909999999999996</v>
      </c>
      <c r="G8" s="1">
        <v>0</v>
      </c>
      <c r="H8" s="1">
        <v>0.58909999999999996</v>
      </c>
    </row>
    <row r="9" spans="1:8">
      <c r="B9" s="2">
        <v>659009</v>
      </c>
      <c r="C9" s="1">
        <v>301</v>
      </c>
      <c r="D9" s="1">
        <v>0</v>
      </c>
      <c r="E9" s="1">
        <v>633</v>
      </c>
      <c r="F9" s="1">
        <v>0.47549999999999998</v>
      </c>
      <c r="G9" s="1">
        <v>0</v>
      </c>
      <c r="H9" s="1">
        <v>0.47549999999999998</v>
      </c>
    </row>
    <row r="10" spans="1:8">
      <c r="B10" s="2">
        <v>659010</v>
      </c>
      <c r="C10" s="1">
        <v>873</v>
      </c>
      <c r="D10" s="1">
        <v>0</v>
      </c>
      <c r="E10" s="1">
        <v>1265</v>
      </c>
      <c r="F10" s="1">
        <v>0.69010000000000005</v>
      </c>
      <c r="G10" s="1">
        <v>0</v>
      </c>
      <c r="H10" s="1">
        <v>0.69010000000000005</v>
      </c>
    </row>
    <row r="11" spans="1:8">
      <c r="B11" s="2">
        <v>659011</v>
      </c>
      <c r="C11" s="1">
        <v>1115</v>
      </c>
      <c r="D11" s="1">
        <v>0</v>
      </c>
      <c r="E11" s="1">
        <v>1115</v>
      </c>
      <c r="F11" s="1">
        <v>1</v>
      </c>
      <c r="G11" s="1">
        <v>0</v>
      </c>
      <c r="H11" s="1">
        <v>1</v>
      </c>
    </row>
    <row r="12" spans="1:8">
      <c r="B12" s="2">
        <v>659021</v>
      </c>
      <c r="C12" s="1">
        <v>310</v>
      </c>
      <c r="D12" s="1">
        <v>0</v>
      </c>
      <c r="E12" s="1">
        <v>310</v>
      </c>
      <c r="F12" s="1">
        <v>1</v>
      </c>
      <c r="G12" s="1">
        <v>0</v>
      </c>
      <c r="H12" s="1">
        <v>1</v>
      </c>
    </row>
    <row r="13" spans="1:8">
      <c r="B13" s="2">
        <v>659051</v>
      </c>
      <c r="C13" s="1">
        <v>292</v>
      </c>
      <c r="D13" s="1">
        <v>0</v>
      </c>
      <c r="E13" s="1">
        <v>292</v>
      </c>
      <c r="F13" s="1">
        <v>1</v>
      </c>
      <c r="G13" s="1">
        <v>0</v>
      </c>
      <c r="H13" s="1">
        <v>1</v>
      </c>
    </row>
    <row r="14" spans="1:8">
      <c r="B14" s="2">
        <v>659053</v>
      </c>
      <c r="C14" s="1">
        <v>356</v>
      </c>
      <c r="D14" s="1">
        <v>0</v>
      </c>
      <c r="E14" s="1">
        <v>356</v>
      </c>
      <c r="F14" s="1">
        <v>1</v>
      </c>
      <c r="G14" s="1">
        <v>0</v>
      </c>
      <c r="H14" s="1">
        <v>1</v>
      </c>
    </row>
    <row r="15" spans="1:8">
      <c r="B15" s="2">
        <v>659055</v>
      </c>
      <c r="C15" s="1">
        <v>366</v>
      </c>
      <c r="D15" s="1">
        <v>0</v>
      </c>
      <c r="E15" s="1">
        <v>366</v>
      </c>
      <c r="F15" s="1">
        <v>1</v>
      </c>
      <c r="G15" s="1">
        <v>0</v>
      </c>
      <c r="H15" s="1">
        <v>1</v>
      </c>
    </row>
    <row r="16" spans="1:8">
      <c r="B16" s="2">
        <v>659057</v>
      </c>
      <c r="C16" s="1">
        <v>941</v>
      </c>
      <c r="D16" s="1">
        <v>0</v>
      </c>
      <c r="E16" s="1">
        <v>1471</v>
      </c>
      <c r="F16" s="1">
        <v>0.63970000000000005</v>
      </c>
      <c r="G16" s="1">
        <v>0</v>
      </c>
      <c r="H16" s="1">
        <v>0.63970000000000005</v>
      </c>
    </row>
    <row r="17" spans="2:8">
      <c r="B17" s="2">
        <v>659058</v>
      </c>
      <c r="C17" s="1">
        <v>253</v>
      </c>
      <c r="D17" s="1">
        <v>0</v>
      </c>
      <c r="E17" s="1">
        <v>315</v>
      </c>
      <c r="F17" s="1">
        <v>0.80320000000000003</v>
      </c>
      <c r="G17" s="1">
        <v>0</v>
      </c>
      <c r="H17" s="1">
        <v>0.80320000000000003</v>
      </c>
    </row>
    <row r="18" spans="2:8">
      <c r="B18" s="2">
        <v>659099</v>
      </c>
      <c r="C18" s="1">
        <v>110</v>
      </c>
      <c r="D18" s="1">
        <v>0</v>
      </c>
      <c r="E18" s="1">
        <v>110</v>
      </c>
      <c r="F18" s="1">
        <v>1</v>
      </c>
      <c r="G18" s="1">
        <v>0</v>
      </c>
      <c r="H18" s="1">
        <v>1</v>
      </c>
    </row>
    <row r="19" spans="2:8">
      <c r="B19" s="2">
        <v>659106</v>
      </c>
      <c r="C19" s="1">
        <v>231</v>
      </c>
      <c r="D19" s="1">
        <v>0</v>
      </c>
      <c r="E19" s="1">
        <v>231</v>
      </c>
      <c r="F19" s="1">
        <v>1</v>
      </c>
      <c r="G19" s="1">
        <v>0</v>
      </c>
      <c r="H19" s="1">
        <v>1</v>
      </c>
    </row>
    <row r="20" spans="2:8">
      <c r="B20" s="2">
        <v>659107</v>
      </c>
      <c r="C20" s="1">
        <v>58</v>
      </c>
      <c r="D20" s="1">
        <v>18</v>
      </c>
      <c r="E20" s="1">
        <v>176</v>
      </c>
      <c r="F20" s="1">
        <v>0.32950000000000002</v>
      </c>
      <c r="G20" s="1">
        <v>0.1023</v>
      </c>
      <c r="H20" s="1">
        <v>0.43180000000000002</v>
      </c>
    </row>
    <row r="21" spans="2:8">
      <c r="B21" s="2">
        <v>659113</v>
      </c>
      <c r="C21" s="1">
        <v>1060</v>
      </c>
      <c r="D21" s="1">
        <v>0</v>
      </c>
      <c r="E21" s="1">
        <v>1324</v>
      </c>
      <c r="F21" s="1">
        <v>0.80059999999999998</v>
      </c>
      <c r="G21" s="1">
        <v>0</v>
      </c>
      <c r="H21" s="1">
        <v>0.80059999999999998</v>
      </c>
    </row>
    <row r="22" spans="2:8">
      <c r="B22" s="2">
        <v>659145</v>
      </c>
      <c r="C22" s="1">
        <v>575</v>
      </c>
      <c r="D22" s="1">
        <v>0</v>
      </c>
      <c r="E22" s="1">
        <v>632</v>
      </c>
      <c r="F22" s="1">
        <v>0.90980000000000005</v>
      </c>
      <c r="G22" s="1">
        <v>0</v>
      </c>
      <c r="H22" s="1">
        <v>0.90980000000000005</v>
      </c>
    </row>
    <row r="23" spans="2:8">
      <c r="B23" s="2">
        <v>659147</v>
      </c>
      <c r="C23" s="1">
        <v>271</v>
      </c>
      <c r="D23" s="1">
        <v>0</v>
      </c>
      <c r="E23" s="1">
        <v>331</v>
      </c>
      <c r="F23" s="1">
        <v>0.81869999999999998</v>
      </c>
      <c r="G23" s="1">
        <v>0</v>
      </c>
      <c r="H23" s="1">
        <v>0.81869999999999998</v>
      </c>
    </row>
    <row r="24" spans="2:8">
      <c r="B24" s="2">
        <v>659188</v>
      </c>
      <c r="C24" s="1">
        <v>135</v>
      </c>
      <c r="D24" s="1">
        <v>0</v>
      </c>
      <c r="E24" s="1">
        <v>142</v>
      </c>
      <c r="F24" s="1">
        <v>0.95069999999999999</v>
      </c>
      <c r="G24" s="1">
        <v>0</v>
      </c>
      <c r="H24" s="1">
        <v>0.95069999999999999</v>
      </c>
    </row>
    <row r="25" spans="2:8">
      <c r="B25" s="2">
        <v>659210</v>
      </c>
      <c r="C25" s="1">
        <v>521</v>
      </c>
      <c r="D25" s="1">
        <v>0</v>
      </c>
      <c r="E25" s="1">
        <v>521</v>
      </c>
      <c r="F25" s="1">
        <v>1</v>
      </c>
      <c r="G25" s="1">
        <v>0</v>
      </c>
      <c r="H25" s="1">
        <v>1</v>
      </c>
    </row>
    <row r="26" spans="2:8">
      <c r="B26" s="2">
        <v>659211</v>
      </c>
      <c r="C26" s="1">
        <v>336</v>
      </c>
      <c r="D26" s="1">
        <v>0</v>
      </c>
      <c r="E26" s="1">
        <v>336</v>
      </c>
      <c r="F26" s="1">
        <v>1</v>
      </c>
      <c r="G26" s="1">
        <v>0</v>
      </c>
      <c r="H26" s="1">
        <v>1</v>
      </c>
    </row>
    <row r="27" spans="2:8">
      <c r="B27" s="2">
        <v>659212</v>
      </c>
      <c r="C27" s="1">
        <v>288</v>
      </c>
      <c r="D27" s="1">
        <v>0</v>
      </c>
      <c r="E27" s="1">
        <v>288</v>
      </c>
      <c r="F27" s="1">
        <v>1</v>
      </c>
      <c r="G27" s="1">
        <v>0</v>
      </c>
      <c r="H27" s="1">
        <v>1</v>
      </c>
    </row>
    <row r="28" spans="2:8">
      <c r="B28" s="2">
        <v>659258</v>
      </c>
      <c r="C28" s="1">
        <v>281</v>
      </c>
      <c r="D28" s="1">
        <v>0</v>
      </c>
      <c r="E28" s="1">
        <v>391</v>
      </c>
      <c r="F28" s="1">
        <v>0.71870000000000001</v>
      </c>
      <c r="G28" s="1">
        <v>0</v>
      </c>
      <c r="H28" s="1">
        <v>0.71870000000000001</v>
      </c>
    </row>
    <row r="29" spans="2:8">
      <c r="B29" s="2">
        <v>659270</v>
      </c>
      <c r="C29" s="1">
        <v>549</v>
      </c>
      <c r="D29" s="1">
        <v>0</v>
      </c>
      <c r="E29" s="1">
        <v>549</v>
      </c>
      <c r="F29" s="1">
        <v>1</v>
      </c>
      <c r="G29" s="1">
        <v>0</v>
      </c>
      <c r="H29" s="1">
        <v>1</v>
      </c>
    </row>
    <row r="30" spans="2:8">
      <c r="B30" s="2">
        <v>659297</v>
      </c>
      <c r="C30" s="1">
        <v>378</v>
      </c>
      <c r="D30" s="1">
        <v>0</v>
      </c>
      <c r="E30" s="1">
        <v>709</v>
      </c>
      <c r="F30" s="1">
        <v>0.53310000000000002</v>
      </c>
      <c r="G30" s="1">
        <v>0</v>
      </c>
      <c r="H30" s="1">
        <v>0.53310000000000002</v>
      </c>
    </row>
    <row r="31" spans="2:8">
      <c r="B31" s="2">
        <v>659309</v>
      </c>
      <c r="C31" s="1">
        <v>533</v>
      </c>
      <c r="D31" s="1">
        <v>0</v>
      </c>
      <c r="E31" s="1">
        <v>619</v>
      </c>
      <c r="F31" s="1">
        <v>0.86109999999999998</v>
      </c>
      <c r="G31" s="1">
        <v>0</v>
      </c>
      <c r="H31" s="1">
        <v>0.86109999999999998</v>
      </c>
    </row>
    <row r="32" spans="2:8">
      <c r="B32" s="2">
        <v>659320</v>
      </c>
      <c r="C32" s="1">
        <v>162</v>
      </c>
      <c r="D32" s="1">
        <v>0</v>
      </c>
      <c r="E32" s="1">
        <v>162</v>
      </c>
      <c r="F32" s="1">
        <v>1</v>
      </c>
      <c r="G32" s="1">
        <v>0</v>
      </c>
      <c r="H32" s="1">
        <v>1</v>
      </c>
    </row>
    <row r="33" spans="2:8">
      <c r="B33" s="2">
        <v>659692</v>
      </c>
      <c r="C33" s="1">
        <v>394</v>
      </c>
      <c r="D33" s="1">
        <v>0</v>
      </c>
      <c r="E33" s="1">
        <v>567</v>
      </c>
      <c r="F33" s="1">
        <v>0.69489999999999996</v>
      </c>
      <c r="G33" s="1">
        <v>0</v>
      </c>
      <c r="H33" s="1">
        <v>0.69489999999999996</v>
      </c>
    </row>
    <row r="34" spans="2:8">
      <c r="B34" s="2">
        <v>659695</v>
      </c>
      <c r="C34" s="1">
        <v>355</v>
      </c>
      <c r="D34" s="1">
        <v>0</v>
      </c>
      <c r="E34" s="1">
        <v>355</v>
      </c>
      <c r="F34" s="1">
        <v>1</v>
      </c>
      <c r="G34" s="1">
        <v>0</v>
      </c>
      <c r="H34" s="1">
        <v>1</v>
      </c>
    </row>
    <row r="35" spans="2:8">
      <c r="B35" s="2">
        <v>660289</v>
      </c>
      <c r="C35" s="1">
        <v>127</v>
      </c>
      <c r="D35" s="1">
        <v>0</v>
      </c>
      <c r="E35" s="1">
        <v>208</v>
      </c>
      <c r="F35" s="1">
        <v>0.61060000000000003</v>
      </c>
      <c r="G35" s="1">
        <v>0</v>
      </c>
      <c r="H35" s="1">
        <v>0.61060000000000003</v>
      </c>
    </row>
    <row r="36" spans="2:8">
      <c r="B36" s="2">
        <v>660291</v>
      </c>
      <c r="C36" s="1">
        <v>121</v>
      </c>
      <c r="D36" s="1">
        <v>0</v>
      </c>
      <c r="E36" s="1">
        <v>161</v>
      </c>
      <c r="F36" s="1">
        <v>0.75160000000000005</v>
      </c>
      <c r="G36" s="1">
        <v>0</v>
      </c>
      <c r="H36" s="1">
        <v>0.75160000000000005</v>
      </c>
    </row>
    <row r="37" spans="2:8">
      <c r="B37" s="2">
        <v>660293</v>
      </c>
      <c r="C37" s="1">
        <v>190</v>
      </c>
      <c r="D37" s="1">
        <v>0</v>
      </c>
      <c r="E37" s="1">
        <v>246</v>
      </c>
      <c r="F37" s="1">
        <v>0.77239999999999998</v>
      </c>
      <c r="G37" s="1">
        <v>0</v>
      </c>
      <c r="H37" s="1">
        <v>0.77239999999999998</v>
      </c>
    </row>
    <row r="38" spans="2:8">
      <c r="B38" s="2">
        <v>660336</v>
      </c>
      <c r="C38" s="1">
        <v>582</v>
      </c>
      <c r="D38" s="1">
        <v>0</v>
      </c>
      <c r="E38" s="1">
        <v>983</v>
      </c>
      <c r="F38" s="1">
        <v>0.59209999999999996</v>
      </c>
      <c r="G38" s="1">
        <v>0</v>
      </c>
      <c r="H38" s="1">
        <v>0.59209999999999996</v>
      </c>
    </row>
    <row r="39" spans="2:8">
      <c r="B39" s="2">
        <v>660337</v>
      </c>
      <c r="C39" s="1">
        <v>285</v>
      </c>
      <c r="D39" s="1">
        <v>0</v>
      </c>
      <c r="E39" s="1">
        <v>413</v>
      </c>
      <c r="F39" s="1">
        <v>0.69010000000000005</v>
      </c>
      <c r="G39" s="1">
        <v>0</v>
      </c>
      <c r="H39" s="1">
        <v>0.69010000000000005</v>
      </c>
    </row>
    <row r="40" spans="2:8">
      <c r="B40" s="2">
        <v>660338</v>
      </c>
      <c r="C40" s="1">
        <v>340</v>
      </c>
      <c r="D40" s="1">
        <v>0</v>
      </c>
      <c r="E40" s="1">
        <v>494</v>
      </c>
      <c r="F40" s="1">
        <v>0.68830000000000002</v>
      </c>
      <c r="G40" s="1">
        <v>0</v>
      </c>
      <c r="H40" s="1">
        <v>0.68830000000000002</v>
      </c>
    </row>
    <row r="41" spans="2:8">
      <c r="B41" s="2">
        <v>660339</v>
      </c>
      <c r="C41" s="1">
        <v>313</v>
      </c>
      <c r="D41" s="1">
        <v>0</v>
      </c>
      <c r="E41" s="1">
        <v>371</v>
      </c>
      <c r="F41" s="1">
        <v>0.84370000000000001</v>
      </c>
      <c r="G41" s="1">
        <v>0</v>
      </c>
      <c r="H41" s="1">
        <v>0.84370000000000001</v>
      </c>
    </row>
    <row r="42" spans="2:8">
      <c r="B42" s="2">
        <v>660341</v>
      </c>
      <c r="C42" s="1">
        <v>260</v>
      </c>
      <c r="D42" s="1">
        <v>0</v>
      </c>
      <c r="E42" s="1">
        <v>355</v>
      </c>
      <c r="F42" s="1">
        <v>0.73240000000000005</v>
      </c>
      <c r="G42" s="1">
        <v>0</v>
      </c>
      <c r="H42" s="1">
        <v>0.73240000000000005</v>
      </c>
    </row>
    <row r="43" spans="2:8">
      <c r="B43" s="2">
        <v>660342</v>
      </c>
      <c r="C43" s="1">
        <v>224</v>
      </c>
      <c r="D43" s="1">
        <v>0</v>
      </c>
      <c r="E43" s="1">
        <v>366</v>
      </c>
      <c r="F43" s="1">
        <v>0.61199999999999999</v>
      </c>
      <c r="G43" s="1">
        <v>0</v>
      </c>
      <c r="H43" s="1">
        <v>0.61199999999999999</v>
      </c>
    </row>
    <row r="44" spans="2:8">
      <c r="B44" s="2">
        <v>660344</v>
      </c>
      <c r="C44" s="1">
        <v>59</v>
      </c>
      <c r="D44" s="1">
        <v>0</v>
      </c>
      <c r="E44" s="1">
        <v>59</v>
      </c>
      <c r="F44" s="1">
        <v>1</v>
      </c>
      <c r="G44" s="1">
        <v>0</v>
      </c>
      <c r="H44" s="1">
        <v>1</v>
      </c>
    </row>
    <row r="45" spans="2:8">
      <c r="B45" s="2">
        <v>660345</v>
      </c>
      <c r="C45" s="1">
        <v>24</v>
      </c>
      <c r="D45" s="1">
        <v>5</v>
      </c>
      <c r="E45" s="1">
        <v>320</v>
      </c>
      <c r="F45" s="1">
        <v>7.4999999999999997E-2</v>
      </c>
      <c r="G45" s="1">
        <v>1.5599999999999999E-2</v>
      </c>
      <c r="H45" s="1">
        <v>9.06E-2</v>
      </c>
    </row>
    <row r="46" spans="2:8">
      <c r="B46" s="2">
        <v>660347</v>
      </c>
      <c r="C46" s="1">
        <v>601</v>
      </c>
      <c r="D46" s="1">
        <v>0</v>
      </c>
      <c r="E46" s="1">
        <v>775</v>
      </c>
      <c r="F46" s="1">
        <v>0.77549999999999997</v>
      </c>
      <c r="G46" s="1">
        <v>0</v>
      </c>
      <c r="H46" s="1">
        <v>0.77549999999999997</v>
      </c>
    </row>
    <row r="47" spans="2:8">
      <c r="B47" s="2">
        <v>660349</v>
      </c>
      <c r="C47" s="1">
        <v>17</v>
      </c>
      <c r="D47" s="1">
        <v>5</v>
      </c>
      <c r="E47" s="1">
        <v>297</v>
      </c>
      <c r="F47" s="1">
        <v>5.7200000000000001E-2</v>
      </c>
      <c r="G47" s="1">
        <v>1.6799999999999999E-2</v>
      </c>
      <c r="H47" s="1">
        <v>7.4099999999999999E-2</v>
      </c>
    </row>
    <row r="48" spans="2:8">
      <c r="B48" s="2">
        <v>660350</v>
      </c>
      <c r="C48" s="1">
        <v>66</v>
      </c>
      <c r="D48" s="1">
        <v>13</v>
      </c>
      <c r="E48" s="1">
        <v>512</v>
      </c>
      <c r="F48" s="1">
        <v>0.12889999999999999</v>
      </c>
      <c r="G48" s="1">
        <v>2.5399999999999999E-2</v>
      </c>
      <c r="H48" s="1">
        <v>0.15429999999999999</v>
      </c>
    </row>
    <row r="49" spans="2:8">
      <c r="B49" s="2">
        <v>660352</v>
      </c>
      <c r="C49" s="1">
        <v>34</v>
      </c>
      <c r="D49" s="1">
        <v>6</v>
      </c>
      <c r="E49" s="1">
        <v>391</v>
      </c>
      <c r="F49" s="1">
        <v>8.6999999999999994E-2</v>
      </c>
      <c r="G49" s="1">
        <v>1.5299999999999999E-2</v>
      </c>
      <c r="H49" s="1">
        <v>0.1023</v>
      </c>
    </row>
    <row r="50" spans="2:8">
      <c r="B50" s="2">
        <v>660353</v>
      </c>
      <c r="C50" s="1">
        <v>34</v>
      </c>
      <c r="D50" s="1">
        <v>6</v>
      </c>
      <c r="E50" s="1">
        <v>321</v>
      </c>
      <c r="F50" s="1">
        <v>0.10589999999999999</v>
      </c>
      <c r="G50" s="1">
        <v>1.8700000000000001E-2</v>
      </c>
      <c r="H50" s="1">
        <v>0.1246</v>
      </c>
    </row>
    <row r="51" spans="2:8">
      <c r="B51" s="2">
        <v>660354</v>
      </c>
      <c r="C51" s="1">
        <v>72</v>
      </c>
      <c r="D51" s="1">
        <v>12</v>
      </c>
      <c r="E51" s="1">
        <v>1595</v>
      </c>
      <c r="F51" s="1">
        <v>4.5100000000000001E-2</v>
      </c>
      <c r="G51" s="1">
        <v>7.4999999999999997E-3</v>
      </c>
      <c r="H51" s="1">
        <v>5.2699999999999997E-2</v>
      </c>
    </row>
    <row r="52" spans="2:8">
      <c r="B52" s="2">
        <v>660355</v>
      </c>
      <c r="C52" s="1">
        <v>97</v>
      </c>
      <c r="D52" s="1">
        <v>50</v>
      </c>
      <c r="E52" s="1">
        <v>344</v>
      </c>
      <c r="F52" s="1">
        <v>0.28199999999999997</v>
      </c>
      <c r="G52" s="1">
        <v>0.14530000000000001</v>
      </c>
      <c r="H52" s="1">
        <v>0.42730000000000001</v>
      </c>
    </row>
    <row r="53" spans="2:8">
      <c r="B53" s="2">
        <v>660356</v>
      </c>
      <c r="C53" s="1">
        <v>85</v>
      </c>
      <c r="D53" s="1">
        <v>0</v>
      </c>
      <c r="E53" s="1">
        <v>125</v>
      </c>
      <c r="F53" s="1">
        <v>0.68</v>
      </c>
      <c r="G53" s="1">
        <v>0</v>
      </c>
      <c r="H53" s="1">
        <v>0.68</v>
      </c>
    </row>
    <row r="54" spans="2:8">
      <c r="B54" s="2">
        <v>660357</v>
      </c>
      <c r="C54" s="1">
        <v>10</v>
      </c>
      <c r="D54" s="1">
        <v>2</v>
      </c>
      <c r="E54" s="1">
        <v>458</v>
      </c>
      <c r="F54" s="1">
        <v>2.18E-2</v>
      </c>
      <c r="G54" s="1">
        <v>4.4000000000000003E-3</v>
      </c>
      <c r="H54" s="1">
        <v>2.6200000000000001E-2</v>
      </c>
    </row>
    <row r="55" spans="2:8">
      <c r="B55" s="2">
        <v>660358</v>
      </c>
      <c r="C55" s="1">
        <v>234</v>
      </c>
      <c r="D55" s="1">
        <v>0</v>
      </c>
      <c r="E55" s="1">
        <v>271</v>
      </c>
      <c r="F55" s="1">
        <v>0.86350000000000005</v>
      </c>
      <c r="G55" s="1">
        <v>0</v>
      </c>
      <c r="H55" s="1">
        <v>0.86350000000000005</v>
      </c>
    </row>
    <row r="56" spans="2:8">
      <c r="B56" s="2">
        <v>660360</v>
      </c>
      <c r="C56" s="1">
        <v>9</v>
      </c>
      <c r="D56" s="1">
        <v>2</v>
      </c>
      <c r="E56" s="1">
        <v>486</v>
      </c>
      <c r="F56" s="1">
        <v>1.8499999999999999E-2</v>
      </c>
      <c r="G56" s="1">
        <v>4.1000000000000003E-3</v>
      </c>
      <c r="H56" s="1">
        <v>2.2599999999999999E-2</v>
      </c>
    </row>
    <row r="57" spans="2:8">
      <c r="B57" s="2">
        <v>660361</v>
      </c>
      <c r="C57" s="1">
        <v>453</v>
      </c>
      <c r="D57" s="1">
        <v>0</v>
      </c>
      <c r="E57" s="1">
        <v>908</v>
      </c>
      <c r="F57" s="1">
        <v>0.49890000000000001</v>
      </c>
      <c r="G57" s="1">
        <v>0</v>
      </c>
      <c r="H57" s="1">
        <v>0.49890000000000001</v>
      </c>
    </row>
    <row r="58" spans="2:8">
      <c r="B58" s="2">
        <v>660362</v>
      </c>
      <c r="C58" s="1">
        <v>33</v>
      </c>
      <c r="D58" s="1">
        <v>5</v>
      </c>
      <c r="E58" s="1">
        <v>457</v>
      </c>
      <c r="F58" s="1">
        <v>7.22E-2</v>
      </c>
      <c r="G58" s="1">
        <v>1.09E-2</v>
      </c>
      <c r="H58" s="1">
        <v>8.3199999999999996E-2</v>
      </c>
    </row>
    <row r="59" spans="2:8">
      <c r="B59" s="2">
        <v>660363</v>
      </c>
      <c r="C59" s="1">
        <v>25</v>
      </c>
      <c r="D59" s="1">
        <v>5</v>
      </c>
      <c r="E59" s="1">
        <v>661</v>
      </c>
      <c r="F59" s="1">
        <v>3.78E-2</v>
      </c>
      <c r="G59" s="1">
        <v>7.6E-3</v>
      </c>
      <c r="H59" s="1">
        <v>4.5400000000000003E-2</v>
      </c>
    </row>
    <row r="60" spans="2:8">
      <c r="B60" s="2">
        <v>660365</v>
      </c>
      <c r="C60" s="1">
        <v>183</v>
      </c>
      <c r="D60" s="1">
        <v>0</v>
      </c>
      <c r="E60" s="1">
        <v>402</v>
      </c>
      <c r="F60" s="1">
        <v>0.45519999999999999</v>
      </c>
      <c r="G60" s="1">
        <v>0</v>
      </c>
      <c r="H60" s="1">
        <v>0.45519999999999999</v>
      </c>
    </row>
    <row r="61" spans="2:8">
      <c r="B61" s="2">
        <v>660366</v>
      </c>
      <c r="C61" s="1">
        <v>223</v>
      </c>
      <c r="D61" s="1">
        <v>0</v>
      </c>
      <c r="E61" s="1">
        <v>308</v>
      </c>
      <c r="F61" s="1">
        <v>0.72399999999999998</v>
      </c>
      <c r="G61" s="1">
        <v>0</v>
      </c>
      <c r="H61" s="1">
        <v>0.72399999999999998</v>
      </c>
    </row>
    <row r="62" spans="2:8">
      <c r="B62" s="2">
        <v>660368</v>
      </c>
      <c r="C62" s="1">
        <v>165</v>
      </c>
      <c r="D62" s="1">
        <v>0</v>
      </c>
      <c r="E62" s="1">
        <v>326</v>
      </c>
      <c r="F62" s="1">
        <v>0.50609999999999999</v>
      </c>
      <c r="G62" s="1">
        <v>0</v>
      </c>
      <c r="H62" s="1">
        <v>0.50609999999999999</v>
      </c>
    </row>
    <row r="63" spans="2:8">
      <c r="B63" s="2">
        <v>660369</v>
      </c>
      <c r="C63" s="1">
        <v>35</v>
      </c>
      <c r="D63" s="1">
        <v>4</v>
      </c>
      <c r="E63" s="1">
        <v>455</v>
      </c>
      <c r="F63" s="1">
        <v>7.6899999999999996E-2</v>
      </c>
      <c r="G63" s="1">
        <v>8.8000000000000005E-3</v>
      </c>
      <c r="H63" s="1">
        <v>8.5699999999999998E-2</v>
      </c>
    </row>
    <row r="64" spans="2:8">
      <c r="B64" s="2">
        <v>660370</v>
      </c>
      <c r="C64" s="1">
        <v>521</v>
      </c>
      <c r="D64" s="1">
        <v>0</v>
      </c>
      <c r="E64" s="1">
        <v>818</v>
      </c>
      <c r="F64" s="1">
        <v>0.63690000000000002</v>
      </c>
      <c r="G64" s="1">
        <v>0</v>
      </c>
      <c r="H64" s="1">
        <v>0.63690000000000002</v>
      </c>
    </row>
    <row r="65" spans="2:8">
      <c r="B65" s="2">
        <v>660371</v>
      </c>
      <c r="C65" s="1">
        <v>271</v>
      </c>
      <c r="D65" s="1">
        <v>0</v>
      </c>
      <c r="E65" s="1">
        <v>305</v>
      </c>
      <c r="F65" s="1">
        <v>0.88849999999999996</v>
      </c>
      <c r="G65" s="1">
        <v>0</v>
      </c>
      <c r="H65" s="1">
        <v>0.88849999999999996</v>
      </c>
    </row>
    <row r="66" spans="2:8">
      <c r="B66" s="2">
        <v>660372</v>
      </c>
      <c r="C66" s="1">
        <v>110</v>
      </c>
      <c r="D66" s="1">
        <v>10</v>
      </c>
      <c r="E66" s="1">
        <v>1059</v>
      </c>
      <c r="F66" s="1">
        <v>0.10390000000000001</v>
      </c>
      <c r="G66" s="1">
        <v>9.4000000000000004E-3</v>
      </c>
      <c r="H66" s="1">
        <v>0.1133</v>
      </c>
    </row>
    <row r="67" spans="2:8">
      <c r="B67" s="2">
        <v>660376</v>
      </c>
      <c r="C67" s="1">
        <v>738</v>
      </c>
      <c r="D67" s="1">
        <v>0</v>
      </c>
      <c r="E67" s="1">
        <v>1237</v>
      </c>
      <c r="F67" s="1">
        <v>0.59660000000000002</v>
      </c>
      <c r="G67" s="1">
        <v>0</v>
      </c>
      <c r="H67" s="1">
        <v>0.59660000000000002</v>
      </c>
    </row>
    <row r="68" spans="2:8">
      <c r="B68" s="2">
        <v>660378</v>
      </c>
      <c r="C68" s="1">
        <v>680</v>
      </c>
      <c r="D68" s="1">
        <v>0</v>
      </c>
      <c r="E68" s="1">
        <v>1655</v>
      </c>
      <c r="F68" s="1">
        <v>0.41089999999999999</v>
      </c>
      <c r="G68" s="1">
        <v>0</v>
      </c>
      <c r="H68" s="1">
        <v>0.41089999999999999</v>
      </c>
    </row>
    <row r="69" spans="2:8">
      <c r="B69" s="2">
        <v>660379</v>
      </c>
      <c r="C69" s="1">
        <v>34</v>
      </c>
      <c r="D69" s="1">
        <v>8</v>
      </c>
      <c r="E69" s="1">
        <v>374</v>
      </c>
      <c r="F69" s="1">
        <v>9.0899999999999995E-2</v>
      </c>
      <c r="G69" s="1">
        <v>2.1399999999999999E-2</v>
      </c>
      <c r="H69" s="1">
        <v>0.1123</v>
      </c>
    </row>
    <row r="70" spans="2:8">
      <c r="B70" s="2">
        <v>660380</v>
      </c>
      <c r="C70" s="1">
        <v>353</v>
      </c>
      <c r="D70" s="1">
        <v>0</v>
      </c>
      <c r="E70" s="1">
        <v>353</v>
      </c>
      <c r="F70" s="1">
        <v>1</v>
      </c>
      <c r="G70" s="1">
        <v>0</v>
      </c>
      <c r="H70" s="1">
        <v>1</v>
      </c>
    </row>
    <row r="71" spans="2:8">
      <c r="B71" s="2">
        <v>660381</v>
      </c>
      <c r="C71" s="1">
        <v>169</v>
      </c>
      <c r="D71" s="1">
        <v>0</v>
      </c>
      <c r="E71" s="1">
        <v>270</v>
      </c>
      <c r="F71" s="1">
        <v>0.62590000000000001</v>
      </c>
      <c r="G71" s="1">
        <v>0</v>
      </c>
      <c r="H71" s="1">
        <v>0.62590000000000001</v>
      </c>
    </row>
    <row r="72" spans="2:8">
      <c r="B72" s="2">
        <v>660382</v>
      </c>
      <c r="C72" s="1">
        <v>71</v>
      </c>
      <c r="D72" s="1">
        <v>3</v>
      </c>
      <c r="E72" s="1">
        <v>343</v>
      </c>
      <c r="F72" s="1">
        <v>0.20699999999999999</v>
      </c>
      <c r="G72" s="1">
        <v>8.6999999999999994E-3</v>
      </c>
      <c r="H72" s="1">
        <v>0.2157</v>
      </c>
    </row>
    <row r="73" spans="2:8">
      <c r="B73" s="2">
        <v>660383</v>
      </c>
      <c r="C73" s="1">
        <v>23</v>
      </c>
      <c r="D73" s="1">
        <v>3</v>
      </c>
      <c r="E73" s="1">
        <v>338</v>
      </c>
      <c r="F73" s="1">
        <v>6.8000000000000005E-2</v>
      </c>
      <c r="G73" s="1">
        <v>8.8999999999999999E-3</v>
      </c>
      <c r="H73" s="1">
        <v>7.6899999999999996E-2</v>
      </c>
    </row>
    <row r="74" spans="2:8">
      <c r="B74" s="2">
        <v>660384</v>
      </c>
      <c r="C74" s="1">
        <v>248</v>
      </c>
      <c r="D74" s="1">
        <v>30</v>
      </c>
      <c r="E74" s="1">
        <v>1123</v>
      </c>
      <c r="F74" s="1">
        <v>0.2208</v>
      </c>
      <c r="G74" s="1">
        <v>2.6700000000000002E-2</v>
      </c>
      <c r="H74" s="1">
        <v>0.24759999999999999</v>
      </c>
    </row>
    <row r="75" spans="2:8">
      <c r="B75" s="2">
        <v>660385</v>
      </c>
      <c r="C75" s="1">
        <v>52</v>
      </c>
      <c r="D75" s="1">
        <v>11</v>
      </c>
      <c r="E75" s="1">
        <v>934</v>
      </c>
      <c r="F75" s="1">
        <v>5.57E-2</v>
      </c>
      <c r="G75" s="1">
        <v>1.18E-2</v>
      </c>
      <c r="H75" s="1">
        <v>6.7500000000000004E-2</v>
      </c>
    </row>
    <row r="76" spans="2:8">
      <c r="B76" s="2">
        <v>660386</v>
      </c>
      <c r="C76" s="1">
        <v>76</v>
      </c>
      <c r="D76" s="1">
        <v>17</v>
      </c>
      <c r="E76" s="1">
        <v>366</v>
      </c>
      <c r="F76" s="1">
        <v>0.2077</v>
      </c>
      <c r="G76" s="1">
        <v>4.6399999999999997E-2</v>
      </c>
      <c r="H76" s="1">
        <v>0.25409999999999999</v>
      </c>
    </row>
    <row r="77" spans="2:8">
      <c r="B77" s="2">
        <v>660387</v>
      </c>
      <c r="C77" s="1">
        <v>42</v>
      </c>
      <c r="D77" s="1">
        <v>9</v>
      </c>
      <c r="E77" s="1">
        <v>272</v>
      </c>
      <c r="F77" s="1">
        <v>0.15440000000000001</v>
      </c>
      <c r="G77" s="1">
        <v>3.3099999999999997E-2</v>
      </c>
      <c r="H77" s="1">
        <v>0.1875</v>
      </c>
    </row>
    <row r="78" spans="2:8">
      <c r="B78" s="2">
        <v>660389</v>
      </c>
      <c r="C78" s="1">
        <v>191</v>
      </c>
      <c r="D78" s="1">
        <v>0</v>
      </c>
      <c r="E78" s="1">
        <v>310</v>
      </c>
      <c r="F78" s="1">
        <v>0.61609999999999998</v>
      </c>
      <c r="G78" s="1">
        <v>0</v>
      </c>
      <c r="H78" s="1">
        <v>0.61609999999999998</v>
      </c>
    </row>
    <row r="79" spans="2:8">
      <c r="B79" s="2">
        <v>660391</v>
      </c>
      <c r="C79" s="1">
        <v>238</v>
      </c>
      <c r="D79" s="1">
        <v>40</v>
      </c>
      <c r="E79" s="1">
        <v>1471</v>
      </c>
      <c r="F79" s="1">
        <v>0.1618</v>
      </c>
      <c r="G79" s="1">
        <v>2.7199999999999998E-2</v>
      </c>
      <c r="H79" s="1">
        <v>0.189</v>
      </c>
    </row>
    <row r="80" spans="2:8">
      <c r="B80" s="2">
        <v>660392</v>
      </c>
      <c r="C80" s="1">
        <v>192</v>
      </c>
      <c r="D80" s="1">
        <v>0</v>
      </c>
      <c r="E80" s="1">
        <v>380</v>
      </c>
      <c r="F80" s="1">
        <v>0.50529999999999997</v>
      </c>
      <c r="G80" s="1">
        <v>0</v>
      </c>
      <c r="H80" s="1">
        <v>0.50529999999999997</v>
      </c>
    </row>
    <row r="81" spans="2:8">
      <c r="B81" s="2">
        <v>660393</v>
      </c>
      <c r="C81" s="1">
        <v>45</v>
      </c>
      <c r="D81" s="1">
        <v>10</v>
      </c>
      <c r="E81" s="1">
        <v>474</v>
      </c>
      <c r="F81" s="1">
        <v>9.4899999999999998E-2</v>
      </c>
      <c r="G81" s="1">
        <v>2.1100000000000001E-2</v>
      </c>
      <c r="H81" s="1">
        <v>0.11600000000000001</v>
      </c>
    </row>
    <row r="82" spans="2:8">
      <c r="B82" s="2">
        <v>660394</v>
      </c>
      <c r="C82" s="1">
        <v>70</v>
      </c>
      <c r="D82" s="1">
        <v>9</v>
      </c>
      <c r="E82" s="1">
        <v>277</v>
      </c>
      <c r="F82" s="1">
        <v>0.25269999999999998</v>
      </c>
      <c r="G82" s="1">
        <v>3.2500000000000001E-2</v>
      </c>
      <c r="H82" s="1">
        <v>0.28520000000000001</v>
      </c>
    </row>
    <row r="83" spans="2:8">
      <c r="B83" s="2">
        <v>660395</v>
      </c>
      <c r="C83" s="1">
        <v>11</v>
      </c>
      <c r="D83" s="1">
        <v>3</v>
      </c>
      <c r="E83" s="1">
        <v>336</v>
      </c>
      <c r="F83" s="1">
        <v>3.27E-2</v>
      </c>
      <c r="G83" s="1">
        <v>8.8999999999999999E-3</v>
      </c>
      <c r="H83" s="1">
        <v>4.1700000000000001E-2</v>
      </c>
    </row>
    <row r="84" spans="2:8">
      <c r="B84" s="2">
        <v>660396</v>
      </c>
      <c r="C84" s="1">
        <v>175</v>
      </c>
      <c r="D84" s="1">
        <v>0</v>
      </c>
      <c r="E84" s="1">
        <v>298</v>
      </c>
      <c r="F84" s="1">
        <v>0.58720000000000006</v>
      </c>
      <c r="G84" s="1">
        <v>0</v>
      </c>
      <c r="H84" s="1">
        <v>0.58720000000000006</v>
      </c>
    </row>
    <row r="85" spans="2:8">
      <c r="B85" s="2">
        <v>660397</v>
      </c>
      <c r="C85" s="1">
        <v>315</v>
      </c>
      <c r="D85" s="1">
        <v>0</v>
      </c>
      <c r="E85" s="1">
        <v>343</v>
      </c>
      <c r="F85" s="1">
        <v>0.91839999999999999</v>
      </c>
      <c r="G85" s="1">
        <v>0</v>
      </c>
      <c r="H85" s="1">
        <v>0.91839999999999999</v>
      </c>
    </row>
    <row r="86" spans="2:8">
      <c r="B86" s="2">
        <v>660398</v>
      </c>
      <c r="C86" s="1">
        <v>25</v>
      </c>
      <c r="D86" s="1">
        <v>5</v>
      </c>
      <c r="E86" s="1">
        <v>502</v>
      </c>
      <c r="F86" s="1">
        <v>4.9799999999999997E-2</v>
      </c>
      <c r="G86" s="1">
        <v>0.01</v>
      </c>
      <c r="H86" s="1">
        <v>5.9799999999999999E-2</v>
      </c>
    </row>
    <row r="87" spans="2:8">
      <c r="B87" s="2">
        <v>660399</v>
      </c>
      <c r="C87" s="1">
        <v>100</v>
      </c>
      <c r="D87" s="1">
        <v>10</v>
      </c>
      <c r="E87" s="1">
        <v>987</v>
      </c>
      <c r="F87" s="1">
        <v>0.1013</v>
      </c>
      <c r="G87" s="1">
        <v>1.01E-2</v>
      </c>
      <c r="H87" s="1">
        <v>0.1114</v>
      </c>
    </row>
    <row r="88" spans="2:8">
      <c r="B88" s="2">
        <v>660400</v>
      </c>
      <c r="C88" s="1">
        <v>173</v>
      </c>
      <c r="D88" s="1">
        <v>0</v>
      </c>
      <c r="E88" s="1">
        <v>240</v>
      </c>
      <c r="F88" s="1">
        <v>0.7208</v>
      </c>
      <c r="G88" s="1">
        <v>0</v>
      </c>
      <c r="H88" s="1">
        <v>0.7208</v>
      </c>
    </row>
    <row r="89" spans="2:8">
      <c r="B89" s="2">
        <v>660401</v>
      </c>
      <c r="C89" s="1">
        <v>178</v>
      </c>
      <c r="D89" s="1">
        <v>0</v>
      </c>
      <c r="E89" s="1">
        <v>434</v>
      </c>
      <c r="F89" s="1">
        <v>0.41010000000000002</v>
      </c>
      <c r="G89" s="1">
        <v>0</v>
      </c>
      <c r="H89" s="1">
        <v>0.41010000000000002</v>
      </c>
    </row>
    <row r="90" spans="2:8">
      <c r="B90" s="2">
        <v>660402</v>
      </c>
      <c r="C90" s="1">
        <v>209</v>
      </c>
      <c r="D90" s="1">
        <v>0</v>
      </c>
      <c r="E90" s="1">
        <v>477</v>
      </c>
      <c r="F90" s="1">
        <v>0.43819999999999998</v>
      </c>
      <c r="G90" s="1">
        <v>0</v>
      </c>
      <c r="H90" s="1">
        <v>0.43819999999999998</v>
      </c>
    </row>
    <row r="91" spans="2:8">
      <c r="B91" s="2">
        <v>660404</v>
      </c>
      <c r="C91" s="1">
        <v>40</v>
      </c>
      <c r="D91" s="1">
        <v>5</v>
      </c>
      <c r="E91" s="1">
        <v>432</v>
      </c>
      <c r="F91" s="1">
        <v>9.2600000000000002E-2</v>
      </c>
      <c r="G91" s="1">
        <v>1.1599999999999999E-2</v>
      </c>
      <c r="H91" s="1">
        <v>0.1042</v>
      </c>
    </row>
    <row r="92" spans="2:8">
      <c r="B92" s="2">
        <v>660405</v>
      </c>
      <c r="C92" s="1">
        <v>17</v>
      </c>
      <c r="D92" s="1">
        <v>1</v>
      </c>
      <c r="E92" s="1">
        <v>226</v>
      </c>
      <c r="F92" s="1">
        <v>7.5200000000000003E-2</v>
      </c>
      <c r="G92" s="1">
        <v>4.4000000000000003E-3</v>
      </c>
      <c r="H92" s="1">
        <v>7.9600000000000004E-2</v>
      </c>
    </row>
    <row r="93" spans="2:8">
      <c r="B93" s="2">
        <v>660407</v>
      </c>
      <c r="C93" s="1">
        <v>477</v>
      </c>
      <c r="D93" s="1">
        <v>0</v>
      </c>
      <c r="E93" s="1">
        <v>866</v>
      </c>
      <c r="F93" s="1">
        <v>0.55079999999999996</v>
      </c>
      <c r="G93" s="1">
        <v>0</v>
      </c>
      <c r="H93" s="1">
        <v>0.55079999999999996</v>
      </c>
    </row>
    <row r="94" spans="2:8">
      <c r="B94" s="2">
        <v>660409</v>
      </c>
      <c r="C94" s="1">
        <v>12</v>
      </c>
      <c r="D94" s="1">
        <v>1</v>
      </c>
      <c r="E94" s="1">
        <v>186</v>
      </c>
      <c r="F94" s="1">
        <v>6.4500000000000002E-2</v>
      </c>
      <c r="G94" s="1">
        <v>5.4000000000000003E-3</v>
      </c>
      <c r="H94" s="1">
        <v>6.9900000000000004E-2</v>
      </c>
    </row>
    <row r="95" spans="2:8">
      <c r="B95" s="2">
        <v>660410</v>
      </c>
      <c r="C95" s="1">
        <v>18</v>
      </c>
      <c r="D95" s="1">
        <v>10</v>
      </c>
      <c r="E95" s="1">
        <v>347</v>
      </c>
      <c r="F95" s="1">
        <v>5.1900000000000002E-2</v>
      </c>
      <c r="G95" s="1">
        <v>2.8799999999999999E-2</v>
      </c>
      <c r="H95" s="1">
        <v>8.0699999999999994E-2</v>
      </c>
    </row>
    <row r="96" spans="2:8">
      <c r="B96" s="2">
        <v>660411</v>
      </c>
      <c r="C96" s="1">
        <v>157</v>
      </c>
      <c r="D96" s="1">
        <v>0</v>
      </c>
      <c r="E96" s="1">
        <v>208</v>
      </c>
      <c r="F96" s="1">
        <v>0.75480000000000003</v>
      </c>
      <c r="G96" s="1">
        <v>0</v>
      </c>
      <c r="H96" s="1">
        <v>0.75480000000000003</v>
      </c>
    </row>
    <row r="97" spans="2:8">
      <c r="B97" s="2">
        <v>660412</v>
      </c>
      <c r="C97" s="1">
        <v>319</v>
      </c>
      <c r="D97" s="1">
        <v>0</v>
      </c>
      <c r="E97" s="1">
        <v>504</v>
      </c>
      <c r="F97" s="1">
        <v>0.63290000000000002</v>
      </c>
      <c r="G97" s="1">
        <v>0</v>
      </c>
      <c r="H97" s="1">
        <v>0.63290000000000002</v>
      </c>
    </row>
    <row r="98" spans="2:8">
      <c r="B98" s="2">
        <v>660413</v>
      </c>
      <c r="C98" s="1">
        <v>174</v>
      </c>
      <c r="D98" s="1">
        <v>0</v>
      </c>
      <c r="E98" s="1">
        <v>361</v>
      </c>
      <c r="F98" s="1">
        <v>0.48199999999999998</v>
      </c>
      <c r="G98" s="1">
        <v>0</v>
      </c>
      <c r="H98" s="1">
        <v>0.48199999999999998</v>
      </c>
    </row>
    <row r="99" spans="2:8">
      <c r="B99" s="2">
        <v>660414</v>
      </c>
      <c r="C99" s="1">
        <v>32</v>
      </c>
      <c r="D99" s="1">
        <v>9</v>
      </c>
      <c r="E99" s="1">
        <v>467</v>
      </c>
      <c r="F99" s="1">
        <v>6.8500000000000005E-2</v>
      </c>
      <c r="G99" s="1">
        <v>1.9300000000000001E-2</v>
      </c>
      <c r="H99" s="1">
        <v>8.7800000000000003E-2</v>
      </c>
    </row>
    <row r="100" spans="2:8">
      <c r="B100" s="2">
        <v>660416</v>
      </c>
      <c r="C100" s="1">
        <v>689</v>
      </c>
      <c r="D100" s="1">
        <v>0</v>
      </c>
      <c r="E100" s="1">
        <v>809</v>
      </c>
      <c r="F100" s="1">
        <v>0.85170000000000001</v>
      </c>
      <c r="G100" s="1">
        <v>0</v>
      </c>
      <c r="H100" s="1">
        <v>0.85170000000000001</v>
      </c>
    </row>
    <row r="101" spans="2:8">
      <c r="B101" s="2">
        <v>660417</v>
      </c>
      <c r="C101" s="1">
        <v>179</v>
      </c>
      <c r="D101" s="1">
        <v>0</v>
      </c>
      <c r="E101" s="1">
        <v>245</v>
      </c>
      <c r="F101" s="1">
        <v>0.73060000000000003</v>
      </c>
      <c r="G101" s="1">
        <v>0</v>
      </c>
      <c r="H101" s="1">
        <v>0.73060000000000003</v>
      </c>
    </row>
    <row r="102" spans="2:8">
      <c r="B102" s="2">
        <v>660418</v>
      </c>
      <c r="C102" s="1">
        <v>78</v>
      </c>
      <c r="D102" s="1">
        <v>12</v>
      </c>
      <c r="E102" s="1">
        <v>261</v>
      </c>
      <c r="F102" s="1">
        <v>0.2989</v>
      </c>
      <c r="G102" s="1">
        <v>4.5999999999999999E-2</v>
      </c>
      <c r="H102" s="1">
        <v>0.3448</v>
      </c>
    </row>
    <row r="103" spans="2:8">
      <c r="B103" s="2">
        <v>660419</v>
      </c>
      <c r="C103" s="1">
        <v>128</v>
      </c>
      <c r="D103" s="1">
        <v>11</v>
      </c>
      <c r="E103" s="1">
        <v>1546</v>
      </c>
      <c r="F103" s="1">
        <v>8.2799999999999999E-2</v>
      </c>
      <c r="G103" s="1">
        <v>7.1000000000000004E-3</v>
      </c>
      <c r="H103" s="1">
        <v>8.9899999999999994E-2</v>
      </c>
    </row>
    <row r="104" spans="2:8">
      <c r="B104" s="2">
        <v>660420</v>
      </c>
      <c r="C104" s="1">
        <v>258</v>
      </c>
      <c r="D104" s="1">
        <v>0</v>
      </c>
      <c r="E104" s="1">
        <v>287</v>
      </c>
      <c r="F104" s="1">
        <v>0.89900000000000002</v>
      </c>
      <c r="G104" s="1">
        <v>0</v>
      </c>
      <c r="H104" s="1">
        <v>0.89900000000000002</v>
      </c>
    </row>
    <row r="105" spans="2:8">
      <c r="B105" s="2">
        <v>660421</v>
      </c>
      <c r="C105" s="1">
        <v>47</v>
      </c>
      <c r="D105" s="1">
        <v>2</v>
      </c>
      <c r="E105" s="1">
        <v>221</v>
      </c>
      <c r="F105" s="1">
        <v>0.2127</v>
      </c>
      <c r="G105" s="1">
        <v>8.9999999999999993E-3</v>
      </c>
      <c r="H105" s="1">
        <v>0.22170000000000001</v>
      </c>
    </row>
    <row r="106" spans="2:8">
      <c r="B106" s="2">
        <v>660422</v>
      </c>
      <c r="C106" s="1">
        <v>140</v>
      </c>
      <c r="D106" s="1">
        <v>0</v>
      </c>
      <c r="E106" s="1">
        <v>182</v>
      </c>
      <c r="F106" s="1">
        <v>0.76919999999999999</v>
      </c>
      <c r="G106" s="1">
        <v>0</v>
      </c>
      <c r="H106" s="1">
        <v>0.76919999999999999</v>
      </c>
    </row>
    <row r="107" spans="2:8">
      <c r="B107" s="2">
        <v>660423</v>
      </c>
      <c r="C107" s="1">
        <v>24</v>
      </c>
      <c r="D107" s="1">
        <v>2</v>
      </c>
      <c r="E107" s="1">
        <v>519</v>
      </c>
      <c r="F107" s="1">
        <v>4.6199999999999998E-2</v>
      </c>
      <c r="G107" s="1">
        <v>3.8999999999999998E-3</v>
      </c>
      <c r="H107" s="1">
        <v>5.0099999999999999E-2</v>
      </c>
    </row>
    <row r="108" spans="2:8">
      <c r="B108" s="2">
        <v>660425</v>
      </c>
      <c r="C108" s="1">
        <v>868</v>
      </c>
      <c r="D108" s="1">
        <v>0</v>
      </c>
      <c r="E108" s="1">
        <v>1307</v>
      </c>
      <c r="F108" s="1">
        <v>0.66410000000000002</v>
      </c>
      <c r="G108" s="1">
        <v>0</v>
      </c>
      <c r="H108" s="1">
        <v>0.66410000000000002</v>
      </c>
    </row>
    <row r="109" spans="2:8">
      <c r="B109" s="2">
        <v>660426</v>
      </c>
      <c r="C109" s="1">
        <v>32</v>
      </c>
      <c r="D109" s="1">
        <v>0</v>
      </c>
      <c r="E109" s="1">
        <v>32</v>
      </c>
      <c r="F109" s="1">
        <v>1</v>
      </c>
      <c r="G109" s="1">
        <v>0</v>
      </c>
      <c r="H109" s="1">
        <v>1</v>
      </c>
    </row>
    <row r="110" spans="2:8">
      <c r="B110" s="2">
        <v>660428</v>
      </c>
      <c r="C110" s="1">
        <v>16</v>
      </c>
      <c r="D110" s="1">
        <v>7</v>
      </c>
      <c r="E110" s="1">
        <v>431</v>
      </c>
      <c r="F110" s="1">
        <v>3.7100000000000001E-2</v>
      </c>
      <c r="G110" s="1">
        <v>1.6199999999999999E-2</v>
      </c>
      <c r="H110" s="1">
        <v>5.3400000000000003E-2</v>
      </c>
    </row>
    <row r="111" spans="2:8">
      <c r="B111" s="2">
        <v>660429</v>
      </c>
      <c r="C111" s="1">
        <v>39</v>
      </c>
      <c r="D111" s="1">
        <v>6</v>
      </c>
      <c r="E111" s="1">
        <v>178</v>
      </c>
      <c r="F111" s="1">
        <v>0.21909999999999999</v>
      </c>
      <c r="G111" s="1">
        <v>3.3700000000000001E-2</v>
      </c>
      <c r="H111" s="1">
        <v>0.25280000000000002</v>
      </c>
    </row>
    <row r="112" spans="2:8">
      <c r="B112" s="2">
        <v>660430</v>
      </c>
      <c r="C112" s="1">
        <v>204</v>
      </c>
      <c r="D112" s="1">
        <v>21</v>
      </c>
      <c r="E112" s="1">
        <v>887</v>
      </c>
      <c r="F112" s="1">
        <v>0.23</v>
      </c>
      <c r="G112" s="1">
        <v>2.3699999999999999E-2</v>
      </c>
      <c r="H112" s="1">
        <v>0.25369999999999998</v>
      </c>
    </row>
    <row r="113" spans="2:8">
      <c r="B113" s="2">
        <v>660431</v>
      </c>
      <c r="C113" s="1">
        <v>91</v>
      </c>
      <c r="D113" s="1">
        <v>21</v>
      </c>
      <c r="E113" s="1">
        <v>480</v>
      </c>
      <c r="F113" s="1">
        <v>0.18959999999999999</v>
      </c>
      <c r="G113" s="1">
        <v>4.3799999999999999E-2</v>
      </c>
      <c r="H113" s="1">
        <v>0.23330000000000001</v>
      </c>
    </row>
    <row r="114" spans="2:8">
      <c r="B114" s="2">
        <v>660432</v>
      </c>
      <c r="C114" s="1">
        <v>20</v>
      </c>
      <c r="D114" s="1">
        <v>0</v>
      </c>
      <c r="E114" s="1">
        <v>25</v>
      </c>
      <c r="F114" s="1">
        <v>0.8</v>
      </c>
      <c r="G114" s="1">
        <v>0</v>
      </c>
      <c r="H114" s="1">
        <v>0.8</v>
      </c>
    </row>
    <row r="115" spans="2:8">
      <c r="B115" s="2">
        <v>660433</v>
      </c>
      <c r="C115" s="1">
        <v>275</v>
      </c>
      <c r="D115" s="1">
        <v>0</v>
      </c>
      <c r="E115" s="1">
        <v>334</v>
      </c>
      <c r="F115" s="1">
        <v>0.82340000000000002</v>
      </c>
      <c r="G115" s="1">
        <v>0</v>
      </c>
      <c r="H115" s="1">
        <v>0.82340000000000002</v>
      </c>
    </row>
    <row r="116" spans="2:8">
      <c r="B116" s="2">
        <v>660434</v>
      </c>
      <c r="C116" s="1">
        <v>26</v>
      </c>
      <c r="D116" s="1">
        <v>4</v>
      </c>
      <c r="E116" s="1">
        <v>304</v>
      </c>
      <c r="F116" s="1">
        <v>8.5500000000000007E-2</v>
      </c>
      <c r="G116" s="1">
        <v>1.32E-2</v>
      </c>
      <c r="H116" s="1">
        <v>9.8699999999999996E-2</v>
      </c>
    </row>
    <row r="117" spans="2:8">
      <c r="B117" s="2">
        <v>660435</v>
      </c>
      <c r="C117" s="1">
        <v>110</v>
      </c>
      <c r="D117" s="1">
        <v>0</v>
      </c>
      <c r="E117" s="1">
        <v>274</v>
      </c>
      <c r="F117" s="1">
        <v>0.40150000000000002</v>
      </c>
      <c r="G117" s="1">
        <v>0</v>
      </c>
      <c r="H117" s="1">
        <v>0.40150000000000002</v>
      </c>
    </row>
    <row r="118" spans="2:8">
      <c r="B118" s="2">
        <v>660436</v>
      </c>
      <c r="C118" s="1">
        <v>385</v>
      </c>
      <c r="D118" s="1">
        <v>0</v>
      </c>
      <c r="E118" s="1">
        <v>565</v>
      </c>
      <c r="F118" s="1">
        <v>0.68140000000000001</v>
      </c>
      <c r="G118" s="1">
        <v>0</v>
      </c>
      <c r="H118" s="1">
        <v>0.68140000000000001</v>
      </c>
    </row>
    <row r="119" spans="2:8">
      <c r="B119" s="2">
        <v>660440</v>
      </c>
      <c r="C119" s="1">
        <v>17</v>
      </c>
      <c r="D119" s="1">
        <v>2</v>
      </c>
      <c r="E119" s="1">
        <v>361</v>
      </c>
      <c r="F119" s="1">
        <v>4.7100000000000003E-2</v>
      </c>
      <c r="G119" s="1">
        <v>5.4999999999999997E-3</v>
      </c>
      <c r="H119" s="1">
        <v>5.2600000000000001E-2</v>
      </c>
    </row>
    <row r="120" spans="2:8">
      <c r="B120" s="2">
        <v>660441</v>
      </c>
      <c r="C120" s="1">
        <v>109</v>
      </c>
      <c r="D120" s="1">
        <v>23</v>
      </c>
      <c r="E120" s="1">
        <v>1347</v>
      </c>
      <c r="F120" s="1">
        <v>8.09E-2</v>
      </c>
      <c r="G120" s="1">
        <v>1.7100000000000001E-2</v>
      </c>
      <c r="H120" s="1">
        <v>9.8000000000000004E-2</v>
      </c>
    </row>
    <row r="121" spans="2:8">
      <c r="B121" s="2">
        <v>660442</v>
      </c>
      <c r="C121" s="1">
        <v>19</v>
      </c>
      <c r="D121" s="1">
        <v>4</v>
      </c>
      <c r="E121" s="1">
        <v>399</v>
      </c>
      <c r="F121" s="1">
        <v>4.7600000000000003E-2</v>
      </c>
      <c r="G121" s="1">
        <v>0.01</v>
      </c>
      <c r="H121" s="1">
        <v>5.7599999999999998E-2</v>
      </c>
    </row>
    <row r="122" spans="2:8">
      <c r="B122" s="2">
        <v>660443</v>
      </c>
      <c r="C122" s="1">
        <v>54</v>
      </c>
      <c r="D122" s="1">
        <v>8</v>
      </c>
      <c r="E122" s="1">
        <v>685</v>
      </c>
      <c r="F122" s="1">
        <v>7.8799999999999995E-2</v>
      </c>
      <c r="G122" s="1">
        <v>1.17E-2</v>
      </c>
      <c r="H122" s="1">
        <v>9.0499999999999997E-2</v>
      </c>
    </row>
    <row r="123" spans="2:8">
      <c r="B123" s="2">
        <v>660444</v>
      </c>
      <c r="C123" s="1">
        <v>15</v>
      </c>
      <c r="D123" s="1">
        <v>4</v>
      </c>
      <c r="E123" s="1">
        <v>365</v>
      </c>
      <c r="F123" s="1">
        <v>4.1099999999999998E-2</v>
      </c>
      <c r="G123" s="1">
        <v>1.0999999999999999E-2</v>
      </c>
      <c r="H123" s="1">
        <v>5.21E-2</v>
      </c>
    </row>
    <row r="124" spans="2:8">
      <c r="B124" s="2">
        <v>660447</v>
      </c>
      <c r="C124" s="1">
        <v>278</v>
      </c>
      <c r="D124" s="1">
        <v>0</v>
      </c>
      <c r="E124" s="1">
        <v>317</v>
      </c>
      <c r="F124" s="1">
        <v>0.877</v>
      </c>
      <c r="G124" s="1">
        <v>0</v>
      </c>
      <c r="H124" s="1">
        <v>0.877</v>
      </c>
    </row>
    <row r="125" spans="2:8">
      <c r="B125" s="2">
        <v>660450</v>
      </c>
      <c r="C125" s="1">
        <v>267</v>
      </c>
      <c r="D125" s="1">
        <v>0</v>
      </c>
      <c r="E125" s="1">
        <v>342</v>
      </c>
      <c r="F125" s="1">
        <v>0.78069999999999995</v>
      </c>
      <c r="G125" s="1">
        <v>0</v>
      </c>
      <c r="H125" s="1">
        <v>0.78069999999999995</v>
      </c>
    </row>
    <row r="126" spans="2:8">
      <c r="B126" s="2">
        <v>660452</v>
      </c>
      <c r="C126" s="1">
        <v>981</v>
      </c>
      <c r="D126" s="1">
        <v>0</v>
      </c>
      <c r="E126" s="1">
        <v>1478</v>
      </c>
      <c r="F126" s="1">
        <v>0.66369999999999996</v>
      </c>
      <c r="G126" s="1">
        <v>0</v>
      </c>
      <c r="H126" s="1">
        <v>0.66369999999999996</v>
      </c>
    </row>
    <row r="127" spans="2:8">
      <c r="B127" s="2">
        <v>660453</v>
      </c>
      <c r="C127" s="1">
        <v>530</v>
      </c>
      <c r="D127" s="1">
        <v>0</v>
      </c>
      <c r="E127" s="1">
        <v>705</v>
      </c>
      <c r="F127" s="1">
        <v>0.75180000000000002</v>
      </c>
      <c r="G127" s="1">
        <v>0</v>
      </c>
      <c r="H127" s="1">
        <v>0.75180000000000002</v>
      </c>
    </row>
    <row r="128" spans="2:8">
      <c r="B128" s="2">
        <v>660454</v>
      </c>
      <c r="C128" s="1">
        <v>517</v>
      </c>
      <c r="D128" s="1">
        <v>0</v>
      </c>
      <c r="E128" s="1">
        <v>754</v>
      </c>
      <c r="F128" s="1">
        <v>0.68569999999999998</v>
      </c>
      <c r="G128" s="1">
        <v>0</v>
      </c>
      <c r="H128" s="1">
        <v>0.68569999999999998</v>
      </c>
    </row>
    <row r="129" spans="2:8">
      <c r="B129" s="2">
        <v>660455</v>
      </c>
      <c r="C129" s="1">
        <v>382</v>
      </c>
      <c r="D129" s="1">
        <v>0</v>
      </c>
      <c r="E129" s="1">
        <v>614</v>
      </c>
      <c r="F129" s="1">
        <v>0.62209999999999999</v>
      </c>
      <c r="G129" s="1">
        <v>0</v>
      </c>
      <c r="H129" s="1">
        <v>0.62209999999999999</v>
      </c>
    </row>
    <row r="130" spans="2:8">
      <c r="B130" s="2">
        <v>660456</v>
      </c>
      <c r="C130" s="1">
        <v>330</v>
      </c>
      <c r="D130" s="1">
        <v>0</v>
      </c>
      <c r="E130" s="1">
        <v>498</v>
      </c>
      <c r="F130" s="1">
        <v>0.66269999999999996</v>
      </c>
      <c r="G130" s="1">
        <v>0</v>
      </c>
      <c r="H130" s="1">
        <v>0.66269999999999996</v>
      </c>
    </row>
    <row r="131" spans="2:8">
      <c r="B131" s="2">
        <v>660457</v>
      </c>
      <c r="C131" s="1">
        <v>421</v>
      </c>
      <c r="D131" s="1">
        <v>0</v>
      </c>
      <c r="E131" s="1">
        <v>537</v>
      </c>
      <c r="F131" s="1">
        <v>0.78400000000000003</v>
      </c>
      <c r="G131" s="1">
        <v>0</v>
      </c>
      <c r="H131" s="1">
        <v>0.78400000000000003</v>
      </c>
    </row>
    <row r="132" spans="2:8">
      <c r="B132" s="2">
        <v>660458</v>
      </c>
      <c r="C132" s="1">
        <v>379</v>
      </c>
      <c r="D132" s="1">
        <v>0</v>
      </c>
      <c r="E132" s="1">
        <v>547</v>
      </c>
      <c r="F132" s="1">
        <v>0.69289999999999996</v>
      </c>
      <c r="G132" s="1">
        <v>0</v>
      </c>
      <c r="H132" s="1">
        <v>0.69289999999999996</v>
      </c>
    </row>
    <row r="133" spans="2:8">
      <c r="B133" s="2">
        <v>660459</v>
      </c>
      <c r="C133" s="1">
        <v>294</v>
      </c>
      <c r="D133" s="1">
        <v>0</v>
      </c>
      <c r="E133" s="1">
        <v>295</v>
      </c>
      <c r="F133" s="1">
        <v>0.99660000000000004</v>
      </c>
      <c r="G133" s="1">
        <v>0</v>
      </c>
      <c r="H133" s="1">
        <v>0.99660000000000004</v>
      </c>
    </row>
    <row r="134" spans="2:8">
      <c r="B134" s="2">
        <v>660460</v>
      </c>
      <c r="C134" s="1">
        <v>206</v>
      </c>
      <c r="D134" s="1">
        <v>76</v>
      </c>
      <c r="E134" s="1">
        <v>719</v>
      </c>
      <c r="F134" s="1">
        <v>0.28649999999999998</v>
      </c>
      <c r="G134" s="1">
        <v>0.1057</v>
      </c>
      <c r="H134" s="1">
        <v>0.39219999999999999</v>
      </c>
    </row>
    <row r="135" spans="2:8">
      <c r="B135" s="2">
        <v>660461</v>
      </c>
      <c r="C135" s="1">
        <v>283</v>
      </c>
      <c r="D135" s="1">
        <v>98</v>
      </c>
      <c r="E135" s="1">
        <v>892</v>
      </c>
      <c r="F135" s="1">
        <v>0.31730000000000003</v>
      </c>
      <c r="G135" s="1">
        <v>0.1099</v>
      </c>
      <c r="H135" s="1">
        <v>0.42709999999999998</v>
      </c>
    </row>
    <row r="136" spans="2:8">
      <c r="B136" s="2">
        <v>660463</v>
      </c>
      <c r="C136" s="1">
        <v>146</v>
      </c>
      <c r="D136" s="1">
        <v>37</v>
      </c>
      <c r="E136" s="1">
        <v>525</v>
      </c>
      <c r="F136" s="1">
        <v>0.27810000000000001</v>
      </c>
      <c r="G136" s="1">
        <v>7.0499999999999993E-2</v>
      </c>
      <c r="H136" s="1">
        <v>0.34860000000000002</v>
      </c>
    </row>
    <row r="137" spans="2:8">
      <c r="B137" s="2">
        <v>660464</v>
      </c>
      <c r="C137" s="1">
        <v>313</v>
      </c>
      <c r="D137" s="1">
        <v>78</v>
      </c>
      <c r="E137" s="1">
        <v>828</v>
      </c>
      <c r="F137" s="1">
        <v>0.378</v>
      </c>
      <c r="G137" s="1">
        <v>9.4200000000000006E-2</v>
      </c>
      <c r="H137" s="1">
        <v>0.47220000000000001</v>
      </c>
    </row>
    <row r="138" spans="2:8">
      <c r="B138" s="2">
        <v>660465</v>
      </c>
      <c r="C138" s="1">
        <v>227</v>
      </c>
      <c r="D138" s="1">
        <v>89</v>
      </c>
      <c r="E138" s="1">
        <v>833</v>
      </c>
      <c r="F138" s="1">
        <v>0.27250000000000002</v>
      </c>
      <c r="G138" s="1">
        <v>0.10680000000000001</v>
      </c>
      <c r="H138" s="1">
        <v>0.37940000000000002</v>
      </c>
    </row>
    <row r="139" spans="2:8">
      <c r="B139" s="2">
        <v>660466</v>
      </c>
      <c r="C139" s="1">
        <v>308</v>
      </c>
      <c r="D139" s="1">
        <v>76</v>
      </c>
      <c r="E139" s="1">
        <v>916</v>
      </c>
      <c r="F139" s="1">
        <v>0.3362</v>
      </c>
      <c r="G139" s="1">
        <v>8.3000000000000004E-2</v>
      </c>
      <c r="H139" s="1">
        <v>0.41920000000000002</v>
      </c>
    </row>
    <row r="140" spans="2:8">
      <c r="B140" s="2">
        <v>660467</v>
      </c>
      <c r="C140" s="1">
        <v>413</v>
      </c>
      <c r="D140" s="1">
        <v>138</v>
      </c>
      <c r="E140" s="1">
        <v>1704</v>
      </c>
      <c r="F140" s="1">
        <v>0.2424</v>
      </c>
      <c r="G140" s="1">
        <v>8.1000000000000003E-2</v>
      </c>
      <c r="H140" s="1">
        <v>0.32340000000000002</v>
      </c>
    </row>
    <row r="141" spans="2:8">
      <c r="B141" s="2">
        <v>660468</v>
      </c>
      <c r="C141" s="1">
        <v>464</v>
      </c>
      <c r="D141" s="1">
        <v>158</v>
      </c>
      <c r="E141" s="1">
        <v>1746</v>
      </c>
      <c r="F141" s="1">
        <v>0.26579999999999998</v>
      </c>
      <c r="G141" s="1">
        <v>9.0499999999999997E-2</v>
      </c>
      <c r="H141" s="1">
        <v>0.35620000000000002</v>
      </c>
    </row>
    <row r="142" spans="2:8">
      <c r="B142" s="2">
        <v>660469</v>
      </c>
      <c r="C142" s="1">
        <v>392</v>
      </c>
      <c r="D142" s="1">
        <v>116</v>
      </c>
      <c r="E142" s="1">
        <v>1540</v>
      </c>
      <c r="F142" s="1">
        <v>0.2545</v>
      </c>
      <c r="G142" s="1">
        <v>7.5300000000000006E-2</v>
      </c>
      <c r="H142" s="1">
        <v>0.32990000000000003</v>
      </c>
    </row>
    <row r="143" spans="2:8">
      <c r="B143" s="2">
        <v>660470</v>
      </c>
      <c r="C143" s="1">
        <v>98</v>
      </c>
      <c r="D143" s="1">
        <v>0</v>
      </c>
      <c r="E143" s="1">
        <v>143</v>
      </c>
      <c r="F143" s="1">
        <v>0.68530000000000002</v>
      </c>
      <c r="G143" s="1">
        <v>0</v>
      </c>
      <c r="H143" s="1">
        <v>0.68530000000000002</v>
      </c>
    </row>
    <row r="144" spans="2:8">
      <c r="B144" s="2">
        <v>660471</v>
      </c>
      <c r="C144" s="1">
        <v>155</v>
      </c>
      <c r="D144" s="1">
        <v>47</v>
      </c>
      <c r="E144" s="1">
        <v>553</v>
      </c>
      <c r="F144" s="1">
        <v>0.28029999999999999</v>
      </c>
      <c r="G144" s="1">
        <v>8.5000000000000006E-2</v>
      </c>
      <c r="H144" s="1">
        <v>0.36530000000000001</v>
      </c>
    </row>
    <row r="145" spans="2:8">
      <c r="B145" s="2">
        <v>660473</v>
      </c>
      <c r="C145" s="1">
        <v>109</v>
      </c>
      <c r="D145" s="1">
        <v>35</v>
      </c>
      <c r="E145" s="1">
        <v>608</v>
      </c>
      <c r="F145" s="1">
        <v>0.17929999999999999</v>
      </c>
      <c r="G145" s="1">
        <v>5.7599999999999998E-2</v>
      </c>
      <c r="H145" s="1">
        <v>0.23680000000000001</v>
      </c>
    </row>
    <row r="146" spans="2:8">
      <c r="B146" s="2">
        <v>660475</v>
      </c>
      <c r="C146" s="1">
        <v>216</v>
      </c>
      <c r="D146" s="1">
        <v>78</v>
      </c>
      <c r="E146" s="1">
        <v>720</v>
      </c>
      <c r="F146" s="1">
        <v>0.3</v>
      </c>
      <c r="G146" s="1">
        <v>0.10829999999999999</v>
      </c>
      <c r="H146" s="1">
        <v>0.4083</v>
      </c>
    </row>
    <row r="147" spans="2:8">
      <c r="B147" s="2">
        <v>660477</v>
      </c>
      <c r="C147" s="1">
        <v>70</v>
      </c>
      <c r="D147" s="1">
        <v>32</v>
      </c>
      <c r="E147" s="1">
        <v>356</v>
      </c>
      <c r="F147" s="1">
        <v>0.1966</v>
      </c>
      <c r="G147" s="1">
        <v>8.9899999999999994E-2</v>
      </c>
      <c r="H147" s="1">
        <v>0.28649999999999998</v>
      </c>
    </row>
    <row r="148" spans="2:8">
      <c r="B148" s="2">
        <v>660478</v>
      </c>
      <c r="C148" s="1">
        <v>129</v>
      </c>
      <c r="D148" s="1">
        <v>38</v>
      </c>
      <c r="E148" s="1">
        <v>387</v>
      </c>
      <c r="F148" s="1">
        <v>0.33329999999999999</v>
      </c>
      <c r="G148" s="1">
        <v>9.8199999999999996E-2</v>
      </c>
      <c r="H148" s="1">
        <v>0.43149999999999999</v>
      </c>
    </row>
    <row r="149" spans="2:8">
      <c r="B149" s="2">
        <v>660479</v>
      </c>
      <c r="C149" s="1">
        <v>76</v>
      </c>
      <c r="D149" s="1">
        <v>22</v>
      </c>
      <c r="E149" s="1">
        <v>284</v>
      </c>
      <c r="F149" s="1">
        <v>0.2676</v>
      </c>
      <c r="G149" s="1">
        <v>7.7499999999999999E-2</v>
      </c>
      <c r="H149" s="1">
        <v>0.34510000000000002</v>
      </c>
    </row>
    <row r="150" spans="2:8">
      <c r="B150" s="2">
        <v>660480</v>
      </c>
      <c r="C150" s="1">
        <v>177</v>
      </c>
      <c r="D150" s="1">
        <v>66</v>
      </c>
      <c r="E150" s="1">
        <v>687</v>
      </c>
      <c r="F150" s="1">
        <v>0.2576</v>
      </c>
      <c r="G150" s="1">
        <v>9.6100000000000005E-2</v>
      </c>
      <c r="H150" s="1">
        <v>0.35370000000000001</v>
      </c>
    </row>
    <row r="151" spans="2:8">
      <c r="B151" s="2">
        <v>660481</v>
      </c>
      <c r="C151" s="1">
        <v>234</v>
      </c>
      <c r="D151" s="1">
        <v>70</v>
      </c>
      <c r="E151" s="1">
        <v>709</v>
      </c>
      <c r="F151" s="1">
        <v>0.33</v>
      </c>
      <c r="G151" s="1">
        <v>9.8699999999999996E-2</v>
      </c>
      <c r="H151" s="1">
        <v>0.42880000000000001</v>
      </c>
    </row>
    <row r="152" spans="2:8">
      <c r="B152" s="2">
        <v>660482</v>
      </c>
      <c r="C152" s="1">
        <v>145</v>
      </c>
      <c r="D152" s="1">
        <v>42</v>
      </c>
      <c r="E152" s="1">
        <v>476</v>
      </c>
      <c r="F152" s="1">
        <v>0.30459999999999998</v>
      </c>
      <c r="G152" s="1">
        <v>8.8200000000000001E-2</v>
      </c>
      <c r="H152" s="1">
        <v>0.39290000000000003</v>
      </c>
    </row>
    <row r="153" spans="2:8">
      <c r="B153" s="2">
        <v>660484</v>
      </c>
      <c r="C153" s="1">
        <v>130</v>
      </c>
      <c r="D153" s="1">
        <v>41</v>
      </c>
      <c r="E153" s="1">
        <v>640</v>
      </c>
      <c r="F153" s="1">
        <v>0.2031</v>
      </c>
      <c r="G153" s="1">
        <v>6.4100000000000004E-2</v>
      </c>
      <c r="H153" s="1">
        <v>0.26719999999999999</v>
      </c>
    </row>
    <row r="154" spans="2:8">
      <c r="B154" s="2">
        <v>660488</v>
      </c>
      <c r="C154" s="1">
        <v>196</v>
      </c>
      <c r="D154" s="1">
        <v>0</v>
      </c>
      <c r="E154" s="1">
        <v>310</v>
      </c>
      <c r="F154" s="1">
        <v>0.63229999999999997</v>
      </c>
      <c r="G154" s="1">
        <v>0</v>
      </c>
      <c r="H154" s="1">
        <v>0.63229999999999997</v>
      </c>
    </row>
    <row r="155" spans="2:8">
      <c r="B155" s="2">
        <v>660490</v>
      </c>
      <c r="C155" s="1">
        <v>219</v>
      </c>
      <c r="D155" s="1">
        <v>36</v>
      </c>
      <c r="E155" s="1">
        <v>576</v>
      </c>
      <c r="F155" s="1">
        <v>0.38019999999999998</v>
      </c>
      <c r="G155" s="1">
        <v>6.25E-2</v>
      </c>
      <c r="H155" s="1">
        <v>0.44269999999999998</v>
      </c>
    </row>
    <row r="156" spans="2:8">
      <c r="B156" s="2">
        <v>660491</v>
      </c>
      <c r="C156" s="1">
        <v>174</v>
      </c>
      <c r="D156" s="1">
        <v>64</v>
      </c>
      <c r="E156" s="1">
        <v>496</v>
      </c>
      <c r="F156" s="1">
        <v>0.3508</v>
      </c>
      <c r="G156" s="1">
        <v>0.129</v>
      </c>
      <c r="H156" s="1">
        <v>0.4798</v>
      </c>
    </row>
    <row r="157" spans="2:8">
      <c r="B157" s="2">
        <v>660505</v>
      </c>
      <c r="C157" s="1">
        <v>540</v>
      </c>
      <c r="D157" s="1">
        <v>0</v>
      </c>
      <c r="E157" s="1">
        <v>540</v>
      </c>
      <c r="F157" s="1">
        <v>1</v>
      </c>
      <c r="G157" s="1">
        <v>0</v>
      </c>
      <c r="H157" s="1">
        <v>1</v>
      </c>
    </row>
    <row r="158" spans="2:8">
      <c r="B158" s="2">
        <v>660518</v>
      </c>
      <c r="C158" s="1">
        <v>118</v>
      </c>
      <c r="D158" s="1">
        <v>34</v>
      </c>
      <c r="E158" s="1">
        <v>773</v>
      </c>
      <c r="F158" s="1">
        <v>0.1527</v>
      </c>
      <c r="G158" s="1">
        <v>4.3999999999999997E-2</v>
      </c>
      <c r="H158" s="1">
        <v>0.1966</v>
      </c>
    </row>
    <row r="159" spans="2:8">
      <c r="B159" s="2">
        <v>660519</v>
      </c>
      <c r="C159" s="1">
        <v>131</v>
      </c>
      <c r="D159" s="1">
        <v>34</v>
      </c>
      <c r="E159" s="1">
        <v>581</v>
      </c>
      <c r="F159" s="1">
        <v>0.22550000000000001</v>
      </c>
      <c r="G159" s="1">
        <v>5.8500000000000003E-2</v>
      </c>
      <c r="H159" s="1">
        <v>0.28399999999999997</v>
      </c>
    </row>
    <row r="160" spans="2:8">
      <c r="B160" s="2">
        <v>660520</v>
      </c>
      <c r="C160" s="1">
        <v>87</v>
      </c>
      <c r="D160" s="1">
        <v>21</v>
      </c>
      <c r="E160" s="1">
        <v>348</v>
      </c>
      <c r="F160" s="1">
        <v>0.25</v>
      </c>
      <c r="G160" s="1">
        <v>6.0299999999999999E-2</v>
      </c>
      <c r="H160" s="1">
        <v>0.31030000000000002</v>
      </c>
    </row>
    <row r="161" spans="2:8">
      <c r="B161" s="2">
        <v>660521</v>
      </c>
      <c r="C161" s="1">
        <v>99</v>
      </c>
      <c r="D161" s="1">
        <v>16</v>
      </c>
      <c r="E161" s="1">
        <v>442</v>
      </c>
      <c r="F161" s="1">
        <v>0.224</v>
      </c>
      <c r="G161" s="1">
        <v>3.6200000000000003E-2</v>
      </c>
      <c r="H161" s="1">
        <v>0.26019999999999999</v>
      </c>
    </row>
    <row r="162" spans="2:8">
      <c r="B162" s="2">
        <v>660522</v>
      </c>
      <c r="C162" s="1">
        <v>92</v>
      </c>
      <c r="D162" s="1">
        <v>19</v>
      </c>
      <c r="E162" s="1">
        <v>343</v>
      </c>
      <c r="F162" s="1">
        <v>0.26819999999999999</v>
      </c>
      <c r="G162" s="1">
        <v>5.5399999999999998E-2</v>
      </c>
      <c r="H162" s="1">
        <v>0.3236</v>
      </c>
    </row>
    <row r="163" spans="2:8">
      <c r="B163" s="2">
        <v>660527</v>
      </c>
      <c r="C163" s="1">
        <v>193</v>
      </c>
      <c r="D163" s="1">
        <v>0</v>
      </c>
      <c r="E163" s="1">
        <v>414</v>
      </c>
      <c r="F163" s="1">
        <v>0.4662</v>
      </c>
      <c r="G163" s="1">
        <v>0</v>
      </c>
      <c r="H163" s="1">
        <v>0.4662</v>
      </c>
    </row>
    <row r="164" spans="2:8">
      <c r="B164" s="2">
        <v>660528</v>
      </c>
      <c r="C164" s="1">
        <v>141</v>
      </c>
      <c r="D164" s="1">
        <v>0</v>
      </c>
      <c r="E164" s="1">
        <v>369</v>
      </c>
      <c r="F164" s="1">
        <v>0.3821</v>
      </c>
      <c r="G164" s="1">
        <v>0</v>
      </c>
      <c r="H164" s="1">
        <v>0.3821</v>
      </c>
    </row>
    <row r="165" spans="2:8">
      <c r="B165" s="2">
        <v>660530</v>
      </c>
      <c r="C165" s="1">
        <v>304</v>
      </c>
      <c r="D165" s="1">
        <v>0</v>
      </c>
      <c r="E165" s="1">
        <v>407</v>
      </c>
      <c r="F165" s="1">
        <v>0.74690000000000001</v>
      </c>
      <c r="G165" s="1">
        <v>0</v>
      </c>
      <c r="H165" s="1">
        <v>0.74690000000000001</v>
      </c>
    </row>
    <row r="166" spans="2:8">
      <c r="B166" s="2">
        <v>660531</v>
      </c>
      <c r="C166" s="1">
        <v>226</v>
      </c>
      <c r="D166" s="1">
        <v>0</v>
      </c>
      <c r="E166" s="1">
        <v>305</v>
      </c>
      <c r="F166" s="1">
        <v>0.74099999999999999</v>
      </c>
      <c r="G166" s="1">
        <v>0</v>
      </c>
      <c r="H166" s="1">
        <v>0.74099999999999999</v>
      </c>
    </row>
    <row r="167" spans="2:8">
      <c r="B167" s="2">
        <v>660533</v>
      </c>
      <c r="C167" s="1">
        <v>132</v>
      </c>
      <c r="D167" s="1">
        <v>0</v>
      </c>
      <c r="E167" s="1">
        <v>195</v>
      </c>
      <c r="F167" s="1">
        <v>0.67689999999999995</v>
      </c>
      <c r="G167" s="1">
        <v>0</v>
      </c>
      <c r="H167" s="1">
        <v>0.67689999999999995</v>
      </c>
    </row>
    <row r="168" spans="2:8">
      <c r="B168" s="2">
        <v>660534</v>
      </c>
      <c r="C168" s="1">
        <v>758</v>
      </c>
      <c r="D168" s="1">
        <v>0</v>
      </c>
      <c r="E168" s="1">
        <v>1228</v>
      </c>
      <c r="F168" s="1">
        <v>0.61729999999999996</v>
      </c>
      <c r="G168" s="1">
        <v>0</v>
      </c>
      <c r="H168" s="1">
        <v>0.61729999999999996</v>
      </c>
    </row>
    <row r="169" spans="2:8">
      <c r="B169" s="2">
        <v>660535</v>
      </c>
      <c r="C169" s="1">
        <v>436</v>
      </c>
      <c r="D169" s="1">
        <v>0</v>
      </c>
      <c r="E169" s="1">
        <v>690</v>
      </c>
      <c r="F169" s="1">
        <v>0.63190000000000002</v>
      </c>
      <c r="G169" s="1">
        <v>0</v>
      </c>
      <c r="H169" s="1">
        <v>0.63190000000000002</v>
      </c>
    </row>
    <row r="170" spans="2:8">
      <c r="B170" s="2">
        <v>660536</v>
      </c>
      <c r="C170" s="1">
        <v>445</v>
      </c>
      <c r="D170" s="1">
        <v>0</v>
      </c>
      <c r="E170" s="1">
        <v>552</v>
      </c>
      <c r="F170" s="1">
        <v>0.80620000000000003</v>
      </c>
      <c r="G170" s="1">
        <v>0</v>
      </c>
      <c r="H170" s="1">
        <v>0.80620000000000003</v>
      </c>
    </row>
    <row r="171" spans="2:8">
      <c r="B171" s="2">
        <v>660538</v>
      </c>
      <c r="C171" s="1">
        <v>151</v>
      </c>
      <c r="D171" s="1">
        <v>0</v>
      </c>
      <c r="E171" s="1">
        <v>299</v>
      </c>
      <c r="F171" s="1">
        <v>0.505</v>
      </c>
      <c r="G171" s="1">
        <v>0</v>
      </c>
      <c r="H171" s="1">
        <v>0.505</v>
      </c>
    </row>
    <row r="172" spans="2:8">
      <c r="B172" s="2">
        <v>660539</v>
      </c>
      <c r="C172" s="1">
        <v>86</v>
      </c>
      <c r="D172" s="1">
        <v>0</v>
      </c>
      <c r="E172" s="1">
        <v>268</v>
      </c>
      <c r="F172" s="1">
        <v>0.32090000000000002</v>
      </c>
      <c r="G172" s="1">
        <v>0</v>
      </c>
      <c r="H172" s="1">
        <v>0.32090000000000002</v>
      </c>
    </row>
    <row r="173" spans="2:8">
      <c r="B173" s="2">
        <v>660540</v>
      </c>
      <c r="C173" s="1">
        <v>101</v>
      </c>
      <c r="D173" s="1">
        <v>0</v>
      </c>
      <c r="E173" s="1">
        <v>177</v>
      </c>
      <c r="F173" s="1">
        <v>0.5706</v>
      </c>
      <c r="G173" s="1">
        <v>0</v>
      </c>
      <c r="H173" s="1">
        <v>0.5706</v>
      </c>
    </row>
    <row r="174" spans="2:8">
      <c r="B174" s="2">
        <v>660542</v>
      </c>
      <c r="C174" s="1">
        <v>28</v>
      </c>
      <c r="D174" s="1">
        <v>0</v>
      </c>
      <c r="E174" s="1">
        <v>48</v>
      </c>
      <c r="F174" s="1">
        <v>0.58330000000000004</v>
      </c>
      <c r="G174" s="1">
        <v>0</v>
      </c>
      <c r="H174" s="1">
        <v>0.58330000000000004</v>
      </c>
    </row>
    <row r="175" spans="2:8">
      <c r="B175" s="2">
        <v>660544</v>
      </c>
      <c r="C175" s="1">
        <v>157</v>
      </c>
      <c r="D175" s="1">
        <v>0</v>
      </c>
      <c r="E175" s="1">
        <v>157</v>
      </c>
      <c r="F175" s="1">
        <v>1</v>
      </c>
      <c r="G175" s="1">
        <v>0</v>
      </c>
      <c r="H175" s="1">
        <v>1</v>
      </c>
    </row>
    <row r="176" spans="2:8">
      <c r="B176" s="2">
        <v>660545</v>
      </c>
      <c r="C176" s="1">
        <v>205</v>
      </c>
      <c r="D176" s="1">
        <v>0</v>
      </c>
      <c r="E176" s="1">
        <v>235</v>
      </c>
      <c r="F176" s="1">
        <v>0.87229999999999996</v>
      </c>
      <c r="G176" s="1">
        <v>0</v>
      </c>
      <c r="H176" s="1">
        <v>0.87229999999999996</v>
      </c>
    </row>
    <row r="177" spans="2:8">
      <c r="B177" s="2">
        <v>660546</v>
      </c>
      <c r="C177" s="1">
        <v>98</v>
      </c>
      <c r="D177" s="1">
        <v>0</v>
      </c>
      <c r="E177" s="1">
        <v>118</v>
      </c>
      <c r="F177" s="1">
        <v>0.83050000000000002</v>
      </c>
      <c r="G177" s="1">
        <v>0</v>
      </c>
      <c r="H177" s="1">
        <v>0.83050000000000002</v>
      </c>
    </row>
    <row r="178" spans="2:8">
      <c r="B178" s="2">
        <v>660547</v>
      </c>
      <c r="C178" s="1">
        <v>123</v>
      </c>
      <c r="D178" s="1">
        <v>0</v>
      </c>
      <c r="E178" s="1">
        <v>184</v>
      </c>
      <c r="F178" s="1">
        <v>0.66849999999999998</v>
      </c>
      <c r="G178" s="1">
        <v>0</v>
      </c>
      <c r="H178" s="1">
        <v>0.66849999999999998</v>
      </c>
    </row>
    <row r="179" spans="2:8">
      <c r="B179" s="2">
        <v>660548</v>
      </c>
      <c r="C179" s="1">
        <v>72</v>
      </c>
      <c r="D179" s="1">
        <v>30</v>
      </c>
      <c r="E179" s="1">
        <v>466</v>
      </c>
      <c r="F179" s="1">
        <v>0.1545</v>
      </c>
      <c r="G179" s="1">
        <v>6.4399999999999999E-2</v>
      </c>
      <c r="H179" s="1">
        <v>0.21890000000000001</v>
      </c>
    </row>
    <row r="180" spans="2:8">
      <c r="B180" s="2">
        <v>660549</v>
      </c>
      <c r="C180" s="1">
        <v>1479</v>
      </c>
      <c r="D180" s="1">
        <v>0</v>
      </c>
      <c r="E180" s="1">
        <v>1932</v>
      </c>
      <c r="F180" s="1">
        <v>0.76549999999999996</v>
      </c>
      <c r="G180" s="1">
        <v>0</v>
      </c>
      <c r="H180" s="1">
        <v>0.76549999999999996</v>
      </c>
    </row>
    <row r="181" spans="2:8">
      <c r="B181" s="2">
        <v>660552</v>
      </c>
      <c r="C181" s="1">
        <v>427</v>
      </c>
      <c r="D181" s="1">
        <v>0</v>
      </c>
      <c r="E181" s="1">
        <v>442</v>
      </c>
      <c r="F181" s="1">
        <v>0.96609999999999996</v>
      </c>
      <c r="G181" s="1">
        <v>0</v>
      </c>
      <c r="H181" s="1">
        <v>0.96609999999999996</v>
      </c>
    </row>
    <row r="182" spans="2:8">
      <c r="B182" s="2">
        <v>660553</v>
      </c>
      <c r="C182" s="1">
        <v>413</v>
      </c>
      <c r="D182" s="1">
        <v>0</v>
      </c>
      <c r="E182" s="1">
        <v>469</v>
      </c>
      <c r="F182" s="1">
        <v>0.88060000000000005</v>
      </c>
      <c r="G182" s="1">
        <v>0</v>
      </c>
      <c r="H182" s="1">
        <v>0.88060000000000005</v>
      </c>
    </row>
    <row r="183" spans="2:8">
      <c r="B183" s="2">
        <v>660555</v>
      </c>
      <c r="C183" s="1">
        <v>323</v>
      </c>
      <c r="D183" s="1">
        <v>0</v>
      </c>
      <c r="E183" s="1">
        <v>385</v>
      </c>
      <c r="F183" s="1">
        <v>0.83899999999999997</v>
      </c>
      <c r="G183" s="1">
        <v>0</v>
      </c>
      <c r="H183" s="1">
        <v>0.83899999999999997</v>
      </c>
    </row>
    <row r="184" spans="2:8">
      <c r="B184" s="2">
        <v>660556</v>
      </c>
      <c r="C184" s="1">
        <v>399</v>
      </c>
      <c r="D184" s="1">
        <v>0</v>
      </c>
      <c r="E184" s="1">
        <v>539</v>
      </c>
      <c r="F184" s="1">
        <v>0.74029999999999996</v>
      </c>
      <c r="G184" s="1">
        <v>0</v>
      </c>
      <c r="H184" s="1">
        <v>0.74029999999999996</v>
      </c>
    </row>
    <row r="185" spans="2:8">
      <c r="B185" s="2">
        <v>660561</v>
      </c>
      <c r="C185" s="1">
        <v>439</v>
      </c>
      <c r="D185" s="1">
        <v>0</v>
      </c>
      <c r="E185" s="1">
        <v>558</v>
      </c>
      <c r="F185" s="1">
        <v>0.78669999999999995</v>
      </c>
      <c r="G185" s="1">
        <v>0</v>
      </c>
      <c r="H185" s="1">
        <v>0.78669999999999995</v>
      </c>
    </row>
    <row r="186" spans="2:8">
      <c r="B186" s="2">
        <v>660565</v>
      </c>
      <c r="C186" s="1">
        <v>63</v>
      </c>
      <c r="D186" s="1">
        <v>0</v>
      </c>
      <c r="E186" s="1">
        <v>160</v>
      </c>
      <c r="F186" s="1">
        <v>0.39379999999999998</v>
      </c>
      <c r="G186" s="1">
        <v>0</v>
      </c>
      <c r="H186" s="1">
        <v>0.39379999999999998</v>
      </c>
    </row>
    <row r="187" spans="2:8">
      <c r="B187" s="2">
        <v>660566</v>
      </c>
      <c r="C187" s="1">
        <v>260</v>
      </c>
      <c r="D187" s="1">
        <v>0</v>
      </c>
      <c r="E187" s="1">
        <v>468</v>
      </c>
      <c r="F187" s="1">
        <v>0.55559999999999998</v>
      </c>
      <c r="G187" s="1">
        <v>0</v>
      </c>
      <c r="H187" s="1">
        <v>0.55559999999999998</v>
      </c>
    </row>
    <row r="188" spans="2:8">
      <c r="B188" s="2">
        <v>660568</v>
      </c>
      <c r="C188" s="1">
        <v>325</v>
      </c>
      <c r="D188" s="1">
        <v>0</v>
      </c>
      <c r="E188" s="1">
        <v>471</v>
      </c>
      <c r="F188" s="1">
        <v>0.69</v>
      </c>
      <c r="G188" s="1">
        <v>0</v>
      </c>
      <c r="H188" s="1">
        <v>0.69</v>
      </c>
    </row>
    <row r="189" spans="2:8">
      <c r="B189" s="2">
        <v>660571</v>
      </c>
      <c r="C189" s="1">
        <v>281</v>
      </c>
      <c r="D189" s="1">
        <v>0</v>
      </c>
      <c r="E189" s="1">
        <v>467</v>
      </c>
      <c r="F189" s="1">
        <v>0.60170000000000001</v>
      </c>
      <c r="G189" s="1">
        <v>0</v>
      </c>
      <c r="H189" s="1">
        <v>0.60170000000000001</v>
      </c>
    </row>
    <row r="190" spans="2:8">
      <c r="B190" s="2">
        <v>660573</v>
      </c>
      <c r="C190" s="1">
        <v>222</v>
      </c>
      <c r="D190" s="1">
        <v>0</v>
      </c>
      <c r="E190" s="1">
        <v>475</v>
      </c>
      <c r="F190" s="1">
        <v>0.46739999999999998</v>
      </c>
      <c r="G190" s="1">
        <v>0</v>
      </c>
      <c r="H190" s="1">
        <v>0.46739999999999998</v>
      </c>
    </row>
    <row r="191" spans="2:8">
      <c r="B191" s="2">
        <v>660576</v>
      </c>
      <c r="C191" s="1">
        <v>419</v>
      </c>
      <c r="D191" s="1">
        <v>111</v>
      </c>
      <c r="E191" s="1">
        <v>1669</v>
      </c>
      <c r="F191" s="1">
        <v>0.251</v>
      </c>
      <c r="G191" s="1">
        <v>6.6500000000000004E-2</v>
      </c>
      <c r="H191" s="1">
        <v>0.31759999999999999</v>
      </c>
    </row>
    <row r="192" spans="2:8">
      <c r="B192" s="2">
        <v>660577</v>
      </c>
      <c r="C192" s="1">
        <v>88</v>
      </c>
      <c r="D192" s="1">
        <v>0</v>
      </c>
      <c r="E192" s="1">
        <v>119</v>
      </c>
      <c r="F192" s="1">
        <v>0.73950000000000005</v>
      </c>
      <c r="G192" s="1">
        <v>0</v>
      </c>
      <c r="H192" s="1">
        <v>0.73950000000000005</v>
      </c>
    </row>
    <row r="193" spans="2:8">
      <c r="B193" s="2">
        <v>660579</v>
      </c>
      <c r="C193" s="1">
        <v>181</v>
      </c>
      <c r="D193" s="1">
        <v>61</v>
      </c>
      <c r="E193" s="1">
        <v>644</v>
      </c>
      <c r="F193" s="1">
        <v>0.28110000000000002</v>
      </c>
      <c r="G193" s="1">
        <v>9.4700000000000006E-2</v>
      </c>
      <c r="H193" s="1">
        <v>0.37580000000000002</v>
      </c>
    </row>
    <row r="194" spans="2:8">
      <c r="B194" s="2">
        <v>660580</v>
      </c>
      <c r="C194" s="1">
        <v>161</v>
      </c>
      <c r="D194" s="1">
        <v>31</v>
      </c>
      <c r="E194" s="1">
        <v>555</v>
      </c>
      <c r="F194" s="1">
        <v>0.29010000000000002</v>
      </c>
      <c r="G194" s="1">
        <v>5.5899999999999998E-2</v>
      </c>
      <c r="H194" s="1">
        <v>0.34589999999999999</v>
      </c>
    </row>
    <row r="195" spans="2:8">
      <c r="B195" s="2">
        <v>660581</v>
      </c>
      <c r="C195" s="1">
        <v>207</v>
      </c>
      <c r="D195" s="1">
        <v>42</v>
      </c>
      <c r="E195" s="1">
        <v>668</v>
      </c>
      <c r="F195" s="1">
        <v>0.30990000000000001</v>
      </c>
      <c r="G195" s="1">
        <v>6.2899999999999998E-2</v>
      </c>
      <c r="H195" s="1">
        <v>0.37280000000000002</v>
      </c>
    </row>
    <row r="196" spans="2:8">
      <c r="B196" s="2">
        <v>660582</v>
      </c>
      <c r="C196" s="1">
        <v>220</v>
      </c>
      <c r="D196" s="1">
        <v>60</v>
      </c>
      <c r="E196" s="1">
        <v>664</v>
      </c>
      <c r="F196" s="1">
        <v>0.33129999999999998</v>
      </c>
      <c r="G196" s="1">
        <v>9.0399999999999994E-2</v>
      </c>
      <c r="H196" s="1">
        <v>0.42170000000000002</v>
      </c>
    </row>
    <row r="197" spans="2:8">
      <c r="B197" s="2">
        <v>660585</v>
      </c>
      <c r="C197" s="1">
        <v>386</v>
      </c>
      <c r="D197" s="1">
        <v>123</v>
      </c>
      <c r="E197" s="1">
        <v>2144</v>
      </c>
      <c r="F197" s="1">
        <v>0.18</v>
      </c>
      <c r="G197" s="1">
        <v>5.74E-2</v>
      </c>
      <c r="H197" s="1">
        <v>0.2374</v>
      </c>
    </row>
    <row r="198" spans="2:8">
      <c r="B198" s="2">
        <v>660586</v>
      </c>
      <c r="C198" s="1">
        <v>129</v>
      </c>
      <c r="D198" s="1">
        <v>41</v>
      </c>
      <c r="E198" s="1">
        <v>656</v>
      </c>
      <c r="F198" s="1">
        <v>0.1966</v>
      </c>
      <c r="G198" s="1">
        <v>6.25E-2</v>
      </c>
      <c r="H198" s="1">
        <v>0.2591</v>
      </c>
    </row>
    <row r="199" spans="2:8">
      <c r="B199" s="2">
        <v>660587</v>
      </c>
      <c r="C199" s="1">
        <v>160</v>
      </c>
      <c r="D199" s="1">
        <v>45</v>
      </c>
      <c r="E199" s="1">
        <v>790</v>
      </c>
      <c r="F199" s="1">
        <v>0.20250000000000001</v>
      </c>
      <c r="G199" s="1">
        <v>5.7000000000000002E-2</v>
      </c>
      <c r="H199" s="1">
        <v>0.25950000000000001</v>
      </c>
    </row>
    <row r="200" spans="2:8">
      <c r="B200" s="2">
        <v>660589</v>
      </c>
      <c r="C200" s="1">
        <v>95</v>
      </c>
      <c r="D200" s="1">
        <v>35</v>
      </c>
      <c r="E200" s="1">
        <v>644</v>
      </c>
      <c r="F200" s="1">
        <v>0.14749999999999999</v>
      </c>
      <c r="G200" s="1">
        <v>5.4300000000000001E-2</v>
      </c>
      <c r="H200" s="1">
        <v>0.2019</v>
      </c>
    </row>
    <row r="201" spans="2:8">
      <c r="B201" s="2">
        <v>660590</v>
      </c>
      <c r="C201" s="1">
        <v>91</v>
      </c>
      <c r="D201" s="1">
        <v>33</v>
      </c>
      <c r="E201" s="1">
        <v>591</v>
      </c>
      <c r="F201" s="1">
        <v>0.154</v>
      </c>
      <c r="G201" s="1">
        <v>5.5800000000000002E-2</v>
      </c>
      <c r="H201" s="1">
        <v>0.20979999999999999</v>
      </c>
    </row>
    <row r="202" spans="2:8">
      <c r="B202" s="2">
        <v>660592</v>
      </c>
      <c r="C202" s="1">
        <v>100</v>
      </c>
      <c r="D202" s="1">
        <v>39</v>
      </c>
      <c r="E202" s="1">
        <v>533</v>
      </c>
      <c r="F202" s="1">
        <v>0.18759999999999999</v>
      </c>
      <c r="G202" s="1">
        <v>7.3200000000000001E-2</v>
      </c>
      <c r="H202" s="1">
        <v>0.26079999999999998</v>
      </c>
    </row>
    <row r="203" spans="2:8">
      <c r="B203" s="2">
        <v>660593</v>
      </c>
      <c r="C203" s="1">
        <v>128</v>
      </c>
      <c r="D203" s="1">
        <v>45</v>
      </c>
      <c r="E203" s="1">
        <v>577</v>
      </c>
      <c r="F203" s="1">
        <v>0.2218</v>
      </c>
      <c r="G203" s="1">
        <v>7.8E-2</v>
      </c>
      <c r="H203" s="1">
        <v>0.29980000000000001</v>
      </c>
    </row>
    <row r="204" spans="2:8">
      <c r="B204" s="2">
        <v>660594</v>
      </c>
      <c r="C204" s="1">
        <v>109</v>
      </c>
      <c r="D204" s="1">
        <v>33</v>
      </c>
      <c r="E204" s="1">
        <v>623</v>
      </c>
      <c r="F204" s="1">
        <v>0.17499999999999999</v>
      </c>
      <c r="G204" s="1">
        <v>5.2999999999999999E-2</v>
      </c>
      <c r="H204" s="1">
        <v>0.22789999999999999</v>
      </c>
    </row>
    <row r="205" spans="2:8">
      <c r="B205" s="2">
        <v>660596</v>
      </c>
      <c r="C205" s="1">
        <v>56</v>
      </c>
      <c r="D205" s="1">
        <v>20</v>
      </c>
      <c r="E205" s="1">
        <v>403</v>
      </c>
      <c r="F205" s="1">
        <v>0.13900000000000001</v>
      </c>
      <c r="G205" s="1">
        <v>4.9599999999999998E-2</v>
      </c>
      <c r="H205" s="1">
        <v>0.18859999999999999</v>
      </c>
    </row>
    <row r="206" spans="2:8">
      <c r="B206" s="2">
        <v>660597</v>
      </c>
      <c r="C206" s="1">
        <v>287</v>
      </c>
      <c r="D206" s="1">
        <v>0</v>
      </c>
      <c r="E206" s="1">
        <v>394</v>
      </c>
      <c r="F206" s="1">
        <v>0.72840000000000005</v>
      </c>
      <c r="G206" s="1">
        <v>0</v>
      </c>
      <c r="H206" s="1">
        <v>0.72840000000000005</v>
      </c>
    </row>
    <row r="207" spans="2:8">
      <c r="B207" s="2">
        <v>660598</v>
      </c>
      <c r="C207" s="1">
        <v>195</v>
      </c>
      <c r="D207" s="1">
        <v>44</v>
      </c>
      <c r="E207" s="1">
        <v>522</v>
      </c>
      <c r="F207" s="1">
        <v>0.37359999999999999</v>
      </c>
      <c r="G207" s="1">
        <v>8.43E-2</v>
      </c>
      <c r="H207" s="1">
        <v>0.45789999999999997</v>
      </c>
    </row>
    <row r="208" spans="2:8">
      <c r="B208" s="2">
        <v>660599</v>
      </c>
      <c r="C208" s="1">
        <v>136</v>
      </c>
      <c r="D208" s="1">
        <v>37</v>
      </c>
      <c r="E208" s="1">
        <v>364</v>
      </c>
      <c r="F208" s="1">
        <v>0.37359999999999999</v>
      </c>
      <c r="G208" s="1">
        <v>0.1016</v>
      </c>
      <c r="H208" s="1">
        <v>0.4753</v>
      </c>
    </row>
    <row r="209" spans="2:8">
      <c r="B209" s="2">
        <v>660601</v>
      </c>
      <c r="C209" s="1">
        <v>25</v>
      </c>
      <c r="D209" s="1">
        <v>10</v>
      </c>
      <c r="E209" s="1">
        <v>280</v>
      </c>
      <c r="F209" s="1">
        <v>8.9300000000000004E-2</v>
      </c>
      <c r="G209" s="1">
        <v>3.5700000000000003E-2</v>
      </c>
      <c r="H209" s="1">
        <v>0.125</v>
      </c>
    </row>
    <row r="210" spans="2:8">
      <c r="B210" s="2">
        <v>660603</v>
      </c>
      <c r="C210" s="1">
        <v>107</v>
      </c>
      <c r="D210" s="1">
        <v>36</v>
      </c>
      <c r="E210" s="1">
        <v>417</v>
      </c>
      <c r="F210" s="1">
        <v>0.25659999999999999</v>
      </c>
      <c r="G210" s="1">
        <v>8.6300000000000002E-2</v>
      </c>
      <c r="H210" s="1">
        <v>0.34289999999999998</v>
      </c>
    </row>
    <row r="211" spans="2:8">
      <c r="B211" s="2">
        <v>660604</v>
      </c>
      <c r="C211" s="1">
        <v>66</v>
      </c>
      <c r="D211" s="1">
        <v>10</v>
      </c>
      <c r="E211" s="1">
        <v>556</v>
      </c>
      <c r="F211" s="1">
        <v>0.1187</v>
      </c>
      <c r="G211" s="1">
        <v>1.7999999999999999E-2</v>
      </c>
      <c r="H211" s="1">
        <v>0.13669999999999999</v>
      </c>
    </row>
    <row r="212" spans="2:8">
      <c r="B212" s="2">
        <v>660607</v>
      </c>
      <c r="C212" s="1">
        <v>38</v>
      </c>
      <c r="D212" s="1">
        <v>15</v>
      </c>
      <c r="E212" s="1">
        <v>470</v>
      </c>
      <c r="F212" s="1">
        <v>8.09E-2</v>
      </c>
      <c r="G212" s="1">
        <v>3.1899999999999998E-2</v>
      </c>
      <c r="H212" s="1">
        <v>0.1128</v>
      </c>
    </row>
    <row r="213" spans="2:8">
      <c r="B213" s="2">
        <v>660608</v>
      </c>
      <c r="C213" s="1">
        <v>49</v>
      </c>
      <c r="D213" s="1">
        <v>35</v>
      </c>
      <c r="E213" s="1">
        <v>610</v>
      </c>
      <c r="F213" s="1">
        <v>8.0299999999999996E-2</v>
      </c>
      <c r="G213" s="1">
        <v>5.74E-2</v>
      </c>
      <c r="H213" s="1">
        <v>0.13769999999999999</v>
      </c>
    </row>
    <row r="214" spans="2:8">
      <c r="B214" s="2">
        <v>660609</v>
      </c>
      <c r="C214" s="1">
        <v>162</v>
      </c>
      <c r="D214" s="1">
        <v>57</v>
      </c>
      <c r="E214" s="1">
        <v>498</v>
      </c>
      <c r="F214" s="1">
        <v>0.32529999999999998</v>
      </c>
      <c r="G214" s="1">
        <v>0.1145</v>
      </c>
      <c r="H214" s="1">
        <v>0.43980000000000002</v>
      </c>
    </row>
    <row r="215" spans="2:8">
      <c r="B215" s="2">
        <v>660612</v>
      </c>
      <c r="C215" s="1">
        <v>155</v>
      </c>
      <c r="D215" s="1">
        <v>48</v>
      </c>
      <c r="E215" s="1">
        <v>572</v>
      </c>
      <c r="F215" s="1">
        <v>0.27100000000000002</v>
      </c>
      <c r="G215" s="1">
        <v>8.3900000000000002E-2</v>
      </c>
      <c r="H215" s="1">
        <v>0.35489999999999999</v>
      </c>
    </row>
    <row r="216" spans="2:8">
      <c r="B216" s="2">
        <v>660613</v>
      </c>
      <c r="C216" s="1">
        <v>50</v>
      </c>
      <c r="D216" s="1">
        <v>15</v>
      </c>
      <c r="E216" s="1">
        <v>414</v>
      </c>
      <c r="F216" s="1">
        <v>0.1208</v>
      </c>
      <c r="G216" s="1">
        <v>3.6200000000000003E-2</v>
      </c>
      <c r="H216" s="1">
        <v>0.157</v>
      </c>
    </row>
    <row r="217" spans="2:8">
      <c r="B217" s="2">
        <v>660614</v>
      </c>
      <c r="C217" s="1">
        <v>55</v>
      </c>
      <c r="D217" s="1">
        <v>21</v>
      </c>
      <c r="E217" s="1">
        <v>448</v>
      </c>
      <c r="F217" s="1">
        <v>0.12280000000000001</v>
      </c>
      <c r="G217" s="1">
        <v>4.6899999999999997E-2</v>
      </c>
      <c r="H217" s="1">
        <v>0.1696</v>
      </c>
    </row>
    <row r="218" spans="2:8">
      <c r="B218" s="2">
        <v>660615</v>
      </c>
      <c r="C218" s="1">
        <v>195</v>
      </c>
      <c r="D218" s="1">
        <v>84</v>
      </c>
      <c r="E218" s="1">
        <v>547</v>
      </c>
      <c r="F218" s="1">
        <v>0.35649999999999998</v>
      </c>
      <c r="G218" s="1">
        <v>0.15359999999999999</v>
      </c>
      <c r="H218" s="1">
        <v>0.5101</v>
      </c>
    </row>
    <row r="219" spans="2:8">
      <c r="B219" s="2">
        <v>660616</v>
      </c>
      <c r="C219" s="1">
        <v>81</v>
      </c>
      <c r="D219" s="1">
        <v>23</v>
      </c>
      <c r="E219" s="1">
        <v>701</v>
      </c>
      <c r="F219" s="1">
        <v>0.11550000000000001</v>
      </c>
      <c r="G219" s="1">
        <v>3.2800000000000003E-2</v>
      </c>
      <c r="H219" s="1">
        <v>0.1484</v>
      </c>
    </row>
    <row r="220" spans="2:8">
      <c r="B220" s="2">
        <v>660617</v>
      </c>
      <c r="C220" s="1">
        <v>104</v>
      </c>
      <c r="D220" s="1">
        <v>26</v>
      </c>
      <c r="E220" s="1">
        <v>450</v>
      </c>
      <c r="F220" s="1">
        <v>0.2311</v>
      </c>
      <c r="G220" s="1">
        <v>5.7799999999999997E-2</v>
      </c>
      <c r="H220" s="1">
        <v>0.28889999999999999</v>
      </c>
    </row>
    <row r="221" spans="2:8">
      <c r="B221" s="2">
        <v>660622</v>
      </c>
      <c r="C221" s="1">
        <v>236</v>
      </c>
      <c r="D221" s="1">
        <v>80</v>
      </c>
      <c r="E221" s="1">
        <v>736</v>
      </c>
      <c r="F221" s="1">
        <v>0.32069999999999999</v>
      </c>
      <c r="G221" s="1">
        <v>0.1087</v>
      </c>
      <c r="H221" s="1">
        <v>0.42930000000000001</v>
      </c>
    </row>
    <row r="222" spans="2:8">
      <c r="B222" s="2">
        <v>660623</v>
      </c>
      <c r="C222" s="1">
        <v>512</v>
      </c>
      <c r="D222" s="1">
        <v>168</v>
      </c>
      <c r="E222" s="1">
        <v>1679</v>
      </c>
      <c r="F222" s="1">
        <v>0.3049</v>
      </c>
      <c r="G222" s="1">
        <v>0.10009999999999999</v>
      </c>
      <c r="H222" s="1">
        <v>0.40500000000000003</v>
      </c>
    </row>
    <row r="223" spans="2:8">
      <c r="B223" s="2">
        <v>660624</v>
      </c>
      <c r="C223" s="1">
        <v>399</v>
      </c>
      <c r="D223" s="1">
        <v>144</v>
      </c>
      <c r="E223" s="1">
        <v>1521</v>
      </c>
      <c r="F223" s="1">
        <v>0.26229999999999998</v>
      </c>
      <c r="G223" s="1">
        <v>9.4700000000000006E-2</v>
      </c>
      <c r="H223" s="1">
        <v>0.35699999999999998</v>
      </c>
    </row>
    <row r="224" spans="2:8">
      <c r="B224" s="2">
        <v>660625</v>
      </c>
      <c r="C224" s="1">
        <v>301</v>
      </c>
      <c r="D224" s="1">
        <v>99</v>
      </c>
      <c r="E224" s="1">
        <v>1470</v>
      </c>
      <c r="F224" s="1">
        <v>0.20480000000000001</v>
      </c>
      <c r="G224" s="1">
        <v>6.7299999999999999E-2</v>
      </c>
      <c r="H224" s="1">
        <v>0.27210000000000001</v>
      </c>
    </row>
    <row r="225" spans="2:8">
      <c r="B225" s="2">
        <v>660626</v>
      </c>
      <c r="C225" s="1">
        <v>326</v>
      </c>
      <c r="D225" s="1">
        <v>151</v>
      </c>
      <c r="E225" s="1">
        <v>1547</v>
      </c>
      <c r="F225" s="1">
        <v>0.2107</v>
      </c>
      <c r="G225" s="1">
        <v>9.7600000000000006E-2</v>
      </c>
      <c r="H225" s="1">
        <v>0.30830000000000002</v>
      </c>
    </row>
    <row r="226" spans="2:8">
      <c r="B226" s="2">
        <v>660627</v>
      </c>
      <c r="C226" s="1">
        <v>153</v>
      </c>
      <c r="D226" s="1">
        <v>35</v>
      </c>
      <c r="E226" s="1">
        <v>735</v>
      </c>
      <c r="F226" s="1">
        <v>0.2082</v>
      </c>
      <c r="G226" s="1">
        <v>4.7600000000000003E-2</v>
      </c>
      <c r="H226" s="1">
        <v>0.25580000000000003</v>
      </c>
    </row>
    <row r="227" spans="2:8">
      <c r="B227" s="2">
        <v>660629</v>
      </c>
      <c r="C227" s="1">
        <v>249</v>
      </c>
      <c r="D227" s="1">
        <v>0</v>
      </c>
      <c r="E227" s="1">
        <v>322</v>
      </c>
      <c r="F227" s="1">
        <v>0.77329999999999999</v>
      </c>
      <c r="G227" s="1">
        <v>0</v>
      </c>
      <c r="H227" s="1">
        <v>0.77329999999999999</v>
      </c>
    </row>
    <row r="228" spans="2:8">
      <c r="B228" s="2">
        <v>660630</v>
      </c>
      <c r="C228" s="1">
        <v>69</v>
      </c>
      <c r="D228" s="1">
        <v>0</v>
      </c>
      <c r="E228" s="1">
        <v>117</v>
      </c>
      <c r="F228" s="1">
        <v>0.5897</v>
      </c>
      <c r="G228" s="1">
        <v>0</v>
      </c>
      <c r="H228" s="1">
        <v>0.5897</v>
      </c>
    </row>
    <row r="229" spans="2:8">
      <c r="B229" s="2">
        <v>660631</v>
      </c>
      <c r="C229" s="1">
        <v>118</v>
      </c>
      <c r="D229" s="1">
        <v>24</v>
      </c>
      <c r="E229" s="1">
        <v>718</v>
      </c>
      <c r="F229" s="1">
        <v>0.1643</v>
      </c>
      <c r="G229" s="1">
        <v>3.3399999999999999E-2</v>
      </c>
      <c r="H229" s="1">
        <v>0.1978</v>
      </c>
    </row>
    <row r="230" spans="2:8">
      <c r="B230" s="2">
        <v>660633</v>
      </c>
      <c r="C230" s="1">
        <v>322</v>
      </c>
      <c r="D230" s="1">
        <v>0</v>
      </c>
      <c r="E230" s="1">
        <v>384</v>
      </c>
      <c r="F230" s="1">
        <v>0.83850000000000002</v>
      </c>
      <c r="G230" s="1">
        <v>0</v>
      </c>
      <c r="H230" s="1">
        <v>0.83850000000000002</v>
      </c>
    </row>
    <row r="231" spans="2:8">
      <c r="B231" s="2">
        <v>660634</v>
      </c>
      <c r="C231" s="1">
        <v>454</v>
      </c>
      <c r="D231" s="1">
        <v>0</v>
      </c>
      <c r="E231" s="1">
        <v>454</v>
      </c>
      <c r="F231" s="1">
        <v>1</v>
      </c>
      <c r="G231" s="1">
        <v>0</v>
      </c>
      <c r="H231" s="1">
        <v>1</v>
      </c>
    </row>
    <row r="232" spans="2:8">
      <c r="B232" s="2">
        <v>660635</v>
      </c>
      <c r="C232" s="1">
        <v>286</v>
      </c>
      <c r="D232" s="1">
        <v>0</v>
      </c>
      <c r="E232" s="1">
        <v>335</v>
      </c>
      <c r="F232" s="1">
        <v>0.85370000000000001</v>
      </c>
      <c r="G232" s="1">
        <v>0</v>
      </c>
      <c r="H232" s="1">
        <v>0.85370000000000001</v>
      </c>
    </row>
    <row r="233" spans="2:8">
      <c r="B233" s="2">
        <v>660639</v>
      </c>
      <c r="C233" s="1">
        <v>137</v>
      </c>
      <c r="D233" s="1">
        <v>25</v>
      </c>
      <c r="E233" s="1">
        <v>675</v>
      </c>
      <c r="F233" s="1">
        <v>0.20300000000000001</v>
      </c>
      <c r="G233" s="1">
        <v>3.6999999999999998E-2</v>
      </c>
      <c r="H233" s="1">
        <v>0.24</v>
      </c>
    </row>
    <row r="234" spans="2:8">
      <c r="B234" s="2">
        <v>660640</v>
      </c>
      <c r="C234" s="1">
        <v>239</v>
      </c>
      <c r="D234" s="1">
        <v>0</v>
      </c>
      <c r="E234" s="1">
        <v>493</v>
      </c>
      <c r="F234" s="1">
        <v>0.48480000000000001</v>
      </c>
      <c r="G234" s="1">
        <v>0</v>
      </c>
      <c r="H234" s="1">
        <v>0.48480000000000001</v>
      </c>
    </row>
    <row r="235" spans="2:8">
      <c r="B235" s="2">
        <v>660641</v>
      </c>
      <c r="C235" s="1">
        <v>181</v>
      </c>
      <c r="D235" s="1">
        <v>40</v>
      </c>
      <c r="E235" s="1">
        <v>764</v>
      </c>
      <c r="F235" s="1">
        <v>0.2369</v>
      </c>
      <c r="G235" s="1">
        <v>5.2400000000000002E-2</v>
      </c>
      <c r="H235" s="1">
        <v>0.2893</v>
      </c>
    </row>
    <row r="236" spans="2:8">
      <c r="B236" s="2">
        <v>660642</v>
      </c>
      <c r="C236" s="1">
        <v>68</v>
      </c>
      <c r="D236" s="1">
        <v>16</v>
      </c>
      <c r="E236" s="1">
        <v>542</v>
      </c>
      <c r="F236" s="1">
        <v>0.1255</v>
      </c>
      <c r="G236" s="1">
        <v>2.9499999999999998E-2</v>
      </c>
      <c r="H236" s="1">
        <v>0.155</v>
      </c>
    </row>
    <row r="237" spans="2:8">
      <c r="B237" s="2">
        <v>660644</v>
      </c>
      <c r="C237" s="1">
        <v>259</v>
      </c>
      <c r="D237" s="1">
        <v>0</v>
      </c>
      <c r="E237" s="1">
        <v>478</v>
      </c>
      <c r="F237" s="1">
        <v>0.54179999999999995</v>
      </c>
      <c r="G237" s="1">
        <v>0</v>
      </c>
      <c r="H237" s="1">
        <v>0.54179999999999995</v>
      </c>
    </row>
    <row r="238" spans="2:8">
      <c r="B238" s="2">
        <v>660646</v>
      </c>
      <c r="C238" s="1">
        <v>248</v>
      </c>
      <c r="D238" s="1">
        <v>0</v>
      </c>
      <c r="E238" s="1">
        <v>572</v>
      </c>
      <c r="F238" s="1">
        <v>0.43359999999999999</v>
      </c>
      <c r="G238" s="1">
        <v>0</v>
      </c>
      <c r="H238" s="1">
        <v>0.43359999999999999</v>
      </c>
    </row>
    <row r="239" spans="2:8">
      <c r="B239" s="2">
        <v>660647</v>
      </c>
      <c r="C239" s="1">
        <v>430</v>
      </c>
      <c r="D239" s="1">
        <v>0</v>
      </c>
      <c r="E239" s="1">
        <v>875</v>
      </c>
      <c r="F239" s="1">
        <v>0.4914</v>
      </c>
      <c r="G239" s="1">
        <v>0</v>
      </c>
      <c r="H239" s="1">
        <v>0.4914</v>
      </c>
    </row>
    <row r="240" spans="2:8">
      <c r="B240" s="2">
        <v>660649</v>
      </c>
      <c r="C240" s="1">
        <v>108</v>
      </c>
      <c r="D240" s="1">
        <v>24</v>
      </c>
      <c r="E240" s="1">
        <v>962</v>
      </c>
      <c r="F240" s="1">
        <v>0.1123</v>
      </c>
      <c r="G240" s="1">
        <v>2.4899999999999999E-2</v>
      </c>
      <c r="H240" s="1">
        <v>0.13719999999999999</v>
      </c>
    </row>
    <row r="241" spans="2:8">
      <c r="B241" s="2">
        <v>660650</v>
      </c>
      <c r="C241" s="1">
        <v>200</v>
      </c>
      <c r="D241" s="1">
        <v>71</v>
      </c>
      <c r="E241" s="1">
        <v>984</v>
      </c>
      <c r="F241" s="1">
        <v>0.20330000000000001</v>
      </c>
      <c r="G241" s="1">
        <v>7.22E-2</v>
      </c>
      <c r="H241" s="1">
        <v>0.27539999999999998</v>
      </c>
    </row>
    <row r="242" spans="2:8">
      <c r="B242" s="2">
        <v>660651</v>
      </c>
      <c r="C242" s="1">
        <v>559</v>
      </c>
      <c r="D242" s="1">
        <v>0</v>
      </c>
      <c r="E242" s="1">
        <v>704</v>
      </c>
      <c r="F242" s="1">
        <v>0.79400000000000004</v>
      </c>
      <c r="G242" s="1">
        <v>0</v>
      </c>
      <c r="H242" s="1">
        <v>0.79400000000000004</v>
      </c>
    </row>
    <row r="243" spans="2:8">
      <c r="B243" s="2">
        <v>660652</v>
      </c>
      <c r="C243" s="1">
        <v>1046</v>
      </c>
      <c r="D243" s="1">
        <v>0</v>
      </c>
      <c r="E243" s="1">
        <v>1785</v>
      </c>
      <c r="F243" s="1">
        <v>0.58599999999999997</v>
      </c>
      <c r="G243" s="1">
        <v>0</v>
      </c>
      <c r="H243" s="1">
        <v>0.58599999999999997</v>
      </c>
    </row>
    <row r="244" spans="2:8">
      <c r="B244" s="2">
        <v>660653</v>
      </c>
      <c r="C244" s="1">
        <v>994</v>
      </c>
      <c r="D244" s="1">
        <v>0</v>
      </c>
      <c r="E244" s="1">
        <v>1601</v>
      </c>
      <c r="F244" s="1">
        <v>0.62090000000000001</v>
      </c>
      <c r="G244" s="1">
        <v>0</v>
      </c>
      <c r="H244" s="1">
        <v>0.62090000000000001</v>
      </c>
    </row>
    <row r="245" spans="2:8">
      <c r="B245" s="2">
        <v>660654</v>
      </c>
      <c r="C245" s="1">
        <v>332</v>
      </c>
      <c r="D245" s="1">
        <v>109</v>
      </c>
      <c r="E245" s="1">
        <v>2171</v>
      </c>
      <c r="F245" s="1">
        <v>0.15290000000000001</v>
      </c>
      <c r="G245" s="1">
        <v>5.0200000000000002E-2</v>
      </c>
      <c r="H245" s="1">
        <v>0.2031</v>
      </c>
    </row>
    <row r="246" spans="2:8">
      <c r="B246" s="2">
        <v>660657</v>
      </c>
      <c r="C246" s="1">
        <v>220</v>
      </c>
      <c r="D246" s="1">
        <v>49</v>
      </c>
      <c r="E246" s="1">
        <v>573</v>
      </c>
      <c r="F246" s="1">
        <v>0.38390000000000002</v>
      </c>
      <c r="G246" s="1">
        <v>8.5500000000000007E-2</v>
      </c>
      <c r="H246" s="1">
        <v>0.46949999999999997</v>
      </c>
    </row>
    <row r="247" spans="2:8">
      <c r="B247" s="2">
        <v>660659</v>
      </c>
      <c r="C247" s="1">
        <v>158</v>
      </c>
      <c r="D247" s="1">
        <v>72</v>
      </c>
      <c r="E247" s="1">
        <v>617</v>
      </c>
      <c r="F247" s="1">
        <v>0.25609999999999999</v>
      </c>
      <c r="G247" s="1">
        <v>0.1167</v>
      </c>
      <c r="H247" s="1">
        <v>0.37280000000000002</v>
      </c>
    </row>
    <row r="248" spans="2:8">
      <c r="B248" s="2">
        <v>660660</v>
      </c>
      <c r="C248" s="1">
        <v>10</v>
      </c>
      <c r="D248" s="1">
        <v>0</v>
      </c>
      <c r="E248" s="1">
        <v>20</v>
      </c>
      <c r="F248" s="1">
        <v>0.5</v>
      </c>
      <c r="G248" s="1">
        <v>0</v>
      </c>
      <c r="H248" s="1">
        <v>0.5</v>
      </c>
    </row>
    <row r="249" spans="2:8">
      <c r="B249" s="2">
        <v>660661</v>
      </c>
      <c r="C249" s="1">
        <v>414</v>
      </c>
      <c r="D249" s="1">
        <v>0</v>
      </c>
      <c r="E249" s="1">
        <v>516</v>
      </c>
      <c r="F249" s="1">
        <v>0.80230000000000001</v>
      </c>
      <c r="G249" s="1">
        <v>0</v>
      </c>
      <c r="H249" s="1">
        <v>0.80230000000000001</v>
      </c>
    </row>
    <row r="250" spans="2:8">
      <c r="B250" s="2">
        <v>660662</v>
      </c>
      <c r="C250" s="1">
        <v>229</v>
      </c>
      <c r="D250" s="1">
        <v>0</v>
      </c>
      <c r="E250" s="1">
        <v>328</v>
      </c>
      <c r="F250" s="1">
        <v>0.69820000000000004</v>
      </c>
      <c r="G250" s="1">
        <v>0</v>
      </c>
      <c r="H250" s="1">
        <v>0.69820000000000004</v>
      </c>
    </row>
    <row r="251" spans="2:8">
      <c r="B251" s="2">
        <v>660663</v>
      </c>
      <c r="C251" s="1">
        <v>214</v>
      </c>
      <c r="D251" s="1">
        <v>44</v>
      </c>
      <c r="E251" s="1">
        <v>593</v>
      </c>
      <c r="F251" s="1">
        <v>0.3609</v>
      </c>
      <c r="G251" s="1">
        <v>7.4200000000000002E-2</v>
      </c>
      <c r="H251" s="1">
        <v>0.43509999999999999</v>
      </c>
    </row>
    <row r="252" spans="2:8">
      <c r="B252" s="2">
        <v>660664</v>
      </c>
      <c r="C252" s="1">
        <v>263</v>
      </c>
      <c r="D252" s="1">
        <v>49</v>
      </c>
      <c r="E252" s="1">
        <v>850</v>
      </c>
      <c r="F252" s="1">
        <v>0.30940000000000001</v>
      </c>
      <c r="G252" s="1">
        <v>5.7599999999999998E-2</v>
      </c>
      <c r="H252" s="1">
        <v>0.36709999999999998</v>
      </c>
    </row>
    <row r="253" spans="2:8">
      <c r="B253" s="2">
        <v>660665</v>
      </c>
      <c r="C253" s="1">
        <v>368</v>
      </c>
      <c r="D253" s="1">
        <v>142</v>
      </c>
      <c r="E253" s="1">
        <v>1575</v>
      </c>
      <c r="F253" s="1">
        <v>0.23369999999999999</v>
      </c>
      <c r="G253" s="1">
        <v>9.0200000000000002E-2</v>
      </c>
      <c r="H253" s="1">
        <v>0.32379999999999998</v>
      </c>
    </row>
    <row r="254" spans="2:8">
      <c r="B254" s="2">
        <v>660668</v>
      </c>
      <c r="C254" s="1">
        <v>45</v>
      </c>
      <c r="D254" s="1">
        <v>18</v>
      </c>
      <c r="E254" s="1">
        <v>438</v>
      </c>
      <c r="F254" s="1">
        <v>0.1027</v>
      </c>
      <c r="G254" s="1">
        <v>4.1099999999999998E-2</v>
      </c>
      <c r="H254" s="1">
        <v>0.14380000000000001</v>
      </c>
    </row>
    <row r="255" spans="2:8">
      <c r="B255" s="2">
        <v>660669</v>
      </c>
      <c r="C255" s="1">
        <v>48</v>
      </c>
      <c r="D255" s="1">
        <v>17</v>
      </c>
      <c r="E255" s="1">
        <v>321</v>
      </c>
      <c r="F255" s="1">
        <v>0.14949999999999999</v>
      </c>
      <c r="G255" s="1">
        <v>5.2999999999999999E-2</v>
      </c>
      <c r="H255" s="1">
        <v>0.20250000000000001</v>
      </c>
    </row>
    <row r="256" spans="2:8">
      <c r="B256" s="2">
        <v>660670</v>
      </c>
      <c r="C256" s="1">
        <v>66</v>
      </c>
      <c r="D256" s="1">
        <v>22</v>
      </c>
      <c r="E256" s="1">
        <v>449</v>
      </c>
      <c r="F256" s="1">
        <v>0.14699999999999999</v>
      </c>
      <c r="G256" s="1">
        <v>4.9000000000000002E-2</v>
      </c>
      <c r="H256" s="1">
        <v>0.19600000000000001</v>
      </c>
    </row>
    <row r="257" spans="2:8">
      <c r="B257" s="2">
        <v>660671</v>
      </c>
      <c r="C257" s="1">
        <v>74</v>
      </c>
      <c r="D257" s="1">
        <v>29</v>
      </c>
      <c r="E257" s="1">
        <v>329</v>
      </c>
      <c r="F257" s="1">
        <v>0.22489999999999999</v>
      </c>
      <c r="G257" s="1">
        <v>8.8099999999999998E-2</v>
      </c>
      <c r="H257" s="1">
        <v>0.31309999999999999</v>
      </c>
    </row>
    <row r="258" spans="2:8">
      <c r="B258" s="2">
        <v>660674</v>
      </c>
      <c r="C258" s="1">
        <v>141</v>
      </c>
      <c r="D258" s="1">
        <v>0</v>
      </c>
      <c r="E258" s="1">
        <v>154</v>
      </c>
      <c r="F258" s="1">
        <v>0.91559999999999997</v>
      </c>
      <c r="G258" s="1">
        <v>0</v>
      </c>
      <c r="H258" s="1">
        <v>0.91559999999999997</v>
      </c>
    </row>
    <row r="259" spans="2:8">
      <c r="B259" s="2">
        <v>660676</v>
      </c>
      <c r="C259" s="1">
        <v>204</v>
      </c>
      <c r="D259" s="1">
        <v>0</v>
      </c>
      <c r="E259" s="1">
        <v>595</v>
      </c>
      <c r="F259" s="1">
        <v>0.34289999999999998</v>
      </c>
      <c r="G259" s="1">
        <v>0</v>
      </c>
      <c r="H259" s="1">
        <v>0.34289999999999998</v>
      </c>
    </row>
    <row r="260" spans="2:8">
      <c r="B260" s="2">
        <v>660678</v>
      </c>
      <c r="C260" s="1">
        <v>83</v>
      </c>
      <c r="D260" s="1">
        <v>0</v>
      </c>
      <c r="E260" s="1">
        <v>436</v>
      </c>
      <c r="F260" s="1">
        <v>0.19040000000000001</v>
      </c>
      <c r="G260" s="1">
        <v>0</v>
      </c>
      <c r="H260" s="1">
        <v>0.19040000000000001</v>
      </c>
    </row>
    <row r="261" spans="2:8">
      <c r="B261" s="2">
        <v>660679</v>
      </c>
      <c r="C261" s="1">
        <v>630</v>
      </c>
      <c r="D261" s="1">
        <v>0</v>
      </c>
      <c r="E261" s="1">
        <v>869</v>
      </c>
      <c r="F261" s="1">
        <v>0.72499999999999998</v>
      </c>
      <c r="G261" s="1">
        <v>0</v>
      </c>
      <c r="H261" s="1">
        <v>0.72499999999999998</v>
      </c>
    </row>
    <row r="262" spans="2:8">
      <c r="B262" s="2">
        <v>660680</v>
      </c>
      <c r="C262" s="1">
        <v>351</v>
      </c>
      <c r="D262" s="1">
        <v>0</v>
      </c>
      <c r="E262" s="1">
        <v>506</v>
      </c>
      <c r="F262" s="1">
        <v>0.69369999999999998</v>
      </c>
      <c r="G262" s="1">
        <v>0</v>
      </c>
      <c r="H262" s="1">
        <v>0.69369999999999998</v>
      </c>
    </row>
    <row r="263" spans="2:8">
      <c r="B263" s="2">
        <v>660682</v>
      </c>
      <c r="C263" s="1">
        <v>192</v>
      </c>
      <c r="D263" s="1">
        <v>67</v>
      </c>
      <c r="E263" s="1">
        <v>818</v>
      </c>
      <c r="F263" s="1">
        <v>0.23469999999999999</v>
      </c>
      <c r="G263" s="1">
        <v>8.1900000000000001E-2</v>
      </c>
      <c r="H263" s="1">
        <v>0.31659999999999999</v>
      </c>
    </row>
    <row r="264" spans="2:8">
      <c r="B264" s="2">
        <v>660685</v>
      </c>
      <c r="C264" s="1">
        <v>1380</v>
      </c>
      <c r="D264" s="1">
        <v>0</v>
      </c>
      <c r="E264" s="1">
        <v>2091</v>
      </c>
      <c r="F264" s="1">
        <v>0.66</v>
      </c>
      <c r="G264" s="1">
        <v>0</v>
      </c>
      <c r="H264" s="1">
        <v>0.66</v>
      </c>
    </row>
    <row r="265" spans="2:8">
      <c r="B265" s="2">
        <v>660686</v>
      </c>
      <c r="C265" s="1">
        <v>93</v>
      </c>
      <c r="D265" s="1">
        <v>0</v>
      </c>
      <c r="E265" s="1">
        <v>518</v>
      </c>
      <c r="F265" s="1">
        <v>0.17949999999999999</v>
      </c>
      <c r="G265" s="1">
        <v>0</v>
      </c>
      <c r="H265" s="1">
        <v>0.17949999999999999</v>
      </c>
    </row>
    <row r="266" spans="2:8">
      <c r="B266" s="2">
        <v>660688</v>
      </c>
      <c r="C266" s="1">
        <v>435</v>
      </c>
      <c r="D266" s="1">
        <v>0</v>
      </c>
      <c r="E266" s="1">
        <v>814</v>
      </c>
      <c r="F266" s="1">
        <v>0.53439999999999999</v>
      </c>
      <c r="G266" s="1">
        <v>0</v>
      </c>
      <c r="H266" s="1">
        <v>0.53439999999999999</v>
      </c>
    </row>
    <row r="267" spans="2:8">
      <c r="B267" s="2">
        <v>660689</v>
      </c>
      <c r="C267" s="1">
        <v>177</v>
      </c>
      <c r="D267" s="1">
        <v>0</v>
      </c>
      <c r="E267" s="1">
        <v>472</v>
      </c>
      <c r="F267" s="1">
        <v>0.375</v>
      </c>
      <c r="G267" s="1">
        <v>0</v>
      </c>
      <c r="H267" s="1">
        <v>0.375</v>
      </c>
    </row>
    <row r="268" spans="2:8">
      <c r="B268" s="2">
        <v>660690</v>
      </c>
      <c r="C268" s="1">
        <v>328</v>
      </c>
      <c r="D268" s="1">
        <v>0</v>
      </c>
      <c r="E268" s="1">
        <v>577</v>
      </c>
      <c r="F268" s="1">
        <v>0.56850000000000001</v>
      </c>
      <c r="G268" s="1">
        <v>0</v>
      </c>
      <c r="H268" s="1">
        <v>0.56850000000000001</v>
      </c>
    </row>
    <row r="269" spans="2:8">
      <c r="B269" s="2">
        <v>660692</v>
      </c>
      <c r="C269" s="1">
        <v>149</v>
      </c>
      <c r="D269" s="1">
        <v>0</v>
      </c>
      <c r="E269" s="1">
        <v>149</v>
      </c>
      <c r="F269" s="1">
        <v>1</v>
      </c>
      <c r="G269" s="1">
        <v>0</v>
      </c>
      <c r="H269" s="1">
        <v>1</v>
      </c>
    </row>
    <row r="270" spans="2:8">
      <c r="B270" s="2">
        <v>660697</v>
      </c>
      <c r="C270" s="1">
        <v>123</v>
      </c>
      <c r="D270" s="1">
        <v>43</v>
      </c>
      <c r="E270" s="1">
        <v>718</v>
      </c>
      <c r="F270" s="1">
        <v>0.17130000000000001</v>
      </c>
      <c r="G270" s="1">
        <v>5.9900000000000002E-2</v>
      </c>
      <c r="H270" s="1">
        <v>0.23119999999999999</v>
      </c>
    </row>
    <row r="271" spans="2:8">
      <c r="B271" s="2">
        <v>660698</v>
      </c>
      <c r="C271" s="1">
        <v>73</v>
      </c>
      <c r="D271" s="1">
        <v>19</v>
      </c>
      <c r="E271" s="1">
        <v>641</v>
      </c>
      <c r="F271" s="1">
        <v>0.1139</v>
      </c>
      <c r="G271" s="1">
        <v>2.9600000000000001E-2</v>
      </c>
      <c r="H271" s="1">
        <v>0.14349999999999999</v>
      </c>
    </row>
    <row r="272" spans="2:8">
      <c r="B272" s="2">
        <v>660699</v>
      </c>
      <c r="C272" s="1">
        <v>52</v>
      </c>
      <c r="D272" s="1">
        <v>16</v>
      </c>
      <c r="E272" s="1">
        <v>363</v>
      </c>
      <c r="F272" s="1">
        <v>0.14330000000000001</v>
      </c>
      <c r="G272" s="1">
        <v>4.41E-2</v>
      </c>
      <c r="H272" s="1">
        <v>0.18729999999999999</v>
      </c>
    </row>
    <row r="273" spans="2:8">
      <c r="B273" s="2">
        <v>660700</v>
      </c>
      <c r="C273" s="1">
        <v>83</v>
      </c>
      <c r="D273" s="1">
        <v>18</v>
      </c>
      <c r="E273" s="1">
        <v>435</v>
      </c>
      <c r="F273" s="1">
        <v>0.1908</v>
      </c>
      <c r="G273" s="1">
        <v>4.1399999999999999E-2</v>
      </c>
      <c r="H273" s="1">
        <v>0.23219999999999999</v>
      </c>
    </row>
    <row r="274" spans="2:8">
      <c r="B274" s="2">
        <v>660701</v>
      </c>
      <c r="C274" s="1">
        <v>36</v>
      </c>
      <c r="D274" s="1">
        <v>0</v>
      </c>
      <c r="E274" s="1">
        <v>48</v>
      </c>
      <c r="F274" s="1">
        <v>0.75</v>
      </c>
      <c r="G274" s="1">
        <v>0</v>
      </c>
      <c r="H274" s="1">
        <v>0.75</v>
      </c>
    </row>
    <row r="275" spans="2:8">
      <c r="B275" s="2">
        <v>660702</v>
      </c>
      <c r="C275" s="1">
        <v>69</v>
      </c>
      <c r="D275" s="1">
        <v>22</v>
      </c>
      <c r="E275" s="1">
        <v>652</v>
      </c>
      <c r="F275" s="1">
        <v>0.10580000000000001</v>
      </c>
      <c r="G275" s="1">
        <v>3.3700000000000001E-2</v>
      </c>
      <c r="H275" s="1">
        <v>0.1396</v>
      </c>
    </row>
    <row r="276" spans="2:8">
      <c r="B276" s="2">
        <v>660704</v>
      </c>
      <c r="C276" s="1">
        <v>67</v>
      </c>
      <c r="D276" s="1">
        <v>30</v>
      </c>
      <c r="E276" s="1">
        <v>612</v>
      </c>
      <c r="F276" s="1">
        <v>0.1095</v>
      </c>
      <c r="G276" s="1">
        <v>4.9000000000000002E-2</v>
      </c>
      <c r="H276" s="1">
        <v>0.1585</v>
      </c>
    </row>
    <row r="277" spans="2:8">
      <c r="B277" s="2">
        <v>660705</v>
      </c>
      <c r="C277" s="1">
        <v>63</v>
      </c>
      <c r="D277" s="1">
        <v>15</v>
      </c>
      <c r="E277" s="1">
        <v>463</v>
      </c>
      <c r="F277" s="1">
        <v>0.1361</v>
      </c>
      <c r="G277" s="1">
        <v>3.2399999999999998E-2</v>
      </c>
      <c r="H277" s="1">
        <v>0.16850000000000001</v>
      </c>
    </row>
    <row r="278" spans="2:8">
      <c r="B278" s="2">
        <v>660706</v>
      </c>
      <c r="C278" s="1">
        <v>72</v>
      </c>
      <c r="D278" s="1">
        <v>13</v>
      </c>
      <c r="E278" s="1">
        <v>581</v>
      </c>
      <c r="F278" s="1">
        <v>0.1239</v>
      </c>
      <c r="G278" s="1">
        <v>2.24E-2</v>
      </c>
      <c r="H278" s="1">
        <v>0.14630000000000001</v>
      </c>
    </row>
    <row r="279" spans="2:8">
      <c r="B279" s="2">
        <v>660707</v>
      </c>
      <c r="C279" s="1">
        <v>35</v>
      </c>
      <c r="D279" s="1">
        <v>2</v>
      </c>
      <c r="E279" s="1">
        <v>392</v>
      </c>
      <c r="F279" s="1">
        <v>8.9300000000000004E-2</v>
      </c>
      <c r="G279" s="1">
        <v>5.1000000000000004E-3</v>
      </c>
      <c r="H279" s="1">
        <v>9.4399999999999998E-2</v>
      </c>
    </row>
    <row r="280" spans="2:8">
      <c r="B280" s="2">
        <v>660709</v>
      </c>
      <c r="C280" s="1">
        <v>110</v>
      </c>
      <c r="D280" s="1">
        <v>33</v>
      </c>
      <c r="E280" s="1">
        <v>457</v>
      </c>
      <c r="F280" s="1">
        <v>0.2407</v>
      </c>
      <c r="G280" s="1">
        <v>7.22E-2</v>
      </c>
      <c r="H280" s="1">
        <v>0.31290000000000001</v>
      </c>
    </row>
    <row r="281" spans="2:8">
      <c r="B281" s="2">
        <v>660710</v>
      </c>
      <c r="C281" s="1">
        <v>123</v>
      </c>
      <c r="D281" s="1">
        <v>25</v>
      </c>
      <c r="E281" s="1">
        <v>599</v>
      </c>
      <c r="F281" s="1">
        <v>0.20530000000000001</v>
      </c>
      <c r="G281" s="1">
        <v>4.1700000000000001E-2</v>
      </c>
      <c r="H281" s="1">
        <v>0.24709999999999999</v>
      </c>
    </row>
    <row r="282" spans="2:8">
      <c r="B282" s="2">
        <v>660712</v>
      </c>
      <c r="C282" s="1">
        <v>42</v>
      </c>
      <c r="D282" s="1">
        <v>19</v>
      </c>
      <c r="E282" s="1">
        <v>286</v>
      </c>
      <c r="F282" s="1">
        <v>0.1469</v>
      </c>
      <c r="G282" s="1">
        <v>6.6400000000000001E-2</v>
      </c>
      <c r="H282" s="1">
        <v>0.21329999999999999</v>
      </c>
    </row>
    <row r="283" spans="2:8">
      <c r="B283" s="2">
        <v>660713</v>
      </c>
      <c r="C283" s="1">
        <v>94</v>
      </c>
      <c r="D283" s="1">
        <v>17</v>
      </c>
      <c r="E283" s="1">
        <v>357</v>
      </c>
      <c r="F283" s="1">
        <v>0.26329999999999998</v>
      </c>
      <c r="G283" s="1">
        <v>4.7600000000000003E-2</v>
      </c>
      <c r="H283" s="1">
        <v>0.31090000000000001</v>
      </c>
    </row>
    <row r="284" spans="2:8">
      <c r="B284" s="2">
        <v>660714</v>
      </c>
      <c r="C284" s="1">
        <v>125</v>
      </c>
      <c r="D284" s="1">
        <v>31</v>
      </c>
      <c r="E284" s="1">
        <v>477</v>
      </c>
      <c r="F284" s="1">
        <v>0.2621</v>
      </c>
      <c r="G284" s="1">
        <v>6.5000000000000002E-2</v>
      </c>
      <c r="H284" s="1">
        <v>0.32700000000000001</v>
      </c>
    </row>
    <row r="285" spans="2:8">
      <c r="B285" s="2">
        <v>660715</v>
      </c>
      <c r="C285" s="1">
        <v>101</v>
      </c>
      <c r="D285" s="1">
        <v>51</v>
      </c>
      <c r="E285" s="1">
        <v>517</v>
      </c>
      <c r="F285" s="1">
        <v>0.19539999999999999</v>
      </c>
      <c r="G285" s="1">
        <v>9.8599999999999993E-2</v>
      </c>
      <c r="H285" s="1">
        <v>0.29399999999999998</v>
      </c>
    </row>
    <row r="286" spans="2:8">
      <c r="B286" s="2">
        <v>660716</v>
      </c>
      <c r="C286" s="1">
        <v>75</v>
      </c>
      <c r="D286" s="1">
        <v>22</v>
      </c>
      <c r="E286" s="1">
        <v>346</v>
      </c>
      <c r="F286" s="1">
        <v>0.21679999999999999</v>
      </c>
      <c r="G286" s="1">
        <v>6.3600000000000004E-2</v>
      </c>
      <c r="H286" s="1">
        <v>0.28029999999999999</v>
      </c>
    </row>
    <row r="287" spans="2:8">
      <c r="B287" s="2">
        <v>660718</v>
      </c>
      <c r="C287" s="1">
        <v>208</v>
      </c>
      <c r="D287" s="1">
        <v>91</v>
      </c>
      <c r="E287" s="1">
        <v>584</v>
      </c>
      <c r="F287" s="1">
        <v>0.35620000000000002</v>
      </c>
      <c r="G287" s="1">
        <v>0.15579999999999999</v>
      </c>
      <c r="H287" s="1">
        <v>0.51200000000000001</v>
      </c>
    </row>
    <row r="288" spans="2:8">
      <c r="B288" s="2">
        <v>660719</v>
      </c>
      <c r="C288" s="1">
        <v>163</v>
      </c>
      <c r="D288" s="1">
        <v>71</v>
      </c>
      <c r="E288" s="1">
        <v>447</v>
      </c>
      <c r="F288" s="1">
        <v>0.36470000000000002</v>
      </c>
      <c r="G288" s="1">
        <v>0.1588</v>
      </c>
      <c r="H288" s="1">
        <v>0.52349999999999997</v>
      </c>
    </row>
    <row r="289" spans="2:8">
      <c r="B289" s="2">
        <v>660720</v>
      </c>
      <c r="C289" s="1">
        <v>150</v>
      </c>
      <c r="D289" s="1">
        <v>50</v>
      </c>
      <c r="E289" s="1">
        <v>346</v>
      </c>
      <c r="F289" s="1">
        <v>0.4335</v>
      </c>
      <c r="G289" s="1">
        <v>0.14449999999999999</v>
      </c>
      <c r="H289" s="1">
        <v>0.57799999999999996</v>
      </c>
    </row>
    <row r="290" spans="2:8">
      <c r="B290" s="2">
        <v>660721</v>
      </c>
      <c r="C290" s="1">
        <v>191</v>
      </c>
      <c r="D290" s="1">
        <v>78</v>
      </c>
      <c r="E290" s="1">
        <v>627</v>
      </c>
      <c r="F290" s="1">
        <v>0.30459999999999998</v>
      </c>
      <c r="G290" s="1">
        <v>0.1244</v>
      </c>
      <c r="H290" s="1">
        <v>0.42899999999999999</v>
      </c>
    </row>
    <row r="291" spans="2:8">
      <c r="B291" s="2">
        <v>660724</v>
      </c>
      <c r="C291" s="1">
        <v>37</v>
      </c>
      <c r="D291" s="1">
        <v>0</v>
      </c>
      <c r="E291" s="1">
        <v>39</v>
      </c>
      <c r="F291" s="1">
        <v>0.94869999999999999</v>
      </c>
      <c r="G291" s="1">
        <v>0</v>
      </c>
      <c r="H291" s="1">
        <v>0.94869999999999999</v>
      </c>
    </row>
    <row r="292" spans="2:8">
      <c r="B292" s="2">
        <v>660725</v>
      </c>
      <c r="C292" s="1">
        <v>27</v>
      </c>
      <c r="D292" s="1">
        <v>6</v>
      </c>
      <c r="E292" s="1">
        <v>73</v>
      </c>
      <c r="F292" s="1">
        <v>0.36990000000000001</v>
      </c>
      <c r="G292" s="1">
        <v>8.2199999999999995E-2</v>
      </c>
      <c r="H292" s="1">
        <v>0.4521</v>
      </c>
    </row>
    <row r="293" spans="2:8">
      <c r="B293" s="2">
        <v>660727</v>
      </c>
      <c r="C293" s="1">
        <v>240</v>
      </c>
      <c r="D293" s="1">
        <v>0</v>
      </c>
      <c r="E293" s="1">
        <v>240</v>
      </c>
      <c r="F293" s="1">
        <v>1</v>
      </c>
      <c r="G293" s="1">
        <v>0</v>
      </c>
      <c r="H293" s="1">
        <v>1</v>
      </c>
    </row>
    <row r="294" spans="2:8">
      <c r="B294" s="2">
        <v>660728</v>
      </c>
      <c r="C294" s="1">
        <v>642</v>
      </c>
      <c r="D294" s="1">
        <v>0</v>
      </c>
      <c r="E294" s="1">
        <v>726</v>
      </c>
      <c r="F294" s="1">
        <v>0.88429999999999997</v>
      </c>
      <c r="G294" s="1">
        <v>0</v>
      </c>
      <c r="H294" s="1">
        <v>0.88429999999999997</v>
      </c>
    </row>
    <row r="295" spans="2:8">
      <c r="B295" s="2">
        <v>660729</v>
      </c>
      <c r="C295" s="1">
        <v>80</v>
      </c>
      <c r="D295" s="1">
        <v>0</v>
      </c>
      <c r="E295" s="1">
        <v>127</v>
      </c>
      <c r="F295" s="1">
        <v>0.62990000000000002</v>
      </c>
      <c r="G295" s="1">
        <v>0</v>
      </c>
      <c r="H295" s="1">
        <v>0.62990000000000002</v>
      </c>
    </row>
    <row r="296" spans="2:8">
      <c r="B296" s="2">
        <v>660730</v>
      </c>
      <c r="C296" s="1">
        <v>259</v>
      </c>
      <c r="D296" s="1">
        <v>0</v>
      </c>
      <c r="E296" s="1">
        <v>259</v>
      </c>
      <c r="F296" s="1">
        <v>1</v>
      </c>
      <c r="G296" s="1">
        <v>0</v>
      </c>
      <c r="H296" s="1">
        <v>1</v>
      </c>
    </row>
    <row r="297" spans="2:8">
      <c r="B297" s="2">
        <v>660731</v>
      </c>
      <c r="C297" s="1">
        <v>225</v>
      </c>
      <c r="D297" s="1">
        <v>0</v>
      </c>
      <c r="E297" s="1">
        <v>286</v>
      </c>
      <c r="F297" s="1">
        <v>0.78669999999999995</v>
      </c>
      <c r="G297" s="1">
        <v>0</v>
      </c>
      <c r="H297" s="1">
        <v>0.78669999999999995</v>
      </c>
    </row>
    <row r="298" spans="2:8">
      <c r="B298" s="2">
        <v>660733</v>
      </c>
      <c r="C298" s="1">
        <v>0</v>
      </c>
      <c r="D298" s="1">
        <v>0</v>
      </c>
      <c r="E298" s="1">
        <v>0</v>
      </c>
      <c r="F298" s="1">
        <v>0</v>
      </c>
      <c r="G298" s="1">
        <v>0</v>
      </c>
      <c r="H298" s="1">
        <v>0</v>
      </c>
    </row>
    <row r="299" spans="2:8">
      <c r="B299" s="2">
        <v>660734</v>
      </c>
      <c r="C299" s="1">
        <v>309</v>
      </c>
      <c r="D299" s="1">
        <v>0</v>
      </c>
      <c r="E299" s="1">
        <v>309</v>
      </c>
      <c r="F299" s="1">
        <v>1</v>
      </c>
      <c r="G299" s="1">
        <v>0</v>
      </c>
      <c r="H299" s="1">
        <v>1</v>
      </c>
    </row>
    <row r="300" spans="2:8">
      <c r="B300" s="2">
        <v>660736</v>
      </c>
      <c r="C300" s="1">
        <v>108</v>
      </c>
      <c r="D300" s="1">
        <v>29</v>
      </c>
      <c r="E300" s="1">
        <v>267</v>
      </c>
      <c r="F300" s="1">
        <v>0.40450000000000003</v>
      </c>
      <c r="G300" s="1">
        <v>0.1086</v>
      </c>
      <c r="H300" s="1">
        <v>0.5131</v>
      </c>
    </row>
    <row r="301" spans="2:8">
      <c r="B301" s="2">
        <v>660738</v>
      </c>
      <c r="C301" s="1">
        <v>120</v>
      </c>
      <c r="D301" s="1">
        <v>0</v>
      </c>
      <c r="E301" s="1">
        <v>192</v>
      </c>
      <c r="F301" s="1">
        <v>0.625</v>
      </c>
      <c r="G301" s="1">
        <v>0</v>
      </c>
      <c r="H301" s="1">
        <v>0.625</v>
      </c>
    </row>
    <row r="302" spans="2:8">
      <c r="B302" s="2">
        <v>660739</v>
      </c>
      <c r="C302" s="1">
        <v>123</v>
      </c>
      <c r="D302" s="1">
        <v>0</v>
      </c>
      <c r="E302" s="1">
        <v>169</v>
      </c>
      <c r="F302" s="1">
        <v>0.7278</v>
      </c>
      <c r="G302" s="1">
        <v>0</v>
      </c>
      <c r="H302" s="1">
        <v>0.7278</v>
      </c>
    </row>
    <row r="303" spans="2:8">
      <c r="B303" s="2">
        <v>660740</v>
      </c>
      <c r="C303" s="1">
        <v>277</v>
      </c>
      <c r="D303" s="1">
        <v>0</v>
      </c>
      <c r="E303" s="1">
        <v>283</v>
      </c>
      <c r="F303" s="1">
        <v>0.9788</v>
      </c>
      <c r="G303" s="1">
        <v>0</v>
      </c>
      <c r="H303" s="1">
        <v>0.9788</v>
      </c>
    </row>
    <row r="304" spans="2:8">
      <c r="B304" s="2">
        <v>660741</v>
      </c>
      <c r="C304" s="1">
        <v>204</v>
      </c>
      <c r="D304" s="1">
        <v>0</v>
      </c>
      <c r="E304" s="1">
        <v>207</v>
      </c>
      <c r="F304" s="1">
        <v>0.98550000000000004</v>
      </c>
      <c r="G304" s="1">
        <v>0</v>
      </c>
      <c r="H304" s="1">
        <v>0.98550000000000004</v>
      </c>
    </row>
    <row r="305" spans="2:8">
      <c r="B305" s="2">
        <v>660743</v>
      </c>
      <c r="C305" s="1">
        <v>292</v>
      </c>
      <c r="D305" s="1">
        <v>0</v>
      </c>
      <c r="E305" s="1">
        <v>369</v>
      </c>
      <c r="F305" s="1">
        <v>0.7913</v>
      </c>
      <c r="G305" s="1">
        <v>0</v>
      </c>
      <c r="H305" s="1">
        <v>0.7913</v>
      </c>
    </row>
    <row r="306" spans="2:8">
      <c r="B306" s="2">
        <v>660745</v>
      </c>
      <c r="C306" s="1">
        <v>189</v>
      </c>
      <c r="D306" s="1">
        <v>0</v>
      </c>
      <c r="E306" s="1">
        <v>216</v>
      </c>
      <c r="F306" s="1">
        <v>0.875</v>
      </c>
      <c r="G306" s="1">
        <v>0</v>
      </c>
      <c r="H306" s="1">
        <v>0.875</v>
      </c>
    </row>
    <row r="307" spans="2:8">
      <c r="B307" s="2">
        <v>660746</v>
      </c>
      <c r="C307" s="1">
        <v>104</v>
      </c>
      <c r="D307" s="1">
        <v>0</v>
      </c>
      <c r="E307" s="1">
        <v>104</v>
      </c>
      <c r="F307" s="1">
        <v>1</v>
      </c>
      <c r="G307" s="1">
        <v>0</v>
      </c>
      <c r="H307" s="1">
        <v>1</v>
      </c>
    </row>
    <row r="308" spans="2:8">
      <c r="B308" s="2">
        <v>660747</v>
      </c>
      <c r="C308" s="1">
        <v>161</v>
      </c>
      <c r="D308" s="1">
        <v>0</v>
      </c>
      <c r="E308" s="1">
        <v>161</v>
      </c>
      <c r="F308" s="1">
        <v>1</v>
      </c>
      <c r="G308" s="1">
        <v>0</v>
      </c>
      <c r="H308" s="1">
        <v>1</v>
      </c>
    </row>
    <row r="309" spans="2:8">
      <c r="B309" s="2">
        <v>660748</v>
      </c>
      <c r="C309" s="1">
        <v>174</v>
      </c>
      <c r="D309" s="1">
        <v>0</v>
      </c>
      <c r="E309" s="1">
        <v>180</v>
      </c>
      <c r="F309" s="1">
        <v>0.9667</v>
      </c>
      <c r="G309" s="1">
        <v>0</v>
      </c>
      <c r="H309" s="1">
        <v>0.9667</v>
      </c>
    </row>
    <row r="310" spans="2:8">
      <c r="B310" s="2">
        <v>660749</v>
      </c>
      <c r="C310" s="1">
        <v>103</v>
      </c>
      <c r="D310" s="1">
        <v>32</v>
      </c>
      <c r="E310" s="1">
        <v>382</v>
      </c>
      <c r="F310" s="1">
        <v>0.26960000000000001</v>
      </c>
      <c r="G310" s="1">
        <v>8.3799999999999999E-2</v>
      </c>
      <c r="H310" s="1">
        <v>0.35339999999999999</v>
      </c>
    </row>
    <row r="311" spans="2:8">
      <c r="B311" s="2">
        <v>660750</v>
      </c>
      <c r="C311" s="1">
        <v>109</v>
      </c>
      <c r="D311" s="1">
        <v>27</v>
      </c>
      <c r="E311" s="1">
        <v>356</v>
      </c>
      <c r="F311" s="1">
        <v>0.30620000000000003</v>
      </c>
      <c r="G311" s="1">
        <v>7.5800000000000006E-2</v>
      </c>
      <c r="H311" s="1">
        <v>0.38200000000000001</v>
      </c>
    </row>
    <row r="312" spans="2:8">
      <c r="B312" s="2">
        <v>660751</v>
      </c>
      <c r="C312" s="1">
        <v>173</v>
      </c>
      <c r="D312" s="1">
        <v>51</v>
      </c>
      <c r="E312" s="1">
        <v>698</v>
      </c>
      <c r="F312" s="1">
        <v>0.24790000000000001</v>
      </c>
      <c r="G312" s="1">
        <v>7.3099999999999998E-2</v>
      </c>
      <c r="H312" s="1">
        <v>0.32090000000000002</v>
      </c>
    </row>
    <row r="313" spans="2:8">
      <c r="B313" s="2">
        <v>660753</v>
      </c>
      <c r="C313" s="1">
        <v>136</v>
      </c>
      <c r="D313" s="1">
        <v>39</v>
      </c>
      <c r="E313" s="1">
        <v>509</v>
      </c>
      <c r="F313" s="1">
        <v>0.26719999999999999</v>
      </c>
      <c r="G313" s="1">
        <v>7.6600000000000001E-2</v>
      </c>
      <c r="H313" s="1">
        <v>0.34379999999999999</v>
      </c>
    </row>
    <row r="314" spans="2:8">
      <c r="B314" s="2">
        <v>660757</v>
      </c>
      <c r="C314" s="1">
        <v>503</v>
      </c>
      <c r="D314" s="1">
        <v>0</v>
      </c>
      <c r="E314" s="1">
        <v>702</v>
      </c>
      <c r="F314" s="1">
        <v>0.71650000000000003</v>
      </c>
      <c r="G314" s="1">
        <v>0</v>
      </c>
      <c r="H314" s="1">
        <v>0.71650000000000003</v>
      </c>
    </row>
    <row r="315" spans="2:8">
      <c r="B315" s="2">
        <v>660758</v>
      </c>
      <c r="C315" s="1">
        <v>251</v>
      </c>
      <c r="D315" s="1">
        <v>0</v>
      </c>
      <c r="E315" s="1">
        <v>381</v>
      </c>
      <c r="F315" s="1">
        <v>0.65880000000000005</v>
      </c>
      <c r="G315" s="1">
        <v>0</v>
      </c>
      <c r="H315" s="1">
        <v>0.65880000000000005</v>
      </c>
    </row>
    <row r="316" spans="2:8">
      <c r="B316" s="2">
        <v>660759</v>
      </c>
      <c r="C316" s="1">
        <v>282</v>
      </c>
      <c r="D316" s="1">
        <v>0</v>
      </c>
      <c r="E316" s="1">
        <v>489</v>
      </c>
      <c r="F316" s="1">
        <v>0.57669999999999999</v>
      </c>
      <c r="G316" s="1">
        <v>0</v>
      </c>
      <c r="H316" s="1">
        <v>0.57669999999999999</v>
      </c>
    </row>
    <row r="317" spans="2:8">
      <c r="B317" s="2">
        <v>660760</v>
      </c>
      <c r="C317" s="1">
        <v>125</v>
      </c>
      <c r="D317" s="1">
        <v>0</v>
      </c>
      <c r="E317" s="1">
        <v>163</v>
      </c>
      <c r="F317" s="1">
        <v>0.76690000000000003</v>
      </c>
      <c r="G317" s="1">
        <v>0</v>
      </c>
      <c r="H317" s="1">
        <v>0.76690000000000003</v>
      </c>
    </row>
    <row r="318" spans="2:8">
      <c r="B318" s="2">
        <v>660761</v>
      </c>
      <c r="C318" s="1">
        <v>174</v>
      </c>
      <c r="D318" s="1">
        <v>0</v>
      </c>
      <c r="E318" s="1">
        <v>196</v>
      </c>
      <c r="F318" s="1">
        <v>0.88780000000000003</v>
      </c>
      <c r="G318" s="1">
        <v>0</v>
      </c>
      <c r="H318" s="1">
        <v>0.88780000000000003</v>
      </c>
    </row>
    <row r="319" spans="2:8">
      <c r="B319" s="2">
        <v>660764</v>
      </c>
      <c r="C319" s="1">
        <v>227</v>
      </c>
      <c r="D319" s="1">
        <v>0</v>
      </c>
      <c r="E319" s="1">
        <v>235</v>
      </c>
      <c r="F319" s="1">
        <v>0.96599999999999997</v>
      </c>
      <c r="G319" s="1">
        <v>0</v>
      </c>
      <c r="H319" s="1">
        <v>0.96599999999999997</v>
      </c>
    </row>
    <row r="320" spans="2:8">
      <c r="B320" s="2">
        <v>660767</v>
      </c>
      <c r="C320" s="1">
        <v>129</v>
      </c>
      <c r="D320" s="1">
        <v>0</v>
      </c>
      <c r="E320" s="1">
        <v>175</v>
      </c>
      <c r="F320" s="1">
        <v>0.73709999999999998</v>
      </c>
      <c r="G320" s="1">
        <v>0</v>
      </c>
      <c r="H320" s="1">
        <v>0.73709999999999998</v>
      </c>
    </row>
    <row r="321" spans="2:8">
      <c r="B321" s="2">
        <v>660768</v>
      </c>
      <c r="C321" s="1">
        <v>130</v>
      </c>
      <c r="D321" s="1">
        <v>52</v>
      </c>
      <c r="E321" s="1">
        <v>408</v>
      </c>
      <c r="F321" s="1">
        <v>0.31859999999999999</v>
      </c>
      <c r="G321" s="1">
        <v>0.1275</v>
      </c>
      <c r="H321" s="1">
        <v>0.4461</v>
      </c>
    </row>
    <row r="322" spans="2:8">
      <c r="B322" s="2">
        <v>660772</v>
      </c>
      <c r="C322" s="1">
        <v>113</v>
      </c>
      <c r="D322" s="1">
        <v>48</v>
      </c>
      <c r="E322" s="1">
        <v>397</v>
      </c>
      <c r="F322" s="1">
        <v>0.28460000000000002</v>
      </c>
      <c r="G322" s="1">
        <v>0.12089999999999999</v>
      </c>
      <c r="H322" s="1">
        <v>0.40550000000000003</v>
      </c>
    </row>
    <row r="323" spans="2:8">
      <c r="B323" s="2">
        <v>660774</v>
      </c>
      <c r="C323" s="1">
        <v>201</v>
      </c>
      <c r="D323" s="1">
        <v>122</v>
      </c>
      <c r="E323" s="1">
        <v>776</v>
      </c>
      <c r="F323" s="1">
        <v>0.25900000000000001</v>
      </c>
      <c r="G323" s="1">
        <v>0.15720000000000001</v>
      </c>
      <c r="H323" s="1">
        <v>0.41620000000000001</v>
      </c>
    </row>
    <row r="324" spans="2:8">
      <c r="B324" s="2">
        <v>660776</v>
      </c>
      <c r="C324" s="1">
        <v>81</v>
      </c>
      <c r="D324" s="1">
        <v>37</v>
      </c>
      <c r="E324" s="1">
        <v>411</v>
      </c>
      <c r="F324" s="1">
        <v>0.1971</v>
      </c>
      <c r="G324" s="1">
        <v>0.09</v>
      </c>
      <c r="H324" s="1">
        <v>0.28710000000000002</v>
      </c>
    </row>
    <row r="325" spans="2:8">
      <c r="B325" s="2">
        <v>660777</v>
      </c>
      <c r="C325" s="1">
        <v>383</v>
      </c>
      <c r="D325" s="1">
        <v>148</v>
      </c>
      <c r="E325" s="1">
        <v>1599</v>
      </c>
      <c r="F325" s="1">
        <v>0.23949999999999999</v>
      </c>
      <c r="G325" s="1">
        <v>9.2600000000000002E-2</v>
      </c>
      <c r="H325" s="1">
        <v>0.33210000000000001</v>
      </c>
    </row>
    <row r="326" spans="2:8">
      <c r="B326" s="2">
        <v>660778</v>
      </c>
      <c r="C326" s="1">
        <v>292</v>
      </c>
      <c r="D326" s="1">
        <v>0</v>
      </c>
      <c r="E326" s="1">
        <v>483</v>
      </c>
      <c r="F326" s="1">
        <v>0.60460000000000003</v>
      </c>
      <c r="G326" s="1">
        <v>0</v>
      </c>
      <c r="H326" s="1">
        <v>0.60460000000000003</v>
      </c>
    </row>
    <row r="327" spans="2:8">
      <c r="B327" s="2">
        <v>660780</v>
      </c>
      <c r="C327" s="1">
        <v>241</v>
      </c>
      <c r="D327" s="1">
        <v>0</v>
      </c>
      <c r="E327" s="1">
        <v>472</v>
      </c>
      <c r="F327" s="1">
        <v>0.51060000000000005</v>
      </c>
      <c r="G327" s="1">
        <v>0</v>
      </c>
      <c r="H327" s="1">
        <v>0.51060000000000005</v>
      </c>
    </row>
    <row r="328" spans="2:8">
      <c r="B328" s="2">
        <v>660781</v>
      </c>
      <c r="C328" s="1">
        <v>135</v>
      </c>
      <c r="D328" s="1">
        <v>26</v>
      </c>
      <c r="E328" s="1">
        <v>571</v>
      </c>
      <c r="F328" s="1">
        <v>0.2364</v>
      </c>
      <c r="G328" s="1">
        <v>4.5499999999999999E-2</v>
      </c>
      <c r="H328" s="1">
        <v>0.28199999999999997</v>
      </c>
    </row>
    <row r="329" spans="2:8">
      <c r="B329" s="2">
        <v>660782</v>
      </c>
      <c r="C329" s="1">
        <v>78</v>
      </c>
      <c r="D329" s="1">
        <v>32</v>
      </c>
      <c r="E329" s="1">
        <v>400</v>
      </c>
      <c r="F329" s="1">
        <v>0.19500000000000001</v>
      </c>
      <c r="G329" s="1">
        <v>0.08</v>
      </c>
      <c r="H329" s="1">
        <v>0.27500000000000002</v>
      </c>
    </row>
    <row r="330" spans="2:8">
      <c r="B330" s="2">
        <v>660783</v>
      </c>
      <c r="C330" s="1">
        <v>46</v>
      </c>
      <c r="D330" s="1">
        <v>17</v>
      </c>
      <c r="E330" s="1">
        <v>204</v>
      </c>
      <c r="F330" s="1">
        <v>0.22550000000000001</v>
      </c>
      <c r="G330" s="1">
        <v>8.3299999999999999E-2</v>
      </c>
      <c r="H330" s="1">
        <v>0.30880000000000002</v>
      </c>
    </row>
    <row r="331" spans="2:8">
      <c r="B331" s="2">
        <v>660784</v>
      </c>
      <c r="C331" s="1">
        <v>75</v>
      </c>
      <c r="D331" s="1">
        <v>22</v>
      </c>
      <c r="E331" s="1">
        <v>418</v>
      </c>
      <c r="F331" s="1">
        <v>0.1794</v>
      </c>
      <c r="G331" s="1">
        <v>5.2600000000000001E-2</v>
      </c>
      <c r="H331" s="1">
        <v>0.2321</v>
      </c>
    </row>
    <row r="332" spans="2:8">
      <c r="B332" s="2">
        <v>660785</v>
      </c>
      <c r="C332" s="1">
        <v>70</v>
      </c>
      <c r="D332" s="1">
        <v>30</v>
      </c>
      <c r="E332" s="1">
        <v>376</v>
      </c>
      <c r="F332" s="1">
        <v>0.1862</v>
      </c>
      <c r="G332" s="1">
        <v>7.9799999999999996E-2</v>
      </c>
      <c r="H332" s="1">
        <v>0.26600000000000001</v>
      </c>
    </row>
    <row r="333" spans="2:8">
      <c r="B333" s="2">
        <v>660786</v>
      </c>
      <c r="C333" s="1">
        <v>393</v>
      </c>
      <c r="D333" s="1">
        <v>0</v>
      </c>
      <c r="E333" s="1">
        <v>420</v>
      </c>
      <c r="F333" s="1">
        <v>0.93569999999999998</v>
      </c>
      <c r="G333" s="1">
        <v>0</v>
      </c>
      <c r="H333" s="1">
        <v>0.93569999999999998</v>
      </c>
    </row>
    <row r="334" spans="2:8">
      <c r="B334" s="2">
        <v>660787</v>
      </c>
      <c r="C334" s="1">
        <v>178</v>
      </c>
      <c r="D334" s="1">
        <v>60</v>
      </c>
      <c r="E334" s="1">
        <v>806</v>
      </c>
      <c r="F334" s="1">
        <v>0.2208</v>
      </c>
      <c r="G334" s="1">
        <v>7.4399999999999994E-2</v>
      </c>
      <c r="H334" s="1">
        <v>0.29530000000000001</v>
      </c>
    </row>
    <row r="335" spans="2:8">
      <c r="B335" s="2">
        <v>660789</v>
      </c>
      <c r="C335" s="1">
        <v>371</v>
      </c>
      <c r="D335" s="1">
        <v>95</v>
      </c>
      <c r="E335" s="1">
        <v>1803</v>
      </c>
      <c r="F335" s="1">
        <v>0.20580000000000001</v>
      </c>
      <c r="G335" s="1">
        <v>5.2699999999999997E-2</v>
      </c>
      <c r="H335" s="1">
        <v>0.25850000000000001</v>
      </c>
    </row>
    <row r="336" spans="2:8">
      <c r="B336" s="2">
        <v>660791</v>
      </c>
      <c r="C336" s="1">
        <v>337</v>
      </c>
      <c r="D336" s="1">
        <v>115</v>
      </c>
      <c r="E336" s="1">
        <v>1504</v>
      </c>
      <c r="F336" s="1">
        <v>0.22409999999999999</v>
      </c>
      <c r="G336" s="1">
        <v>7.6499999999999999E-2</v>
      </c>
      <c r="H336" s="1">
        <v>0.30049999999999999</v>
      </c>
    </row>
    <row r="337" spans="2:8">
      <c r="B337" s="2">
        <v>660792</v>
      </c>
      <c r="C337" s="1">
        <v>58</v>
      </c>
      <c r="D337" s="1">
        <v>0</v>
      </c>
      <c r="E337" s="1">
        <v>71</v>
      </c>
      <c r="F337" s="1">
        <v>0.81689999999999996</v>
      </c>
      <c r="G337" s="1">
        <v>0</v>
      </c>
      <c r="H337" s="1">
        <v>0.81689999999999996</v>
      </c>
    </row>
    <row r="338" spans="2:8">
      <c r="B338" s="2">
        <v>660793</v>
      </c>
      <c r="C338" s="1">
        <v>100</v>
      </c>
      <c r="D338" s="1">
        <v>25</v>
      </c>
      <c r="E338" s="1">
        <v>248</v>
      </c>
      <c r="F338" s="1">
        <v>0.4032</v>
      </c>
      <c r="G338" s="1">
        <v>0.1008</v>
      </c>
      <c r="H338" s="1">
        <v>0.504</v>
      </c>
    </row>
    <row r="339" spans="2:8">
      <c r="B339" s="2">
        <v>660794</v>
      </c>
      <c r="C339" s="1">
        <v>209</v>
      </c>
      <c r="D339" s="1">
        <v>0</v>
      </c>
      <c r="E339" s="1">
        <v>266</v>
      </c>
      <c r="F339" s="1">
        <v>0.78569999999999995</v>
      </c>
      <c r="G339" s="1">
        <v>0</v>
      </c>
      <c r="H339" s="1">
        <v>0.78569999999999995</v>
      </c>
    </row>
    <row r="340" spans="2:8">
      <c r="B340" s="2">
        <v>660796</v>
      </c>
      <c r="C340" s="1">
        <v>154</v>
      </c>
      <c r="D340" s="1">
        <v>0</v>
      </c>
      <c r="E340" s="1">
        <v>251</v>
      </c>
      <c r="F340" s="1">
        <v>0.61350000000000005</v>
      </c>
      <c r="G340" s="1">
        <v>0</v>
      </c>
      <c r="H340" s="1">
        <v>0.61350000000000005</v>
      </c>
    </row>
    <row r="341" spans="2:8">
      <c r="B341" s="2">
        <v>660797</v>
      </c>
      <c r="C341" s="1">
        <v>135</v>
      </c>
      <c r="D341" s="1">
        <v>0</v>
      </c>
      <c r="E341" s="1">
        <v>164</v>
      </c>
      <c r="F341" s="1">
        <v>0.82320000000000004</v>
      </c>
      <c r="G341" s="1">
        <v>0</v>
      </c>
      <c r="H341" s="1">
        <v>0.82320000000000004</v>
      </c>
    </row>
    <row r="342" spans="2:8">
      <c r="B342" s="2">
        <v>660798</v>
      </c>
      <c r="C342" s="1">
        <v>230</v>
      </c>
      <c r="D342" s="1">
        <v>0</v>
      </c>
      <c r="E342" s="1">
        <v>366</v>
      </c>
      <c r="F342" s="1">
        <v>0.62839999999999996</v>
      </c>
      <c r="G342" s="1">
        <v>0</v>
      </c>
      <c r="H342" s="1">
        <v>0.62839999999999996</v>
      </c>
    </row>
    <row r="343" spans="2:8">
      <c r="B343" s="2">
        <v>660799</v>
      </c>
      <c r="C343" s="1">
        <v>72</v>
      </c>
      <c r="D343" s="1">
        <v>36</v>
      </c>
      <c r="E343" s="1">
        <v>394</v>
      </c>
      <c r="F343" s="1">
        <v>0.1827</v>
      </c>
      <c r="G343" s="1">
        <v>9.1399999999999995E-2</v>
      </c>
      <c r="H343" s="1">
        <v>0.27410000000000001</v>
      </c>
    </row>
    <row r="344" spans="2:8">
      <c r="B344" s="2">
        <v>660801</v>
      </c>
      <c r="C344" s="1">
        <v>74</v>
      </c>
      <c r="D344" s="1">
        <v>25</v>
      </c>
      <c r="E344" s="1">
        <v>418</v>
      </c>
      <c r="F344" s="1">
        <v>0.17699999999999999</v>
      </c>
      <c r="G344" s="1">
        <v>5.9799999999999999E-2</v>
      </c>
      <c r="H344" s="1">
        <v>0.23680000000000001</v>
      </c>
    </row>
    <row r="345" spans="2:8">
      <c r="B345" s="2">
        <v>660804</v>
      </c>
      <c r="C345" s="1">
        <v>69</v>
      </c>
      <c r="D345" s="1">
        <v>36</v>
      </c>
      <c r="E345" s="1">
        <v>479</v>
      </c>
      <c r="F345" s="1">
        <v>0.14410000000000001</v>
      </c>
      <c r="G345" s="1">
        <v>7.5200000000000003E-2</v>
      </c>
      <c r="H345" s="1">
        <v>0.21920000000000001</v>
      </c>
    </row>
    <row r="346" spans="2:8">
      <c r="B346" s="2">
        <v>660809</v>
      </c>
      <c r="C346" s="1">
        <v>98</v>
      </c>
      <c r="D346" s="1">
        <v>38</v>
      </c>
      <c r="E346" s="1">
        <v>297</v>
      </c>
      <c r="F346" s="1">
        <v>0.33</v>
      </c>
      <c r="G346" s="1">
        <v>0.12790000000000001</v>
      </c>
      <c r="H346" s="1">
        <v>0.45789999999999997</v>
      </c>
    </row>
    <row r="347" spans="2:8">
      <c r="B347" s="2">
        <v>660810</v>
      </c>
      <c r="C347" s="1">
        <v>132</v>
      </c>
      <c r="D347" s="1">
        <v>64</v>
      </c>
      <c r="E347" s="1">
        <v>423</v>
      </c>
      <c r="F347" s="1">
        <v>0.31209999999999999</v>
      </c>
      <c r="G347" s="1">
        <v>0.15129999999999999</v>
      </c>
      <c r="H347" s="1">
        <v>0.46339999999999998</v>
      </c>
    </row>
    <row r="348" spans="2:8">
      <c r="B348" s="2">
        <v>660811</v>
      </c>
      <c r="C348" s="1">
        <v>164</v>
      </c>
      <c r="D348" s="1">
        <v>0</v>
      </c>
      <c r="E348" s="1">
        <v>411</v>
      </c>
      <c r="F348" s="1">
        <v>0.39900000000000002</v>
      </c>
      <c r="G348" s="1">
        <v>0</v>
      </c>
      <c r="H348" s="1">
        <v>0.39900000000000002</v>
      </c>
    </row>
    <row r="349" spans="2:8">
      <c r="B349" s="2">
        <v>660813</v>
      </c>
      <c r="C349" s="1">
        <v>139</v>
      </c>
      <c r="D349" s="1">
        <v>0</v>
      </c>
      <c r="E349" s="1">
        <v>268</v>
      </c>
      <c r="F349" s="1">
        <v>0.51870000000000005</v>
      </c>
      <c r="G349" s="1">
        <v>0</v>
      </c>
      <c r="H349" s="1">
        <v>0.51870000000000005</v>
      </c>
    </row>
    <row r="350" spans="2:8">
      <c r="B350" s="2">
        <v>660814</v>
      </c>
      <c r="C350" s="1">
        <v>98</v>
      </c>
      <c r="D350" s="1">
        <v>23</v>
      </c>
      <c r="E350" s="1">
        <v>674</v>
      </c>
      <c r="F350" s="1">
        <v>0.1454</v>
      </c>
      <c r="G350" s="1">
        <v>3.4099999999999998E-2</v>
      </c>
      <c r="H350" s="1">
        <v>0.17949999999999999</v>
      </c>
    </row>
    <row r="351" spans="2:8">
      <c r="B351" s="2">
        <v>660815</v>
      </c>
      <c r="C351" s="1">
        <v>192</v>
      </c>
      <c r="D351" s="1">
        <v>0</v>
      </c>
      <c r="E351" s="1">
        <v>267</v>
      </c>
      <c r="F351" s="1">
        <v>0.71909999999999996</v>
      </c>
      <c r="G351" s="1">
        <v>0</v>
      </c>
      <c r="H351" s="1">
        <v>0.71909999999999996</v>
      </c>
    </row>
    <row r="352" spans="2:8">
      <c r="B352" s="2">
        <v>660816</v>
      </c>
      <c r="C352" s="1">
        <v>251</v>
      </c>
      <c r="D352" s="1">
        <v>0</v>
      </c>
      <c r="E352" s="1">
        <v>420</v>
      </c>
      <c r="F352" s="1">
        <v>0.59760000000000002</v>
      </c>
      <c r="G352" s="1">
        <v>0</v>
      </c>
      <c r="H352" s="1">
        <v>0.59760000000000002</v>
      </c>
    </row>
    <row r="353" spans="2:8">
      <c r="B353" s="2">
        <v>660817</v>
      </c>
      <c r="C353" s="1">
        <v>142</v>
      </c>
      <c r="D353" s="1">
        <v>43</v>
      </c>
      <c r="E353" s="1">
        <v>628</v>
      </c>
      <c r="F353" s="1">
        <v>0.2261</v>
      </c>
      <c r="G353" s="1">
        <v>6.8500000000000005E-2</v>
      </c>
      <c r="H353" s="1">
        <v>0.29459999999999997</v>
      </c>
    </row>
    <row r="354" spans="2:8">
      <c r="B354" s="2">
        <v>660818</v>
      </c>
      <c r="C354" s="1">
        <v>123</v>
      </c>
      <c r="D354" s="1">
        <v>42</v>
      </c>
      <c r="E354" s="1">
        <v>515</v>
      </c>
      <c r="F354" s="1">
        <v>0.23880000000000001</v>
      </c>
      <c r="G354" s="1">
        <v>8.1600000000000006E-2</v>
      </c>
      <c r="H354" s="1">
        <v>0.32040000000000002</v>
      </c>
    </row>
    <row r="355" spans="2:8">
      <c r="B355" s="2">
        <v>660819</v>
      </c>
      <c r="C355" s="1">
        <v>106</v>
      </c>
      <c r="D355" s="1">
        <v>39</v>
      </c>
      <c r="E355" s="1">
        <v>487</v>
      </c>
      <c r="F355" s="1">
        <v>0.2177</v>
      </c>
      <c r="G355" s="1">
        <v>8.0100000000000005E-2</v>
      </c>
      <c r="H355" s="1">
        <v>0.29770000000000002</v>
      </c>
    </row>
    <row r="356" spans="2:8">
      <c r="B356" s="2">
        <v>660820</v>
      </c>
      <c r="C356" s="1">
        <v>430</v>
      </c>
      <c r="D356" s="1">
        <v>0</v>
      </c>
      <c r="E356" s="1">
        <v>506</v>
      </c>
      <c r="F356" s="1">
        <v>0.8498</v>
      </c>
      <c r="G356" s="1">
        <v>0</v>
      </c>
      <c r="H356" s="1">
        <v>0.8498</v>
      </c>
    </row>
    <row r="357" spans="2:8">
      <c r="B357" s="2">
        <v>660821</v>
      </c>
      <c r="C357" s="1">
        <v>91</v>
      </c>
      <c r="D357" s="1">
        <v>0</v>
      </c>
      <c r="E357" s="1">
        <v>145</v>
      </c>
      <c r="F357" s="1">
        <v>0.62760000000000005</v>
      </c>
      <c r="G357" s="1">
        <v>0</v>
      </c>
      <c r="H357" s="1">
        <v>0.62760000000000005</v>
      </c>
    </row>
    <row r="358" spans="2:8">
      <c r="B358" s="2">
        <v>660822</v>
      </c>
      <c r="C358" s="1">
        <v>378</v>
      </c>
      <c r="D358" s="1">
        <v>93</v>
      </c>
      <c r="E358" s="1">
        <v>1314</v>
      </c>
      <c r="F358" s="1">
        <v>0.28770000000000001</v>
      </c>
      <c r="G358" s="1">
        <v>7.0800000000000002E-2</v>
      </c>
      <c r="H358" s="1">
        <v>0.3584</v>
      </c>
    </row>
    <row r="359" spans="2:8">
      <c r="B359" s="2">
        <v>660823</v>
      </c>
      <c r="C359" s="1">
        <v>375</v>
      </c>
      <c r="D359" s="1">
        <v>127</v>
      </c>
      <c r="E359" s="1">
        <v>1390</v>
      </c>
      <c r="F359" s="1">
        <v>0.26979999999999998</v>
      </c>
      <c r="G359" s="1">
        <v>9.1399999999999995E-2</v>
      </c>
      <c r="H359" s="1">
        <v>0.36120000000000002</v>
      </c>
    </row>
    <row r="360" spans="2:8">
      <c r="B360" s="2">
        <v>660825</v>
      </c>
      <c r="C360" s="1">
        <v>104</v>
      </c>
      <c r="D360" s="1">
        <v>45</v>
      </c>
      <c r="E360" s="1">
        <v>410</v>
      </c>
      <c r="F360" s="1">
        <v>0.25369999999999998</v>
      </c>
      <c r="G360" s="1">
        <v>0.10979999999999999</v>
      </c>
      <c r="H360" s="1">
        <v>0.3634</v>
      </c>
    </row>
    <row r="361" spans="2:8">
      <c r="B361" s="2">
        <v>660827</v>
      </c>
      <c r="C361" s="1">
        <v>67</v>
      </c>
      <c r="D361" s="1">
        <v>16</v>
      </c>
      <c r="E361" s="1">
        <v>345</v>
      </c>
      <c r="F361" s="1">
        <v>0.19420000000000001</v>
      </c>
      <c r="G361" s="1">
        <v>4.6399999999999997E-2</v>
      </c>
      <c r="H361" s="1">
        <v>0.24060000000000001</v>
      </c>
    </row>
    <row r="362" spans="2:8">
      <c r="B362" s="2">
        <v>660828</v>
      </c>
      <c r="C362" s="1">
        <v>72</v>
      </c>
      <c r="D362" s="1">
        <v>32</v>
      </c>
      <c r="E362" s="1">
        <v>325</v>
      </c>
      <c r="F362" s="1">
        <v>0.2215</v>
      </c>
      <c r="G362" s="1">
        <v>9.8500000000000004E-2</v>
      </c>
      <c r="H362" s="1">
        <v>0.32</v>
      </c>
    </row>
    <row r="363" spans="2:8">
      <c r="B363" s="2">
        <v>660829</v>
      </c>
      <c r="C363" s="1">
        <v>57</v>
      </c>
      <c r="D363" s="1">
        <v>27</v>
      </c>
      <c r="E363" s="1">
        <v>432</v>
      </c>
      <c r="F363" s="1">
        <v>0.13189999999999999</v>
      </c>
      <c r="G363" s="1">
        <v>6.25E-2</v>
      </c>
      <c r="H363" s="1">
        <v>0.19439999999999999</v>
      </c>
    </row>
    <row r="364" spans="2:8">
      <c r="B364" s="2">
        <v>660830</v>
      </c>
      <c r="C364" s="1">
        <v>105</v>
      </c>
      <c r="D364" s="1">
        <v>49</v>
      </c>
      <c r="E364" s="1">
        <v>513</v>
      </c>
      <c r="F364" s="1">
        <v>0.20469999999999999</v>
      </c>
      <c r="G364" s="1">
        <v>9.5500000000000002E-2</v>
      </c>
      <c r="H364" s="1">
        <v>0.30020000000000002</v>
      </c>
    </row>
    <row r="365" spans="2:8">
      <c r="B365" s="2">
        <v>660831</v>
      </c>
      <c r="C365" s="1">
        <v>83</v>
      </c>
      <c r="D365" s="1">
        <v>37</v>
      </c>
      <c r="E365" s="1">
        <v>447</v>
      </c>
      <c r="F365" s="1">
        <v>0.1857</v>
      </c>
      <c r="G365" s="1">
        <v>8.2799999999999999E-2</v>
      </c>
      <c r="H365" s="1">
        <v>0.26850000000000002</v>
      </c>
    </row>
    <row r="366" spans="2:8">
      <c r="B366" s="2">
        <v>660832</v>
      </c>
      <c r="C366" s="1">
        <v>220</v>
      </c>
      <c r="D366" s="1">
        <v>112</v>
      </c>
      <c r="E366" s="1">
        <v>1325</v>
      </c>
      <c r="F366" s="1">
        <v>0.16600000000000001</v>
      </c>
      <c r="G366" s="1">
        <v>8.4500000000000006E-2</v>
      </c>
      <c r="H366" s="1">
        <v>0.25059999999999999</v>
      </c>
    </row>
    <row r="367" spans="2:8">
      <c r="B367" s="2">
        <v>660833</v>
      </c>
      <c r="C367" s="1">
        <v>3</v>
      </c>
      <c r="D367" s="1">
        <v>1</v>
      </c>
      <c r="E367" s="1">
        <v>382</v>
      </c>
      <c r="F367" s="1">
        <v>7.9000000000000008E-3</v>
      </c>
      <c r="G367" s="1">
        <v>2.5999999999999999E-3</v>
      </c>
      <c r="H367" s="1">
        <v>1.0500000000000001E-2</v>
      </c>
    </row>
    <row r="368" spans="2:8">
      <c r="B368" s="2">
        <v>660834</v>
      </c>
      <c r="C368" s="1">
        <v>7</v>
      </c>
      <c r="D368" s="1">
        <v>2</v>
      </c>
      <c r="E368" s="1">
        <v>396</v>
      </c>
      <c r="F368" s="1">
        <v>1.77E-2</v>
      </c>
      <c r="G368" s="1">
        <v>5.1000000000000004E-3</v>
      </c>
      <c r="H368" s="1">
        <v>2.2700000000000001E-2</v>
      </c>
    </row>
    <row r="369" spans="2:8">
      <c r="B369" s="2">
        <v>660835</v>
      </c>
      <c r="C369" s="1">
        <v>19</v>
      </c>
      <c r="D369" s="1">
        <v>5</v>
      </c>
      <c r="E369" s="1">
        <v>423</v>
      </c>
      <c r="F369" s="1">
        <v>4.4900000000000002E-2</v>
      </c>
      <c r="G369" s="1">
        <v>1.18E-2</v>
      </c>
      <c r="H369" s="1">
        <v>5.67E-2</v>
      </c>
    </row>
    <row r="370" spans="2:8">
      <c r="B370" s="2">
        <v>660836</v>
      </c>
      <c r="C370" s="1">
        <v>29</v>
      </c>
      <c r="D370" s="1">
        <v>13</v>
      </c>
      <c r="E370" s="1">
        <v>934</v>
      </c>
      <c r="F370" s="1">
        <v>3.1E-2</v>
      </c>
      <c r="G370" s="1">
        <v>1.3899999999999999E-2</v>
      </c>
      <c r="H370" s="1">
        <v>4.4999999999999998E-2</v>
      </c>
    </row>
    <row r="371" spans="2:8">
      <c r="B371" s="2">
        <v>660839</v>
      </c>
      <c r="C371" s="1">
        <v>360</v>
      </c>
      <c r="D371" s="1">
        <v>0</v>
      </c>
      <c r="E371" s="1">
        <v>416</v>
      </c>
      <c r="F371" s="1">
        <v>0.86539999999999995</v>
      </c>
      <c r="G371" s="1">
        <v>0</v>
      </c>
      <c r="H371" s="1">
        <v>0.86539999999999995</v>
      </c>
    </row>
    <row r="372" spans="2:8">
      <c r="B372" s="2">
        <v>660842</v>
      </c>
      <c r="C372" s="1">
        <v>279</v>
      </c>
      <c r="D372" s="1">
        <v>0</v>
      </c>
      <c r="E372" s="1">
        <v>452</v>
      </c>
      <c r="F372" s="1">
        <v>0.61729999999999996</v>
      </c>
      <c r="G372" s="1">
        <v>0</v>
      </c>
      <c r="H372" s="1">
        <v>0.61729999999999996</v>
      </c>
    </row>
    <row r="373" spans="2:8">
      <c r="B373" s="2">
        <v>660846</v>
      </c>
      <c r="C373" s="1">
        <v>514</v>
      </c>
      <c r="D373" s="1">
        <v>0</v>
      </c>
      <c r="E373" s="1">
        <v>514</v>
      </c>
      <c r="F373" s="1">
        <v>1</v>
      </c>
      <c r="G373" s="1">
        <v>0</v>
      </c>
      <c r="H373" s="1">
        <v>1</v>
      </c>
    </row>
    <row r="374" spans="2:8">
      <c r="B374" s="2">
        <v>660851</v>
      </c>
      <c r="C374" s="1">
        <v>454</v>
      </c>
      <c r="D374" s="1">
        <v>0</v>
      </c>
      <c r="E374" s="1">
        <v>454</v>
      </c>
      <c r="F374" s="1">
        <v>1</v>
      </c>
      <c r="G374" s="1">
        <v>0</v>
      </c>
      <c r="H374" s="1">
        <v>1</v>
      </c>
    </row>
    <row r="375" spans="2:8">
      <c r="B375" s="2">
        <v>660853</v>
      </c>
      <c r="C375" s="1">
        <v>332</v>
      </c>
      <c r="D375" s="1">
        <v>0</v>
      </c>
      <c r="E375" s="1">
        <v>332</v>
      </c>
      <c r="F375" s="1">
        <v>1</v>
      </c>
      <c r="G375" s="1">
        <v>0</v>
      </c>
      <c r="H375" s="1">
        <v>1</v>
      </c>
    </row>
    <row r="376" spans="2:8">
      <c r="B376" s="2">
        <v>660854</v>
      </c>
      <c r="C376" s="1">
        <v>341</v>
      </c>
      <c r="D376" s="1">
        <v>0</v>
      </c>
      <c r="E376" s="1">
        <v>462</v>
      </c>
      <c r="F376" s="1">
        <v>0.73809999999999998</v>
      </c>
      <c r="G376" s="1">
        <v>0</v>
      </c>
      <c r="H376" s="1">
        <v>0.73809999999999998</v>
      </c>
    </row>
    <row r="377" spans="2:8">
      <c r="B377" s="2">
        <v>660857</v>
      </c>
      <c r="C377" s="1">
        <v>237</v>
      </c>
      <c r="D377" s="1">
        <v>0</v>
      </c>
      <c r="E377" s="1">
        <v>237</v>
      </c>
      <c r="F377" s="1">
        <v>1</v>
      </c>
      <c r="G377" s="1">
        <v>0</v>
      </c>
      <c r="H377" s="1">
        <v>1</v>
      </c>
    </row>
    <row r="378" spans="2:8">
      <c r="B378" s="2">
        <v>660861</v>
      </c>
      <c r="C378" s="1">
        <v>357</v>
      </c>
      <c r="D378" s="1">
        <v>0</v>
      </c>
      <c r="E378" s="1">
        <v>618</v>
      </c>
      <c r="F378" s="1">
        <v>0.57769999999999999</v>
      </c>
      <c r="G378" s="1">
        <v>0</v>
      </c>
      <c r="H378" s="1">
        <v>0.57769999999999999</v>
      </c>
    </row>
    <row r="379" spans="2:8">
      <c r="B379" s="2">
        <v>660864</v>
      </c>
      <c r="C379" s="1">
        <v>1243</v>
      </c>
      <c r="D379" s="1">
        <v>0</v>
      </c>
      <c r="E379" s="1">
        <v>1907</v>
      </c>
      <c r="F379" s="1">
        <v>0.65180000000000005</v>
      </c>
      <c r="G379" s="1">
        <v>0</v>
      </c>
      <c r="H379" s="1">
        <v>0.65180000000000005</v>
      </c>
    </row>
    <row r="380" spans="2:8">
      <c r="B380" s="2">
        <v>660866</v>
      </c>
      <c r="C380" s="1">
        <v>112</v>
      </c>
      <c r="D380" s="1">
        <v>30</v>
      </c>
      <c r="E380" s="1">
        <v>525</v>
      </c>
      <c r="F380" s="1">
        <v>0.21329999999999999</v>
      </c>
      <c r="G380" s="1">
        <v>5.7099999999999998E-2</v>
      </c>
      <c r="H380" s="1">
        <v>0.27050000000000002</v>
      </c>
    </row>
    <row r="381" spans="2:8">
      <c r="B381" s="2">
        <v>660867</v>
      </c>
      <c r="C381" s="1">
        <v>58</v>
      </c>
      <c r="D381" s="1">
        <v>23</v>
      </c>
      <c r="E381" s="1">
        <v>354</v>
      </c>
      <c r="F381" s="1">
        <v>0.1638</v>
      </c>
      <c r="G381" s="1">
        <v>6.5000000000000002E-2</v>
      </c>
      <c r="H381" s="1">
        <v>0.2288</v>
      </c>
    </row>
    <row r="382" spans="2:8">
      <c r="B382" s="2">
        <v>660868</v>
      </c>
      <c r="C382" s="1">
        <v>110</v>
      </c>
      <c r="D382" s="1">
        <v>35</v>
      </c>
      <c r="E382" s="1">
        <v>654</v>
      </c>
      <c r="F382" s="1">
        <v>0.16819999999999999</v>
      </c>
      <c r="G382" s="1">
        <v>5.3499999999999999E-2</v>
      </c>
      <c r="H382" s="1">
        <v>0.22170000000000001</v>
      </c>
    </row>
    <row r="383" spans="2:8">
      <c r="B383" s="2">
        <v>660869</v>
      </c>
      <c r="C383" s="1">
        <v>304</v>
      </c>
      <c r="D383" s="1">
        <v>0</v>
      </c>
      <c r="E383" s="1">
        <v>490</v>
      </c>
      <c r="F383" s="1">
        <v>0.62039999999999995</v>
      </c>
      <c r="G383" s="1">
        <v>0</v>
      </c>
      <c r="H383" s="1">
        <v>0.62039999999999995</v>
      </c>
    </row>
    <row r="384" spans="2:8">
      <c r="B384" s="2">
        <v>660870</v>
      </c>
      <c r="C384" s="1">
        <v>307</v>
      </c>
      <c r="D384" s="1">
        <v>0</v>
      </c>
      <c r="E384" s="1">
        <v>396</v>
      </c>
      <c r="F384" s="1">
        <v>0.77529999999999999</v>
      </c>
      <c r="G384" s="1">
        <v>0</v>
      </c>
      <c r="H384" s="1">
        <v>0.77529999999999999</v>
      </c>
    </row>
    <row r="385" spans="2:8">
      <c r="B385" s="2">
        <v>660873</v>
      </c>
      <c r="C385" s="1">
        <v>143</v>
      </c>
      <c r="D385" s="1">
        <v>0</v>
      </c>
      <c r="E385" s="1">
        <v>556</v>
      </c>
      <c r="F385" s="1">
        <v>0.25719999999999998</v>
      </c>
      <c r="G385" s="1">
        <v>0</v>
      </c>
      <c r="H385" s="1">
        <v>0.25719999999999998</v>
      </c>
    </row>
    <row r="386" spans="2:8">
      <c r="B386" s="2">
        <v>660875</v>
      </c>
      <c r="C386" s="1">
        <v>230</v>
      </c>
      <c r="D386" s="1">
        <v>0</v>
      </c>
      <c r="E386" s="1">
        <v>567</v>
      </c>
      <c r="F386" s="1">
        <v>0.40560000000000002</v>
      </c>
      <c r="G386" s="1">
        <v>0</v>
      </c>
      <c r="H386" s="1">
        <v>0.40560000000000002</v>
      </c>
    </row>
    <row r="387" spans="2:8">
      <c r="B387" s="2">
        <v>660881</v>
      </c>
      <c r="C387" s="1">
        <v>233</v>
      </c>
      <c r="D387" s="1">
        <v>0</v>
      </c>
      <c r="E387" s="1">
        <v>400</v>
      </c>
      <c r="F387" s="1">
        <v>0.58250000000000002</v>
      </c>
      <c r="G387" s="1">
        <v>0</v>
      </c>
      <c r="H387" s="1">
        <v>0.58250000000000002</v>
      </c>
    </row>
    <row r="388" spans="2:8">
      <c r="B388" s="2">
        <v>660883</v>
      </c>
      <c r="C388" s="1">
        <v>451</v>
      </c>
      <c r="D388" s="1">
        <v>0</v>
      </c>
      <c r="E388" s="1">
        <v>863</v>
      </c>
      <c r="F388" s="1">
        <v>0.52259999999999995</v>
      </c>
      <c r="G388" s="1">
        <v>0</v>
      </c>
      <c r="H388" s="1">
        <v>0.52259999999999995</v>
      </c>
    </row>
    <row r="389" spans="2:8">
      <c r="B389" s="2">
        <v>660884</v>
      </c>
      <c r="C389" s="1">
        <v>616</v>
      </c>
      <c r="D389" s="1">
        <v>0</v>
      </c>
      <c r="E389" s="1">
        <v>908</v>
      </c>
      <c r="F389" s="1">
        <v>0.6784</v>
      </c>
      <c r="G389" s="1">
        <v>0</v>
      </c>
      <c r="H389" s="1">
        <v>0.6784</v>
      </c>
    </row>
    <row r="390" spans="2:8">
      <c r="B390" s="2">
        <v>660890</v>
      </c>
      <c r="C390" s="1">
        <v>398</v>
      </c>
      <c r="D390" s="1">
        <v>0</v>
      </c>
      <c r="E390" s="1">
        <v>533</v>
      </c>
      <c r="F390" s="1">
        <v>0.74670000000000003</v>
      </c>
      <c r="G390" s="1">
        <v>0</v>
      </c>
      <c r="H390" s="1">
        <v>0.74670000000000003</v>
      </c>
    </row>
    <row r="391" spans="2:8">
      <c r="B391" s="2">
        <v>660891</v>
      </c>
      <c r="C391" s="1">
        <v>134</v>
      </c>
      <c r="D391" s="1">
        <v>31</v>
      </c>
      <c r="E391" s="1">
        <v>1585</v>
      </c>
      <c r="F391" s="1">
        <v>8.4500000000000006E-2</v>
      </c>
      <c r="G391" s="1">
        <v>1.9599999999999999E-2</v>
      </c>
      <c r="H391" s="1">
        <v>0.1041</v>
      </c>
    </row>
    <row r="392" spans="2:8">
      <c r="B392" s="2">
        <v>660892</v>
      </c>
      <c r="C392" s="1">
        <v>275</v>
      </c>
      <c r="D392" s="1">
        <v>71</v>
      </c>
      <c r="E392" s="1">
        <v>1690</v>
      </c>
      <c r="F392" s="1">
        <v>0.16270000000000001</v>
      </c>
      <c r="G392" s="1">
        <v>4.2000000000000003E-2</v>
      </c>
      <c r="H392" s="1">
        <v>0.20469999999999999</v>
      </c>
    </row>
    <row r="393" spans="2:8">
      <c r="B393" s="2">
        <v>660893</v>
      </c>
      <c r="C393" s="1">
        <v>134</v>
      </c>
      <c r="D393" s="1">
        <v>42</v>
      </c>
      <c r="E393" s="1">
        <v>1865</v>
      </c>
      <c r="F393" s="1">
        <v>7.1800000000000003E-2</v>
      </c>
      <c r="G393" s="1">
        <v>2.2499999999999999E-2</v>
      </c>
      <c r="H393" s="1">
        <v>9.4399999999999998E-2</v>
      </c>
    </row>
    <row r="394" spans="2:8">
      <c r="B394" s="2">
        <v>660894</v>
      </c>
      <c r="C394" s="1">
        <v>345</v>
      </c>
      <c r="D394" s="1">
        <v>75</v>
      </c>
      <c r="E394" s="1">
        <v>1351</v>
      </c>
      <c r="F394" s="1">
        <v>0.25540000000000002</v>
      </c>
      <c r="G394" s="1">
        <v>5.5500000000000001E-2</v>
      </c>
      <c r="H394" s="1">
        <v>0.31090000000000001</v>
      </c>
    </row>
    <row r="395" spans="2:8">
      <c r="B395" s="2">
        <v>660895</v>
      </c>
      <c r="C395" s="1">
        <v>103</v>
      </c>
      <c r="D395" s="1">
        <v>35</v>
      </c>
      <c r="E395" s="1">
        <v>868</v>
      </c>
      <c r="F395" s="1">
        <v>0.1187</v>
      </c>
      <c r="G395" s="1">
        <v>4.0300000000000002E-2</v>
      </c>
      <c r="H395" s="1">
        <v>0.159</v>
      </c>
    </row>
    <row r="396" spans="2:8">
      <c r="B396" s="2">
        <v>660896</v>
      </c>
      <c r="C396" s="1">
        <v>269</v>
      </c>
      <c r="D396" s="1">
        <v>67</v>
      </c>
      <c r="E396" s="1">
        <v>674</v>
      </c>
      <c r="F396" s="1">
        <v>0.39910000000000001</v>
      </c>
      <c r="G396" s="1">
        <v>9.9400000000000002E-2</v>
      </c>
      <c r="H396" s="1">
        <v>0.4985</v>
      </c>
    </row>
    <row r="397" spans="2:8">
      <c r="B397" s="2">
        <v>660897</v>
      </c>
      <c r="C397" s="1">
        <v>118</v>
      </c>
      <c r="D397" s="1">
        <v>34</v>
      </c>
      <c r="E397" s="1">
        <v>921</v>
      </c>
      <c r="F397" s="1">
        <v>0.12809999999999999</v>
      </c>
      <c r="G397" s="1">
        <v>3.6900000000000002E-2</v>
      </c>
      <c r="H397" s="1">
        <v>0.16500000000000001</v>
      </c>
    </row>
    <row r="398" spans="2:8">
      <c r="B398" s="2">
        <v>660898</v>
      </c>
      <c r="C398" s="1">
        <v>80</v>
      </c>
      <c r="D398" s="1">
        <v>21</v>
      </c>
      <c r="E398" s="1">
        <v>739</v>
      </c>
      <c r="F398" s="1">
        <v>0.10829999999999999</v>
      </c>
      <c r="G398" s="1">
        <v>2.8400000000000002E-2</v>
      </c>
      <c r="H398" s="1">
        <v>0.13669999999999999</v>
      </c>
    </row>
    <row r="399" spans="2:8">
      <c r="B399" s="2">
        <v>660899</v>
      </c>
      <c r="C399" s="1">
        <v>83</v>
      </c>
      <c r="D399" s="1">
        <v>26</v>
      </c>
      <c r="E399" s="1">
        <v>944</v>
      </c>
      <c r="F399" s="1">
        <v>8.7900000000000006E-2</v>
      </c>
      <c r="G399" s="1">
        <v>2.75E-2</v>
      </c>
      <c r="H399" s="1">
        <v>0.11550000000000001</v>
      </c>
    </row>
    <row r="400" spans="2:8">
      <c r="B400" s="2">
        <v>660900</v>
      </c>
      <c r="C400" s="1">
        <v>22</v>
      </c>
      <c r="D400" s="1">
        <v>11</v>
      </c>
      <c r="E400" s="1">
        <v>621</v>
      </c>
      <c r="F400" s="1">
        <v>3.5400000000000001E-2</v>
      </c>
      <c r="G400" s="1">
        <v>1.77E-2</v>
      </c>
      <c r="H400" s="1">
        <v>5.3100000000000001E-2</v>
      </c>
    </row>
    <row r="401" spans="2:8">
      <c r="B401" s="2">
        <v>660901</v>
      </c>
      <c r="C401" s="1">
        <v>129</v>
      </c>
      <c r="D401" s="1">
        <v>29</v>
      </c>
      <c r="E401" s="1">
        <v>407</v>
      </c>
      <c r="F401" s="1">
        <v>0.317</v>
      </c>
      <c r="G401" s="1">
        <v>7.1300000000000002E-2</v>
      </c>
      <c r="H401" s="1">
        <v>0.38819999999999999</v>
      </c>
    </row>
    <row r="402" spans="2:8">
      <c r="B402" s="2">
        <v>660902</v>
      </c>
      <c r="C402" s="1">
        <v>23</v>
      </c>
      <c r="D402" s="1">
        <v>6</v>
      </c>
      <c r="E402" s="1">
        <v>469</v>
      </c>
      <c r="F402" s="1">
        <v>4.9000000000000002E-2</v>
      </c>
      <c r="G402" s="1">
        <v>1.2800000000000001E-2</v>
      </c>
      <c r="H402" s="1">
        <v>6.1800000000000001E-2</v>
      </c>
    </row>
    <row r="403" spans="2:8">
      <c r="B403" s="2">
        <v>660903</v>
      </c>
      <c r="C403" s="1">
        <v>13</v>
      </c>
      <c r="D403" s="1">
        <v>0</v>
      </c>
      <c r="E403" s="1">
        <v>546</v>
      </c>
      <c r="F403" s="1">
        <v>2.3800000000000002E-2</v>
      </c>
      <c r="G403" s="1">
        <v>0</v>
      </c>
      <c r="H403" s="1">
        <v>2.3800000000000002E-2</v>
      </c>
    </row>
    <row r="404" spans="2:8">
      <c r="B404" s="2">
        <v>660904</v>
      </c>
      <c r="C404" s="1">
        <v>30</v>
      </c>
      <c r="D404" s="1">
        <v>18</v>
      </c>
      <c r="E404" s="1">
        <v>493</v>
      </c>
      <c r="F404" s="1">
        <v>6.0900000000000003E-2</v>
      </c>
      <c r="G404" s="1">
        <v>3.6499999999999998E-2</v>
      </c>
      <c r="H404" s="1">
        <v>9.74E-2</v>
      </c>
    </row>
    <row r="405" spans="2:8">
      <c r="B405" s="2">
        <v>660905</v>
      </c>
      <c r="C405" s="1">
        <v>50</v>
      </c>
      <c r="D405" s="1">
        <v>2</v>
      </c>
      <c r="E405" s="1">
        <v>350</v>
      </c>
      <c r="F405" s="1">
        <v>0.1429</v>
      </c>
      <c r="G405" s="1">
        <v>5.7000000000000002E-3</v>
      </c>
      <c r="H405" s="1">
        <v>0.14860000000000001</v>
      </c>
    </row>
    <row r="406" spans="2:8">
      <c r="B406" s="2">
        <v>660906</v>
      </c>
      <c r="C406" s="1">
        <v>66</v>
      </c>
      <c r="D406" s="1">
        <v>13</v>
      </c>
      <c r="E406" s="1">
        <v>475</v>
      </c>
      <c r="F406" s="1">
        <v>0.1389</v>
      </c>
      <c r="G406" s="1">
        <v>2.7400000000000001E-2</v>
      </c>
      <c r="H406" s="1">
        <v>0.1663</v>
      </c>
    </row>
    <row r="407" spans="2:8">
      <c r="B407" s="2">
        <v>660908</v>
      </c>
      <c r="C407" s="1">
        <v>8</v>
      </c>
      <c r="D407" s="1">
        <v>4</v>
      </c>
      <c r="E407" s="1">
        <v>485</v>
      </c>
      <c r="F407" s="1">
        <v>1.6500000000000001E-2</v>
      </c>
      <c r="G407" s="1">
        <v>8.2000000000000007E-3</v>
      </c>
      <c r="H407" s="1">
        <v>2.47E-2</v>
      </c>
    </row>
    <row r="408" spans="2:8">
      <c r="B408" s="2">
        <v>660909</v>
      </c>
      <c r="C408" s="1">
        <v>66</v>
      </c>
      <c r="D408" s="1">
        <v>17</v>
      </c>
      <c r="E408" s="1">
        <v>447</v>
      </c>
      <c r="F408" s="1">
        <v>0.1477</v>
      </c>
      <c r="G408" s="1">
        <v>3.7999999999999999E-2</v>
      </c>
      <c r="H408" s="1">
        <v>0.1857</v>
      </c>
    </row>
    <row r="409" spans="2:8">
      <c r="B409" s="2">
        <v>660910</v>
      </c>
      <c r="C409" s="1">
        <v>115</v>
      </c>
      <c r="D409" s="1">
        <v>17</v>
      </c>
      <c r="E409" s="1">
        <v>516</v>
      </c>
      <c r="F409" s="1">
        <v>0.22289999999999999</v>
      </c>
      <c r="G409" s="1">
        <v>3.2899999999999999E-2</v>
      </c>
      <c r="H409" s="1">
        <v>0.25580000000000003</v>
      </c>
    </row>
    <row r="410" spans="2:8">
      <c r="B410" s="2">
        <v>660912</v>
      </c>
      <c r="C410" s="1">
        <v>25</v>
      </c>
      <c r="D410" s="1">
        <v>10</v>
      </c>
      <c r="E410" s="1">
        <v>649</v>
      </c>
      <c r="F410" s="1">
        <v>3.85E-2</v>
      </c>
      <c r="G410" s="1">
        <v>1.54E-2</v>
      </c>
      <c r="H410" s="1">
        <v>5.3900000000000003E-2</v>
      </c>
    </row>
    <row r="411" spans="2:8">
      <c r="B411" s="2">
        <v>660913</v>
      </c>
      <c r="C411" s="1">
        <v>57</v>
      </c>
      <c r="D411" s="1">
        <v>5</v>
      </c>
      <c r="E411" s="1">
        <v>615</v>
      </c>
      <c r="F411" s="1">
        <v>9.2700000000000005E-2</v>
      </c>
      <c r="G411" s="1">
        <v>8.0999999999999996E-3</v>
      </c>
      <c r="H411" s="1">
        <v>0.1008</v>
      </c>
    </row>
    <row r="412" spans="2:8">
      <c r="B412" s="2">
        <v>660915</v>
      </c>
      <c r="C412" s="1">
        <v>46</v>
      </c>
      <c r="D412" s="1">
        <v>10</v>
      </c>
      <c r="E412" s="1">
        <v>486</v>
      </c>
      <c r="F412" s="1">
        <v>9.4700000000000006E-2</v>
      </c>
      <c r="G412" s="1">
        <v>2.06E-2</v>
      </c>
      <c r="H412" s="1">
        <v>0.1152</v>
      </c>
    </row>
    <row r="413" spans="2:8">
      <c r="B413" s="2">
        <v>660916</v>
      </c>
      <c r="C413" s="1">
        <v>51</v>
      </c>
      <c r="D413" s="1">
        <v>13</v>
      </c>
      <c r="E413" s="1">
        <v>360</v>
      </c>
      <c r="F413" s="1">
        <v>0.14169999999999999</v>
      </c>
      <c r="G413" s="1">
        <v>3.61E-2</v>
      </c>
      <c r="H413" s="1">
        <v>0.17780000000000001</v>
      </c>
    </row>
    <row r="414" spans="2:8">
      <c r="B414" s="2">
        <v>660918</v>
      </c>
      <c r="C414" s="1">
        <v>63</v>
      </c>
      <c r="D414" s="1">
        <v>17</v>
      </c>
      <c r="E414" s="1">
        <v>380</v>
      </c>
      <c r="F414" s="1">
        <v>0.1658</v>
      </c>
      <c r="G414" s="1">
        <v>4.4699999999999997E-2</v>
      </c>
      <c r="H414" s="1">
        <v>0.21049999999999999</v>
      </c>
    </row>
    <row r="415" spans="2:8">
      <c r="B415" s="2">
        <v>660919</v>
      </c>
      <c r="C415" s="1">
        <v>50</v>
      </c>
      <c r="D415" s="1">
        <v>20</v>
      </c>
      <c r="E415" s="1">
        <v>457</v>
      </c>
      <c r="F415" s="1">
        <v>0.1094</v>
      </c>
      <c r="G415" s="1">
        <v>4.3799999999999999E-2</v>
      </c>
      <c r="H415" s="1">
        <v>0.1532</v>
      </c>
    </row>
    <row r="416" spans="2:8">
      <c r="B416" s="2">
        <v>660920</v>
      </c>
      <c r="C416" s="1">
        <v>64</v>
      </c>
      <c r="D416" s="1">
        <v>24</v>
      </c>
      <c r="E416" s="1">
        <v>498</v>
      </c>
      <c r="F416" s="1">
        <v>0.1285</v>
      </c>
      <c r="G416" s="1">
        <v>4.82E-2</v>
      </c>
      <c r="H416" s="1">
        <v>0.1767</v>
      </c>
    </row>
    <row r="417" spans="2:8">
      <c r="B417" s="2">
        <v>660921</v>
      </c>
      <c r="C417" s="1">
        <v>5</v>
      </c>
      <c r="D417" s="1">
        <v>0</v>
      </c>
      <c r="E417" s="1">
        <v>58</v>
      </c>
      <c r="F417" s="1">
        <v>8.6199999999999999E-2</v>
      </c>
      <c r="G417" s="1">
        <v>0</v>
      </c>
      <c r="H417" s="1">
        <v>8.6199999999999999E-2</v>
      </c>
    </row>
    <row r="418" spans="2:8">
      <c r="B418" s="2">
        <v>660922</v>
      </c>
      <c r="C418" s="1">
        <v>102</v>
      </c>
      <c r="D418" s="1">
        <v>32</v>
      </c>
      <c r="E418" s="1">
        <v>690</v>
      </c>
      <c r="F418" s="1">
        <v>0.14779999999999999</v>
      </c>
      <c r="G418" s="1">
        <v>4.6399999999999997E-2</v>
      </c>
      <c r="H418" s="1">
        <v>0.19420000000000001</v>
      </c>
    </row>
    <row r="419" spans="2:8">
      <c r="B419" s="2">
        <v>660923</v>
      </c>
      <c r="C419" s="1">
        <v>82</v>
      </c>
      <c r="D419" s="1">
        <v>46</v>
      </c>
      <c r="E419" s="1">
        <v>990</v>
      </c>
      <c r="F419" s="1">
        <v>8.2799999999999999E-2</v>
      </c>
      <c r="G419" s="1">
        <v>4.65E-2</v>
      </c>
      <c r="H419" s="1">
        <v>0.1293</v>
      </c>
    </row>
    <row r="420" spans="2:8">
      <c r="B420" s="2">
        <v>660938</v>
      </c>
      <c r="C420" s="1">
        <v>219</v>
      </c>
      <c r="D420" s="1">
        <v>0</v>
      </c>
      <c r="E420" s="1">
        <v>413</v>
      </c>
      <c r="F420" s="1">
        <v>0.53029999999999999</v>
      </c>
      <c r="G420" s="1">
        <v>0</v>
      </c>
      <c r="H420" s="1">
        <v>0.53029999999999999</v>
      </c>
    </row>
    <row r="421" spans="2:8">
      <c r="B421" s="2">
        <v>660943</v>
      </c>
      <c r="C421" s="1">
        <v>94</v>
      </c>
      <c r="D421" s="1">
        <v>41</v>
      </c>
      <c r="E421" s="1">
        <v>495</v>
      </c>
      <c r="F421" s="1">
        <v>0.18990000000000001</v>
      </c>
      <c r="G421" s="1">
        <v>8.2799999999999999E-2</v>
      </c>
      <c r="H421" s="1">
        <v>0.2727</v>
      </c>
    </row>
    <row r="422" spans="2:8">
      <c r="B422" s="2">
        <v>660945</v>
      </c>
      <c r="C422" s="1">
        <v>67</v>
      </c>
      <c r="D422" s="1">
        <v>33</v>
      </c>
      <c r="E422" s="1">
        <v>730</v>
      </c>
      <c r="F422" s="1">
        <v>9.1800000000000007E-2</v>
      </c>
      <c r="G422" s="1">
        <v>4.5199999999999997E-2</v>
      </c>
      <c r="H422" s="1">
        <v>0.13700000000000001</v>
      </c>
    </row>
    <row r="423" spans="2:8">
      <c r="B423" s="2">
        <v>660947</v>
      </c>
      <c r="C423" s="1">
        <v>78</v>
      </c>
      <c r="D423" s="1">
        <v>31</v>
      </c>
      <c r="E423" s="1">
        <v>775</v>
      </c>
      <c r="F423" s="1">
        <v>0.10059999999999999</v>
      </c>
      <c r="G423" s="1">
        <v>0.04</v>
      </c>
      <c r="H423" s="1">
        <v>0.1406</v>
      </c>
    </row>
    <row r="424" spans="2:8">
      <c r="B424" s="2">
        <v>660949</v>
      </c>
      <c r="C424" s="1">
        <v>281</v>
      </c>
      <c r="D424" s="1">
        <v>128</v>
      </c>
      <c r="E424" s="1">
        <v>2807</v>
      </c>
      <c r="F424" s="1">
        <v>0.10009999999999999</v>
      </c>
      <c r="G424" s="1">
        <v>4.5600000000000002E-2</v>
      </c>
      <c r="H424" s="1">
        <v>0.1457</v>
      </c>
    </row>
    <row r="425" spans="2:8">
      <c r="B425" s="2">
        <v>660952</v>
      </c>
      <c r="C425" s="1">
        <v>41</v>
      </c>
      <c r="D425" s="1">
        <v>19</v>
      </c>
      <c r="E425" s="1">
        <v>461</v>
      </c>
      <c r="F425" s="1">
        <v>8.8900000000000007E-2</v>
      </c>
      <c r="G425" s="1">
        <v>4.1200000000000001E-2</v>
      </c>
      <c r="H425" s="1">
        <v>0.13020000000000001</v>
      </c>
    </row>
    <row r="426" spans="2:8">
      <c r="B426" s="2">
        <v>660953</v>
      </c>
      <c r="C426" s="1">
        <v>63</v>
      </c>
      <c r="D426" s="1">
        <v>19</v>
      </c>
      <c r="E426" s="1">
        <v>457</v>
      </c>
      <c r="F426" s="1">
        <v>0.13789999999999999</v>
      </c>
      <c r="G426" s="1">
        <v>4.1599999999999998E-2</v>
      </c>
      <c r="H426" s="1">
        <v>0.1794</v>
      </c>
    </row>
    <row r="427" spans="2:8">
      <c r="B427" s="2">
        <v>660954</v>
      </c>
      <c r="C427" s="1">
        <v>60</v>
      </c>
      <c r="D427" s="1">
        <v>10</v>
      </c>
      <c r="E427" s="1">
        <v>563</v>
      </c>
      <c r="F427" s="1">
        <v>0.1066</v>
      </c>
      <c r="G427" s="1">
        <v>1.78E-2</v>
      </c>
      <c r="H427" s="1">
        <v>0.12429999999999999</v>
      </c>
    </row>
    <row r="428" spans="2:8">
      <c r="B428" s="2">
        <v>660955</v>
      </c>
      <c r="C428" s="1">
        <v>60</v>
      </c>
      <c r="D428" s="1">
        <v>12</v>
      </c>
      <c r="E428" s="1">
        <v>422</v>
      </c>
      <c r="F428" s="1">
        <v>0.14219999999999999</v>
      </c>
      <c r="G428" s="1">
        <v>2.8400000000000002E-2</v>
      </c>
      <c r="H428" s="1">
        <v>0.1706</v>
      </c>
    </row>
    <row r="429" spans="2:8">
      <c r="B429" s="2">
        <v>660956</v>
      </c>
      <c r="C429" s="1">
        <v>53</v>
      </c>
      <c r="D429" s="1">
        <v>19</v>
      </c>
      <c r="E429" s="1">
        <v>580</v>
      </c>
      <c r="F429" s="1">
        <v>9.1399999999999995E-2</v>
      </c>
      <c r="G429" s="1">
        <v>3.2800000000000003E-2</v>
      </c>
      <c r="H429" s="1">
        <v>0.1241</v>
      </c>
    </row>
    <row r="430" spans="2:8">
      <c r="B430" s="2">
        <v>660957</v>
      </c>
      <c r="C430" s="1">
        <v>44</v>
      </c>
      <c r="D430" s="1">
        <v>10</v>
      </c>
      <c r="E430" s="1">
        <v>503</v>
      </c>
      <c r="F430" s="1">
        <v>8.7499999999999994E-2</v>
      </c>
      <c r="G430" s="1">
        <v>1.9900000000000001E-2</v>
      </c>
      <c r="H430" s="1">
        <v>0.1074</v>
      </c>
    </row>
    <row r="431" spans="2:8">
      <c r="B431" s="2">
        <v>660958</v>
      </c>
      <c r="C431" s="1">
        <v>204</v>
      </c>
      <c r="D431" s="1">
        <v>90</v>
      </c>
      <c r="E431" s="1">
        <v>1969</v>
      </c>
      <c r="F431" s="1">
        <v>0.1036</v>
      </c>
      <c r="G431" s="1">
        <v>4.5699999999999998E-2</v>
      </c>
      <c r="H431" s="1">
        <v>0.14929999999999999</v>
      </c>
    </row>
    <row r="432" spans="2:8">
      <c r="B432" s="2">
        <v>660959</v>
      </c>
      <c r="C432" s="1">
        <v>13</v>
      </c>
      <c r="D432" s="1">
        <v>5</v>
      </c>
      <c r="E432" s="1">
        <v>60</v>
      </c>
      <c r="F432" s="1">
        <v>0.2167</v>
      </c>
      <c r="G432" s="1">
        <v>8.3299999999999999E-2</v>
      </c>
      <c r="H432" s="1">
        <v>0.3</v>
      </c>
    </row>
    <row r="433" spans="2:8">
      <c r="B433" s="2">
        <v>660960</v>
      </c>
      <c r="C433" s="1">
        <v>53</v>
      </c>
      <c r="D433" s="1">
        <v>31</v>
      </c>
      <c r="E433" s="1">
        <v>516</v>
      </c>
      <c r="F433" s="1">
        <v>0.1027</v>
      </c>
      <c r="G433" s="1">
        <v>6.0100000000000001E-2</v>
      </c>
      <c r="H433" s="1">
        <v>0.1628</v>
      </c>
    </row>
    <row r="434" spans="2:8">
      <c r="B434" s="2">
        <v>660961</v>
      </c>
      <c r="C434" s="1">
        <v>64</v>
      </c>
      <c r="D434" s="1">
        <v>27</v>
      </c>
      <c r="E434" s="1">
        <v>663</v>
      </c>
      <c r="F434" s="1">
        <v>9.6500000000000002E-2</v>
      </c>
      <c r="G434" s="1">
        <v>4.07E-2</v>
      </c>
      <c r="H434" s="1">
        <v>0.13730000000000001</v>
      </c>
    </row>
    <row r="435" spans="2:8">
      <c r="B435" s="2">
        <v>660962</v>
      </c>
      <c r="C435" s="1">
        <v>53</v>
      </c>
      <c r="D435" s="1">
        <v>13</v>
      </c>
      <c r="E435" s="1">
        <v>428</v>
      </c>
      <c r="F435" s="1">
        <v>0.12379999999999999</v>
      </c>
      <c r="G435" s="1">
        <v>3.04E-2</v>
      </c>
      <c r="H435" s="1">
        <v>0.1542</v>
      </c>
    </row>
    <row r="436" spans="2:8">
      <c r="B436" s="2">
        <v>660963</v>
      </c>
      <c r="C436" s="1">
        <v>111</v>
      </c>
      <c r="D436" s="1">
        <v>26</v>
      </c>
      <c r="E436" s="1">
        <v>577</v>
      </c>
      <c r="F436" s="1">
        <v>0.19239999999999999</v>
      </c>
      <c r="G436" s="1">
        <v>4.5100000000000001E-2</v>
      </c>
      <c r="H436" s="1">
        <v>0.2374</v>
      </c>
    </row>
    <row r="437" spans="2:8">
      <c r="B437" s="2">
        <v>660964</v>
      </c>
      <c r="C437" s="1">
        <v>7</v>
      </c>
      <c r="D437" s="1">
        <v>1</v>
      </c>
      <c r="E437" s="1">
        <v>409</v>
      </c>
      <c r="F437" s="1">
        <v>1.7100000000000001E-2</v>
      </c>
      <c r="G437" s="1">
        <v>2.3999999999999998E-3</v>
      </c>
      <c r="H437" s="1">
        <v>1.9599999999999999E-2</v>
      </c>
    </row>
    <row r="438" spans="2:8">
      <c r="B438" s="2">
        <v>660965</v>
      </c>
      <c r="C438" s="1">
        <v>37</v>
      </c>
      <c r="D438" s="1">
        <v>11</v>
      </c>
      <c r="E438" s="1">
        <v>484</v>
      </c>
      <c r="F438" s="1">
        <v>7.6399999999999996E-2</v>
      </c>
      <c r="G438" s="1">
        <v>2.2700000000000001E-2</v>
      </c>
      <c r="H438" s="1">
        <v>9.9199999999999997E-2</v>
      </c>
    </row>
    <row r="439" spans="2:8">
      <c r="B439" s="2">
        <v>660966</v>
      </c>
      <c r="C439" s="1">
        <v>16</v>
      </c>
      <c r="D439" s="1">
        <v>6</v>
      </c>
      <c r="E439" s="1">
        <v>591</v>
      </c>
      <c r="F439" s="1">
        <v>2.7099999999999999E-2</v>
      </c>
      <c r="G439" s="1">
        <v>1.0200000000000001E-2</v>
      </c>
      <c r="H439" s="1">
        <v>3.7199999999999997E-2</v>
      </c>
    </row>
    <row r="440" spans="2:8">
      <c r="B440" s="2">
        <v>660967</v>
      </c>
      <c r="C440" s="1">
        <v>31</v>
      </c>
      <c r="D440" s="1">
        <v>6</v>
      </c>
      <c r="E440" s="1">
        <v>495</v>
      </c>
      <c r="F440" s="1">
        <v>6.2600000000000003E-2</v>
      </c>
      <c r="G440" s="1">
        <v>1.21E-2</v>
      </c>
      <c r="H440" s="1">
        <v>7.4700000000000003E-2</v>
      </c>
    </row>
    <row r="441" spans="2:8">
      <c r="B441" s="2">
        <v>660968</v>
      </c>
      <c r="C441" s="1">
        <v>161</v>
      </c>
      <c r="D441" s="1">
        <v>20</v>
      </c>
      <c r="E441" s="1">
        <v>635</v>
      </c>
      <c r="F441" s="1">
        <v>0.2535</v>
      </c>
      <c r="G441" s="1">
        <v>3.15E-2</v>
      </c>
      <c r="H441" s="1">
        <v>0.28499999999999998</v>
      </c>
    </row>
    <row r="442" spans="2:8">
      <c r="B442" s="2">
        <v>660969</v>
      </c>
      <c r="C442" s="1">
        <v>34</v>
      </c>
      <c r="D442" s="1">
        <v>13</v>
      </c>
      <c r="E442" s="1">
        <v>438</v>
      </c>
      <c r="F442" s="1">
        <v>7.7600000000000002E-2</v>
      </c>
      <c r="G442" s="1">
        <v>2.9700000000000001E-2</v>
      </c>
      <c r="H442" s="1">
        <v>0.10730000000000001</v>
      </c>
    </row>
    <row r="443" spans="2:8">
      <c r="B443" s="2">
        <v>660970</v>
      </c>
      <c r="C443" s="1">
        <v>39</v>
      </c>
      <c r="D443" s="1">
        <v>6</v>
      </c>
      <c r="E443" s="1">
        <v>565</v>
      </c>
      <c r="F443" s="1">
        <v>6.9000000000000006E-2</v>
      </c>
      <c r="G443" s="1">
        <v>1.06E-2</v>
      </c>
      <c r="H443" s="1">
        <v>7.9600000000000004E-2</v>
      </c>
    </row>
    <row r="444" spans="2:8">
      <c r="B444" s="2">
        <v>660971</v>
      </c>
      <c r="C444" s="1">
        <v>83</v>
      </c>
      <c r="D444" s="1">
        <v>10</v>
      </c>
      <c r="E444" s="1">
        <v>544</v>
      </c>
      <c r="F444" s="1">
        <v>0.15260000000000001</v>
      </c>
      <c r="G444" s="1">
        <v>1.84E-2</v>
      </c>
      <c r="H444" s="1">
        <v>0.17100000000000001</v>
      </c>
    </row>
    <row r="445" spans="2:8">
      <c r="B445" s="2">
        <v>660972</v>
      </c>
      <c r="C445" s="1">
        <v>43</v>
      </c>
      <c r="D445" s="1">
        <v>17</v>
      </c>
      <c r="E445" s="1">
        <v>818</v>
      </c>
      <c r="F445" s="1">
        <v>5.2600000000000001E-2</v>
      </c>
      <c r="G445" s="1">
        <v>2.0799999999999999E-2</v>
      </c>
      <c r="H445" s="1">
        <v>7.3300000000000004E-2</v>
      </c>
    </row>
    <row r="446" spans="2:8">
      <c r="B446" s="2">
        <v>660973</v>
      </c>
      <c r="C446" s="1">
        <v>137</v>
      </c>
      <c r="D446" s="1">
        <v>29</v>
      </c>
      <c r="E446" s="1">
        <v>789</v>
      </c>
      <c r="F446" s="1">
        <v>0.1736</v>
      </c>
      <c r="G446" s="1">
        <v>3.6799999999999999E-2</v>
      </c>
      <c r="H446" s="1">
        <v>0.2104</v>
      </c>
    </row>
    <row r="447" spans="2:8">
      <c r="B447" s="2">
        <v>660974</v>
      </c>
      <c r="C447" s="1">
        <v>89</v>
      </c>
      <c r="D447" s="1">
        <v>32</v>
      </c>
      <c r="E447" s="1">
        <v>830</v>
      </c>
      <c r="F447" s="1">
        <v>0.1072</v>
      </c>
      <c r="G447" s="1">
        <v>3.8600000000000002E-2</v>
      </c>
      <c r="H447" s="1">
        <v>0.14580000000000001</v>
      </c>
    </row>
    <row r="448" spans="2:8">
      <c r="B448" s="2">
        <v>660975</v>
      </c>
      <c r="C448" s="1">
        <v>17</v>
      </c>
      <c r="D448" s="1">
        <v>13</v>
      </c>
      <c r="E448" s="1">
        <v>908</v>
      </c>
      <c r="F448" s="1">
        <v>1.8700000000000001E-2</v>
      </c>
      <c r="G448" s="1">
        <v>1.43E-2</v>
      </c>
      <c r="H448" s="1">
        <v>3.3000000000000002E-2</v>
      </c>
    </row>
    <row r="449" spans="2:8">
      <c r="B449" s="2">
        <v>660976</v>
      </c>
      <c r="C449" s="1">
        <v>223</v>
      </c>
      <c r="D449" s="1">
        <v>67</v>
      </c>
      <c r="E449" s="1">
        <v>2469</v>
      </c>
      <c r="F449" s="1">
        <v>9.0300000000000005E-2</v>
      </c>
      <c r="G449" s="1">
        <v>2.7099999999999999E-2</v>
      </c>
      <c r="H449" s="1">
        <v>0.11749999999999999</v>
      </c>
    </row>
    <row r="450" spans="2:8">
      <c r="B450" s="2">
        <v>660977</v>
      </c>
      <c r="C450" s="1">
        <v>139</v>
      </c>
      <c r="D450" s="1">
        <v>68</v>
      </c>
      <c r="E450" s="1">
        <v>1486</v>
      </c>
      <c r="F450" s="1">
        <v>9.35E-2</v>
      </c>
      <c r="G450" s="1">
        <v>4.58E-2</v>
      </c>
      <c r="H450" s="1">
        <v>0.13930000000000001</v>
      </c>
    </row>
    <row r="451" spans="2:8">
      <c r="B451" s="2">
        <v>660979</v>
      </c>
      <c r="C451" s="1">
        <v>84</v>
      </c>
      <c r="D451" s="1">
        <v>38</v>
      </c>
      <c r="E451" s="1">
        <v>2197</v>
      </c>
      <c r="F451" s="1">
        <v>3.8199999999999998E-2</v>
      </c>
      <c r="G451" s="1">
        <v>1.7299999999999999E-2</v>
      </c>
      <c r="H451" s="1">
        <v>5.5500000000000001E-2</v>
      </c>
    </row>
    <row r="452" spans="2:8">
      <c r="B452" s="2">
        <v>660980</v>
      </c>
      <c r="C452" s="1">
        <v>334</v>
      </c>
      <c r="D452" s="1">
        <v>0</v>
      </c>
      <c r="E452" s="1">
        <v>541</v>
      </c>
      <c r="F452" s="1">
        <v>0.61739999999999995</v>
      </c>
      <c r="G452" s="1">
        <v>0</v>
      </c>
      <c r="H452" s="1">
        <v>0.61739999999999995</v>
      </c>
    </row>
    <row r="453" spans="2:8">
      <c r="B453" s="2">
        <v>660982</v>
      </c>
      <c r="C453" s="1">
        <v>201</v>
      </c>
      <c r="D453" s="1">
        <v>0</v>
      </c>
      <c r="E453" s="1">
        <v>316</v>
      </c>
      <c r="F453" s="1">
        <v>0.6361</v>
      </c>
      <c r="G453" s="1">
        <v>0</v>
      </c>
      <c r="H453" s="1">
        <v>0.6361</v>
      </c>
    </row>
    <row r="454" spans="2:8">
      <c r="B454" s="2">
        <v>660983</v>
      </c>
      <c r="C454" s="1">
        <v>589</v>
      </c>
      <c r="D454" s="1">
        <v>0</v>
      </c>
      <c r="E454" s="1">
        <v>606</v>
      </c>
      <c r="F454" s="1">
        <v>0.97189999999999999</v>
      </c>
      <c r="G454" s="1">
        <v>0</v>
      </c>
      <c r="H454" s="1">
        <v>0.97189999999999999</v>
      </c>
    </row>
    <row r="455" spans="2:8">
      <c r="B455" s="2">
        <v>660984</v>
      </c>
      <c r="C455" s="1">
        <v>160</v>
      </c>
      <c r="D455" s="1">
        <v>72</v>
      </c>
      <c r="E455" s="1">
        <v>638</v>
      </c>
      <c r="F455" s="1">
        <v>0.25080000000000002</v>
      </c>
      <c r="G455" s="1">
        <v>0.1129</v>
      </c>
      <c r="H455" s="1">
        <v>0.36359999999999998</v>
      </c>
    </row>
    <row r="456" spans="2:8">
      <c r="B456" s="2">
        <v>660996</v>
      </c>
      <c r="C456" s="1">
        <v>364</v>
      </c>
      <c r="D456" s="1">
        <v>0</v>
      </c>
      <c r="E456" s="1">
        <v>426</v>
      </c>
      <c r="F456" s="1">
        <v>0.85450000000000004</v>
      </c>
      <c r="G456" s="1">
        <v>0</v>
      </c>
      <c r="H456" s="1">
        <v>0.85450000000000004</v>
      </c>
    </row>
    <row r="457" spans="2:8">
      <c r="B457" s="2">
        <v>660998</v>
      </c>
      <c r="C457" s="1">
        <v>337</v>
      </c>
      <c r="D457" s="1">
        <v>0</v>
      </c>
      <c r="E457" s="1">
        <v>400</v>
      </c>
      <c r="F457" s="1">
        <v>0.84250000000000003</v>
      </c>
      <c r="G457" s="1">
        <v>0</v>
      </c>
      <c r="H457" s="1">
        <v>0.84250000000000003</v>
      </c>
    </row>
    <row r="458" spans="2:8">
      <c r="B458" s="2">
        <v>660999</v>
      </c>
      <c r="C458" s="1">
        <v>132</v>
      </c>
      <c r="D458" s="1">
        <v>0</v>
      </c>
      <c r="E458" s="1">
        <v>371</v>
      </c>
      <c r="F458" s="1">
        <v>0.35580000000000001</v>
      </c>
      <c r="G458" s="1">
        <v>0</v>
      </c>
      <c r="H458" s="1">
        <v>0.35580000000000001</v>
      </c>
    </row>
    <row r="459" spans="2:8">
      <c r="B459" s="2">
        <v>661005</v>
      </c>
      <c r="C459" s="1">
        <v>49</v>
      </c>
      <c r="D459" s="1">
        <v>27</v>
      </c>
      <c r="E459" s="1">
        <v>384</v>
      </c>
      <c r="F459" s="1">
        <v>0.12759999999999999</v>
      </c>
      <c r="G459" s="1">
        <v>7.0300000000000001E-2</v>
      </c>
      <c r="H459" s="1">
        <v>0.19789999999999999</v>
      </c>
    </row>
    <row r="460" spans="2:8">
      <c r="B460" s="2">
        <v>661006</v>
      </c>
      <c r="C460" s="1">
        <v>41</v>
      </c>
      <c r="D460" s="1">
        <v>10</v>
      </c>
      <c r="E460" s="1">
        <v>291</v>
      </c>
      <c r="F460" s="1">
        <v>0.1409</v>
      </c>
      <c r="G460" s="1">
        <v>3.44E-2</v>
      </c>
      <c r="H460" s="1">
        <v>0.17530000000000001</v>
      </c>
    </row>
    <row r="461" spans="2:8">
      <c r="B461" s="2">
        <v>661007</v>
      </c>
      <c r="C461" s="1">
        <v>45</v>
      </c>
      <c r="D461" s="1">
        <v>17</v>
      </c>
      <c r="E461" s="1">
        <v>180</v>
      </c>
      <c r="F461" s="1">
        <v>0.25</v>
      </c>
      <c r="G461" s="1">
        <v>9.4399999999999998E-2</v>
      </c>
      <c r="H461" s="1">
        <v>0.34439999999999998</v>
      </c>
    </row>
    <row r="462" spans="2:8">
      <c r="B462" s="2">
        <v>661008</v>
      </c>
      <c r="C462" s="1">
        <v>127</v>
      </c>
      <c r="D462" s="1">
        <v>36</v>
      </c>
      <c r="E462" s="1">
        <v>416</v>
      </c>
      <c r="F462" s="1">
        <v>0.30530000000000002</v>
      </c>
      <c r="G462" s="1">
        <v>8.6499999999999994E-2</v>
      </c>
      <c r="H462" s="1">
        <v>0.39179999999999998</v>
      </c>
    </row>
    <row r="463" spans="2:8">
      <c r="B463" s="2">
        <v>661012</v>
      </c>
      <c r="C463" s="1">
        <v>149</v>
      </c>
      <c r="D463" s="1">
        <v>0</v>
      </c>
      <c r="E463" s="1">
        <v>346</v>
      </c>
      <c r="F463" s="1">
        <v>0.43059999999999998</v>
      </c>
      <c r="G463" s="1">
        <v>0</v>
      </c>
      <c r="H463" s="1">
        <v>0.43059999999999998</v>
      </c>
    </row>
    <row r="464" spans="2:8">
      <c r="B464" s="2">
        <v>661013</v>
      </c>
      <c r="C464" s="1">
        <v>198</v>
      </c>
      <c r="D464" s="1">
        <v>0</v>
      </c>
      <c r="E464" s="1">
        <v>274</v>
      </c>
      <c r="F464" s="1">
        <v>0.72260000000000002</v>
      </c>
      <c r="G464" s="1">
        <v>0</v>
      </c>
      <c r="H464" s="1">
        <v>0.72260000000000002</v>
      </c>
    </row>
    <row r="465" spans="2:8">
      <c r="B465" s="2">
        <v>661016</v>
      </c>
      <c r="C465" s="1">
        <v>289</v>
      </c>
      <c r="D465" s="1">
        <v>0</v>
      </c>
      <c r="E465" s="1">
        <v>297</v>
      </c>
      <c r="F465" s="1">
        <v>0.97309999999999997</v>
      </c>
      <c r="G465" s="1">
        <v>0</v>
      </c>
      <c r="H465" s="1">
        <v>0.97309999999999997</v>
      </c>
    </row>
    <row r="466" spans="2:8">
      <c r="B466" s="2">
        <v>661018</v>
      </c>
      <c r="C466" s="1">
        <v>104</v>
      </c>
      <c r="D466" s="1">
        <v>0</v>
      </c>
      <c r="E466" s="1">
        <v>169</v>
      </c>
      <c r="F466" s="1">
        <v>0.61539999999999995</v>
      </c>
      <c r="G466" s="1">
        <v>0</v>
      </c>
      <c r="H466" s="1">
        <v>0.61539999999999995</v>
      </c>
    </row>
    <row r="467" spans="2:8">
      <c r="B467" s="2">
        <v>661019</v>
      </c>
      <c r="C467" s="1">
        <v>112</v>
      </c>
      <c r="D467" s="1">
        <v>54</v>
      </c>
      <c r="E467" s="1">
        <v>449</v>
      </c>
      <c r="F467" s="1">
        <v>0.24940000000000001</v>
      </c>
      <c r="G467" s="1">
        <v>0.1203</v>
      </c>
      <c r="H467" s="1">
        <v>0.36969999999999997</v>
      </c>
    </row>
    <row r="468" spans="2:8">
      <c r="B468" s="2">
        <v>661020</v>
      </c>
      <c r="C468" s="1">
        <v>26</v>
      </c>
      <c r="D468" s="1">
        <v>12</v>
      </c>
      <c r="E468" s="1">
        <v>123</v>
      </c>
      <c r="F468" s="1">
        <v>0.2114</v>
      </c>
      <c r="G468" s="1">
        <v>9.7600000000000006E-2</v>
      </c>
      <c r="H468" s="1">
        <v>0.30890000000000001</v>
      </c>
    </row>
    <row r="469" spans="2:8">
      <c r="B469" s="2">
        <v>661021</v>
      </c>
      <c r="C469" s="1">
        <v>69</v>
      </c>
      <c r="D469" s="1">
        <v>23</v>
      </c>
      <c r="E469" s="1">
        <v>321</v>
      </c>
      <c r="F469" s="1">
        <v>0.215</v>
      </c>
      <c r="G469" s="1">
        <v>7.17E-2</v>
      </c>
      <c r="H469" s="1">
        <v>0.28660000000000002</v>
      </c>
    </row>
    <row r="470" spans="2:8">
      <c r="B470" s="2">
        <v>661022</v>
      </c>
      <c r="C470" s="1">
        <v>68</v>
      </c>
      <c r="D470" s="1">
        <v>32</v>
      </c>
      <c r="E470" s="1">
        <v>411</v>
      </c>
      <c r="F470" s="1">
        <v>0.16550000000000001</v>
      </c>
      <c r="G470" s="1">
        <v>7.7899999999999997E-2</v>
      </c>
      <c r="H470" s="1">
        <v>0.24329999999999999</v>
      </c>
    </row>
    <row r="471" spans="2:8">
      <c r="B471" s="2">
        <v>661027</v>
      </c>
      <c r="C471" s="1">
        <v>254</v>
      </c>
      <c r="D471" s="1">
        <v>0</v>
      </c>
      <c r="E471" s="1">
        <v>482</v>
      </c>
      <c r="F471" s="1">
        <v>0.52700000000000002</v>
      </c>
      <c r="G471" s="1">
        <v>0</v>
      </c>
      <c r="H471" s="1">
        <v>0.52700000000000002</v>
      </c>
    </row>
    <row r="472" spans="2:8">
      <c r="B472" s="2">
        <v>661029</v>
      </c>
      <c r="C472" s="1">
        <v>293</v>
      </c>
      <c r="D472" s="1">
        <v>0</v>
      </c>
      <c r="E472" s="1">
        <v>332</v>
      </c>
      <c r="F472" s="1">
        <v>0.88249999999999995</v>
      </c>
      <c r="G472" s="1">
        <v>0</v>
      </c>
      <c r="H472" s="1">
        <v>0.88249999999999995</v>
      </c>
    </row>
    <row r="473" spans="2:8">
      <c r="B473" s="2">
        <v>661030</v>
      </c>
      <c r="C473" s="1">
        <v>408</v>
      </c>
      <c r="D473" s="1">
        <v>0</v>
      </c>
      <c r="E473" s="1">
        <v>408</v>
      </c>
      <c r="F473" s="1">
        <v>1</v>
      </c>
      <c r="G473" s="1">
        <v>0</v>
      </c>
      <c r="H473" s="1">
        <v>1</v>
      </c>
    </row>
    <row r="474" spans="2:8">
      <c r="B474" s="2">
        <v>661032</v>
      </c>
      <c r="C474" s="1">
        <v>114</v>
      </c>
      <c r="D474" s="1">
        <v>0</v>
      </c>
      <c r="E474" s="1">
        <v>259</v>
      </c>
      <c r="F474" s="1">
        <v>0.44019999999999998</v>
      </c>
      <c r="G474" s="1">
        <v>0</v>
      </c>
      <c r="H474" s="1">
        <v>0.44019999999999998</v>
      </c>
    </row>
    <row r="475" spans="2:8">
      <c r="B475" s="2">
        <v>661033</v>
      </c>
      <c r="C475" s="1">
        <v>387</v>
      </c>
      <c r="D475" s="1">
        <v>0</v>
      </c>
      <c r="E475" s="1">
        <v>387</v>
      </c>
      <c r="F475" s="1">
        <v>1</v>
      </c>
      <c r="G475" s="1">
        <v>0</v>
      </c>
      <c r="H475" s="1">
        <v>1</v>
      </c>
    </row>
    <row r="476" spans="2:8">
      <c r="B476" s="2">
        <v>661037</v>
      </c>
      <c r="C476" s="1">
        <v>277</v>
      </c>
      <c r="D476" s="1">
        <v>0</v>
      </c>
      <c r="E476" s="1">
        <v>459</v>
      </c>
      <c r="F476" s="1">
        <v>0.60350000000000004</v>
      </c>
      <c r="G476" s="1">
        <v>0</v>
      </c>
      <c r="H476" s="1">
        <v>0.60350000000000004</v>
      </c>
    </row>
    <row r="477" spans="2:8">
      <c r="B477" s="2">
        <v>661039</v>
      </c>
      <c r="C477" s="1">
        <v>345</v>
      </c>
      <c r="D477" s="1">
        <v>0</v>
      </c>
      <c r="E477" s="1">
        <v>345</v>
      </c>
      <c r="F477" s="1">
        <v>1</v>
      </c>
      <c r="G477" s="1">
        <v>0</v>
      </c>
      <c r="H477" s="1">
        <v>1</v>
      </c>
    </row>
    <row r="478" spans="2:8">
      <c r="B478" s="2">
        <v>661040</v>
      </c>
      <c r="C478" s="1">
        <v>207</v>
      </c>
      <c r="D478" s="1">
        <v>0</v>
      </c>
      <c r="E478" s="1">
        <v>517</v>
      </c>
      <c r="F478" s="1">
        <v>0.40039999999999998</v>
      </c>
      <c r="G478" s="1">
        <v>0</v>
      </c>
      <c r="H478" s="1">
        <v>0.40039999999999998</v>
      </c>
    </row>
    <row r="479" spans="2:8">
      <c r="B479" s="2">
        <v>661042</v>
      </c>
      <c r="C479" s="1">
        <v>150</v>
      </c>
      <c r="D479" s="1">
        <v>0</v>
      </c>
      <c r="E479" s="1">
        <v>532</v>
      </c>
      <c r="F479" s="1">
        <v>0.28199999999999997</v>
      </c>
      <c r="G479" s="1">
        <v>0</v>
      </c>
      <c r="H479" s="1">
        <v>0.28199999999999997</v>
      </c>
    </row>
    <row r="480" spans="2:8">
      <c r="B480" s="2">
        <v>661043</v>
      </c>
      <c r="C480" s="1">
        <v>98</v>
      </c>
      <c r="D480" s="1">
        <v>0</v>
      </c>
      <c r="E480" s="1">
        <v>282</v>
      </c>
      <c r="F480" s="1">
        <v>0.34749999999999998</v>
      </c>
      <c r="G480" s="1">
        <v>0</v>
      </c>
      <c r="H480" s="1">
        <v>0.34749999999999998</v>
      </c>
    </row>
    <row r="481" spans="2:8">
      <c r="B481" s="2">
        <v>661044</v>
      </c>
      <c r="C481" s="1">
        <v>207</v>
      </c>
      <c r="D481" s="1">
        <v>0</v>
      </c>
      <c r="E481" s="1">
        <v>458</v>
      </c>
      <c r="F481" s="1">
        <v>0.45200000000000001</v>
      </c>
      <c r="G481" s="1">
        <v>0</v>
      </c>
      <c r="H481" s="1">
        <v>0.45200000000000001</v>
      </c>
    </row>
    <row r="482" spans="2:8">
      <c r="B482" s="2">
        <v>661045</v>
      </c>
      <c r="C482" s="1">
        <v>316</v>
      </c>
      <c r="D482" s="1">
        <v>0</v>
      </c>
      <c r="E482" s="1">
        <v>316</v>
      </c>
      <c r="F482" s="1">
        <v>1</v>
      </c>
      <c r="G482" s="1">
        <v>0</v>
      </c>
      <c r="H482" s="1">
        <v>1</v>
      </c>
    </row>
    <row r="483" spans="2:8">
      <c r="B483" s="2">
        <v>661048</v>
      </c>
      <c r="C483" s="1">
        <v>317</v>
      </c>
      <c r="D483" s="1">
        <v>0</v>
      </c>
      <c r="E483" s="1">
        <v>317</v>
      </c>
      <c r="F483" s="1">
        <v>1</v>
      </c>
      <c r="G483" s="1">
        <v>0</v>
      </c>
      <c r="H483" s="1">
        <v>1</v>
      </c>
    </row>
    <row r="484" spans="2:8">
      <c r="B484" s="2">
        <v>661049</v>
      </c>
      <c r="C484" s="1">
        <v>425</v>
      </c>
      <c r="D484" s="1">
        <v>0</v>
      </c>
      <c r="E484" s="1">
        <v>425</v>
      </c>
      <c r="F484" s="1">
        <v>1</v>
      </c>
      <c r="G484" s="1">
        <v>0</v>
      </c>
      <c r="H484" s="1">
        <v>1</v>
      </c>
    </row>
    <row r="485" spans="2:8">
      <c r="B485" s="2">
        <v>661051</v>
      </c>
      <c r="C485" s="1">
        <v>135</v>
      </c>
      <c r="D485" s="1">
        <v>0</v>
      </c>
      <c r="E485" s="1">
        <v>484</v>
      </c>
      <c r="F485" s="1">
        <v>0.27889999999999998</v>
      </c>
      <c r="G485" s="1">
        <v>0</v>
      </c>
      <c r="H485" s="1">
        <v>0.27889999999999998</v>
      </c>
    </row>
    <row r="486" spans="2:8">
      <c r="B486" s="2">
        <v>661052</v>
      </c>
      <c r="C486" s="1">
        <v>315</v>
      </c>
      <c r="D486" s="1">
        <v>0</v>
      </c>
      <c r="E486" s="1">
        <v>629</v>
      </c>
      <c r="F486" s="1">
        <v>0.50080000000000002</v>
      </c>
      <c r="G486" s="1">
        <v>0</v>
      </c>
      <c r="H486" s="1">
        <v>0.50080000000000002</v>
      </c>
    </row>
    <row r="487" spans="2:8">
      <c r="B487" s="2">
        <v>661059</v>
      </c>
      <c r="C487" s="1">
        <v>298</v>
      </c>
      <c r="D487" s="1">
        <v>0</v>
      </c>
      <c r="E487" s="1">
        <v>348</v>
      </c>
      <c r="F487" s="1">
        <v>0.85629999999999995</v>
      </c>
      <c r="G487" s="1">
        <v>0</v>
      </c>
      <c r="H487" s="1">
        <v>0.85629999999999995</v>
      </c>
    </row>
    <row r="488" spans="2:8">
      <c r="B488" s="2">
        <v>661060</v>
      </c>
      <c r="C488" s="1">
        <v>403</v>
      </c>
      <c r="D488" s="1">
        <v>0</v>
      </c>
      <c r="E488" s="1">
        <v>403</v>
      </c>
      <c r="F488" s="1">
        <v>1</v>
      </c>
      <c r="G488" s="1">
        <v>0</v>
      </c>
      <c r="H488" s="1">
        <v>1</v>
      </c>
    </row>
    <row r="489" spans="2:8">
      <c r="B489" s="2">
        <v>661061</v>
      </c>
      <c r="C489" s="1">
        <v>399</v>
      </c>
      <c r="D489" s="1">
        <v>0</v>
      </c>
      <c r="E489" s="1">
        <v>405</v>
      </c>
      <c r="F489" s="1">
        <v>0.98519999999999996</v>
      </c>
      <c r="G489" s="1">
        <v>0</v>
      </c>
      <c r="H489" s="1">
        <v>0.98519999999999996</v>
      </c>
    </row>
    <row r="490" spans="2:8">
      <c r="B490" s="2">
        <v>661062</v>
      </c>
      <c r="C490" s="1">
        <v>90</v>
      </c>
      <c r="D490" s="1">
        <v>0</v>
      </c>
      <c r="E490" s="1">
        <v>363</v>
      </c>
      <c r="F490" s="1">
        <v>0.24790000000000001</v>
      </c>
      <c r="G490" s="1">
        <v>0</v>
      </c>
      <c r="H490" s="1">
        <v>0.24790000000000001</v>
      </c>
    </row>
    <row r="491" spans="2:8">
      <c r="B491" s="2">
        <v>661063</v>
      </c>
      <c r="C491" s="1">
        <v>138</v>
      </c>
      <c r="D491" s="1">
        <v>0</v>
      </c>
      <c r="E491" s="1">
        <v>366</v>
      </c>
      <c r="F491" s="1">
        <v>0.377</v>
      </c>
      <c r="G491" s="1">
        <v>0</v>
      </c>
      <c r="H491" s="1">
        <v>0.377</v>
      </c>
    </row>
    <row r="492" spans="2:8">
      <c r="B492" s="2">
        <v>661064</v>
      </c>
      <c r="C492" s="1">
        <v>591</v>
      </c>
      <c r="D492" s="1">
        <v>0</v>
      </c>
      <c r="E492" s="1">
        <v>591</v>
      </c>
      <c r="F492" s="1">
        <v>1</v>
      </c>
      <c r="G492" s="1">
        <v>0</v>
      </c>
      <c r="H492" s="1">
        <v>1</v>
      </c>
    </row>
    <row r="493" spans="2:8">
      <c r="B493" s="2">
        <v>661069</v>
      </c>
      <c r="C493" s="1">
        <v>763</v>
      </c>
      <c r="D493" s="1">
        <v>0</v>
      </c>
      <c r="E493" s="1">
        <v>763</v>
      </c>
      <c r="F493" s="1">
        <v>1</v>
      </c>
      <c r="G493" s="1">
        <v>0</v>
      </c>
      <c r="H493" s="1">
        <v>1</v>
      </c>
    </row>
    <row r="494" spans="2:8">
      <c r="B494" s="2">
        <v>661070</v>
      </c>
      <c r="C494" s="1">
        <v>568</v>
      </c>
      <c r="D494" s="1">
        <v>0</v>
      </c>
      <c r="E494" s="1">
        <v>568</v>
      </c>
      <c r="F494" s="1">
        <v>1</v>
      </c>
      <c r="G494" s="1">
        <v>0</v>
      </c>
      <c r="H494" s="1">
        <v>1</v>
      </c>
    </row>
    <row r="495" spans="2:8">
      <c r="B495" s="2">
        <v>661073</v>
      </c>
      <c r="C495" s="1">
        <v>1188</v>
      </c>
      <c r="D495" s="1">
        <v>0</v>
      </c>
      <c r="E495" s="1">
        <v>1685</v>
      </c>
      <c r="F495" s="1">
        <v>0.70499999999999996</v>
      </c>
      <c r="G495" s="1">
        <v>0</v>
      </c>
      <c r="H495" s="1">
        <v>0.70499999999999996</v>
      </c>
    </row>
    <row r="496" spans="2:8">
      <c r="B496" s="2">
        <v>661075</v>
      </c>
      <c r="C496" s="1">
        <v>881</v>
      </c>
      <c r="D496" s="1">
        <v>0</v>
      </c>
      <c r="E496" s="1">
        <v>1392</v>
      </c>
      <c r="F496" s="1">
        <v>0.63290000000000002</v>
      </c>
      <c r="G496" s="1">
        <v>0</v>
      </c>
      <c r="H496" s="1">
        <v>0.63290000000000002</v>
      </c>
    </row>
    <row r="497" spans="2:8">
      <c r="B497" s="2">
        <v>661083</v>
      </c>
      <c r="C497" s="1">
        <v>101</v>
      </c>
      <c r="D497" s="1">
        <v>0</v>
      </c>
      <c r="E497" s="1">
        <v>164</v>
      </c>
      <c r="F497" s="1">
        <v>0.6159</v>
      </c>
      <c r="G497" s="1">
        <v>0</v>
      </c>
      <c r="H497" s="1">
        <v>0.6159</v>
      </c>
    </row>
    <row r="498" spans="2:8">
      <c r="B498" s="2">
        <v>661085</v>
      </c>
      <c r="C498" s="1">
        <v>158</v>
      </c>
      <c r="D498" s="1">
        <v>0</v>
      </c>
      <c r="E498" s="1">
        <v>562</v>
      </c>
      <c r="F498" s="1">
        <v>0.28110000000000002</v>
      </c>
      <c r="G498" s="1">
        <v>0</v>
      </c>
      <c r="H498" s="1">
        <v>0.28110000000000002</v>
      </c>
    </row>
    <row r="499" spans="2:8">
      <c r="B499" s="2">
        <v>661094</v>
      </c>
      <c r="C499" s="1">
        <v>304</v>
      </c>
      <c r="D499" s="1">
        <v>0</v>
      </c>
      <c r="E499" s="1">
        <v>370</v>
      </c>
      <c r="F499" s="1">
        <v>0.8216</v>
      </c>
      <c r="G499" s="1">
        <v>0</v>
      </c>
      <c r="H499" s="1">
        <v>0.8216</v>
      </c>
    </row>
    <row r="500" spans="2:8">
      <c r="B500" s="2">
        <v>661104</v>
      </c>
      <c r="C500" s="1">
        <v>26</v>
      </c>
      <c r="D500" s="1">
        <v>11</v>
      </c>
      <c r="E500" s="1">
        <v>112</v>
      </c>
      <c r="F500" s="1">
        <v>0.2321</v>
      </c>
      <c r="G500" s="1">
        <v>9.8199999999999996E-2</v>
      </c>
      <c r="H500" s="1">
        <v>0.33040000000000003</v>
      </c>
    </row>
    <row r="501" spans="2:8">
      <c r="B501" s="2">
        <v>661105</v>
      </c>
      <c r="C501" s="1">
        <v>65</v>
      </c>
      <c r="D501" s="1">
        <v>21</v>
      </c>
      <c r="E501" s="1">
        <v>181</v>
      </c>
      <c r="F501" s="1">
        <v>0.35909999999999997</v>
      </c>
      <c r="G501" s="1">
        <v>0.11600000000000001</v>
      </c>
      <c r="H501" s="1">
        <v>0.47510000000000002</v>
      </c>
    </row>
    <row r="502" spans="2:8">
      <c r="B502" s="2">
        <v>661107</v>
      </c>
      <c r="C502" s="1">
        <v>64</v>
      </c>
      <c r="D502" s="1">
        <v>0</v>
      </c>
      <c r="E502" s="1">
        <v>69</v>
      </c>
      <c r="F502" s="1">
        <v>0.92749999999999999</v>
      </c>
      <c r="G502" s="1">
        <v>0</v>
      </c>
      <c r="H502" s="1">
        <v>0.92749999999999999</v>
      </c>
    </row>
    <row r="503" spans="2:8">
      <c r="B503" s="2">
        <v>661110</v>
      </c>
      <c r="C503" s="1">
        <v>87</v>
      </c>
      <c r="D503" s="1">
        <v>27</v>
      </c>
      <c r="E503" s="1">
        <v>310</v>
      </c>
      <c r="F503" s="1">
        <v>0.28060000000000002</v>
      </c>
      <c r="G503" s="1">
        <v>8.7099999999999997E-2</v>
      </c>
      <c r="H503" s="1">
        <v>0.36770000000000003</v>
      </c>
    </row>
    <row r="504" spans="2:8">
      <c r="B504" s="2">
        <v>661111</v>
      </c>
      <c r="C504" s="1">
        <v>71</v>
      </c>
      <c r="D504" s="1">
        <v>18</v>
      </c>
      <c r="E504" s="1">
        <v>311</v>
      </c>
      <c r="F504" s="1">
        <v>0.2283</v>
      </c>
      <c r="G504" s="1">
        <v>5.79E-2</v>
      </c>
      <c r="H504" s="1">
        <v>0.28620000000000001</v>
      </c>
    </row>
    <row r="505" spans="2:8">
      <c r="B505" s="2">
        <v>661112</v>
      </c>
      <c r="C505" s="1">
        <v>112</v>
      </c>
      <c r="D505" s="1">
        <v>0</v>
      </c>
      <c r="E505" s="1">
        <v>116</v>
      </c>
      <c r="F505" s="1">
        <v>0.96550000000000002</v>
      </c>
      <c r="G505" s="1">
        <v>0</v>
      </c>
      <c r="H505" s="1">
        <v>0.96550000000000002</v>
      </c>
    </row>
    <row r="506" spans="2:8">
      <c r="B506" s="2">
        <v>661113</v>
      </c>
      <c r="C506" s="1">
        <v>33</v>
      </c>
      <c r="D506" s="1">
        <v>4</v>
      </c>
      <c r="E506" s="1">
        <v>49</v>
      </c>
      <c r="F506" s="1">
        <v>0.67349999999999999</v>
      </c>
      <c r="G506" s="1">
        <v>8.1600000000000006E-2</v>
      </c>
      <c r="H506" s="1">
        <v>0.75509999999999999</v>
      </c>
    </row>
    <row r="507" spans="2:8">
      <c r="B507" s="2">
        <v>661115</v>
      </c>
      <c r="C507" s="1">
        <v>228</v>
      </c>
      <c r="D507" s="1">
        <v>0</v>
      </c>
      <c r="E507" s="1">
        <v>317</v>
      </c>
      <c r="F507" s="1">
        <v>0.71919999999999995</v>
      </c>
      <c r="G507" s="1">
        <v>0</v>
      </c>
      <c r="H507" s="1">
        <v>0.71919999999999995</v>
      </c>
    </row>
    <row r="508" spans="2:8">
      <c r="B508" s="2">
        <v>661117</v>
      </c>
      <c r="C508" s="1">
        <v>222</v>
      </c>
      <c r="D508" s="1">
        <v>0</v>
      </c>
      <c r="E508" s="1">
        <v>321</v>
      </c>
      <c r="F508" s="1">
        <v>0.69159999999999999</v>
      </c>
      <c r="G508" s="1">
        <v>0</v>
      </c>
      <c r="H508" s="1">
        <v>0.69159999999999999</v>
      </c>
    </row>
    <row r="509" spans="2:8">
      <c r="B509" s="2">
        <v>661118</v>
      </c>
      <c r="C509" s="1">
        <v>304</v>
      </c>
      <c r="D509" s="1">
        <v>0</v>
      </c>
      <c r="E509" s="1">
        <v>304</v>
      </c>
      <c r="F509" s="1">
        <v>1</v>
      </c>
      <c r="G509" s="1">
        <v>0</v>
      </c>
      <c r="H509" s="1">
        <v>1</v>
      </c>
    </row>
    <row r="510" spans="2:8">
      <c r="B510" s="2">
        <v>661119</v>
      </c>
      <c r="C510" s="1">
        <v>150</v>
      </c>
      <c r="D510" s="1">
        <v>0</v>
      </c>
      <c r="E510" s="1">
        <v>362</v>
      </c>
      <c r="F510" s="1">
        <v>0.41439999999999999</v>
      </c>
      <c r="G510" s="1">
        <v>0</v>
      </c>
      <c r="H510" s="1">
        <v>0.41439999999999999</v>
      </c>
    </row>
    <row r="511" spans="2:8">
      <c r="B511" s="2">
        <v>661121</v>
      </c>
      <c r="C511" s="1">
        <v>284</v>
      </c>
      <c r="D511" s="1">
        <v>0</v>
      </c>
      <c r="E511" s="1">
        <v>373</v>
      </c>
      <c r="F511" s="1">
        <v>0.76139999999999997</v>
      </c>
      <c r="G511" s="1">
        <v>0</v>
      </c>
      <c r="H511" s="1">
        <v>0.76139999999999997</v>
      </c>
    </row>
    <row r="512" spans="2:8">
      <c r="B512" s="2">
        <v>661122</v>
      </c>
      <c r="C512" s="1">
        <v>146</v>
      </c>
      <c r="D512" s="1">
        <v>0</v>
      </c>
      <c r="E512" s="1">
        <v>219</v>
      </c>
      <c r="F512" s="1">
        <v>0.66669999999999996</v>
      </c>
      <c r="G512" s="1">
        <v>0</v>
      </c>
      <c r="H512" s="1">
        <v>0.66669999999999996</v>
      </c>
    </row>
    <row r="513" spans="2:8">
      <c r="B513" s="2">
        <v>661123</v>
      </c>
      <c r="C513" s="1">
        <v>220</v>
      </c>
      <c r="D513" s="1">
        <v>0</v>
      </c>
      <c r="E513" s="1">
        <v>318</v>
      </c>
      <c r="F513" s="1">
        <v>0.69179999999999997</v>
      </c>
      <c r="G513" s="1">
        <v>0</v>
      </c>
      <c r="H513" s="1">
        <v>0.69179999999999997</v>
      </c>
    </row>
    <row r="514" spans="2:8">
      <c r="B514" s="2">
        <v>661128</v>
      </c>
      <c r="C514" s="1">
        <v>328</v>
      </c>
      <c r="D514" s="1">
        <v>0</v>
      </c>
      <c r="E514" s="1">
        <v>328</v>
      </c>
      <c r="F514" s="1">
        <v>1</v>
      </c>
      <c r="G514" s="1">
        <v>0</v>
      </c>
      <c r="H514" s="1">
        <v>1</v>
      </c>
    </row>
    <row r="515" spans="2:8">
      <c r="B515" s="2">
        <v>661131</v>
      </c>
      <c r="C515" s="1">
        <v>143</v>
      </c>
      <c r="D515" s="1">
        <v>0</v>
      </c>
      <c r="E515" s="1">
        <v>336</v>
      </c>
      <c r="F515" s="1">
        <v>0.42559999999999998</v>
      </c>
      <c r="G515" s="1">
        <v>0</v>
      </c>
      <c r="H515" s="1">
        <v>0.42559999999999998</v>
      </c>
    </row>
    <row r="516" spans="2:8">
      <c r="B516" s="2">
        <v>661132</v>
      </c>
      <c r="C516" s="1">
        <v>399</v>
      </c>
      <c r="D516" s="1">
        <v>0</v>
      </c>
      <c r="E516" s="1">
        <v>439</v>
      </c>
      <c r="F516" s="1">
        <v>0.90890000000000004</v>
      </c>
      <c r="G516" s="1">
        <v>0</v>
      </c>
      <c r="H516" s="1">
        <v>0.90890000000000004</v>
      </c>
    </row>
    <row r="517" spans="2:8">
      <c r="B517" s="2">
        <v>661133</v>
      </c>
      <c r="C517" s="1">
        <v>269</v>
      </c>
      <c r="D517" s="1">
        <v>0</v>
      </c>
      <c r="E517" s="1">
        <v>386</v>
      </c>
      <c r="F517" s="1">
        <v>0.69689999999999996</v>
      </c>
      <c r="G517" s="1">
        <v>0</v>
      </c>
      <c r="H517" s="1">
        <v>0.69689999999999996</v>
      </c>
    </row>
    <row r="518" spans="2:8">
      <c r="B518" s="2">
        <v>661136</v>
      </c>
      <c r="C518" s="1">
        <v>431</v>
      </c>
      <c r="D518" s="1">
        <v>0</v>
      </c>
      <c r="E518" s="1">
        <v>431</v>
      </c>
      <c r="F518" s="1">
        <v>1</v>
      </c>
      <c r="G518" s="1">
        <v>0</v>
      </c>
      <c r="H518" s="1">
        <v>1</v>
      </c>
    </row>
    <row r="519" spans="2:8">
      <c r="B519" s="2">
        <v>661137</v>
      </c>
      <c r="C519" s="1">
        <v>288</v>
      </c>
      <c r="D519" s="1">
        <v>0</v>
      </c>
      <c r="E519" s="1">
        <v>888</v>
      </c>
      <c r="F519" s="1">
        <v>0.32429999999999998</v>
      </c>
      <c r="G519" s="1">
        <v>0</v>
      </c>
      <c r="H519" s="1">
        <v>0.32429999999999998</v>
      </c>
    </row>
    <row r="520" spans="2:8">
      <c r="B520" s="2">
        <v>661139</v>
      </c>
      <c r="C520" s="1">
        <v>645</v>
      </c>
      <c r="D520" s="1">
        <v>0</v>
      </c>
      <c r="E520" s="1">
        <v>826</v>
      </c>
      <c r="F520" s="1">
        <v>0.78090000000000004</v>
      </c>
      <c r="G520" s="1">
        <v>0</v>
      </c>
      <c r="H520" s="1">
        <v>0.78090000000000004</v>
      </c>
    </row>
    <row r="521" spans="2:8">
      <c r="B521" s="2">
        <v>661141</v>
      </c>
      <c r="C521" s="1">
        <v>1014</v>
      </c>
      <c r="D521" s="1">
        <v>0</v>
      </c>
      <c r="E521" s="1">
        <v>1877</v>
      </c>
      <c r="F521" s="1">
        <v>0.54020000000000001</v>
      </c>
      <c r="G521" s="1">
        <v>0</v>
      </c>
      <c r="H521" s="1">
        <v>0.54020000000000001</v>
      </c>
    </row>
    <row r="522" spans="2:8">
      <c r="B522" s="2">
        <v>661143</v>
      </c>
      <c r="C522" s="1">
        <v>1310</v>
      </c>
      <c r="D522" s="1">
        <v>0</v>
      </c>
      <c r="E522" s="1">
        <v>1656</v>
      </c>
      <c r="F522" s="1">
        <v>0.79110000000000003</v>
      </c>
      <c r="G522" s="1">
        <v>0</v>
      </c>
      <c r="H522" s="1">
        <v>0.79110000000000003</v>
      </c>
    </row>
    <row r="523" spans="2:8">
      <c r="B523" s="2">
        <v>661144</v>
      </c>
      <c r="C523" s="1">
        <v>311</v>
      </c>
      <c r="D523" s="1">
        <v>0</v>
      </c>
      <c r="E523" s="1">
        <v>659</v>
      </c>
      <c r="F523" s="1">
        <v>0.47189999999999999</v>
      </c>
      <c r="G523" s="1">
        <v>0</v>
      </c>
      <c r="H523" s="1">
        <v>0.47189999999999999</v>
      </c>
    </row>
    <row r="524" spans="2:8">
      <c r="B524" s="2">
        <v>661145</v>
      </c>
      <c r="C524" s="1">
        <v>317</v>
      </c>
      <c r="D524" s="1">
        <v>0</v>
      </c>
      <c r="E524" s="1">
        <v>375</v>
      </c>
      <c r="F524" s="1">
        <v>0.84530000000000005</v>
      </c>
      <c r="G524" s="1">
        <v>0</v>
      </c>
      <c r="H524" s="1">
        <v>0.84530000000000005</v>
      </c>
    </row>
    <row r="525" spans="2:8">
      <c r="B525" s="2">
        <v>661146</v>
      </c>
      <c r="C525" s="1">
        <v>303</v>
      </c>
      <c r="D525" s="1">
        <v>0</v>
      </c>
      <c r="E525" s="1">
        <v>320</v>
      </c>
      <c r="F525" s="1">
        <v>0.94689999999999996</v>
      </c>
      <c r="G525" s="1">
        <v>0</v>
      </c>
      <c r="H525" s="1">
        <v>0.94689999999999996</v>
      </c>
    </row>
    <row r="526" spans="2:8">
      <c r="B526" s="2">
        <v>661149</v>
      </c>
      <c r="C526" s="1">
        <v>225</v>
      </c>
      <c r="D526" s="1">
        <v>0</v>
      </c>
      <c r="E526" s="1">
        <v>231</v>
      </c>
      <c r="F526" s="1">
        <v>0.97399999999999998</v>
      </c>
      <c r="G526" s="1">
        <v>0</v>
      </c>
      <c r="H526" s="1">
        <v>0.97399999999999998</v>
      </c>
    </row>
    <row r="527" spans="2:8">
      <c r="B527" s="2">
        <v>661150</v>
      </c>
      <c r="C527" s="1">
        <v>340</v>
      </c>
      <c r="D527" s="1">
        <v>0</v>
      </c>
      <c r="E527" s="1">
        <v>359</v>
      </c>
      <c r="F527" s="1">
        <v>0.94710000000000005</v>
      </c>
      <c r="G527" s="1">
        <v>0</v>
      </c>
      <c r="H527" s="1">
        <v>0.94710000000000005</v>
      </c>
    </row>
    <row r="528" spans="2:8">
      <c r="B528" s="2">
        <v>661153</v>
      </c>
      <c r="C528" s="1">
        <v>270</v>
      </c>
      <c r="D528" s="1">
        <v>0</v>
      </c>
      <c r="E528" s="1">
        <v>575</v>
      </c>
      <c r="F528" s="1">
        <v>0.46960000000000002</v>
      </c>
      <c r="G528" s="1">
        <v>0</v>
      </c>
      <c r="H528" s="1">
        <v>0.46960000000000002</v>
      </c>
    </row>
    <row r="529" spans="2:8">
      <c r="B529" s="2">
        <v>661156</v>
      </c>
      <c r="C529" s="1">
        <v>478</v>
      </c>
      <c r="D529" s="1">
        <v>0</v>
      </c>
      <c r="E529" s="1">
        <v>495</v>
      </c>
      <c r="F529" s="1">
        <v>0.9657</v>
      </c>
      <c r="G529" s="1">
        <v>0</v>
      </c>
      <c r="H529" s="1">
        <v>0.9657</v>
      </c>
    </row>
    <row r="530" spans="2:8">
      <c r="B530" s="2">
        <v>661160</v>
      </c>
      <c r="C530" s="1">
        <v>230</v>
      </c>
      <c r="D530" s="1">
        <v>0</v>
      </c>
      <c r="E530" s="1">
        <v>527</v>
      </c>
      <c r="F530" s="1">
        <v>0.43640000000000001</v>
      </c>
      <c r="G530" s="1">
        <v>0</v>
      </c>
      <c r="H530" s="1">
        <v>0.43640000000000001</v>
      </c>
    </row>
    <row r="531" spans="2:8">
      <c r="B531" s="2">
        <v>661161</v>
      </c>
      <c r="C531" s="1">
        <v>609</v>
      </c>
      <c r="D531" s="1">
        <v>0</v>
      </c>
      <c r="E531" s="1">
        <v>811</v>
      </c>
      <c r="F531" s="1">
        <v>0.75090000000000001</v>
      </c>
      <c r="G531" s="1">
        <v>0</v>
      </c>
      <c r="H531" s="1">
        <v>0.75090000000000001</v>
      </c>
    </row>
    <row r="532" spans="2:8">
      <c r="B532" s="2">
        <v>661162</v>
      </c>
      <c r="C532" s="1">
        <v>591</v>
      </c>
      <c r="D532" s="1">
        <v>0</v>
      </c>
      <c r="E532" s="1">
        <v>693</v>
      </c>
      <c r="F532" s="1">
        <v>0.8528</v>
      </c>
      <c r="G532" s="1">
        <v>0</v>
      </c>
      <c r="H532" s="1">
        <v>0.8528</v>
      </c>
    </row>
    <row r="533" spans="2:8">
      <c r="B533" s="2">
        <v>661163</v>
      </c>
      <c r="C533" s="1">
        <v>416</v>
      </c>
      <c r="D533" s="1">
        <v>96</v>
      </c>
      <c r="E533" s="1">
        <v>1863</v>
      </c>
      <c r="F533" s="1">
        <v>0.2233</v>
      </c>
      <c r="G533" s="1">
        <v>5.1499999999999997E-2</v>
      </c>
      <c r="H533" s="1">
        <v>0.27479999999999999</v>
      </c>
    </row>
    <row r="534" spans="2:8">
      <c r="B534" s="2">
        <v>661164</v>
      </c>
      <c r="C534" s="1">
        <v>522</v>
      </c>
      <c r="D534" s="1">
        <v>114</v>
      </c>
      <c r="E534" s="1">
        <v>2201</v>
      </c>
      <c r="F534" s="1">
        <v>0.23719999999999999</v>
      </c>
      <c r="G534" s="1">
        <v>5.1799999999999999E-2</v>
      </c>
      <c r="H534" s="1">
        <v>0.28899999999999998</v>
      </c>
    </row>
    <row r="535" spans="2:8">
      <c r="B535" s="2">
        <v>661165</v>
      </c>
      <c r="C535" s="1">
        <v>258</v>
      </c>
      <c r="D535" s="1">
        <v>0</v>
      </c>
      <c r="E535" s="1">
        <v>260</v>
      </c>
      <c r="F535" s="1">
        <v>0.99229999999999996</v>
      </c>
      <c r="G535" s="1">
        <v>0</v>
      </c>
      <c r="H535" s="1">
        <v>0.99229999999999996</v>
      </c>
    </row>
    <row r="536" spans="2:8">
      <c r="B536" s="2">
        <v>661166</v>
      </c>
      <c r="C536" s="1">
        <v>84</v>
      </c>
      <c r="D536" s="1">
        <v>28</v>
      </c>
      <c r="E536" s="1">
        <v>266</v>
      </c>
      <c r="F536" s="1">
        <v>0.31580000000000003</v>
      </c>
      <c r="G536" s="1">
        <v>0.1053</v>
      </c>
      <c r="H536" s="1">
        <v>0.42109999999999997</v>
      </c>
    </row>
    <row r="537" spans="2:8">
      <c r="B537" s="2">
        <v>661168</v>
      </c>
      <c r="C537" s="1">
        <v>93</v>
      </c>
      <c r="D537" s="1">
        <v>23</v>
      </c>
      <c r="E537" s="1">
        <v>285</v>
      </c>
      <c r="F537" s="1">
        <v>0.32629999999999998</v>
      </c>
      <c r="G537" s="1">
        <v>8.0699999999999994E-2</v>
      </c>
      <c r="H537" s="1">
        <v>0.40699999999999997</v>
      </c>
    </row>
    <row r="538" spans="2:8">
      <c r="B538" s="2">
        <v>661169</v>
      </c>
      <c r="C538" s="1">
        <v>134</v>
      </c>
      <c r="D538" s="1">
        <v>47</v>
      </c>
      <c r="E538" s="1">
        <v>444</v>
      </c>
      <c r="F538" s="1">
        <v>0.30180000000000001</v>
      </c>
      <c r="G538" s="1">
        <v>0.10589999999999999</v>
      </c>
      <c r="H538" s="1">
        <v>0.40770000000000001</v>
      </c>
    </row>
    <row r="539" spans="2:8">
      <c r="B539" s="2">
        <v>661171</v>
      </c>
      <c r="C539" s="1">
        <v>208</v>
      </c>
      <c r="D539" s="1">
        <v>65</v>
      </c>
      <c r="E539" s="1">
        <v>640</v>
      </c>
      <c r="F539" s="1">
        <v>0.32500000000000001</v>
      </c>
      <c r="G539" s="1">
        <v>0.1016</v>
      </c>
      <c r="H539" s="1">
        <v>0.42659999999999998</v>
      </c>
    </row>
    <row r="540" spans="2:8">
      <c r="B540" s="2">
        <v>661172</v>
      </c>
      <c r="C540" s="1">
        <v>183</v>
      </c>
      <c r="D540" s="1">
        <v>48</v>
      </c>
      <c r="E540" s="1">
        <v>516</v>
      </c>
      <c r="F540" s="1">
        <v>0.35470000000000002</v>
      </c>
      <c r="G540" s="1">
        <v>9.2999999999999999E-2</v>
      </c>
      <c r="H540" s="1">
        <v>0.44769999999999999</v>
      </c>
    </row>
    <row r="541" spans="2:8">
      <c r="B541" s="2">
        <v>661173</v>
      </c>
      <c r="C541" s="1">
        <v>137</v>
      </c>
      <c r="D541" s="1">
        <v>49</v>
      </c>
      <c r="E541" s="1">
        <v>502</v>
      </c>
      <c r="F541" s="1">
        <v>0.27289999999999998</v>
      </c>
      <c r="G541" s="1">
        <v>9.7600000000000006E-2</v>
      </c>
      <c r="H541" s="1">
        <v>0.3705</v>
      </c>
    </row>
    <row r="542" spans="2:8">
      <c r="B542" s="2">
        <v>661174</v>
      </c>
      <c r="C542" s="1">
        <v>195</v>
      </c>
      <c r="D542" s="1">
        <v>0</v>
      </c>
      <c r="E542" s="1">
        <v>205</v>
      </c>
      <c r="F542" s="1">
        <v>0.95120000000000005</v>
      </c>
      <c r="G542" s="1">
        <v>0</v>
      </c>
      <c r="H542" s="1">
        <v>0.95120000000000005</v>
      </c>
    </row>
    <row r="543" spans="2:8">
      <c r="B543" s="2">
        <v>661175</v>
      </c>
      <c r="C543" s="1">
        <v>101</v>
      </c>
      <c r="D543" s="1">
        <v>0</v>
      </c>
      <c r="E543" s="1">
        <v>146</v>
      </c>
      <c r="F543" s="1">
        <v>0.69179999999999997</v>
      </c>
      <c r="G543" s="1">
        <v>0</v>
      </c>
      <c r="H543" s="1">
        <v>0.69179999999999997</v>
      </c>
    </row>
    <row r="544" spans="2:8">
      <c r="B544" s="2">
        <v>661176</v>
      </c>
      <c r="C544" s="1">
        <v>422</v>
      </c>
      <c r="D544" s="1">
        <v>0</v>
      </c>
      <c r="E544" s="1">
        <v>489</v>
      </c>
      <c r="F544" s="1">
        <v>0.86299999999999999</v>
      </c>
      <c r="G544" s="1">
        <v>0</v>
      </c>
      <c r="H544" s="1">
        <v>0.86299999999999999</v>
      </c>
    </row>
    <row r="545" spans="2:8">
      <c r="B545" s="2">
        <v>661178</v>
      </c>
      <c r="C545" s="1">
        <v>323</v>
      </c>
      <c r="D545" s="1">
        <v>0</v>
      </c>
      <c r="E545" s="1">
        <v>323</v>
      </c>
      <c r="F545" s="1">
        <v>1</v>
      </c>
      <c r="G545" s="1">
        <v>0</v>
      </c>
      <c r="H545" s="1">
        <v>1</v>
      </c>
    </row>
    <row r="546" spans="2:8">
      <c r="B546" s="2">
        <v>661179</v>
      </c>
      <c r="C546" s="1">
        <v>189</v>
      </c>
      <c r="D546" s="1">
        <v>0</v>
      </c>
      <c r="E546" s="1">
        <v>259</v>
      </c>
      <c r="F546" s="1">
        <v>0.72970000000000002</v>
      </c>
      <c r="G546" s="1">
        <v>0</v>
      </c>
      <c r="H546" s="1">
        <v>0.72970000000000002</v>
      </c>
    </row>
    <row r="547" spans="2:8">
      <c r="B547" s="2">
        <v>661180</v>
      </c>
      <c r="C547" s="1">
        <v>180</v>
      </c>
      <c r="D547" s="1">
        <v>0</v>
      </c>
      <c r="E547" s="1">
        <v>225</v>
      </c>
      <c r="F547" s="1">
        <v>0.8</v>
      </c>
      <c r="G547" s="1">
        <v>0</v>
      </c>
      <c r="H547" s="1">
        <v>0.8</v>
      </c>
    </row>
    <row r="548" spans="2:8">
      <c r="B548" s="2">
        <v>661182</v>
      </c>
      <c r="C548" s="1">
        <v>379</v>
      </c>
      <c r="D548" s="1">
        <v>0</v>
      </c>
      <c r="E548" s="1">
        <v>430</v>
      </c>
      <c r="F548" s="1">
        <v>0.88139999999999996</v>
      </c>
      <c r="G548" s="1">
        <v>0</v>
      </c>
      <c r="H548" s="1">
        <v>0.88139999999999996</v>
      </c>
    </row>
    <row r="549" spans="2:8">
      <c r="B549" s="2">
        <v>661183</v>
      </c>
      <c r="C549" s="1">
        <v>436</v>
      </c>
      <c r="D549" s="1">
        <v>0</v>
      </c>
      <c r="E549" s="1">
        <v>465</v>
      </c>
      <c r="F549" s="1">
        <v>0.93759999999999999</v>
      </c>
      <c r="G549" s="1">
        <v>0</v>
      </c>
      <c r="H549" s="1">
        <v>0.93759999999999999</v>
      </c>
    </row>
    <row r="550" spans="2:8">
      <c r="B550" s="2">
        <v>661184</v>
      </c>
      <c r="C550" s="1">
        <v>420</v>
      </c>
      <c r="D550" s="1">
        <v>0</v>
      </c>
      <c r="E550" s="1">
        <v>457</v>
      </c>
      <c r="F550" s="1">
        <v>0.91900000000000004</v>
      </c>
      <c r="G550" s="1">
        <v>0</v>
      </c>
      <c r="H550" s="1">
        <v>0.91900000000000004</v>
      </c>
    </row>
    <row r="551" spans="2:8">
      <c r="B551" s="2">
        <v>661185</v>
      </c>
      <c r="C551" s="1">
        <v>285</v>
      </c>
      <c r="D551" s="1">
        <v>0</v>
      </c>
      <c r="E551" s="1">
        <v>420</v>
      </c>
      <c r="F551" s="1">
        <v>0.67859999999999998</v>
      </c>
      <c r="G551" s="1">
        <v>0</v>
      </c>
      <c r="H551" s="1">
        <v>0.67859999999999998</v>
      </c>
    </row>
    <row r="552" spans="2:8">
      <c r="B552" s="2">
        <v>661186</v>
      </c>
      <c r="C552" s="1">
        <v>89</v>
      </c>
      <c r="D552" s="1">
        <v>0</v>
      </c>
      <c r="E552" s="1">
        <v>305</v>
      </c>
      <c r="F552" s="1">
        <v>0.2918</v>
      </c>
      <c r="G552" s="1">
        <v>0</v>
      </c>
      <c r="H552" s="1">
        <v>0.2918</v>
      </c>
    </row>
    <row r="553" spans="2:8">
      <c r="B553" s="2">
        <v>661187</v>
      </c>
      <c r="C553" s="1">
        <v>258</v>
      </c>
      <c r="D553" s="1">
        <v>0</v>
      </c>
      <c r="E553" s="1">
        <v>494</v>
      </c>
      <c r="F553" s="1">
        <v>0.52229999999999999</v>
      </c>
      <c r="G553" s="1">
        <v>0</v>
      </c>
      <c r="H553" s="1">
        <v>0.52229999999999999</v>
      </c>
    </row>
    <row r="554" spans="2:8">
      <c r="B554" s="2">
        <v>661188</v>
      </c>
      <c r="C554" s="1">
        <v>376</v>
      </c>
      <c r="D554" s="1">
        <v>0</v>
      </c>
      <c r="E554" s="1">
        <v>578</v>
      </c>
      <c r="F554" s="1">
        <v>0.65049999999999997</v>
      </c>
      <c r="G554" s="1">
        <v>0</v>
      </c>
      <c r="H554" s="1">
        <v>0.65049999999999997</v>
      </c>
    </row>
    <row r="555" spans="2:8">
      <c r="B555" s="2">
        <v>661191</v>
      </c>
      <c r="C555" s="1">
        <v>1489</v>
      </c>
      <c r="D555" s="1">
        <v>0</v>
      </c>
      <c r="E555" s="1">
        <v>1974</v>
      </c>
      <c r="F555" s="1">
        <v>0.75429999999999997</v>
      </c>
      <c r="G555" s="1">
        <v>0</v>
      </c>
      <c r="H555" s="1">
        <v>0.75429999999999997</v>
      </c>
    </row>
    <row r="556" spans="2:8">
      <c r="B556" s="2">
        <v>661192</v>
      </c>
      <c r="C556" s="1">
        <v>265</v>
      </c>
      <c r="D556" s="1">
        <v>0</v>
      </c>
      <c r="E556" s="1">
        <v>297</v>
      </c>
      <c r="F556" s="1">
        <v>0.89229999999999998</v>
      </c>
      <c r="G556" s="1">
        <v>0</v>
      </c>
      <c r="H556" s="1">
        <v>0.89229999999999998</v>
      </c>
    </row>
    <row r="557" spans="2:8">
      <c r="B557" s="2">
        <v>661195</v>
      </c>
      <c r="C557" s="1">
        <v>79</v>
      </c>
      <c r="D557" s="1">
        <v>33</v>
      </c>
      <c r="E557" s="1">
        <v>217</v>
      </c>
      <c r="F557" s="1">
        <v>0.36409999999999998</v>
      </c>
      <c r="G557" s="1">
        <v>0.15210000000000001</v>
      </c>
      <c r="H557" s="1">
        <v>0.5161</v>
      </c>
    </row>
    <row r="558" spans="2:8">
      <c r="B558" s="2">
        <v>661196</v>
      </c>
      <c r="C558" s="1">
        <v>224</v>
      </c>
      <c r="D558" s="1">
        <v>65</v>
      </c>
      <c r="E558" s="1">
        <v>811</v>
      </c>
      <c r="F558" s="1">
        <v>0.2762</v>
      </c>
      <c r="G558" s="1">
        <v>8.0100000000000005E-2</v>
      </c>
      <c r="H558" s="1">
        <v>0.35639999999999999</v>
      </c>
    </row>
    <row r="559" spans="2:8">
      <c r="B559" s="2">
        <v>661197</v>
      </c>
      <c r="C559" s="1">
        <v>171</v>
      </c>
      <c r="D559" s="1">
        <v>44</v>
      </c>
      <c r="E559" s="1">
        <v>580</v>
      </c>
      <c r="F559" s="1">
        <v>0.29480000000000001</v>
      </c>
      <c r="G559" s="1">
        <v>7.5899999999999995E-2</v>
      </c>
      <c r="H559" s="1">
        <v>0.37069999999999997</v>
      </c>
    </row>
    <row r="560" spans="2:8">
      <c r="B560" s="2">
        <v>661198</v>
      </c>
      <c r="C560" s="1">
        <v>379</v>
      </c>
      <c r="D560" s="1">
        <v>0</v>
      </c>
      <c r="E560" s="1">
        <v>546</v>
      </c>
      <c r="F560" s="1">
        <v>0.69410000000000005</v>
      </c>
      <c r="G560" s="1">
        <v>0</v>
      </c>
      <c r="H560" s="1">
        <v>0.69410000000000005</v>
      </c>
    </row>
    <row r="561" spans="2:8">
      <c r="B561" s="2">
        <v>661199</v>
      </c>
      <c r="C561" s="1">
        <v>159</v>
      </c>
      <c r="D561" s="1">
        <v>52</v>
      </c>
      <c r="E561" s="1">
        <v>534</v>
      </c>
      <c r="F561" s="1">
        <v>0.29780000000000001</v>
      </c>
      <c r="G561" s="1">
        <v>9.74E-2</v>
      </c>
      <c r="H561" s="1">
        <v>0.39510000000000001</v>
      </c>
    </row>
    <row r="562" spans="2:8">
      <c r="B562" s="2">
        <v>661200</v>
      </c>
      <c r="C562" s="1">
        <v>29</v>
      </c>
      <c r="D562" s="1">
        <v>14</v>
      </c>
      <c r="E562" s="1">
        <v>98</v>
      </c>
      <c r="F562" s="1">
        <v>0.2959</v>
      </c>
      <c r="G562" s="1">
        <v>0.1429</v>
      </c>
      <c r="H562" s="1">
        <v>0.43880000000000002</v>
      </c>
    </row>
    <row r="563" spans="2:8">
      <c r="B563" s="2">
        <v>661201</v>
      </c>
      <c r="C563" s="1">
        <v>81</v>
      </c>
      <c r="D563" s="1">
        <v>0</v>
      </c>
      <c r="E563" s="1">
        <v>115</v>
      </c>
      <c r="F563" s="1">
        <v>0.70430000000000004</v>
      </c>
      <c r="G563" s="1">
        <v>0</v>
      </c>
      <c r="H563" s="1">
        <v>0.70430000000000004</v>
      </c>
    </row>
    <row r="564" spans="2:8">
      <c r="B564" s="2">
        <v>661202</v>
      </c>
      <c r="C564" s="1">
        <v>143</v>
      </c>
      <c r="D564" s="1">
        <v>0</v>
      </c>
      <c r="E564" s="1">
        <v>192</v>
      </c>
      <c r="F564" s="1">
        <v>0.74480000000000002</v>
      </c>
      <c r="G564" s="1">
        <v>0</v>
      </c>
      <c r="H564" s="1">
        <v>0.74480000000000002</v>
      </c>
    </row>
    <row r="565" spans="2:8">
      <c r="B565" s="2">
        <v>661208</v>
      </c>
      <c r="C565" s="1">
        <v>205</v>
      </c>
      <c r="D565" s="1">
        <v>0</v>
      </c>
      <c r="E565" s="1">
        <v>552</v>
      </c>
      <c r="F565" s="1">
        <v>0.37140000000000001</v>
      </c>
      <c r="G565" s="1">
        <v>0</v>
      </c>
      <c r="H565" s="1">
        <v>0.37140000000000001</v>
      </c>
    </row>
    <row r="566" spans="2:8">
      <c r="B566" s="2">
        <v>661209</v>
      </c>
      <c r="C566" s="1">
        <v>289</v>
      </c>
      <c r="D566" s="1">
        <v>0</v>
      </c>
      <c r="E566" s="1">
        <v>472</v>
      </c>
      <c r="F566" s="1">
        <v>0.61229999999999996</v>
      </c>
      <c r="G566" s="1">
        <v>0</v>
      </c>
      <c r="H566" s="1">
        <v>0.61229999999999996</v>
      </c>
    </row>
    <row r="567" spans="2:8">
      <c r="B567" s="2">
        <v>661210</v>
      </c>
      <c r="C567" s="1">
        <v>121</v>
      </c>
      <c r="D567" s="1">
        <v>0</v>
      </c>
      <c r="E567" s="1">
        <v>633</v>
      </c>
      <c r="F567" s="1">
        <v>0.19120000000000001</v>
      </c>
      <c r="G567" s="1">
        <v>0</v>
      </c>
      <c r="H567" s="1">
        <v>0.19120000000000001</v>
      </c>
    </row>
    <row r="568" spans="2:8">
      <c r="B568" s="2">
        <v>661211</v>
      </c>
      <c r="C568" s="1">
        <v>99</v>
      </c>
      <c r="D568" s="1">
        <v>0</v>
      </c>
      <c r="E568" s="1">
        <v>354</v>
      </c>
      <c r="F568" s="1">
        <v>0.2797</v>
      </c>
      <c r="G568" s="1">
        <v>0</v>
      </c>
      <c r="H568" s="1">
        <v>0.2797</v>
      </c>
    </row>
    <row r="569" spans="2:8">
      <c r="B569" s="2">
        <v>661216</v>
      </c>
      <c r="C569" s="1">
        <v>465</v>
      </c>
      <c r="D569" s="1">
        <v>0</v>
      </c>
      <c r="E569" s="1">
        <v>465</v>
      </c>
      <c r="F569" s="1">
        <v>1</v>
      </c>
      <c r="G569" s="1">
        <v>0</v>
      </c>
      <c r="H569" s="1">
        <v>1</v>
      </c>
    </row>
    <row r="570" spans="2:8">
      <c r="B570" s="2">
        <v>661217</v>
      </c>
      <c r="C570" s="1">
        <v>133</v>
      </c>
      <c r="D570" s="1">
        <v>0</v>
      </c>
      <c r="E570" s="1">
        <v>366</v>
      </c>
      <c r="F570" s="1">
        <v>0.3634</v>
      </c>
      <c r="G570" s="1">
        <v>0</v>
      </c>
      <c r="H570" s="1">
        <v>0.3634</v>
      </c>
    </row>
    <row r="571" spans="2:8">
      <c r="B571" s="2">
        <v>661219</v>
      </c>
      <c r="C571" s="1">
        <v>454</v>
      </c>
      <c r="D571" s="1">
        <v>0</v>
      </c>
      <c r="E571" s="1">
        <v>490</v>
      </c>
      <c r="F571" s="1">
        <v>0.92649999999999999</v>
      </c>
      <c r="G571" s="1">
        <v>0</v>
      </c>
      <c r="H571" s="1">
        <v>0.92649999999999999</v>
      </c>
    </row>
    <row r="572" spans="2:8">
      <c r="B572" s="2">
        <v>661223</v>
      </c>
      <c r="C572" s="1">
        <v>224</v>
      </c>
      <c r="D572" s="1">
        <v>0</v>
      </c>
      <c r="E572" s="1">
        <v>382</v>
      </c>
      <c r="F572" s="1">
        <v>0.58640000000000003</v>
      </c>
      <c r="G572" s="1">
        <v>0</v>
      </c>
      <c r="H572" s="1">
        <v>0.58640000000000003</v>
      </c>
    </row>
    <row r="573" spans="2:8">
      <c r="B573" s="2">
        <v>661224</v>
      </c>
      <c r="C573" s="1">
        <v>166</v>
      </c>
      <c r="D573" s="1">
        <v>0</v>
      </c>
      <c r="E573" s="1">
        <v>406</v>
      </c>
      <c r="F573" s="1">
        <v>0.40889999999999999</v>
      </c>
      <c r="G573" s="1">
        <v>0</v>
      </c>
      <c r="H573" s="1">
        <v>0.40889999999999999</v>
      </c>
    </row>
    <row r="574" spans="2:8">
      <c r="B574" s="2">
        <v>661228</v>
      </c>
      <c r="C574" s="1">
        <v>57</v>
      </c>
      <c r="D574" s="1">
        <v>0</v>
      </c>
      <c r="E574" s="1">
        <v>64</v>
      </c>
      <c r="F574" s="1">
        <v>0.89059999999999995</v>
      </c>
      <c r="G574" s="1">
        <v>0</v>
      </c>
      <c r="H574" s="1">
        <v>0.89059999999999995</v>
      </c>
    </row>
    <row r="575" spans="2:8">
      <c r="B575" s="2">
        <v>661229</v>
      </c>
      <c r="C575" s="1">
        <v>217</v>
      </c>
      <c r="D575" s="1">
        <v>0</v>
      </c>
      <c r="E575" s="1">
        <v>608</v>
      </c>
      <c r="F575" s="1">
        <v>0.3569</v>
      </c>
      <c r="G575" s="1">
        <v>0</v>
      </c>
      <c r="H575" s="1">
        <v>0.3569</v>
      </c>
    </row>
    <row r="576" spans="2:8">
      <c r="B576" s="2">
        <v>661234</v>
      </c>
      <c r="C576" s="1">
        <v>340</v>
      </c>
      <c r="D576" s="1">
        <v>0</v>
      </c>
      <c r="E576" s="1">
        <v>1127</v>
      </c>
      <c r="F576" s="1">
        <v>0.30170000000000002</v>
      </c>
      <c r="G576" s="1">
        <v>0</v>
      </c>
      <c r="H576" s="1">
        <v>0.30170000000000002</v>
      </c>
    </row>
    <row r="577" spans="2:8">
      <c r="B577" s="2">
        <v>661235</v>
      </c>
      <c r="C577" s="1">
        <v>1304</v>
      </c>
      <c r="D577" s="1">
        <v>0</v>
      </c>
      <c r="E577" s="1">
        <v>1501</v>
      </c>
      <c r="F577" s="1">
        <v>0.86880000000000002</v>
      </c>
      <c r="G577" s="1">
        <v>0</v>
      </c>
      <c r="H577" s="1">
        <v>0.86880000000000002</v>
      </c>
    </row>
    <row r="578" spans="2:8">
      <c r="B578" s="2">
        <v>661236</v>
      </c>
      <c r="C578" s="1">
        <v>889</v>
      </c>
      <c r="D578" s="1">
        <v>0</v>
      </c>
      <c r="E578" s="1">
        <v>1173</v>
      </c>
      <c r="F578" s="1">
        <v>0.75790000000000002</v>
      </c>
      <c r="G578" s="1">
        <v>0</v>
      </c>
      <c r="H578" s="1">
        <v>0.75790000000000002</v>
      </c>
    </row>
    <row r="579" spans="2:8">
      <c r="B579" s="2">
        <v>661237</v>
      </c>
      <c r="C579" s="1">
        <v>577</v>
      </c>
      <c r="D579" s="1">
        <v>0</v>
      </c>
      <c r="E579" s="1">
        <v>1743</v>
      </c>
      <c r="F579" s="1">
        <v>0.33100000000000002</v>
      </c>
      <c r="G579" s="1">
        <v>0</v>
      </c>
      <c r="H579" s="1">
        <v>0.33100000000000002</v>
      </c>
    </row>
    <row r="580" spans="2:8">
      <c r="B580" s="2">
        <v>661239</v>
      </c>
      <c r="C580" s="1">
        <v>204</v>
      </c>
      <c r="D580" s="1">
        <v>0</v>
      </c>
      <c r="E580" s="1">
        <v>773</v>
      </c>
      <c r="F580" s="1">
        <v>0.26390000000000002</v>
      </c>
      <c r="G580" s="1">
        <v>0</v>
      </c>
      <c r="H580" s="1">
        <v>0.26390000000000002</v>
      </c>
    </row>
    <row r="581" spans="2:8">
      <c r="B581" s="2">
        <v>661240</v>
      </c>
      <c r="C581" s="1">
        <v>51</v>
      </c>
      <c r="D581" s="1">
        <v>0</v>
      </c>
      <c r="E581" s="1">
        <v>87</v>
      </c>
      <c r="F581" s="1">
        <v>0.58620000000000005</v>
      </c>
      <c r="G581" s="1">
        <v>0</v>
      </c>
      <c r="H581" s="1">
        <v>0.58620000000000005</v>
      </c>
    </row>
    <row r="582" spans="2:8">
      <c r="B582" s="2">
        <v>661243</v>
      </c>
      <c r="C582" s="1">
        <v>62</v>
      </c>
      <c r="D582" s="1">
        <v>42</v>
      </c>
      <c r="E582" s="1">
        <v>477</v>
      </c>
      <c r="F582" s="1">
        <v>0.13</v>
      </c>
      <c r="G582" s="1">
        <v>8.8099999999999998E-2</v>
      </c>
      <c r="H582" s="1">
        <v>0.218</v>
      </c>
    </row>
    <row r="583" spans="2:8">
      <c r="B583" s="2">
        <v>661244</v>
      </c>
      <c r="C583" s="1">
        <v>149</v>
      </c>
      <c r="D583" s="1">
        <v>36</v>
      </c>
      <c r="E583" s="1">
        <v>772</v>
      </c>
      <c r="F583" s="1">
        <v>0.193</v>
      </c>
      <c r="G583" s="1">
        <v>4.6600000000000003E-2</v>
      </c>
      <c r="H583" s="1">
        <v>0.23960000000000001</v>
      </c>
    </row>
    <row r="584" spans="2:8">
      <c r="B584" s="2">
        <v>661245</v>
      </c>
      <c r="C584" s="1">
        <v>79</v>
      </c>
      <c r="D584" s="1">
        <v>33</v>
      </c>
      <c r="E584" s="1">
        <v>415</v>
      </c>
      <c r="F584" s="1">
        <v>0.19040000000000001</v>
      </c>
      <c r="G584" s="1">
        <v>7.9500000000000001E-2</v>
      </c>
      <c r="H584" s="1">
        <v>0.26989999999999997</v>
      </c>
    </row>
    <row r="585" spans="2:8">
      <c r="B585" s="2">
        <v>661246</v>
      </c>
      <c r="C585" s="1">
        <v>95</v>
      </c>
      <c r="D585" s="1">
        <v>37</v>
      </c>
      <c r="E585" s="1">
        <v>577</v>
      </c>
      <c r="F585" s="1">
        <v>0.1646</v>
      </c>
      <c r="G585" s="1">
        <v>6.4100000000000004E-2</v>
      </c>
      <c r="H585" s="1">
        <v>0.2288</v>
      </c>
    </row>
    <row r="586" spans="2:8">
      <c r="B586" s="2">
        <v>661247</v>
      </c>
      <c r="C586" s="1">
        <v>49</v>
      </c>
      <c r="D586" s="1">
        <v>15</v>
      </c>
      <c r="E586" s="1">
        <v>172</v>
      </c>
      <c r="F586" s="1">
        <v>0.28489999999999999</v>
      </c>
      <c r="G586" s="1">
        <v>8.72E-2</v>
      </c>
      <c r="H586" s="1">
        <v>0.37209999999999999</v>
      </c>
    </row>
    <row r="587" spans="2:8">
      <c r="B587" s="2">
        <v>661249</v>
      </c>
      <c r="C587" s="1">
        <v>84</v>
      </c>
      <c r="D587" s="1">
        <v>17</v>
      </c>
      <c r="E587" s="1">
        <v>265</v>
      </c>
      <c r="F587" s="1">
        <v>0.317</v>
      </c>
      <c r="G587" s="1">
        <v>6.4199999999999993E-2</v>
      </c>
      <c r="H587" s="1">
        <v>0.38109999999999999</v>
      </c>
    </row>
    <row r="588" spans="2:8">
      <c r="B588" s="2">
        <v>661250</v>
      </c>
      <c r="C588" s="1">
        <v>63</v>
      </c>
      <c r="D588" s="1">
        <v>8</v>
      </c>
      <c r="E588" s="1">
        <v>293</v>
      </c>
      <c r="F588" s="1">
        <v>0.215</v>
      </c>
      <c r="G588" s="1">
        <v>2.7300000000000001E-2</v>
      </c>
      <c r="H588" s="1">
        <v>0.24229999999999999</v>
      </c>
    </row>
    <row r="589" spans="2:8">
      <c r="B589" s="2">
        <v>661251</v>
      </c>
      <c r="C589" s="1">
        <v>153</v>
      </c>
      <c r="D589" s="1">
        <v>40</v>
      </c>
      <c r="E589" s="1">
        <v>445</v>
      </c>
      <c r="F589" s="1">
        <v>0.34379999999999999</v>
      </c>
      <c r="G589" s="1">
        <v>8.9899999999999994E-2</v>
      </c>
      <c r="H589" s="1">
        <v>0.43369999999999997</v>
      </c>
    </row>
    <row r="590" spans="2:8">
      <c r="B590" s="2">
        <v>661252</v>
      </c>
      <c r="C590" s="1">
        <v>36</v>
      </c>
      <c r="D590" s="1">
        <v>5</v>
      </c>
      <c r="E590" s="1">
        <v>209</v>
      </c>
      <c r="F590" s="1">
        <v>0.17219999999999999</v>
      </c>
      <c r="G590" s="1">
        <v>2.3900000000000001E-2</v>
      </c>
      <c r="H590" s="1">
        <v>0.19620000000000001</v>
      </c>
    </row>
    <row r="591" spans="2:8">
      <c r="B591" s="2">
        <v>661253</v>
      </c>
      <c r="C591" s="1">
        <v>238</v>
      </c>
      <c r="D591" s="1">
        <v>60</v>
      </c>
      <c r="E591" s="1">
        <v>975</v>
      </c>
      <c r="F591" s="1">
        <v>0.24410000000000001</v>
      </c>
      <c r="G591" s="1">
        <v>6.1499999999999999E-2</v>
      </c>
      <c r="H591" s="1">
        <v>0.30559999999999998</v>
      </c>
    </row>
    <row r="592" spans="2:8">
      <c r="B592" s="2">
        <v>661254</v>
      </c>
      <c r="C592" s="1">
        <v>271</v>
      </c>
      <c r="D592" s="1">
        <v>0</v>
      </c>
      <c r="E592" s="1">
        <v>374</v>
      </c>
      <c r="F592" s="1">
        <v>0.72460000000000002</v>
      </c>
      <c r="G592" s="1">
        <v>0</v>
      </c>
      <c r="H592" s="1">
        <v>0.72460000000000002</v>
      </c>
    </row>
    <row r="593" spans="2:8">
      <c r="B593" s="2">
        <v>661255</v>
      </c>
      <c r="C593" s="1">
        <v>310</v>
      </c>
      <c r="D593" s="1">
        <v>0</v>
      </c>
      <c r="E593" s="1">
        <v>348</v>
      </c>
      <c r="F593" s="1">
        <v>0.89080000000000004</v>
      </c>
      <c r="G593" s="1">
        <v>0</v>
      </c>
      <c r="H593" s="1">
        <v>0.89080000000000004</v>
      </c>
    </row>
    <row r="594" spans="2:8">
      <c r="B594" s="2">
        <v>661258</v>
      </c>
      <c r="C594" s="1">
        <v>272</v>
      </c>
      <c r="D594" s="1">
        <v>0</v>
      </c>
      <c r="E594" s="1">
        <v>285</v>
      </c>
      <c r="F594" s="1">
        <v>0.95440000000000003</v>
      </c>
      <c r="G594" s="1">
        <v>0</v>
      </c>
      <c r="H594" s="1">
        <v>0.95440000000000003</v>
      </c>
    </row>
    <row r="595" spans="2:8">
      <c r="B595" s="2">
        <v>661259</v>
      </c>
      <c r="C595" s="1">
        <v>136</v>
      </c>
      <c r="D595" s="1">
        <v>0</v>
      </c>
      <c r="E595" s="1">
        <v>458</v>
      </c>
      <c r="F595" s="1">
        <v>0.2969</v>
      </c>
      <c r="G595" s="1">
        <v>0</v>
      </c>
      <c r="H595" s="1">
        <v>0.2969</v>
      </c>
    </row>
    <row r="596" spans="2:8">
      <c r="B596" s="2">
        <v>661260</v>
      </c>
      <c r="C596" s="1">
        <v>271</v>
      </c>
      <c r="D596" s="1">
        <v>0</v>
      </c>
      <c r="E596" s="1">
        <v>469</v>
      </c>
      <c r="F596" s="1">
        <v>0.57779999999999998</v>
      </c>
      <c r="G596" s="1">
        <v>0</v>
      </c>
      <c r="H596" s="1">
        <v>0.57779999999999998</v>
      </c>
    </row>
    <row r="597" spans="2:8">
      <c r="B597" s="2">
        <v>661261</v>
      </c>
      <c r="C597" s="1">
        <v>227</v>
      </c>
      <c r="D597" s="1">
        <v>0</v>
      </c>
      <c r="E597" s="1">
        <v>306</v>
      </c>
      <c r="F597" s="1">
        <v>0.74180000000000001</v>
      </c>
      <c r="G597" s="1">
        <v>0</v>
      </c>
      <c r="H597" s="1">
        <v>0.74180000000000001</v>
      </c>
    </row>
    <row r="598" spans="2:8">
      <c r="B598" s="2">
        <v>661262</v>
      </c>
      <c r="C598" s="1">
        <v>117</v>
      </c>
      <c r="D598" s="1">
        <v>0</v>
      </c>
      <c r="E598" s="1">
        <v>408</v>
      </c>
      <c r="F598" s="1">
        <v>0.2868</v>
      </c>
      <c r="G598" s="1">
        <v>0</v>
      </c>
      <c r="H598" s="1">
        <v>0.2868</v>
      </c>
    </row>
    <row r="599" spans="2:8">
      <c r="B599" s="2">
        <v>661263</v>
      </c>
      <c r="C599" s="1">
        <v>393</v>
      </c>
      <c r="D599" s="1">
        <v>0</v>
      </c>
      <c r="E599" s="1">
        <v>458</v>
      </c>
      <c r="F599" s="1">
        <v>0.85809999999999997</v>
      </c>
      <c r="G599" s="1">
        <v>0</v>
      </c>
      <c r="H599" s="1">
        <v>0.85809999999999997</v>
      </c>
    </row>
    <row r="600" spans="2:8">
      <c r="B600" s="2">
        <v>661264</v>
      </c>
      <c r="C600" s="1">
        <v>404</v>
      </c>
      <c r="D600" s="1">
        <v>0</v>
      </c>
      <c r="E600" s="1">
        <v>527</v>
      </c>
      <c r="F600" s="1">
        <v>0.76659999999999995</v>
      </c>
      <c r="G600" s="1">
        <v>0</v>
      </c>
      <c r="H600" s="1">
        <v>0.76659999999999995</v>
      </c>
    </row>
    <row r="601" spans="2:8">
      <c r="B601" s="2">
        <v>661265</v>
      </c>
      <c r="C601" s="1">
        <v>250</v>
      </c>
      <c r="D601" s="1">
        <v>0</v>
      </c>
      <c r="E601" s="1">
        <v>286</v>
      </c>
      <c r="F601" s="1">
        <v>0.87409999999999999</v>
      </c>
      <c r="G601" s="1">
        <v>0</v>
      </c>
      <c r="H601" s="1">
        <v>0.87409999999999999</v>
      </c>
    </row>
    <row r="602" spans="2:8">
      <c r="B602" s="2">
        <v>661267</v>
      </c>
      <c r="C602" s="1">
        <v>305</v>
      </c>
      <c r="D602" s="1">
        <v>0</v>
      </c>
      <c r="E602" s="1">
        <v>543</v>
      </c>
      <c r="F602" s="1">
        <v>0.56169999999999998</v>
      </c>
      <c r="G602" s="1">
        <v>0</v>
      </c>
      <c r="H602" s="1">
        <v>0.56169999999999998</v>
      </c>
    </row>
    <row r="603" spans="2:8">
      <c r="B603" s="2">
        <v>661268</v>
      </c>
      <c r="C603" s="1">
        <v>203</v>
      </c>
      <c r="D603" s="1">
        <v>0</v>
      </c>
      <c r="E603" s="1">
        <v>323</v>
      </c>
      <c r="F603" s="1">
        <v>0.62849999999999995</v>
      </c>
      <c r="G603" s="1">
        <v>0</v>
      </c>
      <c r="H603" s="1">
        <v>0.62849999999999995</v>
      </c>
    </row>
    <row r="604" spans="2:8">
      <c r="B604" s="2">
        <v>661269</v>
      </c>
      <c r="C604" s="1">
        <v>336</v>
      </c>
      <c r="D604" s="1">
        <v>0</v>
      </c>
      <c r="E604" s="1">
        <v>464</v>
      </c>
      <c r="F604" s="1">
        <v>0.72409999999999997</v>
      </c>
      <c r="G604" s="1">
        <v>0</v>
      </c>
      <c r="H604" s="1">
        <v>0.72409999999999997</v>
      </c>
    </row>
    <row r="605" spans="2:8">
      <c r="B605" s="2">
        <v>661270</v>
      </c>
      <c r="C605" s="1">
        <v>312</v>
      </c>
      <c r="D605" s="1">
        <v>0</v>
      </c>
      <c r="E605" s="1">
        <v>425</v>
      </c>
      <c r="F605" s="1">
        <v>0.73409999999999997</v>
      </c>
      <c r="G605" s="1">
        <v>0</v>
      </c>
      <c r="H605" s="1">
        <v>0.73409999999999997</v>
      </c>
    </row>
    <row r="606" spans="2:8">
      <c r="B606" s="2">
        <v>661271</v>
      </c>
      <c r="C606" s="1">
        <v>318</v>
      </c>
      <c r="D606" s="1">
        <v>0</v>
      </c>
      <c r="E606" s="1">
        <v>444</v>
      </c>
      <c r="F606" s="1">
        <v>0.71619999999999995</v>
      </c>
      <c r="G606" s="1">
        <v>0</v>
      </c>
      <c r="H606" s="1">
        <v>0.71619999999999995</v>
      </c>
    </row>
    <row r="607" spans="2:8">
      <c r="B607" s="2">
        <v>661275</v>
      </c>
      <c r="C607" s="1">
        <v>493</v>
      </c>
      <c r="D607" s="1">
        <v>0</v>
      </c>
      <c r="E607" s="1">
        <v>874</v>
      </c>
      <c r="F607" s="1">
        <v>0.56410000000000005</v>
      </c>
      <c r="G607" s="1">
        <v>0</v>
      </c>
      <c r="H607" s="1">
        <v>0.56410000000000005</v>
      </c>
    </row>
    <row r="608" spans="2:8">
      <c r="B608" s="2">
        <v>661276</v>
      </c>
      <c r="C608" s="1">
        <v>406</v>
      </c>
      <c r="D608" s="1">
        <v>0</v>
      </c>
      <c r="E608" s="1">
        <v>875</v>
      </c>
      <c r="F608" s="1">
        <v>0.46400000000000002</v>
      </c>
      <c r="G608" s="1">
        <v>0</v>
      </c>
      <c r="H608" s="1">
        <v>0.46400000000000002</v>
      </c>
    </row>
    <row r="609" spans="2:8">
      <c r="B609" s="2">
        <v>661277</v>
      </c>
      <c r="C609" s="1">
        <v>637</v>
      </c>
      <c r="D609" s="1">
        <v>0</v>
      </c>
      <c r="E609" s="1">
        <v>791</v>
      </c>
      <c r="F609" s="1">
        <v>0.80530000000000002</v>
      </c>
      <c r="G609" s="1">
        <v>0</v>
      </c>
      <c r="H609" s="1">
        <v>0.80530000000000002</v>
      </c>
    </row>
    <row r="610" spans="2:8">
      <c r="B610" s="2">
        <v>661278</v>
      </c>
      <c r="C610" s="1">
        <v>1150</v>
      </c>
      <c r="D610" s="1">
        <v>0</v>
      </c>
      <c r="E610" s="1">
        <v>1538</v>
      </c>
      <c r="F610" s="1">
        <v>0.74770000000000003</v>
      </c>
      <c r="G610" s="1">
        <v>0</v>
      </c>
      <c r="H610" s="1">
        <v>0.74770000000000003</v>
      </c>
    </row>
    <row r="611" spans="2:8">
      <c r="B611" s="2">
        <v>661279</v>
      </c>
      <c r="C611" s="1">
        <v>916</v>
      </c>
      <c r="D611" s="1">
        <v>0</v>
      </c>
      <c r="E611" s="1">
        <v>1593</v>
      </c>
      <c r="F611" s="1">
        <v>0.57499999999999996</v>
      </c>
      <c r="G611" s="1">
        <v>0</v>
      </c>
      <c r="H611" s="1">
        <v>0.57499999999999996</v>
      </c>
    </row>
    <row r="612" spans="2:8">
      <c r="B612" s="2">
        <v>661280</v>
      </c>
      <c r="C612" s="1">
        <v>1154</v>
      </c>
      <c r="D612" s="1">
        <v>0</v>
      </c>
      <c r="E612" s="1">
        <v>1612</v>
      </c>
      <c r="F612" s="1">
        <v>0.71589999999999998</v>
      </c>
      <c r="G612" s="1">
        <v>0</v>
      </c>
      <c r="H612" s="1">
        <v>0.71589999999999998</v>
      </c>
    </row>
    <row r="613" spans="2:8">
      <c r="B613" s="2">
        <v>661281</v>
      </c>
      <c r="C613" s="1">
        <v>373</v>
      </c>
      <c r="D613" s="1">
        <v>0</v>
      </c>
      <c r="E613" s="1">
        <v>459</v>
      </c>
      <c r="F613" s="1">
        <v>0.81259999999999999</v>
      </c>
      <c r="G613" s="1">
        <v>0</v>
      </c>
      <c r="H613" s="1">
        <v>0.81259999999999999</v>
      </c>
    </row>
    <row r="614" spans="2:8">
      <c r="B614" s="2">
        <v>661283</v>
      </c>
      <c r="C614" s="1">
        <v>81</v>
      </c>
      <c r="D614" s="1">
        <v>21</v>
      </c>
      <c r="E614" s="1">
        <v>528</v>
      </c>
      <c r="F614" s="1">
        <v>0.15340000000000001</v>
      </c>
      <c r="G614" s="1">
        <v>3.9800000000000002E-2</v>
      </c>
      <c r="H614" s="1">
        <v>0.19320000000000001</v>
      </c>
    </row>
    <row r="615" spans="2:8">
      <c r="B615" s="2">
        <v>661284</v>
      </c>
      <c r="C615" s="1">
        <v>60</v>
      </c>
      <c r="D615" s="1">
        <v>10</v>
      </c>
      <c r="E615" s="1">
        <v>508</v>
      </c>
      <c r="F615" s="1">
        <v>0.1181</v>
      </c>
      <c r="G615" s="1">
        <v>1.9699999999999999E-2</v>
      </c>
      <c r="H615" s="1">
        <v>0.13780000000000001</v>
      </c>
    </row>
    <row r="616" spans="2:8">
      <c r="B616" s="2">
        <v>661285</v>
      </c>
      <c r="C616" s="1">
        <v>59</v>
      </c>
      <c r="D616" s="1">
        <v>13</v>
      </c>
      <c r="E616" s="1">
        <v>359</v>
      </c>
      <c r="F616" s="1">
        <v>0.1643</v>
      </c>
      <c r="G616" s="1">
        <v>3.6200000000000003E-2</v>
      </c>
      <c r="H616" s="1">
        <v>0.2006</v>
      </c>
    </row>
    <row r="617" spans="2:8">
      <c r="B617" s="2">
        <v>661287</v>
      </c>
      <c r="C617" s="1">
        <v>41</v>
      </c>
      <c r="D617" s="1">
        <v>6</v>
      </c>
      <c r="E617" s="1">
        <v>450</v>
      </c>
      <c r="F617" s="1">
        <v>9.11E-2</v>
      </c>
      <c r="G617" s="1">
        <v>1.3299999999999999E-2</v>
      </c>
      <c r="H617" s="1">
        <v>0.10440000000000001</v>
      </c>
    </row>
    <row r="618" spans="2:8">
      <c r="B618" s="2">
        <v>661288</v>
      </c>
      <c r="C618" s="1">
        <v>51</v>
      </c>
      <c r="D618" s="1">
        <v>21</v>
      </c>
      <c r="E618" s="1">
        <v>734</v>
      </c>
      <c r="F618" s="1">
        <v>6.9500000000000006E-2</v>
      </c>
      <c r="G618" s="1">
        <v>2.86E-2</v>
      </c>
      <c r="H618" s="1">
        <v>9.8100000000000007E-2</v>
      </c>
    </row>
    <row r="619" spans="2:8">
      <c r="B619" s="2">
        <v>661289</v>
      </c>
      <c r="C619" s="1">
        <v>186</v>
      </c>
      <c r="D619" s="1">
        <v>67</v>
      </c>
      <c r="E619" s="1">
        <v>1973</v>
      </c>
      <c r="F619" s="1">
        <v>9.4299999999999995E-2</v>
      </c>
      <c r="G619" s="1">
        <v>3.4000000000000002E-2</v>
      </c>
      <c r="H619" s="1">
        <v>0.12820000000000001</v>
      </c>
    </row>
    <row r="620" spans="2:8">
      <c r="B620" s="2">
        <v>661292</v>
      </c>
      <c r="C620" s="1">
        <v>212</v>
      </c>
      <c r="D620" s="1">
        <v>54</v>
      </c>
      <c r="E620" s="1">
        <v>579</v>
      </c>
      <c r="F620" s="1">
        <v>0.36609999999999998</v>
      </c>
      <c r="G620" s="1">
        <v>9.3299999999999994E-2</v>
      </c>
      <c r="H620" s="1">
        <v>0.45939999999999998</v>
      </c>
    </row>
    <row r="621" spans="2:8">
      <c r="B621" s="2">
        <v>661294</v>
      </c>
      <c r="C621" s="1">
        <v>157</v>
      </c>
      <c r="D621" s="1">
        <v>40</v>
      </c>
      <c r="E621" s="1">
        <v>550</v>
      </c>
      <c r="F621" s="1">
        <v>0.28549999999999998</v>
      </c>
      <c r="G621" s="1">
        <v>7.2700000000000001E-2</v>
      </c>
      <c r="H621" s="1">
        <v>0.35820000000000002</v>
      </c>
    </row>
    <row r="622" spans="2:8">
      <c r="B622" s="2">
        <v>661295</v>
      </c>
      <c r="C622" s="1">
        <v>139</v>
      </c>
      <c r="D622" s="1">
        <v>120</v>
      </c>
      <c r="E622" s="1">
        <v>730</v>
      </c>
      <c r="F622" s="1">
        <v>0.19040000000000001</v>
      </c>
      <c r="G622" s="1">
        <v>0.16439999999999999</v>
      </c>
      <c r="H622" s="1">
        <v>0.3548</v>
      </c>
    </row>
    <row r="623" spans="2:8">
      <c r="B623" s="2">
        <v>661296</v>
      </c>
      <c r="C623" s="1">
        <v>109</v>
      </c>
      <c r="D623" s="1">
        <v>92</v>
      </c>
      <c r="E623" s="1">
        <v>555</v>
      </c>
      <c r="F623" s="1">
        <v>0.19639999999999999</v>
      </c>
      <c r="G623" s="1">
        <v>0.1658</v>
      </c>
      <c r="H623" s="1">
        <v>0.36220000000000002</v>
      </c>
    </row>
    <row r="624" spans="2:8">
      <c r="B624" s="2">
        <v>661297</v>
      </c>
      <c r="C624" s="1">
        <v>250</v>
      </c>
      <c r="D624" s="1">
        <v>88</v>
      </c>
      <c r="E624" s="1">
        <v>751</v>
      </c>
      <c r="F624" s="1">
        <v>0.33289999999999997</v>
      </c>
      <c r="G624" s="1">
        <v>0.1172</v>
      </c>
      <c r="H624" s="1">
        <v>0.4501</v>
      </c>
    </row>
    <row r="625" spans="2:8">
      <c r="B625" s="2">
        <v>661299</v>
      </c>
      <c r="C625" s="1">
        <v>168</v>
      </c>
      <c r="D625" s="1">
        <v>49</v>
      </c>
      <c r="E625" s="1">
        <v>513</v>
      </c>
      <c r="F625" s="1">
        <v>0.32750000000000001</v>
      </c>
      <c r="G625" s="1">
        <v>9.5500000000000002E-2</v>
      </c>
      <c r="H625" s="1">
        <v>0.42299999999999999</v>
      </c>
    </row>
    <row r="626" spans="2:8">
      <c r="B626" s="2">
        <v>661300</v>
      </c>
      <c r="C626" s="1">
        <v>119</v>
      </c>
      <c r="D626" s="1">
        <v>37</v>
      </c>
      <c r="E626" s="1">
        <v>393</v>
      </c>
      <c r="F626" s="1">
        <v>0.30280000000000001</v>
      </c>
      <c r="G626" s="1">
        <v>9.4100000000000003E-2</v>
      </c>
      <c r="H626" s="1">
        <v>0.39689999999999998</v>
      </c>
    </row>
    <row r="627" spans="2:8">
      <c r="B627" s="2">
        <v>661301</v>
      </c>
      <c r="C627" s="1">
        <v>437</v>
      </c>
      <c r="D627" s="1">
        <v>129</v>
      </c>
      <c r="E627" s="1">
        <v>1615</v>
      </c>
      <c r="F627" s="1">
        <v>0.27060000000000001</v>
      </c>
      <c r="G627" s="1">
        <v>7.9899999999999999E-2</v>
      </c>
      <c r="H627" s="1">
        <v>0.35049999999999998</v>
      </c>
    </row>
    <row r="628" spans="2:8">
      <c r="B628" s="2">
        <v>661302</v>
      </c>
      <c r="C628" s="1">
        <v>361</v>
      </c>
      <c r="D628" s="1">
        <v>165</v>
      </c>
      <c r="E628" s="1">
        <v>1805</v>
      </c>
      <c r="F628" s="1">
        <v>0.2</v>
      </c>
      <c r="G628" s="1">
        <v>9.1399999999999995E-2</v>
      </c>
      <c r="H628" s="1">
        <v>0.29139999999999999</v>
      </c>
    </row>
    <row r="629" spans="2:8">
      <c r="B629" s="2">
        <v>661304</v>
      </c>
      <c r="C629" s="1">
        <v>125</v>
      </c>
      <c r="D629" s="1">
        <v>38</v>
      </c>
      <c r="E629" s="1">
        <v>729</v>
      </c>
      <c r="F629" s="1">
        <v>0.17150000000000001</v>
      </c>
      <c r="G629" s="1">
        <v>5.21E-2</v>
      </c>
      <c r="H629" s="1">
        <v>0.22359999999999999</v>
      </c>
    </row>
    <row r="630" spans="2:8">
      <c r="B630" s="2">
        <v>661305</v>
      </c>
      <c r="C630" s="1">
        <v>99</v>
      </c>
      <c r="D630" s="1">
        <v>31</v>
      </c>
      <c r="E630" s="1">
        <v>714</v>
      </c>
      <c r="F630" s="1">
        <v>0.13869999999999999</v>
      </c>
      <c r="G630" s="1">
        <v>4.3400000000000001E-2</v>
      </c>
      <c r="H630" s="1">
        <v>0.18210000000000001</v>
      </c>
    </row>
    <row r="631" spans="2:8">
      <c r="B631" s="2">
        <v>661306</v>
      </c>
      <c r="C631" s="1">
        <v>93</v>
      </c>
      <c r="D631" s="1">
        <v>19</v>
      </c>
      <c r="E631" s="1">
        <v>591</v>
      </c>
      <c r="F631" s="1">
        <v>0.15740000000000001</v>
      </c>
      <c r="G631" s="1">
        <v>3.2099999999999997E-2</v>
      </c>
      <c r="H631" s="1">
        <v>0.1895</v>
      </c>
    </row>
    <row r="632" spans="2:8">
      <c r="B632" s="2">
        <v>661307</v>
      </c>
      <c r="C632" s="1">
        <v>185</v>
      </c>
      <c r="D632" s="1">
        <v>53</v>
      </c>
      <c r="E632" s="1">
        <v>1104</v>
      </c>
      <c r="F632" s="1">
        <v>0.1676</v>
      </c>
      <c r="G632" s="1">
        <v>4.8000000000000001E-2</v>
      </c>
      <c r="H632" s="1">
        <v>0.21560000000000001</v>
      </c>
    </row>
    <row r="633" spans="2:8">
      <c r="B633" s="2">
        <v>661308</v>
      </c>
      <c r="C633" s="1">
        <v>139</v>
      </c>
      <c r="D633" s="1">
        <v>0</v>
      </c>
      <c r="E633" s="1">
        <v>191</v>
      </c>
      <c r="F633" s="1">
        <v>0.72770000000000001</v>
      </c>
      <c r="G633" s="1">
        <v>0</v>
      </c>
      <c r="H633" s="1">
        <v>0.72770000000000001</v>
      </c>
    </row>
    <row r="634" spans="2:8">
      <c r="B634" s="2">
        <v>661309</v>
      </c>
      <c r="C634" s="1">
        <v>37</v>
      </c>
      <c r="D634" s="1">
        <v>10</v>
      </c>
      <c r="E634" s="1">
        <v>90</v>
      </c>
      <c r="F634" s="1">
        <v>0.41110000000000002</v>
      </c>
      <c r="G634" s="1">
        <v>0.1111</v>
      </c>
      <c r="H634" s="1">
        <v>0.5222</v>
      </c>
    </row>
    <row r="635" spans="2:8">
      <c r="B635" s="2">
        <v>661310</v>
      </c>
      <c r="C635" s="1">
        <v>50</v>
      </c>
      <c r="D635" s="1">
        <v>8</v>
      </c>
      <c r="E635" s="1">
        <v>109</v>
      </c>
      <c r="F635" s="1">
        <v>0.4587</v>
      </c>
      <c r="G635" s="1">
        <v>7.3400000000000007E-2</v>
      </c>
      <c r="H635" s="1">
        <v>0.53210000000000002</v>
      </c>
    </row>
    <row r="636" spans="2:8">
      <c r="B636" s="2">
        <v>661312</v>
      </c>
      <c r="C636" s="1">
        <v>261</v>
      </c>
      <c r="D636" s="1">
        <v>0</v>
      </c>
      <c r="E636" s="1">
        <v>330</v>
      </c>
      <c r="F636" s="1">
        <v>0.79090000000000005</v>
      </c>
      <c r="G636" s="1">
        <v>0</v>
      </c>
      <c r="H636" s="1">
        <v>0.79090000000000005</v>
      </c>
    </row>
    <row r="637" spans="2:8">
      <c r="B637" s="2">
        <v>661313</v>
      </c>
      <c r="C637" s="1">
        <v>253</v>
      </c>
      <c r="D637" s="1">
        <v>0</v>
      </c>
      <c r="E637" s="1">
        <v>383</v>
      </c>
      <c r="F637" s="1">
        <v>0.66059999999999997</v>
      </c>
      <c r="G637" s="1">
        <v>0</v>
      </c>
      <c r="H637" s="1">
        <v>0.66059999999999997</v>
      </c>
    </row>
    <row r="638" spans="2:8">
      <c r="B638" s="2">
        <v>661314</v>
      </c>
      <c r="C638" s="1">
        <v>233</v>
      </c>
      <c r="D638" s="1">
        <v>0</v>
      </c>
      <c r="E638" s="1">
        <v>419</v>
      </c>
      <c r="F638" s="1">
        <v>0.55610000000000004</v>
      </c>
      <c r="G638" s="1">
        <v>0</v>
      </c>
      <c r="H638" s="1">
        <v>0.55610000000000004</v>
      </c>
    </row>
    <row r="639" spans="2:8">
      <c r="B639" s="2">
        <v>661317</v>
      </c>
      <c r="C639" s="1">
        <v>266</v>
      </c>
      <c r="D639" s="1">
        <v>0</v>
      </c>
      <c r="E639" s="1">
        <v>319</v>
      </c>
      <c r="F639" s="1">
        <v>0.83389999999999997</v>
      </c>
      <c r="G639" s="1">
        <v>0</v>
      </c>
      <c r="H639" s="1">
        <v>0.83389999999999997</v>
      </c>
    </row>
    <row r="640" spans="2:8">
      <c r="B640" s="2">
        <v>661319</v>
      </c>
      <c r="C640" s="1">
        <v>266</v>
      </c>
      <c r="D640" s="1">
        <v>0</v>
      </c>
      <c r="E640" s="1">
        <v>266</v>
      </c>
      <c r="F640" s="1">
        <v>1</v>
      </c>
      <c r="G640" s="1">
        <v>0</v>
      </c>
      <c r="H640" s="1">
        <v>1</v>
      </c>
    </row>
    <row r="641" spans="2:8">
      <c r="B641" s="2">
        <v>661321</v>
      </c>
      <c r="C641" s="1">
        <v>475</v>
      </c>
      <c r="D641" s="1">
        <v>0</v>
      </c>
      <c r="E641" s="1">
        <v>498</v>
      </c>
      <c r="F641" s="1">
        <v>0.95379999999999998</v>
      </c>
      <c r="G641" s="1">
        <v>0</v>
      </c>
      <c r="H641" s="1">
        <v>0.95379999999999998</v>
      </c>
    </row>
    <row r="642" spans="2:8">
      <c r="B642" s="2">
        <v>661322</v>
      </c>
      <c r="C642" s="1">
        <v>849</v>
      </c>
      <c r="D642" s="1">
        <v>0</v>
      </c>
      <c r="E642" s="1">
        <v>984</v>
      </c>
      <c r="F642" s="1">
        <v>0.86280000000000001</v>
      </c>
      <c r="G642" s="1">
        <v>0</v>
      </c>
      <c r="H642" s="1">
        <v>0.86280000000000001</v>
      </c>
    </row>
    <row r="643" spans="2:8">
      <c r="B643" s="2">
        <v>661323</v>
      </c>
      <c r="C643" s="1">
        <v>526</v>
      </c>
      <c r="D643" s="1">
        <v>0</v>
      </c>
      <c r="E643" s="1">
        <v>933</v>
      </c>
      <c r="F643" s="1">
        <v>0.56379999999999997</v>
      </c>
      <c r="G643" s="1">
        <v>0</v>
      </c>
      <c r="H643" s="1">
        <v>0.56379999999999997</v>
      </c>
    </row>
    <row r="644" spans="2:8">
      <c r="B644" s="2">
        <v>661325</v>
      </c>
      <c r="C644" s="1">
        <v>139</v>
      </c>
      <c r="D644" s="1">
        <v>45</v>
      </c>
      <c r="E644" s="1">
        <v>396</v>
      </c>
      <c r="F644" s="1">
        <v>0.35099999999999998</v>
      </c>
      <c r="G644" s="1">
        <v>0.11360000000000001</v>
      </c>
      <c r="H644" s="1">
        <v>0.46460000000000001</v>
      </c>
    </row>
    <row r="645" spans="2:8">
      <c r="B645" s="2">
        <v>661326</v>
      </c>
      <c r="C645" s="1">
        <v>93</v>
      </c>
      <c r="D645" s="1">
        <v>25</v>
      </c>
      <c r="E645" s="1">
        <v>285</v>
      </c>
      <c r="F645" s="1">
        <v>0.32629999999999998</v>
      </c>
      <c r="G645" s="1">
        <v>8.77E-2</v>
      </c>
      <c r="H645" s="1">
        <v>0.41399999999999998</v>
      </c>
    </row>
    <row r="646" spans="2:8">
      <c r="B646" s="2">
        <v>661328</v>
      </c>
      <c r="C646" s="1">
        <v>221</v>
      </c>
      <c r="D646" s="1">
        <v>0</v>
      </c>
      <c r="E646" s="1">
        <v>354</v>
      </c>
      <c r="F646" s="1">
        <v>0.62429999999999997</v>
      </c>
      <c r="G646" s="1">
        <v>0</v>
      </c>
      <c r="H646" s="1">
        <v>0.62429999999999997</v>
      </c>
    </row>
    <row r="647" spans="2:8">
      <c r="B647" s="2">
        <v>661329</v>
      </c>
      <c r="C647" s="1">
        <v>296</v>
      </c>
      <c r="D647" s="1">
        <v>0</v>
      </c>
      <c r="E647" s="1">
        <v>445</v>
      </c>
      <c r="F647" s="1">
        <v>0.66520000000000001</v>
      </c>
      <c r="G647" s="1">
        <v>0</v>
      </c>
      <c r="H647" s="1">
        <v>0.66520000000000001</v>
      </c>
    </row>
    <row r="648" spans="2:8">
      <c r="B648" s="2">
        <v>661330</v>
      </c>
      <c r="C648" s="1">
        <v>20</v>
      </c>
      <c r="D648" s="1">
        <v>3</v>
      </c>
      <c r="E648" s="1">
        <v>54</v>
      </c>
      <c r="F648" s="1">
        <v>0.37040000000000001</v>
      </c>
      <c r="G648" s="1">
        <v>5.5599999999999997E-2</v>
      </c>
      <c r="H648" s="1">
        <v>0.4259</v>
      </c>
    </row>
    <row r="649" spans="2:8">
      <c r="B649" s="2">
        <v>661331</v>
      </c>
      <c r="C649" s="1">
        <v>160</v>
      </c>
      <c r="D649" s="1">
        <v>37</v>
      </c>
      <c r="E649" s="1">
        <v>410</v>
      </c>
      <c r="F649" s="1">
        <v>0.39019999999999999</v>
      </c>
      <c r="G649" s="1">
        <v>9.0200000000000002E-2</v>
      </c>
      <c r="H649" s="1">
        <v>0.48049999999999998</v>
      </c>
    </row>
    <row r="650" spans="2:8">
      <c r="B650" s="2">
        <v>661332</v>
      </c>
      <c r="C650" s="1">
        <v>86</v>
      </c>
      <c r="D650" s="1">
        <v>40</v>
      </c>
      <c r="E650" s="1">
        <v>459</v>
      </c>
      <c r="F650" s="1">
        <v>0.18740000000000001</v>
      </c>
      <c r="G650" s="1">
        <v>8.7099999999999997E-2</v>
      </c>
      <c r="H650" s="1">
        <v>0.27450000000000002</v>
      </c>
    </row>
    <row r="651" spans="2:8">
      <c r="B651" s="2">
        <v>661333</v>
      </c>
      <c r="C651" s="1">
        <v>260</v>
      </c>
      <c r="D651" s="1">
        <v>88</v>
      </c>
      <c r="E651" s="1">
        <v>859</v>
      </c>
      <c r="F651" s="1">
        <v>0.30270000000000002</v>
      </c>
      <c r="G651" s="1">
        <v>0.1024</v>
      </c>
      <c r="H651" s="1">
        <v>0.40510000000000002</v>
      </c>
    </row>
    <row r="652" spans="2:8">
      <c r="B652" s="2">
        <v>661334</v>
      </c>
      <c r="C652" s="1">
        <v>161</v>
      </c>
      <c r="D652" s="1">
        <v>56</v>
      </c>
      <c r="E652" s="1">
        <v>662</v>
      </c>
      <c r="F652" s="1">
        <v>0.2432</v>
      </c>
      <c r="G652" s="1">
        <v>8.4599999999999995E-2</v>
      </c>
      <c r="H652" s="1">
        <v>0.32779999999999998</v>
      </c>
    </row>
    <row r="653" spans="2:8">
      <c r="B653" s="2">
        <v>661336</v>
      </c>
      <c r="C653" s="1">
        <v>0</v>
      </c>
      <c r="D653" s="1">
        <v>0</v>
      </c>
      <c r="E653" s="1">
        <v>163</v>
      </c>
      <c r="F653" s="1">
        <v>0</v>
      </c>
      <c r="G653" s="1">
        <v>0</v>
      </c>
      <c r="H653" s="1">
        <v>0</v>
      </c>
    </row>
    <row r="654" spans="2:8">
      <c r="B654" s="2">
        <v>661347</v>
      </c>
      <c r="C654" s="1">
        <v>337</v>
      </c>
      <c r="D654" s="1">
        <v>0</v>
      </c>
      <c r="E654" s="1">
        <v>337</v>
      </c>
      <c r="F654" s="1">
        <v>1</v>
      </c>
      <c r="G654" s="1">
        <v>0</v>
      </c>
      <c r="H654" s="1">
        <v>1</v>
      </c>
    </row>
    <row r="655" spans="2:8">
      <c r="B655" s="2">
        <v>661349</v>
      </c>
      <c r="C655" s="1">
        <v>483</v>
      </c>
      <c r="D655" s="1">
        <v>0</v>
      </c>
      <c r="E655" s="1">
        <v>483</v>
      </c>
      <c r="F655" s="1">
        <v>1</v>
      </c>
      <c r="G655" s="1">
        <v>0</v>
      </c>
      <c r="H655" s="1">
        <v>1</v>
      </c>
    </row>
    <row r="656" spans="2:8">
      <c r="B656" s="2">
        <v>661350</v>
      </c>
      <c r="C656" s="1">
        <v>280</v>
      </c>
      <c r="D656" s="1">
        <v>0</v>
      </c>
      <c r="E656" s="1">
        <v>280</v>
      </c>
      <c r="F656" s="1">
        <v>1</v>
      </c>
      <c r="G656" s="1">
        <v>0</v>
      </c>
      <c r="H656" s="1">
        <v>1</v>
      </c>
    </row>
    <row r="657" spans="2:8">
      <c r="B657" s="2">
        <v>661351</v>
      </c>
      <c r="C657" s="1">
        <v>337</v>
      </c>
      <c r="D657" s="1">
        <v>0</v>
      </c>
      <c r="E657" s="1">
        <v>411</v>
      </c>
      <c r="F657" s="1">
        <v>0.82</v>
      </c>
      <c r="G657" s="1">
        <v>0</v>
      </c>
      <c r="H657" s="1">
        <v>0.82</v>
      </c>
    </row>
    <row r="658" spans="2:8">
      <c r="B658" s="2">
        <v>661352</v>
      </c>
      <c r="C658" s="1">
        <v>623</v>
      </c>
      <c r="D658" s="1">
        <v>0</v>
      </c>
      <c r="E658" s="1">
        <v>890</v>
      </c>
      <c r="F658" s="1">
        <v>0.7</v>
      </c>
      <c r="G658" s="1">
        <v>0</v>
      </c>
      <c r="H658" s="1">
        <v>0.7</v>
      </c>
    </row>
    <row r="659" spans="2:8">
      <c r="B659" s="2">
        <v>661353</v>
      </c>
      <c r="C659" s="1">
        <v>642</v>
      </c>
      <c r="D659" s="1">
        <v>0</v>
      </c>
      <c r="E659" s="1">
        <v>760</v>
      </c>
      <c r="F659" s="1">
        <v>0.84470000000000001</v>
      </c>
      <c r="G659" s="1">
        <v>0</v>
      </c>
      <c r="H659" s="1">
        <v>0.84470000000000001</v>
      </c>
    </row>
    <row r="660" spans="2:8">
      <c r="B660" s="2">
        <v>661354</v>
      </c>
      <c r="C660" s="1">
        <v>1481</v>
      </c>
      <c r="D660" s="1">
        <v>0</v>
      </c>
      <c r="E660" s="1">
        <v>1966</v>
      </c>
      <c r="F660" s="1">
        <v>0.75329999999999997</v>
      </c>
      <c r="G660" s="1">
        <v>0</v>
      </c>
      <c r="H660" s="1">
        <v>0.75329999999999997</v>
      </c>
    </row>
    <row r="661" spans="2:8">
      <c r="B661" s="2">
        <v>661357</v>
      </c>
      <c r="C661" s="1">
        <v>315</v>
      </c>
      <c r="D661" s="1">
        <v>0</v>
      </c>
      <c r="E661" s="1">
        <v>472</v>
      </c>
      <c r="F661" s="1">
        <v>0.66739999999999999</v>
      </c>
      <c r="G661" s="1">
        <v>0</v>
      </c>
      <c r="H661" s="1">
        <v>0.66739999999999999</v>
      </c>
    </row>
    <row r="662" spans="2:8">
      <c r="B662" s="2">
        <v>661358</v>
      </c>
      <c r="C662" s="1">
        <v>391</v>
      </c>
      <c r="D662" s="1">
        <v>0</v>
      </c>
      <c r="E662" s="1">
        <v>491</v>
      </c>
      <c r="F662" s="1">
        <v>0.79630000000000001</v>
      </c>
      <c r="G662" s="1">
        <v>0</v>
      </c>
      <c r="H662" s="1">
        <v>0.79630000000000001</v>
      </c>
    </row>
    <row r="663" spans="2:8">
      <c r="B663" s="2">
        <v>661360</v>
      </c>
      <c r="C663" s="1">
        <v>493</v>
      </c>
      <c r="D663" s="1">
        <v>0</v>
      </c>
      <c r="E663" s="1">
        <v>848</v>
      </c>
      <c r="F663" s="1">
        <v>0.58140000000000003</v>
      </c>
      <c r="G663" s="1">
        <v>0</v>
      </c>
      <c r="H663" s="1">
        <v>0.58140000000000003</v>
      </c>
    </row>
    <row r="664" spans="2:8">
      <c r="B664" s="2">
        <v>661361</v>
      </c>
      <c r="C664" s="1">
        <v>303</v>
      </c>
      <c r="D664" s="1">
        <v>0</v>
      </c>
      <c r="E664" s="1">
        <v>409</v>
      </c>
      <c r="F664" s="1">
        <v>0.74080000000000001</v>
      </c>
      <c r="G664" s="1">
        <v>0</v>
      </c>
      <c r="H664" s="1">
        <v>0.74080000000000001</v>
      </c>
    </row>
    <row r="665" spans="2:8">
      <c r="B665" s="2">
        <v>661362</v>
      </c>
      <c r="C665" s="1">
        <v>41</v>
      </c>
      <c r="D665" s="1">
        <v>11</v>
      </c>
      <c r="E665" s="1">
        <v>69</v>
      </c>
      <c r="F665" s="1">
        <v>0.59419999999999995</v>
      </c>
      <c r="G665" s="1">
        <v>0.15939999999999999</v>
      </c>
      <c r="H665" s="1">
        <v>0.75360000000000005</v>
      </c>
    </row>
    <row r="666" spans="2:8">
      <c r="B666" s="2">
        <v>661363</v>
      </c>
      <c r="C666" s="1">
        <v>23</v>
      </c>
      <c r="D666" s="1">
        <v>8</v>
      </c>
      <c r="E666" s="1">
        <v>56</v>
      </c>
      <c r="F666" s="1">
        <v>0.41070000000000001</v>
      </c>
      <c r="G666" s="1">
        <v>0.1429</v>
      </c>
      <c r="H666" s="1">
        <v>0.55359999999999998</v>
      </c>
    </row>
    <row r="667" spans="2:8">
      <c r="B667" s="2">
        <v>661368</v>
      </c>
      <c r="C667" s="1">
        <v>206</v>
      </c>
      <c r="D667" s="1">
        <v>0</v>
      </c>
      <c r="E667" s="1">
        <v>306</v>
      </c>
      <c r="F667" s="1">
        <v>0.67320000000000002</v>
      </c>
      <c r="G667" s="1">
        <v>0</v>
      </c>
      <c r="H667" s="1">
        <v>0.67320000000000002</v>
      </c>
    </row>
    <row r="668" spans="2:8">
      <c r="B668" s="2">
        <v>661369</v>
      </c>
      <c r="C668" s="1">
        <v>64</v>
      </c>
      <c r="D668" s="1">
        <v>28</v>
      </c>
      <c r="E668" s="1">
        <v>179</v>
      </c>
      <c r="F668" s="1">
        <v>0.35749999999999998</v>
      </c>
      <c r="G668" s="1">
        <v>0.15640000000000001</v>
      </c>
      <c r="H668" s="1">
        <v>0.51400000000000001</v>
      </c>
    </row>
    <row r="669" spans="2:8">
      <c r="B669" s="2">
        <v>661370</v>
      </c>
      <c r="C669" s="1">
        <v>14</v>
      </c>
      <c r="D669" s="1">
        <v>15</v>
      </c>
      <c r="E669" s="1">
        <v>52</v>
      </c>
      <c r="F669" s="1">
        <v>0.26919999999999999</v>
      </c>
      <c r="G669" s="1">
        <v>0.28849999999999998</v>
      </c>
      <c r="H669" s="1">
        <v>0.55769999999999997</v>
      </c>
    </row>
    <row r="670" spans="2:8">
      <c r="B670" s="2">
        <v>661371</v>
      </c>
      <c r="C670" s="1">
        <v>125</v>
      </c>
      <c r="D670" s="1">
        <v>0</v>
      </c>
      <c r="E670" s="1">
        <v>157</v>
      </c>
      <c r="F670" s="1">
        <v>0.79620000000000002</v>
      </c>
      <c r="G670" s="1">
        <v>0</v>
      </c>
      <c r="H670" s="1">
        <v>0.79620000000000002</v>
      </c>
    </row>
    <row r="671" spans="2:8">
      <c r="B671" s="2">
        <v>661373</v>
      </c>
      <c r="C671" s="1">
        <v>171</v>
      </c>
      <c r="D671" s="1">
        <v>37</v>
      </c>
      <c r="E671" s="1">
        <v>481</v>
      </c>
      <c r="F671" s="1">
        <v>0.35549999999999998</v>
      </c>
      <c r="G671" s="1">
        <v>7.6899999999999996E-2</v>
      </c>
      <c r="H671" s="1">
        <v>0.43240000000000001</v>
      </c>
    </row>
    <row r="672" spans="2:8">
      <c r="B672" s="2">
        <v>661374</v>
      </c>
      <c r="C672" s="1">
        <v>53</v>
      </c>
      <c r="D672" s="1">
        <v>31</v>
      </c>
      <c r="E672" s="1">
        <v>254</v>
      </c>
      <c r="F672" s="1">
        <v>0.2087</v>
      </c>
      <c r="G672" s="1">
        <v>0.122</v>
      </c>
      <c r="H672" s="1">
        <v>0.33069999999999999</v>
      </c>
    </row>
    <row r="673" spans="2:8">
      <c r="B673" s="2">
        <v>661375</v>
      </c>
      <c r="C673" s="1">
        <v>39</v>
      </c>
      <c r="D673" s="1">
        <v>0</v>
      </c>
      <c r="E673" s="1">
        <v>39</v>
      </c>
      <c r="F673" s="1">
        <v>1</v>
      </c>
      <c r="G673" s="1">
        <v>0</v>
      </c>
      <c r="H673" s="1">
        <v>1</v>
      </c>
    </row>
    <row r="674" spans="2:8">
      <c r="B674" s="2">
        <v>661378</v>
      </c>
      <c r="C674" s="1">
        <v>247</v>
      </c>
      <c r="D674" s="1">
        <v>0</v>
      </c>
      <c r="E674" s="1">
        <v>360</v>
      </c>
      <c r="F674" s="1">
        <v>0.68610000000000004</v>
      </c>
      <c r="G674" s="1">
        <v>0</v>
      </c>
      <c r="H674" s="1">
        <v>0.68610000000000004</v>
      </c>
    </row>
    <row r="675" spans="2:8">
      <c r="B675" s="2">
        <v>661384</v>
      </c>
      <c r="C675" s="1">
        <v>272</v>
      </c>
      <c r="D675" s="1">
        <v>0</v>
      </c>
      <c r="E675" s="1">
        <v>408</v>
      </c>
      <c r="F675" s="1">
        <v>0.66669999999999996</v>
      </c>
      <c r="G675" s="1">
        <v>0</v>
      </c>
      <c r="H675" s="1">
        <v>0.66669999999999996</v>
      </c>
    </row>
    <row r="676" spans="2:8">
      <c r="B676" s="2">
        <v>661388</v>
      </c>
      <c r="C676" s="1">
        <v>308</v>
      </c>
      <c r="D676" s="1">
        <v>0</v>
      </c>
      <c r="E676" s="1">
        <v>439</v>
      </c>
      <c r="F676" s="1">
        <v>0.7016</v>
      </c>
      <c r="G676" s="1">
        <v>0</v>
      </c>
      <c r="H676" s="1">
        <v>0.7016</v>
      </c>
    </row>
    <row r="677" spans="2:8">
      <c r="B677" s="2">
        <v>661392</v>
      </c>
      <c r="C677" s="1">
        <v>211</v>
      </c>
      <c r="D677" s="1">
        <v>0</v>
      </c>
      <c r="E677" s="1">
        <v>348</v>
      </c>
      <c r="F677" s="1">
        <v>0.60629999999999995</v>
      </c>
      <c r="G677" s="1">
        <v>0</v>
      </c>
      <c r="H677" s="1">
        <v>0.60629999999999995</v>
      </c>
    </row>
    <row r="678" spans="2:8">
      <c r="B678" s="2">
        <v>661394</v>
      </c>
      <c r="C678" s="1">
        <v>286</v>
      </c>
      <c r="D678" s="1">
        <v>0</v>
      </c>
      <c r="E678" s="1">
        <v>359</v>
      </c>
      <c r="F678" s="1">
        <v>0.79669999999999996</v>
      </c>
      <c r="G678" s="1">
        <v>0</v>
      </c>
      <c r="H678" s="1">
        <v>0.79669999999999996</v>
      </c>
    </row>
    <row r="679" spans="2:8">
      <c r="B679" s="2">
        <v>661400</v>
      </c>
      <c r="C679" s="1">
        <v>572</v>
      </c>
      <c r="D679" s="1">
        <v>0</v>
      </c>
      <c r="E679" s="1">
        <v>678</v>
      </c>
      <c r="F679" s="1">
        <v>0.84370000000000001</v>
      </c>
      <c r="G679" s="1">
        <v>0</v>
      </c>
      <c r="H679" s="1">
        <v>0.84370000000000001</v>
      </c>
    </row>
    <row r="680" spans="2:8">
      <c r="B680" s="2">
        <v>661401</v>
      </c>
      <c r="C680" s="1">
        <v>411</v>
      </c>
      <c r="D680" s="1">
        <v>0</v>
      </c>
      <c r="E680" s="1">
        <v>620</v>
      </c>
      <c r="F680" s="1">
        <v>0.66290000000000004</v>
      </c>
      <c r="G680" s="1">
        <v>0</v>
      </c>
      <c r="H680" s="1">
        <v>0.66290000000000004</v>
      </c>
    </row>
    <row r="681" spans="2:8">
      <c r="B681" s="2">
        <v>661402</v>
      </c>
      <c r="C681" s="1">
        <v>425</v>
      </c>
      <c r="D681" s="1">
        <v>0</v>
      </c>
      <c r="E681" s="1">
        <v>635</v>
      </c>
      <c r="F681" s="1">
        <v>0.66930000000000001</v>
      </c>
      <c r="G681" s="1">
        <v>0</v>
      </c>
      <c r="H681" s="1">
        <v>0.66930000000000001</v>
      </c>
    </row>
    <row r="682" spans="2:8">
      <c r="B682" s="2">
        <v>661412</v>
      </c>
      <c r="C682" s="1">
        <v>83</v>
      </c>
      <c r="D682" s="1">
        <v>43</v>
      </c>
      <c r="E682" s="1">
        <v>382</v>
      </c>
      <c r="F682" s="1">
        <v>0.21729999999999999</v>
      </c>
      <c r="G682" s="1">
        <v>0.11260000000000001</v>
      </c>
      <c r="H682" s="1">
        <v>0.32979999999999998</v>
      </c>
    </row>
    <row r="683" spans="2:8">
      <c r="B683" s="2">
        <v>661413</v>
      </c>
      <c r="C683" s="1">
        <v>435</v>
      </c>
      <c r="D683" s="1">
        <v>0</v>
      </c>
      <c r="E683" s="1">
        <v>487</v>
      </c>
      <c r="F683" s="1">
        <v>0.89319999999999999</v>
      </c>
      <c r="G683" s="1">
        <v>0</v>
      </c>
      <c r="H683" s="1">
        <v>0.89319999999999999</v>
      </c>
    </row>
    <row r="684" spans="2:8">
      <c r="B684" s="2">
        <v>661414</v>
      </c>
      <c r="C684" s="1">
        <v>588</v>
      </c>
      <c r="D684" s="1">
        <v>0</v>
      </c>
      <c r="E684" s="1">
        <v>652</v>
      </c>
      <c r="F684" s="1">
        <v>0.90180000000000005</v>
      </c>
      <c r="G684" s="1">
        <v>0</v>
      </c>
      <c r="H684" s="1">
        <v>0.90180000000000005</v>
      </c>
    </row>
    <row r="685" spans="2:8">
      <c r="B685" s="2">
        <v>661415</v>
      </c>
      <c r="C685" s="1">
        <v>378</v>
      </c>
      <c r="D685" s="1">
        <v>0</v>
      </c>
      <c r="E685" s="1">
        <v>378</v>
      </c>
      <c r="F685" s="1">
        <v>1</v>
      </c>
      <c r="G685" s="1">
        <v>0</v>
      </c>
      <c r="H685" s="1">
        <v>1</v>
      </c>
    </row>
    <row r="686" spans="2:8">
      <c r="B686" s="2">
        <v>661416</v>
      </c>
      <c r="C686" s="1">
        <v>321</v>
      </c>
      <c r="D686" s="1">
        <v>0</v>
      </c>
      <c r="E686" s="1">
        <v>321</v>
      </c>
      <c r="F686" s="1">
        <v>1</v>
      </c>
      <c r="G686" s="1">
        <v>0</v>
      </c>
      <c r="H686" s="1">
        <v>1</v>
      </c>
    </row>
    <row r="687" spans="2:8">
      <c r="B687" s="2">
        <v>661417</v>
      </c>
      <c r="C687" s="1">
        <v>409</v>
      </c>
      <c r="D687" s="1">
        <v>0</v>
      </c>
      <c r="E687" s="1">
        <v>412</v>
      </c>
      <c r="F687" s="1">
        <v>0.99270000000000003</v>
      </c>
      <c r="G687" s="1">
        <v>0</v>
      </c>
      <c r="H687" s="1">
        <v>0.99270000000000003</v>
      </c>
    </row>
    <row r="688" spans="2:8">
      <c r="B688" s="2">
        <v>661418</v>
      </c>
      <c r="C688" s="1">
        <v>573</v>
      </c>
      <c r="D688" s="1">
        <v>0</v>
      </c>
      <c r="E688" s="1">
        <v>573</v>
      </c>
      <c r="F688" s="1">
        <v>1</v>
      </c>
      <c r="G688" s="1">
        <v>0</v>
      </c>
      <c r="H688" s="1">
        <v>1</v>
      </c>
    </row>
    <row r="689" spans="2:8">
      <c r="B689" s="2">
        <v>661419</v>
      </c>
      <c r="C689" s="1">
        <v>822</v>
      </c>
      <c r="D689" s="1">
        <v>0</v>
      </c>
      <c r="E689" s="1">
        <v>822</v>
      </c>
      <c r="F689" s="1">
        <v>1</v>
      </c>
      <c r="G689" s="1">
        <v>0</v>
      </c>
      <c r="H689" s="1">
        <v>1</v>
      </c>
    </row>
    <row r="690" spans="2:8">
      <c r="B690" s="2">
        <v>661420</v>
      </c>
      <c r="C690" s="1">
        <v>107</v>
      </c>
      <c r="D690" s="1">
        <v>40</v>
      </c>
      <c r="E690" s="1">
        <v>462</v>
      </c>
      <c r="F690" s="1">
        <v>0.2316</v>
      </c>
      <c r="G690" s="1">
        <v>8.6599999999999996E-2</v>
      </c>
      <c r="H690" s="1">
        <v>0.31819999999999998</v>
      </c>
    </row>
    <row r="691" spans="2:8">
      <c r="B691" s="2">
        <v>661421</v>
      </c>
      <c r="C691" s="1">
        <v>41</v>
      </c>
      <c r="D691" s="1">
        <v>8</v>
      </c>
      <c r="E691" s="1">
        <v>340</v>
      </c>
      <c r="F691" s="1">
        <v>0.1206</v>
      </c>
      <c r="G691" s="1">
        <v>2.35E-2</v>
      </c>
      <c r="H691" s="1">
        <v>0.14410000000000001</v>
      </c>
    </row>
    <row r="692" spans="2:8">
      <c r="B692" s="2">
        <v>661422</v>
      </c>
      <c r="C692" s="1">
        <v>102</v>
      </c>
      <c r="D692" s="1">
        <v>47</v>
      </c>
      <c r="E692" s="1">
        <v>408</v>
      </c>
      <c r="F692" s="1">
        <v>0.25</v>
      </c>
      <c r="G692" s="1">
        <v>0.1152</v>
      </c>
      <c r="H692" s="1">
        <v>0.36520000000000002</v>
      </c>
    </row>
    <row r="693" spans="2:8">
      <c r="B693" s="2">
        <v>661423</v>
      </c>
      <c r="C693" s="1">
        <v>35</v>
      </c>
      <c r="D693" s="1">
        <v>15</v>
      </c>
      <c r="E693" s="1">
        <v>350</v>
      </c>
      <c r="F693" s="1">
        <v>0.1</v>
      </c>
      <c r="G693" s="1">
        <v>4.2900000000000001E-2</v>
      </c>
      <c r="H693" s="1">
        <v>0.1429</v>
      </c>
    </row>
    <row r="694" spans="2:8">
      <c r="B694" s="2">
        <v>661424</v>
      </c>
      <c r="C694" s="1">
        <v>78</v>
      </c>
      <c r="D694" s="1">
        <v>20</v>
      </c>
      <c r="E694" s="1">
        <v>426</v>
      </c>
      <c r="F694" s="1">
        <v>0.18310000000000001</v>
      </c>
      <c r="G694" s="1">
        <v>4.6899999999999997E-2</v>
      </c>
      <c r="H694" s="1">
        <v>0.23</v>
      </c>
    </row>
    <row r="695" spans="2:8">
      <c r="B695" s="2">
        <v>661425</v>
      </c>
      <c r="C695" s="1">
        <v>121</v>
      </c>
      <c r="D695" s="1">
        <v>56</v>
      </c>
      <c r="E695" s="1">
        <v>528</v>
      </c>
      <c r="F695" s="1">
        <v>0.22919999999999999</v>
      </c>
      <c r="G695" s="1">
        <v>0.1061</v>
      </c>
      <c r="H695" s="1">
        <v>0.3352</v>
      </c>
    </row>
    <row r="696" spans="2:8">
      <c r="B696" s="2">
        <v>661427</v>
      </c>
      <c r="C696" s="1">
        <v>112</v>
      </c>
      <c r="D696" s="1">
        <v>31</v>
      </c>
      <c r="E696" s="1">
        <v>421</v>
      </c>
      <c r="F696" s="1">
        <v>0.26600000000000001</v>
      </c>
      <c r="G696" s="1">
        <v>7.3599999999999999E-2</v>
      </c>
      <c r="H696" s="1">
        <v>0.3397</v>
      </c>
    </row>
    <row r="697" spans="2:8">
      <c r="B697" s="2">
        <v>661428</v>
      </c>
      <c r="C697" s="1">
        <v>129</v>
      </c>
      <c r="D697" s="1">
        <v>40</v>
      </c>
      <c r="E697" s="1">
        <v>451</v>
      </c>
      <c r="F697" s="1">
        <v>0.28599999999999998</v>
      </c>
      <c r="G697" s="1">
        <v>8.8700000000000001E-2</v>
      </c>
      <c r="H697" s="1">
        <v>0.37469999999999998</v>
      </c>
    </row>
    <row r="698" spans="2:8">
      <c r="B698" s="2">
        <v>661430</v>
      </c>
      <c r="C698" s="1">
        <v>43</v>
      </c>
      <c r="D698" s="1">
        <v>18</v>
      </c>
      <c r="E698" s="1">
        <v>471</v>
      </c>
      <c r="F698" s="1">
        <v>9.1300000000000006E-2</v>
      </c>
      <c r="G698" s="1">
        <v>3.8199999999999998E-2</v>
      </c>
      <c r="H698" s="1">
        <v>0.1295</v>
      </c>
    </row>
    <row r="699" spans="2:8">
      <c r="B699" s="2">
        <v>661431</v>
      </c>
      <c r="C699" s="1">
        <v>176</v>
      </c>
      <c r="D699" s="1">
        <v>72</v>
      </c>
      <c r="E699" s="1">
        <v>1014</v>
      </c>
      <c r="F699" s="1">
        <v>0.1736</v>
      </c>
      <c r="G699" s="1">
        <v>7.0999999999999994E-2</v>
      </c>
      <c r="H699" s="1">
        <v>0.24460000000000001</v>
      </c>
    </row>
    <row r="700" spans="2:8">
      <c r="B700" s="2">
        <v>661432</v>
      </c>
      <c r="C700" s="1">
        <v>221</v>
      </c>
      <c r="D700" s="1">
        <v>64</v>
      </c>
      <c r="E700" s="1">
        <v>982</v>
      </c>
      <c r="F700" s="1">
        <v>0.22509999999999999</v>
      </c>
      <c r="G700" s="1">
        <v>6.5199999999999994E-2</v>
      </c>
      <c r="H700" s="1">
        <v>0.29020000000000001</v>
      </c>
    </row>
    <row r="701" spans="2:8">
      <c r="B701" s="2">
        <v>661433</v>
      </c>
      <c r="C701" s="1">
        <v>301</v>
      </c>
      <c r="D701" s="1">
        <v>98</v>
      </c>
      <c r="E701" s="1">
        <v>1480</v>
      </c>
      <c r="F701" s="1">
        <v>0.2034</v>
      </c>
      <c r="G701" s="1">
        <v>6.6199999999999995E-2</v>
      </c>
      <c r="H701" s="1">
        <v>0.26960000000000001</v>
      </c>
    </row>
    <row r="702" spans="2:8">
      <c r="B702" s="2">
        <v>661434</v>
      </c>
      <c r="C702" s="1">
        <v>269</v>
      </c>
      <c r="D702" s="1">
        <v>105</v>
      </c>
      <c r="E702" s="1">
        <v>1505</v>
      </c>
      <c r="F702" s="1">
        <v>0.1787</v>
      </c>
      <c r="G702" s="1">
        <v>6.9800000000000001E-2</v>
      </c>
      <c r="H702" s="1">
        <v>0.2485</v>
      </c>
    </row>
    <row r="703" spans="2:8">
      <c r="B703" s="2">
        <v>661436</v>
      </c>
      <c r="C703" s="1">
        <v>59</v>
      </c>
      <c r="D703" s="1">
        <v>12</v>
      </c>
      <c r="E703" s="1">
        <v>105</v>
      </c>
      <c r="F703" s="1">
        <v>0.56189999999999996</v>
      </c>
      <c r="G703" s="1">
        <v>0.1143</v>
      </c>
      <c r="H703" s="1">
        <v>0.67620000000000002</v>
      </c>
    </row>
    <row r="704" spans="2:8">
      <c r="B704" s="2">
        <v>661437</v>
      </c>
      <c r="C704" s="1">
        <v>62</v>
      </c>
      <c r="D704" s="1">
        <v>26</v>
      </c>
      <c r="E704" s="1">
        <v>134</v>
      </c>
      <c r="F704" s="1">
        <v>0.4627</v>
      </c>
      <c r="G704" s="1">
        <v>0.19400000000000001</v>
      </c>
      <c r="H704" s="1">
        <v>0.65669999999999995</v>
      </c>
    </row>
    <row r="705" spans="2:8">
      <c r="B705" s="2">
        <v>661438</v>
      </c>
      <c r="C705" s="1">
        <v>88</v>
      </c>
      <c r="D705" s="1">
        <v>15</v>
      </c>
      <c r="E705" s="1">
        <v>125</v>
      </c>
      <c r="F705" s="1">
        <v>0.70399999999999996</v>
      </c>
      <c r="G705" s="1">
        <v>0.12</v>
      </c>
      <c r="H705" s="1">
        <v>0.82399999999999995</v>
      </c>
    </row>
    <row r="706" spans="2:8">
      <c r="B706" s="2">
        <v>661439</v>
      </c>
      <c r="C706" s="1">
        <v>26</v>
      </c>
      <c r="D706" s="1">
        <v>0</v>
      </c>
      <c r="E706" s="1">
        <v>26</v>
      </c>
      <c r="F706" s="1">
        <v>1</v>
      </c>
      <c r="G706" s="1">
        <v>0</v>
      </c>
      <c r="H706" s="1">
        <v>1</v>
      </c>
    </row>
    <row r="707" spans="2:8">
      <c r="B707" s="2">
        <v>661443</v>
      </c>
      <c r="C707" s="1">
        <v>298</v>
      </c>
      <c r="D707" s="1">
        <v>0</v>
      </c>
      <c r="E707" s="1">
        <v>298</v>
      </c>
      <c r="F707" s="1">
        <v>1</v>
      </c>
      <c r="G707" s="1">
        <v>0</v>
      </c>
      <c r="H707" s="1">
        <v>1</v>
      </c>
    </row>
    <row r="708" spans="2:8">
      <c r="B708" s="2">
        <v>661444</v>
      </c>
      <c r="C708" s="1">
        <v>752</v>
      </c>
      <c r="D708" s="1">
        <v>0</v>
      </c>
      <c r="E708" s="1">
        <v>759</v>
      </c>
      <c r="F708" s="1">
        <v>0.99080000000000001</v>
      </c>
      <c r="G708" s="1">
        <v>0</v>
      </c>
      <c r="H708" s="1">
        <v>0.99080000000000001</v>
      </c>
    </row>
    <row r="709" spans="2:8">
      <c r="B709" s="2">
        <v>661445</v>
      </c>
      <c r="C709" s="1">
        <v>832</v>
      </c>
      <c r="D709" s="1">
        <v>0</v>
      </c>
      <c r="E709" s="1">
        <v>898</v>
      </c>
      <c r="F709" s="1">
        <v>0.92649999999999999</v>
      </c>
      <c r="G709" s="1">
        <v>0</v>
      </c>
      <c r="H709" s="1">
        <v>0.92649999999999999</v>
      </c>
    </row>
    <row r="710" spans="2:8">
      <c r="B710" s="2">
        <v>661453</v>
      </c>
      <c r="C710" s="1">
        <v>105</v>
      </c>
      <c r="D710" s="1">
        <v>26</v>
      </c>
      <c r="E710" s="1">
        <v>1279</v>
      </c>
      <c r="F710" s="1">
        <v>8.2100000000000006E-2</v>
      </c>
      <c r="G710" s="1">
        <v>2.0299999999999999E-2</v>
      </c>
      <c r="H710" s="1">
        <v>0.1024</v>
      </c>
    </row>
    <row r="711" spans="2:8">
      <c r="B711" s="2">
        <v>661454</v>
      </c>
      <c r="C711" s="1">
        <v>34</v>
      </c>
      <c r="D711" s="1">
        <v>10</v>
      </c>
      <c r="E711" s="1">
        <v>511</v>
      </c>
      <c r="F711" s="1">
        <v>6.6500000000000004E-2</v>
      </c>
      <c r="G711" s="1">
        <v>1.9599999999999999E-2</v>
      </c>
      <c r="H711" s="1">
        <v>8.6099999999999996E-2</v>
      </c>
    </row>
    <row r="712" spans="2:8">
      <c r="B712" s="2">
        <v>661455</v>
      </c>
      <c r="C712" s="1">
        <v>10</v>
      </c>
      <c r="D712" s="1">
        <v>8</v>
      </c>
      <c r="E712" s="1">
        <v>376</v>
      </c>
      <c r="F712" s="1">
        <v>2.6599999999999999E-2</v>
      </c>
      <c r="G712" s="1">
        <v>2.1299999999999999E-2</v>
      </c>
      <c r="H712" s="1">
        <v>4.7899999999999998E-2</v>
      </c>
    </row>
    <row r="713" spans="2:8">
      <c r="B713" s="2">
        <v>661456</v>
      </c>
      <c r="C713" s="1">
        <v>32</v>
      </c>
      <c r="D713" s="1">
        <v>13</v>
      </c>
      <c r="E713" s="1">
        <v>380</v>
      </c>
      <c r="F713" s="1">
        <v>8.4199999999999997E-2</v>
      </c>
      <c r="G713" s="1">
        <v>3.4200000000000001E-2</v>
      </c>
      <c r="H713" s="1">
        <v>0.11840000000000001</v>
      </c>
    </row>
    <row r="714" spans="2:8">
      <c r="B714" s="2">
        <v>661457</v>
      </c>
      <c r="C714" s="1">
        <v>14</v>
      </c>
      <c r="D714" s="1">
        <v>15</v>
      </c>
      <c r="E714" s="1">
        <v>361</v>
      </c>
      <c r="F714" s="1">
        <v>3.8800000000000001E-2</v>
      </c>
      <c r="G714" s="1">
        <v>4.1599999999999998E-2</v>
      </c>
      <c r="H714" s="1">
        <v>8.0299999999999996E-2</v>
      </c>
    </row>
    <row r="715" spans="2:8">
      <c r="B715" s="2">
        <v>661458</v>
      </c>
      <c r="C715" s="1">
        <v>26</v>
      </c>
      <c r="D715" s="1">
        <v>7</v>
      </c>
      <c r="E715" s="1">
        <v>450</v>
      </c>
      <c r="F715" s="1">
        <v>5.7799999999999997E-2</v>
      </c>
      <c r="G715" s="1">
        <v>1.5599999999999999E-2</v>
      </c>
      <c r="H715" s="1">
        <v>7.3300000000000004E-2</v>
      </c>
    </row>
    <row r="716" spans="2:8">
      <c r="B716" s="2">
        <v>661459</v>
      </c>
      <c r="C716" s="1">
        <v>29</v>
      </c>
      <c r="D716" s="1">
        <v>19</v>
      </c>
      <c r="E716" s="1">
        <v>356</v>
      </c>
      <c r="F716" s="1">
        <v>8.1500000000000003E-2</v>
      </c>
      <c r="G716" s="1">
        <v>5.3400000000000003E-2</v>
      </c>
      <c r="H716" s="1">
        <v>0.1348</v>
      </c>
    </row>
    <row r="717" spans="2:8">
      <c r="B717" s="2">
        <v>661460</v>
      </c>
      <c r="C717" s="1">
        <v>379</v>
      </c>
      <c r="D717" s="1">
        <v>0</v>
      </c>
      <c r="E717" s="1">
        <v>379</v>
      </c>
      <c r="F717" s="1">
        <v>1</v>
      </c>
      <c r="G717" s="1">
        <v>0</v>
      </c>
      <c r="H717" s="1">
        <v>1</v>
      </c>
    </row>
    <row r="718" spans="2:8">
      <c r="B718" s="2">
        <v>661462</v>
      </c>
      <c r="C718" s="1">
        <v>269</v>
      </c>
      <c r="D718" s="1">
        <v>0</v>
      </c>
      <c r="E718" s="1">
        <v>315</v>
      </c>
      <c r="F718" s="1">
        <v>0.85399999999999998</v>
      </c>
      <c r="G718" s="1">
        <v>0</v>
      </c>
      <c r="H718" s="1">
        <v>0.85399999999999998</v>
      </c>
    </row>
    <row r="719" spans="2:8">
      <c r="B719" s="2">
        <v>661466</v>
      </c>
      <c r="C719" s="1">
        <v>316</v>
      </c>
      <c r="D719" s="1">
        <v>0</v>
      </c>
      <c r="E719" s="1">
        <v>316</v>
      </c>
      <c r="F719" s="1">
        <v>1</v>
      </c>
      <c r="G719" s="1">
        <v>0</v>
      </c>
      <c r="H719" s="1">
        <v>1</v>
      </c>
    </row>
    <row r="720" spans="2:8">
      <c r="B720" s="2">
        <v>661467</v>
      </c>
      <c r="C720" s="1">
        <v>774</v>
      </c>
      <c r="D720" s="1">
        <v>0</v>
      </c>
      <c r="E720" s="1">
        <v>837</v>
      </c>
      <c r="F720" s="1">
        <v>0.92469999999999997</v>
      </c>
      <c r="G720" s="1">
        <v>0</v>
      </c>
      <c r="H720" s="1">
        <v>0.92469999999999997</v>
      </c>
    </row>
    <row r="721" spans="2:8">
      <c r="B721" s="2">
        <v>661470</v>
      </c>
      <c r="C721" s="1">
        <v>105</v>
      </c>
      <c r="D721" s="1">
        <v>0</v>
      </c>
      <c r="E721" s="1">
        <v>105</v>
      </c>
      <c r="F721" s="1">
        <v>1</v>
      </c>
      <c r="G721" s="1">
        <v>0</v>
      </c>
      <c r="H721" s="1">
        <v>1</v>
      </c>
    </row>
    <row r="722" spans="2:8">
      <c r="B722" s="2">
        <v>661471</v>
      </c>
      <c r="C722" s="1">
        <v>182</v>
      </c>
      <c r="D722" s="1">
        <v>76</v>
      </c>
      <c r="E722" s="1">
        <v>1073</v>
      </c>
      <c r="F722" s="1">
        <v>0.1696</v>
      </c>
      <c r="G722" s="1">
        <v>7.0800000000000002E-2</v>
      </c>
      <c r="H722" s="1">
        <v>0.2404</v>
      </c>
    </row>
    <row r="723" spans="2:8">
      <c r="B723" s="2">
        <v>661473</v>
      </c>
      <c r="C723" s="1">
        <v>156</v>
      </c>
      <c r="D723" s="1">
        <v>47</v>
      </c>
      <c r="E723" s="1">
        <v>499</v>
      </c>
      <c r="F723" s="1">
        <v>0.31259999999999999</v>
      </c>
      <c r="G723" s="1">
        <v>9.4200000000000006E-2</v>
      </c>
      <c r="H723" s="1">
        <v>0.40679999999999999</v>
      </c>
    </row>
    <row r="724" spans="2:8">
      <c r="B724" s="2">
        <v>661474</v>
      </c>
      <c r="C724" s="1">
        <v>136</v>
      </c>
      <c r="D724" s="1">
        <v>36</v>
      </c>
      <c r="E724" s="1">
        <v>696</v>
      </c>
      <c r="F724" s="1">
        <v>0.19539999999999999</v>
      </c>
      <c r="G724" s="1">
        <v>5.1700000000000003E-2</v>
      </c>
      <c r="H724" s="1">
        <v>0.24709999999999999</v>
      </c>
    </row>
    <row r="725" spans="2:8">
      <c r="B725" s="2">
        <v>661476</v>
      </c>
      <c r="C725" s="1">
        <v>111</v>
      </c>
      <c r="D725" s="1">
        <v>24</v>
      </c>
      <c r="E725" s="1">
        <v>404</v>
      </c>
      <c r="F725" s="1">
        <v>0.27479999999999999</v>
      </c>
      <c r="G725" s="1">
        <v>5.9400000000000001E-2</v>
      </c>
      <c r="H725" s="1">
        <v>0.3342</v>
      </c>
    </row>
    <row r="726" spans="2:8">
      <c r="B726" s="2">
        <v>661477</v>
      </c>
      <c r="C726" s="1">
        <v>52</v>
      </c>
      <c r="D726" s="1">
        <v>27</v>
      </c>
      <c r="E726" s="1">
        <v>291</v>
      </c>
      <c r="F726" s="1">
        <v>0.1787</v>
      </c>
      <c r="G726" s="1">
        <v>9.2799999999999994E-2</v>
      </c>
      <c r="H726" s="1">
        <v>0.27150000000000002</v>
      </c>
    </row>
    <row r="727" spans="2:8">
      <c r="B727" s="2">
        <v>661478</v>
      </c>
      <c r="C727" s="1">
        <v>80</v>
      </c>
      <c r="D727" s="1">
        <v>26</v>
      </c>
      <c r="E727" s="1">
        <v>451</v>
      </c>
      <c r="F727" s="1">
        <v>0.1774</v>
      </c>
      <c r="G727" s="1">
        <v>5.7599999999999998E-2</v>
      </c>
      <c r="H727" s="1">
        <v>0.23499999999999999</v>
      </c>
    </row>
    <row r="728" spans="2:8">
      <c r="B728" s="2">
        <v>661479</v>
      </c>
      <c r="C728" s="1">
        <v>124</v>
      </c>
      <c r="D728" s="1">
        <v>24</v>
      </c>
      <c r="E728" s="1">
        <v>332</v>
      </c>
      <c r="F728" s="1">
        <v>0.3735</v>
      </c>
      <c r="G728" s="1">
        <v>7.2300000000000003E-2</v>
      </c>
      <c r="H728" s="1">
        <v>0.44579999999999997</v>
      </c>
    </row>
    <row r="729" spans="2:8">
      <c r="B729" s="2">
        <v>661480</v>
      </c>
      <c r="C729" s="1">
        <v>117</v>
      </c>
      <c r="D729" s="1">
        <v>42</v>
      </c>
      <c r="E729" s="1">
        <v>525</v>
      </c>
      <c r="F729" s="1">
        <v>0.22289999999999999</v>
      </c>
      <c r="G729" s="1">
        <v>0.08</v>
      </c>
      <c r="H729" s="1">
        <v>0.3029</v>
      </c>
    </row>
    <row r="730" spans="2:8">
      <c r="B730" s="2">
        <v>661481</v>
      </c>
      <c r="C730" s="1">
        <v>138</v>
      </c>
      <c r="D730" s="1">
        <v>28</v>
      </c>
      <c r="E730" s="1">
        <v>316</v>
      </c>
      <c r="F730" s="1">
        <v>0.43669999999999998</v>
      </c>
      <c r="G730" s="1">
        <v>8.8599999999999998E-2</v>
      </c>
      <c r="H730" s="1">
        <v>0.52529999999999999</v>
      </c>
    </row>
    <row r="731" spans="2:8">
      <c r="B731" s="2">
        <v>661482</v>
      </c>
      <c r="C731" s="1">
        <v>147</v>
      </c>
      <c r="D731" s="1">
        <v>42</v>
      </c>
      <c r="E731" s="1">
        <v>570</v>
      </c>
      <c r="F731" s="1">
        <v>0.25790000000000002</v>
      </c>
      <c r="G731" s="1">
        <v>7.3700000000000002E-2</v>
      </c>
      <c r="H731" s="1">
        <v>0.33160000000000001</v>
      </c>
    </row>
    <row r="732" spans="2:8">
      <c r="B732" s="2">
        <v>661483</v>
      </c>
      <c r="C732" s="1">
        <v>173</v>
      </c>
      <c r="D732" s="1">
        <v>55</v>
      </c>
      <c r="E732" s="1">
        <v>608</v>
      </c>
      <c r="F732" s="1">
        <v>0.28449999999999998</v>
      </c>
      <c r="G732" s="1">
        <v>9.0499999999999997E-2</v>
      </c>
      <c r="H732" s="1">
        <v>0.375</v>
      </c>
    </row>
    <row r="733" spans="2:8">
      <c r="B733" s="2">
        <v>661485</v>
      </c>
      <c r="C733" s="1">
        <v>156</v>
      </c>
      <c r="D733" s="1">
        <v>45</v>
      </c>
      <c r="E733" s="1">
        <v>490</v>
      </c>
      <c r="F733" s="1">
        <v>0.31840000000000002</v>
      </c>
      <c r="G733" s="1">
        <v>9.1800000000000007E-2</v>
      </c>
      <c r="H733" s="1">
        <v>0.41020000000000001</v>
      </c>
    </row>
    <row r="734" spans="2:8">
      <c r="B734" s="2">
        <v>661487</v>
      </c>
      <c r="C734" s="1">
        <v>97</v>
      </c>
      <c r="D734" s="1">
        <v>63</v>
      </c>
      <c r="E734" s="1">
        <v>398</v>
      </c>
      <c r="F734" s="1">
        <v>0.2437</v>
      </c>
      <c r="G734" s="1">
        <v>0.1583</v>
      </c>
      <c r="H734" s="1">
        <v>0.40200000000000002</v>
      </c>
    </row>
    <row r="735" spans="2:8">
      <c r="B735" s="2">
        <v>661488</v>
      </c>
      <c r="C735" s="1">
        <v>117</v>
      </c>
      <c r="D735" s="1">
        <v>42</v>
      </c>
      <c r="E735" s="1">
        <v>515</v>
      </c>
      <c r="F735" s="1">
        <v>0.22720000000000001</v>
      </c>
      <c r="G735" s="1">
        <v>8.1600000000000006E-2</v>
      </c>
      <c r="H735" s="1">
        <v>0.30869999999999997</v>
      </c>
    </row>
    <row r="736" spans="2:8">
      <c r="B736" s="2">
        <v>661491</v>
      </c>
      <c r="C736" s="1">
        <v>61</v>
      </c>
      <c r="D736" s="1">
        <v>0</v>
      </c>
      <c r="E736" s="1">
        <v>108</v>
      </c>
      <c r="F736" s="1">
        <v>0.56479999999999997</v>
      </c>
      <c r="G736" s="1">
        <v>0</v>
      </c>
      <c r="H736" s="1">
        <v>0.56479999999999997</v>
      </c>
    </row>
    <row r="737" spans="2:8">
      <c r="B737" s="2">
        <v>661493</v>
      </c>
      <c r="C737" s="1">
        <v>69</v>
      </c>
      <c r="D737" s="1">
        <v>0</v>
      </c>
      <c r="E737" s="1">
        <v>164</v>
      </c>
      <c r="F737" s="1">
        <v>0.42070000000000002</v>
      </c>
      <c r="G737" s="1">
        <v>0</v>
      </c>
      <c r="H737" s="1">
        <v>0.42070000000000002</v>
      </c>
    </row>
    <row r="738" spans="2:8">
      <c r="B738" s="2">
        <v>661494</v>
      </c>
      <c r="C738" s="1">
        <v>390</v>
      </c>
      <c r="D738" s="1">
        <v>0</v>
      </c>
      <c r="E738" s="1">
        <v>390</v>
      </c>
      <c r="F738" s="1">
        <v>1</v>
      </c>
      <c r="G738" s="1">
        <v>0</v>
      </c>
      <c r="H738" s="1">
        <v>1</v>
      </c>
    </row>
    <row r="739" spans="2:8">
      <c r="B739" s="2">
        <v>661496</v>
      </c>
      <c r="C739" s="1">
        <v>445</v>
      </c>
      <c r="D739" s="1">
        <v>0</v>
      </c>
      <c r="E739" s="1">
        <v>545</v>
      </c>
      <c r="F739" s="1">
        <v>0.8165</v>
      </c>
      <c r="G739" s="1">
        <v>0</v>
      </c>
      <c r="H739" s="1">
        <v>0.8165</v>
      </c>
    </row>
    <row r="740" spans="2:8">
      <c r="B740" s="2">
        <v>661499</v>
      </c>
      <c r="C740" s="1">
        <v>278</v>
      </c>
      <c r="D740" s="1">
        <v>0</v>
      </c>
      <c r="E740" s="1">
        <v>408</v>
      </c>
      <c r="F740" s="1">
        <v>0.68140000000000001</v>
      </c>
      <c r="G740" s="1">
        <v>0</v>
      </c>
      <c r="H740" s="1">
        <v>0.68140000000000001</v>
      </c>
    </row>
    <row r="741" spans="2:8">
      <c r="B741" s="2">
        <v>661500</v>
      </c>
      <c r="C741" s="1">
        <v>30</v>
      </c>
      <c r="D741" s="1">
        <v>0</v>
      </c>
      <c r="E741" s="1">
        <v>34</v>
      </c>
      <c r="F741" s="1">
        <v>0.88239999999999996</v>
      </c>
      <c r="G741" s="1">
        <v>0</v>
      </c>
      <c r="H741" s="1">
        <v>0.88239999999999996</v>
      </c>
    </row>
    <row r="742" spans="2:8">
      <c r="B742" s="2">
        <v>661501</v>
      </c>
      <c r="C742" s="1">
        <v>145</v>
      </c>
      <c r="D742" s="1">
        <v>0</v>
      </c>
      <c r="E742" s="1">
        <v>186</v>
      </c>
      <c r="F742" s="1">
        <v>0.77959999999999996</v>
      </c>
      <c r="G742" s="1">
        <v>0</v>
      </c>
      <c r="H742" s="1">
        <v>0.77959999999999996</v>
      </c>
    </row>
    <row r="743" spans="2:8">
      <c r="B743" s="2">
        <v>661508</v>
      </c>
      <c r="C743" s="1">
        <v>433</v>
      </c>
      <c r="D743" s="1">
        <v>0</v>
      </c>
      <c r="E743" s="1">
        <v>433</v>
      </c>
      <c r="F743" s="1">
        <v>1</v>
      </c>
      <c r="G743" s="1">
        <v>0</v>
      </c>
      <c r="H743" s="1">
        <v>1</v>
      </c>
    </row>
    <row r="744" spans="2:8">
      <c r="B744" s="2">
        <v>661510</v>
      </c>
      <c r="C744" s="1">
        <v>525</v>
      </c>
      <c r="D744" s="1">
        <v>0</v>
      </c>
      <c r="E744" s="1">
        <v>654</v>
      </c>
      <c r="F744" s="1">
        <v>0.80279999999999996</v>
      </c>
      <c r="G744" s="1">
        <v>0</v>
      </c>
      <c r="H744" s="1">
        <v>0.80279999999999996</v>
      </c>
    </row>
    <row r="745" spans="2:8">
      <c r="B745" s="2">
        <v>661517</v>
      </c>
      <c r="C745" s="1">
        <v>2616</v>
      </c>
      <c r="D745" s="1">
        <v>0</v>
      </c>
      <c r="E745" s="1">
        <v>2848</v>
      </c>
      <c r="F745" s="1">
        <v>0.91849999999999998</v>
      </c>
      <c r="G745" s="1">
        <v>0</v>
      </c>
      <c r="H745" s="1">
        <v>0.91849999999999998</v>
      </c>
    </row>
    <row r="746" spans="2:8">
      <c r="B746" s="2">
        <v>661518</v>
      </c>
      <c r="C746" s="1">
        <v>493</v>
      </c>
      <c r="D746" s="1">
        <v>0</v>
      </c>
      <c r="E746" s="1">
        <v>493</v>
      </c>
      <c r="F746" s="1">
        <v>1</v>
      </c>
      <c r="G746" s="1">
        <v>0</v>
      </c>
      <c r="H746" s="1">
        <v>1</v>
      </c>
    </row>
    <row r="747" spans="2:8">
      <c r="B747" s="2">
        <v>661521</v>
      </c>
      <c r="C747" s="1">
        <v>555</v>
      </c>
      <c r="D747" s="1">
        <v>0</v>
      </c>
      <c r="E747" s="1">
        <v>573</v>
      </c>
      <c r="F747" s="1">
        <v>0.96860000000000002</v>
      </c>
      <c r="G747" s="1">
        <v>0</v>
      </c>
      <c r="H747" s="1">
        <v>0.96860000000000002</v>
      </c>
    </row>
    <row r="748" spans="2:8">
      <c r="B748" s="2">
        <v>661524</v>
      </c>
      <c r="C748" s="1">
        <v>37</v>
      </c>
      <c r="D748" s="1">
        <v>0</v>
      </c>
      <c r="E748" s="1">
        <v>37</v>
      </c>
      <c r="F748" s="1">
        <v>1</v>
      </c>
      <c r="G748" s="1">
        <v>0</v>
      </c>
      <c r="H748" s="1">
        <v>1</v>
      </c>
    </row>
    <row r="749" spans="2:8">
      <c r="B749" s="2">
        <v>661525</v>
      </c>
      <c r="C749" s="1">
        <v>33</v>
      </c>
      <c r="D749" s="1">
        <v>0</v>
      </c>
      <c r="E749" s="1">
        <v>33</v>
      </c>
      <c r="F749" s="1">
        <v>1</v>
      </c>
      <c r="G749" s="1">
        <v>0</v>
      </c>
      <c r="H749" s="1">
        <v>1</v>
      </c>
    </row>
    <row r="750" spans="2:8">
      <c r="B750" s="2">
        <v>661526</v>
      </c>
      <c r="C750" s="1">
        <v>13</v>
      </c>
      <c r="D750" s="1">
        <v>0</v>
      </c>
      <c r="E750" s="1">
        <v>20</v>
      </c>
      <c r="F750" s="1">
        <v>0.65</v>
      </c>
      <c r="G750" s="1">
        <v>0</v>
      </c>
      <c r="H750" s="1">
        <v>0.65</v>
      </c>
    </row>
    <row r="751" spans="2:8">
      <c r="B751" s="2">
        <v>661528</v>
      </c>
      <c r="C751" s="1">
        <v>406</v>
      </c>
      <c r="D751" s="1">
        <v>0</v>
      </c>
      <c r="E751" s="1">
        <v>406</v>
      </c>
      <c r="F751" s="1">
        <v>1</v>
      </c>
      <c r="G751" s="1">
        <v>0</v>
      </c>
      <c r="H751" s="1">
        <v>1</v>
      </c>
    </row>
    <row r="752" spans="2:8">
      <c r="B752" s="2">
        <v>661531</v>
      </c>
      <c r="C752" s="1">
        <v>40</v>
      </c>
      <c r="D752" s="1">
        <v>6</v>
      </c>
      <c r="E752" s="1">
        <v>94</v>
      </c>
      <c r="F752" s="1">
        <v>0.42549999999999999</v>
      </c>
      <c r="G752" s="1">
        <v>6.3799999999999996E-2</v>
      </c>
      <c r="H752" s="1">
        <v>0.4894</v>
      </c>
    </row>
    <row r="753" spans="2:8">
      <c r="B753" s="2">
        <v>661532</v>
      </c>
      <c r="C753" s="1">
        <v>26</v>
      </c>
      <c r="D753" s="1">
        <v>10</v>
      </c>
      <c r="E753" s="1">
        <v>90</v>
      </c>
      <c r="F753" s="1">
        <v>0.28889999999999999</v>
      </c>
      <c r="G753" s="1">
        <v>0.1111</v>
      </c>
      <c r="H753" s="1">
        <v>0.4</v>
      </c>
    </row>
    <row r="754" spans="2:8">
      <c r="B754" s="2">
        <v>661534</v>
      </c>
      <c r="C754" s="1">
        <v>106</v>
      </c>
      <c r="D754" s="1">
        <v>0</v>
      </c>
      <c r="E754" s="1">
        <v>106</v>
      </c>
      <c r="F754" s="1">
        <v>1</v>
      </c>
      <c r="G754" s="1">
        <v>0</v>
      </c>
      <c r="H754" s="1">
        <v>1</v>
      </c>
    </row>
    <row r="755" spans="2:8">
      <c r="B755" s="2">
        <v>661536</v>
      </c>
      <c r="C755" s="1">
        <v>398</v>
      </c>
      <c r="D755" s="1">
        <v>0</v>
      </c>
      <c r="E755" s="1">
        <v>500</v>
      </c>
      <c r="F755" s="1">
        <v>0.79600000000000004</v>
      </c>
      <c r="G755" s="1">
        <v>0</v>
      </c>
      <c r="H755" s="1">
        <v>0.79600000000000004</v>
      </c>
    </row>
    <row r="756" spans="2:8">
      <c r="B756" s="2">
        <v>661537</v>
      </c>
      <c r="C756" s="1">
        <v>221</v>
      </c>
      <c r="D756" s="1">
        <v>0</v>
      </c>
      <c r="E756" s="1">
        <v>283</v>
      </c>
      <c r="F756" s="1">
        <v>0.78090000000000004</v>
      </c>
      <c r="G756" s="1">
        <v>0</v>
      </c>
      <c r="H756" s="1">
        <v>0.78090000000000004</v>
      </c>
    </row>
    <row r="757" spans="2:8">
      <c r="B757" s="2">
        <v>661538</v>
      </c>
      <c r="C757" s="1">
        <v>313</v>
      </c>
      <c r="D757" s="1">
        <v>0</v>
      </c>
      <c r="E757" s="1">
        <v>499</v>
      </c>
      <c r="F757" s="1">
        <v>0.62729999999999997</v>
      </c>
      <c r="G757" s="1">
        <v>0</v>
      </c>
      <c r="H757" s="1">
        <v>0.62729999999999997</v>
      </c>
    </row>
    <row r="758" spans="2:8">
      <c r="B758" s="2">
        <v>661539</v>
      </c>
      <c r="C758" s="1">
        <v>296</v>
      </c>
      <c r="D758" s="1">
        <v>0</v>
      </c>
      <c r="E758" s="1">
        <v>327</v>
      </c>
      <c r="F758" s="1">
        <v>0.9052</v>
      </c>
      <c r="G758" s="1">
        <v>0</v>
      </c>
      <c r="H758" s="1">
        <v>0.9052</v>
      </c>
    </row>
    <row r="759" spans="2:8">
      <c r="B759" s="2">
        <v>661543</v>
      </c>
      <c r="C759" s="1">
        <v>150</v>
      </c>
      <c r="D759" s="1">
        <v>0</v>
      </c>
      <c r="E759" s="1">
        <v>150</v>
      </c>
      <c r="F759" s="1">
        <v>1</v>
      </c>
      <c r="G759" s="1">
        <v>0</v>
      </c>
      <c r="H759" s="1">
        <v>1</v>
      </c>
    </row>
    <row r="760" spans="2:8">
      <c r="B760" s="2">
        <v>661544</v>
      </c>
      <c r="C760" s="1">
        <v>101</v>
      </c>
      <c r="D760" s="1">
        <v>0</v>
      </c>
      <c r="E760" s="1">
        <v>101</v>
      </c>
      <c r="F760" s="1">
        <v>1</v>
      </c>
      <c r="G760" s="1">
        <v>0</v>
      </c>
      <c r="H760" s="1">
        <v>1</v>
      </c>
    </row>
    <row r="761" spans="2:8">
      <c r="B761" s="2">
        <v>661545</v>
      </c>
      <c r="C761" s="1">
        <v>177</v>
      </c>
      <c r="D761" s="1">
        <v>0</v>
      </c>
      <c r="E761" s="1">
        <v>189</v>
      </c>
      <c r="F761" s="1">
        <v>0.9365</v>
      </c>
      <c r="G761" s="1">
        <v>0</v>
      </c>
      <c r="H761" s="1">
        <v>0.9365</v>
      </c>
    </row>
    <row r="762" spans="2:8">
      <c r="B762" s="2">
        <v>661546</v>
      </c>
      <c r="C762" s="1">
        <v>42</v>
      </c>
      <c r="D762" s="1">
        <v>0</v>
      </c>
      <c r="E762" s="1">
        <v>42</v>
      </c>
      <c r="F762" s="1">
        <v>1</v>
      </c>
      <c r="G762" s="1">
        <v>0</v>
      </c>
      <c r="H762" s="1">
        <v>1</v>
      </c>
    </row>
    <row r="763" spans="2:8">
      <c r="B763" s="2">
        <v>661549</v>
      </c>
      <c r="C763" s="1">
        <v>246</v>
      </c>
      <c r="D763" s="1">
        <v>0</v>
      </c>
      <c r="E763" s="1">
        <v>372</v>
      </c>
      <c r="F763" s="1">
        <v>0.6613</v>
      </c>
      <c r="G763" s="1">
        <v>0</v>
      </c>
      <c r="H763" s="1">
        <v>0.6613</v>
      </c>
    </row>
    <row r="764" spans="2:8">
      <c r="B764" s="2">
        <v>661552</v>
      </c>
      <c r="C764" s="1">
        <v>82</v>
      </c>
      <c r="D764" s="1">
        <v>0</v>
      </c>
      <c r="E764" s="1">
        <v>84</v>
      </c>
      <c r="F764" s="1">
        <v>0.97619999999999996</v>
      </c>
      <c r="G764" s="1">
        <v>0</v>
      </c>
      <c r="H764" s="1">
        <v>0.97619999999999996</v>
      </c>
    </row>
    <row r="765" spans="2:8">
      <c r="B765" s="2">
        <v>661553</v>
      </c>
      <c r="C765" s="1">
        <v>34</v>
      </c>
      <c r="D765" s="1">
        <v>0</v>
      </c>
      <c r="E765" s="1">
        <v>39</v>
      </c>
      <c r="F765" s="1">
        <v>0.87180000000000002</v>
      </c>
      <c r="G765" s="1">
        <v>0</v>
      </c>
      <c r="H765" s="1">
        <v>0.87180000000000002</v>
      </c>
    </row>
    <row r="766" spans="2:8">
      <c r="B766" s="2">
        <v>661554</v>
      </c>
      <c r="C766" s="1">
        <v>125</v>
      </c>
      <c r="D766" s="1">
        <v>0</v>
      </c>
      <c r="E766" s="1">
        <v>138</v>
      </c>
      <c r="F766" s="1">
        <v>0.90580000000000005</v>
      </c>
      <c r="G766" s="1">
        <v>0</v>
      </c>
      <c r="H766" s="1">
        <v>0.90580000000000005</v>
      </c>
    </row>
    <row r="767" spans="2:8">
      <c r="B767" s="2">
        <v>661555</v>
      </c>
      <c r="C767" s="1">
        <v>155</v>
      </c>
      <c r="D767" s="1">
        <v>0</v>
      </c>
      <c r="E767" s="1">
        <v>192</v>
      </c>
      <c r="F767" s="1">
        <v>0.80730000000000002</v>
      </c>
      <c r="G767" s="1">
        <v>0</v>
      </c>
      <c r="H767" s="1">
        <v>0.80730000000000002</v>
      </c>
    </row>
    <row r="768" spans="2:8">
      <c r="B768" s="2">
        <v>661556</v>
      </c>
      <c r="C768" s="1">
        <v>99</v>
      </c>
      <c r="D768" s="1">
        <v>0</v>
      </c>
      <c r="E768" s="1">
        <v>101</v>
      </c>
      <c r="F768" s="1">
        <v>0.98019999999999996</v>
      </c>
      <c r="G768" s="1">
        <v>0</v>
      </c>
      <c r="H768" s="1">
        <v>0.98019999999999996</v>
      </c>
    </row>
    <row r="769" spans="2:8">
      <c r="B769" s="2">
        <v>661557</v>
      </c>
      <c r="C769" s="1">
        <v>103</v>
      </c>
      <c r="D769" s="1">
        <v>0</v>
      </c>
      <c r="E769" s="1">
        <v>137</v>
      </c>
      <c r="F769" s="1">
        <v>0.75180000000000002</v>
      </c>
      <c r="G769" s="1">
        <v>0</v>
      </c>
      <c r="H769" s="1">
        <v>0.75180000000000002</v>
      </c>
    </row>
    <row r="770" spans="2:8">
      <c r="B770" s="2">
        <v>661558</v>
      </c>
      <c r="C770" s="1">
        <v>116</v>
      </c>
      <c r="D770" s="1">
        <v>0</v>
      </c>
      <c r="E770" s="1">
        <v>120</v>
      </c>
      <c r="F770" s="1">
        <v>0.9667</v>
      </c>
      <c r="G770" s="1">
        <v>0</v>
      </c>
      <c r="H770" s="1">
        <v>0.9667</v>
      </c>
    </row>
    <row r="771" spans="2:8">
      <c r="B771" s="2">
        <v>661563</v>
      </c>
      <c r="C771" s="1">
        <v>35</v>
      </c>
      <c r="D771" s="1">
        <v>0</v>
      </c>
      <c r="E771" s="1">
        <v>47</v>
      </c>
      <c r="F771" s="1">
        <v>0.74470000000000003</v>
      </c>
      <c r="G771" s="1">
        <v>0</v>
      </c>
      <c r="H771" s="1">
        <v>0.74470000000000003</v>
      </c>
    </row>
    <row r="772" spans="2:8">
      <c r="B772" s="2">
        <v>661564</v>
      </c>
      <c r="C772" s="1">
        <v>142</v>
      </c>
      <c r="D772" s="1">
        <v>43</v>
      </c>
      <c r="E772" s="1">
        <v>431</v>
      </c>
      <c r="F772" s="1">
        <v>0.32950000000000002</v>
      </c>
      <c r="G772" s="1">
        <v>9.98E-2</v>
      </c>
      <c r="H772" s="1">
        <v>0.42920000000000003</v>
      </c>
    </row>
    <row r="773" spans="2:8">
      <c r="B773" s="2">
        <v>661565</v>
      </c>
      <c r="C773" s="1">
        <v>71</v>
      </c>
      <c r="D773" s="1">
        <v>20</v>
      </c>
      <c r="E773" s="1">
        <v>226</v>
      </c>
      <c r="F773" s="1">
        <v>0.31419999999999998</v>
      </c>
      <c r="G773" s="1">
        <v>8.8499999999999995E-2</v>
      </c>
      <c r="H773" s="1">
        <v>0.4027</v>
      </c>
    </row>
    <row r="774" spans="2:8">
      <c r="B774" s="2">
        <v>661566</v>
      </c>
      <c r="C774" s="1">
        <v>72</v>
      </c>
      <c r="D774" s="1">
        <v>27</v>
      </c>
      <c r="E774" s="1">
        <v>246</v>
      </c>
      <c r="F774" s="1">
        <v>0.29270000000000002</v>
      </c>
      <c r="G774" s="1">
        <v>0.10979999999999999</v>
      </c>
      <c r="H774" s="1">
        <v>0.40239999999999998</v>
      </c>
    </row>
    <row r="775" spans="2:8">
      <c r="B775" s="2">
        <v>661567</v>
      </c>
      <c r="C775" s="1">
        <v>91</v>
      </c>
      <c r="D775" s="1">
        <v>27</v>
      </c>
      <c r="E775" s="1">
        <v>592</v>
      </c>
      <c r="F775" s="1">
        <v>0.1537</v>
      </c>
      <c r="G775" s="1">
        <v>4.5600000000000002E-2</v>
      </c>
      <c r="H775" s="1">
        <v>0.1993</v>
      </c>
    </row>
    <row r="776" spans="2:8">
      <c r="B776" s="2">
        <v>661568</v>
      </c>
      <c r="C776" s="1">
        <v>232</v>
      </c>
      <c r="D776" s="1">
        <v>0</v>
      </c>
      <c r="E776" s="1">
        <v>303</v>
      </c>
      <c r="F776" s="1">
        <v>0.76570000000000005</v>
      </c>
      <c r="G776" s="1">
        <v>0</v>
      </c>
      <c r="H776" s="1">
        <v>0.76570000000000005</v>
      </c>
    </row>
    <row r="777" spans="2:8">
      <c r="B777" s="2">
        <v>661569</v>
      </c>
      <c r="C777" s="1">
        <v>272</v>
      </c>
      <c r="D777" s="1">
        <v>0</v>
      </c>
      <c r="E777" s="1">
        <v>461</v>
      </c>
      <c r="F777" s="1">
        <v>0.59</v>
      </c>
      <c r="G777" s="1">
        <v>0</v>
      </c>
      <c r="H777" s="1">
        <v>0.59</v>
      </c>
    </row>
    <row r="778" spans="2:8">
      <c r="B778" s="2">
        <v>661570</v>
      </c>
      <c r="C778" s="1">
        <v>46</v>
      </c>
      <c r="D778" s="1">
        <v>25</v>
      </c>
      <c r="E778" s="1">
        <v>201</v>
      </c>
      <c r="F778" s="1">
        <v>0.22889999999999999</v>
      </c>
      <c r="G778" s="1">
        <v>0.1244</v>
      </c>
      <c r="H778" s="1">
        <v>0.35320000000000001</v>
      </c>
    </row>
    <row r="779" spans="2:8">
      <c r="B779" s="2">
        <v>661571</v>
      </c>
      <c r="C779" s="1">
        <v>84</v>
      </c>
      <c r="D779" s="1">
        <v>23</v>
      </c>
      <c r="E779" s="1">
        <v>420</v>
      </c>
      <c r="F779" s="1">
        <v>0.2</v>
      </c>
      <c r="G779" s="1">
        <v>5.4800000000000001E-2</v>
      </c>
      <c r="H779" s="1">
        <v>0.25480000000000003</v>
      </c>
    </row>
    <row r="780" spans="2:8">
      <c r="B780" s="2">
        <v>661573</v>
      </c>
      <c r="C780" s="1">
        <v>112</v>
      </c>
      <c r="D780" s="1">
        <v>37</v>
      </c>
      <c r="E780" s="1">
        <v>443</v>
      </c>
      <c r="F780" s="1">
        <v>0.25280000000000002</v>
      </c>
      <c r="G780" s="1">
        <v>8.3500000000000005E-2</v>
      </c>
      <c r="H780" s="1">
        <v>0.33629999999999999</v>
      </c>
    </row>
    <row r="781" spans="2:8">
      <c r="B781" s="2">
        <v>661574</v>
      </c>
      <c r="C781" s="1">
        <v>82</v>
      </c>
      <c r="D781" s="1">
        <v>34</v>
      </c>
      <c r="E781" s="1">
        <v>403</v>
      </c>
      <c r="F781" s="1">
        <v>0.20349999999999999</v>
      </c>
      <c r="G781" s="1">
        <v>8.4400000000000003E-2</v>
      </c>
      <c r="H781" s="1">
        <v>0.2878</v>
      </c>
    </row>
    <row r="782" spans="2:8">
      <c r="B782" s="2">
        <v>661575</v>
      </c>
      <c r="C782" s="1">
        <v>305</v>
      </c>
      <c r="D782" s="1">
        <v>72</v>
      </c>
      <c r="E782" s="1">
        <v>1352</v>
      </c>
      <c r="F782" s="1">
        <v>0.22559999999999999</v>
      </c>
      <c r="G782" s="1">
        <v>5.33E-2</v>
      </c>
      <c r="H782" s="1">
        <v>0.27879999999999999</v>
      </c>
    </row>
    <row r="783" spans="2:8">
      <c r="B783" s="2">
        <v>661576</v>
      </c>
      <c r="C783" s="1">
        <v>120</v>
      </c>
      <c r="D783" s="1">
        <v>33</v>
      </c>
      <c r="E783" s="1">
        <v>278</v>
      </c>
      <c r="F783" s="1">
        <v>0.43169999999999997</v>
      </c>
      <c r="G783" s="1">
        <v>0.1187</v>
      </c>
      <c r="H783" s="1">
        <v>0.5504</v>
      </c>
    </row>
    <row r="784" spans="2:8">
      <c r="B784" s="2">
        <v>661577</v>
      </c>
      <c r="C784" s="1">
        <v>197</v>
      </c>
      <c r="D784" s="1">
        <v>0</v>
      </c>
      <c r="E784" s="1">
        <v>284</v>
      </c>
      <c r="F784" s="1">
        <v>0.69369999999999998</v>
      </c>
      <c r="G784" s="1">
        <v>0</v>
      </c>
      <c r="H784" s="1">
        <v>0.69369999999999998</v>
      </c>
    </row>
    <row r="785" spans="2:8">
      <c r="B785" s="2">
        <v>661579</v>
      </c>
      <c r="C785" s="1">
        <v>148</v>
      </c>
      <c r="D785" s="1">
        <v>30</v>
      </c>
      <c r="E785" s="1">
        <v>364</v>
      </c>
      <c r="F785" s="1">
        <v>0.40660000000000002</v>
      </c>
      <c r="G785" s="1">
        <v>8.2400000000000001E-2</v>
      </c>
      <c r="H785" s="1">
        <v>0.48899999999999999</v>
      </c>
    </row>
    <row r="786" spans="2:8">
      <c r="B786" s="2">
        <v>661580</v>
      </c>
      <c r="C786" s="1">
        <v>122</v>
      </c>
      <c r="D786" s="1">
        <v>43</v>
      </c>
      <c r="E786" s="1">
        <v>476</v>
      </c>
      <c r="F786" s="1">
        <v>0.25629999999999997</v>
      </c>
      <c r="G786" s="1">
        <v>9.0300000000000005E-2</v>
      </c>
      <c r="H786" s="1">
        <v>0.34660000000000002</v>
      </c>
    </row>
    <row r="787" spans="2:8">
      <c r="B787" s="2">
        <v>661581</v>
      </c>
      <c r="C787" s="1">
        <v>102</v>
      </c>
      <c r="D787" s="1">
        <v>38</v>
      </c>
      <c r="E787" s="1">
        <v>468</v>
      </c>
      <c r="F787" s="1">
        <v>0.21790000000000001</v>
      </c>
      <c r="G787" s="1">
        <v>8.1199999999999994E-2</v>
      </c>
      <c r="H787" s="1">
        <v>0.29909999999999998</v>
      </c>
    </row>
    <row r="788" spans="2:8">
      <c r="B788" s="2">
        <v>661582</v>
      </c>
      <c r="C788" s="1">
        <v>288</v>
      </c>
      <c r="D788" s="1">
        <v>0</v>
      </c>
      <c r="E788" s="1">
        <v>387</v>
      </c>
      <c r="F788" s="1">
        <v>0.74419999999999997</v>
      </c>
      <c r="G788" s="1">
        <v>0</v>
      </c>
      <c r="H788" s="1">
        <v>0.74419999999999997</v>
      </c>
    </row>
    <row r="789" spans="2:8">
      <c r="B789" s="2">
        <v>661583</v>
      </c>
      <c r="C789" s="1">
        <v>131</v>
      </c>
      <c r="D789" s="1">
        <v>47</v>
      </c>
      <c r="E789" s="1">
        <v>490</v>
      </c>
      <c r="F789" s="1">
        <v>0.26729999999999998</v>
      </c>
      <c r="G789" s="1">
        <v>9.5899999999999999E-2</v>
      </c>
      <c r="H789" s="1">
        <v>0.36330000000000001</v>
      </c>
    </row>
    <row r="790" spans="2:8">
      <c r="B790" s="2">
        <v>661584</v>
      </c>
      <c r="C790" s="1">
        <v>423</v>
      </c>
      <c r="D790" s="1">
        <v>0</v>
      </c>
      <c r="E790" s="1">
        <v>500</v>
      </c>
      <c r="F790" s="1">
        <v>0.84599999999999997</v>
      </c>
      <c r="G790" s="1">
        <v>0</v>
      </c>
      <c r="H790" s="1">
        <v>0.84599999999999997</v>
      </c>
    </row>
    <row r="791" spans="2:8">
      <c r="B791" s="2">
        <v>661586</v>
      </c>
      <c r="C791" s="1">
        <v>184</v>
      </c>
      <c r="D791" s="1">
        <v>61</v>
      </c>
      <c r="E791" s="1">
        <v>618</v>
      </c>
      <c r="F791" s="1">
        <v>0.29770000000000002</v>
      </c>
      <c r="G791" s="1">
        <v>9.8699999999999996E-2</v>
      </c>
      <c r="H791" s="1">
        <v>0.39639999999999997</v>
      </c>
    </row>
    <row r="792" spans="2:8">
      <c r="B792" s="2">
        <v>661588</v>
      </c>
      <c r="C792" s="1">
        <v>142</v>
      </c>
      <c r="D792" s="1">
        <v>67</v>
      </c>
      <c r="E792" s="1">
        <v>482</v>
      </c>
      <c r="F792" s="1">
        <v>0.29459999999999997</v>
      </c>
      <c r="G792" s="1">
        <v>0.13900000000000001</v>
      </c>
      <c r="H792" s="1">
        <v>0.43359999999999999</v>
      </c>
    </row>
    <row r="793" spans="2:8">
      <c r="B793" s="2">
        <v>661589</v>
      </c>
      <c r="C793" s="1">
        <v>152</v>
      </c>
      <c r="D793" s="1">
        <v>44</v>
      </c>
      <c r="E793" s="1">
        <v>584</v>
      </c>
      <c r="F793" s="1">
        <v>0.26029999999999998</v>
      </c>
      <c r="G793" s="1">
        <v>7.5300000000000006E-2</v>
      </c>
      <c r="H793" s="1">
        <v>0.33560000000000001</v>
      </c>
    </row>
    <row r="794" spans="2:8">
      <c r="B794" s="2">
        <v>661590</v>
      </c>
      <c r="C794" s="1">
        <v>100</v>
      </c>
      <c r="D794" s="1">
        <v>47</v>
      </c>
      <c r="E794" s="1">
        <v>439</v>
      </c>
      <c r="F794" s="1">
        <v>0.2278</v>
      </c>
      <c r="G794" s="1">
        <v>0.1071</v>
      </c>
      <c r="H794" s="1">
        <v>0.33489999999999998</v>
      </c>
    </row>
    <row r="795" spans="2:8">
      <c r="B795" s="2">
        <v>661591</v>
      </c>
      <c r="C795" s="1">
        <v>277</v>
      </c>
      <c r="D795" s="1">
        <v>79</v>
      </c>
      <c r="E795" s="1">
        <v>786</v>
      </c>
      <c r="F795" s="1">
        <v>0.35239999999999999</v>
      </c>
      <c r="G795" s="1">
        <v>0.10050000000000001</v>
      </c>
      <c r="H795" s="1">
        <v>0.45290000000000002</v>
      </c>
    </row>
    <row r="796" spans="2:8">
      <c r="B796" s="2">
        <v>661592</v>
      </c>
      <c r="C796" s="1">
        <v>210</v>
      </c>
      <c r="D796" s="1">
        <v>66</v>
      </c>
      <c r="E796" s="1">
        <v>647</v>
      </c>
      <c r="F796" s="1">
        <v>0.3246</v>
      </c>
      <c r="G796" s="1">
        <v>0.10199999999999999</v>
      </c>
      <c r="H796" s="1">
        <v>0.42659999999999998</v>
      </c>
    </row>
    <row r="797" spans="2:8">
      <c r="B797" s="2">
        <v>661593</v>
      </c>
      <c r="C797" s="1">
        <v>504</v>
      </c>
      <c r="D797" s="1">
        <v>0</v>
      </c>
      <c r="E797" s="1">
        <v>842</v>
      </c>
      <c r="F797" s="1">
        <v>0.59860000000000002</v>
      </c>
      <c r="G797" s="1">
        <v>0</v>
      </c>
      <c r="H797" s="1">
        <v>0.59860000000000002</v>
      </c>
    </row>
    <row r="798" spans="2:8">
      <c r="B798" s="2">
        <v>661594</v>
      </c>
      <c r="C798" s="1">
        <v>461</v>
      </c>
      <c r="D798" s="1">
        <v>139</v>
      </c>
      <c r="E798" s="1">
        <v>1465</v>
      </c>
      <c r="F798" s="1">
        <v>0.31469999999999998</v>
      </c>
      <c r="G798" s="1">
        <v>9.4899999999999998E-2</v>
      </c>
      <c r="H798" s="1">
        <v>0.40960000000000002</v>
      </c>
    </row>
    <row r="799" spans="2:8">
      <c r="B799" s="2">
        <v>661595</v>
      </c>
      <c r="C799" s="1">
        <v>425</v>
      </c>
      <c r="D799" s="1">
        <v>121</v>
      </c>
      <c r="E799" s="1">
        <v>1488</v>
      </c>
      <c r="F799" s="1">
        <v>0.28560000000000002</v>
      </c>
      <c r="G799" s="1">
        <v>8.1299999999999997E-2</v>
      </c>
      <c r="H799" s="1">
        <v>0.3669</v>
      </c>
    </row>
    <row r="800" spans="2:8">
      <c r="B800" s="2">
        <v>661597</v>
      </c>
      <c r="C800" s="1">
        <v>316</v>
      </c>
      <c r="D800" s="1">
        <v>111</v>
      </c>
      <c r="E800" s="1">
        <v>1415</v>
      </c>
      <c r="F800" s="1">
        <v>0.2233</v>
      </c>
      <c r="G800" s="1">
        <v>7.8399999999999997E-2</v>
      </c>
      <c r="H800" s="1">
        <v>0.30180000000000001</v>
      </c>
    </row>
    <row r="801" spans="2:8">
      <c r="B801" s="2">
        <v>661598</v>
      </c>
      <c r="C801" s="1">
        <v>333</v>
      </c>
      <c r="D801" s="1">
        <v>0</v>
      </c>
      <c r="E801" s="1">
        <v>504</v>
      </c>
      <c r="F801" s="1">
        <v>0.66069999999999995</v>
      </c>
      <c r="G801" s="1">
        <v>0</v>
      </c>
      <c r="H801" s="1">
        <v>0.66069999999999995</v>
      </c>
    </row>
    <row r="802" spans="2:8">
      <c r="B802" s="2">
        <v>661599</v>
      </c>
      <c r="C802" s="1">
        <v>313</v>
      </c>
      <c r="D802" s="1">
        <v>0</v>
      </c>
      <c r="E802" s="1">
        <v>502</v>
      </c>
      <c r="F802" s="1">
        <v>0.62350000000000005</v>
      </c>
      <c r="G802" s="1">
        <v>0</v>
      </c>
      <c r="H802" s="1">
        <v>0.62350000000000005</v>
      </c>
    </row>
    <row r="803" spans="2:8">
      <c r="B803" s="2">
        <v>661600</v>
      </c>
      <c r="C803" s="1">
        <v>195</v>
      </c>
      <c r="D803" s="1">
        <v>56</v>
      </c>
      <c r="E803" s="1">
        <v>499</v>
      </c>
      <c r="F803" s="1">
        <v>0.39079999999999998</v>
      </c>
      <c r="G803" s="1">
        <v>0.11219999999999999</v>
      </c>
      <c r="H803" s="1">
        <v>0.503</v>
      </c>
    </row>
    <row r="804" spans="2:8">
      <c r="B804" s="2">
        <v>661601</v>
      </c>
      <c r="C804" s="1">
        <v>209</v>
      </c>
      <c r="D804" s="1">
        <v>59</v>
      </c>
      <c r="E804" s="1">
        <v>610</v>
      </c>
      <c r="F804" s="1">
        <v>0.34260000000000002</v>
      </c>
      <c r="G804" s="1">
        <v>9.6699999999999994E-2</v>
      </c>
      <c r="H804" s="1">
        <v>0.43930000000000002</v>
      </c>
    </row>
    <row r="805" spans="2:8">
      <c r="B805" s="2">
        <v>661602</v>
      </c>
      <c r="C805" s="1">
        <v>15</v>
      </c>
      <c r="D805" s="1">
        <v>8</v>
      </c>
      <c r="E805" s="1">
        <v>631</v>
      </c>
      <c r="F805" s="1">
        <v>2.3800000000000002E-2</v>
      </c>
      <c r="G805" s="1">
        <v>1.2699999999999999E-2</v>
      </c>
      <c r="H805" s="1">
        <v>3.6499999999999998E-2</v>
      </c>
    </row>
    <row r="806" spans="2:8">
      <c r="B806" s="2">
        <v>661603</v>
      </c>
      <c r="C806" s="1">
        <v>34</v>
      </c>
      <c r="D806" s="1">
        <v>5</v>
      </c>
      <c r="E806" s="1">
        <v>525</v>
      </c>
      <c r="F806" s="1">
        <v>6.4799999999999996E-2</v>
      </c>
      <c r="G806" s="1">
        <v>9.4999999999999998E-3</v>
      </c>
      <c r="H806" s="1">
        <v>7.4300000000000005E-2</v>
      </c>
    </row>
    <row r="807" spans="2:8">
      <c r="B807" s="2">
        <v>661604</v>
      </c>
      <c r="C807" s="1">
        <v>64</v>
      </c>
      <c r="D807" s="1">
        <v>24</v>
      </c>
      <c r="E807" s="1">
        <v>438</v>
      </c>
      <c r="F807" s="1">
        <v>0.14610000000000001</v>
      </c>
      <c r="G807" s="1">
        <v>5.4800000000000001E-2</v>
      </c>
      <c r="H807" s="1">
        <v>0.2009</v>
      </c>
    </row>
    <row r="808" spans="2:8">
      <c r="B808" s="2">
        <v>661605</v>
      </c>
      <c r="C808" s="1">
        <v>7</v>
      </c>
      <c r="D808" s="1">
        <v>5</v>
      </c>
      <c r="E808" s="1">
        <v>513</v>
      </c>
      <c r="F808" s="1">
        <v>1.3599999999999999E-2</v>
      </c>
      <c r="G808" s="1">
        <v>9.7000000000000003E-3</v>
      </c>
      <c r="H808" s="1">
        <v>2.3400000000000001E-2</v>
      </c>
    </row>
    <row r="809" spans="2:8">
      <c r="B809" s="2">
        <v>661607</v>
      </c>
      <c r="C809" s="1">
        <v>19</v>
      </c>
      <c r="D809" s="1">
        <v>5</v>
      </c>
      <c r="E809" s="1">
        <v>382</v>
      </c>
      <c r="F809" s="1">
        <v>4.9700000000000001E-2</v>
      </c>
      <c r="G809" s="1">
        <v>1.3100000000000001E-2</v>
      </c>
      <c r="H809" s="1">
        <v>6.2799999999999995E-2</v>
      </c>
    </row>
    <row r="810" spans="2:8">
      <c r="B810" s="2">
        <v>661608</v>
      </c>
      <c r="C810" s="1">
        <v>54</v>
      </c>
      <c r="D810" s="1">
        <v>26</v>
      </c>
      <c r="E810" s="1">
        <v>519</v>
      </c>
      <c r="F810" s="1">
        <v>0.104</v>
      </c>
      <c r="G810" s="1">
        <v>5.0099999999999999E-2</v>
      </c>
      <c r="H810" s="1">
        <v>0.15409999999999999</v>
      </c>
    </row>
    <row r="811" spans="2:8">
      <c r="B811" s="2">
        <v>661609</v>
      </c>
      <c r="C811" s="1">
        <v>22</v>
      </c>
      <c r="D811" s="1">
        <v>7</v>
      </c>
      <c r="E811" s="1">
        <v>403</v>
      </c>
      <c r="F811" s="1">
        <v>5.4600000000000003E-2</v>
      </c>
      <c r="G811" s="1">
        <v>1.7399999999999999E-2</v>
      </c>
      <c r="H811" s="1">
        <v>7.1999999999999995E-2</v>
      </c>
    </row>
    <row r="812" spans="2:8">
      <c r="B812" s="2">
        <v>661610</v>
      </c>
      <c r="C812" s="1">
        <v>97</v>
      </c>
      <c r="D812" s="1">
        <v>24</v>
      </c>
      <c r="E812" s="1">
        <v>411</v>
      </c>
      <c r="F812" s="1">
        <v>0.23599999999999999</v>
      </c>
      <c r="G812" s="1">
        <v>5.8400000000000001E-2</v>
      </c>
      <c r="H812" s="1">
        <v>0.2944</v>
      </c>
    </row>
    <row r="813" spans="2:8">
      <c r="B813" s="2">
        <v>661611</v>
      </c>
      <c r="C813" s="1">
        <v>48</v>
      </c>
      <c r="D813" s="1">
        <v>11</v>
      </c>
      <c r="E813" s="1">
        <v>299</v>
      </c>
      <c r="F813" s="1">
        <v>0.1605</v>
      </c>
      <c r="G813" s="1">
        <v>3.6799999999999999E-2</v>
      </c>
      <c r="H813" s="1">
        <v>0.1973</v>
      </c>
    </row>
    <row r="814" spans="2:8">
      <c r="B814" s="2">
        <v>661612</v>
      </c>
      <c r="C814" s="1">
        <v>56</v>
      </c>
      <c r="D814" s="1">
        <v>14</v>
      </c>
      <c r="E814" s="1">
        <v>339</v>
      </c>
      <c r="F814" s="1">
        <v>0.16520000000000001</v>
      </c>
      <c r="G814" s="1">
        <v>4.1300000000000003E-2</v>
      </c>
      <c r="H814" s="1">
        <v>0.20649999999999999</v>
      </c>
    </row>
    <row r="815" spans="2:8">
      <c r="B815" s="2">
        <v>661613</v>
      </c>
      <c r="C815" s="1">
        <v>22</v>
      </c>
      <c r="D815" s="1">
        <v>7</v>
      </c>
      <c r="E815" s="1">
        <v>604</v>
      </c>
      <c r="F815" s="1">
        <v>3.6400000000000002E-2</v>
      </c>
      <c r="G815" s="1">
        <v>1.1599999999999999E-2</v>
      </c>
      <c r="H815" s="1">
        <v>4.8000000000000001E-2</v>
      </c>
    </row>
    <row r="816" spans="2:8">
      <c r="B816" s="2">
        <v>661614</v>
      </c>
      <c r="C816" s="1">
        <v>50</v>
      </c>
      <c r="D816" s="1">
        <v>9</v>
      </c>
      <c r="E816" s="1">
        <v>440</v>
      </c>
      <c r="F816" s="1">
        <v>0.11360000000000001</v>
      </c>
      <c r="G816" s="1">
        <v>2.0500000000000001E-2</v>
      </c>
      <c r="H816" s="1">
        <v>0.1341</v>
      </c>
    </row>
    <row r="817" spans="2:8">
      <c r="B817" s="2">
        <v>661615</v>
      </c>
      <c r="C817" s="1">
        <v>14</v>
      </c>
      <c r="D817" s="1">
        <v>3</v>
      </c>
      <c r="E817" s="1">
        <v>307</v>
      </c>
      <c r="F817" s="1">
        <v>4.5600000000000002E-2</v>
      </c>
      <c r="G817" s="1">
        <v>9.7999999999999997E-3</v>
      </c>
      <c r="H817" s="1">
        <v>5.5399999999999998E-2</v>
      </c>
    </row>
    <row r="818" spans="2:8">
      <c r="B818" s="2">
        <v>661616</v>
      </c>
      <c r="C818" s="1">
        <v>4</v>
      </c>
      <c r="D818" s="1">
        <v>1</v>
      </c>
      <c r="E818" s="1">
        <v>502</v>
      </c>
      <c r="F818" s="1">
        <v>8.0000000000000002E-3</v>
      </c>
      <c r="G818" s="1">
        <v>2E-3</v>
      </c>
      <c r="H818" s="1">
        <v>0.01</v>
      </c>
    </row>
    <row r="819" spans="2:8">
      <c r="B819" s="2">
        <v>661617</v>
      </c>
      <c r="C819" s="1">
        <v>11</v>
      </c>
      <c r="D819" s="1">
        <v>9</v>
      </c>
      <c r="E819" s="1">
        <v>611</v>
      </c>
      <c r="F819" s="1">
        <v>1.7999999999999999E-2</v>
      </c>
      <c r="G819" s="1">
        <v>1.47E-2</v>
      </c>
      <c r="H819" s="1">
        <v>3.27E-2</v>
      </c>
    </row>
    <row r="820" spans="2:8">
      <c r="B820" s="2">
        <v>661618</v>
      </c>
      <c r="C820" s="1">
        <v>72</v>
      </c>
      <c r="D820" s="1">
        <v>22</v>
      </c>
      <c r="E820" s="1">
        <v>394</v>
      </c>
      <c r="F820" s="1">
        <v>0.1827</v>
      </c>
      <c r="G820" s="1">
        <v>5.5800000000000002E-2</v>
      </c>
      <c r="H820" s="1">
        <v>0.23860000000000001</v>
      </c>
    </row>
    <row r="821" spans="2:8">
      <c r="B821" s="2">
        <v>661619</v>
      </c>
      <c r="C821" s="1">
        <v>77</v>
      </c>
      <c r="D821" s="1">
        <v>19</v>
      </c>
      <c r="E821" s="1">
        <v>548</v>
      </c>
      <c r="F821" s="1">
        <v>0.14050000000000001</v>
      </c>
      <c r="G821" s="1">
        <v>3.4700000000000002E-2</v>
      </c>
      <c r="H821" s="1">
        <v>0.17519999999999999</v>
      </c>
    </row>
    <row r="822" spans="2:8">
      <c r="B822" s="2">
        <v>661620</v>
      </c>
      <c r="C822" s="1">
        <v>17</v>
      </c>
      <c r="D822" s="1">
        <v>3</v>
      </c>
      <c r="E822" s="1">
        <v>443</v>
      </c>
      <c r="F822" s="1">
        <v>3.8399999999999997E-2</v>
      </c>
      <c r="G822" s="1">
        <v>6.7999999999999996E-3</v>
      </c>
      <c r="H822" s="1">
        <v>4.5100000000000001E-2</v>
      </c>
    </row>
    <row r="823" spans="2:8">
      <c r="B823" s="2">
        <v>661621</v>
      </c>
      <c r="C823" s="1">
        <v>45</v>
      </c>
      <c r="D823" s="1">
        <v>20</v>
      </c>
      <c r="E823" s="1">
        <v>481</v>
      </c>
      <c r="F823" s="1">
        <v>9.3600000000000003E-2</v>
      </c>
      <c r="G823" s="1">
        <v>4.1599999999999998E-2</v>
      </c>
      <c r="H823" s="1">
        <v>0.1351</v>
      </c>
    </row>
    <row r="824" spans="2:8">
      <c r="B824" s="2">
        <v>661622</v>
      </c>
      <c r="C824" s="1">
        <v>26</v>
      </c>
      <c r="D824" s="1">
        <v>6</v>
      </c>
      <c r="E824" s="1">
        <v>632</v>
      </c>
      <c r="F824" s="1">
        <v>4.1099999999999998E-2</v>
      </c>
      <c r="G824" s="1">
        <v>9.4999999999999998E-3</v>
      </c>
      <c r="H824" s="1">
        <v>5.0599999999999999E-2</v>
      </c>
    </row>
    <row r="825" spans="2:8">
      <c r="B825" s="2">
        <v>661623</v>
      </c>
      <c r="C825" s="1">
        <v>27</v>
      </c>
      <c r="D825" s="1">
        <v>5</v>
      </c>
      <c r="E825" s="1">
        <v>470</v>
      </c>
      <c r="F825" s="1">
        <v>5.74E-2</v>
      </c>
      <c r="G825" s="1">
        <v>1.06E-2</v>
      </c>
      <c r="H825" s="1">
        <v>6.8099999999999994E-2</v>
      </c>
    </row>
    <row r="826" spans="2:8">
      <c r="B826" s="2">
        <v>661624</v>
      </c>
      <c r="C826" s="1">
        <v>10</v>
      </c>
      <c r="D826" s="1">
        <v>4</v>
      </c>
      <c r="E826" s="1">
        <v>619</v>
      </c>
      <c r="F826" s="1">
        <v>1.6199999999999999E-2</v>
      </c>
      <c r="G826" s="1">
        <v>6.4999999999999997E-3</v>
      </c>
      <c r="H826" s="1">
        <v>2.2599999999999999E-2</v>
      </c>
    </row>
    <row r="827" spans="2:8">
      <c r="B827" s="2">
        <v>661625</v>
      </c>
      <c r="C827" s="1">
        <v>24</v>
      </c>
      <c r="D827" s="1">
        <v>8</v>
      </c>
      <c r="E827" s="1">
        <v>410</v>
      </c>
      <c r="F827" s="1">
        <v>5.8500000000000003E-2</v>
      </c>
      <c r="G827" s="1">
        <v>1.95E-2</v>
      </c>
      <c r="H827" s="1">
        <v>7.8E-2</v>
      </c>
    </row>
    <row r="828" spans="2:8">
      <c r="B828" s="2">
        <v>661626</v>
      </c>
      <c r="C828" s="1">
        <v>57</v>
      </c>
      <c r="D828" s="1">
        <v>23</v>
      </c>
      <c r="E828" s="1">
        <v>668</v>
      </c>
      <c r="F828" s="1">
        <v>8.5300000000000001E-2</v>
      </c>
      <c r="G828" s="1">
        <v>3.44E-2</v>
      </c>
      <c r="H828" s="1">
        <v>0.1198</v>
      </c>
    </row>
    <row r="829" spans="2:8">
      <c r="B829" s="2">
        <v>661627</v>
      </c>
      <c r="C829" s="1">
        <v>12</v>
      </c>
      <c r="D829" s="1">
        <v>4</v>
      </c>
      <c r="E829" s="1">
        <v>309</v>
      </c>
      <c r="F829" s="1">
        <v>3.8800000000000001E-2</v>
      </c>
      <c r="G829" s="1">
        <v>1.29E-2</v>
      </c>
      <c r="H829" s="1">
        <v>5.1799999999999999E-2</v>
      </c>
    </row>
    <row r="830" spans="2:8">
      <c r="B830" s="2">
        <v>661628</v>
      </c>
      <c r="C830" s="1">
        <v>45</v>
      </c>
      <c r="D830" s="1">
        <v>17</v>
      </c>
      <c r="E830" s="1">
        <v>782</v>
      </c>
      <c r="F830" s="1">
        <v>5.7500000000000002E-2</v>
      </c>
      <c r="G830" s="1">
        <v>2.1700000000000001E-2</v>
      </c>
      <c r="H830" s="1">
        <v>7.9299999999999995E-2</v>
      </c>
    </row>
    <row r="831" spans="2:8">
      <c r="B831" s="2">
        <v>661629</v>
      </c>
      <c r="C831" s="1">
        <v>86</v>
      </c>
      <c r="D831" s="1">
        <v>42</v>
      </c>
      <c r="E831" s="1">
        <v>809</v>
      </c>
      <c r="F831" s="1">
        <v>0.10630000000000001</v>
      </c>
      <c r="G831" s="1">
        <v>5.1900000000000002E-2</v>
      </c>
      <c r="H831" s="1">
        <v>0.15820000000000001</v>
      </c>
    </row>
    <row r="832" spans="2:8">
      <c r="B832" s="2">
        <v>661630</v>
      </c>
      <c r="C832" s="1">
        <v>30</v>
      </c>
      <c r="D832" s="1">
        <v>12</v>
      </c>
      <c r="E832" s="1">
        <v>1221</v>
      </c>
      <c r="F832" s="1">
        <v>2.46E-2</v>
      </c>
      <c r="G832" s="1">
        <v>9.7999999999999997E-3</v>
      </c>
      <c r="H832" s="1">
        <v>3.44E-2</v>
      </c>
    </row>
    <row r="833" spans="2:8">
      <c r="B833" s="2">
        <v>661632</v>
      </c>
      <c r="C833" s="1">
        <v>131</v>
      </c>
      <c r="D833" s="1">
        <v>32</v>
      </c>
      <c r="E833" s="1">
        <v>618</v>
      </c>
      <c r="F833" s="1">
        <v>0.21199999999999999</v>
      </c>
      <c r="G833" s="1">
        <v>5.1799999999999999E-2</v>
      </c>
      <c r="H833" s="1">
        <v>0.26379999999999998</v>
      </c>
    </row>
    <row r="834" spans="2:8">
      <c r="B834" s="2">
        <v>661633</v>
      </c>
      <c r="C834" s="1">
        <v>44</v>
      </c>
      <c r="D834" s="1">
        <v>16</v>
      </c>
      <c r="E834" s="1">
        <v>576</v>
      </c>
      <c r="F834" s="1">
        <v>7.6399999999999996E-2</v>
      </c>
      <c r="G834" s="1">
        <v>2.7799999999999998E-2</v>
      </c>
      <c r="H834" s="1">
        <v>0.1042</v>
      </c>
    </row>
    <row r="835" spans="2:8">
      <c r="B835" s="2">
        <v>661634</v>
      </c>
      <c r="C835" s="1">
        <v>117</v>
      </c>
      <c r="D835" s="1">
        <v>16</v>
      </c>
      <c r="E835" s="1">
        <v>948</v>
      </c>
      <c r="F835" s="1">
        <v>0.1234</v>
      </c>
      <c r="G835" s="1">
        <v>1.6899999999999998E-2</v>
      </c>
      <c r="H835" s="1">
        <v>0.14030000000000001</v>
      </c>
    </row>
    <row r="836" spans="2:8">
      <c r="B836" s="2">
        <v>661635</v>
      </c>
      <c r="C836" s="1">
        <v>93</v>
      </c>
      <c r="D836" s="1">
        <v>30</v>
      </c>
      <c r="E836" s="1">
        <v>981</v>
      </c>
      <c r="F836" s="1">
        <v>9.4799999999999995E-2</v>
      </c>
      <c r="G836" s="1">
        <v>3.0599999999999999E-2</v>
      </c>
      <c r="H836" s="1">
        <v>0.12540000000000001</v>
      </c>
    </row>
    <row r="837" spans="2:8">
      <c r="B837" s="2">
        <v>661637</v>
      </c>
      <c r="C837" s="1">
        <v>272</v>
      </c>
      <c r="D837" s="1">
        <v>78</v>
      </c>
      <c r="E837" s="1">
        <v>1728</v>
      </c>
      <c r="F837" s="1">
        <v>0.15740000000000001</v>
      </c>
      <c r="G837" s="1">
        <v>4.5100000000000001E-2</v>
      </c>
      <c r="H837" s="1">
        <v>0.20250000000000001</v>
      </c>
    </row>
    <row r="838" spans="2:8">
      <c r="B838" s="2">
        <v>661638</v>
      </c>
      <c r="C838" s="1">
        <v>185</v>
      </c>
      <c r="D838" s="1">
        <v>68</v>
      </c>
      <c r="E838" s="1">
        <v>2038</v>
      </c>
      <c r="F838" s="1">
        <v>9.0800000000000006E-2</v>
      </c>
      <c r="G838" s="1">
        <v>3.3399999999999999E-2</v>
      </c>
      <c r="H838" s="1">
        <v>0.1241</v>
      </c>
    </row>
    <row r="839" spans="2:8">
      <c r="B839" s="2">
        <v>661639</v>
      </c>
      <c r="C839" s="1">
        <v>182</v>
      </c>
      <c r="D839" s="1">
        <v>74</v>
      </c>
      <c r="E839" s="1">
        <v>2240</v>
      </c>
      <c r="F839" s="1">
        <v>8.1299999999999997E-2</v>
      </c>
      <c r="G839" s="1">
        <v>3.3000000000000002E-2</v>
      </c>
      <c r="H839" s="1">
        <v>0.1143</v>
      </c>
    </row>
    <row r="840" spans="2:8">
      <c r="B840" s="2">
        <v>661640</v>
      </c>
      <c r="C840" s="1">
        <v>14</v>
      </c>
      <c r="D840" s="1">
        <v>2</v>
      </c>
      <c r="E840" s="1">
        <v>205</v>
      </c>
      <c r="F840" s="1">
        <v>6.83E-2</v>
      </c>
      <c r="G840" s="1">
        <v>9.7999999999999997E-3</v>
      </c>
      <c r="H840" s="1">
        <v>7.8E-2</v>
      </c>
    </row>
    <row r="841" spans="2:8">
      <c r="B841" s="2">
        <v>661650</v>
      </c>
      <c r="C841" s="1">
        <v>156</v>
      </c>
      <c r="D841" s="1">
        <v>28</v>
      </c>
      <c r="E841" s="1">
        <v>493</v>
      </c>
      <c r="F841" s="1">
        <v>0.31640000000000001</v>
      </c>
      <c r="G841" s="1">
        <v>5.6800000000000003E-2</v>
      </c>
      <c r="H841" s="1">
        <v>0.37319999999999998</v>
      </c>
    </row>
    <row r="842" spans="2:8">
      <c r="B842" s="2">
        <v>661652</v>
      </c>
      <c r="C842" s="1">
        <v>354</v>
      </c>
      <c r="D842" s="1">
        <v>0</v>
      </c>
      <c r="E842" s="1">
        <v>476</v>
      </c>
      <c r="F842" s="1">
        <v>0.74370000000000003</v>
      </c>
      <c r="G842" s="1">
        <v>0</v>
      </c>
      <c r="H842" s="1">
        <v>0.74370000000000003</v>
      </c>
    </row>
    <row r="843" spans="2:8">
      <c r="B843" s="2">
        <v>661654</v>
      </c>
      <c r="C843" s="1">
        <v>134</v>
      </c>
      <c r="D843" s="1">
        <v>27</v>
      </c>
      <c r="E843" s="1">
        <v>402</v>
      </c>
      <c r="F843" s="1">
        <v>0.33329999999999999</v>
      </c>
      <c r="G843" s="1">
        <v>6.7199999999999996E-2</v>
      </c>
      <c r="H843" s="1">
        <v>0.40050000000000002</v>
      </c>
    </row>
    <row r="844" spans="2:8">
      <c r="B844" s="2">
        <v>661655</v>
      </c>
      <c r="C844" s="1">
        <v>183</v>
      </c>
      <c r="D844" s="1">
        <v>44</v>
      </c>
      <c r="E844" s="1">
        <v>450</v>
      </c>
      <c r="F844" s="1">
        <v>0.40670000000000001</v>
      </c>
      <c r="G844" s="1">
        <v>9.7799999999999998E-2</v>
      </c>
      <c r="H844" s="1">
        <v>0.50439999999999996</v>
      </c>
    </row>
    <row r="845" spans="2:8">
      <c r="B845" s="2">
        <v>661656</v>
      </c>
      <c r="C845" s="1">
        <v>75</v>
      </c>
      <c r="D845" s="1">
        <v>27</v>
      </c>
      <c r="E845" s="1">
        <v>393</v>
      </c>
      <c r="F845" s="1">
        <v>0.1908</v>
      </c>
      <c r="G845" s="1">
        <v>6.8699999999999997E-2</v>
      </c>
      <c r="H845" s="1">
        <v>0.25950000000000001</v>
      </c>
    </row>
    <row r="846" spans="2:8">
      <c r="B846" s="2">
        <v>661657</v>
      </c>
      <c r="C846" s="1">
        <v>156</v>
      </c>
      <c r="D846" s="1">
        <v>41</v>
      </c>
      <c r="E846" s="1">
        <v>385</v>
      </c>
      <c r="F846" s="1">
        <v>0.4052</v>
      </c>
      <c r="G846" s="1">
        <v>0.1065</v>
      </c>
      <c r="H846" s="1">
        <v>0.51170000000000004</v>
      </c>
    </row>
    <row r="847" spans="2:8">
      <c r="B847" s="2">
        <v>661660</v>
      </c>
      <c r="C847" s="1">
        <v>111</v>
      </c>
      <c r="D847" s="1">
        <v>36</v>
      </c>
      <c r="E847" s="1">
        <v>503</v>
      </c>
      <c r="F847" s="1">
        <v>0.22070000000000001</v>
      </c>
      <c r="G847" s="1">
        <v>7.1599999999999997E-2</v>
      </c>
      <c r="H847" s="1">
        <v>0.29220000000000002</v>
      </c>
    </row>
    <row r="848" spans="2:8">
      <c r="B848" s="2">
        <v>661662</v>
      </c>
      <c r="C848" s="1">
        <v>237</v>
      </c>
      <c r="D848" s="1">
        <v>0</v>
      </c>
      <c r="E848" s="1">
        <v>360</v>
      </c>
      <c r="F848" s="1">
        <v>0.6583</v>
      </c>
      <c r="G848" s="1">
        <v>0</v>
      </c>
      <c r="H848" s="1">
        <v>0.6583</v>
      </c>
    </row>
    <row r="849" spans="2:8">
      <c r="B849" s="2">
        <v>661663</v>
      </c>
      <c r="C849" s="1">
        <v>195</v>
      </c>
      <c r="D849" s="1">
        <v>44</v>
      </c>
      <c r="E849" s="1">
        <v>549</v>
      </c>
      <c r="F849" s="1">
        <v>0.35520000000000002</v>
      </c>
      <c r="G849" s="1">
        <v>8.0100000000000005E-2</v>
      </c>
      <c r="H849" s="1">
        <v>0.43530000000000002</v>
      </c>
    </row>
    <row r="850" spans="2:8">
      <c r="B850" s="2">
        <v>661665</v>
      </c>
      <c r="C850" s="1">
        <v>403</v>
      </c>
      <c r="D850" s="1">
        <v>0</v>
      </c>
      <c r="E850" s="1">
        <v>548</v>
      </c>
      <c r="F850" s="1">
        <v>0.73540000000000005</v>
      </c>
      <c r="G850" s="1">
        <v>0</v>
      </c>
      <c r="H850" s="1">
        <v>0.73540000000000005</v>
      </c>
    </row>
    <row r="851" spans="2:8">
      <c r="B851" s="2">
        <v>661666</v>
      </c>
      <c r="C851" s="1">
        <v>402</v>
      </c>
      <c r="D851" s="1">
        <v>0</v>
      </c>
      <c r="E851" s="1">
        <v>529</v>
      </c>
      <c r="F851" s="1">
        <v>0.75990000000000002</v>
      </c>
      <c r="G851" s="1">
        <v>0</v>
      </c>
      <c r="H851" s="1">
        <v>0.75990000000000002</v>
      </c>
    </row>
    <row r="852" spans="2:8">
      <c r="B852" s="2">
        <v>661667</v>
      </c>
      <c r="C852" s="1">
        <v>265</v>
      </c>
      <c r="D852" s="1">
        <v>0</v>
      </c>
      <c r="E852" s="1">
        <v>419</v>
      </c>
      <c r="F852" s="1">
        <v>0.63249999999999995</v>
      </c>
      <c r="G852" s="1">
        <v>0</v>
      </c>
      <c r="H852" s="1">
        <v>0.63249999999999995</v>
      </c>
    </row>
    <row r="853" spans="2:8">
      <c r="B853" s="2">
        <v>661669</v>
      </c>
      <c r="C853" s="1">
        <v>71</v>
      </c>
      <c r="D853" s="1">
        <v>24</v>
      </c>
      <c r="E853" s="1">
        <v>495</v>
      </c>
      <c r="F853" s="1">
        <v>0.1434</v>
      </c>
      <c r="G853" s="1">
        <v>4.8500000000000001E-2</v>
      </c>
      <c r="H853" s="1">
        <v>0.19189999999999999</v>
      </c>
    </row>
    <row r="854" spans="2:8">
      <c r="B854" s="2">
        <v>661670</v>
      </c>
      <c r="C854" s="1">
        <v>81</v>
      </c>
      <c r="D854" s="1">
        <v>27</v>
      </c>
      <c r="E854" s="1">
        <v>414</v>
      </c>
      <c r="F854" s="1">
        <v>0.19570000000000001</v>
      </c>
      <c r="G854" s="1">
        <v>6.5199999999999994E-2</v>
      </c>
      <c r="H854" s="1">
        <v>0.26090000000000002</v>
      </c>
    </row>
    <row r="855" spans="2:8">
      <c r="B855" s="2">
        <v>661672</v>
      </c>
      <c r="C855" s="1">
        <v>115</v>
      </c>
      <c r="D855" s="1">
        <v>41</v>
      </c>
      <c r="E855" s="1">
        <v>361</v>
      </c>
      <c r="F855" s="1">
        <v>0.31859999999999999</v>
      </c>
      <c r="G855" s="1">
        <v>0.11360000000000001</v>
      </c>
      <c r="H855" s="1">
        <v>0.43209999999999998</v>
      </c>
    </row>
    <row r="856" spans="2:8">
      <c r="B856" s="2">
        <v>661674</v>
      </c>
      <c r="C856" s="1">
        <v>152</v>
      </c>
      <c r="D856" s="1">
        <v>53</v>
      </c>
      <c r="E856" s="1">
        <v>566</v>
      </c>
      <c r="F856" s="1">
        <v>0.26860000000000001</v>
      </c>
      <c r="G856" s="1">
        <v>9.3600000000000003E-2</v>
      </c>
      <c r="H856" s="1">
        <v>0.36220000000000002</v>
      </c>
    </row>
    <row r="857" spans="2:8">
      <c r="B857" s="2">
        <v>661675</v>
      </c>
      <c r="C857" s="1">
        <v>233</v>
      </c>
      <c r="D857" s="1">
        <v>36</v>
      </c>
      <c r="E857" s="1">
        <v>613</v>
      </c>
      <c r="F857" s="1">
        <v>0.38009999999999999</v>
      </c>
      <c r="G857" s="1">
        <v>5.8700000000000002E-2</v>
      </c>
      <c r="H857" s="1">
        <v>0.43880000000000002</v>
      </c>
    </row>
    <row r="858" spans="2:8">
      <c r="B858" s="2">
        <v>661680</v>
      </c>
      <c r="C858" s="1">
        <v>105</v>
      </c>
      <c r="D858" s="1">
        <v>34</v>
      </c>
      <c r="E858" s="1">
        <v>549</v>
      </c>
      <c r="F858" s="1">
        <v>0.1913</v>
      </c>
      <c r="G858" s="1">
        <v>6.1899999999999997E-2</v>
      </c>
      <c r="H858" s="1">
        <v>0.25319999999999998</v>
      </c>
    </row>
    <row r="859" spans="2:8">
      <c r="B859" s="2">
        <v>661682</v>
      </c>
      <c r="C859" s="1">
        <v>468</v>
      </c>
      <c r="D859" s="1">
        <v>148</v>
      </c>
      <c r="E859" s="1">
        <v>1444</v>
      </c>
      <c r="F859" s="1">
        <v>0.3241</v>
      </c>
      <c r="G859" s="1">
        <v>0.10249999999999999</v>
      </c>
      <c r="H859" s="1">
        <v>0.42659999999999998</v>
      </c>
    </row>
    <row r="860" spans="2:8">
      <c r="B860" s="2">
        <v>661687</v>
      </c>
      <c r="C860" s="1">
        <v>37</v>
      </c>
      <c r="D860" s="1">
        <v>13</v>
      </c>
      <c r="E860" s="1">
        <v>284</v>
      </c>
      <c r="F860" s="1">
        <v>0.1303</v>
      </c>
      <c r="G860" s="1">
        <v>4.58E-2</v>
      </c>
      <c r="H860" s="1">
        <v>0.17610000000000001</v>
      </c>
    </row>
    <row r="861" spans="2:8">
      <c r="B861" s="2">
        <v>661689</v>
      </c>
      <c r="C861" s="1">
        <v>93</v>
      </c>
      <c r="D861" s="1">
        <v>33</v>
      </c>
      <c r="E861" s="1">
        <v>992</v>
      </c>
      <c r="F861" s="1">
        <v>9.3799999999999994E-2</v>
      </c>
      <c r="G861" s="1">
        <v>3.3300000000000003E-2</v>
      </c>
      <c r="H861" s="1">
        <v>0.127</v>
      </c>
    </row>
    <row r="862" spans="2:8">
      <c r="B862" s="2">
        <v>661690</v>
      </c>
      <c r="C862" s="1">
        <v>23</v>
      </c>
      <c r="D862" s="1">
        <v>7</v>
      </c>
      <c r="E862" s="1">
        <v>280</v>
      </c>
      <c r="F862" s="1">
        <v>8.2100000000000006E-2</v>
      </c>
      <c r="G862" s="1">
        <v>2.5000000000000001E-2</v>
      </c>
      <c r="H862" s="1">
        <v>0.1071</v>
      </c>
    </row>
    <row r="863" spans="2:8">
      <c r="B863" s="2">
        <v>661691</v>
      </c>
      <c r="C863" s="1">
        <v>110</v>
      </c>
      <c r="D863" s="1">
        <v>46</v>
      </c>
      <c r="E863" s="1">
        <v>503</v>
      </c>
      <c r="F863" s="1">
        <v>0.21870000000000001</v>
      </c>
      <c r="G863" s="1">
        <v>9.1499999999999998E-2</v>
      </c>
      <c r="H863" s="1">
        <v>0.31009999999999999</v>
      </c>
    </row>
    <row r="864" spans="2:8">
      <c r="B864" s="2">
        <v>661692</v>
      </c>
      <c r="C864" s="1">
        <v>20</v>
      </c>
      <c r="D864" s="1">
        <v>9</v>
      </c>
      <c r="E864" s="1">
        <v>375</v>
      </c>
      <c r="F864" s="1">
        <v>5.33E-2</v>
      </c>
      <c r="G864" s="1">
        <v>2.4E-2</v>
      </c>
      <c r="H864" s="1">
        <v>7.7299999999999994E-2</v>
      </c>
    </row>
    <row r="865" spans="2:8">
      <c r="B865" s="2">
        <v>661693</v>
      </c>
      <c r="C865" s="1">
        <v>22</v>
      </c>
      <c r="D865" s="1">
        <v>4</v>
      </c>
      <c r="E865" s="1">
        <v>760</v>
      </c>
      <c r="F865" s="1">
        <v>2.8899999999999999E-2</v>
      </c>
      <c r="G865" s="1">
        <v>5.3E-3</v>
      </c>
      <c r="H865" s="1">
        <v>3.4200000000000001E-2</v>
      </c>
    </row>
    <row r="866" spans="2:8">
      <c r="B866" s="2">
        <v>661694</v>
      </c>
      <c r="C866" s="1">
        <v>78</v>
      </c>
      <c r="D866" s="1">
        <v>23</v>
      </c>
      <c r="E866" s="1">
        <v>470</v>
      </c>
      <c r="F866" s="1">
        <v>0.16600000000000001</v>
      </c>
      <c r="G866" s="1">
        <v>4.8899999999999999E-2</v>
      </c>
      <c r="H866" s="1">
        <v>0.21490000000000001</v>
      </c>
    </row>
    <row r="867" spans="2:8">
      <c r="B867" s="2">
        <v>661695</v>
      </c>
      <c r="C867" s="1">
        <v>41</v>
      </c>
      <c r="D867" s="1">
        <v>11</v>
      </c>
      <c r="E867" s="1">
        <v>321</v>
      </c>
      <c r="F867" s="1">
        <v>0.12770000000000001</v>
      </c>
      <c r="G867" s="1">
        <v>3.4299999999999997E-2</v>
      </c>
      <c r="H867" s="1">
        <v>0.16200000000000001</v>
      </c>
    </row>
    <row r="868" spans="2:8">
      <c r="B868" s="2">
        <v>661696</v>
      </c>
      <c r="C868" s="1">
        <v>150</v>
      </c>
      <c r="D868" s="1">
        <v>27</v>
      </c>
      <c r="E868" s="1">
        <v>431</v>
      </c>
      <c r="F868" s="1">
        <v>0.34799999999999998</v>
      </c>
      <c r="G868" s="1">
        <v>6.2600000000000003E-2</v>
      </c>
      <c r="H868" s="1">
        <v>0.41070000000000001</v>
      </c>
    </row>
    <row r="869" spans="2:8">
      <c r="B869" s="2">
        <v>661697</v>
      </c>
      <c r="C869" s="1">
        <v>16</v>
      </c>
      <c r="D869" s="1">
        <v>10</v>
      </c>
      <c r="E869" s="1">
        <v>640</v>
      </c>
      <c r="F869" s="1">
        <v>2.5000000000000001E-2</v>
      </c>
      <c r="G869" s="1">
        <v>1.5599999999999999E-2</v>
      </c>
      <c r="H869" s="1">
        <v>4.0599999999999997E-2</v>
      </c>
    </row>
    <row r="870" spans="2:8">
      <c r="B870" s="2">
        <v>661698</v>
      </c>
      <c r="C870" s="1">
        <v>45</v>
      </c>
      <c r="D870" s="1">
        <v>8</v>
      </c>
      <c r="E870" s="1">
        <v>591</v>
      </c>
      <c r="F870" s="1">
        <v>7.6100000000000001E-2</v>
      </c>
      <c r="G870" s="1">
        <v>1.35E-2</v>
      </c>
      <c r="H870" s="1">
        <v>8.9700000000000002E-2</v>
      </c>
    </row>
    <row r="871" spans="2:8">
      <c r="B871" s="2">
        <v>661699</v>
      </c>
      <c r="C871" s="1">
        <v>73</v>
      </c>
      <c r="D871" s="1">
        <v>28</v>
      </c>
      <c r="E871" s="1">
        <v>531</v>
      </c>
      <c r="F871" s="1">
        <v>0.13750000000000001</v>
      </c>
      <c r="G871" s="1">
        <v>5.2699999999999997E-2</v>
      </c>
      <c r="H871" s="1">
        <v>0.19020000000000001</v>
      </c>
    </row>
    <row r="872" spans="2:8">
      <c r="B872" s="2">
        <v>661700</v>
      </c>
      <c r="C872" s="1">
        <v>24</v>
      </c>
      <c r="D872" s="1">
        <v>11</v>
      </c>
      <c r="E872" s="1">
        <v>626</v>
      </c>
      <c r="F872" s="1">
        <v>3.8300000000000001E-2</v>
      </c>
      <c r="G872" s="1">
        <v>1.7600000000000001E-2</v>
      </c>
      <c r="H872" s="1">
        <v>5.5899999999999998E-2</v>
      </c>
    </row>
    <row r="873" spans="2:8">
      <c r="B873" s="2">
        <v>661701</v>
      </c>
      <c r="C873" s="1">
        <v>60</v>
      </c>
      <c r="D873" s="1">
        <v>16</v>
      </c>
      <c r="E873" s="1">
        <v>464</v>
      </c>
      <c r="F873" s="1">
        <v>0.1293</v>
      </c>
      <c r="G873" s="1">
        <v>3.4500000000000003E-2</v>
      </c>
      <c r="H873" s="1">
        <v>0.1638</v>
      </c>
    </row>
    <row r="874" spans="2:8">
      <c r="B874" s="2">
        <v>661702</v>
      </c>
      <c r="C874" s="1">
        <v>6</v>
      </c>
      <c r="D874" s="1">
        <v>10</v>
      </c>
      <c r="E874" s="1">
        <v>448</v>
      </c>
      <c r="F874" s="1">
        <v>1.34E-2</v>
      </c>
      <c r="G874" s="1">
        <v>2.23E-2</v>
      </c>
      <c r="H874" s="1">
        <v>3.5700000000000003E-2</v>
      </c>
    </row>
    <row r="875" spans="2:8">
      <c r="B875" s="2">
        <v>661703</v>
      </c>
      <c r="C875" s="1">
        <v>31</v>
      </c>
      <c r="D875" s="1">
        <v>13</v>
      </c>
      <c r="E875" s="1">
        <v>433</v>
      </c>
      <c r="F875" s="1">
        <v>7.1599999999999997E-2</v>
      </c>
      <c r="G875" s="1">
        <v>0.03</v>
      </c>
      <c r="H875" s="1">
        <v>0.1016</v>
      </c>
    </row>
    <row r="876" spans="2:8">
      <c r="B876" s="2">
        <v>661704</v>
      </c>
      <c r="C876" s="1">
        <v>39</v>
      </c>
      <c r="D876" s="1">
        <v>17</v>
      </c>
      <c r="E876" s="1">
        <v>402</v>
      </c>
      <c r="F876" s="1">
        <v>9.7000000000000003E-2</v>
      </c>
      <c r="G876" s="1">
        <v>4.2299999999999997E-2</v>
      </c>
      <c r="H876" s="1">
        <v>0.13930000000000001</v>
      </c>
    </row>
    <row r="877" spans="2:8">
      <c r="B877" s="2">
        <v>661705</v>
      </c>
      <c r="C877" s="1">
        <v>102</v>
      </c>
      <c r="D877" s="1">
        <v>34</v>
      </c>
      <c r="E877" s="1">
        <v>476</v>
      </c>
      <c r="F877" s="1">
        <v>0.21429999999999999</v>
      </c>
      <c r="G877" s="1">
        <v>7.1400000000000005E-2</v>
      </c>
      <c r="H877" s="1">
        <v>0.28570000000000001</v>
      </c>
    </row>
    <row r="878" spans="2:8">
      <c r="B878" s="2">
        <v>661706</v>
      </c>
      <c r="C878" s="1">
        <v>148</v>
      </c>
      <c r="D878" s="1">
        <v>53</v>
      </c>
      <c r="E878" s="1">
        <v>662</v>
      </c>
      <c r="F878" s="1">
        <v>0.22359999999999999</v>
      </c>
      <c r="G878" s="1">
        <v>8.0100000000000005E-2</v>
      </c>
      <c r="H878" s="1">
        <v>0.30359999999999998</v>
      </c>
    </row>
    <row r="879" spans="2:8">
      <c r="B879" s="2">
        <v>661707</v>
      </c>
      <c r="C879" s="1">
        <v>113</v>
      </c>
      <c r="D879" s="1">
        <v>41</v>
      </c>
      <c r="E879" s="1">
        <v>893</v>
      </c>
      <c r="F879" s="1">
        <v>0.1265</v>
      </c>
      <c r="G879" s="1">
        <v>4.5900000000000003E-2</v>
      </c>
      <c r="H879" s="1">
        <v>0.17249999999999999</v>
      </c>
    </row>
    <row r="880" spans="2:8">
      <c r="B880" s="2">
        <v>661708</v>
      </c>
      <c r="C880" s="1">
        <v>113</v>
      </c>
      <c r="D880" s="1">
        <v>38</v>
      </c>
      <c r="E880" s="1">
        <v>721</v>
      </c>
      <c r="F880" s="1">
        <v>0.15670000000000001</v>
      </c>
      <c r="G880" s="1">
        <v>5.2699999999999997E-2</v>
      </c>
      <c r="H880" s="1">
        <v>0.2094</v>
      </c>
    </row>
    <row r="881" spans="2:8">
      <c r="B881" s="2">
        <v>661709</v>
      </c>
      <c r="C881" s="1">
        <v>88</v>
      </c>
      <c r="D881" s="1">
        <v>25</v>
      </c>
      <c r="E881" s="1">
        <v>844</v>
      </c>
      <c r="F881" s="1">
        <v>0.1043</v>
      </c>
      <c r="G881" s="1">
        <v>2.9600000000000001E-2</v>
      </c>
      <c r="H881" s="1">
        <v>0.13389999999999999</v>
      </c>
    </row>
    <row r="882" spans="2:8">
      <c r="B882" s="2">
        <v>661710</v>
      </c>
      <c r="C882" s="1">
        <v>86</v>
      </c>
      <c r="D882" s="1">
        <v>41</v>
      </c>
      <c r="E882" s="1">
        <v>825</v>
      </c>
      <c r="F882" s="1">
        <v>0.1042</v>
      </c>
      <c r="G882" s="1">
        <v>4.9700000000000001E-2</v>
      </c>
      <c r="H882" s="1">
        <v>0.15390000000000001</v>
      </c>
    </row>
    <row r="883" spans="2:8">
      <c r="B883" s="2">
        <v>661711</v>
      </c>
      <c r="C883" s="1">
        <v>139</v>
      </c>
      <c r="D883" s="1">
        <v>39</v>
      </c>
      <c r="E883" s="1">
        <v>1165</v>
      </c>
      <c r="F883" s="1">
        <v>0.1193</v>
      </c>
      <c r="G883" s="1">
        <v>3.3500000000000002E-2</v>
      </c>
      <c r="H883" s="1">
        <v>0.15279999999999999</v>
      </c>
    </row>
    <row r="884" spans="2:8">
      <c r="B884" s="2">
        <v>661712</v>
      </c>
      <c r="C884" s="1">
        <v>28</v>
      </c>
      <c r="D884" s="1">
        <v>10</v>
      </c>
      <c r="E884" s="1">
        <v>663</v>
      </c>
      <c r="F884" s="1">
        <v>4.2200000000000001E-2</v>
      </c>
      <c r="G884" s="1">
        <v>1.5100000000000001E-2</v>
      </c>
      <c r="H884" s="1">
        <v>5.7299999999999997E-2</v>
      </c>
    </row>
    <row r="885" spans="2:8">
      <c r="B885" s="2">
        <v>661713</v>
      </c>
      <c r="C885" s="1">
        <v>256</v>
      </c>
      <c r="D885" s="1">
        <v>100</v>
      </c>
      <c r="E885" s="1">
        <v>1828</v>
      </c>
      <c r="F885" s="1">
        <v>0.14000000000000001</v>
      </c>
      <c r="G885" s="1">
        <v>5.4699999999999999E-2</v>
      </c>
      <c r="H885" s="1">
        <v>0.19470000000000001</v>
      </c>
    </row>
    <row r="886" spans="2:8">
      <c r="B886" s="2">
        <v>661714</v>
      </c>
      <c r="C886" s="1">
        <v>185</v>
      </c>
      <c r="D886" s="1">
        <v>70</v>
      </c>
      <c r="E886" s="1">
        <v>1542</v>
      </c>
      <c r="F886" s="1">
        <v>0.12</v>
      </c>
      <c r="G886" s="1">
        <v>4.5400000000000003E-2</v>
      </c>
      <c r="H886" s="1">
        <v>0.16539999999999999</v>
      </c>
    </row>
    <row r="887" spans="2:8">
      <c r="B887" s="2">
        <v>661715</v>
      </c>
      <c r="C887" s="1">
        <v>111</v>
      </c>
      <c r="D887" s="1">
        <v>42</v>
      </c>
      <c r="E887" s="1">
        <v>1655</v>
      </c>
      <c r="F887" s="1">
        <v>6.7100000000000007E-2</v>
      </c>
      <c r="G887" s="1">
        <v>2.5399999999999999E-2</v>
      </c>
      <c r="H887" s="1">
        <v>9.2399999999999996E-2</v>
      </c>
    </row>
    <row r="888" spans="2:8">
      <c r="B888" s="2">
        <v>661716</v>
      </c>
      <c r="C888" s="1">
        <v>27</v>
      </c>
      <c r="D888" s="1">
        <v>5</v>
      </c>
      <c r="E888" s="1">
        <v>118</v>
      </c>
      <c r="F888" s="1">
        <v>0.2288</v>
      </c>
      <c r="G888" s="1">
        <v>4.24E-2</v>
      </c>
      <c r="H888" s="1">
        <v>0.2712</v>
      </c>
    </row>
    <row r="889" spans="2:8">
      <c r="B889" s="2">
        <v>661718</v>
      </c>
      <c r="C889" s="1">
        <v>211</v>
      </c>
      <c r="D889" s="1">
        <v>46</v>
      </c>
      <c r="E889" s="1">
        <v>664</v>
      </c>
      <c r="F889" s="1">
        <v>0.31780000000000003</v>
      </c>
      <c r="G889" s="1">
        <v>6.93E-2</v>
      </c>
      <c r="H889" s="1">
        <v>0.38700000000000001</v>
      </c>
    </row>
    <row r="890" spans="2:8">
      <c r="B890" s="2">
        <v>661719</v>
      </c>
      <c r="C890" s="1">
        <v>165</v>
      </c>
      <c r="D890" s="1">
        <v>50</v>
      </c>
      <c r="E890" s="1">
        <v>733</v>
      </c>
      <c r="F890" s="1">
        <v>0.22509999999999999</v>
      </c>
      <c r="G890" s="1">
        <v>6.8199999999999997E-2</v>
      </c>
      <c r="H890" s="1">
        <v>0.29330000000000001</v>
      </c>
    </row>
    <row r="891" spans="2:8">
      <c r="B891" s="2">
        <v>661720</v>
      </c>
      <c r="C891" s="1">
        <v>282</v>
      </c>
      <c r="D891" s="1">
        <v>69</v>
      </c>
      <c r="E891" s="1">
        <v>690</v>
      </c>
      <c r="F891" s="1">
        <v>0.40870000000000001</v>
      </c>
      <c r="G891" s="1">
        <v>0.1</v>
      </c>
      <c r="H891" s="1">
        <v>0.50870000000000004</v>
      </c>
    </row>
    <row r="892" spans="2:8">
      <c r="B892" s="2">
        <v>661722</v>
      </c>
      <c r="C892" s="1">
        <v>114</v>
      </c>
      <c r="D892" s="1">
        <v>40</v>
      </c>
      <c r="E892" s="1">
        <v>448</v>
      </c>
      <c r="F892" s="1">
        <v>0.2545</v>
      </c>
      <c r="G892" s="1">
        <v>8.9300000000000004E-2</v>
      </c>
      <c r="H892" s="1">
        <v>0.34379999999999999</v>
      </c>
    </row>
    <row r="893" spans="2:8">
      <c r="B893" s="2">
        <v>661724</v>
      </c>
      <c r="C893" s="1">
        <v>119</v>
      </c>
      <c r="D893" s="1">
        <v>45</v>
      </c>
      <c r="E893" s="1">
        <v>406</v>
      </c>
      <c r="F893" s="1">
        <v>0.29310000000000003</v>
      </c>
      <c r="G893" s="1">
        <v>0.1108</v>
      </c>
      <c r="H893" s="1">
        <v>0.40389999999999998</v>
      </c>
    </row>
    <row r="894" spans="2:8">
      <c r="B894" s="2">
        <v>661725</v>
      </c>
      <c r="C894" s="1">
        <v>134</v>
      </c>
      <c r="D894" s="1">
        <v>37</v>
      </c>
      <c r="E894" s="1">
        <v>483</v>
      </c>
      <c r="F894" s="1">
        <v>0.27739999999999998</v>
      </c>
      <c r="G894" s="1">
        <v>7.6600000000000001E-2</v>
      </c>
      <c r="H894" s="1">
        <v>0.35399999999999998</v>
      </c>
    </row>
    <row r="895" spans="2:8">
      <c r="B895" s="2">
        <v>661726</v>
      </c>
      <c r="C895" s="1">
        <v>85</v>
      </c>
      <c r="D895" s="1">
        <v>25</v>
      </c>
      <c r="E895" s="1">
        <v>361</v>
      </c>
      <c r="F895" s="1">
        <v>0.23549999999999999</v>
      </c>
      <c r="G895" s="1">
        <v>6.93E-2</v>
      </c>
      <c r="H895" s="1">
        <v>0.30470000000000003</v>
      </c>
    </row>
    <row r="896" spans="2:8">
      <c r="B896" s="2">
        <v>661727</v>
      </c>
      <c r="C896" s="1">
        <v>81</v>
      </c>
      <c r="D896" s="1">
        <v>18</v>
      </c>
      <c r="E896" s="1">
        <v>290</v>
      </c>
      <c r="F896" s="1">
        <v>0.27929999999999999</v>
      </c>
      <c r="G896" s="1">
        <v>6.2100000000000002E-2</v>
      </c>
      <c r="H896" s="1">
        <v>0.34139999999999998</v>
      </c>
    </row>
    <row r="897" spans="2:8">
      <c r="B897" s="2">
        <v>661730</v>
      </c>
      <c r="C897" s="1">
        <v>54</v>
      </c>
      <c r="D897" s="1">
        <v>25</v>
      </c>
      <c r="E897" s="1">
        <v>294</v>
      </c>
      <c r="F897" s="1">
        <v>0.1837</v>
      </c>
      <c r="G897" s="1">
        <v>8.5000000000000006E-2</v>
      </c>
      <c r="H897" s="1">
        <v>0.26869999999999999</v>
      </c>
    </row>
    <row r="898" spans="2:8">
      <c r="B898" s="2">
        <v>661731</v>
      </c>
      <c r="C898" s="1">
        <v>82</v>
      </c>
      <c r="D898" s="1">
        <v>36</v>
      </c>
      <c r="E898" s="1">
        <v>448</v>
      </c>
      <c r="F898" s="1">
        <v>0.183</v>
      </c>
      <c r="G898" s="1">
        <v>8.0399999999999999E-2</v>
      </c>
      <c r="H898" s="1">
        <v>0.26340000000000002</v>
      </c>
    </row>
    <row r="899" spans="2:8">
      <c r="B899" s="2">
        <v>661732</v>
      </c>
      <c r="C899" s="1">
        <v>154</v>
      </c>
      <c r="D899" s="1">
        <v>0</v>
      </c>
      <c r="E899" s="1">
        <v>204</v>
      </c>
      <c r="F899" s="1">
        <v>0.75490000000000002</v>
      </c>
      <c r="G899" s="1">
        <v>0</v>
      </c>
      <c r="H899" s="1">
        <v>0.75490000000000002</v>
      </c>
    </row>
    <row r="900" spans="2:8">
      <c r="B900" s="2">
        <v>661734</v>
      </c>
      <c r="C900" s="1">
        <v>73</v>
      </c>
      <c r="D900" s="1">
        <v>0</v>
      </c>
      <c r="E900" s="1">
        <v>93</v>
      </c>
      <c r="F900" s="1">
        <v>0.78490000000000004</v>
      </c>
      <c r="G900" s="1">
        <v>0</v>
      </c>
      <c r="H900" s="1">
        <v>0.78490000000000004</v>
      </c>
    </row>
    <row r="901" spans="2:8">
      <c r="B901" s="2">
        <v>661735</v>
      </c>
      <c r="C901" s="1">
        <v>64</v>
      </c>
      <c r="D901" s="1">
        <v>13</v>
      </c>
      <c r="E901" s="1">
        <v>167</v>
      </c>
      <c r="F901" s="1">
        <v>0.38319999999999999</v>
      </c>
      <c r="G901" s="1">
        <v>7.7799999999999994E-2</v>
      </c>
      <c r="H901" s="1">
        <v>0.46110000000000001</v>
      </c>
    </row>
    <row r="902" spans="2:8">
      <c r="B902" s="2">
        <v>661736</v>
      </c>
      <c r="C902" s="1">
        <v>45</v>
      </c>
      <c r="D902" s="1">
        <v>5</v>
      </c>
      <c r="E902" s="1">
        <v>101</v>
      </c>
      <c r="F902" s="1">
        <v>0.44550000000000001</v>
      </c>
      <c r="G902" s="1">
        <v>4.9500000000000002E-2</v>
      </c>
      <c r="H902" s="1">
        <v>0.495</v>
      </c>
    </row>
    <row r="903" spans="2:8">
      <c r="B903" s="2">
        <v>661737</v>
      </c>
      <c r="C903" s="1">
        <v>194</v>
      </c>
      <c r="D903" s="1">
        <v>0</v>
      </c>
      <c r="E903" s="1">
        <v>350</v>
      </c>
      <c r="F903" s="1">
        <v>0.55430000000000001</v>
      </c>
      <c r="G903" s="1">
        <v>0</v>
      </c>
      <c r="H903" s="1">
        <v>0.55430000000000001</v>
      </c>
    </row>
    <row r="904" spans="2:8">
      <c r="B904" s="2">
        <v>661738</v>
      </c>
      <c r="C904" s="1">
        <v>243</v>
      </c>
      <c r="D904" s="1">
        <v>0</v>
      </c>
      <c r="E904" s="1">
        <v>372</v>
      </c>
      <c r="F904" s="1">
        <v>0.6532</v>
      </c>
      <c r="G904" s="1">
        <v>0</v>
      </c>
      <c r="H904" s="1">
        <v>0.6532</v>
      </c>
    </row>
    <row r="905" spans="2:8">
      <c r="B905" s="2">
        <v>661739</v>
      </c>
      <c r="C905" s="1">
        <v>69</v>
      </c>
      <c r="D905" s="1">
        <v>23</v>
      </c>
      <c r="E905" s="1">
        <v>403</v>
      </c>
      <c r="F905" s="1">
        <v>0.17119999999999999</v>
      </c>
      <c r="G905" s="1">
        <v>5.7099999999999998E-2</v>
      </c>
      <c r="H905" s="1">
        <v>0.2283</v>
      </c>
    </row>
    <row r="906" spans="2:8">
      <c r="B906" s="2">
        <v>661740</v>
      </c>
      <c r="C906" s="1">
        <v>264</v>
      </c>
      <c r="D906" s="1">
        <v>56</v>
      </c>
      <c r="E906" s="1">
        <v>800</v>
      </c>
      <c r="F906" s="1">
        <v>0.33</v>
      </c>
      <c r="G906" s="1">
        <v>7.0000000000000007E-2</v>
      </c>
      <c r="H906" s="1">
        <v>0.4</v>
      </c>
    </row>
    <row r="907" spans="2:8">
      <c r="B907" s="2">
        <v>661741</v>
      </c>
      <c r="C907" s="1">
        <v>260</v>
      </c>
      <c r="D907" s="1">
        <v>69</v>
      </c>
      <c r="E907" s="1">
        <v>1016</v>
      </c>
      <c r="F907" s="1">
        <v>0.25590000000000002</v>
      </c>
      <c r="G907" s="1">
        <v>6.7900000000000002E-2</v>
      </c>
      <c r="H907" s="1">
        <v>0.32379999999999998</v>
      </c>
    </row>
    <row r="908" spans="2:8">
      <c r="B908" s="2">
        <v>661742</v>
      </c>
      <c r="C908" s="1">
        <v>110</v>
      </c>
      <c r="D908" s="1">
        <v>21</v>
      </c>
      <c r="E908" s="1">
        <v>273</v>
      </c>
      <c r="F908" s="1">
        <v>0.40289999999999998</v>
      </c>
      <c r="G908" s="1">
        <v>7.6899999999999996E-2</v>
      </c>
      <c r="H908" s="1">
        <v>0.47989999999999999</v>
      </c>
    </row>
    <row r="909" spans="2:8">
      <c r="B909" s="2">
        <v>661744</v>
      </c>
      <c r="C909" s="1">
        <v>159</v>
      </c>
      <c r="D909" s="1">
        <v>31</v>
      </c>
      <c r="E909" s="1">
        <v>333</v>
      </c>
      <c r="F909" s="1">
        <v>0.47749999999999998</v>
      </c>
      <c r="G909" s="1">
        <v>9.3100000000000002E-2</v>
      </c>
      <c r="H909" s="1">
        <v>0.5706</v>
      </c>
    </row>
    <row r="910" spans="2:8">
      <c r="B910" s="2">
        <v>661745</v>
      </c>
      <c r="C910" s="1">
        <v>97</v>
      </c>
      <c r="D910" s="1">
        <v>36</v>
      </c>
      <c r="E910" s="1">
        <v>423</v>
      </c>
      <c r="F910" s="1">
        <v>0.2293</v>
      </c>
      <c r="G910" s="1">
        <v>8.5099999999999995E-2</v>
      </c>
      <c r="H910" s="1">
        <v>0.31440000000000001</v>
      </c>
    </row>
    <row r="911" spans="2:8">
      <c r="B911" s="2">
        <v>661746</v>
      </c>
      <c r="C911" s="1">
        <v>72</v>
      </c>
      <c r="D911" s="1">
        <v>17</v>
      </c>
      <c r="E911" s="1">
        <v>237</v>
      </c>
      <c r="F911" s="1">
        <v>0.30380000000000001</v>
      </c>
      <c r="G911" s="1">
        <v>7.17E-2</v>
      </c>
      <c r="H911" s="1">
        <v>0.3755</v>
      </c>
    </row>
    <row r="912" spans="2:8">
      <c r="B912" s="2">
        <v>661747</v>
      </c>
      <c r="C912" s="1">
        <v>70</v>
      </c>
      <c r="D912" s="1">
        <v>17</v>
      </c>
      <c r="E912" s="1">
        <v>253</v>
      </c>
      <c r="F912" s="1">
        <v>0.2767</v>
      </c>
      <c r="G912" s="1">
        <v>6.7199999999999996E-2</v>
      </c>
      <c r="H912" s="1">
        <v>0.34389999999999998</v>
      </c>
    </row>
    <row r="913" spans="2:8">
      <c r="B913" s="2">
        <v>661749</v>
      </c>
      <c r="C913" s="1">
        <v>23</v>
      </c>
      <c r="D913" s="1">
        <v>14</v>
      </c>
      <c r="E913" s="1">
        <v>96</v>
      </c>
      <c r="F913" s="1">
        <v>0.23960000000000001</v>
      </c>
      <c r="G913" s="1">
        <v>0.14580000000000001</v>
      </c>
      <c r="H913" s="1">
        <v>0.38540000000000002</v>
      </c>
    </row>
    <row r="914" spans="2:8">
      <c r="B914" s="2">
        <v>661750</v>
      </c>
      <c r="C914" s="1">
        <v>50</v>
      </c>
      <c r="D914" s="1">
        <v>0</v>
      </c>
      <c r="E914" s="1">
        <v>67</v>
      </c>
      <c r="F914" s="1">
        <v>0.74629999999999996</v>
      </c>
      <c r="G914" s="1">
        <v>0</v>
      </c>
      <c r="H914" s="1">
        <v>0.74629999999999996</v>
      </c>
    </row>
    <row r="915" spans="2:8">
      <c r="B915" s="2">
        <v>661751</v>
      </c>
      <c r="C915" s="1">
        <v>80</v>
      </c>
      <c r="D915" s="1">
        <v>0</v>
      </c>
      <c r="E915" s="1">
        <v>102</v>
      </c>
      <c r="F915" s="1">
        <v>0.7843</v>
      </c>
      <c r="G915" s="1">
        <v>0</v>
      </c>
      <c r="H915" s="1">
        <v>0.7843</v>
      </c>
    </row>
    <row r="916" spans="2:8">
      <c r="B916" s="2">
        <v>661753</v>
      </c>
      <c r="C916" s="1">
        <v>240</v>
      </c>
      <c r="D916" s="1">
        <v>0</v>
      </c>
      <c r="E916" s="1">
        <v>292</v>
      </c>
      <c r="F916" s="1">
        <v>0.82189999999999996</v>
      </c>
      <c r="G916" s="1">
        <v>0</v>
      </c>
      <c r="H916" s="1">
        <v>0.82189999999999996</v>
      </c>
    </row>
    <row r="917" spans="2:8">
      <c r="B917" s="2">
        <v>661754</v>
      </c>
      <c r="C917" s="1">
        <v>194</v>
      </c>
      <c r="D917" s="1">
        <v>0</v>
      </c>
      <c r="E917" s="1">
        <v>261</v>
      </c>
      <c r="F917" s="1">
        <v>0.74329999999999996</v>
      </c>
      <c r="G917" s="1">
        <v>0</v>
      </c>
      <c r="H917" s="1">
        <v>0.74329999999999996</v>
      </c>
    </row>
    <row r="918" spans="2:8">
      <c r="B918" s="2">
        <v>661755</v>
      </c>
      <c r="C918" s="1">
        <v>183</v>
      </c>
      <c r="D918" s="1">
        <v>0</v>
      </c>
      <c r="E918" s="1">
        <v>302</v>
      </c>
      <c r="F918" s="1">
        <v>0.60599999999999998</v>
      </c>
      <c r="G918" s="1">
        <v>0</v>
      </c>
      <c r="H918" s="1">
        <v>0.60599999999999998</v>
      </c>
    </row>
    <row r="919" spans="2:8">
      <c r="B919" s="2">
        <v>661759</v>
      </c>
      <c r="C919" s="1">
        <v>140</v>
      </c>
      <c r="D919" s="1">
        <v>34</v>
      </c>
      <c r="E919" s="1">
        <v>393</v>
      </c>
      <c r="F919" s="1">
        <v>0.35620000000000002</v>
      </c>
      <c r="G919" s="1">
        <v>8.6499999999999994E-2</v>
      </c>
      <c r="H919" s="1">
        <v>0.44269999999999998</v>
      </c>
    </row>
    <row r="920" spans="2:8">
      <c r="B920" s="2">
        <v>661760</v>
      </c>
      <c r="C920" s="1">
        <v>132</v>
      </c>
      <c r="D920" s="1">
        <v>36</v>
      </c>
      <c r="E920" s="1">
        <v>400</v>
      </c>
      <c r="F920" s="1">
        <v>0.33</v>
      </c>
      <c r="G920" s="1">
        <v>0.09</v>
      </c>
      <c r="H920" s="1">
        <v>0.42</v>
      </c>
    </row>
    <row r="921" spans="2:8">
      <c r="B921" s="2">
        <v>661763</v>
      </c>
      <c r="C921" s="1">
        <v>254</v>
      </c>
      <c r="D921" s="1">
        <v>0</v>
      </c>
      <c r="E921" s="1">
        <v>318</v>
      </c>
      <c r="F921" s="1">
        <v>0.79869999999999997</v>
      </c>
      <c r="G921" s="1">
        <v>0</v>
      </c>
      <c r="H921" s="1">
        <v>0.79869999999999997</v>
      </c>
    </row>
    <row r="922" spans="2:8">
      <c r="B922" s="2">
        <v>661765</v>
      </c>
      <c r="C922" s="1">
        <v>163</v>
      </c>
      <c r="D922" s="1">
        <v>0</v>
      </c>
      <c r="E922" s="1">
        <v>225</v>
      </c>
      <c r="F922" s="1">
        <v>0.72440000000000004</v>
      </c>
      <c r="G922" s="1">
        <v>0</v>
      </c>
      <c r="H922" s="1">
        <v>0.72440000000000004</v>
      </c>
    </row>
    <row r="923" spans="2:8">
      <c r="B923" s="2">
        <v>661767</v>
      </c>
      <c r="C923" s="1">
        <v>41</v>
      </c>
      <c r="D923" s="1">
        <v>8</v>
      </c>
      <c r="E923" s="1">
        <v>258</v>
      </c>
      <c r="F923" s="1">
        <v>0.15890000000000001</v>
      </c>
      <c r="G923" s="1">
        <v>3.1E-2</v>
      </c>
      <c r="H923" s="1">
        <v>0.18990000000000001</v>
      </c>
    </row>
    <row r="924" spans="2:8">
      <c r="B924" s="2">
        <v>661768</v>
      </c>
      <c r="C924" s="1">
        <v>66</v>
      </c>
      <c r="D924" s="1">
        <v>26</v>
      </c>
      <c r="E924" s="1">
        <v>383</v>
      </c>
      <c r="F924" s="1">
        <v>0.17230000000000001</v>
      </c>
      <c r="G924" s="1">
        <v>6.7900000000000002E-2</v>
      </c>
      <c r="H924" s="1">
        <v>0.2402</v>
      </c>
    </row>
    <row r="925" spans="2:8">
      <c r="B925" s="2">
        <v>661770</v>
      </c>
      <c r="C925" s="1">
        <v>186</v>
      </c>
      <c r="D925" s="1">
        <v>0</v>
      </c>
      <c r="E925" s="1">
        <v>212</v>
      </c>
      <c r="F925" s="1">
        <v>0.87739999999999996</v>
      </c>
      <c r="G925" s="1">
        <v>0</v>
      </c>
      <c r="H925" s="1">
        <v>0.87739999999999996</v>
      </c>
    </row>
    <row r="926" spans="2:8">
      <c r="B926" s="2">
        <v>661773</v>
      </c>
      <c r="C926" s="1">
        <v>101</v>
      </c>
      <c r="D926" s="1">
        <v>0</v>
      </c>
      <c r="E926" s="1">
        <v>172</v>
      </c>
      <c r="F926" s="1">
        <v>0.58720000000000006</v>
      </c>
      <c r="G926" s="1">
        <v>0</v>
      </c>
      <c r="H926" s="1">
        <v>0.58720000000000006</v>
      </c>
    </row>
    <row r="927" spans="2:8">
      <c r="B927" s="2">
        <v>661774</v>
      </c>
      <c r="C927" s="1">
        <v>144</v>
      </c>
      <c r="D927" s="1">
        <v>0</v>
      </c>
      <c r="E927" s="1">
        <v>219</v>
      </c>
      <c r="F927" s="1">
        <v>0.65749999999999997</v>
      </c>
      <c r="G927" s="1">
        <v>0</v>
      </c>
      <c r="H927" s="1">
        <v>0.65749999999999997</v>
      </c>
    </row>
    <row r="928" spans="2:8">
      <c r="B928" s="2">
        <v>661775</v>
      </c>
      <c r="C928" s="1">
        <v>135</v>
      </c>
      <c r="D928" s="1">
        <v>0</v>
      </c>
      <c r="E928" s="1">
        <v>212</v>
      </c>
      <c r="F928" s="1">
        <v>0.63680000000000003</v>
      </c>
      <c r="G928" s="1">
        <v>0</v>
      </c>
      <c r="H928" s="1">
        <v>0.63680000000000003</v>
      </c>
    </row>
    <row r="929" spans="2:8">
      <c r="B929" s="2">
        <v>661776</v>
      </c>
      <c r="C929" s="1">
        <v>157</v>
      </c>
      <c r="D929" s="1">
        <v>0</v>
      </c>
      <c r="E929" s="1">
        <v>250</v>
      </c>
      <c r="F929" s="1">
        <v>0.628</v>
      </c>
      <c r="G929" s="1">
        <v>0</v>
      </c>
      <c r="H929" s="1">
        <v>0.628</v>
      </c>
    </row>
    <row r="930" spans="2:8">
      <c r="B930" s="2">
        <v>661777</v>
      </c>
      <c r="C930" s="1">
        <v>194</v>
      </c>
      <c r="D930" s="1">
        <v>0</v>
      </c>
      <c r="E930" s="1">
        <v>267</v>
      </c>
      <c r="F930" s="1">
        <v>0.72660000000000002</v>
      </c>
      <c r="G930" s="1">
        <v>0</v>
      </c>
      <c r="H930" s="1">
        <v>0.72660000000000002</v>
      </c>
    </row>
    <row r="931" spans="2:8">
      <c r="B931" s="2">
        <v>661783</v>
      </c>
      <c r="C931" s="1">
        <v>269</v>
      </c>
      <c r="D931" s="1">
        <v>72</v>
      </c>
      <c r="E931" s="1">
        <v>975</v>
      </c>
      <c r="F931" s="1">
        <v>0.27589999999999998</v>
      </c>
      <c r="G931" s="1">
        <v>7.3800000000000004E-2</v>
      </c>
      <c r="H931" s="1">
        <v>0.34970000000000001</v>
      </c>
    </row>
    <row r="932" spans="2:8">
      <c r="B932" s="2">
        <v>661787</v>
      </c>
      <c r="C932" s="1">
        <v>143</v>
      </c>
      <c r="D932" s="1">
        <v>0</v>
      </c>
      <c r="E932" s="1">
        <v>168</v>
      </c>
      <c r="F932" s="1">
        <v>0.85119999999999996</v>
      </c>
      <c r="G932" s="1">
        <v>0</v>
      </c>
      <c r="H932" s="1">
        <v>0.85119999999999996</v>
      </c>
    </row>
    <row r="933" spans="2:8">
      <c r="B933" s="2">
        <v>661789</v>
      </c>
      <c r="C933" s="1">
        <v>543</v>
      </c>
      <c r="D933" s="1">
        <v>0</v>
      </c>
      <c r="E933" s="1">
        <v>551</v>
      </c>
      <c r="F933" s="1">
        <v>0.98550000000000004</v>
      </c>
      <c r="G933" s="1">
        <v>0</v>
      </c>
      <c r="H933" s="1">
        <v>0.98550000000000004</v>
      </c>
    </row>
    <row r="934" spans="2:8">
      <c r="B934" s="2">
        <v>661790</v>
      </c>
      <c r="C934" s="1">
        <v>452</v>
      </c>
      <c r="D934" s="1">
        <v>0</v>
      </c>
      <c r="E934" s="1">
        <v>452</v>
      </c>
      <c r="F934" s="1">
        <v>1</v>
      </c>
      <c r="G934" s="1">
        <v>0</v>
      </c>
      <c r="H934" s="1">
        <v>1</v>
      </c>
    </row>
    <row r="935" spans="2:8">
      <c r="B935" s="2">
        <v>661791</v>
      </c>
      <c r="C935" s="1">
        <v>408</v>
      </c>
      <c r="D935" s="1">
        <v>0</v>
      </c>
      <c r="E935" s="1">
        <v>411</v>
      </c>
      <c r="F935" s="1">
        <v>0.99270000000000003</v>
      </c>
      <c r="G935" s="1">
        <v>0</v>
      </c>
      <c r="H935" s="1">
        <v>0.99270000000000003</v>
      </c>
    </row>
    <row r="936" spans="2:8">
      <c r="B936" s="2">
        <v>661792</v>
      </c>
      <c r="C936" s="1">
        <v>264</v>
      </c>
      <c r="D936" s="1">
        <v>0</v>
      </c>
      <c r="E936" s="1">
        <v>287</v>
      </c>
      <c r="F936" s="1">
        <v>0.91990000000000005</v>
      </c>
      <c r="G936" s="1">
        <v>0</v>
      </c>
      <c r="H936" s="1">
        <v>0.91990000000000005</v>
      </c>
    </row>
    <row r="937" spans="2:8">
      <c r="B937" s="2">
        <v>661796</v>
      </c>
      <c r="C937" s="1">
        <v>153</v>
      </c>
      <c r="D937" s="1">
        <v>47</v>
      </c>
      <c r="E937" s="1">
        <v>428</v>
      </c>
      <c r="F937" s="1">
        <v>0.35749999999999998</v>
      </c>
      <c r="G937" s="1">
        <v>0.10979999999999999</v>
      </c>
      <c r="H937" s="1">
        <v>0.46729999999999999</v>
      </c>
    </row>
    <row r="938" spans="2:8">
      <c r="B938" s="2">
        <v>661797</v>
      </c>
      <c r="C938" s="1">
        <v>102</v>
      </c>
      <c r="D938" s="1">
        <v>29</v>
      </c>
      <c r="E938" s="1">
        <v>332</v>
      </c>
      <c r="F938" s="1">
        <v>0.30719999999999997</v>
      </c>
      <c r="G938" s="1">
        <v>8.7300000000000003E-2</v>
      </c>
      <c r="H938" s="1">
        <v>0.39460000000000001</v>
      </c>
    </row>
    <row r="939" spans="2:8">
      <c r="B939" s="2">
        <v>661798</v>
      </c>
      <c r="C939" s="1">
        <v>22</v>
      </c>
      <c r="D939" s="1">
        <v>4</v>
      </c>
      <c r="E939" s="1">
        <v>46</v>
      </c>
      <c r="F939" s="1">
        <v>0.4783</v>
      </c>
      <c r="G939" s="1">
        <v>8.6999999999999994E-2</v>
      </c>
      <c r="H939" s="1">
        <v>0.56520000000000004</v>
      </c>
    </row>
    <row r="940" spans="2:8">
      <c r="B940" s="2">
        <v>661799</v>
      </c>
      <c r="C940" s="1">
        <v>19</v>
      </c>
      <c r="D940" s="1">
        <v>3</v>
      </c>
      <c r="E940" s="1">
        <v>53</v>
      </c>
      <c r="F940" s="1">
        <v>0.35849999999999999</v>
      </c>
      <c r="G940" s="1">
        <v>5.6599999999999998E-2</v>
      </c>
      <c r="H940" s="1">
        <v>0.41510000000000002</v>
      </c>
    </row>
    <row r="941" spans="2:8">
      <c r="B941" s="2">
        <v>661801</v>
      </c>
      <c r="C941" s="1">
        <v>38</v>
      </c>
      <c r="D941" s="1">
        <v>23</v>
      </c>
      <c r="E941" s="1">
        <v>113</v>
      </c>
      <c r="F941" s="1">
        <v>0.33629999999999999</v>
      </c>
      <c r="G941" s="1">
        <v>0.20349999999999999</v>
      </c>
      <c r="H941" s="1">
        <v>0.53979999999999995</v>
      </c>
    </row>
    <row r="942" spans="2:8">
      <c r="B942" s="2">
        <v>661802</v>
      </c>
      <c r="C942" s="1">
        <v>35</v>
      </c>
      <c r="D942" s="1">
        <v>10</v>
      </c>
      <c r="E942" s="1">
        <v>91</v>
      </c>
      <c r="F942" s="1">
        <v>0.3846</v>
      </c>
      <c r="G942" s="1">
        <v>0.1099</v>
      </c>
      <c r="H942" s="1">
        <v>0.4945</v>
      </c>
    </row>
    <row r="943" spans="2:8">
      <c r="B943" s="2">
        <v>661803</v>
      </c>
      <c r="C943" s="1">
        <v>43</v>
      </c>
      <c r="D943" s="1">
        <v>10</v>
      </c>
      <c r="E943" s="1">
        <v>134</v>
      </c>
      <c r="F943" s="1">
        <v>0.32090000000000002</v>
      </c>
      <c r="G943" s="1">
        <v>7.46E-2</v>
      </c>
      <c r="H943" s="1">
        <v>0.39550000000000002</v>
      </c>
    </row>
    <row r="944" spans="2:8">
      <c r="B944" s="2">
        <v>661805</v>
      </c>
      <c r="C944" s="1">
        <v>100</v>
      </c>
      <c r="D944" s="1">
        <v>58</v>
      </c>
      <c r="E944" s="1">
        <v>322</v>
      </c>
      <c r="F944" s="1">
        <v>0.31059999999999999</v>
      </c>
      <c r="G944" s="1">
        <v>0.18010000000000001</v>
      </c>
      <c r="H944" s="1">
        <v>0.49070000000000003</v>
      </c>
    </row>
    <row r="945" spans="2:8">
      <c r="B945" s="2">
        <v>661806</v>
      </c>
      <c r="C945" s="1">
        <v>65</v>
      </c>
      <c r="D945" s="1">
        <v>19</v>
      </c>
      <c r="E945" s="1">
        <v>194</v>
      </c>
      <c r="F945" s="1">
        <v>0.33510000000000001</v>
      </c>
      <c r="G945" s="1">
        <v>9.7900000000000001E-2</v>
      </c>
      <c r="H945" s="1">
        <v>0.433</v>
      </c>
    </row>
    <row r="946" spans="2:8">
      <c r="B946" s="2">
        <v>661807</v>
      </c>
      <c r="C946" s="1">
        <v>75</v>
      </c>
      <c r="D946" s="1">
        <v>20</v>
      </c>
      <c r="E946" s="1">
        <v>243</v>
      </c>
      <c r="F946" s="1">
        <v>0.30859999999999999</v>
      </c>
      <c r="G946" s="1">
        <v>8.2299999999999998E-2</v>
      </c>
      <c r="H946" s="1">
        <v>0.39090000000000003</v>
      </c>
    </row>
    <row r="947" spans="2:8">
      <c r="B947" s="2">
        <v>661816</v>
      </c>
      <c r="C947" s="1">
        <v>365</v>
      </c>
      <c r="D947" s="1">
        <v>0</v>
      </c>
      <c r="E947" s="1">
        <v>483</v>
      </c>
      <c r="F947" s="1">
        <v>0.75570000000000004</v>
      </c>
      <c r="G947" s="1">
        <v>0</v>
      </c>
      <c r="H947" s="1">
        <v>0.75570000000000004</v>
      </c>
    </row>
    <row r="948" spans="2:8">
      <c r="B948" s="2">
        <v>661817</v>
      </c>
      <c r="C948" s="1">
        <v>178</v>
      </c>
      <c r="D948" s="1">
        <v>0</v>
      </c>
      <c r="E948" s="1">
        <v>242</v>
      </c>
      <c r="F948" s="1">
        <v>0.73550000000000004</v>
      </c>
      <c r="G948" s="1">
        <v>0</v>
      </c>
      <c r="H948" s="1">
        <v>0.73550000000000004</v>
      </c>
    </row>
    <row r="949" spans="2:8">
      <c r="B949" s="2">
        <v>661818</v>
      </c>
      <c r="C949" s="1">
        <v>380</v>
      </c>
      <c r="D949" s="1">
        <v>0</v>
      </c>
      <c r="E949" s="1">
        <v>676</v>
      </c>
      <c r="F949" s="1">
        <v>0.56210000000000004</v>
      </c>
      <c r="G949" s="1">
        <v>0</v>
      </c>
      <c r="H949" s="1">
        <v>0.56210000000000004</v>
      </c>
    </row>
    <row r="950" spans="2:8">
      <c r="B950" s="2">
        <v>661820</v>
      </c>
      <c r="C950" s="1">
        <v>281</v>
      </c>
      <c r="D950" s="1">
        <v>0</v>
      </c>
      <c r="E950" s="1">
        <v>451</v>
      </c>
      <c r="F950" s="1">
        <v>0.62309999999999999</v>
      </c>
      <c r="G950" s="1">
        <v>0</v>
      </c>
      <c r="H950" s="1">
        <v>0.62309999999999999</v>
      </c>
    </row>
    <row r="951" spans="2:8">
      <c r="B951" s="2">
        <v>661822</v>
      </c>
      <c r="C951" s="1">
        <v>345</v>
      </c>
      <c r="D951" s="1">
        <v>0</v>
      </c>
      <c r="E951" s="1">
        <v>345</v>
      </c>
      <c r="F951" s="1">
        <v>1</v>
      </c>
      <c r="G951" s="1">
        <v>0</v>
      </c>
      <c r="H951" s="1">
        <v>1</v>
      </c>
    </row>
    <row r="952" spans="2:8">
      <c r="B952" s="2">
        <v>661823</v>
      </c>
      <c r="C952" s="1">
        <v>129</v>
      </c>
      <c r="D952" s="1">
        <v>0</v>
      </c>
      <c r="E952" s="1">
        <v>129</v>
      </c>
      <c r="F952" s="1">
        <v>1</v>
      </c>
      <c r="G952" s="1">
        <v>0</v>
      </c>
      <c r="H952" s="1">
        <v>1</v>
      </c>
    </row>
    <row r="953" spans="2:8">
      <c r="B953" s="2">
        <v>661825</v>
      </c>
      <c r="C953" s="1">
        <v>351</v>
      </c>
      <c r="D953" s="1">
        <v>0</v>
      </c>
      <c r="E953" s="1">
        <v>351</v>
      </c>
      <c r="F953" s="1">
        <v>1</v>
      </c>
      <c r="G953" s="1">
        <v>0</v>
      </c>
      <c r="H953" s="1">
        <v>1</v>
      </c>
    </row>
    <row r="954" spans="2:8">
      <c r="B954" s="2">
        <v>661826</v>
      </c>
      <c r="C954" s="1">
        <v>341</v>
      </c>
      <c r="D954" s="1">
        <v>0</v>
      </c>
      <c r="E954" s="1">
        <v>341</v>
      </c>
      <c r="F954" s="1">
        <v>1</v>
      </c>
      <c r="G954" s="1">
        <v>0</v>
      </c>
      <c r="H954" s="1">
        <v>1</v>
      </c>
    </row>
    <row r="955" spans="2:8">
      <c r="B955" s="2">
        <v>661829</v>
      </c>
      <c r="C955" s="1">
        <v>176</v>
      </c>
      <c r="D955" s="1">
        <v>0</v>
      </c>
      <c r="E955" s="1">
        <v>311</v>
      </c>
      <c r="F955" s="1">
        <v>0.56589999999999996</v>
      </c>
      <c r="G955" s="1">
        <v>0</v>
      </c>
      <c r="H955" s="1">
        <v>0.56589999999999996</v>
      </c>
    </row>
    <row r="956" spans="2:8">
      <c r="B956" s="2">
        <v>661830</v>
      </c>
      <c r="C956" s="1">
        <v>362</v>
      </c>
      <c r="D956" s="1">
        <v>0</v>
      </c>
      <c r="E956" s="1">
        <v>418</v>
      </c>
      <c r="F956" s="1">
        <v>0.86599999999999999</v>
      </c>
      <c r="G956" s="1">
        <v>0</v>
      </c>
      <c r="H956" s="1">
        <v>0.86599999999999999</v>
      </c>
    </row>
    <row r="957" spans="2:8">
      <c r="B957" s="2">
        <v>661832</v>
      </c>
      <c r="C957" s="1">
        <v>391</v>
      </c>
      <c r="D957" s="1">
        <v>0</v>
      </c>
      <c r="E957" s="1">
        <v>434</v>
      </c>
      <c r="F957" s="1">
        <v>0.90090000000000003</v>
      </c>
      <c r="G957" s="1">
        <v>0</v>
      </c>
      <c r="H957" s="1">
        <v>0.90090000000000003</v>
      </c>
    </row>
    <row r="958" spans="2:8">
      <c r="B958" s="2">
        <v>661833</v>
      </c>
      <c r="C958" s="1">
        <v>459</v>
      </c>
      <c r="D958" s="1">
        <v>0</v>
      </c>
      <c r="E958" s="1">
        <v>560</v>
      </c>
      <c r="F958" s="1">
        <v>0.8196</v>
      </c>
      <c r="G958" s="1">
        <v>0</v>
      </c>
      <c r="H958" s="1">
        <v>0.8196</v>
      </c>
    </row>
    <row r="959" spans="2:8">
      <c r="B959" s="2">
        <v>661834</v>
      </c>
      <c r="C959" s="1">
        <v>78</v>
      </c>
      <c r="D959" s="1">
        <v>31</v>
      </c>
      <c r="E959" s="1">
        <v>363</v>
      </c>
      <c r="F959" s="1">
        <v>0.21490000000000001</v>
      </c>
      <c r="G959" s="1">
        <v>8.5400000000000004E-2</v>
      </c>
      <c r="H959" s="1">
        <v>0.30030000000000001</v>
      </c>
    </row>
    <row r="960" spans="2:8">
      <c r="B960" s="2">
        <v>661835</v>
      </c>
      <c r="C960" s="1">
        <v>77</v>
      </c>
      <c r="D960" s="1">
        <v>46</v>
      </c>
      <c r="E960" s="1">
        <v>335</v>
      </c>
      <c r="F960" s="1">
        <v>0.22989999999999999</v>
      </c>
      <c r="G960" s="1">
        <v>0.13730000000000001</v>
      </c>
      <c r="H960" s="1">
        <v>0.36720000000000003</v>
      </c>
    </row>
    <row r="961" spans="2:8">
      <c r="B961" s="2">
        <v>661836</v>
      </c>
      <c r="C961" s="1">
        <v>8</v>
      </c>
      <c r="D961" s="1">
        <v>7</v>
      </c>
      <c r="E961" s="1">
        <v>28</v>
      </c>
      <c r="F961" s="1">
        <v>0.28570000000000001</v>
      </c>
      <c r="G961" s="1">
        <v>0.25</v>
      </c>
      <c r="H961" s="1">
        <v>0.53569999999999995</v>
      </c>
    </row>
    <row r="962" spans="2:8">
      <c r="B962" s="2">
        <v>661837</v>
      </c>
      <c r="C962" s="1">
        <v>437</v>
      </c>
      <c r="D962" s="1">
        <v>0</v>
      </c>
      <c r="E962" s="1">
        <v>437</v>
      </c>
      <c r="F962" s="1">
        <v>1</v>
      </c>
      <c r="G962" s="1">
        <v>0</v>
      </c>
      <c r="H962" s="1">
        <v>1</v>
      </c>
    </row>
    <row r="963" spans="2:8">
      <c r="B963" s="2">
        <v>661840</v>
      </c>
      <c r="C963" s="1">
        <v>257</v>
      </c>
      <c r="D963" s="1">
        <v>0</v>
      </c>
      <c r="E963" s="1">
        <v>262</v>
      </c>
      <c r="F963" s="1">
        <v>0.98089999999999999</v>
      </c>
      <c r="G963" s="1">
        <v>0</v>
      </c>
      <c r="H963" s="1">
        <v>0.98089999999999999</v>
      </c>
    </row>
    <row r="964" spans="2:8">
      <c r="B964" s="2">
        <v>661841</v>
      </c>
      <c r="C964" s="1">
        <v>186</v>
      </c>
      <c r="D964" s="1">
        <v>0</v>
      </c>
      <c r="E964" s="1">
        <v>245</v>
      </c>
      <c r="F964" s="1">
        <v>0.75919999999999999</v>
      </c>
      <c r="G964" s="1">
        <v>0</v>
      </c>
      <c r="H964" s="1">
        <v>0.75919999999999999</v>
      </c>
    </row>
    <row r="965" spans="2:8">
      <c r="B965" s="2">
        <v>661843</v>
      </c>
      <c r="C965" s="1">
        <v>234</v>
      </c>
      <c r="D965" s="1">
        <v>0</v>
      </c>
      <c r="E965" s="1">
        <v>248</v>
      </c>
      <c r="F965" s="1">
        <v>0.94350000000000001</v>
      </c>
      <c r="G965" s="1">
        <v>0</v>
      </c>
      <c r="H965" s="1">
        <v>0.94350000000000001</v>
      </c>
    </row>
    <row r="966" spans="2:8">
      <c r="B966" s="2">
        <v>661845</v>
      </c>
      <c r="C966" s="1">
        <v>220</v>
      </c>
      <c r="D966" s="1">
        <v>0</v>
      </c>
      <c r="E966" s="1">
        <v>273</v>
      </c>
      <c r="F966" s="1">
        <v>0.80589999999999995</v>
      </c>
      <c r="G966" s="1">
        <v>0</v>
      </c>
      <c r="H966" s="1">
        <v>0.80589999999999995</v>
      </c>
    </row>
    <row r="967" spans="2:8">
      <c r="B967" s="2">
        <v>661847</v>
      </c>
      <c r="C967" s="1">
        <v>262</v>
      </c>
      <c r="D967" s="1">
        <v>0</v>
      </c>
      <c r="E967" s="1">
        <v>285</v>
      </c>
      <c r="F967" s="1">
        <v>0.91930000000000001</v>
      </c>
      <c r="G967" s="1">
        <v>0</v>
      </c>
      <c r="H967" s="1">
        <v>0.91930000000000001</v>
      </c>
    </row>
    <row r="968" spans="2:8">
      <c r="B968" s="2">
        <v>661848</v>
      </c>
      <c r="C968" s="1">
        <v>170</v>
      </c>
      <c r="D968" s="1">
        <v>0</v>
      </c>
      <c r="E968" s="1">
        <v>265</v>
      </c>
      <c r="F968" s="1">
        <v>0.64149999999999996</v>
      </c>
      <c r="G968" s="1">
        <v>0</v>
      </c>
      <c r="H968" s="1">
        <v>0.64149999999999996</v>
      </c>
    </row>
    <row r="969" spans="2:8">
      <c r="B969" s="2">
        <v>661850</v>
      </c>
      <c r="C969" s="1">
        <v>63</v>
      </c>
      <c r="D969" s="1">
        <v>19</v>
      </c>
      <c r="E969" s="1">
        <v>190</v>
      </c>
      <c r="F969" s="1">
        <v>0.33160000000000001</v>
      </c>
      <c r="G969" s="1">
        <v>0.1</v>
      </c>
      <c r="H969" s="1">
        <v>0.43159999999999998</v>
      </c>
    </row>
    <row r="970" spans="2:8">
      <c r="B970" s="2">
        <v>661852</v>
      </c>
      <c r="C970" s="1">
        <v>51</v>
      </c>
      <c r="D970" s="1">
        <v>21</v>
      </c>
      <c r="E970" s="1">
        <v>186</v>
      </c>
      <c r="F970" s="1">
        <v>0.2742</v>
      </c>
      <c r="G970" s="1">
        <v>0.1129</v>
      </c>
      <c r="H970" s="1">
        <v>0.3871</v>
      </c>
    </row>
    <row r="971" spans="2:8">
      <c r="B971" s="2">
        <v>661856</v>
      </c>
      <c r="C971" s="1">
        <v>73</v>
      </c>
      <c r="D971" s="1">
        <v>0</v>
      </c>
      <c r="E971" s="1">
        <v>98</v>
      </c>
      <c r="F971" s="1">
        <v>0.74490000000000001</v>
      </c>
      <c r="G971" s="1">
        <v>0</v>
      </c>
      <c r="H971" s="1">
        <v>0.74490000000000001</v>
      </c>
    </row>
    <row r="972" spans="2:8">
      <c r="B972" s="2">
        <v>661858</v>
      </c>
      <c r="C972" s="1">
        <v>126</v>
      </c>
      <c r="D972" s="1">
        <v>0</v>
      </c>
      <c r="E972" s="1">
        <v>138</v>
      </c>
      <c r="F972" s="1">
        <v>0.91300000000000003</v>
      </c>
      <c r="G972" s="1">
        <v>0</v>
      </c>
      <c r="H972" s="1">
        <v>0.91300000000000003</v>
      </c>
    </row>
    <row r="973" spans="2:8">
      <c r="B973" s="2">
        <v>661860</v>
      </c>
      <c r="C973" s="1">
        <v>90</v>
      </c>
      <c r="D973" s="1">
        <v>0</v>
      </c>
      <c r="E973" s="1">
        <v>126</v>
      </c>
      <c r="F973" s="1">
        <v>0.71430000000000005</v>
      </c>
      <c r="G973" s="1">
        <v>0</v>
      </c>
      <c r="H973" s="1">
        <v>0.71430000000000005</v>
      </c>
    </row>
    <row r="974" spans="2:8">
      <c r="B974" s="2">
        <v>661863</v>
      </c>
      <c r="C974" s="1">
        <v>71</v>
      </c>
      <c r="D974" s="1">
        <v>30</v>
      </c>
      <c r="E974" s="1">
        <v>321</v>
      </c>
      <c r="F974" s="1">
        <v>0.22120000000000001</v>
      </c>
      <c r="G974" s="1">
        <v>9.35E-2</v>
      </c>
      <c r="H974" s="1">
        <v>0.31459999999999999</v>
      </c>
    </row>
    <row r="975" spans="2:8">
      <c r="B975" s="2">
        <v>661864</v>
      </c>
      <c r="C975" s="1">
        <v>54</v>
      </c>
      <c r="D975" s="1">
        <v>21</v>
      </c>
      <c r="E975" s="1">
        <v>176</v>
      </c>
      <c r="F975" s="1">
        <v>0.30680000000000002</v>
      </c>
      <c r="G975" s="1">
        <v>0.1193</v>
      </c>
      <c r="H975" s="1">
        <v>0.42609999999999998</v>
      </c>
    </row>
    <row r="976" spans="2:8">
      <c r="B976" s="2">
        <v>661865</v>
      </c>
      <c r="C976" s="1">
        <v>66</v>
      </c>
      <c r="D976" s="1">
        <v>25</v>
      </c>
      <c r="E976" s="1">
        <v>251</v>
      </c>
      <c r="F976" s="1">
        <v>0.26290000000000002</v>
      </c>
      <c r="G976" s="1">
        <v>9.9599999999999994E-2</v>
      </c>
      <c r="H976" s="1">
        <v>0.36249999999999999</v>
      </c>
    </row>
    <row r="977" spans="2:8">
      <c r="B977" s="2">
        <v>661866</v>
      </c>
      <c r="C977" s="1">
        <v>42</v>
      </c>
      <c r="D977" s="1">
        <v>11</v>
      </c>
      <c r="E977" s="1">
        <v>151</v>
      </c>
      <c r="F977" s="1">
        <v>0.27810000000000001</v>
      </c>
      <c r="G977" s="1">
        <v>7.2800000000000004E-2</v>
      </c>
      <c r="H977" s="1">
        <v>0.35099999999999998</v>
      </c>
    </row>
    <row r="978" spans="2:8">
      <c r="B978" s="2">
        <v>661867</v>
      </c>
      <c r="C978" s="1">
        <v>30</v>
      </c>
      <c r="D978" s="1">
        <v>10</v>
      </c>
      <c r="E978" s="1">
        <v>109</v>
      </c>
      <c r="F978" s="1">
        <v>0.2752</v>
      </c>
      <c r="G978" s="1">
        <v>9.1700000000000004E-2</v>
      </c>
      <c r="H978" s="1">
        <v>0.36699999999999999</v>
      </c>
    </row>
    <row r="979" spans="2:8">
      <c r="B979" s="2">
        <v>661868</v>
      </c>
      <c r="C979" s="1">
        <v>46</v>
      </c>
      <c r="D979" s="1">
        <v>17</v>
      </c>
      <c r="E979" s="1">
        <v>152</v>
      </c>
      <c r="F979" s="1">
        <v>0.30259999999999998</v>
      </c>
      <c r="G979" s="1">
        <v>0.1118</v>
      </c>
      <c r="H979" s="1">
        <v>0.41449999999999998</v>
      </c>
    </row>
    <row r="980" spans="2:8">
      <c r="B980" s="2">
        <v>661869</v>
      </c>
      <c r="C980" s="1">
        <v>21</v>
      </c>
      <c r="D980" s="1">
        <v>30</v>
      </c>
      <c r="E980" s="1">
        <v>95</v>
      </c>
      <c r="F980" s="1">
        <v>0.22109999999999999</v>
      </c>
      <c r="G980" s="1">
        <v>0.31580000000000003</v>
      </c>
      <c r="H980" s="1">
        <v>0.53680000000000005</v>
      </c>
    </row>
    <row r="981" spans="2:8">
      <c r="B981" s="2">
        <v>661871</v>
      </c>
      <c r="C981" s="1">
        <v>56</v>
      </c>
      <c r="D981" s="1">
        <v>58</v>
      </c>
      <c r="E981" s="1">
        <v>149</v>
      </c>
      <c r="F981" s="1">
        <v>0.37580000000000002</v>
      </c>
      <c r="G981" s="1">
        <v>0.38929999999999998</v>
      </c>
      <c r="H981" s="1">
        <v>0.7651</v>
      </c>
    </row>
    <row r="982" spans="2:8">
      <c r="B982" s="2">
        <v>661872</v>
      </c>
      <c r="C982" s="1">
        <v>11</v>
      </c>
      <c r="D982" s="1">
        <v>2</v>
      </c>
      <c r="E982" s="1">
        <v>25</v>
      </c>
      <c r="F982" s="1">
        <v>0.44</v>
      </c>
      <c r="G982" s="1">
        <v>0.08</v>
      </c>
      <c r="H982" s="1">
        <v>0.52</v>
      </c>
    </row>
    <row r="983" spans="2:8">
      <c r="B983" s="2">
        <v>661873</v>
      </c>
      <c r="C983" s="1">
        <v>118</v>
      </c>
      <c r="D983" s="1">
        <v>25</v>
      </c>
      <c r="E983" s="1">
        <v>376</v>
      </c>
      <c r="F983" s="1">
        <v>0.31380000000000002</v>
      </c>
      <c r="G983" s="1">
        <v>6.6500000000000004E-2</v>
      </c>
      <c r="H983" s="1">
        <v>0.38030000000000003</v>
      </c>
    </row>
    <row r="984" spans="2:8">
      <c r="B984" s="2">
        <v>661874</v>
      </c>
      <c r="C984" s="1">
        <v>61</v>
      </c>
      <c r="D984" s="1">
        <v>31</v>
      </c>
      <c r="E984" s="1">
        <v>518</v>
      </c>
      <c r="F984" s="1">
        <v>0.1178</v>
      </c>
      <c r="G984" s="1">
        <v>5.9799999999999999E-2</v>
      </c>
      <c r="H984" s="1">
        <v>0.17760000000000001</v>
      </c>
    </row>
    <row r="985" spans="2:8">
      <c r="B985" s="2">
        <v>661875</v>
      </c>
      <c r="C985" s="1">
        <v>111</v>
      </c>
      <c r="D985" s="1">
        <v>33</v>
      </c>
      <c r="E985" s="1">
        <v>489</v>
      </c>
      <c r="F985" s="1">
        <v>0.22700000000000001</v>
      </c>
      <c r="G985" s="1">
        <v>6.7500000000000004E-2</v>
      </c>
      <c r="H985" s="1">
        <v>0.29449999999999998</v>
      </c>
    </row>
    <row r="986" spans="2:8">
      <c r="B986" s="2">
        <v>661877</v>
      </c>
      <c r="C986" s="1">
        <v>136</v>
      </c>
      <c r="D986" s="1">
        <v>62</v>
      </c>
      <c r="E986" s="1">
        <v>729</v>
      </c>
      <c r="F986" s="1">
        <v>0.18659999999999999</v>
      </c>
      <c r="G986" s="1">
        <v>8.5000000000000006E-2</v>
      </c>
      <c r="H986" s="1">
        <v>0.27160000000000001</v>
      </c>
    </row>
    <row r="987" spans="2:8">
      <c r="B987" s="2">
        <v>661878</v>
      </c>
      <c r="C987" s="1">
        <v>157</v>
      </c>
      <c r="D987" s="1">
        <v>56</v>
      </c>
      <c r="E987" s="1">
        <v>966</v>
      </c>
      <c r="F987" s="1">
        <v>0.16250000000000001</v>
      </c>
      <c r="G987" s="1">
        <v>5.8000000000000003E-2</v>
      </c>
      <c r="H987" s="1">
        <v>0.2205</v>
      </c>
    </row>
    <row r="988" spans="2:8">
      <c r="B988" s="2">
        <v>661879</v>
      </c>
      <c r="C988" s="1">
        <v>389</v>
      </c>
      <c r="D988" s="1">
        <v>0</v>
      </c>
      <c r="E988" s="1">
        <v>412</v>
      </c>
      <c r="F988" s="1">
        <v>0.94420000000000004</v>
      </c>
      <c r="G988" s="1">
        <v>0</v>
      </c>
      <c r="H988" s="1">
        <v>0.94420000000000004</v>
      </c>
    </row>
    <row r="989" spans="2:8">
      <c r="B989" s="2">
        <v>661880</v>
      </c>
      <c r="C989" s="1">
        <v>447</v>
      </c>
      <c r="D989" s="1">
        <v>0</v>
      </c>
      <c r="E989" s="1">
        <v>460</v>
      </c>
      <c r="F989" s="1">
        <v>0.97170000000000001</v>
      </c>
      <c r="G989" s="1">
        <v>0</v>
      </c>
      <c r="H989" s="1">
        <v>0.97170000000000001</v>
      </c>
    </row>
    <row r="990" spans="2:8">
      <c r="B990" s="2">
        <v>661881</v>
      </c>
      <c r="C990" s="1">
        <v>425</v>
      </c>
      <c r="D990" s="1">
        <v>0</v>
      </c>
      <c r="E990" s="1">
        <v>450</v>
      </c>
      <c r="F990" s="1">
        <v>0.94440000000000002</v>
      </c>
      <c r="G990" s="1">
        <v>0</v>
      </c>
      <c r="H990" s="1">
        <v>0.94440000000000002</v>
      </c>
    </row>
    <row r="991" spans="2:8">
      <c r="B991" s="2">
        <v>661882</v>
      </c>
      <c r="C991" s="1">
        <v>104</v>
      </c>
      <c r="D991" s="1">
        <v>0</v>
      </c>
      <c r="E991" s="1">
        <v>443</v>
      </c>
      <c r="F991" s="1">
        <v>0.23480000000000001</v>
      </c>
      <c r="G991" s="1">
        <v>0</v>
      </c>
      <c r="H991" s="1">
        <v>0.23480000000000001</v>
      </c>
    </row>
    <row r="992" spans="2:8">
      <c r="B992" s="2">
        <v>661883</v>
      </c>
      <c r="C992" s="1">
        <v>235</v>
      </c>
      <c r="D992" s="1">
        <v>0</v>
      </c>
      <c r="E992" s="1">
        <v>381</v>
      </c>
      <c r="F992" s="1">
        <v>0.61680000000000001</v>
      </c>
      <c r="G992" s="1">
        <v>0</v>
      </c>
      <c r="H992" s="1">
        <v>0.61680000000000001</v>
      </c>
    </row>
    <row r="993" spans="2:8">
      <c r="B993" s="2">
        <v>661884</v>
      </c>
      <c r="C993" s="1">
        <v>191</v>
      </c>
      <c r="D993" s="1">
        <v>0</v>
      </c>
      <c r="E993" s="1">
        <v>451</v>
      </c>
      <c r="F993" s="1">
        <v>0.42349999999999999</v>
      </c>
      <c r="G993" s="1">
        <v>0</v>
      </c>
      <c r="H993" s="1">
        <v>0.42349999999999999</v>
      </c>
    </row>
    <row r="994" spans="2:8">
      <c r="B994" s="2">
        <v>661886</v>
      </c>
      <c r="C994" s="1">
        <v>163</v>
      </c>
      <c r="D994" s="1">
        <v>0</v>
      </c>
      <c r="E994" s="1">
        <v>258</v>
      </c>
      <c r="F994" s="1">
        <v>0.63180000000000003</v>
      </c>
      <c r="G994" s="1">
        <v>0</v>
      </c>
      <c r="H994" s="1">
        <v>0.63180000000000003</v>
      </c>
    </row>
    <row r="995" spans="2:8">
      <c r="B995" s="2">
        <v>661887</v>
      </c>
      <c r="C995" s="1">
        <v>392</v>
      </c>
      <c r="D995" s="1">
        <v>0</v>
      </c>
      <c r="E995" s="1">
        <v>392</v>
      </c>
      <c r="F995" s="1">
        <v>1</v>
      </c>
      <c r="G995" s="1">
        <v>0</v>
      </c>
      <c r="H995" s="1">
        <v>1</v>
      </c>
    </row>
    <row r="996" spans="2:8">
      <c r="B996" s="2">
        <v>661888</v>
      </c>
      <c r="C996" s="1">
        <v>259</v>
      </c>
      <c r="D996" s="1">
        <v>0</v>
      </c>
      <c r="E996" s="1">
        <v>347</v>
      </c>
      <c r="F996" s="1">
        <v>0.74639999999999995</v>
      </c>
      <c r="G996" s="1">
        <v>0</v>
      </c>
      <c r="H996" s="1">
        <v>0.74639999999999995</v>
      </c>
    </row>
    <row r="997" spans="2:8">
      <c r="B997" s="2">
        <v>661889</v>
      </c>
      <c r="C997" s="1">
        <v>296</v>
      </c>
      <c r="D997" s="1">
        <v>0</v>
      </c>
      <c r="E997" s="1">
        <v>311</v>
      </c>
      <c r="F997" s="1">
        <v>0.95179999999999998</v>
      </c>
      <c r="G997" s="1">
        <v>0</v>
      </c>
      <c r="H997" s="1">
        <v>0.95179999999999998</v>
      </c>
    </row>
    <row r="998" spans="2:8">
      <c r="B998" s="2">
        <v>661890</v>
      </c>
      <c r="C998" s="1">
        <v>267</v>
      </c>
      <c r="D998" s="1">
        <v>0</v>
      </c>
      <c r="E998" s="1">
        <v>280</v>
      </c>
      <c r="F998" s="1">
        <v>0.9536</v>
      </c>
      <c r="G998" s="1">
        <v>0</v>
      </c>
      <c r="H998" s="1">
        <v>0.9536</v>
      </c>
    </row>
    <row r="999" spans="2:8">
      <c r="B999" s="2">
        <v>661892</v>
      </c>
      <c r="C999" s="1">
        <v>133</v>
      </c>
      <c r="D999" s="1">
        <v>0</v>
      </c>
      <c r="E999" s="1">
        <v>343</v>
      </c>
      <c r="F999" s="1">
        <v>0.38779999999999998</v>
      </c>
      <c r="G999" s="1">
        <v>0</v>
      </c>
      <c r="H999" s="1">
        <v>0.38779999999999998</v>
      </c>
    </row>
    <row r="1000" spans="2:8">
      <c r="B1000" s="2">
        <v>661893</v>
      </c>
      <c r="C1000" s="1">
        <v>170</v>
      </c>
      <c r="D1000" s="1">
        <v>0</v>
      </c>
      <c r="E1000" s="1">
        <v>314</v>
      </c>
      <c r="F1000" s="1">
        <v>0.54139999999999999</v>
      </c>
      <c r="G1000" s="1">
        <v>0</v>
      </c>
      <c r="H1000" s="1">
        <v>0.54139999999999999</v>
      </c>
    </row>
    <row r="1001" spans="2:8">
      <c r="B1001" s="2">
        <v>661895</v>
      </c>
      <c r="C1001" s="1">
        <v>424</v>
      </c>
      <c r="D1001" s="1">
        <v>0</v>
      </c>
      <c r="E1001" s="1">
        <v>424</v>
      </c>
      <c r="F1001" s="1">
        <v>1</v>
      </c>
      <c r="G1001" s="1">
        <v>0</v>
      </c>
      <c r="H1001" s="1">
        <v>1</v>
      </c>
    </row>
    <row r="1002" spans="2:8">
      <c r="B1002" s="2">
        <v>661896</v>
      </c>
      <c r="C1002" s="1">
        <v>84</v>
      </c>
      <c r="D1002" s="1">
        <v>0</v>
      </c>
      <c r="E1002" s="1">
        <v>323</v>
      </c>
      <c r="F1002" s="1">
        <v>0.2601</v>
      </c>
      <c r="G1002" s="1">
        <v>0</v>
      </c>
      <c r="H1002" s="1">
        <v>0.2601</v>
      </c>
    </row>
    <row r="1003" spans="2:8">
      <c r="B1003" s="2">
        <v>661897</v>
      </c>
      <c r="C1003" s="1">
        <v>281</v>
      </c>
      <c r="D1003" s="1">
        <v>0</v>
      </c>
      <c r="E1003" s="1">
        <v>344</v>
      </c>
      <c r="F1003" s="1">
        <v>0.81689999999999996</v>
      </c>
      <c r="G1003" s="1">
        <v>0</v>
      </c>
      <c r="H1003" s="1">
        <v>0.81689999999999996</v>
      </c>
    </row>
    <row r="1004" spans="2:8">
      <c r="B1004" s="2">
        <v>661898</v>
      </c>
      <c r="C1004" s="1">
        <v>433</v>
      </c>
      <c r="D1004" s="1">
        <v>0</v>
      </c>
      <c r="E1004" s="1">
        <v>469</v>
      </c>
      <c r="F1004" s="1">
        <v>0.92320000000000002</v>
      </c>
      <c r="G1004" s="1">
        <v>0</v>
      </c>
      <c r="H1004" s="1">
        <v>0.92320000000000002</v>
      </c>
    </row>
    <row r="1005" spans="2:8">
      <c r="B1005" s="2">
        <v>661899</v>
      </c>
      <c r="C1005" s="1">
        <v>279</v>
      </c>
      <c r="D1005" s="1">
        <v>0</v>
      </c>
      <c r="E1005" s="1">
        <v>356</v>
      </c>
      <c r="F1005" s="1">
        <v>0.78369999999999995</v>
      </c>
      <c r="G1005" s="1">
        <v>0</v>
      </c>
      <c r="H1005" s="1">
        <v>0.78369999999999995</v>
      </c>
    </row>
    <row r="1006" spans="2:8">
      <c r="B1006" s="2">
        <v>661900</v>
      </c>
      <c r="C1006" s="1">
        <v>402</v>
      </c>
      <c r="D1006" s="1">
        <v>0</v>
      </c>
      <c r="E1006" s="1">
        <v>402</v>
      </c>
      <c r="F1006" s="1">
        <v>1</v>
      </c>
      <c r="G1006" s="1">
        <v>0</v>
      </c>
      <c r="H1006" s="1">
        <v>1</v>
      </c>
    </row>
    <row r="1007" spans="2:8">
      <c r="B1007" s="2">
        <v>661904</v>
      </c>
      <c r="C1007" s="1">
        <v>371</v>
      </c>
      <c r="D1007" s="1">
        <v>0</v>
      </c>
      <c r="E1007" s="1">
        <v>371</v>
      </c>
      <c r="F1007" s="1">
        <v>1</v>
      </c>
      <c r="G1007" s="1">
        <v>0</v>
      </c>
      <c r="H1007" s="1">
        <v>1</v>
      </c>
    </row>
    <row r="1008" spans="2:8">
      <c r="B1008" s="2">
        <v>661906</v>
      </c>
      <c r="C1008" s="1">
        <v>238</v>
      </c>
      <c r="D1008" s="1">
        <v>0</v>
      </c>
      <c r="E1008" s="1">
        <v>238</v>
      </c>
      <c r="F1008" s="1">
        <v>1</v>
      </c>
      <c r="G1008" s="1">
        <v>0</v>
      </c>
      <c r="H1008" s="1">
        <v>1</v>
      </c>
    </row>
    <row r="1009" spans="2:8">
      <c r="B1009" s="2">
        <v>661908</v>
      </c>
      <c r="C1009" s="1">
        <v>452</v>
      </c>
      <c r="D1009" s="1">
        <v>0</v>
      </c>
      <c r="E1009" s="1">
        <v>490</v>
      </c>
      <c r="F1009" s="1">
        <v>0.9224</v>
      </c>
      <c r="G1009" s="1">
        <v>0</v>
      </c>
      <c r="H1009" s="1">
        <v>0.9224</v>
      </c>
    </row>
    <row r="1010" spans="2:8">
      <c r="B1010" s="2">
        <v>661910</v>
      </c>
      <c r="C1010" s="1">
        <v>313</v>
      </c>
      <c r="D1010" s="1">
        <v>0</v>
      </c>
      <c r="E1010" s="1">
        <v>348</v>
      </c>
      <c r="F1010" s="1">
        <v>0.89939999999999998</v>
      </c>
      <c r="G1010" s="1">
        <v>0</v>
      </c>
      <c r="H1010" s="1">
        <v>0.89939999999999998</v>
      </c>
    </row>
    <row r="1011" spans="2:8">
      <c r="B1011" s="2">
        <v>661912</v>
      </c>
      <c r="C1011" s="1">
        <v>87</v>
      </c>
      <c r="D1011" s="1">
        <v>0</v>
      </c>
      <c r="E1011" s="1">
        <v>362</v>
      </c>
      <c r="F1011" s="1">
        <v>0.24030000000000001</v>
      </c>
      <c r="G1011" s="1">
        <v>0</v>
      </c>
      <c r="H1011" s="1">
        <v>0.24030000000000001</v>
      </c>
    </row>
    <row r="1012" spans="2:8">
      <c r="B1012" s="2">
        <v>661913</v>
      </c>
      <c r="C1012" s="1">
        <v>81</v>
      </c>
      <c r="D1012" s="1">
        <v>0</v>
      </c>
      <c r="E1012" s="1">
        <v>93</v>
      </c>
      <c r="F1012" s="1">
        <v>0.871</v>
      </c>
      <c r="G1012" s="1">
        <v>0</v>
      </c>
      <c r="H1012" s="1">
        <v>0.871</v>
      </c>
    </row>
    <row r="1013" spans="2:8">
      <c r="B1013" s="2">
        <v>661914</v>
      </c>
      <c r="C1013" s="1">
        <v>41</v>
      </c>
      <c r="D1013" s="1">
        <v>0</v>
      </c>
      <c r="E1013" s="1">
        <v>49</v>
      </c>
      <c r="F1013" s="1">
        <v>0.8367</v>
      </c>
      <c r="G1013" s="1">
        <v>0</v>
      </c>
      <c r="H1013" s="1">
        <v>0.8367</v>
      </c>
    </row>
    <row r="1014" spans="2:8">
      <c r="B1014" s="2">
        <v>661915</v>
      </c>
      <c r="C1014" s="1">
        <v>58</v>
      </c>
      <c r="D1014" s="1">
        <v>0</v>
      </c>
      <c r="E1014" s="1">
        <v>58</v>
      </c>
      <c r="F1014" s="1">
        <v>1</v>
      </c>
      <c r="G1014" s="1">
        <v>0</v>
      </c>
      <c r="H1014" s="1">
        <v>1</v>
      </c>
    </row>
    <row r="1015" spans="2:8">
      <c r="B1015" s="2">
        <v>661916</v>
      </c>
      <c r="C1015" s="1">
        <v>330</v>
      </c>
      <c r="D1015" s="1">
        <v>0</v>
      </c>
      <c r="E1015" s="1">
        <v>341</v>
      </c>
      <c r="F1015" s="1">
        <v>0.9677</v>
      </c>
      <c r="G1015" s="1">
        <v>0</v>
      </c>
      <c r="H1015" s="1">
        <v>0.9677</v>
      </c>
    </row>
    <row r="1016" spans="2:8">
      <c r="B1016" s="2">
        <v>661917</v>
      </c>
      <c r="C1016" s="1">
        <v>231</v>
      </c>
      <c r="D1016" s="1">
        <v>0</v>
      </c>
      <c r="E1016" s="1">
        <v>326</v>
      </c>
      <c r="F1016" s="1">
        <v>0.70860000000000001</v>
      </c>
      <c r="G1016" s="1">
        <v>0</v>
      </c>
      <c r="H1016" s="1">
        <v>0.70860000000000001</v>
      </c>
    </row>
    <row r="1017" spans="2:8">
      <c r="B1017" s="2">
        <v>661920</v>
      </c>
      <c r="C1017" s="1">
        <v>518</v>
      </c>
      <c r="D1017" s="1">
        <v>0</v>
      </c>
      <c r="E1017" s="1">
        <v>526</v>
      </c>
      <c r="F1017" s="1">
        <v>0.98480000000000001</v>
      </c>
      <c r="G1017" s="1">
        <v>0</v>
      </c>
      <c r="H1017" s="1">
        <v>0.98480000000000001</v>
      </c>
    </row>
    <row r="1018" spans="2:8">
      <c r="B1018" s="2">
        <v>661922</v>
      </c>
      <c r="C1018" s="1">
        <v>460</v>
      </c>
      <c r="D1018" s="1">
        <v>0</v>
      </c>
      <c r="E1018" s="1">
        <v>530</v>
      </c>
      <c r="F1018" s="1">
        <v>0.8679</v>
      </c>
      <c r="G1018" s="1">
        <v>0</v>
      </c>
      <c r="H1018" s="1">
        <v>0.8679</v>
      </c>
    </row>
    <row r="1019" spans="2:8">
      <c r="B1019" s="2">
        <v>661935</v>
      </c>
      <c r="C1019" s="1">
        <v>30</v>
      </c>
      <c r="D1019" s="1">
        <v>0</v>
      </c>
      <c r="E1019" s="1">
        <v>30</v>
      </c>
      <c r="F1019" s="1">
        <v>1</v>
      </c>
      <c r="G1019" s="1">
        <v>0</v>
      </c>
      <c r="H1019" s="1">
        <v>1</v>
      </c>
    </row>
    <row r="1020" spans="2:8">
      <c r="B1020" s="2">
        <v>661941</v>
      </c>
      <c r="C1020" s="1">
        <v>45</v>
      </c>
      <c r="D1020" s="1">
        <v>11</v>
      </c>
      <c r="E1020" s="1">
        <v>180</v>
      </c>
      <c r="F1020" s="1">
        <v>0.25</v>
      </c>
      <c r="G1020" s="1">
        <v>6.1100000000000002E-2</v>
      </c>
      <c r="H1020" s="1">
        <v>0.31109999999999999</v>
      </c>
    </row>
    <row r="1021" spans="2:8">
      <c r="B1021" s="2">
        <v>661942</v>
      </c>
      <c r="C1021" s="1">
        <v>146</v>
      </c>
      <c r="D1021" s="1">
        <v>29</v>
      </c>
      <c r="E1021" s="1">
        <v>472</v>
      </c>
      <c r="F1021" s="1">
        <v>0.30930000000000002</v>
      </c>
      <c r="G1021" s="1">
        <v>6.1400000000000003E-2</v>
      </c>
      <c r="H1021" s="1">
        <v>0.37080000000000002</v>
      </c>
    </row>
    <row r="1022" spans="2:8">
      <c r="B1022" s="2">
        <v>661943</v>
      </c>
      <c r="C1022" s="1">
        <v>182</v>
      </c>
      <c r="D1022" s="1">
        <v>33</v>
      </c>
      <c r="E1022" s="1">
        <v>541</v>
      </c>
      <c r="F1022" s="1">
        <v>0.33639999999999998</v>
      </c>
      <c r="G1022" s="1">
        <v>6.0999999999999999E-2</v>
      </c>
      <c r="H1022" s="1">
        <v>0.39739999999999998</v>
      </c>
    </row>
    <row r="1023" spans="2:8">
      <c r="B1023" s="2">
        <v>661944</v>
      </c>
      <c r="C1023" s="1">
        <v>143</v>
      </c>
      <c r="D1023" s="1">
        <v>37</v>
      </c>
      <c r="E1023" s="1">
        <v>531</v>
      </c>
      <c r="F1023" s="1">
        <v>0.26929999999999998</v>
      </c>
      <c r="G1023" s="1">
        <v>6.9699999999999998E-2</v>
      </c>
      <c r="H1023" s="1">
        <v>0.33900000000000002</v>
      </c>
    </row>
    <row r="1024" spans="2:8">
      <c r="B1024" s="2">
        <v>661946</v>
      </c>
      <c r="C1024" s="1">
        <v>192</v>
      </c>
      <c r="D1024" s="1">
        <v>49</v>
      </c>
      <c r="E1024" s="1">
        <v>590</v>
      </c>
      <c r="F1024" s="1">
        <v>0.32540000000000002</v>
      </c>
      <c r="G1024" s="1">
        <v>8.3099999999999993E-2</v>
      </c>
      <c r="H1024" s="1">
        <v>0.40849999999999997</v>
      </c>
    </row>
    <row r="1025" spans="2:8">
      <c r="B1025" s="2">
        <v>661947</v>
      </c>
      <c r="C1025" s="1">
        <v>217</v>
      </c>
      <c r="D1025" s="1">
        <v>55</v>
      </c>
      <c r="E1025" s="1">
        <v>712</v>
      </c>
      <c r="F1025" s="1">
        <v>0.30480000000000002</v>
      </c>
      <c r="G1025" s="1">
        <v>7.7200000000000005E-2</v>
      </c>
      <c r="H1025" s="1">
        <v>0.38200000000000001</v>
      </c>
    </row>
    <row r="1026" spans="2:8">
      <c r="B1026" s="2">
        <v>661948</v>
      </c>
      <c r="C1026" s="1">
        <v>249</v>
      </c>
      <c r="D1026" s="1">
        <v>80</v>
      </c>
      <c r="E1026" s="1">
        <v>911</v>
      </c>
      <c r="F1026" s="1">
        <v>0.27329999999999999</v>
      </c>
      <c r="G1026" s="1">
        <v>8.7800000000000003E-2</v>
      </c>
      <c r="H1026" s="1">
        <v>0.36109999999999998</v>
      </c>
    </row>
    <row r="1027" spans="2:8">
      <c r="B1027" s="2">
        <v>661949</v>
      </c>
      <c r="C1027" s="1">
        <v>313</v>
      </c>
      <c r="D1027" s="1">
        <v>117</v>
      </c>
      <c r="E1027" s="1">
        <v>1337</v>
      </c>
      <c r="F1027" s="1">
        <v>0.2341</v>
      </c>
      <c r="G1027" s="1">
        <v>8.7499999999999994E-2</v>
      </c>
      <c r="H1027" s="1">
        <v>0.3216</v>
      </c>
    </row>
    <row r="1028" spans="2:8">
      <c r="B1028" s="2">
        <v>661951</v>
      </c>
      <c r="C1028" s="1">
        <v>329</v>
      </c>
      <c r="D1028" s="1">
        <v>121</v>
      </c>
      <c r="E1028" s="1">
        <v>1828</v>
      </c>
      <c r="F1028" s="1">
        <v>0.18</v>
      </c>
      <c r="G1028" s="1">
        <v>6.6199999999999995E-2</v>
      </c>
      <c r="H1028" s="1">
        <v>0.2462</v>
      </c>
    </row>
    <row r="1029" spans="2:8">
      <c r="B1029" s="2">
        <v>661952</v>
      </c>
      <c r="C1029" s="1">
        <v>180</v>
      </c>
      <c r="D1029" s="1">
        <v>74</v>
      </c>
      <c r="E1029" s="1">
        <v>686</v>
      </c>
      <c r="F1029" s="1">
        <v>0.26240000000000002</v>
      </c>
      <c r="G1029" s="1">
        <v>0.1079</v>
      </c>
      <c r="H1029" s="1">
        <v>0.37030000000000002</v>
      </c>
    </row>
    <row r="1030" spans="2:8">
      <c r="B1030" s="2">
        <v>661953</v>
      </c>
      <c r="C1030" s="1">
        <v>147</v>
      </c>
      <c r="D1030" s="1">
        <v>61</v>
      </c>
      <c r="E1030" s="1">
        <v>854</v>
      </c>
      <c r="F1030" s="1">
        <v>0.1721</v>
      </c>
      <c r="G1030" s="1">
        <v>7.1400000000000005E-2</v>
      </c>
      <c r="H1030" s="1">
        <v>0.24360000000000001</v>
      </c>
    </row>
    <row r="1031" spans="2:8">
      <c r="B1031" s="2">
        <v>661954</v>
      </c>
      <c r="C1031" s="1">
        <v>149</v>
      </c>
      <c r="D1031" s="1">
        <v>54</v>
      </c>
      <c r="E1031" s="1">
        <v>723</v>
      </c>
      <c r="F1031" s="1">
        <v>0.20610000000000001</v>
      </c>
      <c r="G1031" s="1">
        <v>7.4700000000000003E-2</v>
      </c>
      <c r="H1031" s="1">
        <v>0.28079999999999999</v>
      </c>
    </row>
    <row r="1032" spans="2:8">
      <c r="B1032" s="2">
        <v>661955</v>
      </c>
      <c r="C1032" s="1">
        <v>95</v>
      </c>
      <c r="D1032" s="1">
        <v>34</v>
      </c>
      <c r="E1032" s="1">
        <v>444</v>
      </c>
      <c r="F1032" s="1">
        <v>0.214</v>
      </c>
      <c r="G1032" s="1">
        <v>7.6600000000000001E-2</v>
      </c>
      <c r="H1032" s="1">
        <v>0.29049999999999998</v>
      </c>
    </row>
    <row r="1033" spans="2:8">
      <c r="B1033" s="2">
        <v>661956</v>
      </c>
      <c r="C1033" s="1">
        <v>89</v>
      </c>
      <c r="D1033" s="1">
        <v>29</v>
      </c>
      <c r="E1033" s="1">
        <v>386</v>
      </c>
      <c r="F1033" s="1">
        <v>0.2306</v>
      </c>
      <c r="G1033" s="1">
        <v>7.51E-2</v>
      </c>
      <c r="H1033" s="1">
        <v>0.30570000000000003</v>
      </c>
    </row>
    <row r="1034" spans="2:8">
      <c r="B1034" s="2">
        <v>661957</v>
      </c>
      <c r="C1034" s="1">
        <v>98</v>
      </c>
      <c r="D1034" s="1">
        <v>52</v>
      </c>
      <c r="E1034" s="1">
        <v>544</v>
      </c>
      <c r="F1034" s="1">
        <v>0.18010000000000001</v>
      </c>
      <c r="G1034" s="1">
        <v>9.5600000000000004E-2</v>
      </c>
      <c r="H1034" s="1">
        <v>0.2757</v>
      </c>
    </row>
    <row r="1035" spans="2:8">
      <c r="B1035" s="2">
        <v>661959</v>
      </c>
      <c r="C1035" s="1">
        <v>105</v>
      </c>
      <c r="D1035" s="1">
        <v>30</v>
      </c>
      <c r="E1035" s="1">
        <v>513</v>
      </c>
      <c r="F1035" s="1">
        <v>0.20469999999999999</v>
      </c>
      <c r="G1035" s="1">
        <v>5.8500000000000003E-2</v>
      </c>
      <c r="H1035" s="1">
        <v>0.26319999999999999</v>
      </c>
    </row>
    <row r="1036" spans="2:8">
      <c r="B1036" s="2">
        <v>661960</v>
      </c>
      <c r="C1036" s="1">
        <v>73</v>
      </c>
      <c r="D1036" s="1">
        <v>32</v>
      </c>
      <c r="E1036" s="1">
        <v>679</v>
      </c>
      <c r="F1036" s="1">
        <v>0.1075</v>
      </c>
      <c r="G1036" s="1">
        <v>4.7100000000000003E-2</v>
      </c>
      <c r="H1036" s="1">
        <v>0.15459999999999999</v>
      </c>
    </row>
    <row r="1037" spans="2:8">
      <c r="B1037" s="2">
        <v>661961</v>
      </c>
      <c r="C1037" s="1">
        <v>86</v>
      </c>
      <c r="D1037" s="1">
        <v>34</v>
      </c>
      <c r="E1037" s="1">
        <v>530</v>
      </c>
      <c r="F1037" s="1">
        <v>0.1623</v>
      </c>
      <c r="G1037" s="1">
        <v>6.4199999999999993E-2</v>
      </c>
      <c r="H1037" s="1">
        <v>0.22639999999999999</v>
      </c>
    </row>
    <row r="1038" spans="2:8">
      <c r="B1038" s="2">
        <v>661963</v>
      </c>
      <c r="C1038" s="1">
        <v>50</v>
      </c>
      <c r="D1038" s="1">
        <v>28</v>
      </c>
      <c r="E1038" s="1">
        <v>474</v>
      </c>
      <c r="F1038" s="1">
        <v>0.1055</v>
      </c>
      <c r="G1038" s="1">
        <v>5.91E-2</v>
      </c>
      <c r="H1038" s="1">
        <v>0.1646</v>
      </c>
    </row>
    <row r="1039" spans="2:8">
      <c r="B1039" s="2">
        <v>661964</v>
      </c>
      <c r="C1039" s="1">
        <v>61</v>
      </c>
      <c r="D1039" s="1">
        <v>22</v>
      </c>
      <c r="E1039" s="1">
        <v>457</v>
      </c>
      <c r="F1039" s="1">
        <v>0.13350000000000001</v>
      </c>
      <c r="G1039" s="1">
        <v>4.8099999999999997E-2</v>
      </c>
      <c r="H1039" s="1">
        <v>0.18160000000000001</v>
      </c>
    </row>
    <row r="1040" spans="2:8">
      <c r="B1040" s="2">
        <v>661965</v>
      </c>
      <c r="C1040" s="1">
        <v>72</v>
      </c>
      <c r="D1040" s="1">
        <v>31</v>
      </c>
      <c r="E1040" s="1">
        <v>528</v>
      </c>
      <c r="F1040" s="1">
        <v>0.13639999999999999</v>
      </c>
      <c r="G1040" s="1">
        <v>5.8700000000000002E-2</v>
      </c>
      <c r="H1040" s="1">
        <v>0.1951</v>
      </c>
    </row>
    <row r="1041" spans="2:8">
      <c r="B1041" s="2">
        <v>661966</v>
      </c>
      <c r="C1041" s="1">
        <v>130</v>
      </c>
      <c r="D1041" s="1">
        <v>50</v>
      </c>
      <c r="E1041" s="1">
        <v>608</v>
      </c>
      <c r="F1041" s="1">
        <v>0.21379999999999999</v>
      </c>
      <c r="G1041" s="1">
        <v>8.2199999999999995E-2</v>
      </c>
      <c r="H1041" s="1">
        <v>0.29609999999999997</v>
      </c>
    </row>
    <row r="1042" spans="2:8">
      <c r="B1042" s="2">
        <v>661967</v>
      </c>
      <c r="C1042" s="1">
        <v>177</v>
      </c>
      <c r="D1042" s="1">
        <v>55</v>
      </c>
      <c r="E1042" s="1">
        <v>752</v>
      </c>
      <c r="F1042" s="1">
        <v>0.2354</v>
      </c>
      <c r="G1042" s="1">
        <v>7.3099999999999998E-2</v>
      </c>
      <c r="H1042" s="1">
        <v>0.3085</v>
      </c>
    </row>
    <row r="1043" spans="2:8">
      <c r="B1043" s="2">
        <v>661968</v>
      </c>
      <c r="C1043" s="1">
        <v>186</v>
      </c>
      <c r="D1043" s="1">
        <v>53</v>
      </c>
      <c r="E1043" s="1">
        <v>713</v>
      </c>
      <c r="F1043" s="1">
        <v>0.26090000000000002</v>
      </c>
      <c r="G1043" s="1">
        <v>7.4300000000000005E-2</v>
      </c>
      <c r="H1043" s="1">
        <v>0.3352</v>
      </c>
    </row>
    <row r="1044" spans="2:8">
      <c r="B1044" s="2">
        <v>661969</v>
      </c>
      <c r="C1044" s="1">
        <v>237</v>
      </c>
      <c r="D1044" s="1">
        <v>70</v>
      </c>
      <c r="E1044" s="1">
        <v>979</v>
      </c>
      <c r="F1044" s="1">
        <v>0.24210000000000001</v>
      </c>
      <c r="G1044" s="1">
        <v>7.1499999999999994E-2</v>
      </c>
      <c r="H1044" s="1">
        <v>0.31359999999999999</v>
      </c>
    </row>
    <row r="1045" spans="2:8">
      <c r="B1045" s="2">
        <v>661971</v>
      </c>
      <c r="C1045" s="1">
        <v>392</v>
      </c>
      <c r="D1045" s="1">
        <v>158</v>
      </c>
      <c r="E1045" s="1">
        <v>1279</v>
      </c>
      <c r="F1045" s="1">
        <v>0.30649999999999999</v>
      </c>
      <c r="G1045" s="1">
        <v>0.1235</v>
      </c>
      <c r="H1045" s="1">
        <v>0.43</v>
      </c>
    </row>
    <row r="1046" spans="2:8">
      <c r="B1046" s="2">
        <v>661982</v>
      </c>
      <c r="C1046" s="1">
        <v>140</v>
      </c>
      <c r="D1046" s="1">
        <v>101</v>
      </c>
      <c r="E1046" s="1">
        <v>490</v>
      </c>
      <c r="F1046" s="1">
        <v>0.28570000000000001</v>
      </c>
      <c r="G1046" s="1">
        <v>0.20610000000000001</v>
      </c>
      <c r="H1046" s="1">
        <v>0.49180000000000001</v>
      </c>
    </row>
    <row r="1047" spans="2:8">
      <c r="B1047" s="2">
        <v>661985</v>
      </c>
      <c r="C1047" s="1">
        <v>177</v>
      </c>
      <c r="D1047" s="1">
        <v>115</v>
      </c>
      <c r="E1047" s="1">
        <v>532</v>
      </c>
      <c r="F1047" s="1">
        <v>0.3327</v>
      </c>
      <c r="G1047" s="1">
        <v>0.2162</v>
      </c>
      <c r="H1047" s="1">
        <v>0.54890000000000005</v>
      </c>
    </row>
    <row r="1048" spans="2:8">
      <c r="B1048" s="2">
        <v>661986</v>
      </c>
      <c r="C1048" s="1">
        <v>112</v>
      </c>
      <c r="D1048" s="1">
        <v>44</v>
      </c>
      <c r="E1048" s="1">
        <v>418</v>
      </c>
      <c r="F1048" s="1">
        <v>0.26790000000000003</v>
      </c>
      <c r="G1048" s="1">
        <v>0.1053</v>
      </c>
      <c r="H1048" s="1">
        <v>0.37319999999999998</v>
      </c>
    </row>
    <row r="1049" spans="2:8">
      <c r="B1049" s="2">
        <v>661990</v>
      </c>
      <c r="C1049" s="1">
        <v>182</v>
      </c>
      <c r="D1049" s="1">
        <v>0</v>
      </c>
      <c r="E1049" s="1">
        <v>293</v>
      </c>
      <c r="F1049" s="1">
        <v>0.62119999999999997</v>
      </c>
      <c r="G1049" s="1">
        <v>0</v>
      </c>
      <c r="H1049" s="1">
        <v>0.62119999999999997</v>
      </c>
    </row>
    <row r="1050" spans="2:8">
      <c r="B1050" s="2">
        <v>661994</v>
      </c>
      <c r="C1050" s="1">
        <v>255</v>
      </c>
      <c r="D1050" s="1">
        <v>0</v>
      </c>
      <c r="E1050" s="1">
        <v>255</v>
      </c>
      <c r="F1050" s="1">
        <v>1</v>
      </c>
      <c r="G1050" s="1">
        <v>0</v>
      </c>
      <c r="H1050" s="1">
        <v>1</v>
      </c>
    </row>
    <row r="1051" spans="2:8">
      <c r="B1051" s="2">
        <v>661995</v>
      </c>
      <c r="C1051" s="1">
        <v>375</v>
      </c>
      <c r="D1051" s="1">
        <v>0</v>
      </c>
      <c r="E1051" s="1">
        <v>375</v>
      </c>
      <c r="F1051" s="1">
        <v>1</v>
      </c>
      <c r="G1051" s="1">
        <v>0</v>
      </c>
      <c r="H1051" s="1">
        <v>1</v>
      </c>
    </row>
    <row r="1052" spans="2:8">
      <c r="B1052" s="2">
        <v>661996</v>
      </c>
      <c r="C1052" s="1">
        <v>311</v>
      </c>
      <c r="D1052" s="1">
        <v>42</v>
      </c>
      <c r="E1052" s="1">
        <v>1236</v>
      </c>
      <c r="F1052" s="1">
        <v>0.25159999999999999</v>
      </c>
      <c r="G1052" s="1">
        <v>3.4000000000000002E-2</v>
      </c>
      <c r="H1052" s="1">
        <v>0.28560000000000002</v>
      </c>
    </row>
    <row r="1053" spans="2:8">
      <c r="B1053" s="2">
        <v>661997</v>
      </c>
      <c r="C1053" s="1">
        <v>186</v>
      </c>
      <c r="D1053" s="1">
        <v>15</v>
      </c>
      <c r="E1053" s="1">
        <v>1262</v>
      </c>
      <c r="F1053" s="1">
        <v>0.1474</v>
      </c>
      <c r="G1053" s="1">
        <v>1.1900000000000001E-2</v>
      </c>
      <c r="H1053" s="1">
        <v>0.1593</v>
      </c>
    </row>
    <row r="1054" spans="2:8">
      <c r="B1054" s="2">
        <v>661998</v>
      </c>
      <c r="C1054" s="1">
        <v>74</v>
      </c>
      <c r="D1054" s="1">
        <v>12</v>
      </c>
      <c r="E1054" s="1">
        <v>102</v>
      </c>
      <c r="F1054" s="1">
        <v>0.72550000000000003</v>
      </c>
      <c r="G1054" s="1">
        <v>0.1176</v>
      </c>
      <c r="H1054" s="1">
        <v>0.84309999999999996</v>
      </c>
    </row>
    <row r="1055" spans="2:8">
      <c r="B1055" s="2">
        <v>661999</v>
      </c>
      <c r="C1055" s="1">
        <v>79</v>
      </c>
      <c r="D1055" s="1">
        <v>4</v>
      </c>
      <c r="E1055" s="1">
        <v>435</v>
      </c>
      <c r="F1055" s="1">
        <v>0.18160000000000001</v>
      </c>
      <c r="G1055" s="1">
        <v>9.1999999999999998E-3</v>
      </c>
      <c r="H1055" s="1">
        <v>0.1908</v>
      </c>
    </row>
    <row r="1056" spans="2:8">
      <c r="B1056" s="2">
        <v>662000</v>
      </c>
      <c r="C1056" s="1">
        <v>81</v>
      </c>
      <c r="D1056" s="1">
        <v>16</v>
      </c>
      <c r="E1056" s="1">
        <v>563</v>
      </c>
      <c r="F1056" s="1">
        <v>0.1439</v>
      </c>
      <c r="G1056" s="1">
        <v>2.8400000000000002E-2</v>
      </c>
      <c r="H1056" s="1">
        <v>0.17230000000000001</v>
      </c>
    </row>
    <row r="1057" spans="2:8">
      <c r="B1057" s="2">
        <v>662001</v>
      </c>
      <c r="C1057" s="1">
        <v>157</v>
      </c>
      <c r="D1057" s="1">
        <v>18</v>
      </c>
      <c r="E1057" s="1">
        <v>444</v>
      </c>
      <c r="F1057" s="1">
        <v>0.35360000000000003</v>
      </c>
      <c r="G1057" s="1">
        <v>4.0500000000000001E-2</v>
      </c>
      <c r="H1057" s="1">
        <v>0.39410000000000001</v>
      </c>
    </row>
    <row r="1058" spans="2:8">
      <c r="B1058" s="2">
        <v>662002</v>
      </c>
      <c r="C1058" s="1">
        <v>67</v>
      </c>
      <c r="D1058" s="1">
        <v>10</v>
      </c>
      <c r="E1058" s="1">
        <v>435</v>
      </c>
      <c r="F1058" s="1">
        <v>0.154</v>
      </c>
      <c r="G1058" s="1">
        <v>2.3E-2</v>
      </c>
      <c r="H1058" s="1">
        <v>0.17699999999999999</v>
      </c>
    </row>
    <row r="1059" spans="2:8">
      <c r="B1059" s="2">
        <v>662003</v>
      </c>
      <c r="C1059" s="1">
        <v>76</v>
      </c>
      <c r="D1059" s="1">
        <v>4</v>
      </c>
      <c r="E1059" s="1">
        <v>355</v>
      </c>
      <c r="F1059" s="1">
        <v>0.21410000000000001</v>
      </c>
      <c r="G1059" s="1">
        <v>1.1299999999999999E-2</v>
      </c>
      <c r="H1059" s="1">
        <v>0.22539999999999999</v>
      </c>
    </row>
    <row r="1060" spans="2:8">
      <c r="B1060" s="2">
        <v>662004</v>
      </c>
      <c r="C1060" s="1">
        <v>50</v>
      </c>
      <c r="D1060" s="1">
        <v>8</v>
      </c>
      <c r="E1060" s="1">
        <v>297</v>
      </c>
      <c r="F1060" s="1">
        <v>0.16839999999999999</v>
      </c>
      <c r="G1060" s="1">
        <v>2.69E-2</v>
      </c>
      <c r="H1060" s="1">
        <v>0.1953</v>
      </c>
    </row>
    <row r="1061" spans="2:8">
      <c r="B1061" s="2">
        <v>662005</v>
      </c>
      <c r="C1061" s="1">
        <v>124</v>
      </c>
      <c r="D1061" s="1">
        <v>16</v>
      </c>
      <c r="E1061" s="1">
        <v>247</v>
      </c>
      <c r="F1061" s="1">
        <v>0.502</v>
      </c>
      <c r="G1061" s="1">
        <v>6.4799999999999996E-2</v>
      </c>
      <c r="H1061" s="1">
        <v>0.56679999999999997</v>
      </c>
    </row>
    <row r="1062" spans="2:8">
      <c r="B1062" s="2">
        <v>662006</v>
      </c>
      <c r="C1062" s="1">
        <v>61</v>
      </c>
      <c r="D1062" s="1">
        <v>6</v>
      </c>
      <c r="E1062" s="1">
        <v>398</v>
      </c>
      <c r="F1062" s="1">
        <v>0.15329999999999999</v>
      </c>
      <c r="G1062" s="1">
        <v>1.5100000000000001E-2</v>
      </c>
      <c r="H1062" s="1">
        <v>0.16830000000000001</v>
      </c>
    </row>
    <row r="1063" spans="2:8">
      <c r="B1063" s="2">
        <v>662007</v>
      </c>
      <c r="C1063" s="1">
        <v>88</v>
      </c>
      <c r="D1063" s="1">
        <v>7</v>
      </c>
      <c r="E1063" s="1">
        <v>257</v>
      </c>
      <c r="F1063" s="1">
        <v>0.34239999999999998</v>
      </c>
      <c r="G1063" s="1">
        <v>2.7199999999999998E-2</v>
      </c>
      <c r="H1063" s="1">
        <v>0.36959999999999998</v>
      </c>
    </row>
    <row r="1064" spans="2:8">
      <c r="B1064" s="2">
        <v>662008</v>
      </c>
      <c r="C1064" s="1">
        <v>85</v>
      </c>
      <c r="D1064" s="1">
        <v>10</v>
      </c>
      <c r="E1064" s="1">
        <v>434</v>
      </c>
      <c r="F1064" s="1">
        <v>0.19589999999999999</v>
      </c>
      <c r="G1064" s="1">
        <v>2.3E-2</v>
      </c>
      <c r="H1064" s="1">
        <v>0.21890000000000001</v>
      </c>
    </row>
    <row r="1065" spans="2:8">
      <c r="B1065" s="2">
        <v>662009</v>
      </c>
      <c r="C1065" s="1">
        <v>112</v>
      </c>
      <c r="D1065" s="1">
        <v>14</v>
      </c>
      <c r="E1065" s="1">
        <v>286</v>
      </c>
      <c r="F1065" s="1">
        <v>0.3916</v>
      </c>
      <c r="G1065" s="1">
        <v>4.9000000000000002E-2</v>
      </c>
      <c r="H1065" s="1">
        <v>0.44059999999999999</v>
      </c>
    </row>
    <row r="1066" spans="2:8">
      <c r="B1066" s="2">
        <v>662010</v>
      </c>
      <c r="C1066" s="1">
        <v>50</v>
      </c>
      <c r="D1066" s="1">
        <v>5</v>
      </c>
      <c r="E1066" s="1">
        <v>432</v>
      </c>
      <c r="F1066" s="1">
        <v>0.1157</v>
      </c>
      <c r="G1066" s="1">
        <v>1.1599999999999999E-2</v>
      </c>
      <c r="H1066" s="1">
        <v>0.1273</v>
      </c>
    </row>
    <row r="1067" spans="2:8">
      <c r="B1067" s="2">
        <v>662017</v>
      </c>
      <c r="C1067" s="1">
        <v>54</v>
      </c>
      <c r="D1067" s="1">
        <v>10</v>
      </c>
      <c r="E1067" s="1">
        <v>142</v>
      </c>
      <c r="F1067" s="1">
        <v>0.38030000000000003</v>
      </c>
      <c r="G1067" s="1">
        <v>7.0400000000000004E-2</v>
      </c>
      <c r="H1067" s="1">
        <v>0.45069999999999999</v>
      </c>
    </row>
    <row r="1068" spans="2:8">
      <c r="B1068" s="2">
        <v>662019</v>
      </c>
      <c r="C1068" s="1">
        <v>68</v>
      </c>
      <c r="D1068" s="1">
        <v>0</v>
      </c>
      <c r="E1068" s="1">
        <v>105</v>
      </c>
      <c r="F1068" s="1">
        <v>0.64759999999999995</v>
      </c>
      <c r="G1068" s="1">
        <v>0</v>
      </c>
      <c r="H1068" s="1">
        <v>0.64759999999999995</v>
      </c>
    </row>
    <row r="1069" spans="2:8">
      <c r="B1069" s="2">
        <v>662020</v>
      </c>
      <c r="C1069" s="1">
        <v>11</v>
      </c>
      <c r="D1069" s="1">
        <v>0</v>
      </c>
      <c r="E1069" s="1">
        <v>16</v>
      </c>
      <c r="F1069" s="1">
        <v>0.6875</v>
      </c>
      <c r="G1069" s="1">
        <v>0</v>
      </c>
      <c r="H1069" s="1">
        <v>0.6875</v>
      </c>
    </row>
    <row r="1070" spans="2:8">
      <c r="B1070" s="2">
        <v>662021</v>
      </c>
      <c r="C1070" s="1">
        <v>24</v>
      </c>
      <c r="D1070" s="1">
        <v>0</v>
      </c>
      <c r="E1070" s="1">
        <v>28</v>
      </c>
      <c r="F1070" s="1">
        <v>0.85709999999999997</v>
      </c>
      <c r="G1070" s="1">
        <v>0</v>
      </c>
      <c r="H1070" s="1">
        <v>0.85709999999999997</v>
      </c>
    </row>
    <row r="1071" spans="2:8">
      <c r="B1071" s="2">
        <v>662022</v>
      </c>
      <c r="C1071" s="1">
        <v>108</v>
      </c>
      <c r="D1071" s="1">
        <v>0</v>
      </c>
      <c r="E1071" s="1">
        <v>131</v>
      </c>
      <c r="F1071" s="1">
        <v>0.82440000000000002</v>
      </c>
      <c r="G1071" s="1">
        <v>0</v>
      </c>
      <c r="H1071" s="1">
        <v>0.82440000000000002</v>
      </c>
    </row>
    <row r="1072" spans="2:8">
      <c r="B1072" s="2">
        <v>662023</v>
      </c>
      <c r="C1072" s="1">
        <v>113</v>
      </c>
      <c r="D1072" s="1">
        <v>0</v>
      </c>
      <c r="E1072" s="1">
        <v>136</v>
      </c>
      <c r="F1072" s="1">
        <v>0.83089999999999997</v>
      </c>
      <c r="G1072" s="1">
        <v>0</v>
      </c>
      <c r="H1072" s="1">
        <v>0.83089999999999997</v>
      </c>
    </row>
    <row r="1073" spans="2:8">
      <c r="B1073" s="2">
        <v>662024</v>
      </c>
      <c r="C1073" s="1">
        <v>170</v>
      </c>
      <c r="D1073" s="1">
        <v>0</v>
      </c>
      <c r="E1073" s="1">
        <v>259</v>
      </c>
      <c r="F1073" s="1">
        <v>0.65639999999999998</v>
      </c>
      <c r="G1073" s="1">
        <v>0</v>
      </c>
      <c r="H1073" s="1">
        <v>0.65639999999999998</v>
      </c>
    </row>
    <row r="1074" spans="2:8">
      <c r="B1074" s="2">
        <v>662025</v>
      </c>
      <c r="C1074" s="1">
        <v>166</v>
      </c>
      <c r="D1074" s="1">
        <v>0</v>
      </c>
      <c r="E1074" s="1">
        <v>266</v>
      </c>
      <c r="F1074" s="1">
        <v>0.62409999999999999</v>
      </c>
      <c r="G1074" s="1">
        <v>0</v>
      </c>
      <c r="H1074" s="1">
        <v>0.62409999999999999</v>
      </c>
    </row>
    <row r="1075" spans="2:8">
      <c r="B1075" s="2">
        <v>662026</v>
      </c>
      <c r="C1075" s="1">
        <v>6</v>
      </c>
      <c r="D1075" s="1">
        <v>2</v>
      </c>
      <c r="E1075" s="1">
        <v>16</v>
      </c>
      <c r="F1075" s="1">
        <v>0.375</v>
      </c>
      <c r="G1075" s="1">
        <v>0.125</v>
      </c>
      <c r="H1075" s="1">
        <v>0.5</v>
      </c>
    </row>
    <row r="1076" spans="2:8">
      <c r="B1076" s="2">
        <v>662027</v>
      </c>
      <c r="C1076" s="1">
        <v>28</v>
      </c>
      <c r="D1076" s="1">
        <v>0</v>
      </c>
      <c r="E1076" s="1">
        <v>30</v>
      </c>
      <c r="F1076" s="1">
        <v>0.93330000000000002</v>
      </c>
      <c r="G1076" s="1">
        <v>0</v>
      </c>
      <c r="H1076" s="1">
        <v>0.93330000000000002</v>
      </c>
    </row>
    <row r="1077" spans="2:8">
      <c r="B1077" s="2">
        <v>662028</v>
      </c>
      <c r="C1077" s="1">
        <v>18</v>
      </c>
      <c r="D1077" s="1">
        <v>9</v>
      </c>
      <c r="E1077" s="1">
        <v>91</v>
      </c>
      <c r="F1077" s="1">
        <v>0.1978</v>
      </c>
      <c r="G1077" s="1">
        <v>9.8900000000000002E-2</v>
      </c>
      <c r="H1077" s="1">
        <v>0.29670000000000002</v>
      </c>
    </row>
    <row r="1078" spans="2:8">
      <c r="B1078" s="2">
        <v>662029</v>
      </c>
      <c r="C1078" s="1">
        <v>10</v>
      </c>
      <c r="D1078" s="1">
        <v>5</v>
      </c>
      <c r="E1078" s="1">
        <v>61</v>
      </c>
      <c r="F1078" s="1">
        <v>0.16389999999999999</v>
      </c>
      <c r="G1078" s="1">
        <v>8.2000000000000003E-2</v>
      </c>
      <c r="H1078" s="1">
        <v>0.24590000000000001</v>
      </c>
    </row>
    <row r="1079" spans="2:8">
      <c r="B1079" s="2">
        <v>662031</v>
      </c>
      <c r="C1079" s="1">
        <v>254</v>
      </c>
      <c r="D1079" s="1">
        <v>0</v>
      </c>
      <c r="E1079" s="1">
        <v>372</v>
      </c>
      <c r="F1079" s="1">
        <v>0.68279999999999996</v>
      </c>
      <c r="G1079" s="1">
        <v>0</v>
      </c>
      <c r="H1079" s="1">
        <v>0.68279999999999996</v>
      </c>
    </row>
    <row r="1080" spans="2:8">
      <c r="B1080" s="2">
        <v>662033</v>
      </c>
      <c r="C1080" s="1">
        <v>289</v>
      </c>
      <c r="D1080" s="1">
        <v>0</v>
      </c>
      <c r="E1080" s="1">
        <v>464</v>
      </c>
      <c r="F1080" s="1">
        <v>0.62280000000000002</v>
      </c>
      <c r="G1080" s="1">
        <v>0</v>
      </c>
      <c r="H1080" s="1">
        <v>0.62280000000000002</v>
      </c>
    </row>
    <row r="1081" spans="2:8">
      <c r="B1081" s="2">
        <v>662041</v>
      </c>
      <c r="C1081" s="1">
        <v>96</v>
      </c>
      <c r="D1081" s="1">
        <v>0</v>
      </c>
      <c r="E1081" s="1">
        <v>96</v>
      </c>
      <c r="F1081" s="1">
        <v>1</v>
      </c>
      <c r="G1081" s="1">
        <v>0</v>
      </c>
      <c r="H1081" s="1">
        <v>1</v>
      </c>
    </row>
    <row r="1082" spans="2:8">
      <c r="B1082" s="2">
        <v>662042</v>
      </c>
      <c r="C1082" s="1">
        <v>386</v>
      </c>
      <c r="D1082" s="1">
        <v>0</v>
      </c>
      <c r="E1082" s="1">
        <v>533</v>
      </c>
      <c r="F1082" s="1">
        <v>0.72419999999999995</v>
      </c>
      <c r="G1082" s="1">
        <v>0</v>
      </c>
      <c r="H1082" s="1">
        <v>0.72419999999999995</v>
      </c>
    </row>
    <row r="1083" spans="2:8">
      <c r="B1083" s="2">
        <v>662043</v>
      </c>
      <c r="C1083" s="1">
        <v>422</v>
      </c>
      <c r="D1083" s="1">
        <v>0</v>
      </c>
      <c r="E1083" s="1">
        <v>553</v>
      </c>
      <c r="F1083" s="1">
        <v>0.7631</v>
      </c>
      <c r="G1083" s="1">
        <v>0</v>
      </c>
      <c r="H1083" s="1">
        <v>0.7631</v>
      </c>
    </row>
    <row r="1084" spans="2:8">
      <c r="B1084" s="2">
        <v>662044</v>
      </c>
      <c r="C1084" s="1">
        <v>390</v>
      </c>
      <c r="D1084" s="1">
        <v>0</v>
      </c>
      <c r="E1084" s="1">
        <v>633</v>
      </c>
      <c r="F1084" s="1">
        <v>0.61609999999999998</v>
      </c>
      <c r="G1084" s="1">
        <v>0</v>
      </c>
      <c r="H1084" s="1">
        <v>0.61609999999999998</v>
      </c>
    </row>
    <row r="1085" spans="2:8">
      <c r="B1085" s="2">
        <v>662045</v>
      </c>
      <c r="C1085" s="1">
        <v>167</v>
      </c>
      <c r="D1085" s="1">
        <v>34</v>
      </c>
      <c r="E1085" s="1">
        <v>606</v>
      </c>
      <c r="F1085" s="1">
        <v>0.27560000000000001</v>
      </c>
      <c r="G1085" s="1">
        <v>5.6099999999999997E-2</v>
      </c>
      <c r="H1085" s="1">
        <v>0.33169999999999999</v>
      </c>
    </row>
    <row r="1086" spans="2:8">
      <c r="B1086" s="2">
        <v>662047</v>
      </c>
      <c r="C1086" s="1">
        <v>180</v>
      </c>
      <c r="D1086" s="1">
        <v>49</v>
      </c>
      <c r="E1086" s="1">
        <v>539</v>
      </c>
      <c r="F1086" s="1">
        <v>0.33400000000000002</v>
      </c>
      <c r="G1086" s="1">
        <v>9.0899999999999995E-2</v>
      </c>
      <c r="H1086" s="1">
        <v>0.4249</v>
      </c>
    </row>
    <row r="1087" spans="2:8">
      <c r="B1087" s="2">
        <v>662048</v>
      </c>
      <c r="C1087" s="1">
        <v>186</v>
      </c>
      <c r="D1087" s="1">
        <v>0</v>
      </c>
      <c r="E1087" s="1">
        <v>346</v>
      </c>
      <c r="F1087" s="1">
        <v>0.53759999999999997</v>
      </c>
      <c r="G1087" s="1">
        <v>0</v>
      </c>
      <c r="H1087" s="1">
        <v>0.53759999999999997</v>
      </c>
    </row>
    <row r="1088" spans="2:8">
      <c r="B1088" s="2">
        <v>662049</v>
      </c>
      <c r="C1088" s="1">
        <v>368</v>
      </c>
      <c r="D1088" s="1">
        <v>0</v>
      </c>
      <c r="E1088" s="1">
        <v>518</v>
      </c>
      <c r="F1088" s="1">
        <v>0.71040000000000003</v>
      </c>
      <c r="G1088" s="1">
        <v>0</v>
      </c>
      <c r="H1088" s="1">
        <v>0.71040000000000003</v>
      </c>
    </row>
    <row r="1089" spans="2:8">
      <c r="B1089" s="2">
        <v>662050</v>
      </c>
      <c r="C1089" s="1">
        <v>280</v>
      </c>
      <c r="D1089" s="1">
        <v>0</v>
      </c>
      <c r="E1089" s="1">
        <v>474</v>
      </c>
      <c r="F1089" s="1">
        <v>0.5907</v>
      </c>
      <c r="G1089" s="1">
        <v>0</v>
      </c>
      <c r="H1089" s="1">
        <v>0.5907</v>
      </c>
    </row>
    <row r="1090" spans="2:8">
      <c r="B1090" s="2">
        <v>662051</v>
      </c>
      <c r="C1090" s="1">
        <v>354</v>
      </c>
      <c r="D1090" s="1">
        <v>0</v>
      </c>
      <c r="E1090" s="1">
        <v>575</v>
      </c>
      <c r="F1090" s="1">
        <v>0.61570000000000003</v>
      </c>
      <c r="G1090" s="1">
        <v>0</v>
      </c>
      <c r="H1090" s="1">
        <v>0.61570000000000003</v>
      </c>
    </row>
    <row r="1091" spans="2:8">
      <c r="B1091" s="2">
        <v>662052</v>
      </c>
      <c r="C1091" s="1">
        <v>326</v>
      </c>
      <c r="D1091" s="1">
        <v>0</v>
      </c>
      <c r="E1091" s="1">
        <v>483</v>
      </c>
      <c r="F1091" s="1">
        <v>0.67490000000000006</v>
      </c>
      <c r="G1091" s="1">
        <v>0</v>
      </c>
      <c r="H1091" s="1">
        <v>0.67490000000000006</v>
      </c>
    </row>
    <row r="1092" spans="2:8">
      <c r="B1092" s="2">
        <v>662054</v>
      </c>
      <c r="C1092" s="1">
        <v>375</v>
      </c>
      <c r="D1092" s="1">
        <v>0</v>
      </c>
      <c r="E1092" s="1">
        <v>610</v>
      </c>
      <c r="F1092" s="1">
        <v>0.61480000000000001</v>
      </c>
      <c r="G1092" s="1">
        <v>0</v>
      </c>
      <c r="H1092" s="1">
        <v>0.61480000000000001</v>
      </c>
    </row>
    <row r="1093" spans="2:8">
      <c r="B1093" s="2">
        <v>662058</v>
      </c>
      <c r="C1093" s="1">
        <v>492</v>
      </c>
      <c r="D1093" s="1">
        <v>0</v>
      </c>
      <c r="E1093" s="1">
        <v>772</v>
      </c>
      <c r="F1093" s="1">
        <v>0.63729999999999998</v>
      </c>
      <c r="G1093" s="1">
        <v>0</v>
      </c>
      <c r="H1093" s="1">
        <v>0.63729999999999998</v>
      </c>
    </row>
    <row r="1094" spans="2:8">
      <c r="B1094" s="2">
        <v>662059</v>
      </c>
      <c r="C1094" s="1">
        <v>177</v>
      </c>
      <c r="D1094" s="1">
        <v>53</v>
      </c>
      <c r="E1094" s="1">
        <v>643</v>
      </c>
      <c r="F1094" s="1">
        <v>0.27529999999999999</v>
      </c>
      <c r="G1094" s="1">
        <v>8.2400000000000001E-2</v>
      </c>
      <c r="H1094" s="1">
        <v>0.35770000000000002</v>
      </c>
    </row>
    <row r="1095" spans="2:8">
      <c r="B1095" s="2">
        <v>662061</v>
      </c>
      <c r="C1095" s="1">
        <v>852</v>
      </c>
      <c r="D1095" s="1">
        <v>0</v>
      </c>
      <c r="E1095" s="1">
        <v>1725</v>
      </c>
      <c r="F1095" s="1">
        <v>0.49390000000000001</v>
      </c>
      <c r="G1095" s="1">
        <v>0</v>
      </c>
      <c r="H1095" s="1">
        <v>0.49390000000000001</v>
      </c>
    </row>
    <row r="1096" spans="2:8">
      <c r="B1096" s="2">
        <v>662063</v>
      </c>
      <c r="C1096" s="1">
        <v>219</v>
      </c>
      <c r="D1096" s="1">
        <v>0</v>
      </c>
      <c r="E1096" s="1">
        <v>271</v>
      </c>
      <c r="F1096" s="1">
        <v>0.80810000000000004</v>
      </c>
      <c r="G1096" s="1">
        <v>0</v>
      </c>
      <c r="H1096" s="1">
        <v>0.80810000000000004</v>
      </c>
    </row>
    <row r="1097" spans="2:8">
      <c r="B1097" s="2">
        <v>662064</v>
      </c>
      <c r="C1097" s="1">
        <v>103</v>
      </c>
      <c r="D1097" s="1">
        <v>0</v>
      </c>
      <c r="E1097" s="1">
        <v>158</v>
      </c>
      <c r="F1097" s="1">
        <v>0.65190000000000003</v>
      </c>
      <c r="G1097" s="1">
        <v>0</v>
      </c>
      <c r="H1097" s="1">
        <v>0.65190000000000003</v>
      </c>
    </row>
    <row r="1098" spans="2:8">
      <c r="B1098" s="2">
        <v>662065</v>
      </c>
      <c r="C1098" s="1">
        <v>121</v>
      </c>
      <c r="D1098" s="1">
        <v>49</v>
      </c>
      <c r="E1098" s="1">
        <v>439</v>
      </c>
      <c r="F1098" s="1">
        <v>0.27560000000000001</v>
      </c>
      <c r="G1098" s="1">
        <v>0.1116</v>
      </c>
      <c r="H1098" s="1">
        <v>0.38719999999999999</v>
      </c>
    </row>
    <row r="1099" spans="2:8">
      <c r="B1099" s="2">
        <v>662066</v>
      </c>
      <c r="C1099" s="1">
        <v>104</v>
      </c>
      <c r="D1099" s="1">
        <v>19</v>
      </c>
      <c r="E1099" s="1">
        <v>375</v>
      </c>
      <c r="F1099" s="1">
        <v>0.27729999999999999</v>
      </c>
      <c r="G1099" s="1">
        <v>5.0700000000000002E-2</v>
      </c>
      <c r="H1099" s="1">
        <v>0.32800000000000001</v>
      </c>
    </row>
    <row r="1100" spans="2:8">
      <c r="B1100" s="2">
        <v>662067</v>
      </c>
      <c r="C1100" s="1">
        <v>127</v>
      </c>
      <c r="D1100" s="1">
        <v>29</v>
      </c>
      <c r="E1100" s="1">
        <v>426</v>
      </c>
      <c r="F1100" s="1">
        <v>0.29809999999999998</v>
      </c>
      <c r="G1100" s="1">
        <v>6.8099999999999994E-2</v>
      </c>
      <c r="H1100" s="1">
        <v>0.36620000000000003</v>
      </c>
    </row>
    <row r="1101" spans="2:8">
      <c r="B1101" s="2">
        <v>662068</v>
      </c>
      <c r="C1101" s="1">
        <v>146</v>
      </c>
      <c r="D1101" s="1">
        <v>47</v>
      </c>
      <c r="E1101" s="1">
        <v>590</v>
      </c>
      <c r="F1101" s="1">
        <v>0.2475</v>
      </c>
      <c r="G1101" s="1">
        <v>7.9699999999999993E-2</v>
      </c>
      <c r="H1101" s="1">
        <v>0.3271</v>
      </c>
    </row>
    <row r="1102" spans="2:8">
      <c r="B1102" s="2">
        <v>662069</v>
      </c>
      <c r="C1102" s="1">
        <v>339</v>
      </c>
      <c r="D1102" s="1">
        <v>99</v>
      </c>
      <c r="E1102" s="1">
        <v>1403</v>
      </c>
      <c r="F1102" s="1">
        <v>0.24160000000000001</v>
      </c>
      <c r="G1102" s="1">
        <v>7.0599999999999996E-2</v>
      </c>
      <c r="H1102" s="1">
        <v>0.31219999999999998</v>
      </c>
    </row>
    <row r="1103" spans="2:8">
      <c r="B1103" s="2">
        <v>662072</v>
      </c>
      <c r="C1103" s="1">
        <v>139</v>
      </c>
      <c r="D1103" s="1">
        <v>36</v>
      </c>
      <c r="E1103" s="1">
        <v>628</v>
      </c>
      <c r="F1103" s="1">
        <v>0.2213</v>
      </c>
      <c r="G1103" s="1">
        <v>5.7299999999999997E-2</v>
      </c>
      <c r="H1103" s="1">
        <v>0.2787</v>
      </c>
    </row>
    <row r="1104" spans="2:8">
      <c r="B1104" s="2">
        <v>662073</v>
      </c>
      <c r="C1104" s="1">
        <v>199</v>
      </c>
      <c r="D1104" s="1">
        <v>48</v>
      </c>
      <c r="E1104" s="1">
        <v>526</v>
      </c>
      <c r="F1104" s="1">
        <v>0.37830000000000003</v>
      </c>
      <c r="G1104" s="1">
        <v>9.1300000000000006E-2</v>
      </c>
      <c r="H1104" s="1">
        <v>0.46960000000000002</v>
      </c>
    </row>
    <row r="1105" spans="2:8">
      <c r="B1105" s="2">
        <v>662074</v>
      </c>
      <c r="C1105" s="1">
        <v>76</v>
      </c>
      <c r="D1105" s="1">
        <v>23</v>
      </c>
      <c r="E1105" s="1">
        <v>445</v>
      </c>
      <c r="F1105" s="1">
        <v>0.17080000000000001</v>
      </c>
      <c r="G1105" s="1">
        <v>5.1700000000000003E-2</v>
      </c>
      <c r="H1105" s="1">
        <v>0.2225</v>
      </c>
    </row>
    <row r="1106" spans="2:8">
      <c r="B1106" s="2">
        <v>662075</v>
      </c>
      <c r="C1106" s="1">
        <v>64</v>
      </c>
      <c r="D1106" s="1">
        <v>20</v>
      </c>
      <c r="E1106" s="1">
        <v>291</v>
      </c>
      <c r="F1106" s="1">
        <v>0.21990000000000001</v>
      </c>
      <c r="G1106" s="1">
        <v>6.8699999999999997E-2</v>
      </c>
      <c r="H1106" s="1">
        <v>0.28870000000000001</v>
      </c>
    </row>
    <row r="1107" spans="2:8">
      <c r="B1107" s="2">
        <v>662077</v>
      </c>
      <c r="C1107" s="1">
        <v>329</v>
      </c>
      <c r="D1107" s="1">
        <v>108</v>
      </c>
      <c r="E1107" s="1">
        <v>906</v>
      </c>
      <c r="F1107" s="1">
        <v>0.36309999999999998</v>
      </c>
      <c r="G1107" s="1">
        <v>0.1192</v>
      </c>
      <c r="H1107" s="1">
        <v>0.48230000000000001</v>
      </c>
    </row>
    <row r="1108" spans="2:8">
      <c r="B1108" s="2">
        <v>662078</v>
      </c>
      <c r="C1108" s="1">
        <v>267</v>
      </c>
      <c r="D1108" s="1">
        <v>70</v>
      </c>
      <c r="E1108" s="1">
        <v>650</v>
      </c>
      <c r="F1108" s="1">
        <v>0.4108</v>
      </c>
      <c r="G1108" s="1">
        <v>0.1077</v>
      </c>
      <c r="H1108" s="1">
        <v>0.51849999999999996</v>
      </c>
    </row>
    <row r="1109" spans="2:8">
      <c r="B1109" s="2">
        <v>662080</v>
      </c>
      <c r="C1109" s="1">
        <v>170</v>
      </c>
      <c r="D1109" s="1">
        <v>54</v>
      </c>
      <c r="E1109" s="1">
        <v>499</v>
      </c>
      <c r="F1109" s="1">
        <v>0.3407</v>
      </c>
      <c r="G1109" s="1">
        <v>0.1082</v>
      </c>
      <c r="H1109" s="1">
        <v>0.44890000000000002</v>
      </c>
    </row>
    <row r="1110" spans="2:8">
      <c r="B1110" s="2">
        <v>662081</v>
      </c>
      <c r="C1110" s="1">
        <v>162</v>
      </c>
      <c r="D1110" s="1">
        <v>41</v>
      </c>
      <c r="E1110" s="1">
        <v>438</v>
      </c>
      <c r="F1110" s="1">
        <v>0.36990000000000001</v>
      </c>
      <c r="G1110" s="1">
        <v>9.3600000000000003E-2</v>
      </c>
      <c r="H1110" s="1">
        <v>0.46350000000000002</v>
      </c>
    </row>
    <row r="1111" spans="2:8">
      <c r="B1111" s="2">
        <v>662082</v>
      </c>
      <c r="C1111" s="1">
        <v>29</v>
      </c>
      <c r="D1111" s="1">
        <v>0</v>
      </c>
      <c r="E1111" s="1">
        <v>36</v>
      </c>
      <c r="F1111" s="1">
        <v>0.80559999999999998</v>
      </c>
      <c r="G1111" s="1">
        <v>0</v>
      </c>
      <c r="H1111" s="1">
        <v>0.80559999999999998</v>
      </c>
    </row>
    <row r="1112" spans="2:8">
      <c r="B1112" s="2">
        <v>662083</v>
      </c>
      <c r="C1112" s="1">
        <v>22</v>
      </c>
      <c r="D1112" s="1">
        <v>0</v>
      </c>
      <c r="E1112" s="1">
        <v>32</v>
      </c>
      <c r="F1112" s="1">
        <v>0.6875</v>
      </c>
      <c r="G1112" s="1">
        <v>0</v>
      </c>
      <c r="H1112" s="1">
        <v>0.6875</v>
      </c>
    </row>
    <row r="1113" spans="2:8">
      <c r="B1113" s="2">
        <v>662084</v>
      </c>
      <c r="C1113" s="1">
        <v>375</v>
      </c>
      <c r="D1113" s="1">
        <v>0</v>
      </c>
      <c r="E1113" s="1">
        <v>515</v>
      </c>
      <c r="F1113" s="1">
        <v>0.72819999999999996</v>
      </c>
      <c r="G1113" s="1">
        <v>0</v>
      </c>
      <c r="H1113" s="1">
        <v>0.72819999999999996</v>
      </c>
    </row>
    <row r="1114" spans="2:8">
      <c r="B1114" s="2">
        <v>662086</v>
      </c>
      <c r="C1114" s="1">
        <v>274</v>
      </c>
      <c r="D1114" s="1">
        <v>0</v>
      </c>
      <c r="E1114" s="1">
        <v>441</v>
      </c>
      <c r="F1114" s="1">
        <v>0.62129999999999996</v>
      </c>
      <c r="G1114" s="1">
        <v>0</v>
      </c>
      <c r="H1114" s="1">
        <v>0.62129999999999996</v>
      </c>
    </row>
    <row r="1115" spans="2:8">
      <c r="B1115" s="2">
        <v>662087</v>
      </c>
      <c r="C1115" s="1">
        <v>167</v>
      </c>
      <c r="D1115" s="1">
        <v>68</v>
      </c>
      <c r="E1115" s="1">
        <v>633</v>
      </c>
      <c r="F1115" s="1">
        <v>0.26379999999999998</v>
      </c>
      <c r="G1115" s="1">
        <v>0.1074</v>
      </c>
      <c r="H1115" s="1">
        <v>0.37119999999999997</v>
      </c>
    </row>
    <row r="1116" spans="2:8">
      <c r="B1116" s="2">
        <v>662088</v>
      </c>
      <c r="C1116" s="1">
        <v>206</v>
      </c>
      <c r="D1116" s="1">
        <v>0</v>
      </c>
      <c r="E1116" s="1">
        <v>377</v>
      </c>
      <c r="F1116" s="1">
        <v>0.5464</v>
      </c>
      <c r="G1116" s="1">
        <v>0</v>
      </c>
      <c r="H1116" s="1">
        <v>0.5464</v>
      </c>
    </row>
    <row r="1117" spans="2:8">
      <c r="B1117" s="2">
        <v>662089</v>
      </c>
      <c r="C1117" s="1">
        <v>238</v>
      </c>
      <c r="D1117" s="1">
        <v>65</v>
      </c>
      <c r="E1117" s="1">
        <v>701</v>
      </c>
      <c r="F1117" s="1">
        <v>0.33950000000000002</v>
      </c>
      <c r="G1117" s="1">
        <v>9.2700000000000005E-2</v>
      </c>
      <c r="H1117" s="1">
        <v>0.43219999999999997</v>
      </c>
    </row>
    <row r="1118" spans="2:8">
      <c r="B1118" s="2">
        <v>662090</v>
      </c>
      <c r="C1118" s="1">
        <v>471</v>
      </c>
      <c r="D1118" s="1">
        <v>114</v>
      </c>
      <c r="E1118" s="1">
        <v>1630</v>
      </c>
      <c r="F1118" s="1">
        <v>0.28899999999999998</v>
      </c>
      <c r="G1118" s="1">
        <v>6.9900000000000004E-2</v>
      </c>
      <c r="H1118" s="1">
        <v>0.3589</v>
      </c>
    </row>
    <row r="1119" spans="2:8">
      <c r="B1119" s="2">
        <v>662092</v>
      </c>
      <c r="C1119" s="1">
        <v>175</v>
      </c>
      <c r="D1119" s="1">
        <v>41</v>
      </c>
      <c r="E1119" s="1">
        <v>589</v>
      </c>
      <c r="F1119" s="1">
        <v>0.29709999999999998</v>
      </c>
      <c r="G1119" s="1">
        <v>6.9599999999999995E-2</v>
      </c>
      <c r="H1119" s="1">
        <v>0.36670000000000003</v>
      </c>
    </row>
    <row r="1120" spans="2:8">
      <c r="B1120" s="2">
        <v>662093</v>
      </c>
      <c r="C1120" s="1">
        <v>123</v>
      </c>
      <c r="D1120" s="1">
        <v>24</v>
      </c>
      <c r="E1120" s="1">
        <v>483</v>
      </c>
      <c r="F1120" s="1">
        <v>0.25469999999999998</v>
      </c>
      <c r="G1120" s="1">
        <v>4.9700000000000001E-2</v>
      </c>
      <c r="H1120" s="1">
        <v>0.30430000000000001</v>
      </c>
    </row>
    <row r="1121" spans="2:8">
      <c r="B1121" s="2">
        <v>662094</v>
      </c>
      <c r="C1121" s="1">
        <v>119</v>
      </c>
      <c r="D1121" s="1">
        <v>35</v>
      </c>
      <c r="E1121" s="1">
        <v>604</v>
      </c>
      <c r="F1121" s="1">
        <v>0.19700000000000001</v>
      </c>
      <c r="G1121" s="1">
        <v>5.79E-2</v>
      </c>
      <c r="H1121" s="1">
        <v>0.255</v>
      </c>
    </row>
    <row r="1122" spans="2:8">
      <c r="B1122" s="2">
        <v>662095</v>
      </c>
      <c r="C1122" s="1">
        <v>95</v>
      </c>
      <c r="D1122" s="1">
        <v>27</v>
      </c>
      <c r="E1122" s="1">
        <v>353</v>
      </c>
      <c r="F1122" s="1">
        <v>0.26910000000000001</v>
      </c>
      <c r="G1122" s="1">
        <v>7.6499999999999999E-2</v>
      </c>
      <c r="H1122" s="1">
        <v>0.34560000000000002</v>
      </c>
    </row>
    <row r="1123" spans="2:8">
      <c r="B1123" s="2">
        <v>662096</v>
      </c>
      <c r="C1123" s="1">
        <v>60</v>
      </c>
      <c r="D1123" s="1">
        <v>26</v>
      </c>
      <c r="E1123" s="1">
        <v>380</v>
      </c>
      <c r="F1123" s="1">
        <v>0.15790000000000001</v>
      </c>
      <c r="G1123" s="1">
        <v>6.8400000000000002E-2</v>
      </c>
      <c r="H1123" s="1">
        <v>0.2263</v>
      </c>
    </row>
    <row r="1124" spans="2:8">
      <c r="B1124" s="2">
        <v>662097</v>
      </c>
      <c r="C1124" s="1">
        <v>78</v>
      </c>
      <c r="D1124" s="1">
        <v>24</v>
      </c>
      <c r="E1124" s="1">
        <v>372</v>
      </c>
      <c r="F1124" s="1">
        <v>0.2097</v>
      </c>
      <c r="G1124" s="1">
        <v>6.4500000000000002E-2</v>
      </c>
      <c r="H1124" s="1">
        <v>0.2742</v>
      </c>
    </row>
    <row r="1125" spans="2:8">
      <c r="B1125" s="2">
        <v>662098</v>
      </c>
      <c r="C1125" s="1">
        <v>208</v>
      </c>
      <c r="D1125" s="1">
        <v>51</v>
      </c>
      <c r="E1125" s="1">
        <v>750</v>
      </c>
      <c r="F1125" s="1">
        <v>0.27729999999999999</v>
      </c>
      <c r="G1125" s="1">
        <v>6.8000000000000005E-2</v>
      </c>
      <c r="H1125" s="1">
        <v>0.3453</v>
      </c>
    </row>
    <row r="1126" spans="2:8">
      <c r="B1126" s="2">
        <v>662099</v>
      </c>
      <c r="C1126" s="1">
        <v>124</v>
      </c>
      <c r="D1126" s="1">
        <v>41</v>
      </c>
      <c r="E1126" s="1">
        <v>616</v>
      </c>
      <c r="F1126" s="1">
        <v>0.20130000000000001</v>
      </c>
      <c r="G1126" s="1">
        <v>6.6600000000000006E-2</v>
      </c>
      <c r="H1126" s="1">
        <v>0.26790000000000003</v>
      </c>
    </row>
    <row r="1127" spans="2:8">
      <c r="B1127" s="2">
        <v>662101</v>
      </c>
      <c r="C1127" s="1">
        <v>185</v>
      </c>
      <c r="D1127" s="1">
        <v>71</v>
      </c>
      <c r="E1127" s="1">
        <v>1101</v>
      </c>
      <c r="F1127" s="1">
        <v>0.16800000000000001</v>
      </c>
      <c r="G1127" s="1">
        <v>6.4500000000000002E-2</v>
      </c>
      <c r="H1127" s="1">
        <v>0.23250000000000001</v>
      </c>
    </row>
    <row r="1128" spans="2:8">
      <c r="B1128" s="2">
        <v>662102</v>
      </c>
      <c r="C1128" s="1">
        <v>170</v>
      </c>
      <c r="D1128" s="1">
        <v>53</v>
      </c>
      <c r="E1128" s="1">
        <v>841</v>
      </c>
      <c r="F1128" s="1">
        <v>0.2021</v>
      </c>
      <c r="G1128" s="1">
        <v>6.3E-2</v>
      </c>
      <c r="H1128" s="1">
        <v>0.26519999999999999</v>
      </c>
    </row>
    <row r="1129" spans="2:8">
      <c r="B1129" s="2">
        <v>662103</v>
      </c>
      <c r="C1129" s="1">
        <v>874</v>
      </c>
      <c r="D1129" s="1">
        <v>0</v>
      </c>
      <c r="E1129" s="1">
        <v>1629</v>
      </c>
      <c r="F1129" s="1">
        <v>0.53649999999999998</v>
      </c>
      <c r="G1129" s="1">
        <v>0</v>
      </c>
      <c r="H1129" s="1">
        <v>0.53649999999999998</v>
      </c>
    </row>
    <row r="1130" spans="2:8">
      <c r="B1130" s="2">
        <v>662104</v>
      </c>
      <c r="C1130" s="1">
        <v>387</v>
      </c>
      <c r="D1130" s="1">
        <v>0</v>
      </c>
      <c r="E1130" s="1">
        <v>563</v>
      </c>
      <c r="F1130" s="1">
        <v>0.68740000000000001</v>
      </c>
      <c r="G1130" s="1">
        <v>0</v>
      </c>
      <c r="H1130" s="1">
        <v>0.68740000000000001</v>
      </c>
    </row>
    <row r="1131" spans="2:8">
      <c r="B1131" s="2">
        <v>662105</v>
      </c>
      <c r="C1131" s="1">
        <v>453</v>
      </c>
      <c r="D1131" s="1">
        <v>0</v>
      </c>
      <c r="E1131" s="1">
        <v>612</v>
      </c>
      <c r="F1131" s="1">
        <v>0.74019999999999997</v>
      </c>
      <c r="G1131" s="1">
        <v>0</v>
      </c>
      <c r="H1131" s="1">
        <v>0.74019999999999997</v>
      </c>
    </row>
    <row r="1132" spans="2:8">
      <c r="B1132" s="2">
        <v>662106</v>
      </c>
      <c r="C1132" s="1">
        <v>277</v>
      </c>
      <c r="D1132" s="1">
        <v>0</v>
      </c>
      <c r="E1132" s="1">
        <v>407</v>
      </c>
      <c r="F1132" s="1">
        <v>0.68059999999999998</v>
      </c>
      <c r="G1132" s="1">
        <v>0</v>
      </c>
      <c r="H1132" s="1">
        <v>0.68059999999999998</v>
      </c>
    </row>
    <row r="1133" spans="2:8">
      <c r="B1133" s="2">
        <v>662108</v>
      </c>
      <c r="C1133" s="1">
        <v>325</v>
      </c>
      <c r="D1133" s="1">
        <v>0</v>
      </c>
      <c r="E1133" s="1">
        <v>440</v>
      </c>
      <c r="F1133" s="1">
        <v>0.73860000000000003</v>
      </c>
      <c r="G1133" s="1">
        <v>0</v>
      </c>
      <c r="H1133" s="1">
        <v>0.73860000000000003</v>
      </c>
    </row>
    <row r="1134" spans="2:8">
      <c r="B1134" s="2">
        <v>662110</v>
      </c>
      <c r="C1134" s="1">
        <v>295</v>
      </c>
      <c r="D1134" s="1">
        <v>0</v>
      </c>
      <c r="E1134" s="1">
        <v>513</v>
      </c>
      <c r="F1134" s="1">
        <v>0.57499999999999996</v>
      </c>
      <c r="G1134" s="1">
        <v>0</v>
      </c>
      <c r="H1134" s="1">
        <v>0.57499999999999996</v>
      </c>
    </row>
    <row r="1135" spans="2:8">
      <c r="B1135" s="2">
        <v>662111</v>
      </c>
      <c r="C1135" s="1">
        <v>358</v>
      </c>
      <c r="D1135" s="1">
        <v>0</v>
      </c>
      <c r="E1135" s="1">
        <v>370</v>
      </c>
      <c r="F1135" s="1">
        <v>0.96760000000000002</v>
      </c>
      <c r="G1135" s="1">
        <v>0</v>
      </c>
      <c r="H1135" s="1">
        <v>0.96760000000000002</v>
      </c>
    </row>
    <row r="1136" spans="2:8">
      <c r="B1136" s="2">
        <v>662112</v>
      </c>
      <c r="C1136" s="1">
        <v>184</v>
      </c>
      <c r="D1136" s="1">
        <v>0</v>
      </c>
      <c r="E1136" s="1">
        <v>184</v>
      </c>
      <c r="F1136" s="1">
        <v>1</v>
      </c>
      <c r="G1136" s="1">
        <v>0</v>
      </c>
      <c r="H1136" s="1">
        <v>1</v>
      </c>
    </row>
    <row r="1137" spans="2:8">
      <c r="B1137" s="2">
        <v>662114</v>
      </c>
      <c r="C1137" s="1">
        <v>488</v>
      </c>
      <c r="D1137" s="1">
        <v>0</v>
      </c>
      <c r="E1137" s="1">
        <v>703</v>
      </c>
      <c r="F1137" s="1">
        <v>0.69420000000000004</v>
      </c>
      <c r="G1137" s="1">
        <v>0</v>
      </c>
      <c r="H1137" s="1">
        <v>0.69420000000000004</v>
      </c>
    </row>
    <row r="1138" spans="2:8">
      <c r="B1138" s="2">
        <v>662115</v>
      </c>
      <c r="C1138" s="1">
        <v>566</v>
      </c>
      <c r="D1138" s="1">
        <v>0</v>
      </c>
      <c r="E1138" s="1">
        <v>824</v>
      </c>
      <c r="F1138" s="1">
        <v>0.68689999999999996</v>
      </c>
      <c r="G1138" s="1">
        <v>0</v>
      </c>
      <c r="H1138" s="1">
        <v>0.68689999999999996</v>
      </c>
    </row>
    <row r="1139" spans="2:8">
      <c r="B1139" s="2">
        <v>662117</v>
      </c>
      <c r="C1139" s="1">
        <v>89</v>
      </c>
      <c r="D1139" s="1">
        <v>30</v>
      </c>
      <c r="E1139" s="1">
        <v>228</v>
      </c>
      <c r="F1139" s="1">
        <v>0.39040000000000002</v>
      </c>
      <c r="G1139" s="1">
        <v>0.13159999999999999</v>
      </c>
      <c r="H1139" s="1">
        <v>0.52190000000000003</v>
      </c>
    </row>
    <row r="1140" spans="2:8">
      <c r="B1140" s="2">
        <v>662119</v>
      </c>
      <c r="C1140" s="1">
        <v>239</v>
      </c>
      <c r="D1140" s="1">
        <v>0</v>
      </c>
      <c r="E1140" s="1">
        <v>366</v>
      </c>
      <c r="F1140" s="1">
        <v>0.65300000000000002</v>
      </c>
      <c r="G1140" s="1">
        <v>0</v>
      </c>
      <c r="H1140" s="1">
        <v>0.65300000000000002</v>
      </c>
    </row>
    <row r="1141" spans="2:8">
      <c r="B1141" s="2">
        <v>662120</v>
      </c>
      <c r="C1141" s="1">
        <v>154</v>
      </c>
      <c r="D1141" s="1">
        <v>0</v>
      </c>
      <c r="E1141" s="1">
        <v>197</v>
      </c>
      <c r="F1141" s="1">
        <v>0.78169999999999995</v>
      </c>
      <c r="G1141" s="1">
        <v>0</v>
      </c>
      <c r="H1141" s="1">
        <v>0.78169999999999995</v>
      </c>
    </row>
    <row r="1142" spans="2:8">
      <c r="B1142" s="2">
        <v>662121</v>
      </c>
      <c r="C1142" s="1">
        <v>139</v>
      </c>
      <c r="D1142" s="1">
        <v>0</v>
      </c>
      <c r="E1142" s="1">
        <v>226</v>
      </c>
      <c r="F1142" s="1">
        <v>0.61499999999999999</v>
      </c>
      <c r="G1142" s="1">
        <v>0</v>
      </c>
      <c r="H1142" s="1">
        <v>0.61499999999999999</v>
      </c>
    </row>
    <row r="1143" spans="2:8">
      <c r="B1143" s="2">
        <v>662122</v>
      </c>
      <c r="C1143" s="1">
        <v>82</v>
      </c>
      <c r="D1143" s="1">
        <v>0</v>
      </c>
      <c r="E1143" s="1">
        <v>114</v>
      </c>
      <c r="F1143" s="1">
        <v>0.71930000000000005</v>
      </c>
      <c r="G1143" s="1">
        <v>0</v>
      </c>
      <c r="H1143" s="1">
        <v>0.71930000000000005</v>
      </c>
    </row>
    <row r="1144" spans="2:8">
      <c r="B1144" s="2">
        <v>662123</v>
      </c>
      <c r="C1144" s="1">
        <v>58</v>
      </c>
      <c r="D1144" s="1">
        <v>0</v>
      </c>
      <c r="E1144" s="1">
        <v>73</v>
      </c>
      <c r="F1144" s="1">
        <v>0.79449999999999998</v>
      </c>
      <c r="G1144" s="1">
        <v>0</v>
      </c>
      <c r="H1144" s="1">
        <v>0.79449999999999998</v>
      </c>
    </row>
    <row r="1145" spans="2:8">
      <c r="B1145" s="2">
        <v>662124</v>
      </c>
      <c r="C1145" s="1">
        <v>68</v>
      </c>
      <c r="D1145" s="1">
        <v>0</v>
      </c>
      <c r="E1145" s="1">
        <v>87</v>
      </c>
      <c r="F1145" s="1">
        <v>0.78159999999999996</v>
      </c>
      <c r="G1145" s="1">
        <v>0</v>
      </c>
      <c r="H1145" s="1">
        <v>0.78159999999999996</v>
      </c>
    </row>
    <row r="1146" spans="2:8">
      <c r="B1146" s="2">
        <v>662125</v>
      </c>
      <c r="C1146" s="1">
        <v>134</v>
      </c>
      <c r="D1146" s="1">
        <v>0</v>
      </c>
      <c r="E1146" s="1">
        <v>140</v>
      </c>
      <c r="F1146" s="1">
        <v>0.95709999999999995</v>
      </c>
      <c r="G1146" s="1">
        <v>0</v>
      </c>
      <c r="H1146" s="1">
        <v>0.95709999999999995</v>
      </c>
    </row>
    <row r="1147" spans="2:8">
      <c r="B1147" s="2">
        <v>662126</v>
      </c>
      <c r="C1147" s="1">
        <v>66</v>
      </c>
      <c r="D1147" s="1">
        <v>0</v>
      </c>
      <c r="E1147" s="1">
        <v>73</v>
      </c>
      <c r="F1147" s="1">
        <v>0.90410000000000001</v>
      </c>
      <c r="G1147" s="1">
        <v>0</v>
      </c>
      <c r="H1147" s="1">
        <v>0.90410000000000001</v>
      </c>
    </row>
    <row r="1148" spans="2:8">
      <c r="B1148" s="2">
        <v>662130</v>
      </c>
      <c r="C1148" s="1">
        <v>36</v>
      </c>
      <c r="D1148" s="1">
        <v>14</v>
      </c>
      <c r="E1148" s="1">
        <v>235</v>
      </c>
      <c r="F1148" s="1">
        <v>0.1532</v>
      </c>
      <c r="G1148" s="1">
        <v>5.96E-2</v>
      </c>
      <c r="H1148" s="1">
        <v>0.21279999999999999</v>
      </c>
    </row>
    <row r="1149" spans="2:8">
      <c r="B1149" s="2">
        <v>662131</v>
      </c>
      <c r="C1149" s="1">
        <v>76</v>
      </c>
      <c r="D1149" s="1">
        <v>28</v>
      </c>
      <c r="E1149" s="1">
        <v>433</v>
      </c>
      <c r="F1149" s="1">
        <v>0.17549999999999999</v>
      </c>
      <c r="G1149" s="1">
        <v>6.4699999999999994E-2</v>
      </c>
      <c r="H1149" s="1">
        <v>0.2402</v>
      </c>
    </row>
    <row r="1150" spans="2:8">
      <c r="B1150" s="2">
        <v>662134</v>
      </c>
      <c r="C1150" s="1">
        <v>84</v>
      </c>
      <c r="D1150" s="1">
        <v>21</v>
      </c>
      <c r="E1150" s="1">
        <v>307</v>
      </c>
      <c r="F1150" s="1">
        <v>0.27360000000000001</v>
      </c>
      <c r="G1150" s="1">
        <v>6.8400000000000002E-2</v>
      </c>
      <c r="H1150" s="1">
        <v>0.34200000000000003</v>
      </c>
    </row>
    <row r="1151" spans="2:8">
      <c r="B1151" s="2">
        <v>662136</v>
      </c>
      <c r="C1151" s="1">
        <v>95</v>
      </c>
      <c r="D1151" s="1">
        <v>25</v>
      </c>
      <c r="E1151" s="1">
        <v>399</v>
      </c>
      <c r="F1151" s="1">
        <v>0.23810000000000001</v>
      </c>
      <c r="G1151" s="1">
        <v>6.2700000000000006E-2</v>
      </c>
      <c r="H1151" s="1">
        <v>0.30080000000000001</v>
      </c>
    </row>
    <row r="1152" spans="2:8">
      <c r="B1152" s="2">
        <v>662137</v>
      </c>
      <c r="C1152" s="1">
        <v>267</v>
      </c>
      <c r="D1152" s="1">
        <v>0</v>
      </c>
      <c r="E1152" s="1">
        <v>375</v>
      </c>
      <c r="F1152" s="1">
        <v>0.71199999999999997</v>
      </c>
      <c r="G1152" s="1">
        <v>0</v>
      </c>
      <c r="H1152" s="1">
        <v>0.71199999999999997</v>
      </c>
    </row>
    <row r="1153" spans="2:8">
      <c r="B1153" s="2">
        <v>662138</v>
      </c>
      <c r="C1153" s="1">
        <v>35</v>
      </c>
      <c r="D1153" s="1">
        <v>16</v>
      </c>
      <c r="E1153" s="1">
        <v>325</v>
      </c>
      <c r="F1153" s="1">
        <v>0.1077</v>
      </c>
      <c r="G1153" s="1">
        <v>4.9200000000000001E-2</v>
      </c>
      <c r="H1153" s="1">
        <v>0.15690000000000001</v>
      </c>
    </row>
    <row r="1154" spans="2:8">
      <c r="B1154" s="2">
        <v>662140</v>
      </c>
      <c r="C1154" s="1">
        <v>299</v>
      </c>
      <c r="D1154" s="1">
        <v>0</v>
      </c>
      <c r="E1154" s="1">
        <v>598</v>
      </c>
      <c r="F1154" s="1">
        <v>0.5</v>
      </c>
      <c r="G1154" s="1">
        <v>0</v>
      </c>
      <c r="H1154" s="1">
        <v>0.5</v>
      </c>
    </row>
    <row r="1155" spans="2:8">
      <c r="B1155" s="2">
        <v>662141</v>
      </c>
      <c r="C1155" s="1">
        <v>143</v>
      </c>
      <c r="D1155" s="1">
        <v>37</v>
      </c>
      <c r="E1155" s="1">
        <v>633</v>
      </c>
      <c r="F1155" s="1">
        <v>0.22589999999999999</v>
      </c>
      <c r="G1155" s="1">
        <v>5.8500000000000003E-2</v>
      </c>
      <c r="H1155" s="1">
        <v>0.28439999999999999</v>
      </c>
    </row>
    <row r="1156" spans="2:8">
      <c r="B1156" s="2">
        <v>662143</v>
      </c>
      <c r="C1156" s="1">
        <v>307</v>
      </c>
      <c r="D1156" s="1">
        <v>0</v>
      </c>
      <c r="E1156" s="1">
        <v>602</v>
      </c>
      <c r="F1156" s="1">
        <v>0.51</v>
      </c>
      <c r="G1156" s="1">
        <v>0</v>
      </c>
      <c r="H1156" s="1">
        <v>0.51</v>
      </c>
    </row>
    <row r="1157" spans="2:8">
      <c r="B1157" s="2">
        <v>662147</v>
      </c>
      <c r="C1157" s="1">
        <v>156</v>
      </c>
      <c r="D1157" s="1">
        <v>0</v>
      </c>
      <c r="E1157" s="1">
        <v>172</v>
      </c>
      <c r="F1157" s="1">
        <v>0.90700000000000003</v>
      </c>
      <c r="G1157" s="1">
        <v>0</v>
      </c>
      <c r="H1157" s="1">
        <v>0.90700000000000003</v>
      </c>
    </row>
    <row r="1158" spans="2:8">
      <c r="B1158" s="2">
        <v>662151</v>
      </c>
      <c r="C1158" s="1">
        <v>34</v>
      </c>
      <c r="D1158" s="1">
        <v>0</v>
      </c>
      <c r="E1158" s="1">
        <v>43</v>
      </c>
      <c r="F1158" s="1">
        <v>0.79069999999999996</v>
      </c>
      <c r="G1158" s="1">
        <v>0</v>
      </c>
      <c r="H1158" s="1">
        <v>0.79069999999999996</v>
      </c>
    </row>
    <row r="1159" spans="2:8">
      <c r="B1159" s="2">
        <v>662152</v>
      </c>
      <c r="C1159" s="1">
        <v>232</v>
      </c>
      <c r="D1159" s="1">
        <v>0</v>
      </c>
      <c r="E1159" s="1">
        <v>312</v>
      </c>
      <c r="F1159" s="1">
        <v>0.74360000000000004</v>
      </c>
      <c r="G1159" s="1">
        <v>0</v>
      </c>
      <c r="H1159" s="1">
        <v>0.74360000000000004</v>
      </c>
    </row>
    <row r="1160" spans="2:8">
      <c r="B1160" s="2">
        <v>662153</v>
      </c>
      <c r="C1160" s="1">
        <v>183</v>
      </c>
      <c r="D1160" s="1">
        <v>0</v>
      </c>
      <c r="E1160" s="1">
        <v>329</v>
      </c>
      <c r="F1160" s="1">
        <v>0.55620000000000003</v>
      </c>
      <c r="G1160" s="1">
        <v>0</v>
      </c>
      <c r="H1160" s="1">
        <v>0.55620000000000003</v>
      </c>
    </row>
    <row r="1161" spans="2:8">
      <c r="B1161" s="2">
        <v>662154</v>
      </c>
      <c r="C1161" s="1">
        <v>321</v>
      </c>
      <c r="D1161" s="1">
        <v>0</v>
      </c>
      <c r="E1161" s="1">
        <v>451</v>
      </c>
      <c r="F1161" s="1">
        <v>0.71179999999999999</v>
      </c>
      <c r="G1161" s="1">
        <v>0</v>
      </c>
      <c r="H1161" s="1">
        <v>0.71179999999999999</v>
      </c>
    </row>
    <row r="1162" spans="2:8">
      <c r="B1162" s="2">
        <v>662156</v>
      </c>
      <c r="C1162" s="1">
        <v>55</v>
      </c>
      <c r="D1162" s="1">
        <v>0</v>
      </c>
      <c r="E1162" s="1">
        <v>106</v>
      </c>
      <c r="F1162" s="1">
        <v>0.51890000000000003</v>
      </c>
      <c r="G1162" s="1">
        <v>0</v>
      </c>
      <c r="H1162" s="1">
        <v>0.51890000000000003</v>
      </c>
    </row>
    <row r="1163" spans="2:8">
      <c r="B1163" s="2">
        <v>662157</v>
      </c>
      <c r="C1163" s="1">
        <v>294</v>
      </c>
      <c r="D1163" s="1">
        <v>0</v>
      </c>
      <c r="E1163" s="1">
        <v>456</v>
      </c>
      <c r="F1163" s="1">
        <v>0.64470000000000005</v>
      </c>
      <c r="G1163" s="1">
        <v>0</v>
      </c>
      <c r="H1163" s="1">
        <v>0.64470000000000005</v>
      </c>
    </row>
    <row r="1164" spans="2:8">
      <c r="B1164" s="2">
        <v>662158</v>
      </c>
      <c r="C1164" s="1">
        <v>290</v>
      </c>
      <c r="D1164" s="1">
        <v>0</v>
      </c>
      <c r="E1164" s="1">
        <v>450</v>
      </c>
      <c r="F1164" s="1">
        <v>0.64439999999999997</v>
      </c>
      <c r="G1164" s="1">
        <v>0</v>
      </c>
      <c r="H1164" s="1">
        <v>0.64439999999999997</v>
      </c>
    </row>
    <row r="1165" spans="2:8">
      <c r="B1165" s="2">
        <v>662159</v>
      </c>
      <c r="C1165" s="1">
        <v>345</v>
      </c>
      <c r="D1165" s="1">
        <v>0</v>
      </c>
      <c r="E1165" s="1">
        <v>578</v>
      </c>
      <c r="F1165" s="1">
        <v>0.59689999999999999</v>
      </c>
      <c r="G1165" s="1">
        <v>0</v>
      </c>
      <c r="H1165" s="1">
        <v>0.59689999999999999</v>
      </c>
    </row>
    <row r="1166" spans="2:8">
      <c r="B1166" s="2">
        <v>662160</v>
      </c>
      <c r="C1166" s="1">
        <v>454</v>
      </c>
      <c r="D1166" s="1">
        <v>110</v>
      </c>
      <c r="E1166" s="1">
        <v>1382</v>
      </c>
      <c r="F1166" s="1">
        <v>0.32850000000000001</v>
      </c>
      <c r="G1166" s="1">
        <v>7.9600000000000004E-2</v>
      </c>
      <c r="H1166" s="1">
        <v>0.40810000000000002</v>
      </c>
    </row>
    <row r="1167" spans="2:8">
      <c r="B1167" s="2">
        <v>662162</v>
      </c>
      <c r="C1167" s="1">
        <v>155</v>
      </c>
      <c r="D1167" s="1">
        <v>41</v>
      </c>
      <c r="E1167" s="1">
        <v>425</v>
      </c>
      <c r="F1167" s="1">
        <v>0.36470000000000002</v>
      </c>
      <c r="G1167" s="1">
        <v>9.6500000000000002E-2</v>
      </c>
      <c r="H1167" s="1">
        <v>0.4612</v>
      </c>
    </row>
    <row r="1168" spans="2:8">
      <c r="B1168" s="2">
        <v>662163</v>
      </c>
      <c r="C1168" s="1">
        <v>168</v>
      </c>
      <c r="D1168" s="1">
        <v>39</v>
      </c>
      <c r="E1168" s="1">
        <v>462</v>
      </c>
      <c r="F1168" s="1">
        <v>0.36359999999999998</v>
      </c>
      <c r="G1168" s="1">
        <v>8.4400000000000003E-2</v>
      </c>
      <c r="H1168" s="1">
        <v>0.4481</v>
      </c>
    </row>
    <row r="1169" spans="2:8">
      <c r="B1169" s="2">
        <v>662164</v>
      </c>
      <c r="C1169" s="1">
        <v>159</v>
      </c>
      <c r="D1169" s="1">
        <v>35</v>
      </c>
      <c r="E1169" s="1">
        <v>459</v>
      </c>
      <c r="F1169" s="1">
        <v>0.34639999999999999</v>
      </c>
      <c r="G1169" s="1">
        <v>7.6300000000000007E-2</v>
      </c>
      <c r="H1169" s="1">
        <v>0.42270000000000002</v>
      </c>
    </row>
    <row r="1170" spans="2:8">
      <c r="B1170" s="2">
        <v>662165</v>
      </c>
      <c r="C1170" s="1">
        <v>169</v>
      </c>
      <c r="D1170" s="1">
        <v>59</v>
      </c>
      <c r="E1170" s="1">
        <v>592</v>
      </c>
      <c r="F1170" s="1">
        <v>0.28549999999999998</v>
      </c>
      <c r="G1170" s="1">
        <v>9.9699999999999997E-2</v>
      </c>
      <c r="H1170" s="1">
        <v>0.3851</v>
      </c>
    </row>
    <row r="1171" spans="2:8">
      <c r="B1171" s="2">
        <v>662166</v>
      </c>
      <c r="C1171" s="1">
        <v>220</v>
      </c>
      <c r="D1171" s="1">
        <v>53</v>
      </c>
      <c r="E1171" s="1">
        <v>529</v>
      </c>
      <c r="F1171" s="1">
        <v>0.41589999999999999</v>
      </c>
      <c r="G1171" s="1">
        <v>0.1002</v>
      </c>
      <c r="H1171" s="1">
        <v>0.5161</v>
      </c>
    </row>
    <row r="1172" spans="2:8">
      <c r="B1172" s="2">
        <v>662167</v>
      </c>
      <c r="C1172" s="1">
        <v>158</v>
      </c>
      <c r="D1172" s="1">
        <v>54</v>
      </c>
      <c r="E1172" s="1">
        <v>489</v>
      </c>
      <c r="F1172" s="1">
        <v>0.3231</v>
      </c>
      <c r="G1172" s="1">
        <v>0.1104</v>
      </c>
      <c r="H1172" s="1">
        <v>0.4335</v>
      </c>
    </row>
    <row r="1173" spans="2:8">
      <c r="B1173" s="2">
        <v>662168</v>
      </c>
      <c r="C1173" s="1">
        <v>134</v>
      </c>
      <c r="D1173" s="1">
        <v>41</v>
      </c>
      <c r="E1173" s="1">
        <v>427</v>
      </c>
      <c r="F1173" s="1">
        <v>0.31380000000000002</v>
      </c>
      <c r="G1173" s="1">
        <v>9.6000000000000002E-2</v>
      </c>
      <c r="H1173" s="1">
        <v>0.4098</v>
      </c>
    </row>
    <row r="1174" spans="2:8">
      <c r="B1174" s="2">
        <v>662169</v>
      </c>
      <c r="C1174" s="1">
        <v>235</v>
      </c>
      <c r="D1174" s="1">
        <v>69</v>
      </c>
      <c r="E1174" s="1">
        <v>672</v>
      </c>
      <c r="F1174" s="1">
        <v>0.34970000000000001</v>
      </c>
      <c r="G1174" s="1">
        <v>0.1027</v>
      </c>
      <c r="H1174" s="1">
        <v>0.45240000000000002</v>
      </c>
    </row>
    <row r="1175" spans="2:8">
      <c r="B1175" s="2">
        <v>662170</v>
      </c>
      <c r="C1175" s="1">
        <v>249</v>
      </c>
      <c r="D1175" s="1">
        <v>77</v>
      </c>
      <c r="E1175" s="1">
        <v>953</v>
      </c>
      <c r="F1175" s="1">
        <v>0.26129999999999998</v>
      </c>
      <c r="G1175" s="1">
        <v>8.0799999999999997E-2</v>
      </c>
      <c r="H1175" s="1">
        <v>0.34210000000000002</v>
      </c>
    </row>
    <row r="1176" spans="2:8">
      <c r="B1176" s="2">
        <v>662171</v>
      </c>
      <c r="C1176" s="1">
        <v>257</v>
      </c>
      <c r="D1176" s="1">
        <v>79</v>
      </c>
      <c r="E1176" s="1">
        <v>730</v>
      </c>
      <c r="F1176" s="1">
        <v>0.35210000000000002</v>
      </c>
      <c r="G1176" s="1">
        <v>0.1082</v>
      </c>
      <c r="H1176" s="1">
        <v>0.46029999999999999</v>
      </c>
    </row>
    <row r="1177" spans="2:8">
      <c r="B1177" s="2">
        <v>662174</v>
      </c>
      <c r="C1177" s="1">
        <v>110</v>
      </c>
      <c r="D1177" s="1">
        <v>47</v>
      </c>
      <c r="E1177" s="1">
        <v>498</v>
      </c>
      <c r="F1177" s="1">
        <v>0.22090000000000001</v>
      </c>
      <c r="G1177" s="1">
        <v>9.4399999999999998E-2</v>
      </c>
      <c r="H1177" s="1">
        <v>0.31530000000000002</v>
      </c>
    </row>
    <row r="1178" spans="2:8">
      <c r="B1178" s="2">
        <v>662179</v>
      </c>
      <c r="C1178" s="1">
        <v>346</v>
      </c>
      <c r="D1178" s="1">
        <v>0</v>
      </c>
      <c r="E1178" s="1">
        <v>513</v>
      </c>
      <c r="F1178" s="1">
        <v>0.67449999999999999</v>
      </c>
      <c r="G1178" s="1">
        <v>0</v>
      </c>
      <c r="H1178" s="1">
        <v>0.67449999999999999</v>
      </c>
    </row>
    <row r="1179" spans="2:8">
      <c r="B1179" s="2">
        <v>662180</v>
      </c>
      <c r="C1179" s="1">
        <v>133</v>
      </c>
      <c r="D1179" s="1">
        <v>0</v>
      </c>
      <c r="E1179" s="1">
        <v>204</v>
      </c>
      <c r="F1179" s="1">
        <v>0.65200000000000002</v>
      </c>
      <c r="G1179" s="1">
        <v>0</v>
      </c>
      <c r="H1179" s="1">
        <v>0.65200000000000002</v>
      </c>
    </row>
    <row r="1180" spans="2:8">
      <c r="B1180" s="2">
        <v>662181</v>
      </c>
      <c r="C1180" s="1">
        <v>125</v>
      </c>
      <c r="D1180" s="1">
        <v>0</v>
      </c>
      <c r="E1180" s="1">
        <v>309</v>
      </c>
      <c r="F1180" s="1">
        <v>0.40450000000000003</v>
      </c>
      <c r="G1180" s="1">
        <v>0</v>
      </c>
      <c r="H1180" s="1">
        <v>0.40450000000000003</v>
      </c>
    </row>
    <row r="1181" spans="2:8">
      <c r="B1181" s="2">
        <v>662182</v>
      </c>
      <c r="C1181" s="1">
        <v>278</v>
      </c>
      <c r="D1181" s="1">
        <v>0</v>
      </c>
      <c r="E1181" s="1">
        <v>319</v>
      </c>
      <c r="F1181" s="1">
        <v>0.87150000000000005</v>
      </c>
      <c r="G1181" s="1">
        <v>0</v>
      </c>
      <c r="H1181" s="1">
        <v>0.87150000000000005</v>
      </c>
    </row>
    <row r="1182" spans="2:8">
      <c r="B1182" s="2">
        <v>662184</v>
      </c>
      <c r="C1182" s="1">
        <v>389</v>
      </c>
      <c r="D1182" s="1">
        <v>0</v>
      </c>
      <c r="E1182" s="1">
        <v>550</v>
      </c>
      <c r="F1182" s="1">
        <v>0.70730000000000004</v>
      </c>
      <c r="G1182" s="1">
        <v>0</v>
      </c>
      <c r="H1182" s="1">
        <v>0.70730000000000004</v>
      </c>
    </row>
    <row r="1183" spans="2:8">
      <c r="B1183" s="2">
        <v>662188</v>
      </c>
      <c r="C1183" s="1">
        <v>63</v>
      </c>
      <c r="D1183" s="1">
        <v>0</v>
      </c>
      <c r="E1183" s="1">
        <v>112</v>
      </c>
      <c r="F1183" s="1">
        <v>0.5625</v>
      </c>
      <c r="G1183" s="1">
        <v>0</v>
      </c>
      <c r="H1183" s="1">
        <v>0.5625</v>
      </c>
    </row>
    <row r="1184" spans="2:8">
      <c r="B1184" s="2">
        <v>662189</v>
      </c>
      <c r="C1184" s="1">
        <v>77</v>
      </c>
      <c r="D1184" s="1">
        <v>0</v>
      </c>
      <c r="E1184" s="1">
        <v>100</v>
      </c>
      <c r="F1184" s="1">
        <v>0.77</v>
      </c>
      <c r="G1184" s="1">
        <v>0</v>
      </c>
      <c r="H1184" s="1">
        <v>0.77</v>
      </c>
    </row>
    <row r="1185" spans="2:8">
      <c r="B1185" s="2">
        <v>662190</v>
      </c>
      <c r="C1185" s="1">
        <v>0</v>
      </c>
      <c r="D1185" s="1">
        <v>0</v>
      </c>
      <c r="E1185" s="1">
        <v>0</v>
      </c>
      <c r="F1185" s="1">
        <v>0</v>
      </c>
      <c r="G1185" s="1">
        <v>0</v>
      </c>
      <c r="H1185" s="1">
        <v>0</v>
      </c>
    </row>
    <row r="1186" spans="2:8">
      <c r="B1186" s="2">
        <v>662191</v>
      </c>
      <c r="C1186" s="1">
        <v>45</v>
      </c>
      <c r="D1186" s="1">
        <v>14</v>
      </c>
      <c r="E1186" s="1">
        <v>273</v>
      </c>
      <c r="F1186" s="1">
        <v>0.1648</v>
      </c>
      <c r="G1186" s="1">
        <v>5.1299999999999998E-2</v>
      </c>
      <c r="H1186" s="1">
        <v>0.21609999999999999</v>
      </c>
    </row>
    <row r="1187" spans="2:8">
      <c r="B1187" s="2">
        <v>662192</v>
      </c>
      <c r="C1187" s="1">
        <v>41</v>
      </c>
      <c r="D1187" s="1">
        <v>5</v>
      </c>
      <c r="E1187" s="1">
        <v>274</v>
      </c>
      <c r="F1187" s="1">
        <v>0.14960000000000001</v>
      </c>
      <c r="G1187" s="1">
        <v>1.8200000000000001E-2</v>
      </c>
      <c r="H1187" s="1">
        <v>0.16789999999999999</v>
      </c>
    </row>
    <row r="1188" spans="2:8">
      <c r="B1188" s="2">
        <v>662193</v>
      </c>
      <c r="C1188" s="1">
        <v>149</v>
      </c>
      <c r="D1188" s="1">
        <v>28</v>
      </c>
      <c r="E1188" s="1">
        <v>308</v>
      </c>
      <c r="F1188" s="1">
        <v>0.48380000000000001</v>
      </c>
      <c r="G1188" s="1">
        <v>9.0899999999999995E-2</v>
      </c>
      <c r="H1188" s="1">
        <v>0.57469999999999999</v>
      </c>
    </row>
    <row r="1189" spans="2:8">
      <c r="B1189" s="2">
        <v>662194</v>
      </c>
      <c r="C1189" s="1">
        <v>162</v>
      </c>
      <c r="D1189" s="1">
        <v>35</v>
      </c>
      <c r="E1189" s="1">
        <v>596</v>
      </c>
      <c r="F1189" s="1">
        <v>0.27179999999999999</v>
      </c>
      <c r="G1189" s="1">
        <v>5.8700000000000002E-2</v>
      </c>
      <c r="H1189" s="1">
        <v>0.33050000000000002</v>
      </c>
    </row>
    <row r="1190" spans="2:8">
      <c r="B1190" s="2">
        <v>662195</v>
      </c>
      <c r="C1190" s="1">
        <v>202</v>
      </c>
      <c r="D1190" s="1">
        <v>36</v>
      </c>
      <c r="E1190" s="1">
        <v>910</v>
      </c>
      <c r="F1190" s="1">
        <v>0.222</v>
      </c>
      <c r="G1190" s="1">
        <v>3.9600000000000003E-2</v>
      </c>
      <c r="H1190" s="1">
        <v>0.26150000000000001</v>
      </c>
    </row>
    <row r="1191" spans="2:8">
      <c r="B1191" s="2">
        <v>662196</v>
      </c>
      <c r="C1191" s="1">
        <v>87</v>
      </c>
      <c r="D1191" s="1">
        <v>13</v>
      </c>
      <c r="E1191" s="1">
        <v>301</v>
      </c>
      <c r="F1191" s="1">
        <v>0.28899999999999998</v>
      </c>
      <c r="G1191" s="1">
        <v>4.3200000000000002E-2</v>
      </c>
      <c r="H1191" s="1">
        <v>0.3322</v>
      </c>
    </row>
    <row r="1192" spans="2:8">
      <c r="B1192" s="2">
        <v>662197</v>
      </c>
      <c r="C1192" s="1">
        <v>53</v>
      </c>
      <c r="D1192" s="1">
        <v>15</v>
      </c>
      <c r="E1192" s="1">
        <v>268</v>
      </c>
      <c r="F1192" s="1">
        <v>0.1978</v>
      </c>
      <c r="G1192" s="1">
        <v>5.6000000000000001E-2</v>
      </c>
      <c r="H1192" s="1">
        <v>0.25369999999999998</v>
      </c>
    </row>
    <row r="1193" spans="2:8">
      <c r="B1193" s="2">
        <v>662198</v>
      </c>
      <c r="C1193" s="1">
        <v>56</v>
      </c>
      <c r="D1193" s="1">
        <v>0</v>
      </c>
      <c r="E1193" s="1">
        <v>57</v>
      </c>
      <c r="F1193" s="1">
        <v>0.98250000000000004</v>
      </c>
      <c r="G1193" s="1">
        <v>0</v>
      </c>
      <c r="H1193" s="1">
        <v>0.98250000000000004</v>
      </c>
    </row>
    <row r="1194" spans="2:8">
      <c r="B1194" s="2">
        <v>662199</v>
      </c>
      <c r="C1194" s="1">
        <v>8</v>
      </c>
      <c r="D1194" s="1">
        <v>5</v>
      </c>
      <c r="E1194" s="1">
        <v>30</v>
      </c>
      <c r="F1194" s="1">
        <v>0.26669999999999999</v>
      </c>
      <c r="G1194" s="1">
        <v>0.16669999999999999</v>
      </c>
      <c r="H1194" s="1">
        <v>0.43330000000000002</v>
      </c>
    </row>
    <row r="1195" spans="2:8">
      <c r="B1195" s="2">
        <v>662201</v>
      </c>
      <c r="C1195" s="1">
        <v>32</v>
      </c>
      <c r="D1195" s="1">
        <v>0</v>
      </c>
      <c r="E1195" s="1">
        <v>49</v>
      </c>
      <c r="F1195" s="1">
        <v>0.65310000000000001</v>
      </c>
      <c r="G1195" s="1">
        <v>0</v>
      </c>
      <c r="H1195" s="1">
        <v>0.65310000000000001</v>
      </c>
    </row>
    <row r="1196" spans="2:8">
      <c r="B1196" s="2">
        <v>662202</v>
      </c>
      <c r="C1196" s="1">
        <v>128</v>
      </c>
      <c r="D1196" s="1">
        <v>0</v>
      </c>
      <c r="E1196" s="1">
        <v>170</v>
      </c>
      <c r="F1196" s="1">
        <v>0.75290000000000001</v>
      </c>
      <c r="G1196" s="1">
        <v>0</v>
      </c>
      <c r="H1196" s="1">
        <v>0.75290000000000001</v>
      </c>
    </row>
    <row r="1197" spans="2:8">
      <c r="B1197" s="2">
        <v>662205</v>
      </c>
      <c r="C1197" s="1">
        <v>19</v>
      </c>
      <c r="D1197" s="1">
        <v>16</v>
      </c>
      <c r="E1197" s="1">
        <v>86</v>
      </c>
      <c r="F1197" s="1">
        <v>0.22090000000000001</v>
      </c>
      <c r="G1197" s="1">
        <v>0.186</v>
      </c>
      <c r="H1197" s="1">
        <v>0.40699999999999997</v>
      </c>
    </row>
    <row r="1198" spans="2:8">
      <c r="B1198" s="2">
        <v>662206</v>
      </c>
      <c r="C1198" s="1">
        <v>43</v>
      </c>
      <c r="D1198" s="1">
        <v>0</v>
      </c>
      <c r="E1198" s="1">
        <v>63</v>
      </c>
      <c r="F1198" s="1">
        <v>0.6825</v>
      </c>
      <c r="G1198" s="1">
        <v>0</v>
      </c>
      <c r="H1198" s="1">
        <v>0.6825</v>
      </c>
    </row>
    <row r="1199" spans="2:8">
      <c r="B1199" s="2">
        <v>662209</v>
      </c>
      <c r="C1199" s="1">
        <v>581</v>
      </c>
      <c r="D1199" s="1">
        <v>0</v>
      </c>
      <c r="E1199" s="1">
        <v>581</v>
      </c>
      <c r="F1199" s="1">
        <v>1</v>
      </c>
      <c r="G1199" s="1">
        <v>0</v>
      </c>
      <c r="H1199" s="1">
        <v>1</v>
      </c>
    </row>
    <row r="1200" spans="2:8">
      <c r="B1200" s="2">
        <v>662212</v>
      </c>
      <c r="C1200" s="1">
        <v>267</v>
      </c>
      <c r="D1200" s="1">
        <v>0</v>
      </c>
      <c r="E1200" s="1">
        <v>406</v>
      </c>
      <c r="F1200" s="1">
        <v>0.65759999999999996</v>
      </c>
      <c r="G1200" s="1">
        <v>0</v>
      </c>
      <c r="H1200" s="1">
        <v>0.65759999999999996</v>
      </c>
    </row>
    <row r="1201" spans="2:8">
      <c r="B1201" s="2">
        <v>662213</v>
      </c>
      <c r="C1201" s="1">
        <v>175</v>
      </c>
      <c r="D1201" s="1">
        <v>49</v>
      </c>
      <c r="E1201" s="1">
        <v>412</v>
      </c>
      <c r="F1201" s="1">
        <v>0.42480000000000001</v>
      </c>
      <c r="G1201" s="1">
        <v>0.11890000000000001</v>
      </c>
      <c r="H1201" s="1">
        <v>0.54369999999999996</v>
      </c>
    </row>
    <row r="1202" spans="2:8">
      <c r="B1202" s="2">
        <v>662214</v>
      </c>
      <c r="C1202" s="1">
        <v>615</v>
      </c>
      <c r="D1202" s="1">
        <v>0</v>
      </c>
      <c r="E1202" s="1">
        <v>615</v>
      </c>
      <c r="F1202" s="1">
        <v>1</v>
      </c>
      <c r="G1202" s="1">
        <v>0</v>
      </c>
      <c r="H1202" s="1">
        <v>1</v>
      </c>
    </row>
    <row r="1203" spans="2:8">
      <c r="B1203" s="2">
        <v>662215</v>
      </c>
      <c r="C1203" s="1">
        <v>524</v>
      </c>
      <c r="D1203" s="1">
        <v>0</v>
      </c>
      <c r="E1203" s="1">
        <v>524</v>
      </c>
      <c r="F1203" s="1">
        <v>1</v>
      </c>
      <c r="G1203" s="1">
        <v>0</v>
      </c>
      <c r="H1203" s="1">
        <v>1</v>
      </c>
    </row>
    <row r="1204" spans="2:8">
      <c r="B1204" s="2">
        <v>662216</v>
      </c>
      <c r="C1204" s="1">
        <v>169</v>
      </c>
      <c r="D1204" s="1">
        <v>0</v>
      </c>
      <c r="E1204" s="1">
        <v>247</v>
      </c>
      <c r="F1204" s="1">
        <v>0.68420000000000003</v>
      </c>
      <c r="G1204" s="1">
        <v>0</v>
      </c>
      <c r="H1204" s="1">
        <v>0.68420000000000003</v>
      </c>
    </row>
    <row r="1205" spans="2:8">
      <c r="B1205" s="2">
        <v>662217</v>
      </c>
      <c r="C1205" s="1">
        <v>489</v>
      </c>
      <c r="D1205" s="1">
        <v>0</v>
      </c>
      <c r="E1205" s="1">
        <v>489</v>
      </c>
      <c r="F1205" s="1">
        <v>1</v>
      </c>
      <c r="G1205" s="1">
        <v>0</v>
      </c>
      <c r="H1205" s="1">
        <v>1</v>
      </c>
    </row>
    <row r="1206" spans="2:8">
      <c r="B1206" s="2">
        <v>662219</v>
      </c>
      <c r="C1206" s="1">
        <v>613</v>
      </c>
      <c r="D1206" s="1">
        <v>0</v>
      </c>
      <c r="E1206" s="1">
        <v>613</v>
      </c>
      <c r="F1206" s="1">
        <v>1</v>
      </c>
      <c r="G1206" s="1">
        <v>0</v>
      </c>
      <c r="H1206" s="1">
        <v>1</v>
      </c>
    </row>
    <row r="1207" spans="2:8">
      <c r="B1207" s="2">
        <v>662220</v>
      </c>
      <c r="C1207" s="1">
        <v>507</v>
      </c>
      <c r="D1207" s="1">
        <v>0</v>
      </c>
      <c r="E1207" s="1">
        <v>507</v>
      </c>
      <c r="F1207" s="1">
        <v>1</v>
      </c>
      <c r="G1207" s="1">
        <v>0</v>
      </c>
      <c r="H1207" s="1">
        <v>1</v>
      </c>
    </row>
    <row r="1208" spans="2:8">
      <c r="B1208" s="2">
        <v>662221</v>
      </c>
      <c r="C1208" s="1">
        <v>529</v>
      </c>
      <c r="D1208" s="1">
        <v>0</v>
      </c>
      <c r="E1208" s="1">
        <v>559</v>
      </c>
      <c r="F1208" s="1">
        <v>0.94630000000000003</v>
      </c>
      <c r="G1208" s="1">
        <v>0</v>
      </c>
      <c r="H1208" s="1">
        <v>0.94630000000000003</v>
      </c>
    </row>
    <row r="1209" spans="2:8">
      <c r="B1209" s="2">
        <v>662222</v>
      </c>
      <c r="C1209" s="1">
        <v>414</v>
      </c>
      <c r="D1209" s="1">
        <v>0</v>
      </c>
      <c r="E1209" s="1">
        <v>414</v>
      </c>
      <c r="F1209" s="1">
        <v>1</v>
      </c>
      <c r="G1209" s="1">
        <v>0</v>
      </c>
      <c r="H1209" s="1">
        <v>1</v>
      </c>
    </row>
    <row r="1210" spans="2:8">
      <c r="B1210" s="2">
        <v>662224</v>
      </c>
      <c r="C1210" s="1">
        <v>535</v>
      </c>
      <c r="D1210" s="1">
        <v>0</v>
      </c>
      <c r="E1210" s="1">
        <v>535</v>
      </c>
      <c r="F1210" s="1">
        <v>1</v>
      </c>
      <c r="G1210" s="1">
        <v>0</v>
      </c>
      <c r="H1210" s="1">
        <v>1</v>
      </c>
    </row>
    <row r="1211" spans="2:8">
      <c r="B1211" s="2">
        <v>662225</v>
      </c>
      <c r="C1211" s="1">
        <v>488</v>
      </c>
      <c r="D1211" s="1">
        <v>0</v>
      </c>
      <c r="E1211" s="1">
        <v>488</v>
      </c>
      <c r="F1211" s="1">
        <v>1</v>
      </c>
      <c r="G1211" s="1">
        <v>0</v>
      </c>
      <c r="H1211" s="1">
        <v>1</v>
      </c>
    </row>
    <row r="1212" spans="2:8">
      <c r="B1212" s="2">
        <v>662226</v>
      </c>
      <c r="C1212" s="1">
        <v>480</v>
      </c>
      <c r="D1212" s="1">
        <v>0</v>
      </c>
      <c r="E1212" s="1">
        <v>480</v>
      </c>
      <c r="F1212" s="1">
        <v>1</v>
      </c>
      <c r="G1212" s="1">
        <v>0</v>
      </c>
      <c r="H1212" s="1">
        <v>1</v>
      </c>
    </row>
    <row r="1213" spans="2:8">
      <c r="B1213" s="2">
        <v>662227</v>
      </c>
      <c r="C1213" s="1">
        <v>372</v>
      </c>
      <c r="D1213" s="1">
        <v>0</v>
      </c>
      <c r="E1213" s="1">
        <v>431</v>
      </c>
      <c r="F1213" s="1">
        <v>0.86309999999999998</v>
      </c>
      <c r="G1213" s="1">
        <v>0</v>
      </c>
      <c r="H1213" s="1">
        <v>0.86309999999999998</v>
      </c>
    </row>
    <row r="1214" spans="2:8">
      <c r="B1214" s="2">
        <v>662228</v>
      </c>
      <c r="C1214" s="1">
        <v>894</v>
      </c>
      <c r="D1214" s="1">
        <v>0</v>
      </c>
      <c r="E1214" s="1">
        <v>894</v>
      </c>
      <c r="F1214" s="1">
        <v>1</v>
      </c>
      <c r="G1214" s="1">
        <v>0</v>
      </c>
      <c r="H1214" s="1">
        <v>1</v>
      </c>
    </row>
    <row r="1215" spans="2:8">
      <c r="B1215" s="2">
        <v>662229</v>
      </c>
      <c r="C1215" s="1">
        <v>851</v>
      </c>
      <c r="D1215" s="1">
        <v>0</v>
      </c>
      <c r="E1215" s="1">
        <v>851</v>
      </c>
      <c r="F1215" s="1">
        <v>1</v>
      </c>
      <c r="G1215" s="1">
        <v>0</v>
      </c>
      <c r="H1215" s="1">
        <v>1</v>
      </c>
    </row>
    <row r="1216" spans="2:8">
      <c r="B1216" s="2">
        <v>662230</v>
      </c>
      <c r="C1216" s="1">
        <v>749</v>
      </c>
      <c r="D1216" s="1">
        <v>0</v>
      </c>
      <c r="E1216" s="1">
        <v>749</v>
      </c>
      <c r="F1216" s="1">
        <v>1</v>
      </c>
      <c r="G1216" s="1">
        <v>0</v>
      </c>
      <c r="H1216" s="1">
        <v>1</v>
      </c>
    </row>
    <row r="1217" spans="2:8">
      <c r="B1217" s="2">
        <v>662237</v>
      </c>
      <c r="C1217" s="1">
        <v>406</v>
      </c>
      <c r="D1217" s="1">
        <v>0</v>
      </c>
      <c r="E1217" s="1">
        <v>497</v>
      </c>
      <c r="F1217" s="1">
        <v>0.81689999999999996</v>
      </c>
      <c r="G1217" s="1">
        <v>0</v>
      </c>
      <c r="H1217" s="1">
        <v>0.81689999999999996</v>
      </c>
    </row>
    <row r="1218" spans="2:8">
      <c r="B1218" s="2">
        <v>662238</v>
      </c>
      <c r="C1218" s="1">
        <v>318</v>
      </c>
      <c r="D1218" s="1">
        <v>0</v>
      </c>
      <c r="E1218" s="1">
        <v>502</v>
      </c>
      <c r="F1218" s="1">
        <v>0.63349999999999995</v>
      </c>
      <c r="G1218" s="1">
        <v>0</v>
      </c>
      <c r="H1218" s="1">
        <v>0.63349999999999995</v>
      </c>
    </row>
    <row r="1219" spans="2:8">
      <c r="B1219" s="2">
        <v>662239</v>
      </c>
      <c r="C1219" s="1">
        <v>412</v>
      </c>
      <c r="D1219" s="1">
        <v>0</v>
      </c>
      <c r="E1219" s="1">
        <v>535</v>
      </c>
      <c r="F1219" s="1">
        <v>0.77010000000000001</v>
      </c>
      <c r="G1219" s="1">
        <v>0</v>
      </c>
      <c r="H1219" s="1">
        <v>0.77010000000000001</v>
      </c>
    </row>
    <row r="1220" spans="2:8">
      <c r="B1220" s="2">
        <v>662240</v>
      </c>
      <c r="C1220" s="1">
        <v>603</v>
      </c>
      <c r="D1220" s="1">
        <v>0</v>
      </c>
      <c r="E1220" s="1">
        <v>800</v>
      </c>
      <c r="F1220" s="1">
        <v>0.75380000000000003</v>
      </c>
      <c r="G1220" s="1">
        <v>0</v>
      </c>
      <c r="H1220" s="1">
        <v>0.75380000000000003</v>
      </c>
    </row>
    <row r="1221" spans="2:8">
      <c r="B1221" s="2">
        <v>662241</v>
      </c>
      <c r="C1221" s="1">
        <v>739</v>
      </c>
      <c r="D1221" s="1">
        <v>0</v>
      </c>
      <c r="E1221" s="1">
        <v>1016</v>
      </c>
      <c r="F1221" s="1">
        <v>0.72740000000000005</v>
      </c>
      <c r="G1221" s="1">
        <v>0</v>
      </c>
      <c r="H1221" s="1">
        <v>0.72740000000000005</v>
      </c>
    </row>
    <row r="1222" spans="2:8">
      <c r="B1222" s="2">
        <v>662242</v>
      </c>
      <c r="C1222" s="1">
        <v>383</v>
      </c>
      <c r="D1222" s="1">
        <v>0</v>
      </c>
      <c r="E1222" s="1">
        <v>524</v>
      </c>
      <c r="F1222" s="1">
        <v>0.73089999999999999</v>
      </c>
      <c r="G1222" s="1">
        <v>0</v>
      </c>
      <c r="H1222" s="1">
        <v>0.73089999999999999</v>
      </c>
    </row>
    <row r="1223" spans="2:8">
      <c r="B1223" s="2">
        <v>662243</v>
      </c>
      <c r="C1223" s="1">
        <v>346</v>
      </c>
      <c r="D1223" s="1">
        <v>0</v>
      </c>
      <c r="E1223" s="1">
        <v>400</v>
      </c>
      <c r="F1223" s="1">
        <v>0.86499999999999999</v>
      </c>
      <c r="G1223" s="1">
        <v>0</v>
      </c>
      <c r="H1223" s="1">
        <v>0.86499999999999999</v>
      </c>
    </row>
    <row r="1224" spans="2:8">
      <c r="B1224" s="2">
        <v>662244</v>
      </c>
      <c r="C1224" s="1">
        <v>586</v>
      </c>
      <c r="D1224" s="1">
        <v>0</v>
      </c>
      <c r="E1224" s="1">
        <v>833</v>
      </c>
      <c r="F1224" s="1">
        <v>0.70350000000000001</v>
      </c>
      <c r="G1224" s="1">
        <v>0</v>
      </c>
      <c r="H1224" s="1">
        <v>0.70350000000000001</v>
      </c>
    </row>
    <row r="1225" spans="2:8">
      <c r="B1225" s="2">
        <v>662245</v>
      </c>
      <c r="C1225" s="1">
        <v>674</v>
      </c>
      <c r="D1225" s="1">
        <v>0</v>
      </c>
      <c r="E1225" s="1">
        <v>916</v>
      </c>
      <c r="F1225" s="1">
        <v>0.73580000000000001</v>
      </c>
      <c r="G1225" s="1">
        <v>0</v>
      </c>
      <c r="H1225" s="1">
        <v>0.73580000000000001</v>
      </c>
    </row>
    <row r="1226" spans="2:8">
      <c r="B1226" s="2">
        <v>662246</v>
      </c>
      <c r="C1226" s="1">
        <v>759</v>
      </c>
      <c r="D1226" s="1">
        <v>0</v>
      </c>
      <c r="E1226" s="1">
        <v>1208</v>
      </c>
      <c r="F1226" s="1">
        <v>0.62829999999999997</v>
      </c>
      <c r="G1226" s="1">
        <v>0</v>
      </c>
      <c r="H1226" s="1">
        <v>0.62829999999999997</v>
      </c>
    </row>
    <row r="1227" spans="2:8">
      <c r="B1227" s="2">
        <v>662247</v>
      </c>
      <c r="C1227" s="1">
        <v>414</v>
      </c>
      <c r="D1227" s="1">
        <v>0</v>
      </c>
      <c r="E1227" s="1">
        <v>414</v>
      </c>
      <c r="F1227" s="1">
        <v>1</v>
      </c>
      <c r="G1227" s="1">
        <v>0</v>
      </c>
      <c r="H1227" s="1">
        <v>1</v>
      </c>
    </row>
    <row r="1228" spans="2:8">
      <c r="B1228" s="2">
        <v>662248</v>
      </c>
      <c r="C1228" s="1">
        <v>370</v>
      </c>
      <c r="D1228" s="1">
        <v>0</v>
      </c>
      <c r="E1228" s="1">
        <v>370</v>
      </c>
      <c r="F1228" s="1">
        <v>1</v>
      </c>
      <c r="G1228" s="1">
        <v>0</v>
      </c>
      <c r="H1228" s="1">
        <v>1</v>
      </c>
    </row>
    <row r="1229" spans="2:8">
      <c r="B1229" s="2">
        <v>662249</v>
      </c>
      <c r="C1229" s="1">
        <v>486</v>
      </c>
      <c r="D1229" s="1">
        <v>0</v>
      </c>
      <c r="E1229" s="1">
        <v>563</v>
      </c>
      <c r="F1229" s="1">
        <v>0.86319999999999997</v>
      </c>
      <c r="G1229" s="1">
        <v>0</v>
      </c>
      <c r="H1229" s="1">
        <v>0.86319999999999997</v>
      </c>
    </row>
    <row r="1230" spans="2:8">
      <c r="B1230" s="2">
        <v>662250</v>
      </c>
      <c r="C1230" s="1">
        <v>518</v>
      </c>
      <c r="D1230" s="1">
        <v>0</v>
      </c>
      <c r="E1230" s="1">
        <v>518</v>
      </c>
      <c r="F1230" s="1">
        <v>1</v>
      </c>
      <c r="G1230" s="1">
        <v>0</v>
      </c>
      <c r="H1230" s="1">
        <v>1</v>
      </c>
    </row>
    <row r="1231" spans="2:8">
      <c r="B1231" s="2">
        <v>662251</v>
      </c>
      <c r="C1231" s="1">
        <v>485</v>
      </c>
      <c r="D1231" s="1">
        <v>0</v>
      </c>
      <c r="E1231" s="1">
        <v>485</v>
      </c>
      <c r="F1231" s="1">
        <v>1</v>
      </c>
      <c r="G1231" s="1">
        <v>0</v>
      </c>
      <c r="H1231" s="1">
        <v>1</v>
      </c>
    </row>
    <row r="1232" spans="2:8">
      <c r="B1232" s="2">
        <v>662252</v>
      </c>
      <c r="C1232" s="1">
        <v>859</v>
      </c>
      <c r="D1232" s="1">
        <v>0</v>
      </c>
      <c r="E1232" s="1">
        <v>868</v>
      </c>
      <c r="F1232" s="1">
        <v>0.98960000000000004</v>
      </c>
      <c r="G1232" s="1">
        <v>0</v>
      </c>
      <c r="H1232" s="1">
        <v>0.98960000000000004</v>
      </c>
    </row>
    <row r="1233" spans="2:8">
      <c r="B1233" s="2">
        <v>662256</v>
      </c>
      <c r="C1233" s="1">
        <v>639</v>
      </c>
      <c r="D1233" s="1">
        <v>0</v>
      </c>
      <c r="E1233" s="1">
        <v>644</v>
      </c>
      <c r="F1233" s="1">
        <v>0.99219999999999997</v>
      </c>
      <c r="G1233" s="1">
        <v>0</v>
      </c>
      <c r="H1233" s="1">
        <v>0.99219999999999997</v>
      </c>
    </row>
    <row r="1234" spans="2:8">
      <c r="B1234" s="2">
        <v>662257</v>
      </c>
      <c r="C1234" s="1">
        <v>566</v>
      </c>
      <c r="D1234" s="1">
        <v>0</v>
      </c>
      <c r="E1234" s="1">
        <v>566</v>
      </c>
      <c r="F1234" s="1">
        <v>1</v>
      </c>
      <c r="G1234" s="1">
        <v>0</v>
      </c>
      <c r="H1234" s="1">
        <v>1</v>
      </c>
    </row>
    <row r="1235" spans="2:8">
      <c r="B1235" s="2">
        <v>662258</v>
      </c>
      <c r="C1235" s="1">
        <v>462</v>
      </c>
      <c r="D1235" s="1">
        <v>0</v>
      </c>
      <c r="E1235" s="1">
        <v>462</v>
      </c>
      <c r="F1235" s="1">
        <v>1</v>
      </c>
      <c r="G1235" s="1">
        <v>0</v>
      </c>
      <c r="H1235" s="1">
        <v>1</v>
      </c>
    </row>
    <row r="1236" spans="2:8">
      <c r="B1236" s="2">
        <v>662259</v>
      </c>
      <c r="C1236" s="1">
        <v>612</v>
      </c>
      <c r="D1236" s="1">
        <v>0</v>
      </c>
      <c r="E1236" s="1">
        <v>612</v>
      </c>
      <c r="F1236" s="1">
        <v>1</v>
      </c>
      <c r="G1236" s="1">
        <v>0</v>
      </c>
      <c r="H1236" s="1">
        <v>1</v>
      </c>
    </row>
    <row r="1237" spans="2:8">
      <c r="B1237" s="2">
        <v>662269</v>
      </c>
      <c r="C1237" s="1">
        <v>413</v>
      </c>
      <c r="D1237" s="1">
        <v>0</v>
      </c>
      <c r="E1237" s="1">
        <v>413</v>
      </c>
      <c r="F1237" s="1">
        <v>1</v>
      </c>
      <c r="G1237" s="1">
        <v>0</v>
      </c>
      <c r="H1237" s="1">
        <v>1</v>
      </c>
    </row>
    <row r="1238" spans="2:8">
      <c r="B1238" s="2">
        <v>662270</v>
      </c>
      <c r="C1238" s="1">
        <v>255</v>
      </c>
      <c r="D1238" s="1">
        <v>0</v>
      </c>
      <c r="E1238" s="1">
        <v>297</v>
      </c>
      <c r="F1238" s="1">
        <v>0.85860000000000003</v>
      </c>
      <c r="G1238" s="1">
        <v>0</v>
      </c>
      <c r="H1238" s="1">
        <v>0.85860000000000003</v>
      </c>
    </row>
    <row r="1239" spans="2:8">
      <c r="B1239" s="2">
        <v>662271</v>
      </c>
      <c r="C1239" s="1">
        <v>232</v>
      </c>
      <c r="D1239" s="1">
        <v>0</v>
      </c>
      <c r="E1239" s="1">
        <v>239</v>
      </c>
      <c r="F1239" s="1">
        <v>0.97070000000000001</v>
      </c>
      <c r="G1239" s="1">
        <v>0</v>
      </c>
      <c r="H1239" s="1">
        <v>0.97070000000000001</v>
      </c>
    </row>
    <row r="1240" spans="2:8">
      <c r="B1240" s="2">
        <v>662272</v>
      </c>
      <c r="C1240" s="1">
        <v>267</v>
      </c>
      <c r="D1240" s="1">
        <v>0</v>
      </c>
      <c r="E1240" s="1">
        <v>335</v>
      </c>
      <c r="F1240" s="1">
        <v>0.79700000000000004</v>
      </c>
      <c r="G1240" s="1">
        <v>0</v>
      </c>
      <c r="H1240" s="1">
        <v>0.79700000000000004</v>
      </c>
    </row>
    <row r="1241" spans="2:8">
      <c r="B1241" s="2">
        <v>662276</v>
      </c>
      <c r="C1241" s="1">
        <v>199</v>
      </c>
      <c r="D1241" s="1">
        <v>0</v>
      </c>
      <c r="E1241" s="1">
        <v>265</v>
      </c>
      <c r="F1241" s="1">
        <v>0.75090000000000001</v>
      </c>
      <c r="G1241" s="1">
        <v>0</v>
      </c>
      <c r="H1241" s="1">
        <v>0.75090000000000001</v>
      </c>
    </row>
    <row r="1242" spans="2:8">
      <c r="B1242" s="2">
        <v>662277</v>
      </c>
      <c r="C1242" s="1">
        <v>202</v>
      </c>
      <c r="D1242" s="1">
        <v>0</v>
      </c>
      <c r="E1242" s="1">
        <v>264</v>
      </c>
      <c r="F1242" s="1">
        <v>0.76519999999999999</v>
      </c>
      <c r="G1242" s="1">
        <v>0</v>
      </c>
      <c r="H1242" s="1">
        <v>0.76519999999999999</v>
      </c>
    </row>
    <row r="1243" spans="2:8">
      <c r="B1243" s="2">
        <v>662278</v>
      </c>
      <c r="C1243" s="1">
        <v>206</v>
      </c>
      <c r="D1243" s="1">
        <v>0</v>
      </c>
      <c r="E1243" s="1">
        <v>312</v>
      </c>
      <c r="F1243" s="1">
        <v>0.6603</v>
      </c>
      <c r="G1243" s="1">
        <v>0</v>
      </c>
      <c r="H1243" s="1">
        <v>0.6603</v>
      </c>
    </row>
    <row r="1244" spans="2:8">
      <c r="B1244" s="2">
        <v>662279</v>
      </c>
      <c r="C1244" s="1">
        <v>246</v>
      </c>
      <c r="D1244" s="1">
        <v>0</v>
      </c>
      <c r="E1244" s="1">
        <v>429</v>
      </c>
      <c r="F1244" s="1">
        <v>0.57340000000000002</v>
      </c>
      <c r="G1244" s="1">
        <v>0</v>
      </c>
      <c r="H1244" s="1">
        <v>0.57340000000000002</v>
      </c>
    </row>
    <row r="1245" spans="2:8">
      <c r="B1245" s="2">
        <v>662285</v>
      </c>
      <c r="C1245" s="1">
        <v>85</v>
      </c>
      <c r="D1245" s="1">
        <v>0</v>
      </c>
      <c r="E1245" s="1">
        <v>85</v>
      </c>
      <c r="F1245" s="1">
        <v>1</v>
      </c>
      <c r="G1245" s="1">
        <v>0</v>
      </c>
      <c r="H1245" s="1">
        <v>1</v>
      </c>
    </row>
    <row r="1246" spans="2:8">
      <c r="B1246" s="2">
        <v>662286</v>
      </c>
      <c r="C1246" s="1">
        <v>276</v>
      </c>
      <c r="D1246" s="1">
        <v>0</v>
      </c>
      <c r="E1246" s="1">
        <v>362</v>
      </c>
      <c r="F1246" s="1">
        <v>0.76239999999999997</v>
      </c>
      <c r="G1246" s="1">
        <v>0</v>
      </c>
      <c r="H1246" s="1">
        <v>0.76239999999999997</v>
      </c>
    </row>
    <row r="1247" spans="2:8">
      <c r="B1247" s="2">
        <v>662287</v>
      </c>
      <c r="C1247" s="1">
        <v>115</v>
      </c>
      <c r="D1247" s="1">
        <v>31</v>
      </c>
      <c r="E1247" s="1">
        <v>419</v>
      </c>
      <c r="F1247" s="1">
        <v>0.27450000000000002</v>
      </c>
      <c r="G1247" s="1">
        <v>7.3999999999999996E-2</v>
      </c>
      <c r="H1247" s="1">
        <v>0.34839999999999999</v>
      </c>
    </row>
    <row r="1248" spans="2:8">
      <c r="B1248" s="2">
        <v>662288</v>
      </c>
      <c r="C1248" s="1">
        <v>83</v>
      </c>
      <c r="D1248" s="1">
        <v>39</v>
      </c>
      <c r="E1248" s="1">
        <v>398</v>
      </c>
      <c r="F1248" s="1">
        <v>0.20849999999999999</v>
      </c>
      <c r="G1248" s="1">
        <v>9.8000000000000004E-2</v>
      </c>
      <c r="H1248" s="1">
        <v>0.30649999999999999</v>
      </c>
    </row>
    <row r="1249" spans="2:8">
      <c r="B1249" s="2">
        <v>662289</v>
      </c>
      <c r="C1249" s="1">
        <v>136</v>
      </c>
      <c r="D1249" s="1">
        <v>0</v>
      </c>
      <c r="E1249" s="1">
        <v>234</v>
      </c>
      <c r="F1249" s="1">
        <v>0.58120000000000005</v>
      </c>
      <c r="G1249" s="1">
        <v>0</v>
      </c>
      <c r="H1249" s="1">
        <v>0.58120000000000005</v>
      </c>
    </row>
    <row r="1250" spans="2:8">
      <c r="B1250" s="2">
        <v>662290</v>
      </c>
      <c r="C1250" s="1">
        <v>366</v>
      </c>
      <c r="D1250" s="1">
        <v>0</v>
      </c>
      <c r="E1250" s="1">
        <v>496</v>
      </c>
      <c r="F1250" s="1">
        <v>0.7379</v>
      </c>
      <c r="G1250" s="1">
        <v>0</v>
      </c>
      <c r="H1250" s="1">
        <v>0.7379</v>
      </c>
    </row>
    <row r="1251" spans="2:8">
      <c r="B1251" s="2">
        <v>662291</v>
      </c>
      <c r="C1251" s="1">
        <v>306</v>
      </c>
      <c r="D1251" s="1">
        <v>0</v>
      </c>
      <c r="E1251" s="1">
        <v>460</v>
      </c>
      <c r="F1251" s="1">
        <v>0.66520000000000001</v>
      </c>
      <c r="G1251" s="1">
        <v>0</v>
      </c>
      <c r="H1251" s="1">
        <v>0.66520000000000001</v>
      </c>
    </row>
    <row r="1252" spans="2:8">
      <c r="B1252" s="2">
        <v>662293</v>
      </c>
      <c r="C1252" s="1">
        <v>700</v>
      </c>
      <c r="D1252" s="1">
        <v>0</v>
      </c>
      <c r="E1252" s="1">
        <v>1203</v>
      </c>
      <c r="F1252" s="1">
        <v>0.58189999999999997</v>
      </c>
      <c r="G1252" s="1">
        <v>0</v>
      </c>
      <c r="H1252" s="1">
        <v>0.58189999999999997</v>
      </c>
    </row>
    <row r="1253" spans="2:8">
      <c r="B1253" s="2">
        <v>662294</v>
      </c>
      <c r="C1253" s="1">
        <v>455</v>
      </c>
      <c r="D1253" s="1">
        <v>143</v>
      </c>
      <c r="E1253" s="1">
        <v>1519</v>
      </c>
      <c r="F1253" s="1">
        <v>0.29949999999999999</v>
      </c>
      <c r="G1253" s="1">
        <v>9.4100000000000003E-2</v>
      </c>
      <c r="H1253" s="1">
        <v>0.39369999999999999</v>
      </c>
    </row>
    <row r="1254" spans="2:8">
      <c r="B1254" s="2">
        <v>662295</v>
      </c>
      <c r="C1254" s="1">
        <v>476</v>
      </c>
      <c r="D1254" s="1">
        <v>0</v>
      </c>
      <c r="E1254" s="1">
        <v>476</v>
      </c>
      <c r="F1254" s="1">
        <v>1</v>
      </c>
      <c r="G1254" s="1">
        <v>0</v>
      </c>
      <c r="H1254" s="1">
        <v>1</v>
      </c>
    </row>
    <row r="1255" spans="2:8">
      <c r="B1255" s="2">
        <v>662297</v>
      </c>
      <c r="C1255" s="1">
        <v>268</v>
      </c>
      <c r="D1255" s="1">
        <v>0</v>
      </c>
      <c r="E1255" s="1">
        <v>268</v>
      </c>
      <c r="F1255" s="1">
        <v>1</v>
      </c>
      <c r="G1255" s="1">
        <v>0</v>
      </c>
      <c r="H1255" s="1">
        <v>1</v>
      </c>
    </row>
    <row r="1256" spans="2:8">
      <c r="B1256" s="2">
        <v>662301</v>
      </c>
      <c r="C1256" s="1">
        <v>236</v>
      </c>
      <c r="D1256" s="1">
        <v>0</v>
      </c>
      <c r="E1256" s="1">
        <v>324</v>
      </c>
      <c r="F1256" s="1">
        <v>0.72840000000000005</v>
      </c>
      <c r="G1256" s="1">
        <v>0</v>
      </c>
      <c r="H1256" s="1">
        <v>0.72840000000000005</v>
      </c>
    </row>
    <row r="1257" spans="2:8">
      <c r="B1257" s="2">
        <v>662302</v>
      </c>
      <c r="C1257" s="1">
        <v>51</v>
      </c>
      <c r="D1257" s="1">
        <v>7</v>
      </c>
      <c r="E1257" s="1">
        <v>480</v>
      </c>
      <c r="F1257" s="1">
        <v>0.10630000000000001</v>
      </c>
      <c r="G1257" s="1">
        <v>1.46E-2</v>
      </c>
      <c r="H1257" s="1">
        <v>0.1208</v>
      </c>
    </row>
    <row r="1258" spans="2:8">
      <c r="B1258" s="2">
        <v>662303</v>
      </c>
      <c r="C1258" s="1">
        <v>54</v>
      </c>
      <c r="D1258" s="1">
        <v>9</v>
      </c>
      <c r="E1258" s="1">
        <v>270</v>
      </c>
      <c r="F1258" s="1">
        <v>0.2</v>
      </c>
      <c r="G1258" s="1">
        <v>3.3300000000000003E-2</v>
      </c>
      <c r="H1258" s="1">
        <v>0.23330000000000001</v>
      </c>
    </row>
    <row r="1259" spans="2:8">
      <c r="B1259" s="2">
        <v>662304</v>
      </c>
      <c r="C1259" s="1">
        <v>58</v>
      </c>
      <c r="D1259" s="1">
        <v>11</v>
      </c>
      <c r="E1259" s="1">
        <v>277</v>
      </c>
      <c r="F1259" s="1">
        <v>0.2094</v>
      </c>
      <c r="G1259" s="1">
        <v>3.9699999999999999E-2</v>
      </c>
      <c r="H1259" s="1">
        <v>0.24909999999999999</v>
      </c>
    </row>
    <row r="1260" spans="2:8">
      <c r="B1260" s="2">
        <v>662306</v>
      </c>
      <c r="C1260" s="1">
        <v>249</v>
      </c>
      <c r="D1260" s="1">
        <v>0</v>
      </c>
      <c r="E1260" s="1">
        <v>448</v>
      </c>
      <c r="F1260" s="1">
        <v>0.55579999999999996</v>
      </c>
      <c r="G1260" s="1">
        <v>0</v>
      </c>
      <c r="H1260" s="1">
        <v>0.55579999999999996</v>
      </c>
    </row>
    <row r="1261" spans="2:8">
      <c r="B1261" s="2">
        <v>662307</v>
      </c>
      <c r="C1261" s="1">
        <v>95</v>
      </c>
      <c r="D1261" s="1">
        <v>36</v>
      </c>
      <c r="E1261" s="1">
        <v>758</v>
      </c>
      <c r="F1261" s="1">
        <v>0.12529999999999999</v>
      </c>
      <c r="G1261" s="1">
        <v>4.7500000000000001E-2</v>
      </c>
      <c r="H1261" s="1">
        <v>0.17280000000000001</v>
      </c>
    </row>
    <row r="1262" spans="2:8">
      <c r="B1262" s="2">
        <v>662308</v>
      </c>
      <c r="C1262" s="1">
        <v>225</v>
      </c>
      <c r="D1262" s="1">
        <v>71</v>
      </c>
      <c r="E1262" s="1">
        <v>1877</v>
      </c>
      <c r="F1262" s="1">
        <v>0.11990000000000001</v>
      </c>
      <c r="G1262" s="1">
        <v>3.78E-2</v>
      </c>
      <c r="H1262" s="1">
        <v>0.15770000000000001</v>
      </c>
    </row>
    <row r="1263" spans="2:8">
      <c r="B1263" s="2">
        <v>662309</v>
      </c>
      <c r="C1263" s="1">
        <v>40</v>
      </c>
      <c r="D1263" s="1">
        <v>10</v>
      </c>
      <c r="E1263" s="1">
        <v>176</v>
      </c>
      <c r="F1263" s="1">
        <v>0.2273</v>
      </c>
      <c r="G1263" s="1">
        <v>5.6800000000000003E-2</v>
      </c>
      <c r="H1263" s="1">
        <v>0.28410000000000002</v>
      </c>
    </row>
    <row r="1264" spans="2:8">
      <c r="B1264" s="2">
        <v>662313</v>
      </c>
      <c r="C1264" s="1">
        <v>71</v>
      </c>
      <c r="D1264" s="1">
        <v>0</v>
      </c>
      <c r="E1264" s="1">
        <v>444</v>
      </c>
      <c r="F1264" s="1">
        <v>0.15989999999999999</v>
      </c>
      <c r="G1264" s="1">
        <v>0</v>
      </c>
      <c r="H1264" s="1">
        <v>0.15989999999999999</v>
      </c>
    </row>
    <row r="1265" spans="2:8">
      <c r="B1265" s="2">
        <v>662431</v>
      </c>
      <c r="C1265" s="1">
        <v>322</v>
      </c>
      <c r="D1265" s="1">
        <v>0</v>
      </c>
      <c r="E1265" s="1">
        <v>389</v>
      </c>
      <c r="F1265" s="1">
        <v>0.82779999999999998</v>
      </c>
      <c r="G1265" s="1">
        <v>0</v>
      </c>
      <c r="H1265" s="1">
        <v>0.82779999999999998</v>
      </c>
    </row>
    <row r="1266" spans="2:8">
      <c r="B1266" s="2">
        <v>662460</v>
      </c>
      <c r="C1266" s="1">
        <v>235</v>
      </c>
      <c r="D1266" s="1">
        <v>0</v>
      </c>
      <c r="E1266" s="1">
        <v>253</v>
      </c>
      <c r="F1266" s="1">
        <v>0.92889999999999995</v>
      </c>
      <c r="G1266" s="1">
        <v>0</v>
      </c>
      <c r="H1266" s="1">
        <v>0.92889999999999995</v>
      </c>
    </row>
    <row r="1267" spans="2:8">
      <c r="B1267" s="2">
        <v>662470</v>
      </c>
      <c r="C1267" s="1">
        <v>0</v>
      </c>
      <c r="D1267" s="1">
        <v>0</v>
      </c>
      <c r="E1267" s="1">
        <v>0</v>
      </c>
      <c r="F1267" s="1">
        <v>0</v>
      </c>
      <c r="G1267" s="1">
        <v>0</v>
      </c>
      <c r="H1267" s="1">
        <v>0</v>
      </c>
    </row>
    <row r="1268" spans="2:8">
      <c r="B1268" s="2">
        <v>662473</v>
      </c>
      <c r="C1268" s="1">
        <v>81</v>
      </c>
      <c r="D1268" s="1">
        <v>0</v>
      </c>
      <c r="E1268" s="1">
        <v>94</v>
      </c>
      <c r="F1268" s="1">
        <v>0.86170000000000002</v>
      </c>
      <c r="G1268" s="1">
        <v>0</v>
      </c>
      <c r="H1268" s="1">
        <v>0.86170000000000002</v>
      </c>
    </row>
    <row r="1269" spans="2:8">
      <c r="B1269" s="2">
        <v>662474</v>
      </c>
      <c r="C1269" s="1">
        <v>75</v>
      </c>
      <c r="D1269" s="1">
        <v>15</v>
      </c>
      <c r="E1269" s="1">
        <v>96</v>
      </c>
      <c r="F1269" s="1">
        <v>0.78129999999999999</v>
      </c>
      <c r="G1269" s="1">
        <v>0.15629999999999999</v>
      </c>
      <c r="H1269" s="1">
        <v>0.9375</v>
      </c>
    </row>
    <row r="1270" spans="2:8">
      <c r="B1270" s="2">
        <v>662479</v>
      </c>
      <c r="C1270" s="1">
        <v>113</v>
      </c>
      <c r="D1270" s="1">
        <v>31</v>
      </c>
      <c r="E1270" s="1">
        <v>497</v>
      </c>
      <c r="F1270" s="1">
        <v>0.22739999999999999</v>
      </c>
      <c r="G1270" s="1">
        <v>6.2399999999999997E-2</v>
      </c>
      <c r="H1270" s="1">
        <v>0.28970000000000001</v>
      </c>
    </row>
    <row r="1271" spans="2:8">
      <c r="B1271" s="2">
        <v>662484</v>
      </c>
      <c r="C1271" s="1">
        <v>126</v>
      </c>
      <c r="D1271" s="1">
        <v>26</v>
      </c>
      <c r="E1271" s="1">
        <v>885</v>
      </c>
      <c r="F1271" s="1">
        <v>0.1424</v>
      </c>
      <c r="G1271" s="1">
        <v>2.9399999999999999E-2</v>
      </c>
      <c r="H1271" s="1">
        <v>0.17180000000000001</v>
      </c>
    </row>
    <row r="1272" spans="2:8">
      <c r="B1272" s="2">
        <v>662485</v>
      </c>
      <c r="C1272" s="1">
        <v>63</v>
      </c>
      <c r="D1272" s="1">
        <v>48</v>
      </c>
      <c r="E1272" s="1">
        <v>680</v>
      </c>
      <c r="F1272" s="1">
        <v>9.2600000000000002E-2</v>
      </c>
      <c r="G1272" s="1">
        <v>7.0599999999999996E-2</v>
      </c>
      <c r="H1272" s="1">
        <v>0.16320000000000001</v>
      </c>
    </row>
    <row r="1273" spans="2:8">
      <c r="B1273" s="2">
        <v>662494</v>
      </c>
      <c r="C1273" s="1">
        <v>179</v>
      </c>
      <c r="D1273" s="1">
        <v>0</v>
      </c>
      <c r="E1273" s="1">
        <v>410</v>
      </c>
      <c r="F1273" s="1">
        <v>0.43659999999999999</v>
      </c>
      <c r="G1273" s="1">
        <v>0</v>
      </c>
      <c r="H1273" s="1">
        <v>0.43659999999999999</v>
      </c>
    </row>
    <row r="1274" spans="2:8">
      <c r="B1274" s="2">
        <v>662500</v>
      </c>
      <c r="C1274" s="1">
        <v>198</v>
      </c>
      <c r="D1274" s="1">
        <v>0</v>
      </c>
      <c r="E1274" s="1">
        <v>298</v>
      </c>
      <c r="F1274" s="1">
        <v>0.66439999999999999</v>
      </c>
      <c r="G1274" s="1">
        <v>0</v>
      </c>
      <c r="H1274" s="1">
        <v>0.66439999999999999</v>
      </c>
    </row>
    <row r="1275" spans="2:8">
      <c r="B1275" s="2">
        <v>662516</v>
      </c>
      <c r="C1275" s="1">
        <v>515</v>
      </c>
      <c r="D1275" s="1">
        <v>158</v>
      </c>
      <c r="E1275" s="1">
        <v>2257</v>
      </c>
      <c r="F1275" s="1">
        <v>0.22819999999999999</v>
      </c>
      <c r="G1275" s="1">
        <v>7.0000000000000007E-2</v>
      </c>
      <c r="H1275" s="1">
        <v>0.29820000000000002</v>
      </c>
    </row>
    <row r="1276" spans="2:8">
      <c r="B1276" s="2">
        <v>662525</v>
      </c>
      <c r="C1276" s="1">
        <v>488</v>
      </c>
      <c r="D1276" s="1">
        <v>0</v>
      </c>
      <c r="E1276" s="1">
        <v>610</v>
      </c>
      <c r="F1276" s="1">
        <v>0.8</v>
      </c>
      <c r="G1276" s="1">
        <v>0</v>
      </c>
      <c r="H1276" s="1">
        <v>0.8</v>
      </c>
    </row>
    <row r="1277" spans="2:8">
      <c r="B1277" s="2">
        <v>662553</v>
      </c>
      <c r="C1277" s="1">
        <v>95</v>
      </c>
      <c r="D1277" s="1">
        <v>26</v>
      </c>
      <c r="E1277" s="1">
        <v>386</v>
      </c>
      <c r="F1277" s="1">
        <v>0.24610000000000001</v>
      </c>
      <c r="G1277" s="1">
        <v>6.7400000000000002E-2</v>
      </c>
      <c r="H1277" s="1">
        <v>0.3135</v>
      </c>
    </row>
    <row r="1278" spans="2:8">
      <c r="B1278" s="2">
        <v>662563</v>
      </c>
      <c r="C1278" s="1">
        <v>12</v>
      </c>
      <c r="D1278" s="1">
        <v>6</v>
      </c>
      <c r="E1278" s="1">
        <v>32</v>
      </c>
      <c r="F1278" s="1">
        <v>0.375</v>
      </c>
      <c r="G1278" s="1">
        <v>0.1875</v>
      </c>
      <c r="H1278" s="1">
        <v>0.5625</v>
      </c>
    </row>
    <row r="1279" spans="2:8">
      <c r="B1279" s="2">
        <v>662569</v>
      </c>
      <c r="C1279" s="1">
        <v>218</v>
      </c>
      <c r="D1279" s="1">
        <v>0</v>
      </c>
      <c r="E1279" s="1">
        <v>267</v>
      </c>
      <c r="F1279" s="1">
        <v>0.8165</v>
      </c>
      <c r="G1279" s="1">
        <v>0</v>
      </c>
      <c r="H1279" s="1">
        <v>0.8165</v>
      </c>
    </row>
    <row r="1280" spans="2:8">
      <c r="B1280" s="2">
        <v>662586</v>
      </c>
      <c r="C1280" s="1">
        <v>53</v>
      </c>
      <c r="D1280" s="1">
        <v>0</v>
      </c>
      <c r="E1280" s="1">
        <v>67</v>
      </c>
      <c r="F1280" s="1">
        <v>0.79100000000000004</v>
      </c>
      <c r="G1280" s="1">
        <v>0</v>
      </c>
      <c r="H1280" s="1">
        <v>0.79100000000000004</v>
      </c>
    </row>
    <row r="1281" spans="2:8">
      <c r="B1281" s="2">
        <v>662616</v>
      </c>
      <c r="C1281" s="1">
        <v>965</v>
      </c>
      <c r="D1281" s="1">
        <v>0</v>
      </c>
      <c r="E1281" s="1">
        <v>983</v>
      </c>
      <c r="F1281" s="1">
        <v>0.98170000000000002</v>
      </c>
      <c r="G1281" s="1">
        <v>0</v>
      </c>
      <c r="H1281" s="1">
        <v>0.98170000000000002</v>
      </c>
    </row>
    <row r="1282" spans="2:8">
      <c r="B1282" s="2">
        <v>662626</v>
      </c>
      <c r="C1282" s="1">
        <v>484</v>
      </c>
      <c r="D1282" s="1">
        <v>0</v>
      </c>
      <c r="E1282" s="1">
        <v>484</v>
      </c>
      <c r="F1282" s="1">
        <v>1</v>
      </c>
      <c r="G1282" s="1">
        <v>0</v>
      </c>
      <c r="H1282" s="1">
        <v>1</v>
      </c>
    </row>
    <row r="1283" spans="2:8">
      <c r="B1283" s="2">
        <v>662627</v>
      </c>
      <c r="C1283" s="1">
        <v>612</v>
      </c>
      <c r="D1283" s="1">
        <v>0</v>
      </c>
      <c r="E1283" s="1">
        <v>885</v>
      </c>
      <c r="F1283" s="1">
        <v>0.6915</v>
      </c>
      <c r="G1283" s="1">
        <v>0</v>
      </c>
      <c r="H1283" s="1">
        <v>0.6915</v>
      </c>
    </row>
    <row r="1284" spans="2:8">
      <c r="B1284" s="2">
        <v>662631</v>
      </c>
      <c r="C1284" s="1">
        <v>447</v>
      </c>
      <c r="D1284" s="1">
        <v>0</v>
      </c>
      <c r="E1284" s="1">
        <v>447</v>
      </c>
      <c r="F1284" s="1">
        <v>1</v>
      </c>
      <c r="G1284" s="1">
        <v>0</v>
      </c>
      <c r="H1284" s="1">
        <v>1</v>
      </c>
    </row>
    <row r="1285" spans="2:8">
      <c r="B1285" s="2">
        <v>662632</v>
      </c>
      <c r="C1285" s="1">
        <v>406</v>
      </c>
      <c r="D1285" s="1">
        <v>0</v>
      </c>
      <c r="E1285" s="1">
        <v>608</v>
      </c>
      <c r="F1285" s="1">
        <v>0.66779999999999995</v>
      </c>
      <c r="G1285" s="1">
        <v>0</v>
      </c>
      <c r="H1285" s="1">
        <v>0.66779999999999995</v>
      </c>
    </row>
    <row r="1286" spans="2:8">
      <c r="B1286" s="2">
        <v>662637</v>
      </c>
      <c r="C1286" s="1">
        <v>390</v>
      </c>
      <c r="D1286" s="1">
        <v>0</v>
      </c>
      <c r="E1286" s="1">
        <v>526</v>
      </c>
      <c r="F1286" s="1">
        <v>0.74139999999999995</v>
      </c>
      <c r="G1286" s="1">
        <v>0</v>
      </c>
      <c r="H1286" s="1">
        <v>0.74139999999999995</v>
      </c>
    </row>
    <row r="1287" spans="2:8">
      <c r="B1287" s="2">
        <v>662639</v>
      </c>
      <c r="C1287" s="1">
        <v>637</v>
      </c>
      <c r="D1287" s="1">
        <v>0</v>
      </c>
      <c r="E1287" s="1">
        <v>671</v>
      </c>
      <c r="F1287" s="1">
        <v>0.94930000000000003</v>
      </c>
      <c r="G1287" s="1">
        <v>0</v>
      </c>
      <c r="H1287" s="1">
        <v>0.94930000000000003</v>
      </c>
    </row>
    <row r="1288" spans="2:8">
      <c r="B1288" s="2">
        <v>662684</v>
      </c>
      <c r="C1288" s="1">
        <v>229</v>
      </c>
      <c r="D1288" s="1">
        <v>0</v>
      </c>
      <c r="E1288" s="1">
        <v>446</v>
      </c>
      <c r="F1288" s="1">
        <v>0.51349999999999996</v>
      </c>
      <c r="G1288" s="1">
        <v>0</v>
      </c>
      <c r="H1288" s="1">
        <v>0.51349999999999996</v>
      </c>
    </row>
    <row r="1289" spans="2:8">
      <c r="B1289" s="2">
        <v>662691</v>
      </c>
      <c r="C1289" s="1">
        <v>218</v>
      </c>
      <c r="D1289" s="1">
        <v>0</v>
      </c>
      <c r="E1289" s="1">
        <v>369</v>
      </c>
      <c r="F1289" s="1">
        <v>0.59079999999999999</v>
      </c>
      <c r="G1289" s="1">
        <v>0</v>
      </c>
      <c r="H1289" s="1">
        <v>0.59079999999999999</v>
      </c>
    </row>
    <row r="1290" spans="2:8">
      <c r="B1290" s="2">
        <v>662698</v>
      </c>
      <c r="C1290" s="1">
        <v>286</v>
      </c>
      <c r="D1290" s="1">
        <v>0</v>
      </c>
      <c r="E1290" s="1">
        <v>381</v>
      </c>
      <c r="F1290" s="1">
        <v>0.75070000000000003</v>
      </c>
      <c r="G1290" s="1">
        <v>0</v>
      </c>
      <c r="H1290" s="1">
        <v>0.75070000000000003</v>
      </c>
    </row>
    <row r="1291" spans="2:8">
      <c r="B1291" s="2">
        <v>662700</v>
      </c>
      <c r="C1291" s="1">
        <v>316</v>
      </c>
      <c r="D1291" s="1">
        <v>0</v>
      </c>
      <c r="E1291" s="1">
        <v>393</v>
      </c>
      <c r="F1291" s="1">
        <v>0.80410000000000004</v>
      </c>
      <c r="G1291" s="1">
        <v>0</v>
      </c>
      <c r="H1291" s="1">
        <v>0.80410000000000004</v>
      </c>
    </row>
    <row r="1292" spans="2:8">
      <c r="B1292" s="2">
        <v>662702</v>
      </c>
      <c r="C1292" s="1">
        <v>177</v>
      </c>
      <c r="D1292" s="1">
        <v>0</v>
      </c>
      <c r="E1292" s="1">
        <v>191</v>
      </c>
      <c r="F1292" s="1">
        <v>0.92669999999999997</v>
      </c>
      <c r="G1292" s="1">
        <v>0</v>
      </c>
      <c r="H1292" s="1">
        <v>0.92669999999999997</v>
      </c>
    </row>
    <row r="1293" spans="2:8">
      <c r="B1293" s="2">
        <v>662704</v>
      </c>
      <c r="C1293" s="1">
        <v>221</v>
      </c>
      <c r="D1293" s="1">
        <v>0</v>
      </c>
      <c r="E1293" s="1">
        <v>368</v>
      </c>
      <c r="F1293" s="1">
        <v>0.60050000000000003</v>
      </c>
      <c r="G1293" s="1">
        <v>0</v>
      </c>
      <c r="H1293" s="1">
        <v>0.60050000000000003</v>
      </c>
    </row>
    <row r="1294" spans="2:8">
      <c r="B1294" s="2">
        <v>662711</v>
      </c>
      <c r="C1294" s="1">
        <v>53</v>
      </c>
      <c r="D1294" s="1">
        <v>0</v>
      </c>
      <c r="E1294" s="1">
        <v>53</v>
      </c>
      <c r="F1294" s="1">
        <v>1</v>
      </c>
      <c r="G1294" s="1">
        <v>0</v>
      </c>
      <c r="H1294" s="1">
        <v>1</v>
      </c>
    </row>
    <row r="1295" spans="2:8">
      <c r="B1295" s="2">
        <v>662712</v>
      </c>
      <c r="C1295" s="1">
        <v>88</v>
      </c>
      <c r="D1295" s="1">
        <v>0</v>
      </c>
      <c r="E1295" s="1">
        <v>88</v>
      </c>
      <c r="F1295" s="1">
        <v>1</v>
      </c>
      <c r="G1295" s="1">
        <v>0</v>
      </c>
      <c r="H1295" s="1">
        <v>1</v>
      </c>
    </row>
    <row r="1296" spans="2:8">
      <c r="B1296" s="2">
        <v>662715</v>
      </c>
      <c r="C1296" s="1">
        <v>978</v>
      </c>
      <c r="D1296" s="1">
        <v>0</v>
      </c>
      <c r="E1296" s="1">
        <v>1045</v>
      </c>
      <c r="F1296" s="1">
        <v>0.93589999999999995</v>
      </c>
      <c r="G1296" s="1">
        <v>0</v>
      </c>
      <c r="H1296" s="1">
        <v>0.93589999999999995</v>
      </c>
    </row>
    <row r="1297" spans="2:8">
      <c r="B1297" s="2">
        <v>662720</v>
      </c>
      <c r="C1297" s="1">
        <v>19</v>
      </c>
      <c r="D1297" s="1">
        <v>11</v>
      </c>
      <c r="E1297" s="1">
        <v>209</v>
      </c>
      <c r="F1297" s="1">
        <v>9.0899999999999995E-2</v>
      </c>
      <c r="G1297" s="1">
        <v>5.2600000000000001E-2</v>
      </c>
      <c r="H1297" s="1">
        <v>0.14349999999999999</v>
      </c>
    </row>
    <row r="1298" spans="2:8">
      <c r="B1298" s="2">
        <v>662721</v>
      </c>
      <c r="C1298" s="1">
        <v>877</v>
      </c>
      <c r="D1298" s="1">
        <v>0</v>
      </c>
      <c r="E1298" s="1">
        <v>1219</v>
      </c>
      <c r="F1298" s="1">
        <v>0.71940000000000004</v>
      </c>
      <c r="G1298" s="1">
        <v>0</v>
      </c>
      <c r="H1298" s="1">
        <v>0.71940000000000004</v>
      </c>
    </row>
    <row r="1299" spans="2:8">
      <c r="B1299" s="2">
        <v>662725</v>
      </c>
      <c r="C1299" s="1">
        <v>253</v>
      </c>
      <c r="D1299" s="1">
        <v>0</v>
      </c>
      <c r="E1299" s="1">
        <v>398</v>
      </c>
      <c r="F1299" s="1">
        <v>0.63570000000000004</v>
      </c>
      <c r="G1299" s="1">
        <v>0</v>
      </c>
      <c r="H1299" s="1">
        <v>0.63570000000000004</v>
      </c>
    </row>
    <row r="1300" spans="2:8">
      <c r="B1300" s="2">
        <v>662726</v>
      </c>
      <c r="C1300" s="1">
        <v>201</v>
      </c>
      <c r="D1300" s="1">
        <v>64</v>
      </c>
      <c r="E1300" s="1">
        <v>561</v>
      </c>
      <c r="F1300" s="1">
        <v>0.35830000000000001</v>
      </c>
      <c r="G1300" s="1">
        <v>0.11409999999999999</v>
      </c>
      <c r="H1300" s="1">
        <v>0.47239999999999999</v>
      </c>
    </row>
    <row r="1301" spans="2:8">
      <c r="B1301" s="2">
        <v>662731</v>
      </c>
      <c r="C1301" s="1">
        <v>30</v>
      </c>
      <c r="D1301" s="1">
        <v>0</v>
      </c>
      <c r="E1301" s="1">
        <v>33</v>
      </c>
      <c r="F1301" s="1">
        <v>0.90910000000000002</v>
      </c>
      <c r="G1301" s="1">
        <v>0</v>
      </c>
      <c r="H1301" s="1">
        <v>0.90910000000000002</v>
      </c>
    </row>
    <row r="1302" spans="2:8">
      <c r="B1302" s="2">
        <v>662736</v>
      </c>
      <c r="C1302" s="1">
        <v>168</v>
      </c>
      <c r="D1302" s="1">
        <v>0</v>
      </c>
      <c r="E1302" s="1">
        <v>176</v>
      </c>
      <c r="F1302" s="1">
        <v>0.95450000000000002</v>
      </c>
      <c r="G1302" s="1">
        <v>0</v>
      </c>
      <c r="H1302" s="1">
        <v>0.95450000000000002</v>
      </c>
    </row>
    <row r="1303" spans="2:8">
      <c r="B1303" s="2">
        <v>662742</v>
      </c>
      <c r="C1303" s="1">
        <v>163</v>
      </c>
      <c r="D1303" s="1">
        <v>0</v>
      </c>
      <c r="E1303" s="1">
        <v>178</v>
      </c>
      <c r="F1303" s="1">
        <v>0.91569999999999996</v>
      </c>
      <c r="G1303" s="1">
        <v>0</v>
      </c>
      <c r="H1303" s="1">
        <v>0.91569999999999996</v>
      </c>
    </row>
    <row r="1304" spans="2:8">
      <c r="B1304" s="2">
        <v>662758</v>
      </c>
      <c r="C1304" s="1">
        <v>27</v>
      </c>
      <c r="D1304" s="1">
        <v>6</v>
      </c>
      <c r="E1304" s="1">
        <v>84</v>
      </c>
      <c r="F1304" s="1">
        <v>0.32140000000000002</v>
      </c>
      <c r="G1304" s="1">
        <v>7.1400000000000005E-2</v>
      </c>
      <c r="H1304" s="1">
        <v>0.39290000000000003</v>
      </c>
    </row>
    <row r="1305" spans="2:8">
      <c r="B1305" s="2">
        <v>662759</v>
      </c>
      <c r="C1305" s="1">
        <v>8</v>
      </c>
      <c r="D1305" s="1">
        <v>7</v>
      </c>
      <c r="E1305" s="1">
        <v>51</v>
      </c>
      <c r="F1305" s="1">
        <v>0.15690000000000001</v>
      </c>
      <c r="G1305" s="1">
        <v>0.13730000000000001</v>
      </c>
      <c r="H1305" s="1">
        <v>0.29409999999999997</v>
      </c>
    </row>
    <row r="1306" spans="2:8">
      <c r="B1306" s="2">
        <v>662764</v>
      </c>
      <c r="C1306" s="1">
        <v>59</v>
      </c>
      <c r="D1306" s="1">
        <v>23</v>
      </c>
      <c r="E1306" s="1">
        <v>222</v>
      </c>
      <c r="F1306" s="1">
        <v>0.26579999999999998</v>
      </c>
      <c r="G1306" s="1">
        <v>0.1036</v>
      </c>
      <c r="H1306" s="1">
        <v>0.36940000000000001</v>
      </c>
    </row>
    <row r="1307" spans="2:8">
      <c r="B1307" s="2">
        <v>662778</v>
      </c>
      <c r="C1307" s="1">
        <v>236</v>
      </c>
      <c r="D1307" s="1">
        <v>0</v>
      </c>
      <c r="E1307" s="1">
        <v>369</v>
      </c>
      <c r="F1307" s="1">
        <v>0.63959999999999995</v>
      </c>
      <c r="G1307" s="1">
        <v>0</v>
      </c>
      <c r="H1307" s="1">
        <v>0.63959999999999995</v>
      </c>
    </row>
    <row r="1308" spans="2:8">
      <c r="B1308" s="2">
        <v>662789</v>
      </c>
      <c r="C1308" s="1">
        <v>160</v>
      </c>
      <c r="D1308" s="1">
        <v>0</v>
      </c>
      <c r="E1308" s="1">
        <v>224</v>
      </c>
      <c r="F1308" s="1">
        <v>0.71430000000000005</v>
      </c>
      <c r="G1308" s="1">
        <v>0</v>
      </c>
      <c r="H1308" s="1">
        <v>0.71430000000000005</v>
      </c>
    </row>
    <row r="1309" spans="2:8">
      <c r="B1309" s="2">
        <v>662792</v>
      </c>
      <c r="C1309" s="1">
        <v>228</v>
      </c>
      <c r="D1309" s="1">
        <v>46</v>
      </c>
      <c r="E1309" s="1">
        <v>613</v>
      </c>
      <c r="F1309" s="1">
        <v>0.37190000000000001</v>
      </c>
      <c r="G1309" s="1">
        <v>7.4999999999999997E-2</v>
      </c>
      <c r="H1309" s="1">
        <v>0.44700000000000001</v>
      </c>
    </row>
    <row r="1310" spans="2:8">
      <c r="B1310" s="2">
        <v>662793</v>
      </c>
      <c r="C1310" s="1">
        <v>11</v>
      </c>
      <c r="D1310" s="1">
        <v>0</v>
      </c>
      <c r="E1310" s="1">
        <v>16</v>
      </c>
      <c r="F1310" s="1">
        <v>0.6875</v>
      </c>
      <c r="G1310" s="1">
        <v>0</v>
      </c>
      <c r="H1310" s="1">
        <v>0.6875</v>
      </c>
    </row>
    <row r="1311" spans="2:8">
      <c r="B1311" s="2">
        <v>662805</v>
      </c>
      <c r="C1311" s="1">
        <v>89</v>
      </c>
      <c r="D1311" s="1">
        <v>0</v>
      </c>
      <c r="E1311" s="1">
        <v>89</v>
      </c>
      <c r="F1311" s="1">
        <v>1</v>
      </c>
      <c r="G1311" s="1">
        <v>0</v>
      </c>
      <c r="H1311" s="1">
        <v>1</v>
      </c>
    </row>
    <row r="1312" spans="2:8">
      <c r="B1312" s="2">
        <v>662807</v>
      </c>
      <c r="C1312" s="1">
        <v>89</v>
      </c>
      <c r="D1312" s="1">
        <v>0</v>
      </c>
      <c r="E1312" s="1">
        <v>91</v>
      </c>
      <c r="F1312" s="1">
        <v>0.97799999999999998</v>
      </c>
      <c r="G1312" s="1">
        <v>0</v>
      </c>
      <c r="H1312" s="1">
        <v>0.97799999999999998</v>
      </c>
    </row>
    <row r="1313" spans="2:8">
      <c r="B1313" s="2">
        <v>662814</v>
      </c>
      <c r="C1313" s="1">
        <v>51</v>
      </c>
      <c r="D1313" s="1">
        <v>86</v>
      </c>
      <c r="E1313" s="1">
        <v>505</v>
      </c>
      <c r="F1313" s="1">
        <v>0.10100000000000001</v>
      </c>
      <c r="G1313" s="1">
        <v>0.17030000000000001</v>
      </c>
      <c r="H1313" s="1">
        <v>0.27129999999999999</v>
      </c>
    </row>
    <row r="1314" spans="2:8">
      <c r="B1314" s="2">
        <v>662851</v>
      </c>
      <c r="C1314" s="1">
        <v>260</v>
      </c>
      <c r="D1314" s="1">
        <v>0</v>
      </c>
      <c r="E1314" s="1">
        <v>324</v>
      </c>
      <c r="F1314" s="1">
        <v>0.80249999999999999</v>
      </c>
      <c r="G1314" s="1">
        <v>0</v>
      </c>
      <c r="H1314" s="1">
        <v>0.80249999999999999</v>
      </c>
    </row>
    <row r="1315" spans="2:8">
      <c r="B1315" s="2">
        <v>662879</v>
      </c>
      <c r="C1315" s="1">
        <v>434</v>
      </c>
      <c r="D1315" s="1">
        <v>0</v>
      </c>
      <c r="E1315" s="1">
        <v>444</v>
      </c>
      <c r="F1315" s="1">
        <v>0.97750000000000004</v>
      </c>
      <c r="G1315" s="1">
        <v>0</v>
      </c>
      <c r="H1315" s="1">
        <v>0.97750000000000004</v>
      </c>
    </row>
    <row r="1316" spans="2:8">
      <c r="B1316" s="2">
        <v>662880</v>
      </c>
      <c r="C1316" s="1">
        <v>172</v>
      </c>
      <c r="D1316" s="1">
        <v>0</v>
      </c>
      <c r="E1316" s="1">
        <v>404</v>
      </c>
      <c r="F1316" s="1">
        <v>0.42570000000000002</v>
      </c>
      <c r="G1316" s="1">
        <v>0</v>
      </c>
      <c r="H1316" s="1">
        <v>0.42570000000000002</v>
      </c>
    </row>
    <row r="1317" spans="2:8">
      <c r="B1317" s="2">
        <v>662887</v>
      </c>
      <c r="C1317" s="1">
        <v>1543</v>
      </c>
      <c r="D1317" s="1">
        <v>0</v>
      </c>
      <c r="E1317" s="1">
        <v>1543</v>
      </c>
      <c r="F1317" s="1">
        <v>1</v>
      </c>
      <c r="G1317" s="1">
        <v>0</v>
      </c>
      <c r="H1317" s="1">
        <v>1</v>
      </c>
    </row>
    <row r="1318" spans="2:8">
      <c r="B1318" s="2">
        <v>662891</v>
      </c>
      <c r="C1318" s="1">
        <v>314</v>
      </c>
      <c r="D1318" s="1">
        <v>0</v>
      </c>
      <c r="E1318" s="1">
        <v>314</v>
      </c>
      <c r="F1318" s="1">
        <v>1</v>
      </c>
      <c r="G1318" s="1">
        <v>0</v>
      </c>
      <c r="H1318" s="1">
        <v>1</v>
      </c>
    </row>
    <row r="1319" spans="2:8">
      <c r="B1319" s="2">
        <v>662892</v>
      </c>
      <c r="C1319" s="1">
        <v>627</v>
      </c>
      <c r="D1319" s="1">
        <v>0</v>
      </c>
      <c r="E1319" s="1">
        <v>724</v>
      </c>
      <c r="F1319" s="1">
        <v>0.86599999999999999</v>
      </c>
      <c r="G1319" s="1">
        <v>0</v>
      </c>
      <c r="H1319" s="1">
        <v>0.86599999999999999</v>
      </c>
    </row>
    <row r="1320" spans="2:8">
      <c r="B1320" s="2">
        <v>662893</v>
      </c>
      <c r="C1320" s="1">
        <v>236</v>
      </c>
      <c r="D1320" s="1">
        <v>0</v>
      </c>
      <c r="E1320" s="1">
        <v>374</v>
      </c>
      <c r="F1320" s="1">
        <v>0.63100000000000001</v>
      </c>
      <c r="G1320" s="1">
        <v>0</v>
      </c>
      <c r="H1320" s="1">
        <v>0.63100000000000001</v>
      </c>
    </row>
    <row r="1321" spans="2:8">
      <c r="B1321" s="2">
        <v>662894</v>
      </c>
      <c r="C1321" s="1">
        <v>233</v>
      </c>
      <c r="D1321" s="1">
        <v>0</v>
      </c>
      <c r="E1321" s="1">
        <v>539</v>
      </c>
      <c r="F1321" s="1">
        <v>0.43230000000000002</v>
      </c>
      <c r="G1321" s="1">
        <v>0</v>
      </c>
      <c r="H1321" s="1">
        <v>0.43230000000000002</v>
      </c>
    </row>
    <row r="1322" spans="2:8">
      <c r="B1322" s="2">
        <v>662899</v>
      </c>
      <c r="C1322" s="1">
        <v>260</v>
      </c>
      <c r="D1322" s="1">
        <v>0</v>
      </c>
      <c r="E1322" s="1">
        <v>294</v>
      </c>
      <c r="F1322" s="1">
        <v>0.88439999999999996</v>
      </c>
      <c r="G1322" s="1">
        <v>0</v>
      </c>
      <c r="H1322" s="1">
        <v>0.88439999999999996</v>
      </c>
    </row>
    <row r="1323" spans="2:8">
      <c r="B1323" s="2">
        <v>662909</v>
      </c>
      <c r="C1323" s="1">
        <v>724</v>
      </c>
      <c r="D1323" s="1">
        <v>0</v>
      </c>
      <c r="E1323" s="1">
        <v>961</v>
      </c>
      <c r="F1323" s="1">
        <v>0.75339999999999996</v>
      </c>
      <c r="G1323" s="1">
        <v>0</v>
      </c>
      <c r="H1323" s="1">
        <v>0.75339999999999996</v>
      </c>
    </row>
    <row r="1324" spans="2:8">
      <c r="B1324" s="2">
        <v>662913</v>
      </c>
      <c r="C1324" s="1">
        <v>386</v>
      </c>
      <c r="D1324" s="1">
        <v>0</v>
      </c>
      <c r="E1324" s="1">
        <v>547</v>
      </c>
      <c r="F1324" s="1">
        <v>0.70569999999999999</v>
      </c>
      <c r="G1324" s="1">
        <v>0</v>
      </c>
      <c r="H1324" s="1">
        <v>0.70569999999999999</v>
      </c>
    </row>
    <row r="1325" spans="2:8">
      <c r="B1325" s="2">
        <v>662914</v>
      </c>
      <c r="C1325" s="1">
        <v>369</v>
      </c>
      <c r="D1325" s="1">
        <v>0</v>
      </c>
      <c r="E1325" s="1">
        <v>409</v>
      </c>
      <c r="F1325" s="1">
        <v>0.9022</v>
      </c>
      <c r="G1325" s="1">
        <v>0</v>
      </c>
      <c r="H1325" s="1">
        <v>0.9022</v>
      </c>
    </row>
    <row r="1326" spans="2:8">
      <c r="B1326" s="2">
        <v>662915</v>
      </c>
      <c r="C1326" s="1">
        <v>529</v>
      </c>
      <c r="D1326" s="1">
        <v>0</v>
      </c>
      <c r="E1326" s="1">
        <v>725</v>
      </c>
      <c r="F1326" s="1">
        <v>0.72970000000000002</v>
      </c>
      <c r="G1326" s="1">
        <v>0</v>
      </c>
      <c r="H1326" s="1">
        <v>0.72970000000000002</v>
      </c>
    </row>
    <row r="1327" spans="2:8">
      <c r="B1327" s="2">
        <v>662927</v>
      </c>
      <c r="C1327" s="1">
        <v>29</v>
      </c>
      <c r="D1327" s="1">
        <v>18</v>
      </c>
      <c r="E1327" s="1">
        <v>219</v>
      </c>
      <c r="F1327" s="1">
        <v>0.13239999999999999</v>
      </c>
      <c r="G1327" s="1">
        <v>8.2199999999999995E-2</v>
      </c>
      <c r="H1327" s="1">
        <v>0.21460000000000001</v>
      </c>
    </row>
    <row r="1328" spans="2:8">
      <c r="B1328" s="2">
        <v>662928</v>
      </c>
      <c r="C1328" s="1">
        <v>260</v>
      </c>
      <c r="D1328" s="1">
        <v>0</v>
      </c>
      <c r="E1328" s="1">
        <v>351</v>
      </c>
      <c r="F1328" s="1">
        <v>0.74070000000000003</v>
      </c>
      <c r="G1328" s="1">
        <v>0</v>
      </c>
      <c r="H1328" s="1">
        <v>0.74070000000000003</v>
      </c>
    </row>
    <row r="1329" spans="2:8">
      <c r="B1329" s="2">
        <v>662940</v>
      </c>
      <c r="C1329" s="1">
        <v>1297</v>
      </c>
      <c r="D1329" s="1">
        <v>0</v>
      </c>
      <c r="E1329" s="1">
        <v>2136</v>
      </c>
      <c r="F1329" s="1">
        <v>0.60719999999999996</v>
      </c>
      <c r="G1329" s="1">
        <v>0</v>
      </c>
      <c r="H1329" s="1">
        <v>0.60719999999999996</v>
      </c>
    </row>
    <row r="1330" spans="2:8">
      <c r="B1330" s="2">
        <v>662943</v>
      </c>
      <c r="C1330" s="1">
        <v>122</v>
      </c>
      <c r="D1330" s="1">
        <v>0</v>
      </c>
      <c r="E1330" s="1">
        <v>405</v>
      </c>
      <c r="F1330" s="1">
        <v>0.30120000000000002</v>
      </c>
      <c r="G1330" s="1">
        <v>0</v>
      </c>
      <c r="H1330" s="1">
        <v>0.30120000000000002</v>
      </c>
    </row>
    <row r="1331" spans="2:8">
      <c r="B1331" s="2">
        <v>662947</v>
      </c>
      <c r="C1331" s="1">
        <v>353</v>
      </c>
      <c r="D1331" s="1">
        <v>0</v>
      </c>
      <c r="E1331" s="1">
        <v>476</v>
      </c>
      <c r="F1331" s="1">
        <v>0.74160000000000004</v>
      </c>
      <c r="G1331" s="1">
        <v>0</v>
      </c>
      <c r="H1331" s="1">
        <v>0.74160000000000004</v>
      </c>
    </row>
    <row r="1332" spans="2:8">
      <c r="B1332" s="2">
        <v>662948</v>
      </c>
      <c r="C1332" s="1">
        <v>75</v>
      </c>
      <c r="D1332" s="1">
        <v>0</v>
      </c>
      <c r="E1332" s="1">
        <v>75</v>
      </c>
      <c r="F1332" s="1">
        <v>1</v>
      </c>
      <c r="G1332" s="1">
        <v>0</v>
      </c>
      <c r="H1332" s="1">
        <v>1</v>
      </c>
    </row>
    <row r="1333" spans="2:8">
      <c r="B1333" s="2">
        <v>662950</v>
      </c>
      <c r="C1333" s="1">
        <v>262</v>
      </c>
      <c r="D1333" s="1">
        <v>0</v>
      </c>
      <c r="E1333" s="1">
        <v>736</v>
      </c>
      <c r="F1333" s="1">
        <v>0.35599999999999998</v>
      </c>
      <c r="G1333" s="1">
        <v>0</v>
      </c>
      <c r="H1333" s="1">
        <v>0.35599999999999998</v>
      </c>
    </row>
    <row r="1334" spans="2:8">
      <c r="B1334" s="2">
        <v>662984</v>
      </c>
      <c r="C1334" s="1">
        <v>30</v>
      </c>
      <c r="D1334" s="1">
        <v>11</v>
      </c>
      <c r="E1334" s="1">
        <v>95</v>
      </c>
      <c r="F1334" s="1">
        <v>0.31580000000000003</v>
      </c>
      <c r="G1334" s="1">
        <v>0.1158</v>
      </c>
      <c r="H1334" s="1">
        <v>0.43159999999999998</v>
      </c>
    </row>
    <row r="1335" spans="2:8">
      <c r="B1335" s="2">
        <v>662989</v>
      </c>
      <c r="C1335" s="1">
        <v>244</v>
      </c>
      <c r="D1335" s="1">
        <v>101</v>
      </c>
      <c r="E1335" s="1">
        <v>1059</v>
      </c>
      <c r="F1335" s="1">
        <v>0.23039999999999999</v>
      </c>
      <c r="G1335" s="1">
        <v>9.5399999999999999E-2</v>
      </c>
      <c r="H1335" s="1">
        <v>0.32579999999999998</v>
      </c>
    </row>
    <row r="1336" spans="2:8">
      <c r="B1336" s="2">
        <v>662991</v>
      </c>
      <c r="C1336" s="1">
        <v>44</v>
      </c>
      <c r="D1336" s="1">
        <v>0</v>
      </c>
      <c r="E1336" s="1">
        <v>54</v>
      </c>
      <c r="F1336" s="1">
        <v>0.81479999999999997</v>
      </c>
      <c r="G1336" s="1">
        <v>0</v>
      </c>
      <c r="H1336" s="1">
        <v>0.81479999999999997</v>
      </c>
    </row>
    <row r="1337" spans="2:8">
      <c r="B1337" s="2">
        <v>662994</v>
      </c>
      <c r="C1337" s="1">
        <v>27</v>
      </c>
      <c r="D1337" s="1">
        <v>0</v>
      </c>
      <c r="E1337" s="1">
        <v>27</v>
      </c>
      <c r="F1337" s="1">
        <v>1</v>
      </c>
      <c r="G1337" s="1">
        <v>0</v>
      </c>
      <c r="H1337" s="1">
        <v>1</v>
      </c>
    </row>
    <row r="1338" spans="2:8">
      <c r="B1338" s="2">
        <v>663002</v>
      </c>
      <c r="C1338" s="1">
        <v>2</v>
      </c>
      <c r="D1338" s="1">
        <v>0</v>
      </c>
      <c r="E1338" s="1">
        <v>2</v>
      </c>
      <c r="F1338" s="1">
        <v>1</v>
      </c>
      <c r="G1338" s="1">
        <v>0</v>
      </c>
      <c r="H1338" s="1">
        <v>1</v>
      </c>
    </row>
    <row r="1339" spans="2:8">
      <c r="B1339" s="2">
        <v>663012</v>
      </c>
      <c r="C1339" s="1">
        <v>147</v>
      </c>
      <c r="D1339" s="1">
        <v>0</v>
      </c>
      <c r="E1339" s="1">
        <v>148</v>
      </c>
      <c r="F1339" s="1">
        <v>0.99319999999999997</v>
      </c>
      <c r="G1339" s="1">
        <v>0</v>
      </c>
      <c r="H1339" s="1">
        <v>0.99319999999999997</v>
      </c>
    </row>
    <row r="1340" spans="2:8">
      <c r="B1340" s="2">
        <v>663020</v>
      </c>
      <c r="C1340" s="1">
        <v>40</v>
      </c>
      <c r="D1340" s="1">
        <v>19</v>
      </c>
      <c r="E1340" s="1">
        <v>491</v>
      </c>
      <c r="F1340" s="1">
        <v>8.1500000000000003E-2</v>
      </c>
      <c r="G1340" s="1">
        <v>3.8699999999999998E-2</v>
      </c>
      <c r="H1340" s="1">
        <v>0.1202</v>
      </c>
    </row>
    <row r="1341" spans="2:8">
      <c r="B1341" s="2">
        <v>663051</v>
      </c>
      <c r="C1341" s="1">
        <v>7</v>
      </c>
      <c r="D1341" s="1">
        <v>4</v>
      </c>
      <c r="E1341" s="1">
        <v>38</v>
      </c>
      <c r="F1341" s="1">
        <v>0.1842</v>
      </c>
      <c r="G1341" s="1">
        <v>0.1053</v>
      </c>
      <c r="H1341" s="1">
        <v>0.28949999999999998</v>
      </c>
    </row>
    <row r="1342" spans="2:8">
      <c r="B1342" s="2">
        <v>663064</v>
      </c>
      <c r="C1342" s="1">
        <v>32</v>
      </c>
      <c r="D1342" s="1">
        <v>0</v>
      </c>
      <c r="E1342" s="1">
        <v>38</v>
      </c>
      <c r="F1342" s="1">
        <v>0.84209999999999996</v>
      </c>
      <c r="G1342" s="1">
        <v>0</v>
      </c>
      <c r="H1342" s="1">
        <v>0.84209999999999996</v>
      </c>
    </row>
    <row r="1343" spans="2:8">
      <c r="B1343" s="2">
        <v>663076</v>
      </c>
      <c r="C1343" s="1">
        <v>50</v>
      </c>
      <c r="D1343" s="1">
        <v>0</v>
      </c>
      <c r="E1343" s="1">
        <v>139</v>
      </c>
      <c r="F1343" s="1">
        <v>0.35970000000000002</v>
      </c>
      <c r="G1343" s="1">
        <v>0</v>
      </c>
      <c r="H1343" s="1">
        <v>0.35970000000000002</v>
      </c>
    </row>
    <row r="1344" spans="2:8">
      <c r="B1344" s="2">
        <v>663088</v>
      </c>
      <c r="C1344" s="1">
        <v>94</v>
      </c>
      <c r="D1344" s="1">
        <v>11</v>
      </c>
      <c r="E1344" s="1">
        <v>121</v>
      </c>
      <c r="F1344" s="1">
        <v>0.77690000000000003</v>
      </c>
      <c r="G1344" s="1">
        <v>9.0899999999999995E-2</v>
      </c>
      <c r="H1344" s="1">
        <v>0.86780000000000002</v>
      </c>
    </row>
    <row r="1345" spans="2:8">
      <c r="B1345" s="2">
        <v>663099</v>
      </c>
      <c r="C1345" s="1">
        <v>511</v>
      </c>
      <c r="D1345" s="1">
        <v>0</v>
      </c>
      <c r="E1345" s="1">
        <v>625</v>
      </c>
      <c r="F1345" s="1">
        <v>0.81759999999999999</v>
      </c>
      <c r="G1345" s="1">
        <v>0</v>
      </c>
      <c r="H1345" s="1">
        <v>0.81759999999999999</v>
      </c>
    </row>
    <row r="1346" spans="2:8">
      <c r="B1346" s="2">
        <v>663100</v>
      </c>
      <c r="C1346" s="1">
        <v>335</v>
      </c>
      <c r="D1346" s="1">
        <v>0</v>
      </c>
      <c r="E1346" s="1">
        <v>352</v>
      </c>
      <c r="F1346" s="1">
        <v>0.95169999999999999</v>
      </c>
      <c r="G1346" s="1">
        <v>0</v>
      </c>
      <c r="H1346" s="1">
        <v>0.95169999999999999</v>
      </c>
    </row>
    <row r="1347" spans="2:8">
      <c r="B1347" s="2">
        <v>663101</v>
      </c>
      <c r="C1347" s="1">
        <v>399</v>
      </c>
      <c r="D1347" s="1">
        <v>0</v>
      </c>
      <c r="E1347" s="1">
        <v>399</v>
      </c>
      <c r="F1347" s="1">
        <v>1</v>
      </c>
      <c r="G1347" s="1">
        <v>0</v>
      </c>
      <c r="H1347" s="1">
        <v>1</v>
      </c>
    </row>
    <row r="1348" spans="2:8">
      <c r="B1348" s="2">
        <v>663131</v>
      </c>
      <c r="C1348" s="1">
        <v>833</v>
      </c>
      <c r="D1348" s="1">
        <v>0</v>
      </c>
      <c r="E1348" s="1">
        <v>833</v>
      </c>
      <c r="F1348" s="1">
        <v>1</v>
      </c>
      <c r="G1348" s="1">
        <v>0</v>
      </c>
      <c r="H1348" s="1">
        <v>1</v>
      </c>
    </row>
    <row r="1349" spans="2:8">
      <c r="B1349" s="2">
        <v>663145</v>
      </c>
      <c r="C1349" s="1">
        <v>1316</v>
      </c>
      <c r="D1349" s="1">
        <v>0</v>
      </c>
      <c r="E1349" s="1">
        <v>1718</v>
      </c>
      <c r="F1349" s="1">
        <v>0.76600000000000001</v>
      </c>
      <c r="G1349" s="1">
        <v>0</v>
      </c>
      <c r="H1349" s="1">
        <v>0.76600000000000001</v>
      </c>
    </row>
    <row r="1350" spans="2:8">
      <c r="B1350" s="2">
        <v>663146</v>
      </c>
      <c r="C1350" s="1">
        <v>743</v>
      </c>
      <c r="D1350" s="1">
        <v>0</v>
      </c>
      <c r="E1350" s="1">
        <v>912</v>
      </c>
      <c r="F1350" s="1">
        <v>0.81469999999999998</v>
      </c>
      <c r="G1350" s="1">
        <v>0</v>
      </c>
      <c r="H1350" s="1">
        <v>0.81469999999999998</v>
      </c>
    </row>
    <row r="1351" spans="2:8">
      <c r="B1351" s="2">
        <v>663147</v>
      </c>
      <c r="C1351" s="1">
        <v>602</v>
      </c>
      <c r="D1351" s="1">
        <v>0</v>
      </c>
      <c r="E1351" s="1">
        <v>659</v>
      </c>
      <c r="F1351" s="1">
        <v>0.91349999999999998</v>
      </c>
      <c r="G1351" s="1">
        <v>0</v>
      </c>
      <c r="H1351" s="1">
        <v>0.91349999999999998</v>
      </c>
    </row>
    <row r="1352" spans="2:8">
      <c r="B1352" s="2">
        <v>663148</v>
      </c>
      <c r="C1352" s="1">
        <v>479</v>
      </c>
      <c r="D1352" s="1">
        <v>0</v>
      </c>
      <c r="E1352" s="1">
        <v>595</v>
      </c>
      <c r="F1352" s="1">
        <v>0.80500000000000005</v>
      </c>
      <c r="G1352" s="1">
        <v>0</v>
      </c>
      <c r="H1352" s="1">
        <v>0.80500000000000005</v>
      </c>
    </row>
    <row r="1353" spans="2:8">
      <c r="B1353" s="2">
        <v>663152</v>
      </c>
      <c r="C1353" s="1">
        <v>66</v>
      </c>
      <c r="D1353" s="1">
        <v>0</v>
      </c>
      <c r="E1353" s="1">
        <v>80</v>
      </c>
      <c r="F1353" s="1">
        <v>0.82499999999999996</v>
      </c>
      <c r="G1353" s="1">
        <v>0</v>
      </c>
      <c r="H1353" s="1">
        <v>0.82499999999999996</v>
      </c>
    </row>
    <row r="1354" spans="2:8">
      <c r="B1354" s="2">
        <v>663155</v>
      </c>
      <c r="C1354" s="1">
        <v>118</v>
      </c>
      <c r="D1354" s="1">
        <v>0</v>
      </c>
      <c r="E1354" s="1">
        <v>118</v>
      </c>
      <c r="F1354" s="1">
        <v>1</v>
      </c>
      <c r="G1354" s="1">
        <v>0</v>
      </c>
      <c r="H1354" s="1">
        <v>1</v>
      </c>
    </row>
    <row r="1355" spans="2:8">
      <c r="B1355" s="2">
        <v>663172</v>
      </c>
      <c r="C1355" s="1">
        <v>347</v>
      </c>
      <c r="D1355" s="1">
        <v>0</v>
      </c>
      <c r="E1355" s="1">
        <v>355</v>
      </c>
      <c r="F1355" s="1">
        <v>0.97750000000000004</v>
      </c>
      <c r="G1355" s="1">
        <v>0</v>
      </c>
      <c r="H1355" s="1">
        <v>0.97750000000000004</v>
      </c>
    </row>
    <row r="1356" spans="2:8">
      <c r="B1356" s="2">
        <v>663173</v>
      </c>
      <c r="C1356" s="1">
        <v>710</v>
      </c>
      <c r="D1356" s="1">
        <v>0</v>
      </c>
      <c r="E1356" s="1">
        <v>958</v>
      </c>
      <c r="F1356" s="1">
        <v>0.74109999999999998</v>
      </c>
      <c r="G1356" s="1">
        <v>0</v>
      </c>
      <c r="H1356" s="1">
        <v>0.74109999999999998</v>
      </c>
    </row>
    <row r="1357" spans="2:8">
      <c r="B1357" s="2">
        <v>663179</v>
      </c>
      <c r="C1357" s="1">
        <v>604</v>
      </c>
      <c r="D1357" s="1">
        <v>150</v>
      </c>
      <c r="E1357" s="1">
        <v>2022</v>
      </c>
      <c r="F1357" s="1">
        <v>0.29870000000000002</v>
      </c>
      <c r="G1357" s="1">
        <v>7.4200000000000002E-2</v>
      </c>
      <c r="H1357" s="1">
        <v>0.37290000000000001</v>
      </c>
    </row>
    <row r="1358" spans="2:8">
      <c r="B1358" s="2">
        <v>663180</v>
      </c>
      <c r="C1358" s="1">
        <v>18</v>
      </c>
      <c r="D1358" s="1">
        <v>2</v>
      </c>
      <c r="E1358" s="1">
        <v>547</v>
      </c>
      <c r="F1358" s="1">
        <v>3.2899999999999999E-2</v>
      </c>
      <c r="G1358" s="1">
        <v>3.7000000000000002E-3</v>
      </c>
      <c r="H1358" s="1">
        <v>3.6600000000000001E-2</v>
      </c>
    </row>
    <row r="1359" spans="2:8">
      <c r="B1359" s="2">
        <v>663194</v>
      </c>
      <c r="C1359" s="1">
        <v>542</v>
      </c>
      <c r="D1359" s="1">
        <v>0</v>
      </c>
      <c r="E1359" s="1">
        <v>603</v>
      </c>
      <c r="F1359" s="1">
        <v>0.89880000000000004</v>
      </c>
      <c r="G1359" s="1">
        <v>0</v>
      </c>
      <c r="H1359" s="1">
        <v>0.89880000000000004</v>
      </c>
    </row>
    <row r="1360" spans="2:8">
      <c r="B1360" s="2">
        <v>663202</v>
      </c>
      <c r="C1360" s="1">
        <v>504</v>
      </c>
      <c r="D1360" s="1">
        <v>0</v>
      </c>
      <c r="E1360" s="1">
        <v>647</v>
      </c>
      <c r="F1360" s="1">
        <v>0.77900000000000003</v>
      </c>
      <c r="G1360" s="1">
        <v>0</v>
      </c>
      <c r="H1360" s="1">
        <v>0.77900000000000003</v>
      </c>
    </row>
    <row r="1361" spans="2:8">
      <c r="B1361" s="2">
        <v>663212</v>
      </c>
      <c r="C1361" s="1">
        <v>709</v>
      </c>
      <c r="D1361" s="1">
        <v>0</v>
      </c>
      <c r="E1361" s="1">
        <v>909</v>
      </c>
      <c r="F1361" s="1">
        <v>0.78</v>
      </c>
      <c r="G1361" s="1">
        <v>0</v>
      </c>
      <c r="H1361" s="1">
        <v>0.78</v>
      </c>
    </row>
    <row r="1362" spans="2:8">
      <c r="B1362" s="2">
        <v>663213</v>
      </c>
      <c r="C1362" s="1">
        <v>309</v>
      </c>
      <c r="D1362" s="1">
        <v>118</v>
      </c>
      <c r="E1362" s="1">
        <v>1684</v>
      </c>
      <c r="F1362" s="1">
        <v>0.1835</v>
      </c>
      <c r="G1362" s="1">
        <v>7.0099999999999996E-2</v>
      </c>
      <c r="H1362" s="1">
        <v>0.25359999999999999</v>
      </c>
    </row>
    <row r="1363" spans="2:8">
      <c r="B1363" s="2">
        <v>663216</v>
      </c>
      <c r="C1363" s="1">
        <v>294</v>
      </c>
      <c r="D1363" s="1">
        <v>0</v>
      </c>
      <c r="E1363" s="1">
        <v>422</v>
      </c>
      <c r="F1363" s="1">
        <v>0.69669999999999999</v>
      </c>
      <c r="G1363" s="1">
        <v>0</v>
      </c>
      <c r="H1363" s="1">
        <v>0.69669999999999999</v>
      </c>
    </row>
    <row r="1364" spans="2:8">
      <c r="B1364" s="2">
        <v>663219</v>
      </c>
      <c r="C1364" s="1">
        <v>344</v>
      </c>
      <c r="D1364" s="1">
        <v>0</v>
      </c>
      <c r="E1364" s="1">
        <v>701</v>
      </c>
      <c r="F1364" s="1">
        <v>0.49070000000000003</v>
      </c>
      <c r="G1364" s="1">
        <v>0</v>
      </c>
      <c r="H1364" s="1">
        <v>0.49070000000000003</v>
      </c>
    </row>
    <row r="1365" spans="2:8">
      <c r="B1365" s="2">
        <v>663236</v>
      </c>
      <c r="C1365" s="1">
        <v>41</v>
      </c>
      <c r="D1365" s="1">
        <v>13</v>
      </c>
      <c r="E1365" s="1">
        <v>691</v>
      </c>
      <c r="F1365" s="1">
        <v>5.9299999999999999E-2</v>
      </c>
      <c r="G1365" s="1">
        <v>1.8800000000000001E-2</v>
      </c>
      <c r="H1365" s="1">
        <v>7.8100000000000003E-2</v>
      </c>
    </row>
    <row r="1366" spans="2:8">
      <c r="B1366" s="2">
        <v>663240</v>
      </c>
      <c r="C1366" s="1">
        <v>92</v>
      </c>
      <c r="D1366" s="1">
        <v>38</v>
      </c>
      <c r="E1366" s="1">
        <v>313</v>
      </c>
      <c r="F1366" s="1">
        <v>0.29389999999999999</v>
      </c>
      <c r="G1366" s="1">
        <v>0.12139999999999999</v>
      </c>
      <c r="H1366" s="1">
        <v>0.4153</v>
      </c>
    </row>
    <row r="1367" spans="2:8">
      <c r="B1367" s="2">
        <v>663243</v>
      </c>
      <c r="C1367" s="1">
        <v>121</v>
      </c>
      <c r="D1367" s="1">
        <v>31</v>
      </c>
      <c r="E1367" s="1">
        <v>389</v>
      </c>
      <c r="F1367" s="1">
        <v>0.31109999999999999</v>
      </c>
      <c r="G1367" s="1">
        <v>7.9699999999999993E-2</v>
      </c>
      <c r="H1367" s="1">
        <v>0.39069999999999999</v>
      </c>
    </row>
    <row r="1368" spans="2:8">
      <c r="B1368" s="2">
        <v>663282</v>
      </c>
      <c r="C1368" s="1">
        <v>38</v>
      </c>
      <c r="D1368" s="1">
        <v>5</v>
      </c>
      <c r="E1368" s="1">
        <v>284</v>
      </c>
      <c r="F1368" s="1">
        <v>0.1338</v>
      </c>
      <c r="G1368" s="1">
        <v>1.7600000000000001E-2</v>
      </c>
      <c r="H1368" s="1">
        <v>0.15140000000000001</v>
      </c>
    </row>
    <row r="1369" spans="2:8">
      <c r="B1369" s="2">
        <v>663283</v>
      </c>
      <c r="C1369" s="1">
        <v>172</v>
      </c>
      <c r="D1369" s="1">
        <v>49</v>
      </c>
      <c r="E1369" s="1">
        <v>492</v>
      </c>
      <c r="F1369" s="1">
        <v>0.34960000000000002</v>
      </c>
      <c r="G1369" s="1">
        <v>9.9599999999999994E-2</v>
      </c>
      <c r="H1369" s="1">
        <v>0.44919999999999999</v>
      </c>
    </row>
    <row r="1370" spans="2:8">
      <c r="B1370" s="2">
        <v>663289</v>
      </c>
      <c r="C1370" s="1">
        <v>137</v>
      </c>
      <c r="D1370" s="1">
        <v>0</v>
      </c>
      <c r="E1370" s="1">
        <v>184</v>
      </c>
      <c r="F1370" s="1">
        <v>0.74460000000000004</v>
      </c>
      <c r="G1370" s="1">
        <v>0</v>
      </c>
      <c r="H1370" s="1">
        <v>0.74460000000000004</v>
      </c>
    </row>
    <row r="1371" spans="2:8">
      <c r="B1371" s="2">
        <v>663295</v>
      </c>
      <c r="C1371" s="1">
        <v>5</v>
      </c>
      <c r="D1371" s="1">
        <v>6</v>
      </c>
      <c r="E1371" s="1">
        <v>33</v>
      </c>
      <c r="F1371" s="1">
        <v>0.1515</v>
      </c>
      <c r="G1371" s="1">
        <v>0.18179999999999999</v>
      </c>
      <c r="H1371" s="1">
        <v>0.33329999999999999</v>
      </c>
    </row>
    <row r="1372" spans="2:8">
      <c r="B1372" s="2">
        <v>663301</v>
      </c>
      <c r="C1372" s="1">
        <v>465</v>
      </c>
      <c r="D1372" s="1">
        <v>0</v>
      </c>
      <c r="E1372" s="1">
        <v>486</v>
      </c>
      <c r="F1372" s="1">
        <v>0.95679999999999998</v>
      </c>
      <c r="G1372" s="1">
        <v>0</v>
      </c>
      <c r="H1372" s="1">
        <v>0.95679999999999998</v>
      </c>
    </row>
    <row r="1373" spans="2:8">
      <c r="B1373" s="2">
        <v>663329</v>
      </c>
      <c r="C1373" s="1">
        <v>548</v>
      </c>
      <c r="D1373" s="1">
        <v>0</v>
      </c>
      <c r="E1373" s="1">
        <v>629</v>
      </c>
      <c r="F1373" s="1">
        <v>0.87119999999999997</v>
      </c>
      <c r="G1373" s="1">
        <v>0</v>
      </c>
      <c r="H1373" s="1">
        <v>0.87119999999999997</v>
      </c>
    </row>
    <row r="1374" spans="2:8">
      <c r="B1374" s="2">
        <v>663332</v>
      </c>
      <c r="C1374" s="1">
        <v>292</v>
      </c>
      <c r="D1374" s="1">
        <v>0</v>
      </c>
      <c r="E1374" s="1">
        <v>475</v>
      </c>
      <c r="F1374" s="1">
        <v>0.61470000000000002</v>
      </c>
      <c r="G1374" s="1">
        <v>0</v>
      </c>
      <c r="H1374" s="1">
        <v>0.61470000000000002</v>
      </c>
    </row>
    <row r="1375" spans="2:8">
      <c r="B1375" s="2">
        <v>663335</v>
      </c>
      <c r="C1375" s="1">
        <v>142</v>
      </c>
      <c r="D1375" s="1">
        <v>0</v>
      </c>
      <c r="E1375" s="1">
        <v>142</v>
      </c>
      <c r="F1375" s="1">
        <v>1</v>
      </c>
      <c r="G1375" s="1">
        <v>0</v>
      </c>
      <c r="H1375" s="1">
        <v>1</v>
      </c>
    </row>
    <row r="1376" spans="2:8">
      <c r="B1376" s="2">
        <v>663336</v>
      </c>
      <c r="C1376" s="1">
        <v>372</v>
      </c>
      <c r="D1376" s="1">
        <v>0</v>
      </c>
      <c r="E1376" s="1">
        <v>382</v>
      </c>
      <c r="F1376" s="1">
        <v>0.9738</v>
      </c>
      <c r="G1376" s="1">
        <v>0</v>
      </c>
      <c r="H1376" s="1">
        <v>0.9738</v>
      </c>
    </row>
    <row r="1377" spans="2:8">
      <c r="B1377" s="2">
        <v>663337</v>
      </c>
      <c r="C1377" s="1">
        <v>534</v>
      </c>
      <c r="D1377" s="1">
        <v>0</v>
      </c>
      <c r="E1377" s="1">
        <v>575</v>
      </c>
      <c r="F1377" s="1">
        <v>0.92869999999999997</v>
      </c>
      <c r="G1377" s="1">
        <v>0</v>
      </c>
      <c r="H1377" s="1">
        <v>0.92869999999999997</v>
      </c>
    </row>
    <row r="1378" spans="2:8">
      <c r="B1378" s="2">
        <v>663341</v>
      </c>
      <c r="C1378" s="1">
        <v>135</v>
      </c>
      <c r="D1378" s="1">
        <v>0</v>
      </c>
      <c r="E1378" s="1">
        <v>205</v>
      </c>
      <c r="F1378" s="1">
        <v>0.65849999999999997</v>
      </c>
      <c r="G1378" s="1">
        <v>0</v>
      </c>
      <c r="H1378" s="1">
        <v>0.65849999999999997</v>
      </c>
    </row>
    <row r="1379" spans="2:8">
      <c r="B1379" s="2">
        <v>663344</v>
      </c>
      <c r="C1379" s="1">
        <v>861</v>
      </c>
      <c r="D1379" s="1">
        <v>0</v>
      </c>
      <c r="E1379" s="1">
        <v>861</v>
      </c>
      <c r="F1379" s="1">
        <v>1</v>
      </c>
      <c r="G1379" s="1">
        <v>0</v>
      </c>
      <c r="H1379" s="1">
        <v>1</v>
      </c>
    </row>
    <row r="1380" spans="2:8">
      <c r="B1380" s="2">
        <v>663345</v>
      </c>
      <c r="C1380" s="1">
        <v>455</v>
      </c>
      <c r="D1380" s="1">
        <v>0</v>
      </c>
      <c r="E1380" s="1">
        <v>455</v>
      </c>
      <c r="F1380" s="1">
        <v>1</v>
      </c>
      <c r="G1380" s="1">
        <v>0</v>
      </c>
      <c r="H1380" s="1">
        <v>1</v>
      </c>
    </row>
    <row r="1381" spans="2:8">
      <c r="B1381" s="2">
        <v>663352</v>
      </c>
      <c r="C1381" s="1">
        <v>847</v>
      </c>
      <c r="D1381" s="1">
        <v>0</v>
      </c>
      <c r="E1381" s="1">
        <v>849</v>
      </c>
      <c r="F1381" s="1">
        <v>0.99760000000000004</v>
      </c>
      <c r="G1381" s="1">
        <v>0</v>
      </c>
      <c r="H1381" s="1">
        <v>0.99760000000000004</v>
      </c>
    </row>
    <row r="1382" spans="2:8">
      <c r="B1382" s="2">
        <v>663353</v>
      </c>
      <c r="C1382" s="1">
        <v>2068</v>
      </c>
      <c r="D1382" s="1">
        <v>0</v>
      </c>
      <c r="E1382" s="1">
        <v>2167</v>
      </c>
      <c r="F1382" s="1">
        <v>0.95430000000000004</v>
      </c>
      <c r="G1382" s="1">
        <v>0</v>
      </c>
      <c r="H1382" s="1">
        <v>0.95430000000000004</v>
      </c>
    </row>
    <row r="1383" spans="2:8">
      <c r="B1383" s="2">
        <v>663355</v>
      </c>
      <c r="C1383" s="1">
        <v>564</v>
      </c>
      <c r="D1383" s="1">
        <v>0</v>
      </c>
      <c r="E1383" s="1">
        <v>760</v>
      </c>
      <c r="F1383" s="1">
        <v>0.74209999999999998</v>
      </c>
      <c r="G1383" s="1">
        <v>0</v>
      </c>
      <c r="H1383" s="1">
        <v>0.74209999999999998</v>
      </c>
    </row>
    <row r="1384" spans="2:8">
      <c r="B1384" s="2">
        <v>663360</v>
      </c>
      <c r="C1384" s="1">
        <v>498</v>
      </c>
      <c r="D1384" s="1">
        <v>0</v>
      </c>
      <c r="E1384" s="1">
        <v>498</v>
      </c>
      <c r="F1384" s="1">
        <v>1</v>
      </c>
      <c r="G1384" s="1">
        <v>0</v>
      </c>
      <c r="H1384" s="1">
        <v>1</v>
      </c>
    </row>
    <row r="1385" spans="2:8">
      <c r="B1385" s="2">
        <v>663363</v>
      </c>
      <c r="C1385" s="1">
        <v>576</v>
      </c>
      <c r="D1385" s="1">
        <v>0</v>
      </c>
      <c r="E1385" s="1">
        <v>961</v>
      </c>
      <c r="F1385" s="1">
        <v>0.59940000000000004</v>
      </c>
      <c r="G1385" s="1">
        <v>0</v>
      </c>
      <c r="H1385" s="1">
        <v>0.59940000000000004</v>
      </c>
    </row>
    <row r="1386" spans="2:8">
      <c r="B1386" s="2">
        <v>663364</v>
      </c>
      <c r="C1386" s="1">
        <v>257</v>
      </c>
      <c r="D1386" s="1">
        <v>0</v>
      </c>
      <c r="E1386" s="1">
        <v>384</v>
      </c>
      <c r="F1386" s="1">
        <v>0.66930000000000001</v>
      </c>
      <c r="G1386" s="1">
        <v>0</v>
      </c>
      <c r="H1386" s="1">
        <v>0.66930000000000001</v>
      </c>
    </row>
    <row r="1387" spans="2:8">
      <c r="B1387" s="2">
        <v>663366</v>
      </c>
      <c r="C1387" s="1">
        <v>293</v>
      </c>
      <c r="D1387" s="1">
        <v>0</v>
      </c>
      <c r="E1387" s="1">
        <v>362</v>
      </c>
      <c r="F1387" s="1">
        <v>0.80940000000000001</v>
      </c>
      <c r="G1387" s="1">
        <v>0</v>
      </c>
      <c r="H1387" s="1">
        <v>0.80940000000000001</v>
      </c>
    </row>
    <row r="1388" spans="2:8">
      <c r="B1388" s="2">
        <v>663367</v>
      </c>
      <c r="C1388" s="1">
        <v>462</v>
      </c>
      <c r="D1388" s="1">
        <v>0</v>
      </c>
      <c r="E1388" s="1">
        <v>473</v>
      </c>
      <c r="F1388" s="1">
        <v>0.97670000000000001</v>
      </c>
      <c r="G1388" s="1">
        <v>0</v>
      </c>
      <c r="H1388" s="1">
        <v>0.97670000000000001</v>
      </c>
    </row>
    <row r="1389" spans="2:8">
      <c r="B1389" s="2">
        <v>663368</v>
      </c>
      <c r="C1389" s="1">
        <v>378</v>
      </c>
      <c r="D1389" s="1">
        <v>0</v>
      </c>
      <c r="E1389" s="1">
        <v>378</v>
      </c>
      <c r="F1389" s="1">
        <v>1</v>
      </c>
      <c r="G1389" s="1">
        <v>0</v>
      </c>
      <c r="H1389" s="1">
        <v>1</v>
      </c>
    </row>
    <row r="1390" spans="2:8">
      <c r="B1390" s="2">
        <v>663369</v>
      </c>
      <c r="C1390" s="1">
        <v>391</v>
      </c>
      <c r="D1390" s="1">
        <v>0</v>
      </c>
      <c r="E1390" s="1">
        <v>490</v>
      </c>
      <c r="F1390" s="1">
        <v>0.79800000000000004</v>
      </c>
      <c r="G1390" s="1">
        <v>0</v>
      </c>
      <c r="H1390" s="1">
        <v>0.79800000000000004</v>
      </c>
    </row>
    <row r="1391" spans="2:8">
      <c r="B1391" s="2">
        <v>663370</v>
      </c>
      <c r="C1391" s="1">
        <v>384</v>
      </c>
      <c r="D1391" s="1">
        <v>0</v>
      </c>
      <c r="E1391" s="1">
        <v>411</v>
      </c>
      <c r="F1391" s="1">
        <v>0.93430000000000002</v>
      </c>
      <c r="G1391" s="1">
        <v>0</v>
      </c>
      <c r="H1391" s="1">
        <v>0.93430000000000002</v>
      </c>
    </row>
    <row r="1392" spans="2:8">
      <c r="B1392" s="2">
        <v>663372</v>
      </c>
      <c r="C1392" s="1">
        <v>204</v>
      </c>
      <c r="D1392" s="1">
        <v>0</v>
      </c>
      <c r="E1392" s="1">
        <v>242</v>
      </c>
      <c r="F1392" s="1">
        <v>0.84299999999999997</v>
      </c>
      <c r="G1392" s="1">
        <v>0</v>
      </c>
      <c r="H1392" s="1">
        <v>0.84299999999999997</v>
      </c>
    </row>
    <row r="1393" spans="2:8">
      <c r="B1393" s="2">
        <v>663373</v>
      </c>
      <c r="C1393" s="1">
        <v>381</v>
      </c>
      <c r="D1393" s="1">
        <v>0</v>
      </c>
      <c r="E1393" s="1">
        <v>409</v>
      </c>
      <c r="F1393" s="1">
        <v>0.93149999999999999</v>
      </c>
      <c r="G1393" s="1">
        <v>0</v>
      </c>
      <c r="H1393" s="1">
        <v>0.93149999999999999</v>
      </c>
    </row>
    <row r="1394" spans="2:8">
      <c r="B1394" s="2">
        <v>663374</v>
      </c>
      <c r="C1394" s="1">
        <v>404</v>
      </c>
      <c r="D1394" s="1">
        <v>0</v>
      </c>
      <c r="E1394" s="1">
        <v>482</v>
      </c>
      <c r="F1394" s="1">
        <v>0.83819999999999995</v>
      </c>
      <c r="G1394" s="1">
        <v>0</v>
      </c>
      <c r="H1394" s="1">
        <v>0.83819999999999995</v>
      </c>
    </row>
    <row r="1395" spans="2:8">
      <c r="B1395" s="2">
        <v>663376</v>
      </c>
      <c r="C1395" s="1">
        <v>403</v>
      </c>
      <c r="D1395" s="1">
        <v>0</v>
      </c>
      <c r="E1395" s="1">
        <v>440</v>
      </c>
      <c r="F1395" s="1">
        <v>0.91590000000000005</v>
      </c>
      <c r="G1395" s="1">
        <v>0</v>
      </c>
      <c r="H1395" s="1">
        <v>0.91590000000000005</v>
      </c>
    </row>
    <row r="1396" spans="2:8">
      <c r="B1396" s="2">
        <v>663377</v>
      </c>
      <c r="C1396" s="1">
        <v>214</v>
      </c>
      <c r="D1396" s="1">
        <v>72</v>
      </c>
      <c r="E1396" s="1">
        <v>440</v>
      </c>
      <c r="F1396" s="1">
        <v>0.4864</v>
      </c>
      <c r="G1396" s="1">
        <v>0.1636</v>
      </c>
      <c r="H1396" s="1">
        <v>0.65</v>
      </c>
    </row>
    <row r="1397" spans="2:8">
      <c r="B1397" s="2">
        <v>663381</v>
      </c>
      <c r="C1397" s="1">
        <v>359</v>
      </c>
      <c r="D1397" s="1">
        <v>0</v>
      </c>
      <c r="E1397" s="1">
        <v>409</v>
      </c>
      <c r="F1397" s="1">
        <v>0.87780000000000002</v>
      </c>
      <c r="G1397" s="1">
        <v>0</v>
      </c>
      <c r="H1397" s="1">
        <v>0.87780000000000002</v>
      </c>
    </row>
    <row r="1398" spans="2:8">
      <c r="B1398" s="2">
        <v>663382</v>
      </c>
      <c r="C1398" s="1">
        <v>358</v>
      </c>
      <c r="D1398" s="1">
        <v>0</v>
      </c>
      <c r="E1398" s="1">
        <v>442</v>
      </c>
      <c r="F1398" s="1">
        <v>0.81</v>
      </c>
      <c r="G1398" s="1">
        <v>0</v>
      </c>
      <c r="H1398" s="1">
        <v>0.81</v>
      </c>
    </row>
    <row r="1399" spans="2:8">
      <c r="B1399" s="2">
        <v>663383</v>
      </c>
      <c r="C1399" s="1">
        <v>184</v>
      </c>
      <c r="D1399" s="1">
        <v>48</v>
      </c>
      <c r="E1399" s="1">
        <v>434</v>
      </c>
      <c r="F1399" s="1">
        <v>0.42399999999999999</v>
      </c>
      <c r="G1399" s="1">
        <v>0.1106</v>
      </c>
      <c r="H1399" s="1">
        <v>0.53459999999999996</v>
      </c>
    </row>
    <row r="1400" spans="2:8">
      <c r="B1400" s="2">
        <v>663384</v>
      </c>
      <c r="C1400" s="1">
        <v>149</v>
      </c>
      <c r="D1400" s="1">
        <v>105</v>
      </c>
      <c r="E1400" s="1">
        <v>448</v>
      </c>
      <c r="F1400" s="1">
        <v>0.33260000000000001</v>
      </c>
      <c r="G1400" s="1">
        <v>0.2344</v>
      </c>
      <c r="H1400" s="1">
        <v>0.56699999999999995</v>
      </c>
    </row>
    <row r="1401" spans="2:8">
      <c r="B1401" s="2">
        <v>663385</v>
      </c>
      <c r="C1401" s="1">
        <v>139</v>
      </c>
      <c r="D1401" s="1">
        <v>106</v>
      </c>
      <c r="E1401" s="1">
        <v>482</v>
      </c>
      <c r="F1401" s="1">
        <v>0.28839999999999999</v>
      </c>
      <c r="G1401" s="1">
        <v>0.21990000000000001</v>
      </c>
      <c r="H1401" s="1">
        <v>0.50829999999999997</v>
      </c>
    </row>
    <row r="1402" spans="2:8">
      <c r="B1402" s="2">
        <v>663386</v>
      </c>
      <c r="C1402" s="1">
        <v>85</v>
      </c>
      <c r="D1402" s="1">
        <v>96</v>
      </c>
      <c r="E1402" s="1">
        <v>548</v>
      </c>
      <c r="F1402" s="1">
        <v>0.15509999999999999</v>
      </c>
      <c r="G1402" s="1">
        <v>0.17519999999999999</v>
      </c>
      <c r="H1402" s="1">
        <v>0.33029999999999998</v>
      </c>
    </row>
    <row r="1403" spans="2:8">
      <c r="B1403" s="2">
        <v>663388</v>
      </c>
      <c r="C1403" s="1">
        <v>157</v>
      </c>
      <c r="D1403" s="1">
        <v>58</v>
      </c>
      <c r="E1403" s="1">
        <v>486</v>
      </c>
      <c r="F1403" s="1">
        <v>0.32300000000000001</v>
      </c>
      <c r="G1403" s="1">
        <v>0.1193</v>
      </c>
      <c r="H1403" s="1">
        <v>0.44240000000000002</v>
      </c>
    </row>
    <row r="1404" spans="2:8">
      <c r="B1404" s="2">
        <v>663390</v>
      </c>
      <c r="C1404" s="1">
        <v>620</v>
      </c>
      <c r="D1404" s="1">
        <v>0</v>
      </c>
      <c r="E1404" s="1">
        <v>719</v>
      </c>
      <c r="F1404" s="1">
        <v>0.86229999999999996</v>
      </c>
      <c r="G1404" s="1">
        <v>0</v>
      </c>
      <c r="H1404" s="1">
        <v>0.86229999999999996</v>
      </c>
    </row>
    <row r="1405" spans="2:8">
      <c r="B1405" s="2">
        <v>663391</v>
      </c>
      <c r="C1405" s="1">
        <v>575</v>
      </c>
      <c r="D1405" s="1">
        <v>0</v>
      </c>
      <c r="E1405" s="1">
        <v>687</v>
      </c>
      <c r="F1405" s="1">
        <v>0.83699999999999997</v>
      </c>
      <c r="G1405" s="1">
        <v>0</v>
      </c>
      <c r="H1405" s="1">
        <v>0.83699999999999997</v>
      </c>
    </row>
    <row r="1406" spans="2:8">
      <c r="B1406" s="2">
        <v>663392</v>
      </c>
      <c r="C1406" s="1">
        <v>366</v>
      </c>
      <c r="D1406" s="1">
        <v>0</v>
      </c>
      <c r="E1406" s="1">
        <v>539</v>
      </c>
      <c r="F1406" s="1">
        <v>0.67900000000000005</v>
      </c>
      <c r="G1406" s="1">
        <v>0</v>
      </c>
      <c r="H1406" s="1">
        <v>0.67900000000000005</v>
      </c>
    </row>
    <row r="1407" spans="2:8">
      <c r="B1407" s="2">
        <v>663393</v>
      </c>
      <c r="C1407" s="1">
        <v>1191</v>
      </c>
      <c r="D1407" s="1">
        <v>0</v>
      </c>
      <c r="E1407" s="1">
        <v>1630</v>
      </c>
      <c r="F1407" s="1">
        <v>0.73070000000000002</v>
      </c>
      <c r="G1407" s="1">
        <v>0</v>
      </c>
      <c r="H1407" s="1">
        <v>0.73070000000000002</v>
      </c>
    </row>
    <row r="1408" spans="2:8">
      <c r="B1408" s="2">
        <v>663394</v>
      </c>
      <c r="C1408" s="1">
        <v>223</v>
      </c>
      <c r="D1408" s="1">
        <v>0</v>
      </c>
      <c r="E1408" s="1">
        <v>311</v>
      </c>
      <c r="F1408" s="1">
        <v>0.71699999999999997</v>
      </c>
      <c r="G1408" s="1">
        <v>0</v>
      </c>
      <c r="H1408" s="1">
        <v>0.71699999999999997</v>
      </c>
    </row>
    <row r="1409" spans="2:8">
      <c r="B1409" s="2">
        <v>663395</v>
      </c>
      <c r="C1409" s="1">
        <v>197</v>
      </c>
      <c r="D1409" s="1">
        <v>0</v>
      </c>
      <c r="E1409" s="1">
        <v>327</v>
      </c>
      <c r="F1409" s="1">
        <v>0.60240000000000005</v>
      </c>
      <c r="G1409" s="1">
        <v>0</v>
      </c>
      <c r="H1409" s="1">
        <v>0.60240000000000005</v>
      </c>
    </row>
    <row r="1410" spans="2:8">
      <c r="B1410" s="2">
        <v>663396</v>
      </c>
      <c r="C1410" s="1">
        <v>299</v>
      </c>
      <c r="D1410" s="1">
        <v>0</v>
      </c>
      <c r="E1410" s="1">
        <v>368</v>
      </c>
      <c r="F1410" s="1">
        <v>0.8125</v>
      </c>
      <c r="G1410" s="1">
        <v>0</v>
      </c>
      <c r="H1410" s="1">
        <v>0.8125</v>
      </c>
    </row>
    <row r="1411" spans="2:8">
      <c r="B1411" s="2">
        <v>663397</v>
      </c>
      <c r="C1411" s="1">
        <v>493</v>
      </c>
      <c r="D1411" s="1">
        <v>0</v>
      </c>
      <c r="E1411" s="1">
        <v>493</v>
      </c>
      <c r="F1411" s="1">
        <v>1</v>
      </c>
      <c r="G1411" s="1">
        <v>0</v>
      </c>
      <c r="H1411" s="1">
        <v>1</v>
      </c>
    </row>
    <row r="1412" spans="2:8">
      <c r="B1412" s="2">
        <v>663398</v>
      </c>
      <c r="C1412" s="1">
        <v>401</v>
      </c>
      <c r="D1412" s="1">
        <v>0</v>
      </c>
      <c r="E1412" s="1">
        <v>454</v>
      </c>
      <c r="F1412" s="1">
        <v>0.88329999999999997</v>
      </c>
      <c r="G1412" s="1">
        <v>0</v>
      </c>
      <c r="H1412" s="1">
        <v>0.88329999999999997</v>
      </c>
    </row>
    <row r="1413" spans="2:8">
      <c r="B1413" s="2">
        <v>663399</v>
      </c>
      <c r="C1413" s="1">
        <v>383</v>
      </c>
      <c r="D1413" s="1">
        <v>0</v>
      </c>
      <c r="E1413" s="1">
        <v>428</v>
      </c>
      <c r="F1413" s="1">
        <v>0.89490000000000003</v>
      </c>
      <c r="G1413" s="1">
        <v>0</v>
      </c>
      <c r="H1413" s="1">
        <v>0.89490000000000003</v>
      </c>
    </row>
    <row r="1414" spans="2:8">
      <c r="B1414" s="2">
        <v>663400</v>
      </c>
      <c r="C1414" s="1">
        <v>525</v>
      </c>
      <c r="D1414" s="1">
        <v>0</v>
      </c>
      <c r="E1414" s="1">
        <v>525</v>
      </c>
      <c r="F1414" s="1">
        <v>1</v>
      </c>
      <c r="G1414" s="1">
        <v>0</v>
      </c>
      <c r="H1414" s="1">
        <v>1</v>
      </c>
    </row>
    <row r="1415" spans="2:8">
      <c r="B1415" s="2">
        <v>663401</v>
      </c>
      <c r="C1415" s="1">
        <v>393</v>
      </c>
      <c r="D1415" s="1">
        <v>0</v>
      </c>
      <c r="E1415" s="1">
        <v>523</v>
      </c>
      <c r="F1415" s="1">
        <v>0.75139999999999996</v>
      </c>
      <c r="G1415" s="1">
        <v>0</v>
      </c>
      <c r="H1415" s="1">
        <v>0.75139999999999996</v>
      </c>
    </row>
    <row r="1416" spans="2:8">
      <c r="B1416" s="2">
        <v>663402</v>
      </c>
      <c r="C1416" s="1">
        <v>533</v>
      </c>
      <c r="D1416" s="1">
        <v>0</v>
      </c>
      <c r="E1416" s="1">
        <v>581</v>
      </c>
      <c r="F1416" s="1">
        <v>0.91739999999999999</v>
      </c>
      <c r="G1416" s="1">
        <v>0</v>
      </c>
      <c r="H1416" s="1">
        <v>0.91739999999999999</v>
      </c>
    </row>
    <row r="1417" spans="2:8">
      <c r="B1417" s="2">
        <v>663403</v>
      </c>
      <c r="C1417" s="1">
        <v>1246</v>
      </c>
      <c r="D1417" s="1">
        <v>0</v>
      </c>
      <c r="E1417" s="1">
        <v>1349</v>
      </c>
      <c r="F1417" s="1">
        <v>0.92359999999999998</v>
      </c>
      <c r="G1417" s="1">
        <v>0</v>
      </c>
      <c r="H1417" s="1">
        <v>0.92359999999999998</v>
      </c>
    </row>
    <row r="1418" spans="2:8">
      <c r="B1418" s="2">
        <v>663404</v>
      </c>
      <c r="C1418" s="1">
        <v>558</v>
      </c>
      <c r="D1418" s="1">
        <v>0</v>
      </c>
      <c r="E1418" s="1">
        <v>576</v>
      </c>
      <c r="F1418" s="1">
        <v>0.96879999999999999</v>
      </c>
      <c r="G1418" s="1">
        <v>0</v>
      </c>
      <c r="H1418" s="1">
        <v>0.96879999999999999</v>
      </c>
    </row>
    <row r="1419" spans="2:8">
      <c r="B1419" s="2">
        <v>663406</v>
      </c>
      <c r="C1419" s="1">
        <v>170</v>
      </c>
      <c r="D1419" s="1">
        <v>36</v>
      </c>
      <c r="E1419" s="1">
        <v>440</v>
      </c>
      <c r="F1419" s="1">
        <v>0.38640000000000002</v>
      </c>
      <c r="G1419" s="1">
        <v>8.1799999999999998E-2</v>
      </c>
      <c r="H1419" s="1">
        <v>0.46820000000000001</v>
      </c>
    </row>
    <row r="1420" spans="2:8">
      <c r="B1420" s="2">
        <v>663407</v>
      </c>
      <c r="C1420" s="1">
        <v>311</v>
      </c>
      <c r="D1420" s="1">
        <v>0</v>
      </c>
      <c r="E1420" s="1">
        <v>442</v>
      </c>
      <c r="F1420" s="1">
        <v>0.7036</v>
      </c>
      <c r="G1420" s="1">
        <v>0</v>
      </c>
      <c r="H1420" s="1">
        <v>0.7036</v>
      </c>
    </row>
    <row r="1421" spans="2:8">
      <c r="B1421" s="2">
        <v>663408</v>
      </c>
      <c r="C1421" s="1">
        <v>1037</v>
      </c>
      <c r="D1421" s="1">
        <v>0</v>
      </c>
      <c r="E1421" s="1">
        <v>1037</v>
      </c>
      <c r="F1421" s="1">
        <v>1</v>
      </c>
      <c r="G1421" s="1">
        <v>0</v>
      </c>
      <c r="H1421" s="1">
        <v>1</v>
      </c>
    </row>
    <row r="1422" spans="2:8">
      <c r="B1422" s="2">
        <v>663421</v>
      </c>
      <c r="C1422" s="1">
        <v>197</v>
      </c>
      <c r="D1422" s="1">
        <v>0</v>
      </c>
      <c r="E1422" s="1">
        <v>308</v>
      </c>
      <c r="F1422" s="1">
        <v>0.63959999999999995</v>
      </c>
      <c r="G1422" s="1">
        <v>0</v>
      </c>
      <c r="H1422" s="1">
        <v>0.63959999999999995</v>
      </c>
    </row>
    <row r="1423" spans="2:8">
      <c r="B1423" s="2">
        <v>663425</v>
      </c>
      <c r="C1423" s="1">
        <v>404</v>
      </c>
      <c r="D1423" s="1">
        <v>0</v>
      </c>
      <c r="E1423" s="1">
        <v>573</v>
      </c>
      <c r="F1423" s="1">
        <v>0.70509999999999995</v>
      </c>
      <c r="G1423" s="1">
        <v>0</v>
      </c>
      <c r="H1423" s="1">
        <v>0.70509999999999995</v>
      </c>
    </row>
    <row r="1424" spans="2:8">
      <c r="B1424" s="2">
        <v>663428</v>
      </c>
      <c r="C1424" s="1">
        <v>404</v>
      </c>
      <c r="D1424" s="1">
        <v>0</v>
      </c>
      <c r="E1424" s="1">
        <v>410</v>
      </c>
      <c r="F1424" s="1">
        <v>0.98540000000000005</v>
      </c>
      <c r="G1424" s="1">
        <v>0</v>
      </c>
      <c r="H1424" s="1">
        <v>0.98540000000000005</v>
      </c>
    </row>
    <row r="1425" spans="2:8">
      <c r="B1425" s="2">
        <v>663429</v>
      </c>
      <c r="C1425" s="1">
        <v>199</v>
      </c>
      <c r="D1425" s="1">
        <v>0</v>
      </c>
      <c r="E1425" s="1">
        <v>276</v>
      </c>
      <c r="F1425" s="1">
        <v>0.72099999999999997</v>
      </c>
      <c r="G1425" s="1">
        <v>0</v>
      </c>
      <c r="H1425" s="1">
        <v>0.72099999999999997</v>
      </c>
    </row>
    <row r="1426" spans="2:8">
      <c r="B1426" s="2">
        <v>663430</v>
      </c>
      <c r="C1426" s="1">
        <v>360</v>
      </c>
      <c r="D1426" s="1">
        <v>0</v>
      </c>
      <c r="E1426" s="1">
        <v>395</v>
      </c>
      <c r="F1426" s="1">
        <v>0.91139999999999999</v>
      </c>
      <c r="G1426" s="1">
        <v>0</v>
      </c>
      <c r="H1426" s="1">
        <v>0.91139999999999999</v>
      </c>
    </row>
    <row r="1427" spans="2:8">
      <c r="B1427" s="2">
        <v>663432</v>
      </c>
      <c r="C1427" s="1">
        <v>127</v>
      </c>
      <c r="D1427" s="1">
        <v>0</v>
      </c>
      <c r="E1427" s="1">
        <v>172</v>
      </c>
      <c r="F1427" s="1">
        <v>0.73839999999999995</v>
      </c>
      <c r="G1427" s="1">
        <v>0</v>
      </c>
      <c r="H1427" s="1">
        <v>0.73839999999999995</v>
      </c>
    </row>
    <row r="1428" spans="2:8">
      <c r="B1428" s="2">
        <v>663434</v>
      </c>
      <c r="C1428" s="1">
        <v>307</v>
      </c>
      <c r="D1428" s="1">
        <v>0</v>
      </c>
      <c r="E1428" s="1">
        <v>400</v>
      </c>
      <c r="F1428" s="1">
        <v>0.76749999999999996</v>
      </c>
      <c r="G1428" s="1">
        <v>0</v>
      </c>
      <c r="H1428" s="1">
        <v>0.76749999999999996</v>
      </c>
    </row>
    <row r="1429" spans="2:8">
      <c r="B1429" s="2">
        <v>663436</v>
      </c>
      <c r="C1429" s="1">
        <v>1033</v>
      </c>
      <c r="D1429" s="1">
        <v>0</v>
      </c>
      <c r="E1429" s="1">
        <v>1129</v>
      </c>
      <c r="F1429" s="1">
        <v>0.91500000000000004</v>
      </c>
      <c r="G1429" s="1">
        <v>0</v>
      </c>
      <c r="H1429" s="1">
        <v>0.91500000000000004</v>
      </c>
    </row>
    <row r="1430" spans="2:8">
      <c r="B1430" s="2">
        <v>663439</v>
      </c>
      <c r="C1430" s="1">
        <v>371</v>
      </c>
      <c r="D1430" s="1">
        <v>0</v>
      </c>
      <c r="E1430" s="1">
        <v>387</v>
      </c>
      <c r="F1430" s="1">
        <v>0.9587</v>
      </c>
      <c r="G1430" s="1">
        <v>0</v>
      </c>
      <c r="H1430" s="1">
        <v>0.9587</v>
      </c>
    </row>
    <row r="1431" spans="2:8">
      <c r="B1431" s="2">
        <v>663440</v>
      </c>
      <c r="C1431" s="1">
        <v>336</v>
      </c>
      <c r="D1431" s="1">
        <v>79</v>
      </c>
      <c r="E1431" s="1">
        <v>1295</v>
      </c>
      <c r="F1431" s="1">
        <v>0.25950000000000001</v>
      </c>
      <c r="G1431" s="1">
        <v>6.0999999999999999E-2</v>
      </c>
      <c r="H1431" s="1">
        <v>0.32050000000000001</v>
      </c>
    </row>
    <row r="1432" spans="2:8">
      <c r="B1432" s="2">
        <v>663441</v>
      </c>
      <c r="C1432" s="1">
        <v>214</v>
      </c>
      <c r="D1432" s="1">
        <v>53</v>
      </c>
      <c r="E1432" s="1">
        <v>1159</v>
      </c>
      <c r="F1432" s="1">
        <v>0.18459999999999999</v>
      </c>
      <c r="G1432" s="1">
        <v>4.5699999999999998E-2</v>
      </c>
      <c r="H1432" s="1">
        <v>0.23039999999999999</v>
      </c>
    </row>
    <row r="1433" spans="2:8">
      <c r="B1433" s="2">
        <v>663443</v>
      </c>
      <c r="C1433" s="1">
        <v>227</v>
      </c>
      <c r="D1433" s="1">
        <v>0</v>
      </c>
      <c r="E1433" s="1">
        <v>322</v>
      </c>
      <c r="F1433" s="1">
        <v>0.70499999999999996</v>
      </c>
      <c r="G1433" s="1">
        <v>0</v>
      </c>
      <c r="H1433" s="1">
        <v>0.70499999999999996</v>
      </c>
    </row>
    <row r="1434" spans="2:8">
      <c r="B1434" s="2">
        <v>663445</v>
      </c>
      <c r="C1434" s="1">
        <v>23</v>
      </c>
      <c r="D1434" s="1">
        <v>0</v>
      </c>
      <c r="E1434" s="1">
        <v>38</v>
      </c>
      <c r="F1434" s="1">
        <v>0.60529999999999995</v>
      </c>
      <c r="G1434" s="1">
        <v>0</v>
      </c>
      <c r="H1434" s="1">
        <v>0.60529999999999995</v>
      </c>
    </row>
    <row r="1435" spans="2:8">
      <c r="B1435" s="2">
        <v>663447</v>
      </c>
      <c r="C1435" s="1">
        <v>113</v>
      </c>
      <c r="D1435" s="1">
        <v>0</v>
      </c>
      <c r="E1435" s="1">
        <v>134</v>
      </c>
      <c r="F1435" s="1">
        <v>0.84330000000000005</v>
      </c>
      <c r="G1435" s="1">
        <v>0</v>
      </c>
      <c r="H1435" s="1">
        <v>0.84330000000000005</v>
      </c>
    </row>
    <row r="1436" spans="2:8">
      <c r="B1436" s="2">
        <v>663448</v>
      </c>
      <c r="C1436" s="1">
        <v>503</v>
      </c>
      <c r="D1436" s="1">
        <v>0</v>
      </c>
      <c r="E1436" s="1">
        <v>569</v>
      </c>
      <c r="F1436" s="1">
        <v>0.88400000000000001</v>
      </c>
      <c r="G1436" s="1">
        <v>0</v>
      </c>
      <c r="H1436" s="1">
        <v>0.88400000000000001</v>
      </c>
    </row>
    <row r="1437" spans="2:8">
      <c r="B1437" s="2">
        <v>663451</v>
      </c>
      <c r="C1437" s="1">
        <v>399</v>
      </c>
      <c r="D1437" s="1">
        <v>0</v>
      </c>
      <c r="E1437" s="1">
        <v>445</v>
      </c>
      <c r="F1437" s="1">
        <v>0.89659999999999995</v>
      </c>
      <c r="G1437" s="1">
        <v>0</v>
      </c>
      <c r="H1437" s="1">
        <v>0.89659999999999995</v>
      </c>
    </row>
    <row r="1438" spans="2:8">
      <c r="B1438" s="2">
        <v>663456</v>
      </c>
      <c r="C1438" s="1">
        <v>487</v>
      </c>
      <c r="D1438" s="1">
        <v>0</v>
      </c>
      <c r="E1438" s="1">
        <v>619</v>
      </c>
      <c r="F1438" s="1">
        <v>0.78680000000000005</v>
      </c>
      <c r="G1438" s="1">
        <v>0</v>
      </c>
      <c r="H1438" s="1">
        <v>0.78680000000000005</v>
      </c>
    </row>
    <row r="1439" spans="2:8">
      <c r="B1439" s="2">
        <v>663458</v>
      </c>
      <c r="C1439" s="1">
        <v>475</v>
      </c>
      <c r="D1439" s="1">
        <v>0</v>
      </c>
      <c r="E1439" s="1">
        <v>505</v>
      </c>
      <c r="F1439" s="1">
        <v>0.94059999999999999</v>
      </c>
      <c r="G1439" s="1">
        <v>0</v>
      </c>
      <c r="H1439" s="1">
        <v>0.94059999999999999</v>
      </c>
    </row>
    <row r="1440" spans="2:8">
      <c r="B1440" s="2">
        <v>663459</v>
      </c>
      <c r="C1440" s="1">
        <v>256</v>
      </c>
      <c r="D1440" s="1">
        <v>0</v>
      </c>
      <c r="E1440" s="1">
        <v>342</v>
      </c>
      <c r="F1440" s="1">
        <v>0.74850000000000005</v>
      </c>
      <c r="G1440" s="1">
        <v>0</v>
      </c>
      <c r="H1440" s="1">
        <v>0.74850000000000005</v>
      </c>
    </row>
    <row r="1441" spans="2:8">
      <c r="B1441" s="2">
        <v>663460</v>
      </c>
      <c r="C1441" s="1">
        <v>248</v>
      </c>
      <c r="D1441" s="1">
        <v>0</v>
      </c>
      <c r="E1441" s="1">
        <v>303</v>
      </c>
      <c r="F1441" s="1">
        <v>0.81850000000000001</v>
      </c>
      <c r="G1441" s="1">
        <v>0</v>
      </c>
      <c r="H1441" s="1">
        <v>0.81850000000000001</v>
      </c>
    </row>
    <row r="1442" spans="2:8">
      <c r="B1442" s="2">
        <v>663461</v>
      </c>
      <c r="C1442" s="1">
        <v>23</v>
      </c>
      <c r="D1442" s="1">
        <v>3</v>
      </c>
      <c r="E1442" s="1">
        <v>245</v>
      </c>
      <c r="F1442" s="1">
        <v>9.3899999999999997E-2</v>
      </c>
      <c r="G1442" s="1">
        <v>1.2200000000000001E-2</v>
      </c>
      <c r="H1442" s="1">
        <v>0.1061</v>
      </c>
    </row>
    <row r="1443" spans="2:8">
      <c r="B1443" s="2">
        <v>663462</v>
      </c>
      <c r="C1443" s="1">
        <v>1132</v>
      </c>
      <c r="D1443" s="1">
        <v>0</v>
      </c>
      <c r="E1443" s="1">
        <v>1445</v>
      </c>
      <c r="F1443" s="1">
        <v>0.78339999999999999</v>
      </c>
      <c r="G1443" s="1">
        <v>0</v>
      </c>
      <c r="H1443" s="1">
        <v>0.78339999999999999</v>
      </c>
    </row>
    <row r="1444" spans="2:8">
      <c r="B1444" s="2">
        <v>663477</v>
      </c>
      <c r="C1444" s="1">
        <v>401</v>
      </c>
      <c r="D1444" s="1">
        <v>0</v>
      </c>
      <c r="E1444" s="1">
        <v>471</v>
      </c>
      <c r="F1444" s="1">
        <v>0.85140000000000005</v>
      </c>
      <c r="G1444" s="1">
        <v>0</v>
      </c>
      <c r="H1444" s="1">
        <v>0.85140000000000005</v>
      </c>
    </row>
    <row r="1445" spans="2:8">
      <c r="B1445" s="2">
        <v>663479</v>
      </c>
      <c r="C1445" s="1">
        <v>474</v>
      </c>
      <c r="D1445" s="1">
        <v>0</v>
      </c>
      <c r="E1445" s="1">
        <v>474</v>
      </c>
      <c r="F1445" s="1">
        <v>1</v>
      </c>
      <c r="G1445" s="1">
        <v>0</v>
      </c>
      <c r="H1445" s="1">
        <v>1</v>
      </c>
    </row>
    <row r="1446" spans="2:8">
      <c r="B1446" s="2">
        <v>663480</v>
      </c>
      <c r="C1446" s="1">
        <v>585</v>
      </c>
      <c r="D1446" s="1">
        <v>0</v>
      </c>
      <c r="E1446" s="1">
        <v>585</v>
      </c>
      <c r="F1446" s="1">
        <v>1</v>
      </c>
      <c r="G1446" s="1">
        <v>0</v>
      </c>
      <c r="H1446" s="1">
        <v>1</v>
      </c>
    </row>
    <row r="1447" spans="2:8">
      <c r="B1447" s="2">
        <v>663481</v>
      </c>
      <c r="C1447" s="1">
        <v>1019</v>
      </c>
      <c r="D1447" s="1">
        <v>0</v>
      </c>
      <c r="E1447" s="1">
        <v>1019</v>
      </c>
      <c r="F1447" s="1">
        <v>1</v>
      </c>
      <c r="G1447" s="1">
        <v>0</v>
      </c>
      <c r="H1447" s="1">
        <v>1</v>
      </c>
    </row>
    <row r="1448" spans="2:8">
      <c r="B1448" s="2">
        <v>663482</v>
      </c>
      <c r="C1448" s="1">
        <v>202</v>
      </c>
      <c r="D1448" s="1">
        <v>0</v>
      </c>
      <c r="E1448" s="1">
        <v>208</v>
      </c>
      <c r="F1448" s="1">
        <v>0.97119999999999995</v>
      </c>
      <c r="G1448" s="1">
        <v>0</v>
      </c>
      <c r="H1448" s="1">
        <v>0.97119999999999995</v>
      </c>
    </row>
    <row r="1449" spans="2:8">
      <c r="B1449" s="2">
        <v>663494</v>
      </c>
      <c r="C1449" s="1">
        <v>340</v>
      </c>
      <c r="D1449" s="1">
        <v>0</v>
      </c>
      <c r="E1449" s="1">
        <v>340</v>
      </c>
      <c r="F1449" s="1">
        <v>1</v>
      </c>
      <c r="G1449" s="1">
        <v>0</v>
      </c>
      <c r="H1449" s="1">
        <v>1</v>
      </c>
    </row>
    <row r="1450" spans="2:8">
      <c r="B1450" s="2">
        <v>663495</v>
      </c>
      <c r="C1450" s="1">
        <v>399</v>
      </c>
      <c r="D1450" s="1">
        <v>0</v>
      </c>
      <c r="E1450" s="1">
        <v>463</v>
      </c>
      <c r="F1450" s="1">
        <v>0.86180000000000001</v>
      </c>
      <c r="G1450" s="1">
        <v>0</v>
      </c>
      <c r="H1450" s="1">
        <v>0.86180000000000001</v>
      </c>
    </row>
    <row r="1451" spans="2:8">
      <c r="B1451" s="2">
        <v>663498</v>
      </c>
      <c r="C1451" s="1">
        <v>389</v>
      </c>
      <c r="D1451" s="1">
        <v>0</v>
      </c>
      <c r="E1451" s="1">
        <v>607</v>
      </c>
      <c r="F1451" s="1">
        <v>0.64090000000000003</v>
      </c>
      <c r="G1451" s="1">
        <v>0</v>
      </c>
      <c r="H1451" s="1">
        <v>0.64090000000000003</v>
      </c>
    </row>
    <row r="1452" spans="2:8">
      <c r="B1452" s="2">
        <v>663500</v>
      </c>
      <c r="C1452" s="1">
        <v>114</v>
      </c>
      <c r="D1452" s="1">
        <v>38</v>
      </c>
      <c r="E1452" s="1">
        <v>380</v>
      </c>
      <c r="F1452" s="1">
        <v>0.3</v>
      </c>
      <c r="G1452" s="1">
        <v>0.1</v>
      </c>
      <c r="H1452" s="1">
        <v>0.4</v>
      </c>
    </row>
    <row r="1453" spans="2:8">
      <c r="B1453" s="2">
        <v>663502</v>
      </c>
      <c r="C1453" s="1">
        <v>512</v>
      </c>
      <c r="D1453" s="1">
        <v>0</v>
      </c>
      <c r="E1453" s="1">
        <v>626</v>
      </c>
      <c r="F1453" s="1">
        <v>0.81789999999999996</v>
      </c>
      <c r="G1453" s="1">
        <v>0</v>
      </c>
      <c r="H1453" s="1">
        <v>0.81789999999999996</v>
      </c>
    </row>
    <row r="1454" spans="2:8">
      <c r="B1454" s="2">
        <v>663508</v>
      </c>
      <c r="C1454" s="1">
        <v>194</v>
      </c>
      <c r="D1454" s="1">
        <v>0</v>
      </c>
      <c r="E1454" s="1">
        <v>244</v>
      </c>
      <c r="F1454" s="1">
        <v>0.79510000000000003</v>
      </c>
      <c r="G1454" s="1">
        <v>0</v>
      </c>
      <c r="H1454" s="1">
        <v>0.79510000000000003</v>
      </c>
    </row>
    <row r="1455" spans="2:8">
      <c r="B1455" s="2">
        <v>663509</v>
      </c>
      <c r="C1455" s="1">
        <v>373</v>
      </c>
      <c r="D1455" s="1">
        <v>0</v>
      </c>
      <c r="E1455" s="1">
        <v>562</v>
      </c>
      <c r="F1455" s="1">
        <v>0.66369999999999996</v>
      </c>
      <c r="G1455" s="1">
        <v>0</v>
      </c>
      <c r="H1455" s="1">
        <v>0.66369999999999996</v>
      </c>
    </row>
    <row r="1456" spans="2:8">
      <c r="B1456" s="2">
        <v>663510</v>
      </c>
      <c r="C1456" s="1">
        <v>287</v>
      </c>
      <c r="D1456" s="1">
        <v>0</v>
      </c>
      <c r="E1456" s="1">
        <v>414</v>
      </c>
      <c r="F1456" s="1">
        <v>0.69320000000000004</v>
      </c>
      <c r="G1456" s="1">
        <v>0</v>
      </c>
      <c r="H1456" s="1">
        <v>0.69320000000000004</v>
      </c>
    </row>
    <row r="1457" spans="2:8">
      <c r="B1457" s="2">
        <v>663511</v>
      </c>
      <c r="C1457" s="1">
        <v>457</v>
      </c>
      <c r="D1457" s="1">
        <v>0</v>
      </c>
      <c r="E1457" s="1">
        <v>649</v>
      </c>
      <c r="F1457" s="1">
        <v>0.70420000000000005</v>
      </c>
      <c r="G1457" s="1">
        <v>0</v>
      </c>
      <c r="H1457" s="1">
        <v>0.70420000000000005</v>
      </c>
    </row>
    <row r="1458" spans="2:8">
      <c r="B1458" s="2">
        <v>663512</v>
      </c>
      <c r="C1458" s="1">
        <v>932</v>
      </c>
      <c r="D1458" s="1">
        <v>0</v>
      </c>
      <c r="E1458" s="1">
        <v>1216</v>
      </c>
      <c r="F1458" s="1">
        <v>0.76639999999999997</v>
      </c>
      <c r="G1458" s="1">
        <v>0</v>
      </c>
      <c r="H1458" s="1">
        <v>0.76639999999999997</v>
      </c>
    </row>
    <row r="1459" spans="2:8">
      <c r="B1459" s="2">
        <v>663515</v>
      </c>
      <c r="C1459" s="1">
        <v>194</v>
      </c>
      <c r="D1459" s="1">
        <v>0</v>
      </c>
      <c r="E1459" s="1">
        <v>490</v>
      </c>
      <c r="F1459" s="1">
        <v>0.39589999999999997</v>
      </c>
      <c r="G1459" s="1">
        <v>0</v>
      </c>
      <c r="H1459" s="1">
        <v>0.39589999999999997</v>
      </c>
    </row>
    <row r="1460" spans="2:8">
      <c r="B1460" s="2">
        <v>663520</v>
      </c>
      <c r="C1460" s="1">
        <v>216</v>
      </c>
      <c r="D1460" s="1">
        <v>0</v>
      </c>
      <c r="E1460" s="1">
        <v>230</v>
      </c>
      <c r="F1460" s="1">
        <v>0.93910000000000005</v>
      </c>
      <c r="G1460" s="1">
        <v>0</v>
      </c>
      <c r="H1460" s="1">
        <v>0.93910000000000005</v>
      </c>
    </row>
    <row r="1461" spans="2:8">
      <c r="B1461" s="2">
        <v>663523</v>
      </c>
      <c r="C1461" s="1">
        <v>1136</v>
      </c>
      <c r="D1461" s="1">
        <v>0</v>
      </c>
      <c r="E1461" s="1">
        <v>1465</v>
      </c>
      <c r="F1461" s="1">
        <v>0.77539999999999998</v>
      </c>
      <c r="G1461" s="1">
        <v>0</v>
      </c>
      <c r="H1461" s="1">
        <v>0.77539999999999998</v>
      </c>
    </row>
    <row r="1462" spans="2:8">
      <c r="B1462" s="2">
        <v>663540</v>
      </c>
      <c r="C1462" s="1">
        <v>301</v>
      </c>
      <c r="D1462" s="1">
        <v>0</v>
      </c>
      <c r="E1462" s="1">
        <v>412</v>
      </c>
      <c r="F1462" s="1">
        <v>0.73060000000000003</v>
      </c>
      <c r="G1462" s="1">
        <v>0</v>
      </c>
      <c r="H1462" s="1">
        <v>0.73060000000000003</v>
      </c>
    </row>
    <row r="1463" spans="2:8">
      <c r="B1463" s="2">
        <v>663541</v>
      </c>
      <c r="C1463" s="1">
        <v>399</v>
      </c>
      <c r="D1463" s="1">
        <v>0</v>
      </c>
      <c r="E1463" s="1">
        <v>413</v>
      </c>
      <c r="F1463" s="1">
        <v>0.96609999999999996</v>
      </c>
      <c r="G1463" s="1">
        <v>0</v>
      </c>
      <c r="H1463" s="1">
        <v>0.96609999999999996</v>
      </c>
    </row>
    <row r="1464" spans="2:8">
      <c r="B1464" s="2">
        <v>663543</v>
      </c>
      <c r="C1464" s="1">
        <v>2122</v>
      </c>
      <c r="D1464" s="1">
        <v>0</v>
      </c>
      <c r="E1464" s="1">
        <v>2330</v>
      </c>
      <c r="F1464" s="1">
        <v>0.91069999999999995</v>
      </c>
      <c r="G1464" s="1">
        <v>0</v>
      </c>
      <c r="H1464" s="1">
        <v>0.91069999999999995</v>
      </c>
    </row>
    <row r="1465" spans="2:8">
      <c r="B1465" s="2">
        <v>663544</v>
      </c>
      <c r="C1465" s="1">
        <v>1944</v>
      </c>
      <c r="D1465" s="1">
        <v>0</v>
      </c>
      <c r="E1465" s="1">
        <v>2211</v>
      </c>
      <c r="F1465" s="1">
        <v>0.87919999999999998</v>
      </c>
      <c r="G1465" s="1">
        <v>0</v>
      </c>
      <c r="H1465" s="1">
        <v>0.87919999999999998</v>
      </c>
    </row>
    <row r="1466" spans="2:8">
      <c r="B1466" s="2">
        <v>663545</v>
      </c>
      <c r="C1466" s="1">
        <v>725</v>
      </c>
      <c r="D1466" s="1">
        <v>0</v>
      </c>
      <c r="E1466" s="1">
        <v>855</v>
      </c>
      <c r="F1466" s="1">
        <v>0.84799999999999998</v>
      </c>
      <c r="G1466" s="1">
        <v>0</v>
      </c>
      <c r="H1466" s="1">
        <v>0.84799999999999998</v>
      </c>
    </row>
    <row r="1467" spans="2:8">
      <c r="B1467" s="2">
        <v>663553</v>
      </c>
      <c r="C1467" s="1">
        <v>215</v>
      </c>
      <c r="D1467" s="1">
        <v>43</v>
      </c>
      <c r="E1467" s="1">
        <v>596</v>
      </c>
      <c r="F1467" s="1">
        <v>0.36070000000000002</v>
      </c>
      <c r="G1467" s="1">
        <v>7.2099999999999997E-2</v>
      </c>
      <c r="H1467" s="1">
        <v>0.43290000000000001</v>
      </c>
    </row>
    <row r="1468" spans="2:8">
      <c r="B1468" s="2">
        <v>663554</v>
      </c>
      <c r="C1468" s="1">
        <v>878</v>
      </c>
      <c r="D1468" s="1">
        <v>0</v>
      </c>
      <c r="E1468" s="1">
        <v>1645</v>
      </c>
      <c r="F1468" s="1">
        <v>0.53369999999999995</v>
      </c>
      <c r="G1468" s="1">
        <v>0</v>
      </c>
      <c r="H1468" s="1">
        <v>0.53369999999999995</v>
      </c>
    </row>
    <row r="1469" spans="2:8">
      <c r="B1469" s="2">
        <v>663560</v>
      </c>
      <c r="C1469" s="1">
        <v>140</v>
      </c>
      <c r="D1469" s="1">
        <v>0</v>
      </c>
      <c r="E1469" s="1">
        <v>175</v>
      </c>
      <c r="F1469" s="1">
        <v>0.8</v>
      </c>
      <c r="G1469" s="1">
        <v>0</v>
      </c>
      <c r="H1469" s="1">
        <v>0.8</v>
      </c>
    </row>
    <row r="1470" spans="2:8">
      <c r="B1470" s="2">
        <v>663566</v>
      </c>
      <c r="C1470" s="1">
        <v>324</v>
      </c>
      <c r="D1470" s="1">
        <v>0</v>
      </c>
      <c r="E1470" s="1">
        <v>373</v>
      </c>
      <c r="F1470" s="1">
        <v>0.86860000000000004</v>
      </c>
      <c r="G1470" s="1">
        <v>0</v>
      </c>
      <c r="H1470" s="1">
        <v>0.86860000000000004</v>
      </c>
    </row>
    <row r="1471" spans="2:8">
      <c r="B1471" s="2">
        <v>663580</v>
      </c>
      <c r="C1471" s="1">
        <v>466</v>
      </c>
      <c r="D1471" s="1">
        <v>0</v>
      </c>
      <c r="E1471" s="1">
        <v>490</v>
      </c>
      <c r="F1471" s="1">
        <v>0.95099999999999996</v>
      </c>
      <c r="G1471" s="1">
        <v>0</v>
      </c>
      <c r="H1471" s="1">
        <v>0.95099999999999996</v>
      </c>
    </row>
    <row r="1472" spans="2:8">
      <c r="B1472" s="2">
        <v>663586</v>
      </c>
      <c r="C1472" s="1">
        <v>737</v>
      </c>
      <c r="D1472" s="1">
        <v>0</v>
      </c>
      <c r="E1472" s="1">
        <v>848</v>
      </c>
      <c r="F1472" s="1">
        <v>0.86909999999999998</v>
      </c>
      <c r="G1472" s="1">
        <v>0</v>
      </c>
      <c r="H1472" s="1">
        <v>0.86909999999999998</v>
      </c>
    </row>
    <row r="1473" spans="2:8">
      <c r="B1473" s="2">
        <v>663587</v>
      </c>
      <c r="C1473" s="1">
        <v>13</v>
      </c>
      <c r="D1473" s="1">
        <v>5</v>
      </c>
      <c r="E1473" s="1">
        <v>577</v>
      </c>
      <c r="F1473" s="1">
        <v>2.2499999999999999E-2</v>
      </c>
      <c r="G1473" s="1">
        <v>8.6999999999999994E-3</v>
      </c>
      <c r="H1473" s="1">
        <v>3.1199999999999999E-2</v>
      </c>
    </row>
    <row r="1474" spans="2:8">
      <c r="B1474" s="2">
        <v>663589</v>
      </c>
      <c r="C1474" s="1">
        <v>303</v>
      </c>
      <c r="D1474" s="1">
        <v>0</v>
      </c>
      <c r="E1474" s="1">
        <v>318</v>
      </c>
      <c r="F1474" s="1">
        <v>0.95279999999999998</v>
      </c>
      <c r="G1474" s="1">
        <v>0</v>
      </c>
      <c r="H1474" s="1">
        <v>0.95279999999999998</v>
      </c>
    </row>
    <row r="1475" spans="2:8">
      <c r="B1475" s="2">
        <v>663590</v>
      </c>
      <c r="C1475" s="1">
        <v>627</v>
      </c>
      <c r="D1475" s="1">
        <v>0</v>
      </c>
      <c r="E1475" s="1">
        <v>627</v>
      </c>
      <c r="F1475" s="1">
        <v>1</v>
      </c>
      <c r="G1475" s="1">
        <v>0</v>
      </c>
      <c r="H1475" s="1">
        <v>1</v>
      </c>
    </row>
    <row r="1476" spans="2:8">
      <c r="B1476" s="2">
        <v>663591</v>
      </c>
      <c r="C1476" s="1">
        <v>107</v>
      </c>
      <c r="D1476" s="1">
        <v>37</v>
      </c>
      <c r="E1476" s="1">
        <v>688</v>
      </c>
      <c r="F1476" s="1">
        <v>0.1555</v>
      </c>
      <c r="G1476" s="1">
        <v>5.3800000000000001E-2</v>
      </c>
      <c r="H1476" s="1">
        <v>0.20930000000000001</v>
      </c>
    </row>
    <row r="1477" spans="2:8">
      <c r="B1477" s="2">
        <v>663593</v>
      </c>
      <c r="C1477" s="1">
        <v>489</v>
      </c>
      <c r="D1477" s="1">
        <v>172</v>
      </c>
      <c r="E1477" s="1">
        <v>2033</v>
      </c>
      <c r="F1477" s="1">
        <v>0.24049999999999999</v>
      </c>
      <c r="G1477" s="1">
        <v>8.4599999999999995E-2</v>
      </c>
      <c r="H1477" s="1">
        <v>0.3251</v>
      </c>
    </row>
    <row r="1478" spans="2:8">
      <c r="B1478" s="2">
        <v>663594</v>
      </c>
      <c r="C1478" s="1">
        <v>850</v>
      </c>
      <c r="D1478" s="1">
        <v>0</v>
      </c>
      <c r="E1478" s="1">
        <v>1027</v>
      </c>
      <c r="F1478" s="1">
        <v>0.82769999999999999</v>
      </c>
      <c r="G1478" s="1">
        <v>0</v>
      </c>
      <c r="H1478" s="1">
        <v>0.82769999999999999</v>
      </c>
    </row>
    <row r="1479" spans="2:8">
      <c r="B1479" s="2">
        <v>663599</v>
      </c>
      <c r="C1479" s="1">
        <v>1</v>
      </c>
      <c r="D1479" s="1">
        <v>0</v>
      </c>
      <c r="E1479" s="1">
        <v>1</v>
      </c>
      <c r="F1479" s="1">
        <v>1</v>
      </c>
      <c r="G1479" s="1">
        <v>0</v>
      </c>
      <c r="H1479" s="1">
        <v>1</v>
      </c>
    </row>
    <row r="1480" spans="2:8">
      <c r="B1480" s="2">
        <v>663600</v>
      </c>
      <c r="C1480" s="1">
        <v>434</v>
      </c>
      <c r="D1480" s="1">
        <v>0</v>
      </c>
      <c r="E1480" s="1">
        <v>453</v>
      </c>
      <c r="F1480" s="1">
        <v>0.95809999999999995</v>
      </c>
      <c r="G1480" s="1">
        <v>0</v>
      </c>
      <c r="H1480" s="1">
        <v>0.95809999999999995</v>
      </c>
    </row>
    <row r="1481" spans="2:8">
      <c r="B1481" s="2">
        <v>663603</v>
      </c>
      <c r="C1481" s="1">
        <v>143</v>
      </c>
      <c r="D1481" s="1">
        <v>36</v>
      </c>
      <c r="E1481" s="1">
        <v>592</v>
      </c>
      <c r="F1481" s="1">
        <v>0.24160000000000001</v>
      </c>
      <c r="G1481" s="1">
        <v>6.08E-2</v>
      </c>
      <c r="H1481" s="1">
        <v>0.3024</v>
      </c>
    </row>
    <row r="1482" spans="2:8">
      <c r="B1482" s="2">
        <v>663619</v>
      </c>
      <c r="C1482" s="1">
        <v>171</v>
      </c>
      <c r="D1482" s="1">
        <v>40</v>
      </c>
      <c r="E1482" s="1">
        <v>577</v>
      </c>
      <c r="F1482" s="1">
        <v>0.2964</v>
      </c>
      <c r="G1482" s="1">
        <v>6.93E-2</v>
      </c>
      <c r="H1482" s="1">
        <v>0.36570000000000003</v>
      </c>
    </row>
    <row r="1483" spans="2:8">
      <c r="B1483" s="2">
        <v>663620</v>
      </c>
      <c r="C1483" s="1">
        <v>133</v>
      </c>
      <c r="D1483" s="1">
        <v>0</v>
      </c>
      <c r="E1483" s="1">
        <v>167</v>
      </c>
      <c r="F1483" s="1">
        <v>0.7964</v>
      </c>
      <c r="G1483" s="1">
        <v>0</v>
      </c>
      <c r="H1483" s="1">
        <v>0.7964</v>
      </c>
    </row>
    <row r="1484" spans="2:8">
      <c r="B1484" s="2">
        <v>663622</v>
      </c>
      <c r="C1484" s="1">
        <v>157</v>
      </c>
      <c r="D1484" s="1">
        <v>52</v>
      </c>
      <c r="E1484" s="1">
        <v>626</v>
      </c>
      <c r="F1484" s="1">
        <v>0.25080000000000002</v>
      </c>
      <c r="G1484" s="1">
        <v>8.3099999999999993E-2</v>
      </c>
      <c r="H1484" s="1">
        <v>0.33389999999999997</v>
      </c>
    </row>
    <row r="1485" spans="2:8">
      <c r="B1485" s="2">
        <v>663637</v>
      </c>
      <c r="C1485" s="1">
        <v>28</v>
      </c>
      <c r="D1485" s="1">
        <v>4</v>
      </c>
      <c r="E1485" s="1">
        <v>564</v>
      </c>
      <c r="F1485" s="1">
        <v>4.9599999999999998E-2</v>
      </c>
      <c r="G1485" s="1">
        <v>7.1000000000000004E-3</v>
      </c>
      <c r="H1485" s="1">
        <v>5.67E-2</v>
      </c>
    </row>
    <row r="1486" spans="2:8">
      <c r="B1486" s="2">
        <v>663658</v>
      </c>
      <c r="C1486" s="1">
        <v>152</v>
      </c>
      <c r="D1486" s="1">
        <v>0</v>
      </c>
      <c r="E1486" s="1">
        <v>291</v>
      </c>
      <c r="F1486" s="1">
        <v>0.52229999999999999</v>
      </c>
      <c r="G1486" s="1">
        <v>0</v>
      </c>
      <c r="H1486" s="1">
        <v>0.52229999999999999</v>
      </c>
    </row>
    <row r="1487" spans="2:8">
      <c r="B1487" s="2">
        <v>663716</v>
      </c>
      <c r="C1487" s="1">
        <v>242</v>
      </c>
      <c r="D1487" s="1">
        <v>0</v>
      </c>
      <c r="E1487" s="1">
        <v>303</v>
      </c>
      <c r="F1487" s="1">
        <v>0.79869999999999997</v>
      </c>
      <c r="G1487" s="1">
        <v>0</v>
      </c>
      <c r="H1487" s="1">
        <v>0.79869999999999997</v>
      </c>
    </row>
    <row r="1488" spans="2:8">
      <c r="B1488" s="2">
        <v>663728</v>
      </c>
      <c r="C1488" s="1">
        <v>317</v>
      </c>
      <c r="D1488" s="1">
        <v>0</v>
      </c>
      <c r="E1488" s="1">
        <v>452</v>
      </c>
      <c r="F1488" s="1">
        <v>0.70130000000000003</v>
      </c>
      <c r="G1488" s="1">
        <v>0</v>
      </c>
      <c r="H1488" s="1">
        <v>0.70130000000000003</v>
      </c>
    </row>
    <row r="1489" spans="2:8">
      <c r="B1489" s="2">
        <v>663731</v>
      </c>
      <c r="C1489" s="1">
        <v>604</v>
      </c>
      <c r="D1489" s="1">
        <v>0</v>
      </c>
      <c r="E1489" s="1">
        <v>614</v>
      </c>
      <c r="F1489" s="1">
        <v>0.98370000000000002</v>
      </c>
      <c r="G1489" s="1">
        <v>0</v>
      </c>
      <c r="H1489" s="1">
        <v>0.98370000000000002</v>
      </c>
    </row>
    <row r="1490" spans="2:8">
      <c r="B1490" s="2">
        <v>663735</v>
      </c>
      <c r="C1490" s="1">
        <v>316</v>
      </c>
      <c r="D1490" s="1">
        <v>0</v>
      </c>
      <c r="E1490" s="1">
        <v>316</v>
      </c>
      <c r="F1490" s="1">
        <v>1</v>
      </c>
      <c r="G1490" s="1">
        <v>0</v>
      </c>
      <c r="H1490" s="1">
        <v>1</v>
      </c>
    </row>
    <row r="1491" spans="2:8">
      <c r="B1491" s="2">
        <v>663737</v>
      </c>
      <c r="C1491" s="1">
        <v>599</v>
      </c>
      <c r="D1491" s="1">
        <v>0</v>
      </c>
      <c r="E1491" s="1">
        <v>599</v>
      </c>
      <c r="F1491" s="1">
        <v>1</v>
      </c>
      <c r="G1491" s="1">
        <v>0</v>
      </c>
      <c r="H1491" s="1">
        <v>1</v>
      </c>
    </row>
    <row r="1492" spans="2:8">
      <c r="B1492" s="2">
        <v>663738</v>
      </c>
      <c r="C1492" s="1">
        <v>459</v>
      </c>
      <c r="D1492" s="1">
        <v>0</v>
      </c>
      <c r="E1492" s="1">
        <v>538</v>
      </c>
      <c r="F1492" s="1">
        <v>0.85319999999999996</v>
      </c>
      <c r="G1492" s="1">
        <v>0</v>
      </c>
      <c r="H1492" s="1">
        <v>0.85319999999999996</v>
      </c>
    </row>
    <row r="1493" spans="2:8">
      <c r="B1493" s="2">
        <v>663740</v>
      </c>
      <c r="C1493" s="1">
        <v>191</v>
      </c>
      <c r="D1493" s="1">
        <v>0</v>
      </c>
      <c r="E1493" s="1">
        <v>406</v>
      </c>
      <c r="F1493" s="1">
        <v>0.47039999999999998</v>
      </c>
      <c r="G1493" s="1">
        <v>0</v>
      </c>
      <c r="H1493" s="1">
        <v>0.47039999999999998</v>
      </c>
    </row>
    <row r="1494" spans="2:8">
      <c r="B1494" s="2">
        <v>663741</v>
      </c>
      <c r="C1494" s="1">
        <v>136</v>
      </c>
      <c r="D1494" s="1">
        <v>0</v>
      </c>
      <c r="E1494" s="1">
        <v>169</v>
      </c>
      <c r="F1494" s="1">
        <v>0.80469999999999997</v>
      </c>
      <c r="G1494" s="1">
        <v>0</v>
      </c>
      <c r="H1494" s="1">
        <v>0.80469999999999997</v>
      </c>
    </row>
    <row r="1495" spans="2:8">
      <c r="B1495" s="2">
        <v>663742</v>
      </c>
      <c r="C1495" s="1">
        <v>369</v>
      </c>
      <c r="D1495" s="1">
        <v>0</v>
      </c>
      <c r="E1495" s="1">
        <v>420</v>
      </c>
      <c r="F1495" s="1">
        <v>0.87860000000000005</v>
      </c>
      <c r="G1495" s="1">
        <v>0</v>
      </c>
      <c r="H1495" s="1">
        <v>0.87860000000000005</v>
      </c>
    </row>
    <row r="1496" spans="2:8">
      <c r="B1496" s="2">
        <v>663743</v>
      </c>
      <c r="C1496" s="1">
        <v>342</v>
      </c>
      <c r="D1496" s="1">
        <v>0</v>
      </c>
      <c r="E1496" s="1">
        <v>465</v>
      </c>
      <c r="F1496" s="1">
        <v>0.73550000000000004</v>
      </c>
      <c r="G1496" s="1">
        <v>0</v>
      </c>
      <c r="H1496" s="1">
        <v>0.73550000000000004</v>
      </c>
    </row>
    <row r="1497" spans="2:8">
      <c r="B1497" s="2">
        <v>663744</v>
      </c>
      <c r="C1497" s="1">
        <v>268</v>
      </c>
      <c r="D1497" s="1">
        <v>0</v>
      </c>
      <c r="E1497" s="1">
        <v>286</v>
      </c>
      <c r="F1497" s="1">
        <v>0.93710000000000004</v>
      </c>
      <c r="G1497" s="1">
        <v>0</v>
      </c>
      <c r="H1497" s="1">
        <v>0.93710000000000004</v>
      </c>
    </row>
    <row r="1498" spans="2:8">
      <c r="B1498" s="2">
        <v>663745</v>
      </c>
      <c r="C1498" s="1">
        <v>576</v>
      </c>
      <c r="D1498" s="1">
        <v>0</v>
      </c>
      <c r="E1498" s="1">
        <v>611</v>
      </c>
      <c r="F1498" s="1">
        <v>0.94269999999999998</v>
      </c>
      <c r="G1498" s="1">
        <v>0</v>
      </c>
      <c r="H1498" s="1">
        <v>0.94269999999999998</v>
      </c>
    </row>
    <row r="1499" spans="2:8">
      <c r="B1499" s="2">
        <v>663747</v>
      </c>
      <c r="C1499" s="1">
        <v>862</v>
      </c>
      <c r="D1499" s="1">
        <v>0</v>
      </c>
      <c r="E1499" s="1">
        <v>1735</v>
      </c>
      <c r="F1499" s="1">
        <v>0.49680000000000002</v>
      </c>
      <c r="G1499" s="1">
        <v>0</v>
      </c>
      <c r="H1499" s="1">
        <v>0.49680000000000002</v>
      </c>
    </row>
    <row r="1500" spans="2:8">
      <c r="B1500" s="2">
        <v>663748</v>
      </c>
      <c r="C1500" s="1">
        <v>335</v>
      </c>
      <c r="D1500" s="1">
        <v>0</v>
      </c>
      <c r="E1500" s="1">
        <v>335</v>
      </c>
      <c r="F1500" s="1">
        <v>1</v>
      </c>
      <c r="G1500" s="1">
        <v>0</v>
      </c>
      <c r="H1500" s="1">
        <v>1</v>
      </c>
    </row>
    <row r="1501" spans="2:8">
      <c r="B1501" s="2">
        <v>663750</v>
      </c>
      <c r="C1501" s="1">
        <v>423</v>
      </c>
      <c r="D1501" s="1">
        <v>0</v>
      </c>
      <c r="E1501" s="1">
        <v>423</v>
      </c>
      <c r="F1501" s="1">
        <v>1</v>
      </c>
      <c r="G1501" s="1">
        <v>0</v>
      </c>
      <c r="H1501" s="1">
        <v>1</v>
      </c>
    </row>
    <row r="1502" spans="2:8">
      <c r="B1502" s="2">
        <v>663753</v>
      </c>
      <c r="C1502" s="1">
        <v>335</v>
      </c>
      <c r="D1502" s="1">
        <v>0</v>
      </c>
      <c r="E1502" s="1">
        <v>359</v>
      </c>
      <c r="F1502" s="1">
        <v>0.93310000000000004</v>
      </c>
      <c r="G1502" s="1">
        <v>0</v>
      </c>
      <c r="H1502" s="1">
        <v>0.93310000000000004</v>
      </c>
    </row>
    <row r="1503" spans="2:8">
      <c r="B1503" s="2">
        <v>663754</v>
      </c>
      <c r="C1503" s="1">
        <v>702</v>
      </c>
      <c r="D1503" s="1">
        <v>0</v>
      </c>
      <c r="E1503" s="1">
        <v>1209</v>
      </c>
      <c r="F1503" s="1">
        <v>0.5806</v>
      </c>
      <c r="G1503" s="1">
        <v>0</v>
      </c>
      <c r="H1503" s="1">
        <v>0.5806</v>
      </c>
    </row>
    <row r="1504" spans="2:8">
      <c r="B1504" s="2">
        <v>663766</v>
      </c>
      <c r="C1504" s="1">
        <v>154</v>
      </c>
      <c r="D1504" s="1">
        <v>0</v>
      </c>
      <c r="E1504" s="1">
        <v>167</v>
      </c>
      <c r="F1504" s="1">
        <v>0.92220000000000002</v>
      </c>
      <c r="G1504" s="1">
        <v>0</v>
      </c>
      <c r="H1504" s="1">
        <v>0.92220000000000002</v>
      </c>
    </row>
    <row r="1505" spans="2:8">
      <c r="B1505" s="2">
        <v>663767</v>
      </c>
      <c r="C1505" s="1">
        <v>240</v>
      </c>
      <c r="D1505" s="1">
        <v>0</v>
      </c>
      <c r="E1505" s="1">
        <v>355</v>
      </c>
      <c r="F1505" s="1">
        <v>0.67610000000000003</v>
      </c>
      <c r="G1505" s="1">
        <v>0</v>
      </c>
      <c r="H1505" s="1">
        <v>0.67610000000000003</v>
      </c>
    </row>
    <row r="1506" spans="2:8">
      <c r="B1506" s="2">
        <v>663778</v>
      </c>
      <c r="C1506" s="1">
        <v>25</v>
      </c>
      <c r="D1506" s="1">
        <v>11</v>
      </c>
      <c r="E1506" s="1">
        <v>84</v>
      </c>
      <c r="F1506" s="1">
        <v>0.29759999999999998</v>
      </c>
      <c r="G1506" s="1">
        <v>0.13100000000000001</v>
      </c>
      <c r="H1506" s="1">
        <v>0.42859999999999998</v>
      </c>
    </row>
    <row r="1507" spans="2:8">
      <c r="B1507" s="2">
        <v>663779</v>
      </c>
      <c r="C1507" s="1">
        <v>145</v>
      </c>
      <c r="D1507" s="1">
        <v>0</v>
      </c>
      <c r="E1507" s="1">
        <v>160</v>
      </c>
      <c r="F1507" s="1">
        <v>0.90629999999999999</v>
      </c>
      <c r="G1507" s="1">
        <v>0</v>
      </c>
      <c r="H1507" s="1">
        <v>0.90629999999999999</v>
      </c>
    </row>
    <row r="1508" spans="2:8">
      <c r="B1508" s="2">
        <v>663783</v>
      </c>
      <c r="C1508" s="1">
        <v>154</v>
      </c>
      <c r="D1508" s="1">
        <v>38</v>
      </c>
      <c r="E1508" s="1">
        <v>468</v>
      </c>
      <c r="F1508" s="1">
        <v>0.3291</v>
      </c>
      <c r="G1508" s="1">
        <v>8.1199999999999994E-2</v>
      </c>
      <c r="H1508" s="1">
        <v>0.4103</v>
      </c>
    </row>
    <row r="1509" spans="2:8">
      <c r="B1509" s="2">
        <v>663786</v>
      </c>
      <c r="C1509" s="1">
        <v>77</v>
      </c>
      <c r="D1509" s="1">
        <v>31</v>
      </c>
      <c r="E1509" s="1">
        <v>409</v>
      </c>
      <c r="F1509" s="1">
        <v>0.1883</v>
      </c>
      <c r="G1509" s="1">
        <v>7.5800000000000006E-2</v>
      </c>
      <c r="H1509" s="1">
        <v>0.2641</v>
      </c>
    </row>
    <row r="1510" spans="2:8">
      <c r="B1510" s="2">
        <v>663787</v>
      </c>
      <c r="C1510" s="1">
        <v>344</v>
      </c>
      <c r="D1510" s="1">
        <v>0</v>
      </c>
      <c r="E1510" s="1">
        <v>411</v>
      </c>
      <c r="F1510" s="1">
        <v>0.83699999999999997</v>
      </c>
      <c r="G1510" s="1">
        <v>0</v>
      </c>
      <c r="H1510" s="1">
        <v>0.83699999999999997</v>
      </c>
    </row>
    <row r="1511" spans="2:8">
      <c r="B1511" s="2">
        <v>663811</v>
      </c>
      <c r="C1511" s="1">
        <v>197</v>
      </c>
      <c r="D1511" s="1">
        <v>58</v>
      </c>
      <c r="E1511" s="1">
        <v>563</v>
      </c>
      <c r="F1511" s="1">
        <v>0.34989999999999999</v>
      </c>
      <c r="G1511" s="1">
        <v>0.10299999999999999</v>
      </c>
      <c r="H1511" s="1">
        <v>0.45290000000000002</v>
      </c>
    </row>
    <row r="1512" spans="2:8">
      <c r="B1512" s="2">
        <v>663821</v>
      </c>
      <c r="C1512" s="1">
        <v>550</v>
      </c>
      <c r="D1512" s="1">
        <v>0</v>
      </c>
      <c r="E1512" s="1">
        <v>979</v>
      </c>
      <c r="F1512" s="1">
        <v>0.56179999999999997</v>
      </c>
      <c r="G1512" s="1">
        <v>0</v>
      </c>
      <c r="H1512" s="1">
        <v>0.56179999999999997</v>
      </c>
    </row>
    <row r="1513" spans="2:8">
      <c r="B1513" s="2">
        <v>663833</v>
      </c>
      <c r="C1513" s="1">
        <v>180</v>
      </c>
      <c r="D1513" s="1">
        <v>0</v>
      </c>
      <c r="E1513" s="1">
        <v>216</v>
      </c>
      <c r="F1513" s="1">
        <v>0.83330000000000004</v>
      </c>
      <c r="G1513" s="1">
        <v>0</v>
      </c>
      <c r="H1513" s="1">
        <v>0.83330000000000004</v>
      </c>
    </row>
    <row r="1514" spans="2:8">
      <c r="B1514" s="2">
        <v>663841</v>
      </c>
      <c r="C1514" s="1">
        <v>768</v>
      </c>
      <c r="D1514" s="1">
        <v>0</v>
      </c>
      <c r="E1514" s="1">
        <v>2026</v>
      </c>
      <c r="F1514" s="1">
        <v>0.37909999999999999</v>
      </c>
      <c r="G1514" s="1">
        <v>0</v>
      </c>
      <c r="H1514" s="1">
        <v>0.37909999999999999</v>
      </c>
    </row>
    <row r="1515" spans="2:8">
      <c r="B1515" s="2">
        <v>663843</v>
      </c>
      <c r="C1515" s="1">
        <v>286</v>
      </c>
      <c r="D1515" s="1">
        <v>42</v>
      </c>
      <c r="E1515" s="1">
        <v>627</v>
      </c>
      <c r="F1515" s="1">
        <v>0.45610000000000001</v>
      </c>
      <c r="G1515" s="1">
        <v>6.7000000000000004E-2</v>
      </c>
      <c r="H1515" s="1">
        <v>0.52310000000000001</v>
      </c>
    </row>
    <row r="1516" spans="2:8">
      <c r="B1516" s="2">
        <v>663846</v>
      </c>
      <c r="C1516" s="1">
        <v>229</v>
      </c>
      <c r="D1516" s="1">
        <v>0</v>
      </c>
      <c r="E1516" s="1">
        <v>308</v>
      </c>
      <c r="F1516" s="1">
        <v>0.74350000000000005</v>
      </c>
      <c r="G1516" s="1">
        <v>0</v>
      </c>
      <c r="H1516" s="1">
        <v>0.74350000000000005</v>
      </c>
    </row>
    <row r="1517" spans="2:8">
      <c r="B1517" s="2">
        <v>663848</v>
      </c>
      <c r="C1517" s="1">
        <v>154</v>
      </c>
      <c r="D1517" s="1">
        <v>56</v>
      </c>
      <c r="E1517" s="1">
        <v>520</v>
      </c>
      <c r="F1517" s="1">
        <v>0.29620000000000002</v>
      </c>
      <c r="G1517" s="1">
        <v>0.1077</v>
      </c>
      <c r="H1517" s="1">
        <v>0.40379999999999999</v>
      </c>
    </row>
    <row r="1518" spans="2:8">
      <c r="B1518" s="2">
        <v>663849</v>
      </c>
      <c r="C1518" s="1">
        <v>125</v>
      </c>
      <c r="D1518" s="1">
        <v>42</v>
      </c>
      <c r="E1518" s="1">
        <v>428</v>
      </c>
      <c r="F1518" s="1">
        <v>0.29210000000000003</v>
      </c>
      <c r="G1518" s="1">
        <v>9.8100000000000007E-2</v>
      </c>
      <c r="H1518" s="1">
        <v>0.39019999999999999</v>
      </c>
    </row>
    <row r="1519" spans="2:8">
      <c r="B1519" s="2">
        <v>663855</v>
      </c>
      <c r="C1519" s="1">
        <v>140</v>
      </c>
      <c r="D1519" s="1">
        <v>24</v>
      </c>
      <c r="E1519" s="1">
        <v>439</v>
      </c>
      <c r="F1519" s="1">
        <v>0.31890000000000002</v>
      </c>
      <c r="G1519" s="1">
        <v>5.4699999999999999E-2</v>
      </c>
      <c r="H1519" s="1">
        <v>0.37359999999999999</v>
      </c>
    </row>
    <row r="1520" spans="2:8">
      <c r="B1520" s="2">
        <v>663861</v>
      </c>
      <c r="C1520" s="1">
        <v>264</v>
      </c>
      <c r="D1520" s="1">
        <v>0</v>
      </c>
      <c r="E1520" s="1">
        <v>531</v>
      </c>
      <c r="F1520" s="1">
        <v>0.49719999999999998</v>
      </c>
      <c r="G1520" s="1">
        <v>0</v>
      </c>
      <c r="H1520" s="1">
        <v>0.49719999999999998</v>
      </c>
    </row>
    <row r="1521" spans="2:8">
      <c r="B1521" s="2">
        <v>663864</v>
      </c>
      <c r="C1521" s="1">
        <v>51</v>
      </c>
      <c r="D1521" s="1">
        <v>16</v>
      </c>
      <c r="E1521" s="1">
        <v>639</v>
      </c>
      <c r="F1521" s="1">
        <v>7.9799999999999996E-2</v>
      </c>
      <c r="G1521" s="1">
        <v>2.5000000000000001E-2</v>
      </c>
      <c r="H1521" s="1">
        <v>0.10489999999999999</v>
      </c>
    </row>
    <row r="1522" spans="2:8">
      <c r="B1522" s="2">
        <v>663866</v>
      </c>
      <c r="C1522" s="1">
        <v>177</v>
      </c>
      <c r="D1522" s="1">
        <v>34</v>
      </c>
      <c r="E1522" s="1">
        <v>631</v>
      </c>
      <c r="F1522" s="1">
        <v>0.28050000000000003</v>
      </c>
      <c r="G1522" s="1">
        <v>5.3900000000000003E-2</v>
      </c>
      <c r="H1522" s="1">
        <v>0.33439999999999998</v>
      </c>
    </row>
    <row r="1523" spans="2:8">
      <c r="B1523" s="2">
        <v>663867</v>
      </c>
      <c r="C1523" s="1">
        <v>225</v>
      </c>
      <c r="D1523" s="1">
        <v>84</v>
      </c>
      <c r="E1523" s="1">
        <v>745</v>
      </c>
      <c r="F1523" s="1">
        <v>0.30199999999999999</v>
      </c>
      <c r="G1523" s="1">
        <v>0.1128</v>
      </c>
      <c r="H1523" s="1">
        <v>0.4148</v>
      </c>
    </row>
    <row r="1524" spans="2:8">
      <c r="B1524" s="2">
        <v>663868</v>
      </c>
      <c r="C1524" s="1">
        <v>177</v>
      </c>
      <c r="D1524" s="1">
        <v>44</v>
      </c>
      <c r="E1524" s="1">
        <v>772</v>
      </c>
      <c r="F1524" s="1">
        <v>0.2293</v>
      </c>
      <c r="G1524" s="1">
        <v>5.7000000000000002E-2</v>
      </c>
      <c r="H1524" s="1">
        <v>0.2863</v>
      </c>
    </row>
    <row r="1525" spans="2:8">
      <c r="B1525" s="2">
        <v>663870</v>
      </c>
      <c r="C1525" s="1">
        <v>64</v>
      </c>
      <c r="D1525" s="1">
        <v>25</v>
      </c>
      <c r="E1525" s="1">
        <v>409</v>
      </c>
      <c r="F1525" s="1">
        <v>0.1565</v>
      </c>
      <c r="G1525" s="1">
        <v>6.1100000000000002E-2</v>
      </c>
      <c r="H1525" s="1">
        <v>0.21759999999999999</v>
      </c>
    </row>
    <row r="1526" spans="2:8">
      <c r="B1526" s="2">
        <v>663871</v>
      </c>
      <c r="C1526" s="1">
        <v>55</v>
      </c>
      <c r="D1526" s="1">
        <v>15</v>
      </c>
      <c r="E1526" s="1">
        <v>610</v>
      </c>
      <c r="F1526" s="1">
        <v>9.0200000000000002E-2</v>
      </c>
      <c r="G1526" s="1">
        <v>2.46E-2</v>
      </c>
      <c r="H1526" s="1">
        <v>0.1148</v>
      </c>
    </row>
    <row r="1527" spans="2:8">
      <c r="B1527" s="2">
        <v>663872</v>
      </c>
      <c r="C1527" s="1">
        <v>314</v>
      </c>
      <c r="D1527" s="1">
        <v>106</v>
      </c>
      <c r="E1527" s="1">
        <v>1507</v>
      </c>
      <c r="F1527" s="1">
        <v>0.2084</v>
      </c>
      <c r="G1527" s="1">
        <v>7.0300000000000001E-2</v>
      </c>
      <c r="H1527" s="1">
        <v>0.2787</v>
      </c>
    </row>
    <row r="1528" spans="2:8">
      <c r="B1528" s="2">
        <v>663879</v>
      </c>
      <c r="C1528" s="1">
        <v>107</v>
      </c>
      <c r="D1528" s="1">
        <v>28</v>
      </c>
      <c r="E1528" s="1">
        <v>632</v>
      </c>
      <c r="F1528" s="1">
        <v>0.16930000000000001</v>
      </c>
      <c r="G1528" s="1">
        <v>4.4299999999999999E-2</v>
      </c>
      <c r="H1528" s="1">
        <v>0.21360000000000001</v>
      </c>
    </row>
    <row r="1529" spans="2:8">
      <c r="B1529" s="2">
        <v>663880</v>
      </c>
      <c r="C1529" s="1">
        <v>47</v>
      </c>
      <c r="D1529" s="1">
        <v>0</v>
      </c>
      <c r="E1529" s="1">
        <v>58</v>
      </c>
      <c r="F1529" s="1">
        <v>0.81030000000000002</v>
      </c>
      <c r="G1529" s="1">
        <v>0</v>
      </c>
      <c r="H1529" s="1">
        <v>0.81030000000000002</v>
      </c>
    </row>
    <row r="1530" spans="2:8">
      <c r="B1530" s="2">
        <v>663882</v>
      </c>
      <c r="C1530" s="1">
        <v>29</v>
      </c>
      <c r="D1530" s="1">
        <v>11</v>
      </c>
      <c r="E1530" s="1">
        <v>150</v>
      </c>
      <c r="F1530" s="1">
        <v>0.1933</v>
      </c>
      <c r="G1530" s="1">
        <v>7.3300000000000004E-2</v>
      </c>
      <c r="H1530" s="1">
        <v>0.26669999999999999</v>
      </c>
    </row>
    <row r="1531" spans="2:8">
      <c r="B1531" s="2">
        <v>663905</v>
      </c>
      <c r="C1531" s="1">
        <v>323</v>
      </c>
      <c r="D1531" s="1">
        <v>0</v>
      </c>
      <c r="E1531" s="1">
        <v>341</v>
      </c>
      <c r="F1531" s="1">
        <v>0.94720000000000004</v>
      </c>
      <c r="G1531" s="1">
        <v>0</v>
      </c>
      <c r="H1531" s="1">
        <v>0.94720000000000004</v>
      </c>
    </row>
    <row r="1532" spans="2:8">
      <c r="B1532" s="2">
        <v>663918</v>
      </c>
      <c r="C1532" s="1">
        <v>41</v>
      </c>
      <c r="D1532" s="1">
        <v>9</v>
      </c>
      <c r="E1532" s="1">
        <v>382</v>
      </c>
      <c r="F1532" s="1">
        <v>0.10730000000000001</v>
      </c>
      <c r="G1532" s="1">
        <v>2.3599999999999999E-2</v>
      </c>
      <c r="H1532" s="1">
        <v>0.13089999999999999</v>
      </c>
    </row>
    <row r="1533" spans="2:8">
      <c r="B1533" s="2">
        <v>663938</v>
      </c>
      <c r="C1533" s="1">
        <v>18</v>
      </c>
      <c r="D1533" s="1">
        <v>5</v>
      </c>
      <c r="E1533" s="1">
        <v>147</v>
      </c>
      <c r="F1533" s="1">
        <v>0.12239999999999999</v>
      </c>
      <c r="G1533" s="1">
        <v>3.4000000000000002E-2</v>
      </c>
      <c r="H1533" s="1">
        <v>0.1565</v>
      </c>
    </row>
    <row r="1534" spans="2:8">
      <c r="B1534" s="2">
        <v>663963</v>
      </c>
      <c r="C1534" s="1">
        <v>361</v>
      </c>
      <c r="D1534" s="1">
        <v>0</v>
      </c>
      <c r="E1534" s="1">
        <v>361</v>
      </c>
      <c r="F1534" s="1">
        <v>1</v>
      </c>
      <c r="G1534" s="1">
        <v>0</v>
      </c>
      <c r="H1534" s="1">
        <v>1</v>
      </c>
    </row>
    <row r="1535" spans="2:8">
      <c r="B1535" s="2">
        <v>663966</v>
      </c>
      <c r="C1535" s="1">
        <v>202</v>
      </c>
      <c r="D1535" s="1">
        <v>39</v>
      </c>
      <c r="E1535" s="1">
        <v>551</v>
      </c>
      <c r="F1535" s="1">
        <v>0.36659999999999998</v>
      </c>
      <c r="G1535" s="1">
        <v>7.0800000000000002E-2</v>
      </c>
      <c r="H1535" s="1">
        <v>0.43740000000000001</v>
      </c>
    </row>
    <row r="1536" spans="2:8">
      <c r="B1536" s="2">
        <v>663967</v>
      </c>
      <c r="C1536" s="1">
        <v>144</v>
      </c>
      <c r="D1536" s="1">
        <v>52</v>
      </c>
      <c r="E1536" s="1">
        <v>460</v>
      </c>
      <c r="F1536" s="1">
        <v>0.313</v>
      </c>
      <c r="G1536" s="1">
        <v>0.113</v>
      </c>
      <c r="H1536" s="1">
        <v>0.42609999999999998</v>
      </c>
    </row>
    <row r="1537" spans="2:8">
      <c r="B1537" s="2">
        <v>663969</v>
      </c>
      <c r="C1537" s="1">
        <v>99</v>
      </c>
      <c r="D1537" s="1">
        <v>0</v>
      </c>
      <c r="E1537" s="1">
        <v>139</v>
      </c>
      <c r="F1537" s="1">
        <v>0.71220000000000006</v>
      </c>
      <c r="G1537" s="1">
        <v>0</v>
      </c>
      <c r="H1537" s="1">
        <v>0.71220000000000006</v>
      </c>
    </row>
    <row r="1538" spans="2:8">
      <c r="B1538" s="2">
        <v>663970</v>
      </c>
      <c r="C1538" s="1">
        <v>429</v>
      </c>
      <c r="D1538" s="1">
        <v>0</v>
      </c>
      <c r="E1538" s="1">
        <v>429</v>
      </c>
      <c r="F1538" s="1">
        <v>1</v>
      </c>
      <c r="G1538" s="1">
        <v>0</v>
      </c>
      <c r="H1538" s="1">
        <v>1</v>
      </c>
    </row>
    <row r="1539" spans="2:8">
      <c r="B1539" s="2">
        <v>663971</v>
      </c>
      <c r="C1539" s="1">
        <v>503</v>
      </c>
      <c r="D1539" s="1">
        <v>0</v>
      </c>
      <c r="E1539" s="1">
        <v>525</v>
      </c>
      <c r="F1539" s="1">
        <v>0.95809999999999995</v>
      </c>
      <c r="G1539" s="1">
        <v>0</v>
      </c>
      <c r="H1539" s="1">
        <v>0.95809999999999995</v>
      </c>
    </row>
    <row r="1540" spans="2:8">
      <c r="B1540" s="2">
        <v>663972</v>
      </c>
      <c r="C1540" s="1">
        <v>716</v>
      </c>
      <c r="D1540" s="1">
        <v>0</v>
      </c>
      <c r="E1540" s="1">
        <v>716</v>
      </c>
      <c r="F1540" s="1">
        <v>1</v>
      </c>
      <c r="G1540" s="1">
        <v>0</v>
      </c>
      <c r="H1540" s="1">
        <v>1</v>
      </c>
    </row>
    <row r="1541" spans="2:8">
      <c r="B1541" s="2">
        <v>663973</v>
      </c>
      <c r="C1541" s="1">
        <v>333</v>
      </c>
      <c r="D1541" s="1">
        <v>0</v>
      </c>
      <c r="E1541" s="1">
        <v>333</v>
      </c>
      <c r="F1541" s="1">
        <v>1</v>
      </c>
      <c r="G1541" s="1">
        <v>0</v>
      </c>
      <c r="H1541" s="1">
        <v>1</v>
      </c>
    </row>
    <row r="1542" spans="2:8">
      <c r="B1542" s="2">
        <v>663975</v>
      </c>
      <c r="C1542" s="1">
        <v>506</v>
      </c>
      <c r="D1542" s="1">
        <v>0</v>
      </c>
      <c r="E1542" s="1">
        <v>1120</v>
      </c>
      <c r="F1542" s="1">
        <v>0.45179999999999998</v>
      </c>
      <c r="G1542" s="1">
        <v>0</v>
      </c>
      <c r="H1542" s="1">
        <v>0.45179999999999998</v>
      </c>
    </row>
    <row r="1543" spans="2:8">
      <c r="B1543" s="2">
        <v>663980</v>
      </c>
      <c r="C1543" s="1">
        <v>64</v>
      </c>
      <c r="D1543" s="1">
        <v>0</v>
      </c>
      <c r="E1543" s="1">
        <v>107</v>
      </c>
      <c r="F1543" s="1">
        <v>0.59809999999999997</v>
      </c>
      <c r="G1543" s="1">
        <v>0</v>
      </c>
      <c r="H1543" s="1">
        <v>0.59809999999999997</v>
      </c>
    </row>
    <row r="1544" spans="2:8">
      <c r="B1544" s="2">
        <v>663984</v>
      </c>
      <c r="C1544" s="1">
        <v>263</v>
      </c>
      <c r="D1544" s="1">
        <v>0</v>
      </c>
      <c r="E1544" s="1">
        <v>515</v>
      </c>
      <c r="F1544" s="1">
        <v>0.51070000000000004</v>
      </c>
      <c r="G1544" s="1">
        <v>0</v>
      </c>
      <c r="H1544" s="1">
        <v>0.51070000000000004</v>
      </c>
    </row>
    <row r="1545" spans="2:8">
      <c r="B1545" s="2">
        <v>663985</v>
      </c>
      <c r="C1545" s="1">
        <v>1552</v>
      </c>
      <c r="D1545" s="1">
        <v>0</v>
      </c>
      <c r="E1545" s="1">
        <v>1618</v>
      </c>
      <c r="F1545" s="1">
        <v>0.95920000000000005</v>
      </c>
      <c r="G1545" s="1">
        <v>0</v>
      </c>
      <c r="H1545" s="1">
        <v>0.95920000000000005</v>
      </c>
    </row>
    <row r="1546" spans="2:8">
      <c r="B1546" s="2">
        <v>663986</v>
      </c>
      <c r="C1546" s="1">
        <v>205</v>
      </c>
      <c r="D1546" s="1">
        <v>49</v>
      </c>
      <c r="E1546" s="1">
        <v>620</v>
      </c>
      <c r="F1546" s="1">
        <v>0.3306</v>
      </c>
      <c r="G1546" s="1">
        <v>7.9000000000000001E-2</v>
      </c>
      <c r="H1546" s="1">
        <v>0.40970000000000001</v>
      </c>
    </row>
    <row r="1547" spans="2:8">
      <c r="B1547" s="2">
        <v>663987</v>
      </c>
      <c r="C1547" s="1">
        <v>281</v>
      </c>
      <c r="D1547" s="1">
        <v>54</v>
      </c>
      <c r="E1547" s="1">
        <v>604</v>
      </c>
      <c r="F1547" s="1">
        <v>0.4652</v>
      </c>
      <c r="G1547" s="1">
        <v>8.9399999999999993E-2</v>
      </c>
      <c r="H1547" s="1">
        <v>0.55459999999999998</v>
      </c>
    </row>
    <row r="1548" spans="2:8">
      <c r="B1548" s="2">
        <v>663988</v>
      </c>
      <c r="C1548" s="1">
        <v>247</v>
      </c>
      <c r="D1548" s="1">
        <v>65</v>
      </c>
      <c r="E1548" s="1">
        <v>560</v>
      </c>
      <c r="F1548" s="1">
        <v>0.44109999999999999</v>
      </c>
      <c r="G1548" s="1">
        <v>0.11609999999999999</v>
      </c>
      <c r="H1548" s="1">
        <v>0.55710000000000004</v>
      </c>
    </row>
    <row r="1549" spans="2:8">
      <c r="B1549" s="2">
        <v>663989</v>
      </c>
      <c r="C1549" s="1">
        <v>558</v>
      </c>
      <c r="D1549" s="1">
        <v>0</v>
      </c>
      <c r="E1549" s="1">
        <v>793</v>
      </c>
      <c r="F1549" s="1">
        <v>0.70369999999999999</v>
      </c>
      <c r="G1549" s="1">
        <v>0</v>
      </c>
      <c r="H1549" s="1">
        <v>0.70369999999999999</v>
      </c>
    </row>
    <row r="1550" spans="2:8">
      <c r="B1550" s="2">
        <v>663990</v>
      </c>
      <c r="C1550" s="1">
        <v>147</v>
      </c>
      <c r="D1550" s="1">
        <v>45</v>
      </c>
      <c r="E1550" s="1">
        <v>390</v>
      </c>
      <c r="F1550" s="1">
        <v>0.37690000000000001</v>
      </c>
      <c r="G1550" s="1">
        <v>0.1154</v>
      </c>
      <c r="H1550" s="1">
        <v>0.49230000000000002</v>
      </c>
    </row>
    <row r="1551" spans="2:8">
      <c r="B1551" s="2">
        <v>663991</v>
      </c>
      <c r="C1551" s="1">
        <v>550</v>
      </c>
      <c r="D1551" s="1">
        <v>176</v>
      </c>
      <c r="E1551" s="1">
        <v>1735</v>
      </c>
      <c r="F1551" s="1">
        <v>0.317</v>
      </c>
      <c r="G1551" s="1">
        <v>0.1014</v>
      </c>
      <c r="H1551" s="1">
        <v>0.41839999999999999</v>
      </c>
    </row>
    <row r="1552" spans="2:8">
      <c r="B1552" s="2">
        <v>663994</v>
      </c>
      <c r="C1552" s="1">
        <v>255</v>
      </c>
      <c r="D1552" s="1">
        <v>73</v>
      </c>
      <c r="E1552" s="1">
        <v>723</v>
      </c>
      <c r="F1552" s="1">
        <v>0.35270000000000001</v>
      </c>
      <c r="G1552" s="1">
        <v>0.10100000000000001</v>
      </c>
      <c r="H1552" s="1">
        <v>0.45369999999999999</v>
      </c>
    </row>
    <row r="1553" spans="2:8">
      <c r="B1553" s="2">
        <v>663998</v>
      </c>
      <c r="C1553" s="1">
        <v>193</v>
      </c>
      <c r="D1553" s="1">
        <v>0</v>
      </c>
      <c r="E1553" s="1">
        <v>287</v>
      </c>
      <c r="F1553" s="1">
        <v>0.67249999999999999</v>
      </c>
      <c r="G1553" s="1">
        <v>0</v>
      </c>
      <c r="H1553" s="1">
        <v>0.67249999999999999</v>
      </c>
    </row>
    <row r="1554" spans="2:8">
      <c r="B1554" s="2">
        <v>664009</v>
      </c>
      <c r="C1554" s="1">
        <v>159</v>
      </c>
      <c r="D1554" s="1">
        <v>0</v>
      </c>
      <c r="E1554" s="1">
        <v>287</v>
      </c>
      <c r="F1554" s="1">
        <v>0.55400000000000005</v>
      </c>
      <c r="G1554" s="1">
        <v>0</v>
      </c>
      <c r="H1554" s="1">
        <v>0.55400000000000005</v>
      </c>
    </row>
    <row r="1555" spans="2:8">
      <c r="B1555" s="2">
        <v>664012</v>
      </c>
      <c r="C1555" s="1">
        <v>143</v>
      </c>
      <c r="D1555" s="1">
        <v>0</v>
      </c>
      <c r="E1555" s="1">
        <v>143</v>
      </c>
      <c r="F1555" s="1">
        <v>1</v>
      </c>
      <c r="G1555" s="1">
        <v>0</v>
      </c>
      <c r="H1555" s="1">
        <v>1</v>
      </c>
    </row>
    <row r="1556" spans="2:8">
      <c r="B1556" s="2">
        <v>664013</v>
      </c>
      <c r="C1556" s="1">
        <v>134</v>
      </c>
      <c r="D1556" s="1">
        <v>33</v>
      </c>
      <c r="E1556" s="1">
        <v>388</v>
      </c>
      <c r="F1556" s="1">
        <v>0.34539999999999998</v>
      </c>
      <c r="G1556" s="1">
        <v>8.5099999999999995E-2</v>
      </c>
      <c r="H1556" s="1">
        <v>0.4304</v>
      </c>
    </row>
    <row r="1557" spans="2:8">
      <c r="B1557" s="2">
        <v>664018</v>
      </c>
      <c r="C1557" s="1">
        <v>281</v>
      </c>
      <c r="D1557" s="1">
        <v>0</v>
      </c>
      <c r="E1557" s="1">
        <v>281</v>
      </c>
      <c r="F1557" s="1">
        <v>1</v>
      </c>
      <c r="G1557" s="1">
        <v>0</v>
      </c>
      <c r="H1557" s="1">
        <v>1</v>
      </c>
    </row>
    <row r="1558" spans="2:8">
      <c r="B1558" s="2">
        <v>664023</v>
      </c>
      <c r="C1558" s="1">
        <v>397</v>
      </c>
      <c r="D1558" s="1">
        <v>0</v>
      </c>
      <c r="E1558" s="1">
        <v>673</v>
      </c>
      <c r="F1558" s="1">
        <v>0.58989999999999998</v>
      </c>
      <c r="G1558" s="1">
        <v>0</v>
      </c>
      <c r="H1558" s="1">
        <v>0.58989999999999998</v>
      </c>
    </row>
    <row r="1559" spans="2:8">
      <c r="B1559" s="2">
        <v>664024</v>
      </c>
      <c r="C1559" s="1">
        <v>320</v>
      </c>
      <c r="D1559" s="1">
        <v>0</v>
      </c>
      <c r="E1559" s="1">
        <v>594</v>
      </c>
      <c r="F1559" s="1">
        <v>0.53869999999999996</v>
      </c>
      <c r="G1559" s="1">
        <v>0</v>
      </c>
      <c r="H1559" s="1">
        <v>0.53869999999999996</v>
      </c>
    </row>
    <row r="1560" spans="2:8">
      <c r="B1560" s="2">
        <v>664028</v>
      </c>
      <c r="C1560" s="1">
        <v>241</v>
      </c>
      <c r="D1560" s="1">
        <v>0</v>
      </c>
      <c r="E1560" s="1">
        <v>393</v>
      </c>
      <c r="F1560" s="1">
        <v>0.61319999999999997</v>
      </c>
      <c r="G1560" s="1">
        <v>0</v>
      </c>
      <c r="H1560" s="1">
        <v>0.61319999999999997</v>
      </c>
    </row>
    <row r="1561" spans="2:8">
      <c r="B1561" s="2">
        <v>664029</v>
      </c>
      <c r="C1561" s="1">
        <v>420</v>
      </c>
      <c r="D1561" s="1">
        <v>0</v>
      </c>
      <c r="E1561" s="1">
        <v>420</v>
      </c>
      <c r="F1561" s="1">
        <v>1</v>
      </c>
      <c r="G1561" s="1">
        <v>0</v>
      </c>
      <c r="H1561" s="1">
        <v>1</v>
      </c>
    </row>
    <row r="1562" spans="2:8">
      <c r="B1562" s="2">
        <v>664030</v>
      </c>
      <c r="C1562" s="1">
        <v>449</v>
      </c>
      <c r="D1562" s="1">
        <v>0</v>
      </c>
      <c r="E1562" s="1">
        <v>506</v>
      </c>
      <c r="F1562" s="1">
        <v>0.88739999999999997</v>
      </c>
      <c r="G1562" s="1">
        <v>0</v>
      </c>
      <c r="H1562" s="1">
        <v>0.88739999999999997</v>
      </c>
    </row>
    <row r="1563" spans="2:8">
      <c r="B1563" s="2">
        <v>664031</v>
      </c>
      <c r="C1563" s="1">
        <v>403</v>
      </c>
      <c r="D1563" s="1">
        <v>0</v>
      </c>
      <c r="E1563" s="1">
        <v>891</v>
      </c>
      <c r="F1563" s="1">
        <v>0.45229999999999998</v>
      </c>
      <c r="G1563" s="1">
        <v>0</v>
      </c>
      <c r="H1563" s="1">
        <v>0.45229999999999998</v>
      </c>
    </row>
    <row r="1564" spans="2:8">
      <c r="B1564" s="2">
        <v>664033</v>
      </c>
      <c r="C1564" s="1">
        <v>332</v>
      </c>
      <c r="D1564" s="1">
        <v>0</v>
      </c>
      <c r="E1564" s="1">
        <v>369</v>
      </c>
      <c r="F1564" s="1">
        <v>0.89970000000000006</v>
      </c>
      <c r="G1564" s="1">
        <v>0</v>
      </c>
      <c r="H1564" s="1">
        <v>0.89970000000000006</v>
      </c>
    </row>
    <row r="1565" spans="2:8">
      <c r="B1565" s="2">
        <v>664034</v>
      </c>
      <c r="C1565" s="1">
        <v>101</v>
      </c>
      <c r="D1565" s="1">
        <v>34</v>
      </c>
      <c r="E1565" s="1">
        <v>500</v>
      </c>
      <c r="F1565" s="1">
        <v>0.20200000000000001</v>
      </c>
      <c r="G1565" s="1">
        <v>6.8000000000000005E-2</v>
      </c>
      <c r="H1565" s="1">
        <v>0.27</v>
      </c>
    </row>
    <row r="1566" spans="2:8">
      <c r="B1566" s="2">
        <v>664035</v>
      </c>
      <c r="C1566" s="1">
        <v>392</v>
      </c>
      <c r="D1566" s="1">
        <v>0</v>
      </c>
      <c r="E1566" s="1">
        <v>392</v>
      </c>
      <c r="F1566" s="1">
        <v>1</v>
      </c>
      <c r="G1566" s="1">
        <v>0</v>
      </c>
      <c r="H1566" s="1">
        <v>1</v>
      </c>
    </row>
    <row r="1567" spans="2:8">
      <c r="B1567" s="2">
        <v>664040</v>
      </c>
      <c r="C1567" s="1">
        <v>826</v>
      </c>
      <c r="D1567" s="1">
        <v>0</v>
      </c>
      <c r="E1567" s="1">
        <v>1332</v>
      </c>
      <c r="F1567" s="1">
        <v>0.62009999999999998</v>
      </c>
      <c r="G1567" s="1">
        <v>0</v>
      </c>
      <c r="H1567" s="1">
        <v>0.62009999999999998</v>
      </c>
    </row>
    <row r="1568" spans="2:8">
      <c r="B1568" s="2">
        <v>664043</v>
      </c>
      <c r="C1568" s="1">
        <v>205</v>
      </c>
      <c r="D1568" s="1">
        <v>0</v>
      </c>
      <c r="E1568" s="1">
        <v>428</v>
      </c>
      <c r="F1568" s="1">
        <v>0.47899999999999998</v>
      </c>
      <c r="G1568" s="1">
        <v>0</v>
      </c>
      <c r="H1568" s="1">
        <v>0.47899999999999998</v>
      </c>
    </row>
    <row r="1569" spans="2:8">
      <c r="B1569" s="2">
        <v>664044</v>
      </c>
      <c r="C1569" s="1">
        <v>343</v>
      </c>
      <c r="D1569" s="1">
        <v>0</v>
      </c>
      <c r="E1569" s="1">
        <v>370</v>
      </c>
      <c r="F1569" s="1">
        <v>0.92700000000000005</v>
      </c>
      <c r="G1569" s="1">
        <v>0</v>
      </c>
      <c r="H1569" s="1">
        <v>0.92700000000000005</v>
      </c>
    </row>
    <row r="1570" spans="2:8">
      <c r="B1570" s="2">
        <v>664045</v>
      </c>
      <c r="C1570" s="1">
        <v>1146</v>
      </c>
      <c r="D1570" s="1">
        <v>0</v>
      </c>
      <c r="E1570" s="1">
        <v>1807</v>
      </c>
      <c r="F1570" s="1">
        <v>0.63419999999999999</v>
      </c>
      <c r="G1570" s="1">
        <v>0</v>
      </c>
      <c r="H1570" s="1">
        <v>0.63419999999999999</v>
      </c>
    </row>
    <row r="1571" spans="2:8">
      <c r="B1571" s="2">
        <v>664048</v>
      </c>
      <c r="C1571" s="1">
        <v>98</v>
      </c>
      <c r="D1571" s="1">
        <v>0</v>
      </c>
      <c r="E1571" s="1">
        <v>299</v>
      </c>
      <c r="F1571" s="1">
        <v>0.32779999999999998</v>
      </c>
      <c r="G1571" s="1">
        <v>0</v>
      </c>
      <c r="H1571" s="1">
        <v>0.32779999999999998</v>
      </c>
    </row>
    <row r="1572" spans="2:8">
      <c r="B1572" s="2">
        <v>664057</v>
      </c>
      <c r="C1572" s="1">
        <v>461</v>
      </c>
      <c r="D1572" s="1">
        <v>0</v>
      </c>
      <c r="E1572" s="1">
        <v>563</v>
      </c>
      <c r="F1572" s="1">
        <v>0.81879999999999997</v>
      </c>
      <c r="G1572" s="1">
        <v>0</v>
      </c>
      <c r="H1572" s="1">
        <v>0.81879999999999997</v>
      </c>
    </row>
    <row r="1573" spans="2:8">
      <c r="B1573" s="2">
        <v>664066</v>
      </c>
      <c r="C1573" s="1">
        <v>300</v>
      </c>
      <c r="D1573" s="1">
        <v>0</v>
      </c>
      <c r="E1573" s="1">
        <v>376</v>
      </c>
      <c r="F1573" s="1">
        <v>0.79790000000000005</v>
      </c>
      <c r="G1573" s="1">
        <v>0</v>
      </c>
      <c r="H1573" s="1">
        <v>0.79790000000000005</v>
      </c>
    </row>
    <row r="1574" spans="2:8">
      <c r="B1574" s="2">
        <v>664067</v>
      </c>
      <c r="C1574" s="1">
        <v>343</v>
      </c>
      <c r="D1574" s="1">
        <v>0</v>
      </c>
      <c r="E1574" s="1">
        <v>375</v>
      </c>
      <c r="F1574" s="1">
        <v>0.91469999999999996</v>
      </c>
      <c r="G1574" s="1">
        <v>0</v>
      </c>
      <c r="H1574" s="1">
        <v>0.91469999999999996</v>
      </c>
    </row>
    <row r="1575" spans="2:8">
      <c r="B1575" s="2">
        <v>664068</v>
      </c>
      <c r="C1575" s="1">
        <v>145</v>
      </c>
      <c r="D1575" s="1">
        <v>0</v>
      </c>
      <c r="E1575" s="1">
        <v>616</v>
      </c>
      <c r="F1575" s="1">
        <v>0.2354</v>
      </c>
      <c r="G1575" s="1">
        <v>0</v>
      </c>
      <c r="H1575" s="1">
        <v>0.2354</v>
      </c>
    </row>
    <row r="1576" spans="2:8">
      <c r="B1576" s="2">
        <v>664076</v>
      </c>
      <c r="C1576" s="1">
        <v>280</v>
      </c>
      <c r="D1576" s="1">
        <v>0</v>
      </c>
      <c r="E1576" s="1">
        <v>392</v>
      </c>
      <c r="F1576" s="1">
        <v>0.71430000000000005</v>
      </c>
      <c r="G1576" s="1">
        <v>0</v>
      </c>
      <c r="H1576" s="1">
        <v>0.71430000000000005</v>
      </c>
    </row>
    <row r="1577" spans="2:8">
      <c r="B1577" s="2">
        <v>664080</v>
      </c>
      <c r="C1577" s="1">
        <v>247</v>
      </c>
      <c r="D1577" s="1">
        <v>0</v>
      </c>
      <c r="E1577" s="1">
        <v>349</v>
      </c>
      <c r="F1577" s="1">
        <v>0.7077</v>
      </c>
      <c r="G1577" s="1">
        <v>0</v>
      </c>
      <c r="H1577" s="1">
        <v>0.7077</v>
      </c>
    </row>
    <row r="1578" spans="2:8">
      <c r="B1578" s="2">
        <v>664081</v>
      </c>
      <c r="C1578" s="1">
        <v>209</v>
      </c>
      <c r="D1578" s="1">
        <v>0</v>
      </c>
      <c r="E1578" s="1">
        <v>543</v>
      </c>
      <c r="F1578" s="1">
        <v>0.38490000000000002</v>
      </c>
      <c r="G1578" s="1">
        <v>0</v>
      </c>
      <c r="H1578" s="1">
        <v>0.38490000000000002</v>
      </c>
    </row>
    <row r="1579" spans="2:8">
      <c r="B1579" s="2">
        <v>664082</v>
      </c>
      <c r="C1579" s="1">
        <v>377</v>
      </c>
      <c r="D1579" s="1">
        <v>0</v>
      </c>
      <c r="E1579" s="1">
        <v>499</v>
      </c>
      <c r="F1579" s="1">
        <v>0.75549999999999995</v>
      </c>
      <c r="G1579" s="1">
        <v>0</v>
      </c>
      <c r="H1579" s="1">
        <v>0.75549999999999995</v>
      </c>
    </row>
    <row r="1580" spans="2:8">
      <c r="B1580" s="2">
        <v>664092</v>
      </c>
      <c r="C1580" s="1">
        <v>512</v>
      </c>
      <c r="D1580" s="1">
        <v>0</v>
      </c>
      <c r="E1580" s="1">
        <v>762</v>
      </c>
      <c r="F1580" s="1">
        <v>0.67190000000000005</v>
      </c>
      <c r="G1580" s="1">
        <v>0</v>
      </c>
      <c r="H1580" s="1">
        <v>0.67190000000000005</v>
      </c>
    </row>
    <row r="1581" spans="2:8">
      <c r="B1581" s="2">
        <v>664093</v>
      </c>
      <c r="C1581" s="1">
        <v>220</v>
      </c>
      <c r="D1581" s="1">
        <v>0</v>
      </c>
      <c r="E1581" s="1">
        <v>346</v>
      </c>
      <c r="F1581" s="1">
        <v>0.63580000000000003</v>
      </c>
      <c r="G1581" s="1">
        <v>0</v>
      </c>
      <c r="H1581" s="1">
        <v>0.63580000000000003</v>
      </c>
    </row>
    <row r="1582" spans="2:8">
      <c r="B1582" s="2">
        <v>664096</v>
      </c>
      <c r="C1582" s="1">
        <v>555</v>
      </c>
      <c r="D1582" s="1">
        <v>0</v>
      </c>
      <c r="E1582" s="1">
        <v>665</v>
      </c>
      <c r="F1582" s="1">
        <v>0.83460000000000001</v>
      </c>
      <c r="G1582" s="1">
        <v>0</v>
      </c>
      <c r="H1582" s="1">
        <v>0.83460000000000001</v>
      </c>
    </row>
    <row r="1583" spans="2:8">
      <c r="B1583" s="2">
        <v>664097</v>
      </c>
      <c r="C1583" s="1">
        <v>28</v>
      </c>
      <c r="D1583" s="1">
        <v>0</v>
      </c>
      <c r="E1583" s="1">
        <v>30</v>
      </c>
      <c r="F1583" s="1">
        <v>0.93330000000000002</v>
      </c>
      <c r="G1583" s="1">
        <v>0</v>
      </c>
      <c r="H1583" s="1">
        <v>0.93330000000000002</v>
      </c>
    </row>
    <row r="1584" spans="2:8">
      <c r="B1584" s="2">
        <v>664098</v>
      </c>
      <c r="C1584" s="1">
        <v>946</v>
      </c>
      <c r="D1584" s="1">
        <v>0</v>
      </c>
      <c r="E1584" s="1">
        <v>1244</v>
      </c>
      <c r="F1584" s="1">
        <v>0.76049999999999995</v>
      </c>
      <c r="G1584" s="1">
        <v>0</v>
      </c>
      <c r="H1584" s="1">
        <v>0.76049999999999995</v>
      </c>
    </row>
    <row r="1585" spans="2:8">
      <c r="B1585" s="2">
        <v>664109</v>
      </c>
      <c r="C1585" s="1">
        <v>166</v>
      </c>
      <c r="D1585" s="1">
        <v>52</v>
      </c>
      <c r="E1585" s="1">
        <v>1587</v>
      </c>
      <c r="F1585" s="1">
        <v>0.1046</v>
      </c>
      <c r="G1585" s="1">
        <v>3.2800000000000003E-2</v>
      </c>
      <c r="H1585" s="1">
        <v>0.13739999999999999</v>
      </c>
    </row>
    <row r="1586" spans="2:8">
      <c r="B1586" s="2">
        <v>664118</v>
      </c>
      <c r="C1586" s="1">
        <v>267</v>
      </c>
      <c r="D1586" s="1">
        <v>0</v>
      </c>
      <c r="E1586" s="1">
        <v>274</v>
      </c>
      <c r="F1586" s="1">
        <v>0.97450000000000003</v>
      </c>
      <c r="G1586" s="1">
        <v>0</v>
      </c>
      <c r="H1586" s="1">
        <v>0.97450000000000003</v>
      </c>
    </row>
    <row r="1587" spans="2:8">
      <c r="B1587" s="2">
        <v>664119</v>
      </c>
      <c r="C1587" s="1">
        <v>195</v>
      </c>
      <c r="D1587" s="1">
        <v>73</v>
      </c>
      <c r="E1587" s="1">
        <v>748</v>
      </c>
      <c r="F1587" s="1">
        <v>0.26069999999999999</v>
      </c>
      <c r="G1587" s="1">
        <v>9.7600000000000006E-2</v>
      </c>
      <c r="H1587" s="1">
        <v>0.35830000000000001</v>
      </c>
    </row>
    <row r="1588" spans="2:8">
      <c r="B1588" s="2">
        <v>664124</v>
      </c>
      <c r="C1588" s="1">
        <v>64</v>
      </c>
      <c r="D1588" s="1">
        <v>0</v>
      </c>
      <c r="E1588" s="1">
        <v>66</v>
      </c>
      <c r="F1588" s="1">
        <v>0.96970000000000001</v>
      </c>
      <c r="G1588" s="1">
        <v>0</v>
      </c>
      <c r="H1588" s="1">
        <v>0.96970000000000001</v>
      </c>
    </row>
    <row r="1589" spans="2:8">
      <c r="B1589" s="2">
        <v>664127</v>
      </c>
      <c r="C1589" s="1">
        <v>222</v>
      </c>
      <c r="D1589" s="1">
        <v>71</v>
      </c>
      <c r="E1589" s="1">
        <v>835</v>
      </c>
      <c r="F1589" s="1">
        <v>0.26590000000000003</v>
      </c>
      <c r="G1589" s="1">
        <v>8.5000000000000006E-2</v>
      </c>
      <c r="H1589" s="1">
        <v>0.35089999999999999</v>
      </c>
    </row>
    <row r="1590" spans="2:8">
      <c r="B1590" s="2">
        <v>664129</v>
      </c>
      <c r="C1590" s="1">
        <v>332</v>
      </c>
      <c r="D1590" s="1">
        <v>0</v>
      </c>
      <c r="E1590" s="1">
        <v>381</v>
      </c>
      <c r="F1590" s="1">
        <v>0.87139999999999995</v>
      </c>
      <c r="G1590" s="1">
        <v>0</v>
      </c>
      <c r="H1590" s="1">
        <v>0.87139999999999995</v>
      </c>
    </row>
    <row r="1591" spans="2:8">
      <c r="B1591" s="2">
        <v>664132</v>
      </c>
      <c r="C1591" s="1">
        <v>122</v>
      </c>
      <c r="D1591" s="1">
        <v>43</v>
      </c>
      <c r="E1591" s="1">
        <v>509</v>
      </c>
      <c r="F1591" s="1">
        <v>0.2397</v>
      </c>
      <c r="G1591" s="1">
        <v>8.4500000000000006E-2</v>
      </c>
      <c r="H1591" s="1">
        <v>0.32419999999999999</v>
      </c>
    </row>
    <row r="1592" spans="2:8">
      <c r="B1592" s="2">
        <v>664133</v>
      </c>
      <c r="C1592" s="1">
        <v>112</v>
      </c>
      <c r="D1592" s="1">
        <v>38</v>
      </c>
      <c r="E1592" s="1">
        <v>462</v>
      </c>
      <c r="F1592" s="1">
        <v>0.2424</v>
      </c>
      <c r="G1592" s="1">
        <v>8.2299999999999998E-2</v>
      </c>
      <c r="H1592" s="1">
        <v>0.32469999999999999</v>
      </c>
    </row>
    <row r="1593" spans="2:8">
      <c r="B1593" s="2">
        <v>664141</v>
      </c>
      <c r="C1593" s="1">
        <v>282</v>
      </c>
      <c r="D1593" s="1">
        <v>0</v>
      </c>
      <c r="E1593" s="1">
        <v>430</v>
      </c>
      <c r="F1593" s="1">
        <v>0.65580000000000005</v>
      </c>
      <c r="G1593" s="1">
        <v>0</v>
      </c>
      <c r="H1593" s="1">
        <v>0.65580000000000005</v>
      </c>
    </row>
    <row r="1594" spans="2:8">
      <c r="B1594" s="2">
        <v>664142</v>
      </c>
      <c r="C1594" s="1">
        <v>48</v>
      </c>
      <c r="D1594" s="1">
        <v>0</v>
      </c>
      <c r="E1594" s="1">
        <v>60</v>
      </c>
      <c r="F1594" s="1">
        <v>0.8</v>
      </c>
      <c r="G1594" s="1">
        <v>0</v>
      </c>
      <c r="H1594" s="1">
        <v>0.8</v>
      </c>
    </row>
    <row r="1595" spans="2:8">
      <c r="B1595" s="2">
        <v>664144</v>
      </c>
      <c r="C1595" s="1">
        <v>544</v>
      </c>
      <c r="D1595" s="1">
        <v>0</v>
      </c>
      <c r="E1595" s="1">
        <v>634</v>
      </c>
      <c r="F1595" s="1">
        <v>0.85799999999999998</v>
      </c>
      <c r="G1595" s="1">
        <v>0</v>
      </c>
      <c r="H1595" s="1">
        <v>0.85799999999999998</v>
      </c>
    </row>
    <row r="1596" spans="2:8">
      <c r="B1596" s="2">
        <v>664145</v>
      </c>
      <c r="C1596" s="1">
        <v>95</v>
      </c>
      <c r="D1596" s="1">
        <v>0</v>
      </c>
      <c r="E1596" s="1">
        <v>117</v>
      </c>
      <c r="F1596" s="1">
        <v>0.81200000000000006</v>
      </c>
      <c r="G1596" s="1">
        <v>0</v>
      </c>
      <c r="H1596" s="1">
        <v>0.81200000000000006</v>
      </c>
    </row>
    <row r="1597" spans="2:8">
      <c r="B1597" s="2">
        <v>664147</v>
      </c>
      <c r="C1597" s="1">
        <v>216</v>
      </c>
      <c r="D1597" s="1">
        <v>0</v>
      </c>
      <c r="E1597" s="1">
        <v>376</v>
      </c>
      <c r="F1597" s="1">
        <v>0.57450000000000001</v>
      </c>
      <c r="G1597" s="1">
        <v>0</v>
      </c>
      <c r="H1597" s="1">
        <v>0.57450000000000001</v>
      </c>
    </row>
    <row r="1598" spans="2:8">
      <c r="B1598" s="2">
        <v>664148</v>
      </c>
      <c r="C1598" s="1">
        <v>52</v>
      </c>
      <c r="D1598" s="1">
        <v>20</v>
      </c>
      <c r="E1598" s="1">
        <v>344</v>
      </c>
      <c r="F1598" s="1">
        <v>0.1512</v>
      </c>
      <c r="G1598" s="1">
        <v>5.8099999999999999E-2</v>
      </c>
      <c r="H1598" s="1">
        <v>0.20930000000000001</v>
      </c>
    </row>
    <row r="1599" spans="2:8">
      <c r="B1599" s="2">
        <v>664156</v>
      </c>
      <c r="C1599" s="1">
        <v>571</v>
      </c>
      <c r="D1599" s="1">
        <v>0</v>
      </c>
      <c r="E1599" s="1">
        <v>571</v>
      </c>
      <c r="F1599" s="1">
        <v>1</v>
      </c>
      <c r="G1599" s="1">
        <v>0</v>
      </c>
      <c r="H1599" s="1">
        <v>1</v>
      </c>
    </row>
    <row r="1600" spans="2:8">
      <c r="B1600" s="2">
        <v>664171</v>
      </c>
      <c r="C1600" s="1">
        <v>230</v>
      </c>
      <c r="D1600" s="1">
        <v>75</v>
      </c>
      <c r="E1600" s="1">
        <v>798</v>
      </c>
      <c r="F1600" s="1">
        <v>0.28820000000000001</v>
      </c>
      <c r="G1600" s="1">
        <v>9.4E-2</v>
      </c>
      <c r="H1600" s="1">
        <v>0.38219999999999998</v>
      </c>
    </row>
    <row r="1601" spans="2:8">
      <c r="B1601" s="2">
        <v>664217</v>
      </c>
      <c r="C1601" s="1">
        <v>399</v>
      </c>
      <c r="D1601" s="1">
        <v>0</v>
      </c>
      <c r="E1601" s="1">
        <v>399</v>
      </c>
      <c r="F1601" s="1">
        <v>1</v>
      </c>
      <c r="G1601" s="1">
        <v>0</v>
      </c>
      <c r="H1601" s="1">
        <v>1</v>
      </c>
    </row>
    <row r="1602" spans="2:8">
      <c r="B1602" s="2">
        <v>664219</v>
      </c>
      <c r="C1602" s="1">
        <v>76</v>
      </c>
      <c r="D1602" s="1">
        <v>30</v>
      </c>
      <c r="E1602" s="1">
        <v>546</v>
      </c>
      <c r="F1602" s="1">
        <v>0.13919999999999999</v>
      </c>
      <c r="G1602" s="1">
        <v>5.4899999999999997E-2</v>
      </c>
      <c r="H1602" s="1">
        <v>0.19409999999999999</v>
      </c>
    </row>
    <row r="1603" spans="2:8">
      <c r="B1603" s="2">
        <v>664228</v>
      </c>
      <c r="C1603" s="1">
        <v>453</v>
      </c>
      <c r="D1603" s="1">
        <v>0</v>
      </c>
      <c r="E1603" s="1">
        <v>453</v>
      </c>
      <c r="F1603" s="1">
        <v>1</v>
      </c>
      <c r="G1603" s="1">
        <v>0</v>
      </c>
      <c r="H1603" s="1">
        <v>1</v>
      </c>
    </row>
    <row r="1604" spans="2:8">
      <c r="B1604" s="2">
        <v>664249</v>
      </c>
      <c r="C1604" s="1">
        <v>5</v>
      </c>
      <c r="D1604" s="1">
        <v>1</v>
      </c>
      <c r="E1604" s="1">
        <v>483</v>
      </c>
      <c r="F1604" s="1">
        <v>1.04E-2</v>
      </c>
      <c r="G1604" s="1">
        <v>2.0999999999999999E-3</v>
      </c>
      <c r="H1604" s="1">
        <v>1.24E-2</v>
      </c>
    </row>
    <row r="1605" spans="2:8">
      <c r="B1605" s="2">
        <v>664277</v>
      </c>
      <c r="C1605" s="1">
        <v>321</v>
      </c>
      <c r="D1605" s="1">
        <v>0</v>
      </c>
      <c r="E1605" s="1">
        <v>450</v>
      </c>
      <c r="F1605" s="1">
        <v>0.71330000000000005</v>
      </c>
      <c r="G1605" s="1">
        <v>0</v>
      </c>
      <c r="H1605" s="1">
        <v>0.71330000000000005</v>
      </c>
    </row>
    <row r="1606" spans="2:8">
      <c r="B1606" s="2">
        <v>664278</v>
      </c>
      <c r="C1606" s="1">
        <v>650</v>
      </c>
      <c r="D1606" s="1">
        <v>0</v>
      </c>
      <c r="E1606" s="1">
        <v>1594</v>
      </c>
      <c r="F1606" s="1">
        <v>0.4078</v>
      </c>
      <c r="G1606" s="1">
        <v>0</v>
      </c>
      <c r="H1606" s="1">
        <v>0.4078</v>
      </c>
    </row>
    <row r="1607" spans="2:8">
      <c r="B1607" s="2">
        <v>664285</v>
      </c>
      <c r="C1607" s="1">
        <v>421</v>
      </c>
      <c r="D1607" s="1">
        <v>0</v>
      </c>
      <c r="E1607" s="1">
        <v>545</v>
      </c>
      <c r="F1607" s="1">
        <v>0.77249999999999996</v>
      </c>
      <c r="G1607" s="1">
        <v>0</v>
      </c>
      <c r="H1607" s="1">
        <v>0.77249999999999996</v>
      </c>
    </row>
    <row r="1608" spans="2:8">
      <c r="B1608" s="2">
        <v>664289</v>
      </c>
      <c r="C1608" s="1">
        <v>192</v>
      </c>
      <c r="D1608" s="1">
        <v>0</v>
      </c>
      <c r="E1608" s="1">
        <v>317</v>
      </c>
      <c r="F1608" s="1">
        <v>0.60570000000000002</v>
      </c>
      <c r="G1608" s="1">
        <v>0</v>
      </c>
      <c r="H1608" s="1">
        <v>0.60570000000000002</v>
      </c>
    </row>
    <row r="1609" spans="2:8">
      <c r="B1609" s="2">
        <v>664291</v>
      </c>
      <c r="C1609" s="1">
        <v>176</v>
      </c>
      <c r="D1609" s="1">
        <v>54</v>
      </c>
      <c r="E1609" s="1">
        <v>470</v>
      </c>
      <c r="F1609" s="1">
        <v>0.3745</v>
      </c>
      <c r="G1609" s="1">
        <v>0.1149</v>
      </c>
      <c r="H1609" s="1">
        <v>0.4894</v>
      </c>
    </row>
    <row r="1610" spans="2:8">
      <c r="B1610" s="2">
        <v>664307</v>
      </c>
      <c r="C1610" s="1">
        <v>464</v>
      </c>
      <c r="D1610" s="1">
        <v>0</v>
      </c>
      <c r="E1610" s="1">
        <v>711</v>
      </c>
      <c r="F1610" s="1">
        <v>0.65259999999999996</v>
      </c>
      <c r="G1610" s="1">
        <v>0</v>
      </c>
      <c r="H1610" s="1">
        <v>0.65259999999999996</v>
      </c>
    </row>
    <row r="1611" spans="2:8">
      <c r="B1611" s="2">
        <v>664317</v>
      </c>
      <c r="C1611" s="1">
        <v>330</v>
      </c>
      <c r="D1611" s="1">
        <v>0</v>
      </c>
      <c r="E1611" s="1">
        <v>352</v>
      </c>
      <c r="F1611" s="1">
        <v>0.9375</v>
      </c>
      <c r="G1611" s="1">
        <v>0</v>
      </c>
      <c r="H1611" s="1">
        <v>0.9375</v>
      </c>
    </row>
    <row r="1612" spans="2:8">
      <c r="B1612" s="2">
        <v>664318</v>
      </c>
      <c r="C1612" s="1">
        <v>156</v>
      </c>
      <c r="D1612" s="1">
        <v>34</v>
      </c>
      <c r="E1612" s="1">
        <v>507</v>
      </c>
      <c r="F1612" s="1">
        <v>0.30769999999999997</v>
      </c>
      <c r="G1612" s="1">
        <v>6.7100000000000007E-2</v>
      </c>
      <c r="H1612" s="1">
        <v>0.37480000000000002</v>
      </c>
    </row>
    <row r="1613" spans="2:8">
      <c r="B1613" s="2">
        <v>664322</v>
      </c>
      <c r="C1613" s="1">
        <v>624</v>
      </c>
      <c r="D1613" s="1">
        <v>0</v>
      </c>
      <c r="E1613" s="1">
        <v>661</v>
      </c>
      <c r="F1613" s="1">
        <v>0.94399999999999995</v>
      </c>
      <c r="G1613" s="1">
        <v>0</v>
      </c>
      <c r="H1613" s="1">
        <v>0.94399999999999995</v>
      </c>
    </row>
    <row r="1614" spans="2:8">
      <c r="B1614" s="2">
        <v>664331</v>
      </c>
      <c r="C1614" s="1">
        <v>387</v>
      </c>
      <c r="D1614" s="1">
        <v>0</v>
      </c>
      <c r="E1614" s="1">
        <v>387</v>
      </c>
      <c r="F1614" s="1">
        <v>1</v>
      </c>
      <c r="G1614" s="1">
        <v>0</v>
      </c>
      <c r="H1614" s="1">
        <v>1</v>
      </c>
    </row>
    <row r="1615" spans="2:8">
      <c r="B1615" s="2">
        <v>664334</v>
      </c>
      <c r="C1615" s="1">
        <v>883</v>
      </c>
      <c r="D1615" s="1">
        <v>0</v>
      </c>
      <c r="E1615" s="1">
        <v>883</v>
      </c>
      <c r="F1615" s="1">
        <v>1</v>
      </c>
      <c r="G1615" s="1">
        <v>0</v>
      </c>
      <c r="H1615" s="1">
        <v>1</v>
      </c>
    </row>
    <row r="1616" spans="2:8">
      <c r="B1616" s="2">
        <v>664337</v>
      </c>
      <c r="C1616" s="1">
        <v>488</v>
      </c>
      <c r="D1616" s="1">
        <v>0</v>
      </c>
      <c r="E1616" s="1">
        <v>488</v>
      </c>
      <c r="F1616" s="1">
        <v>1</v>
      </c>
      <c r="G1616" s="1">
        <v>0</v>
      </c>
      <c r="H1616" s="1">
        <v>1</v>
      </c>
    </row>
    <row r="1617" spans="2:8">
      <c r="B1617" s="2">
        <v>664339</v>
      </c>
      <c r="C1617" s="1">
        <v>741</v>
      </c>
      <c r="D1617" s="1">
        <v>0</v>
      </c>
      <c r="E1617" s="1">
        <v>857</v>
      </c>
      <c r="F1617" s="1">
        <v>0.86460000000000004</v>
      </c>
      <c r="G1617" s="1">
        <v>0</v>
      </c>
      <c r="H1617" s="1">
        <v>0.86460000000000004</v>
      </c>
    </row>
    <row r="1618" spans="2:8">
      <c r="B1618" s="2">
        <v>664341</v>
      </c>
      <c r="C1618" s="1">
        <v>91</v>
      </c>
      <c r="D1618" s="1">
        <v>24</v>
      </c>
      <c r="E1618" s="1">
        <v>266</v>
      </c>
      <c r="F1618" s="1">
        <v>0.34210000000000002</v>
      </c>
      <c r="G1618" s="1">
        <v>9.0200000000000002E-2</v>
      </c>
      <c r="H1618" s="1">
        <v>0.43230000000000002</v>
      </c>
    </row>
    <row r="1619" spans="2:8">
      <c r="B1619" s="2">
        <v>664349</v>
      </c>
      <c r="C1619" s="1">
        <v>253</v>
      </c>
      <c r="D1619" s="1">
        <v>0</v>
      </c>
      <c r="E1619" s="1">
        <v>287</v>
      </c>
      <c r="F1619" s="1">
        <v>0.88149999999999995</v>
      </c>
      <c r="G1619" s="1">
        <v>0</v>
      </c>
      <c r="H1619" s="1">
        <v>0.88149999999999995</v>
      </c>
    </row>
    <row r="1620" spans="2:8">
      <c r="B1620" s="2">
        <v>664360</v>
      </c>
      <c r="C1620" s="1">
        <v>258</v>
      </c>
      <c r="D1620" s="1">
        <v>0</v>
      </c>
      <c r="E1620" s="1">
        <v>333</v>
      </c>
      <c r="F1620" s="1">
        <v>0.77480000000000004</v>
      </c>
      <c r="G1620" s="1">
        <v>0</v>
      </c>
      <c r="H1620" s="1">
        <v>0.77480000000000004</v>
      </c>
    </row>
    <row r="1621" spans="2:8">
      <c r="B1621" s="2">
        <v>664361</v>
      </c>
      <c r="C1621" s="1">
        <v>120</v>
      </c>
      <c r="D1621" s="1">
        <v>0</v>
      </c>
      <c r="E1621" s="1">
        <v>331</v>
      </c>
      <c r="F1621" s="1">
        <v>0.36249999999999999</v>
      </c>
      <c r="G1621" s="1">
        <v>0</v>
      </c>
      <c r="H1621" s="1">
        <v>0.36249999999999999</v>
      </c>
    </row>
    <row r="1622" spans="2:8">
      <c r="B1622" s="2">
        <v>664362</v>
      </c>
      <c r="C1622" s="1">
        <v>252</v>
      </c>
      <c r="D1622" s="1">
        <v>0</v>
      </c>
      <c r="E1622" s="1">
        <v>529</v>
      </c>
      <c r="F1622" s="1">
        <v>0.47639999999999999</v>
      </c>
      <c r="G1622" s="1">
        <v>0</v>
      </c>
      <c r="H1622" s="1">
        <v>0.47639999999999999</v>
      </c>
    </row>
    <row r="1623" spans="2:8">
      <c r="B1623" s="2">
        <v>664365</v>
      </c>
      <c r="C1623" s="1">
        <v>31</v>
      </c>
      <c r="D1623" s="1">
        <v>0</v>
      </c>
      <c r="E1623" s="1">
        <v>36</v>
      </c>
      <c r="F1623" s="1">
        <v>0.86109999999999998</v>
      </c>
      <c r="G1623" s="1">
        <v>0</v>
      </c>
      <c r="H1623" s="1">
        <v>0.86109999999999998</v>
      </c>
    </row>
    <row r="1624" spans="2:8">
      <c r="B1624" s="2">
        <v>664378</v>
      </c>
      <c r="C1624" s="1">
        <v>231</v>
      </c>
      <c r="D1624" s="1">
        <v>0</v>
      </c>
      <c r="E1624" s="1">
        <v>661</v>
      </c>
      <c r="F1624" s="1">
        <v>0.34949999999999998</v>
      </c>
      <c r="G1624" s="1">
        <v>0</v>
      </c>
      <c r="H1624" s="1">
        <v>0.34949999999999998</v>
      </c>
    </row>
    <row r="1625" spans="2:8">
      <c r="B1625" s="2">
        <v>664379</v>
      </c>
      <c r="C1625" s="1">
        <v>304</v>
      </c>
      <c r="D1625" s="1">
        <v>0</v>
      </c>
      <c r="E1625" s="1">
        <v>438</v>
      </c>
      <c r="F1625" s="1">
        <v>0.69410000000000005</v>
      </c>
      <c r="G1625" s="1">
        <v>0</v>
      </c>
      <c r="H1625" s="1">
        <v>0.69410000000000005</v>
      </c>
    </row>
    <row r="1626" spans="2:8">
      <c r="B1626" s="2">
        <v>664382</v>
      </c>
      <c r="C1626" s="1">
        <v>312</v>
      </c>
      <c r="D1626" s="1">
        <v>0</v>
      </c>
      <c r="E1626" s="1">
        <v>433</v>
      </c>
      <c r="F1626" s="1">
        <v>0.72060000000000002</v>
      </c>
      <c r="G1626" s="1">
        <v>0</v>
      </c>
      <c r="H1626" s="1">
        <v>0.72060000000000002</v>
      </c>
    </row>
    <row r="1627" spans="2:8">
      <c r="B1627" s="2">
        <v>664383</v>
      </c>
      <c r="C1627" s="1">
        <v>256</v>
      </c>
      <c r="D1627" s="1">
        <v>0</v>
      </c>
      <c r="E1627" s="1">
        <v>438</v>
      </c>
      <c r="F1627" s="1">
        <v>0.58450000000000002</v>
      </c>
      <c r="G1627" s="1">
        <v>0</v>
      </c>
      <c r="H1627" s="1">
        <v>0.58450000000000002</v>
      </c>
    </row>
    <row r="1628" spans="2:8">
      <c r="B1628" s="2">
        <v>664395</v>
      </c>
      <c r="C1628" s="1">
        <v>245</v>
      </c>
      <c r="D1628" s="1">
        <v>0</v>
      </c>
      <c r="E1628" s="1">
        <v>384</v>
      </c>
      <c r="F1628" s="1">
        <v>0.63800000000000001</v>
      </c>
      <c r="G1628" s="1">
        <v>0</v>
      </c>
      <c r="H1628" s="1">
        <v>0.63800000000000001</v>
      </c>
    </row>
    <row r="1629" spans="2:8">
      <c r="B1629" s="2">
        <v>664396</v>
      </c>
      <c r="C1629" s="1">
        <v>264</v>
      </c>
      <c r="D1629" s="1">
        <v>0</v>
      </c>
      <c r="E1629" s="1">
        <v>594</v>
      </c>
      <c r="F1629" s="1">
        <v>0.44440000000000002</v>
      </c>
      <c r="G1629" s="1">
        <v>0</v>
      </c>
      <c r="H1629" s="1">
        <v>0.44440000000000002</v>
      </c>
    </row>
    <row r="1630" spans="2:8">
      <c r="B1630" s="2">
        <v>664400</v>
      </c>
      <c r="C1630" s="1">
        <v>243</v>
      </c>
      <c r="D1630" s="1">
        <v>0</v>
      </c>
      <c r="E1630" s="1">
        <v>243</v>
      </c>
      <c r="F1630" s="1">
        <v>1</v>
      </c>
      <c r="G1630" s="1">
        <v>0</v>
      </c>
      <c r="H1630" s="1">
        <v>1</v>
      </c>
    </row>
    <row r="1631" spans="2:8">
      <c r="B1631" s="2">
        <v>664403</v>
      </c>
      <c r="C1631" s="1">
        <v>352</v>
      </c>
      <c r="D1631" s="1">
        <v>0</v>
      </c>
      <c r="E1631" s="1">
        <v>352</v>
      </c>
      <c r="F1631" s="1">
        <v>1</v>
      </c>
      <c r="G1631" s="1">
        <v>0</v>
      </c>
      <c r="H1631" s="1">
        <v>1</v>
      </c>
    </row>
    <row r="1632" spans="2:8">
      <c r="B1632" s="2">
        <v>664405</v>
      </c>
      <c r="C1632" s="1">
        <v>300</v>
      </c>
      <c r="D1632" s="1">
        <v>0</v>
      </c>
      <c r="E1632" s="1">
        <v>300</v>
      </c>
      <c r="F1632" s="1">
        <v>1</v>
      </c>
      <c r="G1632" s="1">
        <v>0</v>
      </c>
      <c r="H1632" s="1">
        <v>1</v>
      </c>
    </row>
    <row r="1633" spans="2:8">
      <c r="B1633" s="2">
        <v>664415</v>
      </c>
      <c r="C1633" s="1">
        <v>318</v>
      </c>
      <c r="D1633" s="1">
        <v>0</v>
      </c>
      <c r="E1633" s="1">
        <v>484</v>
      </c>
      <c r="F1633" s="1">
        <v>0.65700000000000003</v>
      </c>
      <c r="G1633" s="1">
        <v>0</v>
      </c>
      <c r="H1633" s="1">
        <v>0.65700000000000003</v>
      </c>
    </row>
    <row r="1634" spans="2:8">
      <c r="B1634" s="2">
        <v>664416</v>
      </c>
      <c r="C1634" s="1">
        <v>45</v>
      </c>
      <c r="D1634" s="1">
        <v>24</v>
      </c>
      <c r="E1634" s="1">
        <v>303</v>
      </c>
      <c r="F1634" s="1">
        <v>0.14849999999999999</v>
      </c>
      <c r="G1634" s="1">
        <v>7.9200000000000007E-2</v>
      </c>
      <c r="H1634" s="1">
        <v>0.22770000000000001</v>
      </c>
    </row>
    <row r="1635" spans="2:8">
      <c r="B1635" s="2">
        <v>664422</v>
      </c>
      <c r="C1635" s="1">
        <v>301</v>
      </c>
      <c r="D1635" s="1">
        <v>0</v>
      </c>
      <c r="E1635" s="1">
        <v>384</v>
      </c>
      <c r="F1635" s="1">
        <v>0.78390000000000004</v>
      </c>
      <c r="G1635" s="1">
        <v>0</v>
      </c>
      <c r="H1635" s="1">
        <v>0.78390000000000004</v>
      </c>
    </row>
    <row r="1636" spans="2:8">
      <c r="B1636" s="2">
        <v>664427</v>
      </c>
      <c r="C1636" s="1">
        <v>181</v>
      </c>
      <c r="D1636" s="1">
        <v>61</v>
      </c>
      <c r="E1636" s="1">
        <v>718</v>
      </c>
      <c r="F1636" s="1">
        <v>0.25209999999999999</v>
      </c>
      <c r="G1636" s="1">
        <v>8.5000000000000006E-2</v>
      </c>
      <c r="H1636" s="1">
        <v>0.33700000000000002</v>
      </c>
    </row>
    <row r="1637" spans="2:8">
      <c r="B1637" s="2">
        <v>664428</v>
      </c>
      <c r="C1637" s="1">
        <v>299</v>
      </c>
      <c r="D1637" s="1">
        <v>0</v>
      </c>
      <c r="E1637" s="1">
        <v>524</v>
      </c>
      <c r="F1637" s="1">
        <v>0.5706</v>
      </c>
      <c r="G1637" s="1">
        <v>0</v>
      </c>
      <c r="H1637" s="1">
        <v>0.5706</v>
      </c>
    </row>
    <row r="1638" spans="2:8">
      <c r="B1638" s="2">
        <v>664456</v>
      </c>
      <c r="C1638" s="1">
        <v>42</v>
      </c>
      <c r="D1638" s="1">
        <v>15</v>
      </c>
      <c r="E1638" s="1">
        <v>461</v>
      </c>
      <c r="F1638" s="1">
        <v>9.11E-2</v>
      </c>
      <c r="G1638" s="1">
        <v>3.2500000000000001E-2</v>
      </c>
      <c r="H1638" s="1">
        <v>0.1236</v>
      </c>
    </row>
    <row r="1639" spans="2:8">
      <c r="B1639" s="2">
        <v>664459</v>
      </c>
      <c r="C1639" s="1">
        <v>102</v>
      </c>
      <c r="D1639" s="1">
        <v>0</v>
      </c>
      <c r="E1639" s="1">
        <v>102</v>
      </c>
      <c r="F1639" s="1">
        <v>1</v>
      </c>
      <c r="G1639" s="1">
        <v>0</v>
      </c>
      <c r="H1639" s="1">
        <v>1</v>
      </c>
    </row>
    <row r="1640" spans="2:8">
      <c r="B1640" s="2">
        <v>664470</v>
      </c>
      <c r="C1640" s="1">
        <v>488</v>
      </c>
      <c r="D1640" s="1">
        <v>0</v>
      </c>
      <c r="E1640" s="1">
        <v>488</v>
      </c>
      <c r="F1640" s="1">
        <v>1</v>
      </c>
      <c r="G1640" s="1">
        <v>0</v>
      </c>
      <c r="H1640" s="1">
        <v>1</v>
      </c>
    </row>
    <row r="1641" spans="2:8">
      <c r="B1641" s="2">
        <v>664475</v>
      </c>
      <c r="C1641" s="1">
        <v>138</v>
      </c>
      <c r="D1641" s="1">
        <v>0</v>
      </c>
      <c r="E1641" s="1">
        <v>184</v>
      </c>
      <c r="F1641" s="1">
        <v>0.75</v>
      </c>
      <c r="G1641" s="1">
        <v>0</v>
      </c>
      <c r="H1641" s="1">
        <v>0.75</v>
      </c>
    </row>
    <row r="1642" spans="2:8">
      <c r="B1642" s="2">
        <v>664479</v>
      </c>
      <c r="C1642" s="1">
        <v>2811</v>
      </c>
      <c r="D1642" s="1">
        <v>0</v>
      </c>
      <c r="E1642" s="1">
        <v>3514</v>
      </c>
      <c r="F1642" s="1">
        <v>0.79990000000000006</v>
      </c>
      <c r="G1642" s="1">
        <v>0</v>
      </c>
      <c r="H1642" s="1">
        <v>0.79990000000000006</v>
      </c>
    </row>
    <row r="1643" spans="2:8">
      <c r="B1643" s="2">
        <v>664484</v>
      </c>
      <c r="C1643" s="1">
        <v>165</v>
      </c>
      <c r="D1643" s="1">
        <v>0</v>
      </c>
      <c r="E1643" s="1">
        <v>358</v>
      </c>
      <c r="F1643" s="1">
        <v>0.46089999999999998</v>
      </c>
      <c r="G1643" s="1">
        <v>0</v>
      </c>
      <c r="H1643" s="1">
        <v>0.46089999999999998</v>
      </c>
    </row>
    <row r="1644" spans="2:8">
      <c r="B1644" s="2">
        <v>664490</v>
      </c>
      <c r="C1644" s="1">
        <v>50</v>
      </c>
      <c r="D1644" s="1">
        <v>0</v>
      </c>
      <c r="E1644" s="1">
        <v>66</v>
      </c>
      <c r="F1644" s="1">
        <v>0.75760000000000005</v>
      </c>
      <c r="G1644" s="1">
        <v>0</v>
      </c>
      <c r="H1644" s="1">
        <v>0.75760000000000005</v>
      </c>
    </row>
    <row r="1645" spans="2:8">
      <c r="B1645" s="2">
        <v>664509</v>
      </c>
      <c r="C1645" s="1">
        <v>114</v>
      </c>
      <c r="D1645" s="1">
        <v>0</v>
      </c>
      <c r="E1645" s="1">
        <v>114</v>
      </c>
      <c r="F1645" s="1">
        <v>1</v>
      </c>
      <c r="G1645" s="1">
        <v>0</v>
      </c>
      <c r="H1645" s="1">
        <v>1</v>
      </c>
    </row>
    <row r="1646" spans="2:8">
      <c r="B1646" s="2">
        <v>664550</v>
      </c>
      <c r="C1646" s="1">
        <v>130</v>
      </c>
      <c r="D1646" s="1">
        <v>0</v>
      </c>
      <c r="E1646" s="1">
        <v>130</v>
      </c>
      <c r="F1646" s="1">
        <v>1</v>
      </c>
      <c r="G1646" s="1">
        <v>0</v>
      </c>
      <c r="H1646" s="1">
        <v>1</v>
      </c>
    </row>
    <row r="1647" spans="2:8">
      <c r="B1647" s="2">
        <v>664581</v>
      </c>
      <c r="C1647" s="1">
        <v>88</v>
      </c>
      <c r="D1647" s="1">
        <v>25</v>
      </c>
      <c r="E1647" s="1">
        <v>141</v>
      </c>
      <c r="F1647" s="1">
        <v>0.62409999999999999</v>
      </c>
      <c r="G1647" s="1">
        <v>0.17730000000000001</v>
      </c>
      <c r="H1647" s="1">
        <v>0.8014</v>
      </c>
    </row>
    <row r="1648" spans="2:8">
      <c r="B1648" s="2">
        <v>664583</v>
      </c>
      <c r="C1648" s="1">
        <v>318</v>
      </c>
      <c r="D1648" s="1">
        <v>0</v>
      </c>
      <c r="E1648" s="1">
        <v>473</v>
      </c>
      <c r="F1648" s="1">
        <v>0.67230000000000001</v>
      </c>
      <c r="G1648" s="1">
        <v>0</v>
      </c>
      <c r="H1648" s="1">
        <v>0.67230000000000001</v>
      </c>
    </row>
    <row r="1649" spans="2:8">
      <c r="B1649" s="2">
        <v>664587</v>
      </c>
      <c r="C1649" s="1">
        <v>166</v>
      </c>
      <c r="D1649" s="1">
        <v>0</v>
      </c>
      <c r="E1649" s="1">
        <v>194</v>
      </c>
      <c r="F1649" s="1">
        <v>0.85570000000000002</v>
      </c>
      <c r="G1649" s="1">
        <v>0</v>
      </c>
      <c r="H1649" s="1">
        <v>0.85570000000000002</v>
      </c>
    </row>
    <row r="1650" spans="2:8">
      <c r="B1650" s="2">
        <v>664588</v>
      </c>
      <c r="C1650" s="1">
        <v>316</v>
      </c>
      <c r="D1650" s="1">
        <v>0</v>
      </c>
      <c r="E1650" s="1">
        <v>422</v>
      </c>
      <c r="F1650" s="1">
        <v>0.74880000000000002</v>
      </c>
      <c r="G1650" s="1">
        <v>0</v>
      </c>
      <c r="H1650" s="1">
        <v>0.74880000000000002</v>
      </c>
    </row>
    <row r="1651" spans="2:8">
      <c r="B1651" s="2">
        <v>664589</v>
      </c>
      <c r="C1651" s="1">
        <v>416</v>
      </c>
      <c r="D1651" s="1">
        <v>0</v>
      </c>
      <c r="E1651" s="1">
        <v>540</v>
      </c>
      <c r="F1651" s="1">
        <v>0.77039999999999997</v>
      </c>
      <c r="G1651" s="1">
        <v>0</v>
      </c>
      <c r="H1651" s="1">
        <v>0.77039999999999997</v>
      </c>
    </row>
    <row r="1652" spans="2:8">
      <c r="B1652" s="2">
        <v>664590</v>
      </c>
      <c r="C1652" s="1">
        <v>580</v>
      </c>
      <c r="D1652" s="1">
        <v>0</v>
      </c>
      <c r="E1652" s="1">
        <v>580</v>
      </c>
      <c r="F1652" s="1">
        <v>1</v>
      </c>
      <c r="G1652" s="1">
        <v>0</v>
      </c>
      <c r="H1652" s="1">
        <v>1</v>
      </c>
    </row>
    <row r="1653" spans="2:8">
      <c r="B1653" s="2">
        <v>664591</v>
      </c>
      <c r="C1653" s="1">
        <v>561</v>
      </c>
      <c r="D1653" s="1">
        <v>0</v>
      </c>
      <c r="E1653" s="1">
        <v>611</v>
      </c>
      <c r="F1653" s="1">
        <v>0.91820000000000002</v>
      </c>
      <c r="G1653" s="1">
        <v>0</v>
      </c>
      <c r="H1653" s="1">
        <v>0.91820000000000002</v>
      </c>
    </row>
    <row r="1654" spans="2:8">
      <c r="B1654" s="2">
        <v>664592</v>
      </c>
      <c r="C1654" s="1">
        <v>420</v>
      </c>
      <c r="D1654" s="1">
        <v>0</v>
      </c>
      <c r="E1654" s="1">
        <v>420</v>
      </c>
      <c r="F1654" s="1">
        <v>1</v>
      </c>
      <c r="G1654" s="1">
        <v>0</v>
      </c>
      <c r="H1654" s="1">
        <v>1</v>
      </c>
    </row>
    <row r="1655" spans="2:8">
      <c r="B1655" s="2">
        <v>664594</v>
      </c>
      <c r="C1655" s="1">
        <v>103</v>
      </c>
      <c r="D1655" s="1">
        <v>0</v>
      </c>
      <c r="E1655" s="1">
        <v>165</v>
      </c>
      <c r="F1655" s="1">
        <v>0.62419999999999998</v>
      </c>
      <c r="G1655" s="1">
        <v>0</v>
      </c>
      <c r="H1655" s="1">
        <v>0.62419999999999998</v>
      </c>
    </row>
    <row r="1656" spans="2:8">
      <c r="B1656" s="2">
        <v>664596</v>
      </c>
      <c r="C1656" s="1">
        <v>857</v>
      </c>
      <c r="D1656" s="1">
        <v>0</v>
      </c>
      <c r="E1656" s="1">
        <v>1741</v>
      </c>
      <c r="F1656" s="1">
        <v>0.49220000000000003</v>
      </c>
      <c r="G1656" s="1">
        <v>0</v>
      </c>
      <c r="H1656" s="1">
        <v>0.49220000000000003</v>
      </c>
    </row>
    <row r="1657" spans="2:8">
      <c r="B1657" s="2">
        <v>664601</v>
      </c>
      <c r="C1657" s="1">
        <v>71</v>
      </c>
      <c r="D1657" s="1">
        <v>0</v>
      </c>
      <c r="E1657" s="1">
        <v>71</v>
      </c>
      <c r="F1657" s="1">
        <v>1</v>
      </c>
      <c r="G1657" s="1">
        <v>0</v>
      </c>
      <c r="H1657" s="1">
        <v>1</v>
      </c>
    </row>
    <row r="1658" spans="2:8">
      <c r="B1658" s="2">
        <v>664603</v>
      </c>
      <c r="C1658" s="1">
        <v>330</v>
      </c>
      <c r="D1658" s="1">
        <v>0</v>
      </c>
      <c r="E1658" s="1">
        <v>487</v>
      </c>
      <c r="F1658" s="1">
        <v>0.67759999999999998</v>
      </c>
      <c r="G1658" s="1">
        <v>0</v>
      </c>
      <c r="H1658" s="1">
        <v>0.67759999999999998</v>
      </c>
    </row>
    <row r="1659" spans="2:8">
      <c r="B1659" s="2">
        <v>664604</v>
      </c>
      <c r="C1659" s="1">
        <v>267</v>
      </c>
      <c r="D1659" s="1">
        <v>0</v>
      </c>
      <c r="E1659" s="1">
        <v>395</v>
      </c>
      <c r="F1659" s="1">
        <v>0.67589999999999995</v>
      </c>
      <c r="G1659" s="1">
        <v>0</v>
      </c>
      <c r="H1659" s="1">
        <v>0.67589999999999995</v>
      </c>
    </row>
    <row r="1660" spans="2:8">
      <c r="B1660" s="2">
        <v>664605</v>
      </c>
      <c r="C1660" s="1">
        <v>160</v>
      </c>
      <c r="D1660" s="1">
        <v>0</v>
      </c>
      <c r="E1660" s="1">
        <v>309</v>
      </c>
      <c r="F1660" s="1">
        <v>0.51780000000000004</v>
      </c>
      <c r="G1660" s="1">
        <v>0</v>
      </c>
      <c r="H1660" s="1">
        <v>0.51780000000000004</v>
      </c>
    </row>
    <row r="1661" spans="2:8">
      <c r="B1661" s="2">
        <v>664607</v>
      </c>
      <c r="C1661" s="1">
        <v>424</v>
      </c>
      <c r="D1661" s="1">
        <v>0</v>
      </c>
      <c r="E1661" s="1">
        <v>591</v>
      </c>
      <c r="F1661" s="1">
        <v>0.71740000000000004</v>
      </c>
      <c r="G1661" s="1">
        <v>0</v>
      </c>
      <c r="H1661" s="1">
        <v>0.71740000000000004</v>
      </c>
    </row>
    <row r="1662" spans="2:8">
      <c r="B1662" s="2">
        <v>664610</v>
      </c>
      <c r="C1662" s="1">
        <v>45</v>
      </c>
      <c r="D1662" s="1">
        <v>0</v>
      </c>
      <c r="E1662" s="1">
        <v>45</v>
      </c>
      <c r="F1662" s="1">
        <v>1</v>
      </c>
      <c r="G1662" s="1">
        <v>0</v>
      </c>
      <c r="H1662" s="1">
        <v>1</v>
      </c>
    </row>
    <row r="1663" spans="2:8">
      <c r="B1663" s="2">
        <v>664615</v>
      </c>
      <c r="C1663" s="1">
        <v>477</v>
      </c>
      <c r="D1663" s="1">
        <v>0</v>
      </c>
      <c r="E1663" s="1">
        <v>477</v>
      </c>
      <c r="F1663" s="1">
        <v>1</v>
      </c>
      <c r="G1663" s="1">
        <v>0</v>
      </c>
      <c r="H1663" s="1">
        <v>1</v>
      </c>
    </row>
    <row r="1664" spans="2:8">
      <c r="B1664" s="2">
        <v>664621</v>
      </c>
      <c r="C1664" s="1">
        <v>248</v>
      </c>
      <c r="D1664" s="1">
        <v>0</v>
      </c>
      <c r="E1664" s="1">
        <v>411</v>
      </c>
      <c r="F1664" s="1">
        <v>0.60340000000000005</v>
      </c>
      <c r="G1664" s="1">
        <v>0</v>
      </c>
      <c r="H1664" s="1">
        <v>0.60340000000000005</v>
      </c>
    </row>
    <row r="1665" spans="2:8">
      <c r="B1665" s="2">
        <v>664647</v>
      </c>
      <c r="C1665" s="1">
        <v>421</v>
      </c>
      <c r="D1665" s="1">
        <v>0</v>
      </c>
      <c r="E1665" s="1">
        <v>471</v>
      </c>
      <c r="F1665" s="1">
        <v>0.89380000000000004</v>
      </c>
      <c r="G1665" s="1">
        <v>0</v>
      </c>
      <c r="H1665" s="1">
        <v>0.89380000000000004</v>
      </c>
    </row>
    <row r="1666" spans="2:8">
      <c r="B1666" s="2">
        <v>664649</v>
      </c>
      <c r="C1666" s="1">
        <v>213</v>
      </c>
      <c r="D1666" s="1">
        <v>0</v>
      </c>
      <c r="E1666" s="1">
        <v>308</v>
      </c>
      <c r="F1666" s="1">
        <v>0.69159999999999999</v>
      </c>
      <c r="G1666" s="1">
        <v>0</v>
      </c>
      <c r="H1666" s="1">
        <v>0.69159999999999999</v>
      </c>
    </row>
    <row r="1667" spans="2:8">
      <c r="B1667" s="2">
        <v>664660</v>
      </c>
      <c r="C1667" s="1">
        <v>518</v>
      </c>
      <c r="D1667" s="1">
        <v>0</v>
      </c>
      <c r="E1667" s="1">
        <v>538</v>
      </c>
      <c r="F1667" s="1">
        <v>0.96279999999999999</v>
      </c>
      <c r="G1667" s="1">
        <v>0</v>
      </c>
      <c r="H1667" s="1">
        <v>0.96279999999999999</v>
      </c>
    </row>
    <row r="1668" spans="2:8">
      <c r="B1668" s="2">
        <v>664661</v>
      </c>
      <c r="C1668" s="1">
        <v>149</v>
      </c>
      <c r="D1668" s="1">
        <v>0</v>
      </c>
      <c r="E1668" s="1">
        <v>205</v>
      </c>
      <c r="F1668" s="1">
        <v>0.7268</v>
      </c>
      <c r="G1668" s="1">
        <v>0</v>
      </c>
      <c r="H1668" s="1">
        <v>0.7268</v>
      </c>
    </row>
    <row r="1669" spans="2:8">
      <c r="B1669" s="2">
        <v>664668</v>
      </c>
      <c r="C1669" s="1">
        <v>396</v>
      </c>
      <c r="D1669" s="1">
        <v>0</v>
      </c>
      <c r="E1669" s="1">
        <v>629</v>
      </c>
      <c r="F1669" s="1">
        <v>0.62960000000000005</v>
      </c>
      <c r="G1669" s="1">
        <v>0</v>
      </c>
      <c r="H1669" s="1">
        <v>0.62960000000000005</v>
      </c>
    </row>
    <row r="1670" spans="2:8">
      <c r="B1670" s="2">
        <v>664669</v>
      </c>
      <c r="C1670" s="1">
        <v>571</v>
      </c>
      <c r="D1670" s="1">
        <v>166</v>
      </c>
      <c r="E1670" s="1">
        <v>1623</v>
      </c>
      <c r="F1670" s="1">
        <v>0.3518</v>
      </c>
      <c r="G1670" s="1">
        <v>0.1023</v>
      </c>
      <c r="H1670" s="1">
        <v>0.4541</v>
      </c>
    </row>
    <row r="1671" spans="2:8">
      <c r="B1671" s="2">
        <v>664684</v>
      </c>
      <c r="C1671" s="1">
        <v>282</v>
      </c>
      <c r="D1671" s="1">
        <v>0</v>
      </c>
      <c r="E1671" s="1">
        <v>438</v>
      </c>
      <c r="F1671" s="1">
        <v>0.64380000000000004</v>
      </c>
      <c r="G1671" s="1">
        <v>0</v>
      </c>
      <c r="H1671" s="1">
        <v>0.64380000000000004</v>
      </c>
    </row>
    <row r="1672" spans="2:8">
      <c r="B1672" s="2">
        <v>664685</v>
      </c>
      <c r="C1672" s="1">
        <v>79</v>
      </c>
      <c r="D1672" s="1">
        <v>0</v>
      </c>
      <c r="E1672" s="1">
        <v>160</v>
      </c>
      <c r="F1672" s="1">
        <v>0.49380000000000002</v>
      </c>
      <c r="G1672" s="1">
        <v>0</v>
      </c>
      <c r="H1672" s="1">
        <v>0.49380000000000002</v>
      </c>
    </row>
    <row r="1673" spans="2:8">
      <c r="B1673" s="2">
        <v>664688</v>
      </c>
      <c r="C1673" s="1">
        <v>441</v>
      </c>
      <c r="D1673" s="1">
        <v>0</v>
      </c>
      <c r="E1673" s="1">
        <v>646</v>
      </c>
      <c r="F1673" s="1">
        <v>0.68269999999999997</v>
      </c>
      <c r="G1673" s="1">
        <v>0</v>
      </c>
      <c r="H1673" s="1">
        <v>0.68269999999999997</v>
      </c>
    </row>
    <row r="1674" spans="2:8">
      <c r="B1674" s="2">
        <v>664689</v>
      </c>
      <c r="C1674" s="1">
        <v>396</v>
      </c>
      <c r="D1674" s="1">
        <v>0</v>
      </c>
      <c r="E1674" s="1">
        <v>654</v>
      </c>
      <c r="F1674" s="1">
        <v>0.60550000000000004</v>
      </c>
      <c r="G1674" s="1">
        <v>0</v>
      </c>
      <c r="H1674" s="1">
        <v>0.60550000000000004</v>
      </c>
    </row>
    <row r="1675" spans="2:8">
      <c r="B1675" s="2">
        <v>664691</v>
      </c>
      <c r="C1675" s="1">
        <v>399</v>
      </c>
      <c r="D1675" s="1">
        <v>0</v>
      </c>
      <c r="E1675" s="1">
        <v>554</v>
      </c>
      <c r="F1675" s="1">
        <v>0.72019999999999995</v>
      </c>
      <c r="G1675" s="1">
        <v>0</v>
      </c>
      <c r="H1675" s="1">
        <v>0.72019999999999995</v>
      </c>
    </row>
    <row r="1676" spans="2:8">
      <c r="B1676" s="2">
        <v>664702</v>
      </c>
      <c r="C1676" s="1">
        <v>261</v>
      </c>
      <c r="D1676" s="1">
        <v>0</v>
      </c>
      <c r="E1676" s="1">
        <v>452</v>
      </c>
      <c r="F1676" s="1">
        <v>0.57740000000000002</v>
      </c>
      <c r="G1676" s="1">
        <v>0</v>
      </c>
      <c r="H1676" s="1">
        <v>0.57740000000000002</v>
      </c>
    </row>
    <row r="1677" spans="2:8">
      <c r="B1677" s="2">
        <v>664708</v>
      </c>
      <c r="C1677" s="1">
        <v>0</v>
      </c>
      <c r="D1677" s="1">
        <v>0</v>
      </c>
      <c r="E1677" s="1">
        <v>0</v>
      </c>
      <c r="F1677" s="1">
        <v>0</v>
      </c>
      <c r="G1677" s="1">
        <v>0</v>
      </c>
      <c r="H1677" s="1">
        <v>0</v>
      </c>
    </row>
    <row r="1678" spans="2:8">
      <c r="B1678" s="2">
        <v>664711</v>
      </c>
      <c r="C1678" s="1">
        <v>103</v>
      </c>
      <c r="D1678" s="1">
        <v>0</v>
      </c>
      <c r="E1678" s="1">
        <v>455</v>
      </c>
      <c r="F1678" s="1">
        <v>0.22639999999999999</v>
      </c>
      <c r="G1678" s="1">
        <v>0</v>
      </c>
      <c r="H1678" s="1">
        <v>0.22639999999999999</v>
      </c>
    </row>
    <row r="1679" spans="2:8">
      <c r="B1679" s="2">
        <v>664719</v>
      </c>
      <c r="C1679" s="1">
        <v>44</v>
      </c>
      <c r="D1679" s="1">
        <v>0</v>
      </c>
      <c r="E1679" s="1">
        <v>45</v>
      </c>
      <c r="F1679" s="1">
        <v>0.9778</v>
      </c>
      <c r="G1679" s="1">
        <v>0</v>
      </c>
      <c r="H1679" s="1">
        <v>0.9778</v>
      </c>
    </row>
    <row r="1680" spans="2:8">
      <c r="B1680" s="2">
        <v>664720</v>
      </c>
      <c r="C1680" s="1">
        <v>438</v>
      </c>
      <c r="D1680" s="1">
        <v>145</v>
      </c>
      <c r="E1680" s="1">
        <v>1874</v>
      </c>
      <c r="F1680" s="1">
        <v>0.23369999999999999</v>
      </c>
      <c r="G1680" s="1">
        <v>7.7399999999999997E-2</v>
      </c>
      <c r="H1680" s="1">
        <v>0.31109999999999999</v>
      </c>
    </row>
    <row r="1681" spans="2:8">
      <c r="B1681" s="2">
        <v>664721</v>
      </c>
      <c r="C1681" s="1">
        <v>777</v>
      </c>
      <c r="D1681" s="1">
        <v>0</v>
      </c>
      <c r="E1681" s="1">
        <v>1284</v>
      </c>
      <c r="F1681" s="1">
        <v>0.60509999999999997</v>
      </c>
      <c r="G1681" s="1">
        <v>0</v>
      </c>
      <c r="H1681" s="1">
        <v>0.60509999999999997</v>
      </c>
    </row>
    <row r="1682" spans="2:8">
      <c r="B1682" s="2">
        <v>664722</v>
      </c>
      <c r="C1682" s="1">
        <v>897</v>
      </c>
      <c r="D1682" s="1">
        <v>0</v>
      </c>
      <c r="E1682" s="1">
        <v>1033</v>
      </c>
      <c r="F1682" s="1">
        <v>0.86829999999999996</v>
      </c>
      <c r="G1682" s="1">
        <v>0</v>
      </c>
      <c r="H1682" s="1">
        <v>0.86829999999999996</v>
      </c>
    </row>
    <row r="1683" spans="2:8">
      <c r="B1683" s="2">
        <v>664728</v>
      </c>
      <c r="C1683" s="1">
        <v>972</v>
      </c>
      <c r="D1683" s="1">
        <v>0</v>
      </c>
      <c r="E1683" s="1">
        <v>1379</v>
      </c>
      <c r="F1683" s="1">
        <v>0.70489999999999997</v>
      </c>
      <c r="G1683" s="1">
        <v>0</v>
      </c>
      <c r="H1683" s="1">
        <v>0.70489999999999997</v>
      </c>
    </row>
    <row r="1684" spans="2:8">
      <c r="B1684" s="2">
        <v>664732</v>
      </c>
      <c r="C1684" s="1">
        <v>36</v>
      </c>
      <c r="D1684" s="1">
        <v>0</v>
      </c>
      <c r="E1684" s="1">
        <v>45</v>
      </c>
      <c r="F1684" s="1">
        <v>0.8</v>
      </c>
      <c r="G1684" s="1">
        <v>0</v>
      </c>
      <c r="H1684" s="1">
        <v>0.8</v>
      </c>
    </row>
    <row r="1685" spans="2:8">
      <c r="B1685" s="2">
        <v>664734</v>
      </c>
      <c r="C1685" s="1">
        <v>75</v>
      </c>
      <c r="D1685" s="1">
        <v>0</v>
      </c>
      <c r="E1685" s="1">
        <v>75</v>
      </c>
      <c r="F1685" s="1">
        <v>1</v>
      </c>
      <c r="G1685" s="1">
        <v>0</v>
      </c>
      <c r="H1685" s="1">
        <v>1</v>
      </c>
    </row>
    <row r="1686" spans="2:8">
      <c r="B1686" s="2">
        <v>664735</v>
      </c>
      <c r="C1686" s="1">
        <v>477</v>
      </c>
      <c r="D1686" s="1">
        <v>0</v>
      </c>
      <c r="E1686" s="1">
        <v>949</v>
      </c>
      <c r="F1686" s="1">
        <v>0.50260000000000005</v>
      </c>
      <c r="G1686" s="1">
        <v>0</v>
      </c>
      <c r="H1686" s="1">
        <v>0.50260000000000005</v>
      </c>
    </row>
    <row r="1687" spans="2:8">
      <c r="B1687" s="2">
        <v>664736</v>
      </c>
      <c r="C1687" s="1">
        <v>4</v>
      </c>
      <c r="D1687" s="1">
        <v>5</v>
      </c>
      <c r="E1687" s="1">
        <v>459</v>
      </c>
      <c r="F1687" s="1">
        <v>8.6999999999999994E-3</v>
      </c>
      <c r="G1687" s="1">
        <v>1.09E-2</v>
      </c>
      <c r="H1687" s="1">
        <v>1.9599999999999999E-2</v>
      </c>
    </row>
    <row r="1688" spans="2:8">
      <c r="B1688" s="2">
        <v>664737</v>
      </c>
      <c r="C1688" s="1">
        <v>15</v>
      </c>
      <c r="D1688" s="1">
        <v>2</v>
      </c>
      <c r="E1688" s="1">
        <v>205</v>
      </c>
      <c r="F1688" s="1">
        <v>7.3200000000000001E-2</v>
      </c>
      <c r="G1688" s="1">
        <v>9.7999999999999997E-3</v>
      </c>
      <c r="H1688" s="1">
        <v>8.2900000000000001E-2</v>
      </c>
    </row>
    <row r="1689" spans="2:8">
      <c r="B1689" s="2">
        <v>664738</v>
      </c>
      <c r="C1689" s="1">
        <v>137</v>
      </c>
      <c r="D1689" s="1">
        <v>0</v>
      </c>
      <c r="E1689" s="1">
        <v>191</v>
      </c>
      <c r="F1689" s="1">
        <v>0.71730000000000005</v>
      </c>
      <c r="G1689" s="1">
        <v>0</v>
      </c>
      <c r="H1689" s="1">
        <v>0.71730000000000005</v>
      </c>
    </row>
    <row r="1690" spans="2:8">
      <c r="B1690" s="2">
        <v>664749</v>
      </c>
      <c r="C1690" s="1">
        <v>5</v>
      </c>
      <c r="D1690" s="1">
        <v>7</v>
      </c>
      <c r="E1690" s="1">
        <v>631</v>
      </c>
      <c r="F1690" s="1">
        <v>7.9000000000000008E-3</v>
      </c>
      <c r="G1690" s="1">
        <v>1.11E-2</v>
      </c>
      <c r="H1690" s="1">
        <v>1.9E-2</v>
      </c>
    </row>
    <row r="1691" spans="2:8">
      <c r="B1691" s="2">
        <v>664754</v>
      </c>
      <c r="C1691" s="1">
        <v>435</v>
      </c>
      <c r="D1691" s="1">
        <v>0</v>
      </c>
      <c r="E1691" s="1">
        <v>435</v>
      </c>
      <c r="F1691" s="1">
        <v>1</v>
      </c>
      <c r="G1691" s="1">
        <v>0</v>
      </c>
      <c r="H1691" s="1">
        <v>1</v>
      </c>
    </row>
    <row r="1692" spans="2:8">
      <c r="B1692" s="2">
        <v>664755</v>
      </c>
      <c r="C1692" s="1">
        <v>394</v>
      </c>
      <c r="D1692" s="1">
        <v>0</v>
      </c>
      <c r="E1692" s="1">
        <v>511</v>
      </c>
      <c r="F1692" s="1">
        <v>0.77100000000000002</v>
      </c>
      <c r="G1692" s="1">
        <v>0</v>
      </c>
      <c r="H1692" s="1">
        <v>0.77100000000000002</v>
      </c>
    </row>
    <row r="1693" spans="2:8">
      <c r="B1693" s="2">
        <v>664756</v>
      </c>
      <c r="C1693" s="1">
        <v>401</v>
      </c>
      <c r="D1693" s="1">
        <v>0</v>
      </c>
      <c r="E1693" s="1">
        <v>401</v>
      </c>
      <c r="F1693" s="1">
        <v>1</v>
      </c>
      <c r="G1693" s="1">
        <v>0</v>
      </c>
      <c r="H1693" s="1">
        <v>1</v>
      </c>
    </row>
    <row r="1694" spans="2:8">
      <c r="B1694" s="2">
        <v>664757</v>
      </c>
      <c r="C1694" s="1">
        <v>124</v>
      </c>
      <c r="D1694" s="1">
        <v>0</v>
      </c>
      <c r="E1694" s="1">
        <v>342</v>
      </c>
      <c r="F1694" s="1">
        <v>0.36259999999999998</v>
      </c>
      <c r="G1694" s="1">
        <v>0</v>
      </c>
      <c r="H1694" s="1">
        <v>0.36259999999999998</v>
      </c>
    </row>
    <row r="1695" spans="2:8">
      <c r="B1695" s="2">
        <v>664758</v>
      </c>
      <c r="C1695" s="1">
        <v>294</v>
      </c>
      <c r="D1695" s="1">
        <v>0</v>
      </c>
      <c r="E1695" s="1">
        <v>345</v>
      </c>
      <c r="F1695" s="1">
        <v>0.85219999999999996</v>
      </c>
      <c r="G1695" s="1">
        <v>0</v>
      </c>
      <c r="H1695" s="1">
        <v>0.85219999999999996</v>
      </c>
    </row>
    <row r="1696" spans="2:8">
      <c r="B1696" s="2">
        <v>664759</v>
      </c>
      <c r="C1696" s="1">
        <v>371</v>
      </c>
      <c r="D1696" s="1">
        <v>0</v>
      </c>
      <c r="E1696" s="1">
        <v>384</v>
      </c>
      <c r="F1696" s="1">
        <v>0.96609999999999996</v>
      </c>
      <c r="G1696" s="1">
        <v>0</v>
      </c>
      <c r="H1696" s="1">
        <v>0.96609999999999996</v>
      </c>
    </row>
    <row r="1697" spans="2:8">
      <c r="B1697" s="2">
        <v>664760</v>
      </c>
      <c r="C1697" s="1">
        <v>247</v>
      </c>
      <c r="D1697" s="1">
        <v>0</v>
      </c>
      <c r="E1697" s="1">
        <v>281</v>
      </c>
      <c r="F1697" s="1">
        <v>0.879</v>
      </c>
      <c r="G1697" s="1">
        <v>0</v>
      </c>
      <c r="H1697" s="1">
        <v>0.879</v>
      </c>
    </row>
    <row r="1698" spans="2:8">
      <c r="B1698" s="2">
        <v>664761</v>
      </c>
      <c r="C1698" s="1">
        <v>375</v>
      </c>
      <c r="D1698" s="1">
        <v>0</v>
      </c>
      <c r="E1698" s="1">
        <v>375</v>
      </c>
      <c r="F1698" s="1">
        <v>1</v>
      </c>
      <c r="G1698" s="1">
        <v>0</v>
      </c>
      <c r="H1698" s="1">
        <v>1</v>
      </c>
    </row>
    <row r="1699" spans="2:8">
      <c r="B1699" s="2">
        <v>664776</v>
      </c>
      <c r="C1699" s="1">
        <v>31</v>
      </c>
      <c r="D1699" s="1">
        <v>0</v>
      </c>
      <c r="E1699" s="1">
        <v>52</v>
      </c>
      <c r="F1699" s="1">
        <v>0.59619999999999995</v>
      </c>
      <c r="G1699" s="1">
        <v>0</v>
      </c>
      <c r="H1699" s="1">
        <v>0.59619999999999995</v>
      </c>
    </row>
    <row r="1700" spans="2:8">
      <c r="B1700" s="2">
        <v>664798</v>
      </c>
      <c r="C1700" s="1">
        <v>46</v>
      </c>
      <c r="D1700" s="1">
        <v>14</v>
      </c>
      <c r="E1700" s="1">
        <v>210</v>
      </c>
      <c r="F1700" s="1">
        <v>0.219</v>
      </c>
      <c r="G1700" s="1">
        <v>6.6699999999999995E-2</v>
      </c>
      <c r="H1700" s="1">
        <v>0.28570000000000001</v>
      </c>
    </row>
    <row r="1701" spans="2:8">
      <c r="B1701" s="2">
        <v>664817</v>
      </c>
      <c r="C1701" s="1">
        <v>97</v>
      </c>
      <c r="D1701" s="1">
        <v>0</v>
      </c>
      <c r="E1701" s="1">
        <v>97</v>
      </c>
      <c r="F1701" s="1">
        <v>1</v>
      </c>
      <c r="G1701" s="1">
        <v>0</v>
      </c>
      <c r="H1701" s="1">
        <v>1</v>
      </c>
    </row>
    <row r="1702" spans="2:8">
      <c r="B1702" s="2">
        <v>664819</v>
      </c>
      <c r="C1702" s="1">
        <v>13</v>
      </c>
      <c r="D1702" s="1">
        <v>0</v>
      </c>
      <c r="E1702" s="1">
        <v>13</v>
      </c>
      <c r="F1702" s="1">
        <v>1</v>
      </c>
      <c r="G1702" s="1">
        <v>0</v>
      </c>
      <c r="H1702" s="1">
        <v>1</v>
      </c>
    </row>
    <row r="1703" spans="2:8">
      <c r="B1703" s="2">
        <v>664874</v>
      </c>
      <c r="C1703" s="1">
        <v>839</v>
      </c>
      <c r="D1703" s="1">
        <v>0</v>
      </c>
      <c r="E1703" s="1">
        <v>839</v>
      </c>
      <c r="F1703" s="1">
        <v>1</v>
      </c>
      <c r="G1703" s="1">
        <v>0</v>
      </c>
      <c r="H1703" s="1">
        <v>1</v>
      </c>
    </row>
    <row r="1704" spans="2:8">
      <c r="B1704" s="2">
        <v>664879</v>
      </c>
      <c r="C1704" s="1">
        <v>229</v>
      </c>
      <c r="D1704" s="1">
        <v>0</v>
      </c>
      <c r="E1704" s="1">
        <v>229</v>
      </c>
      <c r="F1704" s="1">
        <v>1</v>
      </c>
      <c r="G1704" s="1">
        <v>0</v>
      </c>
      <c r="H1704" s="1">
        <v>1</v>
      </c>
    </row>
    <row r="1705" spans="2:8">
      <c r="B1705" s="2">
        <v>664886</v>
      </c>
      <c r="C1705" s="1">
        <v>483</v>
      </c>
      <c r="D1705" s="1">
        <v>0</v>
      </c>
      <c r="E1705" s="1">
        <v>483</v>
      </c>
      <c r="F1705" s="1">
        <v>1</v>
      </c>
      <c r="G1705" s="1">
        <v>0</v>
      </c>
      <c r="H1705" s="1">
        <v>1</v>
      </c>
    </row>
    <row r="1706" spans="2:8">
      <c r="B1706" s="2">
        <v>664889</v>
      </c>
      <c r="C1706" s="1">
        <v>46</v>
      </c>
      <c r="D1706" s="1">
        <v>7</v>
      </c>
      <c r="E1706" s="1">
        <v>402</v>
      </c>
      <c r="F1706" s="1">
        <v>0.1144</v>
      </c>
      <c r="G1706" s="1">
        <v>1.7399999999999999E-2</v>
      </c>
      <c r="H1706" s="1">
        <v>0.1318</v>
      </c>
    </row>
    <row r="1707" spans="2:8">
      <c r="B1707" s="2">
        <v>664892</v>
      </c>
      <c r="C1707" s="1">
        <v>442</v>
      </c>
      <c r="D1707" s="1">
        <v>0</v>
      </c>
      <c r="E1707" s="1">
        <v>442</v>
      </c>
      <c r="F1707" s="1">
        <v>1</v>
      </c>
      <c r="G1707" s="1">
        <v>0</v>
      </c>
      <c r="H1707" s="1">
        <v>1</v>
      </c>
    </row>
    <row r="1708" spans="2:8">
      <c r="B1708" s="2">
        <v>664896</v>
      </c>
      <c r="C1708" s="1">
        <v>487</v>
      </c>
      <c r="D1708" s="1">
        <v>0</v>
      </c>
      <c r="E1708" s="1">
        <v>748</v>
      </c>
      <c r="F1708" s="1">
        <v>0.65110000000000001</v>
      </c>
      <c r="G1708" s="1">
        <v>0</v>
      </c>
      <c r="H1708" s="1">
        <v>0.65110000000000001</v>
      </c>
    </row>
    <row r="1709" spans="2:8">
      <c r="B1709" s="2">
        <v>664899</v>
      </c>
      <c r="C1709" s="1">
        <v>773</v>
      </c>
      <c r="D1709" s="1">
        <v>0</v>
      </c>
      <c r="E1709" s="1">
        <v>1216</v>
      </c>
      <c r="F1709" s="1">
        <v>0.63570000000000004</v>
      </c>
      <c r="G1709" s="1">
        <v>0</v>
      </c>
      <c r="H1709" s="1">
        <v>0.63570000000000004</v>
      </c>
    </row>
    <row r="1710" spans="2:8">
      <c r="B1710" s="2">
        <v>664901</v>
      </c>
      <c r="C1710" s="1">
        <v>439</v>
      </c>
      <c r="D1710" s="1">
        <v>0</v>
      </c>
      <c r="E1710" s="1">
        <v>613</v>
      </c>
      <c r="F1710" s="1">
        <v>0.71619999999999995</v>
      </c>
      <c r="G1710" s="1">
        <v>0</v>
      </c>
      <c r="H1710" s="1">
        <v>0.71619999999999995</v>
      </c>
    </row>
    <row r="1711" spans="2:8">
      <c r="B1711" s="2">
        <v>664902</v>
      </c>
      <c r="C1711" s="1">
        <v>165</v>
      </c>
      <c r="D1711" s="1">
        <v>0</v>
      </c>
      <c r="E1711" s="1">
        <v>282</v>
      </c>
      <c r="F1711" s="1">
        <v>0.58509999999999995</v>
      </c>
      <c r="G1711" s="1">
        <v>0</v>
      </c>
      <c r="H1711" s="1">
        <v>0.58509999999999995</v>
      </c>
    </row>
    <row r="1712" spans="2:8">
      <c r="B1712" s="2">
        <v>664903</v>
      </c>
      <c r="C1712" s="1">
        <v>139</v>
      </c>
      <c r="D1712" s="1">
        <v>49</v>
      </c>
      <c r="E1712" s="1">
        <v>387</v>
      </c>
      <c r="F1712" s="1">
        <v>0.35920000000000002</v>
      </c>
      <c r="G1712" s="1">
        <v>0.12659999999999999</v>
      </c>
      <c r="H1712" s="1">
        <v>0.48580000000000001</v>
      </c>
    </row>
    <row r="1713" spans="2:8">
      <c r="B1713" s="2">
        <v>664904</v>
      </c>
      <c r="C1713" s="1">
        <v>200</v>
      </c>
      <c r="D1713" s="1">
        <v>0</v>
      </c>
      <c r="E1713" s="1">
        <v>363</v>
      </c>
      <c r="F1713" s="1">
        <v>0.55100000000000005</v>
      </c>
      <c r="G1713" s="1">
        <v>0</v>
      </c>
      <c r="H1713" s="1">
        <v>0.55100000000000005</v>
      </c>
    </row>
    <row r="1714" spans="2:8">
      <c r="B1714" s="2">
        <v>664905</v>
      </c>
      <c r="C1714" s="1">
        <v>438</v>
      </c>
      <c r="D1714" s="1">
        <v>0</v>
      </c>
      <c r="E1714" s="1">
        <v>682</v>
      </c>
      <c r="F1714" s="1">
        <v>0.64219999999999999</v>
      </c>
      <c r="G1714" s="1">
        <v>0</v>
      </c>
      <c r="H1714" s="1">
        <v>0.64219999999999999</v>
      </c>
    </row>
    <row r="1715" spans="2:8">
      <c r="B1715" s="2">
        <v>664922</v>
      </c>
      <c r="C1715" s="1">
        <v>325</v>
      </c>
      <c r="D1715" s="1">
        <v>0</v>
      </c>
      <c r="E1715" s="1">
        <v>398</v>
      </c>
      <c r="F1715" s="1">
        <v>0.81659999999999999</v>
      </c>
      <c r="G1715" s="1">
        <v>0</v>
      </c>
      <c r="H1715" s="1">
        <v>0.81659999999999999</v>
      </c>
    </row>
    <row r="1716" spans="2:8">
      <c r="B1716" s="2">
        <v>664927</v>
      </c>
      <c r="C1716" s="1">
        <v>724</v>
      </c>
      <c r="D1716" s="1">
        <v>0</v>
      </c>
      <c r="E1716" s="1">
        <v>724</v>
      </c>
      <c r="F1716" s="1">
        <v>1</v>
      </c>
      <c r="G1716" s="1">
        <v>0</v>
      </c>
      <c r="H1716" s="1">
        <v>1</v>
      </c>
    </row>
    <row r="1717" spans="2:8">
      <c r="B1717" s="2">
        <v>664938</v>
      </c>
      <c r="C1717" s="1">
        <v>176</v>
      </c>
      <c r="D1717" s="1">
        <v>0</v>
      </c>
      <c r="E1717" s="1">
        <v>234</v>
      </c>
      <c r="F1717" s="1">
        <v>0.75209999999999999</v>
      </c>
      <c r="G1717" s="1">
        <v>0</v>
      </c>
      <c r="H1717" s="1">
        <v>0.75209999999999999</v>
      </c>
    </row>
    <row r="1718" spans="2:8">
      <c r="B1718" s="2">
        <v>664939</v>
      </c>
      <c r="C1718" s="1">
        <v>140</v>
      </c>
      <c r="D1718" s="1">
        <v>0</v>
      </c>
      <c r="E1718" s="1">
        <v>217</v>
      </c>
      <c r="F1718" s="1">
        <v>0.6452</v>
      </c>
      <c r="G1718" s="1">
        <v>0</v>
      </c>
      <c r="H1718" s="1">
        <v>0.6452</v>
      </c>
    </row>
    <row r="1719" spans="2:8">
      <c r="B1719" s="2">
        <v>664940</v>
      </c>
      <c r="C1719" s="1">
        <v>271</v>
      </c>
      <c r="D1719" s="1">
        <v>0</v>
      </c>
      <c r="E1719" s="1">
        <v>461</v>
      </c>
      <c r="F1719" s="1">
        <v>0.58789999999999998</v>
      </c>
      <c r="G1719" s="1">
        <v>0</v>
      </c>
      <c r="H1719" s="1">
        <v>0.58789999999999998</v>
      </c>
    </row>
    <row r="1720" spans="2:8">
      <c r="B1720" s="2">
        <v>664946</v>
      </c>
      <c r="C1720" s="1">
        <v>115</v>
      </c>
      <c r="D1720" s="1">
        <v>28</v>
      </c>
      <c r="E1720" s="1">
        <v>296</v>
      </c>
      <c r="F1720" s="1">
        <v>0.38850000000000001</v>
      </c>
      <c r="G1720" s="1">
        <v>9.4600000000000004E-2</v>
      </c>
      <c r="H1720" s="1">
        <v>0.48309999999999997</v>
      </c>
    </row>
    <row r="1721" spans="2:8">
      <c r="B1721" s="2">
        <v>664948</v>
      </c>
      <c r="C1721" s="1">
        <v>40</v>
      </c>
      <c r="D1721" s="1">
        <v>27</v>
      </c>
      <c r="E1721" s="1">
        <v>127</v>
      </c>
      <c r="F1721" s="1">
        <v>0.315</v>
      </c>
      <c r="G1721" s="1">
        <v>0.21260000000000001</v>
      </c>
      <c r="H1721" s="1">
        <v>0.52759999999999996</v>
      </c>
    </row>
    <row r="1722" spans="2:8">
      <c r="B1722" s="2">
        <v>664951</v>
      </c>
      <c r="C1722" s="1">
        <v>28</v>
      </c>
      <c r="D1722" s="1">
        <v>0</v>
      </c>
      <c r="E1722" s="1">
        <v>28</v>
      </c>
      <c r="F1722" s="1">
        <v>1</v>
      </c>
      <c r="G1722" s="1">
        <v>0</v>
      </c>
      <c r="H1722" s="1">
        <v>1</v>
      </c>
    </row>
    <row r="1723" spans="2:8">
      <c r="B1723" s="2">
        <v>664957</v>
      </c>
      <c r="C1723" s="1">
        <v>230</v>
      </c>
      <c r="D1723" s="1">
        <v>0</v>
      </c>
      <c r="E1723" s="1">
        <v>289</v>
      </c>
      <c r="F1723" s="1">
        <v>0.79579999999999995</v>
      </c>
      <c r="G1723" s="1">
        <v>0</v>
      </c>
      <c r="H1723" s="1">
        <v>0.79579999999999995</v>
      </c>
    </row>
    <row r="1724" spans="2:8">
      <c r="B1724" s="2">
        <v>664960</v>
      </c>
      <c r="C1724" s="1">
        <v>53</v>
      </c>
      <c r="D1724" s="1">
        <v>0</v>
      </c>
      <c r="E1724" s="1">
        <v>53</v>
      </c>
      <c r="F1724" s="1">
        <v>1</v>
      </c>
      <c r="G1724" s="1">
        <v>0</v>
      </c>
      <c r="H1724" s="1">
        <v>1</v>
      </c>
    </row>
    <row r="1725" spans="2:8">
      <c r="B1725" s="2">
        <v>664966</v>
      </c>
      <c r="C1725" s="1">
        <v>140</v>
      </c>
      <c r="D1725" s="1">
        <v>33</v>
      </c>
      <c r="E1725" s="1">
        <v>531</v>
      </c>
      <c r="F1725" s="1">
        <v>0.26369999999999999</v>
      </c>
      <c r="G1725" s="1">
        <v>6.2100000000000002E-2</v>
      </c>
      <c r="H1725" s="1">
        <v>0.32579999999999998</v>
      </c>
    </row>
    <row r="1726" spans="2:8">
      <c r="B1726" s="2">
        <v>664970</v>
      </c>
      <c r="C1726" s="1">
        <v>338</v>
      </c>
      <c r="D1726" s="1">
        <v>0</v>
      </c>
      <c r="E1726" s="1">
        <v>450</v>
      </c>
      <c r="F1726" s="1">
        <v>0.75109999999999999</v>
      </c>
      <c r="G1726" s="1">
        <v>0</v>
      </c>
      <c r="H1726" s="1">
        <v>0.75109999999999999</v>
      </c>
    </row>
    <row r="1727" spans="2:8">
      <c r="B1727" s="2">
        <v>664974</v>
      </c>
      <c r="C1727" s="1">
        <v>310</v>
      </c>
      <c r="D1727" s="1">
        <v>0</v>
      </c>
      <c r="E1727" s="1">
        <v>478</v>
      </c>
      <c r="F1727" s="1">
        <v>0.64849999999999997</v>
      </c>
      <c r="G1727" s="1">
        <v>0</v>
      </c>
      <c r="H1727" s="1">
        <v>0.64849999999999997</v>
      </c>
    </row>
    <row r="1728" spans="2:8">
      <c r="B1728" s="2">
        <v>664985</v>
      </c>
      <c r="C1728" s="1">
        <v>187</v>
      </c>
      <c r="D1728" s="1">
        <v>0</v>
      </c>
      <c r="E1728" s="1">
        <v>201</v>
      </c>
      <c r="F1728" s="1">
        <v>0.93030000000000002</v>
      </c>
      <c r="G1728" s="1">
        <v>0</v>
      </c>
      <c r="H1728" s="1">
        <v>0.93030000000000002</v>
      </c>
    </row>
    <row r="1729" spans="2:8">
      <c r="B1729" s="2">
        <v>664995</v>
      </c>
      <c r="C1729" s="1">
        <v>211</v>
      </c>
      <c r="D1729" s="1">
        <v>0</v>
      </c>
      <c r="E1729" s="1">
        <v>258</v>
      </c>
      <c r="F1729" s="1">
        <v>0.81779999999999997</v>
      </c>
      <c r="G1729" s="1">
        <v>0</v>
      </c>
      <c r="H1729" s="1">
        <v>0.81779999999999997</v>
      </c>
    </row>
    <row r="1730" spans="2:8">
      <c r="B1730" s="2">
        <v>665020</v>
      </c>
      <c r="C1730" s="1">
        <v>156</v>
      </c>
      <c r="D1730" s="1">
        <v>40</v>
      </c>
      <c r="E1730" s="1">
        <v>350</v>
      </c>
      <c r="F1730" s="1">
        <v>0.44569999999999999</v>
      </c>
      <c r="G1730" s="1">
        <v>0.1143</v>
      </c>
      <c r="H1730" s="1">
        <v>0.56000000000000005</v>
      </c>
    </row>
    <row r="1731" spans="2:8">
      <c r="B1731" s="2">
        <v>665024</v>
      </c>
      <c r="C1731" s="1">
        <v>299</v>
      </c>
      <c r="D1731" s="1">
        <v>0</v>
      </c>
      <c r="E1731" s="1">
        <v>378</v>
      </c>
      <c r="F1731" s="1">
        <v>0.79100000000000004</v>
      </c>
      <c r="G1731" s="1">
        <v>0</v>
      </c>
      <c r="H1731" s="1">
        <v>0.79100000000000004</v>
      </c>
    </row>
    <row r="1732" spans="2:8">
      <c r="B1732" s="2">
        <v>665044</v>
      </c>
      <c r="C1732" s="1">
        <v>93</v>
      </c>
      <c r="D1732" s="1">
        <v>25</v>
      </c>
      <c r="E1732" s="1">
        <v>540</v>
      </c>
      <c r="F1732" s="1">
        <v>0.17219999999999999</v>
      </c>
      <c r="G1732" s="1">
        <v>4.6300000000000001E-2</v>
      </c>
      <c r="H1732" s="1">
        <v>0.2185</v>
      </c>
    </row>
    <row r="1733" spans="2:8">
      <c r="B1733" s="2">
        <v>665066</v>
      </c>
      <c r="C1733" s="1">
        <v>54</v>
      </c>
      <c r="D1733" s="1">
        <v>0</v>
      </c>
      <c r="E1733" s="1">
        <v>54</v>
      </c>
      <c r="F1733" s="1">
        <v>1</v>
      </c>
      <c r="G1733" s="1">
        <v>0</v>
      </c>
      <c r="H1733" s="1">
        <v>1</v>
      </c>
    </row>
    <row r="1734" spans="2:8">
      <c r="B1734" s="2">
        <v>665075</v>
      </c>
      <c r="C1734" s="1">
        <v>37</v>
      </c>
      <c r="D1734" s="1">
        <v>0</v>
      </c>
      <c r="E1734" s="1">
        <v>40</v>
      </c>
      <c r="F1734" s="1">
        <v>0.92500000000000004</v>
      </c>
      <c r="G1734" s="1">
        <v>0</v>
      </c>
      <c r="H1734" s="1">
        <v>0.92500000000000004</v>
      </c>
    </row>
    <row r="1735" spans="2:8">
      <c r="B1735" s="2">
        <v>665085</v>
      </c>
      <c r="C1735" s="1">
        <v>380</v>
      </c>
      <c r="D1735" s="1">
        <v>0</v>
      </c>
      <c r="E1735" s="1">
        <v>437</v>
      </c>
      <c r="F1735" s="1">
        <v>0.86960000000000004</v>
      </c>
      <c r="G1735" s="1">
        <v>0</v>
      </c>
      <c r="H1735" s="1">
        <v>0.86960000000000004</v>
      </c>
    </row>
    <row r="1736" spans="2:8">
      <c r="B1736" s="2">
        <v>665089</v>
      </c>
      <c r="C1736" s="1">
        <v>17</v>
      </c>
      <c r="D1736" s="1">
        <v>8</v>
      </c>
      <c r="E1736" s="1">
        <v>189</v>
      </c>
      <c r="F1736" s="1">
        <v>8.9899999999999994E-2</v>
      </c>
      <c r="G1736" s="1">
        <v>4.2299999999999997E-2</v>
      </c>
      <c r="H1736" s="1">
        <v>0.1323</v>
      </c>
    </row>
    <row r="1737" spans="2:8">
      <c r="B1737" s="2">
        <v>665103</v>
      </c>
      <c r="C1737" s="1">
        <v>45</v>
      </c>
      <c r="D1737" s="1">
        <v>0</v>
      </c>
      <c r="E1737" s="1">
        <v>64</v>
      </c>
      <c r="F1737" s="1">
        <v>0.70309999999999995</v>
      </c>
      <c r="G1737" s="1">
        <v>0</v>
      </c>
      <c r="H1737" s="1">
        <v>0.70309999999999995</v>
      </c>
    </row>
    <row r="1738" spans="2:8">
      <c r="B1738" s="2">
        <v>665109</v>
      </c>
      <c r="C1738" s="1">
        <v>35</v>
      </c>
      <c r="D1738" s="1">
        <v>0</v>
      </c>
      <c r="E1738" s="1">
        <v>40</v>
      </c>
      <c r="F1738" s="1">
        <v>0.875</v>
      </c>
      <c r="G1738" s="1">
        <v>0</v>
      </c>
      <c r="H1738" s="1">
        <v>0.875</v>
      </c>
    </row>
    <row r="1739" spans="2:8">
      <c r="B1739" s="2">
        <v>665118</v>
      </c>
      <c r="C1739" s="1">
        <v>107</v>
      </c>
      <c r="D1739" s="1">
        <v>3</v>
      </c>
      <c r="E1739" s="1">
        <v>349</v>
      </c>
      <c r="F1739" s="1">
        <v>0.30659999999999998</v>
      </c>
      <c r="G1739" s="1">
        <v>8.6E-3</v>
      </c>
      <c r="H1739" s="1">
        <v>0.31519999999999998</v>
      </c>
    </row>
    <row r="1740" spans="2:8">
      <c r="B1740" s="2">
        <v>665137</v>
      </c>
      <c r="C1740" s="1">
        <v>235</v>
      </c>
      <c r="D1740" s="1">
        <v>0</v>
      </c>
      <c r="E1740" s="1">
        <v>358</v>
      </c>
      <c r="F1740" s="1">
        <v>0.65639999999999998</v>
      </c>
      <c r="G1740" s="1">
        <v>0</v>
      </c>
      <c r="H1740" s="1">
        <v>0.65639999999999998</v>
      </c>
    </row>
    <row r="1741" spans="2:8">
      <c r="B1741" s="2">
        <v>665149</v>
      </c>
      <c r="C1741" s="1">
        <v>24</v>
      </c>
      <c r="D1741" s="1">
        <v>7</v>
      </c>
      <c r="E1741" s="1">
        <v>110</v>
      </c>
      <c r="F1741" s="1">
        <v>0.21820000000000001</v>
      </c>
      <c r="G1741" s="1">
        <v>6.3600000000000004E-2</v>
      </c>
      <c r="H1741" s="1">
        <v>0.28179999999999999</v>
      </c>
    </row>
    <row r="1742" spans="2:8">
      <c r="B1742" s="2">
        <v>665152</v>
      </c>
      <c r="C1742" s="1">
        <v>200</v>
      </c>
      <c r="D1742" s="1">
        <v>89</v>
      </c>
      <c r="E1742" s="1">
        <v>1072</v>
      </c>
      <c r="F1742" s="1">
        <v>0.18659999999999999</v>
      </c>
      <c r="G1742" s="1">
        <v>8.3000000000000004E-2</v>
      </c>
      <c r="H1742" s="1">
        <v>0.26960000000000001</v>
      </c>
    </row>
    <row r="1743" spans="2:8">
      <c r="B1743" s="2">
        <v>665173</v>
      </c>
      <c r="C1743" s="1">
        <v>545</v>
      </c>
      <c r="D1743" s="1">
        <v>0</v>
      </c>
      <c r="E1743" s="1">
        <v>598</v>
      </c>
      <c r="F1743" s="1">
        <v>0.91139999999999999</v>
      </c>
      <c r="G1743" s="1">
        <v>0</v>
      </c>
      <c r="H1743" s="1">
        <v>0.91139999999999999</v>
      </c>
    </row>
    <row r="1744" spans="2:8">
      <c r="B1744" s="2">
        <v>665174</v>
      </c>
      <c r="C1744" s="1">
        <v>403</v>
      </c>
      <c r="D1744" s="1">
        <v>0</v>
      </c>
      <c r="E1744" s="1">
        <v>403</v>
      </c>
      <c r="F1744" s="1">
        <v>1</v>
      </c>
      <c r="G1744" s="1">
        <v>0</v>
      </c>
      <c r="H1744" s="1">
        <v>1</v>
      </c>
    </row>
    <row r="1745" spans="2:8">
      <c r="B1745" s="2">
        <v>665180</v>
      </c>
      <c r="C1745" s="1">
        <v>369</v>
      </c>
      <c r="D1745" s="1">
        <v>0</v>
      </c>
      <c r="E1745" s="1">
        <v>369</v>
      </c>
      <c r="F1745" s="1">
        <v>1</v>
      </c>
      <c r="G1745" s="1">
        <v>0</v>
      </c>
      <c r="H1745" s="1">
        <v>1</v>
      </c>
    </row>
    <row r="1746" spans="2:8">
      <c r="B1746" s="2">
        <v>665190</v>
      </c>
      <c r="C1746" s="1">
        <v>92</v>
      </c>
      <c r="D1746" s="1">
        <v>0</v>
      </c>
      <c r="E1746" s="1">
        <v>92</v>
      </c>
      <c r="F1746" s="1">
        <v>1</v>
      </c>
      <c r="G1746" s="1">
        <v>0</v>
      </c>
      <c r="H1746" s="1">
        <v>1</v>
      </c>
    </row>
    <row r="1747" spans="2:8">
      <c r="B1747" s="2">
        <v>665196</v>
      </c>
      <c r="C1747" s="1">
        <v>14</v>
      </c>
      <c r="D1747" s="1">
        <v>0</v>
      </c>
      <c r="E1747" s="1">
        <v>15</v>
      </c>
      <c r="F1747" s="1">
        <v>0.93330000000000002</v>
      </c>
      <c r="G1747" s="1">
        <v>0</v>
      </c>
      <c r="H1747" s="1">
        <v>0.93330000000000002</v>
      </c>
    </row>
    <row r="1748" spans="2:8">
      <c r="B1748" s="2">
        <v>665199</v>
      </c>
      <c r="C1748" s="1">
        <v>167</v>
      </c>
      <c r="D1748" s="1">
        <v>63</v>
      </c>
      <c r="E1748" s="1">
        <v>545</v>
      </c>
      <c r="F1748" s="1">
        <v>0.30640000000000001</v>
      </c>
      <c r="G1748" s="1">
        <v>0.11559999999999999</v>
      </c>
      <c r="H1748" s="1">
        <v>0.42199999999999999</v>
      </c>
    </row>
    <row r="1749" spans="2:8">
      <c r="B1749" s="2">
        <v>665201</v>
      </c>
      <c r="C1749" s="1">
        <v>385</v>
      </c>
      <c r="D1749" s="1">
        <v>0</v>
      </c>
      <c r="E1749" s="1">
        <v>385</v>
      </c>
      <c r="F1749" s="1">
        <v>1</v>
      </c>
      <c r="G1749" s="1">
        <v>0</v>
      </c>
      <c r="H1749" s="1">
        <v>1</v>
      </c>
    </row>
    <row r="1750" spans="2:8">
      <c r="B1750" s="2">
        <v>665202</v>
      </c>
      <c r="C1750" s="1">
        <v>226</v>
      </c>
      <c r="D1750" s="1">
        <v>39</v>
      </c>
      <c r="E1750" s="1">
        <v>480</v>
      </c>
      <c r="F1750" s="1">
        <v>0.4708</v>
      </c>
      <c r="G1750" s="1">
        <v>8.1299999999999997E-2</v>
      </c>
      <c r="H1750" s="1">
        <v>0.55210000000000004</v>
      </c>
    </row>
    <row r="1751" spans="2:8">
      <c r="B1751" s="2">
        <v>665206</v>
      </c>
      <c r="C1751" s="1">
        <v>738</v>
      </c>
      <c r="D1751" s="1">
        <v>0</v>
      </c>
      <c r="E1751" s="1">
        <v>795</v>
      </c>
      <c r="F1751" s="1">
        <v>0.92830000000000001</v>
      </c>
      <c r="G1751" s="1">
        <v>0</v>
      </c>
      <c r="H1751" s="1">
        <v>0.92830000000000001</v>
      </c>
    </row>
    <row r="1752" spans="2:8">
      <c r="B1752" s="2">
        <v>665207</v>
      </c>
      <c r="C1752" s="1">
        <v>680</v>
      </c>
      <c r="D1752" s="1">
        <v>0</v>
      </c>
      <c r="E1752" s="1">
        <v>892</v>
      </c>
      <c r="F1752" s="1">
        <v>0.76229999999999998</v>
      </c>
      <c r="G1752" s="1">
        <v>0</v>
      </c>
      <c r="H1752" s="1">
        <v>0.76229999999999998</v>
      </c>
    </row>
    <row r="1753" spans="2:8">
      <c r="B1753" s="2">
        <v>665215</v>
      </c>
      <c r="C1753" s="1">
        <v>195</v>
      </c>
      <c r="D1753" s="1">
        <v>44</v>
      </c>
      <c r="E1753" s="1">
        <v>771</v>
      </c>
      <c r="F1753" s="1">
        <v>0.25290000000000001</v>
      </c>
      <c r="G1753" s="1">
        <v>5.7099999999999998E-2</v>
      </c>
      <c r="H1753" s="1">
        <v>0.31</v>
      </c>
    </row>
    <row r="1754" spans="2:8">
      <c r="B1754" s="2">
        <v>665216</v>
      </c>
      <c r="C1754" s="1">
        <v>400</v>
      </c>
      <c r="D1754" s="1">
        <v>0</v>
      </c>
      <c r="E1754" s="1">
        <v>789</v>
      </c>
      <c r="F1754" s="1">
        <v>0.50700000000000001</v>
      </c>
      <c r="G1754" s="1">
        <v>0</v>
      </c>
      <c r="H1754" s="1">
        <v>0.50700000000000001</v>
      </c>
    </row>
    <row r="1755" spans="2:8">
      <c r="B1755" s="2">
        <v>665220</v>
      </c>
      <c r="C1755" s="1">
        <v>304</v>
      </c>
      <c r="D1755" s="1">
        <v>123</v>
      </c>
      <c r="E1755" s="1">
        <v>720</v>
      </c>
      <c r="F1755" s="1">
        <v>0.42220000000000002</v>
      </c>
      <c r="G1755" s="1">
        <v>0.17080000000000001</v>
      </c>
      <c r="H1755" s="1">
        <v>0.59309999999999996</v>
      </c>
    </row>
    <row r="1756" spans="2:8">
      <c r="B1756" s="2">
        <v>665227</v>
      </c>
      <c r="C1756" s="1">
        <v>188</v>
      </c>
      <c r="D1756" s="1">
        <v>0</v>
      </c>
      <c r="E1756" s="1">
        <v>303</v>
      </c>
      <c r="F1756" s="1">
        <v>0.62050000000000005</v>
      </c>
      <c r="G1756" s="1">
        <v>0</v>
      </c>
      <c r="H1756" s="1">
        <v>0.62050000000000005</v>
      </c>
    </row>
    <row r="1757" spans="2:8">
      <c r="B1757" s="2">
        <v>665231</v>
      </c>
      <c r="C1757" s="1">
        <v>85</v>
      </c>
      <c r="D1757" s="1">
        <v>19</v>
      </c>
      <c r="E1757" s="1">
        <v>379</v>
      </c>
      <c r="F1757" s="1">
        <v>0.2243</v>
      </c>
      <c r="G1757" s="1">
        <v>5.0099999999999999E-2</v>
      </c>
      <c r="H1757" s="1">
        <v>0.27439999999999998</v>
      </c>
    </row>
    <row r="1758" spans="2:8">
      <c r="B1758" s="2">
        <v>665243</v>
      </c>
      <c r="C1758" s="1">
        <v>115</v>
      </c>
      <c r="D1758" s="1">
        <v>61</v>
      </c>
      <c r="E1758" s="1">
        <v>773</v>
      </c>
      <c r="F1758" s="1">
        <v>0.14879999999999999</v>
      </c>
      <c r="G1758" s="1">
        <v>7.8899999999999998E-2</v>
      </c>
      <c r="H1758" s="1">
        <v>0.22770000000000001</v>
      </c>
    </row>
    <row r="1759" spans="2:8">
      <c r="B1759" s="2">
        <v>665244</v>
      </c>
      <c r="C1759" s="1">
        <v>182</v>
      </c>
      <c r="D1759" s="1">
        <v>0</v>
      </c>
      <c r="E1759" s="1">
        <v>182</v>
      </c>
      <c r="F1759" s="1">
        <v>1</v>
      </c>
      <c r="G1759" s="1">
        <v>0</v>
      </c>
      <c r="H1759" s="1">
        <v>1</v>
      </c>
    </row>
    <row r="1760" spans="2:8">
      <c r="B1760" s="2">
        <v>665254</v>
      </c>
      <c r="C1760" s="1">
        <v>804</v>
      </c>
      <c r="D1760" s="1">
        <v>0</v>
      </c>
      <c r="E1760" s="1">
        <v>1188</v>
      </c>
      <c r="F1760" s="1">
        <v>0.67679999999999996</v>
      </c>
      <c r="G1760" s="1">
        <v>0</v>
      </c>
      <c r="H1760" s="1">
        <v>0.67679999999999996</v>
      </c>
    </row>
    <row r="1761" spans="2:8">
      <c r="B1761" s="2">
        <v>665267</v>
      </c>
      <c r="C1761" s="1">
        <v>244</v>
      </c>
      <c r="D1761" s="1">
        <v>0</v>
      </c>
      <c r="E1761" s="1">
        <v>394</v>
      </c>
      <c r="F1761" s="1">
        <v>0.61929999999999996</v>
      </c>
      <c r="G1761" s="1">
        <v>0</v>
      </c>
      <c r="H1761" s="1">
        <v>0.61929999999999996</v>
      </c>
    </row>
    <row r="1762" spans="2:8">
      <c r="B1762" s="2">
        <v>665268</v>
      </c>
      <c r="C1762" s="1">
        <v>387</v>
      </c>
      <c r="D1762" s="1">
        <v>0</v>
      </c>
      <c r="E1762" s="1">
        <v>411</v>
      </c>
      <c r="F1762" s="1">
        <v>0.94159999999999999</v>
      </c>
      <c r="G1762" s="1">
        <v>0</v>
      </c>
      <c r="H1762" s="1">
        <v>0.94159999999999999</v>
      </c>
    </row>
    <row r="1763" spans="2:8">
      <c r="B1763" s="2">
        <v>665293</v>
      </c>
      <c r="C1763" s="1">
        <v>382</v>
      </c>
      <c r="D1763" s="1">
        <v>0</v>
      </c>
      <c r="E1763" s="1">
        <v>459</v>
      </c>
      <c r="F1763" s="1">
        <v>0.83220000000000005</v>
      </c>
      <c r="G1763" s="1">
        <v>0</v>
      </c>
      <c r="H1763" s="1">
        <v>0.83220000000000005</v>
      </c>
    </row>
    <row r="1764" spans="2:8">
      <c r="B1764" s="2">
        <v>665294</v>
      </c>
      <c r="C1764" s="1">
        <v>392</v>
      </c>
      <c r="D1764" s="1">
        <v>0</v>
      </c>
      <c r="E1764" s="1">
        <v>392</v>
      </c>
      <c r="F1764" s="1">
        <v>1</v>
      </c>
      <c r="G1764" s="1">
        <v>0</v>
      </c>
      <c r="H1764" s="1">
        <v>1</v>
      </c>
    </row>
    <row r="1765" spans="2:8">
      <c r="B1765" s="2">
        <v>665310</v>
      </c>
      <c r="C1765" s="1">
        <v>151</v>
      </c>
      <c r="D1765" s="1">
        <v>52</v>
      </c>
      <c r="E1765" s="1">
        <v>576</v>
      </c>
      <c r="F1765" s="1">
        <v>0.26219999999999999</v>
      </c>
      <c r="G1765" s="1">
        <v>9.0300000000000005E-2</v>
      </c>
      <c r="H1765" s="1">
        <v>0.35239999999999999</v>
      </c>
    </row>
    <row r="1766" spans="2:8">
      <c r="B1766" s="2">
        <v>665318</v>
      </c>
      <c r="C1766" s="1">
        <v>424</v>
      </c>
      <c r="D1766" s="1">
        <v>0</v>
      </c>
      <c r="E1766" s="1">
        <v>424</v>
      </c>
      <c r="F1766" s="1">
        <v>1</v>
      </c>
      <c r="G1766" s="1">
        <v>0</v>
      </c>
      <c r="H1766" s="1">
        <v>1</v>
      </c>
    </row>
    <row r="1767" spans="2:8">
      <c r="B1767" s="2">
        <v>665319</v>
      </c>
      <c r="C1767" s="1">
        <v>504</v>
      </c>
      <c r="D1767" s="1">
        <v>0</v>
      </c>
      <c r="E1767" s="1">
        <v>509</v>
      </c>
      <c r="F1767" s="1">
        <v>0.99019999999999997</v>
      </c>
      <c r="G1767" s="1">
        <v>0</v>
      </c>
      <c r="H1767" s="1">
        <v>0.99019999999999997</v>
      </c>
    </row>
    <row r="1768" spans="2:8">
      <c r="B1768" s="2">
        <v>665345</v>
      </c>
      <c r="C1768" s="1">
        <v>283</v>
      </c>
      <c r="D1768" s="1">
        <v>77</v>
      </c>
      <c r="E1768" s="1">
        <v>1617</v>
      </c>
      <c r="F1768" s="1">
        <v>0.17499999999999999</v>
      </c>
      <c r="G1768" s="1">
        <v>4.7600000000000003E-2</v>
      </c>
      <c r="H1768" s="1">
        <v>0.22259999999999999</v>
      </c>
    </row>
    <row r="1769" spans="2:8">
      <c r="B1769" s="2">
        <v>665352</v>
      </c>
      <c r="C1769" s="1">
        <v>279</v>
      </c>
      <c r="D1769" s="1">
        <v>0</v>
      </c>
      <c r="E1769" s="1">
        <v>360</v>
      </c>
      <c r="F1769" s="1">
        <v>0.77500000000000002</v>
      </c>
      <c r="G1769" s="1">
        <v>0</v>
      </c>
      <c r="H1769" s="1">
        <v>0.77500000000000002</v>
      </c>
    </row>
    <row r="1770" spans="2:8">
      <c r="B1770" s="2">
        <v>665367</v>
      </c>
      <c r="C1770" s="1">
        <v>363</v>
      </c>
      <c r="D1770" s="1">
        <v>0</v>
      </c>
      <c r="E1770" s="1">
        <v>377</v>
      </c>
      <c r="F1770" s="1">
        <v>0.96289999999999998</v>
      </c>
      <c r="G1770" s="1">
        <v>0</v>
      </c>
      <c r="H1770" s="1">
        <v>0.96289999999999998</v>
      </c>
    </row>
    <row r="1771" spans="2:8">
      <c r="B1771" s="2">
        <v>665380</v>
      </c>
      <c r="C1771" s="1">
        <v>171</v>
      </c>
      <c r="D1771" s="1">
        <v>29</v>
      </c>
      <c r="E1771" s="1">
        <v>398</v>
      </c>
      <c r="F1771" s="1">
        <v>0.42959999999999998</v>
      </c>
      <c r="G1771" s="1">
        <v>7.2900000000000006E-2</v>
      </c>
      <c r="H1771" s="1">
        <v>0.50249999999999995</v>
      </c>
    </row>
    <row r="1772" spans="2:8">
      <c r="B1772" s="2">
        <v>665383</v>
      </c>
      <c r="C1772" s="1">
        <v>134</v>
      </c>
      <c r="D1772" s="1">
        <v>52</v>
      </c>
      <c r="E1772" s="1">
        <v>445</v>
      </c>
      <c r="F1772" s="1">
        <v>0.30109999999999998</v>
      </c>
      <c r="G1772" s="1">
        <v>0.1169</v>
      </c>
      <c r="H1772" s="1">
        <v>0.41799999999999998</v>
      </c>
    </row>
    <row r="1773" spans="2:8">
      <c r="B1773" s="2">
        <v>665384</v>
      </c>
      <c r="C1773" s="1">
        <v>136</v>
      </c>
      <c r="D1773" s="1">
        <v>40</v>
      </c>
      <c r="E1773" s="1">
        <v>401</v>
      </c>
      <c r="F1773" s="1">
        <v>0.3392</v>
      </c>
      <c r="G1773" s="1">
        <v>9.98E-2</v>
      </c>
      <c r="H1773" s="1">
        <v>0.43890000000000001</v>
      </c>
    </row>
    <row r="1774" spans="2:8">
      <c r="B1774" s="2">
        <v>665385</v>
      </c>
      <c r="C1774" s="1">
        <v>233</v>
      </c>
      <c r="D1774" s="1">
        <v>93</v>
      </c>
      <c r="E1774" s="1">
        <v>751</v>
      </c>
      <c r="F1774" s="1">
        <v>0.31030000000000002</v>
      </c>
      <c r="G1774" s="1">
        <v>0.12379999999999999</v>
      </c>
      <c r="H1774" s="1">
        <v>0.43409999999999999</v>
      </c>
    </row>
    <row r="1775" spans="2:8">
      <c r="B1775" s="2">
        <v>665387</v>
      </c>
      <c r="C1775" s="1">
        <v>148</v>
      </c>
      <c r="D1775" s="1">
        <v>40</v>
      </c>
      <c r="E1775" s="1">
        <v>681</v>
      </c>
      <c r="F1775" s="1">
        <v>0.21729999999999999</v>
      </c>
      <c r="G1775" s="1">
        <v>5.8700000000000002E-2</v>
      </c>
      <c r="H1775" s="1">
        <v>0.27610000000000001</v>
      </c>
    </row>
    <row r="1776" spans="2:8">
      <c r="B1776" s="2">
        <v>665401</v>
      </c>
      <c r="C1776" s="1">
        <v>666</v>
      </c>
      <c r="D1776" s="1">
        <v>0</v>
      </c>
      <c r="E1776" s="1">
        <v>920</v>
      </c>
      <c r="F1776" s="1">
        <v>0.72389999999999999</v>
      </c>
      <c r="G1776" s="1">
        <v>0</v>
      </c>
      <c r="H1776" s="1">
        <v>0.72389999999999999</v>
      </c>
    </row>
    <row r="1777" spans="2:8">
      <c r="B1777" s="2">
        <v>665402</v>
      </c>
      <c r="C1777" s="1">
        <v>209</v>
      </c>
      <c r="D1777" s="1">
        <v>0</v>
      </c>
      <c r="E1777" s="1">
        <v>493</v>
      </c>
      <c r="F1777" s="1">
        <v>0.4239</v>
      </c>
      <c r="G1777" s="1">
        <v>0</v>
      </c>
      <c r="H1777" s="1">
        <v>0.4239</v>
      </c>
    </row>
    <row r="1778" spans="2:8">
      <c r="B1778" s="2">
        <v>665411</v>
      </c>
      <c r="C1778" s="1">
        <v>394</v>
      </c>
      <c r="D1778" s="1">
        <v>0</v>
      </c>
      <c r="E1778" s="1">
        <v>571</v>
      </c>
      <c r="F1778" s="1">
        <v>0.69</v>
      </c>
      <c r="G1778" s="1">
        <v>0</v>
      </c>
      <c r="H1778" s="1">
        <v>0.69</v>
      </c>
    </row>
    <row r="1779" spans="2:8">
      <c r="B1779" s="2">
        <v>665416</v>
      </c>
      <c r="C1779" s="1">
        <v>588</v>
      </c>
      <c r="D1779" s="1">
        <v>0</v>
      </c>
      <c r="E1779" s="1">
        <v>588</v>
      </c>
      <c r="F1779" s="1">
        <v>1</v>
      </c>
      <c r="G1779" s="1">
        <v>0</v>
      </c>
      <c r="H1779" s="1">
        <v>1</v>
      </c>
    </row>
    <row r="1780" spans="2:8">
      <c r="B1780" s="2">
        <v>665418</v>
      </c>
      <c r="C1780" s="1">
        <v>224</v>
      </c>
      <c r="D1780" s="1">
        <v>0</v>
      </c>
      <c r="E1780" s="1">
        <v>607</v>
      </c>
      <c r="F1780" s="1">
        <v>0.36899999999999999</v>
      </c>
      <c r="G1780" s="1">
        <v>0</v>
      </c>
      <c r="H1780" s="1">
        <v>0.36899999999999999</v>
      </c>
    </row>
    <row r="1781" spans="2:8">
      <c r="B1781" s="2">
        <v>665435</v>
      </c>
      <c r="C1781" s="1">
        <v>31</v>
      </c>
      <c r="D1781" s="1">
        <v>4</v>
      </c>
      <c r="E1781" s="1">
        <v>52</v>
      </c>
      <c r="F1781" s="1">
        <v>0.59619999999999995</v>
      </c>
      <c r="G1781" s="1">
        <v>7.6899999999999996E-2</v>
      </c>
      <c r="H1781" s="1">
        <v>0.67310000000000003</v>
      </c>
    </row>
    <row r="1782" spans="2:8">
      <c r="B1782" s="2">
        <v>665437</v>
      </c>
      <c r="C1782" s="1">
        <v>130</v>
      </c>
      <c r="D1782" s="1">
        <v>10</v>
      </c>
      <c r="E1782" s="1">
        <v>492</v>
      </c>
      <c r="F1782" s="1">
        <v>0.26419999999999999</v>
      </c>
      <c r="G1782" s="1">
        <v>2.0299999999999999E-2</v>
      </c>
      <c r="H1782" s="1">
        <v>0.28460000000000002</v>
      </c>
    </row>
    <row r="1783" spans="2:8">
      <c r="B1783" s="2">
        <v>665438</v>
      </c>
      <c r="C1783" s="1">
        <v>50</v>
      </c>
      <c r="D1783" s="1">
        <v>3</v>
      </c>
      <c r="E1783" s="1">
        <v>507</v>
      </c>
      <c r="F1783" s="1">
        <v>9.8599999999999993E-2</v>
      </c>
      <c r="G1783" s="1">
        <v>5.8999999999999999E-3</v>
      </c>
      <c r="H1783" s="1">
        <v>0.1045</v>
      </c>
    </row>
    <row r="1784" spans="2:8">
      <c r="B1784" s="2">
        <v>665440</v>
      </c>
      <c r="C1784" s="1">
        <v>44</v>
      </c>
      <c r="D1784" s="1">
        <v>0</v>
      </c>
      <c r="E1784" s="1">
        <v>44</v>
      </c>
      <c r="F1784" s="1">
        <v>1</v>
      </c>
      <c r="G1784" s="1">
        <v>0</v>
      </c>
      <c r="H1784" s="1">
        <v>1</v>
      </c>
    </row>
    <row r="1785" spans="2:8">
      <c r="B1785" s="2">
        <v>665455</v>
      </c>
      <c r="C1785" s="1">
        <v>9</v>
      </c>
      <c r="D1785" s="1">
        <v>0</v>
      </c>
      <c r="E1785" s="1">
        <v>39</v>
      </c>
      <c r="F1785" s="1">
        <v>0.23080000000000001</v>
      </c>
      <c r="G1785" s="1">
        <v>0</v>
      </c>
      <c r="H1785" s="1">
        <v>0.23080000000000001</v>
      </c>
    </row>
    <row r="1786" spans="2:8">
      <c r="B1786" s="2">
        <v>665456</v>
      </c>
      <c r="C1786" s="1">
        <v>38</v>
      </c>
      <c r="D1786" s="1">
        <v>0</v>
      </c>
      <c r="E1786" s="1">
        <v>58</v>
      </c>
      <c r="F1786" s="1">
        <v>0.6552</v>
      </c>
      <c r="G1786" s="1">
        <v>0</v>
      </c>
      <c r="H1786" s="1">
        <v>0.6552</v>
      </c>
    </row>
    <row r="1787" spans="2:8">
      <c r="B1787" s="2">
        <v>665474</v>
      </c>
      <c r="C1787" s="1">
        <v>29</v>
      </c>
      <c r="D1787" s="1">
        <v>12</v>
      </c>
      <c r="E1787" s="1">
        <v>96</v>
      </c>
      <c r="F1787" s="1">
        <v>0.30209999999999998</v>
      </c>
      <c r="G1787" s="1">
        <v>0.125</v>
      </c>
      <c r="H1787" s="1">
        <v>0.42709999999999998</v>
      </c>
    </row>
    <row r="1788" spans="2:8">
      <c r="B1788" s="2">
        <v>665482</v>
      </c>
      <c r="C1788" s="1">
        <v>157</v>
      </c>
      <c r="D1788" s="1">
        <v>0</v>
      </c>
      <c r="E1788" s="1">
        <v>181</v>
      </c>
      <c r="F1788" s="1">
        <v>0.86739999999999995</v>
      </c>
      <c r="G1788" s="1">
        <v>0</v>
      </c>
      <c r="H1788" s="1">
        <v>0.86739999999999995</v>
      </c>
    </row>
    <row r="1789" spans="2:8">
      <c r="B1789" s="2">
        <v>665483</v>
      </c>
      <c r="C1789" s="1">
        <v>186</v>
      </c>
      <c r="D1789" s="1">
        <v>0</v>
      </c>
      <c r="E1789" s="1">
        <v>234</v>
      </c>
      <c r="F1789" s="1">
        <v>0.79490000000000005</v>
      </c>
      <c r="G1789" s="1">
        <v>0</v>
      </c>
      <c r="H1789" s="1">
        <v>0.79490000000000005</v>
      </c>
    </row>
    <row r="1790" spans="2:8">
      <c r="B1790" s="2">
        <v>665489</v>
      </c>
      <c r="C1790" s="1">
        <v>42</v>
      </c>
      <c r="D1790" s="1">
        <v>0</v>
      </c>
      <c r="E1790" s="1">
        <v>64</v>
      </c>
      <c r="F1790" s="1">
        <v>0.65629999999999999</v>
      </c>
      <c r="G1790" s="1">
        <v>0</v>
      </c>
      <c r="H1790" s="1">
        <v>0.65629999999999999</v>
      </c>
    </row>
    <row r="1791" spans="2:8">
      <c r="B1791" s="2">
        <v>665490</v>
      </c>
      <c r="C1791" s="1">
        <v>31</v>
      </c>
      <c r="D1791" s="1">
        <v>5</v>
      </c>
      <c r="E1791" s="1">
        <v>75</v>
      </c>
      <c r="F1791" s="1">
        <v>0.4133</v>
      </c>
      <c r="G1791" s="1">
        <v>6.6699999999999995E-2</v>
      </c>
      <c r="H1791" s="1">
        <v>0.48</v>
      </c>
    </row>
    <row r="1792" spans="2:8">
      <c r="B1792" s="2">
        <v>665493</v>
      </c>
      <c r="C1792" s="1">
        <v>515</v>
      </c>
      <c r="D1792" s="1">
        <v>0</v>
      </c>
      <c r="E1792" s="1">
        <v>515</v>
      </c>
      <c r="F1792" s="1">
        <v>1</v>
      </c>
      <c r="G1792" s="1">
        <v>0</v>
      </c>
      <c r="H1792" s="1">
        <v>1</v>
      </c>
    </row>
    <row r="1793" spans="2:8">
      <c r="B1793" s="2">
        <v>665494</v>
      </c>
      <c r="C1793" s="1">
        <v>536</v>
      </c>
      <c r="D1793" s="1">
        <v>0</v>
      </c>
      <c r="E1793" s="1">
        <v>536</v>
      </c>
      <c r="F1793" s="1">
        <v>1</v>
      </c>
      <c r="G1793" s="1">
        <v>0</v>
      </c>
      <c r="H1793" s="1">
        <v>1</v>
      </c>
    </row>
    <row r="1794" spans="2:8">
      <c r="B1794" s="2">
        <v>665495</v>
      </c>
      <c r="C1794" s="1">
        <v>591</v>
      </c>
      <c r="D1794" s="1">
        <v>0</v>
      </c>
      <c r="E1794" s="1">
        <v>602</v>
      </c>
      <c r="F1794" s="1">
        <v>0.98170000000000002</v>
      </c>
      <c r="G1794" s="1">
        <v>0</v>
      </c>
      <c r="H1794" s="1">
        <v>0.98170000000000002</v>
      </c>
    </row>
    <row r="1795" spans="2:8">
      <c r="B1795" s="2">
        <v>665505</v>
      </c>
      <c r="C1795" s="1">
        <v>346</v>
      </c>
      <c r="D1795" s="1">
        <v>0</v>
      </c>
      <c r="E1795" s="1">
        <v>427</v>
      </c>
      <c r="F1795" s="1">
        <v>0.81030000000000002</v>
      </c>
      <c r="G1795" s="1">
        <v>0</v>
      </c>
      <c r="H1795" s="1">
        <v>0.81030000000000002</v>
      </c>
    </row>
    <row r="1796" spans="2:8">
      <c r="B1796" s="2">
        <v>665506</v>
      </c>
      <c r="C1796" s="1">
        <v>437</v>
      </c>
      <c r="D1796" s="1">
        <v>0</v>
      </c>
      <c r="E1796" s="1">
        <v>437</v>
      </c>
      <c r="F1796" s="1">
        <v>1</v>
      </c>
      <c r="G1796" s="1">
        <v>0</v>
      </c>
      <c r="H1796" s="1">
        <v>1</v>
      </c>
    </row>
    <row r="1797" spans="2:8">
      <c r="B1797" s="2">
        <v>665507</v>
      </c>
      <c r="C1797" s="1">
        <v>75</v>
      </c>
      <c r="D1797" s="1">
        <v>30</v>
      </c>
      <c r="E1797" s="1">
        <v>258</v>
      </c>
      <c r="F1797" s="1">
        <v>0.29070000000000001</v>
      </c>
      <c r="G1797" s="1">
        <v>0.1163</v>
      </c>
      <c r="H1797" s="1">
        <v>0.40699999999999997</v>
      </c>
    </row>
    <row r="1798" spans="2:8">
      <c r="B1798" s="2">
        <v>665508</v>
      </c>
      <c r="C1798" s="1">
        <v>473</v>
      </c>
      <c r="D1798" s="1">
        <v>0</v>
      </c>
      <c r="E1798" s="1">
        <v>539</v>
      </c>
      <c r="F1798" s="1">
        <v>0.87760000000000005</v>
      </c>
      <c r="G1798" s="1">
        <v>0</v>
      </c>
      <c r="H1798" s="1">
        <v>0.87760000000000005</v>
      </c>
    </row>
    <row r="1799" spans="2:8">
      <c r="B1799" s="2">
        <v>665510</v>
      </c>
      <c r="C1799" s="1">
        <v>449</v>
      </c>
      <c r="D1799" s="1">
        <v>0</v>
      </c>
      <c r="E1799" s="1">
        <v>591</v>
      </c>
      <c r="F1799" s="1">
        <v>0.75970000000000004</v>
      </c>
      <c r="G1799" s="1">
        <v>0</v>
      </c>
      <c r="H1799" s="1">
        <v>0.75970000000000004</v>
      </c>
    </row>
    <row r="1800" spans="2:8">
      <c r="B1800" s="2">
        <v>665511</v>
      </c>
      <c r="C1800" s="1">
        <v>213</v>
      </c>
      <c r="D1800" s="1">
        <v>72</v>
      </c>
      <c r="E1800" s="1">
        <v>547</v>
      </c>
      <c r="F1800" s="1">
        <v>0.38940000000000002</v>
      </c>
      <c r="G1800" s="1">
        <v>0.13159999999999999</v>
      </c>
      <c r="H1800" s="1">
        <v>0.52100000000000002</v>
      </c>
    </row>
    <row r="1801" spans="2:8">
      <c r="B1801" s="2">
        <v>665512</v>
      </c>
      <c r="C1801" s="1">
        <v>337</v>
      </c>
      <c r="D1801" s="1">
        <v>0</v>
      </c>
      <c r="E1801" s="1">
        <v>492</v>
      </c>
      <c r="F1801" s="1">
        <v>0.68500000000000005</v>
      </c>
      <c r="G1801" s="1">
        <v>0</v>
      </c>
      <c r="H1801" s="1">
        <v>0.68500000000000005</v>
      </c>
    </row>
    <row r="1802" spans="2:8">
      <c r="B1802" s="2">
        <v>665514</v>
      </c>
      <c r="C1802" s="1">
        <v>471</v>
      </c>
      <c r="D1802" s="1">
        <v>0</v>
      </c>
      <c r="E1802" s="1">
        <v>565</v>
      </c>
      <c r="F1802" s="1">
        <v>0.83360000000000001</v>
      </c>
      <c r="G1802" s="1">
        <v>0</v>
      </c>
      <c r="H1802" s="1">
        <v>0.83360000000000001</v>
      </c>
    </row>
    <row r="1803" spans="2:8">
      <c r="B1803" s="2">
        <v>665515</v>
      </c>
      <c r="C1803" s="1">
        <v>686</v>
      </c>
      <c r="D1803" s="1">
        <v>0</v>
      </c>
      <c r="E1803" s="1">
        <v>722</v>
      </c>
      <c r="F1803" s="1">
        <v>0.95009999999999994</v>
      </c>
      <c r="G1803" s="1">
        <v>0</v>
      </c>
      <c r="H1803" s="1">
        <v>0.95009999999999994</v>
      </c>
    </row>
    <row r="1804" spans="2:8">
      <c r="B1804" s="2">
        <v>665516</v>
      </c>
      <c r="C1804" s="1">
        <v>881</v>
      </c>
      <c r="D1804" s="1">
        <v>0</v>
      </c>
      <c r="E1804" s="1">
        <v>881</v>
      </c>
      <c r="F1804" s="1">
        <v>1</v>
      </c>
      <c r="G1804" s="1">
        <v>0</v>
      </c>
      <c r="H1804" s="1">
        <v>1</v>
      </c>
    </row>
    <row r="1805" spans="2:8">
      <c r="B1805" s="2">
        <v>665517</v>
      </c>
      <c r="C1805" s="1">
        <v>496</v>
      </c>
      <c r="D1805" s="1">
        <v>0</v>
      </c>
      <c r="E1805" s="1">
        <v>496</v>
      </c>
      <c r="F1805" s="1">
        <v>1</v>
      </c>
      <c r="G1805" s="1">
        <v>0</v>
      </c>
      <c r="H1805" s="1">
        <v>1</v>
      </c>
    </row>
    <row r="1806" spans="2:8">
      <c r="B1806" s="2">
        <v>665519</v>
      </c>
      <c r="C1806" s="1">
        <v>700</v>
      </c>
      <c r="D1806" s="1">
        <v>0</v>
      </c>
      <c r="E1806" s="1">
        <v>700</v>
      </c>
      <c r="F1806" s="1">
        <v>1</v>
      </c>
      <c r="G1806" s="1">
        <v>0</v>
      </c>
      <c r="H1806" s="1">
        <v>1</v>
      </c>
    </row>
    <row r="1807" spans="2:8">
      <c r="B1807" s="2">
        <v>665541</v>
      </c>
      <c r="C1807" s="1">
        <v>181</v>
      </c>
      <c r="D1807" s="1">
        <v>0</v>
      </c>
      <c r="E1807" s="1">
        <v>276</v>
      </c>
      <c r="F1807" s="1">
        <v>0.65580000000000005</v>
      </c>
      <c r="G1807" s="1">
        <v>0</v>
      </c>
      <c r="H1807" s="1">
        <v>0.65580000000000005</v>
      </c>
    </row>
    <row r="1808" spans="2:8">
      <c r="B1808" s="2">
        <v>665546</v>
      </c>
      <c r="C1808" s="1">
        <v>754</v>
      </c>
      <c r="D1808" s="1">
        <v>0</v>
      </c>
      <c r="E1808" s="1">
        <v>754</v>
      </c>
      <c r="F1808" s="1">
        <v>1</v>
      </c>
      <c r="G1808" s="1">
        <v>0</v>
      </c>
      <c r="H1808" s="1">
        <v>1</v>
      </c>
    </row>
    <row r="1809" spans="2:8">
      <c r="B1809" s="2">
        <v>665547</v>
      </c>
      <c r="C1809" s="1">
        <v>341</v>
      </c>
      <c r="D1809" s="1">
        <v>0</v>
      </c>
      <c r="E1809" s="1">
        <v>470</v>
      </c>
      <c r="F1809" s="1">
        <v>0.72550000000000003</v>
      </c>
      <c r="G1809" s="1">
        <v>0</v>
      </c>
      <c r="H1809" s="1">
        <v>0.72550000000000003</v>
      </c>
    </row>
    <row r="1810" spans="2:8">
      <c r="B1810" s="2">
        <v>665560</v>
      </c>
      <c r="C1810" s="1">
        <v>433</v>
      </c>
      <c r="D1810" s="1">
        <v>0</v>
      </c>
      <c r="E1810" s="1">
        <v>579</v>
      </c>
      <c r="F1810" s="1">
        <v>0.74780000000000002</v>
      </c>
      <c r="G1810" s="1">
        <v>0</v>
      </c>
      <c r="H1810" s="1">
        <v>0.74780000000000002</v>
      </c>
    </row>
    <row r="1811" spans="2:8">
      <c r="B1811" s="2">
        <v>665570</v>
      </c>
      <c r="C1811" s="1">
        <v>271</v>
      </c>
      <c r="D1811" s="1">
        <v>82</v>
      </c>
      <c r="E1811" s="1">
        <v>1374</v>
      </c>
      <c r="F1811" s="1">
        <v>0.19719999999999999</v>
      </c>
      <c r="G1811" s="1">
        <v>5.9700000000000003E-2</v>
      </c>
      <c r="H1811" s="1">
        <v>0.25690000000000002</v>
      </c>
    </row>
    <row r="1812" spans="2:8">
      <c r="B1812" s="2">
        <v>665608</v>
      </c>
      <c r="C1812" s="1">
        <v>284</v>
      </c>
      <c r="D1812" s="1">
        <v>0</v>
      </c>
      <c r="E1812" s="1">
        <v>284</v>
      </c>
      <c r="F1812" s="1">
        <v>1</v>
      </c>
      <c r="G1812" s="1">
        <v>0</v>
      </c>
      <c r="H1812" s="1">
        <v>1</v>
      </c>
    </row>
    <row r="1813" spans="2:8">
      <c r="B1813" s="2">
        <v>665612</v>
      </c>
      <c r="C1813" s="1">
        <v>1699</v>
      </c>
      <c r="D1813" s="1">
        <v>0</v>
      </c>
      <c r="E1813" s="1">
        <v>1793</v>
      </c>
      <c r="F1813" s="1">
        <v>0.9476</v>
      </c>
      <c r="G1813" s="1">
        <v>0</v>
      </c>
      <c r="H1813" s="1">
        <v>0.9476</v>
      </c>
    </row>
    <row r="1814" spans="2:8">
      <c r="B1814" s="2">
        <v>665648</v>
      </c>
      <c r="C1814" s="1">
        <v>364</v>
      </c>
      <c r="D1814" s="1">
        <v>0</v>
      </c>
      <c r="E1814" s="1">
        <v>594</v>
      </c>
      <c r="F1814" s="1">
        <v>0.61280000000000001</v>
      </c>
      <c r="G1814" s="1">
        <v>0</v>
      </c>
      <c r="H1814" s="1">
        <v>0.61280000000000001</v>
      </c>
    </row>
    <row r="1815" spans="2:8">
      <c r="B1815" s="2">
        <v>665649</v>
      </c>
      <c r="C1815" s="1">
        <v>110</v>
      </c>
      <c r="D1815" s="1">
        <v>48</v>
      </c>
      <c r="E1815" s="1">
        <v>550</v>
      </c>
      <c r="F1815" s="1">
        <v>0.2</v>
      </c>
      <c r="G1815" s="1">
        <v>8.7300000000000003E-2</v>
      </c>
      <c r="H1815" s="1">
        <v>0.2873</v>
      </c>
    </row>
    <row r="1816" spans="2:8">
      <c r="B1816" s="2">
        <v>665688</v>
      </c>
      <c r="C1816" s="1">
        <v>87</v>
      </c>
      <c r="D1816" s="1">
        <v>27</v>
      </c>
      <c r="E1816" s="1">
        <v>307</v>
      </c>
      <c r="F1816" s="1">
        <v>0.28339999999999999</v>
      </c>
      <c r="G1816" s="1">
        <v>8.7900000000000006E-2</v>
      </c>
      <c r="H1816" s="1">
        <v>0.37130000000000002</v>
      </c>
    </row>
    <row r="1817" spans="2:8">
      <c r="B1817" s="2">
        <v>665710</v>
      </c>
      <c r="C1817" s="1">
        <v>528</v>
      </c>
      <c r="D1817" s="1">
        <v>0</v>
      </c>
      <c r="E1817" s="1">
        <v>807</v>
      </c>
      <c r="F1817" s="1">
        <v>0.65429999999999999</v>
      </c>
      <c r="G1817" s="1">
        <v>0</v>
      </c>
      <c r="H1817" s="1">
        <v>0.65429999999999999</v>
      </c>
    </row>
    <row r="1818" spans="2:8">
      <c r="B1818" s="2">
        <v>665715</v>
      </c>
      <c r="C1818" s="1">
        <v>1074</v>
      </c>
      <c r="D1818" s="1">
        <v>0</v>
      </c>
      <c r="E1818" s="1">
        <v>1816</v>
      </c>
      <c r="F1818" s="1">
        <v>0.59140000000000004</v>
      </c>
      <c r="G1818" s="1">
        <v>0</v>
      </c>
      <c r="H1818" s="1">
        <v>0.59140000000000004</v>
      </c>
    </row>
    <row r="1819" spans="2:8">
      <c r="B1819" s="2">
        <v>665721</v>
      </c>
      <c r="C1819" s="1">
        <v>652</v>
      </c>
      <c r="D1819" s="1">
        <v>0</v>
      </c>
      <c r="E1819" s="1">
        <v>789</v>
      </c>
      <c r="F1819" s="1">
        <v>0.82640000000000002</v>
      </c>
      <c r="G1819" s="1">
        <v>0</v>
      </c>
      <c r="H1819" s="1">
        <v>0.82640000000000002</v>
      </c>
    </row>
    <row r="1820" spans="2:8">
      <c r="B1820" s="2">
        <v>665726</v>
      </c>
      <c r="C1820" s="1">
        <v>276</v>
      </c>
      <c r="D1820" s="1">
        <v>0</v>
      </c>
      <c r="E1820" s="1">
        <v>276</v>
      </c>
      <c r="F1820" s="1">
        <v>1</v>
      </c>
      <c r="G1820" s="1">
        <v>0</v>
      </c>
      <c r="H1820" s="1">
        <v>1</v>
      </c>
    </row>
    <row r="1821" spans="2:8">
      <c r="B1821" s="2">
        <v>665736</v>
      </c>
      <c r="C1821" s="1">
        <v>576</v>
      </c>
      <c r="D1821" s="1">
        <v>0</v>
      </c>
      <c r="E1821" s="1">
        <v>576</v>
      </c>
      <c r="F1821" s="1">
        <v>1</v>
      </c>
      <c r="G1821" s="1">
        <v>0</v>
      </c>
      <c r="H1821" s="1">
        <v>1</v>
      </c>
    </row>
    <row r="1822" spans="2:8">
      <c r="B1822" s="2">
        <v>665737</v>
      </c>
      <c r="C1822" s="1">
        <v>481</v>
      </c>
      <c r="D1822" s="1">
        <v>0</v>
      </c>
      <c r="E1822" s="1">
        <v>547</v>
      </c>
      <c r="F1822" s="1">
        <v>0.87929999999999997</v>
      </c>
      <c r="G1822" s="1">
        <v>0</v>
      </c>
      <c r="H1822" s="1">
        <v>0.87929999999999997</v>
      </c>
    </row>
    <row r="1823" spans="2:8">
      <c r="B1823" s="2">
        <v>665738</v>
      </c>
      <c r="C1823" s="1">
        <v>366</v>
      </c>
      <c r="D1823" s="1">
        <v>0</v>
      </c>
      <c r="E1823" s="1">
        <v>540</v>
      </c>
      <c r="F1823" s="1">
        <v>0.67779999999999996</v>
      </c>
      <c r="G1823" s="1">
        <v>0</v>
      </c>
      <c r="H1823" s="1">
        <v>0.67779999999999996</v>
      </c>
    </row>
    <row r="1824" spans="2:8">
      <c r="B1824" s="2">
        <v>665739</v>
      </c>
      <c r="C1824" s="1">
        <v>912</v>
      </c>
      <c r="D1824" s="1">
        <v>0</v>
      </c>
      <c r="E1824" s="1">
        <v>912</v>
      </c>
      <c r="F1824" s="1">
        <v>1</v>
      </c>
      <c r="G1824" s="1">
        <v>0</v>
      </c>
      <c r="H1824" s="1">
        <v>1</v>
      </c>
    </row>
    <row r="1825" spans="2:8">
      <c r="B1825" s="2">
        <v>665740</v>
      </c>
      <c r="C1825" s="1">
        <v>606</v>
      </c>
      <c r="D1825" s="1">
        <v>0</v>
      </c>
      <c r="E1825" s="1">
        <v>761</v>
      </c>
      <c r="F1825" s="1">
        <v>0.79630000000000001</v>
      </c>
      <c r="G1825" s="1">
        <v>0</v>
      </c>
      <c r="H1825" s="1">
        <v>0.79630000000000001</v>
      </c>
    </row>
    <row r="1826" spans="2:8">
      <c r="B1826" s="2">
        <v>665741</v>
      </c>
      <c r="C1826" s="1">
        <v>423</v>
      </c>
      <c r="D1826" s="1">
        <v>0</v>
      </c>
      <c r="E1826" s="1">
        <v>656</v>
      </c>
      <c r="F1826" s="1">
        <v>0.64480000000000004</v>
      </c>
      <c r="G1826" s="1">
        <v>0</v>
      </c>
      <c r="H1826" s="1">
        <v>0.64480000000000004</v>
      </c>
    </row>
    <row r="1827" spans="2:8">
      <c r="B1827" s="2">
        <v>665742</v>
      </c>
      <c r="C1827" s="1">
        <v>197</v>
      </c>
      <c r="D1827" s="1">
        <v>0</v>
      </c>
      <c r="E1827" s="1">
        <v>197</v>
      </c>
      <c r="F1827" s="1">
        <v>1</v>
      </c>
      <c r="G1827" s="1">
        <v>0</v>
      </c>
      <c r="H1827" s="1">
        <v>1</v>
      </c>
    </row>
    <row r="1828" spans="2:8">
      <c r="B1828" s="2">
        <v>665743</v>
      </c>
      <c r="C1828" s="1">
        <v>395</v>
      </c>
      <c r="D1828" s="1">
        <v>0</v>
      </c>
      <c r="E1828" s="1">
        <v>521</v>
      </c>
      <c r="F1828" s="1">
        <v>0.75819999999999999</v>
      </c>
      <c r="G1828" s="1">
        <v>0</v>
      </c>
      <c r="H1828" s="1">
        <v>0.75819999999999999</v>
      </c>
    </row>
    <row r="1829" spans="2:8">
      <c r="B1829" s="2">
        <v>665744</v>
      </c>
      <c r="C1829" s="1">
        <v>319</v>
      </c>
      <c r="D1829" s="1">
        <v>0</v>
      </c>
      <c r="E1829" s="1">
        <v>396</v>
      </c>
      <c r="F1829" s="1">
        <v>0.80559999999999998</v>
      </c>
      <c r="G1829" s="1">
        <v>0</v>
      </c>
      <c r="H1829" s="1">
        <v>0.80559999999999998</v>
      </c>
    </row>
    <row r="1830" spans="2:8">
      <c r="B1830" s="2">
        <v>665746</v>
      </c>
      <c r="C1830" s="1">
        <v>266</v>
      </c>
      <c r="D1830" s="1">
        <v>0</v>
      </c>
      <c r="E1830" s="1">
        <v>345</v>
      </c>
      <c r="F1830" s="1">
        <v>0.77100000000000002</v>
      </c>
      <c r="G1830" s="1">
        <v>0</v>
      </c>
      <c r="H1830" s="1">
        <v>0.77100000000000002</v>
      </c>
    </row>
    <row r="1831" spans="2:8">
      <c r="B1831" s="2">
        <v>665748</v>
      </c>
      <c r="C1831" s="1">
        <v>250</v>
      </c>
      <c r="D1831" s="1">
        <v>0</v>
      </c>
      <c r="E1831" s="1">
        <v>250</v>
      </c>
      <c r="F1831" s="1">
        <v>1</v>
      </c>
      <c r="G1831" s="1">
        <v>0</v>
      </c>
      <c r="H1831" s="1">
        <v>1</v>
      </c>
    </row>
    <row r="1832" spans="2:8">
      <c r="B1832" s="2">
        <v>665749</v>
      </c>
      <c r="C1832" s="1">
        <v>208</v>
      </c>
      <c r="D1832" s="1">
        <v>0</v>
      </c>
      <c r="E1832" s="1">
        <v>257</v>
      </c>
      <c r="F1832" s="1">
        <v>0.80930000000000002</v>
      </c>
      <c r="G1832" s="1">
        <v>0</v>
      </c>
      <c r="H1832" s="1">
        <v>0.80930000000000002</v>
      </c>
    </row>
    <row r="1833" spans="2:8">
      <c r="B1833" s="2">
        <v>665750</v>
      </c>
      <c r="C1833" s="1">
        <v>429</v>
      </c>
      <c r="D1833" s="1">
        <v>0</v>
      </c>
      <c r="E1833" s="1">
        <v>492</v>
      </c>
      <c r="F1833" s="1">
        <v>0.872</v>
      </c>
      <c r="G1833" s="1">
        <v>0</v>
      </c>
      <c r="H1833" s="1">
        <v>0.872</v>
      </c>
    </row>
    <row r="1834" spans="2:8">
      <c r="B1834" s="2">
        <v>665751</v>
      </c>
      <c r="C1834" s="1">
        <v>546</v>
      </c>
      <c r="D1834" s="1">
        <v>0</v>
      </c>
      <c r="E1834" s="1">
        <v>660</v>
      </c>
      <c r="F1834" s="1">
        <v>0.82730000000000004</v>
      </c>
      <c r="G1834" s="1">
        <v>0</v>
      </c>
      <c r="H1834" s="1">
        <v>0.82730000000000004</v>
      </c>
    </row>
    <row r="1835" spans="2:8">
      <c r="B1835" s="2">
        <v>665752</v>
      </c>
      <c r="C1835" s="1">
        <v>649</v>
      </c>
      <c r="D1835" s="1">
        <v>0</v>
      </c>
      <c r="E1835" s="1">
        <v>677</v>
      </c>
      <c r="F1835" s="1">
        <v>0.95860000000000001</v>
      </c>
      <c r="G1835" s="1">
        <v>0</v>
      </c>
      <c r="H1835" s="1">
        <v>0.95860000000000001</v>
      </c>
    </row>
    <row r="1836" spans="2:8">
      <c r="B1836" s="2">
        <v>665753</v>
      </c>
      <c r="C1836" s="1">
        <v>338</v>
      </c>
      <c r="D1836" s="1">
        <v>0</v>
      </c>
      <c r="E1836" s="1">
        <v>524</v>
      </c>
      <c r="F1836" s="1">
        <v>0.64500000000000002</v>
      </c>
      <c r="G1836" s="1">
        <v>0</v>
      </c>
      <c r="H1836" s="1">
        <v>0.64500000000000002</v>
      </c>
    </row>
    <row r="1837" spans="2:8">
      <c r="B1837" s="2">
        <v>665769</v>
      </c>
      <c r="C1837" s="1">
        <v>172</v>
      </c>
      <c r="D1837" s="1">
        <v>0</v>
      </c>
      <c r="E1837" s="1">
        <v>214</v>
      </c>
      <c r="F1837" s="1">
        <v>0.80369999999999997</v>
      </c>
      <c r="G1837" s="1">
        <v>0</v>
      </c>
      <c r="H1837" s="1">
        <v>0.80369999999999997</v>
      </c>
    </row>
    <row r="1838" spans="2:8">
      <c r="B1838" s="2">
        <v>665784</v>
      </c>
      <c r="C1838" s="1">
        <v>87</v>
      </c>
      <c r="D1838" s="1">
        <v>20</v>
      </c>
      <c r="E1838" s="1">
        <v>616</v>
      </c>
      <c r="F1838" s="1">
        <v>0.14119999999999999</v>
      </c>
      <c r="G1838" s="1">
        <v>3.2500000000000001E-2</v>
      </c>
      <c r="H1838" s="1">
        <v>0.17369999999999999</v>
      </c>
    </row>
    <row r="1839" spans="2:8">
      <c r="B1839" s="2">
        <v>665787</v>
      </c>
      <c r="C1839" s="1">
        <v>269</v>
      </c>
      <c r="D1839" s="1">
        <v>0</v>
      </c>
      <c r="E1839" s="1">
        <v>510</v>
      </c>
      <c r="F1839" s="1">
        <v>0.52749999999999997</v>
      </c>
      <c r="G1839" s="1">
        <v>0</v>
      </c>
      <c r="H1839" s="1">
        <v>0.52749999999999997</v>
      </c>
    </row>
    <row r="1840" spans="2:8">
      <c r="B1840" s="2">
        <v>665789</v>
      </c>
      <c r="C1840" s="1">
        <v>520</v>
      </c>
      <c r="D1840" s="1">
        <v>0</v>
      </c>
      <c r="E1840" s="1">
        <v>520</v>
      </c>
      <c r="F1840" s="1">
        <v>1</v>
      </c>
      <c r="G1840" s="1">
        <v>0</v>
      </c>
      <c r="H1840" s="1">
        <v>1</v>
      </c>
    </row>
    <row r="1841" spans="2:8">
      <c r="B1841" s="2">
        <v>665796</v>
      </c>
      <c r="C1841" s="1">
        <v>139</v>
      </c>
      <c r="D1841" s="1">
        <v>62</v>
      </c>
      <c r="E1841" s="1">
        <v>870</v>
      </c>
      <c r="F1841" s="1">
        <v>0.1598</v>
      </c>
      <c r="G1841" s="1">
        <v>7.1300000000000002E-2</v>
      </c>
      <c r="H1841" s="1">
        <v>0.23100000000000001</v>
      </c>
    </row>
    <row r="1842" spans="2:8">
      <c r="B1842" s="2">
        <v>665826</v>
      </c>
      <c r="C1842" s="1">
        <v>377</v>
      </c>
      <c r="D1842" s="1">
        <v>0</v>
      </c>
      <c r="E1842" s="1">
        <v>439</v>
      </c>
      <c r="F1842" s="1">
        <v>0.85880000000000001</v>
      </c>
      <c r="G1842" s="1">
        <v>0</v>
      </c>
      <c r="H1842" s="1">
        <v>0.85880000000000001</v>
      </c>
    </row>
    <row r="1843" spans="2:8">
      <c r="B1843" s="2">
        <v>665830</v>
      </c>
      <c r="C1843" s="1">
        <v>10</v>
      </c>
      <c r="D1843" s="1">
        <v>17</v>
      </c>
      <c r="E1843" s="1">
        <v>527</v>
      </c>
      <c r="F1843" s="1">
        <v>1.9E-2</v>
      </c>
      <c r="G1843" s="1">
        <v>3.2300000000000002E-2</v>
      </c>
      <c r="H1843" s="1">
        <v>5.1200000000000002E-2</v>
      </c>
    </row>
    <row r="1844" spans="2:8">
      <c r="B1844" s="2">
        <v>665835</v>
      </c>
      <c r="C1844" s="1">
        <v>261</v>
      </c>
      <c r="D1844" s="1">
        <v>0</v>
      </c>
      <c r="E1844" s="1">
        <v>261</v>
      </c>
      <c r="F1844" s="1">
        <v>1</v>
      </c>
      <c r="G1844" s="1">
        <v>0</v>
      </c>
      <c r="H1844" s="1">
        <v>1</v>
      </c>
    </row>
    <row r="1845" spans="2:8">
      <c r="B1845" s="2">
        <v>665843</v>
      </c>
      <c r="C1845" s="1">
        <v>21</v>
      </c>
      <c r="D1845" s="1">
        <v>8</v>
      </c>
      <c r="E1845" s="1">
        <v>181</v>
      </c>
      <c r="F1845" s="1">
        <v>0.11600000000000001</v>
      </c>
      <c r="G1845" s="1">
        <v>4.4200000000000003E-2</v>
      </c>
      <c r="H1845" s="1">
        <v>0.16020000000000001</v>
      </c>
    </row>
    <row r="1846" spans="2:8">
      <c r="B1846" s="2">
        <v>665848</v>
      </c>
      <c r="C1846" s="1">
        <v>280</v>
      </c>
      <c r="D1846" s="1">
        <v>0</v>
      </c>
      <c r="E1846" s="1">
        <v>551</v>
      </c>
      <c r="F1846" s="1">
        <v>0.50819999999999999</v>
      </c>
      <c r="G1846" s="1">
        <v>0</v>
      </c>
      <c r="H1846" s="1">
        <v>0.50819999999999999</v>
      </c>
    </row>
    <row r="1847" spans="2:8">
      <c r="B1847" s="2">
        <v>665850</v>
      </c>
      <c r="C1847" s="1">
        <v>273</v>
      </c>
      <c r="D1847" s="1">
        <v>0</v>
      </c>
      <c r="E1847" s="1">
        <v>297</v>
      </c>
      <c r="F1847" s="1">
        <v>0.91920000000000002</v>
      </c>
      <c r="G1847" s="1">
        <v>0</v>
      </c>
      <c r="H1847" s="1">
        <v>0.91920000000000002</v>
      </c>
    </row>
    <row r="1848" spans="2:8">
      <c r="B1848" s="2">
        <v>665851</v>
      </c>
      <c r="C1848" s="1">
        <v>331</v>
      </c>
      <c r="D1848" s="1">
        <v>0</v>
      </c>
      <c r="E1848" s="1">
        <v>335</v>
      </c>
      <c r="F1848" s="1">
        <v>0.98809999999999998</v>
      </c>
      <c r="G1848" s="1">
        <v>0</v>
      </c>
      <c r="H1848" s="1">
        <v>0.98809999999999998</v>
      </c>
    </row>
    <row r="1849" spans="2:8">
      <c r="B1849" s="2">
        <v>665870</v>
      </c>
      <c r="C1849" s="1">
        <v>82</v>
      </c>
      <c r="D1849" s="1">
        <v>81</v>
      </c>
      <c r="E1849" s="1">
        <v>407</v>
      </c>
      <c r="F1849" s="1">
        <v>0.20150000000000001</v>
      </c>
      <c r="G1849" s="1">
        <v>0.19900000000000001</v>
      </c>
      <c r="H1849" s="1">
        <v>0.40050000000000002</v>
      </c>
    </row>
    <row r="1850" spans="2:8">
      <c r="B1850" s="2">
        <v>665871</v>
      </c>
      <c r="C1850" s="1">
        <v>78</v>
      </c>
      <c r="D1850" s="1">
        <v>69</v>
      </c>
      <c r="E1850" s="1">
        <v>490</v>
      </c>
      <c r="F1850" s="1">
        <v>0.15920000000000001</v>
      </c>
      <c r="G1850" s="1">
        <v>0.14080000000000001</v>
      </c>
      <c r="H1850" s="1">
        <v>0.3</v>
      </c>
    </row>
    <row r="1851" spans="2:8">
      <c r="B1851" s="2">
        <v>665877</v>
      </c>
      <c r="C1851" s="1">
        <v>255</v>
      </c>
      <c r="D1851" s="1">
        <v>0</v>
      </c>
      <c r="E1851" s="1">
        <v>292</v>
      </c>
      <c r="F1851" s="1">
        <v>0.87329999999999997</v>
      </c>
      <c r="G1851" s="1">
        <v>0</v>
      </c>
      <c r="H1851" s="1">
        <v>0.87329999999999997</v>
      </c>
    </row>
    <row r="1852" spans="2:8">
      <c r="B1852" s="2">
        <v>665878</v>
      </c>
      <c r="C1852" s="1">
        <v>540</v>
      </c>
      <c r="D1852" s="1">
        <v>0</v>
      </c>
      <c r="E1852" s="1">
        <v>540</v>
      </c>
      <c r="F1852" s="1">
        <v>1</v>
      </c>
      <c r="G1852" s="1">
        <v>0</v>
      </c>
      <c r="H1852" s="1">
        <v>1</v>
      </c>
    </row>
    <row r="1853" spans="2:8">
      <c r="B1853" s="2">
        <v>665879</v>
      </c>
      <c r="C1853" s="1">
        <v>512</v>
      </c>
      <c r="D1853" s="1">
        <v>0</v>
      </c>
      <c r="E1853" s="1">
        <v>512</v>
      </c>
      <c r="F1853" s="1">
        <v>1</v>
      </c>
      <c r="G1853" s="1">
        <v>0</v>
      </c>
      <c r="H1853" s="1">
        <v>1</v>
      </c>
    </row>
    <row r="1854" spans="2:8">
      <c r="B1854" s="2">
        <v>665887</v>
      </c>
      <c r="C1854" s="1">
        <v>52</v>
      </c>
      <c r="D1854" s="1">
        <v>26</v>
      </c>
      <c r="E1854" s="1">
        <v>153</v>
      </c>
      <c r="F1854" s="1">
        <v>0.33989999999999998</v>
      </c>
      <c r="G1854" s="1">
        <v>0.1699</v>
      </c>
      <c r="H1854" s="1">
        <v>0.50980000000000003</v>
      </c>
    </row>
    <row r="1855" spans="2:8">
      <c r="B1855" s="2">
        <v>665892</v>
      </c>
      <c r="C1855" s="1">
        <v>656</v>
      </c>
      <c r="D1855" s="1">
        <v>0</v>
      </c>
      <c r="E1855" s="1">
        <v>695</v>
      </c>
      <c r="F1855" s="1">
        <v>0.94389999999999996</v>
      </c>
      <c r="G1855" s="1">
        <v>0</v>
      </c>
      <c r="H1855" s="1">
        <v>0.94389999999999996</v>
      </c>
    </row>
    <row r="1856" spans="2:8">
      <c r="B1856" s="2">
        <v>665902</v>
      </c>
      <c r="C1856" s="1">
        <v>310</v>
      </c>
      <c r="D1856" s="1">
        <v>0</v>
      </c>
      <c r="E1856" s="1">
        <v>455</v>
      </c>
      <c r="F1856" s="1">
        <v>0.68130000000000002</v>
      </c>
      <c r="G1856" s="1">
        <v>0</v>
      </c>
      <c r="H1856" s="1">
        <v>0.68130000000000002</v>
      </c>
    </row>
    <row r="1857" spans="2:8">
      <c r="B1857" s="2">
        <v>665903</v>
      </c>
      <c r="C1857" s="1">
        <v>339</v>
      </c>
      <c r="D1857" s="1">
        <v>0</v>
      </c>
      <c r="E1857" s="1">
        <v>339</v>
      </c>
      <c r="F1857" s="1">
        <v>1</v>
      </c>
      <c r="G1857" s="1">
        <v>0</v>
      </c>
      <c r="H1857" s="1">
        <v>1</v>
      </c>
    </row>
    <row r="1858" spans="2:8">
      <c r="B1858" s="2">
        <v>665906</v>
      </c>
      <c r="C1858" s="1">
        <v>1200</v>
      </c>
      <c r="D1858" s="1">
        <v>0</v>
      </c>
      <c r="E1858" s="1">
        <v>1322</v>
      </c>
      <c r="F1858" s="1">
        <v>0.90769999999999995</v>
      </c>
      <c r="G1858" s="1">
        <v>0</v>
      </c>
      <c r="H1858" s="1">
        <v>0.90769999999999995</v>
      </c>
    </row>
    <row r="1859" spans="2:8">
      <c r="B1859" s="2">
        <v>665912</v>
      </c>
      <c r="C1859" s="1">
        <v>422</v>
      </c>
      <c r="D1859" s="1">
        <v>0</v>
      </c>
      <c r="E1859" s="1">
        <v>472</v>
      </c>
      <c r="F1859" s="1">
        <v>0.89410000000000001</v>
      </c>
      <c r="G1859" s="1">
        <v>0</v>
      </c>
      <c r="H1859" s="1">
        <v>0.89410000000000001</v>
      </c>
    </row>
    <row r="1860" spans="2:8">
      <c r="B1860" s="2">
        <v>665914</v>
      </c>
      <c r="C1860" s="1">
        <v>129</v>
      </c>
      <c r="D1860" s="1">
        <v>46</v>
      </c>
      <c r="E1860" s="1">
        <v>336</v>
      </c>
      <c r="F1860" s="1">
        <v>0.38390000000000002</v>
      </c>
      <c r="G1860" s="1">
        <v>0.13689999999999999</v>
      </c>
      <c r="H1860" s="1">
        <v>0.52080000000000004</v>
      </c>
    </row>
    <row r="1861" spans="2:8">
      <c r="B1861" s="2">
        <v>665927</v>
      </c>
      <c r="C1861" s="1">
        <v>493</v>
      </c>
      <c r="D1861" s="1">
        <v>0</v>
      </c>
      <c r="E1861" s="1">
        <v>693</v>
      </c>
      <c r="F1861" s="1">
        <v>0.71140000000000003</v>
      </c>
      <c r="G1861" s="1">
        <v>0</v>
      </c>
      <c r="H1861" s="1">
        <v>0.71140000000000003</v>
      </c>
    </row>
    <row r="1862" spans="2:8">
      <c r="B1862" s="2">
        <v>665930</v>
      </c>
      <c r="C1862" s="1">
        <v>216</v>
      </c>
      <c r="D1862" s="1">
        <v>0</v>
      </c>
      <c r="E1862" s="1">
        <v>296</v>
      </c>
      <c r="F1862" s="1">
        <v>0.72970000000000002</v>
      </c>
      <c r="G1862" s="1">
        <v>0</v>
      </c>
      <c r="H1862" s="1">
        <v>0.72970000000000002</v>
      </c>
    </row>
    <row r="1863" spans="2:8">
      <c r="B1863" s="2">
        <v>665931</v>
      </c>
      <c r="C1863" s="1">
        <v>189</v>
      </c>
      <c r="D1863" s="1">
        <v>0</v>
      </c>
      <c r="E1863" s="1">
        <v>193</v>
      </c>
      <c r="F1863" s="1">
        <v>0.97929999999999995</v>
      </c>
      <c r="G1863" s="1">
        <v>0</v>
      </c>
      <c r="H1863" s="1">
        <v>0.97929999999999995</v>
      </c>
    </row>
    <row r="1864" spans="2:8">
      <c r="B1864" s="2">
        <v>665936</v>
      </c>
      <c r="C1864" s="1">
        <v>484</v>
      </c>
      <c r="D1864" s="1">
        <v>0</v>
      </c>
      <c r="E1864" s="1">
        <v>550</v>
      </c>
      <c r="F1864" s="1">
        <v>0.88</v>
      </c>
      <c r="G1864" s="1">
        <v>0</v>
      </c>
      <c r="H1864" s="1">
        <v>0.88</v>
      </c>
    </row>
    <row r="1865" spans="2:8">
      <c r="B1865" s="2">
        <v>665937</v>
      </c>
      <c r="C1865" s="1">
        <v>341</v>
      </c>
      <c r="D1865" s="1">
        <v>0</v>
      </c>
      <c r="E1865" s="1">
        <v>499</v>
      </c>
      <c r="F1865" s="1">
        <v>0.68340000000000001</v>
      </c>
      <c r="G1865" s="1">
        <v>0</v>
      </c>
      <c r="H1865" s="1">
        <v>0.68340000000000001</v>
      </c>
    </row>
    <row r="1866" spans="2:8">
      <c r="B1866" s="2">
        <v>665942</v>
      </c>
      <c r="C1866" s="1">
        <v>397</v>
      </c>
      <c r="D1866" s="1">
        <v>0</v>
      </c>
      <c r="E1866" s="1">
        <v>638</v>
      </c>
      <c r="F1866" s="1">
        <v>0.62229999999999996</v>
      </c>
      <c r="G1866" s="1">
        <v>0</v>
      </c>
      <c r="H1866" s="1">
        <v>0.62229999999999996</v>
      </c>
    </row>
    <row r="1867" spans="2:8">
      <c r="B1867" s="2">
        <v>678896</v>
      </c>
      <c r="C1867" s="1">
        <v>77</v>
      </c>
      <c r="D1867" s="1">
        <v>31</v>
      </c>
      <c r="E1867" s="1">
        <v>425</v>
      </c>
      <c r="F1867" s="1">
        <v>0.1812</v>
      </c>
      <c r="G1867" s="1">
        <v>7.2900000000000006E-2</v>
      </c>
      <c r="H1867" s="1">
        <v>0.25409999999999999</v>
      </c>
    </row>
    <row r="1868" spans="2:8">
      <c r="B1868" s="2">
        <v>678897</v>
      </c>
      <c r="C1868" s="1">
        <v>106</v>
      </c>
      <c r="D1868" s="1">
        <v>110</v>
      </c>
      <c r="E1868" s="1">
        <v>458</v>
      </c>
      <c r="F1868" s="1">
        <v>0.23139999999999999</v>
      </c>
      <c r="G1868" s="1">
        <v>0.2402</v>
      </c>
      <c r="H1868" s="1">
        <v>0.47160000000000002</v>
      </c>
    </row>
    <row r="1869" spans="2:8">
      <c r="B1869" s="2">
        <v>678898</v>
      </c>
      <c r="C1869" s="1">
        <v>106</v>
      </c>
      <c r="D1869" s="1">
        <v>38</v>
      </c>
      <c r="E1869" s="1">
        <v>384</v>
      </c>
      <c r="F1869" s="1">
        <v>0.27600000000000002</v>
      </c>
      <c r="G1869" s="1">
        <v>9.9000000000000005E-2</v>
      </c>
      <c r="H1869" s="1">
        <v>0.375</v>
      </c>
    </row>
    <row r="1870" spans="2:8">
      <c r="B1870" s="2">
        <v>678899</v>
      </c>
      <c r="C1870" s="1">
        <v>78</v>
      </c>
      <c r="D1870" s="1">
        <v>49</v>
      </c>
      <c r="E1870" s="1">
        <v>409</v>
      </c>
      <c r="F1870" s="1">
        <v>0.19070000000000001</v>
      </c>
      <c r="G1870" s="1">
        <v>0.1198</v>
      </c>
      <c r="H1870" s="1">
        <v>0.3105</v>
      </c>
    </row>
    <row r="1871" spans="2:8">
      <c r="B1871" s="2">
        <v>678900</v>
      </c>
      <c r="C1871" s="1">
        <v>76</v>
      </c>
      <c r="D1871" s="1">
        <v>46</v>
      </c>
      <c r="E1871" s="1">
        <v>493</v>
      </c>
      <c r="F1871" s="1">
        <v>0.1542</v>
      </c>
      <c r="G1871" s="1">
        <v>9.3299999999999994E-2</v>
      </c>
      <c r="H1871" s="1">
        <v>0.2475</v>
      </c>
    </row>
    <row r="1872" spans="2:8">
      <c r="B1872" s="2">
        <v>678901</v>
      </c>
      <c r="C1872" s="1">
        <v>181</v>
      </c>
      <c r="D1872" s="1">
        <v>0</v>
      </c>
      <c r="E1872" s="1">
        <v>277</v>
      </c>
      <c r="F1872" s="1">
        <v>0.65339999999999998</v>
      </c>
      <c r="G1872" s="1">
        <v>0</v>
      </c>
      <c r="H1872" s="1">
        <v>0.65339999999999998</v>
      </c>
    </row>
    <row r="1873" spans="2:8">
      <c r="B1873" s="2">
        <v>678902</v>
      </c>
      <c r="C1873" s="1">
        <v>73</v>
      </c>
      <c r="D1873" s="1">
        <v>38</v>
      </c>
      <c r="E1873" s="1">
        <v>374</v>
      </c>
      <c r="F1873" s="1">
        <v>0.19520000000000001</v>
      </c>
      <c r="G1873" s="1">
        <v>0.1016</v>
      </c>
      <c r="H1873" s="1">
        <v>0.29680000000000001</v>
      </c>
    </row>
    <row r="1874" spans="2:8">
      <c r="B1874" s="2">
        <v>678903</v>
      </c>
      <c r="C1874" s="1">
        <v>111</v>
      </c>
      <c r="D1874" s="1">
        <v>43</v>
      </c>
      <c r="E1874" s="1">
        <v>464</v>
      </c>
      <c r="F1874" s="1">
        <v>0.2392</v>
      </c>
      <c r="G1874" s="1">
        <v>9.2700000000000005E-2</v>
      </c>
      <c r="H1874" s="1">
        <v>0.33189999999999997</v>
      </c>
    </row>
    <row r="1875" spans="2:8">
      <c r="B1875" s="2">
        <v>678904</v>
      </c>
      <c r="C1875" s="1">
        <v>288</v>
      </c>
      <c r="D1875" s="1">
        <v>0</v>
      </c>
      <c r="E1875" s="1">
        <v>417</v>
      </c>
      <c r="F1875" s="1">
        <v>0.69059999999999999</v>
      </c>
      <c r="G1875" s="1">
        <v>0</v>
      </c>
      <c r="H1875" s="1">
        <v>0.69059999999999999</v>
      </c>
    </row>
    <row r="1876" spans="2:8">
      <c r="B1876" s="2">
        <v>678906</v>
      </c>
      <c r="C1876" s="1">
        <v>95</v>
      </c>
      <c r="D1876" s="1">
        <v>35</v>
      </c>
      <c r="E1876" s="1">
        <v>424</v>
      </c>
      <c r="F1876" s="1">
        <v>0.22409999999999999</v>
      </c>
      <c r="G1876" s="1">
        <v>8.2500000000000004E-2</v>
      </c>
      <c r="H1876" s="1">
        <v>0.30659999999999998</v>
      </c>
    </row>
    <row r="1877" spans="2:8">
      <c r="B1877" s="2">
        <v>678907</v>
      </c>
      <c r="C1877" s="1">
        <v>80</v>
      </c>
      <c r="D1877" s="1">
        <v>34</v>
      </c>
      <c r="E1877" s="1">
        <v>444</v>
      </c>
      <c r="F1877" s="1">
        <v>0.1802</v>
      </c>
      <c r="G1877" s="1">
        <v>7.6600000000000001E-2</v>
      </c>
      <c r="H1877" s="1">
        <v>0.25679999999999997</v>
      </c>
    </row>
    <row r="1878" spans="2:8">
      <c r="B1878" s="2">
        <v>678909</v>
      </c>
      <c r="C1878" s="1">
        <v>253</v>
      </c>
      <c r="D1878" s="1">
        <v>0</v>
      </c>
      <c r="E1878" s="1">
        <v>386</v>
      </c>
      <c r="F1878" s="1">
        <v>0.65539999999999998</v>
      </c>
      <c r="G1878" s="1">
        <v>0</v>
      </c>
      <c r="H1878" s="1">
        <v>0.65539999999999998</v>
      </c>
    </row>
    <row r="1879" spans="2:8">
      <c r="B1879" s="2">
        <v>678910</v>
      </c>
      <c r="C1879" s="1">
        <v>165</v>
      </c>
      <c r="D1879" s="1">
        <v>70</v>
      </c>
      <c r="E1879" s="1">
        <v>980</v>
      </c>
      <c r="F1879" s="1">
        <v>0.16839999999999999</v>
      </c>
      <c r="G1879" s="1">
        <v>7.1400000000000005E-2</v>
      </c>
      <c r="H1879" s="1">
        <v>0.23980000000000001</v>
      </c>
    </row>
    <row r="1880" spans="2:8">
      <c r="B1880" s="2">
        <v>678911</v>
      </c>
      <c r="C1880" s="1">
        <v>117</v>
      </c>
      <c r="D1880" s="1">
        <v>53</v>
      </c>
      <c r="E1880" s="1">
        <v>637</v>
      </c>
      <c r="F1880" s="1">
        <v>0.1837</v>
      </c>
      <c r="G1880" s="1">
        <v>8.3199999999999996E-2</v>
      </c>
      <c r="H1880" s="1">
        <v>0.26690000000000003</v>
      </c>
    </row>
    <row r="1881" spans="2:8">
      <c r="B1881" s="2">
        <v>678912</v>
      </c>
      <c r="C1881" s="1">
        <v>430</v>
      </c>
      <c r="D1881" s="1">
        <v>0</v>
      </c>
      <c r="E1881" s="1">
        <v>604</v>
      </c>
      <c r="F1881" s="1">
        <v>0.71189999999999998</v>
      </c>
      <c r="G1881" s="1">
        <v>0</v>
      </c>
      <c r="H1881" s="1">
        <v>0.71189999999999998</v>
      </c>
    </row>
    <row r="1882" spans="2:8">
      <c r="B1882" s="2">
        <v>678913</v>
      </c>
      <c r="C1882" s="1">
        <v>153</v>
      </c>
      <c r="D1882" s="1">
        <v>83</v>
      </c>
      <c r="E1882" s="1">
        <v>752</v>
      </c>
      <c r="F1882" s="1">
        <v>0.20349999999999999</v>
      </c>
      <c r="G1882" s="1">
        <v>0.1104</v>
      </c>
      <c r="H1882" s="1">
        <v>0.31380000000000002</v>
      </c>
    </row>
    <row r="1883" spans="2:8">
      <c r="B1883" s="2">
        <v>678914</v>
      </c>
      <c r="C1883" s="1">
        <v>253</v>
      </c>
      <c r="D1883" s="1">
        <v>127</v>
      </c>
      <c r="E1883" s="1">
        <v>1661</v>
      </c>
      <c r="F1883" s="1">
        <v>0.15229999999999999</v>
      </c>
      <c r="G1883" s="1">
        <v>7.6499999999999999E-2</v>
      </c>
      <c r="H1883" s="1">
        <v>0.2288</v>
      </c>
    </row>
    <row r="1884" spans="2:8">
      <c r="B1884" s="2">
        <v>678915</v>
      </c>
      <c r="C1884" s="1">
        <v>326</v>
      </c>
      <c r="D1884" s="1">
        <v>92</v>
      </c>
      <c r="E1884" s="1">
        <v>1158</v>
      </c>
      <c r="F1884" s="1">
        <v>0.28149999999999997</v>
      </c>
      <c r="G1884" s="1">
        <v>7.9399999999999998E-2</v>
      </c>
      <c r="H1884" s="1">
        <v>0.36099999999999999</v>
      </c>
    </row>
    <row r="1885" spans="2:8">
      <c r="B1885" s="2">
        <v>678923</v>
      </c>
      <c r="C1885" s="1">
        <v>222</v>
      </c>
      <c r="D1885" s="1">
        <v>0</v>
      </c>
      <c r="E1885" s="1">
        <v>291</v>
      </c>
      <c r="F1885" s="1">
        <v>0.76290000000000002</v>
      </c>
      <c r="G1885" s="1">
        <v>0</v>
      </c>
      <c r="H1885" s="1">
        <v>0.76290000000000002</v>
      </c>
    </row>
    <row r="1886" spans="2:8">
      <c r="B1886" s="2">
        <v>678924</v>
      </c>
      <c r="C1886" s="1">
        <v>179</v>
      </c>
      <c r="D1886" s="1">
        <v>0</v>
      </c>
      <c r="E1886" s="1">
        <v>220</v>
      </c>
      <c r="F1886" s="1">
        <v>0.81359999999999999</v>
      </c>
      <c r="G1886" s="1">
        <v>0</v>
      </c>
      <c r="H1886" s="1">
        <v>0.81359999999999999</v>
      </c>
    </row>
    <row r="1887" spans="2:8">
      <c r="B1887" s="2">
        <v>678925</v>
      </c>
      <c r="C1887" s="1">
        <v>283</v>
      </c>
      <c r="D1887" s="1">
        <v>0</v>
      </c>
      <c r="E1887" s="1">
        <v>372</v>
      </c>
      <c r="F1887" s="1">
        <v>0.76080000000000003</v>
      </c>
      <c r="G1887" s="1">
        <v>0</v>
      </c>
      <c r="H1887" s="1">
        <v>0.76080000000000003</v>
      </c>
    </row>
    <row r="1888" spans="2:8">
      <c r="B1888" s="2">
        <v>678926</v>
      </c>
      <c r="C1888" s="1">
        <v>470</v>
      </c>
      <c r="D1888" s="1">
        <v>0</v>
      </c>
      <c r="E1888" s="1">
        <v>677</v>
      </c>
      <c r="F1888" s="1">
        <v>0.69420000000000004</v>
      </c>
      <c r="G1888" s="1">
        <v>0</v>
      </c>
      <c r="H1888" s="1">
        <v>0.69420000000000004</v>
      </c>
    </row>
    <row r="1889" spans="2:8">
      <c r="B1889" s="2">
        <v>678928</v>
      </c>
      <c r="C1889" s="1">
        <v>109</v>
      </c>
      <c r="D1889" s="1">
        <v>47</v>
      </c>
      <c r="E1889" s="1">
        <v>386</v>
      </c>
      <c r="F1889" s="1">
        <v>0.28239999999999998</v>
      </c>
      <c r="G1889" s="1">
        <v>0.12180000000000001</v>
      </c>
      <c r="H1889" s="1">
        <v>0.40410000000000001</v>
      </c>
    </row>
    <row r="1890" spans="2:8">
      <c r="B1890" s="2">
        <v>678929</v>
      </c>
      <c r="C1890" s="1">
        <v>109</v>
      </c>
      <c r="D1890" s="1">
        <v>63</v>
      </c>
      <c r="E1890" s="1">
        <v>307</v>
      </c>
      <c r="F1890" s="1">
        <v>0.35499999999999998</v>
      </c>
      <c r="G1890" s="1">
        <v>0.20519999999999999</v>
      </c>
      <c r="H1890" s="1">
        <v>0.56030000000000002</v>
      </c>
    </row>
    <row r="1891" spans="2:8">
      <c r="B1891" s="2">
        <v>678931</v>
      </c>
      <c r="C1891" s="1">
        <v>378</v>
      </c>
      <c r="D1891" s="1">
        <v>0</v>
      </c>
      <c r="E1891" s="1">
        <v>407</v>
      </c>
      <c r="F1891" s="1">
        <v>0.92869999999999997</v>
      </c>
      <c r="G1891" s="1">
        <v>0</v>
      </c>
      <c r="H1891" s="1">
        <v>0.92869999999999997</v>
      </c>
    </row>
    <row r="1892" spans="2:8">
      <c r="B1892" s="2">
        <v>678934</v>
      </c>
      <c r="C1892" s="1">
        <v>384</v>
      </c>
      <c r="D1892" s="1">
        <v>0</v>
      </c>
      <c r="E1892" s="1">
        <v>384</v>
      </c>
      <c r="F1892" s="1">
        <v>1</v>
      </c>
      <c r="G1892" s="1">
        <v>0</v>
      </c>
      <c r="H1892" s="1">
        <v>1</v>
      </c>
    </row>
    <row r="1893" spans="2:8">
      <c r="B1893" s="2">
        <v>678948</v>
      </c>
      <c r="C1893" s="1">
        <v>662</v>
      </c>
      <c r="D1893" s="1">
        <v>180</v>
      </c>
      <c r="E1893" s="1">
        <v>2661</v>
      </c>
      <c r="F1893" s="1">
        <v>0.24879999999999999</v>
      </c>
      <c r="G1893" s="1">
        <v>6.7599999999999993E-2</v>
      </c>
      <c r="H1893" s="1">
        <v>0.31640000000000001</v>
      </c>
    </row>
    <row r="1894" spans="2:8">
      <c r="B1894" s="2">
        <v>679002</v>
      </c>
      <c r="C1894" s="1">
        <v>139</v>
      </c>
      <c r="D1894" s="1">
        <v>52</v>
      </c>
      <c r="E1894" s="1">
        <v>483</v>
      </c>
      <c r="F1894" s="1">
        <v>0.2878</v>
      </c>
      <c r="G1894" s="1">
        <v>0.1077</v>
      </c>
      <c r="H1894" s="1">
        <v>0.39539999999999997</v>
      </c>
    </row>
    <row r="1895" spans="2:8">
      <c r="B1895" s="2">
        <v>679017</v>
      </c>
      <c r="C1895" s="1">
        <v>263</v>
      </c>
      <c r="D1895" s="1">
        <v>0</v>
      </c>
      <c r="E1895" s="1">
        <v>625</v>
      </c>
      <c r="F1895" s="1">
        <v>0.42080000000000001</v>
      </c>
      <c r="G1895" s="1">
        <v>0</v>
      </c>
      <c r="H1895" s="1">
        <v>0.42080000000000001</v>
      </c>
    </row>
    <row r="1896" spans="2:8">
      <c r="B1896" s="2">
        <v>679037</v>
      </c>
      <c r="C1896" s="1">
        <v>259</v>
      </c>
      <c r="D1896" s="1">
        <v>0</v>
      </c>
      <c r="E1896" s="1">
        <v>612</v>
      </c>
      <c r="F1896" s="1">
        <v>0.42320000000000002</v>
      </c>
      <c r="G1896" s="1">
        <v>0</v>
      </c>
      <c r="H1896" s="1">
        <v>0.42320000000000002</v>
      </c>
    </row>
    <row r="1897" spans="2:8">
      <c r="B1897" s="2">
        <v>679038</v>
      </c>
      <c r="C1897" s="1">
        <v>184</v>
      </c>
      <c r="D1897" s="1">
        <v>0</v>
      </c>
      <c r="E1897" s="1">
        <v>188</v>
      </c>
      <c r="F1897" s="1">
        <v>0.97870000000000001</v>
      </c>
      <c r="G1897" s="1">
        <v>0</v>
      </c>
      <c r="H1897" s="1">
        <v>0.97870000000000001</v>
      </c>
    </row>
    <row r="1898" spans="2:8">
      <c r="B1898" s="2">
        <v>679069</v>
      </c>
      <c r="C1898" s="1">
        <v>442</v>
      </c>
      <c r="D1898" s="1">
        <v>0</v>
      </c>
      <c r="E1898" s="1">
        <v>647</v>
      </c>
      <c r="F1898" s="1">
        <v>0.68320000000000003</v>
      </c>
      <c r="G1898" s="1">
        <v>0</v>
      </c>
      <c r="H1898" s="1">
        <v>0.68320000000000003</v>
      </c>
    </row>
    <row r="1899" spans="2:8">
      <c r="B1899" s="2">
        <v>679077</v>
      </c>
      <c r="C1899" s="1">
        <v>459</v>
      </c>
      <c r="D1899" s="1">
        <v>0</v>
      </c>
      <c r="E1899" s="1">
        <v>467</v>
      </c>
      <c r="F1899" s="1">
        <v>0.9829</v>
      </c>
      <c r="G1899" s="1">
        <v>0</v>
      </c>
      <c r="H1899" s="1">
        <v>0.9829</v>
      </c>
    </row>
    <row r="1900" spans="2:8">
      <c r="B1900" s="2">
        <v>679081</v>
      </c>
      <c r="C1900" s="1">
        <v>208</v>
      </c>
      <c r="D1900" s="1">
        <v>0</v>
      </c>
      <c r="E1900" s="1">
        <v>338</v>
      </c>
      <c r="F1900" s="1">
        <v>0.61539999999999995</v>
      </c>
      <c r="G1900" s="1">
        <v>0</v>
      </c>
      <c r="H1900" s="1">
        <v>0.61539999999999995</v>
      </c>
    </row>
    <row r="1901" spans="2:8">
      <c r="B1901" s="2">
        <v>680888</v>
      </c>
      <c r="C1901" s="1">
        <v>506</v>
      </c>
      <c r="D1901" s="1">
        <v>0</v>
      </c>
      <c r="E1901" s="1">
        <v>506</v>
      </c>
      <c r="F1901" s="1">
        <v>1</v>
      </c>
      <c r="G1901" s="1">
        <v>0</v>
      </c>
      <c r="H1901" s="1">
        <v>1</v>
      </c>
    </row>
    <row r="1902" spans="2:8">
      <c r="B1902" s="2">
        <v>680890</v>
      </c>
      <c r="C1902" s="1">
        <v>337</v>
      </c>
      <c r="D1902" s="1">
        <v>0</v>
      </c>
      <c r="E1902" s="1">
        <v>337</v>
      </c>
      <c r="F1902" s="1">
        <v>1</v>
      </c>
      <c r="G1902" s="1">
        <v>0</v>
      </c>
      <c r="H1902" s="1">
        <v>1</v>
      </c>
    </row>
    <row r="1903" spans="2:8">
      <c r="B1903" s="2">
        <v>680895</v>
      </c>
      <c r="C1903" s="1">
        <v>192</v>
      </c>
      <c r="D1903" s="1">
        <v>0</v>
      </c>
      <c r="E1903" s="1">
        <v>192</v>
      </c>
      <c r="F1903" s="1">
        <v>1</v>
      </c>
      <c r="G1903" s="1">
        <v>0</v>
      </c>
      <c r="H1903" s="1">
        <v>1</v>
      </c>
    </row>
    <row r="1904" spans="2:8">
      <c r="B1904" s="2">
        <v>680900</v>
      </c>
      <c r="C1904" s="1">
        <v>326</v>
      </c>
      <c r="D1904" s="1">
        <v>0</v>
      </c>
      <c r="E1904" s="1">
        <v>326</v>
      </c>
      <c r="F1904" s="1">
        <v>1</v>
      </c>
      <c r="G1904" s="1">
        <v>0</v>
      </c>
      <c r="H1904" s="1">
        <v>1</v>
      </c>
    </row>
    <row r="1905" spans="2:8">
      <c r="B1905" s="2">
        <v>681026</v>
      </c>
      <c r="C1905" s="1">
        <v>32</v>
      </c>
      <c r="D1905" s="1">
        <v>25</v>
      </c>
      <c r="E1905" s="1">
        <v>278</v>
      </c>
      <c r="F1905" s="1">
        <v>0.11509999999999999</v>
      </c>
      <c r="G1905" s="1">
        <v>8.9899999999999994E-2</v>
      </c>
      <c r="H1905" s="1">
        <v>0.20499999999999999</v>
      </c>
    </row>
    <row r="1906" spans="2:8">
      <c r="B1906" s="2">
        <v>681027</v>
      </c>
      <c r="C1906" s="1">
        <v>144</v>
      </c>
      <c r="D1906" s="1">
        <v>102</v>
      </c>
      <c r="E1906" s="1">
        <v>577</v>
      </c>
      <c r="F1906" s="1">
        <v>0.24959999999999999</v>
      </c>
      <c r="G1906" s="1">
        <v>0.17680000000000001</v>
      </c>
      <c r="H1906" s="1">
        <v>0.42630000000000001</v>
      </c>
    </row>
    <row r="1907" spans="2:8">
      <c r="B1907" s="2">
        <v>681028</v>
      </c>
      <c r="C1907" s="1">
        <v>0</v>
      </c>
      <c r="D1907" s="1">
        <v>0</v>
      </c>
      <c r="E1907" s="1">
        <v>146</v>
      </c>
      <c r="F1907" s="1">
        <v>0</v>
      </c>
      <c r="G1907" s="1">
        <v>0</v>
      </c>
      <c r="H1907" s="1">
        <v>0</v>
      </c>
    </row>
    <row r="1908" spans="2:8">
      <c r="B1908" s="2">
        <v>681034</v>
      </c>
      <c r="C1908" s="1">
        <v>111</v>
      </c>
      <c r="D1908" s="1">
        <v>0</v>
      </c>
      <c r="E1908" s="1">
        <v>361</v>
      </c>
      <c r="F1908" s="1">
        <v>0.3075</v>
      </c>
      <c r="G1908" s="1">
        <v>0</v>
      </c>
      <c r="H1908" s="1">
        <v>0.3075</v>
      </c>
    </row>
    <row r="1909" spans="2:8">
      <c r="B1909" s="2">
        <v>681035</v>
      </c>
      <c r="C1909" s="1">
        <v>355</v>
      </c>
      <c r="D1909" s="1">
        <v>0</v>
      </c>
      <c r="E1909" s="1">
        <v>590</v>
      </c>
      <c r="F1909" s="1">
        <v>0.60170000000000001</v>
      </c>
      <c r="G1909" s="1">
        <v>0</v>
      </c>
      <c r="H1909" s="1">
        <v>0.60170000000000001</v>
      </c>
    </row>
    <row r="1910" spans="2:8">
      <c r="B1910" s="2">
        <v>681050</v>
      </c>
      <c r="C1910" s="1">
        <v>111</v>
      </c>
      <c r="D1910" s="1">
        <v>0</v>
      </c>
      <c r="E1910" s="1">
        <v>111</v>
      </c>
      <c r="F1910" s="1">
        <v>1</v>
      </c>
      <c r="G1910" s="1">
        <v>0</v>
      </c>
      <c r="H1910" s="1">
        <v>1</v>
      </c>
    </row>
    <row r="1911" spans="2:8">
      <c r="B1911" s="2">
        <v>681052</v>
      </c>
      <c r="C1911" s="1">
        <v>103</v>
      </c>
      <c r="D1911" s="1">
        <v>0</v>
      </c>
      <c r="E1911" s="1">
        <v>103</v>
      </c>
      <c r="F1911" s="1">
        <v>1</v>
      </c>
      <c r="G1911" s="1">
        <v>0</v>
      </c>
      <c r="H1911" s="1">
        <v>1</v>
      </c>
    </row>
    <row r="1912" spans="2:8">
      <c r="B1912" s="2">
        <v>681055</v>
      </c>
      <c r="C1912" s="1">
        <v>337</v>
      </c>
      <c r="D1912" s="1">
        <v>0</v>
      </c>
      <c r="E1912" s="1">
        <v>355</v>
      </c>
      <c r="F1912" s="1">
        <v>0.94930000000000003</v>
      </c>
      <c r="G1912" s="1">
        <v>0</v>
      </c>
      <c r="H1912" s="1">
        <v>0.94930000000000003</v>
      </c>
    </row>
    <row r="1913" spans="2:8">
      <c r="B1913" s="2">
        <v>681071</v>
      </c>
      <c r="C1913" s="1">
        <v>478</v>
      </c>
      <c r="D1913" s="1">
        <v>0</v>
      </c>
      <c r="E1913" s="1">
        <v>515</v>
      </c>
      <c r="F1913" s="1">
        <v>0.92820000000000003</v>
      </c>
      <c r="G1913" s="1">
        <v>0</v>
      </c>
      <c r="H1913" s="1">
        <v>0.92820000000000003</v>
      </c>
    </row>
    <row r="1914" spans="2:8">
      <c r="B1914" s="2">
        <v>681090</v>
      </c>
      <c r="C1914" s="1">
        <v>266</v>
      </c>
      <c r="D1914" s="1">
        <v>0</v>
      </c>
      <c r="E1914" s="1">
        <v>266</v>
      </c>
      <c r="F1914" s="1">
        <v>1</v>
      </c>
      <c r="G1914" s="1">
        <v>0</v>
      </c>
      <c r="H1914" s="1">
        <v>1</v>
      </c>
    </row>
    <row r="1915" spans="2:8">
      <c r="B1915" s="2">
        <v>681091</v>
      </c>
      <c r="C1915" s="1">
        <v>177</v>
      </c>
      <c r="D1915" s="1">
        <v>0</v>
      </c>
      <c r="E1915" s="1">
        <v>191</v>
      </c>
      <c r="F1915" s="1">
        <v>0.92669999999999997</v>
      </c>
      <c r="G1915" s="1">
        <v>0</v>
      </c>
      <c r="H1915" s="1">
        <v>0.92669999999999997</v>
      </c>
    </row>
    <row r="1916" spans="2:8">
      <c r="B1916" s="2">
        <v>681118</v>
      </c>
      <c r="C1916" s="1">
        <v>65</v>
      </c>
      <c r="D1916" s="1">
        <v>1</v>
      </c>
      <c r="E1916" s="1">
        <v>434</v>
      </c>
      <c r="F1916" s="1">
        <v>0.14979999999999999</v>
      </c>
      <c r="G1916" s="1">
        <v>2.3E-3</v>
      </c>
      <c r="H1916" s="1">
        <v>0.15210000000000001</v>
      </c>
    </row>
    <row r="1917" spans="2:8">
      <c r="B1917" s="2">
        <v>681119</v>
      </c>
      <c r="C1917" s="1">
        <v>105</v>
      </c>
      <c r="D1917" s="1">
        <v>10</v>
      </c>
      <c r="E1917" s="1">
        <v>722</v>
      </c>
      <c r="F1917" s="1">
        <v>0.1454</v>
      </c>
      <c r="G1917" s="1">
        <v>1.3899999999999999E-2</v>
      </c>
      <c r="H1917" s="1">
        <v>0.1593</v>
      </c>
    </row>
    <row r="1918" spans="2:8">
      <c r="B1918" s="2">
        <v>681120</v>
      </c>
      <c r="C1918" s="1">
        <v>54</v>
      </c>
      <c r="D1918" s="1">
        <v>0</v>
      </c>
      <c r="E1918" s="1">
        <v>106</v>
      </c>
      <c r="F1918" s="1">
        <v>0.50939999999999996</v>
      </c>
      <c r="G1918" s="1">
        <v>0</v>
      </c>
      <c r="H1918" s="1">
        <v>0.50939999999999996</v>
      </c>
    </row>
    <row r="1919" spans="2:8">
      <c r="B1919" s="2">
        <v>681126</v>
      </c>
      <c r="C1919" s="1">
        <v>76</v>
      </c>
      <c r="D1919" s="1">
        <v>36</v>
      </c>
      <c r="E1919" s="1">
        <v>263</v>
      </c>
      <c r="F1919" s="1">
        <v>0.28899999999999998</v>
      </c>
      <c r="G1919" s="1">
        <v>0.13689999999999999</v>
      </c>
      <c r="H1919" s="1">
        <v>0.4259</v>
      </c>
    </row>
    <row r="1920" spans="2:8">
      <c r="B1920" s="2">
        <v>681181</v>
      </c>
      <c r="C1920" s="1">
        <v>108</v>
      </c>
      <c r="D1920" s="1">
        <v>0</v>
      </c>
      <c r="E1920" s="1">
        <v>164</v>
      </c>
      <c r="F1920" s="1">
        <v>0.65849999999999997</v>
      </c>
      <c r="G1920" s="1">
        <v>0</v>
      </c>
      <c r="H1920" s="1">
        <v>0.65849999999999997</v>
      </c>
    </row>
    <row r="1921" spans="2:8">
      <c r="B1921" s="2">
        <v>682258</v>
      </c>
      <c r="C1921" s="1">
        <v>168</v>
      </c>
      <c r="D1921" s="1">
        <v>0</v>
      </c>
      <c r="E1921" s="1">
        <v>168</v>
      </c>
      <c r="F1921" s="1">
        <v>1</v>
      </c>
      <c r="G1921" s="1">
        <v>0</v>
      </c>
      <c r="H1921" s="1">
        <v>1</v>
      </c>
    </row>
    <row r="1922" spans="2:8">
      <c r="B1922" s="2">
        <v>682293</v>
      </c>
      <c r="C1922" s="1">
        <v>4</v>
      </c>
      <c r="D1922" s="1">
        <v>0</v>
      </c>
      <c r="E1922" s="1">
        <v>25</v>
      </c>
      <c r="F1922" s="1">
        <v>0.16</v>
      </c>
      <c r="G1922" s="1">
        <v>0</v>
      </c>
      <c r="H1922" s="1">
        <v>0.16</v>
      </c>
    </row>
    <row r="1923" spans="2:8">
      <c r="B1923" s="2">
        <v>682321</v>
      </c>
      <c r="C1923" s="1">
        <v>289</v>
      </c>
      <c r="D1923" s="1">
        <v>0</v>
      </c>
      <c r="E1923" s="1">
        <v>371</v>
      </c>
      <c r="F1923" s="1">
        <v>0.77900000000000003</v>
      </c>
      <c r="G1923" s="1">
        <v>0</v>
      </c>
      <c r="H1923" s="1">
        <v>0.77900000000000003</v>
      </c>
    </row>
    <row r="1924" spans="2:8">
      <c r="B1924" s="2">
        <v>683496</v>
      </c>
      <c r="C1924" s="1">
        <v>426</v>
      </c>
      <c r="D1924" s="1">
        <v>0</v>
      </c>
      <c r="E1924" s="1">
        <v>426</v>
      </c>
      <c r="F1924" s="1">
        <v>1</v>
      </c>
      <c r="G1924" s="1">
        <v>0</v>
      </c>
      <c r="H1924" s="1">
        <v>1</v>
      </c>
    </row>
    <row r="1925" spans="2:8">
      <c r="B1925" s="2">
        <v>683497</v>
      </c>
      <c r="C1925" s="1">
        <v>452</v>
      </c>
      <c r="D1925" s="1">
        <v>0</v>
      </c>
      <c r="E1925" s="1">
        <v>811</v>
      </c>
      <c r="F1925" s="1">
        <v>0.55730000000000002</v>
      </c>
      <c r="G1925" s="1">
        <v>0</v>
      </c>
      <c r="H1925" s="1">
        <v>0.55730000000000002</v>
      </c>
    </row>
    <row r="1926" spans="2:8">
      <c r="B1926" s="2">
        <v>683498</v>
      </c>
      <c r="C1926" s="1">
        <v>252</v>
      </c>
      <c r="D1926" s="1">
        <v>0</v>
      </c>
      <c r="E1926" s="1">
        <v>584</v>
      </c>
      <c r="F1926" s="1">
        <v>0.43149999999999999</v>
      </c>
      <c r="G1926" s="1">
        <v>0</v>
      </c>
      <c r="H1926" s="1">
        <v>0.43149999999999999</v>
      </c>
    </row>
    <row r="1927" spans="2:8">
      <c r="B1927" s="2">
        <v>683550</v>
      </c>
      <c r="C1927" s="1">
        <v>235</v>
      </c>
      <c r="D1927" s="1">
        <v>50</v>
      </c>
      <c r="E1927" s="1">
        <v>511</v>
      </c>
      <c r="F1927" s="1">
        <v>0.45989999999999998</v>
      </c>
      <c r="G1927" s="1">
        <v>9.7799999999999998E-2</v>
      </c>
      <c r="H1927" s="1">
        <v>0.55769999999999997</v>
      </c>
    </row>
    <row r="1928" spans="2:8">
      <c r="B1928" s="2">
        <v>683554</v>
      </c>
      <c r="C1928" s="1">
        <v>95</v>
      </c>
      <c r="D1928" s="1">
        <v>25</v>
      </c>
      <c r="E1928" s="1">
        <v>620</v>
      </c>
      <c r="F1928" s="1">
        <v>0.1532</v>
      </c>
      <c r="G1928" s="1">
        <v>4.0300000000000002E-2</v>
      </c>
      <c r="H1928" s="1">
        <v>0.19350000000000001</v>
      </c>
    </row>
    <row r="1929" spans="2:8">
      <c r="B1929" s="2">
        <v>683555</v>
      </c>
      <c r="C1929" s="1">
        <v>61</v>
      </c>
      <c r="D1929" s="1">
        <v>46</v>
      </c>
      <c r="E1929" s="1">
        <v>680</v>
      </c>
      <c r="F1929" s="1">
        <v>8.9700000000000002E-2</v>
      </c>
      <c r="G1929" s="1">
        <v>6.7599999999999993E-2</v>
      </c>
      <c r="H1929" s="1">
        <v>0.15740000000000001</v>
      </c>
    </row>
    <row r="1930" spans="2:8">
      <c r="B1930" s="2">
        <v>683578</v>
      </c>
      <c r="C1930" s="1">
        <v>244</v>
      </c>
      <c r="D1930" s="1">
        <v>0</v>
      </c>
      <c r="E1930" s="1">
        <v>336</v>
      </c>
      <c r="F1930" s="1">
        <v>0.72619999999999996</v>
      </c>
      <c r="G1930" s="1">
        <v>0</v>
      </c>
      <c r="H1930" s="1">
        <v>0.72619999999999996</v>
      </c>
    </row>
    <row r="1931" spans="2:8">
      <c r="B1931" s="2">
        <v>683587</v>
      </c>
      <c r="C1931" s="1">
        <v>104</v>
      </c>
      <c r="D1931" s="1">
        <v>0</v>
      </c>
      <c r="E1931" s="1">
        <v>125</v>
      </c>
      <c r="F1931" s="1">
        <v>0.83199999999999996</v>
      </c>
      <c r="G1931" s="1">
        <v>0</v>
      </c>
      <c r="H1931" s="1">
        <v>0.83199999999999996</v>
      </c>
    </row>
    <row r="1932" spans="2:8">
      <c r="B1932" s="2">
        <v>683593</v>
      </c>
      <c r="C1932" s="1">
        <v>47</v>
      </c>
      <c r="D1932" s="1">
        <v>0</v>
      </c>
      <c r="E1932" s="1">
        <v>47</v>
      </c>
      <c r="F1932" s="1">
        <v>1</v>
      </c>
      <c r="G1932" s="1">
        <v>0</v>
      </c>
      <c r="H1932" s="1">
        <v>1</v>
      </c>
    </row>
    <row r="1933" spans="2:8">
      <c r="B1933" s="2">
        <v>683598</v>
      </c>
      <c r="C1933" s="1">
        <v>8</v>
      </c>
      <c r="D1933" s="1">
        <v>0</v>
      </c>
      <c r="E1933" s="1">
        <v>21</v>
      </c>
      <c r="F1933" s="1">
        <v>0.38100000000000001</v>
      </c>
      <c r="G1933" s="1">
        <v>0</v>
      </c>
      <c r="H1933" s="1">
        <v>0.38100000000000001</v>
      </c>
    </row>
    <row r="1934" spans="2:8">
      <c r="B1934" s="2">
        <v>683603</v>
      </c>
      <c r="C1934" s="1">
        <v>10</v>
      </c>
      <c r="D1934" s="1">
        <v>0</v>
      </c>
      <c r="E1934" s="1">
        <v>10</v>
      </c>
      <c r="F1934" s="1">
        <v>1</v>
      </c>
      <c r="G1934" s="1">
        <v>0</v>
      </c>
      <c r="H1934" s="1">
        <v>1</v>
      </c>
    </row>
    <row r="1935" spans="2:8">
      <c r="B1935" s="2">
        <v>683621</v>
      </c>
      <c r="C1935" s="1">
        <v>571</v>
      </c>
      <c r="D1935" s="1">
        <v>0</v>
      </c>
      <c r="E1935" s="1">
        <v>571</v>
      </c>
      <c r="F1935" s="1">
        <v>1</v>
      </c>
      <c r="G1935" s="1">
        <v>0</v>
      </c>
      <c r="H1935" s="1">
        <v>1</v>
      </c>
    </row>
    <row r="1936" spans="2:8">
      <c r="B1936" s="2">
        <v>683622</v>
      </c>
      <c r="C1936" s="1">
        <v>221</v>
      </c>
      <c r="D1936" s="1">
        <v>0</v>
      </c>
      <c r="E1936" s="1">
        <v>221</v>
      </c>
      <c r="F1936" s="1">
        <v>1</v>
      </c>
      <c r="G1936" s="1">
        <v>0</v>
      </c>
      <c r="H1936" s="1">
        <v>1</v>
      </c>
    </row>
    <row r="1937" spans="2:8">
      <c r="B1937" s="2">
        <v>683636</v>
      </c>
      <c r="C1937" s="1">
        <v>43</v>
      </c>
      <c r="D1937" s="1">
        <v>0</v>
      </c>
      <c r="E1937" s="1">
        <v>43</v>
      </c>
      <c r="F1937" s="1">
        <v>1</v>
      </c>
      <c r="G1937" s="1">
        <v>0</v>
      </c>
      <c r="H1937" s="1">
        <v>1</v>
      </c>
    </row>
    <row r="1938" spans="2:8">
      <c r="B1938" s="2">
        <v>683657</v>
      </c>
      <c r="C1938" s="1">
        <v>63</v>
      </c>
      <c r="D1938" s="1">
        <v>13</v>
      </c>
      <c r="E1938" s="1">
        <v>252</v>
      </c>
      <c r="F1938" s="1">
        <v>0.25</v>
      </c>
      <c r="G1938" s="1">
        <v>5.16E-2</v>
      </c>
      <c r="H1938" s="1">
        <v>0.30159999999999998</v>
      </c>
    </row>
    <row r="1939" spans="2:8">
      <c r="B1939" s="2">
        <v>683658</v>
      </c>
      <c r="C1939" s="1">
        <v>127</v>
      </c>
      <c r="D1939" s="1">
        <v>0</v>
      </c>
      <c r="E1939" s="1">
        <v>182</v>
      </c>
      <c r="F1939" s="1">
        <v>0.69779999999999998</v>
      </c>
      <c r="G1939" s="1">
        <v>0</v>
      </c>
      <c r="H1939" s="1">
        <v>0.69779999999999998</v>
      </c>
    </row>
    <row r="1940" spans="2:8">
      <c r="B1940" s="2">
        <v>683661</v>
      </c>
      <c r="C1940" s="1">
        <v>242</v>
      </c>
      <c r="D1940" s="1">
        <v>87</v>
      </c>
      <c r="E1940" s="1">
        <v>734</v>
      </c>
      <c r="F1940" s="1">
        <v>0.32969999999999999</v>
      </c>
      <c r="G1940" s="1">
        <v>0.11849999999999999</v>
      </c>
      <c r="H1940" s="1">
        <v>0.44819999999999999</v>
      </c>
    </row>
    <row r="1941" spans="2:8">
      <c r="B1941" s="2">
        <v>683662</v>
      </c>
      <c r="C1941" s="1">
        <v>76</v>
      </c>
      <c r="D1941" s="1">
        <v>0</v>
      </c>
      <c r="E1941" s="1">
        <v>129</v>
      </c>
      <c r="F1941" s="1">
        <v>0.58909999999999996</v>
      </c>
      <c r="G1941" s="1">
        <v>0</v>
      </c>
      <c r="H1941" s="1">
        <v>0.58909999999999996</v>
      </c>
    </row>
    <row r="1942" spans="2:8">
      <c r="B1942" s="2">
        <v>683700</v>
      </c>
      <c r="C1942" s="1">
        <v>327</v>
      </c>
      <c r="D1942" s="1">
        <v>0</v>
      </c>
      <c r="E1942" s="1">
        <v>404</v>
      </c>
      <c r="F1942" s="1">
        <v>0.80940000000000001</v>
      </c>
      <c r="G1942" s="1">
        <v>0</v>
      </c>
      <c r="H1942" s="1">
        <v>0.80940000000000001</v>
      </c>
    </row>
    <row r="1943" spans="2:8">
      <c r="B1943" s="2">
        <v>683705</v>
      </c>
      <c r="C1943" s="1">
        <v>14</v>
      </c>
      <c r="D1943" s="1">
        <v>0</v>
      </c>
      <c r="E1943" s="1">
        <v>18</v>
      </c>
      <c r="F1943" s="1">
        <v>0.77780000000000005</v>
      </c>
      <c r="G1943" s="1">
        <v>0</v>
      </c>
      <c r="H1943" s="1">
        <v>0.77780000000000005</v>
      </c>
    </row>
    <row r="1944" spans="2:8">
      <c r="B1944" s="2">
        <v>683768</v>
      </c>
      <c r="C1944" s="1">
        <v>78</v>
      </c>
      <c r="D1944" s="1">
        <v>58</v>
      </c>
      <c r="E1944" s="1">
        <v>502</v>
      </c>
      <c r="F1944" s="1">
        <v>0.15540000000000001</v>
      </c>
      <c r="G1944" s="1">
        <v>0.11550000000000001</v>
      </c>
      <c r="H1944" s="1">
        <v>0.27089999999999997</v>
      </c>
    </row>
    <row r="1945" spans="2:8">
      <c r="B1945" s="2">
        <v>683769</v>
      </c>
      <c r="C1945" s="1">
        <v>17</v>
      </c>
      <c r="D1945" s="1">
        <v>5</v>
      </c>
      <c r="E1945" s="1">
        <v>136</v>
      </c>
      <c r="F1945" s="1">
        <v>0.125</v>
      </c>
      <c r="G1945" s="1">
        <v>3.6799999999999999E-2</v>
      </c>
      <c r="H1945" s="1">
        <v>0.1618</v>
      </c>
    </row>
    <row r="1946" spans="2:8">
      <c r="B1946" s="2">
        <v>684408</v>
      </c>
      <c r="C1946" s="1">
        <v>220</v>
      </c>
      <c r="D1946" s="1">
        <v>62</v>
      </c>
      <c r="E1946" s="1">
        <v>521</v>
      </c>
      <c r="F1946" s="1">
        <v>0.42230000000000001</v>
      </c>
      <c r="G1946" s="1">
        <v>0.11899999999999999</v>
      </c>
      <c r="H1946" s="1">
        <v>0.5413</v>
      </c>
    </row>
    <row r="1947" spans="2:8">
      <c r="B1947" s="2">
        <v>684415</v>
      </c>
      <c r="C1947" s="1">
        <v>359</v>
      </c>
      <c r="D1947" s="1">
        <v>0</v>
      </c>
      <c r="E1947" s="1">
        <v>563</v>
      </c>
      <c r="F1947" s="1">
        <v>0.63770000000000004</v>
      </c>
      <c r="G1947" s="1">
        <v>0</v>
      </c>
      <c r="H1947" s="1">
        <v>0.63770000000000004</v>
      </c>
    </row>
    <row r="1948" spans="2:8">
      <c r="B1948" s="2">
        <v>684417</v>
      </c>
      <c r="C1948" s="1">
        <v>15</v>
      </c>
      <c r="D1948" s="1">
        <v>8</v>
      </c>
      <c r="E1948" s="1">
        <v>184</v>
      </c>
      <c r="F1948" s="1">
        <v>8.1500000000000003E-2</v>
      </c>
      <c r="G1948" s="1">
        <v>4.3499999999999997E-2</v>
      </c>
      <c r="H1948" s="1">
        <v>0.125</v>
      </c>
    </row>
    <row r="1949" spans="2:8">
      <c r="B1949" s="2">
        <v>684419</v>
      </c>
      <c r="C1949" s="1">
        <v>226</v>
      </c>
      <c r="D1949" s="1">
        <v>85</v>
      </c>
      <c r="E1949" s="1">
        <v>739</v>
      </c>
      <c r="F1949" s="1">
        <v>0.30580000000000002</v>
      </c>
      <c r="G1949" s="1">
        <v>0.115</v>
      </c>
      <c r="H1949" s="1">
        <v>0.42080000000000001</v>
      </c>
    </row>
    <row r="1950" spans="2:8">
      <c r="B1950" s="2">
        <v>684420</v>
      </c>
      <c r="C1950" s="1">
        <v>429</v>
      </c>
      <c r="D1950" s="1">
        <v>0</v>
      </c>
      <c r="E1950" s="1">
        <v>629</v>
      </c>
      <c r="F1950" s="1">
        <v>0.68200000000000005</v>
      </c>
      <c r="G1950" s="1">
        <v>0</v>
      </c>
      <c r="H1950" s="1">
        <v>0.68200000000000005</v>
      </c>
    </row>
    <row r="1951" spans="2:8">
      <c r="B1951" s="2">
        <v>684421</v>
      </c>
      <c r="C1951" s="1">
        <v>551</v>
      </c>
      <c r="D1951" s="1">
        <v>0</v>
      </c>
      <c r="E1951" s="1">
        <v>886</v>
      </c>
      <c r="F1951" s="1">
        <v>0.62190000000000001</v>
      </c>
      <c r="G1951" s="1">
        <v>0</v>
      </c>
      <c r="H1951" s="1">
        <v>0.62190000000000001</v>
      </c>
    </row>
    <row r="1952" spans="2:8">
      <c r="B1952" s="2">
        <v>684422</v>
      </c>
      <c r="C1952" s="1">
        <v>302</v>
      </c>
      <c r="D1952" s="1">
        <v>0</v>
      </c>
      <c r="E1952" s="1">
        <v>623</v>
      </c>
      <c r="F1952" s="1">
        <v>0.48480000000000001</v>
      </c>
      <c r="G1952" s="1">
        <v>0</v>
      </c>
      <c r="H1952" s="1">
        <v>0.48480000000000001</v>
      </c>
    </row>
    <row r="1953" spans="2:8">
      <c r="B1953" s="2">
        <v>684428</v>
      </c>
      <c r="C1953" s="1">
        <v>139</v>
      </c>
      <c r="D1953" s="1">
        <v>0</v>
      </c>
      <c r="E1953" s="1">
        <v>167</v>
      </c>
      <c r="F1953" s="1">
        <v>0.83230000000000004</v>
      </c>
      <c r="G1953" s="1">
        <v>0</v>
      </c>
      <c r="H1953" s="1">
        <v>0.83230000000000004</v>
      </c>
    </row>
    <row r="1954" spans="2:8">
      <c r="B1954" s="2">
        <v>684443</v>
      </c>
      <c r="C1954" s="1">
        <v>66</v>
      </c>
      <c r="D1954" s="1">
        <v>0</v>
      </c>
      <c r="E1954" s="1">
        <v>66</v>
      </c>
      <c r="F1954" s="1">
        <v>1</v>
      </c>
      <c r="G1954" s="1">
        <v>0</v>
      </c>
      <c r="H1954" s="1">
        <v>1</v>
      </c>
    </row>
    <row r="1955" spans="2:8">
      <c r="B1955" s="2">
        <v>684444</v>
      </c>
      <c r="C1955" s="1">
        <v>179</v>
      </c>
      <c r="D1955" s="1">
        <v>0</v>
      </c>
      <c r="E1955" s="1">
        <v>420</v>
      </c>
      <c r="F1955" s="1">
        <v>0.42620000000000002</v>
      </c>
      <c r="G1955" s="1">
        <v>0</v>
      </c>
      <c r="H1955" s="1">
        <v>0.42620000000000002</v>
      </c>
    </row>
    <row r="1956" spans="2:8">
      <c r="B1956" s="2">
        <v>684451</v>
      </c>
      <c r="C1956" s="1">
        <v>193</v>
      </c>
      <c r="D1956" s="1">
        <v>0</v>
      </c>
      <c r="E1956" s="1">
        <v>193</v>
      </c>
      <c r="F1956" s="1">
        <v>1</v>
      </c>
      <c r="G1956" s="1">
        <v>0</v>
      </c>
      <c r="H1956" s="1">
        <v>1</v>
      </c>
    </row>
    <row r="1957" spans="2:8">
      <c r="B1957" s="2">
        <v>684459</v>
      </c>
      <c r="C1957" s="1">
        <v>71</v>
      </c>
      <c r="D1957" s="1">
        <v>20</v>
      </c>
      <c r="E1957" s="1">
        <v>630</v>
      </c>
      <c r="F1957" s="1">
        <v>0.11269999999999999</v>
      </c>
      <c r="G1957" s="1">
        <v>3.1699999999999999E-2</v>
      </c>
      <c r="H1957" s="1">
        <v>0.1444</v>
      </c>
    </row>
    <row r="1958" spans="2:8">
      <c r="B1958" s="2">
        <v>684470</v>
      </c>
      <c r="C1958" s="1">
        <v>15</v>
      </c>
      <c r="D1958" s="1">
        <v>8</v>
      </c>
      <c r="E1958" s="1">
        <v>381</v>
      </c>
      <c r="F1958" s="1">
        <v>3.9399999999999998E-2</v>
      </c>
      <c r="G1958" s="1">
        <v>2.1000000000000001E-2</v>
      </c>
      <c r="H1958" s="1">
        <v>6.0400000000000002E-2</v>
      </c>
    </row>
    <row r="1959" spans="2:8">
      <c r="B1959" s="2">
        <v>684484</v>
      </c>
      <c r="C1959" s="1">
        <v>37</v>
      </c>
      <c r="D1959" s="1">
        <v>0</v>
      </c>
      <c r="E1959" s="1">
        <v>46</v>
      </c>
      <c r="F1959" s="1">
        <v>0.80430000000000001</v>
      </c>
      <c r="G1959" s="1">
        <v>0</v>
      </c>
      <c r="H1959" s="1">
        <v>0.80430000000000001</v>
      </c>
    </row>
    <row r="1960" spans="2:8">
      <c r="B1960" s="2">
        <v>684850</v>
      </c>
      <c r="C1960" s="1">
        <v>178</v>
      </c>
      <c r="D1960" s="1">
        <v>0</v>
      </c>
      <c r="E1960" s="1">
        <v>248</v>
      </c>
      <c r="F1960" s="1">
        <v>0.7177</v>
      </c>
      <c r="G1960" s="1">
        <v>0</v>
      </c>
      <c r="H1960" s="1">
        <v>0.7177</v>
      </c>
    </row>
    <row r="1961" spans="2:8">
      <c r="B1961" s="2">
        <v>684852</v>
      </c>
      <c r="C1961" s="1">
        <v>155</v>
      </c>
      <c r="D1961" s="1">
        <v>32</v>
      </c>
      <c r="E1961" s="1">
        <v>476</v>
      </c>
      <c r="F1961" s="1">
        <v>0.3256</v>
      </c>
      <c r="G1961" s="1">
        <v>6.7199999999999996E-2</v>
      </c>
      <c r="H1961" s="1">
        <v>0.39290000000000003</v>
      </c>
    </row>
    <row r="1962" spans="2:8">
      <c r="B1962" s="2">
        <v>684860</v>
      </c>
      <c r="C1962" s="1">
        <v>102</v>
      </c>
      <c r="D1962" s="1">
        <v>25</v>
      </c>
      <c r="E1962" s="1">
        <v>801</v>
      </c>
      <c r="F1962" s="1">
        <v>0.1273</v>
      </c>
      <c r="G1962" s="1">
        <v>3.1199999999999999E-2</v>
      </c>
      <c r="H1962" s="1">
        <v>0.15859999999999999</v>
      </c>
    </row>
    <row r="1963" spans="2:8">
      <c r="B1963" s="2">
        <v>684866</v>
      </c>
      <c r="C1963" s="1">
        <v>180</v>
      </c>
      <c r="D1963" s="1">
        <v>62</v>
      </c>
      <c r="E1963" s="1">
        <v>1784</v>
      </c>
      <c r="F1963" s="1">
        <v>0.1009</v>
      </c>
      <c r="G1963" s="1">
        <v>3.4799999999999998E-2</v>
      </c>
      <c r="H1963" s="1">
        <v>0.13569999999999999</v>
      </c>
    </row>
    <row r="1964" spans="2:8">
      <c r="B1964" s="2">
        <v>684881</v>
      </c>
      <c r="C1964" s="1">
        <v>17</v>
      </c>
      <c r="D1964" s="1">
        <v>0</v>
      </c>
      <c r="E1964" s="1">
        <v>17</v>
      </c>
      <c r="F1964" s="1">
        <v>1</v>
      </c>
      <c r="G1964" s="1">
        <v>0</v>
      </c>
      <c r="H1964" s="1">
        <v>1</v>
      </c>
    </row>
    <row r="1965" spans="2:8">
      <c r="B1965" s="2">
        <v>684882</v>
      </c>
      <c r="C1965" s="1">
        <v>34</v>
      </c>
      <c r="D1965" s="1">
        <v>13</v>
      </c>
      <c r="E1965" s="1">
        <v>244</v>
      </c>
      <c r="F1965" s="1">
        <v>0.13930000000000001</v>
      </c>
      <c r="G1965" s="1">
        <v>5.33E-2</v>
      </c>
      <c r="H1965" s="1">
        <v>0.19259999999999999</v>
      </c>
    </row>
    <row r="1966" spans="2:8">
      <c r="B1966" s="2">
        <v>684883</v>
      </c>
      <c r="C1966" s="1">
        <v>4</v>
      </c>
      <c r="D1966" s="1">
        <v>2</v>
      </c>
      <c r="E1966" s="1">
        <v>208</v>
      </c>
      <c r="F1966" s="1">
        <v>1.9199999999999998E-2</v>
      </c>
      <c r="G1966" s="1">
        <v>9.5999999999999992E-3</v>
      </c>
      <c r="H1966" s="1">
        <v>2.8799999999999999E-2</v>
      </c>
    </row>
    <row r="1967" spans="2:8">
      <c r="B1967" s="2">
        <v>684884</v>
      </c>
      <c r="C1967" s="1">
        <v>107</v>
      </c>
      <c r="D1967" s="1">
        <v>26</v>
      </c>
      <c r="E1967" s="1">
        <v>680</v>
      </c>
      <c r="F1967" s="1">
        <v>0.15740000000000001</v>
      </c>
      <c r="G1967" s="1">
        <v>3.8199999999999998E-2</v>
      </c>
      <c r="H1967" s="1">
        <v>0.1956</v>
      </c>
    </row>
    <row r="1968" spans="2:8">
      <c r="B1968" s="2">
        <v>684885</v>
      </c>
      <c r="C1968" s="1">
        <v>316</v>
      </c>
      <c r="D1968" s="1">
        <v>0</v>
      </c>
      <c r="E1968" s="1">
        <v>509</v>
      </c>
      <c r="F1968" s="1">
        <v>0.62080000000000002</v>
      </c>
      <c r="G1968" s="1">
        <v>0</v>
      </c>
      <c r="H1968" s="1">
        <v>0.62080000000000002</v>
      </c>
    </row>
    <row r="1969" spans="2:8">
      <c r="B1969" s="2">
        <v>684890</v>
      </c>
      <c r="C1969" s="1">
        <v>166</v>
      </c>
      <c r="D1969" s="1">
        <v>0</v>
      </c>
      <c r="E1969" s="1">
        <v>166</v>
      </c>
      <c r="F1969" s="1">
        <v>1</v>
      </c>
      <c r="G1969" s="1">
        <v>0</v>
      </c>
      <c r="H1969" s="1">
        <v>1</v>
      </c>
    </row>
    <row r="1970" spans="2:8">
      <c r="B1970" s="2">
        <v>684897</v>
      </c>
      <c r="C1970" s="1">
        <v>215</v>
      </c>
      <c r="D1970" s="1">
        <v>72</v>
      </c>
      <c r="E1970" s="1">
        <v>785</v>
      </c>
      <c r="F1970" s="1">
        <v>0.27389999999999998</v>
      </c>
      <c r="G1970" s="1">
        <v>9.1700000000000004E-2</v>
      </c>
      <c r="H1970" s="1">
        <v>0.36559999999999998</v>
      </c>
    </row>
    <row r="1971" spans="2:8">
      <c r="B1971" s="2">
        <v>684905</v>
      </c>
      <c r="C1971" s="1">
        <v>80</v>
      </c>
      <c r="D1971" s="1">
        <v>21</v>
      </c>
      <c r="E1971" s="1">
        <v>501</v>
      </c>
      <c r="F1971" s="1">
        <v>0.15970000000000001</v>
      </c>
      <c r="G1971" s="1">
        <v>4.19E-2</v>
      </c>
      <c r="H1971" s="1">
        <v>0.2016</v>
      </c>
    </row>
    <row r="1972" spans="2:8">
      <c r="B1972" s="2">
        <v>684925</v>
      </c>
      <c r="C1972" s="1">
        <v>111</v>
      </c>
      <c r="D1972" s="1">
        <v>20</v>
      </c>
      <c r="E1972" s="1">
        <v>343</v>
      </c>
      <c r="F1972" s="1">
        <v>0.3236</v>
      </c>
      <c r="G1972" s="1">
        <v>5.8299999999999998E-2</v>
      </c>
      <c r="H1972" s="1">
        <v>0.38190000000000002</v>
      </c>
    </row>
    <row r="1973" spans="2:8">
      <c r="B1973" s="2">
        <v>684932</v>
      </c>
      <c r="C1973" s="1">
        <v>139</v>
      </c>
      <c r="D1973" s="1">
        <v>6</v>
      </c>
      <c r="E1973" s="1">
        <v>338</v>
      </c>
      <c r="F1973" s="1">
        <v>0.41120000000000001</v>
      </c>
      <c r="G1973" s="1">
        <v>1.78E-2</v>
      </c>
      <c r="H1973" s="1">
        <v>0.42899999999999999</v>
      </c>
    </row>
    <row r="1974" spans="2:8">
      <c r="B1974" s="2">
        <v>684943</v>
      </c>
      <c r="C1974" s="1">
        <v>640</v>
      </c>
      <c r="D1974" s="1">
        <v>0</v>
      </c>
      <c r="E1974" s="1">
        <v>1405</v>
      </c>
      <c r="F1974" s="1">
        <v>0.45550000000000002</v>
      </c>
      <c r="G1974" s="1">
        <v>0</v>
      </c>
      <c r="H1974" s="1">
        <v>0.45550000000000002</v>
      </c>
    </row>
    <row r="1975" spans="2:8">
      <c r="B1975" s="2">
        <v>684948</v>
      </c>
      <c r="C1975" s="1">
        <v>243</v>
      </c>
      <c r="D1975" s="1">
        <v>125</v>
      </c>
      <c r="E1975" s="1">
        <v>831</v>
      </c>
      <c r="F1975" s="1">
        <v>0.29239999999999999</v>
      </c>
      <c r="G1975" s="1">
        <v>0.15040000000000001</v>
      </c>
      <c r="H1975" s="1">
        <v>0.44280000000000003</v>
      </c>
    </row>
    <row r="1976" spans="2:8">
      <c r="B1976" s="2">
        <v>684960</v>
      </c>
      <c r="C1976" s="1">
        <v>145</v>
      </c>
      <c r="D1976" s="1">
        <v>0</v>
      </c>
      <c r="E1976" s="1">
        <v>145</v>
      </c>
      <c r="F1976" s="1">
        <v>1</v>
      </c>
      <c r="G1976" s="1">
        <v>0</v>
      </c>
      <c r="H1976" s="1">
        <v>1</v>
      </c>
    </row>
    <row r="1977" spans="2:8">
      <c r="B1977" s="2">
        <v>684961</v>
      </c>
      <c r="C1977" s="1">
        <v>152</v>
      </c>
      <c r="D1977" s="1">
        <v>43</v>
      </c>
      <c r="E1977" s="1">
        <v>1013</v>
      </c>
      <c r="F1977" s="1">
        <v>0.15</v>
      </c>
      <c r="G1977" s="1">
        <v>4.24E-2</v>
      </c>
      <c r="H1977" s="1">
        <v>0.1925</v>
      </c>
    </row>
    <row r="1978" spans="2:8">
      <c r="B1978" s="2">
        <v>684962</v>
      </c>
      <c r="C1978" s="1">
        <v>98</v>
      </c>
      <c r="D1978" s="1">
        <v>33</v>
      </c>
      <c r="E1978" s="1">
        <v>1102</v>
      </c>
      <c r="F1978" s="1">
        <v>8.8900000000000007E-2</v>
      </c>
      <c r="G1978" s="1">
        <v>2.9899999999999999E-2</v>
      </c>
      <c r="H1978" s="1">
        <v>0.11890000000000001</v>
      </c>
    </row>
    <row r="1979" spans="2:8">
      <c r="B1979" s="2">
        <v>684963</v>
      </c>
      <c r="C1979" s="1">
        <v>52</v>
      </c>
      <c r="D1979" s="1">
        <v>8</v>
      </c>
      <c r="E1979" s="1">
        <v>606</v>
      </c>
      <c r="F1979" s="1">
        <v>8.5800000000000001E-2</v>
      </c>
      <c r="G1979" s="1">
        <v>1.32E-2</v>
      </c>
      <c r="H1979" s="1">
        <v>9.9000000000000005E-2</v>
      </c>
    </row>
    <row r="1980" spans="2:8">
      <c r="B1980" s="2">
        <v>684964</v>
      </c>
      <c r="C1980" s="1">
        <v>74</v>
      </c>
      <c r="D1980" s="1">
        <v>22</v>
      </c>
      <c r="E1980" s="1">
        <v>700</v>
      </c>
      <c r="F1980" s="1">
        <v>0.1057</v>
      </c>
      <c r="G1980" s="1">
        <v>3.1399999999999997E-2</v>
      </c>
      <c r="H1980" s="1">
        <v>0.1371</v>
      </c>
    </row>
    <row r="1981" spans="2:8">
      <c r="B1981" s="2">
        <v>684968</v>
      </c>
      <c r="C1981" s="1">
        <v>266</v>
      </c>
      <c r="D1981" s="1">
        <v>0</v>
      </c>
      <c r="E1981" s="1">
        <v>395</v>
      </c>
      <c r="F1981" s="1">
        <v>0.6734</v>
      </c>
      <c r="G1981" s="1">
        <v>0</v>
      </c>
      <c r="H1981" s="1">
        <v>0.6734</v>
      </c>
    </row>
    <row r="1982" spans="2:8">
      <c r="B1982" s="2">
        <v>684987</v>
      </c>
      <c r="C1982" s="1">
        <v>4</v>
      </c>
      <c r="D1982" s="1">
        <v>0</v>
      </c>
      <c r="E1982" s="1">
        <v>32</v>
      </c>
      <c r="F1982" s="1">
        <v>0.125</v>
      </c>
      <c r="G1982" s="1">
        <v>0</v>
      </c>
      <c r="H1982" s="1">
        <v>0.125</v>
      </c>
    </row>
    <row r="1983" spans="2:8">
      <c r="B1983" s="2">
        <v>685016</v>
      </c>
      <c r="C1983" s="1">
        <v>83</v>
      </c>
      <c r="D1983" s="1">
        <v>24</v>
      </c>
      <c r="E1983" s="1">
        <v>283</v>
      </c>
      <c r="F1983" s="1">
        <v>0.29330000000000001</v>
      </c>
      <c r="G1983" s="1">
        <v>8.48E-2</v>
      </c>
      <c r="H1983" s="1">
        <v>0.37809999999999999</v>
      </c>
    </row>
    <row r="1984" spans="2:8">
      <c r="B1984" s="2">
        <v>685060</v>
      </c>
      <c r="C1984" s="1">
        <v>190</v>
      </c>
      <c r="D1984" s="1">
        <v>0</v>
      </c>
      <c r="E1984" s="1">
        <v>228</v>
      </c>
      <c r="F1984" s="1">
        <v>0.83330000000000004</v>
      </c>
      <c r="G1984" s="1">
        <v>0</v>
      </c>
      <c r="H1984" s="1">
        <v>0.83330000000000004</v>
      </c>
    </row>
    <row r="1985" spans="2:8">
      <c r="B1985" s="2">
        <v>685112</v>
      </c>
      <c r="C1985" s="1">
        <v>372</v>
      </c>
      <c r="D1985" s="1">
        <v>0</v>
      </c>
      <c r="E1985" s="1">
        <v>372</v>
      </c>
      <c r="F1985" s="1">
        <v>1</v>
      </c>
      <c r="G1985" s="1">
        <v>0</v>
      </c>
      <c r="H1985" s="1">
        <v>1</v>
      </c>
    </row>
    <row r="1986" spans="2:8">
      <c r="B1986" s="2">
        <v>685113</v>
      </c>
      <c r="C1986" s="1">
        <v>302</v>
      </c>
      <c r="D1986" s="1">
        <v>90</v>
      </c>
      <c r="E1986" s="1">
        <v>611</v>
      </c>
      <c r="F1986" s="1">
        <v>0.49430000000000002</v>
      </c>
      <c r="G1986" s="1">
        <v>0.14729999999999999</v>
      </c>
      <c r="H1986" s="1">
        <v>0.64159999999999995</v>
      </c>
    </row>
    <row r="1987" spans="2:8">
      <c r="B1987" s="2">
        <v>685116</v>
      </c>
      <c r="C1987" s="1">
        <v>191</v>
      </c>
      <c r="D1987" s="1">
        <v>0</v>
      </c>
      <c r="E1987" s="1">
        <v>741</v>
      </c>
      <c r="F1987" s="1">
        <v>0.25779999999999997</v>
      </c>
      <c r="G1987" s="1">
        <v>0</v>
      </c>
      <c r="H1987" s="1">
        <v>0.25779999999999997</v>
      </c>
    </row>
    <row r="1988" spans="2:8">
      <c r="B1988" s="2">
        <v>685117</v>
      </c>
      <c r="C1988" s="1">
        <v>568</v>
      </c>
      <c r="D1988" s="1">
        <v>0</v>
      </c>
      <c r="E1988" s="1">
        <v>587</v>
      </c>
      <c r="F1988" s="1">
        <v>0.96760000000000002</v>
      </c>
      <c r="G1988" s="1">
        <v>0</v>
      </c>
      <c r="H1988" s="1">
        <v>0.96760000000000002</v>
      </c>
    </row>
    <row r="1989" spans="2:8">
      <c r="B1989" s="2">
        <v>685284</v>
      </c>
      <c r="C1989" s="1">
        <v>28</v>
      </c>
      <c r="D1989" s="1">
        <v>9</v>
      </c>
      <c r="E1989" s="1">
        <v>435</v>
      </c>
      <c r="F1989" s="1">
        <v>6.4399999999999999E-2</v>
      </c>
      <c r="G1989" s="1">
        <v>2.07E-2</v>
      </c>
      <c r="H1989" s="1">
        <v>8.5099999999999995E-2</v>
      </c>
    </row>
    <row r="1990" spans="2:8">
      <c r="B1990" s="2">
        <v>685301</v>
      </c>
      <c r="C1990" s="1">
        <v>141</v>
      </c>
      <c r="D1990" s="1">
        <v>44</v>
      </c>
      <c r="E1990" s="1">
        <v>609</v>
      </c>
      <c r="F1990" s="1">
        <v>0.23150000000000001</v>
      </c>
      <c r="G1990" s="1">
        <v>7.22E-2</v>
      </c>
      <c r="H1990" s="1">
        <v>0.30380000000000001</v>
      </c>
    </row>
    <row r="1991" spans="2:8">
      <c r="B1991" s="2">
        <v>685329</v>
      </c>
      <c r="C1991" s="1">
        <v>93</v>
      </c>
      <c r="D1991" s="1">
        <v>36</v>
      </c>
      <c r="E1991" s="1">
        <v>630</v>
      </c>
      <c r="F1991" s="1">
        <v>0.14760000000000001</v>
      </c>
      <c r="G1991" s="1">
        <v>5.7099999999999998E-2</v>
      </c>
      <c r="H1991" s="1">
        <v>0.20480000000000001</v>
      </c>
    </row>
    <row r="1992" spans="2:8">
      <c r="B1992" s="2">
        <v>685330</v>
      </c>
      <c r="C1992" s="1">
        <v>59</v>
      </c>
      <c r="D1992" s="1">
        <v>12</v>
      </c>
      <c r="E1992" s="1">
        <v>541</v>
      </c>
      <c r="F1992" s="1">
        <v>0.1091</v>
      </c>
      <c r="G1992" s="1">
        <v>2.2200000000000001E-2</v>
      </c>
      <c r="H1992" s="1">
        <v>0.13120000000000001</v>
      </c>
    </row>
    <row r="1993" spans="2:8">
      <c r="B1993" s="2">
        <v>685331</v>
      </c>
      <c r="C1993" s="1">
        <v>57</v>
      </c>
      <c r="D1993" s="1">
        <v>9</v>
      </c>
      <c r="E1993" s="1">
        <v>485</v>
      </c>
      <c r="F1993" s="1">
        <v>0.11749999999999999</v>
      </c>
      <c r="G1993" s="1">
        <v>1.8599999999999998E-2</v>
      </c>
      <c r="H1993" s="1">
        <v>0.1361</v>
      </c>
    </row>
    <row r="1994" spans="2:8">
      <c r="B1994" s="2">
        <v>685347</v>
      </c>
      <c r="C1994" s="1">
        <v>33</v>
      </c>
      <c r="D1994" s="1">
        <v>0</v>
      </c>
      <c r="E1994" s="1">
        <v>33</v>
      </c>
      <c r="F1994" s="1">
        <v>1</v>
      </c>
      <c r="G1994" s="1">
        <v>0</v>
      </c>
      <c r="H1994" s="1">
        <v>1</v>
      </c>
    </row>
    <row r="1995" spans="2:8">
      <c r="B1995" s="2">
        <v>685348</v>
      </c>
      <c r="C1995" s="1">
        <v>291</v>
      </c>
      <c r="D1995" s="1">
        <v>0</v>
      </c>
      <c r="E1995" s="1">
        <v>291</v>
      </c>
      <c r="F1995" s="1">
        <v>1</v>
      </c>
      <c r="G1995" s="1">
        <v>0</v>
      </c>
      <c r="H1995" s="1">
        <v>1</v>
      </c>
    </row>
    <row r="1996" spans="2:8">
      <c r="B1996" s="2">
        <v>685349</v>
      </c>
      <c r="C1996" s="1">
        <v>31</v>
      </c>
      <c r="D1996" s="1">
        <v>0</v>
      </c>
      <c r="E1996" s="1">
        <v>34</v>
      </c>
      <c r="F1996" s="1">
        <v>0.91180000000000005</v>
      </c>
      <c r="G1996" s="1">
        <v>0</v>
      </c>
      <c r="H1996" s="1">
        <v>0.91180000000000005</v>
      </c>
    </row>
    <row r="1997" spans="2:8">
      <c r="B1997" s="2">
        <v>685351</v>
      </c>
      <c r="C1997" s="1">
        <v>114</v>
      </c>
      <c r="D1997" s="1">
        <v>0</v>
      </c>
      <c r="E1997" s="1">
        <v>137</v>
      </c>
      <c r="F1997" s="1">
        <v>0.83209999999999995</v>
      </c>
      <c r="G1997" s="1">
        <v>0</v>
      </c>
      <c r="H1997" s="1">
        <v>0.83209999999999995</v>
      </c>
    </row>
    <row r="1998" spans="2:8">
      <c r="B1998" s="2">
        <v>685366</v>
      </c>
      <c r="C1998" s="1">
        <v>254</v>
      </c>
      <c r="D1998" s="1">
        <v>0</v>
      </c>
      <c r="E1998" s="1">
        <v>569</v>
      </c>
      <c r="F1998" s="1">
        <v>0.44640000000000002</v>
      </c>
      <c r="G1998" s="1">
        <v>0</v>
      </c>
      <c r="H1998" s="1">
        <v>0.44640000000000002</v>
      </c>
    </row>
    <row r="1999" spans="2:8">
      <c r="B1999" s="2">
        <v>685369</v>
      </c>
      <c r="C1999" s="1">
        <v>117</v>
      </c>
      <c r="D1999" s="1">
        <v>0</v>
      </c>
      <c r="E1999" s="1">
        <v>117</v>
      </c>
      <c r="F1999" s="1">
        <v>1</v>
      </c>
      <c r="G1999" s="1">
        <v>0</v>
      </c>
      <c r="H1999" s="1">
        <v>1</v>
      </c>
    </row>
    <row r="2000" spans="2:8">
      <c r="B2000" s="2">
        <v>685370</v>
      </c>
      <c r="C2000" s="1">
        <v>208</v>
      </c>
      <c r="D2000" s="1">
        <v>0</v>
      </c>
      <c r="E2000" s="1">
        <v>524</v>
      </c>
      <c r="F2000" s="1">
        <v>0.39689999999999998</v>
      </c>
      <c r="G2000" s="1">
        <v>0</v>
      </c>
      <c r="H2000" s="1">
        <v>0.39689999999999998</v>
      </c>
    </row>
    <row r="2001" spans="2:8">
      <c r="B2001" s="2">
        <v>685371</v>
      </c>
      <c r="C2001" s="1">
        <v>426</v>
      </c>
      <c r="D2001" s="1">
        <v>0</v>
      </c>
      <c r="E2001" s="1">
        <v>621</v>
      </c>
      <c r="F2001" s="1">
        <v>0.68600000000000005</v>
      </c>
      <c r="G2001" s="1">
        <v>0</v>
      </c>
      <c r="H2001" s="1">
        <v>0.68600000000000005</v>
      </c>
    </row>
    <row r="2002" spans="2:8">
      <c r="B2002" s="2">
        <v>685372</v>
      </c>
      <c r="C2002" s="1">
        <v>431</v>
      </c>
      <c r="D2002" s="1">
        <v>0</v>
      </c>
      <c r="E2002" s="1">
        <v>669</v>
      </c>
      <c r="F2002" s="1">
        <v>0.64419999999999999</v>
      </c>
      <c r="G2002" s="1">
        <v>0</v>
      </c>
      <c r="H2002" s="1">
        <v>0.64419999999999999</v>
      </c>
    </row>
    <row r="2003" spans="2:8">
      <c r="B2003" s="2">
        <v>685375</v>
      </c>
      <c r="C2003" s="1">
        <v>75</v>
      </c>
      <c r="D2003" s="1">
        <v>17</v>
      </c>
      <c r="E2003" s="1">
        <v>447</v>
      </c>
      <c r="F2003" s="1">
        <v>0.1678</v>
      </c>
      <c r="G2003" s="1">
        <v>3.7999999999999999E-2</v>
      </c>
      <c r="H2003" s="1">
        <v>0.20580000000000001</v>
      </c>
    </row>
    <row r="2004" spans="2:8">
      <c r="B2004" s="2">
        <v>685391</v>
      </c>
      <c r="C2004" s="1">
        <v>22</v>
      </c>
      <c r="D2004" s="1">
        <v>0</v>
      </c>
      <c r="E2004" s="1">
        <v>29</v>
      </c>
      <c r="F2004" s="1">
        <v>0.75860000000000005</v>
      </c>
      <c r="G2004" s="1">
        <v>0</v>
      </c>
      <c r="H2004" s="1">
        <v>0.75860000000000005</v>
      </c>
    </row>
    <row r="2005" spans="2:8">
      <c r="B2005" s="2">
        <v>685401</v>
      </c>
      <c r="C2005" s="1">
        <v>14</v>
      </c>
      <c r="D2005" s="1">
        <v>9</v>
      </c>
      <c r="E2005" s="1">
        <v>191</v>
      </c>
      <c r="F2005" s="1">
        <v>7.3300000000000004E-2</v>
      </c>
      <c r="G2005" s="1">
        <v>4.7100000000000003E-2</v>
      </c>
      <c r="H2005" s="1">
        <v>0.12039999999999999</v>
      </c>
    </row>
    <row r="2006" spans="2:8">
      <c r="B2006" s="2">
        <v>685407</v>
      </c>
      <c r="C2006" s="1">
        <v>134</v>
      </c>
      <c r="D2006" s="1">
        <v>0</v>
      </c>
      <c r="E2006" s="1">
        <v>168</v>
      </c>
      <c r="F2006" s="1">
        <v>0.79759999999999998</v>
      </c>
      <c r="G2006" s="1">
        <v>0</v>
      </c>
      <c r="H2006" s="1">
        <v>0.79759999999999998</v>
      </c>
    </row>
    <row r="2007" spans="2:8">
      <c r="B2007" s="2">
        <v>685444</v>
      </c>
      <c r="C2007" s="1">
        <v>26</v>
      </c>
      <c r="D2007" s="1">
        <v>11</v>
      </c>
      <c r="E2007" s="1">
        <v>286</v>
      </c>
      <c r="F2007" s="1">
        <v>9.0899999999999995E-2</v>
      </c>
      <c r="G2007" s="1">
        <v>3.85E-2</v>
      </c>
      <c r="H2007" s="1">
        <v>0.12939999999999999</v>
      </c>
    </row>
    <row r="2008" spans="2:8">
      <c r="B2008" s="2">
        <v>685702</v>
      </c>
      <c r="C2008" s="1">
        <v>30</v>
      </c>
      <c r="D2008" s="1">
        <v>7</v>
      </c>
      <c r="E2008" s="1">
        <v>71</v>
      </c>
      <c r="F2008" s="1">
        <v>0.42249999999999999</v>
      </c>
      <c r="G2008" s="1">
        <v>9.8599999999999993E-2</v>
      </c>
      <c r="H2008" s="1">
        <v>0.52110000000000001</v>
      </c>
    </row>
    <row r="2009" spans="2:8">
      <c r="B2009" s="2">
        <v>685712</v>
      </c>
      <c r="C2009" s="1">
        <v>771</v>
      </c>
      <c r="D2009" s="1">
        <v>0</v>
      </c>
      <c r="E2009" s="1">
        <v>848</v>
      </c>
      <c r="F2009" s="1">
        <v>0.90920000000000001</v>
      </c>
      <c r="G2009" s="1">
        <v>0</v>
      </c>
      <c r="H2009" s="1">
        <v>0.90920000000000001</v>
      </c>
    </row>
    <row r="2010" spans="2:8">
      <c r="B2010" s="2">
        <v>685713</v>
      </c>
      <c r="C2010" s="1">
        <v>626</v>
      </c>
      <c r="D2010" s="1">
        <v>0</v>
      </c>
      <c r="E2010" s="1">
        <v>694</v>
      </c>
      <c r="F2010" s="1">
        <v>0.90200000000000002</v>
      </c>
      <c r="G2010" s="1">
        <v>0</v>
      </c>
      <c r="H2010" s="1">
        <v>0.90200000000000002</v>
      </c>
    </row>
    <row r="2011" spans="2:8">
      <c r="B2011" s="2">
        <v>685757</v>
      </c>
      <c r="C2011" s="1">
        <v>29</v>
      </c>
      <c r="D2011" s="1">
        <v>18</v>
      </c>
      <c r="E2011" s="1">
        <v>736</v>
      </c>
      <c r="F2011" s="1">
        <v>3.9399999999999998E-2</v>
      </c>
      <c r="G2011" s="1">
        <v>2.4500000000000001E-2</v>
      </c>
      <c r="H2011" s="1">
        <v>6.3899999999999998E-2</v>
      </c>
    </row>
    <row r="2012" spans="2:8">
      <c r="B2012" s="2">
        <v>685782</v>
      </c>
      <c r="C2012" s="1">
        <v>45</v>
      </c>
      <c r="D2012" s="1">
        <v>8</v>
      </c>
      <c r="E2012" s="1">
        <v>753</v>
      </c>
      <c r="F2012" s="1">
        <v>5.9799999999999999E-2</v>
      </c>
      <c r="G2012" s="1">
        <v>1.06E-2</v>
      </c>
      <c r="H2012" s="1">
        <v>7.0400000000000004E-2</v>
      </c>
    </row>
    <row r="2013" spans="2:8">
      <c r="B2013" s="2">
        <v>685791</v>
      </c>
      <c r="C2013" s="1">
        <v>390</v>
      </c>
      <c r="D2013" s="1">
        <v>0</v>
      </c>
      <c r="E2013" s="1">
        <v>400</v>
      </c>
      <c r="F2013" s="1">
        <v>0.97499999999999998</v>
      </c>
      <c r="G2013" s="1">
        <v>0</v>
      </c>
      <c r="H2013" s="1">
        <v>0.97499999999999998</v>
      </c>
    </row>
    <row r="2014" spans="2:8">
      <c r="B2014" s="2">
        <v>685809</v>
      </c>
      <c r="C2014" s="1">
        <v>19</v>
      </c>
      <c r="D2014" s="1">
        <v>2</v>
      </c>
      <c r="E2014" s="1">
        <v>27</v>
      </c>
      <c r="F2014" s="1">
        <v>0.70369999999999999</v>
      </c>
      <c r="G2014" s="1">
        <v>7.4099999999999999E-2</v>
      </c>
      <c r="H2014" s="1">
        <v>0.77780000000000005</v>
      </c>
    </row>
    <row r="2015" spans="2:8">
      <c r="B2015" s="2">
        <v>685810</v>
      </c>
      <c r="C2015" s="1">
        <v>127</v>
      </c>
      <c r="D2015" s="1">
        <v>34</v>
      </c>
      <c r="E2015" s="1">
        <v>565</v>
      </c>
      <c r="F2015" s="1">
        <v>0.2248</v>
      </c>
      <c r="G2015" s="1">
        <v>6.0199999999999997E-2</v>
      </c>
      <c r="H2015" s="1">
        <v>0.28499999999999998</v>
      </c>
    </row>
    <row r="2016" spans="2:8">
      <c r="B2016" s="2">
        <v>685812</v>
      </c>
      <c r="C2016" s="1">
        <v>270</v>
      </c>
      <c r="D2016" s="1">
        <v>91</v>
      </c>
      <c r="E2016" s="1">
        <v>992</v>
      </c>
      <c r="F2016" s="1">
        <v>0.2722</v>
      </c>
      <c r="G2016" s="1">
        <v>9.1700000000000004E-2</v>
      </c>
      <c r="H2016" s="1">
        <v>0.3639</v>
      </c>
    </row>
    <row r="2017" spans="2:8">
      <c r="B2017" s="2">
        <v>685813</v>
      </c>
      <c r="C2017" s="1">
        <v>143</v>
      </c>
      <c r="D2017" s="1">
        <v>22</v>
      </c>
      <c r="E2017" s="1">
        <v>371</v>
      </c>
      <c r="F2017" s="1">
        <v>0.38540000000000002</v>
      </c>
      <c r="G2017" s="1">
        <v>5.9299999999999999E-2</v>
      </c>
      <c r="H2017" s="1">
        <v>0.44469999999999998</v>
      </c>
    </row>
    <row r="2018" spans="2:8">
      <c r="B2018" s="2">
        <v>685834</v>
      </c>
      <c r="C2018" s="1">
        <v>79</v>
      </c>
      <c r="D2018" s="1">
        <v>12</v>
      </c>
      <c r="E2018" s="1">
        <v>1669</v>
      </c>
      <c r="F2018" s="1">
        <v>4.7300000000000002E-2</v>
      </c>
      <c r="G2018" s="1">
        <v>7.1999999999999998E-3</v>
      </c>
      <c r="H2018" s="1">
        <v>5.45E-2</v>
      </c>
    </row>
    <row r="2019" spans="2:8">
      <c r="B2019" s="2">
        <v>685835</v>
      </c>
      <c r="C2019" s="1">
        <v>22</v>
      </c>
      <c r="D2019" s="1">
        <v>7</v>
      </c>
      <c r="E2019" s="1">
        <v>355</v>
      </c>
      <c r="F2019" s="1">
        <v>6.2E-2</v>
      </c>
      <c r="G2019" s="1">
        <v>1.9699999999999999E-2</v>
      </c>
      <c r="H2019" s="1">
        <v>8.1699999999999995E-2</v>
      </c>
    </row>
    <row r="2020" spans="2:8">
      <c r="B2020" s="2">
        <v>685844</v>
      </c>
      <c r="C2020" s="1">
        <v>22</v>
      </c>
      <c r="D2020" s="1">
        <v>0</v>
      </c>
      <c r="E2020" s="1">
        <v>22</v>
      </c>
      <c r="F2020" s="1">
        <v>1</v>
      </c>
      <c r="G2020" s="1">
        <v>0</v>
      </c>
      <c r="H2020" s="1">
        <v>1</v>
      </c>
    </row>
    <row r="2021" spans="2:8">
      <c r="B2021" s="2">
        <v>685845</v>
      </c>
      <c r="C2021" s="1">
        <v>97</v>
      </c>
      <c r="D2021" s="1">
        <v>0</v>
      </c>
      <c r="E2021" s="1">
        <v>97</v>
      </c>
      <c r="F2021" s="1">
        <v>1</v>
      </c>
      <c r="G2021" s="1">
        <v>0</v>
      </c>
      <c r="H2021" s="1">
        <v>1</v>
      </c>
    </row>
    <row r="2022" spans="2:8">
      <c r="B2022" s="2">
        <v>685848</v>
      </c>
      <c r="C2022" s="1">
        <v>100</v>
      </c>
      <c r="D2022" s="1">
        <v>15</v>
      </c>
      <c r="E2022" s="1">
        <v>377</v>
      </c>
      <c r="F2022" s="1">
        <v>0.26529999999999998</v>
      </c>
      <c r="G2022" s="1">
        <v>3.9800000000000002E-2</v>
      </c>
      <c r="H2022" s="1">
        <v>0.30499999999999999</v>
      </c>
    </row>
    <row r="2023" spans="2:8">
      <c r="B2023" s="2">
        <v>685849</v>
      </c>
      <c r="C2023" s="1">
        <v>452</v>
      </c>
      <c r="D2023" s="1">
        <v>0</v>
      </c>
      <c r="E2023" s="1">
        <v>508</v>
      </c>
      <c r="F2023" s="1">
        <v>0.88980000000000004</v>
      </c>
      <c r="G2023" s="1">
        <v>0</v>
      </c>
      <c r="H2023" s="1">
        <v>0.88980000000000004</v>
      </c>
    </row>
    <row r="2024" spans="2:8">
      <c r="B2024" s="2">
        <v>685851</v>
      </c>
      <c r="C2024" s="1">
        <v>18</v>
      </c>
      <c r="D2024" s="1">
        <v>0</v>
      </c>
      <c r="E2024" s="1">
        <v>19</v>
      </c>
      <c r="F2024" s="1">
        <v>0.94740000000000002</v>
      </c>
      <c r="G2024" s="1">
        <v>0</v>
      </c>
      <c r="H2024" s="1">
        <v>0.94740000000000002</v>
      </c>
    </row>
    <row r="2025" spans="2:8">
      <c r="B2025" s="2">
        <v>685887</v>
      </c>
      <c r="C2025" s="1">
        <v>28</v>
      </c>
      <c r="D2025" s="1">
        <v>0</v>
      </c>
      <c r="E2025" s="1">
        <v>30</v>
      </c>
      <c r="F2025" s="1">
        <v>0.93330000000000002</v>
      </c>
      <c r="G2025" s="1">
        <v>0</v>
      </c>
      <c r="H2025" s="1">
        <v>0.93330000000000002</v>
      </c>
    </row>
    <row r="2026" spans="2:8">
      <c r="B2026" s="2">
        <v>685940</v>
      </c>
      <c r="C2026" s="1">
        <v>138</v>
      </c>
      <c r="D2026" s="1">
        <v>99</v>
      </c>
      <c r="E2026" s="1">
        <v>443</v>
      </c>
      <c r="F2026" s="1">
        <v>0.3115</v>
      </c>
      <c r="G2026" s="1">
        <v>0.2235</v>
      </c>
      <c r="H2026" s="1">
        <v>0.53500000000000003</v>
      </c>
    </row>
    <row r="2027" spans="2:8">
      <c r="B2027" s="2">
        <v>685962</v>
      </c>
      <c r="C2027" s="1">
        <v>113</v>
      </c>
      <c r="D2027" s="1">
        <v>0</v>
      </c>
      <c r="E2027" s="1">
        <v>147</v>
      </c>
      <c r="F2027" s="1">
        <v>0.76870000000000005</v>
      </c>
      <c r="G2027" s="1">
        <v>0</v>
      </c>
      <c r="H2027" s="1">
        <v>0.76870000000000005</v>
      </c>
    </row>
    <row r="2028" spans="2:8">
      <c r="B2028" s="2">
        <v>686063</v>
      </c>
      <c r="C2028" s="1">
        <v>0</v>
      </c>
      <c r="D2028" s="1">
        <v>0</v>
      </c>
      <c r="E2028" s="1">
        <v>0</v>
      </c>
      <c r="F2028" s="1">
        <v>0</v>
      </c>
      <c r="G2028" s="1">
        <v>0</v>
      </c>
      <c r="H2028" s="1">
        <v>0</v>
      </c>
    </row>
    <row r="2029" spans="2:8">
      <c r="B2029" s="2">
        <v>686309</v>
      </c>
      <c r="C2029" s="1">
        <v>303</v>
      </c>
      <c r="D2029" s="1">
        <v>0</v>
      </c>
      <c r="E2029" s="1">
        <v>577</v>
      </c>
      <c r="F2029" s="1">
        <v>0.52510000000000001</v>
      </c>
      <c r="G2029" s="1">
        <v>0</v>
      </c>
      <c r="H2029" s="1">
        <v>0.52510000000000001</v>
      </c>
    </row>
    <row r="2030" spans="2:8">
      <c r="B2030" s="2">
        <v>686310</v>
      </c>
      <c r="C2030" s="1">
        <v>856</v>
      </c>
      <c r="D2030" s="1">
        <v>0</v>
      </c>
      <c r="E2030" s="1">
        <v>1436</v>
      </c>
      <c r="F2030" s="1">
        <v>0.59609999999999996</v>
      </c>
      <c r="G2030" s="1">
        <v>0</v>
      </c>
      <c r="H2030" s="1">
        <v>0.59609999999999996</v>
      </c>
    </row>
    <row r="2031" spans="2:8">
      <c r="B2031" s="2">
        <v>686319</v>
      </c>
      <c r="C2031" s="1">
        <v>26</v>
      </c>
      <c r="D2031" s="1">
        <v>15</v>
      </c>
      <c r="E2031" s="1">
        <v>463</v>
      </c>
      <c r="F2031" s="1">
        <v>5.62E-2</v>
      </c>
      <c r="G2031" s="1">
        <v>3.2399999999999998E-2</v>
      </c>
      <c r="H2031" s="1">
        <v>8.8599999999999998E-2</v>
      </c>
    </row>
    <row r="2032" spans="2:8">
      <c r="B2032" s="2">
        <v>686320</v>
      </c>
      <c r="C2032" s="1">
        <v>12</v>
      </c>
      <c r="D2032" s="1">
        <v>10</v>
      </c>
      <c r="E2032" s="1">
        <v>219</v>
      </c>
      <c r="F2032" s="1">
        <v>5.4800000000000001E-2</v>
      </c>
      <c r="G2032" s="1">
        <v>4.5699999999999998E-2</v>
      </c>
      <c r="H2032" s="1">
        <v>0.10050000000000001</v>
      </c>
    </row>
    <row r="2033" spans="2:8">
      <c r="B2033" s="2">
        <v>686321</v>
      </c>
      <c r="C2033" s="1">
        <v>12</v>
      </c>
      <c r="D2033" s="1">
        <v>0</v>
      </c>
      <c r="E2033" s="1">
        <v>16</v>
      </c>
      <c r="F2033" s="1">
        <v>0.75</v>
      </c>
      <c r="G2033" s="1">
        <v>0</v>
      </c>
      <c r="H2033" s="1">
        <v>0.75</v>
      </c>
    </row>
    <row r="2034" spans="2:8">
      <c r="B2034" s="2">
        <v>686333</v>
      </c>
      <c r="C2034" s="1">
        <v>289</v>
      </c>
      <c r="D2034" s="1">
        <v>0</v>
      </c>
      <c r="E2034" s="1">
        <v>325</v>
      </c>
      <c r="F2034" s="1">
        <v>0.88919999999999999</v>
      </c>
      <c r="G2034" s="1">
        <v>0</v>
      </c>
      <c r="H2034" s="1">
        <v>0.88919999999999999</v>
      </c>
    </row>
    <row r="2035" spans="2:8">
      <c r="B2035" s="2">
        <v>686334</v>
      </c>
      <c r="C2035" s="1">
        <v>147</v>
      </c>
      <c r="D2035" s="1">
        <v>45</v>
      </c>
      <c r="E2035" s="1">
        <v>740</v>
      </c>
      <c r="F2035" s="1">
        <v>0.1986</v>
      </c>
      <c r="G2035" s="1">
        <v>6.08E-2</v>
      </c>
      <c r="H2035" s="1">
        <v>0.25950000000000001</v>
      </c>
    </row>
    <row r="2036" spans="2:8">
      <c r="B2036" s="2">
        <v>686337</v>
      </c>
      <c r="C2036" s="1">
        <v>199</v>
      </c>
      <c r="D2036" s="1">
        <v>0</v>
      </c>
      <c r="E2036" s="1">
        <v>199</v>
      </c>
      <c r="F2036" s="1">
        <v>1</v>
      </c>
      <c r="G2036" s="1">
        <v>0</v>
      </c>
      <c r="H2036" s="1">
        <v>1</v>
      </c>
    </row>
    <row r="2037" spans="2:8">
      <c r="B2037" s="2">
        <v>686340</v>
      </c>
      <c r="C2037" s="1">
        <v>20</v>
      </c>
      <c r="D2037" s="1">
        <v>0</v>
      </c>
      <c r="E2037" s="1">
        <v>22</v>
      </c>
      <c r="F2037" s="1">
        <v>0.90910000000000002</v>
      </c>
      <c r="G2037" s="1">
        <v>0</v>
      </c>
      <c r="H2037" s="1">
        <v>0.90910000000000002</v>
      </c>
    </row>
    <row r="2038" spans="2:8">
      <c r="B2038" s="2">
        <v>686341</v>
      </c>
      <c r="C2038" s="1">
        <v>35</v>
      </c>
      <c r="D2038" s="1">
        <v>0</v>
      </c>
      <c r="E2038" s="1">
        <v>35</v>
      </c>
      <c r="F2038" s="1">
        <v>1</v>
      </c>
      <c r="G2038" s="1">
        <v>0</v>
      </c>
      <c r="H2038" s="1">
        <v>1</v>
      </c>
    </row>
    <row r="2039" spans="2:8">
      <c r="B2039" s="2">
        <v>686343</v>
      </c>
      <c r="C2039" s="1">
        <v>72</v>
      </c>
      <c r="D2039" s="1">
        <v>0</v>
      </c>
      <c r="E2039" s="1">
        <v>91</v>
      </c>
      <c r="F2039" s="1">
        <v>0.79120000000000001</v>
      </c>
      <c r="G2039" s="1">
        <v>0</v>
      </c>
      <c r="H2039" s="1">
        <v>0.79120000000000001</v>
      </c>
    </row>
    <row r="2040" spans="2:8">
      <c r="B2040" s="2">
        <v>686345</v>
      </c>
      <c r="C2040" s="1">
        <v>52</v>
      </c>
      <c r="D2040" s="1">
        <v>8</v>
      </c>
      <c r="E2040" s="1">
        <v>477</v>
      </c>
      <c r="F2040" s="1">
        <v>0.109</v>
      </c>
      <c r="G2040" s="1">
        <v>1.6799999999999999E-2</v>
      </c>
      <c r="H2040" s="1">
        <v>0.1258</v>
      </c>
    </row>
    <row r="2041" spans="2:8">
      <c r="B2041" s="2">
        <v>686407</v>
      </c>
      <c r="C2041" s="1">
        <v>339</v>
      </c>
      <c r="D2041" s="1">
        <v>152</v>
      </c>
      <c r="E2041" s="1">
        <v>967</v>
      </c>
      <c r="F2041" s="1">
        <v>0.35060000000000002</v>
      </c>
      <c r="G2041" s="1">
        <v>0.15720000000000001</v>
      </c>
      <c r="H2041" s="1">
        <v>0.50780000000000003</v>
      </c>
    </row>
    <row r="2042" spans="2:8">
      <c r="B2042" s="2">
        <v>686428</v>
      </c>
      <c r="C2042" s="1">
        <v>180</v>
      </c>
      <c r="D2042" s="1">
        <v>0</v>
      </c>
      <c r="E2042" s="1">
        <v>439</v>
      </c>
      <c r="F2042" s="1">
        <v>0.41</v>
      </c>
      <c r="G2042" s="1">
        <v>0</v>
      </c>
      <c r="H2042" s="1">
        <v>0.41</v>
      </c>
    </row>
    <row r="2043" spans="2:8">
      <c r="B2043" s="2">
        <v>686438</v>
      </c>
      <c r="C2043" s="1">
        <v>70</v>
      </c>
      <c r="D2043" s="1">
        <v>0</v>
      </c>
      <c r="E2043" s="1">
        <v>103</v>
      </c>
      <c r="F2043" s="1">
        <v>0.67959999999999998</v>
      </c>
      <c r="G2043" s="1">
        <v>0</v>
      </c>
      <c r="H2043" s="1">
        <v>0.67959999999999998</v>
      </c>
    </row>
    <row r="2044" spans="2:8">
      <c r="B2044" s="2">
        <v>686447</v>
      </c>
      <c r="C2044" s="1">
        <v>123</v>
      </c>
      <c r="D2044" s="1">
        <v>0</v>
      </c>
      <c r="E2044" s="1">
        <v>187</v>
      </c>
      <c r="F2044" s="1">
        <v>0.65780000000000005</v>
      </c>
      <c r="G2044" s="1">
        <v>0</v>
      </c>
      <c r="H2044" s="1">
        <v>0.65780000000000005</v>
      </c>
    </row>
    <row r="2045" spans="2:8">
      <c r="B2045" s="2">
        <v>686485</v>
      </c>
      <c r="C2045" s="1">
        <v>243</v>
      </c>
      <c r="D2045" s="1">
        <v>0</v>
      </c>
      <c r="E2045" s="1">
        <v>464</v>
      </c>
      <c r="F2045" s="1">
        <v>0.52370000000000005</v>
      </c>
      <c r="G2045" s="1">
        <v>0</v>
      </c>
      <c r="H2045" s="1">
        <v>0.52370000000000005</v>
      </c>
    </row>
    <row r="2046" spans="2:8">
      <c r="B2046" s="2">
        <v>686491</v>
      </c>
      <c r="C2046" s="1">
        <v>0</v>
      </c>
      <c r="D2046" s="1">
        <v>0</v>
      </c>
      <c r="E2046" s="1">
        <v>0</v>
      </c>
      <c r="F2046" s="1">
        <v>0</v>
      </c>
      <c r="G2046" s="1">
        <v>0</v>
      </c>
      <c r="H2046" s="1">
        <v>0</v>
      </c>
    </row>
    <row r="2047" spans="2:8">
      <c r="B2047" s="2">
        <v>686527</v>
      </c>
      <c r="C2047" s="1">
        <v>16</v>
      </c>
      <c r="D2047" s="1">
        <v>0</v>
      </c>
      <c r="E2047" s="1">
        <v>16</v>
      </c>
      <c r="F2047" s="1">
        <v>1</v>
      </c>
      <c r="G2047" s="1">
        <v>0</v>
      </c>
      <c r="H2047" s="1">
        <v>1</v>
      </c>
    </row>
    <row r="2048" spans="2:8">
      <c r="B2048" s="2">
        <v>686577</v>
      </c>
      <c r="C2048" s="1">
        <v>60</v>
      </c>
      <c r="D2048" s="1">
        <v>20</v>
      </c>
      <c r="E2048" s="1">
        <v>166</v>
      </c>
      <c r="F2048" s="1">
        <v>0.3614</v>
      </c>
      <c r="G2048" s="1">
        <v>0.1205</v>
      </c>
      <c r="H2048" s="1">
        <v>0.4819</v>
      </c>
    </row>
    <row r="2049" spans="2:8">
      <c r="B2049" s="2">
        <v>686578</v>
      </c>
      <c r="C2049" s="1">
        <v>30</v>
      </c>
      <c r="D2049" s="1">
        <v>2</v>
      </c>
      <c r="E2049" s="1">
        <v>94</v>
      </c>
      <c r="F2049" s="1">
        <v>0.31909999999999999</v>
      </c>
      <c r="G2049" s="1">
        <v>2.1299999999999999E-2</v>
      </c>
      <c r="H2049" s="1">
        <v>0.34039999999999998</v>
      </c>
    </row>
    <row r="2050" spans="2:8">
      <c r="B2050" s="2">
        <v>686621</v>
      </c>
      <c r="C2050" s="1">
        <v>22</v>
      </c>
      <c r="D2050" s="1">
        <v>8</v>
      </c>
      <c r="E2050" s="1">
        <v>176</v>
      </c>
      <c r="F2050" s="1">
        <v>0.125</v>
      </c>
      <c r="G2050" s="1">
        <v>4.5499999999999999E-2</v>
      </c>
      <c r="H2050" s="1">
        <v>0.17050000000000001</v>
      </c>
    </row>
    <row r="2051" spans="2:8">
      <c r="B2051" s="2">
        <v>686636</v>
      </c>
      <c r="C2051" s="1">
        <v>10</v>
      </c>
      <c r="D2051" s="1">
        <v>6</v>
      </c>
      <c r="E2051" s="1">
        <v>475</v>
      </c>
      <c r="F2051" s="1">
        <v>2.1100000000000001E-2</v>
      </c>
      <c r="G2051" s="1">
        <v>1.26E-2</v>
      </c>
      <c r="H2051" s="1">
        <v>3.3700000000000001E-2</v>
      </c>
    </row>
    <row r="2052" spans="2:8">
      <c r="B2052" s="2">
        <v>686643</v>
      </c>
      <c r="C2052" s="1">
        <v>583</v>
      </c>
      <c r="D2052" s="1">
        <v>0</v>
      </c>
      <c r="E2052" s="1">
        <v>802</v>
      </c>
      <c r="F2052" s="1">
        <v>0.72689999999999999</v>
      </c>
      <c r="G2052" s="1">
        <v>0</v>
      </c>
      <c r="H2052" s="1">
        <v>0.72689999999999999</v>
      </c>
    </row>
    <row r="2053" spans="2:8">
      <c r="B2053" s="2">
        <v>686652</v>
      </c>
      <c r="C2053" s="1">
        <v>49</v>
      </c>
      <c r="D2053" s="1">
        <v>15</v>
      </c>
      <c r="E2053" s="1">
        <v>168</v>
      </c>
      <c r="F2053" s="1">
        <v>0.29170000000000001</v>
      </c>
      <c r="G2053" s="1">
        <v>8.9300000000000004E-2</v>
      </c>
      <c r="H2053" s="1">
        <v>0.38100000000000001</v>
      </c>
    </row>
    <row r="2054" spans="2:8">
      <c r="B2054" s="2">
        <v>686653</v>
      </c>
      <c r="C2054" s="1">
        <v>77</v>
      </c>
      <c r="D2054" s="1">
        <v>28</v>
      </c>
      <c r="E2054" s="1">
        <v>2166</v>
      </c>
      <c r="F2054" s="1">
        <v>3.5499999999999997E-2</v>
      </c>
      <c r="G2054" s="1">
        <v>1.29E-2</v>
      </c>
      <c r="H2054" s="1">
        <v>4.8500000000000001E-2</v>
      </c>
    </row>
    <row r="2055" spans="2:8">
      <c r="B2055" s="2">
        <v>686654</v>
      </c>
      <c r="C2055" s="1">
        <v>4</v>
      </c>
      <c r="D2055" s="1">
        <v>1</v>
      </c>
      <c r="E2055" s="1">
        <v>609</v>
      </c>
      <c r="F2055" s="1">
        <v>6.6E-3</v>
      </c>
      <c r="G2055" s="1">
        <v>1.6000000000000001E-3</v>
      </c>
      <c r="H2055" s="1">
        <v>8.2000000000000007E-3</v>
      </c>
    </row>
    <row r="2056" spans="2:8">
      <c r="B2056" s="2">
        <v>686658</v>
      </c>
      <c r="C2056" s="1">
        <v>12</v>
      </c>
      <c r="D2056" s="1">
        <v>3</v>
      </c>
      <c r="E2056" s="1">
        <v>35</v>
      </c>
      <c r="F2056" s="1">
        <v>0.34289999999999998</v>
      </c>
      <c r="G2056" s="1">
        <v>8.5699999999999998E-2</v>
      </c>
      <c r="H2056" s="1">
        <v>0.42859999999999998</v>
      </c>
    </row>
    <row r="2057" spans="2:8">
      <c r="B2057" s="2">
        <v>686800</v>
      </c>
      <c r="C2057" s="1">
        <v>29</v>
      </c>
      <c r="D2057" s="1">
        <v>22</v>
      </c>
      <c r="E2057" s="1">
        <v>370</v>
      </c>
      <c r="F2057" s="1">
        <v>7.8399999999999997E-2</v>
      </c>
      <c r="G2057" s="1">
        <v>5.9499999999999997E-2</v>
      </c>
      <c r="H2057" s="1">
        <v>0.13780000000000001</v>
      </c>
    </row>
    <row r="2058" spans="2:8">
      <c r="B2058" s="2">
        <v>686822</v>
      </c>
      <c r="C2058" s="1">
        <v>173</v>
      </c>
      <c r="D2058" s="1">
        <v>28</v>
      </c>
      <c r="E2058" s="1">
        <v>338</v>
      </c>
      <c r="F2058" s="1">
        <v>0.51180000000000003</v>
      </c>
      <c r="G2058" s="1">
        <v>8.2799999999999999E-2</v>
      </c>
      <c r="H2058" s="1">
        <v>0.59470000000000001</v>
      </c>
    </row>
    <row r="2059" spans="2:8">
      <c r="B2059" s="2">
        <v>686823</v>
      </c>
      <c r="C2059" s="1">
        <v>162</v>
      </c>
      <c r="D2059" s="1">
        <v>41</v>
      </c>
      <c r="E2059" s="1">
        <v>329</v>
      </c>
      <c r="F2059" s="1">
        <v>0.4924</v>
      </c>
      <c r="G2059" s="1">
        <v>0.1246</v>
      </c>
      <c r="H2059" s="1">
        <v>0.61699999999999999</v>
      </c>
    </row>
    <row r="2060" spans="2:8">
      <c r="B2060" s="2">
        <v>686825</v>
      </c>
      <c r="C2060" s="1">
        <v>266</v>
      </c>
      <c r="D2060" s="1">
        <v>76</v>
      </c>
      <c r="E2060" s="1">
        <v>1332</v>
      </c>
      <c r="F2060" s="1">
        <v>0.19969999999999999</v>
      </c>
      <c r="G2060" s="1">
        <v>5.7099999999999998E-2</v>
      </c>
      <c r="H2060" s="1">
        <v>0.25679999999999997</v>
      </c>
    </row>
    <row r="2061" spans="2:8">
      <c r="B2061" s="2">
        <v>686829</v>
      </c>
      <c r="C2061" s="1">
        <v>681</v>
      </c>
      <c r="D2061" s="1">
        <v>0</v>
      </c>
      <c r="E2061" s="1">
        <v>681</v>
      </c>
      <c r="F2061" s="1">
        <v>1</v>
      </c>
      <c r="G2061" s="1">
        <v>0</v>
      </c>
      <c r="H2061" s="1">
        <v>1</v>
      </c>
    </row>
    <row r="2062" spans="2:8">
      <c r="B2062" s="2">
        <v>686830</v>
      </c>
      <c r="C2062" s="1">
        <v>78</v>
      </c>
      <c r="D2062" s="1">
        <v>44</v>
      </c>
      <c r="E2062" s="1">
        <v>345</v>
      </c>
      <c r="F2062" s="1">
        <v>0.2261</v>
      </c>
      <c r="G2062" s="1">
        <v>0.1275</v>
      </c>
      <c r="H2062" s="1">
        <v>0.35360000000000003</v>
      </c>
    </row>
    <row r="2063" spans="2:8">
      <c r="B2063" s="2">
        <v>686836</v>
      </c>
      <c r="C2063" s="1">
        <v>40</v>
      </c>
      <c r="D2063" s="1">
        <v>0</v>
      </c>
      <c r="E2063" s="1">
        <v>40</v>
      </c>
      <c r="F2063" s="1">
        <v>1</v>
      </c>
      <c r="G2063" s="1">
        <v>0</v>
      </c>
      <c r="H2063" s="1">
        <v>1</v>
      </c>
    </row>
    <row r="2064" spans="2:8">
      <c r="B2064" s="2">
        <v>686843</v>
      </c>
      <c r="C2064" s="1">
        <v>303</v>
      </c>
      <c r="D2064" s="1">
        <v>0</v>
      </c>
      <c r="E2064" s="1">
        <v>431</v>
      </c>
      <c r="F2064" s="1">
        <v>0.70299999999999996</v>
      </c>
      <c r="G2064" s="1">
        <v>0</v>
      </c>
      <c r="H2064" s="1">
        <v>0.70299999999999996</v>
      </c>
    </row>
    <row r="2065" spans="2:8">
      <c r="B2065" s="2">
        <v>686847</v>
      </c>
      <c r="C2065" s="1">
        <v>525</v>
      </c>
      <c r="D2065" s="1">
        <v>0</v>
      </c>
      <c r="E2065" s="1">
        <v>534</v>
      </c>
      <c r="F2065" s="1">
        <v>0.98309999999999997</v>
      </c>
      <c r="G2065" s="1">
        <v>0</v>
      </c>
      <c r="H2065" s="1">
        <v>0.98309999999999997</v>
      </c>
    </row>
    <row r="2066" spans="2:8">
      <c r="B2066" s="2">
        <v>686875</v>
      </c>
      <c r="C2066" s="1">
        <v>52</v>
      </c>
      <c r="D2066" s="1">
        <v>3</v>
      </c>
      <c r="E2066" s="1">
        <v>447</v>
      </c>
      <c r="F2066" s="1">
        <v>0.1163</v>
      </c>
      <c r="G2066" s="1">
        <v>6.7000000000000002E-3</v>
      </c>
      <c r="H2066" s="1">
        <v>0.123</v>
      </c>
    </row>
    <row r="2067" spans="2:8">
      <c r="B2067" s="2">
        <v>686876</v>
      </c>
      <c r="C2067" s="1">
        <v>43</v>
      </c>
      <c r="D2067" s="1">
        <v>6</v>
      </c>
      <c r="E2067" s="1">
        <v>392</v>
      </c>
      <c r="F2067" s="1">
        <v>0.10970000000000001</v>
      </c>
      <c r="G2067" s="1">
        <v>1.5299999999999999E-2</v>
      </c>
      <c r="H2067" s="1">
        <v>0.125</v>
      </c>
    </row>
    <row r="2068" spans="2:8">
      <c r="B2068" s="2">
        <v>686877</v>
      </c>
      <c r="C2068" s="1">
        <v>42</v>
      </c>
      <c r="D2068" s="1">
        <v>17</v>
      </c>
      <c r="E2068" s="1">
        <v>636</v>
      </c>
      <c r="F2068" s="1">
        <v>6.6000000000000003E-2</v>
      </c>
      <c r="G2068" s="1">
        <v>2.6700000000000002E-2</v>
      </c>
      <c r="H2068" s="1">
        <v>9.2799999999999994E-2</v>
      </c>
    </row>
    <row r="2069" spans="2:8">
      <c r="B2069" s="2">
        <v>686896</v>
      </c>
      <c r="C2069" s="1">
        <v>30</v>
      </c>
      <c r="D2069" s="1">
        <v>0</v>
      </c>
      <c r="E2069" s="1">
        <v>82</v>
      </c>
      <c r="F2069" s="1">
        <v>0.3659</v>
      </c>
      <c r="G2069" s="1">
        <v>0</v>
      </c>
      <c r="H2069" s="1">
        <v>0.3659</v>
      </c>
    </row>
    <row r="2070" spans="2:8">
      <c r="B2070" s="2">
        <v>686909</v>
      </c>
      <c r="C2070" s="1">
        <v>334</v>
      </c>
      <c r="D2070" s="1">
        <v>0</v>
      </c>
      <c r="E2070" s="1">
        <v>557</v>
      </c>
      <c r="F2070" s="1">
        <v>0.59960000000000002</v>
      </c>
      <c r="G2070" s="1">
        <v>0</v>
      </c>
      <c r="H2070" s="1">
        <v>0.59960000000000002</v>
      </c>
    </row>
    <row r="2071" spans="2:8">
      <c r="B2071" s="2">
        <v>686910</v>
      </c>
      <c r="C2071" s="1">
        <v>48</v>
      </c>
      <c r="D2071" s="1">
        <v>0</v>
      </c>
      <c r="E2071" s="1">
        <v>53</v>
      </c>
      <c r="F2071" s="1">
        <v>0.90569999999999995</v>
      </c>
      <c r="G2071" s="1">
        <v>0</v>
      </c>
      <c r="H2071" s="1">
        <v>0.90569999999999995</v>
      </c>
    </row>
    <row r="2072" spans="2:8">
      <c r="B2072" s="2">
        <v>686912</v>
      </c>
      <c r="C2072" s="1">
        <v>353</v>
      </c>
      <c r="D2072" s="1">
        <v>91</v>
      </c>
      <c r="E2072" s="1">
        <v>849</v>
      </c>
      <c r="F2072" s="1">
        <v>0.4158</v>
      </c>
      <c r="G2072" s="1">
        <v>0.1072</v>
      </c>
      <c r="H2072" s="1">
        <v>0.52300000000000002</v>
      </c>
    </row>
    <row r="2073" spans="2:8">
      <c r="B2073" s="2">
        <v>686917</v>
      </c>
      <c r="C2073" s="1">
        <v>228</v>
      </c>
      <c r="D2073" s="1">
        <v>0</v>
      </c>
      <c r="E2073" s="1">
        <v>283</v>
      </c>
      <c r="F2073" s="1">
        <v>0.80569999999999997</v>
      </c>
      <c r="G2073" s="1">
        <v>0</v>
      </c>
      <c r="H2073" s="1">
        <v>0.80569999999999997</v>
      </c>
    </row>
    <row r="2074" spans="2:8">
      <c r="B2074" s="2">
        <v>686931</v>
      </c>
      <c r="C2074" s="1">
        <v>141</v>
      </c>
      <c r="D2074" s="1">
        <v>0</v>
      </c>
      <c r="E2074" s="1">
        <v>167</v>
      </c>
      <c r="F2074" s="1">
        <v>0.84430000000000005</v>
      </c>
      <c r="G2074" s="1">
        <v>0</v>
      </c>
      <c r="H2074" s="1">
        <v>0.84430000000000005</v>
      </c>
    </row>
    <row r="2075" spans="2:8">
      <c r="B2075" s="2">
        <v>686943</v>
      </c>
      <c r="C2075" s="1">
        <v>90</v>
      </c>
      <c r="D2075" s="1">
        <v>17</v>
      </c>
      <c r="E2075" s="1">
        <v>281</v>
      </c>
      <c r="F2075" s="1">
        <v>0.32029999999999997</v>
      </c>
      <c r="G2075" s="1">
        <v>6.0499999999999998E-2</v>
      </c>
      <c r="H2075" s="1">
        <v>0.38080000000000003</v>
      </c>
    </row>
    <row r="2076" spans="2:8">
      <c r="B2076" s="2">
        <v>686944</v>
      </c>
      <c r="C2076" s="1">
        <v>55</v>
      </c>
      <c r="D2076" s="1">
        <v>0</v>
      </c>
      <c r="E2076" s="1">
        <v>72</v>
      </c>
      <c r="F2076" s="1">
        <v>0.76390000000000002</v>
      </c>
      <c r="G2076" s="1">
        <v>0</v>
      </c>
      <c r="H2076" s="1">
        <v>0.76390000000000002</v>
      </c>
    </row>
    <row r="2077" spans="2:8">
      <c r="B2077" s="2">
        <v>687088</v>
      </c>
      <c r="C2077" s="1">
        <v>411</v>
      </c>
      <c r="D2077" s="1">
        <v>0</v>
      </c>
      <c r="E2077" s="1">
        <v>572</v>
      </c>
      <c r="F2077" s="1">
        <v>0.71850000000000003</v>
      </c>
      <c r="G2077" s="1">
        <v>0</v>
      </c>
      <c r="H2077" s="1">
        <v>0.71850000000000003</v>
      </c>
    </row>
    <row r="2078" spans="2:8">
      <c r="B2078" s="2">
        <v>687089</v>
      </c>
      <c r="C2078" s="1">
        <v>235</v>
      </c>
      <c r="D2078" s="1">
        <v>0</v>
      </c>
      <c r="E2078" s="1">
        <v>235</v>
      </c>
      <c r="F2078" s="1">
        <v>1</v>
      </c>
      <c r="G2078" s="1">
        <v>0</v>
      </c>
      <c r="H2078" s="1">
        <v>1</v>
      </c>
    </row>
    <row r="2079" spans="2:8">
      <c r="B2079" s="2">
        <v>687172</v>
      </c>
      <c r="C2079" s="1">
        <v>35</v>
      </c>
      <c r="D2079" s="1">
        <v>0</v>
      </c>
      <c r="E2079" s="1">
        <v>42</v>
      </c>
      <c r="F2079" s="1">
        <v>0.83330000000000004</v>
      </c>
      <c r="G2079" s="1">
        <v>0</v>
      </c>
      <c r="H2079" s="1">
        <v>0.83330000000000004</v>
      </c>
    </row>
    <row r="2080" spans="2:8">
      <c r="B2080" s="2">
        <v>687185</v>
      </c>
      <c r="C2080" s="1">
        <v>755</v>
      </c>
      <c r="D2080" s="1">
        <v>0</v>
      </c>
      <c r="E2080" s="1">
        <v>966</v>
      </c>
      <c r="F2080" s="1">
        <v>0.78159999999999996</v>
      </c>
      <c r="G2080" s="1">
        <v>0</v>
      </c>
      <c r="H2080" s="1">
        <v>0.78159999999999996</v>
      </c>
    </row>
    <row r="2081" spans="2:8">
      <c r="B2081" s="2">
        <v>687193</v>
      </c>
      <c r="C2081" s="1">
        <v>38</v>
      </c>
      <c r="D2081" s="1">
        <v>14</v>
      </c>
      <c r="E2081" s="1">
        <v>409</v>
      </c>
      <c r="F2081" s="1">
        <v>9.2899999999999996E-2</v>
      </c>
      <c r="G2081" s="1">
        <v>3.4200000000000001E-2</v>
      </c>
      <c r="H2081" s="1">
        <v>0.12709999999999999</v>
      </c>
    </row>
    <row r="2082" spans="2:8">
      <c r="B2082" s="2">
        <v>687197</v>
      </c>
      <c r="C2082" s="1">
        <v>265</v>
      </c>
      <c r="D2082" s="1">
        <v>0</v>
      </c>
      <c r="E2082" s="1">
        <v>372</v>
      </c>
      <c r="F2082" s="1">
        <v>0.71240000000000003</v>
      </c>
      <c r="G2082" s="1">
        <v>0</v>
      </c>
      <c r="H2082" s="1">
        <v>0.71240000000000003</v>
      </c>
    </row>
    <row r="2083" spans="2:8">
      <c r="B2083" s="2">
        <v>687198</v>
      </c>
      <c r="C2083" s="1">
        <v>389</v>
      </c>
      <c r="D2083" s="1">
        <v>0</v>
      </c>
      <c r="E2083" s="1">
        <v>389</v>
      </c>
      <c r="F2083" s="1">
        <v>1</v>
      </c>
      <c r="G2083" s="1">
        <v>0</v>
      </c>
      <c r="H2083" s="1">
        <v>1</v>
      </c>
    </row>
    <row r="2084" spans="2:8">
      <c r="B2084" s="2">
        <v>687209</v>
      </c>
      <c r="C2084" s="1">
        <v>17</v>
      </c>
      <c r="D2084" s="1">
        <v>0</v>
      </c>
      <c r="E2084" s="1">
        <v>17</v>
      </c>
      <c r="F2084" s="1">
        <v>1</v>
      </c>
      <c r="G2084" s="1">
        <v>0</v>
      </c>
      <c r="H2084" s="1">
        <v>1</v>
      </c>
    </row>
    <row r="2085" spans="2:8">
      <c r="B2085" s="2">
        <v>687213</v>
      </c>
      <c r="C2085" s="1">
        <v>0</v>
      </c>
      <c r="D2085" s="1">
        <v>0</v>
      </c>
      <c r="E2085" s="1">
        <v>0</v>
      </c>
      <c r="F2085" s="1">
        <v>0</v>
      </c>
      <c r="G2085" s="1">
        <v>0</v>
      </c>
      <c r="H2085" s="1">
        <v>0</v>
      </c>
    </row>
    <row r="2086" spans="2:8">
      <c r="B2086" s="2">
        <v>687217</v>
      </c>
      <c r="C2086" s="1">
        <v>303</v>
      </c>
      <c r="D2086" s="1">
        <v>0</v>
      </c>
      <c r="E2086" s="1">
        <v>364</v>
      </c>
      <c r="F2086" s="1">
        <v>0.83240000000000003</v>
      </c>
      <c r="G2086" s="1">
        <v>0</v>
      </c>
      <c r="H2086" s="1">
        <v>0.83240000000000003</v>
      </c>
    </row>
    <row r="2087" spans="2:8">
      <c r="B2087" s="2">
        <v>687218</v>
      </c>
      <c r="C2087" s="1">
        <v>102</v>
      </c>
      <c r="D2087" s="1">
        <v>0</v>
      </c>
      <c r="E2087" s="1">
        <v>138</v>
      </c>
      <c r="F2087" s="1">
        <v>0.73909999999999998</v>
      </c>
      <c r="G2087" s="1">
        <v>0</v>
      </c>
      <c r="H2087" s="1">
        <v>0.73909999999999998</v>
      </c>
    </row>
    <row r="2088" spans="2:8">
      <c r="B2088" s="2">
        <v>687221</v>
      </c>
      <c r="C2088" s="1">
        <v>45</v>
      </c>
      <c r="D2088" s="1">
        <v>0</v>
      </c>
      <c r="E2088" s="1">
        <v>53</v>
      </c>
      <c r="F2088" s="1">
        <v>0.84909999999999997</v>
      </c>
      <c r="G2088" s="1">
        <v>0</v>
      </c>
      <c r="H2088" s="1">
        <v>0.84909999999999997</v>
      </c>
    </row>
    <row r="2089" spans="2:8">
      <c r="B2089" s="2">
        <v>687231</v>
      </c>
      <c r="C2089" s="1">
        <v>11</v>
      </c>
      <c r="D2089" s="1">
        <v>3</v>
      </c>
      <c r="E2089" s="1">
        <v>17</v>
      </c>
      <c r="F2089" s="1">
        <v>0.64710000000000001</v>
      </c>
      <c r="G2089" s="1">
        <v>0.17649999999999999</v>
      </c>
      <c r="H2089" s="1">
        <v>0.82350000000000001</v>
      </c>
    </row>
    <row r="2090" spans="2:8">
      <c r="B2090" s="2" t="s">
        <v>2313</v>
      </c>
      <c r="C2090" s="16">
        <v>520412</v>
      </c>
      <c r="D2090" s="16">
        <v>32691</v>
      </c>
      <c r="E2090" s="16">
        <v>1064691</v>
      </c>
      <c r="F2090" s="1">
        <v>1127.2317999999973</v>
      </c>
      <c r="G2090" s="1">
        <v>60.39309999999994</v>
      </c>
      <c r="H2090" s="1">
        <v>1187.6242999999981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2171"/>
  <sheetViews>
    <sheetView workbookViewId="0">
      <pane ySplit="5" topLeftCell="A473" activePane="bottomLeft" state="frozen"/>
      <selection pane="bottomLeft" activeCell="K2183" sqref="K2183"/>
    </sheetView>
  </sheetViews>
  <sheetFormatPr defaultColWidth="12.7265625" defaultRowHeight="15" customHeight="1"/>
  <cols>
    <col min="1" max="10" width="12.7265625" style="17"/>
    <col min="11" max="11" width="34.453125" style="17" customWidth="1"/>
    <col min="12" max="16384" width="12.7265625" style="17"/>
  </cols>
  <sheetData>
    <row r="1" spans="1:38" ht="15" customHeight="1">
      <c r="A1" s="18" t="s">
        <v>2314</v>
      </c>
    </row>
    <row r="2" spans="1:38" ht="15" customHeight="1">
      <c r="A2" s="18" t="s">
        <v>4861</v>
      </c>
    </row>
    <row r="3" spans="1:38" ht="15" customHeight="1">
      <c r="A3" s="19" t="s">
        <v>5377</v>
      </c>
    </row>
    <row r="4" spans="1:38" ht="15" customHeight="1">
      <c r="A4" s="19" t="s">
        <v>5378</v>
      </c>
      <c r="B4" s="17">
        <v>1</v>
      </c>
      <c r="C4" s="17">
        <v>2</v>
      </c>
      <c r="D4" s="17">
        <v>3</v>
      </c>
      <c r="E4" s="17">
        <v>4</v>
      </c>
      <c r="F4" s="17">
        <v>5</v>
      </c>
      <c r="G4" s="17">
        <v>6</v>
      </c>
      <c r="H4" s="17">
        <v>7</v>
      </c>
      <c r="I4" s="17">
        <v>8</v>
      </c>
      <c r="J4" s="17">
        <v>9</v>
      </c>
      <c r="K4" s="17">
        <v>10</v>
      </c>
      <c r="L4" s="17">
        <v>11</v>
      </c>
      <c r="M4" s="17">
        <v>12</v>
      </c>
      <c r="N4" s="17">
        <v>13</v>
      </c>
      <c r="O4" s="17">
        <v>14</v>
      </c>
      <c r="P4" s="17">
        <v>15</v>
      </c>
      <c r="Q4" s="17">
        <v>16</v>
      </c>
      <c r="R4" s="17">
        <v>17</v>
      </c>
      <c r="S4" s="17">
        <v>18</v>
      </c>
      <c r="T4" s="17">
        <v>19</v>
      </c>
      <c r="U4" s="17">
        <v>20</v>
      </c>
      <c r="V4" s="17">
        <v>21</v>
      </c>
      <c r="W4" s="17">
        <v>22</v>
      </c>
      <c r="X4" s="17">
        <v>23</v>
      </c>
      <c r="Y4" s="17">
        <v>24</v>
      </c>
      <c r="Z4" s="17">
        <v>25</v>
      </c>
      <c r="AA4" s="17">
        <v>26</v>
      </c>
      <c r="AB4" s="17">
        <v>27</v>
      </c>
      <c r="AC4" s="17">
        <v>28</v>
      </c>
      <c r="AD4" s="17">
        <v>29</v>
      </c>
      <c r="AE4" s="17">
        <v>30</v>
      </c>
      <c r="AF4" s="17">
        <v>31</v>
      </c>
      <c r="AG4" s="17">
        <v>32</v>
      </c>
      <c r="AH4" s="17">
        <v>33</v>
      </c>
      <c r="AI4" s="17">
        <v>34</v>
      </c>
      <c r="AJ4" s="17">
        <v>35</v>
      </c>
      <c r="AK4" s="17">
        <v>36</v>
      </c>
      <c r="AL4" s="17">
        <v>37</v>
      </c>
    </row>
    <row r="5" spans="1:38" ht="45" customHeight="1">
      <c r="A5" s="20" t="s">
        <v>2315</v>
      </c>
      <c r="B5" s="20" t="s">
        <v>2310</v>
      </c>
      <c r="C5" s="20" t="s">
        <v>2316</v>
      </c>
      <c r="D5" s="20" t="s">
        <v>2024</v>
      </c>
      <c r="E5" s="20" t="s">
        <v>2016</v>
      </c>
      <c r="F5" s="20" t="s">
        <v>4862</v>
      </c>
      <c r="G5" s="20" t="s">
        <v>2317</v>
      </c>
      <c r="H5" s="20" t="s">
        <v>2318</v>
      </c>
      <c r="I5" s="20" t="s">
        <v>2319</v>
      </c>
      <c r="J5" s="20" t="s">
        <v>2320</v>
      </c>
      <c r="K5" s="20" t="s">
        <v>2321</v>
      </c>
      <c r="L5" s="20" t="s">
        <v>2322</v>
      </c>
      <c r="M5" s="20" t="s">
        <v>2323</v>
      </c>
      <c r="N5" s="20" t="s">
        <v>2324</v>
      </c>
      <c r="O5" s="20" t="s">
        <v>2325</v>
      </c>
      <c r="P5" s="20" t="s">
        <v>2326</v>
      </c>
      <c r="Q5" s="20" t="s">
        <v>2327</v>
      </c>
      <c r="R5" s="20" t="s">
        <v>2328</v>
      </c>
      <c r="S5" s="20" t="s">
        <v>2329</v>
      </c>
      <c r="T5" s="20" t="s">
        <v>2020</v>
      </c>
      <c r="U5" s="20" t="s">
        <v>2311</v>
      </c>
      <c r="V5" s="20" t="s">
        <v>2312</v>
      </c>
      <c r="W5" s="20" t="s">
        <v>2021</v>
      </c>
      <c r="X5" s="20" t="s">
        <v>2018</v>
      </c>
      <c r="Y5" s="20" t="s">
        <v>2019</v>
      </c>
      <c r="Z5" s="20" t="s">
        <v>2330</v>
      </c>
      <c r="AA5" s="20" t="s">
        <v>2331</v>
      </c>
      <c r="AB5" s="20" t="s">
        <v>2332</v>
      </c>
      <c r="AC5" s="20" t="s">
        <v>2333</v>
      </c>
      <c r="AD5" s="20" t="s">
        <v>2334</v>
      </c>
      <c r="AE5" s="20" t="s">
        <v>2023</v>
      </c>
      <c r="AF5" s="20" t="s">
        <v>2335</v>
      </c>
      <c r="AG5" s="20" t="s">
        <v>2336</v>
      </c>
      <c r="AH5" s="20" t="s">
        <v>2337</v>
      </c>
      <c r="AI5" s="20" t="s">
        <v>2338</v>
      </c>
      <c r="AJ5" s="20" t="s">
        <v>2339</v>
      </c>
      <c r="AK5" s="20" t="s">
        <v>2022</v>
      </c>
      <c r="AL5" s="20" t="s">
        <v>4801</v>
      </c>
    </row>
    <row r="6" spans="1:38" ht="15" customHeight="1">
      <c r="A6" s="21">
        <v>159945</v>
      </c>
      <c r="B6" s="21">
        <v>659005</v>
      </c>
      <c r="C6" s="21" t="s">
        <v>215</v>
      </c>
      <c r="D6" s="21" t="s">
        <v>2203</v>
      </c>
      <c r="E6" s="21" t="s">
        <v>33</v>
      </c>
      <c r="F6" s="21" t="s">
        <v>4873</v>
      </c>
      <c r="G6" s="21" t="s">
        <v>2340</v>
      </c>
      <c r="H6" s="21" t="s">
        <v>2341</v>
      </c>
      <c r="I6" s="21" t="s">
        <v>2015</v>
      </c>
      <c r="J6" s="21" t="s">
        <v>2342</v>
      </c>
      <c r="K6" s="21" t="s">
        <v>1363</v>
      </c>
      <c r="L6" s="21" t="s">
        <v>3777</v>
      </c>
      <c r="M6" s="21"/>
      <c r="N6" s="21" t="s">
        <v>5176</v>
      </c>
      <c r="O6" s="21" t="s">
        <v>2345</v>
      </c>
      <c r="P6" s="21" t="s">
        <v>3769</v>
      </c>
      <c r="Q6" s="21">
        <v>371</v>
      </c>
      <c r="R6" s="21">
        <v>0</v>
      </c>
      <c r="S6" s="21">
        <v>0</v>
      </c>
      <c r="T6" s="21">
        <v>371</v>
      </c>
      <c r="U6" s="21">
        <v>1</v>
      </c>
      <c r="V6" s="21">
        <v>0</v>
      </c>
      <c r="W6" s="21">
        <v>1</v>
      </c>
      <c r="X6" s="21" t="s">
        <v>2015</v>
      </c>
      <c r="Y6" s="21" t="s">
        <v>2342</v>
      </c>
      <c r="Z6" s="21" t="s">
        <v>2342</v>
      </c>
      <c r="AA6" s="21" t="s">
        <v>2342</v>
      </c>
      <c r="AB6" s="21" t="s">
        <v>2342</v>
      </c>
      <c r="AC6" s="21" t="s">
        <v>2342</v>
      </c>
      <c r="AD6" s="21" t="s">
        <v>2342</v>
      </c>
      <c r="AE6" s="21" t="s">
        <v>2015</v>
      </c>
      <c r="AF6" s="21" t="s">
        <v>2015</v>
      </c>
      <c r="AG6" s="21" t="s">
        <v>2015</v>
      </c>
      <c r="AH6" s="21" t="s">
        <v>2015</v>
      </c>
      <c r="AI6" s="21" t="s">
        <v>2015</v>
      </c>
      <c r="AJ6" s="21" t="s">
        <v>2015</v>
      </c>
      <c r="AK6" s="21" t="s">
        <v>2015</v>
      </c>
      <c r="AL6" s="21" t="s">
        <v>4802</v>
      </c>
    </row>
    <row r="7" spans="1:38" ht="15" customHeight="1">
      <c r="A7" s="21">
        <v>159945</v>
      </c>
      <c r="B7" s="21">
        <v>659006</v>
      </c>
      <c r="C7" s="21" t="s">
        <v>215</v>
      </c>
      <c r="D7" s="21" t="s">
        <v>2203</v>
      </c>
      <c r="E7" s="21" t="s">
        <v>33</v>
      </c>
      <c r="F7" s="21" t="s">
        <v>4873</v>
      </c>
      <c r="G7" s="21" t="s">
        <v>2340</v>
      </c>
      <c r="H7" s="21" t="s">
        <v>2341</v>
      </c>
      <c r="I7" s="21" t="s">
        <v>2015</v>
      </c>
      <c r="J7" s="21" t="s">
        <v>2342</v>
      </c>
      <c r="K7" s="21" t="s">
        <v>1370</v>
      </c>
      <c r="L7" s="21" t="s">
        <v>3784</v>
      </c>
      <c r="M7" s="21"/>
      <c r="N7" s="21" t="s">
        <v>5176</v>
      </c>
      <c r="O7" s="21" t="s">
        <v>2345</v>
      </c>
      <c r="P7" s="21" t="s">
        <v>3769</v>
      </c>
      <c r="Q7" s="21">
        <v>564</v>
      </c>
      <c r="R7" s="21">
        <v>0</v>
      </c>
      <c r="S7" s="21">
        <v>0</v>
      </c>
      <c r="T7" s="21">
        <v>564</v>
      </c>
      <c r="U7" s="21">
        <v>1</v>
      </c>
      <c r="V7" s="21">
        <v>0</v>
      </c>
      <c r="W7" s="21">
        <v>1</v>
      </c>
      <c r="X7" s="21" t="s">
        <v>2015</v>
      </c>
      <c r="Y7" s="21" t="s">
        <v>2342</v>
      </c>
      <c r="Z7" s="21" t="s">
        <v>2342</v>
      </c>
      <c r="AA7" s="21" t="s">
        <v>2342</v>
      </c>
      <c r="AB7" s="21" t="s">
        <v>2342</v>
      </c>
      <c r="AC7" s="21" t="s">
        <v>2342</v>
      </c>
      <c r="AD7" s="21" t="s">
        <v>2342</v>
      </c>
      <c r="AE7" s="21" t="s">
        <v>2015</v>
      </c>
      <c r="AF7" s="21" t="s">
        <v>2015</v>
      </c>
      <c r="AG7" s="21" t="s">
        <v>2015</v>
      </c>
      <c r="AH7" s="21" t="s">
        <v>2015</v>
      </c>
      <c r="AI7" s="21" t="s">
        <v>2015</v>
      </c>
      <c r="AJ7" s="21" t="s">
        <v>2015</v>
      </c>
      <c r="AK7" s="21" t="s">
        <v>2015</v>
      </c>
      <c r="AL7" s="21" t="s">
        <v>4802</v>
      </c>
    </row>
    <row r="8" spans="1:38" ht="15" customHeight="1">
      <c r="A8" s="21">
        <v>159945</v>
      </c>
      <c r="B8" s="21">
        <v>659007</v>
      </c>
      <c r="C8" s="21" t="s">
        <v>215</v>
      </c>
      <c r="D8" s="21" t="s">
        <v>2203</v>
      </c>
      <c r="E8" s="21" t="s">
        <v>33</v>
      </c>
      <c r="F8" s="21" t="s">
        <v>4873</v>
      </c>
      <c r="G8" s="21" t="s">
        <v>2340</v>
      </c>
      <c r="H8" s="21" t="s">
        <v>2341</v>
      </c>
      <c r="I8" s="21" t="s">
        <v>2015</v>
      </c>
      <c r="J8" s="21" t="s">
        <v>2342</v>
      </c>
      <c r="K8" s="21" t="s">
        <v>1375</v>
      </c>
      <c r="L8" s="21" t="s">
        <v>3790</v>
      </c>
      <c r="M8" s="21"/>
      <c r="N8" s="21" t="s">
        <v>3787</v>
      </c>
      <c r="O8" s="21" t="s">
        <v>2345</v>
      </c>
      <c r="P8" s="21" t="s">
        <v>3769</v>
      </c>
      <c r="Q8" s="21">
        <v>431</v>
      </c>
      <c r="R8" s="21">
        <v>0</v>
      </c>
      <c r="S8" s="21">
        <v>0</v>
      </c>
      <c r="T8" s="21">
        <v>431</v>
      </c>
      <c r="U8" s="21">
        <v>1</v>
      </c>
      <c r="V8" s="21">
        <v>0</v>
      </c>
      <c r="W8" s="21">
        <v>1</v>
      </c>
      <c r="X8" s="21" t="s">
        <v>2342</v>
      </c>
      <c r="Y8" s="21" t="s">
        <v>2342</v>
      </c>
      <c r="Z8" s="21" t="s">
        <v>2342</v>
      </c>
      <c r="AA8" s="21" t="s">
        <v>2342</v>
      </c>
      <c r="AB8" s="21" t="s">
        <v>2015</v>
      </c>
      <c r="AC8" s="21" t="s">
        <v>2015</v>
      </c>
      <c r="AD8" s="21" t="s">
        <v>2015</v>
      </c>
      <c r="AE8" s="21" t="s">
        <v>2015</v>
      </c>
      <c r="AF8" s="21" t="s">
        <v>2015</v>
      </c>
      <c r="AG8" s="21" t="s">
        <v>2015</v>
      </c>
      <c r="AH8" s="21" t="s">
        <v>2015</v>
      </c>
      <c r="AI8" s="21" t="s">
        <v>2015</v>
      </c>
      <c r="AJ8" s="21" t="s">
        <v>2015</v>
      </c>
      <c r="AK8" s="21" t="s">
        <v>2015</v>
      </c>
      <c r="AL8" s="21" t="s">
        <v>4802</v>
      </c>
    </row>
    <row r="9" spans="1:38" ht="15" customHeight="1">
      <c r="A9" s="21">
        <v>159945</v>
      </c>
      <c r="B9" s="21">
        <v>659008</v>
      </c>
      <c r="C9" s="21" t="s">
        <v>215</v>
      </c>
      <c r="D9" s="21" t="s">
        <v>2203</v>
      </c>
      <c r="E9" s="21" t="s">
        <v>33</v>
      </c>
      <c r="F9" s="21" t="s">
        <v>4873</v>
      </c>
      <c r="G9" s="21" t="s">
        <v>2340</v>
      </c>
      <c r="H9" s="21" t="s">
        <v>2341</v>
      </c>
      <c r="I9" s="21" t="s">
        <v>2015</v>
      </c>
      <c r="J9" s="21" t="s">
        <v>2342</v>
      </c>
      <c r="K9" s="21" t="s">
        <v>1362</v>
      </c>
      <c r="L9" s="21" t="s">
        <v>3776</v>
      </c>
      <c r="M9" s="21"/>
      <c r="N9" s="21" t="s">
        <v>3768</v>
      </c>
      <c r="O9" s="21" t="s">
        <v>2345</v>
      </c>
      <c r="P9" s="21" t="s">
        <v>3769</v>
      </c>
      <c r="Q9" s="21">
        <v>304</v>
      </c>
      <c r="R9" s="21">
        <v>0</v>
      </c>
      <c r="S9" s="21">
        <v>212</v>
      </c>
      <c r="T9" s="21">
        <v>516</v>
      </c>
      <c r="U9" s="21">
        <v>0.58909999999999996</v>
      </c>
      <c r="V9" s="21">
        <v>0</v>
      </c>
      <c r="W9" s="21">
        <v>0.58909999999999996</v>
      </c>
      <c r="X9" s="21" t="s">
        <v>2015</v>
      </c>
      <c r="Y9" s="21" t="s">
        <v>2342</v>
      </c>
      <c r="Z9" s="21" t="s">
        <v>2342</v>
      </c>
      <c r="AA9" s="21" t="s">
        <v>2342</v>
      </c>
      <c r="AB9" s="21" t="s">
        <v>2342</v>
      </c>
      <c r="AC9" s="21" t="s">
        <v>2342</v>
      </c>
      <c r="AD9" s="21" t="s">
        <v>2342</v>
      </c>
      <c r="AE9" s="21" t="s">
        <v>2015</v>
      </c>
      <c r="AF9" s="21" t="s">
        <v>2015</v>
      </c>
      <c r="AG9" s="21" t="s">
        <v>2015</v>
      </c>
      <c r="AH9" s="21" t="s">
        <v>2015</v>
      </c>
      <c r="AI9" s="21" t="s">
        <v>2015</v>
      </c>
      <c r="AJ9" s="21" t="s">
        <v>2015</v>
      </c>
      <c r="AK9" s="21" t="s">
        <v>2015</v>
      </c>
      <c r="AL9" s="21" t="s">
        <v>4802</v>
      </c>
    </row>
    <row r="10" spans="1:38" ht="15" customHeight="1">
      <c r="A10" s="21">
        <v>159945</v>
      </c>
      <c r="B10" s="21">
        <v>659009</v>
      </c>
      <c r="C10" s="21" t="s">
        <v>215</v>
      </c>
      <c r="D10" s="21" t="s">
        <v>2203</v>
      </c>
      <c r="E10" s="21" t="s">
        <v>33</v>
      </c>
      <c r="F10" s="21" t="s">
        <v>4873</v>
      </c>
      <c r="G10" s="21" t="s">
        <v>2340</v>
      </c>
      <c r="H10" s="21" t="s">
        <v>2341</v>
      </c>
      <c r="I10" s="21" t="s">
        <v>2015</v>
      </c>
      <c r="J10" s="21" t="s">
        <v>2342</v>
      </c>
      <c r="K10" s="21" t="s">
        <v>1372</v>
      </c>
      <c r="L10" s="21" t="s">
        <v>3786</v>
      </c>
      <c r="M10" s="21"/>
      <c r="N10" s="21" t="s">
        <v>3787</v>
      </c>
      <c r="O10" s="21" t="s">
        <v>2345</v>
      </c>
      <c r="P10" s="21" t="s">
        <v>3769</v>
      </c>
      <c r="Q10" s="21">
        <v>301</v>
      </c>
      <c r="R10" s="21">
        <v>0</v>
      </c>
      <c r="S10" s="21">
        <v>332</v>
      </c>
      <c r="T10" s="21">
        <v>633</v>
      </c>
      <c r="U10" s="21">
        <v>0.47549999999999998</v>
      </c>
      <c r="V10" s="21">
        <v>0</v>
      </c>
      <c r="W10" s="21">
        <v>0.47549999999999998</v>
      </c>
      <c r="X10" s="21" t="s">
        <v>2015</v>
      </c>
      <c r="Y10" s="21" t="s">
        <v>2342</v>
      </c>
      <c r="Z10" s="21" t="s">
        <v>2342</v>
      </c>
      <c r="AA10" s="21" t="s">
        <v>2342</v>
      </c>
      <c r="AB10" s="21" t="s">
        <v>2342</v>
      </c>
      <c r="AC10" s="21" t="s">
        <v>2342</v>
      </c>
      <c r="AD10" s="21" t="s">
        <v>2342</v>
      </c>
      <c r="AE10" s="21" t="s">
        <v>2015</v>
      </c>
      <c r="AF10" s="21" t="s">
        <v>2015</v>
      </c>
      <c r="AG10" s="21" t="s">
        <v>2015</v>
      </c>
      <c r="AH10" s="21" t="s">
        <v>2015</v>
      </c>
      <c r="AI10" s="21" t="s">
        <v>2015</v>
      </c>
      <c r="AJ10" s="21" t="s">
        <v>2015</v>
      </c>
      <c r="AK10" s="21" t="s">
        <v>2015</v>
      </c>
      <c r="AL10" s="21" t="s">
        <v>4802</v>
      </c>
    </row>
    <row r="11" spans="1:38" ht="15" customHeight="1">
      <c r="A11" s="21">
        <v>159945</v>
      </c>
      <c r="B11" s="21">
        <v>659010</v>
      </c>
      <c r="C11" s="21" t="s">
        <v>215</v>
      </c>
      <c r="D11" s="21" t="s">
        <v>2203</v>
      </c>
      <c r="E11" s="21" t="s">
        <v>33</v>
      </c>
      <c r="F11" s="21" t="s">
        <v>4873</v>
      </c>
      <c r="G11" s="21" t="s">
        <v>2340</v>
      </c>
      <c r="H11" s="21" t="s">
        <v>2341</v>
      </c>
      <c r="I11" s="21" t="s">
        <v>2015</v>
      </c>
      <c r="J11" s="21" t="s">
        <v>2342</v>
      </c>
      <c r="K11" s="21" t="s">
        <v>1366</v>
      </c>
      <c r="L11" s="21" t="s">
        <v>5515</v>
      </c>
      <c r="M11" s="21" t="s">
        <v>5516</v>
      </c>
      <c r="N11" s="21" t="s">
        <v>3768</v>
      </c>
      <c r="O11" s="21" t="s">
        <v>2345</v>
      </c>
      <c r="P11" s="21" t="s">
        <v>3769</v>
      </c>
      <c r="Q11" s="21">
        <v>873</v>
      </c>
      <c r="R11" s="21">
        <v>0</v>
      </c>
      <c r="S11" s="21">
        <v>392</v>
      </c>
      <c r="T11" s="21">
        <v>1265</v>
      </c>
      <c r="U11" s="21">
        <v>0.69010000000000005</v>
      </c>
      <c r="V11" s="21">
        <v>0</v>
      </c>
      <c r="W11" s="21">
        <v>0.69010000000000005</v>
      </c>
      <c r="X11" s="21" t="s">
        <v>2015</v>
      </c>
      <c r="Y11" s="21" t="s">
        <v>2015</v>
      </c>
      <c r="Z11" s="21" t="s">
        <v>2015</v>
      </c>
      <c r="AA11" s="21" t="s">
        <v>2015</v>
      </c>
      <c r="AB11" s="21" t="s">
        <v>2015</v>
      </c>
      <c r="AC11" s="21" t="s">
        <v>2015</v>
      </c>
      <c r="AD11" s="21" t="s">
        <v>2015</v>
      </c>
      <c r="AE11" s="21" t="s">
        <v>2342</v>
      </c>
      <c r="AF11" s="21" t="s">
        <v>2342</v>
      </c>
      <c r="AG11" s="21" t="s">
        <v>2342</v>
      </c>
      <c r="AH11" s="21" t="s">
        <v>2015</v>
      </c>
      <c r="AI11" s="21" t="s">
        <v>2015</v>
      </c>
      <c r="AJ11" s="21" t="s">
        <v>2015</v>
      </c>
      <c r="AK11" s="21" t="s">
        <v>2015</v>
      </c>
      <c r="AL11" s="21" t="s">
        <v>4802</v>
      </c>
    </row>
    <row r="12" spans="1:38" ht="15" customHeight="1">
      <c r="A12" s="21">
        <v>159945</v>
      </c>
      <c r="B12" s="21">
        <v>659011</v>
      </c>
      <c r="C12" s="21" t="s">
        <v>215</v>
      </c>
      <c r="D12" s="21" t="s">
        <v>2203</v>
      </c>
      <c r="E12" s="21" t="s">
        <v>33</v>
      </c>
      <c r="F12" s="21" t="s">
        <v>4873</v>
      </c>
      <c r="G12" s="21" t="s">
        <v>2340</v>
      </c>
      <c r="H12" s="21" t="s">
        <v>2341</v>
      </c>
      <c r="I12" s="21" t="s">
        <v>2015</v>
      </c>
      <c r="J12" s="21" t="s">
        <v>2342</v>
      </c>
      <c r="K12" s="21" t="s">
        <v>1373</v>
      </c>
      <c r="L12" s="21" t="s">
        <v>3788</v>
      </c>
      <c r="M12" s="21"/>
      <c r="N12" s="21" t="s">
        <v>3768</v>
      </c>
      <c r="O12" s="21" t="s">
        <v>2345</v>
      </c>
      <c r="P12" s="21" t="s">
        <v>3769</v>
      </c>
      <c r="Q12" s="21">
        <v>1115</v>
      </c>
      <c r="R12" s="21">
        <v>0</v>
      </c>
      <c r="S12" s="21">
        <v>0</v>
      </c>
      <c r="T12" s="21">
        <v>1115</v>
      </c>
      <c r="U12" s="21">
        <v>1</v>
      </c>
      <c r="V12" s="21">
        <v>0</v>
      </c>
      <c r="W12" s="21">
        <v>1</v>
      </c>
      <c r="X12" s="21" t="s">
        <v>2015</v>
      </c>
      <c r="Y12" s="21" t="s">
        <v>2015</v>
      </c>
      <c r="Z12" s="21" t="s">
        <v>2015</v>
      </c>
      <c r="AA12" s="21" t="s">
        <v>2015</v>
      </c>
      <c r="AB12" s="21" t="s">
        <v>2015</v>
      </c>
      <c r="AC12" s="21" t="s">
        <v>2015</v>
      </c>
      <c r="AD12" s="21" t="s">
        <v>2015</v>
      </c>
      <c r="AE12" s="21" t="s">
        <v>2342</v>
      </c>
      <c r="AF12" s="21" t="s">
        <v>2342</v>
      </c>
      <c r="AG12" s="21" t="s">
        <v>2342</v>
      </c>
      <c r="AH12" s="21" t="s">
        <v>2015</v>
      </c>
      <c r="AI12" s="21" t="s">
        <v>2015</v>
      </c>
      <c r="AJ12" s="21" t="s">
        <v>2015</v>
      </c>
      <c r="AK12" s="21" t="s">
        <v>2015</v>
      </c>
      <c r="AL12" s="21" t="s">
        <v>4802</v>
      </c>
    </row>
    <row r="13" spans="1:38" ht="15" customHeight="1">
      <c r="A13" s="21">
        <v>159377</v>
      </c>
      <c r="B13" s="21">
        <v>659021</v>
      </c>
      <c r="C13" s="21" t="s">
        <v>200</v>
      </c>
      <c r="D13" s="21" t="s">
        <v>2188</v>
      </c>
      <c r="E13" s="21" t="s">
        <v>0</v>
      </c>
      <c r="F13" s="21" t="s">
        <v>4863</v>
      </c>
      <c r="G13" s="21" t="s">
        <v>2340</v>
      </c>
      <c r="H13" s="21" t="s">
        <v>2341</v>
      </c>
      <c r="I13" s="21" t="s">
        <v>2015</v>
      </c>
      <c r="J13" s="21" t="s">
        <v>2342</v>
      </c>
      <c r="K13" s="21" t="s">
        <v>1310</v>
      </c>
      <c r="L13" s="21" t="s">
        <v>5165</v>
      </c>
      <c r="M13" s="21"/>
      <c r="N13" s="21" t="s">
        <v>3704</v>
      </c>
      <c r="O13" s="21" t="s">
        <v>2345</v>
      </c>
      <c r="P13" s="21" t="s">
        <v>3705</v>
      </c>
      <c r="Q13" s="21">
        <v>310</v>
      </c>
      <c r="R13" s="21">
        <v>0</v>
      </c>
      <c r="S13" s="21">
        <v>0</v>
      </c>
      <c r="T13" s="21">
        <v>310</v>
      </c>
      <c r="U13" s="21">
        <v>1</v>
      </c>
      <c r="V13" s="21">
        <v>0</v>
      </c>
      <c r="W13" s="21">
        <v>1</v>
      </c>
      <c r="X13" s="21" t="s">
        <v>2342</v>
      </c>
      <c r="Y13" s="21" t="s">
        <v>2342</v>
      </c>
      <c r="Z13" s="21" t="s">
        <v>2342</v>
      </c>
      <c r="AA13" s="21" t="s">
        <v>2342</v>
      </c>
      <c r="AB13" s="21" t="s">
        <v>2342</v>
      </c>
      <c r="AC13" s="21" t="s">
        <v>2342</v>
      </c>
      <c r="AD13" s="21" t="s">
        <v>2342</v>
      </c>
      <c r="AE13" s="21" t="s">
        <v>2342</v>
      </c>
      <c r="AF13" s="21" t="s">
        <v>2015</v>
      </c>
      <c r="AG13" s="21" t="s">
        <v>2015</v>
      </c>
      <c r="AH13" s="21" t="s">
        <v>2015</v>
      </c>
      <c r="AI13" s="21" t="s">
        <v>2015</v>
      </c>
      <c r="AJ13" s="21" t="s">
        <v>2015</v>
      </c>
      <c r="AK13" s="21" t="s">
        <v>2015</v>
      </c>
      <c r="AL13" s="21" t="s">
        <v>4802</v>
      </c>
    </row>
    <row r="14" spans="1:38" ht="15" customHeight="1">
      <c r="A14" s="21">
        <v>159910</v>
      </c>
      <c r="B14" s="21">
        <v>659051</v>
      </c>
      <c r="C14" s="21" t="s">
        <v>154</v>
      </c>
      <c r="D14" s="21" t="s">
        <v>2142</v>
      </c>
      <c r="E14" s="21" t="s">
        <v>18</v>
      </c>
      <c r="F14" s="21" t="s">
        <v>4864</v>
      </c>
      <c r="G14" s="21" t="s">
        <v>2340</v>
      </c>
      <c r="H14" s="21" t="s">
        <v>2341</v>
      </c>
      <c r="I14" s="21" t="s">
        <v>2015</v>
      </c>
      <c r="J14" s="21" t="s">
        <v>2342</v>
      </c>
      <c r="K14" s="21" t="s">
        <v>1071</v>
      </c>
      <c r="L14" s="21" t="s">
        <v>5476</v>
      </c>
      <c r="M14" s="21"/>
      <c r="N14" s="21" t="s">
        <v>2743</v>
      </c>
      <c r="O14" s="21" t="s">
        <v>2345</v>
      </c>
      <c r="P14" s="21" t="s">
        <v>2744</v>
      </c>
      <c r="Q14" s="21">
        <v>292</v>
      </c>
      <c r="R14" s="21">
        <v>0</v>
      </c>
      <c r="S14" s="21">
        <v>0</v>
      </c>
      <c r="T14" s="21">
        <v>292</v>
      </c>
      <c r="U14" s="21">
        <v>1</v>
      </c>
      <c r="V14" s="21">
        <v>0</v>
      </c>
      <c r="W14" s="21">
        <v>1</v>
      </c>
      <c r="X14" s="21" t="s">
        <v>2015</v>
      </c>
      <c r="Y14" s="21" t="s">
        <v>2342</v>
      </c>
      <c r="Z14" s="21" t="s">
        <v>2342</v>
      </c>
      <c r="AA14" s="21" t="s">
        <v>2342</v>
      </c>
      <c r="AB14" s="21" t="s">
        <v>2342</v>
      </c>
      <c r="AC14" s="21" t="s">
        <v>2342</v>
      </c>
      <c r="AD14" s="21" t="s">
        <v>2342</v>
      </c>
      <c r="AE14" s="21" t="s">
        <v>2015</v>
      </c>
      <c r="AF14" s="21" t="s">
        <v>2015</v>
      </c>
      <c r="AG14" s="21" t="s">
        <v>2015</v>
      </c>
      <c r="AH14" s="21" t="s">
        <v>2015</v>
      </c>
      <c r="AI14" s="21" t="s">
        <v>2015</v>
      </c>
      <c r="AJ14" s="21" t="s">
        <v>2015</v>
      </c>
      <c r="AK14" s="21" t="s">
        <v>2015</v>
      </c>
      <c r="AL14" s="21" t="s">
        <v>4802</v>
      </c>
    </row>
    <row r="15" spans="1:38" ht="15" customHeight="1">
      <c r="A15" s="21">
        <v>159910</v>
      </c>
      <c r="B15" s="21">
        <v>659053</v>
      </c>
      <c r="C15" s="21" t="s">
        <v>154</v>
      </c>
      <c r="D15" s="21" t="s">
        <v>2142</v>
      </c>
      <c r="E15" s="21" t="s">
        <v>18</v>
      </c>
      <c r="F15" s="21" t="s">
        <v>4864</v>
      </c>
      <c r="G15" s="21" t="s">
        <v>2340</v>
      </c>
      <c r="H15" s="21" t="s">
        <v>2341</v>
      </c>
      <c r="I15" s="21" t="s">
        <v>2015</v>
      </c>
      <c r="J15" s="21" t="s">
        <v>2342</v>
      </c>
      <c r="K15" s="21" t="s">
        <v>1077</v>
      </c>
      <c r="L15" s="21" t="s">
        <v>5481</v>
      </c>
      <c r="M15" s="21"/>
      <c r="N15" s="21" t="s">
        <v>2743</v>
      </c>
      <c r="O15" s="21" t="s">
        <v>2345</v>
      </c>
      <c r="P15" s="21" t="s">
        <v>2744</v>
      </c>
      <c r="Q15" s="21">
        <v>356</v>
      </c>
      <c r="R15" s="21">
        <v>0</v>
      </c>
      <c r="S15" s="21">
        <v>0</v>
      </c>
      <c r="T15" s="21">
        <v>356</v>
      </c>
      <c r="U15" s="21">
        <v>1</v>
      </c>
      <c r="V15" s="21">
        <v>0</v>
      </c>
      <c r="W15" s="21">
        <v>1</v>
      </c>
      <c r="X15" s="21" t="s">
        <v>2015</v>
      </c>
      <c r="Y15" s="21" t="s">
        <v>2342</v>
      </c>
      <c r="Z15" s="21" t="s">
        <v>2342</v>
      </c>
      <c r="AA15" s="21" t="s">
        <v>2342</v>
      </c>
      <c r="AB15" s="21" t="s">
        <v>2342</v>
      </c>
      <c r="AC15" s="21" t="s">
        <v>2342</v>
      </c>
      <c r="AD15" s="21" t="s">
        <v>2342</v>
      </c>
      <c r="AE15" s="21" t="s">
        <v>2015</v>
      </c>
      <c r="AF15" s="21" t="s">
        <v>2015</v>
      </c>
      <c r="AG15" s="21" t="s">
        <v>2015</v>
      </c>
      <c r="AH15" s="21" t="s">
        <v>2015</v>
      </c>
      <c r="AI15" s="21" t="s">
        <v>2015</v>
      </c>
      <c r="AJ15" s="21" t="s">
        <v>2015</v>
      </c>
      <c r="AK15" s="21" t="s">
        <v>2015</v>
      </c>
      <c r="AL15" s="21" t="s">
        <v>4802</v>
      </c>
    </row>
    <row r="16" spans="1:38" ht="15" customHeight="1">
      <c r="A16" s="21">
        <v>159957</v>
      </c>
      <c r="B16" s="21">
        <v>659055</v>
      </c>
      <c r="C16" s="21" t="s">
        <v>137</v>
      </c>
      <c r="D16" s="21" t="s">
        <v>2125</v>
      </c>
      <c r="E16" s="21" t="s">
        <v>18</v>
      </c>
      <c r="F16" s="21" t="s">
        <v>4864</v>
      </c>
      <c r="G16" s="21" t="s">
        <v>2340</v>
      </c>
      <c r="H16" s="21" t="s">
        <v>2341</v>
      </c>
      <c r="I16" s="21" t="s">
        <v>2015</v>
      </c>
      <c r="J16" s="21" t="s">
        <v>2342</v>
      </c>
      <c r="K16" s="21" t="s">
        <v>935</v>
      </c>
      <c r="L16" s="21" t="s">
        <v>3238</v>
      </c>
      <c r="M16" s="21"/>
      <c r="N16" s="21" t="s">
        <v>3239</v>
      </c>
      <c r="O16" s="21" t="s">
        <v>2345</v>
      </c>
      <c r="P16" s="21" t="s">
        <v>3240</v>
      </c>
      <c r="Q16" s="21">
        <v>366</v>
      </c>
      <c r="R16" s="21">
        <v>0</v>
      </c>
      <c r="S16" s="21">
        <v>0</v>
      </c>
      <c r="T16" s="21">
        <v>366</v>
      </c>
      <c r="U16" s="21">
        <v>1</v>
      </c>
      <c r="V16" s="21">
        <v>0</v>
      </c>
      <c r="W16" s="21">
        <v>1</v>
      </c>
      <c r="X16" s="21" t="s">
        <v>2342</v>
      </c>
      <c r="Y16" s="21" t="s">
        <v>2342</v>
      </c>
      <c r="Z16" s="21" t="s">
        <v>2342</v>
      </c>
      <c r="AA16" s="21" t="s">
        <v>2342</v>
      </c>
      <c r="AB16" s="21" t="s">
        <v>2342</v>
      </c>
      <c r="AC16" s="21" t="s">
        <v>2342</v>
      </c>
      <c r="AD16" s="21" t="s">
        <v>2342</v>
      </c>
      <c r="AE16" s="21" t="s">
        <v>2015</v>
      </c>
      <c r="AF16" s="21" t="s">
        <v>2015</v>
      </c>
      <c r="AG16" s="21" t="s">
        <v>2015</v>
      </c>
      <c r="AH16" s="21" t="s">
        <v>2015</v>
      </c>
      <c r="AI16" s="21" t="s">
        <v>2015</v>
      </c>
      <c r="AJ16" s="21" t="s">
        <v>2015</v>
      </c>
      <c r="AK16" s="21" t="s">
        <v>2015</v>
      </c>
      <c r="AL16" s="21" t="s">
        <v>4802</v>
      </c>
    </row>
    <row r="17" spans="1:38" ht="15" customHeight="1">
      <c r="A17" s="21">
        <v>159957</v>
      </c>
      <c r="B17" s="21">
        <v>659057</v>
      </c>
      <c r="C17" s="21" t="s">
        <v>137</v>
      </c>
      <c r="D17" s="21" t="s">
        <v>2125</v>
      </c>
      <c r="E17" s="21" t="s">
        <v>18</v>
      </c>
      <c r="F17" s="21" t="s">
        <v>4864</v>
      </c>
      <c r="G17" s="21" t="s">
        <v>2340</v>
      </c>
      <c r="H17" s="21" t="s">
        <v>2341</v>
      </c>
      <c r="I17" s="21" t="s">
        <v>2015</v>
      </c>
      <c r="J17" s="21" t="s">
        <v>2342</v>
      </c>
      <c r="K17" s="21" t="s">
        <v>940</v>
      </c>
      <c r="L17" s="21" t="s">
        <v>3243</v>
      </c>
      <c r="M17" s="21"/>
      <c r="N17" s="21" t="s">
        <v>3239</v>
      </c>
      <c r="O17" s="21" t="s">
        <v>2345</v>
      </c>
      <c r="P17" s="21" t="s">
        <v>3240</v>
      </c>
      <c r="Q17" s="21">
        <v>941</v>
      </c>
      <c r="R17" s="21">
        <v>0</v>
      </c>
      <c r="S17" s="21">
        <v>530</v>
      </c>
      <c r="T17" s="21">
        <v>1471</v>
      </c>
      <c r="U17" s="21">
        <v>0.63970000000000005</v>
      </c>
      <c r="V17" s="21">
        <v>0</v>
      </c>
      <c r="W17" s="21">
        <v>0.63970000000000005</v>
      </c>
      <c r="X17" s="21" t="s">
        <v>2015</v>
      </c>
      <c r="Y17" s="21" t="s">
        <v>2015</v>
      </c>
      <c r="Z17" s="21" t="s">
        <v>2015</v>
      </c>
      <c r="AA17" s="21" t="s">
        <v>2015</v>
      </c>
      <c r="AB17" s="21" t="s">
        <v>2015</v>
      </c>
      <c r="AC17" s="21" t="s">
        <v>2015</v>
      </c>
      <c r="AD17" s="21" t="s">
        <v>2015</v>
      </c>
      <c r="AE17" s="21" t="s">
        <v>2015</v>
      </c>
      <c r="AF17" s="21" t="s">
        <v>2015</v>
      </c>
      <c r="AG17" s="21" t="s">
        <v>2015</v>
      </c>
      <c r="AH17" s="21" t="s">
        <v>2342</v>
      </c>
      <c r="AI17" s="21" t="s">
        <v>2342</v>
      </c>
      <c r="AJ17" s="21" t="s">
        <v>2342</v>
      </c>
      <c r="AK17" s="21" t="s">
        <v>2342</v>
      </c>
      <c r="AL17" s="21" t="s">
        <v>4802</v>
      </c>
    </row>
    <row r="18" spans="1:38" ht="15" customHeight="1">
      <c r="A18" s="21">
        <v>159342</v>
      </c>
      <c r="B18" s="21">
        <v>659058</v>
      </c>
      <c r="C18" s="21" t="s">
        <v>54</v>
      </c>
      <c r="D18" s="21" t="s">
        <v>2041</v>
      </c>
      <c r="E18" s="21" t="s">
        <v>14</v>
      </c>
      <c r="F18" s="21" t="s">
        <v>4873</v>
      </c>
      <c r="G18" s="21" t="s">
        <v>2340</v>
      </c>
      <c r="H18" s="21" t="s">
        <v>2341</v>
      </c>
      <c r="I18" s="21" t="s">
        <v>2015</v>
      </c>
      <c r="J18" s="21" t="s">
        <v>2342</v>
      </c>
      <c r="K18" s="21" t="s">
        <v>487</v>
      </c>
      <c r="L18" s="21" t="s">
        <v>5387</v>
      </c>
      <c r="M18" s="21"/>
      <c r="N18" s="21" t="s">
        <v>2552</v>
      </c>
      <c r="O18" s="21" t="s">
        <v>2345</v>
      </c>
      <c r="P18" s="21" t="s">
        <v>2553</v>
      </c>
      <c r="Q18" s="21">
        <v>253</v>
      </c>
      <c r="R18" s="21">
        <v>0</v>
      </c>
      <c r="S18" s="21">
        <v>62</v>
      </c>
      <c r="T18" s="21">
        <v>315</v>
      </c>
      <c r="U18" s="21">
        <v>0.80320000000000003</v>
      </c>
      <c r="V18" s="21">
        <v>0</v>
      </c>
      <c r="W18" s="21">
        <v>0.80320000000000003</v>
      </c>
      <c r="X18" s="21" t="s">
        <v>2342</v>
      </c>
      <c r="Y18" s="21" t="s">
        <v>2342</v>
      </c>
      <c r="Z18" s="21" t="s">
        <v>2342</v>
      </c>
      <c r="AA18" s="21" t="s">
        <v>2342</v>
      </c>
      <c r="AB18" s="21" t="s">
        <v>2342</v>
      </c>
      <c r="AC18" s="21" t="s">
        <v>2342</v>
      </c>
      <c r="AD18" s="21" t="s">
        <v>2342</v>
      </c>
      <c r="AE18" s="21" t="s">
        <v>2015</v>
      </c>
      <c r="AF18" s="21" t="s">
        <v>2015</v>
      </c>
      <c r="AG18" s="21" t="s">
        <v>2015</v>
      </c>
      <c r="AH18" s="21" t="s">
        <v>2015</v>
      </c>
      <c r="AI18" s="21" t="s">
        <v>2015</v>
      </c>
      <c r="AJ18" s="21" t="s">
        <v>2015</v>
      </c>
      <c r="AK18" s="21" t="s">
        <v>2015</v>
      </c>
      <c r="AL18" s="21" t="s">
        <v>4802</v>
      </c>
    </row>
    <row r="19" spans="1:38" ht="15" customHeight="1">
      <c r="A19" s="21">
        <v>159885</v>
      </c>
      <c r="B19" s="21">
        <v>659099</v>
      </c>
      <c r="C19" s="21" t="s">
        <v>38</v>
      </c>
      <c r="D19" s="21" t="s">
        <v>2025</v>
      </c>
      <c r="E19" s="21" t="s">
        <v>0</v>
      </c>
      <c r="F19" s="21" t="s">
        <v>4863</v>
      </c>
      <c r="G19" s="21" t="s">
        <v>2340</v>
      </c>
      <c r="H19" s="21" t="s">
        <v>2341</v>
      </c>
      <c r="I19" s="21" t="s">
        <v>2015</v>
      </c>
      <c r="J19" s="21" t="s">
        <v>2342</v>
      </c>
      <c r="K19" s="21" t="s">
        <v>325</v>
      </c>
      <c r="L19" s="21" t="s">
        <v>2350</v>
      </c>
      <c r="M19" s="21"/>
      <c r="N19" s="21" t="s">
        <v>2344</v>
      </c>
      <c r="O19" s="21" t="s">
        <v>2345</v>
      </c>
      <c r="P19" s="21" t="s">
        <v>2346</v>
      </c>
      <c r="Q19" s="21">
        <v>110</v>
      </c>
      <c r="R19" s="21">
        <v>0</v>
      </c>
      <c r="S19" s="21">
        <v>0</v>
      </c>
      <c r="T19" s="21">
        <v>110</v>
      </c>
      <c r="U19" s="21">
        <v>1</v>
      </c>
      <c r="V19" s="21">
        <v>0</v>
      </c>
      <c r="W19" s="21">
        <v>1</v>
      </c>
      <c r="X19" s="21" t="s">
        <v>2342</v>
      </c>
      <c r="Y19" s="21" t="s">
        <v>2015</v>
      </c>
      <c r="Z19" s="21" t="s">
        <v>2015</v>
      </c>
      <c r="AA19" s="21" t="s">
        <v>2015</v>
      </c>
      <c r="AB19" s="21" t="s">
        <v>2015</v>
      </c>
      <c r="AC19" s="21" t="s">
        <v>2015</v>
      </c>
      <c r="AD19" s="21" t="s">
        <v>2015</v>
      </c>
      <c r="AE19" s="21" t="s">
        <v>2015</v>
      </c>
      <c r="AF19" s="21" t="s">
        <v>2015</v>
      </c>
      <c r="AG19" s="21" t="s">
        <v>2015</v>
      </c>
      <c r="AH19" s="21" t="s">
        <v>2015</v>
      </c>
      <c r="AI19" s="21" t="s">
        <v>2015</v>
      </c>
      <c r="AJ19" s="21" t="s">
        <v>2015</v>
      </c>
      <c r="AK19" s="21" t="s">
        <v>2015</v>
      </c>
      <c r="AL19" s="21" t="s">
        <v>4802</v>
      </c>
    </row>
    <row r="20" spans="1:38" ht="15" customHeight="1">
      <c r="A20" s="21">
        <v>159436</v>
      </c>
      <c r="B20" s="21">
        <v>659106</v>
      </c>
      <c r="C20" s="21" t="s">
        <v>284</v>
      </c>
      <c r="D20" s="21" t="s">
        <v>2273</v>
      </c>
      <c r="E20" s="21" t="s">
        <v>13</v>
      </c>
      <c r="F20" s="21" t="s">
        <v>4873</v>
      </c>
      <c r="G20" s="21" t="s">
        <v>2340</v>
      </c>
      <c r="H20" s="21" t="s">
        <v>2341</v>
      </c>
      <c r="I20" s="21" t="s">
        <v>2015</v>
      </c>
      <c r="J20" s="21" t="s">
        <v>2342</v>
      </c>
      <c r="K20" s="21" t="s">
        <v>1840</v>
      </c>
      <c r="L20" s="21" t="s">
        <v>5317</v>
      </c>
      <c r="M20" s="21"/>
      <c r="N20" s="21" t="s">
        <v>4417</v>
      </c>
      <c r="O20" s="21" t="s">
        <v>2345</v>
      </c>
      <c r="P20" s="21" t="s">
        <v>4418</v>
      </c>
      <c r="Q20" s="21">
        <v>231</v>
      </c>
      <c r="R20" s="21">
        <v>0</v>
      </c>
      <c r="S20" s="21">
        <v>0</v>
      </c>
      <c r="T20" s="21">
        <v>231</v>
      </c>
      <c r="U20" s="21">
        <v>1</v>
      </c>
      <c r="V20" s="21">
        <v>0</v>
      </c>
      <c r="W20" s="21">
        <v>1</v>
      </c>
      <c r="X20" s="21" t="s">
        <v>2015</v>
      </c>
      <c r="Y20" s="21" t="s">
        <v>2015</v>
      </c>
      <c r="Z20" s="21" t="s">
        <v>2015</v>
      </c>
      <c r="AA20" s="21" t="s">
        <v>2015</v>
      </c>
      <c r="AB20" s="21" t="s">
        <v>2015</v>
      </c>
      <c r="AC20" s="21" t="s">
        <v>2015</v>
      </c>
      <c r="AD20" s="21" t="s">
        <v>2015</v>
      </c>
      <c r="AE20" s="21" t="s">
        <v>2342</v>
      </c>
      <c r="AF20" s="21" t="s">
        <v>2342</v>
      </c>
      <c r="AG20" s="21" t="s">
        <v>2342</v>
      </c>
      <c r="AH20" s="21" t="s">
        <v>2015</v>
      </c>
      <c r="AI20" s="21" t="s">
        <v>2015</v>
      </c>
      <c r="AJ20" s="21" t="s">
        <v>2015</v>
      </c>
      <c r="AK20" s="21" t="s">
        <v>2015</v>
      </c>
      <c r="AL20" s="21" t="s">
        <v>4802</v>
      </c>
    </row>
    <row r="21" spans="1:38" ht="15" customHeight="1">
      <c r="A21" s="21">
        <v>159418</v>
      </c>
      <c r="B21" s="21">
        <v>659107</v>
      </c>
      <c r="C21" s="21" t="s">
        <v>310</v>
      </c>
      <c r="D21" s="21" t="s">
        <v>2299</v>
      </c>
      <c r="E21" s="21" t="s">
        <v>19</v>
      </c>
      <c r="F21" s="21" t="s">
        <v>4864</v>
      </c>
      <c r="G21" s="21" t="s">
        <v>2340</v>
      </c>
      <c r="H21" s="21" t="s">
        <v>2341</v>
      </c>
      <c r="I21" s="21" t="s">
        <v>2015</v>
      </c>
      <c r="J21" s="21" t="s">
        <v>2342</v>
      </c>
      <c r="K21" s="21" t="s">
        <v>1974</v>
      </c>
      <c r="L21" s="21" t="s">
        <v>5359</v>
      </c>
      <c r="M21" s="21"/>
      <c r="N21" s="21" t="s">
        <v>4588</v>
      </c>
      <c r="O21" s="21" t="s">
        <v>2345</v>
      </c>
      <c r="P21" s="21" t="s">
        <v>4589</v>
      </c>
      <c r="Q21" s="21">
        <v>58</v>
      </c>
      <c r="R21" s="21">
        <v>18</v>
      </c>
      <c r="S21" s="21">
        <v>100</v>
      </c>
      <c r="T21" s="21">
        <v>176</v>
      </c>
      <c r="U21" s="21">
        <v>0.32950000000000002</v>
      </c>
      <c r="V21" s="21">
        <v>0.1023</v>
      </c>
      <c r="W21" s="21">
        <v>0.43180000000000002</v>
      </c>
      <c r="X21" s="21" t="s">
        <v>2015</v>
      </c>
      <c r="Y21" s="21" t="s">
        <v>2015</v>
      </c>
      <c r="Z21" s="21" t="s">
        <v>2015</v>
      </c>
      <c r="AA21" s="21" t="s">
        <v>2015</v>
      </c>
      <c r="AB21" s="21" t="s">
        <v>2015</v>
      </c>
      <c r="AC21" s="21" t="s">
        <v>2015</v>
      </c>
      <c r="AD21" s="21" t="s">
        <v>2015</v>
      </c>
      <c r="AE21" s="21" t="s">
        <v>2015</v>
      </c>
      <c r="AF21" s="21" t="s">
        <v>2342</v>
      </c>
      <c r="AG21" s="21" t="s">
        <v>2342</v>
      </c>
      <c r="AH21" s="21" t="s">
        <v>2015</v>
      </c>
      <c r="AI21" s="21" t="s">
        <v>2015</v>
      </c>
      <c r="AJ21" s="21" t="s">
        <v>2015</v>
      </c>
      <c r="AK21" s="21" t="s">
        <v>2015</v>
      </c>
      <c r="AL21" s="21" t="s">
        <v>4803</v>
      </c>
    </row>
    <row r="22" spans="1:38" ht="15" customHeight="1">
      <c r="A22" s="21">
        <v>159928</v>
      </c>
      <c r="B22" s="21">
        <v>659113</v>
      </c>
      <c r="C22" s="21" t="s">
        <v>127</v>
      </c>
      <c r="D22" s="21" t="s">
        <v>2115</v>
      </c>
      <c r="E22" s="21" t="s">
        <v>6</v>
      </c>
      <c r="F22" s="21" t="s">
        <v>4883</v>
      </c>
      <c r="G22" s="21" t="s">
        <v>2340</v>
      </c>
      <c r="H22" s="21" t="s">
        <v>2341</v>
      </c>
      <c r="I22" s="21" t="s">
        <v>2015</v>
      </c>
      <c r="J22" s="21" t="s">
        <v>2342</v>
      </c>
      <c r="K22" s="21" t="s">
        <v>884</v>
      </c>
      <c r="L22" s="21" t="s">
        <v>3145</v>
      </c>
      <c r="M22" s="21"/>
      <c r="N22" s="21" t="s">
        <v>3137</v>
      </c>
      <c r="O22" s="21" t="s">
        <v>2345</v>
      </c>
      <c r="P22" s="21" t="s">
        <v>3146</v>
      </c>
      <c r="Q22" s="21">
        <v>1060</v>
      </c>
      <c r="R22" s="21">
        <v>0</v>
      </c>
      <c r="S22" s="21">
        <v>264</v>
      </c>
      <c r="T22" s="21">
        <v>1324</v>
      </c>
      <c r="U22" s="21">
        <v>0.80059999999999998</v>
      </c>
      <c r="V22" s="21">
        <v>0</v>
      </c>
      <c r="W22" s="21">
        <v>0.80059999999999998</v>
      </c>
      <c r="X22" s="21" t="s">
        <v>2015</v>
      </c>
      <c r="Y22" s="21" t="s">
        <v>2015</v>
      </c>
      <c r="Z22" s="21" t="s">
        <v>2015</v>
      </c>
      <c r="AA22" s="21" t="s">
        <v>2015</v>
      </c>
      <c r="AB22" s="21" t="s">
        <v>2015</v>
      </c>
      <c r="AC22" s="21" t="s">
        <v>2015</v>
      </c>
      <c r="AD22" s="21" t="s">
        <v>2015</v>
      </c>
      <c r="AE22" s="21" t="s">
        <v>2015</v>
      </c>
      <c r="AF22" s="21" t="s">
        <v>2015</v>
      </c>
      <c r="AG22" s="21" t="s">
        <v>2015</v>
      </c>
      <c r="AH22" s="21" t="s">
        <v>2342</v>
      </c>
      <c r="AI22" s="21" t="s">
        <v>2342</v>
      </c>
      <c r="AJ22" s="21" t="s">
        <v>2342</v>
      </c>
      <c r="AK22" s="21" t="s">
        <v>2342</v>
      </c>
      <c r="AL22" s="21" t="s">
        <v>4802</v>
      </c>
    </row>
    <row r="23" spans="1:38" ht="15" customHeight="1">
      <c r="A23" s="21">
        <v>159888</v>
      </c>
      <c r="B23" s="21">
        <v>659145</v>
      </c>
      <c r="C23" s="21" t="s">
        <v>277</v>
      </c>
      <c r="D23" s="21" t="s">
        <v>2266</v>
      </c>
      <c r="E23" s="21" t="s">
        <v>12</v>
      </c>
      <c r="F23" s="21" t="s">
        <v>4863</v>
      </c>
      <c r="G23" s="21" t="s">
        <v>2340</v>
      </c>
      <c r="H23" s="21" t="s">
        <v>2341</v>
      </c>
      <c r="I23" s="21" t="s">
        <v>2015</v>
      </c>
      <c r="J23" s="21" t="s">
        <v>2342</v>
      </c>
      <c r="K23" s="21" t="s">
        <v>1814</v>
      </c>
      <c r="L23" s="21" t="s">
        <v>4383</v>
      </c>
      <c r="M23" s="21"/>
      <c r="N23" s="21" t="s">
        <v>4338</v>
      </c>
      <c r="O23" s="21" t="s">
        <v>2345</v>
      </c>
      <c r="P23" s="21" t="s">
        <v>4249</v>
      </c>
      <c r="Q23" s="21">
        <v>575</v>
      </c>
      <c r="R23" s="21">
        <v>0</v>
      </c>
      <c r="S23" s="21">
        <v>57</v>
      </c>
      <c r="T23" s="21">
        <v>632</v>
      </c>
      <c r="U23" s="21">
        <v>0.90980000000000005</v>
      </c>
      <c r="V23" s="21">
        <v>0</v>
      </c>
      <c r="W23" s="21">
        <v>0.90980000000000005</v>
      </c>
      <c r="X23" s="21" t="s">
        <v>2015</v>
      </c>
      <c r="Y23" s="21" t="s">
        <v>2015</v>
      </c>
      <c r="Z23" s="21" t="s">
        <v>2015</v>
      </c>
      <c r="AA23" s="21" t="s">
        <v>2015</v>
      </c>
      <c r="AB23" s="21" t="s">
        <v>2015</v>
      </c>
      <c r="AC23" s="21" t="s">
        <v>2015</v>
      </c>
      <c r="AD23" s="21" t="s">
        <v>2015</v>
      </c>
      <c r="AE23" s="21" t="s">
        <v>2342</v>
      </c>
      <c r="AF23" s="21" t="s">
        <v>2342</v>
      </c>
      <c r="AG23" s="21" t="s">
        <v>2342</v>
      </c>
      <c r="AH23" s="21" t="s">
        <v>2015</v>
      </c>
      <c r="AI23" s="21" t="s">
        <v>2015</v>
      </c>
      <c r="AJ23" s="21" t="s">
        <v>2015</v>
      </c>
      <c r="AK23" s="21" t="s">
        <v>2015</v>
      </c>
      <c r="AL23" s="21" t="s">
        <v>4802</v>
      </c>
    </row>
    <row r="24" spans="1:38" ht="15" customHeight="1">
      <c r="A24" s="21">
        <v>159421</v>
      </c>
      <c r="B24" s="21">
        <v>659147</v>
      </c>
      <c r="C24" s="21" t="s">
        <v>186</v>
      </c>
      <c r="D24" s="21" t="s">
        <v>2174</v>
      </c>
      <c r="E24" s="21" t="s">
        <v>27</v>
      </c>
      <c r="F24" s="21" t="s">
        <v>4865</v>
      </c>
      <c r="G24" s="21" t="s">
        <v>2340</v>
      </c>
      <c r="H24" s="21" t="s">
        <v>2341</v>
      </c>
      <c r="I24" s="21" t="s">
        <v>2015</v>
      </c>
      <c r="J24" s="21" t="s">
        <v>2342</v>
      </c>
      <c r="K24" s="21" t="s">
        <v>1210</v>
      </c>
      <c r="L24" s="21" t="s">
        <v>5155</v>
      </c>
      <c r="M24" s="21"/>
      <c r="N24" s="21" t="s">
        <v>3572</v>
      </c>
      <c r="O24" s="21" t="s">
        <v>2345</v>
      </c>
      <c r="P24" s="21" t="s">
        <v>3573</v>
      </c>
      <c r="Q24" s="21">
        <v>271</v>
      </c>
      <c r="R24" s="21">
        <v>0</v>
      </c>
      <c r="S24" s="21">
        <v>60</v>
      </c>
      <c r="T24" s="21">
        <v>331</v>
      </c>
      <c r="U24" s="21">
        <v>0.81869999999999998</v>
      </c>
      <c r="V24" s="21">
        <v>0</v>
      </c>
      <c r="W24" s="21">
        <v>0.81869999999999998</v>
      </c>
      <c r="X24" s="21" t="s">
        <v>2015</v>
      </c>
      <c r="Y24" s="21" t="s">
        <v>2015</v>
      </c>
      <c r="Z24" s="21" t="s">
        <v>2015</v>
      </c>
      <c r="AA24" s="21" t="s">
        <v>2015</v>
      </c>
      <c r="AB24" s="21" t="s">
        <v>2015</v>
      </c>
      <c r="AC24" s="21" t="s">
        <v>2015</v>
      </c>
      <c r="AD24" s="21" t="s">
        <v>2342</v>
      </c>
      <c r="AE24" s="21" t="s">
        <v>2342</v>
      </c>
      <c r="AF24" s="21" t="s">
        <v>2342</v>
      </c>
      <c r="AG24" s="21" t="s">
        <v>2342</v>
      </c>
      <c r="AH24" s="21" t="s">
        <v>2015</v>
      </c>
      <c r="AI24" s="21" t="s">
        <v>2015</v>
      </c>
      <c r="AJ24" s="21" t="s">
        <v>2015</v>
      </c>
      <c r="AK24" s="21" t="s">
        <v>2015</v>
      </c>
      <c r="AL24" s="21" t="s">
        <v>4802</v>
      </c>
    </row>
    <row r="25" spans="1:38" ht="15" customHeight="1">
      <c r="A25" s="21">
        <v>159684</v>
      </c>
      <c r="B25" s="21">
        <v>659188</v>
      </c>
      <c r="C25" s="21" t="s">
        <v>230</v>
      </c>
      <c r="D25" s="21" t="s">
        <v>2218</v>
      </c>
      <c r="E25" s="21" t="s">
        <v>16</v>
      </c>
      <c r="F25" s="21" t="s">
        <v>4863</v>
      </c>
      <c r="G25" s="21" t="s">
        <v>2340</v>
      </c>
      <c r="H25" s="21" t="s">
        <v>2341</v>
      </c>
      <c r="I25" s="21" t="s">
        <v>2015</v>
      </c>
      <c r="J25" s="21" t="s">
        <v>2342</v>
      </c>
      <c r="K25" s="21" t="s">
        <v>230</v>
      </c>
      <c r="L25" s="21" t="s">
        <v>5527</v>
      </c>
      <c r="M25" s="21"/>
      <c r="N25" s="21" t="s">
        <v>5218</v>
      </c>
      <c r="O25" s="21" t="s">
        <v>2345</v>
      </c>
      <c r="P25" s="21" t="s">
        <v>3882</v>
      </c>
      <c r="Q25" s="21">
        <v>135</v>
      </c>
      <c r="R25" s="21">
        <v>0</v>
      </c>
      <c r="S25" s="21">
        <v>7</v>
      </c>
      <c r="T25" s="21">
        <v>142</v>
      </c>
      <c r="U25" s="21">
        <v>0.95069999999999999</v>
      </c>
      <c r="V25" s="21">
        <v>0</v>
      </c>
      <c r="W25" s="21">
        <v>0.95069999999999999</v>
      </c>
      <c r="X25" s="21" t="s">
        <v>2015</v>
      </c>
      <c r="Y25" s="21" t="s">
        <v>2342</v>
      </c>
      <c r="Z25" s="21" t="s">
        <v>2342</v>
      </c>
      <c r="AA25" s="21" t="s">
        <v>2342</v>
      </c>
      <c r="AB25" s="21" t="s">
        <v>2342</v>
      </c>
      <c r="AC25" s="21" t="s">
        <v>2342</v>
      </c>
      <c r="AD25" s="21" t="s">
        <v>2342</v>
      </c>
      <c r="AE25" s="21" t="s">
        <v>2342</v>
      </c>
      <c r="AF25" s="21" t="s">
        <v>2342</v>
      </c>
      <c r="AG25" s="21" t="s">
        <v>2342</v>
      </c>
      <c r="AH25" s="21" t="s">
        <v>2342</v>
      </c>
      <c r="AI25" s="21" t="s">
        <v>2342</v>
      </c>
      <c r="AJ25" s="21" t="s">
        <v>2342</v>
      </c>
      <c r="AK25" s="21" t="s">
        <v>2342</v>
      </c>
      <c r="AL25" s="21" t="s">
        <v>4802</v>
      </c>
    </row>
    <row r="26" spans="1:38" ht="15" customHeight="1">
      <c r="A26" s="21">
        <v>159914</v>
      </c>
      <c r="B26" s="21">
        <v>659210</v>
      </c>
      <c r="C26" s="21" t="s">
        <v>285</v>
      </c>
      <c r="D26" s="21" t="s">
        <v>2274</v>
      </c>
      <c r="E26" s="21" t="s">
        <v>30</v>
      </c>
      <c r="F26" s="21" t="s">
        <v>4873</v>
      </c>
      <c r="G26" s="21" t="s">
        <v>2340</v>
      </c>
      <c r="H26" s="21" t="s">
        <v>2341</v>
      </c>
      <c r="I26" s="21" t="s">
        <v>2015</v>
      </c>
      <c r="J26" s="21" t="s">
        <v>2342</v>
      </c>
      <c r="K26" s="21" t="s">
        <v>1842</v>
      </c>
      <c r="L26" s="21" t="s">
        <v>4423</v>
      </c>
      <c r="M26" s="21"/>
      <c r="N26" s="21" t="s">
        <v>4420</v>
      </c>
      <c r="O26" s="21" t="s">
        <v>2345</v>
      </c>
      <c r="P26" s="21" t="s">
        <v>4421</v>
      </c>
      <c r="Q26" s="21">
        <v>521</v>
      </c>
      <c r="R26" s="21">
        <v>0</v>
      </c>
      <c r="S26" s="21">
        <v>0</v>
      </c>
      <c r="T26" s="21">
        <v>521</v>
      </c>
      <c r="U26" s="21">
        <v>1</v>
      </c>
      <c r="V26" s="21">
        <v>0</v>
      </c>
      <c r="W26" s="21">
        <v>1</v>
      </c>
      <c r="X26" s="21" t="s">
        <v>2342</v>
      </c>
      <c r="Y26" s="21" t="s">
        <v>2342</v>
      </c>
      <c r="Z26" s="21" t="s">
        <v>2342</v>
      </c>
      <c r="AA26" s="21" t="s">
        <v>2342</v>
      </c>
      <c r="AB26" s="21" t="s">
        <v>2342</v>
      </c>
      <c r="AC26" s="21" t="s">
        <v>2342</v>
      </c>
      <c r="AD26" s="21" t="s">
        <v>2342</v>
      </c>
      <c r="AE26" s="21" t="s">
        <v>2015</v>
      </c>
      <c r="AF26" s="21" t="s">
        <v>2015</v>
      </c>
      <c r="AG26" s="21" t="s">
        <v>2015</v>
      </c>
      <c r="AH26" s="21" t="s">
        <v>2015</v>
      </c>
      <c r="AI26" s="21" t="s">
        <v>2015</v>
      </c>
      <c r="AJ26" s="21" t="s">
        <v>2015</v>
      </c>
      <c r="AK26" s="21" t="s">
        <v>2015</v>
      </c>
      <c r="AL26" s="21" t="s">
        <v>4802</v>
      </c>
    </row>
    <row r="27" spans="1:38" ht="15" customHeight="1">
      <c r="A27" s="21">
        <v>159914</v>
      </c>
      <c r="B27" s="21">
        <v>659211</v>
      </c>
      <c r="C27" s="21" t="s">
        <v>285</v>
      </c>
      <c r="D27" s="21" t="s">
        <v>2274</v>
      </c>
      <c r="E27" s="21" t="s">
        <v>30</v>
      </c>
      <c r="F27" s="21" t="s">
        <v>4873</v>
      </c>
      <c r="G27" s="21" t="s">
        <v>2340</v>
      </c>
      <c r="H27" s="21" t="s">
        <v>2341</v>
      </c>
      <c r="I27" s="21" t="s">
        <v>2015</v>
      </c>
      <c r="J27" s="21" t="s">
        <v>2342</v>
      </c>
      <c r="K27" s="21" t="s">
        <v>1841</v>
      </c>
      <c r="L27" s="21" t="s">
        <v>4422</v>
      </c>
      <c r="M27" s="21"/>
      <c r="N27" s="21" t="s">
        <v>4420</v>
      </c>
      <c r="O27" s="21" t="s">
        <v>2345</v>
      </c>
      <c r="P27" s="21" t="s">
        <v>4421</v>
      </c>
      <c r="Q27" s="21">
        <v>336</v>
      </c>
      <c r="R27" s="21">
        <v>0</v>
      </c>
      <c r="S27" s="21">
        <v>0</v>
      </c>
      <c r="T27" s="21">
        <v>336</v>
      </c>
      <c r="U27" s="21">
        <v>1</v>
      </c>
      <c r="V27" s="21">
        <v>0</v>
      </c>
      <c r="W27" s="21">
        <v>1</v>
      </c>
      <c r="X27" s="21" t="s">
        <v>2015</v>
      </c>
      <c r="Y27" s="21" t="s">
        <v>2342</v>
      </c>
      <c r="Z27" s="21" t="s">
        <v>2342</v>
      </c>
      <c r="AA27" s="21" t="s">
        <v>2342</v>
      </c>
      <c r="AB27" s="21" t="s">
        <v>2342</v>
      </c>
      <c r="AC27" s="21" t="s">
        <v>2342</v>
      </c>
      <c r="AD27" s="21" t="s">
        <v>2342</v>
      </c>
      <c r="AE27" s="21" t="s">
        <v>2015</v>
      </c>
      <c r="AF27" s="21" t="s">
        <v>2015</v>
      </c>
      <c r="AG27" s="21" t="s">
        <v>2015</v>
      </c>
      <c r="AH27" s="21" t="s">
        <v>2015</v>
      </c>
      <c r="AI27" s="21" t="s">
        <v>2015</v>
      </c>
      <c r="AJ27" s="21" t="s">
        <v>2015</v>
      </c>
      <c r="AK27" s="21" t="s">
        <v>2015</v>
      </c>
      <c r="AL27" s="21" t="s">
        <v>4802</v>
      </c>
    </row>
    <row r="28" spans="1:38" ht="15" customHeight="1">
      <c r="A28" s="21">
        <v>159914</v>
      </c>
      <c r="B28" s="21">
        <v>659212</v>
      </c>
      <c r="C28" s="21" t="s">
        <v>285</v>
      </c>
      <c r="D28" s="21" t="s">
        <v>2274</v>
      </c>
      <c r="E28" s="21" t="s">
        <v>30</v>
      </c>
      <c r="F28" s="21" t="s">
        <v>4873</v>
      </c>
      <c r="G28" s="21" t="s">
        <v>2340</v>
      </c>
      <c r="H28" s="21" t="s">
        <v>2341</v>
      </c>
      <c r="I28" s="21" t="s">
        <v>2015</v>
      </c>
      <c r="J28" s="21" t="s">
        <v>2342</v>
      </c>
      <c r="K28" s="21" t="s">
        <v>1843</v>
      </c>
      <c r="L28" s="21" t="s">
        <v>4424</v>
      </c>
      <c r="M28" s="21"/>
      <c r="N28" s="21" t="s">
        <v>4420</v>
      </c>
      <c r="O28" s="21" t="s">
        <v>2345</v>
      </c>
      <c r="P28" s="21" t="s">
        <v>4421</v>
      </c>
      <c r="Q28" s="21">
        <v>288</v>
      </c>
      <c r="R28" s="21">
        <v>0</v>
      </c>
      <c r="S28" s="21">
        <v>0</v>
      </c>
      <c r="T28" s="21">
        <v>288</v>
      </c>
      <c r="U28" s="21">
        <v>1</v>
      </c>
      <c r="V28" s="21">
        <v>0</v>
      </c>
      <c r="W28" s="21">
        <v>1</v>
      </c>
      <c r="X28" s="21" t="s">
        <v>2015</v>
      </c>
      <c r="Y28" s="21" t="s">
        <v>2342</v>
      </c>
      <c r="Z28" s="21" t="s">
        <v>2342</v>
      </c>
      <c r="AA28" s="21" t="s">
        <v>2342</v>
      </c>
      <c r="AB28" s="21" t="s">
        <v>2342</v>
      </c>
      <c r="AC28" s="21" t="s">
        <v>2342</v>
      </c>
      <c r="AD28" s="21" t="s">
        <v>2342</v>
      </c>
      <c r="AE28" s="21" t="s">
        <v>2015</v>
      </c>
      <c r="AF28" s="21" t="s">
        <v>2015</v>
      </c>
      <c r="AG28" s="21" t="s">
        <v>2015</v>
      </c>
      <c r="AH28" s="21" t="s">
        <v>2015</v>
      </c>
      <c r="AI28" s="21" t="s">
        <v>2015</v>
      </c>
      <c r="AJ28" s="21" t="s">
        <v>2015</v>
      </c>
      <c r="AK28" s="21" t="s">
        <v>2015</v>
      </c>
      <c r="AL28" s="21" t="s">
        <v>4802</v>
      </c>
    </row>
    <row r="29" spans="1:38" ht="15" customHeight="1">
      <c r="A29" s="21">
        <v>159483</v>
      </c>
      <c r="B29" s="21">
        <v>659258</v>
      </c>
      <c r="C29" s="21" t="s">
        <v>205</v>
      </c>
      <c r="D29" s="21" t="s">
        <v>2193</v>
      </c>
      <c r="E29" s="21" t="s">
        <v>1</v>
      </c>
      <c r="F29" s="21" t="s">
        <v>4864</v>
      </c>
      <c r="G29" s="21" t="s">
        <v>2340</v>
      </c>
      <c r="H29" s="21" t="s">
        <v>2341</v>
      </c>
      <c r="I29" s="21" t="s">
        <v>2015</v>
      </c>
      <c r="J29" s="21" t="s">
        <v>2342</v>
      </c>
      <c r="K29" s="21" t="s">
        <v>1332</v>
      </c>
      <c r="L29" s="21" t="s">
        <v>5510</v>
      </c>
      <c r="M29" s="21"/>
      <c r="N29" s="21" t="s">
        <v>3734</v>
      </c>
      <c r="O29" s="21" t="s">
        <v>2345</v>
      </c>
      <c r="P29" s="21" t="s">
        <v>3735</v>
      </c>
      <c r="Q29" s="21">
        <v>281</v>
      </c>
      <c r="R29" s="21">
        <v>0</v>
      </c>
      <c r="S29" s="21">
        <v>110</v>
      </c>
      <c r="T29" s="21">
        <v>391</v>
      </c>
      <c r="U29" s="21">
        <v>0.71870000000000001</v>
      </c>
      <c r="V29" s="21">
        <v>0</v>
      </c>
      <c r="W29" s="21">
        <v>0.71870000000000001</v>
      </c>
      <c r="X29" s="21" t="s">
        <v>2342</v>
      </c>
      <c r="Y29" s="21" t="s">
        <v>2342</v>
      </c>
      <c r="Z29" s="21" t="s">
        <v>2342</v>
      </c>
      <c r="AA29" s="21" t="s">
        <v>2342</v>
      </c>
      <c r="AB29" s="21" t="s">
        <v>2342</v>
      </c>
      <c r="AC29" s="21" t="s">
        <v>2342</v>
      </c>
      <c r="AD29" s="21" t="s">
        <v>2342</v>
      </c>
      <c r="AE29" s="21" t="s">
        <v>2015</v>
      </c>
      <c r="AF29" s="21" t="s">
        <v>2015</v>
      </c>
      <c r="AG29" s="21" t="s">
        <v>2015</v>
      </c>
      <c r="AH29" s="21" t="s">
        <v>2015</v>
      </c>
      <c r="AI29" s="21" t="s">
        <v>2015</v>
      </c>
      <c r="AJ29" s="21" t="s">
        <v>2015</v>
      </c>
      <c r="AK29" s="21" t="s">
        <v>2015</v>
      </c>
      <c r="AL29" s="21" t="s">
        <v>4802</v>
      </c>
    </row>
    <row r="30" spans="1:38" ht="15" customHeight="1">
      <c r="A30" s="21">
        <v>159916</v>
      </c>
      <c r="B30" s="21">
        <v>659270</v>
      </c>
      <c r="C30" s="21" t="s">
        <v>121</v>
      </c>
      <c r="D30" s="21" t="s">
        <v>2108</v>
      </c>
      <c r="E30" s="21" t="s">
        <v>30</v>
      </c>
      <c r="F30" s="21" t="s">
        <v>4873</v>
      </c>
      <c r="G30" s="21" t="s">
        <v>2340</v>
      </c>
      <c r="H30" s="21" t="s">
        <v>2341</v>
      </c>
      <c r="I30" s="21" t="s">
        <v>2015</v>
      </c>
      <c r="J30" s="21" t="s">
        <v>2342</v>
      </c>
      <c r="K30" s="21" t="s">
        <v>438</v>
      </c>
      <c r="L30" s="21" t="s">
        <v>4700</v>
      </c>
      <c r="M30" s="21"/>
      <c r="N30" s="21" t="s">
        <v>3100</v>
      </c>
      <c r="O30" s="21" t="s">
        <v>2345</v>
      </c>
      <c r="P30" s="21" t="s">
        <v>3101</v>
      </c>
      <c r="Q30" s="21">
        <v>549</v>
      </c>
      <c r="R30" s="21">
        <v>0</v>
      </c>
      <c r="S30" s="21">
        <v>0</v>
      </c>
      <c r="T30" s="21">
        <v>549</v>
      </c>
      <c r="U30" s="21">
        <v>1</v>
      </c>
      <c r="V30" s="21">
        <v>0</v>
      </c>
      <c r="W30" s="21">
        <v>1</v>
      </c>
      <c r="X30" s="21" t="s">
        <v>2342</v>
      </c>
      <c r="Y30" s="21" t="s">
        <v>2342</v>
      </c>
      <c r="Z30" s="21" t="s">
        <v>2342</v>
      </c>
      <c r="AA30" s="21" t="s">
        <v>2342</v>
      </c>
      <c r="AB30" s="21" t="s">
        <v>2342</v>
      </c>
      <c r="AC30" s="21" t="s">
        <v>2342</v>
      </c>
      <c r="AD30" s="21" t="s">
        <v>2015</v>
      </c>
      <c r="AE30" s="21" t="s">
        <v>2015</v>
      </c>
      <c r="AF30" s="21" t="s">
        <v>2015</v>
      </c>
      <c r="AG30" s="21" t="s">
        <v>2015</v>
      </c>
      <c r="AH30" s="21" t="s">
        <v>2015</v>
      </c>
      <c r="AI30" s="21" t="s">
        <v>2015</v>
      </c>
      <c r="AJ30" s="21" t="s">
        <v>2015</v>
      </c>
      <c r="AK30" s="21" t="s">
        <v>2015</v>
      </c>
      <c r="AL30" s="21" t="s">
        <v>4802</v>
      </c>
    </row>
    <row r="31" spans="1:38" ht="15" customHeight="1">
      <c r="A31" s="21">
        <v>159197</v>
      </c>
      <c r="B31" s="21">
        <v>659297</v>
      </c>
      <c r="C31" s="21" t="s">
        <v>71</v>
      </c>
      <c r="D31" s="21" t="s">
        <v>2058</v>
      </c>
      <c r="E31" s="21" t="s">
        <v>5</v>
      </c>
      <c r="F31" s="21" t="s">
        <v>4865</v>
      </c>
      <c r="G31" s="21" t="s">
        <v>2340</v>
      </c>
      <c r="H31" s="21" t="s">
        <v>2341</v>
      </c>
      <c r="I31" s="21" t="s">
        <v>2015</v>
      </c>
      <c r="J31" s="21" t="s">
        <v>2342</v>
      </c>
      <c r="K31" s="21" t="s">
        <v>575</v>
      </c>
      <c r="L31" s="21" t="s">
        <v>4987</v>
      </c>
      <c r="M31" s="21"/>
      <c r="N31" s="21" t="s">
        <v>2681</v>
      </c>
      <c r="O31" s="21" t="s">
        <v>2345</v>
      </c>
      <c r="P31" s="21" t="s">
        <v>2682</v>
      </c>
      <c r="Q31" s="21">
        <v>378</v>
      </c>
      <c r="R31" s="21">
        <v>0</v>
      </c>
      <c r="S31" s="21">
        <v>331</v>
      </c>
      <c r="T31" s="21">
        <v>709</v>
      </c>
      <c r="U31" s="21">
        <v>0.53310000000000002</v>
      </c>
      <c r="V31" s="21">
        <v>0</v>
      </c>
      <c r="W31" s="21">
        <v>0.53310000000000002</v>
      </c>
      <c r="X31" s="21" t="s">
        <v>2015</v>
      </c>
      <c r="Y31" s="21" t="s">
        <v>2015</v>
      </c>
      <c r="Z31" s="21" t="s">
        <v>2015</v>
      </c>
      <c r="AA31" s="21" t="s">
        <v>2015</v>
      </c>
      <c r="AB31" s="21" t="s">
        <v>2015</v>
      </c>
      <c r="AC31" s="21" t="s">
        <v>2015</v>
      </c>
      <c r="AD31" s="21" t="s">
        <v>2015</v>
      </c>
      <c r="AE31" s="21" t="s">
        <v>2015</v>
      </c>
      <c r="AF31" s="21" t="s">
        <v>2015</v>
      </c>
      <c r="AG31" s="21" t="s">
        <v>2015</v>
      </c>
      <c r="AH31" s="21" t="s">
        <v>2342</v>
      </c>
      <c r="AI31" s="21" t="s">
        <v>2342</v>
      </c>
      <c r="AJ31" s="21" t="s">
        <v>2342</v>
      </c>
      <c r="AK31" s="21" t="s">
        <v>2342</v>
      </c>
      <c r="AL31" s="21" t="s">
        <v>4802</v>
      </c>
    </row>
    <row r="32" spans="1:38" ht="15" customHeight="1">
      <c r="A32" s="21">
        <v>160059</v>
      </c>
      <c r="B32" s="21">
        <v>659309</v>
      </c>
      <c r="C32" s="21" t="s">
        <v>181</v>
      </c>
      <c r="D32" s="21" t="s">
        <v>2169</v>
      </c>
      <c r="E32" s="21" t="s">
        <v>4</v>
      </c>
      <c r="F32" s="21" t="s">
        <v>4866</v>
      </c>
      <c r="G32" s="21" t="s">
        <v>2340</v>
      </c>
      <c r="H32" s="21" t="s">
        <v>2341</v>
      </c>
      <c r="I32" s="21" t="s">
        <v>2015</v>
      </c>
      <c r="J32" s="21" t="s">
        <v>2342</v>
      </c>
      <c r="K32" s="21" t="s">
        <v>1185</v>
      </c>
      <c r="L32" s="21" t="s">
        <v>3554</v>
      </c>
      <c r="M32" s="21"/>
      <c r="N32" s="21" t="s">
        <v>2924</v>
      </c>
      <c r="O32" s="21" t="s">
        <v>2345</v>
      </c>
      <c r="P32" s="21" t="s">
        <v>3553</v>
      </c>
      <c r="Q32" s="21">
        <v>533</v>
      </c>
      <c r="R32" s="21">
        <v>0</v>
      </c>
      <c r="S32" s="21">
        <v>86</v>
      </c>
      <c r="T32" s="21">
        <v>619</v>
      </c>
      <c r="U32" s="21">
        <v>0.86109999999999998</v>
      </c>
      <c r="V32" s="21">
        <v>0</v>
      </c>
      <c r="W32" s="21">
        <v>0.86109999999999998</v>
      </c>
      <c r="X32" s="21" t="s">
        <v>2015</v>
      </c>
      <c r="Y32" s="21" t="s">
        <v>2015</v>
      </c>
      <c r="Z32" s="21" t="s">
        <v>2342</v>
      </c>
      <c r="AA32" s="21" t="s">
        <v>2342</v>
      </c>
      <c r="AB32" s="21" t="s">
        <v>2342</v>
      </c>
      <c r="AC32" s="21" t="s">
        <v>2342</v>
      </c>
      <c r="AD32" s="21" t="s">
        <v>2342</v>
      </c>
      <c r="AE32" s="21" t="s">
        <v>2015</v>
      </c>
      <c r="AF32" s="21" t="s">
        <v>2015</v>
      </c>
      <c r="AG32" s="21" t="s">
        <v>2015</v>
      </c>
      <c r="AH32" s="21" t="s">
        <v>2015</v>
      </c>
      <c r="AI32" s="21" t="s">
        <v>2015</v>
      </c>
      <c r="AJ32" s="21" t="s">
        <v>2015</v>
      </c>
      <c r="AK32" s="21" t="s">
        <v>2015</v>
      </c>
      <c r="AL32" s="21" t="s">
        <v>4802</v>
      </c>
    </row>
    <row r="33" spans="1:38" ht="15" customHeight="1">
      <c r="A33" s="21">
        <v>159887</v>
      </c>
      <c r="B33" s="21">
        <v>659320</v>
      </c>
      <c r="C33" s="21" t="s">
        <v>318</v>
      </c>
      <c r="D33" s="21" t="s">
        <v>2307</v>
      </c>
      <c r="E33" s="21" t="s">
        <v>30</v>
      </c>
      <c r="F33" s="21" t="s">
        <v>4873</v>
      </c>
      <c r="G33" s="21" t="s">
        <v>2340</v>
      </c>
      <c r="H33" s="21" t="s">
        <v>2341</v>
      </c>
      <c r="I33" s="21" t="s">
        <v>2015</v>
      </c>
      <c r="J33" s="21" t="s">
        <v>2342</v>
      </c>
      <c r="K33" s="21" t="s">
        <v>2002</v>
      </c>
      <c r="L33" s="21" t="s">
        <v>4627</v>
      </c>
      <c r="M33" s="21"/>
      <c r="N33" s="21" t="s">
        <v>30</v>
      </c>
      <c r="O33" s="21" t="s">
        <v>2345</v>
      </c>
      <c r="P33" s="21" t="s">
        <v>2807</v>
      </c>
      <c r="Q33" s="21">
        <v>162</v>
      </c>
      <c r="R33" s="21">
        <v>0</v>
      </c>
      <c r="S33" s="21">
        <v>0</v>
      </c>
      <c r="T33" s="21">
        <v>162</v>
      </c>
      <c r="U33" s="21">
        <v>1</v>
      </c>
      <c r="V33" s="21">
        <v>0</v>
      </c>
      <c r="W33" s="21">
        <v>1</v>
      </c>
      <c r="X33" s="21" t="s">
        <v>2015</v>
      </c>
      <c r="Y33" s="21" t="s">
        <v>2015</v>
      </c>
      <c r="Z33" s="21" t="s">
        <v>2015</v>
      </c>
      <c r="AA33" s="21" t="s">
        <v>2015</v>
      </c>
      <c r="AB33" s="21" t="s">
        <v>2015</v>
      </c>
      <c r="AC33" s="21" t="s">
        <v>2015</v>
      </c>
      <c r="AD33" s="21" t="s">
        <v>2015</v>
      </c>
      <c r="AE33" s="21" t="s">
        <v>2015</v>
      </c>
      <c r="AF33" s="21" t="s">
        <v>2015</v>
      </c>
      <c r="AG33" s="21" t="s">
        <v>2015</v>
      </c>
      <c r="AH33" s="21" t="s">
        <v>2342</v>
      </c>
      <c r="AI33" s="21" t="s">
        <v>2342</v>
      </c>
      <c r="AJ33" s="21" t="s">
        <v>2342</v>
      </c>
      <c r="AK33" s="21" t="s">
        <v>2342</v>
      </c>
      <c r="AL33" s="21" t="s">
        <v>4802</v>
      </c>
    </row>
    <row r="34" spans="1:38" ht="15" customHeight="1">
      <c r="A34" s="21">
        <v>159880</v>
      </c>
      <c r="B34" s="21">
        <v>659692</v>
      </c>
      <c r="C34" s="21" t="s">
        <v>249</v>
      </c>
      <c r="D34" s="21" t="s">
        <v>2237</v>
      </c>
      <c r="E34" s="21" t="s">
        <v>6</v>
      </c>
      <c r="F34" s="21" t="s">
        <v>4883</v>
      </c>
      <c r="G34" s="21" t="s">
        <v>2340</v>
      </c>
      <c r="H34" s="21" t="s">
        <v>2341</v>
      </c>
      <c r="I34" s="21" t="s">
        <v>2015</v>
      </c>
      <c r="J34" s="21" t="s">
        <v>2342</v>
      </c>
      <c r="K34" s="21" t="s">
        <v>1530</v>
      </c>
      <c r="L34" s="21" t="s">
        <v>4004</v>
      </c>
      <c r="M34" s="21"/>
      <c r="N34" s="21" t="s">
        <v>2381</v>
      </c>
      <c r="O34" s="21" t="s">
        <v>2345</v>
      </c>
      <c r="P34" s="21" t="s">
        <v>4005</v>
      </c>
      <c r="Q34" s="21">
        <v>394</v>
      </c>
      <c r="R34" s="21">
        <v>0</v>
      </c>
      <c r="S34" s="21">
        <v>173</v>
      </c>
      <c r="T34" s="21">
        <v>567</v>
      </c>
      <c r="U34" s="21">
        <v>0.69489999999999996</v>
      </c>
      <c r="V34" s="21">
        <v>0</v>
      </c>
      <c r="W34" s="21">
        <v>0.69489999999999996</v>
      </c>
      <c r="X34" s="21" t="s">
        <v>2342</v>
      </c>
      <c r="Y34" s="21" t="s">
        <v>2342</v>
      </c>
      <c r="Z34" s="21" t="s">
        <v>2342</v>
      </c>
      <c r="AA34" s="21" t="s">
        <v>2342</v>
      </c>
      <c r="AB34" s="21" t="s">
        <v>2342</v>
      </c>
      <c r="AC34" s="21" t="s">
        <v>2342</v>
      </c>
      <c r="AD34" s="21" t="s">
        <v>2342</v>
      </c>
      <c r="AE34" s="21" t="s">
        <v>2342</v>
      </c>
      <c r="AF34" s="21" t="s">
        <v>2342</v>
      </c>
      <c r="AG34" s="21" t="s">
        <v>2342</v>
      </c>
      <c r="AH34" s="21" t="s">
        <v>2015</v>
      </c>
      <c r="AI34" s="21" t="s">
        <v>2015</v>
      </c>
      <c r="AJ34" s="21" t="s">
        <v>2015</v>
      </c>
      <c r="AK34" s="21" t="s">
        <v>2015</v>
      </c>
      <c r="AL34" s="21" t="s">
        <v>4802</v>
      </c>
    </row>
    <row r="35" spans="1:38" ht="15" customHeight="1">
      <c r="A35" s="21">
        <v>159880</v>
      </c>
      <c r="B35" s="21">
        <v>659695</v>
      </c>
      <c r="C35" s="21" t="s">
        <v>249</v>
      </c>
      <c r="D35" s="21" t="s">
        <v>2237</v>
      </c>
      <c r="E35" s="21" t="s">
        <v>6</v>
      </c>
      <c r="F35" s="21" t="s">
        <v>4883</v>
      </c>
      <c r="G35" s="21" t="s">
        <v>2340</v>
      </c>
      <c r="H35" s="21" t="s">
        <v>2341</v>
      </c>
      <c r="I35" s="21" t="s">
        <v>2015</v>
      </c>
      <c r="J35" s="21" t="s">
        <v>2342</v>
      </c>
      <c r="K35" s="21" t="s">
        <v>1610</v>
      </c>
      <c r="L35" s="21" t="s">
        <v>5251</v>
      </c>
      <c r="M35" s="21"/>
      <c r="N35" s="21" t="s">
        <v>2381</v>
      </c>
      <c r="O35" s="21" t="s">
        <v>2345</v>
      </c>
      <c r="P35" s="21" t="s">
        <v>3178</v>
      </c>
      <c r="Q35" s="21">
        <v>355</v>
      </c>
      <c r="R35" s="21">
        <v>0</v>
      </c>
      <c r="S35" s="21">
        <v>0</v>
      </c>
      <c r="T35" s="21">
        <v>355</v>
      </c>
      <c r="U35" s="21">
        <v>1</v>
      </c>
      <c r="V35" s="21">
        <v>0</v>
      </c>
      <c r="W35" s="21">
        <v>1</v>
      </c>
      <c r="X35" s="21" t="s">
        <v>2342</v>
      </c>
      <c r="Y35" s="21" t="s">
        <v>2342</v>
      </c>
      <c r="Z35" s="21" t="s">
        <v>2342</v>
      </c>
      <c r="AA35" s="21" t="s">
        <v>2342</v>
      </c>
      <c r="AB35" s="21" t="s">
        <v>2342</v>
      </c>
      <c r="AC35" s="21" t="s">
        <v>2342</v>
      </c>
      <c r="AD35" s="21" t="s">
        <v>2342</v>
      </c>
      <c r="AE35" s="21" t="s">
        <v>2015</v>
      </c>
      <c r="AF35" s="21" t="s">
        <v>2015</v>
      </c>
      <c r="AG35" s="21" t="s">
        <v>2015</v>
      </c>
      <c r="AH35" s="21" t="s">
        <v>2015</v>
      </c>
      <c r="AI35" s="21" t="s">
        <v>2015</v>
      </c>
      <c r="AJ35" s="21" t="s">
        <v>2015</v>
      </c>
      <c r="AK35" s="21" t="s">
        <v>2015</v>
      </c>
      <c r="AL35" s="21" t="s">
        <v>4802</v>
      </c>
    </row>
    <row r="36" spans="1:38" ht="15" customHeight="1">
      <c r="A36" s="21">
        <v>159610</v>
      </c>
      <c r="B36" s="21">
        <v>659786</v>
      </c>
      <c r="C36" s="21" t="s">
        <v>4433</v>
      </c>
      <c r="D36" s="21"/>
      <c r="E36" s="21" t="s">
        <v>8</v>
      </c>
      <c r="F36" s="21" t="s">
        <v>4865</v>
      </c>
      <c r="G36" s="21" t="s">
        <v>2380</v>
      </c>
      <c r="H36" s="21" t="s">
        <v>2341</v>
      </c>
      <c r="I36" s="21" t="s">
        <v>2015</v>
      </c>
      <c r="J36" s="21" t="s">
        <v>2342</v>
      </c>
      <c r="K36" s="21" t="s">
        <v>5590</v>
      </c>
      <c r="L36" s="21" t="s">
        <v>5591</v>
      </c>
      <c r="M36" s="21" t="s">
        <v>4789</v>
      </c>
      <c r="N36" s="21" t="s">
        <v>8</v>
      </c>
      <c r="O36" s="21" t="s">
        <v>2345</v>
      </c>
      <c r="P36" s="21" t="s">
        <v>4192</v>
      </c>
      <c r="Q36" s="21">
        <v>0</v>
      </c>
      <c r="R36" s="21">
        <v>0</v>
      </c>
      <c r="S36" s="21">
        <v>0</v>
      </c>
      <c r="T36" s="21">
        <v>0</v>
      </c>
      <c r="U36" s="21">
        <v>0</v>
      </c>
      <c r="V36" s="21">
        <v>0</v>
      </c>
      <c r="W36" s="21">
        <v>0</v>
      </c>
      <c r="X36" s="21" t="s">
        <v>2015</v>
      </c>
      <c r="Y36" s="21" t="s">
        <v>2342</v>
      </c>
      <c r="Z36" s="21" t="s">
        <v>2342</v>
      </c>
      <c r="AA36" s="21" t="s">
        <v>2342</v>
      </c>
      <c r="AB36" s="21" t="s">
        <v>2342</v>
      </c>
      <c r="AC36" s="21" t="s">
        <v>2342</v>
      </c>
      <c r="AD36" s="21" t="s">
        <v>2342</v>
      </c>
      <c r="AE36" s="21" t="s">
        <v>2342</v>
      </c>
      <c r="AF36" s="21" t="s">
        <v>2342</v>
      </c>
      <c r="AG36" s="21" t="s">
        <v>2342</v>
      </c>
      <c r="AH36" s="21" t="s">
        <v>2015</v>
      </c>
      <c r="AI36" s="21" t="s">
        <v>2015</v>
      </c>
      <c r="AJ36" s="21" t="s">
        <v>2015</v>
      </c>
      <c r="AK36" s="21" t="s">
        <v>2015</v>
      </c>
      <c r="AL36" s="21" t="s">
        <v>4803</v>
      </c>
    </row>
    <row r="37" spans="1:38" ht="15" customHeight="1">
      <c r="A37" s="21">
        <v>159474</v>
      </c>
      <c r="B37" s="21">
        <v>660289</v>
      </c>
      <c r="C37" s="21" t="s">
        <v>220</v>
      </c>
      <c r="D37" s="21" t="s">
        <v>2208</v>
      </c>
      <c r="E37" s="21" t="s">
        <v>37</v>
      </c>
      <c r="F37" s="21" t="s">
        <v>4865</v>
      </c>
      <c r="G37" s="21" t="s">
        <v>2340</v>
      </c>
      <c r="H37" s="21" t="s">
        <v>2341</v>
      </c>
      <c r="I37" s="21" t="s">
        <v>2015</v>
      </c>
      <c r="J37" s="21" t="s">
        <v>2342</v>
      </c>
      <c r="K37" s="21" t="s">
        <v>1395</v>
      </c>
      <c r="L37" s="21" t="s">
        <v>3813</v>
      </c>
      <c r="M37" s="21"/>
      <c r="N37" s="21" t="s">
        <v>3814</v>
      </c>
      <c r="O37" s="21" t="s">
        <v>2345</v>
      </c>
      <c r="P37" s="21" t="s">
        <v>3815</v>
      </c>
      <c r="Q37" s="21">
        <v>127</v>
      </c>
      <c r="R37" s="21">
        <v>0</v>
      </c>
      <c r="S37" s="21">
        <v>81</v>
      </c>
      <c r="T37" s="21">
        <v>208</v>
      </c>
      <c r="U37" s="21">
        <v>0.61060000000000003</v>
      </c>
      <c r="V37" s="21">
        <v>0</v>
      </c>
      <c r="W37" s="21">
        <v>0.61060000000000003</v>
      </c>
      <c r="X37" s="21" t="s">
        <v>2342</v>
      </c>
      <c r="Y37" s="21" t="s">
        <v>2342</v>
      </c>
      <c r="Z37" s="21" t="s">
        <v>2342</v>
      </c>
      <c r="AA37" s="21" t="s">
        <v>2342</v>
      </c>
      <c r="AB37" s="21" t="s">
        <v>2342</v>
      </c>
      <c r="AC37" s="21" t="s">
        <v>2342</v>
      </c>
      <c r="AD37" s="21" t="s">
        <v>2342</v>
      </c>
      <c r="AE37" s="21" t="s">
        <v>2342</v>
      </c>
      <c r="AF37" s="21" t="s">
        <v>2015</v>
      </c>
      <c r="AG37" s="21" t="s">
        <v>2015</v>
      </c>
      <c r="AH37" s="21" t="s">
        <v>2015</v>
      </c>
      <c r="AI37" s="21" t="s">
        <v>2015</v>
      </c>
      <c r="AJ37" s="21" t="s">
        <v>2015</v>
      </c>
      <c r="AK37" s="21" t="s">
        <v>2015</v>
      </c>
      <c r="AL37" s="21" t="s">
        <v>4802</v>
      </c>
    </row>
    <row r="38" spans="1:38" ht="15" customHeight="1">
      <c r="A38" s="21">
        <v>159190</v>
      </c>
      <c r="B38" s="21">
        <v>660291</v>
      </c>
      <c r="C38" s="21" t="s">
        <v>295</v>
      </c>
      <c r="D38" s="21" t="s">
        <v>2284</v>
      </c>
      <c r="E38" s="21" t="s">
        <v>5922</v>
      </c>
      <c r="F38" s="21" t="s">
        <v>4864</v>
      </c>
      <c r="G38" s="21" t="s">
        <v>2340</v>
      </c>
      <c r="H38" s="21" t="s">
        <v>2341</v>
      </c>
      <c r="I38" s="21" t="s">
        <v>2015</v>
      </c>
      <c r="J38" s="21" t="s">
        <v>2342</v>
      </c>
      <c r="K38" s="21" t="s">
        <v>1903</v>
      </c>
      <c r="L38" s="21" t="s">
        <v>5328</v>
      </c>
      <c r="M38" s="21" t="s">
        <v>5329</v>
      </c>
      <c r="N38" s="21" t="s">
        <v>4507</v>
      </c>
      <c r="O38" s="21" t="s">
        <v>2345</v>
      </c>
      <c r="P38" s="21" t="s">
        <v>4508</v>
      </c>
      <c r="Q38" s="21">
        <v>121</v>
      </c>
      <c r="R38" s="21">
        <v>0</v>
      </c>
      <c r="S38" s="21">
        <v>40</v>
      </c>
      <c r="T38" s="21">
        <v>161</v>
      </c>
      <c r="U38" s="21">
        <v>0.75160000000000005</v>
      </c>
      <c r="V38" s="21">
        <v>0</v>
      </c>
      <c r="W38" s="21">
        <v>0.75160000000000005</v>
      </c>
      <c r="X38" s="21" t="s">
        <v>2015</v>
      </c>
      <c r="Y38" s="21" t="s">
        <v>2015</v>
      </c>
      <c r="Z38" s="21" t="s">
        <v>2015</v>
      </c>
      <c r="AA38" s="21" t="s">
        <v>2015</v>
      </c>
      <c r="AB38" s="21" t="s">
        <v>2015</v>
      </c>
      <c r="AC38" s="21" t="s">
        <v>2015</v>
      </c>
      <c r="AD38" s="21" t="s">
        <v>2015</v>
      </c>
      <c r="AE38" s="21" t="s">
        <v>2015</v>
      </c>
      <c r="AF38" s="21" t="s">
        <v>2015</v>
      </c>
      <c r="AG38" s="21" t="s">
        <v>2015</v>
      </c>
      <c r="AH38" s="21" t="s">
        <v>2342</v>
      </c>
      <c r="AI38" s="21" t="s">
        <v>2342</v>
      </c>
      <c r="AJ38" s="21" t="s">
        <v>2342</v>
      </c>
      <c r="AK38" s="21" t="s">
        <v>2342</v>
      </c>
      <c r="AL38" s="21" t="s">
        <v>4802</v>
      </c>
    </row>
    <row r="39" spans="1:38" ht="15" customHeight="1">
      <c r="A39" s="21">
        <v>159190</v>
      </c>
      <c r="B39" s="21">
        <v>660293</v>
      </c>
      <c r="C39" s="21" t="s">
        <v>295</v>
      </c>
      <c r="D39" s="21" t="s">
        <v>2284</v>
      </c>
      <c r="E39" s="21" t="s">
        <v>5922</v>
      </c>
      <c r="F39" s="21" t="s">
        <v>4864</v>
      </c>
      <c r="G39" s="21" t="s">
        <v>2340</v>
      </c>
      <c r="H39" s="21" t="s">
        <v>2341</v>
      </c>
      <c r="I39" s="21" t="s">
        <v>2015</v>
      </c>
      <c r="J39" s="21" t="s">
        <v>2342</v>
      </c>
      <c r="K39" s="21" t="s">
        <v>1902</v>
      </c>
      <c r="L39" s="21" t="s">
        <v>5328</v>
      </c>
      <c r="M39" s="21" t="s">
        <v>4506</v>
      </c>
      <c r="N39" s="21" t="s">
        <v>4507</v>
      </c>
      <c r="O39" s="21" t="s">
        <v>2345</v>
      </c>
      <c r="P39" s="21" t="s">
        <v>4508</v>
      </c>
      <c r="Q39" s="21">
        <v>190</v>
      </c>
      <c r="R39" s="21">
        <v>0</v>
      </c>
      <c r="S39" s="21">
        <v>56</v>
      </c>
      <c r="T39" s="21">
        <v>246</v>
      </c>
      <c r="U39" s="21">
        <v>0.77239999999999998</v>
      </c>
      <c r="V39" s="21">
        <v>0</v>
      </c>
      <c r="W39" s="21">
        <v>0.77239999999999998</v>
      </c>
      <c r="X39" s="21" t="s">
        <v>2015</v>
      </c>
      <c r="Y39" s="21" t="s">
        <v>2342</v>
      </c>
      <c r="Z39" s="21" t="s">
        <v>2342</v>
      </c>
      <c r="AA39" s="21" t="s">
        <v>2342</v>
      </c>
      <c r="AB39" s="21" t="s">
        <v>2342</v>
      </c>
      <c r="AC39" s="21" t="s">
        <v>2342</v>
      </c>
      <c r="AD39" s="21" t="s">
        <v>2342</v>
      </c>
      <c r="AE39" s="21" t="s">
        <v>2342</v>
      </c>
      <c r="AF39" s="21" t="s">
        <v>2342</v>
      </c>
      <c r="AG39" s="21" t="s">
        <v>2342</v>
      </c>
      <c r="AH39" s="21" t="s">
        <v>2015</v>
      </c>
      <c r="AI39" s="21" t="s">
        <v>2015</v>
      </c>
      <c r="AJ39" s="21" t="s">
        <v>2015</v>
      </c>
      <c r="AK39" s="21" t="s">
        <v>2015</v>
      </c>
      <c r="AL39" s="21" t="s">
        <v>4802</v>
      </c>
    </row>
    <row r="40" spans="1:38" ht="15" customHeight="1">
      <c r="A40" s="21">
        <v>159847</v>
      </c>
      <c r="B40" s="21">
        <v>660328</v>
      </c>
      <c r="C40" s="21" t="s">
        <v>2486</v>
      </c>
      <c r="D40" s="21"/>
      <c r="E40" s="21" t="s">
        <v>11</v>
      </c>
      <c r="F40" s="21" t="s">
        <v>4873</v>
      </c>
      <c r="G40" s="21" t="s">
        <v>2340</v>
      </c>
      <c r="H40" s="21" t="s">
        <v>2487</v>
      </c>
      <c r="I40" s="21" t="s">
        <v>2342</v>
      </c>
      <c r="J40" s="21" t="s">
        <v>2342</v>
      </c>
      <c r="K40" s="21" t="s">
        <v>2486</v>
      </c>
      <c r="L40" s="21" t="s">
        <v>5385</v>
      </c>
      <c r="M40" s="21" t="s">
        <v>5386</v>
      </c>
      <c r="N40" s="21" t="s">
        <v>2488</v>
      </c>
      <c r="O40" s="21" t="s">
        <v>2345</v>
      </c>
      <c r="P40" s="21" t="s">
        <v>2489</v>
      </c>
      <c r="Q40" s="21">
        <v>22</v>
      </c>
      <c r="R40" s="21">
        <v>0</v>
      </c>
      <c r="S40" s="21">
        <v>0</v>
      </c>
      <c r="T40" s="21">
        <v>22</v>
      </c>
      <c r="U40" s="21">
        <v>1</v>
      </c>
      <c r="V40" s="21">
        <v>0</v>
      </c>
      <c r="W40" s="21">
        <v>1</v>
      </c>
      <c r="X40" s="21" t="s">
        <v>2015</v>
      </c>
      <c r="Y40" s="21" t="s">
        <v>2015</v>
      </c>
      <c r="Z40" s="21" t="s">
        <v>2015</v>
      </c>
      <c r="AA40" s="21" t="s">
        <v>2015</v>
      </c>
      <c r="AB40" s="21" t="s">
        <v>2342</v>
      </c>
      <c r="AC40" s="21" t="s">
        <v>2342</v>
      </c>
      <c r="AD40" s="21" t="s">
        <v>2342</v>
      </c>
      <c r="AE40" s="21" t="s">
        <v>2342</v>
      </c>
      <c r="AF40" s="21" t="s">
        <v>2342</v>
      </c>
      <c r="AG40" s="21" t="s">
        <v>2342</v>
      </c>
      <c r="AH40" s="21" t="s">
        <v>2342</v>
      </c>
      <c r="AI40" s="21" t="s">
        <v>2342</v>
      </c>
      <c r="AJ40" s="21" t="s">
        <v>2342</v>
      </c>
      <c r="AK40" s="21" t="s">
        <v>2342</v>
      </c>
      <c r="AL40" s="21" t="s">
        <v>4803</v>
      </c>
    </row>
    <row r="41" spans="1:38" ht="15" customHeight="1">
      <c r="A41" s="21">
        <v>159158</v>
      </c>
      <c r="B41" s="21">
        <v>660331</v>
      </c>
      <c r="C41" s="21" t="s">
        <v>4247</v>
      </c>
      <c r="D41" s="21"/>
      <c r="E41" s="21" t="s">
        <v>12</v>
      </c>
      <c r="F41" s="21" t="s">
        <v>4863</v>
      </c>
      <c r="G41" s="21" t="s">
        <v>2380</v>
      </c>
      <c r="H41" s="21" t="s">
        <v>2341</v>
      </c>
      <c r="I41" s="21" t="s">
        <v>2015</v>
      </c>
      <c r="J41" s="21" t="s">
        <v>2342</v>
      </c>
      <c r="K41" s="21" t="s">
        <v>4247</v>
      </c>
      <c r="L41" s="21" t="s">
        <v>4248</v>
      </c>
      <c r="M41" s="21"/>
      <c r="N41" s="21" t="s">
        <v>2501</v>
      </c>
      <c r="O41" s="21" t="s">
        <v>2345</v>
      </c>
      <c r="P41" s="21" t="s">
        <v>4249</v>
      </c>
      <c r="Q41" s="21">
        <v>0</v>
      </c>
      <c r="R41" s="21">
        <v>0</v>
      </c>
      <c r="S41" s="21">
        <v>0</v>
      </c>
      <c r="T41" s="21">
        <v>0</v>
      </c>
      <c r="U41" s="21">
        <v>0</v>
      </c>
      <c r="V41" s="21">
        <v>0</v>
      </c>
      <c r="W41" s="21">
        <v>0</v>
      </c>
      <c r="X41" s="21" t="s">
        <v>2342</v>
      </c>
      <c r="Y41" s="21" t="s">
        <v>2342</v>
      </c>
      <c r="Z41" s="21" t="s">
        <v>2342</v>
      </c>
      <c r="AA41" s="21" t="s">
        <v>2342</v>
      </c>
      <c r="AB41" s="21" t="s">
        <v>2342</v>
      </c>
      <c r="AC41" s="21" t="s">
        <v>2342</v>
      </c>
      <c r="AD41" s="21" t="s">
        <v>2342</v>
      </c>
      <c r="AE41" s="21" t="s">
        <v>2342</v>
      </c>
      <c r="AF41" s="21" t="s">
        <v>2342</v>
      </c>
      <c r="AG41" s="21" t="s">
        <v>2342</v>
      </c>
      <c r="AH41" s="21" t="s">
        <v>2015</v>
      </c>
      <c r="AI41" s="21" t="s">
        <v>2015</v>
      </c>
      <c r="AJ41" s="21" t="s">
        <v>2015</v>
      </c>
      <c r="AK41" s="21" t="s">
        <v>2015</v>
      </c>
      <c r="AL41" s="21" t="s">
        <v>4803</v>
      </c>
    </row>
    <row r="42" spans="1:38" ht="15" customHeight="1">
      <c r="A42" s="21">
        <v>159617</v>
      </c>
      <c r="B42" s="21">
        <v>660333</v>
      </c>
      <c r="C42" s="21" t="s">
        <v>3189</v>
      </c>
      <c r="D42" s="21"/>
      <c r="E42" s="21" t="s">
        <v>3</v>
      </c>
      <c r="F42" s="21" t="s">
        <v>4875</v>
      </c>
      <c r="G42" s="21" t="s">
        <v>2380</v>
      </c>
      <c r="H42" s="21" t="s">
        <v>2341</v>
      </c>
      <c r="I42" s="21" t="s">
        <v>2015</v>
      </c>
      <c r="J42" s="21" t="s">
        <v>2342</v>
      </c>
      <c r="K42" s="21" t="s">
        <v>3190</v>
      </c>
      <c r="L42" s="21" t="s">
        <v>3191</v>
      </c>
      <c r="M42" s="21"/>
      <c r="N42" s="21" t="s">
        <v>2727</v>
      </c>
      <c r="O42" s="21" t="s">
        <v>2345</v>
      </c>
      <c r="P42" s="21" t="s">
        <v>2728</v>
      </c>
      <c r="Q42" s="21">
        <v>36</v>
      </c>
      <c r="R42" s="21">
        <v>8</v>
      </c>
      <c r="S42" s="21">
        <v>159</v>
      </c>
      <c r="T42" s="21">
        <v>203</v>
      </c>
      <c r="U42" s="21">
        <v>0.17730000000000001</v>
      </c>
      <c r="V42" s="21">
        <v>3.9399999999999998E-2</v>
      </c>
      <c r="W42" s="21">
        <v>0.2167</v>
      </c>
      <c r="X42" s="21" t="s">
        <v>2342</v>
      </c>
      <c r="Y42" s="21" t="s">
        <v>2342</v>
      </c>
      <c r="Z42" s="21" t="s">
        <v>2342</v>
      </c>
      <c r="AA42" s="21" t="s">
        <v>2342</v>
      </c>
      <c r="AB42" s="21" t="s">
        <v>2342</v>
      </c>
      <c r="AC42" s="21" t="s">
        <v>2342</v>
      </c>
      <c r="AD42" s="21" t="s">
        <v>2342</v>
      </c>
      <c r="AE42" s="21" t="s">
        <v>2342</v>
      </c>
      <c r="AF42" s="21" t="s">
        <v>2342</v>
      </c>
      <c r="AG42" s="21" t="s">
        <v>2342</v>
      </c>
      <c r="AH42" s="21" t="s">
        <v>2015</v>
      </c>
      <c r="AI42" s="21" t="s">
        <v>2015</v>
      </c>
      <c r="AJ42" s="21" t="s">
        <v>2015</v>
      </c>
      <c r="AK42" s="21" t="s">
        <v>2015</v>
      </c>
      <c r="AL42" s="21" t="s">
        <v>4803</v>
      </c>
    </row>
    <row r="43" spans="1:38" ht="15" customHeight="1">
      <c r="A43" s="21">
        <v>159886</v>
      </c>
      <c r="B43" s="21">
        <v>660336</v>
      </c>
      <c r="C43" s="21" t="s">
        <v>221</v>
      </c>
      <c r="D43" s="21" t="s">
        <v>2209</v>
      </c>
      <c r="E43" s="21" t="s">
        <v>16</v>
      </c>
      <c r="F43" s="21" t="s">
        <v>4863</v>
      </c>
      <c r="G43" s="21" t="s">
        <v>2340</v>
      </c>
      <c r="H43" s="21" t="s">
        <v>2341</v>
      </c>
      <c r="I43" s="21" t="s">
        <v>2015</v>
      </c>
      <c r="J43" s="21" t="s">
        <v>2342</v>
      </c>
      <c r="K43" s="21" t="s">
        <v>1399</v>
      </c>
      <c r="L43" s="21" t="s">
        <v>3820</v>
      </c>
      <c r="M43" s="21"/>
      <c r="N43" s="21" t="s">
        <v>2679</v>
      </c>
      <c r="O43" s="21" t="s">
        <v>2345</v>
      </c>
      <c r="P43" s="21" t="s">
        <v>3817</v>
      </c>
      <c r="Q43" s="21">
        <v>582</v>
      </c>
      <c r="R43" s="21">
        <v>0</v>
      </c>
      <c r="S43" s="21">
        <v>401</v>
      </c>
      <c r="T43" s="21">
        <v>983</v>
      </c>
      <c r="U43" s="21">
        <v>0.59209999999999996</v>
      </c>
      <c r="V43" s="21">
        <v>0</v>
      </c>
      <c r="W43" s="21">
        <v>0.59209999999999996</v>
      </c>
      <c r="X43" s="21" t="s">
        <v>2015</v>
      </c>
      <c r="Y43" s="21" t="s">
        <v>2015</v>
      </c>
      <c r="Z43" s="21" t="s">
        <v>2015</v>
      </c>
      <c r="AA43" s="21" t="s">
        <v>2015</v>
      </c>
      <c r="AB43" s="21" t="s">
        <v>2015</v>
      </c>
      <c r="AC43" s="21" t="s">
        <v>2015</v>
      </c>
      <c r="AD43" s="21" t="s">
        <v>2015</v>
      </c>
      <c r="AE43" s="21" t="s">
        <v>2015</v>
      </c>
      <c r="AF43" s="21" t="s">
        <v>2015</v>
      </c>
      <c r="AG43" s="21" t="s">
        <v>2015</v>
      </c>
      <c r="AH43" s="21" t="s">
        <v>2342</v>
      </c>
      <c r="AI43" s="21" t="s">
        <v>2342</v>
      </c>
      <c r="AJ43" s="21" t="s">
        <v>2342</v>
      </c>
      <c r="AK43" s="21" t="s">
        <v>2342</v>
      </c>
      <c r="AL43" s="21" t="s">
        <v>4802</v>
      </c>
    </row>
    <row r="44" spans="1:38" ht="15" customHeight="1">
      <c r="A44" s="21">
        <v>159886</v>
      </c>
      <c r="B44" s="21">
        <v>660337</v>
      </c>
      <c r="C44" s="21" t="s">
        <v>221</v>
      </c>
      <c r="D44" s="21" t="s">
        <v>2209</v>
      </c>
      <c r="E44" s="21" t="s">
        <v>16</v>
      </c>
      <c r="F44" s="21" t="s">
        <v>4863</v>
      </c>
      <c r="G44" s="21" t="s">
        <v>2340</v>
      </c>
      <c r="H44" s="21" t="s">
        <v>2341</v>
      </c>
      <c r="I44" s="21" t="s">
        <v>2015</v>
      </c>
      <c r="J44" s="21" t="s">
        <v>2342</v>
      </c>
      <c r="K44" s="21" t="s">
        <v>1400</v>
      </c>
      <c r="L44" s="21" t="s">
        <v>3821</v>
      </c>
      <c r="M44" s="21"/>
      <c r="N44" s="21" t="s">
        <v>2679</v>
      </c>
      <c r="O44" s="21" t="s">
        <v>2345</v>
      </c>
      <c r="P44" s="21" t="s">
        <v>3817</v>
      </c>
      <c r="Q44" s="21">
        <v>285</v>
      </c>
      <c r="R44" s="21">
        <v>0</v>
      </c>
      <c r="S44" s="21">
        <v>128</v>
      </c>
      <c r="T44" s="21">
        <v>413</v>
      </c>
      <c r="U44" s="21">
        <v>0.69010000000000005</v>
      </c>
      <c r="V44" s="21">
        <v>0</v>
      </c>
      <c r="W44" s="21">
        <v>0.69010000000000005</v>
      </c>
      <c r="X44" s="21" t="s">
        <v>2342</v>
      </c>
      <c r="Y44" s="21" t="s">
        <v>2342</v>
      </c>
      <c r="Z44" s="21" t="s">
        <v>2342</v>
      </c>
      <c r="AA44" s="21" t="s">
        <v>2342</v>
      </c>
      <c r="AB44" s="21" t="s">
        <v>2342</v>
      </c>
      <c r="AC44" s="21" t="s">
        <v>2342</v>
      </c>
      <c r="AD44" s="21" t="s">
        <v>2342</v>
      </c>
      <c r="AE44" s="21" t="s">
        <v>2342</v>
      </c>
      <c r="AF44" s="21" t="s">
        <v>2015</v>
      </c>
      <c r="AG44" s="21" t="s">
        <v>2015</v>
      </c>
      <c r="AH44" s="21" t="s">
        <v>2015</v>
      </c>
      <c r="AI44" s="21" t="s">
        <v>2015</v>
      </c>
      <c r="AJ44" s="21" t="s">
        <v>2015</v>
      </c>
      <c r="AK44" s="21" t="s">
        <v>2015</v>
      </c>
      <c r="AL44" s="21" t="s">
        <v>4802</v>
      </c>
    </row>
    <row r="45" spans="1:38" ht="15" customHeight="1">
      <c r="A45" s="21">
        <v>159886</v>
      </c>
      <c r="B45" s="21">
        <v>660338</v>
      </c>
      <c r="C45" s="21" t="s">
        <v>221</v>
      </c>
      <c r="D45" s="21" t="s">
        <v>2209</v>
      </c>
      <c r="E45" s="21" t="s">
        <v>16</v>
      </c>
      <c r="F45" s="21" t="s">
        <v>4863</v>
      </c>
      <c r="G45" s="21" t="s">
        <v>2340</v>
      </c>
      <c r="H45" s="21" t="s">
        <v>2341</v>
      </c>
      <c r="I45" s="21" t="s">
        <v>2015</v>
      </c>
      <c r="J45" s="21" t="s">
        <v>2342</v>
      </c>
      <c r="K45" s="21" t="s">
        <v>1373</v>
      </c>
      <c r="L45" s="21" t="s">
        <v>3822</v>
      </c>
      <c r="M45" s="21"/>
      <c r="N45" s="21" t="s">
        <v>2679</v>
      </c>
      <c r="O45" s="21" t="s">
        <v>2345</v>
      </c>
      <c r="P45" s="21" t="s">
        <v>2680</v>
      </c>
      <c r="Q45" s="21">
        <v>340</v>
      </c>
      <c r="R45" s="21">
        <v>0</v>
      </c>
      <c r="S45" s="21">
        <v>154</v>
      </c>
      <c r="T45" s="21">
        <v>494</v>
      </c>
      <c r="U45" s="21">
        <v>0.68830000000000002</v>
      </c>
      <c r="V45" s="21">
        <v>0</v>
      </c>
      <c r="W45" s="21">
        <v>0.68830000000000002</v>
      </c>
      <c r="X45" s="21" t="s">
        <v>2015</v>
      </c>
      <c r="Y45" s="21" t="s">
        <v>2015</v>
      </c>
      <c r="Z45" s="21" t="s">
        <v>2015</v>
      </c>
      <c r="AA45" s="21" t="s">
        <v>2015</v>
      </c>
      <c r="AB45" s="21" t="s">
        <v>2015</v>
      </c>
      <c r="AC45" s="21" t="s">
        <v>2015</v>
      </c>
      <c r="AD45" s="21" t="s">
        <v>2015</v>
      </c>
      <c r="AE45" s="21" t="s">
        <v>2015</v>
      </c>
      <c r="AF45" s="21" t="s">
        <v>2342</v>
      </c>
      <c r="AG45" s="21" t="s">
        <v>2342</v>
      </c>
      <c r="AH45" s="21" t="s">
        <v>2015</v>
      </c>
      <c r="AI45" s="21" t="s">
        <v>2015</v>
      </c>
      <c r="AJ45" s="21" t="s">
        <v>2015</v>
      </c>
      <c r="AK45" s="21" t="s">
        <v>2015</v>
      </c>
      <c r="AL45" s="21" t="s">
        <v>4802</v>
      </c>
    </row>
    <row r="46" spans="1:38" ht="15" customHeight="1">
      <c r="A46" s="21">
        <v>159886</v>
      </c>
      <c r="B46" s="21">
        <v>660339</v>
      </c>
      <c r="C46" s="21" t="s">
        <v>221</v>
      </c>
      <c r="D46" s="21" t="s">
        <v>2209</v>
      </c>
      <c r="E46" s="21" t="s">
        <v>16</v>
      </c>
      <c r="F46" s="21" t="s">
        <v>4863</v>
      </c>
      <c r="G46" s="21" t="s">
        <v>2340</v>
      </c>
      <c r="H46" s="21" t="s">
        <v>2341</v>
      </c>
      <c r="I46" s="21" t="s">
        <v>2015</v>
      </c>
      <c r="J46" s="21" t="s">
        <v>2342</v>
      </c>
      <c r="K46" s="21" t="s">
        <v>1397</v>
      </c>
      <c r="L46" s="21" t="s">
        <v>5205</v>
      </c>
      <c r="M46" s="21"/>
      <c r="N46" s="21" t="s">
        <v>2679</v>
      </c>
      <c r="O46" s="21" t="s">
        <v>2345</v>
      </c>
      <c r="P46" s="21" t="s">
        <v>2680</v>
      </c>
      <c r="Q46" s="21">
        <v>313</v>
      </c>
      <c r="R46" s="21">
        <v>0</v>
      </c>
      <c r="S46" s="21">
        <v>58</v>
      </c>
      <c r="T46" s="21">
        <v>371</v>
      </c>
      <c r="U46" s="21">
        <v>0.84370000000000001</v>
      </c>
      <c r="V46" s="21">
        <v>0</v>
      </c>
      <c r="W46" s="21">
        <v>0.84370000000000001</v>
      </c>
      <c r="X46" s="21" t="s">
        <v>2342</v>
      </c>
      <c r="Y46" s="21" t="s">
        <v>2342</v>
      </c>
      <c r="Z46" s="21" t="s">
        <v>2342</v>
      </c>
      <c r="AA46" s="21" t="s">
        <v>2342</v>
      </c>
      <c r="AB46" s="21" t="s">
        <v>2342</v>
      </c>
      <c r="AC46" s="21" t="s">
        <v>2342</v>
      </c>
      <c r="AD46" s="21" t="s">
        <v>2342</v>
      </c>
      <c r="AE46" s="21" t="s">
        <v>2342</v>
      </c>
      <c r="AF46" s="21" t="s">
        <v>2015</v>
      </c>
      <c r="AG46" s="21" t="s">
        <v>2015</v>
      </c>
      <c r="AH46" s="21" t="s">
        <v>2015</v>
      </c>
      <c r="AI46" s="21" t="s">
        <v>2015</v>
      </c>
      <c r="AJ46" s="21" t="s">
        <v>2015</v>
      </c>
      <c r="AK46" s="21" t="s">
        <v>2015</v>
      </c>
      <c r="AL46" s="21" t="s">
        <v>4802</v>
      </c>
    </row>
    <row r="47" spans="1:38" ht="15" customHeight="1">
      <c r="A47" s="21">
        <v>159886</v>
      </c>
      <c r="B47" s="21">
        <v>660341</v>
      </c>
      <c r="C47" s="21" t="s">
        <v>221</v>
      </c>
      <c r="D47" s="21" t="s">
        <v>2209</v>
      </c>
      <c r="E47" s="21" t="s">
        <v>16</v>
      </c>
      <c r="F47" s="21" t="s">
        <v>4863</v>
      </c>
      <c r="G47" s="21" t="s">
        <v>2340</v>
      </c>
      <c r="H47" s="21" t="s">
        <v>2341</v>
      </c>
      <c r="I47" s="21" t="s">
        <v>2015</v>
      </c>
      <c r="J47" s="21" t="s">
        <v>2342</v>
      </c>
      <c r="K47" s="21" t="s">
        <v>1030</v>
      </c>
      <c r="L47" s="21" t="s">
        <v>3816</v>
      </c>
      <c r="M47" s="21"/>
      <c r="N47" s="21" t="s">
        <v>2679</v>
      </c>
      <c r="O47" s="21" t="s">
        <v>2345</v>
      </c>
      <c r="P47" s="21" t="s">
        <v>3817</v>
      </c>
      <c r="Q47" s="21">
        <v>260</v>
      </c>
      <c r="R47" s="21">
        <v>0</v>
      </c>
      <c r="S47" s="21">
        <v>95</v>
      </c>
      <c r="T47" s="21">
        <v>355</v>
      </c>
      <c r="U47" s="21">
        <v>0.73240000000000005</v>
      </c>
      <c r="V47" s="21">
        <v>0</v>
      </c>
      <c r="W47" s="21">
        <v>0.73240000000000005</v>
      </c>
      <c r="X47" s="21" t="s">
        <v>2015</v>
      </c>
      <c r="Y47" s="21" t="s">
        <v>2342</v>
      </c>
      <c r="Z47" s="21" t="s">
        <v>2342</v>
      </c>
      <c r="AA47" s="21" t="s">
        <v>2342</v>
      </c>
      <c r="AB47" s="21" t="s">
        <v>2342</v>
      </c>
      <c r="AC47" s="21" t="s">
        <v>2342</v>
      </c>
      <c r="AD47" s="21" t="s">
        <v>2342</v>
      </c>
      <c r="AE47" s="21" t="s">
        <v>2342</v>
      </c>
      <c r="AF47" s="21" t="s">
        <v>2015</v>
      </c>
      <c r="AG47" s="21" t="s">
        <v>2015</v>
      </c>
      <c r="AH47" s="21" t="s">
        <v>2015</v>
      </c>
      <c r="AI47" s="21" t="s">
        <v>2015</v>
      </c>
      <c r="AJ47" s="21" t="s">
        <v>2015</v>
      </c>
      <c r="AK47" s="21" t="s">
        <v>2015</v>
      </c>
      <c r="AL47" s="21" t="s">
        <v>4802</v>
      </c>
    </row>
    <row r="48" spans="1:38" ht="15" customHeight="1">
      <c r="A48" s="21">
        <v>159886</v>
      </c>
      <c r="B48" s="21">
        <v>660342</v>
      </c>
      <c r="C48" s="21" t="s">
        <v>221</v>
      </c>
      <c r="D48" s="21" t="s">
        <v>2209</v>
      </c>
      <c r="E48" s="21" t="s">
        <v>16</v>
      </c>
      <c r="F48" s="21" t="s">
        <v>4863</v>
      </c>
      <c r="G48" s="21" t="s">
        <v>2340</v>
      </c>
      <c r="H48" s="21" t="s">
        <v>2341</v>
      </c>
      <c r="I48" s="21" t="s">
        <v>2015</v>
      </c>
      <c r="J48" s="21" t="s">
        <v>2342</v>
      </c>
      <c r="K48" s="21" t="s">
        <v>1398</v>
      </c>
      <c r="L48" s="21" t="s">
        <v>3818</v>
      </c>
      <c r="M48" s="21"/>
      <c r="N48" s="21" t="s">
        <v>2679</v>
      </c>
      <c r="O48" s="21" t="s">
        <v>2345</v>
      </c>
      <c r="P48" s="21" t="s">
        <v>2680</v>
      </c>
      <c r="Q48" s="21">
        <v>224</v>
      </c>
      <c r="R48" s="21">
        <v>0</v>
      </c>
      <c r="S48" s="21">
        <v>142</v>
      </c>
      <c r="T48" s="21">
        <v>366</v>
      </c>
      <c r="U48" s="21">
        <v>0.61199999999999999</v>
      </c>
      <c r="V48" s="21">
        <v>0</v>
      </c>
      <c r="W48" s="21">
        <v>0.61199999999999999</v>
      </c>
      <c r="X48" s="21" t="s">
        <v>2015</v>
      </c>
      <c r="Y48" s="21" t="s">
        <v>2342</v>
      </c>
      <c r="Z48" s="21" t="s">
        <v>2342</v>
      </c>
      <c r="AA48" s="21" t="s">
        <v>2342</v>
      </c>
      <c r="AB48" s="21" t="s">
        <v>2342</v>
      </c>
      <c r="AC48" s="21" t="s">
        <v>2342</v>
      </c>
      <c r="AD48" s="21" t="s">
        <v>2342</v>
      </c>
      <c r="AE48" s="21" t="s">
        <v>2342</v>
      </c>
      <c r="AF48" s="21" t="s">
        <v>2015</v>
      </c>
      <c r="AG48" s="21" t="s">
        <v>2015</v>
      </c>
      <c r="AH48" s="21" t="s">
        <v>2015</v>
      </c>
      <c r="AI48" s="21" t="s">
        <v>2015</v>
      </c>
      <c r="AJ48" s="21" t="s">
        <v>2015</v>
      </c>
      <c r="AK48" s="21" t="s">
        <v>2015</v>
      </c>
      <c r="AL48" s="21" t="s">
        <v>4802</v>
      </c>
    </row>
    <row r="49" spans="1:38" ht="15" customHeight="1">
      <c r="A49" s="21">
        <v>159886</v>
      </c>
      <c r="B49" s="21">
        <v>660344</v>
      </c>
      <c r="C49" s="21" t="s">
        <v>221</v>
      </c>
      <c r="D49" s="21" t="s">
        <v>2209</v>
      </c>
      <c r="E49" s="21" t="s">
        <v>16</v>
      </c>
      <c r="F49" s="21" t="s">
        <v>4863</v>
      </c>
      <c r="G49" s="21" t="s">
        <v>2340</v>
      </c>
      <c r="H49" s="21" t="s">
        <v>2341</v>
      </c>
      <c r="I49" s="21" t="s">
        <v>2015</v>
      </c>
      <c r="J49" s="21" t="s">
        <v>2342</v>
      </c>
      <c r="K49" s="21" t="s">
        <v>5206</v>
      </c>
      <c r="L49" s="21" t="s">
        <v>5207</v>
      </c>
      <c r="M49" s="21"/>
      <c r="N49" s="21" t="s">
        <v>2679</v>
      </c>
      <c r="O49" s="21" t="s">
        <v>2345</v>
      </c>
      <c r="P49" s="21" t="s">
        <v>2680</v>
      </c>
      <c r="Q49" s="21">
        <v>59</v>
      </c>
      <c r="R49" s="21">
        <v>0</v>
      </c>
      <c r="S49" s="21">
        <v>0</v>
      </c>
      <c r="T49" s="21">
        <v>59</v>
      </c>
      <c r="U49" s="21">
        <v>1</v>
      </c>
      <c r="V49" s="21">
        <v>0</v>
      </c>
      <c r="W49" s="21">
        <v>1</v>
      </c>
      <c r="X49" s="21" t="s">
        <v>2015</v>
      </c>
      <c r="Y49" s="21" t="s">
        <v>2015</v>
      </c>
      <c r="Z49" s="21" t="s">
        <v>2015</v>
      </c>
      <c r="AA49" s="21" t="s">
        <v>2015</v>
      </c>
      <c r="AB49" s="21" t="s">
        <v>2015</v>
      </c>
      <c r="AC49" s="21" t="s">
        <v>2015</v>
      </c>
      <c r="AD49" s="21" t="s">
        <v>2015</v>
      </c>
      <c r="AE49" s="21" t="s">
        <v>2015</v>
      </c>
      <c r="AF49" s="21" t="s">
        <v>2015</v>
      </c>
      <c r="AG49" s="21" t="s">
        <v>2015</v>
      </c>
      <c r="AH49" s="21" t="s">
        <v>2342</v>
      </c>
      <c r="AI49" s="21" t="s">
        <v>2342</v>
      </c>
      <c r="AJ49" s="21" t="s">
        <v>2342</v>
      </c>
      <c r="AK49" s="21" t="s">
        <v>2342</v>
      </c>
      <c r="AL49" s="21" t="s">
        <v>4802</v>
      </c>
    </row>
    <row r="50" spans="1:38" ht="15" customHeight="1">
      <c r="A50" s="21">
        <v>159880</v>
      </c>
      <c r="B50" s="21">
        <v>660345</v>
      </c>
      <c r="C50" s="21" t="s">
        <v>249</v>
      </c>
      <c r="D50" s="21" t="s">
        <v>2237</v>
      </c>
      <c r="E50" s="21" t="s">
        <v>6</v>
      </c>
      <c r="F50" s="21" t="s">
        <v>4883</v>
      </c>
      <c r="G50" s="21" t="s">
        <v>2340</v>
      </c>
      <c r="H50" s="21" t="s">
        <v>2341</v>
      </c>
      <c r="I50" s="21" t="s">
        <v>2015</v>
      </c>
      <c r="J50" s="21" t="s">
        <v>2342</v>
      </c>
      <c r="K50" s="21" t="s">
        <v>1519</v>
      </c>
      <c r="L50" s="21" t="s">
        <v>3991</v>
      </c>
      <c r="M50" s="21"/>
      <c r="N50" s="21" t="s">
        <v>2381</v>
      </c>
      <c r="O50" s="21" t="s">
        <v>2345</v>
      </c>
      <c r="P50" s="21" t="s">
        <v>3992</v>
      </c>
      <c r="Q50" s="21">
        <v>24</v>
      </c>
      <c r="R50" s="21">
        <v>5</v>
      </c>
      <c r="S50" s="21">
        <v>291</v>
      </c>
      <c r="T50" s="21">
        <v>320</v>
      </c>
      <c r="U50" s="21">
        <v>7.4999999999999997E-2</v>
      </c>
      <c r="V50" s="21">
        <v>1.5599999999999999E-2</v>
      </c>
      <c r="W50" s="21">
        <v>9.06E-2</v>
      </c>
      <c r="X50" s="21" t="s">
        <v>2015</v>
      </c>
      <c r="Y50" s="21" t="s">
        <v>2342</v>
      </c>
      <c r="Z50" s="21" t="s">
        <v>2342</v>
      </c>
      <c r="AA50" s="21" t="s">
        <v>2342</v>
      </c>
      <c r="AB50" s="21" t="s">
        <v>2342</v>
      </c>
      <c r="AC50" s="21" t="s">
        <v>2342</v>
      </c>
      <c r="AD50" s="21" t="s">
        <v>2342</v>
      </c>
      <c r="AE50" s="21" t="s">
        <v>2015</v>
      </c>
      <c r="AF50" s="21" t="s">
        <v>2015</v>
      </c>
      <c r="AG50" s="21" t="s">
        <v>2015</v>
      </c>
      <c r="AH50" s="21" t="s">
        <v>2015</v>
      </c>
      <c r="AI50" s="21" t="s">
        <v>2015</v>
      </c>
      <c r="AJ50" s="21" t="s">
        <v>2015</v>
      </c>
      <c r="AK50" s="21" t="s">
        <v>2015</v>
      </c>
      <c r="AL50" s="21" t="s">
        <v>4803</v>
      </c>
    </row>
    <row r="51" spans="1:38" ht="15" customHeight="1">
      <c r="A51" s="21">
        <v>159880</v>
      </c>
      <c r="B51" s="21">
        <v>660347</v>
      </c>
      <c r="C51" s="21" t="s">
        <v>249</v>
      </c>
      <c r="D51" s="21" t="s">
        <v>2237</v>
      </c>
      <c r="E51" s="21" t="s">
        <v>6</v>
      </c>
      <c r="F51" s="21" t="s">
        <v>4883</v>
      </c>
      <c r="G51" s="21" t="s">
        <v>2340</v>
      </c>
      <c r="H51" s="21" t="s">
        <v>2341</v>
      </c>
      <c r="I51" s="21" t="s">
        <v>2015</v>
      </c>
      <c r="J51" s="21" t="s">
        <v>2342</v>
      </c>
      <c r="K51" s="21" t="s">
        <v>1520</v>
      </c>
      <c r="L51" s="21" t="s">
        <v>3993</v>
      </c>
      <c r="M51" s="21"/>
      <c r="N51" s="21" t="s">
        <v>2381</v>
      </c>
      <c r="O51" s="21" t="s">
        <v>2345</v>
      </c>
      <c r="P51" s="21" t="s">
        <v>3113</v>
      </c>
      <c r="Q51" s="21">
        <v>601</v>
      </c>
      <c r="R51" s="21">
        <v>0</v>
      </c>
      <c r="S51" s="21">
        <v>174</v>
      </c>
      <c r="T51" s="21">
        <v>775</v>
      </c>
      <c r="U51" s="21">
        <v>0.77549999999999997</v>
      </c>
      <c r="V51" s="21">
        <v>0</v>
      </c>
      <c r="W51" s="21">
        <v>0.77549999999999997</v>
      </c>
      <c r="X51" s="21" t="s">
        <v>2015</v>
      </c>
      <c r="Y51" s="21" t="s">
        <v>2015</v>
      </c>
      <c r="Z51" s="21" t="s">
        <v>2015</v>
      </c>
      <c r="AA51" s="21" t="s">
        <v>2015</v>
      </c>
      <c r="AB51" s="21" t="s">
        <v>2015</v>
      </c>
      <c r="AC51" s="21" t="s">
        <v>2015</v>
      </c>
      <c r="AD51" s="21" t="s">
        <v>2015</v>
      </c>
      <c r="AE51" s="21" t="s">
        <v>2342</v>
      </c>
      <c r="AF51" s="21" t="s">
        <v>2342</v>
      </c>
      <c r="AG51" s="21" t="s">
        <v>2342</v>
      </c>
      <c r="AH51" s="21" t="s">
        <v>2015</v>
      </c>
      <c r="AI51" s="21" t="s">
        <v>2015</v>
      </c>
      <c r="AJ51" s="21" t="s">
        <v>2015</v>
      </c>
      <c r="AK51" s="21" t="s">
        <v>2015</v>
      </c>
      <c r="AL51" s="21" t="s">
        <v>4802</v>
      </c>
    </row>
    <row r="52" spans="1:38" ht="15" customHeight="1">
      <c r="A52" s="21">
        <v>159880</v>
      </c>
      <c r="B52" s="21">
        <v>660349</v>
      </c>
      <c r="C52" s="21" t="s">
        <v>249</v>
      </c>
      <c r="D52" s="21" t="s">
        <v>2237</v>
      </c>
      <c r="E52" s="21" t="s">
        <v>6</v>
      </c>
      <c r="F52" s="21" t="s">
        <v>4883</v>
      </c>
      <c r="G52" s="21" t="s">
        <v>2340</v>
      </c>
      <c r="H52" s="21" t="s">
        <v>2341</v>
      </c>
      <c r="I52" s="21" t="s">
        <v>2015</v>
      </c>
      <c r="J52" s="21" t="s">
        <v>2342</v>
      </c>
      <c r="K52" s="21" t="s">
        <v>1522</v>
      </c>
      <c r="L52" s="21" t="s">
        <v>3995</v>
      </c>
      <c r="M52" s="21"/>
      <c r="N52" s="21" t="s">
        <v>2381</v>
      </c>
      <c r="O52" s="21" t="s">
        <v>2345</v>
      </c>
      <c r="P52" s="21" t="s">
        <v>3178</v>
      </c>
      <c r="Q52" s="21">
        <v>17</v>
      </c>
      <c r="R52" s="21">
        <v>5</v>
      </c>
      <c r="S52" s="21">
        <v>275</v>
      </c>
      <c r="T52" s="21">
        <v>297</v>
      </c>
      <c r="U52" s="21">
        <v>5.7200000000000001E-2</v>
      </c>
      <c r="V52" s="21">
        <v>1.6799999999999999E-2</v>
      </c>
      <c r="W52" s="21">
        <v>7.4099999999999999E-2</v>
      </c>
      <c r="X52" s="21" t="s">
        <v>2015</v>
      </c>
      <c r="Y52" s="21" t="s">
        <v>2342</v>
      </c>
      <c r="Z52" s="21" t="s">
        <v>2342</v>
      </c>
      <c r="AA52" s="21" t="s">
        <v>2342</v>
      </c>
      <c r="AB52" s="21" t="s">
        <v>2342</v>
      </c>
      <c r="AC52" s="21" t="s">
        <v>2342</v>
      </c>
      <c r="AD52" s="21" t="s">
        <v>2342</v>
      </c>
      <c r="AE52" s="21" t="s">
        <v>2015</v>
      </c>
      <c r="AF52" s="21" t="s">
        <v>2015</v>
      </c>
      <c r="AG52" s="21" t="s">
        <v>2015</v>
      </c>
      <c r="AH52" s="21" t="s">
        <v>2015</v>
      </c>
      <c r="AI52" s="21" t="s">
        <v>2015</v>
      </c>
      <c r="AJ52" s="21" t="s">
        <v>2015</v>
      </c>
      <c r="AK52" s="21" t="s">
        <v>2015</v>
      </c>
      <c r="AL52" s="21" t="s">
        <v>4803</v>
      </c>
    </row>
    <row r="53" spans="1:38" ht="15" customHeight="1">
      <c r="A53" s="21">
        <v>159880</v>
      </c>
      <c r="B53" s="21">
        <v>660350</v>
      </c>
      <c r="C53" s="21" t="s">
        <v>249</v>
      </c>
      <c r="D53" s="21" t="s">
        <v>2237</v>
      </c>
      <c r="E53" s="21" t="s">
        <v>6</v>
      </c>
      <c r="F53" s="21" t="s">
        <v>4883</v>
      </c>
      <c r="G53" s="21" t="s">
        <v>2340</v>
      </c>
      <c r="H53" s="21" t="s">
        <v>2341</v>
      </c>
      <c r="I53" s="21" t="s">
        <v>2015</v>
      </c>
      <c r="J53" s="21" t="s">
        <v>2342</v>
      </c>
      <c r="K53" s="21" t="s">
        <v>1523</v>
      </c>
      <c r="L53" s="21" t="s">
        <v>3996</v>
      </c>
      <c r="M53" s="21"/>
      <c r="N53" s="21" t="s">
        <v>2381</v>
      </c>
      <c r="O53" s="21" t="s">
        <v>2345</v>
      </c>
      <c r="P53" s="21" t="s">
        <v>3135</v>
      </c>
      <c r="Q53" s="21">
        <v>66</v>
      </c>
      <c r="R53" s="21">
        <v>13</v>
      </c>
      <c r="S53" s="21">
        <v>433</v>
      </c>
      <c r="T53" s="21">
        <v>512</v>
      </c>
      <c r="U53" s="21">
        <v>0.12889999999999999</v>
      </c>
      <c r="V53" s="21">
        <v>2.5399999999999999E-2</v>
      </c>
      <c r="W53" s="21">
        <v>0.15429999999999999</v>
      </c>
      <c r="X53" s="21" t="s">
        <v>2342</v>
      </c>
      <c r="Y53" s="21" t="s">
        <v>2342</v>
      </c>
      <c r="Z53" s="21" t="s">
        <v>2342</v>
      </c>
      <c r="AA53" s="21" t="s">
        <v>2342</v>
      </c>
      <c r="AB53" s="21" t="s">
        <v>2342</v>
      </c>
      <c r="AC53" s="21" t="s">
        <v>2342</v>
      </c>
      <c r="AD53" s="21" t="s">
        <v>2342</v>
      </c>
      <c r="AE53" s="21" t="s">
        <v>2015</v>
      </c>
      <c r="AF53" s="21" t="s">
        <v>2015</v>
      </c>
      <c r="AG53" s="21" t="s">
        <v>2015</v>
      </c>
      <c r="AH53" s="21" t="s">
        <v>2015</v>
      </c>
      <c r="AI53" s="21" t="s">
        <v>2015</v>
      </c>
      <c r="AJ53" s="21" t="s">
        <v>2015</v>
      </c>
      <c r="AK53" s="21" t="s">
        <v>2015</v>
      </c>
      <c r="AL53" s="21" t="s">
        <v>4803</v>
      </c>
    </row>
    <row r="54" spans="1:38" ht="15" customHeight="1">
      <c r="A54" s="21">
        <v>159880</v>
      </c>
      <c r="B54" s="21">
        <v>660352</v>
      </c>
      <c r="C54" s="21" t="s">
        <v>249</v>
      </c>
      <c r="D54" s="21" t="s">
        <v>2237</v>
      </c>
      <c r="E54" s="21" t="s">
        <v>6</v>
      </c>
      <c r="F54" s="21" t="s">
        <v>4883</v>
      </c>
      <c r="G54" s="21" t="s">
        <v>2340</v>
      </c>
      <c r="H54" s="21" t="s">
        <v>2341</v>
      </c>
      <c r="I54" s="21" t="s">
        <v>2015</v>
      </c>
      <c r="J54" s="21" t="s">
        <v>2342</v>
      </c>
      <c r="K54" s="21" t="s">
        <v>1524</v>
      </c>
      <c r="L54" s="21" t="s">
        <v>3997</v>
      </c>
      <c r="M54" s="21"/>
      <c r="N54" s="21" t="s">
        <v>2381</v>
      </c>
      <c r="O54" s="21" t="s">
        <v>2345</v>
      </c>
      <c r="P54" s="21" t="s">
        <v>3805</v>
      </c>
      <c r="Q54" s="21">
        <v>34</v>
      </c>
      <c r="R54" s="21">
        <v>6</v>
      </c>
      <c r="S54" s="21">
        <v>351</v>
      </c>
      <c r="T54" s="21">
        <v>391</v>
      </c>
      <c r="U54" s="21">
        <v>8.6999999999999994E-2</v>
      </c>
      <c r="V54" s="21">
        <v>1.5299999999999999E-2</v>
      </c>
      <c r="W54" s="21">
        <v>0.1023</v>
      </c>
      <c r="X54" s="21" t="s">
        <v>2342</v>
      </c>
      <c r="Y54" s="21" t="s">
        <v>2342</v>
      </c>
      <c r="Z54" s="21" t="s">
        <v>2342</v>
      </c>
      <c r="AA54" s="21" t="s">
        <v>2342</v>
      </c>
      <c r="AB54" s="21" t="s">
        <v>2342</v>
      </c>
      <c r="AC54" s="21" t="s">
        <v>2342</v>
      </c>
      <c r="AD54" s="21" t="s">
        <v>2342</v>
      </c>
      <c r="AE54" s="21" t="s">
        <v>2015</v>
      </c>
      <c r="AF54" s="21" t="s">
        <v>2015</v>
      </c>
      <c r="AG54" s="21" t="s">
        <v>2015</v>
      </c>
      <c r="AH54" s="21" t="s">
        <v>2015</v>
      </c>
      <c r="AI54" s="21" t="s">
        <v>2015</v>
      </c>
      <c r="AJ54" s="21" t="s">
        <v>2015</v>
      </c>
      <c r="AK54" s="21" t="s">
        <v>2015</v>
      </c>
      <c r="AL54" s="21" t="s">
        <v>4803</v>
      </c>
    </row>
    <row r="55" spans="1:38" ht="15" customHeight="1">
      <c r="A55" s="21">
        <v>159880</v>
      </c>
      <c r="B55" s="21">
        <v>660353</v>
      </c>
      <c r="C55" s="21" t="s">
        <v>249</v>
      </c>
      <c r="D55" s="21" t="s">
        <v>2237</v>
      </c>
      <c r="E55" s="21" t="s">
        <v>6</v>
      </c>
      <c r="F55" s="21" t="s">
        <v>4883</v>
      </c>
      <c r="G55" s="21" t="s">
        <v>2340</v>
      </c>
      <c r="H55" s="21" t="s">
        <v>2341</v>
      </c>
      <c r="I55" s="21" t="s">
        <v>2015</v>
      </c>
      <c r="J55" s="21" t="s">
        <v>2342</v>
      </c>
      <c r="K55" s="21" t="s">
        <v>1539</v>
      </c>
      <c r="L55" s="21" t="s">
        <v>4760</v>
      </c>
      <c r="M55" s="21"/>
      <c r="N55" s="21" t="s">
        <v>2381</v>
      </c>
      <c r="O55" s="21" t="s">
        <v>2345</v>
      </c>
      <c r="P55" s="21" t="s">
        <v>3805</v>
      </c>
      <c r="Q55" s="21">
        <v>34</v>
      </c>
      <c r="R55" s="21">
        <v>6</v>
      </c>
      <c r="S55" s="21">
        <v>281</v>
      </c>
      <c r="T55" s="21">
        <v>321</v>
      </c>
      <c r="U55" s="21">
        <v>0.10589999999999999</v>
      </c>
      <c r="V55" s="21">
        <v>1.8700000000000001E-2</v>
      </c>
      <c r="W55" s="21">
        <v>0.1246</v>
      </c>
      <c r="X55" s="21" t="s">
        <v>2015</v>
      </c>
      <c r="Y55" s="21" t="s">
        <v>2342</v>
      </c>
      <c r="Z55" s="21" t="s">
        <v>2342</v>
      </c>
      <c r="AA55" s="21" t="s">
        <v>2342</v>
      </c>
      <c r="AB55" s="21" t="s">
        <v>2342</v>
      </c>
      <c r="AC55" s="21" t="s">
        <v>2342</v>
      </c>
      <c r="AD55" s="21" t="s">
        <v>2342</v>
      </c>
      <c r="AE55" s="21" t="s">
        <v>2015</v>
      </c>
      <c r="AF55" s="21" t="s">
        <v>2015</v>
      </c>
      <c r="AG55" s="21" t="s">
        <v>2015</v>
      </c>
      <c r="AH55" s="21" t="s">
        <v>2015</v>
      </c>
      <c r="AI55" s="21" t="s">
        <v>2015</v>
      </c>
      <c r="AJ55" s="21" t="s">
        <v>2015</v>
      </c>
      <c r="AK55" s="21" t="s">
        <v>2015</v>
      </c>
      <c r="AL55" s="21" t="s">
        <v>4803</v>
      </c>
    </row>
    <row r="56" spans="1:38" ht="15" customHeight="1">
      <c r="A56" s="21">
        <v>159880</v>
      </c>
      <c r="B56" s="21">
        <v>660354</v>
      </c>
      <c r="C56" s="21" t="s">
        <v>249</v>
      </c>
      <c r="D56" s="21" t="s">
        <v>2237</v>
      </c>
      <c r="E56" s="21" t="s">
        <v>6</v>
      </c>
      <c r="F56" s="21" t="s">
        <v>4883</v>
      </c>
      <c r="G56" s="21" t="s">
        <v>2340</v>
      </c>
      <c r="H56" s="21" t="s">
        <v>2341</v>
      </c>
      <c r="I56" s="21" t="s">
        <v>2015</v>
      </c>
      <c r="J56" s="21" t="s">
        <v>2342</v>
      </c>
      <c r="K56" s="21" t="s">
        <v>1526</v>
      </c>
      <c r="L56" s="21" t="s">
        <v>3999</v>
      </c>
      <c r="M56" s="21"/>
      <c r="N56" s="21" t="s">
        <v>2381</v>
      </c>
      <c r="O56" s="21" t="s">
        <v>2345</v>
      </c>
      <c r="P56" s="21" t="s">
        <v>4000</v>
      </c>
      <c r="Q56" s="21">
        <v>72</v>
      </c>
      <c r="R56" s="21">
        <v>12</v>
      </c>
      <c r="S56" s="21">
        <v>1511</v>
      </c>
      <c r="T56" s="21">
        <v>1595</v>
      </c>
      <c r="U56" s="21">
        <v>4.5100000000000001E-2</v>
      </c>
      <c r="V56" s="21">
        <v>7.4999999999999997E-3</v>
      </c>
      <c r="W56" s="21">
        <v>5.2699999999999997E-2</v>
      </c>
      <c r="X56" s="21" t="s">
        <v>2015</v>
      </c>
      <c r="Y56" s="21" t="s">
        <v>2015</v>
      </c>
      <c r="Z56" s="21" t="s">
        <v>2015</v>
      </c>
      <c r="AA56" s="21" t="s">
        <v>2015</v>
      </c>
      <c r="AB56" s="21" t="s">
        <v>2015</v>
      </c>
      <c r="AC56" s="21" t="s">
        <v>2015</v>
      </c>
      <c r="AD56" s="21" t="s">
        <v>2015</v>
      </c>
      <c r="AE56" s="21" t="s">
        <v>2015</v>
      </c>
      <c r="AF56" s="21" t="s">
        <v>2015</v>
      </c>
      <c r="AG56" s="21" t="s">
        <v>2015</v>
      </c>
      <c r="AH56" s="21" t="s">
        <v>2342</v>
      </c>
      <c r="AI56" s="21" t="s">
        <v>2342</v>
      </c>
      <c r="AJ56" s="21" t="s">
        <v>2342</v>
      </c>
      <c r="AK56" s="21" t="s">
        <v>2342</v>
      </c>
      <c r="AL56" s="21" t="s">
        <v>4803</v>
      </c>
    </row>
    <row r="57" spans="1:38" ht="15" customHeight="1">
      <c r="A57" s="21">
        <v>159880</v>
      </c>
      <c r="B57" s="21">
        <v>660355</v>
      </c>
      <c r="C57" s="21" t="s">
        <v>249</v>
      </c>
      <c r="D57" s="21" t="s">
        <v>2237</v>
      </c>
      <c r="E57" s="21" t="s">
        <v>6</v>
      </c>
      <c r="F57" s="21" t="s">
        <v>4883</v>
      </c>
      <c r="G57" s="21" t="s">
        <v>2340</v>
      </c>
      <c r="H57" s="21" t="s">
        <v>2341</v>
      </c>
      <c r="I57" s="21" t="s">
        <v>2015</v>
      </c>
      <c r="J57" s="21" t="s">
        <v>2342</v>
      </c>
      <c r="K57" s="21" t="s">
        <v>1528</v>
      </c>
      <c r="L57" s="21" t="s">
        <v>4002</v>
      </c>
      <c r="M57" s="21"/>
      <c r="N57" s="21" t="s">
        <v>2381</v>
      </c>
      <c r="O57" s="21" t="s">
        <v>2345</v>
      </c>
      <c r="P57" s="21" t="s">
        <v>4003</v>
      </c>
      <c r="Q57" s="21">
        <v>97</v>
      </c>
      <c r="R57" s="21">
        <v>50</v>
      </c>
      <c r="S57" s="21">
        <v>197</v>
      </c>
      <c r="T57" s="21">
        <v>344</v>
      </c>
      <c r="U57" s="21">
        <v>0.28199999999999997</v>
      </c>
      <c r="V57" s="21">
        <v>0.14530000000000001</v>
      </c>
      <c r="W57" s="21">
        <v>0.42730000000000001</v>
      </c>
      <c r="X57" s="21" t="s">
        <v>2015</v>
      </c>
      <c r="Y57" s="21" t="s">
        <v>2342</v>
      </c>
      <c r="Z57" s="21" t="s">
        <v>2342</v>
      </c>
      <c r="AA57" s="21" t="s">
        <v>2342</v>
      </c>
      <c r="AB57" s="21" t="s">
        <v>2342</v>
      </c>
      <c r="AC57" s="21" t="s">
        <v>2342</v>
      </c>
      <c r="AD57" s="21" t="s">
        <v>2342</v>
      </c>
      <c r="AE57" s="21" t="s">
        <v>2015</v>
      </c>
      <c r="AF57" s="21" t="s">
        <v>2015</v>
      </c>
      <c r="AG57" s="21" t="s">
        <v>2015</v>
      </c>
      <c r="AH57" s="21" t="s">
        <v>2015</v>
      </c>
      <c r="AI57" s="21" t="s">
        <v>2015</v>
      </c>
      <c r="AJ57" s="21" t="s">
        <v>2015</v>
      </c>
      <c r="AK57" s="21" t="s">
        <v>2015</v>
      </c>
      <c r="AL57" s="21" t="s">
        <v>4803</v>
      </c>
    </row>
    <row r="58" spans="1:38" ht="15" customHeight="1">
      <c r="A58" s="21">
        <v>159880</v>
      </c>
      <c r="B58" s="21">
        <v>660356</v>
      </c>
      <c r="C58" s="21" t="s">
        <v>249</v>
      </c>
      <c r="D58" s="21" t="s">
        <v>2237</v>
      </c>
      <c r="E58" s="21" t="s">
        <v>6</v>
      </c>
      <c r="F58" s="21" t="s">
        <v>4883</v>
      </c>
      <c r="G58" s="21" t="s">
        <v>2340</v>
      </c>
      <c r="H58" s="21" t="s">
        <v>2341</v>
      </c>
      <c r="I58" s="21" t="s">
        <v>2015</v>
      </c>
      <c r="J58" s="21" t="s">
        <v>2342</v>
      </c>
      <c r="K58" s="21" t="s">
        <v>1600</v>
      </c>
      <c r="L58" s="21" t="s">
        <v>4852</v>
      </c>
      <c r="M58" s="21"/>
      <c r="N58" s="21" t="s">
        <v>2381</v>
      </c>
      <c r="O58" s="21" t="s">
        <v>2345</v>
      </c>
      <c r="P58" s="21" t="s">
        <v>3315</v>
      </c>
      <c r="Q58" s="21">
        <v>85</v>
      </c>
      <c r="R58" s="21">
        <v>0</v>
      </c>
      <c r="S58" s="21">
        <v>40</v>
      </c>
      <c r="T58" s="21">
        <v>125</v>
      </c>
      <c r="U58" s="21">
        <v>0.68</v>
      </c>
      <c r="V58" s="21">
        <v>0</v>
      </c>
      <c r="W58" s="21">
        <v>0.68</v>
      </c>
      <c r="X58" s="21" t="s">
        <v>2015</v>
      </c>
      <c r="Y58" s="21" t="s">
        <v>2015</v>
      </c>
      <c r="Z58" s="21" t="s">
        <v>2015</v>
      </c>
      <c r="AA58" s="21" t="s">
        <v>2015</v>
      </c>
      <c r="AB58" s="21" t="s">
        <v>2015</v>
      </c>
      <c r="AC58" s="21" t="s">
        <v>2015</v>
      </c>
      <c r="AD58" s="21" t="s">
        <v>2015</v>
      </c>
      <c r="AE58" s="21" t="s">
        <v>2015</v>
      </c>
      <c r="AF58" s="21" t="s">
        <v>2015</v>
      </c>
      <c r="AG58" s="21" t="s">
        <v>2015</v>
      </c>
      <c r="AH58" s="21" t="s">
        <v>2342</v>
      </c>
      <c r="AI58" s="21" t="s">
        <v>2342</v>
      </c>
      <c r="AJ58" s="21" t="s">
        <v>2342</v>
      </c>
      <c r="AK58" s="21" t="s">
        <v>2342</v>
      </c>
      <c r="AL58" s="21" t="s">
        <v>4802</v>
      </c>
    </row>
    <row r="59" spans="1:38" ht="15" customHeight="1">
      <c r="A59" s="21">
        <v>159880</v>
      </c>
      <c r="B59" s="21">
        <v>660357</v>
      </c>
      <c r="C59" s="21" t="s">
        <v>249</v>
      </c>
      <c r="D59" s="21" t="s">
        <v>2237</v>
      </c>
      <c r="E59" s="21" t="s">
        <v>6</v>
      </c>
      <c r="F59" s="21" t="s">
        <v>4883</v>
      </c>
      <c r="G59" s="21" t="s">
        <v>2340</v>
      </c>
      <c r="H59" s="21" t="s">
        <v>2341</v>
      </c>
      <c r="I59" s="21" t="s">
        <v>2015</v>
      </c>
      <c r="J59" s="21" t="s">
        <v>2342</v>
      </c>
      <c r="K59" s="21" t="s">
        <v>1533</v>
      </c>
      <c r="L59" s="21" t="s">
        <v>4007</v>
      </c>
      <c r="M59" s="21"/>
      <c r="N59" s="21" t="s">
        <v>2381</v>
      </c>
      <c r="O59" s="21" t="s">
        <v>2345</v>
      </c>
      <c r="P59" s="21" t="s">
        <v>4008</v>
      </c>
      <c r="Q59" s="21">
        <v>10</v>
      </c>
      <c r="R59" s="21">
        <v>2</v>
      </c>
      <c r="S59" s="21">
        <v>446</v>
      </c>
      <c r="T59" s="21">
        <v>458</v>
      </c>
      <c r="U59" s="21">
        <v>2.18E-2</v>
      </c>
      <c r="V59" s="21">
        <v>4.4000000000000003E-3</v>
      </c>
      <c r="W59" s="21">
        <v>2.6200000000000001E-2</v>
      </c>
      <c r="X59" s="21" t="s">
        <v>2015</v>
      </c>
      <c r="Y59" s="21" t="s">
        <v>2342</v>
      </c>
      <c r="Z59" s="21" t="s">
        <v>2342</v>
      </c>
      <c r="AA59" s="21" t="s">
        <v>2342</v>
      </c>
      <c r="AB59" s="21" t="s">
        <v>2342</v>
      </c>
      <c r="AC59" s="21" t="s">
        <v>2342</v>
      </c>
      <c r="AD59" s="21" t="s">
        <v>2342</v>
      </c>
      <c r="AE59" s="21" t="s">
        <v>2342</v>
      </c>
      <c r="AF59" s="21" t="s">
        <v>2342</v>
      </c>
      <c r="AG59" s="21" t="s">
        <v>2342</v>
      </c>
      <c r="AH59" s="21" t="s">
        <v>2015</v>
      </c>
      <c r="AI59" s="21" t="s">
        <v>2015</v>
      </c>
      <c r="AJ59" s="21" t="s">
        <v>2015</v>
      </c>
      <c r="AK59" s="21" t="s">
        <v>2015</v>
      </c>
      <c r="AL59" s="21" t="s">
        <v>4803</v>
      </c>
    </row>
    <row r="60" spans="1:38" ht="15" customHeight="1">
      <c r="A60" s="21">
        <v>159880</v>
      </c>
      <c r="B60" s="21">
        <v>660358</v>
      </c>
      <c r="C60" s="21" t="s">
        <v>249</v>
      </c>
      <c r="D60" s="21" t="s">
        <v>2237</v>
      </c>
      <c r="E60" s="21" t="s">
        <v>6</v>
      </c>
      <c r="F60" s="21" t="s">
        <v>4883</v>
      </c>
      <c r="G60" s="21" t="s">
        <v>2340</v>
      </c>
      <c r="H60" s="21" t="s">
        <v>2341</v>
      </c>
      <c r="I60" s="21" t="s">
        <v>2015</v>
      </c>
      <c r="J60" s="21" t="s">
        <v>2342</v>
      </c>
      <c r="K60" s="21" t="s">
        <v>1575</v>
      </c>
      <c r="L60" s="21" t="s">
        <v>4050</v>
      </c>
      <c r="M60" s="21"/>
      <c r="N60" s="21" t="s">
        <v>2381</v>
      </c>
      <c r="O60" s="21" t="s">
        <v>2345</v>
      </c>
      <c r="P60" s="21" t="s">
        <v>3113</v>
      </c>
      <c r="Q60" s="21">
        <v>234</v>
      </c>
      <c r="R60" s="21">
        <v>0</v>
      </c>
      <c r="S60" s="21">
        <v>37</v>
      </c>
      <c r="T60" s="21">
        <v>271</v>
      </c>
      <c r="U60" s="21">
        <v>0.86350000000000005</v>
      </c>
      <c r="V60" s="21">
        <v>0</v>
      </c>
      <c r="W60" s="21">
        <v>0.86350000000000005</v>
      </c>
      <c r="X60" s="21" t="s">
        <v>2342</v>
      </c>
      <c r="Y60" s="21" t="s">
        <v>2342</v>
      </c>
      <c r="Z60" s="21" t="s">
        <v>2342</v>
      </c>
      <c r="AA60" s="21" t="s">
        <v>2342</v>
      </c>
      <c r="AB60" s="21" t="s">
        <v>2342</v>
      </c>
      <c r="AC60" s="21" t="s">
        <v>2342</v>
      </c>
      <c r="AD60" s="21" t="s">
        <v>2342</v>
      </c>
      <c r="AE60" s="21" t="s">
        <v>2015</v>
      </c>
      <c r="AF60" s="21" t="s">
        <v>2015</v>
      </c>
      <c r="AG60" s="21" t="s">
        <v>2015</v>
      </c>
      <c r="AH60" s="21" t="s">
        <v>2015</v>
      </c>
      <c r="AI60" s="21" t="s">
        <v>2015</v>
      </c>
      <c r="AJ60" s="21" t="s">
        <v>2015</v>
      </c>
      <c r="AK60" s="21" t="s">
        <v>2015</v>
      </c>
      <c r="AL60" s="21" t="s">
        <v>4802</v>
      </c>
    </row>
    <row r="61" spans="1:38" ht="15" customHeight="1">
      <c r="A61" s="21">
        <v>159880</v>
      </c>
      <c r="B61" s="21">
        <v>660360</v>
      </c>
      <c r="C61" s="21" t="s">
        <v>249</v>
      </c>
      <c r="D61" s="21" t="s">
        <v>2237</v>
      </c>
      <c r="E61" s="21" t="s">
        <v>6</v>
      </c>
      <c r="F61" s="21" t="s">
        <v>4883</v>
      </c>
      <c r="G61" s="21" t="s">
        <v>2340</v>
      </c>
      <c r="H61" s="21" t="s">
        <v>2341</v>
      </c>
      <c r="I61" s="21" t="s">
        <v>2015</v>
      </c>
      <c r="J61" s="21" t="s">
        <v>2342</v>
      </c>
      <c r="K61" s="21" t="s">
        <v>1531</v>
      </c>
      <c r="L61" s="21" t="s">
        <v>4006</v>
      </c>
      <c r="M61" s="21"/>
      <c r="N61" s="21" t="s">
        <v>2381</v>
      </c>
      <c r="O61" s="21" t="s">
        <v>2345</v>
      </c>
      <c r="P61" s="21" t="s">
        <v>2382</v>
      </c>
      <c r="Q61" s="21">
        <v>9</v>
      </c>
      <c r="R61" s="21">
        <v>2</v>
      </c>
      <c r="S61" s="21">
        <v>475</v>
      </c>
      <c r="T61" s="21">
        <v>486</v>
      </c>
      <c r="U61" s="21">
        <v>1.8499999999999999E-2</v>
      </c>
      <c r="V61" s="21">
        <v>4.1000000000000003E-3</v>
      </c>
      <c r="W61" s="21">
        <v>2.2599999999999999E-2</v>
      </c>
      <c r="X61" s="21" t="s">
        <v>2015</v>
      </c>
      <c r="Y61" s="21" t="s">
        <v>2342</v>
      </c>
      <c r="Z61" s="21" t="s">
        <v>2342</v>
      </c>
      <c r="AA61" s="21" t="s">
        <v>2342</v>
      </c>
      <c r="AB61" s="21" t="s">
        <v>2342</v>
      </c>
      <c r="AC61" s="21" t="s">
        <v>2342</v>
      </c>
      <c r="AD61" s="21" t="s">
        <v>2342</v>
      </c>
      <c r="AE61" s="21" t="s">
        <v>2015</v>
      </c>
      <c r="AF61" s="21" t="s">
        <v>2015</v>
      </c>
      <c r="AG61" s="21" t="s">
        <v>2015</v>
      </c>
      <c r="AH61" s="21" t="s">
        <v>2015</v>
      </c>
      <c r="AI61" s="21" t="s">
        <v>2015</v>
      </c>
      <c r="AJ61" s="21" t="s">
        <v>2015</v>
      </c>
      <c r="AK61" s="21" t="s">
        <v>2015</v>
      </c>
      <c r="AL61" s="21" t="s">
        <v>4803</v>
      </c>
    </row>
    <row r="62" spans="1:38" ht="15" customHeight="1">
      <c r="A62" s="21">
        <v>159880</v>
      </c>
      <c r="B62" s="21">
        <v>660361</v>
      </c>
      <c r="C62" s="21" t="s">
        <v>249</v>
      </c>
      <c r="D62" s="21" t="s">
        <v>2237</v>
      </c>
      <c r="E62" s="21" t="s">
        <v>6</v>
      </c>
      <c r="F62" s="21" t="s">
        <v>4883</v>
      </c>
      <c r="G62" s="21" t="s">
        <v>2340</v>
      </c>
      <c r="H62" s="21" t="s">
        <v>2341</v>
      </c>
      <c r="I62" s="21" t="s">
        <v>2015</v>
      </c>
      <c r="J62" s="21" t="s">
        <v>2342</v>
      </c>
      <c r="K62" s="21" t="s">
        <v>1536</v>
      </c>
      <c r="L62" s="21" t="s">
        <v>4012</v>
      </c>
      <c r="M62" s="21"/>
      <c r="N62" s="21" t="s">
        <v>2381</v>
      </c>
      <c r="O62" s="21" t="s">
        <v>2345</v>
      </c>
      <c r="P62" s="21" t="s">
        <v>3162</v>
      </c>
      <c r="Q62" s="21">
        <v>453</v>
      </c>
      <c r="R62" s="21">
        <v>0</v>
      </c>
      <c r="S62" s="21">
        <v>455</v>
      </c>
      <c r="T62" s="21">
        <v>908</v>
      </c>
      <c r="U62" s="21">
        <v>0.49890000000000001</v>
      </c>
      <c r="V62" s="21">
        <v>0</v>
      </c>
      <c r="W62" s="21">
        <v>0.49890000000000001</v>
      </c>
      <c r="X62" s="21" t="s">
        <v>2015</v>
      </c>
      <c r="Y62" s="21" t="s">
        <v>2015</v>
      </c>
      <c r="Z62" s="21" t="s">
        <v>2015</v>
      </c>
      <c r="AA62" s="21" t="s">
        <v>2015</v>
      </c>
      <c r="AB62" s="21" t="s">
        <v>2015</v>
      </c>
      <c r="AC62" s="21" t="s">
        <v>2015</v>
      </c>
      <c r="AD62" s="21" t="s">
        <v>2015</v>
      </c>
      <c r="AE62" s="21" t="s">
        <v>2015</v>
      </c>
      <c r="AF62" s="21" t="s">
        <v>2015</v>
      </c>
      <c r="AG62" s="21" t="s">
        <v>2015</v>
      </c>
      <c r="AH62" s="21" t="s">
        <v>2342</v>
      </c>
      <c r="AI62" s="21" t="s">
        <v>2342</v>
      </c>
      <c r="AJ62" s="21" t="s">
        <v>2342</v>
      </c>
      <c r="AK62" s="21" t="s">
        <v>2342</v>
      </c>
      <c r="AL62" s="21" t="s">
        <v>4802</v>
      </c>
    </row>
    <row r="63" spans="1:38" ht="15" customHeight="1">
      <c r="A63" s="21">
        <v>159880</v>
      </c>
      <c r="B63" s="21">
        <v>660362</v>
      </c>
      <c r="C63" s="21" t="s">
        <v>249</v>
      </c>
      <c r="D63" s="21" t="s">
        <v>2237</v>
      </c>
      <c r="E63" s="21" t="s">
        <v>6</v>
      </c>
      <c r="F63" s="21" t="s">
        <v>4883</v>
      </c>
      <c r="G63" s="21" t="s">
        <v>2340</v>
      </c>
      <c r="H63" s="21" t="s">
        <v>2341</v>
      </c>
      <c r="I63" s="21" t="s">
        <v>2015</v>
      </c>
      <c r="J63" s="21" t="s">
        <v>2342</v>
      </c>
      <c r="K63" s="21" t="s">
        <v>1548</v>
      </c>
      <c r="L63" s="21" t="s">
        <v>4763</v>
      </c>
      <c r="M63" s="21"/>
      <c r="N63" s="21" t="s">
        <v>2381</v>
      </c>
      <c r="O63" s="21" t="s">
        <v>2345</v>
      </c>
      <c r="P63" s="21" t="s">
        <v>3982</v>
      </c>
      <c r="Q63" s="21">
        <v>33</v>
      </c>
      <c r="R63" s="21">
        <v>5</v>
      </c>
      <c r="S63" s="21">
        <v>419</v>
      </c>
      <c r="T63" s="21">
        <v>457</v>
      </c>
      <c r="U63" s="21">
        <v>7.22E-2</v>
      </c>
      <c r="V63" s="21">
        <v>1.09E-2</v>
      </c>
      <c r="W63" s="21">
        <v>8.3199999999999996E-2</v>
      </c>
      <c r="X63" s="21" t="s">
        <v>2015</v>
      </c>
      <c r="Y63" s="21" t="s">
        <v>2342</v>
      </c>
      <c r="Z63" s="21" t="s">
        <v>2342</v>
      </c>
      <c r="AA63" s="21" t="s">
        <v>2342</v>
      </c>
      <c r="AB63" s="21" t="s">
        <v>2342</v>
      </c>
      <c r="AC63" s="21" t="s">
        <v>2342</v>
      </c>
      <c r="AD63" s="21" t="s">
        <v>2342</v>
      </c>
      <c r="AE63" s="21" t="s">
        <v>2015</v>
      </c>
      <c r="AF63" s="21" t="s">
        <v>2015</v>
      </c>
      <c r="AG63" s="21" t="s">
        <v>2015</v>
      </c>
      <c r="AH63" s="21" t="s">
        <v>2015</v>
      </c>
      <c r="AI63" s="21" t="s">
        <v>2015</v>
      </c>
      <c r="AJ63" s="21" t="s">
        <v>2015</v>
      </c>
      <c r="AK63" s="21" t="s">
        <v>2015</v>
      </c>
      <c r="AL63" s="21" t="s">
        <v>4803</v>
      </c>
    </row>
    <row r="64" spans="1:38" ht="15" customHeight="1">
      <c r="A64" s="21">
        <v>159880</v>
      </c>
      <c r="B64" s="21">
        <v>660363</v>
      </c>
      <c r="C64" s="21" t="s">
        <v>249</v>
      </c>
      <c r="D64" s="21" t="s">
        <v>2237</v>
      </c>
      <c r="E64" s="21" t="s">
        <v>6</v>
      </c>
      <c r="F64" s="21" t="s">
        <v>4883</v>
      </c>
      <c r="G64" s="21" t="s">
        <v>2340</v>
      </c>
      <c r="H64" s="21" t="s">
        <v>2341</v>
      </c>
      <c r="I64" s="21" t="s">
        <v>2015</v>
      </c>
      <c r="J64" s="21" t="s">
        <v>2342</v>
      </c>
      <c r="K64" s="21" t="s">
        <v>1597</v>
      </c>
      <c r="L64" s="21" t="s">
        <v>4074</v>
      </c>
      <c r="M64" s="21"/>
      <c r="N64" s="21" t="s">
        <v>2381</v>
      </c>
      <c r="O64" s="21" t="s">
        <v>2345</v>
      </c>
      <c r="P64" s="21" t="s">
        <v>4000</v>
      </c>
      <c r="Q64" s="21">
        <v>25</v>
      </c>
      <c r="R64" s="21">
        <v>5</v>
      </c>
      <c r="S64" s="21">
        <v>631</v>
      </c>
      <c r="T64" s="21">
        <v>661</v>
      </c>
      <c r="U64" s="21">
        <v>3.78E-2</v>
      </c>
      <c r="V64" s="21">
        <v>7.6E-3</v>
      </c>
      <c r="W64" s="21">
        <v>4.5400000000000003E-2</v>
      </c>
      <c r="X64" s="21" t="s">
        <v>2015</v>
      </c>
      <c r="Y64" s="21" t="s">
        <v>2342</v>
      </c>
      <c r="Z64" s="21" t="s">
        <v>2342</v>
      </c>
      <c r="AA64" s="21" t="s">
        <v>2342</v>
      </c>
      <c r="AB64" s="21" t="s">
        <v>2342</v>
      </c>
      <c r="AC64" s="21" t="s">
        <v>2342</v>
      </c>
      <c r="AD64" s="21" t="s">
        <v>2342</v>
      </c>
      <c r="AE64" s="21" t="s">
        <v>2342</v>
      </c>
      <c r="AF64" s="21" t="s">
        <v>2342</v>
      </c>
      <c r="AG64" s="21" t="s">
        <v>2342</v>
      </c>
      <c r="AH64" s="21" t="s">
        <v>2015</v>
      </c>
      <c r="AI64" s="21" t="s">
        <v>2015</v>
      </c>
      <c r="AJ64" s="21" t="s">
        <v>2015</v>
      </c>
      <c r="AK64" s="21" t="s">
        <v>2015</v>
      </c>
      <c r="AL64" s="21" t="s">
        <v>4803</v>
      </c>
    </row>
    <row r="65" spans="1:38" ht="15" customHeight="1">
      <c r="A65" s="21">
        <v>159880</v>
      </c>
      <c r="B65" s="21">
        <v>660365</v>
      </c>
      <c r="C65" s="21" t="s">
        <v>249</v>
      </c>
      <c r="D65" s="21" t="s">
        <v>2237</v>
      </c>
      <c r="E65" s="21" t="s">
        <v>6</v>
      </c>
      <c r="F65" s="21" t="s">
        <v>4883</v>
      </c>
      <c r="G65" s="21" t="s">
        <v>2340</v>
      </c>
      <c r="H65" s="21" t="s">
        <v>2341</v>
      </c>
      <c r="I65" s="21" t="s">
        <v>2015</v>
      </c>
      <c r="J65" s="21" t="s">
        <v>2342</v>
      </c>
      <c r="K65" s="21" t="s">
        <v>1589</v>
      </c>
      <c r="L65" s="21" t="s">
        <v>4067</v>
      </c>
      <c r="M65" s="21"/>
      <c r="N65" s="21" t="s">
        <v>2381</v>
      </c>
      <c r="O65" s="21" t="s">
        <v>2345</v>
      </c>
      <c r="P65" s="21" t="s">
        <v>3113</v>
      </c>
      <c r="Q65" s="21">
        <v>183</v>
      </c>
      <c r="R65" s="21">
        <v>0</v>
      </c>
      <c r="S65" s="21">
        <v>219</v>
      </c>
      <c r="T65" s="21">
        <v>402</v>
      </c>
      <c r="U65" s="21">
        <v>0.45519999999999999</v>
      </c>
      <c r="V65" s="21">
        <v>0</v>
      </c>
      <c r="W65" s="21">
        <v>0.45519999999999999</v>
      </c>
      <c r="X65" s="21" t="s">
        <v>2015</v>
      </c>
      <c r="Y65" s="21" t="s">
        <v>2342</v>
      </c>
      <c r="Z65" s="21" t="s">
        <v>2342</v>
      </c>
      <c r="AA65" s="21" t="s">
        <v>2342</v>
      </c>
      <c r="AB65" s="21" t="s">
        <v>2342</v>
      </c>
      <c r="AC65" s="21" t="s">
        <v>2342</v>
      </c>
      <c r="AD65" s="21" t="s">
        <v>2342</v>
      </c>
      <c r="AE65" s="21" t="s">
        <v>2342</v>
      </c>
      <c r="AF65" s="21" t="s">
        <v>2342</v>
      </c>
      <c r="AG65" s="21" t="s">
        <v>2342</v>
      </c>
      <c r="AH65" s="21" t="s">
        <v>2015</v>
      </c>
      <c r="AI65" s="21" t="s">
        <v>2015</v>
      </c>
      <c r="AJ65" s="21" t="s">
        <v>2015</v>
      </c>
      <c r="AK65" s="21" t="s">
        <v>2015</v>
      </c>
      <c r="AL65" s="21" t="s">
        <v>4802</v>
      </c>
    </row>
    <row r="66" spans="1:38" ht="15" customHeight="1">
      <c r="A66" s="21">
        <v>159880</v>
      </c>
      <c r="B66" s="21">
        <v>660366</v>
      </c>
      <c r="C66" s="21" t="s">
        <v>249</v>
      </c>
      <c r="D66" s="21" t="s">
        <v>2237</v>
      </c>
      <c r="E66" s="21" t="s">
        <v>6</v>
      </c>
      <c r="F66" s="21" t="s">
        <v>4883</v>
      </c>
      <c r="G66" s="21" t="s">
        <v>2340</v>
      </c>
      <c r="H66" s="21" t="s">
        <v>2341</v>
      </c>
      <c r="I66" s="21" t="s">
        <v>2015</v>
      </c>
      <c r="J66" s="21" t="s">
        <v>2342</v>
      </c>
      <c r="K66" s="21" t="s">
        <v>1538</v>
      </c>
      <c r="L66" s="21" t="s">
        <v>4759</v>
      </c>
      <c r="M66" s="21"/>
      <c r="N66" s="21" t="s">
        <v>2381</v>
      </c>
      <c r="O66" s="21" t="s">
        <v>2345</v>
      </c>
      <c r="P66" s="21" t="s">
        <v>3162</v>
      </c>
      <c r="Q66" s="21">
        <v>223</v>
      </c>
      <c r="R66" s="21">
        <v>0</v>
      </c>
      <c r="S66" s="21">
        <v>85</v>
      </c>
      <c r="T66" s="21">
        <v>308</v>
      </c>
      <c r="U66" s="21">
        <v>0.72399999999999998</v>
      </c>
      <c r="V66" s="21">
        <v>0</v>
      </c>
      <c r="W66" s="21">
        <v>0.72399999999999998</v>
      </c>
      <c r="X66" s="21" t="s">
        <v>2342</v>
      </c>
      <c r="Y66" s="21" t="s">
        <v>2342</v>
      </c>
      <c r="Z66" s="21" t="s">
        <v>2342</v>
      </c>
      <c r="AA66" s="21" t="s">
        <v>2342</v>
      </c>
      <c r="AB66" s="21" t="s">
        <v>2342</v>
      </c>
      <c r="AC66" s="21" t="s">
        <v>2342</v>
      </c>
      <c r="AD66" s="21" t="s">
        <v>2342</v>
      </c>
      <c r="AE66" s="21" t="s">
        <v>2015</v>
      </c>
      <c r="AF66" s="21" t="s">
        <v>2015</v>
      </c>
      <c r="AG66" s="21" t="s">
        <v>2015</v>
      </c>
      <c r="AH66" s="21" t="s">
        <v>2015</v>
      </c>
      <c r="AI66" s="21" t="s">
        <v>2015</v>
      </c>
      <c r="AJ66" s="21" t="s">
        <v>2015</v>
      </c>
      <c r="AK66" s="21" t="s">
        <v>2015</v>
      </c>
      <c r="AL66" s="21" t="s">
        <v>4802</v>
      </c>
    </row>
    <row r="67" spans="1:38" ht="15" customHeight="1">
      <c r="A67" s="21">
        <v>159880</v>
      </c>
      <c r="B67" s="21">
        <v>660368</v>
      </c>
      <c r="C67" s="21" t="s">
        <v>249</v>
      </c>
      <c r="D67" s="21" t="s">
        <v>2237</v>
      </c>
      <c r="E67" s="21" t="s">
        <v>6</v>
      </c>
      <c r="F67" s="21" t="s">
        <v>4883</v>
      </c>
      <c r="G67" s="21" t="s">
        <v>2340</v>
      </c>
      <c r="H67" s="21" t="s">
        <v>2341</v>
      </c>
      <c r="I67" s="21" t="s">
        <v>2015</v>
      </c>
      <c r="J67" s="21" t="s">
        <v>2342</v>
      </c>
      <c r="K67" s="21" t="s">
        <v>1540</v>
      </c>
      <c r="L67" s="21" t="s">
        <v>4015</v>
      </c>
      <c r="M67" s="21"/>
      <c r="N67" s="21" t="s">
        <v>2381</v>
      </c>
      <c r="O67" s="21" t="s">
        <v>2345</v>
      </c>
      <c r="P67" s="21" t="s">
        <v>3162</v>
      </c>
      <c r="Q67" s="21">
        <v>165</v>
      </c>
      <c r="R67" s="21">
        <v>0</v>
      </c>
      <c r="S67" s="21">
        <v>161</v>
      </c>
      <c r="T67" s="21">
        <v>326</v>
      </c>
      <c r="U67" s="21">
        <v>0.50609999999999999</v>
      </c>
      <c r="V67" s="21">
        <v>0</v>
      </c>
      <c r="W67" s="21">
        <v>0.50609999999999999</v>
      </c>
      <c r="X67" s="21" t="s">
        <v>2342</v>
      </c>
      <c r="Y67" s="21" t="s">
        <v>2342</v>
      </c>
      <c r="Z67" s="21" t="s">
        <v>2342</v>
      </c>
      <c r="AA67" s="21" t="s">
        <v>2342</v>
      </c>
      <c r="AB67" s="21" t="s">
        <v>2342</v>
      </c>
      <c r="AC67" s="21" t="s">
        <v>2342</v>
      </c>
      <c r="AD67" s="21" t="s">
        <v>2342</v>
      </c>
      <c r="AE67" s="21" t="s">
        <v>2015</v>
      </c>
      <c r="AF67" s="21" t="s">
        <v>2015</v>
      </c>
      <c r="AG67" s="21" t="s">
        <v>2015</v>
      </c>
      <c r="AH67" s="21" t="s">
        <v>2015</v>
      </c>
      <c r="AI67" s="21" t="s">
        <v>2015</v>
      </c>
      <c r="AJ67" s="21" t="s">
        <v>2015</v>
      </c>
      <c r="AK67" s="21" t="s">
        <v>2015</v>
      </c>
      <c r="AL67" s="21" t="s">
        <v>4802</v>
      </c>
    </row>
    <row r="68" spans="1:38" ht="15" customHeight="1">
      <c r="A68" s="21">
        <v>159880</v>
      </c>
      <c r="B68" s="21">
        <v>660369</v>
      </c>
      <c r="C68" s="21" t="s">
        <v>249</v>
      </c>
      <c r="D68" s="21" t="s">
        <v>2237</v>
      </c>
      <c r="E68" s="21" t="s">
        <v>6</v>
      </c>
      <c r="F68" s="21" t="s">
        <v>4883</v>
      </c>
      <c r="G68" s="21" t="s">
        <v>2340</v>
      </c>
      <c r="H68" s="21" t="s">
        <v>2341</v>
      </c>
      <c r="I68" s="21" t="s">
        <v>2015</v>
      </c>
      <c r="J68" s="21" t="s">
        <v>2342</v>
      </c>
      <c r="K68" s="21" t="s">
        <v>1604</v>
      </c>
      <c r="L68" s="21" t="s">
        <v>4773</v>
      </c>
      <c r="M68" s="21"/>
      <c r="N68" s="21" t="s">
        <v>2381</v>
      </c>
      <c r="O68" s="21" t="s">
        <v>2345</v>
      </c>
      <c r="P68" s="21" t="s">
        <v>2382</v>
      </c>
      <c r="Q68" s="21">
        <v>35</v>
      </c>
      <c r="R68" s="21">
        <v>4</v>
      </c>
      <c r="S68" s="21">
        <v>416</v>
      </c>
      <c r="T68" s="21">
        <v>455</v>
      </c>
      <c r="U68" s="21">
        <v>7.6899999999999996E-2</v>
      </c>
      <c r="V68" s="21">
        <v>8.8000000000000005E-3</v>
      </c>
      <c r="W68" s="21">
        <v>8.5699999999999998E-2</v>
      </c>
      <c r="X68" s="21" t="s">
        <v>2342</v>
      </c>
      <c r="Y68" s="21" t="s">
        <v>2342</v>
      </c>
      <c r="Z68" s="21" t="s">
        <v>2342</v>
      </c>
      <c r="AA68" s="21" t="s">
        <v>2342</v>
      </c>
      <c r="AB68" s="21" t="s">
        <v>2342</v>
      </c>
      <c r="AC68" s="21" t="s">
        <v>2342</v>
      </c>
      <c r="AD68" s="21" t="s">
        <v>2342</v>
      </c>
      <c r="AE68" s="21" t="s">
        <v>2015</v>
      </c>
      <c r="AF68" s="21" t="s">
        <v>2015</v>
      </c>
      <c r="AG68" s="21" t="s">
        <v>2015</v>
      </c>
      <c r="AH68" s="21" t="s">
        <v>2015</v>
      </c>
      <c r="AI68" s="21" t="s">
        <v>2015</v>
      </c>
      <c r="AJ68" s="21" t="s">
        <v>2015</v>
      </c>
      <c r="AK68" s="21" t="s">
        <v>2015</v>
      </c>
      <c r="AL68" s="21" t="s">
        <v>4803</v>
      </c>
    </row>
    <row r="69" spans="1:38" ht="15" customHeight="1">
      <c r="A69" s="21">
        <v>159880</v>
      </c>
      <c r="B69" s="21">
        <v>660370</v>
      </c>
      <c r="C69" s="21" t="s">
        <v>249</v>
      </c>
      <c r="D69" s="21" t="s">
        <v>2237</v>
      </c>
      <c r="E69" s="21" t="s">
        <v>6</v>
      </c>
      <c r="F69" s="21" t="s">
        <v>4883</v>
      </c>
      <c r="G69" s="21" t="s">
        <v>2340</v>
      </c>
      <c r="H69" s="21" t="s">
        <v>2341</v>
      </c>
      <c r="I69" s="21" t="s">
        <v>2015</v>
      </c>
      <c r="J69" s="21" t="s">
        <v>2342</v>
      </c>
      <c r="K69" s="21" t="s">
        <v>1542</v>
      </c>
      <c r="L69" s="21" t="s">
        <v>4017</v>
      </c>
      <c r="M69" s="21"/>
      <c r="N69" s="21" t="s">
        <v>2381</v>
      </c>
      <c r="O69" s="21" t="s">
        <v>2345</v>
      </c>
      <c r="P69" s="21" t="s">
        <v>4014</v>
      </c>
      <c r="Q69" s="21">
        <v>521</v>
      </c>
      <c r="R69" s="21">
        <v>0</v>
      </c>
      <c r="S69" s="21">
        <v>297</v>
      </c>
      <c r="T69" s="21">
        <v>818</v>
      </c>
      <c r="U69" s="21">
        <v>0.63690000000000002</v>
      </c>
      <c r="V69" s="21">
        <v>0</v>
      </c>
      <c r="W69" s="21">
        <v>0.63690000000000002</v>
      </c>
      <c r="X69" s="21" t="s">
        <v>2015</v>
      </c>
      <c r="Y69" s="21" t="s">
        <v>2015</v>
      </c>
      <c r="Z69" s="21" t="s">
        <v>2015</v>
      </c>
      <c r="AA69" s="21" t="s">
        <v>2015</v>
      </c>
      <c r="AB69" s="21" t="s">
        <v>2015</v>
      </c>
      <c r="AC69" s="21" t="s">
        <v>2015</v>
      </c>
      <c r="AD69" s="21" t="s">
        <v>2015</v>
      </c>
      <c r="AE69" s="21" t="s">
        <v>2342</v>
      </c>
      <c r="AF69" s="21" t="s">
        <v>2342</v>
      </c>
      <c r="AG69" s="21" t="s">
        <v>2342</v>
      </c>
      <c r="AH69" s="21" t="s">
        <v>2015</v>
      </c>
      <c r="AI69" s="21" t="s">
        <v>2015</v>
      </c>
      <c r="AJ69" s="21" t="s">
        <v>2015</v>
      </c>
      <c r="AK69" s="21" t="s">
        <v>2015</v>
      </c>
      <c r="AL69" s="21" t="s">
        <v>4802</v>
      </c>
    </row>
    <row r="70" spans="1:38" ht="15" customHeight="1">
      <c r="A70" s="21">
        <v>159880</v>
      </c>
      <c r="B70" s="21">
        <v>660371</v>
      </c>
      <c r="C70" s="21" t="s">
        <v>249</v>
      </c>
      <c r="D70" s="21" t="s">
        <v>2237</v>
      </c>
      <c r="E70" s="21" t="s">
        <v>6</v>
      </c>
      <c r="F70" s="21" t="s">
        <v>4883</v>
      </c>
      <c r="G70" s="21" t="s">
        <v>2340</v>
      </c>
      <c r="H70" s="21" t="s">
        <v>2341</v>
      </c>
      <c r="I70" s="21" t="s">
        <v>2015</v>
      </c>
      <c r="J70" s="21" t="s">
        <v>2342</v>
      </c>
      <c r="K70" s="21" t="s">
        <v>1543</v>
      </c>
      <c r="L70" s="21" t="s">
        <v>4761</v>
      </c>
      <c r="M70" s="21"/>
      <c r="N70" s="21" t="s">
        <v>2381</v>
      </c>
      <c r="O70" s="21" t="s">
        <v>2345</v>
      </c>
      <c r="P70" s="21" t="s">
        <v>3113</v>
      </c>
      <c r="Q70" s="21">
        <v>271</v>
      </c>
      <c r="R70" s="21">
        <v>0</v>
      </c>
      <c r="S70" s="21">
        <v>34</v>
      </c>
      <c r="T70" s="21">
        <v>305</v>
      </c>
      <c r="U70" s="21">
        <v>0.88849999999999996</v>
      </c>
      <c r="V70" s="21">
        <v>0</v>
      </c>
      <c r="W70" s="21">
        <v>0.88849999999999996</v>
      </c>
      <c r="X70" s="21" t="s">
        <v>2342</v>
      </c>
      <c r="Y70" s="21" t="s">
        <v>2342</v>
      </c>
      <c r="Z70" s="21" t="s">
        <v>2342</v>
      </c>
      <c r="AA70" s="21" t="s">
        <v>2342</v>
      </c>
      <c r="AB70" s="21" t="s">
        <v>2342</v>
      </c>
      <c r="AC70" s="21" t="s">
        <v>2342</v>
      </c>
      <c r="AD70" s="21" t="s">
        <v>2342</v>
      </c>
      <c r="AE70" s="21" t="s">
        <v>2015</v>
      </c>
      <c r="AF70" s="21" t="s">
        <v>2015</v>
      </c>
      <c r="AG70" s="21" t="s">
        <v>2015</v>
      </c>
      <c r="AH70" s="21" t="s">
        <v>2015</v>
      </c>
      <c r="AI70" s="21" t="s">
        <v>2015</v>
      </c>
      <c r="AJ70" s="21" t="s">
        <v>2015</v>
      </c>
      <c r="AK70" s="21" t="s">
        <v>2015</v>
      </c>
      <c r="AL70" s="21" t="s">
        <v>4802</v>
      </c>
    </row>
    <row r="71" spans="1:38" ht="15" customHeight="1">
      <c r="A71" s="21">
        <v>159880</v>
      </c>
      <c r="B71" s="21">
        <v>660372</v>
      </c>
      <c r="C71" s="21" t="s">
        <v>249</v>
      </c>
      <c r="D71" s="21" t="s">
        <v>2237</v>
      </c>
      <c r="E71" s="21" t="s">
        <v>6</v>
      </c>
      <c r="F71" s="21" t="s">
        <v>4883</v>
      </c>
      <c r="G71" s="21" t="s">
        <v>2340</v>
      </c>
      <c r="H71" s="21" t="s">
        <v>2341</v>
      </c>
      <c r="I71" s="21" t="s">
        <v>2015</v>
      </c>
      <c r="J71" s="21" t="s">
        <v>2342</v>
      </c>
      <c r="K71" s="21" t="s">
        <v>1544</v>
      </c>
      <c r="L71" s="21" t="s">
        <v>4018</v>
      </c>
      <c r="M71" s="21"/>
      <c r="N71" s="21" t="s">
        <v>2381</v>
      </c>
      <c r="O71" s="21" t="s">
        <v>2345</v>
      </c>
      <c r="P71" s="21" t="s">
        <v>2382</v>
      </c>
      <c r="Q71" s="21">
        <v>110</v>
      </c>
      <c r="R71" s="21">
        <v>10</v>
      </c>
      <c r="S71" s="21">
        <v>939</v>
      </c>
      <c r="T71" s="21">
        <v>1059</v>
      </c>
      <c r="U71" s="21">
        <v>0.10390000000000001</v>
      </c>
      <c r="V71" s="21">
        <v>9.4000000000000004E-3</v>
      </c>
      <c r="W71" s="21">
        <v>0.1133</v>
      </c>
      <c r="X71" s="21" t="s">
        <v>2015</v>
      </c>
      <c r="Y71" s="21" t="s">
        <v>2015</v>
      </c>
      <c r="Z71" s="21" t="s">
        <v>2015</v>
      </c>
      <c r="AA71" s="21" t="s">
        <v>2015</v>
      </c>
      <c r="AB71" s="21" t="s">
        <v>2015</v>
      </c>
      <c r="AC71" s="21" t="s">
        <v>2015</v>
      </c>
      <c r="AD71" s="21" t="s">
        <v>2015</v>
      </c>
      <c r="AE71" s="21" t="s">
        <v>2342</v>
      </c>
      <c r="AF71" s="21" t="s">
        <v>2342</v>
      </c>
      <c r="AG71" s="21" t="s">
        <v>2342</v>
      </c>
      <c r="AH71" s="21" t="s">
        <v>2015</v>
      </c>
      <c r="AI71" s="21" t="s">
        <v>2015</v>
      </c>
      <c r="AJ71" s="21" t="s">
        <v>2015</v>
      </c>
      <c r="AK71" s="21" t="s">
        <v>2015</v>
      </c>
      <c r="AL71" s="21" t="s">
        <v>4803</v>
      </c>
    </row>
    <row r="72" spans="1:38" ht="15" customHeight="1">
      <c r="A72" s="21">
        <v>159880</v>
      </c>
      <c r="B72" s="21">
        <v>660376</v>
      </c>
      <c r="C72" s="21" t="s">
        <v>249</v>
      </c>
      <c r="D72" s="21" t="s">
        <v>2237</v>
      </c>
      <c r="E72" s="21" t="s">
        <v>6</v>
      </c>
      <c r="F72" s="21" t="s">
        <v>4883</v>
      </c>
      <c r="G72" s="21" t="s">
        <v>2340</v>
      </c>
      <c r="H72" s="21" t="s">
        <v>2341</v>
      </c>
      <c r="I72" s="21" t="s">
        <v>2015</v>
      </c>
      <c r="J72" s="21" t="s">
        <v>2342</v>
      </c>
      <c r="K72" s="21" t="s">
        <v>1547</v>
      </c>
      <c r="L72" s="21" t="s">
        <v>4020</v>
      </c>
      <c r="M72" s="21"/>
      <c r="N72" s="21" t="s">
        <v>2381</v>
      </c>
      <c r="O72" s="21" t="s">
        <v>2345</v>
      </c>
      <c r="P72" s="21" t="s">
        <v>4003</v>
      </c>
      <c r="Q72" s="21">
        <v>738</v>
      </c>
      <c r="R72" s="21">
        <v>0</v>
      </c>
      <c r="S72" s="21">
        <v>499</v>
      </c>
      <c r="T72" s="21">
        <v>1237</v>
      </c>
      <c r="U72" s="21">
        <v>0.59660000000000002</v>
      </c>
      <c r="V72" s="21">
        <v>0</v>
      </c>
      <c r="W72" s="21">
        <v>0.59660000000000002</v>
      </c>
      <c r="X72" s="21" t="s">
        <v>2015</v>
      </c>
      <c r="Y72" s="21" t="s">
        <v>2015</v>
      </c>
      <c r="Z72" s="21" t="s">
        <v>2015</v>
      </c>
      <c r="AA72" s="21" t="s">
        <v>2015</v>
      </c>
      <c r="AB72" s="21" t="s">
        <v>2015</v>
      </c>
      <c r="AC72" s="21" t="s">
        <v>2015</v>
      </c>
      <c r="AD72" s="21" t="s">
        <v>2015</v>
      </c>
      <c r="AE72" s="21" t="s">
        <v>2015</v>
      </c>
      <c r="AF72" s="21" t="s">
        <v>2015</v>
      </c>
      <c r="AG72" s="21" t="s">
        <v>2015</v>
      </c>
      <c r="AH72" s="21" t="s">
        <v>2342</v>
      </c>
      <c r="AI72" s="21" t="s">
        <v>2342</v>
      </c>
      <c r="AJ72" s="21" t="s">
        <v>2342</v>
      </c>
      <c r="AK72" s="21" t="s">
        <v>2342</v>
      </c>
      <c r="AL72" s="21" t="s">
        <v>4802</v>
      </c>
    </row>
    <row r="73" spans="1:38" ht="15" customHeight="1">
      <c r="A73" s="21">
        <v>159880</v>
      </c>
      <c r="B73" s="21">
        <v>660378</v>
      </c>
      <c r="C73" s="21" t="s">
        <v>249</v>
      </c>
      <c r="D73" s="21" t="s">
        <v>2237</v>
      </c>
      <c r="E73" s="21" t="s">
        <v>6</v>
      </c>
      <c r="F73" s="21" t="s">
        <v>4883</v>
      </c>
      <c r="G73" s="21" t="s">
        <v>2340</v>
      </c>
      <c r="H73" s="21" t="s">
        <v>2341</v>
      </c>
      <c r="I73" s="21" t="s">
        <v>2015</v>
      </c>
      <c r="J73" s="21" t="s">
        <v>2342</v>
      </c>
      <c r="K73" s="21" t="s">
        <v>845</v>
      </c>
      <c r="L73" s="21" t="s">
        <v>4021</v>
      </c>
      <c r="M73" s="21"/>
      <c r="N73" s="21" t="s">
        <v>2381</v>
      </c>
      <c r="O73" s="21" t="s">
        <v>2345</v>
      </c>
      <c r="P73" s="21" t="s">
        <v>3315</v>
      </c>
      <c r="Q73" s="21">
        <v>680</v>
      </c>
      <c r="R73" s="21">
        <v>0</v>
      </c>
      <c r="S73" s="21">
        <v>975</v>
      </c>
      <c r="T73" s="21">
        <v>1655</v>
      </c>
      <c r="U73" s="21">
        <v>0.41089999999999999</v>
      </c>
      <c r="V73" s="21">
        <v>0</v>
      </c>
      <c r="W73" s="21">
        <v>0.41089999999999999</v>
      </c>
      <c r="X73" s="21" t="s">
        <v>2015</v>
      </c>
      <c r="Y73" s="21" t="s">
        <v>2015</v>
      </c>
      <c r="Z73" s="21" t="s">
        <v>2015</v>
      </c>
      <c r="AA73" s="21" t="s">
        <v>2015</v>
      </c>
      <c r="AB73" s="21" t="s">
        <v>2015</v>
      </c>
      <c r="AC73" s="21" t="s">
        <v>2015</v>
      </c>
      <c r="AD73" s="21" t="s">
        <v>2015</v>
      </c>
      <c r="AE73" s="21" t="s">
        <v>2015</v>
      </c>
      <c r="AF73" s="21" t="s">
        <v>2015</v>
      </c>
      <c r="AG73" s="21" t="s">
        <v>2015</v>
      </c>
      <c r="AH73" s="21" t="s">
        <v>2342</v>
      </c>
      <c r="AI73" s="21" t="s">
        <v>2342</v>
      </c>
      <c r="AJ73" s="21" t="s">
        <v>2342</v>
      </c>
      <c r="AK73" s="21" t="s">
        <v>2342</v>
      </c>
      <c r="AL73" s="21" t="s">
        <v>4802</v>
      </c>
    </row>
    <row r="74" spans="1:38" ht="15" customHeight="1">
      <c r="A74" s="21">
        <v>159880</v>
      </c>
      <c r="B74" s="21">
        <v>660379</v>
      </c>
      <c r="C74" s="21" t="s">
        <v>249</v>
      </c>
      <c r="D74" s="21" t="s">
        <v>2237</v>
      </c>
      <c r="E74" s="21" t="s">
        <v>6</v>
      </c>
      <c r="F74" s="21" t="s">
        <v>4883</v>
      </c>
      <c r="G74" s="21" t="s">
        <v>2340</v>
      </c>
      <c r="H74" s="21" t="s">
        <v>2341</v>
      </c>
      <c r="I74" s="21" t="s">
        <v>2015</v>
      </c>
      <c r="J74" s="21" t="s">
        <v>2342</v>
      </c>
      <c r="K74" s="21" t="s">
        <v>1549</v>
      </c>
      <c r="L74" s="21" t="s">
        <v>4022</v>
      </c>
      <c r="M74" s="21"/>
      <c r="N74" s="21" t="s">
        <v>2381</v>
      </c>
      <c r="O74" s="21" t="s">
        <v>2345</v>
      </c>
      <c r="P74" s="21" t="s">
        <v>4023</v>
      </c>
      <c r="Q74" s="21">
        <v>34</v>
      </c>
      <c r="R74" s="21">
        <v>8</v>
      </c>
      <c r="S74" s="21">
        <v>332</v>
      </c>
      <c r="T74" s="21">
        <v>374</v>
      </c>
      <c r="U74" s="21">
        <v>9.0899999999999995E-2</v>
      </c>
      <c r="V74" s="21">
        <v>2.1399999999999999E-2</v>
      </c>
      <c r="W74" s="21">
        <v>0.1123</v>
      </c>
      <c r="X74" s="21" t="s">
        <v>2015</v>
      </c>
      <c r="Y74" s="21" t="s">
        <v>2342</v>
      </c>
      <c r="Z74" s="21" t="s">
        <v>2342</v>
      </c>
      <c r="AA74" s="21" t="s">
        <v>2342</v>
      </c>
      <c r="AB74" s="21" t="s">
        <v>2342</v>
      </c>
      <c r="AC74" s="21" t="s">
        <v>2342</v>
      </c>
      <c r="AD74" s="21" t="s">
        <v>2342</v>
      </c>
      <c r="AE74" s="21" t="s">
        <v>2015</v>
      </c>
      <c r="AF74" s="21" t="s">
        <v>2015</v>
      </c>
      <c r="AG74" s="21" t="s">
        <v>2015</v>
      </c>
      <c r="AH74" s="21" t="s">
        <v>2015</v>
      </c>
      <c r="AI74" s="21" t="s">
        <v>2015</v>
      </c>
      <c r="AJ74" s="21" t="s">
        <v>2015</v>
      </c>
      <c r="AK74" s="21" t="s">
        <v>2015</v>
      </c>
      <c r="AL74" s="21" t="s">
        <v>4803</v>
      </c>
    </row>
    <row r="75" spans="1:38" ht="15" customHeight="1">
      <c r="A75" s="21">
        <v>159880</v>
      </c>
      <c r="B75" s="21">
        <v>660380</v>
      </c>
      <c r="C75" s="21" t="s">
        <v>249</v>
      </c>
      <c r="D75" s="21" t="s">
        <v>2237</v>
      </c>
      <c r="E75" s="21" t="s">
        <v>6</v>
      </c>
      <c r="F75" s="21" t="s">
        <v>4883</v>
      </c>
      <c r="G75" s="21" t="s">
        <v>2340</v>
      </c>
      <c r="H75" s="21" t="s">
        <v>2341</v>
      </c>
      <c r="I75" s="21" t="s">
        <v>2015</v>
      </c>
      <c r="J75" s="21" t="s">
        <v>2342</v>
      </c>
      <c r="K75" s="21" t="s">
        <v>1525</v>
      </c>
      <c r="L75" s="21" t="s">
        <v>3998</v>
      </c>
      <c r="M75" s="21"/>
      <c r="N75" s="21" t="s">
        <v>2381</v>
      </c>
      <c r="O75" s="21" t="s">
        <v>2345</v>
      </c>
      <c r="P75" s="21" t="s">
        <v>3315</v>
      </c>
      <c r="Q75" s="21">
        <v>353</v>
      </c>
      <c r="R75" s="21">
        <v>0</v>
      </c>
      <c r="S75" s="21">
        <v>0</v>
      </c>
      <c r="T75" s="21">
        <v>353</v>
      </c>
      <c r="U75" s="21">
        <v>1</v>
      </c>
      <c r="V75" s="21">
        <v>0</v>
      </c>
      <c r="W75" s="21">
        <v>1</v>
      </c>
      <c r="X75" s="21" t="s">
        <v>2342</v>
      </c>
      <c r="Y75" s="21" t="s">
        <v>2342</v>
      </c>
      <c r="Z75" s="21" t="s">
        <v>2342</v>
      </c>
      <c r="AA75" s="21" t="s">
        <v>2342</v>
      </c>
      <c r="AB75" s="21" t="s">
        <v>2342</v>
      </c>
      <c r="AC75" s="21" t="s">
        <v>2342</v>
      </c>
      <c r="AD75" s="21" t="s">
        <v>2342</v>
      </c>
      <c r="AE75" s="21" t="s">
        <v>2015</v>
      </c>
      <c r="AF75" s="21" t="s">
        <v>2015</v>
      </c>
      <c r="AG75" s="21" t="s">
        <v>2015</v>
      </c>
      <c r="AH75" s="21" t="s">
        <v>2015</v>
      </c>
      <c r="AI75" s="21" t="s">
        <v>2015</v>
      </c>
      <c r="AJ75" s="21" t="s">
        <v>2015</v>
      </c>
      <c r="AK75" s="21" t="s">
        <v>2015</v>
      </c>
      <c r="AL75" s="21" t="s">
        <v>4802</v>
      </c>
    </row>
    <row r="76" spans="1:38" ht="15" customHeight="1">
      <c r="A76" s="21">
        <v>159880</v>
      </c>
      <c r="B76" s="21">
        <v>660381</v>
      </c>
      <c r="C76" s="21" t="s">
        <v>249</v>
      </c>
      <c r="D76" s="21" t="s">
        <v>2237</v>
      </c>
      <c r="E76" s="21" t="s">
        <v>6</v>
      </c>
      <c r="F76" s="21" t="s">
        <v>4883</v>
      </c>
      <c r="G76" s="21" t="s">
        <v>2340</v>
      </c>
      <c r="H76" s="21" t="s">
        <v>2341</v>
      </c>
      <c r="I76" s="21" t="s">
        <v>2015</v>
      </c>
      <c r="J76" s="21" t="s">
        <v>2342</v>
      </c>
      <c r="K76" s="21" t="s">
        <v>1551</v>
      </c>
      <c r="L76" s="21" t="s">
        <v>4024</v>
      </c>
      <c r="M76" s="21"/>
      <c r="N76" s="21" t="s">
        <v>2381</v>
      </c>
      <c r="O76" s="21" t="s">
        <v>2345</v>
      </c>
      <c r="P76" s="21" t="s">
        <v>3113</v>
      </c>
      <c r="Q76" s="21">
        <v>169</v>
      </c>
      <c r="R76" s="21">
        <v>0</v>
      </c>
      <c r="S76" s="21">
        <v>101</v>
      </c>
      <c r="T76" s="21">
        <v>270</v>
      </c>
      <c r="U76" s="21">
        <v>0.62590000000000001</v>
      </c>
      <c r="V76" s="21">
        <v>0</v>
      </c>
      <c r="W76" s="21">
        <v>0.62590000000000001</v>
      </c>
      <c r="X76" s="21" t="s">
        <v>2015</v>
      </c>
      <c r="Y76" s="21" t="s">
        <v>2342</v>
      </c>
      <c r="Z76" s="21" t="s">
        <v>2342</v>
      </c>
      <c r="AA76" s="21" t="s">
        <v>2342</v>
      </c>
      <c r="AB76" s="21" t="s">
        <v>2342</v>
      </c>
      <c r="AC76" s="21" t="s">
        <v>2342</v>
      </c>
      <c r="AD76" s="21" t="s">
        <v>2342</v>
      </c>
      <c r="AE76" s="21" t="s">
        <v>2015</v>
      </c>
      <c r="AF76" s="21" t="s">
        <v>2015</v>
      </c>
      <c r="AG76" s="21" t="s">
        <v>2015</v>
      </c>
      <c r="AH76" s="21" t="s">
        <v>2015</v>
      </c>
      <c r="AI76" s="21" t="s">
        <v>2015</v>
      </c>
      <c r="AJ76" s="21" t="s">
        <v>2015</v>
      </c>
      <c r="AK76" s="21" t="s">
        <v>2015</v>
      </c>
      <c r="AL76" s="21" t="s">
        <v>4802</v>
      </c>
    </row>
    <row r="77" spans="1:38" ht="15" customHeight="1">
      <c r="A77" s="21">
        <v>159880</v>
      </c>
      <c r="B77" s="21">
        <v>660382</v>
      </c>
      <c r="C77" s="21" t="s">
        <v>249</v>
      </c>
      <c r="D77" s="21" t="s">
        <v>2237</v>
      </c>
      <c r="E77" s="21" t="s">
        <v>6</v>
      </c>
      <c r="F77" s="21" t="s">
        <v>4883</v>
      </c>
      <c r="G77" s="21" t="s">
        <v>2340</v>
      </c>
      <c r="H77" s="21" t="s">
        <v>2341</v>
      </c>
      <c r="I77" s="21" t="s">
        <v>2015</v>
      </c>
      <c r="J77" s="21" t="s">
        <v>2342</v>
      </c>
      <c r="K77" s="21" t="s">
        <v>1552</v>
      </c>
      <c r="L77" s="21" t="s">
        <v>4765</v>
      </c>
      <c r="M77" s="21"/>
      <c r="N77" s="21" t="s">
        <v>2381</v>
      </c>
      <c r="O77" s="21" t="s">
        <v>2345</v>
      </c>
      <c r="P77" s="21" t="s">
        <v>3805</v>
      </c>
      <c r="Q77" s="21">
        <v>71</v>
      </c>
      <c r="R77" s="21">
        <v>3</v>
      </c>
      <c r="S77" s="21">
        <v>269</v>
      </c>
      <c r="T77" s="21">
        <v>343</v>
      </c>
      <c r="U77" s="21">
        <v>0.20699999999999999</v>
      </c>
      <c r="V77" s="21">
        <v>8.6999999999999994E-3</v>
      </c>
      <c r="W77" s="21">
        <v>0.2157</v>
      </c>
      <c r="X77" s="21" t="s">
        <v>2342</v>
      </c>
      <c r="Y77" s="21" t="s">
        <v>2342</v>
      </c>
      <c r="Z77" s="21" t="s">
        <v>2342</v>
      </c>
      <c r="AA77" s="21" t="s">
        <v>2342</v>
      </c>
      <c r="AB77" s="21" t="s">
        <v>2342</v>
      </c>
      <c r="AC77" s="21" t="s">
        <v>2342</v>
      </c>
      <c r="AD77" s="21" t="s">
        <v>2342</v>
      </c>
      <c r="AE77" s="21" t="s">
        <v>2015</v>
      </c>
      <c r="AF77" s="21" t="s">
        <v>2015</v>
      </c>
      <c r="AG77" s="21" t="s">
        <v>2015</v>
      </c>
      <c r="AH77" s="21" t="s">
        <v>2015</v>
      </c>
      <c r="AI77" s="21" t="s">
        <v>2015</v>
      </c>
      <c r="AJ77" s="21" t="s">
        <v>2015</v>
      </c>
      <c r="AK77" s="21" t="s">
        <v>2015</v>
      </c>
      <c r="AL77" s="21" t="s">
        <v>4803</v>
      </c>
    </row>
    <row r="78" spans="1:38" ht="15" customHeight="1">
      <c r="A78" s="21">
        <v>159880</v>
      </c>
      <c r="B78" s="21">
        <v>660383</v>
      </c>
      <c r="C78" s="21" t="s">
        <v>249</v>
      </c>
      <c r="D78" s="21" t="s">
        <v>2237</v>
      </c>
      <c r="E78" s="21" t="s">
        <v>6</v>
      </c>
      <c r="F78" s="21" t="s">
        <v>4883</v>
      </c>
      <c r="G78" s="21" t="s">
        <v>2340</v>
      </c>
      <c r="H78" s="21" t="s">
        <v>2341</v>
      </c>
      <c r="I78" s="21" t="s">
        <v>2015</v>
      </c>
      <c r="J78" s="21" t="s">
        <v>2342</v>
      </c>
      <c r="K78" s="21" t="s">
        <v>1553</v>
      </c>
      <c r="L78" s="21" t="s">
        <v>4025</v>
      </c>
      <c r="M78" s="21"/>
      <c r="N78" s="21" t="s">
        <v>2381</v>
      </c>
      <c r="O78" s="21" t="s">
        <v>2345</v>
      </c>
      <c r="P78" s="21" t="s">
        <v>4000</v>
      </c>
      <c r="Q78" s="21">
        <v>23</v>
      </c>
      <c r="R78" s="21">
        <v>3</v>
      </c>
      <c r="S78" s="21">
        <v>312</v>
      </c>
      <c r="T78" s="21">
        <v>338</v>
      </c>
      <c r="U78" s="21">
        <v>6.8000000000000005E-2</v>
      </c>
      <c r="V78" s="21">
        <v>8.8999999999999999E-3</v>
      </c>
      <c r="W78" s="21">
        <v>7.6899999999999996E-2</v>
      </c>
      <c r="X78" s="21" t="s">
        <v>2342</v>
      </c>
      <c r="Y78" s="21" t="s">
        <v>2342</v>
      </c>
      <c r="Z78" s="21" t="s">
        <v>2342</v>
      </c>
      <c r="AA78" s="21" t="s">
        <v>2342</v>
      </c>
      <c r="AB78" s="21" t="s">
        <v>2342</v>
      </c>
      <c r="AC78" s="21" t="s">
        <v>2342</v>
      </c>
      <c r="AD78" s="21" t="s">
        <v>2342</v>
      </c>
      <c r="AE78" s="21" t="s">
        <v>2015</v>
      </c>
      <c r="AF78" s="21" t="s">
        <v>2015</v>
      </c>
      <c r="AG78" s="21" t="s">
        <v>2015</v>
      </c>
      <c r="AH78" s="21" t="s">
        <v>2015</v>
      </c>
      <c r="AI78" s="21" t="s">
        <v>2015</v>
      </c>
      <c r="AJ78" s="21" t="s">
        <v>2015</v>
      </c>
      <c r="AK78" s="21" t="s">
        <v>2015</v>
      </c>
      <c r="AL78" s="21" t="s">
        <v>4803</v>
      </c>
    </row>
    <row r="79" spans="1:38" ht="15" customHeight="1">
      <c r="A79" s="21">
        <v>159880</v>
      </c>
      <c r="B79" s="21">
        <v>660384</v>
      </c>
      <c r="C79" s="21" t="s">
        <v>249</v>
      </c>
      <c r="D79" s="21" t="s">
        <v>2237</v>
      </c>
      <c r="E79" s="21" t="s">
        <v>6</v>
      </c>
      <c r="F79" s="21" t="s">
        <v>4883</v>
      </c>
      <c r="G79" s="21" t="s">
        <v>2340</v>
      </c>
      <c r="H79" s="21" t="s">
        <v>2341</v>
      </c>
      <c r="I79" s="21" t="s">
        <v>2015</v>
      </c>
      <c r="J79" s="21" t="s">
        <v>2342</v>
      </c>
      <c r="K79" s="21" t="s">
        <v>1584</v>
      </c>
      <c r="L79" s="21" t="s">
        <v>4060</v>
      </c>
      <c r="M79" s="21"/>
      <c r="N79" s="21" t="s">
        <v>2381</v>
      </c>
      <c r="O79" s="21" t="s">
        <v>2345</v>
      </c>
      <c r="P79" s="21" t="s">
        <v>4009</v>
      </c>
      <c r="Q79" s="21">
        <v>248</v>
      </c>
      <c r="R79" s="21">
        <v>30</v>
      </c>
      <c r="S79" s="21">
        <v>845</v>
      </c>
      <c r="T79" s="21">
        <v>1123</v>
      </c>
      <c r="U79" s="21">
        <v>0.2208</v>
      </c>
      <c r="V79" s="21">
        <v>2.6700000000000002E-2</v>
      </c>
      <c r="W79" s="21">
        <v>0.24759999999999999</v>
      </c>
      <c r="X79" s="21" t="s">
        <v>2015</v>
      </c>
      <c r="Y79" s="21" t="s">
        <v>2015</v>
      </c>
      <c r="Z79" s="21" t="s">
        <v>2015</v>
      </c>
      <c r="AA79" s="21" t="s">
        <v>2015</v>
      </c>
      <c r="AB79" s="21" t="s">
        <v>2015</v>
      </c>
      <c r="AC79" s="21" t="s">
        <v>2015</v>
      </c>
      <c r="AD79" s="21" t="s">
        <v>2015</v>
      </c>
      <c r="AE79" s="21" t="s">
        <v>2015</v>
      </c>
      <c r="AF79" s="21" t="s">
        <v>2015</v>
      </c>
      <c r="AG79" s="21" t="s">
        <v>2015</v>
      </c>
      <c r="AH79" s="21" t="s">
        <v>2342</v>
      </c>
      <c r="AI79" s="21" t="s">
        <v>2342</v>
      </c>
      <c r="AJ79" s="21" t="s">
        <v>2342</v>
      </c>
      <c r="AK79" s="21" t="s">
        <v>2342</v>
      </c>
      <c r="AL79" s="21" t="s">
        <v>4803</v>
      </c>
    </row>
    <row r="80" spans="1:38" ht="15" customHeight="1">
      <c r="A80" s="21">
        <v>159880</v>
      </c>
      <c r="B80" s="21">
        <v>660385</v>
      </c>
      <c r="C80" s="21" t="s">
        <v>249</v>
      </c>
      <c r="D80" s="21" t="s">
        <v>2237</v>
      </c>
      <c r="E80" s="21" t="s">
        <v>6</v>
      </c>
      <c r="F80" s="21" t="s">
        <v>4883</v>
      </c>
      <c r="G80" s="21" t="s">
        <v>2340</v>
      </c>
      <c r="H80" s="21" t="s">
        <v>2341</v>
      </c>
      <c r="I80" s="21" t="s">
        <v>2015</v>
      </c>
      <c r="J80" s="21" t="s">
        <v>2342</v>
      </c>
      <c r="K80" s="21" t="s">
        <v>1521</v>
      </c>
      <c r="L80" s="21" t="s">
        <v>3994</v>
      </c>
      <c r="M80" s="21"/>
      <c r="N80" s="21" t="s">
        <v>2381</v>
      </c>
      <c r="O80" s="21" t="s">
        <v>2345</v>
      </c>
      <c r="P80" s="21" t="s">
        <v>3805</v>
      </c>
      <c r="Q80" s="21">
        <v>52</v>
      </c>
      <c r="R80" s="21">
        <v>11</v>
      </c>
      <c r="S80" s="21">
        <v>871</v>
      </c>
      <c r="T80" s="21">
        <v>934</v>
      </c>
      <c r="U80" s="21">
        <v>5.57E-2</v>
      </c>
      <c r="V80" s="21">
        <v>1.18E-2</v>
      </c>
      <c r="W80" s="21">
        <v>6.7500000000000004E-2</v>
      </c>
      <c r="X80" s="21" t="s">
        <v>2015</v>
      </c>
      <c r="Y80" s="21" t="s">
        <v>2015</v>
      </c>
      <c r="Z80" s="21" t="s">
        <v>2015</v>
      </c>
      <c r="AA80" s="21" t="s">
        <v>2015</v>
      </c>
      <c r="AB80" s="21" t="s">
        <v>2015</v>
      </c>
      <c r="AC80" s="21" t="s">
        <v>2015</v>
      </c>
      <c r="AD80" s="21" t="s">
        <v>2015</v>
      </c>
      <c r="AE80" s="21" t="s">
        <v>2342</v>
      </c>
      <c r="AF80" s="21" t="s">
        <v>2342</v>
      </c>
      <c r="AG80" s="21" t="s">
        <v>2342</v>
      </c>
      <c r="AH80" s="21" t="s">
        <v>2015</v>
      </c>
      <c r="AI80" s="21" t="s">
        <v>2015</v>
      </c>
      <c r="AJ80" s="21" t="s">
        <v>2015</v>
      </c>
      <c r="AK80" s="21" t="s">
        <v>2015</v>
      </c>
      <c r="AL80" s="21" t="s">
        <v>4803</v>
      </c>
    </row>
    <row r="81" spans="1:38" ht="15" customHeight="1">
      <c r="A81" s="21">
        <v>159880</v>
      </c>
      <c r="B81" s="21">
        <v>660386</v>
      </c>
      <c r="C81" s="21" t="s">
        <v>249</v>
      </c>
      <c r="D81" s="21" t="s">
        <v>2237</v>
      </c>
      <c r="E81" s="21" t="s">
        <v>6</v>
      </c>
      <c r="F81" s="21" t="s">
        <v>4883</v>
      </c>
      <c r="G81" s="21" t="s">
        <v>2340</v>
      </c>
      <c r="H81" s="21" t="s">
        <v>2341</v>
      </c>
      <c r="I81" s="21" t="s">
        <v>2015</v>
      </c>
      <c r="J81" s="21" t="s">
        <v>2342</v>
      </c>
      <c r="K81" s="21" t="s">
        <v>730</v>
      </c>
      <c r="L81" s="21" t="s">
        <v>4026</v>
      </c>
      <c r="M81" s="21"/>
      <c r="N81" s="21" t="s">
        <v>4027</v>
      </c>
      <c r="O81" s="21" t="s">
        <v>2345</v>
      </c>
      <c r="P81" s="21" t="s">
        <v>3113</v>
      </c>
      <c r="Q81" s="21">
        <v>76</v>
      </c>
      <c r="R81" s="21">
        <v>17</v>
      </c>
      <c r="S81" s="21">
        <v>273</v>
      </c>
      <c r="T81" s="21">
        <v>366</v>
      </c>
      <c r="U81" s="21">
        <v>0.2077</v>
      </c>
      <c r="V81" s="21">
        <v>4.6399999999999997E-2</v>
      </c>
      <c r="W81" s="21">
        <v>0.25409999999999999</v>
      </c>
      <c r="X81" s="21" t="s">
        <v>2015</v>
      </c>
      <c r="Y81" s="21" t="s">
        <v>2342</v>
      </c>
      <c r="Z81" s="21" t="s">
        <v>2342</v>
      </c>
      <c r="AA81" s="21" t="s">
        <v>2342</v>
      </c>
      <c r="AB81" s="21" t="s">
        <v>2342</v>
      </c>
      <c r="AC81" s="21" t="s">
        <v>2342</v>
      </c>
      <c r="AD81" s="21" t="s">
        <v>2342</v>
      </c>
      <c r="AE81" s="21" t="s">
        <v>2015</v>
      </c>
      <c r="AF81" s="21" t="s">
        <v>2015</v>
      </c>
      <c r="AG81" s="21" t="s">
        <v>2015</v>
      </c>
      <c r="AH81" s="21" t="s">
        <v>2015</v>
      </c>
      <c r="AI81" s="21" t="s">
        <v>2015</v>
      </c>
      <c r="AJ81" s="21" t="s">
        <v>2015</v>
      </c>
      <c r="AK81" s="21" t="s">
        <v>2015</v>
      </c>
      <c r="AL81" s="21" t="s">
        <v>4803</v>
      </c>
    </row>
    <row r="82" spans="1:38" ht="15" customHeight="1">
      <c r="A82" s="21">
        <v>159880</v>
      </c>
      <c r="B82" s="21">
        <v>660387</v>
      </c>
      <c r="C82" s="21" t="s">
        <v>249</v>
      </c>
      <c r="D82" s="21" t="s">
        <v>2237</v>
      </c>
      <c r="E82" s="21" t="s">
        <v>6</v>
      </c>
      <c r="F82" s="21" t="s">
        <v>4883</v>
      </c>
      <c r="G82" s="21" t="s">
        <v>2340</v>
      </c>
      <c r="H82" s="21" t="s">
        <v>2341</v>
      </c>
      <c r="I82" s="21" t="s">
        <v>2015</v>
      </c>
      <c r="J82" s="21" t="s">
        <v>2342</v>
      </c>
      <c r="K82" s="21" t="s">
        <v>1560</v>
      </c>
      <c r="L82" s="21" t="s">
        <v>4035</v>
      </c>
      <c r="M82" s="21"/>
      <c r="N82" s="21" t="s">
        <v>2381</v>
      </c>
      <c r="O82" s="21" t="s">
        <v>2345</v>
      </c>
      <c r="P82" s="21" t="s">
        <v>4033</v>
      </c>
      <c r="Q82" s="21">
        <v>42</v>
      </c>
      <c r="R82" s="21">
        <v>9</v>
      </c>
      <c r="S82" s="21">
        <v>221</v>
      </c>
      <c r="T82" s="21">
        <v>272</v>
      </c>
      <c r="U82" s="21">
        <v>0.15440000000000001</v>
      </c>
      <c r="V82" s="21">
        <v>3.3099999999999997E-2</v>
      </c>
      <c r="W82" s="21">
        <v>0.1875</v>
      </c>
      <c r="X82" s="21" t="s">
        <v>2015</v>
      </c>
      <c r="Y82" s="21" t="s">
        <v>2342</v>
      </c>
      <c r="Z82" s="21" t="s">
        <v>2342</v>
      </c>
      <c r="AA82" s="21" t="s">
        <v>2342</v>
      </c>
      <c r="AB82" s="21" t="s">
        <v>2342</v>
      </c>
      <c r="AC82" s="21" t="s">
        <v>2342</v>
      </c>
      <c r="AD82" s="21" t="s">
        <v>2342</v>
      </c>
      <c r="AE82" s="21" t="s">
        <v>2015</v>
      </c>
      <c r="AF82" s="21" t="s">
        <v>2015</v>
      </c>
      <c r="AG82" s="21" t="s">
        <v>2015</v>
      </c>
      <c r="AH82" s="21" t="s">
        <v>2015</v>
      </c>
      <c r="AI82" s="21" t="s">
        <v>2015</v>
      </c>
      <c r="AJ82" s="21" t="s">
        <v>2015</v>
      </c>
      <c r="AK82" s="21" t="s">
        <v>2015</v>
      </c>
      <c r="AL82" s="21" t="s">
        <v>4803</v>
      </c>
    </row>
    <row r="83" spans="1:38" ht="15" customHeight="1">
      <c r="A83" s="21">
        <v>159880</v>
      </c>
      <c r="B83" s="21">
        <v>660389</v>
      </c>
      <c r="C83" s="21" t="s">
        <v>249</v>
      </c>
      <c r="D83" s="21" t="s">
        <v>2237</v>
      </c>
      <c r="E83" s="21" t="s">
        <v>6</v>
      </c>
      <c r="F83" s="21" t="s">
        <v>4883</v>
      </c>
      <c r="G83" s="21" t="s">
        <v>2340</v>
      </c>
      <c r="H83" s="21" t="s">
        <v>2341</v>
      </c>
      <c r="I83" s="21" t="s">
        <v>2015</v>
      </c>
      <c r="J83" s="21" t="s">
        <v>2342</v>
      </c>
      <c r="K83" s="21" t="s">
        <v>1555</v>
      </c>
      <c r="L83" s="21" t="s">
        <v>4029</v>
      </c>
      <c r="M83" s="21"/>
      <c r="N83" s="21" t="s">
        <v>2381</v>
      </c>
      <c r="O83" s="21" t="s">
        <v>2345</v>
      </c>
      <c r="P83" s="21" t="s">
        <v>4011</v>
      </c>
      <c r="Q83" s="21">
        <v>191</v>
      </c>
      <c r="R83" s="21">
        <v>0</v>
      </c>
      <c r="S83" s="21">
        <v>119</v>
      </c>
      <c r="T83" s="21">
        <v>310</v>
      </c>
      <c r="U83" s="21">
        <v>0.61609999999999998</v>
      </c>
      <c r="V83" s="21">
        <v>0</v>
      </c>
      <c r="W83" s="21">
        <v>0.61609999999999998</v>
      </c>
      <c r="X83" s="21" t="s">
        <v>2342</v>
      </c>
      <c r="Y83" s="21" t="s">
        <v>2342</v>
      </c>
      <c r="Z83" s="21" t="s">
        <v>2342</v>
      </c>
      <c r="AA83" s="21" t="s">
        <v>2342</v>
      </c>
      <c r="AB83" s="21" t="s">
        <v>2342</v>
      </c>
      <c r="AC83" s="21" t="s">
        <v>2342</v>
      </c>
      <c r="AD83" s="21" t="s">
        <v>2342</v>
      </c>
      <c r="AE83" s="21" t="s">
        <v>2015</v>
      </c>
      <c r="AF83" s="21" t="s">
        <v>2015</v>
      </c>
      <c r="AG83" s="21" t="s">
        <v>2015</v>
      </c>
      <c r="AH83" s="21" t="s">
        <v>2015</v>
      </c>
      <c r="AI83" s="21" t="s">
        <v>2015</v>
      </c>
      <c r="AJ83" s="21" t="s">
        <v>2015</v>
      </c>
      <c r="AK83" s="21" t="s">
        <v>2015</v>
      </c>
      <c r="AL83" s="21" t="s">
        <v>4802</v>
      </c>
    </row>
    <row r="84" spans="1:38" ht="15" customHeight="1">
      <c r="A84" s="21">
        <v>159880</v>
      </c>
      <c r="B84" s="21">
        <v>660391</v>
      </c>
      <c r="C84" s="21" t="s">
        <v>249</v>
      </c>
      <c r="D84" s="21" t="s">
        <v>2237</v>
      </c>
      <c r="E84" s="21" t="s">
        <v>6</v>
      </c>
      <c r="F84" s="21" t="s">
        <v>4883</v>
      </c>
      <c r="G84" s="21" t="s">
        <v>2340</v>
      </c>
      <c r="H84" s="21" t="s">
        <v>2341</v>
      </c>
      <c r="I84" s="21" t="s">
        <v>2015</v>
      </c>
      <c r="J84" s="21" t="s">
        <v>2342</v>
      </c>
      <c r="K84" s="21" t="s">
        <v>1556</v>
      </c>
      <c r="L84" s="21" t="s">
        <v>4031</v>
      </c>
      <c r="M84" s="21"/>
      <c r="N84" s="21" t="s">
        <v>2381</v>
      </c>
      <c r="O84" s="21" t="s">
        <v>2345</v>
      </c>
      <c r="P84" s="21" t="s">
        <v>4005</v>
      </c>
      <c r="Q84" s="21">
        <v>238</v>
      </c>
      <c r="R84" s="21">
        <v>40</v>
      </c>
      <c r="S84" s="21">
        <v>1193</v>
      </c>
      <c r="T84" s="21">
        <v>1471</v>
      </c>
      <c r="U84" s="21">
        <v>0.1618</v>
      </c>
      <c r="V84" s="21">
        <v>2.7199999999999998E-2</v>
      </c>
      <c r="W84" s="21">
        <v>0.189</v>
      </c>
      <c r="X84" s="21" t="s">
        <v>2015</v>
      </c>
      <c r="Y84" s="21" t="s">
        <v>2015</v>
      </c>
      <c r="Z84" s="21" t="s">
        <v>2015</v>
      </c>
      <c r="AA84" s="21" t="s">
        <v>2015</v>
      </c>
      <c r="AB84" s="21" t="s">
        <v>2015</v>
      </c>
      <c r="AC84" s="21" t="s">
        <v>2015</v>
      </c>
      <c r="AD84" s="21" t="s">
        <v>2015</v>
      </c>
      <c r="AE84" s="21" t="s">
        <v>2015</v>
      </c>
      <c r="AF84" s="21" t="s">
        <v>2015</v>
      </c>
      <c r="AG84" s="21" t="s">
        <v>2015</v>
      </c>
      <c r="AH84" s="21" t="s">
        <v>2342</v>
      </c>
      <c r="AI84" s="21" t="s">
        <v>2342</v>
      </c>
      <c r="AJ84" s="21" t="s">
        <v>2342</v>
      </c>
      <c r="AK84" s="21" t="s">
        <v>2342</v>
      </c>
      <c r="AL84" s="21" t="s">
        <v>4803</v>
      </c>
    </row>
    <row r="85" spans="1:38" ht="15" customHeight="1">
      <c r="A85" s="21">
        <v>159880</v>
      </c>
      <c r="B85" s="21">
        <v>660392</v>
      </c>
      <c r="C85" s="21" t="s">
        <v>249</v>
      </c>
      <c r="D85" s="21" t="s">
        <v>2237</v>
      </c>
      <c r="E85" s="21" t="s">
        <v>6</v>
      </c>
      <c r="F85" s="21" t="s">
        <v>4883</v>
      </c>
      <c r="G85" s="21" t="s">
        <v>2340</v>
      </c>
      <c r="H85" s="21" t="s">
        <v>2341</v>
      </c>
      <c r="I85" s="21" t="s">
        <v>2015</v>
      </c>
      <c r="J85" s="21" t="s">
        <v>2342</v>
      </c>
      <c r="K85" s="21" t="s">
        <v>1564</v>
      </c>
      <c r="L85" s="21" t="s">
        <v>4039</v>
      </c>
      <c r="M85" s="21"/>
      <c r="N85" s="21" t="s">
        <v>2381</v>
      </c>
      <c r="O85" s="21" t="s">
        <v>2345</v>
      </c>
      <c r="P85" s="21" t="s">
        <v>3162</v>
      </c>
      <c r="Q85" s="21">
        <v>192</v>
      </c>
      <c r="R85" s="21">
        <v>0</v>
      </c>
      <c r="S85" s="21">
        <v>188</v>
      </c>
      <c r="T85" s="21">
        <v>380</v>
      </c>
      <c r="U85" s="21">
        <v>0.50529999999999997</v>
      </c>
      <c r="V85" s="21">
        <v>0</v>
      </c>
      <c r="W85" s="21">
        <v>0.50529999999999997</v>
      </c>
      <c r="X85" s="21" t="s">
        <v>2015</v>
      </c>
      <c r="Y85" s="21" t="s">
        <v>2342</v>
      </c>
      <c r="Z85" s="21" t="s">
        <v>2342</v>
      </c>
      <c r="AA85" s="21" t="s">
        <v>2342</v>
      </c>
      <c r="AB85" s="21" t="s">
        <v>2342</v>
      </c>
      <c r="AC85" s="21" t="s">
        <v>2342</v>
      </c>
      <c r="AD85" s="21" t="s">
        <v>2342</v>
      </c>
      <c r="AE85" s="21" t="s">
        <v>2015</v>
      </c>
      <c r="AF85" s="21" t="s">
        <v>2015</v>
      </c>
      <c r="AG85" s="21" t="s">
        <v>2015</v>
      </c>
      <c r="AH85" s="21" t="s">
        <v>2015</v>
      </c>
      <c r="AI85" s="21" t="s">
        <v>2015</v>
      </c>
      <c r="AJ85" s="21" t="s">
        <v>2015</v>
      </c>
      <c r="AK85" s="21" t="s">
        <v>2015</v>
      </c>
      <c r="AL85" s="21" t="s">
        <v>4802</v>
      </c>
    </row>
    <row r="86" spans="1:38" ht="15" customHeight="1">
      <c r="A86" s="21">
        <v>159880</v>
      </c>
      <c r="B86" s="21">
        <v>660393</v>
      </c>
      <c r="C86" s="21" t="s">
        <v>249</v>
      </c>
      <c r="D86" s="21" t="s">
        <v>2237</v>
      </c>
      <c r="E86" s="21" t="s">
        <v>6</v>
      </c>
      <c r="F86" s="21" t="s">
        <v>4883</v>
      </c>
      <c r="G86" s="21" t="s">
        <v>2340</v>
      </c>
      <c r="H86" s="21" t="s">
        <v>2341</v>
      </c>
      <c r="I86" s="21" t="s">
        <v>2015</v>
      </c>
      <c r="J86" s="21" t="s">
        <v>2342</v>
      </c>
      <c r="K86" s="21" t="s">
        <v>1565</v>
      </c>
      <c r="L86" s="21" t="s">
        <v>4768</v>
      </c>
      <c r="M86" s="21"/>
      <c r="N86" s="21" t="s">
        <v>2381</v>
      </c>
      <c r="O86" s="21" t="s">
        <v>2345</v>
      </c>
      <c r="P86" s="21" t="s">
        <v>3178</v>
      </c>
      <c r="Q86" s="21">
        <v>45</v>
      </c>
      <c r="R86" s="21">
        <v>10</v>
      </c>
      <c r="S86" s="21">
        <v>419</v>
      </c>
      <c r="T86" s="21">
        <v>474</v>
      </c>
      <c r="U86" s="21">
        <v>9.4899999999999998E-2</v>
      </c>
      <c r="V86" s="21">
        <v>2.1100000000000001E-2</v>
      </c>
      <c r="W86" s="21">
        <v>0.11600000000000001</v>
      </c>
      <c r="X86" s="21" t="s">
        <v>2342</v>
      </c>
      <c r="Y86" s="21" t="s">
        <v>2342</v>
      </c>
      <c r="Z86" s="21" t="s">
        <v>2342</v>
      </c>
      <c r="AA86" s="21" t="s">
        <v>2342</v>
      </c>
      <c r="AB86" s="21" t="s">
        <v>2342</v>
      </c>
      <c r="AC86" s="21" t="s">
        <v>2342</v>
      </c>
      <c r="AD86" s="21" t="s">
        <v>2342</v>
      </c>
      <c r="AE86" s="21" t="s">
        <v>2015</v>
      </c>
      <c r="AF86" s="21" t="s">
        <v>2015</v>
      </c>
      <c r="AG86" s="21" t="s">
        <v>2015</v>
      </c>
      <c r="AH86" s="21" t="s">
        <v>2015</v>
      </c>
      <c r="AI86" s="21" t="s">
        <v>2015</v>
      </c>
      <c r="AJ86" s="21" t="s">
        <v>2015</v>
      </c>
      <c r="AK86" s="21" t="s">
        <v>2015</v>
      </c>
      <c r="AL86" s="21" t="s">
        <v>4803</v>
      </c>
    </row>
    <row r="87" spans="1:38" ht="15" customHeight="1">
      <c r="A87" s="21">
        <v>159880</v>
      </c>
      <c r="B87" s="21">
        <v>660394</v>
      </c>
      <c r="C87" s="21" t="s">
        <v>249</v>
      </c>
      <c r="D87" s="21" t="s">
        <v>2237</v>
      </c>
      <c r="E87" s="21" t="s">
        <v>6</v>
      </c>
      <c r="F87" s="21" t="s">
        <v>4883</v>
      </c>
      <c r="G87" s="21" t="s">
        <v>2340</v>
      </c>
      <c r="H87" s="21" t="s">
        <v>2341</v>
      </c>
      <c r="I87" s="21" t="s">
        <v>2015</v>
      </c>
      <c r="J87" s="21" t="s">
        <v>2342</v>
      </c>
      <c r="K87" s="21" t="s">
        <v>1566</v>
      </c>
      <c r="L87" s="21" t="s">
        <v>4040</v>
      </c>
      <c r="M87" s="21"/>
      <c r="N87" s="21" t="s">
        <v>2381</v>
      </c>
      <c r="O87" s="21" t="s">
        <v>2345</v>
      </c>
      <c r="P87" s="21" t="s">
        <v>4038</v>
      </c>
      <c r="Q87" s="21">
        <v>70</v>
      </c>
      <c r="R87" s="21">
        <v>9</v>
      </c>
      <c r="S87" s="21">
        <v>198</v>
      </c>
      <c r="T87" s="21">
        <v>277</v>
      </c>
      <c r="U87" s="21">
        <v>0.25269999999999998</v>
      </c>
      <c r="V87" s="21">
        <v>3.2500000000000001E-2</v>
      </c>
      <c r="W87" s="21">
        <v>0.28520000000000001</v>
      </c>
      <c r="X87" s="21" t="s">
        <v>2015</v>
      </c>
      <c r="Y87" s="21" t="s">
        <v>2342</v>
      </c>
      <c r="Z87" s="21" t="s">
        <v>2342</v>
      </c>
      <c r="AA87" s="21" t="s">
        <v>2342</v>
      </c>
      <c r="AB87" s="21" t="s">
        <v>2342</v>
      </c>
      <c r="AC87" s="21" t="s">
        <v>2342</v>
      </c>
      <c r="AD87" s="21" t="s">
        <v>2342</v>
      </c>
      <c r="AE87" s="21" t="s">
        <v>2015</v>
      </c>
      <c r="AF87" s="21" t="s">
        <v>2015</v>
      </c>
      <c r="AG87" s="21" t="s">
        <v>2015</v>
      </c>
      <c r="AH87" s="21" t="s">
        <v>2015</v>
      </c>
      <c r="AI87" s="21" t="s">
        <v>2015</v>
      </c>
      <c r="AJ87" s="21" t="s">
        <v>2015</v>
      </c>
      <c r="AK87" s="21" t="s">
        <v>2015</v>
      </c>
      <c r="AL87" s="21" t="s">
        <v>4803</v>
      </c>
    </row>
    <row r="88" spans="1:38" ht="15" customHeight="1">
      <c r="A88" s="21">
        <v>159880</v>
      </c>
      <c r="B88" s="21">
        <v>660395</v>
      </c>
      <c r="C88" s="21" t="s">
        <v>249</v>
      </c>
      <c r="D88" s="21" t="s">
        <v>2237</v>
      </c>
      <c r="E88" s="21" t="s">
        <v>6</v>
      </c>
      <c r="F88" s="21" t="s">
        <v>4883</v>
      </c>
      <c r="G88" s="21" t="s">
        <v>2340</v>
      </c>
      <c r="H88" s="21" t="s">
        <v>2341</v>
      </c>
      <c r="I88" s="21" t="s">
        <v>2015</v>
      </c>
      <c r="J88" s="21" t="s">
        <v>2342</v>
      </c>
      <c r="K88" s="21" t="s">
        <v>1567</v>
      </c>
      <c r="L88" s="21" t="s">
        <v>4041</v>
      </c>
      <c r="M88" s="21"/>
      <c r="N88" s="21" t="s">
        <v>2381</v>
      </c>
      <c r="O88" s="21" t="s">
        <v>2345</v>
      </c>
      <c r="P88" s="21" t="s">
        <v>4008</v>
      </c>
      <c r="Q88" s="21">
        <v>11</v>
      </c>
      <c r="R88" s="21">
        <v>3</v>
      </c>
      <c r="S88" s="21">
        <v>322</v>
      </c>
      <c r="T88" s="21">
        <v>336</v>
      </c>
      <c r="U88" s="21">
        <v>3.27E-2</v>
      </c>
      <c r="V88" s="21">
        <v>8.8999999999999999E-3</v>
      </c>
      <c r="W88" s="21">
        <v>4.1700000000000001E-2</v>
      </c>
      <c r="X88" s="21" t="s">
        <v>2015</v>
      </c>
      <c r="Y88" s="21" t="s">
        <v>2342</v>
      </c>
      <c r="Z88" s="21" t="s">
        <v>2342</v>
      </c>
      <c r="AA88" s="21" t="s">
        <v>2342</v>
      </c>
      <c r="AB88" s="21" t="s">
        <v>2342</v>
      </c>
      <c r="AC88" s="21" t="s">
        <v>2342</v>
      </c>
      <c r="AD88" s="21" t="s">
        <v>2342</v>
      </c>
      <c r="AE88" s="21" t="s">
        <v>2015</v>
      </c>
      <c r="AF88" s="21" t="s">
        <v>2015</v>
      </c>
      <c r="AG88" s="21" t="s">
        <v>2015</v>
      </c>
      <c r="AH88" s="21" t="s">
        <v>2015</v>
      </c>
      <c r="AI88" s="21" t="s">
        <v>2015</v>
      </c>
      <c r="AJ88" s="21" t="s">
        <v>2015</v>
      </c>
      <c r="AK88" s="21" t="s">
        <v>2015</v>
      </c>
      <c r="AL88" s="21" t="s">
        <v>4803</v>
      </c>
    </row>
    <row r="89" spans="1:38" ht="15" customHeight="1">
      <c r="A89" s="21">
        <v>159880</v>
      </c>
      <c r="B89" s="21">
        <v>660396</v>
      </c>
      <c r="C89" s="21" t="s">
        <v>249</v>
      </c>
      <c r="D89" s="21" t="s">
        <v>2237</v>
      </c>
      <c r="E89" s="21" t="s">
        <v>6</v>
      </c>
      <c r="F89" s="21" t="s">
        <v>4883</v>
      </c>
      <c r="G89" s="21" t="s">
        <v>2340</v>
      </c>
      <c r="H89" s="21" t="s">
        <v>2341</v>
      </c>
      <c r="I89" s="21" t="s">
        <v>2015</v>
      </c>
      <c r="J89" s="21" t="s">
        <v>2342</v>
      </c>
      <c r="K89" s="21" t="s">
        <v>1568</v>
      </c>
      <c r="L89" s="21" t="s">
        <v>4042</v>
      </c>
      <c r="M89" s="21"/>
      <c r="N89" s="21" t="s">
        <v>2381</v>
      </c>
      <c r="O89" s="21" t="s">
        <v>2345</v>
      </c>
      <c r="P89" s="21" t="s">
        <v>3315</v>
      </c>
      <c r="Q89" s="21">
        <v>175</v>
      </c>
      <c r="R89" s="21">
        <v>0</v>
      </c>
      <c r="S89" s="21">
        <v>123</v>
      </c>
      <c r="T89" s="21">
        <v>298</v>
      </c>
      <c r="U89" s="21">
        <v>0.58720000000000006</v>
      </c>
      <c r="V89" s="21">
        <v>0</v>
      </c>
      <c r="W89" s="21">
        <v>0.58720000000000006</v>
      </c>
      <c r="X89" s="21" t="s">
        <v>2342</v>
      </c>
      <c r="Y89" s="21" t="s">
        <v>2342</v>
      </c>
      <c r="Z89" s="21" t="s">
        <v>2342</v>
      </c>
      <c r="AA89" s="21" t="s">
        <v>2342</v>
      </c>
      <c r="AB89" s="21" t="s">
        <v>2342</v>
      </c>
      <c r="AC89" s="21" t="s">
        <v>2342</v>
      </c>
      <c r="AD89" s="21" t="s">
        <v>2342</v>
      </c>
      <c r="AE89" s="21" t="s">
        <v>2015</v>
      </c>
      <c r="AF89" s="21" t="s">
        <v>2015</v>
      </c>
      <c r="AG89" s="21" t="s">
        <v>2015</v>
      </c>
      <c r="AH89" s="21" t="s">
        <v>2015</v>
      </c>
      <c r="AI89" s="21" t="s">
        <v>2015</v>
      </c>
      <c r="AJ89" s="21" t="s">
        <v>2015</v>
      </c>
      <c r="AK89" s="21" t="s">
        <v>2015</v>
      </c>
      <c r="AL89" s="21" t="s">
        <v>4802</v>
      </c>
    </row>
    <row r="90" spans="1:38" ht="15" customHeight="1">
      <c r="A90" s="21">
        <v>159880</v>
      </c>
      <c r="B90" s="21">
        <v>660397</v>
      </c>
      <c r="C90" s="21" t="s">
        <v>249</v>
      </c>
      <c r="D90" s="21" t="s">
        <v>2237</v>
      </c>
      <c r="E90" s="21" t="s">
        <v>6</v>
      </c>
      <c r="F90" s="21" t="s">
        <v>4883</v>
      </c>
      <c r="G90" s="21" t="s">
        <v>2340</v>
      </c>
      <c r="H90" s="21" t="s">
        <v>2341</v>
      </c>
      <c r="I90" s="21" t="s">
        <v>2015</v>
      </c>
      <c r="J90" s="21" t="s">
        <v>2342</v>
      </c>
      <c r="K90" s="21" t="s">
        <v>434</v>
      </c>
      <c r="L90" s="21" t="s">
        <v>4044</v>
      </c>
      <c r="M90" s="21"/>
      <c r="N90" s="21" t="s">
        <v>2381</v>
      </c>
      <c r="O90" s="21" t="s">
        <v>2345</v>
      </c>
      <c r="P90" s="21" t="s">
        <v>4045</v>
      </c>
      <c r="Q90" s="21">
        <v>315</v>
      </c>
      <c r="R90" s="21">
        <v>0</v>
      </c>
      <c r="S90" s="21">
        <v>28</v>
      </c>
      <c r="T90" s="21">
        <v>343</v>
      </c>
      <c r="U90" s="21">
        <v>0.91839999999999999</v>
      </c>
      <c r="V90" s="21">
        <v>0</v>
      </c>
      <c r="W90" s="21">
        <v>0.91839999999999999</v>
      </c>
      <c r="X90" s="21" t="s">
        <v>2342</v>
      </c>
      <c r="Y90" s="21" t="s">
        <v>2342</v>
      </c>
      <c r="Z90" s="21" t="s">
        <v>2342</v>
      </c>
      <c r="AA90" s="21" t="s">
        <v>2342</v>
      </c>
      <c r="AB90" s="21" t="s">
        <v>2342</v>
      </c>
      <c r="AC90" s="21" t="s">
        <v>2342</v>
      </c>
      <c r="AD90" s="21" t="s">
        <v>2342</v>
      </c>
      <c r="AE90" s="21" t="s">
        <v>2015</v>
      </c>
      <c r="AF90" s="21" t="s">
        <v>2015</v>
      </c>
      <c r="AG90" s="21" t="s">
        <v>2015</v>
      </c>
      <c r="AH90" s="21" t="s">
        <v>2015</v>
      </c>
      <c r="AI90" s="21" t="s">
        <v>2015</v>
      </c>
      <c r="AJ90" s="21" t="s">
        <v>2015</v>
      </c>
      <c r="AK90" s="21" t="s">
        <v>2015</v>
      </c>
      <c r="AL90" s="21" t="s">
        <v>4802</v>
      </c>
    </row>
    <row r="91" spans="1:38" ht="15" customHeight="1">
      <c r="A91" s="21">
        <v>159880</v>
      </c>
      <c r="B91" s="21">
        <v>660398</v>
      </c>
      <c r="C91" s="21" t="s">
        <v>249</v>
      </c>
      <c r="D91" s="21" t="s">
        <v>2237</v>
      </c>
      <c r="E91" s="21" t="s">
        <v>6</v>
      </c>
      <c r="F91" s="21" t="s">
        <v>4883</v>
      </c>
      <c r="G91" s="21" t="s">
        <v>2340</v>
      </c>
      <c r="H91" s="21" t="s">
        <v>2341</v>
      </c>
      <c r="I91" s="21" t="s">
        <v>2015</v>
      </c>
      <c r="J91" s="21" t="s">
        <v>2342</v>
      </c>
      <c r="K91" s="21" t="s">
        <v>1571</v>
      </c>
      <c r="L91" s="21" t="s">
        <v>4046</v>
      </c>
      <c r="M91" s="21"/>
      <c r="N91" s="21" t="s">
        <v>2381</v>
      </c>
      <c r="O91" s="21" t="s">
        <v>2345</v>
      </c>
      <c r="P91" s="21" t="s">
        <v>4000</v>
      </c>
      <c r="Q91" s="21">
        <v>25</v>
      </c>
      <c r="R91" s="21">
        <v>5</v>
      </c>
      <c r="S91" s="21">
        <v>472</v>
      </c>
      <c r="T91" s="21">
        <v>502</v>
      </c>
      <c r="U91" s="21">
        <v>4.9799999999999997E-2</v>
      </c>
      <c r="V91" s="21">
        <v>0.01</v>
      </c>
      <c r="W91" s="21">
        <v>5.9799999999999999E-2</v>
      </c>
      <c r="X91" s="21" t="s">
        <v>2015</v>
      </c>
      <c r="Y91" s="21" t="s">
        <v>2342</v>
      </c>
      <c r="Z91" s="21" t="s">
        <v>2342</v>
      </c>
      <c r="AA91" s="21" t="s">
        <v>2342</v>
      </c>
      <c r="AB91" s="21" t="s">
        <v>2342</v>
      </c>
      <c r="AC91" s="21" t="s">
        <v>2342</v>
      </c>
      <c r="AD91" s="21" t="s">
        <v>2342</v>
      </c>
      <c r="AE91" s="21" t="s">
        <v>2015</v>
      </c>
      <c r="AF91" s="21" t="s">
        <v>2015</v>
      </c>
      <c r="AG91" s="21" t="s">
        <v>2015</v>
      </c>
      <c r="AH91" s="21" t="s">
        <v>2015</v>
      </c>
      <c r="AI91" s="21" t="s">
        <v>2015</v>
      </c>
      <c r="AJ91" s="21" t="s">
        <v>2015</v>
      </c>
      <c r="AK91" s="21" t="s">
        <v>2015</v>
      </c>
      <c r="AL91" s="21" t="s">
        <v>4803</v>
      </c>
    </row>
    <row r="92" spans="1:38" ht="15" customHeight="1">
      <c r="A92" s="21">
        <v>159880</v>
      </c>
      <c r="B92" s="21">
        <v>660399</v>
      </c>
      <c r="C92" s="21" t="s">
        <v>249</v>
      </c>
      <c r="D92" s="21" t="s">
        <v>2237</v>
      </c>
      <c r="E92" s="21" t="s">
        <v>6</v>
      </c>
      <c r="F92" s="21" t="s">
        <v>4883</v>
      </c>
      <c r="G92" s="21" t="s">
        <v>2340</v>
      </c>
      <c r="H92" s="21" t="s">
        <v>2341</v>
      </c>
      <c r="I92" s="21" t="s">
        <v>2015</v>
      </c>
      <c r="J92" s="21" t="s">
        <v>2342</v>
      </c>
      <c r="K92" s="21" t="s">
        <v>1572</v>
      </c>
      <c r="L92" s="21" t="s">
        <v>4047</v>
      </c>
      <c r="M92" s="21"/>
      <c r="N92" s="21" t="s">
        <v>2381</v>
      </c>
      <c r="O92" s="21" t="s">
        <v>2345</v>
      </c>
      <c r="P92" s="21" t="s">
        <v>3178</v>
      </c>
      <c r="Q92" s="21">
        <v>100</v>
      </c>
      <c r="R92" s="21">
        <v>10</v>
      </c>
      <c r="S92" s="21">
        <v>877</v>
      </c>
      <c r="T92" s="21">
        <v>987</v>
      </c>
      <c r="U92" s="21">
        <v>0.1013</v>
      </c>
      <c r="V92" s="21">
        <v>1.01E-2</v>
      </c>
      <c r="W92" s="21">
        <v>0.1114</v>
      </c>
      <c r="X92" s="21" t="s">
        <v>2015</v>
      </c>
      <c r="Y92" s="21" t="s">
        <v>2015</v>
      </c>
      <c r="Z92" s="21" t="s">
        <v>2015</v>
      </c>
      <c r="AA92" s="21" t="s">
        <v>2015</v>
      </c>
      <c r="AB92" s="21" t="s">
        <v>2015</v>
      </c>
      <c r="AC92" s="21" t="s">
        <v>2015</v>
      </c>
      <c r="AD92" s="21" t="s">
        <v>2015</v>
      </c>
      <c r="AE92" s="21" t="s">
        <v>2342</v>
      </c>
      <c r="AF92" s="21" t="s">
        <v>2342</v>
      </c>
      <c r="AG92" s="21" t="s">
        <v>2342</v>
      </c>
      <c r="AH92" s="21" t="s">
        <v>2015</v>
      </c>
      <c r="AI92" s="21" t="s">
        <v>2015</v>
      </c>
      <c r="AJ92" s="21" t="s">
        <v>2015</v>
      </c>
      <c r="AK92" s="21" t="s">
        <v>2015</v>
      </c>
      <c r="AL92" s="21" t="s">
        <v>4803</v>
      </c>
    </row>
    <row r="93" spans="1:38" ht="15" customHeight="1">
      <c r="A93" s="21">
        <v>159880</v>
      </c>
      <c r="B93" s="21">
        <v>660400</v>
      </c>
      <c r="C93" s="21" t="s">
        <v>249</v>
      </c>
      <c r="D93" s="21" t="s">
        <v>2237</v>
      </c>
      <c r="E93" s="21" t="s">
        <v>6</v>
      </c>
      <c r="F93" s="21" t="s">
        <v>4883</v>
      </c>
      <c r="G93" s="21" t="s">
        <v>2340</v>
      </c>
      <c r="H93" s="21" t="s">
        <v>2341</v>
      </c>
      <c r="I93" s="21" t="s">
        <v>2015</v>
      </c>
      <c r="J93" s="21" t="s">
        <v>2342</v>
      </c>
      <c r="K93" s="21" t="s">
        <v>1573</v>
      </c>
      <c r="L93" s="21" t="s">
        <v>4048</v>
      </c>
      <c r="M93" s="21"/>
      <c r="N93" s="21" t="s">
        <v>2381</v>
      </c>
      <c r="O93" s="21" t="s">
        <v>2345</v>
      </c>
      <c r="P93" s="21" t="s">
        <v>3315</v>
      </c>
      <c r="Q93" s="21">
        <v>173</v>
      </c>
      <c r="R93" s="21">
        <v>0</v>
      </c>
      <c r="S93" s="21">
        <v>67</v>
      </c>
      <c r="T93" s="21">
        <v>240</v>
      </c>
      <c r="U93" s="21">
        <v>0.7208</v>
      </c>
      <c r="V93" s="21">
        <v>0</v>
      </c>
      <c r="W93" s="21">
        <v>0.7208</v>
      </c>
      <c r="X93" s="21" t="s">
        <v>2342</v>
      </c>
      <c r="Y93" s="21" t="s">
        <v>2342</v>
      </c>
      <c r="Z93" s="21" t="s">
        <v>2342</v>
      </c>
      <c r="AA93" s="21" t="s">
        <v>2342</v>
      </c>
      <c r="AB93" s="21" t="s">
        <v>2342</v>
      </c>
      <c r="AC93" s="21" t="s">
        <v>2342</v>
      </c>
      <c r="AD93" s="21" t="s">
        <v>2342</v>
      </c>
      <c r="AE93" s="21" t="s">
        <v>2015</v>
      </c>
      <c r="AF93" s="21" t="s">
        <v>2015</v>
      </c>
      <c r="AG93" s="21" t="s">
        <v>2015</v>
      </c>
      <c r="AH93" s="21" t="s">
        <v>2015</v>
      </c>
      <c r="AI93" s="21" t="s">
        <v>2015</v>
      </c>
      <c r="AJ93" s="21" t="s">
        <v>2015</v>
      </c>
      <c r="AK93" s="21" t="s">
        <v>2015</v>
      </c>
      <c r="AL93" s="21" t="s">
        <v>4802</v>
      </c>
    </row>
    <row r="94" spans="1:38" ht="15" customHeight="1">
      <c r="A94" s="21">
        <v>159880</v>
      </c>
      <c r="B94" s="21">
        <v>660401</v>
      </c>
      <c r="C94" s="21" t="s">
        <v>249</v>
      </c>
      <c r="D94" s="21" t="s">
        <v>2237</v>
      </c>
      <c r="E94" s="21" t="s">
        <v>6</v>
      </c>
      <c r="F94" s="21" t="s">
        <v>4883</v>
      </c>
      <c r="G94" s="21" t="s">
        <v>2340</v>
      </c>
      <c r="H94" s="21" t="s">
        <v>2341</v>
      </c>
      <c r="I94" s="21" t="s">
        <v>2015</v>
      </c>
      <c r="J94" s="21" t="s">
        <v>2342</v>
      </c>
      <c r="K94" s="21" t="s">
        <v>1574</v>
      </c>
      <c r="L94" s="21" t="s">
        <v>4049</v>
      </c>
      <c r="M94" s="21"/>
      <c r="N94" s="21" t="s">
        <v>2381</v>
      </c>
      <c r="O94" s="21" t="s">
        <v>2345</v>
      </c>
      <c r="P94" s="21" t="s">
        <v>3162</v>
      </c>
      <c r="Q94" s="21">
        <v>178</v>
      </c>
      <c r="R94" s="21">
        <v>0</v>
      </c>
      <c r="S94" s="21">
        <v>256</v>
      </c>
      <c r="T94" s="21">
        <v>434</v>
      </c>
      <c r="U94" s="21">
        <v>0.41010000000000002</v>
      </c>
      <c r="V94" s="21">
        <v>0</v>
      </c>
      <c r="W94" s="21">
        <v>0.41010000000000002</v>
      </c>
      <c r="X94" s="21" t="s">
        <v>2015</v>
      </c>
      <c r="Y94" s="21" t="s">
        <v>2342</v>
      </c>
      <c r="Z94" s="21" t="s">
        <v>2342</v>
      </c>
      <c r="AA94" s="21" t="s">
        <v>2342</v>
      </c>
      <c r="AB94" s="21" t="s">
        <v>2342</v>
      </c>
      <c r="AC94" s="21" t="s">
        <v>2342</v>
      </c>
      <c r="AD94" s="21" t="s">
        <v>2342</v>
      </c>
      <c r="AE94" s="21" t="s">
        <v>2015</v>
      </c>
      <c r="AF94" s="21" t="s">
        <v>2015</v>
      </c>
      <c r="AG94" s="21" t="s">
        <v>2015</v>
      </c>
      <c r="AH94" s="21" t="s">
        <v>2015</v>
      </c>
      <c r="AI94" s="21" t="s">
        <v>2015</v>
      </c>
      <c r="AJ94" s="21" t="s">
        <v>2015</v>
      </c>
      <c r="AK94" s="21" t="s">
        <v>2015</v>
      </c>
      <c r="AL94" s="21" t="s">
        <v>4802</v>
      </c>
    </row>
    <row r="95" spans="1:38" ht="15" customHeight="1">
      <c r="A95" s="21">
        <v>159880</v>
      </c>
      <c r="B95" s="21">
        <v>660402</v>
      </c>
      <c r="C95" s="21" t="s">
        <v>249</v>
      </c>
      <c r="D95" s="21" t="s">
        <v>2237</v>
      </c>
      <c r="E95" s="21" t="s">
        <v>6</v>
      </c>
      <c r="F95" s="21" t="s">
        <v>4883</v>
      </c>
      <c r="G95" s="21" t="s">
        <v>2340</v>
      </c>
      <c r="H95" s="21" t="s">
        <v>2341</v>
      </c>
      <c r="I95" s="21" t="s">
        <v>2015</v>
      </c>
      <c r="J95" s="21" t="s">
        <v>2342</v>
      </c>
      <c r="K95" s="21" t="s">
        <v>1605</v>
      </c>
      <c r="L95" s="21" t="s">
        <v>4081</v>
      </c>
      <c r="M95" s="21"/>
      <c r="N95" s="21" t="s">
        <v>2381</v>
      </c>
      <c r="O95" s="21" t="s">
        <v>2345</v>
      </c>
      <c r="P95" s="21" t="s">
        <v>4003</v>
      </c>
      <c r="Q95" s="21">
        <v>209</v>
      </c>
      <c r="R95" s="21">
        <v>0</v>
      </c>
      <c r="S95" s="21">
        <v>268</v>
      </c>
      <c r="T95" s="21">
        <v>477</v>
      </c>
      <c r="U95" s="21">
        <v>0.43819999999999998</v>
      </c>
      <c r="V95" s="21">
        <v>0</v>
      </c>
      <c r="W95" s="21">
        <v>0.43819999999999998</v>
      </c>
      <c r="X95" s="21" t="s">
        <v>2342</v>
      </c>
      <c r="Y95" s="21" t="s">
        <v>2342</v>
      </c>
      <c r="Z95" s="21" t="s">
        <v>2342</v>
      </c>
      <c r="AA95" s="21" t="s">
        <v>2342</v>
      </c>
      <c r="AB95" s="21" t="s">
        <v>2342</v>
      </c>
      <c r="AC95" s="21" t="s">
        <v>2342</v>
      </c>
      <c r="AD95" s="21" t="s">
        <v>2342</v>
      </c>
      <c r="AE95" s="21" t="s">
        <v>2015</v>
      </c>
      <c r="AF95" s="21" t="s">
        <v>2015</v>
      </c>
      <c r="AG95" s="21" t="s">
        <v>2015</v>
      </c>
      <c r="AH95" s="21" t="s">
        <v>2015</v>
      </c>
      <c r="AI95" s="21" t="s">
        <v>2015</v>
      </c>
      <c r="AJ95" s="21" t="s">
        <v>2015</v>
      </c>
      <c r="AK95" s="21" t="s">
        <v>2015</v>
      </c>
      <c r="AL95" s="21" t="s">
        <v>4802</v>
      </c>
    </row>
    <row r="96" spans="1:38" ht="15" customHeight="1">
      <c r="A96" s="21">
        <v>159880</v>
      </c>
      <c r="B96" s="21">
        <v>660404</v>
      </c>
      <c r="C96" s="21" t="s">
        <v>249</v>
      </c>
      <c r="D96" s="21" t="s">
        <v>2237</v>
      </c>
      <c r="E96" s="21" t="s">
        <v>6</v>
      </c>
      <c r="F96" s="21" t="s">
        <v>4883</v>
      </c>
      <c r="G96" s="21" t="s">
        <v>2340</v>
      </c>
      <c r="H96" s="21" t="s">
        <v>2341</v>
      </c>
      <c r="I96" s="21" t="s">
        <v>2015</v>
      </c>
      <c r="J96" s="21" t="s">
        <v>2342</v>
      </c>
      <c r="K96" s="21" t="s">
        <v>1576</v>
      </c>
      <c r="L96" s="21" t="s">
        <v>4051</v>
      </c>
      <c r="M96" s="21"/>
      <c r="N96" s="21" t="s">
        <v>2381</v>
      </c>
      <c r="O96" s="21" t="s">
        <v>2345</v>
      </c>
      <c r="P96" s="21" t="s">
        <v>3982</v>
      </c>
      <c r="Q96" s="21">
        <v>40</v>
      </c>
      <c r="R96" s="21">
        <v>5</v>
      </c>
      <c r="S96" s="21">
        <v>387</v>
      </c>
      <c r="T96" s="21">
        <v>432</v>
      </c>
      <c r="U96" s="21">
        <v>9.2600000000000002E-2</v>
      </c>
      <c r="V96" s="21">
        <v>1.1599999999999999E-2</v>
      </c>
      <c r="W96" s="21">
        <v>0.1042</v>
      </c>
      <c r="X96" s="21" t="s">
        <v>2015</v>
      </c>
      <c r="Y96" s="21" t="s">
        <v>2015</v>
      </c>
      <c r="Z96" s="21" t="s">
        <v>2015</v>
      </c>
      <c r="AA96" s="21" t="s">
        <v>2015</v>
      </c>
      <c r="AB96" s="21" t="s">
        <v>2015</v>
      </c>
      <c r="AC96" s="21" t="s">
        <v>2015</v>
      </c>
      <c r="AD96" s="21" t="s">
        <v>2015</v>
      </c>
      <c r="AE96" s="21" t="s">
        <v>2342</v>
      </c>
      <c r="AF96" s="21" t="s">
        <v>2342</v>
      </c>
      <c r="AG96" s="21" t="s">
        <v>2342</v>
      </c>
      <c r="AH96" s="21" t="s">
        <v>2015</v>
      </c>
      <c r="AI96" s="21" t="s">
        <v>2015</v>
      </c>
      <c r="AJ96" s="21" t="s">
        <v>2015</v>
      </c>
      <c r="AK96" s="21" t="s">
        <v>2015</v>
      </c>
      <c r="AL96" s="21" t="s">
        <v>4803</v>
      </c>
    </row>
    <row r="97" spans="1:38" ht="15" customHeight="1">
      <c r="A97" s="21">
        <v>159880</v>
      </c>
      <c r="B97" s="21">
        <v>660405</v>
      </c>
      <c r="C97" s="21" t="s">
        <v>249</v>
      </c>
      <c r="D97" s="21" t="s">
        <v>2237</v>
      </c>
      <c r="E97" s="21" t="s">
        <v>6</v>
      </c>
      <c r="F97" s="21" t="s">
        <v>4883</v>
      </c>
      <c r="G97" s="21" t="s">
        <v>2340</v>
      </c>
      <c r="H97" s="21" t="s">
        <v>2341</v>
      </c>
      <c r="I97" s="21" t="s">
        <v>2015</v>
      </c>
      <c r="J97" s="21" t="s">
        <v>2342</v>
      </c>
      <c r="K97" s="21" t="s">
        <v>1578</v>
      </c>
      <c r="L97" s="21" t="s">
        <v>4052</v>
      </c>
      <c r="M97" s="21"/>
      <c r="N97" s="21" t="s">
        <v>2381</v>
      </c>
      <c r="O97" s="21" t="s">
        <v>2345</v>
      </c>
      <c r="P97" s="21" t="s">
        <v>4053</v>
      </c>
      <c r="Q97" s="21">
        <v>17</v>
      </c>
      <c r="R97" s="21">
        <v>1</v>
      </c>
      <c r="S97" s="21">
        <v>208</v>
      </c>
      <c r="T97" s="21">
        <v>226</v>
      </c>
      <c r="U97" s="21">
        <v>7.5200000000000003E-2</v>
      </c>
      <c r="V97" s="21">
        <v>4.4000000000000003E-3</v>
      </c>
      <c r="W97" s="21">
        <v>7.9600000000000004E-2</v>
      </c>
      <c r="X97" s="21" t="s">
        <v>2015</v>
      </c>
      <c r="Y97" s="21" t="s">
        <v>2342</v>
      </c>
      <c r="Z97" s="21" t="s">
        <v>2342</v>
      </c>
      <c r="AA97" s="21" t="s">
        <v>2342</v>
      </c>
      <c r="AB97" s="21" t="s">
        <v>2342</v>
      </c>
      <c r="AC97" s="21" t="s">
        <v>2342</v>
      </c>
      <c r="AD97" s="21" t="s">
        <v>2342</v>
      </c>
      <c r="AE97" s="21" t="s">
        <v>2015</v>
      </c>
      <c r="AF97" s="21" t="s">
        <v>2015</v>
      </c>
      <c r="AG97" s="21" t="s">
        <v>2015</v>
      </c>
      <c r="AH97" s="21" t="s">
        <v>2015</v>
      </c>
      <c r="AI97" s="21" t="s">
        <v>2015</v>
      </c>
      <c r="AJ97" s="21" t="s">
        <v>2015</v>
      </c>
      <c r="AK97" s="21" t="s">
        <v>2015</v>
      </c>
      <c r="AL97" s="21" t="s">
        <v>4803</v>
      </c>
    </row>
    <row r="98" spans="1:38" ht="15" customHeight="1">
      <c r="A98" s="21">
        <v>159880</v>
      </c>
      <c r="B98" s="21">
        <v>660407</v>
      </c>
      <c r="C98" s="21" t="s">
        <v>249</v>
      </c>
      <c r="D98" s="21" t="s">
        <v>2237</v>
      </c>
      <c r="E98" s="21" t="s">
        <v>6</v>
      </c>
      <c r="F98" s="21" t="s">
        <v>4883</v>
      </c>
      <c r="G98" s="21" t="s">
        <v>2340</v>
      </c>
      <c r="H98" s="21" t="s">
        <v>2341</v>
      </c>
      <c r="I98" s="21" t="s">
        <v>2015</v>
      </c>
      <c r="J98" s="21" t="s">
        <v>2342</v>
      </c>
      <c r="K98" s="21" t="s">
        <v>1580</v>
      </c>
      <c r="L98" s="21" t="s">
        <v>4054</v>
      </c>
      <c r="M98" s="21"/>
      <c r="N98" s="21" t="s">
        <v>2381</v>
      </c>
      <c r="O98" s="21" t="s">
        <v>2345</v>
      </c>
      <c r="P98" s="21" t="s">
        <v>3162</v>
      </c>
      <c r="Q98" s="21">
        <v>477</v>
      </c>
      <c r="R98" s="21">
        <v>0</v>
      </c>
      <c r="S98" s="21">
        <v>389</v>
      </c>
      <c r="T98" s="21">
        <v>866</v>
      </c>
      <c r="U98" s="21">
        <v>0.55079999999999996</v>
      </c>
      <c r="V98" s="21">
        <v>0</v>
      </c>
      <c r="W98" s="21">
        <v>0.55079999999999996</v>
      </c>
      <c r="X98" s="21" t="s">
        <v>2015</v>
      </c>
      <c r="Y98" s="21" t="s">
        <v>2015</v>
      </c>
      <c r="Z98" s="21" t="s">
        <v>2015</v>
      </c>
      <c r="AA98" s="21" t="s">
        <v>2015</v>
      </c>
      <c r="AB98" s="21" t="s">
        <v>2015</v>
      </c>
      <c r="AC98" s="21" t="s">
        <v>2015</v>
      </c>
      <c r="AD98" s="21" t="s">
        <v>2015</v>
      </c>
      <c r="AE98" s="21" t="s">
        <v>2342</v>
      </c>
      <c r="AF98" s="21" t="s">
        <v>2342</v>
      </c>
      <c r="AG98" s="21" t="s">
        <v>2342</v>
      </c>
      <c r="AH98" s="21" t="s">
        <v>2015</v>
      </c>
      <c r="AI98" s="21" t="s">
        <v>2015</v>
      </c>
      <c r="AJ98" s="21" t="s">
        <v>2015</v>
      </c>
      <c r="AK98" s="21" t="s">
        <v>2015</v>
      </c>
      <c r="AL98" s="21" t="s">
        <v>4802</v>
      </c>
    </row>
    <row r="99" spans="1:38" ht="15" customHeight="1">
      <c r="A99" s="21">
        <v>159880</v>
      </c>
      <c r="B99" s="21">
        <v>660409</v>
      </c>
      <c r="C99" s="21" t="s">
        <v>249</v>
      </c>
      <c r="D99" s="21" t="s">
        <v>2237</v>
      </c>
      <c r="E99" s="21" t="s">
        <v>6</v>
      </c>
      <c r="F99" s="21" t="s">
        <v>4883</v>
      </c>
      <c r="G99" s="21" t="s">
        <v>2340</v>
      </c>
      <c r="H99" s="21" t="s">
        <v>2341</v>
      </c>
      <c r="I99" s="21" t="s">
        <v>2015</v>
      </c>
      <c r="J99" s="21" t="s">
        <v>2342</v>
      </c>
      <c r="K99" s="21" t="s">
        <v>1583</v>
      </c>
      <c r="L99" s="21" t="s">
        <v>4059</v>
      </c>
      <c r="M99" s="21"/>
      <c r="N99" s="21" t="s">
        <v>2381</v>
      </c>
      <c r="O99" s="21" t="s">
        <v>2345</v>
      </c>
      <c r="P99" s="21" t="s">
        <v>4053</v>
      </c>
      <c r="Q99" s="21">
        <v>12</v>
      </c>
      <c r="R99" s="21">
        <v>1</v>
      </c>
      <c r="S99" s="21">
        <v>173</v>
      </c>
      <c r="T99" s="21">
        <v>186</v>
      </c>
      <c r="U99" s="21">
        <v>6.4500000000000002E-2</v>
      </c>
      <c r="V99" s="21">
        <v>5.4000000000000003E-3</v>
      </c>
      <c r="W99" s="21">
        <v>6.9900000000000004E-2</v>
      </c>
      <c r="X99" s="21" t="s">
        <v>2015</v>
      </c>
      <c r="Y99" s="21" t="s">
        <v>2342</v>
      </c>
      <c r="Z99" s="21" t="s">
        <v>2342</v>
      </c>
      <c r="AA99" s="21" t="s">
        <v>2342</v>
      </c>
      <c r="AB99" s="21" t="s">
        <v>2342</v>
      </c>
      <c r="AC99" s="21" t="s">
        <v>2342</v>
      </c>
      <c r="AD99" s="21" t="s">
        <v>2342</v>
      </c>
      <c r="AE99" s="21" t="s">
        <v>2015</v>
      </c>
      <c r="AF99" s="21" t="s">
        <v>2015</v>
      </c>
      <c r="AG99" s="21" t="s">
        <v>2015</v>
      </c>
      <c r="AH99" s="21" t="s">
        <v>2015</v>
      </c>
      <c r="AI99" s="21" t="s">
        <v>2015</v>
      </c>
      <c r="AJ99" s="21" t="s">
        <v>2015</v>
      </c>
      <c r="AK99" s="21" t="s">
        <v>2015</v>
      </c>
      <c r="AL99" s="21" t="s">
        <v>4803</v>
      </c>
    </row>
    <row r="100" spans="1:38" ht="15" customHeight="1">
      <c r="A100" s="21">
        <v>159880</v>
      </c>
      <c r="B100" s="21">
        <v>660410</v>
      </c>
      <c r="C100" s="21" t="s">
        <v>249</v>
      </c>
      <c r="D100" s="21" t="s">
        <v>2237</v>
      </c>
      <c r="E100" s="21" t="s">
        <v>6</v>
      </c>
      <c r="F100" s="21" t="s">
        <v>4883</v>
      </c>
      <c r="G100" s="21" t="s">
        <v>2340</v>
      </c>
      <c r="H100" s="21" t="s">
        <v>2341</v>
      </c>
      <c r="I100" s="21" t="s">
        <v>2015</v>
      </c>
      <c r="J100" s="21" t="s">
        <v>2342</v>
      </c>
      <c r="K100" s="21" t="s">
        <v>1585</v>
      </c>
      <c r="L100" s="21" t="s">
        <v>4061</v>
      </c>
      <c r="M100" s="21"/>
      <c r="N100" s="21" t="s">
        <v>2381</v>
      </c>
      <c r="O100" s="21" t="s">
        <v>2345</v>
      </c>
      <c r="P100" s="21" t="s">
        <v>4000</v>
      </c>
      <c r="Q100" s="21">
        <v>18</v>
      </c>
      <c r="R100" s="21">
        <v>10</v>
      </c>
      <c r="S100" s="21">
        <v>319</v>
      </c>
      <c r="T100" s="21">
        <v>347</v>
      </c>
      <c r="U100" s="21">
        <v>5.1900000000000002E-2</v>
      </c>
      <c r="V100" s="21">
        <v>2.8799999999999999E-2</v>
      </c>
      <c r="W100" s="21">
        <v>8.0699999999999994E-2</v>
      </c>
      <c r="X100" s="21" t="s">
        <v>2342</v>
      </c>
      <c r="Y100" s="21" t="s">
        <v>2342</v>
      </c>
      <c r="Z100" s="21" t="s">
        <v>2342</v>
      </c>
      <c r="AA100" s="21" t="s">
        <v>2342</v>
      </c>
      <c r="AB100" s="21" t="s">
        <v>2342</v>
      </c>
      <c r="AC100" s="21" t="s">
        <v>2342</v>
      </c>
      <c r="AD100" s="21" t="s">
        <v>2342</v>
      </c>
      <c r="AE100" s="21" t="s">
        <v>2015</v>
      </c>
      <c r="AF100" s="21" t="s">
        <v>2015</v>
      </c>
      <c r="AG100" s="21" t="s">
        <v>2015</v>
      </c>
      <c r="AH100" s="21" t="s">
        <v>2015</v>
      </c>
      <c r="AI100" s="21" t="s">
        <v>2015</v>
      </c>
      <c r="AJ100" s="21" t="s">
        <v>2015</v>
      </c>
      <c r="AK100" s="21" t="s">
        <v>2015</v>
      </c>
      <c r="AL100" s="21" t="s">
        <v>4803</v>
      </c>
    </row>
    <row r="101" spans="1:38" ht="15" customHeight="1">
      <c r="A101" s="21">
        <v>159880</v>
      </c>
      <c r="B101" s="21">
        <v>660411</v>
      </c>
      <c r="C101" s="21" t="s">
        <v>249</v>
      </c>
      <c r="D101" s="21" t="s">
        <v>2237</v>
      </c>
      <c r="E101" s="21" t="s">
        <v>6</v>
      </c>
      <c r="F101" s="21" t="s">
        <v>4883</v>
      </c>
      <c r="G101" s="21" t="s">
        <v>2340</v>
      </c>
      <c r="H101" s="21" t="s">
        <v>2341</v>
      </c>
      <c r="I101" s="21" t="s">
        <v>2015</v>
      </c>
      <c r="J101" s="21" t="s">
        <v>2342</v>
      </c>
      <c r="K101" s="21" t="s">
        <v>1586</v>
      </c>
      <c r="L101" s="21" t="s">
        <v>4062</v>
      </c>
      <c r="M101" s="21"/>
      <c r="N101" s="21" t="s">
        <v>2381</v>
      </c>
      <c r="O101" s="21" t="s">
        <v>2345</v>
      </c>
      <c r="P101" s="21" t="s">
        <v>4009</v>
      </c>
      <c r="Q101" s="21">
        <v>157</v>
      </c>
      <c r="R101" s="21">
        <v>0</v>
      </c>
      <c r="S101" s="21">
        <v>51</v>
      </c>
      <c r="T101" s="21">
        <v>208</v>
      </c>
      <c r="U101" s="21">
        <v>0.75480000000000003</v>
      </c>
      <c r="V101" s="21">
        <v>0</v>
      </c>
      <c r="W101" s="21">
        <v>0.75480000000000003</v>
      </c>
      <c r="X101" s="21" t="s">
        <v>2342</v>
      </c>
      <c r="Y101" s="21" t="s">
        <v>2342</v>
      </c>
      <c r="Z101" s="21" t="s">
        <v>2342</v>
      </c>
      <c r="AA101" s="21" t="s">
        <v>2342</v>
      </c>
      <c r="AB101" s="21" t="s">
        <v>2342</v>
      </c>
      <c r="AC101" s="21" t="s">
        <v>2342</v>
      </c>
      <c r="AD101" s="21" t="s">
        <v>2342</v>
      </c>
      <c r="AE101" s="21" t="s">
        <v>2015</v>
      </c>
      <c r="AF101" s="21" t="s">
        <v>2015</v>
      </c>
      <c r="AG101" s="21" t="s">
        <v>2015</v>
      </c>
      <c r="AH101" s="21" t="s">
        <v>2015</v>
      </c>
      <c r="AI101" s="21" t="s">
        <v>2015</v>
      </c>
      <c r="AJ101" s="21" t="s">
        <v>2015</v>
      </c>
      <c r="AK101" s="21" t="s">
        <v>2015</v>
      </c>
      <c r="AL101" s="21" t="s">
        <v>4802</v>
      </c>
    </row>
    <row r="102" spans="1:38" ht="15" customHeight="1">
      <c r="A102" s="21">
        <v>159880</v>
      </c>
      <c r="B102" s="21">
        <v>660412</v>
      </c>
      <c r="C102" s="21" t="s">
        <v>249</v>
      </c>
      <c r="D102" s="21" t="s">
        <v>2237</v>
      </c>
      <c r="E102" s="21" t="s">
        <v>6</v>
      </c>
      <c r="F102" s="21" t="s">
        <v>4883</v>
      </c>
      <c r="G102" s="21" t="s">
        <v>2340</v>
      </c>
      <c r="H102" s="21" t="s">
        <v>2341</v>
      </c>
      <c r="I102" s="21" t="s">
        <v>2015</v>
      </c>
      <c r="J102" s="21" t="s">
        <v>2342</v>
      </c>
      <c r="K102" s="21" t="s">
        <v>1588</v>
      </c>
      <c r="L102" s="21" t="s">
        <v>4770</v>
      </c>
      <c r="M102" s="21"/>
      <c r="N102" s="21" t="s">
        <v>2381</v>
      </c>
      <c r="O102" s="21" t="s">
        <v>2345</v>
      </c>
      <c r="P102" s="21" t="s">
        <v>4009</v>
      </c>
      <c r="Q102" s="21">
        <v>319</v>
      </c>
      <c r="R102" s="21">
        <v>0</v>
      </c>
      <c r="S102" s="21">
        <v>185</v>
      </c>
      <c r="T102" s="21">
        <v>504</v>
      </c>
      <c r="U102" s="21">
        <v>0.63290000000000002</v>
      </c>
      <c r="V102" s="21">
        <v>0</v>
      </c>
      <c r="W102" s="21">
        <v>0.63290000000000002</v>
      </c>
      <c r="X102" s="21" t="s">
        <v>2342</v>
      </c>
      <c r="Y102" s="21" t="s">
        <v>2342</v>
      </c>
      <c r="Z102" s="21" t="s">
        <v>2342</v>
      </c>
      <c r="AA102" s="21" t="s">
        <v>2342</v>
      </c>
      <c r="AB102" s="21" t="s">
        <v>2342</v>
      </c>
      <c r="AC102" s="21" t="s">
        <v>2342</v>
      </c>
      <c r="AD102" s="21" t="s">
        <v>2342</v>
      </c>
      <c r="AE102" s="21" t="s">
        <v>2015</v>
      </c>
      <c r="AF102" s="21" t="s">
        <v>2015</v>
      </c>
      <c r="AG102" s="21" t="s">
        <v>2015</v>
      </c>
      <c r="AH102" s="21" t="s">
        <v>2015</v>
      </c>
      <c r="AI102" s="21" t="s">
        <v>2015</v>
      </c>
      <c r="AJ102" s="21" t="s">
        <v>2015</v>
      </c>
      <c r="AK102" s="21" t="s">
        <v>2015</v>
      </c>
      <c r="AL102" s="21" t="s">
        <v>4802</v>
      </c>
    </row>
    <row r="103" spans="1:38" ht="15" customHeight="1">
      <c r="A103" s="21">
        <v>159880</v>
      </c>
      <c r="B103" s="21">
        <v>660413</v>
      </c>
      <c r="C103" s="21" t="s">
        <v>249</v>
      </c>
      <c r="D103" s="21" t="s">
        <v>2237</v>
      </c>
      <c r="E103" s="21" t="s">
        <v>6</v>
      </c>
      <c r="F103" s="21" t="s">
        <v>4883</v>
      </c>
      <c r="G103" s="21" t="s">
        <v>2340</v>
      </c>
      <c r="H103" s="21" t="s">
        <v>2341</v>
      </c>
      <c r="I103" s="21" t="s">
        <v>2015</v>
      </c>
      <c r="J103" s="21" t="s">
        <v>2342</v>
      </c>
      <c r="K103" s="21" t="s">
        <v>1257</v>
      </c>
      <c r="L103" s="21" t="s">
        <v>4065</v>
      </c>
      <c r="M103" s="21"/>
      <c r="N103" s="21" t="s">
        <v>2381</v>
      </c>
      <c r="O103" s="21" t="s">
        <v>2345</v>
      </c>
      <c r="P103" s="21" t="s">
        <v>2382</v>
      </c>
      <c r="Q103" s="21">
        <v>174</v>
      </c>
      <c r="R103" s="21">
        <v>0</v>
      </c>
      <c r="S103" s="21">
        <v>187</v>
      </c>
      <c r="T103" s="21">
        <v>361</v>
      </c>
      <c r="U103" s="21">
        <v>0.48199999999999998</v>
      </c>
      <c r="V103" s="21">
        <v>0</v>
      </c>
      <c r="W103" s="21">
        <v>0.48199999999999998</v>
      </c>
      <c r="X103" s="21" t="s">
        <v>2015</v>
      </c>
      <c r="Y103" s="21" t="s">
        <v>2342</v>
      </c>
      <c r="Z103" s="21" t="s">
        <v>2342</v>
      </c>
      <c r="AA103" s="21" t="s">
        <v>2342</v>
      </c>
      <c r="AB103" s="21" t="s">
        <v>2342</v>
      </c>
      <c r="AC103" s="21" t="s">
        <v>2342</v>
      </c>
      <c r="AD103" s="21" t="s">
        <v>2342</v>
      </c>
      <c r="AE103" s="21" t="s">
        <v>2015</v>
      </c>
      <c r="AF103" s="21" t="s">
        <v>2015</v>
      </c>
      <c r="AG103" s="21" t="s">
        <v>2015</v>
      </c>
      <c r="AH103" s="21" t="s">
        <v>2015</v>
      </c>
      <c r="AI103" s="21" t="s">
        <v>2015</v>
      </c>
      <c r="AJ103" s="21" t="s">
        <v>2015</v>
      </c>
      <c r="AK103" s="21" t="s">
        <v>2015</v>
      </c>
      <c r="AL103" s="21" t="s">
        <v>4802</v>
      </c>
    </row>
    <row r="104" spans="1:38" ht="15" customHeight="1">
      <c r="A104" s="21">
        <v>159880</v>
      </c>
      <c r="B104" s="21">
        <v>660414</v>
      </c>
      <c r="C104" s="21" t="s">
        <v>249</v>
      </c>
      <c r="D104" s="21" t="s">
        <v>2237</v>
      </c>
      <c r="E104" s="21" t="s">
        <v>6</v>
      </c>
      <c r="F104" s="21" t="s">
        <v>4883</v>
      </c>
      <c r="G104" s="21" t="s">
        <v>2340</v>
      </c>
      <c r="H104" s="21" t="s">
        <v>2341</v>
      </c>
      <c r="I104" s="21" t="s">
        <v>2015</v>
      </c>
      <c r="J104" s="21" t="s">
        <v>2342</v>
      </c>
      <c r="K104" s="21" t="s">
        <v>1590</v>
      </c>
      <c r="L104" s="21" t="s">
        <v>4068</v>
      </c>
      <c r="M104" s="21"/>
      <c r="N104" s="21" t="s">
        <v>2381</v>
      </c>
      <c r="O104" s="21" t="s">
        <v>2345</v>
      </c>
      <c r="P104" s="21" t="s">
        <v>4011</v>
      </c>
      <c r="Q104" s="21">
        <v>32</v>
      </c>
      <c r="R104" s="21">
        <v>9</v>
      </c>
      <c r="S104" s="21">
        <v>426</v>
      </c>
      <c r="T104" s="21">
        <v>467</v>
      </c>
      <c r="U104" s="21">
        <v>6.8500000000000005E-2</v>
      </c>
      <c r="V104" s="21">
        <v>1.9300000000000001E-2</v>
      </c>
      <c r="W104" s="21">
        <v>8.7800000000000003E-2</v>
      </c>
      <c r="X104" s="21" t="s">
        <v>2015</v>
      </c>
      <c r="Y104" s="21" t="s">
        <v>2342</v>
      </c>
      <c r="Z104" s="21" t="s">
        <v>2342</v>
      </c>
      <c r="AA104" s="21" t="s">
        <v>2342</v>
      </c>
      <c r="AB104" s="21" t="s">
        <v>2342</v>
      </c>
      <c r="AC104" s="21" t="s">
        <v>2342</v>
      </c>
      <c r="AD104" s="21" t="s">
        <v>2342</v>
      </c>
      <c r="AE104" s="21" t="s">
        <v>2342</v>
      </c>
      <c r="AF104" s="21" t="s">
        <v>2342</v>
      </c>
      <c r="AG104" s="21" t="s">
        <v>2342</v>
      </c>
      <c r="AH104" s="21" t="s">
        <v>2015</v>
      </c>
      <c r="AI104" s="21" t="s">
        <v>2015</v>
      </c>
      <c r="AJ104" s="21" t="s">
        <v>2015</v>
      </c>
      <c r="AK104" s="21" t="s">
        <v>2015</v>
      </c>
      <c r="AL104" s="21" t="s">
        <v>4803</v>
      </c>
    </row>
    <row r="105" spans="1:38" ht="15" customHeight="1">
      <c r="A105" s="21">
        <v>159880</v>
      </c>
      <c r="B105" s="21">
        <v>660416</v>
      </c>
      <c r="C105" s="21" t="s">
        <v>249</v>
      </c>
      <c r="D105" s="21" t="s">
        <v>2237</v>
      </c>
      <c r="E105" s="21" t="s">
        <v>6</v>
      </c>
      <c r="F105" s="21" t="s">
        <v>4883</v>
      </c>
      <c r="G105" s="21" t="s">
        <v>2340</v>
      </c>
      <c r="H105" s="21" t="s">
        <v>2341</v>
      </c>
      <c r="I105" s="21" t="s">
        <v>2015</v>
      </c>
      <c r="J105" s="21" t="s">
        <v>2342</v>
      </c>
      <c r="K105" s="21" t="s">
        <v>1592</v>
      </c>
      <c r="L105" s="21" t="s">
        <v>4069</v>
      </c>
      <c r="M105" s="21"/>
      <c r="N105" s="21" t="s">
        <v>2381</v>
      </c>
      <c r="O105" s="21" t="s">
        <v>2345</v>
      </c>
      <c r="P105" s="21" t="s">
        <v>3113</v>
      </c>
      <c r="Q105" s="21">
        <v>689</v>
      </c>
      <c r="R105" s="21">
        <v>0</v>
      </c>
      <c r="S105" s="21">
        <v>120</v>
      </c>
      <c r="T105" s="21">
        <v>809</v>
      </c>
      <c r="U105" s="21">
        <v>0.85170000000000001</v>
      </c>
      <c r="V105" s="21">
        <v>0</v>
      </c>
      <c r="W105" s="21">
        <v>0.85170000000000001</v>
      </c>
      <c r="X105" s="21" t="s">
        <v>2015</v>
      </c>
      <c r="Y105" s="21" t="s">
        <v>2015</v>
      </c>
      <c r="Z105" s="21" t="s">
        <v>2015</v>
      </c>
      <c r="AA105" s="21" t="s">
        <v>2015</v>
      </c>
      <c r="AB105" s="21" t="s">
        <v>2015</v>
      </c>
      <c r="AC105" s="21" t="s">
        <v>2015</v>
      </c>
      <c r="AD105" s="21" t="s">
        <v>2015</v>
      </c>
      <c r="AE105" s="21" t="s">
        <v>2015</v>
      </c>
      <c r="AF105" s="21" t="s">
        <v>2015</v>
      </c>
      <c r="AG105" s="21" t="s">
        <v>2015</v>
      </c>
      <c r="AH105" s="21" t="s">
        <v>2342</v>
      </c>
      <c r="AI105" s="21" t="s">
        <v>2342</v>
      </c>
      <c r="AJ105" s="21" t="s">
        <v>2342</v>
      </c>
      <c r="AK105" s="21" t="s">
        <v>2342</v>
      </c>
      <c r="AL105" s="21" t="s">
        <v>4802</v>
      </c>
    </row>
    <row r="106" spans="1:38" ht="15" customHeight="1">
      <c r="A106" s="21">
        <v>159880</v>
      </c>
      <c r="B106" s="21">
        <v>660417</v>
      </c>
      <c r="C106" s="21" t="s">
        <v>249</v>
      </c>
      <c r="D106" s="21" t="s">
        <v>2237</v>
      </c>
      <c r="E106" s="21" t="s">
        <v>6</v>
      </c>
      <c r="F106" s="21" t="s">
        <v>4883</v>
      </c>
      <c r="G106" s="21" t="s">
        <v>2340</v>
      </c>
      <c r="H106" s="21" t="s">
        <v>2341</v>
      </c>
      <c r="I106" s="21" t="s">
        <v>2015</v>
      </c>
      <c r="J106" s="21" t="s">
        <v>2342</v>
      </c>
      <c r="K106" s="21" t="s">
        <v>1593</v>
      </c>
      <c r="L106" s="21" t="s">
        <v>4070</v>
      </c>
      <c r="M106" s="21"/>
      <c r="N106" s="21" t="s">
        <v>2381</v>
      </c>
      <c r="O106" s="21" t="s">
        <v>2345</v>
      </c>
      <c r="P106" s="21" t="s">
        <v>3902</v>
      </c>
      <c r="Q106" s="21">
        <v>179</v>
      </c>
      <c r="R106" s="21">
        <v>0</v>
      </c>
      <c r="S106" s="21">
        <v>66</v>
      </c>
      <c r="T106" s="21">
        <v>245</v>
      </c>
      <c r="U106" s="21">
        <v>0.73060000000000003</v>
      </c>
      <c r="V106" s="21">
        <v>0</v>
      </c>
      <c r="W106" s="21">
        <v>0.73060000000000003</v>
      </c>
      <c r="X106" s="21" t="s">
        <v>2015</v>
      </c>
      <c r="Y106" s="21" t="s">
        <v>2342</v>
      </c>
      <c r="Z106" s="21" t="s">
        <v>2342</v>
      </c>
      <c r="AA106" s="21" t="s">
        <v>2342</v>
      </c>
      <c r="AB106" s="21" t="s">
        <v>2342</v>
      </c>
      <c r="AC106" s="21" t="s">
        <v>2342</v>
      </c>
      <c r="AD106" s="21" t="s">
        <v>2342</v>
      </c>
      <c r="AE106" s="21" t="s">
        <v>2015</v>
      </c>
      <c r="AF106" s="21" t="s">
        <v>2015</v>
      </c>
      <c r="AG106" s="21" t="s">
        <v>2015</v>
      </c>
      <c r="AH106" s="21" t="s">
        <v>2015</v>
      </c>
      <c r="AI106" s="21" t="s">
        <v>2015</v>
      </c>
      <c r="AJ106" s="21" t="s">
        <v>2015</v>
      </c>
      <c r="AK106" s="21" t="s">
        <v>2015</v>
      </c>
      <c r="AL106" s="21" t="s">
        <v>4802</v>
      </c>
    </row>
    <row r="107" spans="1:38" ht="15" customHeight="1">
      <c r="A107" s="21">
        <v>159880</v>
      </c>
      <c r="B107" s="21">
        <v>660418</v>
      </c>
      <c r="C107" s="21" t="s">
        <v>249</v>
      </c>
      <c r="D107" s="21" t="s">
        <v>2237</v>
      </c>
      <c r="E107" s="21" t="s">
        <v>6</v>
      </c>
      <c r="F107" s="21" t="s">
        <v>4883</v>
      </c>
      <c r="G107" s="21" t="s">
        <v>2340</v>
      </c>
      <c r="H107" s="21" t="s">
        <v>2341</v>
      </c>
      <c r="I107" s="21" t="s">
        <v>2015</v>
      </c>
      <c r="J107" s="21" t="s">
        <v>2342</v>
      </c>
      <c r="K107" s="21" t="s">
        <v>1562</v>
      </c>
      <c r="L107" s="21" t="s">
        <v>4767</v>
      </c>
      <c r="M107" s="21"/>
      <c r="N107" s="21" t="s">
        <v>2381</v>
      </c>
      <c r="O107" s="21" t="s">
        <v>2345</v>
      </c>
      <c r="P107" s="21" t="s">
        <v>4009</v>
      </c>
      <c r="Q107" s="21">
        <v>78</v>
      </c>
      <c r="R107" s="21">
        <v>12</v>
      </c>
      <c r="S107" s="21">
        <v>171</v>
      </c>
      <c r="T107" s="21">
        <v>261</v>
      </c>
      <c r="U107" s="21">
        <v>0.2989</v>
      </c>
      <c r="V107" s="21">
        <v>4.5999999999999999E-2</v>
      </c>
      <c r="W107" s="21">
        <v>0.3448</v>
      </c>
      <c r="X107" s="21" t="s">
        <v>2015</v>
      </c>
      <c r="Y107" s="21" t="s">
        <v>2342</v>
      </c>
      <c r="Z107" s="21" t="s">
        <v>2342</v>
      </c>
      <c r="AA107" s="21" t="s">
        <v>2342</v>
      </c>
      <c r="AB107" s="21" t="s">
        <v>2342</v>
      </c>
      <c r="AC107" s="21" t="s">
        <v>2342</v>
      </c>
      <c r="AD107" s="21" t="s">
        <v>2342</v>
      </c>
      <c r="AE107" s="21" t="s">
        <v>2015</v>
      </c>
      <c r="AF107" s="21" t="s">
        <v>2015</v>
      </c>
      <c r="AG107" s="21" t="s">
        <v>2015</v>
      </c>
      <c r="AH107" s="21" t="s">
        <v>2015</v>
      </c>
      <c r="AI107" s="21" t="s">
        <v>2015</v>
      </c>
      <c r="AJ107" s="21" t="s">
        <v>2015</v>
      </c>
      <c r="AK107" s="21" t="s">
        <v>2015</v>
      </c>
      <c r="AL107" s="21" t="s">
        <v>4803</v>
      </c>
    </row>
    <row r="108" spans="1:38" ht="15" customHeight="1">
      <c r="A108" s="21">
        <v>159880</v>
      </c>
      <c r="B108" s="21">
        <v>660419</v>
      </c>
      <c r="C108" s="21" t="s">
        <v>249</v>
      </c>
      <c r="D108" s="21" t="s">
        <v>2237</v>
      </c>
      <c r="E108" s="21" t="s">
        <v>6</v>
      </c>
      <c r="F108" s="21" t="s">
        <v>4883</v>
      </c>
      <c r="G108" s="21" t="s">
        <v>2340</v>
      </c>
      <c r="H108" s="21" t="s">
        <v>2341</v>
      </c>
      <c r="I108" s="21" t="s">
        <v>2015</v>
      </c>
      <c r="J108" s="21" t="s">
        <v>2342</v>
      </c>
      <c r="K108" s="21" t="s">
        <v>1595</v>
      </c>
      <c r="L108" s="21" t="s">
        <v>4071</v>
      </c>
      <c r="M108" s="21"/>
      <c r="N108" s="21" t="s">
        <v>2381</v>
      </c>
      <c r="O108" s="21" t="s">
        <v>2345</v>
      </c>
      <c r="P108" s="21" t="s">
        <v>2382</v>
      </c>
      <c r="Q108" s="21">
        <v>128</v>
      </c>
      <c r="R108" s="21">
        <v>11</v>
      </c>
      <c r="S108" s="21">
        <v>1407</v>
      </c>
      <c r="T108" s="21">
        <v>1546</v>
      </c>
      <c r="U108" s="21">
        <v>8.2799999999999999E-2</v>
      </c>
      <c r="V108" s="21">
        <v>7.1000000000000004E-3</v>
      </c>
      <c r="W108" s="21">
        <v>8.9899999999999994E-2</v>
      </c>
      <c r="X108" s="21" t="s">
        <v>2015</v>
      </c>
      <c r="Y108" s="21" t="s">
        <v>2015</v>
      </c>
      <c r="Z108" s="21" t="s">
        <v>2015</v>
      </c>
      <c r="AA108" s="21" t="s">
        <v>2015</v>
      </c>
      <c r="AB108" s="21" t="s">
        <v>2015</v>
      </c>
      <c r="AC108" s="21" t="s">
        <v>2015</v>
      </c>
      <c r="AD108" s="21" t="s">
        <v>2015</v>
      </c>
      <c r="AE108" s="21" t="s">
        <v>2015</v>
      </c>
      <c r="AF108" s="21" t="s">
        <v>2015</v>
      </c>
      <c r="AG108" s="21" t="s">
        <v>2015</v>
      </c>
      <c r="AH108" s="21" t="s">
        <v>2342</v>
      </c>
      <c r="AI108" s="21" t="s">
        <v>2342</v>
      </c>
      <c r="AJ108" s="21" t="s">
        <v>2342</v>
      </c>
      <c r="AK108" s="21" t="s">
        <v>2342</v>
      </c>
      <c r="AL108" s="21" t="s">
        <v>4803</v>
      </c>
    </row>
    <row r="109" spans="1:38" ht="15" customHeight="1">
      <c r="A109" s="21">
        <v>159880</v>
      </c>
      <c r="B109" s="21">
        <v>660420</v>
      </c>
      <c r="C109" s="21" t="s">
        <v>249</v>
      </c>
      <c r="D109" s="21" t="s">
        <v>2237</v>
      </c>
      <c r="E109" s="21" t="s">
        <v>6</v>
      </c>
      <c r="F109" s="21" t="s">
        <v>4883</v>
      </c>
      <c r="G109" s="21" t="s">
        <v>2340</v>
      </c>
      <c r="H109" s="21" t="s">
        <v>2341</v>
      </c>
      <c r="I109" s="21" t="s">
        <v>2015</v>
      </c>
      <c r="J109" s="21" t="s">
        <v>2342</v>
      </c>
      <c r="K109" s="21" t="s">
        <v>1596</v>
      </c>
      <c r="L109" s="21" t="s">
        <v>4771</v>
      </c>
      <c r="M109" s="21"/>
      <c r="N109" s="21" t="s">
        <v>2381</v>
      </c>
      <c r="O109" s="21" t="s">
        <v>2345</v>
      </c>
      <c r="P109" s="21" t="s">
        <v>4014</v>
      </c>
      <c r="Q109" s="21">
        <v>258</v>
      </c>
      <c r="R109" s="21">
        <v>0</v>
      </c>
      <c r="S109" s="21">
        <v>29</v>
      </c>
      <c r="T109" s="21">
        <v>287</v>
      </c>
      <c r="U109" s="21">
        <v>0.89900000000000002</v>
      </c>
      <c r="V109" s="21">
        <v>0</v>
      </c>
      <c r="W109" s="21">
        <v>0.89900000000000002</v>
      </c>
      <c r="X109" s="21" t="s">
        <v>2342</v>
      </c>
      <c r="Y109" s="21" t="s">
        <v>2342</v>
      </c>
      <c r="Z109" s="21" t="s">
        <v>2342</v>
      </c>
      <c r="AA109" s="21" t="s">
        <v>2342</v>
      </c>
      <c r="AB109" s="21" t="s">
        <v>2342</v>
      </c>
      <c r="AC109" s="21" t="s">
        <v>2342</v>
      </c>
      <c r="AD109" s="21" t="s">
        <v>2342</v>
      </c>
      <c r="AE109" s="21" t="s">
        <v>2015</v>
      </c>
      <c r="AF109" s="21" t="s">
        <v>2015</v>
      </c>
      <c r="AG109" s="21" t="s">
        <v>2015</v>
      </c>
      <c r="AH109" s="21" t="s">
        <v>2015</v>
      </c>
      <c r="AI109" s="21" t="s">
        <v>2015</v>
      </c>
      <c r="AJ109" s="21" t="s">
        <v>2015</v>
      </c>
      <c r="AK109" s="21" t="s">
        <v>2015</v>
      </c>
      <c r="AL109" s="21" t="s">
        <v>4802</v>
      </c>
    </row>
    <row r="110" spans="1:38" ht="15" customHeight="1">
      <c r="A110" s="21">
        <v>159880</v>
      </c>
      <c r="B110" s="21">
        <v>660421</v>
      </c>
      <c r="C110" s="21" t="s">
        <v>249</v>
      </c>
      <c r="D110" s="21" t="s">
        <v>2237</v>
      </c>
      <c r="E110" s="21" t="s">
        <v>6</v>
      </c>
      <c r="F110" s="21" t="s">
        <v>4883</v>
      </c>
      <c r="G110" s="21" t="s">
        <v>2340</v>
      </c>
      <c r="H110" s="21" t="s">
        <v>2341</v>
      </c>
      <c r="I110" s="21" t="s">
        <v>2015</v>
      </c>
      <c r="J110" s="21" t="s">
        <v>2342</v>
      </c>
      <c r="K110" s="21" t="s">
        <v>1481</v>
      </c>
      <c r="L110" s="21" t="s">
        <v>4073</v>
      </c>
      <c r="M110" s="21"/>
      <c r="N110" s="21" t="s">
        <v>2381</v>
      </c>
      <c r="O110" s="21" t="s">
        <v>2345</v>
      </c>
      <c r="P110" s="21" t="s">
        <v>2382</v>
      </c>
      <c r="Q110" s="21">
        <v>47</v>
      </c>
      <c r="R110" s="21">
        <v>2</v>
      </c>
      <c r="S110" s="21">
        <v>172</v>
      </c>
      <c r="T110" s="21">
        <v>221</v>
      </c>
      <c r="U110" s="21">
        <v>0.2127</v>
      </c>
      <c r="V110" s="21">
        <v>8.9999999999999993E-3</v>
      </c>
      <c r="W110" s="21">
        <v>0.22170000000000001</v>
      </c>
      <c r="X110" s="21" t="s">
        <v>2342</v>
      </c>
      <c r="Y110" s="21" t="s">
        <v>2342</v>
      </c>
      <c r="Z110" s="21" t="s">
        <v>2342</v>
      </c>
      <c r="AA110" s="21" t="s">
        <v>2342</v>
      </c>
      <c r="AB110" s="21" t="s">
        <v>2342</v>
      </c>
      <c r="AC110" s="21" t="s">
        <v>2342</v>
      </c>
      <c r="AD110" s="21" t="s">
        <v>2342</v>
      </c>
      <c r="AE110" s="21" t="s">
        <v>2015</v>
      </c>
      <c r="AF110" s="21" t="s">
        <v>2015</v>
      </c>
      <c r="AG110" s="21" t="s">
        <v>2015</v>
      </c>
      <c r="AH110" s="21" t="s">
        <v>2015</v>
      </c>
      <c r="AI110" s="21" t="s">
        <v>2015</v>
      </c>
      <c r="AJ110" s="21" t="s">
        <v>2015</v>
      </c>
      <c r="AK110" s="21" t="s">
        <v>2015</v>
      </c>
      <c r="AL110" s="21" t="s">
        <v>4803</v>
      </c>
    </row>
    <row r="111" spans="1:38" ht="15" customHeight="1">
      <c r="A111" s="21">
        <v>159880</v>
      </c>
      <c r="B111" s="21">
        <v>660422</v>
      </c>
      <c r="C111" s="21" t="s">
        <v>249</v>
      </c>
      <c r="D111" s="21" t="s">
        <v>2237</v>
      </c>
      <c r="E111" s="21" t="s">
        <v>6</v>
      </c>
      <c r="F111" s="21" t="s">
        <v>4883</v>
      </c>
      <c r="G111" s="21" t="s">
        <v>2340</v>
      </c>
      <c r="H111" s="21" t="s">
        <v>2341</v>
      </c>
      <c r="I111" s="21" t="s">
        <v>2015</v>
      </c>
      <c r="J111" s="21" t="s">
        <v>2342</v>
      </c>
      <c r="K111" s="21" t="s">
        <v>1599</v>
      </c>
      <c r="L111" s="21" t="s">
        <v>4076</v>
      </c>
      <c r="M111" s="21"/>
      <c r="N111" s="21" t="s">
        <v>2381</v>
      </c>
      <c r="O111" s="21" t="s">
        <v>2345</v>
      </c>
      <c r="P111" s="21" t="s">
        <v>4011</v>
      </c>
      <c r="Q111" s="21">
        <v>140</v>
      </c>
      <c r="R111" s="21">
        <v>0</v>
      </c>
      <c r="S111" s="21">
        <v>42</v>
      </c>
      <c r="T111" s="21">
        <v>182</v>
      </c>
      <c r="U111" s="21">
        <v>0.76919999999999999</v>
      </c>
      <c r="V111" s="21">
        <v>0</v>
      </c>
      <c r="W111" s="21">
        <v>0.76919999999999999</v>
      </c>
      <c r="X111" s="21" t="s">
        <v>2015</v>
      </c>
      <c r="Y111" s="21" t="s">
        <v>2342</v>
      </c>
      <c r="Z111" s="21" t="s">
        <v>2342</v>
      </c>
      <c r="AA111" s="21" t="s">
        <v>2342</v>
      </c>
      <c r="AB111" s="21" t="s">
        <v>2342</v>
      </c>
      <c r="AC111" s="21" t="s">
        <v>2342</v>
      </c>
      <c r="AD111" s="21" t="s">
        <v>2342</v>
      </c>
      <c r="AE111" s="21" t="s">
        <v>2015</v>
      </c>
      <c r="AF111" s="21" t="s">
        <v>2015</v>
      </c>
      <c r="AG111" s="21" t="s">
        <v>2015</v>
      </c>
      <c r="AH111" s="21" t="s">
        <v>2015</v>
      </c>
      <c r="AI111" s="21" t="s">
        <v>2015</v>
      </c>
      <c r="AJ111" s="21" t="s">
        <v>2015</v>
      </c>
      <c r="AK111" s="21" t="s">
        <v>2015</v>
      </c>
      <c r="AL111" s="21" t="s">
        <v>4802</v>
      </c>
    </row>
    <row r="112" spans="1:38" ht="15" customHeight="1">
      <c r="A112" s="21">
        <v>159880</v>
      </c>
      <c r="B112" s="21">
        <v>660423</v>
      </c>
      <c r="C112" s="21" t="s">
        <v>249</v>
      </c>
      <c r="D112" s="21" t="s">
        <v>2237</v>
      </c>
      <c r="E112" s="21" t="s">
        <v>6</v>
      </c>
      <c r="F112" s="21" t="s">
        <v>4883</v>
      </c>
      <c r="G112" s="21" t="s">
        <v>2340</v>
      </c>
      <c r="H112" s="21" t="s">
        <v>2341</v>
      </c>
      <c r="I112" s="21" t="s">
        <v>2015</v>
      </c>
      <c r="J112" s="21" t="s">
        <v>2342</v>
      </c>
      <c r="K112" s="21" t="s">
        <v>1550</v>
      </c>
      <c r="L112" s="21" t="s">
        <v>4764</v>
      </c>
      <c r="M112" s="21"/>
      <c r="N112" s="21" t="s">
        <v>2381</v>
      </c>
      <c r="O112" s="21" t="s">
        <v>2345</v>
      </c>
      <c r="P112" s="21" t="s">
        <v>3178</v>
      </c>
      <c r="Q112" s="21">
        <v>24</v>
      </c>
      <c r="R112" s="21">
        <v>2</v>
      </c>
      <c r="S112" s="21">
        <v>493</v>
      </c>
      <c r="T112" s="21">
        <v>519</v>
      </c>
      <c r="U112" s="21">
        <v>4.6199999999999998E-2</v>
      </c>
      <c r="V112" s="21">
        <v>3.8999999999999998E-3</v>
      </c>
      <c r="W112" s="21">
        <v>5.0099999999999999E-2</v>
      </c>
      <c r="X112" s="21" t="s">
        <v>2015</v>
      </c>
      <c r="Y112" s="21" t="s">
        <v>2342</v>
      </c>
      <c r="Z112" s="21" t="s">
        <v>2342</v>
      </c>
      <c r="AA112" s="21" t="s">
        <v>2342</v>
      </c>
      <c r="AB112" s="21" t="s">
        <v>2342</v>
      </c>
      <c r="AC112" s="21" t="s">
        <v>2342</v>
      </c>
      <c r="AD112" s="21" t="s">
        <v>2342</v>
      </c>
      <c r="AE112" s="21" t="s">
        <v>2015</v>
      </c>
      <c r="AF112" s="21" t="s">
        <v>2015</v>
      </c>
      <c r="AG112" s="21" t="s">
        <v>2015</v>
      </c>
      <c r="AH112" s="21" t="s">
        <v>2015</v>
      </c>
      <c r="AI112" s="21" t="s">
        <v>2015</v>
      </c>
      <c r="AJ112" s="21" t="s">
        <v>2015</v>
      </c>
      <c r="AK112" s="21" t="s">
        <v>2015</v>
      </c>
      <c r="AL112" s="21" t="s">
        <v>4803</v>
      </c>
    </row>
    <row r="113" spans="1:38" ht="15" customHeight="1">
      <c r="A113" s="21">
        <v>159880</v>
      </c>
      <c r="B113" s="21">
        <v>660425</v>
      </c>
      <c r="C113" s="21" t="s">
        <v>249</v>
      </c>
      <c r="D113" s="21" t="s">
        <v>2237</v>
      </c>
      <c r="E113" s="21" t="s">
        <v>6</v>
      </c>
      <c r="F113" s="21" t="s">
        <v>4883</v>
      </c>
      <c r="G113" s="21" t="s">
        <v>2340</v>
      </c>
      <c r="H113" s="21" t="s">
        <v>2341</v>
      </c>
      <c r="I113" s="21" t="s">
        <v>2015</v>
      </c>
      <c r="J113" s="21" t="s">
        <v>2342</v>
      </c>
      <c r="K113" s="21" t="s">
        <v>1535</v>
      </c>
      <c r="L113" s="21" t="s">
        <v>4010</v>
      </c>
      <c r="M113" s="21"/>
      <c r="N113" s="21" t="s">
        <v>2381</v>
      </c>
      <c r="O113" s="21" t="s">
        <v>2345</v>
      </c>
      <c r="P113" s="21" t="s">
        <v>4011</v>
      </c>
      <c r="Q113" s="21">
        <v>868</v>
      </c>
      <c r="R113" s="21">
        <v>0</v>
      </c>
      <c r="S113" s="21">
        <v>439</v>
      </c>
      <c r="T113" s="21">
        <v>1307</v>
      </c>
      <c r="U113" s="21">
        <v>0.66410000000000002</v>
      </c>
      <c r="V113" s="21">
        <v>0</v>
      </c>
      <c r="W113" s="21">
        <v>0.66410000000000002</v>
      </c>
      <c r="X113" s="21" t="s">
        <v>2015</v>
      </c>
      <c r="Y113" s="21" t="s">
        <v>2015</v>
      </c>
      <c r="Z113" s="21" t="s">
        <v>2015</v>
      </c>
      <c r="AA113" s="21" t="s">
        <v>2015</v>
      </c>
      <c r="AB113" s="21" t="s">
        <v>2015</v>
      </c>
      <c r="AC113" s="21" t="s">
        <v>2015</v>
      </c>
      <c r="AD113" s="21" t="s">
        <v>2015</v>
      </c>
      <c r="AE113" s="21" t="s">
        <v>2015</v>
      </c>
      <c r="AF113" s="21" t="s">
        <v>2015</v>
      </c>
      <c r="AG113" s="21" t="s">
        <v>2015</v>
      </c>
      <c r="AH113" s="21" t="s">
        <v>2342</v>
      </c>
      <c r="AI113" s="21" t="s">
        <v>2342</v>
      </c>
      <c r="AJ113" s="21" t="s">
        <v>2342</v>
      </c>
      <c r="AK113" s="21" t="s">
        <v>2342</v>
      </c>
      <c r="AL113" s="21" t="s">
        <v>4802</v>
      </c>
    </row>
    <row r="114" spans="1:38" ht="15" customHeight="1">
      <c r="A114" s="21">
        <v>159880</v>
      </c>
      <c r="B114" s="21">
        <v>660426</v>
      </c>
      <c r="C114" s="21" t="s">
        <v>249</v>
      </c>
      <c r="D114" s="21" t="s">
        <v>2237</v>
      </c>
      <c r="E114" s="21" t="s">
        <v>6</v>
      </c>
      <c r="F114" s="21" t="s">
        <v>4883</v>
      </c>
      <c r="G114" s="21" t="s">
        <v>2340</v>
      </c>
      <c r="H114" s="21" t="s">
        <v>2341</v>
      </c>
      <c r="I114" s="21" t="s">
        <v>2015</v>
      </c>
      <c r="J114" s="21" t="s">
        <v>2342</v>
      </c>
      <c r="K114" s="21" t="s">
        <v>5247</v>
      </c>
      <c r="L114" s="21" t="s">
        <v>4077</v>
      </c>
      <c r="M114" s="21"/>
      <c r="N114" s="21" t="s">
        <v>2381</v>
      </c>
      <c r="O114" s="21" t="s">
        <v>2345</v>
      </c>
      <c r="P114" s="21" t="s">
        <v>3113</v>
      </c>
      <c r="Q114" s="21">
        <v>32</v>
      </c>
      <c r="R114" s="21">
        <v>0</v>
      </c>
      <c r="S114" s="21">
        <v>0</v>
      </c>
      <c r="T114" s="21">
        <v>32</v>
      </c>
      <c r="U114" s="21">
        <v>1</v>
      </c>
      <c r="V114" s="21">
        <v>0</v>
      </c>
      <c r="W114" s="21">
        <v>1</v>
      </c>
      <c r="X114" s="21" t="s">
        <v>2015</v>
      </c>
      <c r="Y114" s="21" t="s">
        <v>2015</v>
      </c>
      <c r="Z114" s="21" t="s">
        <v>2015</v>
      </c>
      <c r="AA114" s="21" t="s">
        <v>2015</v>
      </c>
      <c r="AB114" s="21" t="s">
        <v>2015</v>
      </c>
      <c r="AC114" s="21" t="s">
        <v>2015</v>
      </c>
      <c r="AD114" s="21" t="s">
        <v>2015</v>
      </c>
      <c r="AE114" s="21" t="s">
        <v>2015</v>
      </c>
      <c r="AF114" s="21" t="s">
        <v>2015</v>
      </c>
      <c r="AG114" s="21" t="s">
        <v>2015</v>
      </c>
      <c r="AH114" s="21" t="s">
        <v>2342</v>
      </c>
      <c r="AI114" s="21" t="s">
        <v>2342</v>
      </c>
      <c r="AJ114" s="21" t="s">
        <v>2342</v>
      </c>
      <c r="AK114" s="21" t="s">
        <v>2342</v>
      </c>
      <c r="AL114" s="21" t="s">
        <v>4802</v>
      </c>
    </row>
    <row r="115" spans="1:38" ht="15" customHeight="1">
      <c r="A115" s="21">
        <v>159880</v>
      </c>
      <c r="B115" s="21">
        <v>660428</v>
      </c>
      <c r="C115" s="21" t="s">
        <v>249</v>
      </c>
      <c r="D115" s="21" t="s">
        <v>2237</v>
      </c>
      <c r="E115" s="21" t="s">
        <v>6</v>
      </c>
      <c r="F115" s="21" t="s">
        <v>4883</v>
      </c>
      <c r="G115" s="21" t="s">
        <v>2340</v>
      </c>
      <c r="H115" s="21" t="s">
        <v>2341</v>
      </c>
      <c r="I115" s="21" t="s">
        <v>2015</v>
      </c>
      <c r="J115" s="21" t="s">
        <v>2342</v>
      </c>
      <c r="K115" s="21" t="s">
        <v>1563</v>
      </c>
      <c r="L115" s="21" t="s">
        <v>4037</v>
      </c>
      <c r="M115" s="21"/>
      <c r="N115" s="21" t="s">
        <v>2381</v>
      </c>
      <c r="O115" s="21" t="s">
        <v>2345</v>
      </c>
      <c r="P115" s="21" t="s">
        <v>4038</v>
      </c>
      <c r="Q115" s="21">
        <v>16</v>
      </c>
      <c r="R115" s="21">
        <v>7</v>
      </c>
      <c r="S115" s="21">
        <v>408</v>
      </c>
      <c r="T115" s="21">
        <v>431</v>
      </c>
      <c r="U115" s="21">
        <v>3.7100000000000001E-2</v>
      </c>
      <c r="V115" s="21">
        <v>1.6199999999999999E-2</v>
      </c>
      <c r="W115" s="21">
        <v>5.3400000000000003E-2</v>
      </c>
      <c r="X115" s="21" t="s">
        <v>2015</v>
      </c>
      <c r="Y115" s="21" t="s">
        <v>2342</v>
      </c>
      <c r="Z115" s="21" t="s">
        <v>2342</v>
      </c>
      <c r="AA115" s="21" t="s">
        <v>2342</v>
      </c>
      <c r="AB115" s="21" t="s">
        <v>2342</v>
      </c>
      <c r="AC115" s="21" t="s">
        <v>2342</v>
      </c>
      <c r="AD115" s="21" t="s">
        <v>2342</v>
      </c>
      <c r="AE115" s="21" t="s">
        <v>2015</v>
      </c>
      <c r="AF115" s="21" t="s">
        <v>2015</v>
      </c>
      <c r="AG115" s="21" t="s">
        <v>2015</v>
      </c>
      <c r="AH115" s="21" t="s">
        <v>2015</v>
      </c>
      <c r="AI115" s="21" t="s">
        <v>2015</v>
      </c>
      <c r="AJ115" s="21" t="s">
        <v>2015</v>
      </c>
      <c r="AK115" s="21" t="s">
        <v>2015</v>
      </c>
      <c r="AL115" s="21" t="s">
        <v>4803</v>
      </c>
    </row>
    <row r="116" spans="1:38" ht="15" customHeight="1">
      <c r="A116" s="21">
        <v>159880</v>
      </c>
      <c r="B116" s="21">
        <v>660429</v>
      </c>
      <c r="C116" s="21" t="s">
        <v>249</v>
      </c>
      <c r="D116" s="21" t="s">
        <v>2237</v>
      </c>
      <c r="E116" s="21" t="s">
        <v>6</v>
      </c>
      <c r="F116" s="21" t="s">
        <v>4883</v>
      </c>
      <c r="G116" s="21" t="s">
        <v>2340</v>
      </c>
      <c r="H116" s="21" t="s">
        <v>2341</v>
      </c>
      <c r="I116" s="21" t="s">
        <v>2015</v>
      </c>
      <c r="J116" s="21" t="s">
        <v>2342</v>
      </c>
      <c r="K116" s="21" t="s">
        <v>329</v>
      </c>
      <c r="L116" s="21" t="s">
        <v>4079</v>
      </c>
      <c r="M116" s="21"/>
      <c r="N116" s="21" t="s">
        <v>2381</v>
      </c>
      <c r="O116" s="21" t="s">
        <v>2345</v>
      </c>
      <c r="P116" s="21" t="s">
        <v>4053</v>
      </c>
      <c r="Q116" s="21">
        <v>39</v>
      </c>
      <c r="R116" s="21">
        <v>6</v>
      </c>
      <c r="S116" s="21">
        <v>133</v>
      </c>
      <c r="T116" s="21">
        <v>178</v>
      </c>
      <c r="U116" s="21">
        <v>0.21909999999999999</v>
      </c>
      <c r="V116" s="21">
        <v>3.3700000000000001E-2</v>
      </c>
      <c r="W116" s="21">
        <v>0.25280000000000002</v>
      </c>
      <c r="X116" s="21" t="s">
        <v>2015</v>
      </c>
      <c r="Y116" s="21" t="s">
        <v>2342</v>
      </c>
      <c r="Z116" s="21" t="s">
        <v>2342</v>
      </c>
      <c r="AA116" s="21" t="s">
        <v>2342</v>
      </c>
      <c r="AB116" s="21" t="s">
        <v>2342</v>
      </c>
      <c r="AC116" s="21" t="s">
        <v>2342</v>
      </c>
      <c r="AD116" s="21" t="s">
        <v>2342</v>
      </c>
      <c r="AE116" s="21" t="s">
        <v>2015</v>
      </c>
      <c r="AF116" s="21" t="s">
        <v>2015</v>
      </c>
      <c r="AG116" s="21" t="s">
        <v>2015</v>
      </c>
      <c r="AH116" s="21" t="s">
        <v>2015</v>
      </c>
      <c r="AI116" s="21" t="s">
        <v>2015</v>
      </c>
      <c r="AJ116" s="21" t="s">
        <v>2015</v>
      </c>
      <c r="AK116" s="21" t="s">
        <v>2015</v>
      </c>
      <c r="AL116" s="21" t="s">
        <v>4803</v>
      </c>
    </row>
    <row r="117" spans="1:38" ht="15" customHeight="1">
      <c r="A117" s="21">
        <v>159880</v>
      </c>
      <c r="B117" s="21">
        <v>660430</v>
      </c>
      <c r="C117" s="21" t="s">
        <v>249</v>
      </c>
      <c r="D117" s="21" t="s">
        <v>2237</v>
      </c>
      <c r="E117" s="21" t="s">
        <v>6</v>
      </c>
      <c r="F117" s="21" t="s">
        <v>4883</v>
      </c>
      <c r="G117" s="21" t="s">
        <v>2340</v>
      </c>
      <c r="H117" s="21" t="s">
        <v>2341</v>
      </c>
      <c r="I117" s="21" t="s">
        <v>2015</v>
      </c>
      <c r="J117" s="21" t="s">
        <v>2342</v>
      </c>
      <c r="K117" s="21" t="s">
        <v>1559</v>
      </c>
      <c r="L117" s="21" t="s">
        <v>4034</v>
      </c>
      <c r="M117" s="21"/>
      <c r="N117" s="21" t="s">
        <v>2381</v>
      </c>
      <c r="O117" s="21" t="s">
        <v>2345</v>
      </c>
      <c r="P117" s="21" t="s">
        <v>4009</v>
      </c>
      <c r="Q117" s="21">
        <v>204</v>
      </c>
      <c r="R117" s="21">
        <v>21</v>
      </c>
      <c r="S117" s="21">
        <v>662</v>
      </c>
      <c r="T117" s="21">
        <v>887</v>
      </c>
      <c r="U117" s="21">
        <v>0.23</v>
      </c>
      <c r="V117" s="21">
        <v>2.3699999999999999E-2</v>
      </c>
      <c r="W117" s="21">
        <v>0.25369999999999998</v>
      </c>
      <c r="X117" s="21" t="s">
        <v>2015</v>
      </c>
      <c r="Y117" s="21" t="s">
        <v>2015</v>
      </c>
      <c r="Z117" s="21" t="s">
        <v>2015</v>
      </c>
      <c r="AA117" s="21" t="s">
        <v>2015</v>
      </c>
      <c r="AB117" s="21" t="s">
        <v>2015</v>
      </c>
      <c r="AC117" s="21" t="s">
        <v>2015</v>
      </c>
      <c r="AD117" s="21" t="s">
        <v>2015</v>
      </c>
      <c r="AE117" s="21" t="s">
        <v>2342</v>
      </c>
      <c r="AF117" s="21" t="s">
        <v>2342</v>
      </c>
      <c r="AG117" s="21" t="s">
        <v>2342</v>
      </c>
      <c r="AH117" s="21" t="s">
        <v>2015</v>
      </c>
      <c r="AI117" s="21" t="s">
        <v>2015</v>
      </c>
      <c r="AJ117" s="21" t="s">
        <v>2015</v>
      </c>
      <c r="AK117" s="21" t="s">
        <v>2015</v>
      </c>
      <c r="AL117" s="21" t="s">
        <v>4803</v>
      </c>
    </row>
    <row r="118" spans="1:38" ht="15" customHeight="1">
      <c r="A118" s="21">
        <v>159880</v>
      </c>
      <c r="B118" s="21">
        <v>660431</v>
      </c>
      <c r="C118" s="21" t="s">
        <v>249</v>
      </c>
      <c r="D118" s="21" t="s">
        <v>2237</v>
      </c>
      <c r="E118" s="21" t="s">
        <v>6</v>
      </c>
      <c r="F118" s="21" t="s">
        <v>4883</v>
      </c>
      <c r="G118" s="21" t="s">
        <v>2340</v>
      </c>
      <c r="H118" s="21" t="s">
        <v>2341</v>
      </c>
      <c r="I118" s="21" t="s">
        <v>2015</v>
      </c>
      <c r="J118" s="21" t="s">
        <v>2342</v>
      </c>
      <c r="K118" s="21" t="s">
        <v>1606</v>
      </c>
      <c r="L118" s="21" t="s">
        <v>4082</v>
      </c>
      <c r="M118" s="21"/>
      <c r="N118" s="21" t="s">
        <v>2381</v>
      </c>
      <c r="O118" s="21" t="s">
        <v>2345</v>
      </c>
      <c r="P118" s="21" t="s">
        <v>4045</v>
      </c>
      <c r="Q118" s="21">
        <v>91</v>
      </c>
      <c r="R118" s="21">
        <v>21</v>
      </c>
      <c r="S118" s="21">
        <v>368</v>
      </c>
      <c r="T118" s="21">
        <v>480</v>
      </c>
      <c r="U118" s="21">
        <v>0.18959999999999999</v>
      </c>
      <c r="V118" s="21">
        <v>4.3799999999999999E-2</v>
      </c>
      <c r="W118" s="21">
        <v>0.23330000000000001</v>
      </c>
      <c r="X118" s="21" t="s">
        <v>2015</v>
      </c>
      <c r="Y118" s="21" t="s">
        <v>2342</v>
      </c>
      <c r="Z118" s="21" t="s">
        <v>2342</v>
      </c>
      <c r="AA118" s="21" t="s">
        <v>2342</v>
      </c>
      <c r="AB118" s="21" t="s">
        <v>2342</v>
      </c>
      <c r="AC118" s="21" t="s">
        <v>2342</v>
      </c>
      <c r="AD118" s="21" t="s">
        <v>2342</v>
      </c>
      <c r="AE118" s="21" t="s">
        <v>2342</v>
      </c>
      <c r="AF118" s="21" t="s">
        <v>2342</v>
      </c>
      <c r="AG118" s="21" t="s">
        <v>2342</v>
      </c>
      <c r="AH118" s="21" t="s">
        <v>2015</v>
      </c>
      <c r="AI118" s="21" t="s">
        <v>2015</v>
      </c>
      <c r="AJ118" s="21" t="s">
        <v>2015</v>
      </c>
      <c r="AK118" s="21" t="s">
        <v>2015</v>
      </c>
      <c r="AL118" s="21" t="s">
        <v>4803</v>
      </c>
    </row>
    <row r="119" spans="1:38" ht="15" customHeight="1">
      <c r="A119" s="21">
        <v>159880</v>
      </c>
      <c r="B119" s="21">
        <v>660432</v>
      </c>
      <c r="C119" s="21" t="s">
        <v>249</v>
      </c>
      <c r="D119" s="21" t="s">
        <v>2237</v>
      </c>
      <c r="E119" s="21" t="s">
        <v>6</v>
      </c>
      <c r="F119" s="21" t="s">
        <v>4883</v>
      </c>
      <c r="G119" s="21" t="s">
        <v>2340</v>
      </c>
      <c r="H119" s="21" t="s">
        <v>2341</v>
      </c>
      <c r="I119" s="21" t="s">
        <v>2015</v>
      </c>
      <c r="J119" s="21" t="s">
        <v>2342</v>
      </c>
      <c r="K119" s="21" t="s">
        <v>1607</v>
      </c>
      <c r="L119" s="21" t="s">
        <v>4083</v>
      </c>
      <c r="M119" s="21"/>
      <c r="N119" s="21" t="s">
        <v>2381</v>
      </c>
      <c r="O119" s="21" t="s">
        <v>2345</v>
      </c>
      <c r="P119" s="21" t="s">
        <v>4038</v>
      </c>
      <c r="Q119" s="21">
        <v>20</v>
      </c>
      <c r="R119" s="21">
        <v>0</v>
      </c>
      <c r="S119" s="21">
        <v>5</v>
      </c>
      <c r="T119" s="21">
        <v>25</v>
      </c>
      <c r="U119" s="21">
        <v>0.8</v>
      </c>
      <c r="V119" s="21">
        <v>0</v>
      </c>
      <c r="W119" s="21">
        <v>0.8</v>
      </c>
      <c r="X119" s="21" t="s">
        <v>2015</v>
      </c>
      <c r="Y119" s="21" t="s">
        <v>2015</v>
      </c>
      <c r="Z119" s="21" t="s">
        <v>2015</v>
      </c>
      <c r="AA119" s="21" t="s">
        <v>2015</v>
      </c>
      <c r="AB119" s="21" t="s">
        <v>2015</v>
      </c>
      <c r="AC119" s="21" t="s">
        <v>2015</v>
      </c>
      <c r="AD119" s="21" t="s">
        <v>2015</v>
      </c>
      <c r="AE119" s="21" t="s">
        <v>2015</v>
      </c>
      <c r="AF119" s="21" t="s">
        <v>2015</v>
      </c>
      <c r="AG119" s="21" t="s">
        <v>2015</v>
      </c>
      <c r="AH119" s="21" t="s">
        <v>2342</v>
      </c>
      <c r="AI119" s="21" t="s">
        <v>2342</v>
      </c>
      <c r="AJ119" s="21" t="s">
        <v>2342</v>
      </c>
      <c r="AK119" s="21" t="s">
        <v>2342</v>
      </c>
      <c r="AL119" s="21" t="s">
        <v>4802</v>
      </c>
    </row>
    <row r="120" spans="1:38" ht="15" customHeight="1">
      <c r="A120" s="21">
        <v>159880</v>
      </c>
      <c r="B120" s="21">
        <v>660433</v>
      </c>
      <c r="C120" s="21" t="s">
        <v>249</v>
      </c>
      <c r="D120" s="21" t="s">
        <v>2237</v>
      </c>
      <c r="E120" s="21" t="s">
        <v>6</v>
      </c>
      <c r="F120" s="21" t="s">
        <v>4883</v>
      </c>
      <c r="G120" s="21" t="s">
        <v>2340</v>
      </c>
      <c r="H120" s="21" t="s">
        <v>2341</v>
      </c>
      <c r="I120" s="21" t="s">
        <v>2015</v>
      </c>
      <c r="J120" s="21" t="s">
        <v>2342</v>
      </c>
      <c r="K120" s="21" t="s">
        <v>4916</v>
      </c>
      <c r="L120" s="21" t="s">
        <v>4084</v>
      </c>
      <c r="M120" s="21"/>
      <c r="N120" s="21" t="s">
        <v>2381</v>
      </c>
      <c r="O120" s="21" t="s">
        <v>2345</v>
      </c>
      <c r="P120" s="21" t="s">
        <v>3113</v>
      </c>
      <c r="Q120" s="21">
        <v>275</v>
      </c>
      <c r="R120" s="21">
        <v>0</v>
      </c>
      <c r="S120" s="21">
        <v>59</v>
      </c>
      <c r="T120" s="21">
        <v>334</v>
      </c>
      <c r="U120" s="21">
        <v>0.82340000000000002</v>
      </c>
      <c r="V120" s="21">
        <v>0</v>
      </c>
      <c r="W120" s="21">
        <v>0.82340000000000002</v>
      </c>
      <c r="X120" s="21" t="s">
        <v>2342</v>
      </c>
      <c r="Y120" s="21" t="s">
        <v>2342</v>
      </c>
      <c r="Z120" s="21" t="s">
        <v>2342</v>
      </c>
      <c r="AA120" s="21" t="s">
        <v>2342</v>
      </c>
      <c r="AB120" s="21" t="s">
        <v>2342</v>
      </c>
      <c r="AC120" s="21" t="s">
        <v>2342</v>
      </c>
      <c r="AD120" s="21" t="s">
        <v>2342</v>
      </c>
      <c r="AE120" s="21" t="s">
        <v>2015</v>
      </c>
      <c r="AF120" s="21" t="s">
        <v>2015</v>
      </c>
      <c r="AG120" s="21" t="s">
        <v>2015</v>
      </c>
      <c r="AH120" s="21" t="s">
        <v>2015</v>
      </c>
      <c r="AI120" s="21" t="s">
        <v>2015</v>
      </c>
      <c r="AJ120" s="21" t="s">
        <v>2015</v>
      </c>
      <c r="AK120" s="21" t="s">
        <v>2015</v>
      </c>
      <c r="AL120" s="21" t="s">
        <v>4802</v>
      </c>
    </row>
    <row r="121" spans="1:38" ht="15" customHeight="1">
      <c r="A121" s="21">
        <v>159880</v>
      </c>
      <c r="B121" s="21">
        <v>660434</v>
      </c>
      <c r="C121" s="21" t="s">
        <v>249</v>
      </c>
      <c r="D121" s="21" t="s">
        <v>2237</v>
      </c>
      <c r="E121" s="21" t="s">
        <v>6</v>
      </c>
      <c r="F121" s="21" t="s">
        <v>4883</v>
      </c>
      <c r="G121" s="21" t="s">
        <v>2340</v>
      </c>
      <c r="H121" s="21" t="s">
        <v>2341</v>
      </c>
      <c r="I121" s="21" t="s">
        <v>2015</v>
      </c>
      <c r="J121" s="21" t="s">
        <v>2342</v>
      </c>
      <c r="K121" s="21" t="s">
        <v>484</v>
      </c>
      <c r="L121" s="21" t="s">
        <v>4085</v>
      </c>
      <c r="M121" s="21"/>
      <c r="N121" s="21" t="s">
        <v>2381</v>
      </c>
      <c r="O121" s="21" t="s">
        <v>2345</v>
      </c>
      <c r="P121" s="21" t="s">
        <v>2382</v>
      </c>
      <c r="Q121" s="21">
        <v>26</v>
      </c>
      <c r="R121" s="21">
        <v>4</v>
      </c>
      <c r="S121" s="21">
        <v>274</v>
      </c>
      <c r="T121" s="21">
        <v>304</v>
      </c>
      <c r="U121" s="21">
        <v>8.5500000000000007E-2</v>
      </c>
      <c r="V121" s="21">
        <v>1.32E-2</v>
      </c>
      <c r="W121" s="21">
        <v>9.8699999999999996E-2</v>
      </c>
      <c r="X121" s="21" t="s">
        <v>2015</v>
      </c>
      <c r="Y121" s="21" t="s">
        <v>2342</v>
      </c>
      <c r="Z121" s="21" t="s">
        <v>2342</v>
      </c>
      <c r="AA121" s="21" t="s">
        <v>2342</v>
      </c>
      <c r="AB121" s="21" t="s">
        <v>2342</v>
      </c>
      <c r="AC121" s="21" t="s">
        <v>2342</v>
      </c>
      <c r="AD121" s="21" t="s">
        <v>2342</v>
      </c>
      <c r="AE121" s="21" t="s">
        <v>2015</v>
      </c>
      <c r="AF121" s="21" t="s">
        <v>2015</v>
      </c>
      <c r="AG121" s="21" t="s">
        <v>2015</v>
      </c>
      <c r="AH121" s="21" t="s">
        <v>2015</v>
      </c>
      <c r="AI121" s="21" t="s">
        <v>2015</v>
      </c>
      <c r="AJ121" s="21" t="s">
        <v>2015</v>
      </c>
      <c r="AK121" s="21" t="s">
        <v>2015</v>
      </c>
      <c r="AL121" s="21" t="s">
        <v>4803</v>
      </c>
    </row>
    <row r="122" spans="1:38" ht="15" customHeight="1">
      <c r="A122" s="21">
        <v>159880</v>
      </c>
      <c r="B122" s="21">
        <v>660435</v>
      </c>
      <c r="C122" s="21" t="s">
        <v>249</v>
      </c>
      <c r="D122" s="21" t="s">
        <v>2237</v>
      </c>
      <c r="E122" s="21" t="s">
        <v>6</v>
      </c>
      <c r="F122" s="21" t="s">
        <v>4883</v>
      </c>
      <c r="G122" s="21" t="s">
        <v>2340</v>
      </c>
      <c r="H122" s="21" t="s">
        <v>2341</v>
      </c>
      <c r="I122" s="21" t="s">
        <v>2015</v>
      </c>
      <c r="J122" s="21" t="s">
        <v>2342</v>
      </c>
      <c r="K122" s="21" t="s">
        <v>1608</v>
      </c>
      <c r="L122" s="21" t="s">
        <v>4086</v>
      </c>
      <c r="M122" s="21"/>
      <c r="N122" s="21" t="s">
        <v>2381</v>
      </c>
      <c r="O122" s="21" t="s">
        <v>2345</v>
      </c>
      <c r="P122" s="21" t="s">
        <v>4087</v>
      </c>
      <c r="Q122" s="21">
        <v>110</v>
      </c>
      <c r="R122" s="21">
        <v>0</v>
      </c>
      <c r="S122" s="21">
        <v>164</v>
      </c>
      <c r="T122" s="21">
        <v>274</v>
      </c>
      <c r="U122" s="21">
        <v>0.40150000000000002</v>
      </c>
      <c r="V122" s="21">
        <v>0</v>
      </c>
      <c r="W122" s="21">
        <v>0.40150000000000002</v>
      </c>
      <c r="X122" s="21" t="s">
        <v>2015</v>
      </c>
      <c r="Y122" s="21" t="s">
        <v>2342</v>
      </c>
      <c r="Z122" s="21" t="s">
        <v>2342</v>
      </c>
      <c r="AA122" s="21" t="s">
        <v>2342</v>
      </c>
      <c r="AB122" s="21" t="s">
        <v>2342</v>
      </c>
      <c r="AC122" s="21" t="s">
        <v>2342</v>
      </c>
      <c r="AD122" s="21" t="s">
        <v>2342</v>
      </c>
      <c r="AE122" s="21" t="s">
        <v>2015</v>
      </c>
      <c r="AF122" s="21" t="s">
        <v>2015</v>
      </c>
      <c r="AG122" s="21" t="s">
        <v>2015</v>
      </c>
      <c r="AH122" s="21" t="s">
        <v>2015</v>
      </c>
      <c r="AI122" s="21" t="s">
        <v>2015</v>
      </c>
      <c r="AJ122" s="21" t="s">
        <v>2015</v>
      </c>
      <c r="AK122" s="21" t="s">
        <v>2015</v>
      </c>
      <c r="AL122" s="21" t="s">
        <v>4802</v>
      </c>
    </row>
    <row r="123" spans="1:38" ht="15" customHeight="1">
      <c r="A123" s="21">
        <v>159880</v>
      </c>
      <c r="B123" s="21">
        <v>660436</v>
      </c>
      <c r="C123" s="21" t="s">
        <v>249</v>
      </c>
      <c r="D123" s="21" t="s">
        <v>2237</v>
      </c>
      <c r="E123" s="21" t="s">
        <v>6</v>
      </c>
      <c r="F123" s="21" t="s">
        <v>4883</v>
      </c>
      <c r="G123" s="21" t="s">
        <v>2340</v>
      </c>
      <c r="H123" s="21" t="s">
        <v>2341</v>
      </c>
      <c r="I123" s="21" t="s">
        <v>2015</v>
      </c>
      <c r="J123" s="21" t="s">
        <v>2342</v>
      </c>
      <c r="K123" s="21" t="s">
        <v>1327</v>
      </c>
      <c r="L123" s="21" t="s">
        <v>4088</v>
      </c>
      <c r="M123" s="21"/>
      <c r="N123" s="21" t="s">
        <v>2381</v>
      </c>
      <c r="O123" s="21" t="s">
        <v>2345</v>
      </c>
      <c r="P123" s="21" t="s">
        <v>4003</v>
      </c>
      <c r="Q123" s="21">
        <v>385</v>
      </c>
      <c r="R123" s="21">
        <v>0</v>
      </c>
      <c r="S123" s="21">
        <v>180</v>
      </c>
      <c r="T123" s="21">
        <v>565</v>
      </c>
      <c r="U123" s="21">
        <v>0.68140000000000001</v>
      </c>
      <c r="V123" s="21">
        <v>0</v>
      </c>
      <c r="W123" s="21">
        <v>0.68140000000000001</v>
      </c>
      <c r="X123" s="21" t="s">
        <v>2015</v>
      </c>
      <c r="Y123" s="21" t="s">
        <v>2015</v>
      </c>
      <c r="Z123" s="21" t="s">
        <v>2015</v>
      </c>
      <c r="AA123" s="21" t="s">
        <v>2015</v>
      </c>
      <c r="AB123" s="21" t="s">
        <v>2015</v>
      </c>
      <c r="AC123" s="21" t="s">
        <v>2015</v>
      </c>
      <c r="AD123" s="21" t="s">
        <v>2015</v>
      </c>
      <c r="AE123" s="21" t="s">
        <v>2342</v>
      </c>
      <c r="AF123" s="21" t="s">
        <v>2342</v>
      </c>
      <c r="AG123" s="21" t="s">
        <v>2342</v>
      </c>
      <c r="AH123" s="21" t="s">
        <v>2015</v>
      </c>
      <c r="AI123" s="21" t="s">
        <v>2015</v>
      </c>
      <c r="AJ123" s="21" t="s">
        <v>2015</v>
      </c>
      <c r="AK123" s="21" t="s">
        <v>2015</v>
      </c>
      <c r="AL123" s="21" t="s">
        <v>4802</v>
      </c>
    </row>
    <row r="124" spans="1:38" ht="15" customHeight="1">
      <c r="A124" s="21">
        <v>159880</v>
      </c>
      <c r="B124" s="21">
        <v>660440</v>
      </c>
      <c r="C124" s="21" t="s">
        <v>249</v>
      </c>
      <c r="D124" s="21" t="s">
        <v>2237</v>
      </c>
      <c r="E124" s="21" t="s">
        <v>6</v>
      </c>
      <c r="F124" s="21" t="s">
        <v>4883</v>
      </c>
      <c r="G124" s="21" t="s">
        <v>2340</v>
      </c>
      <c r="H124" s="21" t="s">
        <v>2341</v>
      </c>
      <c r="I124" s="21" t="s">
        <v>2015</v>
      </c>
      <c r="J124" s="21" t="s">
        <v>2342</v>
      </c>
      <c r="K124" s="21" t="s">
        <v>1609</v>
      </c>
      <c r="L124" s="21" t="s">
        <v>4089</v>
      </c>
      <c r="M124" s="21"/>
      <c r="N124" s="21" t="s">
        <v>2381</v>
      </c>
      <c r="O124" s="21" t="s">
        <v>2345</v>
      </c>
      <c r="P124" s="21" t="s">
        <v>2382</v>
      </c>
      <c r="Q124" s="21">
        <v>17</v>
      </c>
      <c r="R124" s="21">
        <v>2</v>
      </c>
      <c r="S124" s="21">
        <v>342</v>
      </c>
      <c r="T124" s="21">
        <v>361</v>
      </c>
      <c r="U124" s="21">
        <v>4.7100000000000003E-2</v>
      </c>
      <c r="V124" s="21">
        <v>5.4999999999999997E-3</v>
      </c>
      <c r="W124" s="21">
        <v>5.2600000000000001E-2</v>
      </c>
      <c r="X124" s="21" t="s">
        <v>2015</v>
      </c>
      <c r="Y124" s="21" t="s">
        <v>2342</v>
      </c>
      <c r="Z124" s="21" t="s">
        <v>2342</v>
      </c>
      <c r="AA124" s="21" t="s">
        <v>2342</v>
      </c>
      <c r="AB124" s="21" t="s">
        <v>2342</v>
      </c>
      <c r="AC124" s="21" t="s">
        <v>2342</v>
      </c>
      <c r="AD124" s="21" t="s">
        <v>2342</v>
      </c>
      <c r="AE124" s="21" t="s">
        <v>2015</v>
      </c>
      <c r="AF124" s="21" t="s">
        <v>2015</v>
      </c>
      <c r="AG124" s="21" t="s">
        <v>2015</v>
      </c>
      <c r="AH124" s="21" t="s">
        <v>2015</v>
      </c>
      <c r="AI124" s="21" t="s">
        <v>2015</v>
      </c>
      <c r="AJ124" s="21" t="s">
        <v>2015</v>
      </c>
      <c r="AK124" s="21" t="s">
        <v>2015</v>
      </c>
      <c r="AL124" s="21" t="s">
        <v>4803</v>
      </c>
    </row>
    <row r="125" spans="1:38" ht="15" customHeight="1">
      <c r="A125" s="21">
        <v>159880</v>
      </c>
      <c r="B125" s="21">
        <v>660441</v>
      </c>
      <c r="C125" s="21" t="s">
        <v>249</v>
      </c>
      <c r="D125" s="21" t="s">
        <v>2237</v>
      </c>
      <c r="E125" s="21" t="s">
        <v>6</v>
      </c>
      <c r="F125" s="21" t="s">
        <v>4883</v>
      </c>
      <c r="G125" s="21" t="s">
        <v>2340</v>
      </c>
      <c r="H125" s="21" t="s">
        <v>2341</v>
      </c>
      <c r="I125" s="21" t="s">
        <v>2015</v>
      </c>
      <c r="J125" s="21" t="s">
        <v>2342</v>
      </c>
      <c r="K125" s="21" t="s">
        <v>1611</v>
      </c>
      <c r="L125" s="21" t="s">
        <v>5252</v>
      </c>
      <c r="M125" s="21"/>
      <c r="N125" s="21" t="s">
        <v>2381</v>
      </c>
      <c r="O125" s="21" t="s">
        <v>2345</v>
      </c>
      <c r="P125" s="21" t="s">
        <v>3178</v>
      </c>
      <c r="Q125" s="21">
        <v>109</v>
      </c>
      <c r="R125" s="21">
        <v>23</v>
      </c>
      <c r="S125" s="21">
        <v>1215</v>
      </c>
      <c r="T125" s="21">
        <v>1347</v>
      </c>
      <c r="U125" s="21">
        <v>8.09E-2</v>
      </c>
      <c r="V125" s="21">
        <v>1.7100000000000001E-2</v>
      </c>
      <c r="W125" s="21">
        <v>9.8000000000000004E-2</v>
      </c>
      <c r="X125" s="21" t="s">
        <v>2015</v>
      </c>
      <c r="Y125" s="21" t="s">
        <v>2015</v>
      </c>
      <c r="Z125" s="21" t="s">
        <v>2015</v>
      </c>
      <c r="AA125" s="21" t="s">
        <v>2015</v>
      </c>
      <c r="AB125" s="21" t="s">
        <v>2015</v>
      </c>
      <c r="AC125" s="21" t="s">
        <v>2015</v>
      </c>
      <c r="AD125" s="21" t="s">
        <v>2015</v>
      </c>
      <c r="AE125" s="21" t="s">
        <v>2015</v>
      </c>
      <c r="AF125" s="21" t="s">
        <v>2015</v>
      </c>
      <c r="AG125" s="21" t="s">
        <v>2015</v>
      </c>
      <c r="AH125" s="21" t="s">
        <v>2342</v>
      </c>
      <c r="AI125" s="21" t="s">
        <v>2342</v>
      </c>
      <c r="AJ125" s="21" t="s">
        <v>2342</v>
      </c>
      <c r="AK125" s="21" t="s">
        <v>2342</v>
      </c>
      <c r="AL125" s="21" t="s">
        <v>4803</v>
      </c>
    </row>
    <row r="126" spans="1:38" ht="15" customHeight="1">
      <c r="A126" s="21">
        <v>159880</v>
      </c>
      <c r="B126" s="21">
        <v>660442</v>
      </c>
      <c r="C126" s="21" t="s">
        <v>249</v>
      </c>
      <c r="D126" s="21" t="s">
        <v>2237</v>
      </c>
      <c r="E126" s="21" t="s">
        <v>6</v>
      </c>
      <c r="F126" s="21" t="s">
        <v>4883</v>
      </c>
      <c r="G126" s="21" t="s">
        <v>2340</v>
      </c>
      <c r="H126" s="21" t="s">
        <v>2341</v>
      </c>
      <c r="I126" s="21" t="s">
        <v>2015</v>
      </c>
      <c r="J126" s="21" t="s">
        <v>2342</v>
      </c>
      <c r="K126" s="21" t="s">
        <v>1612</v>
      </c>
      <c r="L126" s="21" t="s">
        <v>4090</v>
      </c>
      <c r="M126" s="21"/>
      <c r="N126" s="21" t="s">
        <v>2381</v>
      </c>
      <c r="O126" s="21" t="s">
        <v>2345</v>
      </c>
      <c r="P126" s="21" t="s">
        <v>3992</v>
      </c>
      <c r="Q126" s="21">
        <v>19</v>
      </c>
      <c r="R126" s="21">
        <v>4</v>
      </c>
      <c r="S126" s="21">
        <v>376</v>
      </c>
      <c r="T126" s="21">
        <v>399</v>
      </c>
      <c r="U126" s="21">
        <v>4.7600000000000003E-2</v>
      </c>
      <c r="V126" s="21">
        <v>0.01</v>
      </c>
      <c r="W126" s="21">
        <v>5.7599999999999998E-2</v>
      </c>
      <c r="X126" s="21" t="s">
        <v>2015</v>
      </c>
      <c r="Y126" s="21" t="s">
        <v>2342</v>
      </c>
      <c r="Z126" s="21" t="s">
        <v>2342</v>
      </c>
      <c r="AA126" s="21" t="s">
        <v>2342</v>
      </c>
      <c r="AB126" s="21" t="s">
        <v>2342</v>
      </c>
      <c r="AC126" s="21" t="s">
        <v>2342</v>
      </c>
      <c r="AD126" s="21" t="s">
        <v>2342</v>
      </c>
      <c r="AE126" s="21" t="s">
        <v>2015</v>
      </c>
      <c r="AF126" s="21" t="s">
        <v>2015</v>
      </c>
      <c r="AG126" s="21" t="s">
        <v>2015</v>
      </c>
      <c r="AH126" s="21" t="s">
        <v>2015</v>
      </c>
      <c r="AI126" s="21" t="s">
        <v>2015</v>
      </c>
      <c r="AJ126" s="21" t="s">
        <v>2015</v>
      </c>
      <c r="AK126" s="21" t="s">
        <v>2015</v>
      </c>
      <c r="AL126" s="21" t="s">
        <v>4803</v>
      </c>
    </row>
    <row r="127" spans="1:38" ht="15" customHeight="1">
      <c r="A127" s="21">
        <v>159880</v>
      </c>
      <c r="B127" s="21">
        <v>660443</v>
      </c>
      <c r="C127" s="21" t="s">
        <v>249</v>
      </c>
      <c r="D127" s="21" t="s">
        <v>2237</v>
      </c>
      <c r="E127" s="21" t="s">
        <v>6</v>
      </c>
      <c r="F127" s="21" t="s">
        <v>4883</v>
      </c>
      <c r="G127" s="21" t="s">
        <v>2340</v>
      </c>
      <c r="H127" s="21" t="s">
        <v>2341</v>
      </c>
      <c r="I127" s="21" t="s">
        <v>2015</v>
      </c>
      <c r="J127" s="21" t="s">
        <v>2342</v>
      </c>
      <c r="K127" s="21" t="s">
        <v>1613</v>
      </c>
      <c r="L127" s="21" t="s">
        <v>4091</v>
      </c>
      <c r="M127" s="21"/>
      <c r="N127" s="21" t="s">
        <v>2381</v>
      </c>
      <c r="O127" s="21" t="s">
        <v>2345</v>
      </c>
      <c r="P127" s="21" t="s">
        <v>4000</v>
      </c>
      <c r="Q127" s="21">
        <v>54</v>
      </c>
      <c r="R127" s="21">
        <v>8</v>
      </c>
      <c r="S127" s="21">
        <v>623</v>
      </c>
      <c r="T127" s="21">
        <v>685</v>
      </c>
      <c r="U127" s="21">
        <v>7.8799999999999995E-2</v>
      </c>
      <c r="V127" s="21">
        <v>1.17E-2</v>
      </c>
      <c r="W127" s="21">
        <v>9.0499999999999997E-2</v>
      </c>
      <c r="X127" s="21" t="s">
        <v>2015</v>
      </c>
      <c r="Y127" s="21" t="s">
        <v>2015</v>
      </c>
      <c r="Z127" s="21" t="s">
        <v>2015</v>
      </c>
      <c r="AA127" s="21" t="s">
        <v>2015</v>
      </c>
      <c r="AB127" s="21" t="s">
        <v>2015</v>
      </c>
      <c r="AC127" s="21" t="s">
        <v>2015</v>
      </c>
      <c r="AD127" s="21" t="s">
        <v>2015</v>
      </c>
      <c r="AE127" s="21" t="s">
        <v>2342</v>
      </c>
      <c r="AF127" s="21" t="s">
        <v>2342</v>
      </c>
      <c r="AG127" s="21" t="s">
        <v>2342</v>
      </c>
      <c r="AH127" s="21" t="s">
        <v>2015</v>
      </c>
      <c r="AI127" s="21" t="s">
        <v>2015</v>
      </c>
      <c r="AJ127" s="21" t="s">
        <v>2015</v>
      </c>
      <c r="AK127" s="21" t="s">
        <v>2015</v>
      </c>
      <c r="AL127" s="21" t="s">
        <v>4803</v>
      </c>
    </row>
    <row r="128" spans="1:38" ht="15" customHeight="1">
      <c r="A128" s="21">
        <v>159880</v>
      </c>
      <c r="B128" s="21">
        <v>660444</v>
      </c>
      <c r="C128" s="21" t="s">
        <v>249</v>
      </c>
      <c r="D128" s="21" t="s">
        <v>2237</v>
      </c>
      <c r="E128" s="21" t="s">
        <v>6</v>
      </c>
      <c r="F128" s="21" t="s">
        <v>4883</v>
      </c>
      <c r="G128" s="21" t="s">
        <v>2340</v>
      </c>
      <c r="H128" s="21" t="s">
        <v>2341</v>
      </c>
      <c r="I128" s="21" t="s">
        <v>2015</v>
      </c>
      <c r="J128" s="21" t="s">
        <v>2342</v>
      </c>
      <c r="K128" s="21" t="s">
        <v>743</v>
      </c>
      <c r="L128" s="21" t="s">
        <v>4092</v>
      </c>
      <c r="M128" s="21"/>
      <c r="N128" s="21" t="s">
        <v>2381</v>
      </c>
      <c r="O128" s="21" t="s">
        <v>2345</v>
      </c>
      <c r="P128" s="21" t="s">
        <v>4000</v>
      </c>
      <c r="Q128" s="21">
        <v>15</v>
      </c>
      <c r="R128" s="21">
        <v>4</v>
      </c>
      <c r="S128" s="21">
        <v>346</v>
      </c>
      <c r="T128" s="21">
        <v>365</v>
      </c>
      <c r="U128" s="21">
        <v>4.1099999999999998E-2</v>
      </c>
      <c r="V128" s="21">
        <v>1.0999999999999999E-2</v>
      </c>
      <c r="W128" s="21">
        <v>5.21E-2</v>
      </c>
      <c r="X128" s="21" t="s">
        <v>2015</v>
      </c>
      <c r="Y128" s="21" t="s">
        <v>2342</v>
      </c>
      <c r="Z128" s="21" t="s">
        <v>2342</v>
      </c>
      <c r="AA128" s="21" t="s">
        <v>2342</v>
      </c>
      <c r="AB128" s="21" t="s">
        <v>2342</v>
      </c>
      <c r="AC128" s="21" t="s">
        <v>2342</v>
      </c>
      <c r="AD128" s="21" t="s">
        <v>2342</v>
      </c>
      <c r="AE128" s="21" t="s">
        <v>2015</v>
      </c>
      <c r="AF128" s="21" t="s">
        <v>2015</v>
      </c>
      <c r="AG128" s="21" t="s">
        <v>2015</v>
      </c>
      <c r="AH128" s="21" t="s">
        <v>2015</v>
      </c>
      <c r="AI128" s="21" t="s">
        <v>2015</v>
      </c>
      <c r="AJ128" s="21" t="s">
        <v>2015</v>
      </c>
      <c r="AK128" s="21" t="s">
        <v>2015</v>
      </c>
      <c r="AL128" s="21" t="s">
        <v>4803</v>
      </c>
    </row>
    <row r="129" spans="1:38" ht="15" customHeight="1">
      <c r="A129" s="21">
        <v>159880</v>
      </c>
      <c r="B129" s="21">
        <v>660447</v>
      </c>
      <c r="C129" s="21" t="s">
        <v>249</v>
      </c>
      <c r="D129" s="21" t="s">
        <v>2237</v>
      </c>
      <c r="E129" s="21" t="s">
        <v>6</v>
      </c>
      <c r="F129" s="21" t="s">
        <v>4883</v>
      </c>
      <c r="G129" s="21" t="s">
        <v>2340</v>
      </c>
      <c r="H129" s="21" t="s">
        <v>2341</v>
      </c>
      <c r="I129" s="21" t="s">
        <v>2015</v>
      </c>
      <c r="J129" s="21" t="s">
        <v>2342</v>
      </c>
      <c r="K129" s="21" t="s">
        <v>1614</v>
      </c>
      <c r="L129" s="21" t="s">
        <v>5253</v>
      </c>
      <c r="M129" s="21"/>
      <c r="N129" s="21" t="s">
        <v>2381</v>
      </c>
      <c r="O129" s="21" t="s">
        <v>2345</v>
      </c>
      <c r="P129" s="21" t="s">
        <v>3113</v>
      </c>
      <c r="Q129" s="21">
        <v>278</v>
      </c>
      <c r="R129" s="21">
        <v>0</v>
      </c>
      <c r="S129" s="21">
        <v>39</v>
      </c>
      <c r="T129" s="21">
        <v>317</v>
      </c>
      <c r="U129" s="21">
        <v>0.877</v>
      </c>
      <c r="V129" s="21">
        <v>0</v>
      </c>
      <c r="W129" s="21">
        <v>0.877</v>
      </c>
      <c r="X129" s="21" t="s">
        <v>2342</v>
      </c>
      <c r="Y129" s="21" t="s">
        <v>2342</v>
      </c>
      <c r="Z129" s="21" t="s">
        <v>2342</v>
      </c>
      <c r="AA129" s="21" t="s">
        <v>2342</v>
      </c>
      <c r="AB129" s="21" t="s">
        <v>2342</v>
      </c>
      <c r="AC129" s="21" t="s">
        <v>2342</v>
      </c>
      <c r="AD129" s="21" t="s">
        <v>2342</v>
      </c>
      <c r="AE129" s="21" t="s">
        <v>2015</v>
      </c>
      <c r="AF129" s="21" t="s">
        <v>2015</v>
      </c>
      <c r="AG129" s="21" t="s">
        <v>2015</v>
      </c>
      <c r="AH129" s="21" t="s">
        <v>2015</v>
      </c>
      <c r="AI129" s="21" t="s">
        <v>2015</v>
      </c>
      <c r="AJ129" s="21" t="s">
        <v>2015</v>
      </c>
      <c r="AK129" s="21" t="s">
        <v>2015</v>
      </c>
      <c r="AL129" s="21" t="s">
        <v>4802</v>
      </c>
    </row>
    <row r="130" spans="1:38" ht="15" customHeight="1">
      <c r="A130" s="21">
        <v>159880</v>
      </c>
      <c r="B130" s="21">
        <v>660450</v>
      </c>
      <c r="C130" s="21" t="s">
        <v>249</v>
      </c>
      <c r="D130" s="21" t="s">
        <v>2237</v>
      </c>
      <c r="E130" s="21" t="s">
        <v>6</v>
      </c>
      <c r="F130" s="21" t="s">
        <v>4883</v>
      </c>
      <c r="G130" s="21" t="s">
        <v>2340</v>
      </c>
      <c r="H130" s="21" t="s">
        <v>2341</v>
      </c>
      <c r="I130" s="21" t="s">
        <v>2015</v>
      </c>
      <c r="J130" s="21" t="s">
        <v>2342</v>
      </c>
      <c r="K130" s="21" t="s">
        <v>1561</v>
      </c>
      <c r="L130" s="21" t="s">
        <v>4036</v>
      </c>
      <c r="M130" s="21"/>
      <c r="N130" s="21" t="s">
        <v>2381</v>
      </c>
      <c r="O130" s="21" t="s">
        <v>2345</v>
      </c>
      <c r="P130" s="21" t="s">
        <v>4003</v>
      </c>
      <c r="Q130" s="21">
        <v>267</v>
      </c>
      <c r="R130" s="21">
        <v>0</v>
      </c>
      <c r="S130" s="21">
        <v>75</v>
      </c>
      <c r="T130" s="21">
        <v>342</v>
      </c>
      <c r="U130" s="21">
        <v>0.78069999999999995</v>
      </c>
      <c r="V130" s="21">
        <v>0</v>
      </c>
      <c r="W130" s="21">
        <v>0.78069999999999995</v>
      </c>
      <c r="X130" s="21" t="s">
        <v>2342</v>
      </c>
      <c r="Y130" s="21" t="s">
        <v>2342</v>
      </c>
      <c r="Z130" s="21" t="s">
        <v>2342</v>
      </c>
      <c r="AA130" s="21" t="s">
        <v>2342</v>
      </c>
      <c r="AB130" s="21" t="s">
        <v>2342</v>
      </c>
      <c r="AC130" s="21" t="s">
        <v>2342</v>
      </c>
      <c r="AD130" s="21" t="s">
        <v>2342</v>
      </c>
      <c r="AE130" s="21" t="s">
        <v>2015</v>
      </c>
      <c r="AF130" s="21" t="s">
        <v>2015</v>
      </c>
      <c r="AG130" s="21" t="s">
        <v>2015</v>
      </c>
      <c r="AH130" s="21" t="s">
        <v>2015</v>
      </c>
      <c r="AI130" s="21" t="s">
        <v>2015</v>
      </c>
      <c r="AJ130" s="21" t="s">
        <v>2015</v>
      </c>
      <c r="AK130" s="21" t="s">
        <v>2015</v>
      </c>
      <c r="AL130" s="21" t="s">
        <v>4802</v>
      </c>
    </row>
    <row r="131" spans="1:38" ht="15" customHeight="1">
      <c r="A131" s="21">
        <v>159244</v>
      </c>
      <c r="B131" s="21">
        <v>660452</v>
      </c>
      <c r="C131" s="21" t="s">
        <v>97</v>
      </c>
      <c r="D131" s="21" t="s">
        <v>2084</v>
      </c>
      <c r="E131" s="21" t="s">
        <v>14</v>
      </c>
      <c r="F131" s="21" t="s">
        <v>4867</v>
      </c>
      <c r="G131" s="21" t="s">
        <v>2340</v>
      </c>
      <c r="H131" s="21" t="s">
        <v>2341</v>
      </c>
      <c r="I131" s="21" t="s">
        <v>2015</v>
      </c>
      <c r="J131" s="21" t="s">
        <v>2342</v>
      </c>
      <c r="K131" s="21" t="s">
        <v>660</v>
      </c>
      <c r="L131" s="21" t="s">
        <v>2835</v>
      </c>
      <c r="M131" s="21"/>
      <c r="N131" s="21" t="s">
        <v>2797</v>
      </c>
      <c r="O131" s="21" t="s">
        <v>2345</v>
      </c>
      <c r="P131" s="21" t="s">
        <v>2798</v>
      </c>
      <c r="Q131" s="21">
        <v>981</v>
      </c>
      <c r="R131" s="21">
        <v>0</v>
      </c>
      <c r="S131" s="21">
        <v>497</v>
      </c>
      <c r="T131" s="21">
        <v>1478</v>
      </c>
      <c r="U131" s="21">
        <v>0.66369999999999996</v>
      </c>
      <c r="V131" s="21">
        <v>0</v>
      </c>
      <c r="W131" s="21">
        <v>0.66369999999999996</v>
      </c>
      <c r="X131" s="21" t="s">
        <v>2015</v>
      </c>
      <c r="Y131" s="21" t="s">
        <v>2015</v>
      </c>
      <c r="Z131" s="21" t="s">
        <v>2015</v>
      </c>
      <c r="AA131" s="21" t="s">
        <v>2015</v>
      </c>
      <c r="AB131" s="21" t="s">
        <v>2015</v>
      </c>
      <c r="AC131" s="21" t="s">
        <v>2015</v>
      </c>
      <c r="AD131" s="21" t="s">
        <v>2015</v>
      </c>
      <c r="AE131" s="21" t="s">
        <v>2015</v>
      </c>
      <c r="AF131" s="21" t="s">
        <v>2015</v>
      </c>
      <c r="AG131" s="21" t="s">
        <v>2015</v>
      </c>
      <c r="AH131" s="21" t="s">
        <v>2015</v>
      </c>
      <c r="AI131" s="21" t="s">
        <v>2342</v>
      </c>
      <c r="AJ131" s="21" t="s">
        <v>2342</v>
      </c>
      <c r="AK131" s="21" t="s">
        <v>2342</v>
      </c>
      <c r="AL131" s="21" t="s">
        <v>4802</v>
      </c>
    </row>
    <row r="132" spans="1:38" ht="15" customHeight="1">
      <c r="A132" s="21">
        <v>159244</v>
      </c>
      <c r="B132" s="21">
        <v>660453</v>
      </c>
      <c r="C132" s="21" t="s">
        <v>97</v>
      </c>
      <c r="D132" s="21" t="s">
        <v>2084</v>
      </c>
      <c r="E132" s="21" t="s">
        <v>14</v>
      </c>
      <c r="F132" s="21" t="s">
        <v>4867</v>
      </c>
      <c r="G132" s="21" t="s">
        <v>2340</v>
      </c>
      <c r="H132" s="21" t="s">
        <v>2341</v>
      </c>
      <c r="I132" s="21" t="s">
        <v>2015</v>
      </c>
      <c r="J132" s="21" t="s">
        <v>2342</v>
      </c>
      <c r="K132" s="21" t="s">
        <v>659</v>
      </c>
      <c r="L132" s="21" t="s">
        <v>2834</v>
      </c>
      <c r="M132" s="21"/>
      <c r="N132" s="21" t="s">
        <v>2797</v>
      </c>
      <c r="O132" s="21" t="s">
        <v>2345</v>
      </c>
      <c r="P132" s="21" t="s">
        <v>2798</v>
      </c>
      <c r="Q132" s="21">
        <v>530</v>
      </c>
      <c r="R132" s="21">
        <v>0</v>
      </c>
      <c r="S132" s="21">
        <v>175</v>
      </c>
      <c r="T132" s="21">
        <v>705</v>
      </c>
      <c r="U132" s="21">
        <v>0.75180000000000002</v>
      </c>
      <c r="V132" s="21">
        <v>0</v>
      </c>
      <c r="W132" s="21">
        <v>0.75180000000000002</v>
      </c>
      <c r="X132" s="21" t="s">
        <v>2015</v>
      </c>
      <c r="Y132" s="21" t="s">
        <v>2015</v>
      </c>
      <c r="Z132" s="21" t="s">
        <v>2015</v>
      </c>
      <c r="AA132" s="21" t="s">
        <v>2015</v>
      </c>
      <c r="AB132" s="21" t="s">
        <v>2015</v>
      </c>
      <c r="AC132" s="21" t="s">
        <v>2015</v>
      </c>
      <c r="AD132" s="21" t="s">
        <v>2015</v>
      </c>
      <c r="AE132" s="21" t="s">
        <v>2015</v>
      </c>
      <c r="AF132" s="21" t="s">
        <v>2342</v>
      </c>
      <c r="AG132" s="21" t="s">
        <v>2342</v>
      </c>
      <c r="AH132" s="21" t="s">
        <v>2342</v>
      </c>
      <c r="AI132" s="21" t="s">
        <v>2015</v>
      </c>
      <c r="AJ132" s="21" t="s">
        <v>2015</v>
      </c>
      <c r="AK132" s="21" t="s">
        <v>2015</v>
      </c>
      <c r="AL132" s="21" t="s">
        <v>4802</v>
      </c>
    </row>
    <row r="133" spans="1:38" ht="15" customHeight="1">
      <c r="A133" s="21">
        <v>159244</v>
      </c>
      <c r="B133" s="21">
        <v>660454</v>
      </c>
      <c r="C133" s="21" t="s">
        <v>97</v>
      </c>
      <c r="D133" s="21" t="s">
        <v>2084</v>
      </c>
      <c r="E133" s="21" t="s">
        <v>14</v>
      </c>
      <c r="F133" s="21" t="s">
        <v>4867</v>
      </c>
      <c r="G133" s="21" t="s">
        <v>2340</v>
      </c>
      <c r="H133" s="21" t="s">
        <v>2341</v>
      </c>
      <c r="I133" s="21" t="s">
        <v>2015</v>
      </c>
      <c r="J133" s="21" t="s">
        <v>2342</v>
      </c>
      <c r="K133" s="21" t="s">
        <v>5013</v>
      </c>
      <c r="L133" s="21" t="s">
        <v>2842</v>
      </c>
      <c r="M133" s="21"/>
      <c r="N133" s="21" t="s">
        <v>2797</v>
      </c>
      <c r="O133" s="21" t="s">
        <v>2345</v>
      </c>
      <c r="P133" s="21" t="s">
        <v>2798</v>
      </c>
      <c r="Q133" s="21">
        <v>517</v>
      </c>
      <c r="R133" s="21">
        <v>0</v>
      </c>
      <c r="S133" s="21">
        <v>237</v>
      </c>
      <c r="T133" s="21">
        <v>754</v>
      </c>
      <c r="U133" s="21">
        <v>0.68569999999999998</v>
      </c>
      <c r="V133" s="21">
        <v>0</v>
      </c>
      <c r="W133" s="21">
        <v>0.68569999999999998</v>
      </c>
      <c r="X133" s="21" t="s">
        <v>2015</v>
      </c>
      <c r="Y133" s="21" t="s">
        <v>2015</v>
      </c>
      <c r="Z133" s="21" t="s">
        <v>2015</v>
      </c>
      <c r="AA133" s="21" t="s">
        <v>2015</v>
      </c>
      <c r="AB133" s="21" t="s">
        <v>2015</v>
      </c>
      <c r="AC133" s="21" t="s">
        <v>2015</v>
      </c>
      <c r="AD133" s="21" t="s">
        <v>2015</v>
      </c>
      <c r="AE133" s="21" t="s">
        <v>2015</v>
      </c>
      <c r="AF133" s="21" t="s">
        <v>2342</v>
      </c>
      <c r="AG133" s="21" t="s">
        <v>2342</v>
      </c>
      <c r="AH133" s="21" t="s">
        <v>2342</v>
      </c>
      <c r="AI133" s="21" t="s">
        <v>2015</v>
      </c>
      <c r="AJ133" s="21" t="s">
        <v>2015</v>
      </c>
      <c r="AK133" s="21" t="s">
        <v>2015</v>
      </c>
      <c r="AL133" s="21" t="s">
        <v>4802</v>
      </c>
    </row>
    <row r="134" spans="1:38" ht="15" customHeight="1">
      <c r="A134" s="21">
        <v>159244</v>
      </c>
      <c r="B134" s="21">
        <v>660455</v>
      </c>
      <c r="C134" s="21" t="s">
        <v>97</v>
      </c>
      <c r="D134" s="21" t="s">
        <v>2084</v>
      </c>
      <c r="E134" s="21" t="s">
        <v>14</v>
      </c>
      <c r="F134" s="21" t="s">
        <v>4867</v>
      </c>
      <c r="G134" s="21" t="s">
        <v>2340</v>
      </c>
      <c r="H134" s="21" t="s">
        <v>2341</v>
      </c>
      <c r="I134" s="21" t="s">
        <v>2015</v>
      </c>
      <c r="J134" s="21" t="s">
        <v>2342</v>
      </c>
      <c r="K134" s="21" t="s">
        <v>557</v>
      </c>
      <c r="L134" s="21" t="s">
        <v>2832</v>
      </c>
      <c r="M134" s="21"/>
      <c r="N134" s="21" t="s">
        <v>2797</v>
      </c>
      <c r="O134" s="21" t="s">
        <v>2345</v>
      </c>
      <c r="P134" s="21" t="s">
        <v>2798</v>
      </c>
      <c r="Q134" s="21">
        <v>382</v>
      </c>
      <c r="R134" s="21">
        <v>0</v>
      </c>
      <c r="S134" s="21">
        <v>232</v>
      </c>
      <c r="T134" s="21">
        <v>614</v>
      </c>
      <c r="U134" s="21">
        <v>0.62209999999999999</v>
      </c>
      <c r="V134" s="21">
        <v>0</v>
      </c>
      <c r="W134" s="21">
        <v>0.62209999999999999</v>
      </c>
      <c r="X134" s="21" t="s">
        <v>2015</v>
      </c>
      <c r="Y134" s="21" t="s">
        <v>2342</v>
      </c>
      <c r="Z134" s="21" t="s">
        <v>2342</v>
      </c>
      <c r="AA134" s="21" t="s">
        <v>2342</v>
      </c>
      <c r="AB134" s="21" t="s">
        <v>2342</v>
      </c>
      <c r="AC134" s="21" t="s">
        <v>2342</v>
      </c>
      <c r="AD134" s="21" t="s">
        <v>2342</v>
      </c>
      <c r="AE134" s="21" t="s">
        <v>2342</v>
      </c>
      <c r="AF134" s="21" t="s">
        <v>2015</v>
      </c>
      <c r="AG134" s="21" t="s">
        <v>2015</v>
      </c>
      <c r="AH134" s="21" t="s">
        <v>2015</v>
      </c>
      <c r="AI134" s="21" t="s">
        <v>2015</v>
      </c>
      <c r="AJ134" s="21" t="s">
        <v>2015</v>
      </c>
      <c r="AK134" s="21" t="s">
        <v>2015</v>
      </c>
      <c r="AL134" s="21" t="s">
        <v>4802</v>
      </c>
    </row>
    <row r="135" spans="1:38" ht="15" customHeight="1">
      <c r="A135" s="21">
        <v>159244</v>
      </c>
      <c r="B135" s="21">
        <v>660456</v>
      </c>
      <c r="C135" s="21" t="s">
        <v>97</v>
      </c>
      <c r="D135" s="21" t="s">
        <v>2084</v>
      </c>
      <c r="E135" s="21" t="s">
        <v>14</v>
      </c>
      <c r="F135" s="21" t="s">
        <v>4867</v>
      </c>
      <c r="G135" s="21" t="s">
        <v>2340</v>
      </c>
      <c r="H135" s="21" t="s">
        <v>2341</v>
      </c>
      <c r="I135" s="21" t="s">
        <v>2015</v>
      </c>
      <c r="J135" s="21" t="s">
        <v>2342</v>
      </c>
      <c r="K135" s="21" t="s">
        <v>661</v>
      </c>
      <c r="L135" s="21" t="s">
        <v>2836</v>
      </c>
      <c r="M135" s="21"/>
      <c r="N135" s="21" t="s">
        <v>2797</v>
      </c>
      <c r="O135" s="21" t="s">
        <v>2345</v>
      </c>
      <c r="P135" s="21" t="s">
        <v>2798</v>
      </c>
      <c r="Q135" s="21">
        <v>330</v>
      </c>
      <c r="R135" s="21">
        <v>0</v>
      </c>
      <c r="S135" s="21">
        <v>168</v>
      </c>
      <c r="T135" s="21">
        <v>498</v>
      </c>
      <c r="U135" s="21">
        <v>0.66269999999999996</v>
      </c>
      <c r="V135" s="21">
        <v>0</v>
      </c>
      <c r="W135" s="21">
        <v>0.66269999999999996</v>
      </c>
      <c r="X135" s="21" t="s">
        <v>2015</v>
      </c>
      <c r="Y135" s="21" t="s">
        <v>2342</v>
      </c>
      <c r="Z135" s="21" t="s">
        <v>2342</v>
      </c>
      <c r="AA135" s="21" t="s">
        <v>2342</v>
      </c>
      <c r="AB135" s="21" t="s">
        <v>2342</v>
      </c>
      <c r="AC135" s="21" t="s">
        <v>2342</v>
      </c>
      <c r="AD135" s="21" t="s">
        <v>2342</v>
      </c>
      <c r="AE135" s="21" t="s">
        <v>2342</v>
      </c>
      <c r="AF135" s="21" t="s">
        <v>2015</v>
      </c>
      <c r="AG135" s="21" t="s">
        <v>2015</v>
      </c>
      <c r="AH135" s="21" t="s">
        <v>2015</v>
      </c>
      <c r="AI135" s="21" t="s">
        <v>2015</v>
      </c>
      <c r="AJ135" s="21" t="s">
        <v>2015</v>
      </c>
      <c r="AK135" s="21" t="s">
        <v>2015</v>
      </c>
      <c r="AL135" s="21" t="s">
        <v>4802</v>
      </c>
    </row>
    <row r="136" spans="1:38" ht="15" customHeight="1">
      <c r="A136" s="21">
        <v>159244</v>
      </c>
      <c r="B136" s="21">
        <v>660457</v>
      </c>
      <c r="C136" s="21" t="s">
        <v>97</v>
      </c>
      <c r="D136" s="21" t="s">
        <v>2084</v>
      </c>
      <c r="E136" s="21" t="s">
        <v>14</v>
      </c>
      <c r="F136" s="21" t="s">
        <v>4867</v>
      </c>
      <c r="G136" s="21" t="s">
        <v>2340</v>
      </c>
      <c r="H136" s="21" t="s">
        <v>2341</v>
      </c>
      <c r="I136" s="21" t="s">
        <v>2015</v>
      </c>
      <c r="J136" s="21" t="s">
        <v>2342</v>
      </c>
      <c r="K136" s="21" t="s">
        <v>662</v>
      </c>
      <c r="L136" s="21" t="s">
        <v>2837</v>
      </c>
      <c r="M136" s="21"/>
      <c r="N136" s="21" t="s">
        <v>2797</v>
      </c>
      <c r="O136" s="21" t="s">
        <v>2345</v>
      </c>
      <c r="P136" s="21" t="s">
        <v>2798</v>
      </c>
      <c r="Q136" s="21">
        <v>421</v>
      </c>
      <c r="R136" s="21">
        <v>0</v>
      </c>
      <c r="S136" s="21">
        <v>116</v>
      </c>
      <c r="T136" s="21">
        <v>537</v>
      </c>
      <c r="U136" s="21">
        <v>0.78400000000000003</v>
      </c>
      <c r="V136" s="21">
        <v>0</v>
      </c>
      <c r="W136" s="21">
        <v>0.78400000000000003</v>
      </c>
      <c r="X136" s="21" t="s">
        <v>2015</v>
      </c>
      <c r="Y136" s="21" t="s">
        <v>2342</v>
      </c>
      <c r="Z136" s="21" t="s">
        <v>2342</v>
      </c>
      <c r="AA136" s="21" t="s">
        <v>2342</v>
      </c>
      <c r="AB136" s="21" t="s">
        <v>2342</v>
      </c>
      <c r="AC136" s="21" t="s">
        <v>2342</v>
      </c>
      <c r="AD136" s="21" t="s">
        <v>2342</v>
      </c>
      <c r="AE136" s="21" t="s">
        <v>2342</v>
      </c>
      <c r="AF136" s="21" t="s">
        <v>2015</v>
      </c>
      <c r="AG136" s="21" t="s">
        <v>2015</v>
      </c>
      <c r="AH136" s="21" t="s">
        <v>2015</v>
      </c>
      <c r="AI136" s="21" t="s">
        <v>2015</v>
      </c>
      <c r="AJ136" s="21" t="s">
        <v>2015</v>
      </c>
      <c r="AK136" s="21" t="s">
        <v>2015</v>
      </c>
      <c r="AL136" s="21" t="s">
        <v>4802</v>
      </c>
    </row>
    <row r="137" spans="1:38" ht="15" customHeight="1">
      <c r="A137" s="21">
        <v>159244</v>
      </c>
      <c r="B137" s="21">
        <v>660458</v>
      </c>
      <c r="C137" s="21" t="s">
        <v>97</v>
      </c>
      <c r="D137" s="21" t="s">
        <v>2084</v>
      </c>
      <c r="E137" s="21" t="s">
        <v>14</v>
      </c>
      <c r="F137" s="21" t="s">
        <v>4867</v>
      </c>
      <c r="G137" s="21" t="s">
        <v>2340</v>
      </c>
      <c r="H137" s="21" t="s">
        <v>2341</v>
      </c>
      <c r="I137" s="21" t="s">
        <v>2015</v>
      </c>
      <c r="J137" s="21" t="s">
        <v>2342</v>
      </c>
      <c r="K137" s="21" t="s">
        <v>4884</v>
      </c>
      <c r="L137" s="21" t="s">
        <v>2838</v>
      </c>
      <c r="M137" s="21"/>
      <c r="N137" s="21" t="s">
        <v>2797</v>
      </c>
      <c r="O137" s="21" t="s">
        <v>2345</v>
      </c>
      <c r="P137" s="21" t="s">
        <v>2798</v>
      </c>
      <c r="Q137" s="21">
        <v>379</v>
      </c>
      <c r="R137" s="21">
        <v>0</v>
      </c>
      <c r="S137" s="21">
        <v>168</v>
      </c>
      <c r="T137" s="21">
        <v>547</v>
      </c>
      <c r="U137" s="21">
        <v>0.69289999999999996</v>
      </c>
      <c r="V137" s="21">
        <v>0</v>
      </c>
      <c r="W137" s="21">
        <v>0.69289999999999996</v>
      </c>
      <c r="X137" s="21" t="s">
        <v>2015</v>
      </c>
      <c r="Y137" s="21" t="s">
        <v>2342</v>
      </c>
      <c r="Z137" s="21" t="s">
        <v>2342</v>
      </c>
      <c r="AA137" s="21" t="s">
        <v>2342</v>
      </c>
      <c r="AB137" s="21" t="s">
        <v>2342</v>
      </c>
      <c r="AC137" s="21" t="s">
        <v>2342</v>
      </c>
      <c r="AD137" s="21" t="s">
        <v>2342</v>
      </c>
      <c r="AE137" s="21" t="s">
        <v>2342</v>
      </c>
      <c r="AF137" s="21" t="s">
        <v>2015</v>
      </c>
      <c r="AG137" s="21" t="s">
        <v>2015</v>
      </c>
      <c r="AH137" s="21" t="s">
        <v>2015</v>
      </c>
      <c r="AI137" s="21" t="s">
        <v>2015</v>
      </c>
      <c r="AJ137" s="21" t="s">
        <v>2015</v>
      </c>
      <c r="AK137" s="21" t="s">
        <v>2015</v>
      </c>
      <c r="AL137" s="21" t="s">
        <v>4802</v>
      </c>
    </row>
    <row r="138" spans="1:38" ht="15" customHeight="1">
      <c r="A138" s="21">
        <v>159244</v>
      </c>
      <c r="B138" s="21">
        <v>660459</v>
      </c>
      <c r="C138" s="21" t="s">
        <v>97</v>
      </c>
      <c r="D138" s="21" t="s">
        <v>2084</v>
      </c>
      <c r="E138" s="21" t="s">
        <v>14</v>
      </c>
      <c r="F138" s="21" t="s">
        <v>4867</v>
      </c>
      <c r="G138" s="21" t="s">
        <v>2340</v>
      </c>
      <c r="H138" s="21" t="s">
        <v>2341</v>
      </c>
      <c r="I138" s="21" t="s">
        <v>2015</v>
      </c>
      <c r="J138" s="21" t="s">
        <v>2342</v>
      </c>
      <c r="K138" s="21" t="s">
        <v>663</v>
      </c>
      <c r="L138" s="21" t="s">
        <v>2839</v>
      </c>
      <c r="M138" s="21"/>
      <c r="N138" s="21" t="s">
        <v>2840</v>
      </c>
      <c r="O138" s="21" t="s">
        <v>2345</v>
      </c>
      <c r="P138" s="21" t="s">
        <v>2841</v>
      </c>
      <c r="Q138" s="21">
        <v>294</v>
      </c>
      <c r="R138" s="21">
        <v>0</v>
      </c>
      <c r="S138" s="21">
        <v>1</v>
      </c>
      <c r="T138" s="21">
        <v>295</v>
      </c>
      <c r="U138" s="21">
        <v>0.99660000000000004</v>
      </c>
      <c r="V138" s="21">
        <v>0</v>
      </c>
      <c r="W138" s="21">
        <v>0.99660000000000004</v>
      </c>
      <c r="X138" s="21" t="s">
        <v>2015</v>
      </c>
      <c r="Y138" s="21" t="s">
        <v>2342</v>
      </c>
      <c r="Z138" s="21" t="s">
        <v>2342</v>
      </c>
      <c r="AA138" s="21" t="s">
        <v>2342</v>
      </c>
      <c r="AB138" s="21" t="s">
        <v>2342</v>
      </c>
      <c r="AC138" s="21" t="s">
        <v>2342</v>
      </c>
      <c r="AD138" s="21" t="s">
        <v>2342</v>
      </c>
      <c r="AE138" s="21" t="s">
        <v>2342</v>
      </c>
      <c r="AF138" s="21" t="s">
        <v>2015</v>
      </c>
      <c r="AG138" s="21" t="s">
        <v>2015</v>
      </c>
      <c r="AH138" s="21" t="s">
        <v>2015</v>
      </c>
      <c r="AI138" s="21" t="s">
        <v>2015</v>
      </c>
      <c r="AJ138" s="21" t="s">
        <v>2015</v>
      </c>
      <c r="AK138" s="21" t="s">
        <v>2015</v>
      </c>
      <c r="AL138" s="21" t="s">
        <v>4802</v>
      </c>
    </row>
    <row r="139" spans="1:38" ht="15" customHeight="1">
      <c r="A139" s="21">
        <v>159884</v>
      </c>
      <c r="B139" s="21">
        <v>660460</v>
      </c>
      <c r="C139" s="21" t="s">
        <v>227</v>
      </c>
      <c r="D139" s="21" t="s">
        <v>2215</v>
      </c>
      <c r="E139" s="21" t="s">
        <v>12</v>
      </c>
      <c r="F139" s="21" t="s">
        <v>4874</v>
      </c>
      <c r="G139" s="21" t="s">
        <v>2340</v>
      </c>
      <c r="H139" s="21" t="s">
        <v>2341</v>
      </c>
      <c r="I139" s="21" t="s">
        <v>2015</v>
      </c>
      <c r="J139" s="21" t="s">
        <v>2342</v>
      </c>
      <c r="K139" s="21" t="s">
        <v>1413</v>
      </c>
      <c r="L139" s="21" t="s">
        <v>3842</v>
      </c>
      <c r="M139" s="21"/>
      <c r="N139" s="21" t="s">
        <v>2509</v>
      </c>
      <c r="O139" s="21" t="s">
        <v>2345</v>
      </c>
      <c r="P139" s="21" t="s">
        <v>2654</v>
      </c>
      <c r="Q139" s="21">
        <v>206</v>
      </c>
      <c r="R139" s="21">
        <v>76</v>
      </c>
      <c r="S139" s="21">
        <v>437</v>
      </c>
      <c r="T139" s="21">
        <v>719</v>
      </c>
      <c r="U139" s="21">
        <v>0.28649999999999998</v>
      </c>
      <c r="V139" s="21">
        <v>0.1057</v>
      </c>
      <c r="W139" s="21">
        <v>0.39219999999999999</v>
      </c>
      <c r="X139" s="21" t="s">
        <v>2015</v>
      </c>
      <c r="Y139" s="21" t="s">
        <v>2015</v>
      </c>
      <c r="Z139" s="21" t="s">
        <v>2015</v>
      </c>
      <c r="AA139" s="21" t="s">
        <v>2015</v>
      </c>
      <c r="AB139" s="21" t="s">
        <v>2015</v>
      </c>
      <c r="AC139" s="21" t="s">
        <v>2015</v>
      </c>
      <c r="AD139" s="21" t="s">
        <v>2015</v>
      </c>
      <c r="AE139" s="21" t="s">
        <v>2015</v>
      </c>
      <c r="AF139" s="21" t="s">
        <v>2342</v>
      </c>
      <c r="AG139" s="21" t="s">
        <v>2342</v>
      </c>
      <c r="AH139" s="21" t="s">
        <v>2342</v>
      </c>
      <c r="AI139" s="21" t="s">
        <v>2015</v>
      </c>
      <c r="AJ139" s="21" t="s">
        <v>2015</v>
      </c>
      <c r="AK139" s="21" t="s">
        <v>2015</v>
      </c>
      <c r="AL139" s="21" t="s">
        <v>4803</v>
      </c>
    </row>
    <row r="140" spans="1:38" ht="15" customHeight="1">
      <c r="A140" s="21">
        <v>159884</v>
      </c>
      <c r="B140" s="21">
        <v>660461</v>
      </c>
      <c r="C140" s="21" t="s">
        <v>227</v>
      </c>
      <c r="D140" s="21" t="s">
        <v>2215</v>
      </c>
      <c r="E140" s="21" t="s">
        <v>12</v>
      </c>
      <c r="F140" s="21" t="s">
        <v>4874</v>
      </c>
      <c r="G140" s="21" t="s">
        <v>2340</v>
      </c>
      <c r="H140" s="21" t="s">
        <v>2341</v>
      </c>
      <c r="I140" s="21" t="s">
        <v>2015</v>
      </c>
      <c r="J140" s="21" t="s">
        <v>2342</v>
      </c>
      <c r="K140" s="21" t="s">
        <v>1414</v>
      </c>
      <c r="L140" s="21" t="s">
        <v>3843</v>
      </c>
      <c r="M140" s="21"/>
      <c r="N140" s="21" t="s">
        <v>2509</v>
      </c>
      <c r="O140" s="21" t="s">
        <v>2345</v>
      </c>
      <c r="P140" s="21" t="s">
        <v>3844</v>
      </c>
      <c r="Q140" s="21">
        <v>283</v>
      </c>
      <c r="R140" s="21">
        <v>98</v>
      </c>
      <c r="S140" s="21">
        <v>511</v>
      </c>
      <c r="T140" s="21">
        <v>892</v>
      </c>
      <c r="U140" s="21">
        <v>0.31730000000000003</v>
      </c>
      <c r="V140" s="21">
        <v>0.1099</v>
      </c>
      <c r="W140" s="21">
        <v>0.42709999999999998</v>
      </c>
      <c r="X140" s="21" t="s">
        <v>2015</v>
      </c>
      <c r="Y140" s="21" t="s">
        <v>2015</v>
      </c>
      <c r="Z140" s="21" t="s">
        <v>2015</v>
      </c>
      <c r="AA140" s="21" t="s">
        <v>2015</v>
      </c>
      <c r="AB140" s="21" t="s">
        <v>2015</v>
      </c>
      <c r="AC140" s="21" t="s">
        <v>2015</v>
      </c>
      <c r="AD140" s="21" t="s">
        <v>2015</v>
      </c>
      <c r="AE140" s="21" t="s">
        <v>2015</v>
      </c>
      <c r="AF140" s="21" t="s">
        <v>2342</v>
      </c>
      <c r="AG140" s="21" t="s">
        <v>2342</v>
      </c>
      <c r="AH140" s="21" t="s">
        <v>2342</v>
      </c>
      <c r="AI140" s="21" t="s">
        <v>2015</v>
      </c>
      <c r="AJ140" s="21" t="s">
        <v>2015</v>
      </c>
      <c r="AK140" s="21" t="s">
        <v>2015</v>
      </c>
      <c r="AL140" s="21" t="s">
        <v>4803</v>
      </c>
    </row>
    <row r="141" spans="1:38" ht="15" customHeight="1">
      <c r="A141" s="21">
        <v>159884</v>
      </c>
      <c r="B141" s="21">
        <v>660463</v>
      </c>
      <c r="C141" s="21" t="s">
        <v>227</v>
      </c>
      <c r="D141" s="21" t="s">
        <v>2215</v>
      </c>
      <c r="E141" s="21" t="s">
        <v>12</v>
      </c>
      <c r="F141" s="21" t="s">
        <v>4874</v>
      </c>
      <c r="G141" s="21" t="s">
        <v>2340</v>
      </c>
      <c r="H141" s="21" t="s">
        <v>2341</v>
      </c>
      <c r="I141" s="21" t="s">
        <v>2015</v>
      </c>
      <c r="J141" s="21" t="s">
        <v>2342</v>
      </c>
      <c r="K141" s="21" t="s">
        <v>1415</v>
      </c>
      <c r="L141" s="21" t="s">
        <v>3848</v>
      </c>
      <c r="M141" s="21"/>
      <c r="N141" s="21" t="s">
        <v>2509</v>
      </c>
      <c r="O141" s="21" t="s">
        <v>2345</v>
      </c>
      <c r="P141" s="21" t="s">
        <v>3046</v>
      </c>
      <c r="Q141" s="21">
        <v>146</v>
      </c>
      <c r="R141" s="21">
        <v>37</v>
      </c>
      <c r="S141" s="21">
        <v>342</v>
      </c>
      <c r="T141" s="21">
        <v>525</v>
      </c>
      <c r="U141" s="21">
        <v>0.27810000000000001</v>
      </c>
      <c r="V141" s="21">
        <v>7.0499999999999993E-2</v>
      </c>
      <c r="W141" s="21">
        <v>0.34860000000000002</v>
      </c>
      <c r="X141" s="21" t="s">
        <v>2015</v>
      </c>
      <c r="Y141" s="21" t="s">
        <v>2015</v>
      </c>
      <c r="Z141" s="21" t="s">
        <v>2015</v>
      </c>
      <c r="AA141" s="21" t="s">
        <v>2015</v>
      </c>
      <c r="AB141" s="21" t="s">
        <v>2015</v>
      </c>
      <c r="AC141" s="21" t="s">
        <v>2015</v>
      </c>
      <c r="AD141" s="21" t="s">
        <v>2015</v>
      </c>
      <c r="AE141" s="21" t="s">
        <v>2342</v>
      </c>
      <c r="AF141" s="21" t="s">
        <v>2342</v>
      </c>
      <c r="AG141" s="21" t="s">
        <v>2342</v>
      </c>
      <c r="AH141" s="21" t="s">
        <v>2342</v>
      </c>
      <c r="AI141" s="21" t="s">
        <v>2015</v>
      </c>
      <c r="AJ141" s="21" t="s">
        <v>2015</v>
      </c>
      <c r="AK141" s="21" t="s">
        <v>2015</v>
      </c>
      <c r="AL141" s="21" t="s">
        <v>4803</v>
      </c>
    </row>
    <row r="142" spans="1:38" ht="15" customHeight="1">
      <c r="A142" s="21">
        <v>159884</v>
      </c>
      <c r="B142" s="21">
        <v>660464</v>
      </c>
      <c r="C142" s="21" t="s">
        <v>227</v>
      </c>
      <c r="D142" s="21" t="s">
        <v>2215</v>
      </c>
      <c r="E142" s="21" t="s">
        <v>12</v>
      </c>
      <c r="F142" s="21" t="s">
        <v>4874</v>
      </c>
      <c r="G142" s="21" t="s">
        <v>2340</v>
      </c>
      <c r="H142" s="21" t="s">
        <v>2341</v>
      </c>
      <c r="I142" s="21" t="s">
        <v>2015</v>
      </c>
      <c r="J142" s="21" t="s">
        <v>2342</v>
      </c>
      <c r="K142" s="21" t="s">
        <v>1418</v>
      </c>
      <c r="L142" s="21" t="s">
        <v>3853</v>
      </c>
      <c r="M142" s="21"/>
      <c r="N142" s="21" t="s">
        <v>2509</v>
      </c>
      <c r="O142" s="21" t="s">
        <v>2345</v>
      </c>
      <c r="P142" s="21" t="s">
        <v>3850</v>
      </c>
      <c r="Q142" s="21">
        <v>313</v>
      </c>
      <c r="R142" s="21">
        <v>78</v>
      </c>
      <c r="S142" s="21">
        <v>437</v>
      </c>
      <c r="T142" s="21">
        <v>828</v>
      </c>
      <c r="U142" s="21">
        <v>0.378</v>
      </c>
      <c r="V142" s="21">
        <v>9.4200000000000006E-2</v>
      </c>
      <c r="W142" s="21">
        <v>0.47220000000000001</v>
      </c>
      <c r="X142" s="21" t="s">
        <v>2015</v>
      </c>
      <c r="Y142" s="21" t="s">
        <v>2015</v>
      </c>
      <c r="Z142" s="21" t="s">
        <v>2015</v>
      </c>
      <c r="AA142" s="21" t="s">
        <v>2015</v>
      </c>
      <c r="AB142" s="21" t="s">
        <v>2015</v>
      </c>
      <c r="AC142" s="21" t="s">
        <v>2015</v>
      </c>
      <c r="AD142" s="21" t="s">
        <v>2015</v>
      </c>
      <c r="AE142" s="21" t="s">
        <v>2015</v>
      </c>
      <c r="AF142" s="21" t="s">
        <v>2342</v>
      </c>
      <c r="AG142" s="21" t="s">
        <v>2342</v>
      </c>
      <c r="AH142" s="21" t="s">
        <v>2342</v>
      </c>
      <c r="AI142" s="21" t="s">
        <v>2015</v>
      </c>
      <c r="AJ142" s="21" t="s">
        <v>2015</v>
      </c>
      <c r="AK142" s="21" t="s">
        <v>2015</v>
      </c>
      <c r="AL142" s="21" t="s">
        <v>4803</v>
      </c>
    </row>
    <row r="143" spans="1:38" ht="15" customHeight="1">
      <c r="A143" s="21">
        <v>159884</v>
      </c>
      <c r="B143" s="21">
        <v>660465</v>
      </c>
      <c r="C143" s="21" t="s">
        <v>227</v>
      </c>
      <c r="D143" s="21" t="s">
        <v>2215</v>
      </c>
      <c r="E143" s="21" t="s">
        <v>12</v>
      </c>
      <c r="F143" s="21" t="s">
        <v>4874</v>
      </c>
      <c r="G143" s="21" t="s">
        <v>2340</v>
      </c>
      <c r="H143" s="21" t="s">
        <v>2341</v>
      </c>
      <c r="I143" s="21" t="s">
        <v>2015</v>
      </c>
      <c r="J143" s="21" t="s">
        <v>2342</v>
      </c>
      <c r="K143" s="21" t="s">
        <v>1421</v>
      </c>
      <c r="L143" s="21" t="s">
        <v>3858</v>
      </c>
      <c r="M143" s="21"/>
      <c r="N143" s="21" t="s">
        <v>2509</v>
      </c>
      <c r="O143" s="21" t="s">
        <v>2345</v>
      </c>
      <c r="P143" s="21" t="s">
        <v>3046</v>
      </c>
      <c r="Q143" s="21">
        <v>227</v>
      </c>
      <c r="R143" s="21">
        <v>89</v>
      </c>
      <c r="S143" s="21">
        <v>517</v>
      </c>
      <c r="T143" s="21">
        <v>833</v>
      </c>
      <c r="U143" s="21">
        <v>0.27250000000000002</v>
      </c>
      <c r="V143" s="21">
        <v>0.10680000000000001</v>
      </c>
      <c r="W143" s="21">
        <v>0.37940000000000002</v>
      </c>
      <c r="X143" s="21" t="s">
        <v>2015</v>
      </c>
      <c r="Y143" s="21" t="s">
        <v>2015</v>
      </c>
      <c r="Z143" s="21" t="s">
        <v>2015</v>
      </c>
      <c r="AA143" s="21" t="s">
        <v>2015</v>
      </c>
      <c r="AB143" s="21" t="s">
        <v>2015</v>
      </c>
      <c r="AC143" s="21" t="s">
        <v>2015</v>
      </c>
      <c r="AD143" s="21" t="s">
        <v>2015</v>
      </c>
      <c r="AE143" s="21" t="s">
        <v>2015</v>
      </c>
      <c r="AF143" s="21" t="s">
        <v>2342</v>
      </c>
      <c r="AG143" s="21" t="s">
        <v>2342</v>
      </c>
      <c r="AH143" s="21" t="s">
        <v>2342</v>
      </c>
      <c r="AI143" s="21" t="s">
        <v>2015</v>
      </c>
      <c r="AJ143" s="21" t="s">
        <v>2015</v>
      </c>
      <c r="AK143" s="21" t="s">
        <v>2015</v>
      </c>
      <c r="AL143" s="21" t="s">
        <v>4803</v>
      </c>
    </row>
    <row r="144" spans="1:38" ht="15" customHeight="1">
      <c r="A144" s="21">
        <v>159884</v>
      </c>
      <c r="B144" s="21">
        <v>660466</v>
      </c>
      <c r="C144" s="21" t="s">
        <v>227</v>
      </c>
      <c r="D144" s="21" t="s">
        <v>2215</v>
      </c>
      <c r="E144" s="21" t="s">
        <v>12</v>
      </c>
      <c r="F144" s="21" t="s">
        <v>4874</v>
      </c>
      <c r="G144" s="21" t="s">
        <v>2340</v>
      </c>
      <c r="H144" s="21" t="s">
        <v>2341</v>
      </c>
      <c r="I144" s="21" t="s">
        <v>2015</v>
      </c>
      <c r="J144" s="21" t="s">
        <v>2342</v>
      </c>
      <c r="K144" s="21" t="s">
        <v>4744</v>
      </c>
      <c r="L144" s="21" t="s">
        <v>3846</v>
      </c>
      <c r="M144" s="21"/>
      <c r="N144" s="21" t="s">
        <v>2509</v>
      </c>
      <c r="O144" s="21" t="s">
        <v>2345</v>
      </c>
      <c r="P144" s="21" t="s">
        <v>2510</v>
      </c>
      <c r="Q144" s="21">
        <v>308</v>
      </c>
      <c r="R144" s="21">
        <v>76</v>
      </c>
      <c r="S144" s="21">
        <v>532</v>
      </c>
      <c r="T144" s="21">
        <v>916</v>
      </c>
      <c r="U144" s="21">
        <v>0.3362</v>
      </c>
      <c r="V144" s="21">
        <v>8.3000000000000004E-2</v>
      </c>
      <c r="W144" s="21">
        <v>0.41920000000000002</v>
      </c>
      <c r="X144" s="21" t="s">
        <v>2015</v>
      </c>
      <c r="Y144" s="21" t="s">
        <v>2015</v>
      </c>
      <c r="Z144" s="21" t="s">
        <v>2015</v>
      </c>
      <c r="AA144" s="21" t="s">
        <v>2015</v>
      </c>
      <c r="AB144" s="21" t="s">
        <v>2015</v>
      </c>
      <c r="AC144" s="21" t="s">
        <v>2015</v>
      </c>
      <c r="AD144" s="21" t="s">
        <v>2015</v>
      </c>
      <c r="AE144" s="21" t="s">
        <v>2015</v>
      </c>
      <c r="AF144" s="21" t="s">
        <v>2342</v>
      </c>
      <c r="AG144" s="21" t="s">
        <v>2342</v>
      </c>
      <c r="AH144" s="21" t="s">
        <v>2342</v>
      </c>
      <c r="AI144" s="21" t="s">
        <v>2015</v>
      </c>
      <c r="AJ144" s="21" t="s">
        <v>2015</v>
      </c>
      <c r="AK144" s="21" t="s">
        <v>2015</v>
      </c>
      <c r="AL144" s="21" t="s">
        <v>4803</v>
      </c>
    </row>
    <row r="145" spans="1:38" ht="15" customHeight="1">
      <c r="A145" s="21">
        <v>159884</v>
      </c>
      <c r="B145" s="21">
        <v>660467</v>
      </c>
      <c r="C145" s="21" t="s">
        <v>227</v>
      </c>
      <c r="D145" s="21" t="s">
        <v>2215</v>
      </c>
      <c r="E145" s="21" t="s">
        <v>12</v>
      </c>
      <c r="F145" s="21" t="s">
        <v>4874</v>
      </c>
      <c r="G145" s="21" t="s">
        <v>2340</v>
      </c>
      <c r="H145" s="21" t="s">
        <v>2341</v>
      </c>
      <c r="I145" s="21" t="s">
        <v>2015</v>
      </c>
      <c r="J145" s="21" t="s">
        <v>2342</v>
      </c>
      <c r="K145" s="21" t="s">
        <v>1426</v>
      </c>
      <c r="L145" s="21" t="s">
        <v>3864</v>
      </c>
      <c r="M145" s="21"/>
      <c r="N145" s="21" t="s">
        <v>2509</v>
      </c>
      <c r="O145" s="21" t="s">
        <v>2345</v>
      </c>
      <c r="P145" s="21" t="s">
        <v>2654</v>
      </c>
      <c r="Q145" s="21">
        <v>413</v>
      </c>
      <c r="R145" s="21">
        <v>138</v>
      </c>
      <c r="S145" s="21">
        <v>1153</v>
      </c>
      <c r="T145" s="21">
        <v>1704</v>
      </c>
      <c r="U145" s="21">
        <v>0.2424</v>
      </c>
      <c r="V145" s="21">
        <v>8.1000000000000003E-2</v>
      </c>
      <c r="W145" s="21">
        <v>0.32340000000000002</v>
      </c>
      <c r="X145" s="21" t="s">
        <v>2015</v>
      </c>
      <c r="Y145" s="21" t="s">
        <v>2015</v>
      </c>
      <c r="Z145" s="21" t="s">
        <v>2015</v>
      </c>
      <c r="AA145" s="21" t="s">
        <v>2015</v>
      </c>
      <c r="AB145" s="21" t="s">
        <v>2015</v>
      </c>
      <c r="AC145" s="21" t="s">
        <v>2015</v>
      </c>
      <c r="AD145" s="21" t="s">
        <v>2015</v>
      </c>
      <c r="AE145" s="21" t="s">
        <v>2015</v>
      </c>
      <c r="AF145" s="21" t="s">
        <v>2015</v>
      </c>
      <c r="AG145" s="21" t="s">
        <v>2015</v>
      </c>
      <c r="AH145" s="21" t="s">
        <v>2015</v>
      </c>
      <c r="AI145" s="21" t="s">
        <v>2342</v>
      </c>
      <c r="AJ145" s="21" t="s">
        <v>2342</v>
      </c>
      <c r="AK145" s="21" t="s">
        <v>2342</v>
      </c>
      <c r="AL145" s="21" t="s">
        <v>4803</v>
      </c>
    </row>
    <row r="146" spans="1:38" ht="15" customHeight="1">
      <c r="A146" s="21">
        <v>159884</v>
      </c>
      <c r="B146" s="21">
        <v>660468</v>
      </c>
      <c r="C146" s="21" t="s">
        <v>227</v>
      </c>
      <c r="D146" s="21" t="s">
        <v>2215</v>
      </c>
      <c r="E146" s="21" t="s">
        <v>12</v>
      </c>
      <c r="F146" s="21" t="s">
        <v>4874</v>
      </c>
      <c r="G146" s="21" t="s">
        <v>2340</v>
      </c>
      <c r="H146" s="21" t="s">
        <v>2341</v>
      </c>
      <c r="I146" s="21" t="s">
        <v>2015</v>
      </c>
      <c r="J146" s="21" t="s">
        <v>2342</v>
      </c>
      <c r="K146" s="21" t="s">
        <v>4743</v>
      </c>
      <c r="L146" s="21" t="s">
        <v>3857</v>
      </c>
      <c r="M146" s="21"/>
      <c r="N146" s="21" t="s">
        <v>2509</v>
      </c>
      <c r="O146" s="21" t="s">
        <v>2345</v>
      </c>
      <c r="P146" s="21" t="s">
        <v>3844</v>
      </c>
      <c r="Q146" s="21">
        <v>464</v>
      </c>
      <c r="R146" s="21">
        <v>158</v>
      </c>
      <c r="S146" s="21">
        <v>1124</v>
      </c>
      <c r="T146" s="21">
        <v>1746</v>
      </c>
      <c r="U146" s="21">
        <v>0.26579999999999998</v>
      </c>
      <c r="V146" s="21">
        <v>9.0499999999999997E-2</v>
      </c>
      <c r="W146" s="21">
        <v>0.35620000000000002</v>
      </c>
      <c r="X146" s="21" t="s">
        <v>2015</v>
      </c>
      <c r="Y146" s="21" t="s">
        <v>2015</v>
      </c>
      <c r="Z146" s="21" t="s">
        <v>2015</v>
      </c>
      <c r="AA146" s="21" t="s">
        <v>2015</v>
      </c>
      <c r="AB146" s="21" t="s">
        <v>2015</v>
      </c>
      <c r="AC146" s="21" t="s">
        <v>2015</v>
      </c>
      <c r="AD146" s="21" t="s">
        <v>2015</v>
      </c>
      <c r="AE146" s="21" t="s">
        <v>2015</v>
      </c>
      <c r="AF146" s="21" t="s">
        <v>2015</v>
      </c>
      <c r="AG146" s="21" t="s">
        <v>2015</v>
      </c>
      <c r="AH146" s="21" t="s">
        <v>2015</v>
      </c>
      <c r="AI146" s="21" t="s">
        <v>2342</v>
      </c>
      <c r="AJ146" s="21" t="s">
        <v>2342</v>
      </c>
      <c r="AK146" s="21" t="s">
        <v>2342</v>
      </c>
      <c r="AL146" s="21" t="s">
        <v>4803</v>
      </c>
    </row>
    <row r="147" spans="1:38" ht="15" customHeight="1">
      <c r="A147" s="21">
        <v>159884</v>
      </c>
      <c r="B147" s="21">
        <v>660469</v>
      </c>
      <c r="C147" s="21" t="s">
        <v>227</v>
      </c>
      <c r="D147" s="21" t="s">
        <v>2215</v>
      </c>
      <c r="E147" s="21" t="s">
        <v>12</v>
      </c>
      <c r="F147" s="21" t="s">
        <v>4874</v>
      </c>
      <c r="G147" s="21" t="s">
        <v>2340</v>
      </c>
      <c r="H147" s="21" t="s">
        <v>2341</v>
      </c>
      <c r="I147" s="21" t="s">
        <v>2015</v>
      </c>
      <c r="J147" s="21" t="s">
        <v>2342</v>
      </c>
      <c r="K147" s="21" t="s">
        <v>1417</v>
      </c>
      <c r="L147" s="21" t="s">
        <v>3852</v>
      </c>
      <c r="M147" s="21"/>
      <c r="N147" s="21" t="s">
        <v>2509</v>
      </c>
      <c r="O147" s="21" t="s">
        <v>2345</v>
      </c>
      <c r="P147" s="21" t="s">
        <v>3850</v>
      </c>
      <c r="Q147" s="21">
        <v>392</v>
      </c>
      <c r="R147" s="21">
        <v>116</v>
      </c>
      <c r="S147" s="21">
        <v>1032</v>
      </c>
      <c r="T147" s="21">
        <v>1540</v>
      </c>
      <c r="U147" s="21">
        <v>0.2545</v>
      </c>
      <c r="V147" s="21">
        <v>7.5300000000000006E-2</v>
      </c>
      <c r="W147" s="21">
        <v>0.32990000000000003</v>
      </c>
      <c r="X147" s="21" t="s">
        <v>2015</v>
      </c>
      <c r="Y147" s="21" t="s">
        <v>2015</v>
      </c>
      <c r="Z147" s="21" t="s">
        <v>2015</v>
      </c>
      <c r="AA147" s="21" t="s">
        <v>2015</v>
      </c>
      <c r="AB147" s="21" t="s">
        <v>2015</v>
      </c>
      <c r="AC147" s="21" t="s">
        <v>2015</v>
      </c>
      <c r="AD147" s="21" t="s">
        <v>2015</v>
      </c>
      <c r="AE147" s="21" t="s">
        <v>2015</v>
      </c>
      <c r="AF147" s="21" t="s">
        <v>2015</v>
      </c>
      <c r="AG147" s="21" t="s">
        <v>2015</v>
      </c>
      <c r="AH147" s="21" t="s">
        <v>2015</v>
      </c>
      <c r="AI147" s="21" t="s">
        <v>2342</v>
      </c>
      <c r="AJ147" s="21" t="s">
        <v>2342</v>
      </c>
      <c r="AK147" s="21" t="s">
        <v>2342</v>
      </c>
      <c r="AL147" s="21" t="s">
        <v>4803</v>
      </c>
    </row>
    <row r="148" spans="1:38" ht="15" customHeight="1">
      <c r="A148" s="21">
        <v>159884</v>
      </c>
      <c r="B148" s="21">
        <v>660470</v>
      </c>
      <c r="C148" s="21" t="s">
        <v>227</v>
      </c>
      <c r="D148" s="21" t="s">
        <v>2215</v>
      </c>
      <c r="E148" s="21" t="s">
        <v>12</v>
      </c>
      <c r="F148" s="21" t="s">
        <v>4874</v>
      </c>
      <c r="G148" s="21" t="s">
        <v>2340</v>
      </c>
      <c r="H148" s="21" t="s">
        <v>2341</v>
      </c>
      <c r="I148" s="21" t="s">
        <v>2015</v>
      </c>
      <c r="J148" s="21" t="s">
        <v>2342</v>
      </c>
      <c r="K148" s="21" t="s">
        <v>4745</v>
      </c>
      <c r="L148" s="21" t="s">
        <v>3847</v>
      </c>
      <c r="M148" s="21"/>
      <c r="N148" s="21" t="s">
        <v>2509</v>
      </c>
      <c r="O148" s="21" t="s">
        <v>2345</v>
      </c>
      <c r="P148" s="21" t="s">
        <v>3046</v>
      </c>
      <c r="Q148" s="21">
        <v>98</v>
      </c>
      <c r="R148" s="21">
        <v>0</v>
      </c>
      <c r="S148" s="21">
        <v>45</v>
      </c>
      <c r="T148" s="21">
        <v>143</v>
      </c>
      <c r="U148" s="21">
        <v>0.68530000000000002</v>
      </c>
      <c r="V148" s="21">
        <v>0</v>
      </c>
      <c r="W148" s="21">
        <v>0.68530000000000002</v>
      </c>
      <c r="X148" s="21" t="s">
        <v>2015</v>
      </c>
      <c r="Y148" s="21" t="s">
        <v>2015</v>
      </c>
      <c r="Z148" s="21" t="s">
        <v>2015</v>
      </c>
      <c r="AA148" s="21" t="s">
        <v>2015</v>
      </c>
      <c r="AB148" s="21" t="s">
        <v>2015</v>
      </c>
      <c r="AC148" s="21" t="s">
        <v>2015</v>
      </c>
      <c r="AD148" s="21" t="s">
        <v>2015</v>
      </c>
      <c r="AE148" s="21" t="s">
        <v>2015</v>
      </c>
      <c r="AF148" s="21" t="s">
        <v>2015</v>
      </c>
      <c r="AG148" s="21" t="s">
        <v>2015</v>
      </c>
      <c r="AH148" s="21" t="s">
        <v>2015</v>
      </c>
      <c r="AI148" s="21" t="s">
        <v>2342</v>
      </c>
      <c r="AJ148" s="21" t="s">
        <v>2342</v>
      </c>
      <c r="AK148" s="21" t="s">
        <v>2342</v>
      </c>
      <c r="AL148" s="21" t="s">
        <v>4802</v>
      </c>
    </row>
    <row r="149" spans="1:38" ht="15" customHeight="1">
      <c r="A149" s="21">
        <v>159884</v>
      </c>
      <c r="B149" s="21">
        <v>660471</v>
      </c>
      <c r="C149" s="21" t="s">
        <v>227</v>
      </c>
      <c r="D149" s="21" t="s">
        <v>2215</v>
      </c>
      <c r="E149" s="21" t="s">
        <v>12</v>
      </c>
      <c r="F149" s="21" t="s">
        <v>4874</v>
      </c>
      <c r="G149" s="21" t="s">
        <v>2340</v>
      </c>
      <c r="H149" s="21" t="s">
        <v>2341</v>
      </c>
      <c r="I149" s="21" t="s">
        <v>2015</v>
      </c>
      <c r="J149" s="21" t="s">
        <v>2342</v>
      </c>
      <c r="K149" s="21" t="s">
        <v>4740</v>
      </c>
      <c r="L149" s="21" t="s">
        <v>3854</v>
      </c>
      <c r="M149" s="21"/>
      <c r="N149" s="21" t="s">
        <v>2509</v>
      </c>
      <c r="O149" s="21" t="s">
        <v>2345</v>
      </c>
      <c r="P149" s="21" t="s">
        <v>2510</v>
      </c>
      <c r="Q149" s="21">
        <v>155</v>
      </c>
      <c r="R149" s="21">
        <v>47</v>
      </c>
      <c r="S149" s="21">
        <v>351</v>
      </c>
      <c r="T149" s="21">
        <v>553</v>
      </c>
      <c r="U149" s="21">
        <v>0.28029999999999999</v>
      </c>
      <c r="V149" s="21">
        <v>8.5000000000000006E-2</v>
      </c>
      <c r="W149" s="21">
        <v>0.36530000000000001</v>
      </c>
      <c r="X149" s="21" t="s">
        <v>2015</v>
      </c>
      <c r="Y149" s="21" t="s">
        <v>2342</v>
      </c>
      <c r="Z149" s="21" t="s">
        <v>2342</v>
      </c>
      <c r="AA149" s="21" t="s">
        <v>2342</v>
      </c>
      <c r="AB149" s="21" t="s">
        <v>2342</v>
      </c>
      <c r="AC149" s="21" t="s">
        <v>2342</v>
      </c>
      <c r="AD149" s="21" t="s">
        <v>2342</v>
      </c>
      <c r="AE149" s="21" t="s">
        <v>2342</v>
      </c>
      <c r="AF149" s="21" t="s">
        <v>2015</v>
      </c>
      <c r="AG149" s="21" t="s">
        <v>2015</v>
      </c>
      <c r="AH149" s="21" t="s">
        <v>2015</v>
      </c>
      <c r="AI149" s="21" t="s">
        <v>2015</v>
      </c>
      <c r="AJ149" s="21" t="s">
        <v>2015</v>
      </c>
      <c r="AK149" s="21" t="s">
        <v>2015</v>
      </c>
      <c r="AL149" s="21" t="s">
        <v>4803</v>
      </c>
    </row>
    <row r="150" spans="1:38" ht="15" customHeight="1">
      <c r="A150" s="21">
        <v>159884</v>
      </c>
      <c r="B150" s="21">
        <v>660473</v>
      </c>
      <c r="C150" s="21" t="s">
        <v>227</v>
      </c>
      <c r="D150" s="21" t="s">
        <v>2215</v>
      </c>
      <c r="E150" s="21" t="s">
        <v>12</v>
      </c>
      <c r="F150" s="21" t="s">
        <v>4874</v>
      </c>
      <c r="G150" s="21" t="s">
        <v>2340</v>
      </c>
      <c r="H150" s="21" t="s">
        <v>2341</v>
      </c>
      <c r="I150" s="21" t="s">
        <v>2015</v>
      </c>
      <c r="J150" s="21" t="s">
        <v>2342</v>
      </c>
      <c r="K150" s="21" t="s">
        <v>947</v>
      </c>
      <c r="L150" s="21" t="s">
        <v>3855</v>
      </c>
      <c r="M150" s="21"/>
      <c r="N150" s="21" t="s">
        <v>2509</v>
      </c>
      <c r="O150" s="21" t="s">
        <v>2345</v>
      </c>
      <c r="P150" s="21" t="s">
        <v>2654</v>
      </c>
      <c r="Q150" s="21">
        <v>109</v>
      </c>
      <c r="R150" s="21">
        <v>35</v>
      </c>
      <c r="S150" s="21">
        <v>464</v>
      </c>
      <c r="T150" s="21">
        <v>608</v>
      </c>
      <c r="U150" s="21">
        <v>0.17929999999999999</v>
      </c>
      <c r="V150" s="21">
        <v>5.7599999999999998E-2</v>
      </c>
      <c r="W150" s="21">
        <v>0.23680000000000001</v>
      </c>
      <c r="X150" s="21" t="s">
        <v>2015</v>
      </c>
      <c r="Y150" s="21" t="s">
        <v>2342</v>
      </c>
      <c r="Z150" s="21" t="s">
        <v>2342</v>
      </c>
      <c r="AA150" s="21" t="s">
        <v>2342</v>
      </c>
      <c r="AB150" s="21" t="s">
        <v>2342</v>
      </c>
      <c r="AC150" s="21" t="s">
        <v>2342</v>
      </c>
      <c r="AD150" s="21" t="s">
        <v>2342</v>
      </c>
      <c r="AE150" s="21" t="s">
        <v>2342</v>
      </c>
      <c r="AF150" s="21" t="s">
        <v>2015</v>
      </c>
      <c r="AG150" s="21" t="s">
        <v>2015</v>
      </c>
      <c r="AH150" s="21" t="s">
        <v>2015</v>
      </c>
      <c r="AI150" s="21" t="s">
        <v>2015</v>
      </c>
      <c r="AJ150" s="21" t="s">
        <v>2015</v>
      </c>
      <c r="AK150" s="21" t="s">
        <v>2015</v>
      </c>
      <c r="AL150" s="21" t="s">
        <v>4803</v>
      </c>
    </row>
    <row r="151" spans="1:38" ht="15" customHeight="1">
      <c r="A151" s="21">
        <v>159884</v>
      </c>
      <c r="B151" s="21">
        <v>660475</v>
      </c>
      <c r="C151" s="21" t="s">
        <v>227</v>
      </c>
      <c r="D151" s="21" t="s">
        <v>2215</v>
      </c>
      <c r="E151" s="21" t="s">
        <v>12</v>
      </c>
      <c r="F151" s="21" t="s">
        <v>4874</v>
      </c>
      <c r="G151" s="21" t="s">
        <v>2340</v>
      </c>
      <c r="H151" s="21" t="s">
        <v>2341</v>
      </c>
      <c r="I151" s="21" t="s">
        <v>2015</v>
      </c>
      <c r="J151" s="21" t="s">
        <v>2342</v>
      </c>
      <c r="K151" s="21" t="s">
        <v>4741</v>
      </c>
      <c r="L151" s="21" t="s">
        <v>3872</v>
      </c>
      <c r="M151" s="21"/>
      <c r="N151" s="21" t="s">
        <v>2509</v>
      </c>
      <c r="O151" s="21" t="s">
        <v>2345</v>
      </c>
      <c r="P151" s="21" t="s">
        <v>3850</v>
      </c>
      <c r="Q151" s="21">
        <v>216</v>
      </c>
      <c r="R151" s="21">
        <v>78</v>
      </c>
      <c r="S151" s="21">
        <v>426</v>
      </c>
      <c r="T151" s="21">
        <v>720</v>
      </c>
      <c r="U151" s="21">
        <v>0.3</v>
      </c>
      <c r="V151" s="21">
        <v>0.10829999999999999</v>
      </c>
      <c r="W151" s="21">
        <v>0.4083</v>
      </c>
      <c r="X151" s="21" t="s">
        <v>2015</v>
      </c>
      <c r="Y151" s="21" t="s">
        <v>2342</v>
      </c>
      <c r="Z151" s="21" t="s">
        <v>2342</v>
      </c>
      <c r="AA151" s="21" t="s">
        <v>2342</v>
      </c>
      <c r="AB151" s="21" t="s">
        <v>2342</v>
      </c>
      <c r="AC151" s="21" t="s">
        <v>2342</v>
      </c>
      <c r="AD151" s="21" t="s">
        <v>2342</v>
      </c>
      <c r="AE151" s="21" t="s">
        <v>2342</v>
      </c>
      <c r="AF151" s="21" t="s">
        <v>2015</v>
      </c>
      <c r="AG151" s="21" t="s">
        <v>2015</v>
      </c>
      <c r="AH151" s="21" t="s">
        <v>2015</v>
      </c>
      <c r="AI151" s="21" t="s">
        <v>2015</v>
      </c>
      <c r="AJ151" s="21" t="s">
        <v>2015</v>
      </c>
      <c r="AK151" s="21" t="s">
        <v>2015</v>
      </c>
      <c r="AL151" s="21" t="s">
        <v>4803</v>
      </c>
    </row>
    <row r="152" spans="1:38" ht="15" customHeight="1">
      <c r="A152" s="21">
        <v>159884</v>
      </c>
      <c r="B152" s="21">
        <v>660477</v>
      </c>
      <c r="C152" s="21" t="s">
        <v>227</v>
      </c>
      <c r="D152" s="21" t="s">
        <v>2215</v>
      </c>
      <c r="E152" s="21" t="s">
        <v>12</v>
      </c>
      <c r="F152" s="21" t="s">
        <v>4874</v>
      </c>
      <c r="G152" s="21" t="s">
        <v>2340</v>
      </c>
      <c r="H152" s="21" t="s">
        <v>2341</v>
      </c>
      <c r="I152" s="21" t="s">
        <v>2015</v>
      </c>
      <c r="J152" s="21" t="s">
        <v>2342</v>
      </c>
      <c r="K152" s="21" t="s">
        <v>1423</v>
      </c>
      <c r="L152" s="21" t="s">
        <v>3860</v>
      </c>
      <c r="M152" s="21"/>
      <c r="N152" s="21" t="s">
        <v>2509</v>
      </c>
      <c r="O152" s="21" t="s">
        <v>2345</v>
      </c>
      <c r="P152" s="21" t="s">
        <v>2654</v>
      </c>
      <c r="Q152" s="21">
        <v>70</v>
      </c>
      <c r="R152" s="21">
        <v>32</v>
      </c>
      <c r="S152" s="21">
        <v>254</v>
      </c>
      <c r="T152" s="21">
        <v>356</v>
      </c>
      <c r="U152" s="21">
        <v>0.1966</v>
      </c>
      <c r="V152" s="21">
        <v>8.9899999999999994E-2</v>
      </c>
      <c r="W152" s="21">
        <v>0.28649999999999998</v>
      </c>
      <c r="X152" s="21" t="s">
        <v>2015</v>
      </c>
      <c r="Y152" s="21" t="s">
        <v>2342</v>
      </c>
      <c r="Z152" s="21" t="s">
        <v>2342</v>
      </c>
      <c r="AA152" s="21" t="s">
        <v>2342</v>
      </c>
      <c r="AB152" s="21" t="s">
        <v>2342</v>
      </c>
      <c r="AC152" s="21" t="s">
        <v>2342</v>
      </c>
      <c r="AD152" s="21" t="s">
        <v>2342</v>
      </c>
      <c r="AE152" s="21" t="s">
        <v>2342</v>
      </c>
      <c r="AF152" s="21" t="s">
        <v>2015</v>
      </c>
      <c r="AG152" s="21" t="s">
        <v>2015</v>
      </c>
      <c r="AH152" s="21" t="s">
        <v>2015</v>
      </c>
      <c r="AI152" s="21" t="s">
        <v>2015</v>
      </c>
      <c r="AJ152" s="21" t="s">
        <v>2015</v>
      </c>
      <c r="AK152" s="21" t="s">
        <v>2015</v>
      </c>
      <c r="AL152" s="21" t="s">
        <v>4803</v>
      </c>
    </row>
    <row r="153" spans="1:38" ht="15" customHeight="1">
      <c r="A153" s="21">
        <v>159884</v>
      </c>
      <c r="B153" s="21">
        <v>660478</v>
      </c>
      <c r="C153" s="21" t="s">
        <v>227</v>
      </c>
      <c r="D153" s="21" t="s">
        <v>2215</v>
      </c>
      <c r="E153" s="21" t="s">
        <v>12</v>
      </c>
      <c r="F153" s="21" t="s">
        <v>4874</v>
      </c>
      <c r="G153" s="21" t="s">
        <v>2340</v>
      </c>
      <c r="H153" s="21" t="s">
        <v>2341</v>
      </c>
      <c r="I153" s="21" t="s">
        <v>2015</v>
      </c>
      <c r="J153" s="21" t="s">
        <v>2342</v>
      </c>
      <c r="K153" s="21" t="s">
        <v>1424</v>
      </c>
      <c r="L153" s="21" t="s">
        <v>3861</v>
      </c>
      <c r="M153" s="21"/>
      <c r="N153" s="21" t="s">
        <v>2509</v>
      </c>
      <c r="O153" s="21" t="s">
        <v>2345</v>
      </c>
      <c r="P153" s="21" t="s">
        <v>2654</v>
      </c>
      <c r="Q153" s="21">
        <v>129</v>
      </c>
      <c r="R153" s="21">
        <v>38</v>
      </c>
      <c r="S153" s="21">
        <v>220</v>
      </c>
      <c r="T153" s="21">
        <v>387</v>
      </c>
      <c r="U153" s="21">
        <v>0.33329999999999999</v>
      </c>
      <c r="V153" s="21">
        <v>9.8199999999999996E-2</v>
      </c>
      <c r="W153" s="21">
        <v>0.43149999999999999</v>
      </c>
      <c r="X153" s="21" t="s">
        <v>2015</v>
      </c>
      <c r="Y153" s="21" t="s">
        <v>2342</v>
      </c>
      <c r="Z153" s="21" t="s">
        <v>2342</v>
      </c>
      <c r="AA153" s="21" t="s">
        <v>2342</v>
      </c>
      <c r="AB153" s="21" t="s">
        <v>2342</v>
      </c>
      <c r="AC153" s="21" t="s">
        <v>2342</v>
      </c>
      <c r="AD153" s="21" t="s">
        <v>2342</v>
      </c>
      <c r="AE153" s="21" t="s">
        <v>2342</v>
      </c>
      <c r="AF153" s="21" t="s">
        <v>2015</v>
      </c>
      <c r="AG153" s="21" t="s">
        <v>2015</v>
      </c>
      <c r="AH153" s="21" t="s">
        <v>2015</v>
      </c>
      <c r="AI153" s="21" t="s">
        <v>2015</v>
      </c>
      <c r="AJ153" s="21" t="s">
        <v>2015</v>
      </c>
      <c r="AK153" s="21" t="s">
        <v>2015</v>
      </c>
      <c r="AL153" s="21" t="s">
        <v>4803</v>
      </c>
    </row>
    <row r="154" spans="1:38" ht="15" customHeight="1">
      <c r="A154" s="21">
        <v>159884</v>
      </c>
      <c r="B154" s="21">
        <v>660479</v>
      </c>
      <c r="C154" s="21" t="s">
        <v>227</v>
      </c>
      <c r="D154" s="21" t="s">
        <v>2215</v>
      </c>
      <c r="E154" s="21" t="s">
        <v>12</v>
      </c>
      <c r="F154" s="21" t="s">
        <v>4874</v>
      </c>
      <c r="G154" s="21" t="s">
        <v>2340</v>
      </c>
      <c r="H154" s="21" t="s">
        <v>2341</v>
      </c>
      <c r="I154" s="21" t="s">
        <v>2015</v>
      </c>
      <c r="J154" s="21" t="s">
        <v>2342</v>
      </c>
      <c r="K154" s="21" t="s">
        <v>4742</v>
      </c>
      <c r="L154" s="21" t="s">
        <v>3862</v>
      </c>
      <c r="M154" s="21"/>
      <c r="N154" s="21" t="s">
        <v>3045</v>
      </c>
      <c r="O154" s="21" t="s">
        <v>2345</v>
      </c>
      <c r="P154" s="21" t="s">
        <v>3046</v>
      </c>
      <c r="Q154" s="21">
        <v>76</v>
      </c>
      <c r="R154" s="21">
        <v>22</v>
      </c>
      <c r="S154" s="21">
        <v>186</v>
      </c>
      <c r="T154" s="21">
        <v>284</v>
      </c>
      <c r="U154" s="21">
        <v>0.2676</v>
      </c>
      <c r="V154" s="21">
        <v>7.7499999999999999E-2</v>
      </c>
      <c r="W154" s="21">
        <v>0.34510000000000002</v>
      </c>
      <c r="X154" s="21" t="s">
        <v>2015</v>
      </c>
      <c r="Y154" s="21" t="s">
        <v>2342</v>
      </c>
      <c r="Z154" s="21" t="s">
        <v>2342</v>
      </c>
      <c r="AA154" s="21" t="s">
        <v>2342</v>
      </c>
      <c r="AB154" s="21" t="s">
        <v>2342</v>
      </c>
      <c r="AC154" s="21" t="s">
        <v>2342</v>
      </c>
      <c r="AD154" s="21" t="s">
        <v>2342</v>
      </c>
      <c r="AE154" s="21" t="s">
        <v>2015</v>
      </c>
      <c r="AF154" s="21" t="s">
        <v>2015</v>
      </c>
      <c r="AG154" s="21" t="s">
        <v>2015</v>
      </c>
      <c r="AH154" s="21" t="s">
        <v>2015</v>
      </c>
      <c r="AI154" s="21" t="s">
        <v>2015</v>
      </c>
      <c r="AJ154" s="21" t="s">
        <v>2015</v>
      </c>
      <c r="AK154" s="21" t="s">
        <v>2015</v>
      </c>
      <c r="AL154" s="21" t="s">
        <v>4803</v>
      </c>
    </row>
    <row r="155" spans="1:38" ht="15" customHeight="1">
      <c r="A155" s="21">
        <v>159884</v>
      </c>
      <c r="B155" s="21">
        <v>660480</v>
      </c>
      <c r="C155" s="21" t="s">
        <v>227</v>
      </c>
      <c r="D155" s="21" t="s">
        <v>2215</v>
      </c>
      <c r="E155" s="21" t="s">
        <v>12</v>
      </c>
      <c r="F155" s="21" t="s">
        <v>4874</v>
      </c>
      <c r="G155" s="21" t="s">
        <v>2340</v>
      </c>
      <c r="H155" s="21" t="s">
        <v>2341</v>
      </c>
      <c r="I155" s="21" t="s">
        <v>2015</v>
      </c>
      <c r="J155" s="21" t="s">
        <v>2342</v>
      </c>
      <c r="K155" s="21" t="s">
        <v>1134</v>
      </c>
      <c r="L155" s="21" t="s">
        <v>3863</v>
      </c>
      <c r="M155" s="21"/>
      <c r="N155" s="21" t="s">
        <v>3045</v>
      </c>
      <c r="O155" s="21" t="s">
        <v>2345</v>
      </c>
      <c r="P155" s="21" t="s">
        <v>2654</v>
      </c>
      <c r="Q155" s="21">
        <v>177</v>
      </c>
      <c r="R155" s="21">
        <v>66</v>
      </c>
      <c r="S155" s="21">
        <v>444</v>
      </c>
      <c r="T155" s="21">
        <v>687</v>
      </c>
      <c r="U155" s="21">
        <v>0.2576</v>
      </c>
      <c r="V155" s="21">
        <v>9.6100000000000005E-2</v>
      </c>
      <c r="W155" s="21">
        <v>0.35370000000000001</v>
      </c>
      <c r="X155" s="21" t="s">
        <v>2015</v>
      </c>
      <c r="Y155" s="21" t="s">
        <v>2342</v>
      </c>
      <c r="Z155" s="21" t="s">
        <v>2342</v>
      </c>
      <c r="AA155" s="21" t="s">
        <v>2342</v>
      </c>
      <c r="AB155" s="21" t="s">
        <v>2342</v>
      </c>
      <c r="AC155" s="21" t="s">
        <v>2342</v>
      </c>
      <c r="AD155" s="21" t="s">
        <v>2342</v>
      </c>
      <c r="AE155" s="21" t="s">
        <v>2342</v>
      </c>
      <c r="AF155" s="21" t="s">
        <v>2015</v>
      </c>
      <c r="AG155" s="21" t="s">
        <v>2015</v>
      </c>
      <c r="AH155" s="21" t="s">
        <v>2015</v>
      </c>
      <c r="AI155" s="21" t="s">
        <v>2015</v>
      </c>
      <c r="AJ155" s="21" t="s">
        <v>2015</v>
      </c>
      <c r="AK155" s="21" t="s">
        <v>2015</v>
      </c>
      <c r="AL155" s="21" t="s">
        <v>4803</v>
      </c>
    </row>
    <row r="156" spans="1:38" ht="15" customHeight="1">
      <c r="A156" s="21">
        <v>159884</v>
      </c>
      <c r="B156" s="21">
        <v>660481</v>
      </c>
      <c r="C156" s="21" t="s">
        <v>227</v>
      </c>
      <c r="D156" s="21" t="s">
        <v>2215</v>
      </c>
      <c r="E156" s="21" t="s">
        <v>12</v>
      </c>
      <c r="F156" s="21" t="s">
        <v>4874</v>
      </c>
      <c r="G156" s="21" t="s">
        <v>2340</v>
      </c>
      <c r="H156" s="21" t="s">
        <v>2341</v>
      </c>
      <c r="I156" s="21" t="s">
        <v>2015</v>
      </c>
      <c r="J156" s="21" t="s">
        <v>2342</v>
      </c>
      <c r="K156" s="21" t="s">
        <v>1425</v>
      </c>
      <c r="L156" s="21" t="s">
        <v>4845</v>
      </c>
      <c r="M156" s="21"/>
      <c r="N156" s="21" t="s">
        <v>2509</v>
      </c>
      <c r="O156" s="21" t="s">
        <v>2345</v>
      </c>
      <c r="P156" s="21" t="s">
        <v>3844</v>
      </c>
      <c r="Q156" s="21">
        <v>234</v>
      </c>
      <c r="R156" s="21">
        <v>70</v>
      </c>
      <c r="S156" s="21">
        <v>405</v>
      </c>
      <c r="T156" s="21">
        <v>709</v>
      </c>
      <c r="U156" s="21">
        <v>0.33</v>
      </c>
      <c r="V156" s="21">
        <v>9.8699999999999996E-2</v>
      </c>
      <c r="W156" s="21">
        <v>0.42880000000000001</v>
      </c>
      <c r="X156" s="21" t="s">
        <v>2015</v>
      </c>
      <c r="Y156" s="21" t="s">
        <v>2342</v>
      </c>
      <c r="Z156" s="21" t="s">
        <v>2342</v>
      </c>
      <c r="AA156" s="21" t="s">
        <v>2342</v>
      </c>
      <c r="AB156" s="21" t="s">
        <v>2342</v>
      </c>
      <c r="AC156" s="21" t="s">
        <v>2342</v>
      </c>
      <c r="AD156" s="21" t="s">
        <v>2342</v>
      </c>
      <c r="AE156" s="21" t="s">
        <v>2342</v>
      </c>
      <c r="AF156" s="21" t="s">
        <v>2015</v>
      </c>
      <c r="AG156" s="21" t="s">
        <v>2015</v>
      </c>
      <c r="AH156" s="21" t="s">
        <v>2015</v>
      </c>
      <c r="AI156" s="21" t="s">
        <v>2015</v>
      </c>
      <c r="AJ156" s="21" t="s">
        <v>2015</v>
      </c>
      <c r="AK156" s="21" t="s">
        <v>2015</v>
      </c>
      <c r="AL156" s="21" t="s">
        <v>4803</v>
      </c>
    </row>
    <row r="157" spans="1:38" ht="15" customHeight="1">
      <c r="A157" s="21">
        <v>159884</v>
      </c>
      <c r="B157" s="21">
        <v>660482</v>
      </c>
      <c r="C157" s="21" t="s">
        <v>227</v>
      </c>
      <c r="D157" s="21" t="s">
        <v>2215</v>
      </c>
      <c r="E157" s="21" t="s">
        <v>12</v>
      </c>
      <c r="F157" s="21" t="s">
        <v>4874</v>
      </c>
      <c r="G157" s="21" t="s">
        <v>2340</v>
      </c>
      <c r="H157" s="21" t="s">
        <v>2341</v>
      </c>
      <c r="I157" s="21" t="s">
        <v>2015</v>
      </c>
      <c r="J157" s="21" t="s">
        <v>2342</v>
      </c>
      <c r="K157" s="21" t="s">
        <v>1427</v>
      </c>
      <c r="L157" s="21" t="s">
        <v>3865</v>
      </c>
      <c r="M157" s="21"/>
      <c r="N157" s="21" t="s">
        <v>2509</v>
      </c>
      <c r="O157" s="21" t="s">
        <v>2345</v>
      </c>
      <c r="P157" s="21" t="s">
        <v>3850</v>
      </c>
      <c r="Q157" s="21">
        <v>145</v>
      </c>
      <c r="R157" s="21">
        <v>42</v>
      </c>
      <c r="S157" s="21">
        <v>289</v>
      </c>
      <c r="T157" s="21">
        <v>476</v>
      </c>
      <c r="U157" s="21">
        <v>0.30459999999999998</v>
      </c>
      <c r="V157" s="21">
        <v>8.8200000000000001E-2</v>
      </c>
      <c r="W157" s="21">
        <v>0.39290000000000003</v>
      </c>
      <c r="X157" s="21" t="s">
        <v>2015</v>
      </c>
      <c r="Y157" s="21" t="s">
        <v>2342</v>
      </c>
      <c r="Z157" s="21" t="s">
        <v>2342</v>
      </c>
      <c r="AA157" s="21" t="s">
        <v>2342</v>
      </c>
      <c r="AB157" s="21" t="s">
        <v>2342</v>
      </c>
      <c r="AC157" s="21" t="s">
        <v>2342</v>
      </c>
      <c r="AD157" s="21" t="s">
        <v>2342</v>
      </c>
      <c r="AE157" s="21" t="s">
        <v>2342</v>
      </c>
      <c r="AF157" s="21" t="s">
        <v>2015</v>
      </c>
      <c r="AG157" s="21" t="s">
        <v>2015</v>
      </c>
      <c r="AH157" s="21" t="s">
        <v>2015</v>
      </c>
      <c r="AI157" s="21" t="s">
        <v>2015</v>
      </c>
      <c r="AJ157" s="21" t="s">
        <v>2015</v>
      </c>
      <c r="AK157" s="21" t="s">
        <v>2015</v>
      </c>
      <c r="AL157" s="21" t="s">
        <v>4803</v>
      </c>
    </row>
    <row r="158" spans="1:38" ht="15" customHeight="1">
      <c r="A158" s="21">
        <v>159884</v>
      </c>
      <c r="B158" s="21">
        <v>660484</v>
      </c>
      <c r="C158" s="21" t="s">
        <v>227</v>
      </c>
      <c r="D158" s="21" t="s">
        <v>2215</v>
      </c>
      <c r="E158" s="21" t="s">
        <v>12</v>
      </c>
      <c r="F158" s="21" t="s">
        <v>4874</v>
      </c>
      <c r="G158" s="21" t="s">
        <v>2340</v>
      </c>
      <c r="H158" s="21" t="s">
        <v>2341</v>
      </c>
      <c r="I158" s="21" t="s">
        <v>2015</v>
      </c>
      <c r="J158" s="21" t="s">
        <v>2342</v>
      </c>
      <c r="K158" s="21" t="s">
        <v>1428</v>
      </c>
      <c r="L158" s="21" t="s">
        <v>3866</v>
      </c>
      <c r="M158" s="21"/>
      <c r="N158" s="21" t="s">
        <v>2509</v>
      </c>
      <c r="O158" s="21" t="s">
        <v>2345</v>
      </c>
      <c r="P158" s="21" t="s">
        <v>3046</v>
      </c>
      <c r="Q158" s="21">
        <v>130</v>
      </c>
      <c r="R158" s="21">
        <v>41</v>
      </c>
      <c r="S158" s="21">
        <v>469</v>
      </c>
      <c r="T158" s="21">
        <v>640</v>
      </c>
      <c r="U158" s="21">
        <v>0.2031</v>
      </c>
      <c r="V158" s="21">
        <v>6.4100000000000004E-2</v>
      </c>
      <c r="W158" s="21">
        <v>0.26719999999999999</v>
      </c>
      <c r="X158" s="21" t="s">
        <v>2015</v>
      </c>
      <c r="Y158" s="21" t="s">
        <v>2342</v>
      </c>
      <c r="Z158" s="21" t="s">
        <v>2342</v>
      </c>
      <c r="AA158" s="21" t="s">
        <v>2342</v>
      </c>
      <c r="AB158" s="21" t="s">
        <v>2342</v>
      </c>
      <c r="AC158" s="21" t="s">
        <v>2342</v>
      </c>
      <c r="AD158" s="21" t="s">
        <v>2342</v>
      </c>
      <c r="AE158" s="21" t="s">
        <v>2342</v>
      </c>
      <c r="AF158" s="21" t="s">
        <v>2015</v>
      </c>
      <c r="AG158" s="21" t="s">
        <v>2015</v>
      </c>
      <c r="AH158" s="21" t="s">
        <v>2015</v>
      </c>
      <c r="AI158" s="21" t="s">
        <v>2015</v>
      </c>
      <c r="AJ158" s="21" t="s">
        <v>2015</v>
      </c>
      <c r="AK158" s="21" t="s">
        <v>2015</v>
      </c>
      <c r="AL158" s="21" t="s">
        <v>4803</v>
      </c>
    </row>
    <row r="159" spans="1:38" ht="15" customHeight="1">
      <c r="A159" s="21">
        <v>159884</v>
      </c>
      <c r="B159" s="21">
        <v>660488</v>
      </c>
      <c r="C159" s="21" t="s">
        <v>227</v>
      </c>
      <c r="D159" s="21" t="s">
        <v>2215</v>
      </c>
      <c r="E159" s="21" t="s">
        <v>12</v>
      </c>
      <c r="F159" s="21" t="s">
        <v>4874</v>
      </c>
      <c r="G159" s="21" t="s">
        <v>2340</v>
      </c>
      <c r="H159" s="21" t="s">
        <v>2341</v>
      </c>
      <c r="I159" s="21" t="s">
        <v>2015</v>
      </c>
      <c r="J159" s="21" t="s">
        <v>2342</v>
      </c>
      <c r="K159" s="21" t="s">
        <v>1432</v>
      </c>
      <c r="L159" s="21" t="s">
        <v>3870</v>
      </c>
      <c r="M159" s="21"/>
      <c r="N159" s="21" t="s">
        <v>2501</v>
      </c>
      <c r="O159" s="21" t="s">
        <v>2345</v>
      </c>
      <c r="P159" s="21" t="s">
        <v>3871</v>
      </c>
      <c r="Q159" s="21">
        <v>196</v>
      </c>
      <c r="R159" s="21">
        <v>0</v>
      </c>
      <c r="S159" s="21">
        <v>114</v>
      </c>
      <c r="T159" s="21">
        <v>310</v>
      </c>
      <c r="U159" s="21">
        <v>0.63229999999999997</v>
      </c>
      <c r="V159" s="21">
        <v>0</v>
      </c>
      <c r="W159" s="21">
        <v>0.63229999999999997</v>
      </c>
      <c r="X159" s="21" t="s">
        <v>2015</v>
      </c>
      <c r="Y159" s="21" t="s">
        <v>2342</v>
      </c>
      <c r="Z159" s="21" t="s">
        <v>2342</v>
      </c>
      <c r="AA159" s="21" t="s">
        <v>2342</v>
      </c>
      <c r="AB159" s="21" t="s">
        <v>2342</v>
      </c>
      <c r="AC159" s="21" t="s">
        <v>2342</v>
      </c>
      <c r="AD159" s="21" t="s">
        <v>2342</v>
      </c>
      <c r="AE159" s="21" t="s">
        <v>2342</v>
      </c>
      <c r="AF159" s="21" t="s">
        <v>2015</v>
      </c>
      <c r="AG159" s="21" t="s">
        <v>2015</v>
      </c>
      <c r="AH159" s="21" t="s">
        <v>2015</v>
      </c>
      <c r="AI159" s="21" t="s">
        <v>2015</v>
      </c>
      <c r="AJ159" s="21" t="s">
        <v>2015</v>
      </c>
      <c r="AK159" s="21" t="s">
        <v>2015</v>
      </c>
      <c r="AL159" s="21" t="s">
        <v>4802</v>
      </c>
    </row>
    <row r="160" spans="1:38" ht="15" customHeight="1">
      <c r="A160" s="21">
        <v>159884</v>
      </c>
      <c r="B160" s="21">
        <v>660490</v>
      </c>
      <c r="C160" s="21" t="s">
        <v>227</v>
      </c>
      <c r="D160" s="21" t="s">
        <v>2215</v>
      </c>
      <c r="E160" s="21" t="s">
        <v>12</v>
      </c>
      <c r="F160" s="21" t="s">
        <v>4874</v>
      </c>
      <c r="G160" s="21" t="s">
        <v>2340</v>
      </c>
      <c r="H160" s="21" t="s">
        <v>2341</v>
      </c>
      <c r="I160" s="21" t="s">
        <v>2015</v>
      </c>
      <c r="J160" s="21" t="s">
        <v>2342</v>
      </c>
      <c r="K160" s="21" t="s">
        <v>1264</v>
      </c>
      <c r="L160" s="21" t="s">
        <v>3874</v>
      </c>
      <c r="M160" s="21"/>
      <c r="N160" s="21" t="s">
        <v>2509</v>
      </c>
      <c r="O160" s="21" t="s">
        <v>2345</v>
      </c>
      <c r="P160" s="21" t="s">
        <v>3850</v>
      </c>
      <c r="Q160" s="21">
        <v>219</v>
      </c>
      <c r="R160" s="21">
        <v>36</v>
      </c>
      <c r="S160" s="21">
        <v>321</v>
      </c>
      <c r="T160" s="21">
        <v>576</v>
      </c>
      <c r="U160" s="21">
        <v>0.38019999999999998</v>
      </c>
      <c r="V160" s="21">
        <v>6.25E-2</v>
      </c>
      <c r="W160" s="21">
        <v>0.44269999999999998</v>
      </c>
      <c r="X160" s="21" t="s">
        <v>2015</v>
      </c>
      <c r="Y160" s="21" t="s">
        <v>2342</v>
      </c>
      <c r="Z160" s="21" t="s">
        <v>2342</v>
      </c>
      <c r="AA160" s="21" t="s">
        <v>2342</v>
      </c>
      <c r="AB160" s="21" t="s">
        <v>2342</v>
      </c>
      <c r="AC160" s="21" t="s">
        <v>2342</v>
      </c>
      <c r="AD160" s="21" t="s">
        <v>2342</v>
      </c>
      <c r="AE160" s="21" t="s">
        <v>2342</v>
      </c>
      <c r="AF160" s="21" t="s">
        <v>2015</v>
      </c>
      <c r="AG160" s="21" t="s">
        <v>2015</v>
      </c>
      <c r="AH160" s="21" t="s">
        <v>2015</v>
      </c>
      <c r="AI160" s="21" t="s">
        <v>2015</v>
      </c>
      <c r="AJ160" s="21" t="s">
        <v>2015</v>
      </c>
      <c r="AK160" s="21" t="s">
        <v>2015</v>
      </c>
      <c r="AL160" s="21" t="s">
        <v>4803</v>
      </c>
    </row>
    <row r="161" spans="1:38" ht="15" customHeight="1">
      <c r="A161" s="21">
        <v>159884</v>
      </c>
      <c r="B161" s="21">
        <v>660491</v>
      </c>
      <c r="C161" s="21" t="s">
        <v>227</v>
      </c>
      <c r="D161" s="21" t="s">
        <v>2215</v>
      </c>
      <c r="E161" s="21" t="s">
        <v>12</v>
      </c>
      <c r="F161" s="21" t="s">
        <v>4874</v>
      </c>
      <c r="G161" s="21" t="s">
        <v>2340</v>
      </c>
      <c r="H161" s="21" t="s">
        <v>2341</v>
      </c>
      <c r="I161" s="21" t="s">
        <v>2015</v>
      </c>
      <c r="J161" s="21" t="s">
        <v>2342</v>
      </c>
      <c r="K161" s="21" t="s">
        <v>4746</v>
      </c>
      <c r="L161" s="21" t="s">
        <v>3851</v>
      </c>
      <c r="M161" s="21"/>
      <c r="N161" s="21" t="s">
        <v>2509</v>
      </c>
      <c r="O161" s="21" t="s">
        <v>2345</v>
      </c>
      <c r="P161" s="21" t="s">
        <v>3844</v>
      </c>
      <c r="Q161" s="21">
        <v>174</v>
      </c>
      <c r="R161" s="21">
        <v>64</v>
      </c>
      <c r="S161" s="21">
        <v>258</v>
      </c>
      <c r="T161" s="21">
        <v>496</v>
      </c>
      <c r="U161" s="21">
        <v>0.3508</v>
      </c>
      <c r="V161" s="21">
        <v>0.129</v>
      </c>
      <c r="W161" s="21">
        <v>0.4798</v>
      </c>
      <c r="X161" s="21" t="s">
        <v>2015</v>
      </c>
      <c r="Y161" s="21" t="s">
        <v>2342</v>
      </c>
      <c r="Z161" s="21" t="s">
        <v>2342</v>
      </c>
      <c r="AA161" s="21" t="s">
        <v>2342</v>
      </c>
      <c r="AB161" s="21" t="s">
        <v>2342</v>
      </c>
      <c r="AC161" s="21" t="s">
        <v>2342</v>
      </c>
      <c r="AD161" s="21" t="s">
        <v>2342</v>
      </c>
      <c r="AE161" s="21" t="s">
        <v>2342</v>
      </c>
      <c r="AF161" s="21" t="s">
        <v>2015</v>
      </c>
      <c r="AG161" s="21" t="s">
        <v>2015</v>
      </c>
      <c r="AH161" s="21" t="s">
        <v>2015</v>
      </c>
      <c r="AI161" s="21" t="s">
        <v>2015</v>
      </c>
      <c r="AJ161" s="21" t="s">
        <v>2015</v>
      </c>
      <c r="AK161" s="21" t="s">
        <v>2015</v>
      </c>
      <c r="AL161" s="21" t="s">
        <v>4803</v>
      </c>
    </row>
    <row r="162" spans="1:38" ht="15" customHeight="1">
      <c r="A162" s="21">
        <v>159928</v>
      </c>
      <c r="B162" s="21">
        <v>660505</v>
      </c>
      <c r="C162" s="21" t="s">
        <v>127</v>
      </c>
      <c r="D162" s="21" t="s">
        <v>2115</v>
      </c>
      <c r="E162" s="21" t="s">
        <v>6</v>
      </c>
      <c r="F162" s="21" t="s">
        <v>4883</v>
      </c>
      <c r="G162" s="21" t="s">
        <v>2340</v>
      </c>
      <c r="H162" s="21" t="s">
        <v>2341</v>
      </c>
      <c r="I162" s="21" t="s">
        <v>2015</v>
      </c>
      <c r="J162" s="21" t="s">
        <v>2342</v>
      </c>
      <c r="K162" s="21" t="s">
        <v>888</v>
      </c>
      <c r="L162" s="21" t="s">
        <v>3153</v>
      </c>
      <c r="M162" s="21"/>
      <c r="N162" s="21" t="s">
        <v>3028</v>
      </c>
      <c r="O162" s="21" t="s">
        <v>2345</v>
      </c>
      <c r="P162" s="21" t="s">
        <v>3029</v>
      </c>
      <c r="Q162" s="21">
        <v>540</v>
      </c>
      <c r="R162" s="21">
        <v>0</v>
      </c>
      <c r="S162" s="21">
        <v>0</v>
      </c>
      <c r="T162" s="21">
        <v>540</v>
      </c>
      <c r="U162" s="21">
        <v>1</v>
      </c>
      <c r="V162" s="21">
        <v>0</v>
      </c>
      <c r="W162" s="21">
        <v>1</v>
      </c>
      <c r="X162" s="21" t="s">
        <v>2342</v>
      </c>
      <c r="Y162" s="21" t="s">
        <v>2342</v>
      </c>
      <c r="Z162" s="21" t="s">
        <v>2342</v>
      </c>
      <c r="AA162" s="21" t="s">
        <v>2342</v>
      </c>
      <c r="AB162" s="21" t="s">
        <v>2342</v>
      </c>
      <c r="AC162" s="21" t="s">
        <v>2342</v>
      </c>
      <c r="AD162" s="21" t="s">
        <v>2342</v>
      </c>
      <c r="AE162" s="21" t="s">
        <v>2015</v>
      </c>
      <c r="AF162" s="21" t="s">
        <v>2015</v>
      </c>
      <c r="AG162" s="21" t="s">
        <v>2015</v>
      </c>
      <c r="AH162" s="21" t="s">
        <v>2015</v>
      </c>
      <c r="AI162" s="21" t="s">
        <v>2015</v>
      </c>
      <c r="AJ162" s="21" t="s">
        <v>2015</v>
      </c>
      <c r="AK162" s="21" t="s">
        <v>2015</v>
      </c>
      <c r="AL162" s="21" t="s">
        <v>4802</v>
      </c>
    </row>
    <row r="163" spans="1:38" ht="15" customHeight="1">
      <c r="A163" s="21">
        <v>159979</v>
      </c>
      <c r="B163" s="21">
        <v>660518</v>
      </c>
      <c r="C163" s="21" t="s">
        <v>41</v>
      </c>
      <c r="D163" s="21" t="s">
        <v>2028</v>
      </c>
      <c r="E163" s="21" t="s">
        <v>3</v>
      </c>
      <c r="F163" s="21" t="s">
        <v>4866</v>
      </c>
      <c r="G163" s="21" t="s">
        <v>2340</v>
      </c>
      <c r="H163" s="21" t="s">
        <v>2341</v>
      </c>
      <c r="I163" s="21" t="s">
        <v>2015</v>
      </c>
      <c r="J163" s="21" t="s">
        <v>2342</v>
      </c>
      <c r="K163" s="21" t="s">
        <v>333</v>
      </c>
      <c r="L163" s="21" t="s">
        <v>4933</v>
      </c>
      <c r="M163" s="21"/>
      <c r="N163" s="21" t="s">
        <v>2363</v>
      </c>
      <c r="O163" s="21" t="s">
        <v>2345</v>
      </c>
      <c r="P163" s="21" t="s">
        <v>2364</v>
      </c>
      <c r="Q163" s="21">
        <v>118</v>
      </c>
      <c r="R163" s="21">
        <v>34</v>
      </c>
      <c r="S163" s="21">
        <v>621</v>
      </c>
      <c r="T163" s="21">
        <v>773</v>
      </c>
      <c r="U163" s="21">
        <v>0.1527</v>
      </c>
      <c r="V163" s="21">
        <v>4.3999999999999997E-2</v>
      </c>
      <c r="W163" s="21">
        <v>0.1966</v>
      </c>
      <c r="X163" s="21" t="s">
        <v>2015</v>
      </c>
      <c r="Y163" s="21" t="s">
        <v>2015</v>
      </c>
      <c r="Z163" s="21" t="s">
        <v>2015</v>
      </c>
      <c r="AA163" s="21" t="s">
        <v>2015</v>
      </c>
      <c r="AB163" s="21" t="s">
        <v>2015</v>
      </c>
      <c r="AC163" s="21" t="s">
        <v>2015</v>
      </c>
      <c r="AD163" s="21" t="s">
        <v>2015</v>
      </c>
      <c r="AE163" s="21" t="s">
        <v>2015</v>
      </c>
      <c r="AF163" s="21" t="s">
        <v>2015</v>
      </c>
      <c r="AG163" s="21" t="s">
        <v>2015</v>
      </c>
      <c r="AH163" s="21" t="s">
        <v>2342</v>
      </c>
      <c r="AI163" s="21" t="s">
        <v>2342</v>
      </c>
      <c r="AJ163" s="21" t="s">
        <v>2342</v>
      </c>
      <c r="AK163" s="21" t="s">
        <v>2342</v>
      </c>
      <c r="AL163" s="21" t="s">
        <v>4803</v>
      </c>
    </row>
    <row r="164" spans="1:38" ht="15" customHeight="1">
      <c r="A164" s="21">
        <v>159979</v>
      </c>
      <c r="B164" s="21">
        <v>660519</v>
      </c>
      <c r="C164" s="21" t="s">
        <v>41</v>
      </c>
      <c r="D164" s="21" t="s">
        <v>2028</v>
      </c>
      <c r="E164" s="21" t="s">
        <v>3</v>
      </c>
      <c r="F164" s="21" t="s">
        <v>4866</v>
      </c>
      <c r="G164" s="21" t="s">
        <v>2340</v>
      </c>
      <c r="H164" s="21" t="s">
        <v>2341</v>
      </c>
      <c r="I164" s="21" t="s">
        <v>2015</v>
      </c>
      <c r="J164" s="21" t="s">
        <v>2342</v>
      </c>
      <c r="K164" s="21" t="s">
        <v>334</v>
      </c>
      <c r="L164" s="21" t="s">
        <v>2365</v>
      </c>
      <c r="M164" s="21"/>
      <c r="N164" s="21" t="s">
        <v>2363</v>
      </c>
      <c r="O164" s="21" t="s">
        <v>2345</v>
      </c>
      <c r="P164" s="21" t="s">
        <v>2364</v>
      </c>
      <c r="Q164" s="21">
        <v>131</v>
      </c>
      <c r="R164" s="21">
        <v>34</v>
      </c>
      <c r="S164" s="21">
        <v>416</v>
      </c>
      <c r="T164" s="21">
        <v>581</v>
      </c>
      <c r="U164" s="21">
        <v>0.22550000000000001</v>
      </c>
      <c r="V164" s="21">
        <v>5.8500000000000003E-2</v>
      </c>
      <c r="W164" s="21">
        <v>0.28399999999999997</v>
      </c>
      <c r="X164" s="21" t="s">
        <v>2015</v>
      </c>
      <c r="Y164" s="21" t="s">
        <v>2015</v>
      </c>
      <c r="Z164" s="21" t="s">
        <v>2015</v>
      </c>
      <c r="AA164" s="21" t="s">
        <v>2015</v>
      </c>
      <c r="AB164" s="21" t="s">
        <v>2015</v>
      </c>
      <c r="AC164" s="21" t="s">
        <v>2015</v>
      </c>
      <c r="AD164" s="21" t="s">
        <v>2015</v>
      </c>
      <c r="AE164" s="21" t="s">
        <v>2342</v>
      </c>
      <c r="AF164" s="21" t="s">
        <v>2342</v>
      </c>
      <c r="AG164" s="21" t="s">
        <v>2342</v>
      </c>
      <c r="AH164" s="21" t="s">
        <v>2015</v>
      </c>
      <c r="AI164" s="21" t="s">
        <v>2015</v>
      </c>
      <c r="AJ164" s="21" t="s">
        <v>2015</v>
      </c>
      <c r="AK164" s="21" t="s">
        <v>2015</v>
      </c>
      <c r="AL164" s="21" t="s">
        <v>4803</v>
      </c>
    </row>
    <row r="165" spans="1:38" ht="15" customHeight="1">
      <c r="A165" s="21">
        <v>159979</v>
      </c>
      <c r="B165" s="21">
        <v>660520</v>
      </c>
      <c r="C165" s="21" t="s">
        <v>41</v>
      </c>
      <c r="D165" s="21" t="s">
        <v>2028</v>
      </c>
      <c r="E165" s="21" t="s">
        <v>3</v>
      </c>
      <c r="F165" s="21" t="s">
        <v>4866</v>
      </c>
      <c r="G165" s="21" t="s">
        <v>2340</v>
      </c>
      <c r="H165" s="21" t="s">
        <v>2341</v>
      </c>
      <c r="I165" s="21" t="s">
        <v>2015</v>
      </c>
      <c r="J165" s="21" t="s">
        <v>2342</v>
      </c>
      <c r="K165" s="21" t="s">
        <v>336</v>
      </c>
      <c r="L165" s="21" t="s">
        <v>2366</v>
      </c>
      <c r="M165" s="21"/>
      <c r="N165" s="21" t="s">
        <v>2363</v>
      </c>
      <c r="O165" s="21" t="s">
        <v>2345</v>
      </c>
      <c r="P165" s="21" t="s">
        <v>2364</v>
      </c>
      <c r="Q165" s="21">
        <v>87</v>
      </c>
      <c r="R165" s="21">
        <v>21</v>
      </c>
      <c r="S165" s="21">
        <v>240</v>
      </c>
      <c r="T165" s="21">
        <v>348</v>
      </c>
      <c r="U165" s="21">
        <v>0.25</v>
      </c>
      <c r="V165" s="21">
        <v>6.0299999999999999E-2</v>
      </c>
      <c r="W165" s="21">
        <v>0.31030000000000002</v>
      </c>
      <c r="X165" s="21" t="s">
        <v>2015</v>
      </c>
      <c r="Y165" s="21" t="s">
        <v>2342</v>
      </c>
      <c r="Z165" s="21" t="s">
        <v>2342</v>
      </c>
      <c r="AA165" s="21" t="s">
        <v>2342</v>
      </c>
      <c r="AB165" s="21" t="s">
        <v>2342</v>
      </c>
      <c r="AC165" s="21" t="s">
        <v>2342</v>
      </c>
      <c r="AD165" s="21" t="s">
        <v>2342</v>
      </c>
      <c r="AE165" s="21" t="s">
        <v>2015</v>
      </c>
      <c r="AF165" s="21" t="s">
        <v>2015</v>
      </c>
      <c r="AG165" s="21" t="s">
        <v>2015</v>
      </c>
      <c r="AH165" s="21" t="s">
        <v>2015</v>
      </c>
      <c r="AI165" s="21" t="s">
        <v>2015</v>
      </c>
      <c r="AJ165" s="21" t="s">
        <v>2015</v>
      </c>
      <c r="AK165" s="21" t="s">
        <v>2015</v>
      </c>
      <c r="AL165" s="21" t="s">
        <v>4803</v>
      </c>
    </row>
    <row r="166" spans="1:38" ht="15" customHeight="1">
      <c r="A166" s="21">
        <v>159979</v>
      </c>
      <c r="B166" s="21">
        <v>660521</v>
      </c>
      <c r="C166" s="21" t="s">
        <v>41</v>
      </c>
      <c r="D166" s="21" t="s">
        <v>2028</v>
      </c>
      <c r="E166" s="21" t="s">
        <v>3</v>
      </c>
      <c r="F166" s="21" t="s">
        <v>4866</v>
      </c>
      <c r="G166" s="21" t="s">
        <v>2340</v>
      </c>
      <c r="H166" s="21" t="s">
        <v>2341</v>
      </c>
      <c r="I166" s="21" t="s">
        <v>2015</v>
      </c>
      <c r="J166" s="21" t="s">
        <v>2342</v>
      </c>
      <c r="K166" s="21" t="s">
        <v>337</v>
      </c>
      <c r="L166" s="21" t="s">
        <v>2367</v>
      </c>
      <c r="M166" s="21"/>
      <c r="N166" s="21" t="s">
        <v>2363</v>
      </c>
      <c r="O166" s="21" t="s">
        <v>2345</v>
      </c>
      <c r="P166" s="21" t="s">
        <v>2364</v>
      </c>
      <c r="Q166" s="21">
        <v>99</v>
      </c>
      <c r="R166" s="21">
        <v>16</v>
      </c>
      <c r="S166" s="21">
        <v>327</v>
      </c>
      <c r="T166" s="21">
        <v>442</v>
      </c>
      <c r="U166" s="21">
        <v>0.224</v>
      </c>
      <c r="V166" s="21">
        <v>3.6200000000000003E-2</v>
      </c>
      <c r="W166" s="21">
        <v>0.26019999999999999</v>
      </c>
      <c r="X166" s="21" t="s">
        <v>2015</v>
      </c>
      <c r="Y166" s="21" t="s">
        <v>2342</v>
      </c>
      <c r="Z166" s="21" t="s">
        <v>2342</v>
      </c>
      <c r="AA166" s="21" t="s">
        <v>2342</v>
      </c>
      <c r="AB166" s="21" t="s">
        <v>2342</v>
      </c>
      <c r="AC166" s="21" t="s">
        <v>2342</v>
      </c>
      <c r="AD166" s="21" t="s">
        <v>2342</v>
      </c>
      <c r="AE166" s="21" t="s">
        <v>2015</v>
      </c>
      <c r="AF166" s="21" t="s">
        <v>2015</v>
      </c>
      <c r="AG166" s="21" t="s">
        <v>2015</v>
      </c>
      <c r="AH166" s="21" t="s">
        <v>2015</v>
      </c>
      <c r="AI166" s="21" t="s">
        <v>2015</v>
      </c>
      <c r="AJ166" s="21" t="s">
        <v>2015</v>
      </c>
      <c r="AK166" s="21" t="s">
        <v>2015</v>
      </c>
      <c r="AL166" s="21" t="s">
        <v>4803</v>
      </c>
    </row>
    <row r="167" spans="1:38" ht="15" customHeight="1">
      <c r="A167" s="21">
        <v>159979</v>
      </c>
      <c r="B167" s="21">
        <v>660522</v>
      </c>
      <c r="C167" s="21" t="s">
        <v>41</v>
      </c>
      <c r="D167" s="21" t="s">
        <v>2028</v>
      </c>
      <c r="E167" s="21" t="s">
        <v>3</v>
      </c>
      <c r="F167" s="21" t="s">
        <v>4866</v>
      </c>
      <c r="G167" s="21" t="s">
        <v>2340</v>
      </c>
      <c r="H167" s="21" t="s">
        <v>2341</v>
      </c>
      <c r="I167" s="21" t="s">
        <v>2015</v>
      </c>
      <c r="J167" s="21" t="s">
        <v>2342</v>
      </c>
      <c r="K167" s="21" t="s">
        <v>338</v>
      </c>
      <c r="L167" s="21" t="s">
        <v>2368</v>
      </c>
      <c r="M167" s="21"/>
      <c r="N167" s="21" t="s">
        <v>2363</v>
      </c>
      <c r="O167" s="21" t="s">
        <v>2345</v>
      </c>
      <c r="P167" s="21" t="s">
        <v>2364</v>
      </c>
      <c r="Q167" s="21">
        <v>92</v>
      </c>
      <c r="R167" s="21">
        <v>19</v>
      </c>
      <c r="S167" s="21">
        <v>232</v>
      </c>
      <c r="T167" s="21">
        <v>343</v>
      </c>
      <c r="U167" s="21">
        <v>0.26819999999999999</v>
      </c>
      <c r="V167" s="21">
        <v>5.5399999999999998E-2</v>
      </c>
      <c r="W167" s="21">
        <v>0.3236</v>
      </c>
      <c r="X167" s="21" t="s">
        <v>2015</v>
      </c>
      <c r="Y167" s="21" t="s">
        <v>2342</v>
      </c>
      <c r="Z167" s="21" t="s">
        <v>2342</v>
      </c>
      <c r="AA167" s="21" t="s">
        <v>2342</v>
      </c>
      <c r="AB167" s="21" t="s">
        <v>2342</v>
      </c>
      <c r="AC167" s="21" t="s">
        <v>2342</v>
      </c>
      <c r="AD167" s="21" t="s">
        <v>2342</v>
      </c>
      <c r="AE167" s="21" t="s">
        <v>2015</v>
      </c>
      <c r="AF167" s="21" t="s">
        <v>2015</v>
      </c>
      <c r="AG167" s="21" t="s">
        <v>2015</v>
      </c>
      <c r="AH167" s="21" t="s">
        <v>2015</v>
      </c>
      <c r="AI167" s="21" t="s">
        <v>2015</v>
      </c>
      <c r="AJ167" s="21" t="s">
        <v>2015</v>
      </c>
      <c r="AK167" s="21" t="s">
        <v>2015</v>
      </c>
      <c r="AL167" s="21" t="s">
        <v>4803</v>
      </c>
    </row>
    <row r="168" spans="1:38" ht="15" customHeight="1">
      <c r="A168" s="21">
        <v>159210</v>
      </c>
      <c r="B168" s="21">
        <v>660527</v>
      </c>
      <c r="C168" s="21" t="s">
        <v>56</v>
      </c>
      <c r="D168" s="21" t="s">
        <v>2043</v>
      </c>
      <c r="E168" s="21" t="s">
        <v>3</v>
      </c>
      <c r="F168" s="21" t="s">
        <v>4866</v>
      </c>
      <c r="G168" s="21" t="s">
        <v>2340</v>
      </c>
      <c r="H168" s="21" t="s">
        <v>2341</v>
      </c>
      <c r="I168" s="21" t="s">
        <v>2015</v>
      </c>
      <c r="J168" s="21" t="s">
        <v>2342</v>
      </c>
      <c r="K168" s="21" t="s">
        <v>492</v>
      </c>
      <c r="L168" s="21" t="s">
        <v>2560</v>
      </c>
      <c r="M168" s="21"/>
      <c r="N168" s="21" t="s">
        <v>2561</v>
      </c>
      <c r="O168" s="21" t="s">
        <v>2345</v>
      </c>
      <c r="P168" s="21" t="s">
        <v>2562</v>
      </c>
      <c r="Q168" s="21">
        <v>193</v>
      </c>
      <c r="R168" s="21">
        <v>0</v>
      </c>
      <c r="S168" s="21">
        <v>221</v>
      </c>
      <c r="T168" s="21">
        <v>414</v>
      </c>
      <c r="U168" s="21">
        <v>0.4662</v>
      </c>
      <c r="V168" s="21">
        <v>0</v>
      </c>
      <c r="W168" s="21">
        <v>0.4662</v>
      </c>
      <c r="X168" s="21" t="s">
        <v>2015</v>
      </c>
      <c r="Y168" s="21" t="s">
        <v>2342</v>
      </c>
      <c r="Z168" s="21" t="s">
        <v>2342</v>
      </c>
      <c r="AA168" s="21" t="s">
        <v>2342</v>
      </c>
      <c r="AB168" s="21" t="s">
        <v>2342</v>
      </c>
      <c r="AC168" s="21" t="s">
        <v>2342</v>
      </c>
      <c r="AD168" s="21" t="s">
        <v>2342</v>
      </c>
      <c r="AE168" s="21" t="s">
        <v>2342</v>
      </c>
      <c r="AF168" s="21" t="s">
        <v>2342</v>
      </c>
      <c r="AG168" s="21" t="s">
        <v>2342</v>
      </c>
      <c r="AH168" s="21" t="s">
        <v>2015</v>
      </c>
      <c r="AI168" s="21" t="s">
        <v>2015</v>
      </c>
      <c r="AJ168" s="21" t="s">
        <v>2015</v>
      </c>
      <c r="AK168" s="21" t="s">
        <v>2015</v>
      </c>
      <c r="AL168" s="21" t="s">
        <v>4802</v>
      </c>
    </row>
    <row r="169" spans="1:38" ht="15" customHeight="1">
      <c r="A169" s="21">
        <v>159210</v>
      </c>
      <c r="B169" s="21">
        <v>660528</v>
      </c>
      <c r="C169" s="21" t="s">
        <v>56</v>
      </c>
      <c r="D169" s="21" t="s">
        <v>2043</v>
      </c>
      <c r="E169" s="21" t="s">
        <v>3</v>
      </c>
      <c r="F169" s="21" t="s">
        <v>4866</v>
      </c>
      <c r="G169" s="21" t="s">
        <v>2340</v>
      </c>
      <c r="H169" s="21" t="s">
        <v>2341</v>
      </c>
      <c r="I169" s="21" t="s">
        <v>2015</v>
      </c>
      <c r="J169" s="21" t="s">
        <v>2342</v>
      </c>
      <c r="K169" s="21" t="s">
        <v>494</v>
      </c>
      <c r="L169" s="21" t="s">
        <v>2564</v>
      </c>
      <c r="M169" s="21"/>
      <c r="N169" s="21" t="s">
        <v>2558</v>
      </c>
      <c r="O169" s="21" t="s">
        <v>2345</v>
      </c>
      <c r="P169" s="21" t="s">
        <v>2559</v>
      </c>
      <c r="Q169" s="21">
        <v>141</v>
      </c>
      <c r="R169" s="21">
        <v>0</v>
      </c>
      <c r="S169" s="21">
        <v>228</v>
      </c>
      <c r="T169" s="21">
        <v>369</v>
      </c>
      <c r="U169" s="21">
        <v>0.3821</v>
      </c>
      <c r="V169" s="21">
        <v>0</v>
      </c>
      <c r="W169" s="21">
        <v>0.3821</v>
      </c>
      <c r="X169" s="21" t="s">
        <v>2015</v>
      </c>
      <c r="Y169" s="21" t="s">
        <v>2342</v>
      </c>
      <c r="Z169" s="21" t="s">
        <v>2342</v>
      </c>
      <c r="AA169" s="21" t="s">
        <v>2342</v>
      </c>
      <c r="AB169" s="21" t="s">
        <v>2342</v>
      </c>
      <c r="AC169" s="21" t="s">
        <v>2342</v>
      </c>
      <c r="AD169" s="21" t="s">
        <v>2342</v>
      </c>
      <c r="AE169" s="21" t="s">
        <v>2342</v>
      </c>
      <c r="AF169" s="21" t="s">
        <v>2342</v>
      </c>
      <c r="AG169" s="21" t="s">
        <v>2342</v>
      </c>
      <c r="AH169" s="21" t="s">
        <v>2015</v>
      </c>
      <c r="AI169" s="21" t="s">
        <v>2015</v>
      </c>
      <c r="AJ169" s="21" t="s">
        <v>2015</v>
      </c>
      <c r="AK169" s="21" t="s">
        <v>2015</v>
      </c>
      <c r="AL169" s="21" t="s">
        <v>4802</v>
      </c>
    </row>
    <row r="170" spans="1:38" ht="15" customHeight="1">
      <c r="A170" s="21">
        <v>159210</v>
      </c>
      <c r="B170" s="21">
        <v>660530</v>
      </c>
      <c r="C170" s="21" t="s">
        <v>56</v>
      </c>
      <c r="D170" s="21" t="s">
        <v>2043</v>
      </c>
      <c r="E170" s="21" t="s">
        <v>3</v>
      </c>
      <c r="F170" s="21" t="s">
        <v>4866</v>
      </c>
      <c r="G170" s="21" t="s">
        <v>2340</v>
      </c>
      <c r="H170" s="21" t="s">
        <v>2341</v>
      </c>
      <c r="I170" s="21" t="s">
        <v>2015</v>
      </c>
      <c r="J170" s="21" t="s">
        <v>2342</v>
      </c>
      <c r="K170" s="21" t="s">
        <v>496</v>
      </c>
      <c r="L170" s="21" t="s">
        <v>2566</v>
      </c>
      <c r="M170" s="21"/>
      <c r="N170" s="21" t="s">
        <v>2561</v>
      </c>
      <c r="O170" s="21" t="s">
        <v>2345</v>
      </c>
      <c r="P170" s="21" t="s">
        <v>2562</v>
      </c>
      <c r="Q170" s="21">
        <v>304</v>
      </c>
      <c r="R170" s="21">
        <v>0</v>
      </c>
      <c r="S170" s="21">
        <v>103</v>
      </c>
      <c r="T170" s="21">
        <v>407</v>
      </c>
      <c r="U170" s="21">
        <v>0.74690000000000001</v>
      </c>
      <c r="V170" s="21">
        <v>0</v>
      </c>
      <c r="W170" s="21">
        <v>0.74690000000000001</v>
      </c>
      <c r="X170" s="21" t="s">
        <v>2342</v>
      </c>
      <c r="Y170" s="21" t="s">
        <v>2342</v>
      </c>
      <c r="Z170" s="21" t="s">
        <v>2342</v>
      </c>
      <c r="AA170" s="21" t="s">
        <v>2342</v>
      </c>
      <c r="AB170" s="21" t="s">
        <v>2342</v>
      </c>
      <c r="AC170" s="21" t="s">
        <v>2342</v>
      </c>
      <c r="AD170" s="21" t="s">
        <v>2342</v>
      </c>
      <c r="AE170" s="21" t="s">
        <v>2342</v>
      </c>
      <c r="AF170" s="21" t="s">
        <v>2015</v>
      </c>
      <c r="AG170" s="21" t="s">
        <v>2015</v>
      </c>
      <c r="AH170" s="21" t="s">
        <v>2015</v>
      </c>
      <c r="AI170" s="21" t="s">
        <v>2015</v>
      </c>
      <c r="AJ170" s="21" t="s">
        <v>2015</v>
      </c>
      <c r="AK170" s="21" t="s">
        <v>2015</v>
      </c>
      <c r="AL170" s="21" t="s">
        <v>4802</v>
      </c>
    </row>
    <row r="171" spans="1:38" ht="15" customHeight="1">
      <c r="A171" s="21">
        <v>159422</v>
      </c>
      <c r="B171" s="21">
        <v>660531</v>
      </c>
      <c r="C171" s="21" t="s">
        <v>80</v>
      </c>
      <c r="D171" s="21" t="s">
        <v>2067</v>
      </c>
      <c r="E171" s="21" t="s">
        <v>3</v>
      </c>
      <c r="F171" s="21" t="s">
        <v>4875</v>
      </c>
      <c r="G171" s="21" t="s">
        <v>2340</v>
      </c>
      <c r="H171" s="21" t="s">
        <v>2341</v>
      </c>
      <c r="I171" s="21" t="s">
        <v>2015</v>
      </c>
      <c r="J171" s="21" t="s">
        <v>2342</v>
      </c>
      <c r="K171" s="21" t="s">
        <v>618</v>
      </c>
      <c r="L171" s="21" t="s">
        <v>2722</v>
      </c>
      <c r="M171" s="21"/>
      <c r="N171" s="21" t="s">
        <v>2723</v>
      </c>
      <c r="O171" s="21" t="s">
        <v>2345</v>
      </c>
      <c r="P171" s="21" t="s">
        <v>2724</v>
      </c>
      <c r="Q171" s="21">
        <v>226</v>
      </c>
      <c r="R171" s="21">
        <v>0</v>
      </c>
      <c r="S171" s="21">
        <v>79</v>
      </c>
      <c r="T171" s="21">
        <v>305</v>
      </c>
      <c r="U171" s="21">
        <v>0.74099999999999999</v>
      </c>
      <c r="V171" s="21">
        <v>0</v>
      </c>
      <c r="W171" s="21">
        <v>0.74099999999999999</v>
      </c>
      <c r="X171" s="21" t="s">
        <v>2342</v>
      </c>
      <c r="Y171" s="21" t="s">
        <v>2342</v>
      </c>
      <c r="Z171" s="21" t="s">
        <v>2342</v>
      </c>
      <c r="AA171" s="21" t="s">
        <v>2342</v>
      </c>
      <c r="AB171" s="21" t="s">
        <v>2342</v>
      </c>
      <c r="AC171" s="21" t="s">
        <v>2342</v>
      </c>
      <c r="AD171" s="21" t="s">
        <v>2342</v>
      </c>
      <c r="AE171" s="21" t="s">
        <v>2342</v>
      </c>
      <c r="AF171" s="21" t="s">
        <v>2015</v>
      </c>
      <c r="AG171" s="21" t="s">
        <v>2015</v>
      </c>
      <c r="AH171" s="21" t="s">
        <v>2015</v>
      </c>
      <c r="AI171" s="21" t="s">
        <v>2015</v>
      </c>
      <c r="AJ171" s="21" t="s">
        <v>2015</v>
      </c>
      <c r="AK171" s="21" t="s">
        <v>2015</v>
      </c>
      <c r="AL171" s="21" t="s">
        <v>4802</v>
      </c>
    </row>
    <row r="172" spans="1:38" ht="15" customHeight="1">
      <c r="A172" s="21">
        <v>159422</v>
      </c>
      <c r="B172" s="21">
        <v>660533</v>
      </c>
      <c r="C172" s="21" t="s">
        <v>80</v>
      </c>
      <c r="D172" s="21" t="s">
        <v>2067</v>
      </c>
      <c r="E172" s="21" t="s">
        <v>3</v>
      </c>
      <c r="F172" s="21" t="s">
        <v>4875</v>
      </c>
      <c r="G172" s="21" t="s">
        <v>2340</v>
      </c>
      <c r="H172" s="21" t="s">
        <v>2341</v>
      </c>
      <c r="I172" s="21" t="s">
        <v>2015</v>
      </c>
      <c r="J172" s="21" t="s">
        <v>2342</v>
      </c>
      <c r="K172" s="21" t="s">
        <v>619</v>
      </c>
      <c r="L172" s="21" t="s">
        <v>2725</v>
      </c>
      <c r="M172" s="21"/>
      <c r="N172" s="21" t="s">
        <v>2723</v>
      </c>
      <c r="O172" s="21" t="s">
        <v>2345</v>
      </c>
      <c r="P172" s="21" t="s">
        <v>2724</v>
      </c>
      <c r="Q172" s="21">
        <v>132</v>
      </c>
      <c r="R172" s="21">
        <v>0</v>
      </c>
      <c r="S172" s="21">
        <v>63</v>
      </c>
      <c r="T172" s="21">
        <v>195</v>
      </c>
      <c r="U172" s="21">
        <v>0.67689999999999995</v>
      </c>
      <c r="V172" s="21">
        <v>0</v>
      </c>
      <c r="W172" s="21">
        <v>0.67689999999999995</v>
      </c>
      <c r="X172" s="21" t="s">
        <v>2015</v>
      </c>
      <c r="Y172" s="21" t="s">
        <v>2015</v>
      </c>
      <c r="Z172" s="21" t="s">
        <v>2015</v>
      </c>
      <c r="AA172" s="21" t="s">
        <v>2015</v>
      </c>
      <c r="AB172" s="21" t="s">
        <v>2015</v>
      </c>
      <c r="AC172" s="21" t="s">
        <v>2015</v>
      </c>
      <c r="AD172" s="21" t="s">
        <v>2015</v>
      </c>
      <c r="AE172" s="21" t="s">
        <v>2015</v>
      </c>
      <c r="AF172" s="21" t="s">
        <v>2342</v>
      </c>
      <c r="AG172" s="21" t="s">
        <v>2342</v>
      </c>
      <c r="AH172" s="21" t="s">
        <v>2342</v>
      </c>
      <c r="AI172" s="21" t="s">
        <v>2342</v>
      </c>
      <c r="AJ172" s="21" t="s">
        <v>2342</v>
      </c>
      <c r="AK172" s="21" t="s">
        <v>2342</v>
      </c>
      <c r="AL172" s="21" t="s">
        <v>4802</v>
      </c>
    </row>
    <row r="173" spans="1:38" ht="15" customHeight="1">
      <c r="A173" s="21">
        <v>159978</v>
      </c>
      <c r="B173" s="21">
        <v>660534</v>
      </c>
      <c r="C173" s="21" t="s">
        <v>250</v>
      </c>
      <c r="D173" s="21" t="s">
        <v>2238</v>
      </c>
      <c r="E173" s="21" t="s">
        <v>3</v>
      </c>
      <c r="F173" s="21" t="s">
        <v>4866</v>
      </c>
      <c r="G173" s="21" t="s">
        <v>2340</v>
      </c>
      <c r="H173" s="21" t="s">
        <v>2341</v>
      </c>
      <c r="I173" s="21" t="s">
        <v>2015</v>
      </c>
      <c r="J173" s="21" t="s">
        <v>2342</v>
      </c>
      <c r="K173" s="21" t="s">
        <v>1621</v>
      </c>
      <c r="L173" s="21" t="s">
        <v>4109</v>
      </c>
      <c r="M173" s="21"/>
      <c r="N173" s="21" t="s">
        <v>4095</v>
      </c>
      <c r="O173" s="21" t="s">
        <v>2345</v>
      </c>
      <c r="P173" s="21" t="s">
        <v>4096</v>
      </c>
      <c r="Q173" s="21">
        <v>758</v>
      </c>
      <c r="R173" s="21">
        <v>0</v>
      </c>
      <c r="S173" s="21">
        <v>470</v>
      </c>
      <c r="T173" s="21">
        <v>1228</v>
      </c>
      <c r="U173" s="21">
        <v>0.61729999999999996</v>
      </c>
      <c r="V173" s="21">
        <v>0</v>
      </c>
      <c r="W173" s="21">
        <v>0.61729999999999996</v>
      </c>
      <c r="X173" s="21" t="s">
        <v>2015</v>
      </c>
      <c r="Y173" s="21" t="s">
        <v>2015</v>
      </c>
      <c r="Z173" s="21" t="s">
        <v>2015</v>
      </c>
      <c r="AA173" s="21" t="s">
        <v>2015</v>
      </c>
      <c r="AB173" s="21" t="s">
        <v>2015</v>
      </c>
      <c r="AC173" s="21" t="s">
        <v>2015</v>
      </c>
      <c r="AD173" s="21" t="s">
        <v>2015</v>
      </c>
      <c r="AE173" s="21" t="s">
        <v>2015</v>
      </c>
      <c r="AF173" s="21" t="s">
        <v>2015</v>
      </c>
      <c r="AG173" s="21" t="s">
        <v>2015</v>
      </c>
      <c r="AH173" s="21" t="s">
        <v>2342</v>
      </c>
      <c r="AI173" s="21" t="s">
        <v>2342</v>
      </c>
      <c r="AJ173" s="21" t="s">
        <v>2342</v>
      </c>
      <c r="AK173" s="21" t="s">
        <v>2342</v>
      </c>
      <c r="AL173" s="21" t="s">
        <v>4802</v>
      </c>
    </row>
    <row r="174" spans="1:38" ht="15" customHeight="1">
      <c r="A174" s="21">
        <v>159978</v>
      </c>
      <c r="B174" s="21">
        <v>660535</v>
      </c>
      <c r="C174" s="21" t="s">
        <v>250</v>
      </c>
      <c r="D174" s="21" t="s">
        <v>2238</v>
      </c>
      <c r="E174" s="21" t="s">
        <v>3</v>
      </c>
      <c r="F174" s="21" t="s">
        <v>4866</v>
      </c>
      <c r="G174" s="21" t="s">
        <v>2340</v>
      </c>
      <c r="H174" s="21" t="s">
        <v>2341</v>
      </c>
      <c r="I174" s="21" t="s">
        <v>2015</v>
      </c>
      <c r="J174" s="21" t="s">
        <v>2342</v>
      </c>
      <c r="K174" s="21" t="s">
        <v>357</v>
      </c>
      <c r="L174" s="21" t="s">
        <v>4094</v>
      </c>
      <c r="M174" s="21"/>
      <c r="N174" s="21" t="s">
        <v>4095</v>
      </c>
      <c r="O174" s="21" t="s">
        <v>2345</v>
      </c>
      <c r="P174" s="21" t="s">
        <v>4096</v>
      </c>
      <c r="Q174" s="21">
        <v>436</v>
      </c>
      <c r="R174" s="21">
        <v>0</v>
      </c>
      <c r="S174" s="21">
        <v>254</v>
      </c>
      <c r="T174" s="21">
        <v>690</v>
      </c>
      <c r="U174" s="21">
        <v>0.63190000000000002</v>
      </c>
      <c r="V174" s="21">
        <v>0</v>
      </c>
      <c r="W174" s="21">
        <v>0.63190000000000002</v>
      </c>
      <c r="X174" s="21" t="s">
        <v>2015</v>
      </c>
      <c r="Y174" s="21" t="s">
        <v>2015</v>
      </c>
      <c r="Z174" s="21" t="s">
        <v>2015</v>
      </c>
      <c r="AA174" s="21" t="s">
        <v>2015</v>
      </c>
      <c r="AB174" s="21" t="s">
        <v>2015</v>
      </c>
      <c r="AC174" s="21" t="s">
        <v>2015</v>
      </c>
      <c r="AD174" s="21" t="s">
        <v>2015</v>
      </c>
      <c r="AE174" s="21" t="s">
        <v>2015</v>
      </c>
      <c r="AF174" s="21" t="s">
        <v>2342</v>
      </c>
      <c r="AG174" s="21" t="s">
        <v>2342</v>
      </c>
      <c r="AH174" s="21" t="s">
        <v>2015</v>
      </c>
      <c r="AI174" s="21" t="s">
        <v>2015</v>
      </c>
      <c r="AJ174" s="21" t="s">
        <v>2015</v>
      </c>
      <c r="AK174" s="21" t="s">
        <v>2015</v>
      </c>
      <c r="AL174" s="21" t="s">
        <v>4802</v>
      </c>
    </row>
    <row r="175" spans="1:38" ht="15" customHeight="1">
      <c r="A175" s="21">
        <v>159978</v>
      </c>
      <c r="B175" s="21">
        <v>660536</v>
      </c>
      <c r="C175" s="21" t="s">
        <v>250</v>
      </c>
      <c r="D175" s="21" t="s">
        <v>2238</v>
      </c>
      <c r="E175" s="21" t="s">
        <v>3</v>
      </c>
      <c r="F175" s="21" t="s">
        <v>4866</v>
      </c>
      <c r="G175" s="21" t="s">
        <v>2340</v>
      </c>
      <c r="H175" s="21" t="s">
        <v>2341</v>
      </c>
      <c r="I175" s="21" t="s">
        <v>2015</v>
      </c>
      <c r="J175" s="21" t="s">
        <v>2342</v>
      </c>
      <c r="K175" s="21" t="s">
        <v>456</v>
      </c>
      <c r="L175" s="21" t="s">
        <v>4101</v>
      </c>
      <c r="M175" s="21"/>
      <c r="N175" s="21" t="s">
        <v>4095</v>
      </c>
      <c r="O175" s="21" t="s">
        <v>2345</v>
      </c>
      <c r="P175" s="21" t="s">
        <v>4096</v>
      </c>
      <c r="Q175" s="21">
        <v>445</v>
      </c>
      <c r="R175" s="21">
        <v>0</v>
      </c>
      <c r="S175" s="21">
        <v>107</v>
      </c>
      <c r="T175" s="21">
        <v>552</v>
      </c>
      <c r="U175" s="21">
        <v>0.80620000000000003</v>
      </c>
      <c r="V175" s="21">
        <v>0</v>
      </c>
      <c r="W175" s="21">
        <v>0.80620000000000003</v>
      </c>
      <c r="X175" s="21" t="s">
        <v>2015</v>
      </c>
      <c r="Y175" s="21" t="s">
        <v>2342</v>
      </c>
      <c r="Z175" s="21" t="s">
        <v>2342</v>
      </c>
      <c r="AA175" s="21" t="s">
        <v>2342</v>
      </c>
      <c r="AB175" s="21" t="s">
        <v>2342</v>
      </c>
      <c r="AC175" s="21" t="s">
        <v>2342</v>
      </c>
      <c r="AD175" s="21" t="s">
        <v>2342</v>
      </c>
      <c r="AE175" s="21" t="s">
        <v>2342</v>
      </c>
      <c r="AF175" s="21" t="s">
        <v>2015</v>
      </c>
      <c r="AG175" s="21" t="s">
        <v>2015</v>
      </c>
      <c r="AH175" s="21" t="s">
        <v>2015</v>
      </c>
      <c r="AI175" s="21" t="s">
        <v>2015</v>
      </c>
      <c r="AJ175" s="21" t="s">
        <v>2015</v>
      </c>
      <c r="AK175" s="21" t="s">
        <v>2015</v>
      </c>
      <c r="AL175" s="21" t="s">
        <v>4802</v>
      </c>
    </row>
    <row r="176" spans="1:38" ht="15" customHeight="1">
      <c r="A176" s="21">
        <v>159978</v>
      </c>
      <c r="B176" s="21">
        <v>660538</v>
      </c>
      <c r="C176" s="21" t="s">
        <v>250</v>
      </c>
      <c r="D176" s="21" t="s">
        <v>2238</v>
      </c>
      <c r="E176" s="21" t="s">
        <v>3</v>
      </c>
      <c r="F176" s="21" t="s">
        <v>4866</v>
      </c>
      <c r="G176" s="21" t="s">
        <v>2340</v>
      </c>
      <c r="H176" s="21" t="s">
        <v>2341</v>
      </c>
      <c r="I176" s="21" t="s">
        <v>2015</v>
      </c>
      <c r="J176" s="21" t="s">
        <v>2342</v>
      </c>
      <c r="K176" s="21" t="s">
        <v>1616</v>
      </c>
      <c r="L176" s="21" t="s">
        <v>4098</v>
      </c>
      <c r="M176" s="21"/>
      <c r="N176" s="21" t="s">
        <v>4099</v>
      </c>
      <c r="O176" s="21" t="s">
        <v>2345</v>
      </c>
      <c r="P176" s="21" t="s">
        <v>4100</v>
      </c>
      <c r="Q176" s="21">
        <v>151</v>
      </c>
      <c r="R176" s="21">
        <v>0</v>
      </c>
      <c r="S176" s="21">
        <v>148</v>
      </c>
      <c r="T176" s="21">
        <v>299</v>
      </c>
      <c r="U176" s="21">
        <v>0.505</v>
      </c>
      <c r="V176" s="21">
        <v>0</v>
      </c>
      <c r="W176" s="21">
        <v>0.505</v>
      </c>
      <c r="X176" s="21" t="s">
        <v>2015</v>
      </c>
      <c r="Y176" s="21" t="s">
        <v>2342</v>
      </c>
      <c r="Z176" s="21" t="s">
        <v>2342</v>
      </c>
      <c r="AA176" s="21" t="s">
        <v>2342</v>
      </c>
      <c r="AB176" s="21" t="s">
        <v>2342</v>
      </c>
      <c r="AC176" s="21" t="s">
        <v>2342</v>
      </c>
      <c r="AD176" s="21" t="s">
        <v>2342</v>
      </c>
      <c r="AE176" s="21" t="s">
        <v>2342</v>
      </c>
      <c r="AF176" s="21" t="s">
        <v>2015</v>
      </c>
      <c r="AG176" s="21" t="s">
        <v>2015</v>
      </c>
      <c r="AH176" s="21" t="s">
        <v>2015</v>
      </c>
      <c r="AI176" s="21" t="s">
        <v>2015</v>
      </c>
      <c r="AJ176" s="21" t="s">
        <v>2015</v>
      </c>
      <c r="AK176" s="21" t="s">
        <v>2015</v>
      </c>
      <c r="AL176" s="21" t="s">
        <v>4802</v>
      </c>
    </row>
    <row r="177" spans="1:38" ht="15" customHeight="1">
      <c r="A177" s="21">
        <v>159978</v>
      </c>
      <c r="B177" s="21">
        <v>660539</v>
      </c>
      <c r="C177" s="21" t="s">
        <v>250</v>
      </c>
      <c r="D177" s="21" t="s">
        <v>2238</v>
      </c>
      <c r="E177" s="21" t="s">
        <v>3</v>
      </c>
      <c r="F177" s="21" t="s">
        <v>4866</v>
      </c>
      <c r="G177" s="21" t="s">
        <v>2340</v>
      </c>
      <c r="H177" s="21" t="s">
        <v>2341</v>
      </c>
      <c r="I177" s="21" t="s">
        <v>2015</v>
      </c>
      <c r="J177" s="21" t="s">
        <v>2342</v>
      </c>
      <c r="K177" s="21" t="s">
        <v>1615</v>
      </c>
      <c r="L177" s="21" t="s">
        <v>4093</v>
      </c>
      <c r="M177" s="21"/>
      <c r="N177" s="21" t="s">
        <v>2727</v>
      </c>
      <c r="O177" s="21" t="s">
        <v>2345</v>
      </c>
      <c r="P177" s="21" t="s">
        <v>2728</v>
      </c>
      <c r="Q177" s="21">
        <v>86</v>
      </c>
      <c r="R177" s="21">
        <v>0</v>
      </c>
      <c r="S177" s="21">
        <v>182</v>
      </c>
      <c r="T177" s="21">
        <v>268</v>
      </c>
      <c r="U177" s="21">
        <v>0.32090000000000002</v>
      </c>
      <c r="V177" s="21">
        <v>0</v>
      </c>
      <c r="W177" s="21">
        <v>0.32090000000000002</v>
      </c>
      <c r="X177" s="21" t="s">
        <v>2015</v>
      </c>
      <c r="Y177" s="21" t="s">
        <v>2342</v>
      </c>
      <c r="Z177" s="21" t="s">
        <v>2342</v>
      </c>
      <c r="AA177" s="21" t="s">
        <v>2342</v>
      </c>
      <c r="AB177" s="21" t="s">
        <v>2342</v>
      </c>
      <c r="AC177" s="21" t="s">
        <v>2342</v>
      </c>
      <c r="AD177" s="21" t="s">
        <v>2342</v>
      </c>
      <c r="AE177" s="21" t="s">
        <v>2342</v>
      </c>
      <c r="AF177" s="21" t="s">
        <v>2015</v>
      </c>
      <c r="AG177" s="21" t="s">
        <v>2015</v>
      </c>
      <c r="AH177" s="21" t="s">
        <v>2015</v>
      </c>
      <c r="AI177" s="21" t="s">
        <v>2015</v>
      </c>
      <c r="AJ177" s="21" t="s">
        <v>2015</v>
      </c>
      <c r="AK177" s="21" t="s">
        <v>2015</v>
      </c>
      <c r="AL177" s="21" t="s">
        <v>4802</v>
      </c>
    </row>
    <row r="178" spans="1:38" ht="15" customHeight="1">
      <c r="A178" s="21">
        <v>159978</v>
      </c>
      <c r="B178" s="21">
        <v>660540</v>
      </c>
      <c r="C178" s="21" t="s">
        <v>250</v>
      </c>
      <c r="D178" s="21" t="s">
        <v>2238</v>
      </c>
      <c r="E178" s="21" t="s">
        <v>3</v>
      </c>
      <c r="F178" s="21" t="s">
        <v>4866</v>
      </c>
      <c r="G178" s="21" t="s">
        <v>2340</v>
      </c>
      <c r="H178" s="21" t="s">
        <v>2341</v>
      </c>
      <c r="I178" s="21" t="s">
        <v>2015</v>
      </c>
      <c r="J178" s="21" t="s">
        <v>2342</v>
      </c>
      <c r="K178" s="21" t="s">
        <v>1620</v>
      </c>
      <c r="L178" s="21" t="s">
        <v>4108</v>
      </c>
      <c r="M178" s="21"/>
      <c r="N178" s="21" t="s">
        <v>4107</v>
      </c>
      <c r="O178" s="21" t="s">
        <v>2345</v>
      </c>
      <c r="P178" s="21" t="s">
        <v>4096</v>
      </c>
      <c r="Q178" s="21">
        <v>101</v>
      </c>
      <c r="R178" s="21">
        <v>0</v>
      </c>
      <c r="S178" s="21">
        <v>76</v>
      </c>
      <c r="T178" s="21">
        <v>177</v>
      </c>
      <c r="U178" s="21">
        <v>0.5706</v>
      </c>
      <c r="V178" s="21">
        <v>0</v>
      </c>
      <c r="W178" s="21">
        <v>0.5706</v>
      </c>
      <c r="X178" s="21" t="s">
        <v>2015</v>
      </c>
      <c r="Y178" s="21" t="s">
        <v>2342</v>
      </c>
      <c r="Z178" s="21" t="s">
        <v>2342</v>
      </c>
      <c r="AA178" s="21" t="s">
        <v>2342</v>
      </c>
      <c r="AB178" s="21" t="s">
        <v>2342</v>
      </c>
      <c r="AC178" s="21" t="s">
        <v>2342</v>
      </c>
      <c r="AD178" s="21" t="s">
        <v>2342</v>
      </c>
      <c r="AE178" s="21" t="s">
        <v>2342</v>
      </c>
      <c r="AF178" s="21" t="s">
        <v>2015</v>
      </c>
      <c r="AG178" s="21" t="s">
        <v>2015</v>
      </c>
      <c r="AH178" s="21" t="s">
        <v>2015</v>
      </c>
      <c r="AI178" s="21" t="s">
        <v>2015</v>
      </c>
      <c r="AJ178" s="21" t="s">
        <v>2015</v>
      </c>
      <c r="AK178" s="21" t="s">
        <v>2015</v>
      </c>
      <c r="AL178" s="21" t="s">
        <v>4802</v>
      </c>
    </row>
    <row r="179" spans="1:38" ht="15" customHeight="1">
      <c r="A179" s="21">
        <v>159978</v>
      </c>
      <c r="B179" s="21">
        <v>660542</v>
      </c>
      <c r="C179" s="21" t="s">
        <v>250</v>
      </c>
      <c r="D179" s="21" t="s">
        <v>2238</v>
      </c>
      <c r="E179" s="21" t="s">
        <v>3</v>
      </c>
      <c r="F179" s="21" t="s">
        <v>4866</v>
      </c>
      <c r="G179" s="21" t="s">
        <v>2340</v>
      </c>
      <c r="H179" s="21" t="s">
        <v>2341</v>
      </c>
      <c r="I179" s="21" t="s">
        <v>2015</v>
      </c>
      <c r="J179" s="21" t="s">
        <v>2342</v>
      </c>
      <c r="K179" s="21" t="s">
        <v>1617</v>
      </c>
      <c r="L179" s="21" t="s">
        <v>4102</v>
      </c>
      <c r="M179" s="21"/>
      <c r="N179" s="21" t="s">
        <v>4095</v>
      </c>
      <c r="O179" s="21" t="s">
        <v>2345</v>
      </c>
      <c r="P179" s="21" t="s">
        <v>4096</v>
      </c>
      <c r="Q179" s="21">
        <v>28</v>
      </c>
      <c r="R179" s="21">
        <v>0</v>
      </c>
      <c r="S179" s="21">
        <v>20</v>
      </c>
      <c r="T179" s="21">
        <v>48</v>
      </c>
      <c r="U179" s="21">
        <v>0.58330000000000004</v>
      </c>
      <c r="V179" s="21">
        <v>0</v>
      </c>
      <c r="W179" s="21">
        <v>0.58330000000000004</v>
      </c>
      <c r="X179" s="21" t="s">
        <v>2342</v>
      </c>
      <c r="Y179" s="21" t="s">
        <v>2015</v>
      </c>
      <c r="Z179" s="21" t="s">
        <v>2015</v>
      </c>
      <c r="AA179" s="21" t="s">
        <v>2015</v>
      </c>
      <c r="AB179" s="21" t="s">
        <v>2015</v>
      </c>
      <c r="AC179" s="21" t="s">
        <v>2015</v>
      </c>
      <c r="AD179" s="21" t="s">
        <v>2015</v>
      </c>
      <c r="AE179" s="21" t="s">
        <v>2015</v>
      </c>
      <c r="AF179" s="21" t="s">
        <v>2015</v>
      </c>
      <c r="AG179" s="21" t="s">
        <v>2015</v>
      </c>
      <c r="AH179" s="21" t="s">
        <v>2015</v>
      </c>
      <c r="AI179" s="21" t="s">
        <v>2015</v>
      </c>
      <c r="AJ179" s="21" t="s">
        <v>2015</v>
      </c>
      <c r="AK179" s="21" t="s">
        <v>2015</v>
      </c>
      <c r="AL179" s="21" t="s">
        <v>4802</v>
      </c>
    </row>
    <row r="180" spans="1:38" ht="15" customHeight="1">
      <c r="A180" s="21">
        <v>159978</v>
      </c>
      <c r="B180" s="21">
        <v>660544</v>
      </c>
      <c r="C180" s="21" t="s">
        <v>250</v>
      </c>
      <c r="D180" s="21" t="s">
        <v>2238</v>
      </c>
      <c r="E180" s="21" t="s">
        <v>3</v>
      </c>
      <c r="F180" s="21" t="s">
        <v>4866</v>
      </c>
      <c r="G180" s="21" t="s">
        <v>2340</v>
      </c>
      <c r="H180" s="21" t="s">
        <v>2341</v>
      </c>
      <c r="I180" s="21" t="s">
        <v>2015</v>
      </c>
      <c r="J180" s="21" t="s">
        <v>2342</v>
      </c>
      <c r="K180" s="21" t="s">
        <v>1622</v>
      </c>
      <c r="L180" s="21" t="s">
        <v>4110</v>
      </c>
      <c r="M180" s="21"/>
      <c r="N180" s="21" t="s">
        <v>4095</v>
      </c>
      <c r="O180" s="21" t="s">
        <v>2345</v>
      </c>
      <c r="P180" s="21" t="s">
        <v>4096</v>
      </c>
      <c r="Q180" s="21">
        <v>157</v>
      </c>
      <c r="R180" s="21">
        <v>0</v>
      </c>
      <c r="S180" s="21">
        <v>0</v>
      </c>
      <c r="T180" s="21">
        <v>157</v>
      </c>
      <c r="U180" s="21">
        <v>1</v>
      </c>
      <c r="V180" s="21">
        <v>0</v>
      </c>
      <c r="W180" s="21">
        <v>1</v>
      </c>
      <c r="X180" s="21" t="s">
        <v>2015</v>
      </c>
      <c r="Y180" s="21" t="s">
        <v>2015</v>
      </c>
      <c r="Z180" s="21" t="s">
        <v>2015</v>
      </c>
      <c r="AA180" s="21" t="s">
        <v>2015</v>
      </c>
      <c r="AB180" s="21" t="s">
        <v>2015</v>
      </c>
      <c r="AC180" s="21" t="s">
        <v>2015</v>
      </c>
      <c r="AD180" s="21" t="s">
        <v>2015</v>
      </c>
      <c r="AE180" s="21" t="s">
        <v>2015</v>
      </c>
      <c r="AF180" s="21" t="s">
        <v>2015</v>
      </c>
      <c r="AG180" s="21" t="s">
        <v>2015</v>
      </c>
      <c r="AH180" s="21" t="s">
        <v>2342</v>
      </c>
      <c r="AI180" s="21" t="s">
        <v>2342</v>
      </c>
      <c r="AJ180" s="21" t="s">
        <v>2342</v>
      </c>
      <c r="AK180" s="21" t="s">
        <v>2342</v>
      </c>
      <c r="AL180" s="21" t="s">
        <v>4802</v>
      </c>
    </row>
    <row r="181" spans="1:38" ht="15" customHeight="1">
      <c r="A181" s="21">
        <v>159318</v>
      </c>
      <c r="B181" s="21">
        <v>660545</v>
      </c>
      <c r="C181" s="21" t="s">
        <v>145</v>
      </c>
      <c r="D181" s="21" t="s">
        <v>2133</v>
      </c>
      <c r="E181" s="21" t="s">
        <v>3</v>
      </c>
      <c r="F181" s="21" t="s">
        <v>4866</v>
      </c>
      <c r="G181" s="21" t="s">
        <v>2340</v>
      </c>
      <c r="H181" s="21" t="s">
        <v>2341</v>
      </c>
      <c r="I181" s="21" t="s">
        <v>2015</v>
      </c>
      <c r="J181" s="21" t="s">
        <v>2342</v>
      </c>
      <c r="K181" s="21" t="s">
        <v>5093</v>
      </c>
      <c r="L181" s="21" t="s">
        <v>5094</v>
      </c>
      <c r="M181" s="21" t="s">
        <v>5468</v>
      </c>
      <c r="N181" s="21" t="s">
        <v>3326</v>
      </c>
      <c r="O181" s="21" t="s">
        <v>2345</v>
      </c>
      <c r="P181" s="21" t="s">
        <v>3327</v>
      </c>
      <c r="Q181" s="21">
        <v>205</v>
      </c>
      <c r="R181" s="21">
        <v>0</v>
      </c>
      <c r="S181" s="21">
        <v>30</v>
      </c>
      <c r="T181" s="21">
        <v>235</v>
      </c>
      <c r="U181" s="21">
        <v>0.87229999999999996</v>
      </c>
      <c r="V181" s="21">
        <v>0</v>
      </c>
      <c r="W181" s="21">
        <v>0.87229999999999996</v>
      </c>
      <c r="X181" s="21" t="s">
        <v>2015</v>
      </c>
      <c r="Y181" s="21" t="s">
        <v>2342</v>
      </c>
      <c r="Z181" s="21" t="s">
        <v>2342</v>
      </c>
      <c r="AA181" s="21" t="s">
        <v>2342</v>
      </c>
      <c r="AB181" s="21" t="s">
        <v>2342</v>
      </c>
      <c r="AC181" s="21" t="s">
        <v>2342</v>
      </c>
      <c r="AD181" s="21" t="s">
        <v>2342</v>
      </c>
      <c r="AE181" s="21" t="s">
        <v>2015</v>
      </c>
      <c r="AF181" s="21" t="s">
        <v>2015</v>
      </c>
      <c r="AG181" s="21" t="s">
        <v>2015</v>
      </c>
      <c r="AH181" s="21" t="s">
        <v>2015</v>
      </c>
      <c r="AI181" s="21" t="s">
        <v>2015</v>
      </c>
      <c r="AJ181" s="21" t="s">
        <v>2015</v>
      </c>
      <c r="AK181" s="21" t="s">
        <v>2015</v>
      </c>
      <c r="AL181" s="21" t="s">
        <v>4802</v>
      </c>
    </row>
    <row r="182" spans="1:38" ht="15" customHeight="1">
      <c r="A182" s="21">
        <v>159318</v>
      </c>
      <c r="B182" s="21">
        <v>660546</v>
      </c>
      <c r="C182" s="21" t="s">
        <v>145</v>
      </c>
      <c r="D182" s="21" t="s">
        <v>2133</v>
      </c>
      <c r="E182" s="21" t="s">
        <v>3</v>
      </c>
      <c r="F182" s="21" t="s">
        <v>4866</v>
      </c>
      <c r="G182" s="21" t="s">
        <v>2340</v>
      </c>
      <c r="H182" s="21" t="s">
        <v>2341</v>
      </c>
      <c r="I182" s="21" t="s">
        <v>2015</v>
      </c>
      <c r="J182" s="21" t="s">
        <v>2342</v>
      </c>
      <c r="K182" s="21" t="s">
        <v>1009</v>
      </c>
      <c r="L182" s="21" t="s">
        <v>3329</v>
      </c>
      <c r="M182" s="21"/>
      <c r="N182" s="21" t="s">
        <v>3326</v>
      </c>
      <c r="O182" s="21" t="s">
        <v>2345</v>
      </c>
      <c r="P182" s="21" t="s">
        <v>3327</v>
      </c>
      <c r="Q182" s="21">
        <v>98</v>
      </c>
      <c r="R182" s="21">
        <v>0</v>
      </c>
      <c r="S182" s="21">
        <v>20</v>
      </c>
      <c r="T182" s="21">
        <v>118</v>
      </c>
      <c r="U182" s="21">
        <v>0.83050000000000002</v>
      </c>
      <c r="V182" s="21">
        <v>0</v>
      </c>
      <c r="W182" s="21">
        <v>0.83050000000000002</v>
      </c>
      <c r="X182" s="21" t="s">
        <v>2015</v>
      </c>
      <c r="Y182" s="21" t="s">
        <v>2015</v>
      </c>
      <c r="Z182" s="21" t="s">
        <v>2015</v>
      </c>
      <c r="AA182" s="21" t="s">
        <v>2015</v>
      </c>
      <c r="AB182" s="21" t="s">
        <v>2015</v>
      </c>
      <c r="AC182" s="21" t="s">
        <v>2015</v>
      </c>
      <c r="AD182" s="21" t="s">
        <v>2015</v>
      </c>
      <c r="AE182" s="21" t="s">
        <v>2342</v>
      </c>
      <c r="AF182" s="21" t="s">
        <v>2342</v>
      </c>
      <c r="AG182" s="21" t="s">
        <v>2342</v>
      </c>
      <c r="AH182" s="21" t="s">
        <v>2015</v>
      </c>
      <c r="AI182" s="21" t="s">
        <v>2015</v>
      </c>
      <c r="AJ182" s="21" t="s">
        <v>2015</v>
      </c>
      <c r="AK182" s="21" t="s">
        <v>2015</v>
      </c>
      <c r="AL182" s="21" t="s">
        <v>4802</v>
      </c>
    </row>
    <row r="183" spans="1:38" ht="15" customHeight="1">
      <c r="A183" s="21">
        <v>159318</v>
      </c>
      <c r="B183" s="21">
        <v>660547</v>
      </c>
      <c r="C183" s="21" t="s">
        <v>145</v>
      </c>
      <c r="D183" s="21" t="s">
        <v>2133</v>
      </c>
      <c r="E183" s="21" t="s">
        <v>3</v>
      </c>
      <c r="F183" s="21" t="s">
        <v>4866</v>
      </c>
      <c r="G183" s="21" t="s">
        <v>2340</v>
      </c>
      <c r="H183" s="21" t="s">
        <v>2341</v>
      </c>
      <c r="I183" s="21" t="s">
        <v>2015</v>
      </c>
      <c r="J183" s="21" t="s">
        <v>2342</v>
      </c>
      <c r="K183" s="21" t="s">
        <v>1008</v>
      </c>
      <c r="L183" s="21" t="s">
        <v>3328</v>
      </c>
      <c r="M183" s="21"/>
      <c r="N183" s="21" t="s">
        <v>3326</v>
      </c>
      <c r="O183" s="21" t="s">
        <v>2345</v>
      </c>
      <c r="P183" s="21" t="s">
        <v>3327</v>
      </c>
      <c r="Q183" s="21">
        <v>123</v>
      </c>
      <c r="R183" s="21">
        <v>0</v>
      </c>
      <c r="S183" s="21">
        <v>61</v>
      </c>
      <c r="T183" s="21">
        <v>184</v>
      </c>
      <c r="U183" s="21">
        <v>0.66849999999999998</v>
      </c>
      <c r="V183" s="21">
        <v>0</v>
      </c>
      <c r="W183" s="21">
        <v>0.66849999999999998</v>
      </c>
      <c r="X183" s="21" t="s">
        <v>2015</v>
      </c>
      <c r="Y183" s="21" t="s">
        <v>2015</v>
      </c>
      <c r="Z183" s="21" t="s">
        <v>2015</v>
      </c>
      <c r="AA183" s="21" t="s">
        <v>2015</v>
      </c>
      <c r="AB183" s="21" t="s">
        <v>2015</v>
      </c>
      <c r="AC183" s="21" t="s">
        <v>2015</v>
      </c>
      <c r="AD183" s="21" t="s">
        <v>2015</v>
      </c>
      <c r="AE183" s="21" t="s">
        <v>2015</v>
      </c>
      <c r="AF183" s="21" t="s">
        <v>2015</v>
      </c>
      <c r="AG183" s="21" t="s">
        <v>2015</v>
      </c>
      <c r="AH183" s="21" t="s">
        <v>2342</v>
      </c>
      <c r="AI183" s="21" t="s">
        <v>2342</v>
      </c>
      <c r="AJ183" s="21" t="s">
        <v>2342</v>
      </c>
      <c r="AK183" s="21" t="s">
        <v>2342</v>
      </c>
      <c r="AL183" s="21" t="s">
        <v>4802</v>
      </c>
    </row>
    <row r="184" spans="1:38" ht="15" customHeight="1">
      <c r="A184" s="21">
        <v>159428</v>
      </c>
      <c r="B184" s="21">
        <v>660548</v>
      </c>
      <c r="C184" s="21" t="s">
        <v>81</v>
      </c>
      <c r="D184" s="21" t="s">
        <v>2068</v>
      </c>
      <c r="E184" s="21" t="s">
        <v>3</v>
      </c>
      <c r="F184" s="21" t="s">
        <v>4866</v>
      </c>
      <c r="G184" s="21" t="s">
        <v>2340</v>
      </c>
      <c r="H184" s="21" t="s">
        <v>2341</v>
      </c>
      <c r="I184" s="21" t="s">
        <v>2015</v>
      </c>
      <c r="J184" s="21" t="s">
        <v>2342</v>
      </c>
      <c r="K184" s="21" t="s">
        <v>620</v>
      </c>
      <c r="L184" s="21" t="s">
        <v>2726</v>
      </c>
      <c r="M184" s="21"/>
      <c r="N184" s="21" t="s">
        <v>2727</v>
      </c>
      <c r="O184" s="21" t="s">
        <v>2345</v>
      </c>
      <c r="P184" s="21" t="s">
        <v>2728</v>
      </c>
      <c r="Q184" s="21">
        <v>72</v>
      </c>
      <c r="R184" s="21">
        <v>30</v>
      </c>
      <c r="S184" s="21">
        <v>364</v>
      </c>
      <c r="T184" s="21">
        <v>466</v>
      </c>
      <c r="U184" s="21">
        <v>0.1545</v>
      </c>
      <c r="V184" s="21">
        <v>6.4399999999999999E-2</v>
      </c>
      <c r="W184" s="21">
        <v>0.21890000000000001</v>
      </c>
      <c r="X184" s="21" t="s">
        <v>2342</v>
      </c>
      <c r="Y184" s="21" t="s">
        <v>2342</v>
      </c>
      <c r="Z184" s="21" t="s">
        <v>2342</v>
      </c>
      <c r="AA184" s="21" t="s">
        <v>2342</v>
      </c>
      <c r="AB184" s="21" t="s">
        <v>2342</v>
      </c>
      <c r="AC184" s="21" t="s">
        <v>2342</v>
      </c>
      <c r="AD184" s="21" t="s">
        <v>2342</v>
      </c>
      <c r="AE184" s="21" t="s">
        <v>2342</v>
      </c>
      <c r="AF184" s="21" t="s">
        <v>2342</v>
      </c>
      <c r="AG184" s="21" t="s">
        <v>2342</v>
      </c>
      <c r="AH184" s="21" t="s">
        <v>2015</v>
      </c>
      <c r="AI184" s="21" t="s">
        <v>2015</v>
      </c>
      <c r="AJ184" s="21" t="s">
        <v>2015</v>
      </c>
      <c r="AK184" s="21" t="s">
        <v>2015</v>
      </c>
      <c r="AL184" s="21" t="s">
        <v>4803</v>
      </c>
    </row>
    <row r="185" spans="1:38" ht="15" customHeight="1">
      <c r="A185" s="21">
        <v>159974</v>
      </c>
      <c r="B185" s="21">
        <v>660549</v>
      </c>
      <c r="C185" s="21" t="s">
        <v>180</v>
      </c>
      <c r="D185" s="21" t="s">
        <v>2168</v>
      </c>
      <c r="E185" s="21" t="s">
        <v>3</v>
      </c>
      <c r="F185" s="21" t="s">
        <v>4875</v>
      </c>
      <c r="G185" s="21" t="s">
        <v>2340</v>
      </c>
      <c r="H185" s="21" t="s">
        <v>2341</v>
      </c>
      <c r="I185" s="21" t="s">
        <v>2015</v>
      </c>
      <c r="J185" s="21" t="s">
        <v>2342</v>
      </c>
      <c r="K185" s="21" t="s">
        <v>1183</v>
      </c>
      <c r="L185" s="21" t="s">
        <v>5140</v>
      </c>
      <c r="M185" s="21"/>
      <c r="N185" s="21" t="s">
        <v>2727</v>
      </c>
      <c r="O185" s="21" t="s">
        <v>2345</v>
      </c>
      <c r="P185" s="21" t="s">
        <v>3545</v>
      </c>
      <c r="Q185" s="21">
        <v>1479</v>
      </c>
      <c r="R185" s="21">
        <v>0</v>
      </c>
      <c r="S185" s="21">
        <v>453</v>
      </c>
      <c r="T185" s="21">
        <v>1932</v>
      </c>
      <c r="U185" s="21">
        <v>0.76549999999999996</v>
      </c>
      <c r="V185" s="21">
        <v>0</v>
      </c>
      <c r="W185" s="21">
        <v>0.76549999999999996</v>
      </c>
      <c r="X185" s="21" t="s">
        <v>2015</v>
      </c>
      <c r="Y185" s="21" t="s">
        <v>2015</v>
      </c>
      <c r="Z185" s="21" t="s">
        <v>2015</v>
      </c>
      <c r="AA185" s="21" t="s">
        <v>2015</v>
      </c>
      <c r="AB185" s="21" t="s">
        <v>2015</v>
      </c>
      <c r="AC185" s="21" t="s">
        <v>2015</v>
      </c>
      <c r="AD185" s="21" t="s">
        <v>2015</v>
      </c>
      <c r="AE185" s="21" t="s">
        <v>2015</v>
      </c>
      <c r="AF185" s="21" t="s">
        <v>2015</v>
      </c>
      <c r="AG185" s="21" t="s">
        <v>2015</v>
      </c>
      <c r="AH185" s="21" t="s">
        <v>2342</v>
      </c>
      <c r="AI185" s="21" t="s">
        <v>2342</v>
      </c>
      <c r="AJ185" s="21" t="s">
        <v>2342</v>
      </c>
      <c r="AK185" s="21" t="s">
        <v>2342</v>
      </c>
      <c r="AL185" s="21" t="s">
        <v>4802</v>
      </c>
    </row>
    <row r="186" spans="1:38" ht="15" customHeight="1">
      <c r="A186" s="21">
        <v>159974</v>
      </c>
      <c r="B186" s="21">
        <v>660552</v>
      </c>
      <c r="C186" s="21" t="s">
        <v>180</v>
      </c>
      <c r="D186" s="21" t="s">
        <v>2168</v>
      </c>
      <c r="E186" s="21" t="s">
        <v>3</v>
      </c>
      <c r="F186" s="21" t="s">
        <v>4875</v>
      </c>
      <c r="G186" s="21" t="s">
        <v>2340</v>
      </c>
      <c r="H186" s="21" t="s">
        <v>2341</v>
      </c>
      <c r="I186" s="21" t="s">
        <v>2015</v>
      </c>
      <c r="J186" s="21" t="s">
        <v>2342</v>
      </c>
      <c r="K186" s="21" t="s">
        <v>451</v>
      </c>
      <c r="L186" s="21" t="s">
        <v>3546</v>
      </c>
      <c r="M186" s="21"/>
      <c r="N186" s="21" t="s">
        <v>2727</v>
      </c>
      <c r="O186" s="21" t="s">
        <v>2345</v>
      </c>
      <c r="P186" s="21" t="s">
        <v>3545</v>
      </c>
      <c r="Q186" s="21">
        <v>427</v>
      </c>
      <c r="R186" s="21">
        <v>0</v>
      </c>
      <c r="S186" s="21">
        <v>15</v>
      </c>
      <c r="T186" s="21">
        <v>442</v>
      </c>
      <c r="U186" s="21">
        <v>0.96609999999999996</v>
      </c>
      <c r="V186" s="21">
        <v>0</v>
      </c>
      <c r="W186" s="21">
        <v>0.96609999999999996</v>
      </c>
      <c r="X186" s="21" t="s">
        <v>2015</v>
      </c>
      <c r="Y186" s="21" t="s">
        <v>2342</v>
      </c>
      <c r="Z186" s="21" t="s">
        <v>2342</v>
      </c>
      <c r="AA186" s="21" t="s">
        <v>2342</v>
      </c>
      <c r="AB186" s="21" t="s">
        <v>2342</v>
      </c>
      <c r="AC186" s="21" t="s">
        <v>2342</v>
      </c>
      <c r="AD186" s="21" t="s">
        <v>2342</v>
      </c>
      <c r="AE186" s="21" t="s">
        <v>2015</v>
      </c>
      <c r="AF186" s="21" t="s">
        <v>2015</v>
      </c>
      <c r="AG186" s="21" t="s">
        <v>2015</v>
      </c>
      <c r="AH186" s="21" t="s">
        <v>2015</v>
      </c>
      <c r="AI186" s="21" t="s">
        <v>2015</v>
      </c>
      <c r="AJ186" s="21" t="s">
        <v>2015</v>
      </c>
      <c r="AK186" s="21" t="s">
        <v>2015</v>
      </c>
      <c r="AL186" s="21" t="s">
        <v>4802</v>
      </c>
    </row>
    <row r="187" spans="1:38" ht="15" customHeight="1">
      <c r="A187" s="21">
        <v>159974</v>
      </c>
      <c r="B187" s="21">
        <v>660553</v>
      </c>
      <c r="C187" s="21" t="s">
        <v>180</v>
      </c>
      <c r="D187" s="21" t="s">
        <v>2168</v>
      </c>
      <c r="E187" s="21" t="s">
        <v>3</v>
      </c>
      <c r="F187" s="21" t="s">
        <v>4875</v>
      </c>
      <c r="G187" s="21" t="s">
        <v>2340</v>
      </c>
      <c r="H187" s="21" t="s">
        <v>2341</v>
      </c>
      <c r="I187" s="21" t="s">
        <v>2015</v>
      </c>
      <c r="J187" s="21" t="s">
        <v>2342</v>
      </c>
      <c r="K187" s="21" t="s">
        <v>1179</v>
      </c>
      <c r="L187" s="21" t="s">
        <v>3547</v>
      </c>
      <c r="M187" s="21"/>
      <c r="N187" s="21" t="s">
        <v>2727</v>
      </c>
      <c r="O187" s="21" t="s">
        <v>2345</v>
      </c>
      <c r="P187" s="21" t="s">
        <v>2728</v>
      </c>
      <c r="Q187" s="21">
        <v>413</v>
      </c>
      <c r="R187" s="21">
        <v>0</v>
      </c>
      <c r="S187" s="21">
        <v>56</v>
      </c>
      <c r="T187" s="21">
        <v>469</v>
      </c>
      <c r="U187" s="21">
        <v>0.88060000000000005</v>
      </c>
      <c r="V187" s="21">
        <v>0</v>
      </c>
      <c r="W187" s="21">
        <v>0.88060000000000005</v>
      </c>
      <c r="X187" s="21" t="s">
        <v>2015</v>
      </c>
      <c r="Y187" s="21" t="s">
        <v>2342</v>
      </c>
      <c r="Z187" s="21" t="s">
        <v>2342</v>
      </c>
      <c r="AA187" s="21" t="s">
        <v>2342</v>
      </c>
      <c r="AB187" s="21" t="s">
        <v>2342</v>
      </c>
      <c r="AC187" s="21" t="s">
        <v>2342</v>
      </c>
      <c r="AD187" s="21" t="s">
        <v>2342</v>
      </c>
      <c r="AE187" s="21" t="s">
        <v>2015</v>
      </c>
      <c r="AF187" s="21" t="s">
        <v>2015</v>
      </c>
      <c r="AG187" s="21" t="s">
        <v>2015</v>
      </c>
      <c r="AH187" s="21" t="s">
        <v>2015</v>
      </c>
      <c r="AI187" s="21" t="s">
        <v>2015</v>
      </c>
      <c r="AJ187" s="21" t="s">
        <v>2015</v>
      </c>
      <c r="AK187" s="21" t="s">
        <v>2015</v>
      </c>
      <c r="AL187" s="21" t="s">
        <v>4802</v>
      </c>
    </row>
    <row r="188" spans="1:38" ht="15" customHeight="1">
      <c r="A188" s="21">
        <v>159974</v>
      </c>
      <c r="B188" s="21">
        <v>660555</v>
      </c>
      <c r="C188" s="21" t="s">
        <v>180</v>
      </c>
      <c r="D188" s="21" t="s">
        <v>2168</v>
      </c>
      <c r="E188" s="21" t="s">
        <v>3</v>
      </c>
      <c r="F188" s="21" t="s">
        <v>4875</v>
      </c>
      <c r="G188" s="21" t="s">
        <v>2340</v>
      </c>
      <c r="H188" s="21" t="s">
        <v>2341</v>
      </c>
      <c r="I188" s="21" t="s">
        <v>2015</v>
      </c>
      <c r="J188" s="21" t="s">
        <v>2342</v>
      </c>
      <c r="K188" s="21" t="s">
        <v>1181</v>
      </c>
      <c r="L188" s="21" t="s">
        <v>3549</v>
      </c>
      <c r="M188" s="21"/>
      <c r="N188" s="21" t="s">
        <v>2727</v>
      </c>
      <c r="O188" s="21" t="s">
        <v>2345</v>
      </c>
      <c r="P188" s="21" t="s">
        <v>2728</v>
      </c>
      <c r="Q188" s="21">
        <v>323</v>
      </c>
      <c r="R188" s="21">
        <v>0</v>
      </c>
      <c r="S188" s="21">
        <v>62</v>
      </c>
      <c r="T188" s="21">
        <v>385</v>
      </c>
      <c r="U188" s="21">
        <v>0.83899999999999997</v>
      </c>
      <c r="V188" s="21">
        <v>0</v>
      </c>
      <c r="W188" s="21">
        <v>0.83899999999999997</v>
      </c>
      <c r="X188" s="21" t="s">
        <v>2015</v>
      </c>
      <c r="Y188" s="21" t="s">
        <v>2342</v>
      </c>
      <c r="Z188" s="21" t="s">
        <v>2342</v>
      </c>
      <c r="AA188" s="21" t="s">
        <v>2342</v>
      </c>
      <c r="AB188" s="21" t="s">
        <v>2342</v>
      </c>
      <c r="AC188" s="21" t="s">
        <v>2342</v>
      </c>
      <c r="AD188" s="21" t="s">
        <v>2342</v>
      </c>
      <c r="AE188" s="21" t="s">
        <v>2015</v>
      </c>
      <c r="AF188" s="21" t="s">
        <v>2015</v>
      </c>
      <c r="AG188" s="21" t="s">
        <v>2015</v>
      </c>
      <c r="AH188" s="21" t="s">
        <v>2015</v>
      </c>
      <c r="AI188" s="21" t="s">
        <v>2015</v>
      </c>
      <c r="AJ188" s="21" t="s">
        <v>2015</v>
      </c>
      <c r="AK188" s="21" t="s">
        <v>2015</v>
      </c>
      <c r="AL188" s="21" t="s">
        <v>4802</v>
      </c>
    </row>
    <row r="189" spans="1:38" ht="15" customHeight="1">
      <c r="A189" s="21">
        <v>159974</v>
      </c>
      <c r="B189" s="21">
        <v>660556</v>
      </c>
      <c r="C189" s="21" t="s">
        <v>180</v>
      </c>
      <c r="D189" s="21" t="s">
        <v>2168</v>
      </c>
      <c r="E189" s="21" t="s">
        <v>3</v>
      </c>
      <c r="F189" s="21" t="s">
        <v>4875</v>
      </c>
      <c r="G189" s="21" t="s">
        <v>2340</v>
      </c>
      <c r="H189" s="21" t="s">
        <v>2341</v>
      </c>
      <c r="I189" s="21" t="s">
        <v>2015</v>
      </c>
      <c r="J189" s="21" t="s">
        <v>2342</v>
      </c>
      <c r="K189" s="21" t="s">
        <v>735</v>
      </c>
      <c r="L189" s="21" t="s">
        <v>3550</v>
      </c>
      <c r="M189" s="21"/>
      <c r="N189" s="21" t="s">
        <v>2727</v>
      </c>
      <c r="O189" s="21" t="s">
        <v>2345</v>
      </c>
      <c r="P189" s="21" t="s">
        <v>3545</v>
      </c>
      <c r="Q189" s="21">
        <v>399</v>
      </c>
      <c r="R189" s="21">
        <v>0</v>
      </c>
      <c r="S189" s="21">
        <v>140</v>
      </c>
      <c r="T189" s="21">
        <v>539</v>
      </c>
      <c r="U189" s="21">
        <v>0.74029999999999996</v>
      </c>
      <c r="V189" s="21">
        <v>0</v>
      </c>
      <c r="W189" s="21">
        <v>0.74029999999999996</v>
      </c>
      <c r="X189" s="21" t="s">
        <v>2015</v>
      </c>
      <c r="Y189" s="21" t="s">
        <v>2342</v>
      </c>
      <c r="Z189" s="21" t="s">
        <v>2342</v>
      </c>
      <c r="AA189" s="21" t="s">
        <v>2342</v>
      </c>
      <c r="AB189" s="21" t="s">
        <v>2342</v>
      </c>
      <c r="AC189" s="21" t="s">
        <v>2342</v>
      </c>
      <c r="AD189" s="21" t="s">
        <v>2342</v>
      </c>
      <c r="AE189" s="21" t="s">
        <v>2015</v>
      </c>
      <c r="AF189" s="21" t="s">
        <v>2015</v>
      </c>
      <c r="AG189" s="21" t="s">
        <v>2015</v>
      </c>
      <c r="AH189" s="21" t="s">
        <v>2015</v>
      </c>
      <c r="AI189" s="21" t="s">
        <v>2015</v>
      </c>
      <c r="AJ189" s="21" t="s">
        <v>2015</v>
      </c>
      <c r="AK189" s="21" t="s">
        <v>2015</v>
      </c>
      <c r="AL189" s="21" t="s">
        <v>4802</v>
      </c>
    </row>
    <row r="190" spans="1:38" ht="15" customHeight="1">
      <c r="A190" s="21">
        <v>159160</v>
      </c>
      <c r="B190" s="21">
        <v>660558</v>
      </c>
      <c r="C190" s="21" t="s">
        <v>3543</v>
      </c>
      <c r="D190" s="21"/>
      <c r="E190" s="21" t="s">
        <v>3</v>
      </c>
      <c r="F190" s="21" t="s">
        <v>4875</v>
      </c>
      <c r="G190" s="21" t="s">
        <v>2380</v>
      </c>
      <c r="H190" s="21" t="s">
        <v>2341</v>
      </c>
      <c r="I190" s="21" t="s">
        <v>2015</v>
      </c>
      <c r="J190" s="21" t="s">
        <v>2342</v>
      </c>
      <c r="K190" s="21" t="s">
        <v>3543</v>
      </c>
      <c r="L190" s="21" t="s">
        <v>3544</v>
      </c>
      <c r="M190" s="21"/>
      <c r="N190" s="21" t="s">
        <v>2727</v>
      </c>
      <c r="O190" s="21" t="s">
        <v>2345</v>
      </c>
      <c r="P190" s="21" t="s">
        <v>3545</v>
      </c>
      <c r="Q190" s="21">
        <v>0</v>
      </c>
      <c r="R190" s="21">
        <v>0</v>
      </c>
      <c r="S190" s="21">
        <v>0</v>
      </c>
      <c r="T190" s="21">
        <v>0</v>
      </c>
      <c r="U190" s="21">
        <v>0</v>
      </c>
      <c r="V190" s="21">
        <v>0</v>
      </c>
      <c r="W190" s="21">
        <v>0</v>
      </c>
      <c r="X190" s="21" t="s">
        <v>2015</v>
      </c>
      <c r="Y190" s="21" t="s">
        <v>2342</v>
      </c>
      <c r="Z190" s="21" t="s">
        <v>2342</v>
      </c>
      <c r="AA190" s="21" t="s">
        <v>2342</v>
      </c>
      <c r="AB190" s="21" t="s">
        <v>2342</v>
      </c>
      <c r="AC190" s="21" t="s">
        <v>2342</v>
      </c>
      <c r="AD190" s="21" t="s">
        <v>2342</v>
      </c>
      <c r="AE190" s="21" t="s">
        <v>2342</v>
      </c>
      <c r="AF190" s="21" t="s">
        <v>2342</v>
      </c>
      <c r="AG190" s="21" t="s">
        <v>2342</v>
      </c>
      <c r="AH190" s="21" t="s">
        <v>2342</v>
      </c>
      <c r="AI190" s="21" t="s">
        <v>2342</v>
      </c>
      <c r="AJ190" s="21" t="s">
        <v>2342</v>
      </c>
      <c r="AK190" s="21" t="s">
        <v>2342</v>
      </c>
      <c r="AL190" s="21" t="s">
        <v>4803</v>
      </c>
    </row>
    <row r="191" spans="1:38" ht="15" customHeight="1">
      <c r="A191" s="21">
        <v>159972</v>
      </c>
      <c r="B191" s="21">
        <v>660561</v>
      </c>
      <c r="C191" s="21" t="s">
        <v>165</v>
      </c>
      <c r="D191" s="21" t="s">
        <v>2153</v>
      </c>
      <c r="E191" s="21" t="s">
        <v>4</v>
      </c>
      <c r="F191" s="21" t="s">
        <v>4866</v>
      </c>
      <c r="G191" s="21" t="s">
        <v>2340</v>
      </c>
      <c r="H191" s="21" t="s">
        <v>2341</v>
      </c>
      <c r="I191" s="21" t="s">
        <v>2015</v>
      </c>
      <c r="J191" s="21" t="s">
        <v>2342</v>
      </c>
      <c r="K191" s="21" t="s">
        <v>806</v>
      </c>
      <c r="L191" s="21" t="s">
        <v>3455</v>
      </c>
      <c r="M191" s="21"/>
      <c r="N191" s="21" t="s">
        <v>3393</v>
      </c>
      <c r="O191" s="21" t="s">
        <v>2345</v>
      </c>
      <c r="P191" s="21" t="s">
        <v>3441</v>
      </c>
      <c r="Q191" s="21">
        <v>439</v>
      </c>
      <c r="R191" s="21">
        <v>0</v>
      </c>
      <c r="S191" s="21">
        <v>119</v>
      </c>
      <c r="T191" s="21">
        <v>558</v>
      </c>
      <c r="U191" s="21">
        <v>0.78669999999999995</v>
      </c>
      <c r="V191" s="21">
        <v>0</v>
      </c>
      <c r="W191" s="21">
        <v>0.78669999999999995</v>
      </c>
      <c r="X191" s="21" t="s">
        <v>2015</v>
      </c>
      <c r="Y191" s="21" t="s">
        <v>2015</v>
      </c>
      <c r="Z191" s="21" t="s">
        <v>2015</v>
      </c>
      <c r="AA191" s="21" t="s">
        <v>2015</v>
      </c>
      <c r="AB191" s="21" t="s">
        <v>2015</v>
      </c>
      <c r="AC191" s="21" t="s">
        <v>2015</v>
      </c>
      <c r="AD191" s="21" t="s">
        <v>2015</v>
      </c>
      <c r="AE191" s="21" t="s">
        <v>2342</v>
      </c>
      <c r="AF191" s="21" t="s">
        <v>2342</v>
      </c>
      <c r="AG191" s="21" t="s">
        <v>2342</v>
      </c>
      <c r="AH191" s="21" t="s">
        <v>2015</v>
      </c>
      <c r="AI191" s="21" t="s">
        <v>2015</v>
      </c>
      <c r="AJ191" s="21" t="s">
        <v>2015</v>
      </c>
      <c r="AK191" s="21" t="s">
        <v>2015</v>
      </c>
      <c r="AL191" s="21" t="s">
        <v>4802</v>
      </c>
    </row>
    <row r="192" spans="1:38" ht="15" customHeight="1">
      <c r="A192" s="21">
        <v>159972</v>
      </c>
      <c r="B192" s="21">
        <v>660565</v>
      </c>
      <c r="C192" s="21" t="s">
        <v>165</v>
      </c>
      <c r="D192" s="21" t="s">
        <v>2153</v>
      </c>
      <c r="E192" s="21" t="s">
        <v>4</v>
      </c>
      <c r="F192" s="21" t="s">
        <v>4866</v>
      </c>
      <c r="G192" s="21" t="s">
        <v>2340</v>
      </c>
      <c r="H192" s="21" t="s">
        <v>2341</v>
      </c>
      <c r="I192" s="21" t="s">
        <v>2015</v>
      </c>
      <c r="J192" s="21" t="s">
        <v>2342</v>
      </c>
      <c r="K192" s="21" t="s">
        <v>1100</v>
      </c>
      <c r="L192" s="21" t="s">
        <v>3439</v>
      </c>
      <c r="M192" s="21"/>
      <c r="N192" s="21" t="s">
        <v>3393</v>
      </c>
      <c r="O192" s="21" t="s">
        <v>2345</v>
      </c>
      <c r="P192" s="21" t="s">
        <v>3394</v>
      </c>
      <c r="Q192" s="21">
        <v>63</v>
      </c>
      <c r="R192" s="21">
        <v>0</v>
      </c>
      <c r="S192" s="21">
        <v>97</v>
      </c>
      <c r="T192" s="21">
        <v>160</v>
      </c>
      <c r="U192" s="21">
        <v>0.39379999999999998</v>
      </c>
      <c r="V192" s="21">
        <v>0</v>
      </c>
      <c r="W192" s="21">
        <v>0.39379999999999998</v>
      </c>
      <c r="X192" s="21" t="s">
        <v>2015</v>
      </c>
      <c r="Y192" s="21" t="s">
        <v>2015</v>
      </c>
      <c r="Z192" s="21" t="s">
        <v>2015</v>
      </c>
      <c r="AA192" s="21" t="s">
        <v>2015</v>
      </c>
      <c r="AB192" s="21" t="s">
        <v>2015</v>
      </c>
      <c r="AC192" s="21" t="s">
        <v>2015</v>
      </c>
      <c r="AD192" s="21" t="s">
        <v>2015</v>
      </c>
      <c r="AE192" s="21" t="s">
        <v>2342</v>
      </c>
      <c r="AF192" s="21" t="s">
        <v>2342</v>
      </c>
      <c r="AG192" s="21" t="s">
        <v>2342</v>
      </c>
      <c r="AH192" s="21" t="s">
        <v>2015</v>
      </c>
      <c r="AI192" s="21" t="s">
        <v>2015</v>
      </c>
      <c r="AJ192" s="21" t="s">
        <v>2015</v>
      </c>
      <c r="AK192" s="21" t="s">
        <v>2015</v>
      </c>
      <c r="AL192" s="21" t="s">
        <v>4802</v>
      </c>
    </row>
    <row r="193" spans="1:38" ht="15" customHeight="1">
      <c r="A193" s="21">
        <v>159972</v>
      </c>
      <c r="B193" s="21">
        <v>660566</v>
      </c>
      <c r="C193" s="21" t="s">
        <v>165</v>
      </c>
      <c r="D193" s="21" t="s">
        <v>2153</v>
      </c>
      <c r="E193" s="21" t="s">
        <v>4</v>
      </c>
      <c r="F193" s="21" t="s">
        <v>4866</v>
      </c>
      <c r="G193" s="21" t="s">
        <v>2340</v>
      </c>
      <c r="H193" s="21" t="s">
        <v>2341</v>
      </c>
      <c r="I193" s="21" t="s">
        <v>2015</v>
      </c>
      <c r="J193" s="21" t="s">
        <v>2342</v>
      </c>
      <c r="K193" s="21" t="s">
        <v>1101</v>
      </c>
      <c r="L193" s="21" t="s">
        <v>3440</v>
      </c>
      <c r="M193" s="21"/>
      <c r="N193" s="21" t="s">
        <v>3393</v>
      </c>
      <c r="O193" s="21" t="s">
        <v>2345</v>
      </c>
      <c r="P193" s="21" t="s">
        <v>3441</v>
      </c>
      <c r="Q193" s="21">
        <v>260</v>
      </c>
      <c r="R193" s="21">
        <v>0</v>
      </c>
      <c r="S193" s="21">
        <v>208</v>
      </c>
      <c r="T193" s="21">
        <v>468</v>
      </c>
      <c r="U193" s="21">
        <v>0.55559999999999998</v>
      </c>
      <c r="V193" s="21">
        <v>0</v>
      </c>
      <c r="W193" s="21">
        <v>0.55559999999999998</v>
      </c>
      <c r="X193" s="21" t="s">
        <v>2015</v>
      </c>
      <c r="Y193" s="21" t="s">
        <v>2342</v>
      </c>
      <c r="Z193" s="21" t="s">
        <v>2342</v>
      </c>
      <c r="AA193" s="21" t="s">
        <v>2342</v>
      </c>
      <c r="AB193" s="21" t="s">
        <v>2342</v>
      </c>
      <c r="AC193" s="21" t="s">
        <v>2342</v>
      </c>
      <c r="AD193" s="21" t="s">
        <v>2342</v>
      </c>
      <c r="AE193" s="21" t="s">
        <v>2015</v>
      </c>
      <c r="AF193" s="21" t="s">
        <v>2015</v>
      </c>
      <c r="AG193" s="21" t="s">
        <v>2015</v>
      </c>
      <c r="AH193" s="21" t="s">
        <v>2015</v>
      </c>
      <c r="AI193" s="21" t="s">
        <v>2015</v>
      </c>
      <c r="AJ193" s="21" t="s">
        <v>2015</v>
      </c>
      <c r="AK193" s="21" t="s">
        <v>2015</v>
      </c>
      <c r="AL193" s="21" t="s">
        <v>4802</v>
      </c>
    </row>
    <row r="194" spans="1:38" ht="15" customHeight="1">
      <c r="A194" s="21">
        <v>159972</v>
      </c>
      <c r="B194" s="21">
        <v>660568</v>
      </c>
      <c r="C194" s="21" t="s">
        <v>165</v>
      </c>
      <c r="D194" s="21" t="s">
        <v>2153</v>
      </c>
      <c r="E194" s="21" t="s">
        <v>4</v>
      </c>
      <c r="F194" s="21" t="s">
        <v>4866</v>
      </c>
      <c r="G194" s="21" t="s">
        <v>2340</v>
      </c>
      <c r="H194" s="21" t="s">
        <v>2341</v>
      </c>
      <c r="I194" s="21" t="s">
        <v>2015</v>
      </c>
      <c r="J194" s="21" t="s">
        <v>2342</v>
      </c>
      <c r="K194" s="21" t="s">
        <v>1105</v>
      </c>
      <c r="L194" s="21" t="s">
        <v>3445</v>
      </c>
      <c r="M194" s="21"/>
      <c r="N194" s="21" t="s">
        <v>3393</v>
      </c>
      <c r="O194" s="21" t="s">
        <v>2345</v>
      </c>
      <c r="P194" s="21" t="s">
        <v>3441</v>
      </c>
      <c r="Q194" s="21">
        <v>325</v>
      </c>
      <c r="R194" s="21">
        <v>0</v>
      </c>
      <c r="S194" s="21">
        <v>146</v>
      </c>
      <c r="T194" s="21">
        <v>471</v>
      </c>
      <c r="U194" s="21">
        <v>0.69</v>
      </c>
      <c r="V194" s="21">
        <v>0</v>
      </c>
      <c r="W194" s="21">
        <v>0.69</v>
      </c>
      <c r="X194" s="21" t="s">
        <v>2015</v>
      </c>
      <c r="Y194" s="21" t="s">
        <v>2342</v>
      </c>
      <c r="Z194" s="21" t="s">
        <v>2342</v>
      </c>
      <c r="AA194" s="21" t="s">
        <v>2342</v>
      </c>
      <c r="AB194" s="21" t="s">
        <v>2342</v>
      </c>
      <c r="AC194" s="21" t="s">
        <v>2342</v>
      </c>
      <c r="AD194" s="21" t="s">
        <v>2342</v>
      </c>
      <c r="AE194" s="21" t="s">
        <v>2015</v>
      </c>
      <c r="AF194" s="21" t="s">
        <v>2015</v>
      </c>
      <c r="AG194" s="21" t="s">
        <v>2015</v>
      </c>
      <c r="AH194" s="21" t="s">
        <v>2015</v>
      </c>
      <c r="AI194" s="21" t="s">
        <v>2015</v>
      </c>
      <c r="AJ194" s="21" t="s">
        <v>2015</v>
      </c>
      <c r="AK194" s="21" t="s">
        <v>2015</v>
      </c>
      <c r="AL194" s="21" t="s">
        <v>4802</v>
      </c>
    </row>
    <row r="195" spans="1:38" ht="15" customHeight="1">
      <c r="A195" s="21">
        <v>159972</v>
      </c>
      <c r="B195" s="21">
        <v>660571</v>
      </c>
      <c r="C195" s="21" t="s">
        <v>165</v>
      </c>
      <c r="D195" s="21" t="s">
        <v>2153</v>
      </c>
      <c r="E195" s="21" t="s">
        <v>4</v>
      </c>
      <c r="F195" s="21" t="s">
        <v>4866</v>
      </c>
      <c r="G195" s="21" t="s">
        <v>2340</v>
      </c>
      <c r="H195" s="21" t="s">
        <v>2341</v>
      </c>
      <c r="I195" s="21" t="s">
        <v>2015</v>
      </c>
      <c r="J195" s="21" t="s">
        <v>2342</v>
      </c>
      <c r="K195" s="21" t="s">
        <v>1112</v>
      </c>
      <c r="L195" s="21" t="s">
        <v>3452</v>
      </c>
      <c r="M195" s="21"/>
      <c r="N195" s="21" t="s">
        <v>3393</v>
      </c>
      <c r="O195" s="21" t="s">
        <v>2345</v>
      </c>
      <c r="P195" s="21" t="s">
        <v>3441</v>
      </c>
      <c r="Q195" s="21">
        <v>281</v>
      </c>
      <c r="R195" s="21">
        <v>0</v>
      </c>
      <c r="S195" s="21">
        <v>186</v>
      </c>
      <c r="T195" s="21">
        <v>467</v>
      </c>
      <c r="U195" s="21">
        <v>0.60170000000000001</v>
      </c>
      <c r="V195" s="21">
        <v>0</v>
      </c>
      <c r="W195" s="21">
        <v>0.60170000000000001</v>
      </c>
      <c r="X195" s="21" t="s">
        <v>2015</v>
      </c>
      <c r="Y195" s="21" t="s">
        <v>2342</v>
      </c>
      <c r="Z195" s="21" t="s">
        <v>2342</v>
      </c>
      <c r="AA195" s="21" t="s">
        <v>2342</v>
      </c>
      <c r="AB195" s="21" t="s">
        <v>2342</v>
      </c>
      <c r="AC195" s="21" t="s">
        <v>2342</v>
      </c>
      <c r="AD195" s="21" t="s">
        <v>2342</v>
      </c>
      <c r="AE195" s="21" t="s">
        <v>2015</v>
      </c>
      <c r="AF195" s="21" t="s">
        <v>2015</v>
      </c>
      <c r="AG195" s="21" t="s">
        <v>2015</v>
      </c>
      <c r="AH195" s="21" t="s">
        <v>2015</v>
      </c>
      <c r="AI195" s="21" t="s">
        <v>2015</v>
      </c>
      <c r="AJ195" s="21" t="s">
        <v>2015</v>
      </c>
      <c r="AK195" s="21" t="s">
        <v>2015</v>
      </c>
      <c r="AL195" s="21" t="s">
        <v>4802</v>
      </c>
    </row>
    <row r="196" spans="1:38" ht="15" customHeight="1">
      <c r="A196" s="21">
        <v>159972</v>
      </c>
      <c r="B196" s="21">
        <v>660573</v>
      </c>
      <c r="C196" s="21" t="s">
        <v>165</v>
      </c>
      <c r="D196" s="21" t="s">
        <v>2153</v>
      </c>
      <c r="E196" s="21" t="s">
        <v>4</v>
      </c>
      <c r="F196" s="21" t="s">
        <v>4866</v>
      </c>
      <c r="G196" s="21" t="s">
        <v>2340</v>
      </c>
      <c r="H196" s="21" t="s">
        <v>2341</v>
      </c>
      <c r="I196" s="21" t="s">
        <v>2015</v>
      </c>
      <c r="J196" s="21" t="s">
        <v>2342</v>
      </c>
      <c r="K196" s="21" t="s">
        <v>1115</v>
      </c>
      <c r="L196" s="21" t="s">
        <v>3454</v>
      </c>
      <c r="M196" s="21"/>
      <c r="N196" s="21" t="s">
        <v>3393</v>
      </c>
      <c r="O196" s="21" t="s">
        <v>2345</v>
      </c>
      <c r="P196" s="21" t="s">
        <v>3441</v>
      </c>
      <c r="Q196" s="21">
        <v>222</v>
      </c>
      <c r="R196" s="21">
        <v>0</v>
      </c>
      <c r="S196" s="21">
        <v>253</v>
      </c>
      <c r="T196" s="21">
        <v>475</v>
      </c>
      <c r="U196" s="21">
        <v>0.46739999999999998</v>
      </c>
      <c r="V196" s="21">
        <v>0</v>
      </c>
      <c r="W196" s="21">
        <v>0.46739999999999998</v>
      </c>
      <c r="X196" s="21" t="s">
        <v>2015</v>
      </c>
      <c r="Y196" s="21" t="s">
        <v>2342</v>
      </c>
      <c r="Z196" s="21" t="s">
        <v>2342</v>
      </c>
      <c r="AA196" s="21" t="s">
        <v>2342</v>
      </c>
      <c r="AB196" s="21" t="s">
        <v>2342</v>
      </c>
      <c r="AC196" s="21" t="s">
        <v>2342</v>
      </c>
      <c r="AD196" s="21" t="s">
        <v>2342</v>
      </c>
      <c r="AE196" s="21" t="s">
        <v>2015</v>
      </c>
      <c r="AF196" s="21" t="s">
        <v>2015</v>
      </c>
      <c r="AG196" s="21" t="s">
        <v>2015</v>
      </c>
      <c r="AH196" s="21" t="s">
        <v>2015</v>
      </c>
      <c r="AI196" s="21" t="s">
        <v>2015</v>
      </c>
      <c r="AJ196" s="21" t="s">
        <v>2015</v>
      </c>
      <c r="AK196" s="21" t="s">
        <v>2015</v>
      </c>
      <c r="AL196" s="21" t="s">
        <v>4802</v>
      </c>
    </row>
    <row r="197" spans="1:38" ht="15" customHeight="1">
      <c r="A197" s="21">
        <v>159297</v>
      </c>
      <c r="B197" s="21">
        <v>660576</v>
      </c>
      <c r="C197" s="21" t="s">
        <v>42</v>
      </c>
      <c r="D197" s="21" t="s">
        <v>2029</v>
      </c>
      <c r="E197" s="21" t="s">
        <v>4</v>
      </c>
      <c r="F197" s="21" t="s">
        <v>4866</v>
      </c>
      <c r="G197" s="21" t="s">
        <v>2340</v>
      </c>
      <c r="H197" s="21" t="s">
        <v>2341</v>
      </c>
      <c r="I197" s="21" t="s">
        <v>2015</v>
      </c>
      <c r="J197" s="21" t="s">
        <v>2342</v>
      </c>
      <c r="K197" s="21" t="s">
        <v>340</v>
      </c>
      <c r="L197" s="21" t="s">
        <v>2369</v>
      </c>
      <c r="M197" s="21"/>
      <c r="N197" s="21" t="s">
        <v>2370</v>
      </c>
      <c r="O197" s="21" t="s">
        <v>2345</v>
      </c>
      <c r="P197" s="21" t="s">
        <v>2371</v>
      </c>
      <c r="Q197" s="21">
        <v>419</v>
      </c>
      <c r="R197" s="21">
        <v>111</v>
      </c>
      <c r="S197" s="21">
        <v>1139</v>
      </c>
      <c r="T197" s="21">
        <v>1669</v>
      </c>
      <c r="U197" s="21">
        <v>0.251</v>
      </c>
      <c r="V197" s="21">
        <v>6.6500000000000004E-2</v>
      </c>
      <c r="W197" s="21">
        <v>0.31759999999999999</v>
      </c>
      <c r="X197" s="21" t="s">
        <v>2015</v>
      </c>
      <c r="Y197" s="21" t="s">
        <v>2015</v>
      </c>
      <c r="Z197" s="21" t="s">
        <v>2015</v>
      </c>
      <c r="AA197" s="21" t="s">
        <v>2015</v>
      </c>
      <c r="AB197" s="21" t="s">
        <v>2015</v>
      </c>
      <c r="AC197" s="21" t="s">
        <v>2015</v>
      </c>
      <c r="AD197" s="21" t="s">
        <v>2015</v>
      </c>
      <c r="AE197" s="21" t="s">
        <v>2015</v>
      </c>
      <c r="AF197" s="21" t="s">
        <v>2015</v>
      </c>
      <c r="AG197" s="21" t="s">
        <v>2015</v>
      </c>
      <c r="AH197" s="21" t="s">
        <v>2342</v>
      </c>
      <c r="AI197" s="21" t="s">
        <v>2342</v>
      </c>
      <c r="AJ197" s="21" t="s">
        <v>2342</v>
      </c>
      <c r="AK197" s="21" t="s">
        <v>2342</v>
      </c>
      <c r="AL197" s="21" t="s">
        <v>4803</v>
      </c>
    </row>
    <row r="198" spans="1:38" ht="15" customHeight="1">
      <c r="A198" s="21">
        <v>159297</v>
      </c>
      <c r="B198" s="21">
        <v>660577</v>
      </c>
      <c r="C198" s="21" t="s">
        <v>42</v>
      </c>
      <c r="D198" s="21" t="s">
        <v>2029</v>
      </c>
      <c r="E198" s="21" t="s">
        <v>4</v>
      </c>
      <c r="F198" s="21" t="s">
        <v>4866</v>
      </c>
      <c r="G198" s="21" t="s">
        <v>2340</v>
      </c>
      <c r="H198" s="21" t="s">
        <v>2341</v>
      </c>
      <c r="I198" s="21" t="s">
        <v>2015</v>
      </c>
      <c r="J198" s="21" t="s">
        <v>2342</v>
      </c>
      <c r="K198" s="21" t="s">
        <v>349</v>
      </c>
      <c r="L198" s="21" t="s">
        <v>2374</v>
      </c>
      <c r="M198" s="21"/>
      <c r="N198" s="21" t="s">
        <v>2370</v>
      </c>
      <c r="O198" s="21" t="s">
        <v>2345</v>
      </c>
      <c r="P198" s="21" t="s">
        <v>2371</v>
      </c>
      <c r="Q198" s="21">
        <v>88</v>
      </c>
      <c r="R198" s="21">
        <v>0</v>
      </c>
      <c r="S198" s="21">
        <v>31</v>
      </c>
      <c r="T198" s="21">
        <v>119</v>
      </c>
      <c r="U198" s="21">
        <v>0.73950000000000005</v>
      </c>
      <c r="V198" s="21">
        <v>0</v>
      </c>
      <c r="W198" s="21">
        <v>0.73950000000000005</v>
      </c>
      <c r="X198" s="21" t="s">
        <v>2015</v>
      </c>
      <c r="Y198" s="21" t="s">
        <v>2015</v>
      </c>
      <c r="Z198" s="21" t="s">
        <v>2015</v>
      </c>
      <c r="AA198" s="21" t="s">
        <v>2015</v>
      </c>
      <c r="AB198" s="21" t="s">
        <v>2015</v>
      </c>
      <c r="AC198" s="21" t="s">
        <v>2015</v>
      </c>
      <c r="AD198" s="21" t="s">
        <v>2015</v>
      </c>
      <c r="AE198" s="21" t="s">
        <v>2015</v>
      </c>
      <c r="AF198" s="21" t="s">
        <v>2015</v>
      </c>
      <c r="AG198" s="21" t="s">
        <v>2015</v>
      </c>
      <c r="AH198" s="21" t="s">
        <v>2342</v>
      </c>
      <c r="AI198" s="21" t="s">
        <v>2342</v>
      </c>
      <c r="AJ198" s="21" t="s">
        <v>2342</v>
      </c>
      <c r="AK198" s="21" t="s">
        <v>2342</v>
      </c>
      <c r="AL198" s="21" t="s">
        <v>4802</v>
      </c>
    </row>
    <row r="199" spans="1:38" ht="15" customHeight="1">
      <c r="A199" s="21">
        <v>159297</v>
      </c>
      <c r="B199" s="21">
        <v>660579</v>
      </c>
      <c r="C199" s="21" t="s">
        <v>42</v>
      </c>
      <c r="D199" s="21" t="s">
        <v>2029</v>
      </c>
      <c r="E199" s="21" t="s">
        <v>4</v>
      </c>
      <c r="F199" s="21" t="s">
        <v>4866</v>
      </c>
      <c r="G199" s="21" t="s">
        <v>2340</v>
      </c>
      <c r="H199" s="21" t="s">
        <v>2341</v>
      </c>
      <c r="I199" s="21" t="s">
        <v>2015</v>
      </c>
      <c r="J199" s="21" t="s">
        <v>2342</v>
      </c>
      <c r="K199" s="21" t="s">
        <v>346</v>
      </c>
      <c r="L199" s="21" t="s">
        <v>2376</v>
      </c>
      <c r="M199" s="21"/>
      <c r="N199" s="21" t="s">
        <v>2370</v>
      </c>
      <c r="O199" s="21" t="s">
        <v>2345</v>
      </c>
      <c r="P199" s="21" t="s">
        <v>2371</v>
      </c>
      <c r="Q199" s="21">
        <v>181</v>
      </c>
      <c r="R199" s="21">
        <v>61</v>
      </c>
      <c r="S199" s="21">
        <v>402</v>
      </c>
      <c r="T199" s="21">
        <v>644</v>
      </c>
      <c r="U199" s="21">
        <v>0.28110000000000002</v>
      </c>
      <c r="V199" s="21">
        <v>9.4700000000000006E-2</v>
      </c>
      <c r="W199" s="21">
        <v>0.37580000000000002</v>
      </c>
      <c r="X199" s="21" t="s">
        <v>2015</v>
      </c>
      <c r="Y199" s="21" t="s">
        <v>2015</v>
      </c>
      <c r="Z199" s="21" t="s">
        <v>2015</v>
      </c>
      <c r="AA199" s="21" t="s">
        <v>2015</v>
      </c>
      <c r="AB199" s="21" t="s">
        <v>2015</v>
      </c>
      <c r="AC199" s="21" t="s">
        <v>2015</v>
      </c>
      <c r="AD199" s="21" t="s">
        <v>2015</v>
      </c>
      <c r="AE199" s="21" t="s">
        <v>2342</v>
      </c>
      <c r="AF199" s="21" t="s">
        <v>2342</v>
      </c>
      <c r="AG199" s="21" t="s">
        <v>2342</v>
      </c>
      <c r="AH199" s="21" t="s">
        <v>2015</v>
      </c>
      <c r="AI199" s="21" t="s">
        <v>2015</v>
      </c>
      <c r="AJ199" s="21" t="s">
        <v>2015</v>
      </c>
      <c r="AK199" s="21" t="s">
        <v>2015</v>
      </c>
      <c r="AL199" s="21" t="s">
        <v>4803</v>
      </c>
    </row>
    <row r="200" spans="1:38" ht="15" customHeight="1">
      <c r="A200" s="21">
        <v>159297</v>
      </c>
      <c r="B200" s="21">
        <v>660580</v>
      </c>
      <c r="C200" s="21" t="s">
        <v>42</v>
      </c>
      <c r="D200" s="21" t="s">
        <v>2029</v>
      </c>
      <c r="E200" s="21" t="s">
        <v>4</v>
      </c>
      <c r="F200" s="21" t="s">
        <v>4866</v>
      </c>
      <c r="G200" s="21" t="s">
        <v>2340</v>
      </c>
      <c r="H200" s="21" t="s">
        <v>2341</v>
      </c>
      <c r="I200" s="21" t="s">
        <v>2015</v>
      </c>
      <c r="J200" s="21" t="s">
        <v>2342</v>
      </c>
      <c r="K200" s="21" t="s">
        <v>347</v>
      </c>
      <c r="L200" s="21" t="s">
        <v>2377</v>
      </c>
      <c r="M200" s="21"/>
      <c r="N200" s="21" t="s">
        <v>2370</v>
      </c>
      <c r="O200" s="21" t="s">
        <v>2345</v>
      </c>
      <c r="P200" s="21" t="s">
        <v>2371</v>
      </c>
      <c r="Q200" s="21">
        <v>161</v>
      </c>
      <c r="R200" s="21">
        <v>31</v>
      </c>
      <c r="S200" s="21">
        <v>363</v>
      </c>
      <c r="T200" s="21">
        <v>555</v>
      </c>
      <c r="U200" s="21">
        <v>0.29010000000000002</v>
      </c>
      <c r="V200" s="21">
        <v>5.5899999999999998E-2</v>
      </c>
      <c r="W200" s="21">
        <v>0.34589999999999999</v>
      </c>
      <c r="X200" s="21" t="s">
        <v>2342</v>
      </c>
      <c r="Y200" s="21" t="s">
        <v>2342</v>
      </c>
      <c r="Z200" s="21" t="s">
        <v>2342</v>
      </c>
      <c r="AA200" s="21" t="s">
        <v>2342</v>
      </c>
      <c r="AB200" s="21" t="s">
        <v>2342</v>
      </c>
      <c r="AC200" s="21" t="s">
        <v>2342</v>
      </c>
      <c r="AD200" s="21" t="s">
        <v>2342</v>
      </c>
      <c r="AE200" s="21" t="s">
        <v>2015</v>
      </c>
      <c r="AF200" s="21" t="s">
        <v>2015</v>
      </c>
      <c r="AG200" s="21" t="s">
        <v>2015</v>
      </c>
      <c r="AH200" s="21" t="s">
        <v>2015</v>
      </c>
      <c r="AI200" s="21" t="s">
        <v>2015</v>
      </c>
      <c r="AJ200" s="21" t="s">
        <v>2015</v>
      </c>
      <c r="AK200" s="21" t="s">
        <v>2015</v>
      </c>
      <c r="AL200" s="21" t="s">
        <v>4803</v>
      </c>
    </row>
    <row r="201" spans="1:38" ht="15" customHeight="1">
      <c r="A201" s="21">
        <v>159297</v>
      </c>
      <c r="B201" s="21">
        <v>660581</v>
      </c>
      <c r="C201" s="21" t="s">
        <v>42</v>
      </c>
      <c r="D201" s="21" t="s">
        <v>2029</v>
      </c>
      <c r="E201" s="21" t="s">
        <v>4</v>
      </c>
      <c r="F201" s="21" t="s">
        <v>4866</v>
      </c>
      <c r="G201" s="21" t="s">
        <v>2340</v>
      </c>
      <c r="H201" s="21" t="s">
        <v>2341</v>
      </c>
      <c r="I201" s="21" t="s">
        <v>2015</v>
      </c>
      <c r="J201" s="21" t="s">
        <v>2342</v>
      </c>
      <c r="K201" s="21" t="s">
        <v>341</v>
      </c>
      <c r="L201" s="21" t="s">
        <v>2372</v>
      </c>
      <c r="M201" s="21"/>
      <c r="N201" s="21" t="s">
        <v>2370</v>
      </c>
      <c r="O201" s="21" t="s">
        <v>2345</v>
      </c>
      <c r="P201" s="21" t="s">
        <v>2371</v>
      </c>
      <c r="Q201" s="21">
        <v>207</v>
      </c>
      <c r="R201" s="21">
        <v>42</v>
      </c>
      <c r="S201" s="21">
        <v>419</v>
      </c>
      <c r="T201" s="21">
        <v>668</v>
      </c>
      <c r="U201" s="21">
        <v>0.30990000000000001</v>
      </c>
      <c r="V201" s="21">
        <v>6.2899999999999998E-2</v>
      </c>
      <c r="W201" s="21">
        <v>0.37280000000000002</v>
      </c>
      <c r="X201" s="21" t="s">
        <v>2015</v>
      </c>
      <c r="Y201" s="21" t="s">
        <v>2342</v>
      </c>
      <c r="Z201" s="21" t="s">
        <v>2342</v>
      </c>
      <c r="AA201" s="21" t="s">
        <v>2342</v>
      </c>
      <c r="AB201" s="21" t="s">
        <v>2342</v>
      </c>
      <c r="AC201" s="21" t="s">
        <v>2342</v>
      </c>
      <c r="AD201" s="21" t="s">
        <v>2342</v>
      </c>
      <c r="AE201" s="21" t="s">
        <v>2015</v>
      </c>
      <c r="AF201" s="21" t="s">
        <v>2015</v>
      </c>
      <c r="AG201" s="21" t="s">
        <v>2015</v>
      </c>
      <c r="AH201" s="21" t="s">
        <v>2015</v>
      </c>
      <c r="AI201" s="21" t="s">
        <v>2015</v>
      </c>
      <c r="AJ201" s="21" t="s">
        <v>2015</v>
      </c>
      <c r="AK201" s="21" t="s">
        <v>2015</v>
      </c>
      <c r="AL201" s="21" t="s">
        <v>4803</v>
      </c>
    </row>
    <row r="202" spans="1:38" ht="15" customHeight="1">
      <c r="A202" s="21">
        <v>159297</v>
      </c>
      <c r="B202" s="21">
        <v>660582</v>
      </c>
      <c r="C202" s="21" t="s">
        <v>42</v>
      </c>
      <c r="D202" s="21" t="s">
        <v>2029</v>
      </c>
      <c r="E202" s="21" t="s">
        <v>4</v>
      </c>
      <c r="F202" s="21" t="s">
        <v>4866</v>
      </c>
      <c r="G202" s="21" t="s">
        <v>2340</v>
      </c>
      <c r="H202" s="21" t="s">
        <v>2341</v>
      </c>
      <c r="I202" s="21" t="s">
        <v>2015</v>
      </c>
      <c r="J202" s="21" t="s">
        <v>2342</v>
      </c>
      <c r="K202" s="21" t="s">
        <v>343</v>
      </c>
      <c r="L202" s="21" t="s">
        <v>2373</v>
      </c>
      <c r="M202" s="21"/>
      <c r="N202" s="21" t="s">
        <v>2370</v>
      </c>
      <c r="O202" s="21" t="s">
        <v>2345</v>
      </c>
      <c r="P202" s="21" t="s">
        <v>2371</v>
      </c>
      <c r="Q202" s="21">
        <v>220</v>
      </c>
      <c r="R202" s="21">
        <v>60</v>
      </c>
      <c r="S202" s="21">
        <v>384</v>
      </c>
      <c r="T202" s="21">
        <v>664</v>
      </c>
      <c r="U202" s="21">
        <v>0.33129999999999998</v>
      </c>
      <c r="V202" s="21">
        <v>9.0399999999999994E-2</v>
      </c>
      <c r="W202" s="21">
        <v>0.42170000000000002</v>
      </c>
      <c r="X202" s="21" t="s">
        <v>2342</v>
      </c>
      <c r="Y202" s="21" t="s">
        <v>2342</v>
      </c>
      <c r="Z202" s="21" t="s">
        <v>2342</v>
      </c>
      <c r="AA202" s="21" t="s">
        <v>2342</v>
      </c>
      <c r="AB202" s="21" t="s">
        <v>2342</v>
      </c>
      <c r="AC202" s="21" t="s">
        <v>2342</v>
      </c>
      <c r="AD202" s="21" t="s">
        <v>2342</v>
      </c>
      <c r="AE202" s="21" t="s">
        <v>2015</v>
      </c>
      <c r="AF202" s="21" t="s">
        <v>2015</v>
      </c>
      <c r="AG202" s="21" t="s">
        <v>2015</v>
      </c>
      <c r="AH202" s="21" t="s">
        <v>2015</v>
      </c>
      <c r="AI202" s="21" t="s">
        <v>2015</v>
      </c>
      <c r="AJ202" s="21" t="s">
        <v>2015</v>
      </c>
      <c r="AK202" s="21" t="s">
        <v>2015</v>
      </c>
      <c r="AL202" s="21" t="s">
        <v>4803</v>
      </c>
    </row>
    <row r="203" spans="1:38" ht="15" customHeight="1">
      <c r="A203" s="21">
        <v>159276</v>
      </c>
      <c r="B203" s="21">
        <v>660585</v>
      </c>
      <c r="C203" s="21" t="s">
        <v>148</v>
      </c>
      <c r="D203" s="21" t="s">
        <v>2136</v>
      </c>
      <c r="E203" s="21" t="s">
        <v>4</v>
      </c>
      <c r="F203" s="21" t="s">
        <v>4875</v>
      </c>
      <c r="G203" s="21" t="s">
        <v>2340</v>
      </c>
      <c r="H203" s="21" t="s">
        <v>2341</v>
      </c>
      <c r="I203" s="21" t="s">
        <v>2015</v>
      </c>
      <c r="J203" s="21" t="s">
        <v>2342</v>
      </c>
      <c r="K203" s="21" t="s">
        <v>1018</v>
      </c>
      <c r="L203" s="21" t="s">
        <v>3344</v>
      </c>
      <c r="M203" s="21"/>
      <c r="N203" s="21" t="s">
        <v>3338</v>
      </c>
      <c r="O203" s="21" t="s">
        <v>2345</v>
      </c>
      <c r="P203" s="21" t="s">
        <v>3339</v>
      </c>
      <c r="Q203" s="21">
        <v>386</v>
      </c>
      <c r="R203" s="21">
        <v>123</v>
      </c>
      <c r="S203" s="21">
        <v>1635</v>
      </c>
      <c r="T203" s="21">
        <v>2144</v>
      </c>
      <c r="U203" s="21">
        <v>0.18</v>
      </c>
      <c r="V203" s="21">
        <v>5.74E-2</v>
      </c>
      <c r="W203" s="21">
        <v>0.2374</v>
      </c>
      <c r="X203" s="21" t="s">
        <v>2015</v>
      </c>
      <c r="Y203" s="21" t="s">
        <v>2015</v>
      </c>
      <c r="Z203" s="21" t="s">
        <v>2015</v>
      </c>
      <c r="AA203" s="21" t="s">
        <v>2015</v>
      </c>
      <c r="AB203" s="21" t="s">
        <v>2015</v>
      </c>
      <c r="AC203" s="21" t="s">
        <v>2015</v>
      </c>
      <c r="AD203" s="21" t="s">
        <v>2015</v>
      </c>
      <c r="AE203" s="21" t="s">
        <v>2015</v>
      </c>
      <c r="AF203" s="21" t="s">
        <v>2015</v>
      </c>
      <c r="AG203" s="21" t="s">
        <v>2015</v>
      </c>
      <c r="AH203" s="21" t="s">
        <v>2015</v>
      </c>
      <c r="AI203" s="21" t="s">
        <v>2342</v>
      </c>
      <c r="AJ203" s="21" t="s">
        <v>2342</v>
      </c>
      <c r="AK203" s="21" t="s">
        <v>2342</v>
      </c>
      <c r="AL203" s="21" t="s">
        <v>4803</v>
      </c>
    </row>
    <row r="204" spans="1:38" ht="15" customHeight="1">
      <c r="A204" s="21">
        <v>159276</v>
      </c>
      <c r="B204" s="21">
        <v>660586</v>
      </c>
      <c r="C204" s="21" t="s">
        <v>148</v>
      </c>
      <c r="D204" s="21" t="s">
        <v>2136</v>
      </c>
      <c r="E204" s="21" t="s">
        <v>4</v>
      </c>
      <c r="F204" s="21" t="s">
        <v>4875</v>
      </c>
      <c r="G204" s="21" t="s">
        <v>2340</v>
      </c>
      <c r="H204" s="21" t="s">
        <v>2341</v>
      </c>
      <c r="I204" s="21" t="s">
        <v>2015</v>
      </c>
      <c r="J204" s="21" t="s">
        <v>2342</v>
      </c>
      <c r="K204" s="21" t="s">
        <v>1019</v>
      </c>
      <c r="L204" s="21" t="s">
        <v>3345</v>
      </c>
      <c r="M204" s="21"/>
      <c r="N204" s="21" t="s">
        <v>3338</v>
      </c>
      <c r="O204" s="21" t="s">
        <v>2345</v>
      </c>
      <c r="P204" s="21" t="s">
        <v>3339</v>
      </c>
      <c r="Q204" s="21">
        <v>129</v>
      </c>
      <c r="R204" s="21">
        <v>41</v>
      </c>
      <c r="S204" s="21">
        <v>486</v>
      </c>
      <c r="T204" s="21">
        <v>656</v>
      </c>
      <c r="U204" s="21">
        <v>0.1966</v>
      </c>
      <c r="V204" s="21">
        <v>6.25E-2</v>
      </c>
      <c r="W204" s="21">
        <v>0.2591</v>
      </c>
      <c r="X204" s="21" t="s">
        <v>2015</v>
      </c>
      <c r="Y204" s="21" t="s">
        <v>2015</v>
      </c>
      <c r="Z204" s="21" t="s">
        <v>2015</v>
      </c>
      <c r="AA204" s="21" t="s">
        <v>2015</v>
      </c>
      <c r="AB204" s="21" t="s">
        <v>2015</v>
      </c>
      <c r="AC204" s="21" t="s">
        <v>2015</v>
      </c>
      <c r="AD204" s="21" t="s">
        <v>2015</v>
      </c>
      <c r="AE204" s="21" t="s">
        <v>2342</v>
      </c>
      <c r="AF204" s="21" t="s">
        <v>2342</v>
      </c>
      <c r="AG204" s="21" t="s">
        <v>2015</v>
      </c>
      <c r="AH204" s="21" t="s">
        <v>2015</v>
      </c>
      <c r="AI204" s="21" t="s">
        <v>2015</v>
      </c>
      <c r="AJ204" s="21" t="s">
        <v>2015</v>
      </c>
      <c r="AK204" s="21" t="s">
        <v>2015</v>
      </c>
      <c r="AL204" s="21" t="s">
        <v>4803</v>
      </c>
    </row>
    <row r="205" spans="1:38" ht="15" customHeight="1">
      <c r="A205" s="21">
        <v>159276</v>
      </c>
      <c r="B205" s="21">
        <v>660587</v>
      </c>
      <c r="C205" s="21" t="s">
        <v>148</v>
      </c>
      <c r="D205" s="21" t="s">
        <v>2136</v>
      </c>
      <c r="E205" s="21" t="s">
        <v>4</v>
      </c>
      <c r="F205" s="21" t="s">
        <v>4875</v>
      </c>
      <c r="G205" s="21" t="s">
        <v>2340</v>
      </c>
      <c r="H205" s="21" t="s">
        <v>2341</v>
      </c>
      <c r="I205" s="21" t="s">
        <v>2015</v>
      </c>
      <c r="J205" s="21" t="s">
        <v>2342</v>
      </c>
      <c r="K205" s="21" t="s">
        <v>1021</v>
      </c>
      <c r="L205" s="21" t="s">
        <v>3347</v>
      </c>
      <c r="M205" s="21"/>
      <c r="N205" s="21" t="s">
        <v>3338</v>
      </c>
      <c r="O205" s="21" t="s">
        <v>2345</v>
      </c>
      <c r="P205" s="21" t="s">
        <v>3339</v>
      </c>
      <c r="Q205" s="21">
        <v>160</v>
      </c>
      <c r="R205" s="21">
        <v>45</v>
      </c>
      <c r="S205" s="21">
        <v>585</v>
      </c>
      <c r="T205" s="21">
        <v>790</v>
      </c>
      <c r="U205" s="21">
        <v>0.20250000000000001</v>
      </c>
      <c r="V205" s="21">
        <v>5.7000000000000002E-2</v>
      </c>
      <c r="W205" s="21">
        <v>0.25950000000000001</v>
      </c>
      <c r="X205" s="21" t="s">
        <v>2015</v>
      </c>
      <c r="Y205" s="21" t="s">
        <v>2015</v>
      </c>
      <c r="Z205" s="21" t="s">
        <v>2015</v>
      </c>
      <c r="AA205" s="21" t="s">
        <v>2015</v>
      </c>
      <c r="AB205" s="21" t="s">
        <v>2015</v>
      </c>
      <c r="AC205" s="21" t="s">
        <v>2015</v>
      </c>
      <c r="AD205" s="21" t="s">
        <v>2015</v>
      </c>
      <c r="AE205" s="21" t="s">
        <v>2342</v>
      </c>
      <c r="AF205" s="21" t="s">
        <v>2342</v>
      </c>
      <c r="AG205" s="21" t="s">
        <v>2015</v>
      </c>
      <c r="AH205" s="21" t="s">
        <v>2015</v>
      </c>
      <c r="AI205" s="21" t="s">
        <v>2015</v>
      </c>
      <c r="AJ205" s="21" t="s">
        <v>2015</v>
      </c>
      <c r="AK205" s="21" t="s">
        <v>2015</v>
      </c>
      <c r="AL205" s="21" t="s">
        <v>4803</v>
      </c>
    </row>
    <row r="206" spans="1:38" ht="15" customHeight="1">
      <c r="A206" s="21">
        <v>159276</v>
      </c>
      <c r="B206" s="21">
        <v>660589</v>
      </c>
      <c r="C206" s="21" t="s">
        <v>148</v>
      </c>
      <c r="D206" s="21" t="s">
        <v>2136</v>
      </c>
      <c r="E206" s="21" t="s">
        <v>4</v>
      </c>
      <c r="F206" s="21" t="s">
        <v>4875</v>
      </c>
      <c r="G206" s="21" t="s">
        <v>2340</v>
      </c>
      <c r="H206" s="21" t="s">
        <v>2341</v>
      </c>
      <c r="I206" s="21" t="s">
        <v>2015</v>
      </c>
      <c r="J206" s="21" t="s">
        <v>2342</v>
      </c>
      <c r="K206" s="21" t="s">
        <v>1015</v>
      </c>
      <c r="L206" s="21" t="s">
        <v>3341</v>
      </c>
      <c r="M206" s="21"/>
      <c r="N206" s="21" t="s">
        <v>3338</v>
      </c>
      <c r="O206" s="21" t="s">
        <v>2345</v>
      </c>
      <c r="P206" s="21" t="s">
        <v>3339</v>
      </c>
      <c r="Q206" s="21">
        <v>95</v>
      </c>
      <c r="R206" s="21">
        <v>35</v>
      </c>
      <c r="S206" s="21">
        <v>514</v>
      </c>
      <c r="T206" s="21">
        <v>644</v>
      </c>
      <c r="U206" s="21">
        <v>0.14749999999999999</v>
      </c>
      <c r="V206" s="21">
        <v>5.4300000000000001E-2</v>
      </c>
      <c r="W206" s="21">
        <v>0.2019</v>
      </c>
      <c r="X206" s="21" t="s">
        <v>2015</v>
      </c>
      <c r="Y206" s="21" t="s">
        <v>2342</v>
      </c>
      <c r="Z206" s="21" t="s">
        <v>2342</v>
      </c>
      <c r="AA206" s="21" t="s">
        <v>2342</v>
      </c>
      <c r="AB206" s="21" t="s">
        <v>2342</v>
      </c>
      <c r="AC206" s="21" t="s">
        <v>2342</v>
      </c>
      <c r="AD206" s="21" t="s">
        <v>2342</v>
      </c>
      <c r="AE206" s="21" t="s">
        <v>2015</v>
      </c>
      <c r="AF206" s="21" t="s">
        <v>2015</v>
      </c>
      <c r="AG206" s="21" t="s">
        <v>2015</v>
      </c>
      <c r="AH206" s="21" t="s">
        <v>2015</v>
      </c>
      <c r="AI206" s="21" t="s">
        <v>2015</v>
      </c>
      <c r="AJ206" s="21" t="s">
        <v>2015</v>
      </c>
      <c r="AK206" s="21" t="s">
        <v>2015</v>
      </c>
      <c r="AL206" s="21" t="s">
        <v>4803</v>
      </c>
    </row>
    <row r="207" spans="1:38" ht="15" customHeight="1">
      <c r="A207" s="21">
        <v>159276</v>
      </c>
      <c r="B207" s="21">
        <v>660590</v>
      </c>
      <c r="C207" s="21" t="s">
        <v>148</v>
      </c>
      <c r="D207" s="21" t="s">
        <v>2136</v>
      </c>
      <c r="E207" s="21" t="s">
        <v>4</v>
      </c>
      <c r="F207" s="21" t="s">
        <v>4875</v>
      </c>
      <c r="G207" s="21" t="s">
        <v>2340</v>
      </c>
      <c r="H207" s="21" t="s">
        <v>2341</v>
      </c>
      <c r="I207" s="21" t="s">
        <v>2015</v>
      </c>
      <c r="J207" s="21" t="s">
        <v>2342</v>
      </c>
      <c r="K207" s="21" t="s">
        <v>1016</v>
      </c>
      <c r="L207" s="21" t="s">
        <v>3342</v>
      </c>
      <c r="M207" s="21"/>
      <c r="N207" s="21" t="s">
        <v>3338</v>
      </c>
      <c r="O207" s="21" t="s">
        <v>2345</v>
      </c>
      <c r="P207" s="21" t="s">
        <v>3339</v>
      </c>
      <c r="Q207" s="21">
        <v>91</v>
      </c>
      <c r="R207" s="21">
        <v>33</v>
      </c>
      <c r="S207" s="21">
        <v>467</v>
      </c>
      <c r="T207" s="21">
        <v>591</v>
      </c>
      <c r="U207" s="21">
        <v>0.154</v>
      </c>
      <c r="V207" s="21">
        <v>5.5800000000000002E-2</v>
      </c>
      <c r="W207" s="21">
        <v>0.20979999999999999</v>
      </c>
      <c r="X207" s="21" t="s">
        <v>2015</v>
      </c>
      <c r="Y207" s="21" t="s">
        <v>2342</v>
      </c>
      <c r="Z207" s="21" t="s">
        <v>2342</v>
      </c>
      <c r="AA207" s="21" t="s">
        <v>2342</v>
      </c>
      <c r="AB207" s="21" t="s">
        <v>2342</v>
      </c>
      <c r="AC207" s="21" t="s">
        <v>2342</v>
      </c>
      <c r="AD207" s="21" t="s">
        <v>2342</v>
      </c>
      <c r="AE207" s="21" t="s">
        <v>2015</v>
      </c>
      <c r="AF207" s="21" t="s">
        <v>2015</v>
      </c>
      <c r="AG207" s="21" t="s">
        <v>2015</v>
      </c>
      <c r="AH207" s="21" t="s">
        <v>2015</v>
      </c>
      <c r="AI207" s="21" t="s">
        <v>2015</v>
      </c>
      <c r="AJ207" s="21" t="s">
        <v>2015</v>
      </c>
      <c r="AK207" s="21" t="s">
        <v>2015</v>
      </c>
      <c r="AL207" s="21" t="s">
        <v>4803</v>
      </c>
    </row>
    <row r="208" spans="1:38" ht="15" customHeight="1">
      <c r="A208" s="21">
        <v>159276</v>
      </c>
      <c r="B208" s="21">
        <v>660592</v>
      </c>
      <c r="C208" s="21" t="s">
        <v>148</v>
      </c>
      <c r="D208" s="21" t="s">
        <v>2136</v>
      </c>
      <c r="E208" s="21" t="s">
        <v>4</v>
      </c>
      <c r="F208" s="21" t="s">
        <v>4875</v>
      </c>
      <c r="G208" s="21" t="s">
        <v>2340</v>
      </c>
      <c r="H208" s="21" t="s">
        <v>2341</v>
      </c>
      <c r="I208" s="21" t="s">
        <v>2015</v>
      </c>
      <c r="J208" s="21" t="s">
        <v>2342</v>
      </c>
      <c r="K208" s="21" t="s">
        <v>1020</v>
      </c>
      <c r="L208" s="21" t="s">
        <v>3346</v>
      </c>
      <c r="M208" s="21"/>
      <c r="N208" s="21" t="s">
        <v>3338</v>
      </c>
      <c r="O208" s="21" t="s">
        <v>2345</v>
      </c>
      <c r="P208" s="21" t="s">
        <v>3339</v>
      </c>
      <c r="Q208" s="21">
        <v>100</v>
      </c>
      <c r="R208" s="21">
        <v>39</v>
      </c>
      <c r="S208" s="21">
        <v>394</v>
      </c>
      <c r="T208" s="21">
        <v>533</v>
      </c>
      <c r="U208" s="21">
        <v>0.18759999999999999</v>
      </c>
      <c r="V208" s="21">
        <v>7.3200000000000001E-2</v>
      </c>
      <c r="W208" s="21">
        <v>0.26079999999999998</v>
      </c>
      <c r="X208" s="21" t="s">
        <v>2015</v>
      </c>
      <c r="Y208" s="21" t="s">
        <v>2342</v>
      </c>
      <c r="Z208" s="21" t="s">
        <v>2342</v>
      </c>
      <c r="AA208" s="21" t="s">
        <v>2342</v>
      </c>
      <c r="AB208" s="21" t="s">
        <v>2342</v>
      </c>
      <c r="AC208" s="21" t="s">
        <v>2342</v>
      </c>
      <c r="AD208" s="21" t="s">
        <v>2342</v>
      </c>
      <c r="AE208" s="21" t="s">
        <v>2015</v>
      </c>
      <c r="AF208" s="21" t="s">
        <v>2015</v>
      </c>
      <c r="AG208" s="21" t="s">
        <v>2015</v>
      </c>
      <c r="AH208" s="21" t="s">
        <v>2015</v>
      </c>
      <c r="AI208" s="21" t="s">
        <v>2015</v>
      </c>
      <c r="AJ208" s="21" t="s">
        <v>2015</v>
      </c>
      <c r="AK208" s="21" t="s">
        <v>2015</v>
      </c>
      <c r="AL208" s="21" t="s">
        <v>4803</v>
      </c>
    </row>
    <row r="209" spans="1:38" ht="15" customHeight="1">
      <c r="A209" s="21">
        <v>159276</v>
      </c>
      <c r="B209" s="21">
        <v>660593</v>
      </c>
      <c r="C209" s="21" t="s">
        <v>148</v>
      </c>
      <c r="D209" s="21" t="s">
        <v>2136</v>
      </c>
      <c r="E209" s="21" t="s">
        <v>4</v>
      </c>
      <c r="F209" s="21" t="s">
        <v>4875</v>
      </c>
      <c r="G209" s="21" t="s">
        <v>2340</v>
      </c>
      <c r="H209" s="21" t="s">
        <v>2341</v>
      </c>
      <c r="I209" s="21" t="s">
        <v>2015</v>
      </c>
      <c r="J209" s="21" t="s">
        <v>2342</v>
      </c>
      <c r="K209" s="21" t="s">
        <v>818</v>
      </c>
      <c r="L209" s="21" t="s">
        <v>3348</v>
      </c>
      <c r="M209" s="21"/>
      <c r="N209" s="21" t="s">
        <v>3338</v>
      </c>
      <c r="O209" s="21" t="s">
        <v>2345</v>
      </c>
      <c r="P209" s="21" t="s">
        <v>3339</v>
      </c>
      <c r="Q209" s="21">
        <v>128</v>
      </c>
      <c r="R209" s="21">
        <v>45</v>
      </c>
      <c r="S209" s="21">
        <v>404</v>
      </c>
      <c r="T209" s="21">
        <v>577</v>
      </c>
      <c r="U209" s="21">
        <v>0.2218</v>
      </c>
      <c r="V209" s="21">
        <v>7.8E-2</v>
      </c>
      <c r="W209" s="21">
        <v>0.29980000000000001</v>
      </c>
      <c r="X209" s="21" t="s">
        <v>2015</v>
      </c>
      <c r="Y209" s="21" t="s">
        <v>2342</v>
      </c>
      <c r="Z209" s="21" t="s">
        <v>2342</v>
      </c>
      <c r="AA209" s="21" t="s">
        <v>2342</v>
      </c>
      <c r="AB209" s="21" t="s">
        <v>2342</v>
      </c>
      <c r="AC209" s="21" t="s">
        <v>2342</v>
      </c>
      <c r="AD209" s="21" t="s">
        <v>2342</v>
      </c>
      <c r="AE209" s="21" t="s">
        <v>2015</v>
      </c>
      <c r="AF209" s="21" t="s">
        <v>2015</v>
      </c>
      <c r="AG209" s="21" t="s">
        <v>2015</v>
      </c>
      <c r="AH209" s="21" t="s">
        <v>2015</v>
      </c>
      <c r="AI209" s="21" t="s">
        <v>2015</v>
      </c>
      <c r="AJ209" s="21" t="s">
        <v>2015</v>
      </c>
      <c r="AK209" s="21" t="s">
        <v>2015</v>
      </c>
      <c r="AL209" s="21" t="s">
        <v>4803</v>
      </c>
    </row>
    <row r="210" spans="1:38" ht="15" customHeight="1">
      <c r="A210" s="21">
        <v>159276</v>
      </c>
      <c r="B210" s="21">
        <v>660594</v>
      </c>
      <c r="C210" s="21" t="s">
        <v>148</v>
      </c>
      <c r="D210" s="21" t="s">
        <v>2136</v>
      </c>
      <c r="E210" s="21" t="s">
        <v>4</v>
      </c>
      <c r="F210" s="21" t="s">
        <v>4875</v>
      </c>
      <c r="G210" s="21" t="s">
        <v>2340</v>
      </c>
      <c r="H210" s="21" t="s">
        <v>2341</v>
      </c>
      <c r="I210" s="21" t="s">
        <v>2015</v>
      </c>
      <c r="J210" s="21" t="s">
        <v>2342</v>
      </c>
      <c r="K210" s="21" t="s">
        <v>803</v>
      </c>
      <c r="L210" s="21" t="s">
        <v>3349</v>
      </c>
      <c r="M210" s="21"/>
      <c r="N210" s="21" t="s">
        <v>3338</v>
      </c>
      <c r="O210" s="21" t="s">
        <v>2345</v>
      </c>
      <c r="P210" s="21" t="s">
        <v>3339</v>
      </c>
      <c r="Q210" s="21">
        <v>109</v>
      </c>
      <c r="R210" s="21">
        <v>33</v>
      </c>
      <c r="S210" s="21">
        <v>481</v>
      </c>
      <c r="T210" s="21">
        <v>623</v>
      </c>
      <c r="U210" s="21">
        <v>0.17499999999999999</v>
      </c>
      <c r="V210" s="21">
        <v>5.2999999999999999E-2</v>
      </c>
      <c r="W210" s="21">
        <v>0.22789999999999999</v>
      </c>
      <c r="X210" s="21" t="s">
        <v>2015</v>
      </c>
      <c r="Y210" s="21" t="s">
        <v>2342</v>
      </c>
      <c r="Z210" s="21" t="s">
        <v>2342</v>
      </c>
      <c r="AA210" s="21" t="s">
        <v>2342</v>
      </c>
      <c r="AB210" s="21" t="s">
        <v>2342</v>
      </c>
      <c r="AC210" s="21" t="s">
        <v>2342</v>
      </c>
      <c r="AD210" s="21" t="s">
        <v>2342</v>
      </c>
      <c r="AE210" s="21" t="s">
        <v>2015</v>
      </c>
      <c r="AF210" s="21" t="s">
        <v>2015</v>
      </c>
      <c r="AG210" s="21" t="s">
        <v>2015</v>
      </c>
      <c r="AH210" s="21" t="s">
        <v>2015</v>
      </c>
      <c r="AI210" s="21" t="s">
        <v>2015</v>
      </c>
      <c r="AJ210" s="21" t="s">
        <v>2015</v>
      </c>
      <c r="AK210" s="21" t="s">
        <v>2015</v>
      </c>
      <c r="AL210" s="21" t="s">
        <v>4803</v>
      </c>
    </row>
    <row r="211" spans="1:38" ht="15" customHeight="1">
      <c r="A211" s="21">
        <v>159949</v>
      </c>
      <c r="B211" s="21">
        <v>660596</v>
      </c>
      <c r="C211" s="21" t="s">
        <v>100</v>
      </c>
      <c r="D211" s="21" t="s">
        <v>2087</v>
      </c>
      <c r="E211" s="21" t="s">
        <v>4</v>
      </c>
      <c r="F211" s="21" t="s">
        <v>4866</v>
      </c>
      <c r="G211" s="21" t="s">
        <v>2340</v>
      </c>
      <c r="H211" s="21" t="s">
        <v>2341</v>
      </c>
      <c r="I211" s="21" t="s">
        <v>2015</v>
      </c>
      <c r="J211" s="21" t="s">
        <v>2342</v>
      </c>
      <c r="K211" s="21" t="s">
        <v>671</v>
      </c>
      <c r="L211" s="21" t="s">
        <v>2863</v>
      </c>
      <c r="M211" s="21"/>
      <c r="N211" s="21" t="s">
        <v>2859</v>
      </c>
      <c r="O211" s="21" t="s">
        <v>2345</v>
      </c>
      <c r="P211" s="21" t="s">
        <v>2860</v>
      </c>
      <c r="Q211" s="21">
        <v>56</v>
      </c>
      <c r="R211" s="21">
        <v>20</v>
      </c>
      <c r="S211" s="21">
        <v>327</v>
      </c>
      <c r="T211" s="21">
        <v>403</v>
      </c>
      <c r="U211" s="21">
        <v>0.13900000000000001</v>
      </c>
      <c r="V211" s="21">
        <v>4.9599999999999998E-2</v>
      </c>
      <c r="W211" s="21">
        <v>0.18859999999999999</v>
      </c>
      <c r="X211" s="21" t="s">
        <v>2015</v>
      </c>
      <c r="Y211" s="21" t="s">
        <v>2342</v>
      </c>
      <c r="Z211" s="21" t="s">
        <v>2342</v>
      </c>
      <c r="AA211" s="21" t="s">
        <v>2342</v>
      </c>
      <c r="AB211" s="21" t="s">
        <v>2342</v>
      </c>
      <c r="AC211" s="21" t="s">
        <v>2342</v>
      </c>
      <c r="AD211" s="21" t="s">
        <v>2342</v>
      </c>
      <c r="AE211" s="21" t="s">
        <v>2342</v>
      </c>
      <c r="AF211" s="21" t="s">
        <v>2015</v>
      </c>
      <c r="AG211" s="21" t="s">
        <v>2015</v>
      </c>
      <c r="AH211" s="21" t="s">
        <v>2015</v>
      </c>
      <c r="AI211" s="21" t="s">
        <v>2015</v>
      </c>
      <c r="AJ211" s="21" t="s">
        <v>2015</v>
      </c>
      <c r="AK211" s="21" t="s">
        <v>2015</v>
      </c>
      <c r="AL211" s="21" t="s">
        <v>4803</v>
      </c>
    </row>
    <row r="212" spans="1:38" ht="15" customHeight="1">
      <c r="A212" s="21">
        <v>159949</v>
      </c>
      <c r="B212" s="21">
        <v>660597</v>
      </c>
      <c r="C212" s="21" t="s">
        <v>100</v>
      </c>
      <c r="D212" s="21" t="s">
        <v>2087</v>
      </c>
      <c r="E212" s="21" t="s">
        <v>4</v>
      </c>
      <c r="F212" s="21" t="s">
        <v>4866</v>
      </c>
      <c r="G212" s="21" t="s">
        <v>2340</v>
      </c>
      <c r="H212" s="21" t="s">
        <v>2341</v>
      </c>
      <c r="I212" s="21" t="s">
        <v>2015</v>
      </c>
      <c r="J212" s="21" t="s">
        <v>2342</v>
      </c>
      <c r="K212" s="21" t="s">
        <v>673</v>
      </c>
      <c r="L212" s="21" t="s">
        <v>2866</v>
      </c>
      <c r="M212" s="21"/>
      <c r="N212" s="21" t="s">
        <v>2859</v>
      </c>
      <c r="O212" s="21" t="s">
        <v>2345</v>
      </c>
      <c r="P212" s="21" t="s">
        <v>2860</v>
      </c>
      <c r="Q212" s="21">
        <v>287</v>
      </c>
      <c r="R212" s="21">
        <v>0</v>
      </c>
      <c r="S212" s="21">
        <v>107</v>
      </c>
      <c r="T212" s="21">
        <v>394</v>
      </c>
      <c r="U212" s="21">
        <v>0.72840000000000005</v>
      </c>
      <c r="V212" s="21">
        <v>0</v>
      </c>
      <c r="W212" s="21">
        <v>0.72840000000000005</v>
      </c>
      <c r="X212" s="21" t="s">
        <v>2015</v>
      </c>
      <c r="Y212" s="21" t="s">
        <v>2342</v>
      </c>
      <c r="Z212" s="21" t="s">
        <v>2342</v>
      </c>
      <c r="AA212" s="21" t="s">
        <v>2342</v>
      </c>
      <c r="AB212" s="21" t="s">
        <v>2342</v>
      </c>
      <c r="AC212" s="21" t="s">
        <v>2342</v>
      </c>
      <c r="AD212" s="21" t="s">
        <v>2342</v>
      </c>
      <c r="AE212" s="21" t="s">
        <v>2342</v>
      </c>
      <c r="AF212" s="21" t="s">
        <v>2015</v>
      </c>
      <c r="AG212" s="21" t="s">
        <v>2015</v>
      </c>
      <c r="AH212" s="21" t="s">
        <v>2015</v>
      </c>
      <c r="AI212" s="21" t="s">
        <v>2015</v>
      </c>
      <c r="AJ212" s="21" t="s">
        <v>2015</v>
      </c>
      <c r="AK212" s="21" t="s">
        <v>2015</v>
      </c>
      <c r="AL212" s="21" t="s">
        <v>4802</v>
      </c>
    </row>
    <row r="213" spans="1:38" ht="15" customHeight="1">
      <c r="A213" s="21">
        <v>159949</v>
      </c>
      <c r="B213" s="21">
        <v>660598</v>
      </c>
      <c r="C213" s="21" t="s">
        <v>100</v>
      </c>
      <c r="D213" s="21" t="s">
        <v>2087</v>
      </c>
      <c r="E213" s="21" t="s">
        <v>4</v>
      </c>
      <c r="F213" s="21" t="s">
        <v>4866</v>
      </c>
      <c r="G213" s="21" t="s">
        <v>2340</v>
      </c>
      <c r="H213" s="21" t="s">
        <v>2341</v>
      </c>
      <c r="I213" s="21" t="s">
        <v>2015</v>
      </c>
      <c r="J213" s="21" t="s">
        <v>2342</v>
      </c>
      <c r="K213" s="21" t="s">
        <v>674</v>
      </c>
      <c r="L213" s="21" t="s">
        <v>2867</v>
      </c>
      <c r="M213" s="21"/>
      <c r="N213" s="21" t="s">
        <v>2868</v>
      </c>
      <c r="O213" s="21" t="s">
        <v>2345</v>
      </c>
      <c r="P213" s="21" t="s">
        <v>2869</v>
      </c>
      <c r="Q213" s="21">
        <v>195</v>
      </c>
      <c r="R213" s="21">
        <v>44</v>
      </c>
      <c r="S213" s="21">
        <v>283</v>
      </c>
      <c r="T213" s="21">
        <v>522</v>
      </c>
      <c r="U213" s="21">
        <v>0.37359999999999999</v>
      </c>
      <c r="V213" s="21">
        <v>8.43E-2</v>
      </c>
      <c r="W213" s="21">
        <v>0.45789999999999997</v>
      </c>
      <c r="X213" s="21" t="s">
        <v>2015</v>
      </c>
      <c r="Y213" s="21" t="s">
        <v>2342</v>
      </c>
      <c r="Z213" s="21" t="s">
        <v>2342</v>
      </c>
      <c r="AA213" s="21" t="s">
        <v>2342</v>
      </c>
      <c r="AB213" s="21" t="s">
        <v>2342</v>
      </c>
      <c r="AC213" s="21" t="s">
        <v>2342</v>
      </c>
      <c r="AD213" s="21" t="s">
        <v>2342</v>
      </c>
      <c r="AE213" s="21" t="s">
        <v>2342</v>
      </c>
      <c r="AF213" s="21" t="s">
        <v>2015</v>
      </c>
      <c r="AG213" s="21" t="s">
        <v>2015</v>
      </c>
      <c r="AH213" s="21" t="s">
        <v>2015</v>
      </c>
      <c r="AI213" s="21" t="s">
        <v>2015</v>
      </c>
      <c r="AJ213" s="21" t="s">
        <v>2015</v>
      </c>
      <c r="AK213" s="21" t="s">
        <v>2015</v>
      </c>
      <c r="AL213" s="21" t="s">
        <v>4803</v>
      </c>
    </row>
    <row r="214" spans="1:38" ht="15" customHeight="1">
      <c r="A214" s="21">
        <v>159949</v>
      </c>
      <c r="B214" s="21">
        <v>660599</v>
      </c>
      <c r="C214" s="21" t="s">
        <v>100</v>
      </c>
      <c r="D214" s="21" t="s">
        <v>2087</v>
      </c>
      <c r="E214" s="21" t="s">
        <v>4</v>
      </c>
      <c r="F214" s="21" t="s">
        <v>4866</v>
      </c>
      <c r="G214" s="21" t="s">
        <v>2340</v>
      </c>
      <c r="H214" s="21" t="s">
        <v>2341</v>
      </c>
      <c r="I214" s="21" t="s">
        <v>2015</v>
      </c>
      <c r="J214" s="21" t="s">
        <v>2342</v>
      </c>
      <c r="K214" s="21" t="s">
        <v>675</v>
      </c>
      <c r="L214" s="21" t="s">
        <v>2870</v>
      </c>
      <c r="M214" s="21"/>
      <c r="N214" s="21" t="s">
        <v>2871</v>
      </c>
      <c r="O214" s="21" t="s">
        <v>2345</v>
      </c>
      <c r="P214" s="21" t="s">
        <v>2872</v>
      </c>
      <c r="Q214" s="21">
        <v>136</v>
      </c>
      <c r="R214" s="21">
        <v>37</v>
      </c>
      <c r="S214" s="21">
        <v>191</v>
      </c>
      <c r="T214" s="21">
        <v>364</v>
      </c>
      <c r="U214" s="21">
        <v>0.37359999999999999</v>
      </c>
      <c r="V214" s="21">
        <v>0.1016</v>
      </c>
      <c r="W214" s="21">
        <v>0.4753</v>
      </c>
      <c r="X214" s="21" t="s">
        <v>2015</v>
      </c>
      <c r="Y214" s="21" t="s">
        <v>2342</v>
      </c>
      <c r="Z214" s="21" t="s">
        <v>2342</v>
      </c>
      <c r="AA214" s="21" t="s">
        <v>2342</v>
      </c>
      <c r="AB214" s="21" t="s">
        <v>2342</v>
      </c>
      <c r="AC214" s="21" t="s">
        <v>2342</v>
      </c>
      <c r="AD214" s="21" t="s">
        <v>2342</v>
      </c>
      <c r="AE214" s="21" t="s">
        <v>2342</v>
      </c>
      <c r="AF214" s="21" t="s">
        <v>2015</v>
      </c>
      <c r="AG214" s="21" t="s">
        <v>2015</v>
      </c>
      <c r="AH214" s="21" t="s">
        <v>2015</v>
      </c>
      <c r="AI214" s="21" t="s">
        <v>2015</v>
      </c>
      <c r="AJ214" s="21" t="s">
        <v>2015</v>
      </c>
      <c r="AK214" s="21" t="s">
        <v>2015</v>
      </c>
      <c r="AL214" s="21" t="s">
        <v>4803</v>
      </c>
    </row>
    <row r="215" spans="1:38" ht="15" customHeight="1">
      <c r="A215" s="21">
        <v>159949</v>
      </c>
      <c r="B215" s="21">
        <v>660601</v>
      </c>
      <c r="C215" s="21" t="s">
        <v>100</v>
      </c>
      <c r="D215" s="21" t="s">
        <v>2087</v>
      </c>
      <c r="E215" s="21" t="s">
        <v>4</v>
      </c>
      <c r="F215" s="21" t="s">
        <v>4866</v>
      </c>
      <c r="G215" s="21" t="s">
        <v>2340</v>
      </c>
      <c r="H215" s="21" t="s">
        <v>2341</v>
      </c>
      <c r="I215" s="21" t="s">
        <v>2015</v>
      </c>
      <c r="J215" s="21" t="s">
        <v>2342</v>
      </c>
      <c r="K215" s="21" t="s">
        <v>678</v>
      </c>
      <c r="L215" s="21" t="s">
        <v>2875</v>
      </c>
      <c r="M215" s="21"/>
      <c r="N215" s="21" t="s">
        <v>2871</v>
      </c>
      <c r="O215" s="21" t="s">
        <v>2345</v>
      </c>
      <c r="P215" s="21" t="s">
        <v>2876</v>
      </c>
      <c r="Q215" s="21">
        <v>25</v>
      </c>
      <c r="R215" s="21">
        <v>10</v>
      </c>
      <c r="S215" s="21">
        <v>245</v>
      </c>
      <c r="T215" s="21">
        <v>280</v>
      </c>
      <c r="U215" s="21">
        <v>8.9300000000000004E-2</v>
      </c>
      <c r="V215" s="21">
        <v>3.5700000000000003E-2</v>
      </c>
      <c r="W215" s="21">
        <v>0.125</v>
      </c>
      <c r="X215" s="21" t="s">
        <v>2015</v>
      </c>
      <c r="Y215" s="21" t="s">
        <v>2342</v>
      </c>
      <c r="Z215" s="21" t="s">
        <v>2342</v>
      </c>
      <c r="AA215" s="21" t="s">
        <v>2342</v>
      </c>
      <c r="AB215" s="21" t="s">
        <v>2342</v>
      </c>
      <c r="AC215" s="21" t="s">
        <v>2342</v>
      </c>
      <c r="AD215" s="21" t="s">
        <v>2342</v>
      </c>
      <c r="AE215" s="21" t="s">
        <v>2342</v>
      </c>
      <c r="AF215" s="21" t="s">
        <v>2015</v>
      </c>
      <c r="AG215" s="21" t="s">
        <v>2015</v>
      </c>
      <c r="AH215" s="21" t="s">
        <v>2015</v>
      </c>
      <c r="AI215" s="21" t="s">
        <v>2015</v>
      </c>
      <c r="AJ215" s="21" t="s">
        <v>2015</v>
      </c>
      <c r="AK215" s="21" t="s">
        <v>2015</v>
      </c>
      <c r="AL215" s="21" t="s">
        <v>4803</v>
      </c>
    </row>
    <row r="216" spans="1:38" ht="15" customHeight="1">
      <c r="A216" s="21">
        <v>159949</v>
      </c>
      <c r="B216" s="21">
        <v>660603</v>
      </c>
      <c r="C216" s="21" t="s">
        <v>100</v>
      </c>
      <c r="D216" s="21" t="s">
        <v>2087</v>
      </c>
      <c r="E216" s="21" t="s">
        <v>4</v>
      </c>
      <c r="F216" s="21" t="s">
        <v>4866</v>
      </c>
      <c r="G216" s="21" t="s">
        <v>2340</v>
      </c>
      <c r="H216" s="21" t="s">
        <v>2341</v>
      </c>
      <c r="I216" s="21" t="s">
        <v>2015</v>
      </c>
      <c r="J216" s="21" t="s">
        <v>2342</v>
      </c>
      <c r="K216" s="21" t="s">
        <v>680</v>
      </c>
      <c r="L216" s="21" t="s">
        <v>2878</v>
      </c>
      <c r="M216" s="21"/>
      <c r="N216" s="21" t="s">
        <v>2859</v>
      </c>
      <c r="O216" s="21" t="s">
        <v>2345</v>
      </c>
      <c r="P216" s="21" t="s">
        <v>2860</v>
      </c>
      <c r="Q216" s="21">
        <v>107</v>
      </c>
      <c r="R216" s="21">
        <v>36</v>
      </c>
      <c r="S216" s="21">
        <v>274</v>
      </c>
      <c r="T216" s="21">
        <v>417</v>
      </c>
      <c r="U216" s="21">
        <v>0.25659999999999999</v>
      </c>
      <c r="V216" s="21">
        <v>8.6300000000000002E-2</v>
      </c>
      <c r="W216" s="21">
        <v>0.34289999999999998</v>
      </c>
      <c r="X216" s="21" t="s">
        <v>2015</v>
      </c>
      <c r="Y216" s="21" t="s">
        <v>2342</v>
      </c>
      <c r="Z216" s="21" t="s">
        <v>2342</v>
      </c>
      <c r="AA216" s="21" t="s">
        <v>2342</v>
      </c>
      <c r="AB216" s="21" t="s">
        <v>2342</v>
      </c>
      <c r="AC216" s="21" t="s">
        <v>2342</v>
      </c>
      <c r="AD216" s="21" t="s">
        <v>2342</v>
      </c>
      <c r="AE216" s="21" t="s">
        <v>2342</v>
      </c>
      <c r="AF216" s="21" t="s">
        <v>2015</v>
      </c>
      <c r="AG216" s="21" t="s">
        <v>2015</v>
      </c>
      <c r="AH216" s="21" t="s">
        <v>2015</v>
      </c>
      <c r="AI216" s="21" t="s">
        <v>2015</v>
      </c>
      <c r="AJ216" s="21" t="s">
        <v>2015</v>
      </c>
      <c r="AK216" s="21" t="s">
        <v>2015</v>
      </c>
      <c r="AL216" s="21" t="s">
        <v>4803</v>
      </c>
    </row>
    <row r="217" spans="1:38" ht="15" customHeight="1">
      <c r="A217" s="21">
        <v>159949</v>
      </c>
      <c r="B217" s="21">
        <v>660604</v>
      </c>
      <c r="C217" s="21" t="s">
        <v>100</v>
      </c>
      <c r="D217" s="21" t="s">
        <v>2087</v>
      </c>
      <c r="E217" s="21" t="s">
        <v>4</v>
      </c>
      <c r="F217" s="21" t="s">
        <v>4866</v>
      </c>
      <c r="G217" s="21" t="s">
        <v>2340</v>
      </c>
      <c r="H217" s="21" t="s">
        <v>2341</v>
      </c>
      <c r="I217" s="21" t="s">
        <v>2015</v>
      </c>
      <c r="J217" s="21" t="s">
        <v>2342</v>
      </c>
      <c r="K217" s="21" t="s">
        <v>681</v>
      </c>
      <c r="L217" s="21" t="s">
        <v>2879</v>
      </c>
      <c r="M217" s="21"/>
      <c r="N217" s="21" t="s">
        <v>2859</v>
      </c>
      <c r="O217" s="21" t="s">
        <v>2345</v>
      </c>
      <c r="P217" s="21" t="s">
        <v>2860</v>
      </c>
      <c r="Q217" s="21">
        <v>66</v>
      </c>
      <c r="R217" s="21">
        <v>10</v>
      </c>
      <c r="S217" s="21">
        <v>480</v>
      </c>
      <c r="T217" s="21">
        <v>556</v>
      </c>
      <c r="U217" s="21">
        <v>0.1187</v>
      </c>
      <c r="V217" s="21">
        <v>1.7999999999999999E-2</v>
      </c>
      <c r="W217" s="21">
        <v>0.13669999999999999</v>
      </c>
      <c r="X217" s="21" t="s">
        <v>2015</v>
      </c>
      <c r="Y217" s="21" t="s">
        <v>2342</v>
      </c>
      <c r="Z217" s="21" t="s">
        <v>2342</v>
      </c>
      <c r="AA217" s="21" t="s">
        <v>2342</v>
      </c>
      <c r="AB217" s="21" t="s">
        <v>2342</v>
      </c>
      <c r="AC217" s="21" t="s">
        <v>2342</v>
      </c>
      <c r="AD217" s="21" t="s">
        <v>2342</v>
      </c>
      <c r="AE217" s="21" t="s">
        <v>2342</v>
      </c>
      <c r="AF217" s="21" t="s">
        <v>2015</v>
      </c>
      <c r="AG217" s="21" t="s">
        <v>2015</v>
      </c>
      <c r="AH217" s="21" t="s">
        <v>2015</v>
      </c>
      <c r="AI217" s="21" t="s">
        <v>2015</v>
      </c>
      <c r="AJ217" s="21" t="s">
        <v>2015</v>
      </c>
      <c r="AK217" s="21" t="s">
        <v>2015</v>
      </c>
      <c r="AL217" s="21" t="s">
        <v>4803</v>
      </c>
    </row>
    <row r="218" spans="1:38" ht="15" customHeight="1">
      <c r="A218" s="21">
        <v>159949</v>
      </c>
      <c r="B218" s="21">
        <v>660607</v>
      </c>
      <c r="C218" s="21" t="s">
        <v>100</v>
      </c>
      <c r="D218" s="21" t="s">
        <v>2087</v>
      </c>
      <c r="E218" s="21" t="s">
        <v>4</v>
      </c>
      <c r="F218" s="21" t="s">
        <v>4866</v>
      </c>
      <c r="G218" s="21" t="s">
        <v>2340</v>
      </c>
      <c r="H218" s="21" t="s">
        <v>2341</v>
      </c>
      <c r="I218" s="21" t="s">
        <v>2015</v>
      </c>
      <c r="J218" s="21" t="s">
        <v>2342</v>
      </c>
      <c r="K218" s="21" t="s">
        <v>686</v>
      </c>
      <c r="L218" s="21" t="s">
        <v>2886</v>
      </c>
      <c r="M218" s="21"/>
      <c r="N218" s="21" t="s">
        <v>2859</v>
      </c>
      <c r="O218" s="21" t="s">
        <v>2345</v>
      </c>
      <c r="P218" s="21" t="s">
        <v>2876</v>
      </c>
      <c r="Q218" s="21">
        <v>38</v>
      </c>
      <c r="R218" s="21">
        <v>15</v>
      </c>
      <c r="S218" s="21">
        <v>417</v>
      </c>
      <c r="T218" s="21">
        <v>470</v>
      </c>
      <c r="U218" s="21">
        <v>8.09E-2</v>
      </c>
      <c r="V218" s="21">
        <v>3.1899999999999998E-2</v>
      </c>
      <c r="W218" s="21">
        <v>0.1128</v>
      </c>
      <c r="X218" s="21" t="s">
        <v>2015</v>
      </c>
      <c r="Y218" s="21" t="s">
        <v>2342</v>
      </c>
      <c r="Z218" s="21" t="s">
        <v>2342</v>
      </c>
      <c r="AA218" s="21" t="s">
        <v>2342</v>
      </c>
      <c r="AB218" s="21" t="s">
        <v>2342</v>
      </c>
      <c r="AC218" s="21" t="s">
        <v>2342</v>
      </c>
      <c r="AD218" s="21" t="s">
        <v>2342</v>
      </c>
      <c r="AE218" s="21" t="s">
        <v>2342</v>
      </c>
      <c r="AF218" s="21" t="s">
        <v>2342</v>
      </c>
      <c r="AG218" s="21" t="s">
        <v>2342</v>
      </c>
      <c r="AH218" s="21" t="s">
        <v>2015</v>
      </c>
      <c r="AI218" s="21" t="s">
        <v>2015</v>
      </c>
      <c r="AJ218" s="21" t="s">
        <v>2015</v>
      </c>
      <c r="AK218" s="21" t="s">
        <v>2015</v>
      </c>
      <c r="AL218" s="21" t="s">
        <v>4803</v>
      </c>
    </row>
    <row r="219" spans="1:38" ht="15" customHeight="1">
      <c r="A219" s="21">
        <v>159949</v>
      </c>
      <c r="B219" s="21">
        <v>660608</v>
      </c>
      <c r="C219" s="21" t="s">
        <v>100</v>
      </c>
      <c r="D219" s="21" t="s">
        <v>2087</v>
      </c>
      <c r="E219" s="21" t="s">
        <v>4</v>
      </c>
      <c r="F219" s="21" t="s">
        <v>4866</v>
      </c>
      <c r="G219" s="21" t="s">
        <v>2340</v>
      </c>
      <c r="H219" s="21" t="s">
        <v>2341</v>
      </c>
      <c r="I219" s="21" t="s">
        <v>2015</v>
      </c>
      <c r="J219" s="21" t="s">
        <v>2342</v>
      </c>
      <c r="K219" s="21" t="s">
        <v>685</v>
      </c>
      <c r="L219" s="21" t="s">
        <v>2885</v>
      </c>
      <c r="M219" s="21"/>
      <c r="N219" s="21" t="s">
        <v>2871</v>
      </c>
      <c r="O219" s="21" t="s">
        <v>2345</v>
      </c>
      <c r="P219" s="21" t="s">
        <v>2876</v>
      </c>
      <c r="Q219" s="21">
        <v>49</v>
      </c>
      <c r="R219" s="21">
        <v>35</v>
      </c>
      <c r="S219" s="21">
        <v>526</v>
      </c>
      <c r="T219" s="21">
        <v>610</v>
      </c>
      <c r="U219" s="21">
        <v>8.0299999999999996E-2</v>
      </c>
      <c r="V219" s="21">
        <v>5.74E-2</v>
      </c>
      <c r="W219" s="21">
        <v>0.13769999999999999</v>
      </c>
      <c r="X219" s="21" t="s">
        <v>2342</v>
      </c>
      <c r="Y219" s="21" t="s">
        <v>2342</v>
      </c>
      <c r="Z219" s="21" t="s">
        <v>2342</v>
      </c>
      <c r="AA219" s="21" t="s">
        <v>2342</v>
      </c>
      <c r="AB219" s="21" t="s">
        <v>2342</v>
      </c>
      <c r="AC219" s="21" t="s">
        <v>2342</v>
      </c>
      <c r="AD219" s="21" t="s">
        <v>2342</v>
      </c>
      <c r="AE219" s="21" t="s">
        <v>2342</v>
      </c>
      <c r="AF219" s="21" t="s">
        <v>2342</v>
      </c>
      <c r="AG219" s="21" t="s">
        <v>2342</v>
      </c>
      <c r="AH219" s="21" t="s">
        <v>2015</v>
      </c>
      <c r="AI219" s="21" t="s">
        <v>2015</v>
      </c>
      <c r="AJ219" s="21" t="s">
        <v>2015</v>
      </c>
      <c r="AK219" s="21" t="s">
        <v>2015</v>
      </c>
      <c r="AL219" s="21" t="s">
        <v>4803</v>
      </c>
    </row>
    <row r="220" spans="1:38" ht="15" customHeight="1">
      <c r="A220" s="21">
        <v>159949</v>
      </c>
      <c r="B220" s="21">
        <v>660609</v>
      </c>
      <c r="C220" s="21" t="s">
        <v>100</v>
      </c>
      <c r="D220" s="21" t="s">
        <v>2087</v>
      </c>
      <c r="E220" s="21" t="s">
        <v>4</v>
      </c>
      <c r="F220" s="21" t="s">
        <v>4866</v>
      </c>
      <c r="G220" s="21" t="s">
        <v>2340</v>
      </c>
      <c r="H220" s="21" t="s">
        <v>2341</v>
      </c>
      <c r="I220" s="21" t="s">
        <v>2015</v>
      </c>
      <c r="J220" s="21" t="s">
        <v>2342</v>
      </c>
      <c r="K220" s="21" t="s">
        <v>687</v>
      </c>
      <c r="L220" s="21" t="s">
        <v>2887</v>
      </c>
      <c r="M220" s="21"/>
      <c r="N220" s="21" t="s">
        <v>2859</v>
      </c>
      <c r="O220" s="21" t="s">
        <v>2345</v>
      </c>
      <c r="P220" s="21" t="s">
        <v>2862</v>
      </c>
      <c r="Q220" s="21">
        <v>162</v>
      </c>
      <c r="R220" s="21">
        <v>57</v>
      </c>
      <c r="S220" s="21">
        <v>279</v>
      </c>
      <c r="T220" s="21">
        <v>498</v>
      </c>
      <c r="U220" s="21">
        <v>0.32529999999999998</v>
      </c>
      <c r="V220" s="21">
        <v>0.1145</v>
      </c>
      <c r="W220" s="21">
        <v>0.43980000000000002</v>
      </c>
      <c r="X220" s="21" t="s">
        <v>2015</v>
      </c>
      <c r="Y220" s="21" t="s">
        <v>2342</v>
      </c>
      <c r="Z220" s="21" t="s">
        <v>2342</v>
      </c>
      <c r="AA220" s="21" t="s">
        <v>2342</v>
      </c>
      <c r="AB220" s="21" t="s">
        <v>2342</v>
      </c>
      <c r="AC220" s="21" t="s">
        <v>2342</v>
      </c>
      <c r="AD220" s="21" t="s">
        <v>2342</v>
      </c>
      <c r="AE220" s="21" t="s">
        <v>2342</v>
      </c>
      <c r="AF220" s="21" t="s">
        <v>2015</v>
      </c>
      <c r="AG220" s="21" t="s">
        <v>2015</v>
      </c>
      <c r="AH220" s="21" t="s">
        <v>2015</v>
      </c>
      <c r="AI220" s="21" t="s">
        <v>2015</v>
      </c>
      <c r="AJ220" s="21" t="s">
        <v>2015</v>
      </c>
      <c r="AK220" s="21" t="s">
        <v>2015</v>
      </c>
      <c r="AL220" s="21" t="s">
        <v>4803</v>
      </c>
    </row>
    <row r="221" spans="1:38" ht="15" customHeight="1">
      <c r="A221" s="21">
        <v>159949</v>
      </c>
      <c r="B221" s="21">
        <v>660612</v>
      </c>
      <c r="C221" s="21" t="s">
        <v>100</v>
      </c>
      <c r="D221" s="21" t="s">
        <v>2087</v>
      </c>
      <c r="E221" s="21" t="s">
        <v>4</v>
      </c>
      <c r="F221" s="21" t="s">
        <v>4866</v>
      </c>
      <c r="G221" s="21" t="s">
        <v>2340</v>
      </c>
      <c r="H221" s="21" t="s">
        <v>2341</v>
      </c>
      <c r="I221" s="21" t="s">
        <v>2015</v>
      </c>
      <c r="J221" s="21" t="s">
        <v>2342</v>
      </c>
      <c r="K221" s="21" t="s">
        <v>693</v>
      </c>
      <c r="L221" s="21" t="s">
        <v>2893</v>
      </c>
      <c r="M221" s="21"/>
      <c r="N221" s="21" t="s">
        <v>2859</v>
      </c>
      <c r="O221" s="21" t="s">
        <v>2345</v>
      </c>
      <c r="P221" s="21" t="s">
        <v>2862</v>
      </c>
      <c r="Q221" s="21">
        <v>155</v>
      </c>
      <c r="R221" s="21">
        <v>48</v>
      </c>
      <c r="S221" s="21">
        <v>369</v>
      </c>
      <c r="T221" s="21">
        <v>572</v>
      </c>
      <c r="U221" s="21">
        <v>0.27100000000000002</v>
      </c>
      <c r="V221" s="21">
        <v>8.3900000000000002E-2</v>
      </c>
      <c r="W221" s="21">
        <v>0.35489999999999999</v>
      </c>
      <c r="X221" s="21" t="s">
        <v>2015</v>
      </c>
      <c r="Y221" s="21" t="s">
        <v>2342</v>
      </c>
      <c r="Z221" s="21" t="s">
        <v>2342</v>
      </c>
      <c r="AA221" s="21" t="s">
        <v>2342</v>
      </c>
      <c r="AB221" s="21" t="s">
        <v>2342</v>
      </c>
      <c r="AC221" s="21" t="s">
        <v>2342</v>
      </c>
      <c r="AD221" s="21" t="s">
        <v>2342</v>
      </c>
      <c r="AE221" s="21" t="s">
        <v>2342</v>
      </c>
      <c r="AF221" s="21" t="s">
        <v>2015</v>
      </c>
      <c r="AG221" s="21" t="s">
        <v>2015</v>
      </c>
      <c r="AH221" s="21" t="s">
        <v>2015</v>
      </c>
      <c r="AI221" s="21" t="s">
        <v>2015</v>
      </c>
      <c r="AJ221" s="21" t="s">
        <v>2015</v>
      </c>
      <c r="AK221" s="21" t="s">
        <v>2015</v>
      </c>
      <c r="AL221" s="21" t="s">
        <v>4803</v>
      </c>
    </row>
    <row r="222" spans="1:38" ht="15" customHeight="1">
      <c r="A222" s="21">
        <v>159949</v>
      </c>
      <c r="B222" s="21">
        <v>660613</v>
      </c>
      <c r="C222" s="21" t="s">
        <v>100</v>
      </c>
      <c r="D222" s="21" t="s">
        <v>2087</v>
      </c>
      <c r="E222" s="21" t="s">
        <v>4</v>
      </c>
      <c r="F222" s="21" t="s">
        <v>4866</v>
      </c>
      <c r="G222" s="21" t="s">
        <v>2340</v>
      </c>
      <c r="H222" s="21" t="s">
        <v>2341</v>
      </c>
      <c r="I222" s="21" t="s">
        <v>2015</v>
      </c>
      <c r="J222" s="21" t="s">
        <v>2342</v>
      </c>
      <c r="K222" s="21" t="s">
        <v>695</v>
      </c>
      <c r="L222" s="21" t="s">
        <v>2895</v>
      </c>
      <c r="M222" s="21"/>
      <c r="N222" s="21" t="s">
        <v>2871</v>
      </c>
      <c r="O222" s="21" t="s">
        <v>2345</v>
      </c>
      <c r="P222" s="21" t="s">
        <v>2872</v>
      </c>
      <c r="Q222" s="21">
        <v>50</v>
      </c>
      <c r="R222" s="21">
        <v>15</v>
      </c>
      <c r="S222" s="21">
        <v>349</v>
      </c>
      <c r="T222" s="21">
        <v>414</v>
      </c>
      <c r="U222" s="21">
        <v>0.1208</v>
      </c>
      <c r="V222" s="21">
        <v>3.6200000000000003E-2</v>
      </c>
      <c r="W222" s="21">
        <v>0.157</v>
      </c>
      <c r="X222" s="21" t="s">
        <v>2015</v>
      </c>
      <c r="Y222" s="21" t="s">
        <v>2342</v>
      </c>
      <c r="Z222" s="21" t="s">
        <v>2342</v>
      </c>
      <c r="AA222" s="21" t="s">
        <v>2342</v>
      </c>
      <c r="AB222" s="21" t="s">
        <v>2342</v>
      </c>
      <c r="AC222" s="21" t="s">
        <v>2342</v>
      </c>
      <c r="AD222" s="21" t="s">
        <v>2342</v>
      </c>
      <c r="AE222" s="21" t="s">
        <v>2342</v>
      </c>
      <c r="AF222" s="21" t="s">
        <v>2015</v>
      </c>
      <c r="AG222" s="21" t="s">
        <v>2015</v>
      </c>
      <c r="AH222" s="21" t="s">
        <v>2015</v>
      </c>
      <c r="AI222" s="21" t="s">
        <v>2015</v>
      </c>
      <c r="AJ222" s="21" t="s">
        <v>2015</v>
      </c>
      <c r="AK222" s="21" t="s">
        <v>2015</v>
      </c>
      <c r="AL222" s="21" t="s">
        <v>4803</v>
      </c>
    </row>
    <row r="223" spans="1:38" ht="15" customHeight="1">
      <c r="A223" s="21">
        <v>159949</v>
      </c>
      <c r="B223" s="21">
        <v>660614</v>
      </c>
      <c r="C223" s="21" t="s">
        <v>100</v>
      </c>
      <c r="D223" s="21" t="s">
        <v>2087</v>
      </c>
      <c r="E223" s="21" t="s">
        <v>4</v>
      </c>
      <c r="F223" s="21" t="s">
        <v>4866</v>
      </c>
      <c r="G223" s="21" t="s">
        <v>2340</v>
      </c>
      <c r="H223" s="21" t="s">
        <v>2341</v>
      </c>
      <c r="I223" s="21" t="s">
        <v>2015</v>
      </c>
      <c r="J223" s="21" t="s">
        <v>2342</v>
      </c>
      <c r="K223" s="21" t="s">
        <v>696</v>
      </c>
      <c r="L223" s="21" t="s">
        <v>2896</v>
      </c>
      <c r="M223" s="21"/>
      <c r="N223" s="21" t="s">
        <v>2871</v>
      </c>
      <c r="O223" s="21" t="s">
        <v>2345</v>
      </c>
      <c r="P223" s="21" t="s">
        <v>2876</v>
      </c>
      <c r="Q223" s="21">
        <v>55</v>
      </c>
      <c r="R223" s="21">
        <v>21</v>
      </c>
      <c r="S223" s="21">
        <v>372</v>
      </c>
      <c r="T223" s="21">
        <v>448</v>
      </c>
      <c r="U223" s="21">
        <v>0.12280000000000001</v>
      </c>
      <c r="V223" s="21">
        <v>4.6899999999999997E-2</v>
      </c>
      <c r="W223" s="21">
        <v>0.1696</v>
      </c>
      <c r="X223" s="21" t="s">
        <v>2015</v>
      </c>
      <c r="Y223" s="21" t="s">
        <v>2342</v>
      </c>
      <c r="Z223" s="21" t="s">
        <v>2342</v>
      </c>
      <c r="AA223" s="21" t="s">
        <v>2342</v>
      </c>
      <c r="AB223" s="21" t="s">
        <v>2342</v>
      </c>
      <c r="AC223" s="21" t="s">
        <v>2342</v>
      </c>
      <c r="AD223" s="21" t="s">
        <v>2342</v>
      </c>
      <c r="AE223" s="21" t="s">
        <v>2342</v>
      </c>
      <c r="AF223" s="21" t="s">
        <v>2015</v>
      </c>
      <c r="AG223" s="21" t="s">
        <v>2015</v>
      </c>
      <c r="AH223" s="21" t="s">
        <v>2015</v>
      </c>
      <c r="AI223" s="21" t="s">
        <v>2015</v>
      </c>
      <c r="AJ223" s="21" t="s">
        <v>2015</v>
      </c>
      <c r="AK223" s="21" t="s">
        <v>2015</v>
      </c>
      <c r="AL223" s="21" t="s">
        <v>4803</v>
      </c>
    </row>
    <row r="224" spans="1:38" ht="15" customHeight="1">
      <c r="A224" s="21">
        <v>159949</v>
      </c>
      <c r="B224" s="21">
        <v>660615</v>
      </c>
      <c r="C224" s="21" t="s">
        <v>100</v>
      </c>
      <c r="D224" s="21" t="s">
        <v>2087</v>
      </c>
      <c r="E224" s="21" t="s">
        <v>4</v>
      </c>
      <c r="F224" s="21" t="s">
        <v>4866</v>
      </c>
      <c r="G224" s="21" t="s">
        <v>2340</v>
      </c>
      <c r="H224" s="21" t="s">
        <v>2341</v>
      </c>
      <c r="I224" s="21" t="s">
        <v>2015</v>
      </c>
      <c r="J224" s="21" t="s">
        <v>2342</v>
      </c>
      <c r="K224" s="21" t="s">
        <v>697</v>
      </c>
      <c r="L224" s="21" t="s">
        <v>2897</v>
      </c>
      <c r="M224" s="21"/>
      <c r="N224" s="21" t="s">
        <v>2859</v>
      </c>
      <c r="O224" s="21" t="s">
        <v>2345</v>
      </c>
      <c r="P224" s="21" t="s">
        <v>2862</v>
      </c>
      <c r="Q224" s="21">
        <v>195</v>
      </c>
      <c r="R224" s="21">
        <v>84</v>
      </c>
      <c r="S224" s="21">
        <v>268</v>
      </c>
      <c r="T224" s="21">
        <v>547</v>
      </c>
      <c r="U224" s="21">
        <v>0.35649999999999998</v>
      </c>
      <c r="V224" s="21">
        <v>0.15359999999999999</v>
      </c>
      <c r="W224" s="21">
        <v>0.5101</v>
      </c>
      <c r="X224" s="21" t="s">
        <v>2015</v>
      </c>
      <c r="Y224" s="21" t="s">
        <v>2342</v>
      </c>
      <c r="Z224" s="21" t="s">
        <v>2342</v>
      </c>
      <c r="AA224" s="21" t="s">
        <v>2342</v>
      </c>
      <c r="AB224" s="21" t="s">
        <v>2342</v>
      </c>
      <c r="AC224" s="21" t="s">
        <v>2342</v>
      </c>
      <c r="AD224" s="21" t="s">
        <v>2342</v>
      </c>
      <c r="AE224" s="21" t="s">
        <v>2342</v>
      </c>
      <c r="AF224" s="21" t="s">
        <v>2015</v>
      </c>
      <c r="AG224" s="21" t="s">
        <v>2015</v>
      </c>
      <c r="AH224" s="21" t="s">
        <v>2015</v>
      </c>
      <c r="AI224" s="21" t="s">
        <v>2015</v>
      </c>
      <c r="AJ224" s="21" t="s">
        <v>2015</v>
      </c>
      <c r="AK224" s="21" t="s">
        <v>2015</v>
      </c>
      <c r="AL224" s="21" t="s">
        <v>4803</v>
      </c>
    </row>
    <row r="225" spans="1:38" ht="15" customHeight="1">
      <c r="A225" s="21">
        <v>159949</v>
      </c>
      <c r="B225" s="21">
        <v>660616</v>
      </c>
      <c r="C225" s="21" t="s">
        <v>100</v>
      </c>
      <c r="D225" s="21" t="s">
        <v>2087</v>
      </c>
      <c r="E225" s="21" t="s">
        <v>4</v>
      </c>
      <c r="F225" s="21" t="s">
        <v>4866</v>
      </c>
      <c r="G225" s="21" t="s">
        <v>2340</v>
      </c>
      <c r="H225" s="21" t="s">
        <v>2341</v>
      </c>
      <c r="I225" s="21" t="s">
        <v>2015</v>
      </c>
      <c r="J225" s="21" t="s">
        <v>2342</v>
      </c>
      <c r="K225" s="21" t="s">
        <v>698</v>
      </c>
      <c r="L225" s="21" t="s">
        <v>2898</v>
      </c>
      <c r="M225" s="21"/>
      <c r="N225" s="21" t="s">
        <v>2868</v>
      </c>
      <c r="O225" s="21" t="s">
        <v>2345</v>
      </c>
      <c r="P225" s="21" t="s">
        <v>2869</v>
      </c>
      <c r="Q225" s="21">
        <v>81</v>
      </c>
      <c r="R225" s="21">
        <v>23</v>
      </c>
      <c r="S225" s="21">
        <v>597</v>
      </c>
      <c r="T225" s="21">
        <v>701</v>
      </c>
      <c r="U225" s="21">
        <v>0.11550000000000001</v>
      </c>
      <c r="V225" s="21">
        <v>3.2800000000000003E-2</v>
      </c>
      <c r="W225" s="21">
        <v>0.1484</v>
      </c>
      <c r="X225" s="21" t="s">
        <v>2015</v>
      </c>
      <c r="Y225" s="21" t="s">
        <v>2342</v>
      </c>
      <c r="Z225" s="21" t="s">
        <v>2342</v>
      </c>
      <c r="AA225" s="21" t="s">
        <v>2342</v>
      </c>
      <c r="AB225" s="21" t="s">
        <v>2342</v>
      </c>
      <c r="AC225" s="21" t="s">
        <v>2342</v>
      </c>
      <c r="AD225" s="21" t="s">
        <v>2342</v>
      </c>
      <c r="AE225" s="21" t="s">
        <v>2342</v>
      </c>
      <c r="AF225" s="21" t="s">
        <v>2015</v>
      </c>
      <c r="AG225" s="21" t="s">
        <v>2015</v>
      </c>
      <c r="AH225" s="21" t="s">
        <v>2015</v>
      </c>
      <c r="AI225" s="21" t="s">
        <v>2015</v>
      </c>
      <c r="AJ225" s="21" t="s">
        <v>2015</v>
      </c>
      <c r="AK225" s="21" t="s">
        <v>2015</v>
      </c>
      <c r="AL225" s="21" t="s">
        <v>4803</v>
      </c>
    </row>
    <row r="226" spans="1:38" ht="15" customHeight="1">
      <c r="A226" s="21">
        <v>159949</v>
      </c>
      <c r="B226" s="21">
        <v>660617</v>
      </c>
      <c r="C226" s="21" t="s">
        <v>100</v>
      </c>
      <c r="D226" s="21" t="s">
        <v>2087</v>
      </c>
      <c r="E226" s="21" t="s">
        <v>4</v>
      </c>
      <c r="F226" s="21" t="s">
        <v>4866</v>
      </c>
      <c r="G226" s="21" t="s">
        <v>2340</v>
      </c>
      <c r="H226" s="21" t="s">
        <v>2341</v>
      </c>
      <c r="I226" s="21" t="s">
        <v>2015</v>
      </c>
      <c r="J226" s="21" t="s">
        <v>2342</v>
      </c>
      <c r="K226" s="21" t="s">
        <v>699</v>
      </c>
      <c r="L226" s="21" t="s">
        <v>2899</v>
      </c>
      <c r="M226" s="21"/>
      <c r="N226" s="21" t="s">
        <v>2871</v>
      </c>
      <c r="O226" s="21" t="s">
        <v>2345</v>
      </c>
      <c r="P226" s="21" t="s">
        <v>2876</v>
      </c>
      <c r="Q226" s="21">
        <v>104</v>
      </c>
      <c r="R226" s="21">
        <v>26</v>
      </c>
      <c r="S226" s="21">
        <v>320</v>
      </c>
      <c r="T226" s="21">
        <v>450</v>
      </c>
      <c r="U226" s="21">
        <v>0.2311</v>
      </c>
      <c r="V226" s="21">
        <v>5.7799999999999997E-2</v>
      </c>
      <c r="W226" s="21">
        <v>0.28889999999999999</v>
      </c>
      <c r="X226" s="21" t="s">
        <v>2015</v>
      </c>
      <c r="Y226" s="21" t="s">
        <v>2342</v>
      </c>
      <c r="Z226" s="21" t="s">
        <v>2342</v>
      </c>
      <c r="AA226" s="21" t="s">
        <v>2342</v>
      </c>
      <c r="AB226" s="21" t="s">
        <v>2342</v>
      </c>
      <c r="AC226" s="21" t="s">
        <v>2342</v>
      </c>
      <c r="AD226" s="21" t="s">
        <v>2342</v>
      </c>
      <c r="AE226" s="21" t="s">
        <v>2342</v>
      </c>
      <c r="AF226" s="21" t="s">
        <v>2015</v>
      </c>
      <c r="AG226" s="21" t="s">
        <v>2015</v>
      </c>
      <c r="AH226" s="21" t="s">
        <v>2015</v>
      </c>
      <c r="AI226" s="21" t="s">
        <v>2015</v>
      </c>
      <c r="AJ226" s="21" t="s">
        <v>2015</v>
      </c>
      <c r="AK226" s="21" t="s">
        <v>2015</v>
      </c>
      <c r="AL226" s="21" t="s">
        <v>4803</v>
      </c>
    </row>
    <row r="227" spans="1:38" ht="15" customHeight="1">
      <c r="A227" s="21">
        <v>159949</v>
      </c>
      <c r="B227" s="21">
        <v>660622</v>
      </c>
      <c r="C227" s="21" t="s">
        <v>100</v>
      </c>
      <c r="D227" s="21" t="s">
        <v>2087</v>
      </c>
      <c r="E227" s="21" t="s">
        <v>4</v>
      </c>
      <c r="F227" s="21" t="s">
        <v>4866</v>
      </c>
      <c r="G227" s="21" t="s">
        <v>2340</v>
      </c>
      <c r="H227" s="21" t="s">
        <v>2341</v>
      </c>
      <c r="I227" s="21" t="s">
        <v>2015</v>
      </c>
      <c r="J227" s="21" t="s">
        <v>2342</v>
      </c>
      <c r="K227" s="21" t="s">
        <v>690</v>
      </c>
      <c r="L227" s="21" t="s">
        <v>2890</v>
      </c>
      <c r="M227" s="21"/>
      <c r="N227" s="21" t="s">
        <v>2859</v>
      </c>
      <c r="O227" s="21" t="s">
        <v>2345</v>
      </c>
      <c r="P227" s="21" t="s">
        <v>2862</v>
      </c>
      <c r="Q227" s="21">
        <v>236</v>
      </c>
      <c r="R227" s="21">
        <v>80</v>
      </c>
      <c r="S227" s="21">
        <v>420</v>
      </c>
      <c r="T227" s="21">
        <v>736</v>
      </c>
      <c r="U227" s="21">
        <v>0.32069999999999999</v>
      </c>
      <c r="V227" s="21">
        <v>0.1087</v>
      </c>
      <c r="W227" s="21">
        <v>0.42930000000000001</v>
      </c>
      <c r="X227" s="21" t="s">
        <v>2015</v>
      </c>
      <c r="Y227" s="21" t="s">
        <v>2015</v>
      </c>
      <c r="Z227" s="21" t="s">
        <v>2015</v>
      </c>
      <c r="AA227" s="21" t="s">
        <v>2015</v>
      </c>
      <c r="AB227" s="21" t="s">
        <v>2015</v>
      </c>
      <c r="AC227" s="21" t="s">
        <v>2015</v>
      </c>
      <c r="AD227" s="21" t="s">
        <v>2015</v>
      </c>
      <c r="AE227" s="21" t="s">
        <v>2015</v>
      </c>
      <c r="AF227" s="21" t="s">
        <v>2342</v>
      </c>
      <c r="AG227" s="21" t="s">
        <v>2342</v>
      </c>
      <c r="AH227" s="21" t="s">
        <v>2015</v>
      </c>
      <c r="AI227" s="21" t="s">
        <v>2015</v>
      </c>
      <c r="AJ227" s="21" t="s">
        <v>2015</v>
      </c>
      <c r="AK227" s="21" t="s">
        <v>2015</v>
      </c>
      <c r="AL227" s="21" t="s">
        <v>4803</v>
      </c>
    </row>
    <row r="228" spans="1:38" ht="15" customHeight="1">
      <c r="A228" s="21">
        <v>159949</v>
      </c>
      <c r="B228" s="21">
        <v>660623</v>
      </c>
      <c r="C228" s="21" t="s">
        <v>100</v>
      </c>
      <c r="D228" s="21" t="s">
        <v>2087</v>
      </c>
      <c r="E228" s="21" t="s">
        <v>4</v>
      </c>
      <c r="F228" s="21" t="s">
        <v>4866</v>
      </c>
      <c r="G228" s="21" t="s">
        <v>2340</v>
      </c>
      <c r="H228" s="21" t="s">
        <v>2341</v>
      </c>
      <c r="I228" s="21" t="s">
        <v>2015</v>
      </c>
      <c r="J228" s="21" t="s">
        <v>2342</v>
      </c>
      <c r="K228" s="21" t="s">
        <v>684</v>
      </c>
      <c r="L228" s="21" t="s">
        <v>2882</v>
      </c>
      <c r="M228" s="21"/>
      <c r="N228" s="21" t="s">
        <v>2883</v>
      </c>
      <c r="O228" s="21" t="s">
        <v>2345</v>
      </c>
      <c r="P228" s="21" t="s">
        <v>2884</v>
      </c>
      <c r="Q228" s="21">
        <v>512</v>
      </c>
      <c r="R228" s="21">
        <v>168</v>
      </c>
      <c r="S228" s="21">
        <v>999</v>
      </c>
      <c r="T228" s="21">
        <v>1679</v>
      </c>
      <c r="U228" s="21">
        <v>0.3049</v>
      </c>
      <c r="V228" s="21">
        <v>0.10009999999999999</v>
      </c>
      <c r="W228" s="21">
        <v>0.40500000000000003</v>
      </c>
      <c r="X228" s="21" t="s">
        <v>2015</v>
      </c>
      <c r="Y228" s="21" t="s">
        <v>2015</v>
      </c>
      <c r="Z228" s="21" t="s">
        <v>2015</v>
      </c>
      <c r="AA228" s="21" t="s">
        <v>2015</v>
      </c>
      <c r="AB228" s="21" t="s">
        <v>2015</v>
      </c>
      <c r="AC228" s="21" t="s">
        <v>2015</v>
      </c>
      <c r="AD228" s="21" t="s">
        <v>2015</v>
      </c>
      <c r="AE228" s="21" t="s">
        <v>2015</v>
      </c>
      <c r="AF228" s="21" t="s">
        <v>2015</v>
      </c>
      <c r="AG228" s="21" t="s">
        <v>2015</v>
      </c>
      <c r="AH228" s="21" t="s">
        <v>2342</v>
      </c>
      <c r="AI228" s="21" t="s">
        <v>2342</v>
      </c>
      <c r="AJ228" s="21" t="s">
        <v>2342</v>
      </c>
      <c r="AK228" s="21" t="s">
        <v>2342</v>
      </c>
      <c r="AL228" s="21" t="s">
        <v>4803</v>
      </c>
    </row>
    <row r="229" spans="1:38" ht="15" customHeight="1">
      <c r="A229" s="21">
        <v>159949</v>
      </c>
      <c r="B229" s="21">
        <v>660624</v>
      </c>
      <c r="C229" s="21" t="s">
        <v>100</v>
      </c>
      <c r="D229" s="21" t="s">
        <v>2087</v>
      </c>
      <c r="E229" s="21" t="s">
        <v>4</v>
      </c>
      <c r="F229" s="21" t="s">
        <v>4866</v>
      </c>
      <c r="G229" s="21" t="s">
        <v>2340</v>
      </c>
      <c r="H229" s="21" t="s">
        <v>2341</v>
      </c>
      <c r="I229" s="21" t="s">
        <v>2015</v>
      </c>
      <c r="J229" s="21" t="s">
        <v>2342</v>
      </c>
      <c r="K229" s="21" t="s">
        <v>689</v>
      </c>
      <c r="L229" s="21" t="s">
        <v>2889</v>
      </c>
      <c r="M229" s="21"/>
      <c r="N229" s="21" t="s">
        <v>2859</v>
      </c>
      <c r="O229" s="21" t="s">
        <v>2345</v>
      </c>
      <c r="P229" s="21" t="s">
        <v>2862</v>
      </c>
      <c r="Q229" s="21">
        <v>399</v>
      </c>
      <c r="R229" s="21">
        <v>144</v>
      </c>
      <c r="S229" s="21">
        <v>978</v>
      </c>
      <c r="T229" s="21">
        <v>1521</v>
      </c>
      <c r="U229" s="21">
        <v>0.26229999999999998</v>
      </c>
      <c r="V229" s="21">
        <v>9.4700000000000006E-2</v>
      </c>
      <c r="W229" s="21">
        <v>0.35699999999999998</v>
      </c>
      <c r="X229" s="21" t="s">
        <v>2015</v>
      </c>
      <c r="Y229" s="21" t="s">
        <v>2015</v>
      </c>
      <c r="Z229" s="21" t="s">
        <v>2015</v>
      </c>
      <c r="AA229" s="21" t="s">
        <v>2015</v>
      </c>
      <c r="AB229" s="21" t="s">
        <v>2015</v>
      </c>
      <c r="AC229" s="21" t="s">
        <v>2015</v>
      </c>
      <c r="AD229" s="21" t="s">
        <v>2015</v>
      </c>
      <c r="AE229" s="21" t="s">
        <v>2015</v>
      </c>
      <c r="AF229" s="21" t="s">
        <v>2015</v>
      </c>
      <c r="AG229" s="21" t="s">
        <v>2015</v>
      </c>
      <c r="AH229" s="21" t="s">
        <v>2342</v>
      </c>
      <c r="AI229" s="21" t="s">
        <v>2342</v>
      </c>
      <c r="AJ229" s="21" t="s">
        <v>2342</v>
      </c>
      <c r="AK229" s="21" t="s">
        <v>2342</v>
      </c>
      <c r="AL229" s="21" t="s">
        <v>4803</v>
      </c>
    </row>
    <row r="230" spans="1:38" ht="15" customHeight="1">
      <c r="A230" s="21">
        <v>159949</v>
      </c>
      <c r="B230" s="21">
        <v>660625</v>
      </c>
      <c r="C230" s="21" t="s">
        <v>100</v>
      </c>
      <c r="D230" s="21" t="s">
        <v>2087</v>
      </c>
      <c r="E230" s="21" t="s">
        <v>4</v>
      </c>
      <c r="F230" s="21" t="s">
        <v>4866</v>
      </c>
      <c r="G230" s="21" t="s">
        <v>2340</v>
      </c>
      <c r="H230" s="21" t="s">
        <v>2341</v>
      </c>
      <c r="I230" s="21" t="s">
        <v>2015</v>
      </c>
      <c r="J230" s="21" t="s">
        <v>2342</v>
      </c>
      <c r="K230" s="21" t="s">
        <v>692</v>
      </c>
      <c r="L230" s="21" t="s">
        <v>2892</v>
      </c>
      <c r="M230" s="21"/>
      <c r="N230" s="21" t="s">
        <v>2868</v>
      </c>
      <c r="O230" s="21" t="s">
        <v>2345</v>
      </c>
      <c r="P230" s="21" t="s">
        <v>2869</v>
      </c>
      <c r="Q230" s="21">
        <v>301</v>
      </c>
      <c r="R230" s="21">
        <v>99</v>
      </c>
      <c r="S230" s="21">
        <v>1070</v>
      </c>
      <c r="T230" s="21">
        <v>1470</v>
      </c>
      <c r="U230" s="21">
        <v>0.20480000000000001</v>
      </c>
      <c r="V230" s="21">
        <v>6.7299999999999999E-2</v>
      </c>
      <c r="W230" s="21">
        <v>0.27210000000000001</v>
      </c>
      <c r="X230" s="21" t="s">
        <v>2015</v>
      </c>
      <c r="Y230" s="21" t="s">
        <v>2015</v>
      </c>
      <c r="Z230" s="21" t="s">
        <v>2015</v>
      </c>
      <c r="AA230" s="21" t="s">
        <v>2015</v>
      </c>
      <c r="AB230" s="21" t="s">
        <v>2015</v>
      </c>
      <c r="AC230" s="21" t="s">
        <v>2015</v>
      </c>
      <c r="AD230" s="21" t="s">
        <v>2015</v>
      </c>
      <c r="AE230" s="21" t="s">
        <v>2015</v>
      </c>
      <c r="AF230" s="21" t="s">
        <v>2015</v>
      </c>
      <c r="AG230" s="21" t="s">
        <v>2015</v>
      </c>
      <c r="AH230" s="21" t="s">
        <v>2342</v>
      </c>
      <c r="AI230" s="21" t="s">
        <v>2342</v>
      </c>
      <c r="AJ230" s="21" t="s">
        <v>2342</v>
      </c>
      <c r="AK230" s="21" t="s">
        <v>2342</v>
      </c>
      <c r="AL230" s="21" t="s">
        <v>4803</v>
      </c>
    </row>
    <row r="231" spans="1:38" ht="15" customHeight="1">
      <c r="A231" s="21">
        <v>159949</v>
      </c>
      <c r="B231" s="21">
        <v>660626</v>
      </c>
      <c r="C231" s="21" t="s">
        <v>100</v>
      </c>
      <c r="D231" s="21" t="s">
        <v>2087</v>
      </c>
      <c r="E231" s="21" t="s">
        <v>4</v>
      </c>
      <c r="F231" s="21" t="s">
        <v>4866</v>
      </c>
      <c r="G231" s="21" t="s">
        <v>2340</v>
      </c>
      <c r="H231" s="21" t="s">
        <v>2341</v>
      </c>
      <c r="I231" s="21" t="s">
        <v>2015</v>
      </c>
      <c r="J231" s="21" t="s">
        <v>2342</v>
      </c>
      <c r="K231" s="21" t="s">
        <v>679</v>
      </c>
      <c r="L231" s="21" t="s">
        <v>2877</v>
      </c>
      <c r="M231" s="21"/>
      <c r="N231" s="21" t="s">
        <v>2871</v>
      </c>
      <c r="O231" s="21" t="s">
        <v>2345</v>
      </c>
      <c r="P231" s="21" t="s">
        <v>2876</v>
      </c>
      <c r="Q231" s="21">
        <v>326</v>
      </c>
      <c r="R231" s="21">
        <v>151</v>
      </c>
      <c r="S231" s="21">
        <v>1070</v>
      </c>
      <c r="T231" s="21">
        <v>1547</v>
      </c>
      <c r="U231" s="21">
        <v>0.2107</v>
      </c>
      <c r="V231" s="21">
        <v>9.7600000000000006E-2</v>
      </c>
      <c r="W231" s="21">
        <v>0.30830000000000002</v>
      </c>
      <c r="X231" s="21" t="s">
        <v>2015</v>
      </c>
      <c r="Y231" s="21" t="s">
        <v>2015</v>
      </c>
      <c r="Z231" s="21" t="s">
        <v>2015</v>
      </c>
      <c r="AA231" s="21" t="s">
        <v>2015</v>
      </c>
      <c r="AB231" s="21" t="s">
        <v>2015</v>
      </c>
      <c r="AC231" s="21" t="s">
        <v>2015</v>
      </c>
      <c r="AD231" s="21" t="s">
        <v>2015</v>
      </c>
      <c r="AE231" s="21" t="s">
        <v>2015</v>
      </c>
      <c r="AF231" s="21" t="s">
        <v>2015</v>
      </c>
      <c r="AG231" s="21" t="s">
        <v>2015</v>
      </c>
      <c r="AH231" s="21" t="s">
        <v>2342</v>
      </c>
      <c r="AI231" s="21" t="s">
        <v>2342</v>
      </c>
      <c r="AJ231" s="21" t="s">
        <v>2342</v>
      </c>
      <c r="AK231" s="21" t="s">
        <v>2342</v>
      </c>
      <c r="AL231" s="21" t="s">
        <v>4803</v>
      </c>
    </row>
    <row r="232" spans="1:38" ht="15" customHeight="1">
      <c r="A232" s="21">
        <v>159949</v>
      </c>
      <c r="B232" s="21">
        <v>660627</v>
      </c>
      <c r="C232" s="21" t="s">
        <v>100</v>
      </c>
      <c r="D232" s="21" t="s">
        <v>2087</v>
      </c>
      <c r="E232" s="21" t="s">
        <v>4</v>
      </c>
      <c r="F232" s="21" t="s">
        <v>4866</v>
      </c>
      <c r="G232" s="21" t="s">
        <v>2340</v>
      </c>
      <c r="H232" s="21" t="s">
        <v>2341</v>
      </c>
      <c r="I232" s="21" t="s">
        <v>2015</v>
      </c>
      <c r="J232" s="21" t="s">
        <v>2342</v>
      </c>
      <c r="K232" s="21" t="s">
        <v>694</v>
      </c>
      <c r="L232" s="21" t="s">
        <v>2894</v>
      </c>
      <c r="M232" s="21"/>
      <c r="N232" s="21" t="s">
        <v>2871</v>
      </c>
      <c r="O232" s="21" t="s">
        <v>2345</v>
      </c>
      <c r="P232" s="21" t="s">
        <v>2876</v>
      </c>
      <c r="Q232" s="21">
        <v>153</v>
      </c>
      <c r="R232" s="21">
        <v>35</v>
      </c>
      <c r="S232" s="21">
        <v>547</v>
      </c>
      <c r="T232" s="21">
        <v>735</v>
      </c>
      <c r="U232" s="21">
        <v>0.2082</v>
      </c>
      <c r="V232" s="21">
        <v>4.7600000000000003E-2</v>
      </c>
      <c r="W232" s="21">
        <v>0.25580000000000003</v>
      </c>
      <c r="X232" s="21" t="s">
        <v>2015</v>
      </c>
      <c r="Y232" s="21" t="s">
        <v>2342</v>
      </c>
      <c r="Z232" s="21" t="s">
        <v>2342</v>
      </c>
      <c r="AA232" s="21" t="s">
        <v>2342</v>
      </c>
      <c r="AB232" s="21" t="s">
        <v>2342</v>
      </c>
      <c r="AC232" s="21" t="s">
        <v>2342</v>
      </c>
      <c r="AD232" s="21" t="s">
        <v>2342</v>
      </c>
      <c r="AE232" s="21" t="s">
        <v>2342</v>
      </c>
      <c r="AF232" s="21" t="s">
        <v>2342</v>
      </c>
      <c r="AG232" s="21" t="s">
        <v>2342</v>
      </c>
      <c r="AH232" s="21" t="s">
        <v>2342</v>
      </c>
      <c r="AI232" s="21" t="s">
        <v>2342</v>
      </c>
      <c r="AJ232" s="21" t="s">
        <v>2342</v>
      </c>
      <c r="AK232" s="21" t="s">
        <v>2342</v>
      </c>
      <c r="AL232" s="21" t="s">
        <v>4803</v>
      </c>
    </row>
    <row r="233" spans="1:38" ht="15" customHeight="1">
      <c r="A233" s="21">
        <v>159311</v>
      </c>
      <c r="B233" s="21">
        <v>660629</v>
      </c>
      <c r="C233" s="21" t="s">
        <v>89</v>
      </c>
      <c r="D233" s="21" t="s">
        <v>2076</v>
      </c>
      <c r="E233" s="21" t="s">
        <v>4</v>
      </c>
      <c r="F233" s="21" t="s">
        <v>4875</v>
      </c>
      <c r="G233" s="21" t="s">
        <v>2340</v>
      </c>
      <c r="H233" s="21" t="s">
        <v>2341</v>
      </c>
      <c r="I233" s="21" t="s">
        <v>2015</v>
      </c>
      <c r="J233" s="21" t="s">
        <v>2342</v>
      </c>
      <c r="K233" s="21" t="s">
        <v>633</v>
      </c>
      <c r="L233" s="21" t="s">
        <v>5005</v>
      </c>
      <c r="M233" s="21"/>
      <c r="N233" s="21" t="s">
        <v>2752</v>
      </c>
      <c r="O233" s="21" t="s">
        <v>2345</v>
      </c>
      <c r="P233" s="21" t="s">
        <v>2753</v>
      </c>
      <c r="Q233" s="21">
        <v>249</v>
      </c>
      <c r="R233" s="21">
        <v>0</v>
      </c>
      <c r="S233" s="21">
        <v>73</v>
      </c>
      <c r="T233" s="21">
        <v>322</v>
      </c>
      <c r="U233" s="21">
        <v>0.77329999999999999</v>
      </c>
      <c r="V233" s="21">
        <v>0</v>
      </c>
      <c r="W233" s="21">
        <v>0.77329999999999999</v>
      </c>
      <c r="X233" s="21" t="s">
        <v>2342</v>
      </c>
      <c r="Y233" s="21" t="s">
        <v>2342</v>
      </c>
      <c r="Z233" s="21" t="s">
        <v>2342</v>
      </c>
      <c r="AA233" s="21" t="s">
        <v>2342</v>
      </c>
      <c r="AB233" s="21" t="s">
        <v>2342</v>
      </c>
      <c r="AC233" s="21" t="s">
        <v>2342</v>
      </c>
      <c r="AD233" s="21" t="s">
        <v>2342</v>
      </c>
      <c r="AE233" s="21" t="s">
        <v>2342</v>
      </c>
      <c r="AF233" s="21" t="s">
        <v>2342</v>
      </c>
      <c r="AG233" s="21" t="s">
        <v>2342</v>
      </c>
      <c r="AH233" s="21" t="s">
        <v>2015</v>
      </c>
      <c r="AI233" s="21" t="s">
        <v>2015</v>
      </c>
      <c r="AJ233" s="21" t="s">
        <v>2015</v>
      </c>
      <c r="AK233" s="21" t="s">
        <v>2015</v>
      </c>
      <c r="AL233" s="21" t="s">
        <v>4802</v>
      </c>
    </row>
    <row r="234" spans="1:38" ht="15" customHeight="1">
      <c r="A234" s="21">
        <v>159311</v>
      </c>
      <c r="B234" s="21">
        <v>660630</v>
      </c>
      <c r="C234" s="21" t="s">
        <v>89</v>
      </c>
      <c r="D234" s="21" t="s">
        <v>2076</v>
      </c>
      <c r="E234" s="21" t="s">
        <v>4</v>
      </c>
      <c r="F234" s="21" t="s">
        <v>4875</v>
      </c>
      <c r="G234" s="21" t="s">
        <v>2340</v>
      </c>
      <c r="H234" s="21" t="s">
        <v>2341</v>
      </c>
      <c r="I234" s="21" t="s">
        <v>2015</v>
      </c>
      <c r="J234" s="21" t="s">
        <v>2342</v>
      </c>
      <c r="K234" s="21" t="s">
        <v>634</v>
      </c>
      <c r="L234" s="21" t="s">
        <v>2754</v>
      </c>
      <c r="M234" s="21" t="s">
        <v>2755</v>
      </c>
      <c r="N234" s="21" t="s">
        <v>2752</v>
      </c>
      <c r="O234" s="21" t="s">
        <v>2345</v>
      </c>
      <c r="P234" s="21" t="s">
        <v>2753</v>
      </c>
      <c r="Q234" s="21">
        <v>69</v>
      </c>
      <c r="R234" s="21">
        <v>0</v>
      </c>
      <c r="S234" s="21">
        <v>48</v>
      </c>
      <c r="T234" s="21">
        <v>117</v>
      </c>
      <c r="U234" s="21">
        <v>0.5897</v>
      </c>
      <c r="V234" s="21">
        <v>0</v>
      </c>
      <c r="W234" s="21">
        <v>0.5897</v>
      </c>
      <c r="X234" s="21" t="s">
        <v>2015</v>
      </c>
      <c r="Y234" s="21" t="s">
        <v>2015</v>
      </c>
      <c r="Z234" s="21" t="s">
        <v>2015</v>
      </c>
      <c r="AA234" s="21" t="s">
        <v>2015</v>
      </c>
      <c r="AB234" s="21" t="s">
        <v>2015</v>
      </c>
      <c r="AC234" s="21" t="s">
        <v>2015</v>
      </c>
      <c r="AD234" s="21" t="s">
        <v>2015</v>
      </c>
      <c r="AE234" s="21" t="s">
        <v>2015</v>
      </c>
      <c r="AF234" s="21" t="s">
        <v>2015</v>
      </c>
      <c r="AG234" s="21" t="s">
        <v>2015</v>
      </c>
      <c r="AH234" s="21" t="s">
        <v>2342</v>
      </c>
      <c r="AI234" s="21" t="s">
        <v>2342</v>
      </c>
      <c r="AJ234" s="21" t="s">
        <v>2342</v>
      </c>
      <c r="AK234" s="21" t="s">
        <v>2342</v>
      </c>
      <c r="AL234" s="21" t="s">
        <v>4802</v>
      </c>
    </row>
    <row r="235" spans="1:38" ht="15" customHeight="1">
      <c r="A235" s="21">
        <v>159873</v>
      </c>
      <c r="B235" s="21">
        <v>660631</v>
      </c>
      <c r="C235" s="21" t="s">
        <v>107</v>
      </c>
      <c r="D235" s="21" t="s">
        <v>2094</v>
      </c>
      <c r="E235" s="21" t="s">
        <v>4</v>
      </c>
      <c r="F235" s="21" t="s">
        <v>4866</v>
      </c>
      <c r="G235" s="21" t="s">
        <v>2340</v>
      </c>
      <c r="H235" s="21" t="s">
        <v>2341</v>
      </c>
      <c r="I235" s="21" t="s">
        <v>2015</v>
      </c>
      <c r="J235" s="21" t="s">
        <v>2342</v>
      </c>
      <c r="K235" s="21" t="s">
        <v>722</v>
      </c>
      <c r="L235" s="21" t="s">
        <v>2926</v>
      </c>
      <c r="M235" s="21"/>
      <c r="N235" s="21" t="s">
        <v>2883</v>
      </c>
      <c r="O235" s="21" t="s">
        <v>2345</v>
      </c>
      <c r="P235" s="21" t="s">
        <v>2884</v>
      </c>
      <c r="Q235" s="21">
        <v>118</v>
      </c>
      <c r="R235" s="21">
        <v>24</v>
      </c>
      <c r="S235" s="21">
        <v>576</v>
      </c>
      <c r="T235" s="21">
        <v>718</v>
      </c>
      <c r="U235" s="21">
        <v>0.1643</v>
      </c>
      <c r="V235" s="21">
        <v>3.3399999999999999E-2</v>
      </c>
      <c r="W235" s="21">
        <v>0.1978</v>
      </c>
      <c r="X235" s="21" t="s">
        <v>2342</v>
      </c>
      <c r="Y235" s="21" t="s">
        <v>2342</v>
      </c>
      <c r="Z235" s="21" t="s">
        <v>2342</v>
      </c>
      <c r="AA235" s="21" t="s">
        <v>2342</v>
      </c>
      <c r="AB235" s="21" t="s">
        <v>2342</v>
      </c>
      <c r="AC235" s="21" t="s">
        <v>2342</v>
      </c>
      <c r="AD235" s="21" t="s">
        <v>2342</v>
      </c>
      <c r="AE235" s="21" t="s">
        <v>2015</v>
      </c>
      <c r="AF235" s="21" t="s">
        <v>2015</v>
      </c>
      <c r="AG235" s="21" t="s">
        <v>2015</v>
      </c>
      <c r="AH235" s="21" t="s">
        <v>2015</v>
      </c>
      <c r="AI235" s="21" t="s">
        <v>2015</v>
      </c>
      <c r="AJ235" s="21" t="s">
        <v>2015</v>
      </c>
      <c r="AK235" s="21" t="s">
        <v>2015</v>
      </c>
      <c r="AL235" s="21" t="s">
        <v>4803</v>
      </c>
    </row>
    <row r="236" spans="1:38" ht="15" customHeight="1">
      <c r="A236" s="21">
        <v>159873</v>
      </c>
      <c r="B236" s="21">
        <v>660633</v>
      </c>
      <c r="C236" s="21" t="s">
        <v>107</v>
      </c>
      <c r="D236" s="21" t="s">
        <v>2094</v>
      </c>
      <c r="E236" s="21" t="s">
        <v>4</v>
      </c>
      <c r="F236" s="21" t="s">
        <v>4866</v>
      </c>
      <c r="G236" s="21" t="s">
        <v>2340</v>
      </c>
      <c r="H236" s="21" t="s">
        <v>2341</v>
      </c>
      <c r="I236" s="21" t="s">
        <v>2015</v>
      </c>
      <c r="J236" s="21" t="s">
        <v>2342</v>
      </c>
      <c r="K236" s="21" t="s">
        <v>728</v>
      </c>
      <c r="L236" s="21" t="s">
        <v>2934</v>
      </c>
      <c r="M236" s="21"/>
      <c r="N236" s="21" t="s">
        <v>2924</v>
      </c>
      <c r="O236" s="21" t="s">
        <v>2345</v>
      </c>
      <c r="P236" s="21" t="s">
        <v>2931</v>
      </c>
      <c r="Q236" s="21">
        <v>322</v>
      </c>
      <c r="R236" s="21">
        <v>0</v>
      </c>
      <c r="S236" s="21">
        <v>62</v>
      </c>
      <c r="T236" s="21">
        <v>384</v>
      </c>
      <c r="U236" s="21">
        <v>0.83850000000000002</v>
      </c>
      <c r="V236" s="21">
        <v>0</v>
      </c>
      <c r="W236" s="21">
        <v>0.83850000000000002</v>
      </c>
      <c r="X236" s="21" t="s">
        <v>2342</v>
      </c>
      <c r="Y236" s="21" t="s">
        <v>2342</v>
      </c>
      <c r="Z236" s="21" t="s">
        <v>2342</v>
      </c>
      <c r="AA236" s="21" t="s">
        <v>2342</v>
      </c>
      <c r="AB236" s="21" t="s">
        <v>2342</v>
      </c>
      <c r="AC236" s="21" t="s">
        <v>2342</v>
      </c>
      <c r="AD236" s="21" t="s">
        <v>2342</v>
      </c>
      <c r="AE236" s="21" t="s">
        <v>2015</v>
      </c>
      <c r="AF236" s="21" t="s">
        <v>2015</v>
      </c>
      <c r="AG236" s="21" t="s">
        <v>2015</v>
      </c>
      <c r="AH236" s="21" t="s">
        <v>2015</v>
      </c>
      <c r="AI236" s="21" t="s">
        <v>2015</v>
      </c>
      <c r="AJ236" s="21" t="s">
        <v>2015</v>
      </c>
      <c r="AK236" s="21" t="s">
        <v>2015</v>
      </c>
      <c r="AL236" s="21" t="s">
        <v>4802</v>
      </c>
    </row>
    <row r="237" spans="1:38" ht="15" customHeight="1">
      <c r="A237" s="21">
        <v>159873</v>
      </c>
      <c r="B237" s="21">
        <v>660634</v>
      </c>
      <c r="C237" s="21" t="s">
        <v>107</v>
      </c>
      <c r="D237" s="21" t="s">
        <v>2094</v>
      </c>
      <c r="E237" s="21" t="s">
        <v>4</v>
      </c>
      <c r="F237" s="21" t="s">
        <v>4866</v>
      </c>
      <c r="G237" s="21" t="s">
        <v>2340</v>
      </c>
      <c r="H237" s="21" t="s">
        <v>2341</v>
      </c>
      <c r="I237" s="21" t="s">
        <v>2015</v>
      </c>
      <c r="J237" s="21" t="s">
        <v>2342</v>
      </c>
      <c r="K237" s="21" t="s">
        <v>730</v>
      </c>
      <c r="L237" s="21" t="s">
        <v>2936</v>
      </c>
      <c r="M237" s="21"/>
      <c r="N237" s="21" t="s">
        <v>2924</v>
      </c>
      <c r="O237" s="21" t="s">
        <v>2345</v>
      </c>
      <c r="P237" s="21" t="s">
        <v>2931</v>
      </c>
      <c r="Q237" s="21">
        <v>454</v>
      </c>
      <c r="R237" s="21">
        <v>0</v>
      </c>
      <c r="S237" s="21">
        <v>0</v>
      </c>
      <c r="T237" s="21">
        <v>454</v>
      </c>
      <c r="U237" s="21">
        <v>1</v>
      </c>
      <c r="V237" s="21">
        <v>0</v>
      </c>
      <c r="W237" s="21">
        <v>1</v>
      </c>
      <c r="X237" s="21" t="s">
        <v>2342</v>
      </c>
      <c r="Y237" s="21" t="s">
        <v>2342</v>
      </c>
      <c r="Z237" s="21" t="s">
        <v>2342</v>
      </c>
      <c r="AA237" s="21" t="s">
        <v>2342</v>
      </c>
      <c r="AB237" s="21" t="s">
        <v>2342</v>
      </c>
      <c r="AC237" s="21" t="s">
        <v>2342</v>
      </c>
      <c r="AD237" s="21" t="s">
        <v>2342</v>
      </c>
      <c r="AE237" s="21" t="s">
        <v>2015</v>
      </c>
      <c r="AF237" s="21" t="s">
        <v>2015</v>
      </c>
      <c r="AG237" s="21" t="s">
        <v>2015</v>
      </c>
      <c r="AH237" s="21" t="s">
        <v>2015</v>
      </c>
      <c r="AI237" s="21" t="s">
        <v>2015</v>
      </c>
      <c r="AJ237" s="21" t="s">
        <v>2015</v>
      </c>
      <c r="AK237" s="21" t="s">
        <v>2015</v>
      </c>
      <c r="AL237" s="21" t="s">
        <v>4802</v>
      </c>
    </row>
    <row r="238" spans="1:38" ht="15" customHeight="1">
      <c r="A238" s="21">
        <v>159873</v>
      </c>
      <c r="B238" s="21">
        <v>660635</v>
      </c>
      <c r="C238" s="21" t="s">
        <v>107</v>
      </c>
      <c r="D238" s="21" t="s">
        <v>2094</v>
      </c>
      <c r="E238" s="21" t="s">
        <v>4</v>
      </c>
      <c r="F238" s="21" t="s">
        <v>4866</v>
      </c>
      <c r="G238" s="21" t="s">
        <v>2340</v>
      </c>
      <c r="H238" s="21" t="s">
        <v>2341</v>
      </c>
      <c r="I238" s="21" t="s">
        <v>2015</v>
      </c>
      <c r="J238" s="21" t="s">
        <v>2342</v>
      </c>
      <c r="K238" s="21" t="s">
        <v>733</v>
      </c>
      <c r="L238" s="21" t="s">
        <v>2939</v>
      </c>
      <c r="M238" s="21"/>
      <c r="N238" s="21" t="s">
        <v>2924</v>
      </c>
      <c r="O238" s="21" t="s">
        <v>2345</v>
      </c>
      <c r="P238" s="21" t="s">
        <v>2931</v>
      </c>
      <c r="Q238" s="21">
        <v>286</v>
      </c>
      <c r="R238" s="21">
        <v>0</v>
      </c>
      <c r="S238" s="21">
        <v>49</v>
      </c>
      <c r="T238" s="21">
        <v>335</v>
      </c>
      <c r="U238" s="21">
        <v>0.85370000000000001</v>
      </c>
      <c r="V238" s="21">
        <v>0</v>
      </c>
      <c r="W238" s="21">
        <v>0.85370000000000001</v>
      </c>
      <c r="X238" s="21" t="s">
        <v>2342</v>
      </c>
      <c r="Y238" s="21" t="s">
        <v>2342</v>
      </c>
      <c r="Z238" s="21" t="s">
        <v>2342</v>
      </c>
      <c r="AA238" s="21" t="s">
        <v>2342</v>
      </c>
      <c r="AB238" s="21" t="s">
        <v>2342</v>
      </c>
      <c r="AC238" s="21" t="s">
        <v>2342</v>
      </c>
      <c r="AD238" s="21" t="s">
        <v>2342</v>
      </c>
      <c r="AE238" s="21" t="s">
        <v>2015</v>
      </c>
      <c r="AF238" s="21" t="s">
        <v>2015</v>
      </c>
      <c r="AG238" s="21" t="s">
        <v>2015</v>
      </c>
      <c r="AH238" s="21" t="s">
        <v>2015</v>
      </c>
      <c r="AI238" s="21" t="s">
        <v>2015</v>
      </c>
      <c r="AJ238" s="21" t="s">
        <v>2015</v>
      </c>
      <c r="AK238" s="21" t="s">
        <v>2015</v>
      </c>
      <c r="AL238" s="21" t="s">
        <v>4802</v>
      </c>
    </row>
    <row r="239" spans="1:38" ht="15" customHeight="1">
      <c r="A239" s="21">
        <v>159873</v>
      </c>
      <c r="B239" s="21">
        <v>660639</v>
      </c>
      <c r="C239" s="21" t="s">
        <v>107</v>
      </c>
      <c r="D239" s="21" t="s">
        <v>2094</v>
      </c>
      <c r="E239" s="21" t="s">
        <v>4</v>
      </c>
      <c r="F239" s="21" t="s">
        <v>4866</v>
      </c>
      <c r="G239" s="21" t="s">
        <v>2340</v>
      </c>
      <c r="H239" s="21" t="s">
        <v>2341</v>
      </c>
      <c r="I239" s="21" t="s">
        <v>2015</v>
      </c>
      <c r="J239" s="21" t="s">
        <v>2342</v>
      </c>
      <c r="K239" s="21" t="s">
        <v>736</v>
      </c>
      <c r="L239" s="21" t="s">
        <v>2944</v>
      </c>
      <c r="M239" s="21"/>
      <c r="N239" s="21" t="s">
        <v>2883</v>
      </c>
      <c r="O239" s="21" t="s">
        <v>2345</v>
      </c>
      <c r="P239" s="21" t="s">
        <v>2884</v>
      </c>
      <c r="Q239" s="21">
        <v>137</v>
      </c>
      <c r="R239" s="21">
        <v>25</v>
      </c>
      <c r="S239" s="21">
        <v>513</v>
      </c>
      <c r="T239" s="21">
        <v>675</v>
      </c>
      <c r="U239" s="21">
        <v>0.20300000000000001</v>
      </c>
      <c r="V239" s="21">
        <v>3.6999999999999998E-2</v>
      </c>
      <c r="W239" s="21">
        <v>0.24</v>
      </c>
      <c r="X239" s="21" t="s">
        <v>2015</v>
      </c>
      <c r="Y239" s="21" t="s">
        <v>2342</v>
      </c>
      <c r="Z239" s="21" t="s">
        <v>2342</v>
      </c>
      <c r="AA239" s="21" t="s">
        <v>2342</v>
      </c>
      <c r="AB239" s="21" t="s">
        <v>2342</v>
      </c>
      <c r="AC239" s="21" t="s">
        <v>2342</v>
      </c>
      <c r="AD239" s="21" t="s">
        <v>2342</v>
      </c>
      <c r="AE239" s="21" t="s">
        <v>2015</v>
      </c>
      <c r="AF239" s="21" t="s">
        <v>2015</v>
      </c>
      <c r="AG239" s="21" t="s">
        <v>2015</v>
      </c>
      <c r="AH239" s="21" t="s">
        <v>2015</v>
      </c>
      <c r="AI239" s="21" t="s">
        <v>2015</v>
      </c>
      <c r="AJ239" s="21" t="s">
        <v>2015</v>
      </c>
      <c r="AK239" s="21" t="s">
        <v>2015</v>
      </c>
      <c r="AL239" s="21" t="s">
        <v>4803</v>
      </c>
    </row>
    <row r="240" spans="1:38" ht="15" customHeight="1">
      <c r="A240" s="21">
        <v>159873</v>
      </c>
      <c r="B240" s="21">
        <v>660640</v>
      </c>
      <c r="C240" s="21" t="s">
        <v>107</v>
      </c>
      <c r="D240" s="21" t="s">
        <v>2094</v>
      </c>
      <c r="E240" s="21" t="s">
        <v>4</v>
      </c>
      <c r="F240" s="21" t="s">
        <v>4866</v>
      </c>
      <c r="G240" s="21" t="s">
        <v>2340</v>
      </c>
      <c r="H240" s="21" t="s">
        <v>2341</v>
      </c>
      <c r="I240" s="21" t="s">
        <v>2015</v>
      </c>
      <c r="J240" s="21" t="s">
        <v>2342</v>
      </c>
      <c r="K240" s="21" t="s">
        <v>737</v>
      </c>
      <c r="L240" s="21" t="s">
        <v>2945</v>
      </c>
      <c r="M240" s="21"/>
      <c r="N240" s="21" t="s">
        <v>2924</v>
      </c>
      <c r="O240" s="21" t="s">
        <v>2345</v>
      </c>
      <c r="P240" s="21" t="s">
        <v>2928</v>
      </c>
      <c r="Q240" s="21">
        <v>239</v>
      </c>
      <c r="R240" s="21">
        <v>0</v>
      </c>
      <c r="S240" s="21">
        <v>254</v>
      </c>
      <c r="T240" s="21">
        <v>493</v>
      </c>
      <c r="U240" s="21">
        <v>0.48480000000000001</v>
      </c>
      <c r="V240" s="21">
        <v>0</v>
      </c>
      <c r="W240" s="21">
        <v>0.48480000000000001</v>
      </c>
      <c r="X240" s="21" t="s">
        <v>2342</v>
      </c>
      <c r="Y240" s="21" t="s">
        <v>2342</v>
      </c>
      <c r="Z240" s="21" t="s">
        <v>2342</v>
      </c>
      <c r="AA240" s="21" t="s">
        <v>2342</v>
      </c>
      <c r="AB240" s="21" t="s">
        <v>2342</v>
      </c>
      <c r="AC240" s="21" t="s">
        <v>2342</v>
      </c>
      <c r="AD240" s="21" t="s">
        <v>2342</v>
      </c>
      <c r="AE240" s="21" t="s">
        <v>2015</v>
      </c>
      <c r="AF240" s="21" t="s">
        <v>2015</v>
      </c>
      <c r="AG240" s="21" t="s">
        <v>2015</v>
      </c>
      <c r="AH240" s="21" t="s">
        <v>2015</v>
      </c>
      <c r="AI240" s="21" t="s">
        <v>2015</v>
      </c>
      <c r="AJ240" s="21" t="s">
        <v>2015</v>
      </c>
      <c r="AK240" s="21" t="s">
        <v>2015</v>
      </c>
      <c r="AL240" s="21" t="s">
        <v>4802</v>
      </c>
    </row>
    <row r="241" spans="1:38" ht="15" customHeight="1">
      <c r="A241" s="21">
        <v>159873</v>
      </c>
      <c r="B241" s="21">
        <v>660641</v>
      </c>
      <c r="C241" s="21" t="s">
        <v>107</v>
      </c>
      <c r="D241" s="21" t="s">
        <v>2094</v>
      </c>
      <c r="E241" s="21" t="s">
        <v>4</v>
      </c>
      <c r="F241" s="21" t="s">
        <v>4866</v>
      </c>
      <c r="G241" s="21" t="s">
        <v>2340</v>
      </c>
      <c r="H241" s="21" t="s">
        <v>2341</v>
      </c>
      <c r="I241" s="21" t="s">
        <v>2015</v>
      </c>
      <c r="J241" s="21" t="s">
        <v>2342</v>
      </c>
      <c r="K241" s="21" t="s">
        <v>739</v>
      </c>
      <c r="L241" s="21" t="s">
        <v>2947</v>
      </c>
      <c r="M241" s="21"/>
      <c r="N241" s="21" t="s">
        <v>2924</v>
      </c>
      <c r="O241" s="21" t="s">
        <v>2345</v>
      </c>
      <c r="P241" s="21" t="s">
        <v>2928</v>
      </c>
      <c r="Q241" s="21">
        <v>181</v>
      </c>
      <c r="R241" s="21">
        <v>40</v>
      </c>
      <c r="S241" s="21">
        <v>543</v>
      </c>
      <c r="T241" s="21">
        <v>764</v>
      </c>
      <c r="U241" s="21">
        <v>0.2369</v>
      </c>
      <c r="V241" s="21">
        <v>5.2400000000000002E-2</v>
      </c>
      <c r="W241" s="21">
        <v>0.2893</v>
      </c>
      <c r="X241" s="21" t="s">
        <v>2015</v>
      </c>
      <c r="Y241" s="21" t="s">
        <v>2342</v>
      </c>
      <c r="Z241" s="21" t="s">
        <v>2342</v>
      </c>
      <c r="AA241" s="21" t="s">
        <v>2342</v>
      </c>
      <c r="AB241" s="21" t="s">
        <v>2342</v>
      </c>
      <c r="AC241" s="21" t="s">
        <v>2342</v>
      </c>
      <c r="AD241" s="21" t="s">
        <v>2342</v>
      </c>
      <c r="AE241" s="21" t="s">
        <v>2015</v>
      </c>
      <c r="AF241" s="21" t="s">
        <v>2015</v>
      </c>
      <c r="AG241" s="21" t="s">
        <v>2015</v>
      </c>
      <c r="AH241" s="21" t="s">
        <v>2015</v>
      </c>
      <c r="AI241" s="21" t="s">
        <v>2015</v>
      </c>
      <c r="AJ241" s="21" t="s">
        <v>2015</v>
      </c>
      <c r="AK241" s="21" t="s">
        <v>2015</v>
      </c>
      <c r="AL241" s="21" t="s">
        <v>4803</v>
      </c>
    </row>
    <row r="242" spans="1:38" ht="15" customHeight="1">
      <c r="A242" s="21">
        <v>159873</v>
      </c>
      <c r="B242" s="21">
        <v>660642</v>
      </c>
      <c r="C242" s="21" t="s">
        <v>107</v>
      </c>
      <c r="D242" s="21" t="s">
        <v>2094</v>
      </c>
      <c r="E242" s="21" t="s">
        <v>4</v>
      </c>
      <c r="F242" s="21" t="s">
        <v>4866</v>
      </c>
      <c r="G242" s="21" t="s">
        <v>2340</v>
      </c>
      <c r="H242" s="21" t="s">
        <v>2341</v>
      </c>
      <c r="I242" s="21" t="s">
        <v>2015</v>
      </c>
      <c r="J242" s="21" t="s">
        <v>2342</v>
      </c>
      <c r="K242" s="21" t="s">
        <v>741</v>
      </c>
      <c r="L242" s="21" t="s">
        <v>2949</v>
      </c>
      <c r="M242" s="21"/>
      <c r="N242" s="21" t="s">
        <v>2924</v>
      </c>
      <c r="O242" s="21" t="s">
        <v>2345</v>
      </c>
      <c r="P242" s="21" t="s">
        <v>2928</v>
      </c>
      <c r="Q242" s="21">
        <v>68</v>
      </c>
      <c r="R242" s="21">
        <v>16</v>
      </c>
      <c r="S242" s="21">
        <v>458</v>
      </c>
      <c r="T242" s="21">
        <v>542</v>
      </c>
      <c r="U242" s="21">
        <v>0.1255</v>
      </c>
      <c r="V242" s="21">
        <v>2.9499999999999998E-2</v>
      </c>
      <c r="W242" s="21">
        <v>0.155</v>
      </c>
      <c r="X242" s="21" t="s">
        <v>2015</v>
      </c>
      <c r="Y242" s="21" t="s">
        <v>2342</v>
      </c>
      <c r="Z242" s="21" t="s">
        <v>2342</v>
      </c>
      <c r="AA242" s="21" t="s">
        <v>2342</v>
      </c>
      <c r="AB242" s="21" t="s">
        <v>2342</v>
      </c>
      <c r="AC242" s="21" t="s">
        <v>2342</v>
      </c>
      <c r="AD242" s="21" t="s">
        <v>2342</v>
      </c>
      <c r="AE242" s="21" t="s">
        <v>2015</v>
      </c>
      <c r="AF242" s="21" t="s">
        <v>2015</v>
      </c>
      <c r="AG242" s="21" t="s">
        <v>2015</v>
      </c>
      <c r="AH242" s="21" t="s">
        <v>2015</v>
      </c>
      <c r="AI242" s="21" t="s">
        <v>2015</v>
      </c>
      <c r="AJ242" s="21" t="s">
        <v>2015</v>
      </c>
      <c r="AK242" s="21" t="s">
        <v>2015</v>
      </c>
      <c r="AL242" s="21" t="s">
        <v>4803</v>
      </c>
    </row>
    <row r="243" spans="1:38" ht="15" customHeight="1">
      <c r="A243" s="21">
        <v>159873</v>
      </c>
      <c r="B243" s="21">
        <v>660644</v>
      </c>
      <c r="C243" s="21" t="s">
        <v>107</v>
      </c>
      <c r="D243" s="21" t="s">
        <v>2094</v>
      </c>
      <c r="E243" s="21" t="s">
        <v>4</v>
      </c>
      <c r="F243" s="21" t="s">
        <v>4866</v>
      </c>
      <c r="G243" s="21" t="s">
        <v>2340</v>
      </c>
      <c r="H243" s="21" t="s">
        <v>2341</v>
      </c>
      <c r="I243" s="21" t="s">
        <v>2015</v>
      </c>
      <c r="J243" s="21" t="s">
        <v>2342</v>
      </c>
      <c r="K243" s="21" t="s">
        <v>484</v>
      </c>
      <c r="L243" s="21" t="s">
        <v>2951</v>
      </c>
      <c r="M243" s="21"/>
      <c r="N243" s="21" t="s">
        <v>2924</v>
      </c>
      <c r="O243" s="21" t="s">
        <v>2345</v>
      </c>
      <c r="P243" s="21" t="s">
        <v>2925</v>
      </c>
      <c r="Q243" s="21">
        <v>259</v>
      </c>
      <c r="R243" s="21">
        <v>0</v>
      </c>
      <c r="S243" s="21">
        <v>219</v>
      </c>
      <c r="T243" s="21">
        <v>478</v>
      </c>
      <c r="U243" s="21">
        <v>0.54179999999999995</v>
      </c>
      <c r="V243" s="21">
        <v>0</v>
      </c>
      <c r="W243" s="21">
        <v>0.54179999999999995</v>
      </c>
      <c r="X243" s="21" t="s">
        <v>2342</v>
      </c>
      <c r="Y243" s="21" t="s">
        <v>2342</v>
      </c>
      <c r="Z243" s="21" t="s">
        <v>2342</v>
      </c>
      <c r="AA243" s="21" t="s">
        <v>2342</v>
      </c>
      <c r="AB243" s="21" t="s">
        <v>2342</v>
      </c>
      <c r="AC243" s="21" t="s">
        <v>2342</v>
      </c>
      <c r="AD243" s="21" t="s">
        <v>2342</v>
      </c>
      <c r="AE243" s="21" t="s">
        <v>2015</v>
      </c>
      <c r="AF243" s="21" t="s">
        <v>2015</v>
      </c>
      <c r="AG243" s="21" t="s">
        <v>2015</v>
      </c>
      <c r="AH243" s="21" t="s">
        <v>2015</v>
      </c>
      <c r="AI243" s="21" t="s">
        <v>2015</v>
      </c>
      <c r="AJ243" s="21" t="s">
        <v>2015</v>
      </c>
      <c r="AK243" s="21" t="s">
        <v>2015</v>
      </c>
      <c r="AL243" s="21" t="s">
        <v>4802</v>
      </c>
    </row>
    <row r="244" spans="1:38" ht="15" customHeight="1">
      <c r="A244" s="21">
        <v>159873</v>
      </c>
      <c r="B244" s="21">
        <v>660646</v>
      </c>
      <c r="C244" s="21" t="s">
        <v>107</v>
      </c>
      <c r="D244" s="21" t="s">
        <v>2094</v>
      </c>
      <c r="E244" s="21" t="s">
        <v>4</v>
      </c>
      <c r="F244" s="21" t="s">
        <v>4866</v>
      </c>
      <c r="G244" s="21" t="s">
        <v>2340</v>
      </c>
      <c r="H244" s="21" t="s">
        <v>2341</v>
      </c>
      <c r="I244" s="21" t="s">
        <v>2015</v>
      </c>
      <c r="J244" s="21" t="s">
        <v>2342</v>
      </c>
      <c r="K244" s="21" t="s">
        <v>744</v>
      </c>
      <c r="L244" s="21" t="s">
        <v>2953</v>
      </c>
      <c r="M244" s="21"/>
      <c r="N244" s="21" t="s">
        <v>2883</v>
      </c>
      <c r="O244" s="21" t="s">
        <v>2345</v>
      </c>
      <c r="P244" s="21" t="s">
        <v>2884</v>
      </c>
      <c r="Q244" s="21">
        <v>248</v>
      </c>
      <c r="R244" s="21">
        <v>0</v>
      </c>
      <c r="S244" s="21">
        <v>324</v>
      </c>
      <c r="T244" s="21">
        <v>572</v>
      </c>
      <c r="U244" s="21">
        <v>0.43359999999999999</v>
      </c>
      <c r="V244" s="21">
        <v>0</v>
      </c>
      <c r="W244" s="21">
        <v>0.43359999999999999</v>
      </c>
      <c r="X244" s="21" t="s">
        <v>2015</v>
      </c>
      <c r="Y244" s="21" t="s">
        <v>2342</v>
      </c>
      <c r="Z244" s="21" t="s">
        <v>2342</v>
      </c>
      <c r="AA244" s="21" t="s">
        <v>2342</v>
      </c>
      <c r="AB244" s="21" t="s">
        <v>2342</v>
      </c>
      <c r="AC244" s="21" t="s">
        <v>2342</v>
      </c>
      <c r="AD244" s="21" t="s">
        <v>2342</v>
      </c>
      <c r="AE244" s="21" t="s">
        <v>2015</v>
      </c>
      <c r="AF244" s="21" t="s">
        <v>2015</v>
      </c>
      <c r="AG244" s="21" t="s">
        <v>2015</v>
      </c>
      <c r="AH244" s="21" t="s">
        <v>2015</v>
      </c>
      <c r="AI244" s="21" t="s">
        <v>2015</v>
      </c>
      <c r="AJ244" s="21" t="s">
        <v>2015</v>
      </c>
      <c r="AK244" s="21" t="s">
        <v>2015</v>
      </c>
      <c r="AL244" s="21" t="s">
        <v>4802</v>
      </c>
    </row>
    <row r="245" spans="1:38" ht="15" customHeight="1">
      <c r="A245" s="21">
        <v>159873</v>
      </c>
      <c r="B245" s="21">
        <v>660647</v>
      </c>
      <c r="C245" s="21" t="s">
        <v>107</v>
      </c>
      <c r="D245" s="21" t="s">
        <v>2094</v>
      </c>
      <c r="E245" s="21" t="s">
        <v>4</v>
      </c>
      <c r="F245" s="21" t="s">
        <v>4866</v>
      </c>
      <c r="G245" s="21" t="s">
        <v>2340</v>
      </c>
      <c r="H245" s="21" t="s">
        <v>2341</v>
      </c>
      <c r="I245" s="21" t="s">
        <v>2015</v>
      </c>
      <c r="J245" s="21" t="s">
        <v>2342</v>
      </c>
      <c r="K245" s="21" t="s">
        <v>723</v>
      </c>
      <c r="L245" s="21" t="s">
        <v>2927</v>
      </c>
      <c r="M245" s="21"/>
      <c r="N245" s="21" t="s">
        <v>2924</v>
      </c>
      <c r="O245" s="21" t="s">
        <v>2345</v>
      </c>
      <c r="P245" s="21" t="s">
        <v>2928</v>
      </c>
      <c r="Q245" s="21">
        <v>430</v>
      </c>
      <c r="R245" s="21">
        <v>0</v>
      </c>
      <c r="S245" s="21">
        <v>445</v>
      </c>
      <c r="T245" s="21">
        <v>875</v>
      </c>
      <c r="U245" s="21">
        <v>0.4914</v>
      </c>
      <c r="V245" s="21">
        <v>0</v>
      </c>
      <c r="W245" s="21">
        <v>0.4914</v>
      </c>
      <c r="X245" s="21" t="s">
        <v>2015</v>
      </c>
      <c r="Y245" s="21" t="s">
        <v>2015</v>
      </c>
      <c r="Z245" s="21" t="s">
        <v>2015</v>
      </c>
      <c r="AA245" s="21" t="s">
        <v>2015</v>
      </c>
      <c r="AB245" s="21" t="s">
        <v>2015</v>
      </c>
      <c r="AC245" s="21" t="s">
        <v>2015</v>
      </c>
      <c r="AD245" s="21" t="s">
        <v>2015</v>
      </c>
      <c r="AE245" s="21" t="s">
        <v>2342</v>
      </c>
      <c r="AF245" s="21" t="s">
        <v>2342</v>
      </c>
      <c r="AG245" s="21" t="s">
        <v>2342</v>
      </c>
      <c r="AH245" s="21" t="s">
        <v>2015</v>
      </c>
      <c r="AI245" s="21" t="s">
        <v>2015</v>
      </c>
      <c r="AJ245" s="21" t="s">
        <v>2015</v>
      </c>
      <c r="AK245" s="21" t="s">
        <v>2015</v>
      </c>
      <c r="AL245" s="21" t="s">
        <v>4802</v>
      </c>
    </row>
    <row r="246" spans="1:38" ht="15" customHeight="1">
      <c r="A246" s="21">
        <v>159873</v>
      </c>
      <c r="B246" s="21">
        <v>660649</v>
      </c>
      <c r="C246" s="21" t="s">
        <v>107</v>
      </c>
      <c r="D246" s="21" t="s">
        <v>2094</v>
      </c>
      <c r="E246" s="21" t="s">
        <v>4</v>
      </c>
      <c r="F246" s="21" t="s">
        <v>4866</v>
      </c>
      <c r="G246" s="21" t="s">
        <v>2340</v>
      </c>
      <c r="H246" s="21" t="s">
        <v>2341</v>
      </c>
      <c r="I246" s="21" t="s">
        <v>2015</v>
      </c>
      <c r="J246" s="21" t="s">
        <v>2342</v>
      </c>
      <c r="K246" s="21" t="s">
        <v>729</v>
      </c>
      <c r="L246" s="21" t="s">
        <v>2935</v>
      </c>
      <c r="M246" s="21"/>
      <c r="N246" s="21" t="s">
        <v>2924</v>
      </c>
      <c r="O246" s="21" t="s">
        <v>2345</v>
      </c>
      <c r="P246" s="21" t="s">
        <v>2928</v>
      </c>
      <c r="Q246" s="21">
        <v>108</v>
      </c>
      <c r="R246" s="21">
        <v>24</v>
      </c>
      <c r="S246" s="21">
        <v>830</v>
      </c>
      <c r="T246" s="21">
        <v>962</v>
      </c>
      <c r="U246" s="21">
        <v>0.1123</v>
      </c>
      <c r="V246" s="21">
        <v>2.4899999999999999E-2</v>
      </c>
      <c r="W246" s="21">
        <v>0.13719999999999999</v>
      </c>
      <c r="X246" s="21" t="s">
        <v>2015</v>
      </c>
      <c r="Y246" s="21" t="s">
        <v>2015</v>
      </c>
      <c r="Z246" s="21" t="s">
        <v>2015</v>
      </c>
      <c r="AA246" s="21" t="s">
        <v>2015</v>
      </c>
      <c r="AB246" s="21" t="s">
        <v>2015</v>
      </c>
      <c r="AC246" s="21" t="s">
        <v>2015</v>
      </c>
      <c r="AD246" s="21" t="s">
        <v>2015</v>
      </c>
      <c r="AE246" s="21" t="s">
        <v>2342</v>
      </c>
      <c r="AF246" s="21" t="s">
        <v>2342</v>
      </c>
      <c r="AG246" s="21" t="s">
        <v>2342</v>
      </c>
      <c r="AH246" s="21" t="s">
        <v>2015</v>
      </c>
      <c r="AI246" s="21" t="s">
        <v>2015</v>
      </c>
      <c r="AJ246" s="21" t="s">
        <v>2015</v>
      </c>
      <c r="AK246" s="21" t="s">
        <v>2015</v>
      </c>
      <c r="AL246" s="21" t="s">
        <v>4803</v>
      </c>
    </row>
    <row r="247" spans="1:38" ht="15" customHeight="1">
      <c r="A247" s="21">
        <v>159873</v>
      </c>
      <c r="B247" s="21">
        <v>660650</v>
      </c>
      <c r="C247" s="21" t="s">
        <v>107</v>
      </c>
      <c r="D247" s="21" t="s">
        <v>2094</v>
      </c>
      <c r="E247" s="21" t="s">
        <v>4</v>
      </c>
      <c r="F247" s="21" t="s">
        <v>4866</v>
      </c>
      <c r="G247" s="21" t="s">
        <v>2340</v>
      </c>
      <c r="H247" s="21" t="s">
        <v>2341</v>
      </c>
      <c r="I247" s="21" t="s">
        <v>2015</v>
      </c>
      <c r="J247" s="21" t="s">
        <v>2342</v>
      </c>
      <c r="K247" s="21" t="s">
        <v>731</v>
      </c>
      <c r="L247" s="21" t="s">
        <v>2937</v>
      </c>
      <c r="M247" s="21"/>
      <c r="N247" s="21" t="s">
        <v>736</v>
      </c>
      <c r="O247" s="21" t="s">
        <v>2345</v>
      </c>
      <c r="P247" s="21" t="s">
        <v>2884</v>
      </c>
      <c r="Q247" s="21">
        <v>200</v>
      </c>
      <c r="R247" s="21">
        <v>71</v>
      </c>
      <c r="S247" s="21">
        <v>713</v>
      </c>
      <c r="T247" s="21">
        <v>984</v>
      </c>
      <c r="U247" s="21">
        <v>0.20330000000000001</v>
      </c>
      <c r="V247" s="21">
        <v>7.22E-2</v>
      </c>
      <c r="W247" s="21">
        <v>0.27539999999999998</v>
      </c>
      <c r="X247" s="21" t="s">
        <v>2015</v>
      </c>
      <c r="Y247" s="21" t="s">
        <v>2015</v>
      </c>
      <c r="Z247" s="21" t="s">
        <v>2015</v>
      </c>
      <c r="AA247" s="21" t="s">
        <v>2015</v>
      </c>
      <c r="AB247" s="21" t="s">
        <v>2015</v>
      </c>
      <c r="AC247" s="21" t="s">
        <v>2015</v>
      </c>
      <c r="AD247" s="21" t="s">
        <v>2015</v>
      </c>
      <c r="AE247" s="21" t="s">
        <v>2342</v>
      </c>
      <c r="AF247" s="21" t="s">
        <v>2342</v>
      </c>
      <c r="AG247" s="21" t="s">
        <v>2342</v>
      </c>
      <c r="AH247" s="21" t="s">
        <v>2015</v>
      </c>
      <c r="AI247" s="21" t="s">
        <v>2015</v>
      </c>
      <c r="AJ247" s="21" t="s">
        <v>2015</v>
      </c>
      <c r="AK247" s="21" t="s">
        <v>2015</v>
      </c>
      <c r="AL247" s="21" t="s">
        <v>4803</v>
      </c>
    </row>
    <row r="248" spans="1:38" ht="15" customHeight="1">
      <c r="A248" s="21">
        <v>159873</v>
      </c>
      <c r="B248" s="21">
        <v>660651</v>
      </c>
      <c r="C248" s="21" t="s">
        <v>107</v>
      </c>
      <c r="D248" s="21" t="s">
        <v>2094</v>
      </c>
      <c r="E248" s="21" t="s">
        <v>4</v>
      </c>
      <c r="F248" s="21" t="s">
        <v>4866</v>
      </c>
      <c r="G248" s="21" t="s">
        <v>2340</v>
      </c>
      <c r="H248" s="21" t="s">
        <v>2341</v>
      </c>
      <c r="I248" s="21" t="s">
        <v>2015</v>
      </c>
      <c r="J248" s="21" t="s">
        <v>2342</v>
      </c>
      <c r="K248" s="21" t="s">
        <v>738</v>
      </c>
      <c r="L248" s="21" t="s">
        <v>2946</v>
      </c>
      <c r="M248" s="21"/>
      <c r="N248" s="21" t="s">
        <v>2924</v>
      </c>
      <c r="O248" s="21" t="s">
        <v>2345</v>
      </c>
      <c r="P248" s="21" t="s">
        <v>2931</v>
      </c>
      <c r="Q248" s="21">
        <v>559</v>
      </c>
      <c r="R248" s="21">
        <v>0</v>
      </c>
      <c r="S248" s="21">
        <v>145</v>
      </c>
      <c r="T248" s="21">
        <v>704</v>
      </c>
      <c r="U248" s="21">
        <v>0.79400000000000004</v>
      </c>
      <c r="V248" s="21">
        <v>0</v>
      </c>
      <c r="W248" s="21">
        <v>0.79400000000000004</v>
      </c>
      <c r="X248" s="21" t="s">
        <v>2015</v>
      </c>
      <c r="Y248" s="21" t="s">
        <v>2015</v>
      </c>
      <c r="Z248" s="21" t="s">
        <v>2015</v>
      </c>
      <c r="AA248" s="21" t="s">
        <v>2015</v>
      </c>
      <c r="AB248" s="21" t="s">
        <v>2015</v>
      </c>
      <c r="AC248" s="21" t="s">
        <v>2015</v>
      </c>
      <c r="AD248" s="21" t="s">
        <v>2015</v>
      </c>
      <c r="AE248" s="21" t="s">
        <v>2342</v>
      </c>
      <c r="AF248" s="21" t="s">
        <v>2342</v>
      </c>
      <c r="AG248" s="21" t="s">
        <v>2342</v>
      </c>
      <c r="AH248" s="21" t="s">
        <v>2015</v>
      </c>
      <c r="AI248" s="21" t="s">
        <v>2015</v>
      </c>
      <c r="AJ248" s="21" t="s">
        <v>2015</v>
      </c>
      <c r="AK248" s="21" t="s">
        <v>2015</v>
      </c>
      <c r="AL248" s="21" t="s">
        <v>4802</v>
      </c>
    </row>
    <row r="249" spans="1:38" ht="15" customHeight="1">
      <c r="A249" s="21">
        <v>159873</v>
      </c>
      <c r="B249" s="21">
        <v>660652</v>
      </c>
      <c r="C249" s="21" t="s">
        <v>107</v>
      </c>
      <c r="D249" s="21" t="s">
        <v>2094</v>
      </c>
      <c r="E249" s="21" t="s">
        <v>4</v>
      </c>
      <c r="F249" s="21" t="s">
        <v>4866</v>
      </c>
      <c r="G249" s="21" t="s">
        <v>2340</v>
      </c>
      <c r="H249" s="21" t="s">
        <v>2341</v>
      </c>
      <c r="I249" s="21" t="s">
        <v>2015</v>
      </c>
      <c r="J249" s="21" t="s">
        <v>2342</v>
      </c>
      <c r="K249" s="21" t="s">
        <v>507</v>
      </c>
      <c r="L249" s="21" t="s">
        <v>2923</v>
      </c>
      <c r="M249" s="21"/>
      <c r="N249" s="21" t="s">
        <v>2924</v>
      </c>
      <c r="O249" s="21" t="s">
        <v>2345</v>
      </c>
      <c r="P249" s="21" t="s">
        <v>2925</v>
      </c>
      <c r="Q249" s="21">
        <v>1046</v>
      </c>
      <c r="R249" s="21">
        <v>0</v>
      </c>
      <c r="S249" s="21">
        <v>739</v>
      </c>
      <c r="T249" s="21">
        <v>1785</v>
      </c>
      <c r="U249" s="21">
        <v>0.58599999999999997</v>
      </c>
      <c r="V249" s="21">
        <v>0</v>
      </c>
      <c r="W249" s="21">
        <v>0.58599999999999997</v>
      </c>
      <c r="X249" s="21" t="s">
        <v>2015</v>
      </c>
      <c r="Y249" s="21" t="s">
        <v>2015</v>
      </c>
      <c r="Z249" s="21" t="s">
        <v>2015</v>
      </c>
      <c r="AA249" s="21" t="s">
        <v>2015</v>
      </c>
      <c r="AB249" s="21" t="s">
        <v>2015</v>
      </c>
      <c r="AC249" s="21" t="s">
        <v>2015</v>
      </c>
      <c r="AD249" s="21" t="s">
        <v>2015</v>
      </c>
      <c r="AE249" s="21" t="s">
        <v>2015</v>
      </c>
      <c r="AF249" s="21" t="s">
        <v>2015</v>
      </c>
      <c r="AG249" s="21" t="s">
        <v>2015</v>
      </c>
      <c r="AH249" s="21" t="s">
        <v>2342</v>
      </c>
      <c r="AI249" s="21" t="s">
        <v>2342</v>
      </c>
      <c r="AJ249" s="21" t="s">
        <v>2342</v>
      </c>
      <c r="AK249" s="21" t="s">
        <v>2342</v>
      </c>
      <c r="AL249" s="21" t="s">
        <v>4802</v>
      </c>
    </row>
    <row r="250" spans="1:38" ht="15" customHeight="1">
      <c r="A250" s="21">
        <v>159873</v>
      </c>
      <c r="B250" s="21">
        <v>660653</v>
      </c>
      <c r="C250" s="21" t="s">
        <v>107</v>
      </c>
      <c r="D250" s="21" t="s">
        <v>2094</v>
      </c>
      <c r="E250" s="21" t="s">
        <v>4</v>
      </c>
      <c r="F250" s="21" t="s">
        <v>4866</v>
      </c>
      <c r="G250" s="21" t="s">
        <v>2340</v>
      </c>
      <c r="H250" s="21" t="s">
        <v>2341</v>
      </c>
      <c r="I250" s="21" t="s">
        <v>2015</v>
      </c>
      <c r="J250" s="21" t="s">
        <v>2342</v>
      </c>
      <c r="K250" s="21" t="s">
        <v>725</v>
      </c>
      <c r="L250" s="21" t="s">
        <v>2930</v>
      </c>
      <c r="M250" s="21"/>
      <c r="N250" s="21" t="s">
        <v>2924</v>
      </c>
      <c r="O250" s="21" t="s">
        <v>2345</v>
      </c>
      <c r="P250" s="21" t="s">
        <v>2931</v>
      </c>
      <c r="Q250" s="21">
        <v>994</v>
      </c>
      <c r="R250" s="21">
        <v>0</v>
      </c>
      <c r="S250" s="21">
        <v>607</v>
      </c>
      <c r="T250" s="21">
        <v>1601</v>
      </c>
      <c r="U250" s="21">
        <v>0.62090000000000001</v>
      </c>
      <c r="V250" s="21">
        <v>0</v>
      </c>
      <c r="W250" s="21">
        <v>0.62090000000000001</v>
      </c>
      <c r="X250" s="21" t="s">
        <v>2015</v>
      </c>
      <c r="Y250" s="21" t="s">
        <v>2015</v>
      </c>
      <c r="Z250" s="21" t="s">
        <v>2015</v>
      </c>
      <c r="AA250" s="21" t="s">
        <v>2015</v>
      </c>
      <c r="AB250" s="21" t="s">
        <v>2015</v>
      </c>
      <c r="AC250" s="21" t="s">
        <v>2015</v>
      </c>
      <c r="AD250" s="21" t="s">
        <v>2015</v>
      </c>
      <c r="AE250" s="21" t="s">
        <v>2015</v>
      </c>
      <c r="AF250" s="21" t="s">
        <v>2015</v>
      </c>
      <c r="AG250" s="21" t="s">
        <v>2015</v>
      </c>
      <c r="AH250" s="21" t="s">
        <v>2342</v>
      </c>
      <c r="AI250" s="21" t="s">
        <v>2342</v>
      </c>
      <c r="AJ250" s="21" t="s">
        <v>2342</v>
      </c>
      <c r="AK250" s="21" t="s">
        <v>2342</v>
      </c>
      <c r="AL250" s="21" t="s">
        <v>4802</v>
      </c>
    </row>
    <row r="251" spans="1:38" ht="15" customHeight="1">
      <c r="A251" s="21">
        <v>159873</v>
      </c>
      <c r="B251" s="21">
        <v>660654</v>
      </c>
      <c r="C251" s="21" t="s">
        <v>107</v>
      </c>
      <c r="D251" s="21" t="s">
        <v>2094</v>
      </c>
      <c r="E251" s="21" t="s">
        <v>4</v>
      </c>
      <c r="F251" s="21" t="s">
        <v>4866</v>
      </c>
      <c r="G251" s="21" t="s">
        <v>2340</v>
      </c>
      <c r="H251" s="21" t="s">
        <v>2341</v>
      </c>
      <c r="I251" s="21" t="s">
        <v>2015</v>
      </c>
      <c r="J251" s="21" t="s">
        <v>2342</v>
      </c>
      <c r="K251" s="21" t="s">
        <v>732</v>
      </c>
      <c r="L251" s="21" t="s">
        <v>2938</v>
      </c>
      <c r="M251" s="21"/>
      <c r="N251" s="21" t="s">
        <v>736</v>
      </c>
      <c r="O251" s="21" t="s">
        <v>2345</v>
      </c>
      <c r="P251" s="21" t="s">
        <v>2884</v>
      </c>
      <c r="Q251" s="21">
        <v>332</v>
      </c>
      <c r="R251" s="21">
        <v>109</v>
      </c>
      <c r="S251" s="21">
        <v>1730</v>
      </c>
      <c r="T251" s="21">
        <v>2171</v>
      </c>
      <c r="U251" s="21">
        <v>0.15290000000000001</v>
      </c>
      <c r="V251" s="21">
        <v>5.0200000000000002E-2</v>
      </c>
      <c r="W251" s="21">
        <v>0.2031</v>
      </c>
      <c r="X251" s="21" t="s">
        <v>2015</v>
      </c>
      <c r="Y251" s="21" t="s">
        <v>2015</v>
      </c>
      <c r="Z251" s="21" t="s">
        <v>2015</v>
      </c>
      <c r="AA251" s="21" t="s">
        <v>2015</v>
      </c>
      <c r="AB251" s="21" t="s">
        <v>2015</v>
      </c>
      <c r="AC251" s="21" t="s">
        <v>2015</v>
      </c>
      <c r="AD251" s="21" t="s">
        <v>2015</v>
      </c>
      <c r="AE251" s="21" t="s">
        <v>2015</v>
      </c>
      <c r="AF251" s="21" t="s">
        <v>2015</v>
      </c>
      <c r="AG251" s="21" t="s">
        <v>2015</v>
      </c>
      <c r="AH251" s="21" t="s">
        <v>2342</v>
      </c>
      <c r="AI251" s="21" t="s">
        <v>2342</v>
      </c>
      <c r="AJ251" s="21" t="s">
        <v>2342</v>
      </c>
      <c r="AK251" s="21" t="s">
        <v>2342</v>
      </c>
      <c r="AL251" s="21" t="s">
        <v>4803</v>
      </c>
    </row>
    <row r="252" spans="1:38" ht="15" customHeight="1">
      <c r="A252" s="21">
        <v>159365</v>
      </c>
      <c r="B252" s="21">
        <v>660657</v>
      </c>
      <c r="C252" s="21" t="s">
        <v>122</v>
      </c>
      <c r="D252" s="21" t="s">
        <v>2109</v>
      </c>
      <c r="E252" s="21" t="s">
        <v>4</v>
      </c>
      <c r="F252" s="21" t="s">
        <v>4875</v>
      </c>
      <c r="G252" s="21" t="s">
        <v>2340</v>
      </c>
      <c r="H252" s="21" t="s">
        <v>2341</v>
      </c>
      <c r="I252" s="21" t="s">
        <v>2015</v>
      </c>
      <c r="J252" s="21" t="s">
        <v>2342</v>
      </c>
      <c r="K252" s="21" t="s">
        <v>864</v>
      </c>
      <c r="L252" s="21" t="s">
        <v>3105</v>
      </c>
      <c r="M252" s="21"/>
      <c r="N252" s="21" t="s">
        <v>3103</v>
      </c>
      <c r="O252" s="21" t="s">
        <v>2345</v>
      </c>
      <c r="P252" s="21" t="s">
        <v>3104</v>
      </c>
      <c r="Q252" s="21">
        <v>220</v>
      </c>
      <c r="R252" s="21">
        <v>49</v>
      </c>
      <c r="S252" s="21">
        <v>304</v>
      </c>
      <c r="T252" s="21">
        <v>573</v>
      </c>
      <c r="U252" s="21">
        <v>0.38390000000000002</v>
      </c>
      <c r="V252" s="21">
        <v>8.5500000000000007E-2</v>
      </c>
      <c r="W252" s="21">
        <v>0.46949999999999997</v>
      </c>
      <c r="X252" s="21" t="s">
        <v>2342</v>
      </c>
      <c r="Y252" s="21" t="s">
        <v>2015</v>
      </c>
      <c r="Z252" s="21" t="s">
        <v>2015</v>
      </c>
      <c r="AA252" s="21" t="s">
        <v>2015</v>
      </c>
      <c r="AB252" s="21" t="s">
        <v>2342</v>
      </c>
      <c r="AC252" s="21" t="s">
        <v>2342</v>
      </c>
      <c r="AD252" s="21" t="s">
        <v>2342</v>
      </c>
      <c r="AE252" s="21" t="s">
        <v>2015</v>
      </c>
      <c r="AF252" s="21" t="s">
        <v>2015</v>
      </c>
      <c r="AG252" s="21" t="s">
        <v>2015</v>
      </c>
      <c r="AH252" s="21" t="s">
        <v>2015</v>
      </c>
      <c r="AI252" s="21" t="s">
        <v>2015</v>
      </c>
      <c r="AJ252" s="21" t="s">
        <v>2015</v>
      </c>
      <c r="AK252" s="21" t="s">
        <v>2015</v>
      </c>
      <c r="AL252" s="21" t="s">
        <v>4803</v>
      </c>
    </row>
    <row r="253" spans="1:38" ht="15" customHeight="1">
      <c r="A253" s="21">
        <v>159365</v>
      </c>
      <c r="B253" s="21">
        <v>660659</v>
      </c>
      <c r="C253" s="21" t="s">
        <v>122</v>
      </c>
      <c r="D253" s="21" t="s">
        <v>2109</v>
      </c>
      <c r="E253" s="21" t="s">
        <v>4</v>
      </c>
      <c r="F253" s="21" t="s">
        <v>4875</v>
      </c>
      <c r="G253" s="21" t="s">
        <v>2340</v>
      </c>
      <c r="H253" s="21" t="s">
        <v>2341</v>
      </c>
      <c r="I253" s="21" t="s">
        <v>2015</v>
      </c>
      <c r="J253" s="21" t="s">
        <v>2342</v>
      </c>
      <c r="K253" s="21" t="s">
        <v>862</v>
      </c>
      <c r="L253" s="21" t="s">
        <v>3106</v>
      </c>
      <c r="M253" s="21"/>
      <c r="N253" s="21" t="s">
        <v>3103</v>
      </c>
      <c r="O253" s="21" t="s">
        <v>2345</v>
      </c>
      <c r="P253" s="21" t="s">
        <v>3104</v>
      </c>
      <c r="Q253" s="21">
        <v>158</v>
      </c>
      <c r="R253" s="21">
        <v>72</v>
      </c>
      <c r="S253" s="21">
        <v>387</v>
      </c>
      <c r="T253" s="21">
        <v>617</v>
      </c>
      <c r="U253" s="21">
        <v>0.25609999999999999</v>
      </c>
      <c r="V253" s="21">
        <v>0.1167</v>
      </c>
      <c r="W253" s="21">
        <v>0.37280000000000002</v>
      </c>
      <c r="X253" s="21" t="s">
        <v>2015</v>
      </c>
      <c r="Y253" s="21" t="s">
        <v>2015</v>
      </c>
      <c r="Z253" s="21" t="s">
        <v>2015</v>
      </c>
      <c r="AA253" s="21" t="s">
        <v>2015</v>
      </c>
      <c r="AB253" s="21" t="s">
        <v>2015</v>
      </c>
      <c r="AC253" s="21" t="s">
        <v>2015</v>
      </c>
      <c r="AD253" s="21" t="s">
        <v>2015</v>
      </c>
      <c r="AE253" s="21" t="s">
        <v>2015</v>
      </c>
      <c r="AF253" s="21" t="s">
        <v>2015</v>
      </c>
      <c r="AG253" s="21" t="s">
        <v>2015</v>
      </c>
      <c r="AH253" s="21" t="s">
        <v>2342</v>
      </c>
      <c r="AI253" s="21" t="s">
        <v>2342</v>
      </c>
      <c r="AJ253" s="21" t="s">
        <v>2342</v>
      </c>
      <c r="AK253" s="21" t="s">
        <v>2342</v>
      </c>
      <c r="AL253" s="21" t="s">
        <v>4803</v>
      </c>
    </row>
    <row r="254" spans="1:38" ht="15" customHeight="1">
      <c r="A254" s="21">
        <v>159396</v>
      </c>
      <c r="B254" s="21">
        <v>660660</v>
      </c>
      <c r="C254" s="21" t="s">
        <v>132</v>
      </c>
      <c r="D254" s="21" t="s">
        <v>2120</v>
      </c>
      <c r="E254" s="21" t="s">
        <v>4</v>
      </c>
      <c r="F254" s="21" t="s">
        <v>4875</v>
      </c>
      <c r="G254" s="21" t="s">
        <v>2340</v>
      </c>
      <c r="H254" s="21" t="s">
        <v>2341</v>
      </c>
      <c r="I254" s="21" t="s">
        <v>2015</v>
      </c>
      <c r="J254" s="21" t="s">
        <v>2342</v>
      </c>
      <c r="K254" s="21" t="s">
        <v>132</v>
      </c>
      <c r="L254" s="21" t="s">
        <v>3195</v>
      </c>
      <c r="M254" s="21" t="s">
        <v>3196</v>
      </c>
      <c r="N254" s="21" t="s">
        <v>3197</v>
      </c>
      <c r="O254" s="21" t="s">
        <v>2345</v>
      </c>
      <c r="P254" s="21" t="s">
        <v>3198</v>
      </c>
      <c r="Q254" s="21">
        <v>10</v>
      </c>
      <c r="R254" s="21">
        <v>0</v>
      </c>
      <c r="S254" s="21">
        <v>10</v>
      </c>
      <c r="T254" s="21">
        <v>20</v>
      </c>
      <c r="U254" s="21">
        <v>0.5</v>
      </c>
      <c r="V254" s="21">
        <v>0</v>
      </c>
      <c r="W254" s="21">
        <v>0.5</v>
      </c>
      <c r="X254" s="21" t="s">
        <v>2015</v>
      </c>
      <c r="Y254" s="21" t="s">
        <v>2342</v>
      </c>
      <c r="Z254" s="21" t="s">
        <v>2342</v>
      </c>
      <c r="AA254" s="21" t="s">
        <v>2342</v>
      </c>
      <c r="AB254" s="21" t="s">
        <v>2342</v>
      </c>
      <c r="AC254" s="21" t="s">
        <v>2342</v>
      </c>
      <c r="AD254" s="21" t="s">
        <v>2342</v>
      </c>
      <c r="AE254" s="21" t="s">
        <v>2342</v>
      </c>
      <c r="AF254" s="21" t="s">
        <v>2342</v>
      </c>
      <c r="AG254" s="21" t="s">
        <v>2342</v>
      </c>
      <c r="AH254" s="21" t="s">
        <v>2015</v>
      </c>
      <c r="AI254" s="21" t="s">
        <v>2015</v>
      </c>
      <c r="AJ254" s="21" t="s">
        <v>2015</v>
      </c>
      <c r="AK254" s="21" t="s">
        <v>2015</v>
      </c>
      <c r="AL254" s="21" t="s">
        <v>4803</v>
      </c>
    </row>
    <row r="255" spans="1:38" ht="15" customHeight="1">
      <c r="A255" s="21">
        <v>159351</v>
      </c>
      <c r="B255" s="21">
        <v>660661</v>
      </c>
      <c r="C255" s="21" t="s">
        <v>150</v>
      </c>
      <c r="D255" s="21" t="s">
        <v>2138</v>
      </c>
      <c r="E255" s="21" t="s">
        <v>4</v>
      </c>
      <c r="F255" s="21" t="s">
        <v>4866</v>
      </c>
      <c r="G255" s="21" t="s">
        <v>2340</v>
      </c>
      <c r="H255" s="21" t="s">
        <v>2341</v>
      </c>
      <c r="I255" s="21" t="s">
        <v>2015</v>
      </c>
      <c r="J255" s="21" t="s">
        <v>2342</v>
      </c>
      <c r="K255" s="21" t="s">
        <v>1058</v>
      </c>
      <c r="L255" s="21" t="s">
        <v>3395</v>
      </c>
      <c r="M255" s="21"/>
      <c r="N255" s="21" t="s">
        <v>3393</v>
      </c>
      <c r="O255" s="21" t="s">
        <v>2345</v>
      </c>
      <c r="P255" s="21" t="s">
        <v>3394</v>
      </c>
      <c r="Q255" s="21">
        <v>414</v>
      </c>
      <c r="R255" s="21">
        <v>0</v>
      </c>
      <c r="S255" s="21">
        <v>102</v>
      </c>
      <c r="T255" s="21">
        <v>516</v>
      </c>
      <c r="U255" s="21">
        <v>0.80230000000000001</v>
      </c>
      <c r="V255" s="21">
        <v>0</v>
      </c>
      <c r="W255" s="21">
        <v>0.80230000000000001</v>
      </c>
      <c r="X255" s="21" t="s">
        <v>2342</v>
      </c>
      <c r="Y255" s="21" t="s">
        <v>2342</v>
      </c>
      <c r="Z255" s="21" t="s">
        <v>2342</v>
      </c>
      <c r="AA255" s="21" t="s">
        <v>2342</v>
      </c>
      <c r="AB255" s="21" t="s">
        <v>2342</v>
      </c>
      <c r="AC255" s="21" t="s">
        <v>2342</v>
      </c>
      <c r="AD255" s="21" t="s">
        <v>2342</v>
      </c>
      <c r="AE255" s="21" t="s">
        <v>2015</v>
      </c>
      <c r="AF255" s="21" t="s">
        <v>2015</v>
      </c>
      <c r="AG255" s="21" t="s">
        <v>2015</v>
      </c>
      <c r="AH255" s="21" t="s">
        <v>2015</v>
      </c>
      <c r="AI255" s="21" t="s">
        <v>2015</v>
      </c>
      <c r="AJ255" s="21" t="s">
        <v>2015</v>
      </c>
      <c r="AK255" s="21" t="s">
        <v>2015</v>
      </c>
      <c r="AL255" s="21" t="s">
        <v>4802</v>
      </c>
    </row>
    <row r="256" spans="1:38" ht="15" customHeight="1">
      <c r="A256" s="21">
        <v>159351</v>
      </c>
      <c r="B256" s="21">
        <v>660662</v>
      </c>
      <c r="C256" s="21" t="s">
        <v>150</v>
      </c>
      <c r="D256" s="21" t="s">
        <v>2138</v>
      </c>
      <c r="E256" s="21" t="s">
        <v>4</v>
      </c>
      <c r="F256" s="21" t="s">
        <v>4866</v>
      </c>
      <c r="G256" s="21" t="s">
        <v>2340</v>
      </c>
      <c r="H256" s="21" t="s">
        <v>2341</v>
      </c>
      <c r="I256" s="21" t="s">
        <v>2015</v>
      </c>
      <c r="J256" s="21" t="s">
        <v>2342</v>
      </c>
      <c r="K256" s="21" t="s">
        <v>1057</v>
      </c>
      <c r="L256" s="21" t="s">
        <v>3392</v>
      </c>
      <c r="M256" s="21"/>
      <c r="N256" s="21" t="s">
        <v>3393</v>
      </c>
      <c r="O256" s="21" t="s">
        <v>2345</v>
      </c>
      <c r="P256" s="21" t="s">
        <v>3394</v>
      </c>
      <c r="Q256" s="21">
        <v>229</v>
      </c>
      <c r="R256" s="21">
        <v>0</v>
      </c>
      <c r="S256" s="21">
        <v>99</v>
      </c>
      <c r="T256" s="21">
        <v>328</v>
      </c>
      <c r="U256" s="21">
        <v>0.69820000000000004</v>
      </c>
      <c r="V256" s="21">
        <v>0</v>
      </c>
      <c r="W256" s="21">
        <v>0.69820000000000004</v>
      </c>
      <c r="X256" s="21" t="s">
        <v>2342</v>
      </c>
      <c r="Y256" s="21" t="s">
        <v>2342</v>
      </c>
      <c r="Z256" s="21" t="s">
        <v>2342</v>
      </c>
      <c r="AA256" s="21" t="s">
        <v>2342</v>
      </c>
      <c r="AB256" s="21" t="s">
        <v>2342</v>
      </c>
      <c r="AC256" s="21" t="s">
        <v>2342</v>
      </c>
      <c r="AD256" s="21" t="s">
        <v>2342</v>
      </c>
      <c r="AE256" s="21" t="s">
        <v>2015</v>
      </c>
      <c r="AF256" s="21" t="s">
        <v>2015</v>
      </c>
      <c r="AG256" s="21" t="s">
        <v>2015</v>
      </c>
      <c r="AH256" s="21" t="s">
        <v>2015</v>
      </c>
      <c r="AI256" s="21" t="s">
        <v>2015</v>
      </c>
      <c r="AJ256" s="21" t="s">
        <v>2015</v>
      </c>
      <c r="AK256" s="21" t="s">
        <v>2015</v>
      </c>
      <c r="AL256" s="21" t="s">
        <v>4802</v>
      </c>
    </row>
    <row r="257" spans="1:38" ht="15" customHeight="1">
      <c r="A257" s="21">
        <v>159351</v>
      </c>
      <c r="B257" s="21">
        <v>660663</v>
      </c>
      <c r="C257" s="21" t="s">
        <v>150</v>
      </c>
      <c r="D257" s="21" t="s">
        <v>2138</v>
      </c>
      <c r="E257" s="21" t="s">
        <v>4</v>
      </c>
      <c r="F257" s="21" t="s">
        <v>4866</v>
      </c>
      <c r="G257" s="21" t="s">
        <v>2340</v>
      </c>
      <c r="H257" s="21" t="s">
        <v>2341</v>
      </c>
      <c r="I257" s="21" t="s">
        <v>2015</v>
      </c>
      <c r="J257" s="21" t="s">
        <v>2342</v>
      </c>
      <c r="K257" s="21" t="s">
        <v>1060</v>
      </c>
      <c r="L257" s="21" t="s">
        <v>3397</v>
      </c>
      <c r="M257" s="21"/>
      <c r="N257" s="21" t="s">
        <v>3393</v>
      </c>
      <c r="O257" s="21" t="s">
        <v>2345</v>
      </c>
      <c r="P257" s="21" t="s">
        <v>3394</v>
      </c>
      <c r="Q257" s="21">
        <v>214</v>
      </c>
      <c r="R257" s="21">
        <v>44</v>
      </c>
      <c r="S257" s="21">
        <v>335</v>
      </c>
      <c r="T257" s="21">
        <v>593</v>
      </c>
      <c r="U257" s="21">
        <v>0.3609</v>
      </c>
      <c r="V257" s="21">
        <v>7.4200000000000002E-2</v>
      </c>
      <c r="W257" s="21">
        <v>0.43509999999999999</v>
      </c>
      <c r="X257" s="21" t="s">
        <v>2015</v>
      </c>
      <c r="Y257" s="21" t="s">
        <v>2015</v>
      </c>
      <c r="Z257" s="21" t="s">
        <v>2015</v>
      </c>
      <c r="AA257" s="21" t="s">
        <v>2015</v>
      </c>
      <c r="AB257" s="21" t="s">
        <v>2015</v>
      </c>
      <c r="AC257" s="21" t="s">
        <v>2015</v>
      </c>
      <c r="AD257" s="21" t="s">
        <v>2015</v>
      </c>
      <c r="AE257" s="21" t="s">
        <v>2342</v>
      </c>
      <c r="AF257" s="21" t="s">
        <v>2342</v>
      </c>
      <c r="AG257" s="21" t="s">
        <v>2342</v>
      </c>
      <c r="AH257" s="21" t="s">
        <v>2015</v>
      </c>
      <c r="AI257" s="21" t="s">
        <v>2015</v>
      </c>
      <c r="AJ257" s="21" t="s">
        <v>2015</v>
      </c>
      <c r="AK257" s="21" t="s">
        <v>2015</v>
      </c>
      <c r="AL257" s="21" t="s">
        <v>4803</v>
      </c>
    </row>
    <row r="258" spans="1:38" ht="15" customHeight="1">
      <c r="A258" s="21">
        <v>159351</v>
      </c>
      <c r="B258" s="21">
        <v>660664</v>
      </c>
      <c r="C258" s="21" t="s">
        <v>150</v>
      </c>
      <c r="D258" s="21" t="s">
        <v>2138</v>
      </c>
      <c r="E258" s="21" t="s">
        <v>4</v>
      </c>
      <c r="F258" s="21" t="s">
        <v>4866</v>
      </c>
      <c r="G258" s="21" t="s">
        <v>2340</v>
      </c>
      <c r="H258" s="21" t="s">
        <v>2341</v>
      </c>
      <c r="I258" s="21" t="s">
        <v>2015</v>
      </c>
      <c r="J258" s="21" t="s">
        <v>2342</v>
      </c>
      <c r="K258" s="21" t="s">
        <v>1059</v>
      </c>
      <c r="L258" s="21" t="s">
        <v>3396</v>
      </c>
      <c r="M258" s="21"/>
      <c r="N258" s="21" t="s">
        <v>2370</v>
      </c>
      <c r="O258" s="21" t="s">
        <v>2345</v>
      </c>
      <c r="P258" s="21" t="s">
        <v>2371</v>
      </c>
      <c r="Q258" s="21">
        <v>263</v>
      </c>
      <c r="R258" s="21">
        <v>49</v>
      </c>
      <c r="S258" s="21">
        <v>538</v>
      </c>
      <c r="T258" s="21">
        <v>850</v>
      </c>
      <c r="U258" s="21">
        <v>0.30940000000000001</v>
      </c>
      <c r="V258" s="21">
        <v>5.7599999999999998E-2</v>
      </c>
      <c r="W258" s="21">
        <v>0.36709999999999998</v>
      </c>
      <c r="X258" s="21" t="s">
        <v>2015</v>
      </c>
      <c r="Y258" s="21" t="s">
        <v>2015</v>
      </c>
      <c r="Z258" s="21" t="s">
        <v>2015</v>
      </c>
      <c r="AA258" s="21" t="s">
        <v>2015</v>
      </c>
      <c r="AB258" s="21" t="s">
        <v>2015</v>
      </c>
      <c r="AC258" s="21" t="s">
        <v>2015</v>
      </c>
      <c r="AD258" s="21" t="s">
        <v>2015</v>
      </c>
      <c r="AE258" s="21" t="s">
        <v>2015</v>
      </c>
      <c r="AF258" s="21" t="s">
        <v>2015</v>
      </c>
      <c r="AG258" s="21" t="s">
        <v>2015</v>
      </c>
      <c r="AH258" s="21" t="s">
        <v>2342</v>
      </c>
      <c r="AI258" s="21" t="s">
        <v>2342</v>
      </c>
      <c r="AJ258" s="21" t="s">
        <v>2342</v>
      </c>
      <c r="AK258" s="21" t="s">
        <v>2342</v>
      </c>
      <c r="AL258" s="21" t="s">
        <v>4803</v>
      </c>
    </row>
    <row r="259" spans="1:38" ht="15" customHeight="1">
      <c r="A259" s="21">
        <v>159326</v>
      </c>
      <c r="B259" s="21">
        <v>660665</v>
      </c>
      <c r="C259" s="21" t="s">
        <v>173</v>
      </c>
      <c r="D259" s="21" t="s">
        <v>2161</v>
      </c>
      <c r="E259" s="21" t="s">
        <v>4</v>
      </c>
      <c r="F259" s="21" t="s">
        <v>4875</v>
      </c>
      <c r="G259" s="21" t="s">
        <v>2340</v>
      </c>
      <c r="H259" s="21" t="s">
        <v>2341</v>
      </c>
      <c r="I259" s="21" t="s">
        <v>2015</v>
      </c>
      <c r="J259" s="21" t="s">
        <v>2342</v>
      </c>
      <c r="K259" s="21" t="s">
        <v>1150</v>
      </c>
      <c r="L259" s="21" t="s">
        <v>3505</v>
      </c>
      <c r="M259" s="21"/>
      <c r="N259" s="21" t="s">
        <v>3499</v>
      </c>
      <c r="O259" s="21" t="s">
        <v>2345</v>
      </c>
      <c r="P259" s="21" t="s">
        <v>3500</v>
      </c>
      <c r="Q259" s="21">
        <v>368</v>
      </c>
      <c r="R259" s="21">
        <v>142</v>
      </c>
      <c r="S259" s="21">
        <v>1065</v>
      </c>
      <c r="T259" s="21">
        <v>1575</v>
      </c>
      <c r="U259" s="21">
        <v>0.23369999999999999</v>
      </c>
      <c r="V259" s="21">
        <v>9.0200000000000002E-2</v>
      </c>
      <c r="W259" s="21">
        <v>0.32379999999999998</v>
      </c>
      <c r="X259" s="21" t="s">
        <v>2015</v>
      </c>
      <c r="Y259" s="21" t="s">
        <v>2015</v>
      </c>
      <c r="Z259" s="21" t="s">
        <v>2015</v>
      </c>
      <c r="AA259" s="21" t="s">
        <v>2015</v>
      </c>
      <c r="AB259" s="21" t="s">
        <v>2015</v>
      </c>
      <c r="AC259" s="21" t="s">
        <v>2015</v>
      </c>
      <c r="AD259" s="21" t="s">
        <v>2015</v>
      </c>
      <c r="AE259" s="21" t="s">
        <v>2015</v>
      </c>
      <c r="AF259" s="21" t="s">
        <v>2015</v>
      </c>
      <c r="AG259" s="21" t="s">
        <v>2015</v>
      </c>
      <c r="AH259" s="21" t="s">
        <v>2342</v>
      </c>
      <c r="AI259" s="21" t="s">
        <v>2342</v>
      </c>
      <c r="AJ259" s="21" t="s">
        <v>2342</v>
      </c>
      <c r="AK259" s="21" t="s">
        <v>2342</v>
      </c>
      <c r="AL259" s="21" t="s">
        <v>4803</v>
      </c>
    </row>
    <row r="260" spans="1:38" ht="15" customHeight="1">
      <c r="A260" s="21">
        <v>159326</v>
      </c>
      <c r="B260" s="21">
        <v>660668</v>
      </c>
      <c r="C260" s="21" t="s">
        <v>173</v>
      </c>
      <c r="D260" s="21" t="s">
        <v>2161</v>
      </c>
      <c r="E260" s="21" t="s">
        <v>4</v>
      </c>
      <c r="F260" s="21" t="s">
        <v>4875</v>
      </c>
      <c r="G260" s="21" t="s">
        <v>2340</v>
      </c>
      <c r="H260" s="21" t="s">
        <v>2341</v>
      </c>
      <c r="I260" s="21" t="s">
        <v>2015</v>
      </c>
      <c r="J260" s="21" t="s">
        <v>2342</v>
      </c>
      <c r="K260" s="21" t="s">
        <v>1144</v>
      </c>
      <c r="L260" s="21" t="s">
        <v>3497</v>
      </c>
      <c r="M260" s="21"/>
      <c r="N260" s="21" t="s">
        <v>4</v>
      </c>
      <c r="O260" s="21" t="s">
        <v>2345</v>
      </c>
      <c r="P260" s="21" t="s">
        <v>2656</v>
      </c>
      <c r="Q260" s="21">
        <v>45</v>
      </c>
      <c r="R260" s="21">
        <v>18</v>
      </c>
      <c r="S260" s="21">
        <v>375</v>
      </c>
      <c r="T260" s="21">
        <v>438</v>
      </c>
      <c r="U260" s="21">
        <v>0.1027</v>
      </c>
      <c r="V260" s="21">
        <v>4.1099999999999998E-2</v>
      </c>
      <c r="W260" s="21">
        <v>0.14380000000000001</v>
      </c>
      <c r="X260" s="21" t="s">
        <v>2015</v>
      </c>
      <c r="Y260" s="21" t="s">
        <v>2342</v>
      </c>
      <c r="Z260" s="21" t="s">
        <v>2342</v>
      </c>
      <c r="AA260" s="21" t="s">
        <v>2342</v>
      </c>
      <c r="AB260" s="21" t="s">
        <v>2342</v>
      </c>
      <c r="AC260" s="21" t="s">
        <v>2342</v>
      </c>
      <c r="AD260" s="21" t="s">
        <v>2342</v>
      </c>
      <c r="AE260" s="21" t="s">
        <v>2015</v>
      </c>
      <c r="AF260" s="21" t="s">
        <v>2015</v>
      </c>
      <c r="AG260" s="21" t="s">
        <v>2015</v>
      </c>
      <c r="AH260" s="21" t="s">
        <v>2015</v>
      </c>
      <c r="AI260" s="21" t="s">
        <v>2015</v>
      </c>
      <c r="AJ260" s="21" t="s">
        <v>2015</v>
      </c>
      <c r="AK260" s="21" t="s">
        <v>2015</v>
      </c>
      <c r="AL260" s="21" t="s">
        <v>4803</v>
      </c>
    </row>
    <row r="261" spans="1:38" ht="15" customHeight="1">
      <c r="A261" s="21">
        <v>159326</v>
      </c>
      <c r="B261" s="21">
        <v>660669</v>
      </c>
      <c r="C261" s="21" t="s">
        <v>173</v>
      </c>
      <c r="D261" s="21" t="s">
        <v>2161</v>
      </c>
      <c r="E261" s="21" t="s">
        <v>4</v>
      </c>
      <c r="F261" s="21" t="s">
        <v>4875</v>
      </c>
      <c r="G261" s="21" t="s">
        <v>2340</v>
      </c>
      <c r="H261" s="21" t="s">
        <v>2341</v>
      </c>
      <c r="I261" s="21" t="s">
        <v>2015</v>
      </c>
      <c r="J261" s="21" t="s">
        <v>2342</v>
      </c>
      <c r="K261" s="21" t="s">
        <v>1149</v>
      </c>
      <c r="L261" s="21" t="s">
        <v>3504</v>
      </c>
      <c r="M261" s="21"/>
      <c r="N261" s="21" t="s">
        <v>4</v>
      </c>
      <c r="O261" s="21" t="s">
        <v>2345</v>
      </c>
      <c r="P261" s="21" t="s">
        <v>3503</v>
      </c>
      <c r="Q261" s="21">
        <v>48</v>
      </c>
      <c r="R261" s="21">
        <v>17</v>
      </c>
      <c r="S261" s="21">
        <v>256</v>
      </c>
      <c r="T261" s="21">
        <v>321</v>
      </c>
      <c r="U261" s="21">
        <v>0.14949999999999999</v>
      </c>
      <c r="V261" s="21">
        <v>5.2999999999999999E-2</v>
      </c>
      <c r="W261" s="21">
        <v>0.20250000000000001</v>
      </c>
      <c r="X261" s="21" t="s">
        <v>2015</v>
      </c>
      <c r="Y261" s="21" t="s">
        <v>2342</v>
      </c>
      <c r="Z261" s="21" t="s">
        <v>2342</v>
      </c>
      <c r="AA261" s="21" t="s">
        <v>2342</v>
      </c>
      <c r="AB261" s="21" t="s">
        <v>2342</v>
      </c>
      <c r="AC261" s="21" t="s">
        <v>2342</v>
      </c>
      <c r="AD261" s="21" t="s">
        <v>2342</v>
      </c>
      <c r="AE261" s="21" t="s">
        <v>2015</v>
      </c>
      <c r="AF261" s="21" t="s">
        <v>2015</v>
      </c>
      <c r="AG261" s="21" t="s">
        <v>2015</v>
      </c>
      <c r="AH261" s="21" t="s">
        <v>2015</v>
      </c>
      <c r="AI261" s="21" t="s">
        <v>2015</v>
      </c>
      <c r="AJ261" s="21" t="s">
        <v>2015</v>
      </c>
      <c r="AK261" s="21" t="s">
        <v>2015</v>
      </c>
      <c r="AL261" s="21" t="s">
        <v>4803</v>
      </c>
    </row>
    <row r="262" spans="1:38" ht="15" customHeight="1">
      <c r="A262" s="21">
        <v>159326</v>
      </c>
      <c r="B262" s="21">
        <v>660670</v>
      </c>
      <c r="C262" s="21" t="s">
        <v>173</v>
      </c>
      <c r="D262" s="21" t="s">
        <v>2161</v>
      </c>
      <c r="E262" s="21" t="s">
        <v>4</v>
      </c>
      <c r="F262" s="21" t="s">
        <v>4875</v>
      </c>
      <c r="G262" s="21" t="s">
        <v>2340</v>
      </c>
      <c r="H262" s="21" t="s">
        <v>2341</v>
      </c>
      <c r="I262" s="21" t="s">
        <v>2015</v>
      </c>
      <c r="J262" s="21" t="s">
        <v>2342</v>
      </c>
      <c r="K262" s="21" t="s">
        <v>1152</v>
      </c>
      <c r="L262" s="21" t="s">
        <v>3507</v>
      </c>
      <c r="M262" s="21"/>
      <c r="N262" s="21" t="s">
        <v>3499</v>
      </c>
      <c r="O262" s="21" t="s">
        <v>2345</v>
      </c>
      <c r="P262" s="21" t="s">
        <v>3500</v>
      </c>
      <c r="Q262" s="21">
        <v>66</v>
      </c>
      <c r="R262" s="21">
        <v>22</v>
      </c>
      <c r="S262" s="21">
        <v>361</v>
      </c>
      <c r="T262" s="21">
        <v>449</v>
      </c>
      <c r="U262" s="21">
        <v>0.14699999999999999</v>
      </c>
      <c r="V262" s="21">
        <v>4.9000000000000002E-2</v>
      </c>
      <c r="W262" s="21">
        <v>0.19600000000000001</v>
      </c>
      <c r="X262" s="21" t="s">
        <v>2015</v>
      </c>
      <c r="Y262" s="21" t="s">
        <v>2342</v>
      </c>
      <c r="Z262" s="21" t="s">
        <v>2342</v>
      </c>
      <c r="AA262" s="21" t="s">
        <v>2342</v>
      </c>
      <c r="AB262" s="21" t="s">
        <v>2342</v>
      </c>
      <c r="AC262" s="21" t="s">
        <v>2342</v>
      </c>
      <c r="AD262" s="21" t="s">
        <v>2342</v>
      </c>
      <c r="AE262" s="21" t="s">
        <v>2015</v>
      </c>
      <c r="AF262" s="21" t="s">
        <v>2015</v>
      </c>
      <c r="AG262" s="21" t="s">
        <v>2015</v>
      </c>
      <c r="AH262" s="21" t="s">
        <v>2015</v>
      </c>
      <c r="AI262" s="21" t="s">
        <v>2015</v>
      </c>
      <c r="AJ262" s="21" t="s">
        <v>2015</v>
      </c>
      <c r="AK262" s="21" t="s">
        <v>2015</v>
      </c>
      <c r="AL262" s="21" t="s">
        <v>4803</v>
      </c>
    </row>
    <row r="263" spans="1:38" ht="15" customHeight="1">
      <c r="A263" s="21">
        <v>159326</v>
      </c>
      <c r="B263" s="21">
        <v>660671</v>
      </c>
      <c r="C263" s="21" t="s">
        <v>173</v>
      </c>
      <c r="D263" s="21" t="s">
        <v>2161</v>
      </c>
      <c r="E263" s="21" t="s">
        <v>4</v>
      </c>
      <c r="F263" s="21" t="s">
        <v>4875</v>
      </c>
      <c r="G263" s="21" t="s">
        <v>2340</v>
      </c>
      <c r="H263" s="21" t="s">
        <v>2341</v>
      </c>
      <c r="I263" s="21" t="s">
        <v>2015</v>
      </c>
      <c r="J263" s="21" t="s">
        <v>2342</v>
      </c>
      <c r="K263" s="21" t="s">
        <v>1147</v>
      </c>
      <c r="L263" s="21" t="s">
        <v>3502</v>
      </c>
      <c r="M263" s="21"/>
      <c r="N263" s="21" t="s">
        <v>4</v>
      </c>
      <c r="O263" s="21" t="s">
        <v>2345</v>
      </c>
      <c r="P263" s="21" t="s">
        <v>3503</v>
      </c>
      <c r="Q263" s="21">
        <v>74</v>
      </c>
      <c r="R263" s="21">
        <v>29</v>
      </c>
      <c r="S263" s="21">
        <v>226</v>
      </c>
      <c r="T263" s="21">
        <v>329</v>
      </c>
      <c r="U263" s="21">
        <v>0.22489999999999999</v>
      </c>
      <c r="V263" s="21">
        <v>8.8099999999999998E-2</v>
      </c>
      <c r="W263" s="21">
        <v>0.31309999999999999</v>
      </c>
      <c r="X263" s="21" t="s">
        <v>2015</v>
      </c>
      <c r="Y263" s="21" t="s">
        <v>2015</v>
      </c>
      <c r="Z263" s="21" t="s">
        <v>2015</v>
      </c>
      <c r="AA263" s="21" t="s">
        <v>2015</v>
      </c>
      <c r="AB263" s="21" t="s">
        <v>2015</v>
      </c>
      <c r="AC263" s="21" t="s">
        <v>2015</v>
      </c>
      <c r="AD263" s="21" t="s">
        <v>2015</v>
      </c>
      <c r="AE263" s="21" t="s">
        <v>2342</v>
      </c>
      <c r="AF263" s="21" t="s">
        <v>2342</v>
      </c>
      <c r="AG263" s="21" t="s">
        <v>2342</v>
      </c>
      <c r="AH263" s="21" t="s">
        <v>2015</v>
      </c>
      <c r="AI263" s="21" t="s">
        <v>2015</v>
      </c>
      <c r="AJ263" s="21" t="s">
        <v>2015</v>
      </c>
      <c r="AK263" s="21" t="s">
        <v>2015</v>
      </c>
      <c r="AL263" s="21" t="s">
        <v>4803</v>
      </c>
    </row>
    <row r="264" spans="1:38" ht="15" customHeight="1">
      <c r="A264" s="21">
        <v>160059</v>
      </c>
      <c r="B264" s="21">
        <v>660674</v>
      </c>
      <c r="C264" s="21" t="s">
        <v>181</v>
      </c>
      <c r="D264" s="21" t="s">
        <v>2169</v>
      </c>
      <c r="E264" s="21" t="s">
        <v>4</v>
      </c>
      <c r="F264" s="21" t="s">
        <v>4866</v>
      </c>
      <c r="G264" s="21" t="s">
        <v>2340</v>
      </c>
      <c r="H264" s="21" t="s">
        <v>2341</v>
      </c>
      <c r="I264" s="21" t="s">
        <v>2015</v>
      </c>
      <c r="J264" s="21" t="s">
        <v>2342</v>
      </c>
      <c r="K264" s="21" t="s">
        <v>1184</v>
      </c>
      <c r="L264" s="21" t="s">
        <v>5141</v>
      </c>
      <c r="M264" s="21"/>
      <c r="N264" s="21" t="s">
        <v>2924</v>
      </c>
      <c r="O264" s="21" t="s">
        <v>2345</v>
      </c>
      <c r="P264" s="21" t="s">
        <v>3553</v>
      </c>
      <c r="Q264" s="21">
        <v>141</v>
      </c>
      <c r="R264" s="21">
        <v>0</v>
      </c>
      <c r="S264" s="21">
        <v>13</v>
      </c>
      <c r="T264" s="21">
        <v>154</v>
      </c>
      <c r="U264" s="21">
        <v>0.91559999999999997</v>
      </c>
      <c r="V264" s="21">
        <v>0</v>
      </c>
      <c r="W264" s="21">
        <v>0.91559999999999997</v>
      </c>
      <c r="X264" s="21" t="s">
        <v>2015</v>
      </c>
      <c r="Y264" s="21" t="s">
        <v>2015</v>
      </c>
      <c r="Z264" s="21" t="s">
        <v>2015</v>
      </c>
      <c r="AA264" s="21" t="s">
        <v>2015</v>
      </c>
      <c r="AB264" s="21" t="s">
        <v>2015</v>
      </c>
      <c r="AC264" s="21" t="s">
        <v>2015</v>
      </c>
      <c r="AD264" s="21" t="s">
        <v>2015</v>
      </c>
      <c r="AE264" s="21" t="s">
        <v>2015</v>
      </c>
      <c r="AF264" s="21" t="s">
        <v>2015</v>
      </c>
      <c r="AG264" s="21" t="s">
        <v>2015</v>
      </c>
      <c r="AH264" s="21" t="s">
        <v>2342</v>
      </c>
      <c r="AI264" s="21" t="s">
        <v>2342</v>
      </c>
      <c r="AJ264" s="21" t="s">
        <v>2342</v>
      </c>
      <c r="AK264" s="21" t="s">
        <v>2342</v>
      </c>
      <c r="AL264" s="21" t="s">
        <v>4802</v>
      </c>
    </row>
    <row r="265" spans="1:38" ht="15" customHeight="1">
      <c r="A265" s="21">
        <v>160059</v>
      </c>
      <c r="B265" s="21">
        <v>660676</v>
      </c>
      <c r="C265" s="21" t="s">
        <v>181</v>
      </c>
      <c r="D265" s="21" t="s">
        <v>2169</v>
      </c>
      <c r="E265" s="21" t="s">
        <v>4</v>
      </c>
      <c r="F265" s="21" t="s">
        <v>4866</v>
      </c>
      <c r="G265" s="21" t="s">
        <v>2340</v>
      </c>
      <c r="H265" s="21" t="s">
        <v>2341</v>
      </c>
      <c r="I265" s="21" t="s">
        <v>2015</v>
      </c>
      <c r="J265" s="21" t="s">
        <v>2342</v>
      </c>
      <c r="K265" s="21" t="s">
        <v>428</v>
      </c>
      <c r="L265" s="21" t="s">
        <v>5142</v>
      </c>
      <c r="M265" s="21"/>
      <c r="N265" s="21" t="s">
        <v>3555</v>
      </c>
      <c r="O265" s="21" t="s">
        <v>2345</v>
      </c>
      <c r="P265" s="21" t="s">
        <v>3556</v>
      </c>
      <c r="Q265" s="21">
        <v>204</v>
      </c>
      <c r="R265" s="21">
        <v>0</v>
      </c>
      <c r="S265" s="21">
        <v>391</v>
      </c>
      <c r="T265" s="21">
        <v>595</v>
      </c>
      <c r="U265" s="21">
        <v>0.34289999999999998</v>
      </c>
      <c r="V265" s="21">
        <v>0</v>
      </c>
      <c r="W265" s="21">
        <v>0.34289999999999998</v>
      </c>
      <c r="X265" s="21" t="s">
        <v>2015</v>
      </c>
      <c r="Y265" s="21" t="s">
        <v>2342</v>
      </c>
      <c r="Z265" s="21" t="s">
        <v>2342</v>
      </c>
      <c r="AA265" s="21" t="s">
        <v>2342</v>
      </c>
      <c r="AB265" s="21" t="s">
        <v>2342</v>
      </c>
      <c r="AC265" s="21" t="s">
        <v>2342</v>
      </c>
      <c r="AD265" s="21" t="s">
        <v>2342</v>
      </c>
      <c r="AE265" s="21" t="s">
        <v>2015</v>
      </c>
      <c r="AF265" s="21" t="s">
        <v>2015</v>
      </c>
      <c r="AG265" s="21" t="s">
        <v>2015</v>
      </c>
      <c r="AH265" s="21" t="s">
        <v>2015</v>
      </c>
      <c r="AI265" s="21" t="s">
        <v>2015</v>
      </c>
      <c r="AJ265" s="21" t="s">
        <v>2015</v>
      </c>
      <c r="AK265" s="21" t="s">
        <v>2015</v>
      </c>
      <c r="AL265" s="21" t="s">
        <v>4802</v>
      </c>
    </row>
    <row r="266" spans="1:38" ht="15" customHeight="1">
      <c r="A266" s="21">
        <v>160059</v>
      </c>
      <c r="B266" s="21">
        <v>660678</v>
      </c>
      <c r="C266" s="21" t="s">
        <v>181</v>
      </c>
      <c r="D266" s="21" t="s">
        <v>2169</v>
      </c>
      <c r="E266" s="21" t="s">
        <v>4</v>
      </c>
      <c r="F266" s="21" t="s">
        <v>4866</v>
      </c>
      <c r="G266" s="21" t="s">
        <v>2340</v>
      </c>
      <c r="H266" s="21" t="s">
        <v>2341</v>
      </c>
      <c r="I266" s="21" t="s">
        <v>2015</v>
      </c>
      <c r="J266" s="21" t="s">
        <v>2342</v>
      </c>
      <c r="K266" s="21" t="s">
        <v>751</v>
      </c>
      <c r="L266" s="21" t="s">
        <v>5145</v>
      </c>
      <c r="M266" s="21"/>
      <c r="N266" s="21" t="s">
        <v>3555</v>
      </c>
      <c r="O266" s="21" t="s">
        <v>2345</v>
      </c>
      <c r="P266" s="21" t="s">
        <v>3556</v>
      </c>
      <c r="Q266" s="21">
        <v>83</v>
      </c>
      <c r="R266" s="21">
        <v>0</v>
      </c>
      <c r="S266" s="21">
        <v>353</v>
      </c>
      <c r="T266" s="21">
        <v>436</v>
      </c>
      <c r="U266" s="21">
        <v>0.19040000000000001</v>
      </c>
      <c r="V266" s="21">
        <v>0</v>
      </c>
      <c r="W266" s="21">
        <v>0.19040000000000001</v>
      </c>
      <c r="X266" s="21" t="s">
        <v>2015</v>
      </c>
      <c r="Y266" s="21" t="s">
        <v>2342</v>
      </c>
      <c r="Z266" s="21" t="s">
        <v>2342</v>
      </c>
      <c r="AA266" s="21" t="s">
        <v>2342</v>
      </c>
      <c r="AB266" s="21" t="s">
        <v>2342</v>
      </c>
      <c r="AC266" s="21" t="s">
        <v>2342</v>
      </c>
      <c r="AD266" s="21" t="s">
        <v>2342</v>
      </c>
      <c r="AE266" s="21" t="s">
        <v>2015</v>
      </c>
      <c r="AF266" s="21" t="s">
        <v>2015</v>
      </c>
      <c r="AG266" s="21" t="s">
        <v>2015</v>
      </c>
      <c r="AH266" s="21" t="s">
        <v>2015</v>
      </c>
      <c r="AI266" s="21" t="s">
        <v>2015</v>
      </c>
      <c r="AJ266" s="21" t="s">
        <v>2015</v>
      </c>
      <c r="AK266" s="21" t="s">
        <v>2015</v>
      </c>
      <c r="AL266" s="21" t="s">
        <v>4802</v>
      </c>
    </row>
    <row r="267" spans="1:38" ht="15" customHeight="1">
      <c r="A267" s="21">
        <v>160059</v>
      </c>
      <c r="B267" s="21">
        <v>660679</v>
      </c>
      <c r="C267" s="21" t="s">
        <v>181</v>
      </c>
      <c r="D267" s="21" t="s">
        <v>2169</v>
      </c>
      <c r="E267" s="21" t="s">
        <v>4</v>
      </c>
      <c r="F267" s="21" t="s">
        <v>4866</v>
      </c>
      <c r="G267" s="21" t="s">
        <v>2340</v>
      </c>
      <c r="H267" s="21" t="s">
        <v>2341</v>
      </c>
      <c r="I267" s="21" t="s">
        <v>2015</v>
      </c>
      <c r="J267" s="21" t="s">
        <v>2342</v>
      </c>
      <c r="K267" s="21" t="s">
        <v>1187</v>
      </c>
      <c r="L267" s="21" t="s">
        <v>5501</v>
      </c>
      <c r="M267" s="21"/>
      <c r="N267" s="21" t="s">
        <v>2924</v>
      </c>
      <c r="O267" s="21" t="s">
        <v>2345</v>
      </c>
      <c r="P267" s="21" t="s">
        <v>3553</v>
      </c>
      <c r="Q267" s="21">
        <v>630</v>
      </c>
      <c r="R267" s="21">
        <v>0</v>
      </c>
      <c r="S267" s="21">
        <v>239</v>
      </c>
      <c r="T267" s="21">
        <v>869</v>
      </c>
      <c r="U267" s="21">
        <v>0.72499999999999998</v>
      </c>
      <c r="V267" s="21">
        <v>0</v>
      </c>
      <c r="W267" s="21">
        <v>0.72499999999999998</v>
      </c>
      <c r="X267" s="21" t="s">
        <v>2015</v>
      </c>
      <c r="Y267" s="21" t="s">
        <v>2015</v>
      </c>
      <c r="Z267" s="21" t="s">
        <v>2015</v>
      </c>
      <c r="AA267" s="21" t="s">
        <v>2015</v>
      </c>
      <c r="AB267" s="21" t="s">
        <v>2015</v>
      </c>
      <c r="AC267" s="21" t="s">
        <v>2015</v>
      </c>
      <c r="AD267" s="21" t="s">
        <v>2015</v>
      </c>
      <c r="AE267" s="21" t="s">
        <v>2342</v>
      </c>
      <c r="AF267" s="21" t="s">
        <v>2342</v>
      </c>
      <c r="AG267" s="21" t="s">
        <v>2342</v>
      </c>
      <c r="AH267" s="21" t="s">
        <v>2015</v>
      </c>
      <c r="AI267" s="21" t="s">
        <v>2015</v>
      </c>
      <c r="AJ267" s="21" t="s">
        <v>2015</v>
      </c>
      <c r="AK267" s="21" t="s">
        <v>2015</v>
      </c>
      <c r="AL267" s="21" t="s">
        <v>4802</v>
      </c>
    </row>
    <row r="268" spans="1:38" ht="15" customHeight="1">
      <c r="A268" s="21">
        <v>160059</v>
      </c>
      <c r="B268" s="21">
        <v>660680</v>
      </c>
      <c r="C268" s="21" t="s">
        <v>181</v>
      </c>
      <c r="D268" s="21" t="s">
        <v>2169</v>
      </c>
      <c r="E268" s="21" t="s">
        <v>4</v>
      </c>
      <c r="F268" s="21" t="s">
        <v>4866</v>
      </c>
      <c r="G268" s="21" t="s">
        <v>2340</v>
      </c>
      <c r="H268" s="21" t="s">
        <v>2341</v>
      </c>
      <c r="I268" s="21" t="s">
        <v>2015</v>
      </c>
      <c r="J268" s="21" t="s">
        <v>2342</v>
      </c>
      <c r="K268" s="21" t="s">
        <v>1188</v>
      </c>
      <c r="L268" s="21" t="s">
        <v>5501</v>
      </c>
      <c r="M268" s="21"/>
      <c r="N268" s="21" t="s">
        <v>2924</v>
      </c>
      <c r="O268" s="21" t="s">
        <v>2345</v>
      </c>
      <c r="P268" s="21" t="s">
        <v>3553</v>
      </c>
      <c r="Q268" s="21">
        <v>351</v>
      </c>
      <c r="R268" s="21">
        <v>0</v>
      </c>
      <c r="S268" s="21">
        <v>155</v>
      </c>
      <c r="T268" s="21">
        <v>506</v>
      </c>
      <c r="U268" s="21">
        <v>0.69369999999999998</v>
      </c>
      <c r="V268" s="21">
        <v>0</v>
      </c>
      <c r="W268" s="21">
        <v>0.69369999999999998</v>
      </c>
      <c r="X268" s="21" t="s">
        <v>2015</v>
      </c>
      <c r="Y268" s="21" t="s">
        <v>2342</v>
      </c>
      <c r="Z268" s="21" t="s">
        <v>2342</v>
      </c>
      <c r="AA268" s="21" t="s">
        <v>2342</v>
      </c>
      <c r="AB268" s="21" t="s">
        <v>2342</v>
      </c>
      <c r="AC268" s="21" t="s">
        <v>2342</v>
      </c>
      <c r="AD268" s="21" t="s">
        <v>2342</v>
      </c>
      <c r="AE268" s="21" t="s">
        <v>2015</v>
      </c>
      <c r="AF268" s="21" t="s">
        <v>2015</v>
      </c>
      <c r="AG268" s="21" t="s">
        <v>2015</v>
      </c>
      <c r="AH268" s="21" t="s">
        <v>2015</v>
      </c>
      <c r="AI268" s="21" t="s">
        <v>2015</v>
      </c>
      <c r="AJ268" s="21" t="s">
        <v>2015</v>
      </c>
      <c r="AK268" s="21" t="s">
        <v>2015</v>
      </c>
      <c r="AL268" s="21" t="s">
        <v>4802</v>
      </c>
    </row>
    <row r="269" spans="1:38" ht="15" customHeight="1">
      <c r="A269" s="21">
        <v>160059</v>
      </c>
      <c r="B269" s="21">
        <v>660682</v>
      </c>
      <c r="C269" s="21" t="s">
        <v>181</v>
      </c>
      <c r="D269" s="21" t="s">
        <v>2169</v>
      </c>
      <c r="E269" s="21" t="s">
        <v>4</v>
      </c>
      <c r="F269" s="21" t="s">
        <v>4866</v>
      </c>
      <c r="G269" s="21" t="s">
        <v>2340</v>
      </c>
      <c r="H269" s="21" t="s">
        <v>2341</v>
      </c>
      <c r="I269" s="21" t="s">
        <v>2015</v>
      </c>
      <c r="J269" s="21" t="s">
        <v>2342</v>
      </c>
      <c r="K269" s="21" t="s">
        <v>1189</v>
      </c>
      <c r="L269" s="21" t="s">
        <v>5146</v>
      </c>
      <c r="M269" s="21"/>
      <c r="N269" s="21" t="s">
        <v>3555</v>
      </c>
      <c r="O269" s="21" t="s">
        <v>2345</v>
      </c>
      <c r="P269" s="21" t="s">
        <v>3556</v>
      </c>
      <c r="Q269" s="21">
        <v>192</v>
      </c>
      <c r="R269" s="21">
        <v>67</v>
      </c>
      <c r="S269" s="21">
        <v>559</v>
      </c>
      <c r="T269" s="21">
        <v>818</v>
      </c>
      <c r="U269" s="21">
        <v>0.23469999999999999</v>
      </c>
      <c r="V269" s="21">
        <v>8.1900000000000001E-2</v>
      </c>
      <c r="W269" s="21">
        <v>0.31659999999999999</v>
      </c>
      <c r="X269" s="21" t="s">
        <v>2015</v>
      </c>
      <c r="Y269" s="21" t="s">
        <v>2015</v>
      </c>
      <c r="Z269" s="21" t="s">
        <v>2015</v>
      </c>
      <c r="AA269" s="21" t="s">
        <v>2015</v>
      </c>
      <c r="AB269" s="21" t="s">
        <v>2015</v>
      </c>
      <c r="AC269" s="21" t="s">
        <v>2015</v>
      </c>
      <c r="AD269" s="21" t="s">
        <v>2015</v>
      </c>
      <c r="AE269" s="21" t="s">
        <v>2342</v>
      </c>
      <c r="AF269" s="21" t="s">
        <v>2342</v>
      </c>
      <c r="AG269" s="21" t="s">
        <v>2342</v>
      </c>
      <c r="AH269" s="21" t="s">
        <v>2015</v>
      </c>
      <c r="AI269" s="21" t="s">
        <v>2015</v>
      </c>
      <c r="AJ269" s="21" t="s">
        <v>2015</v>
      </c>
      <c r="AK269" s="21" t="s">
        <v>2015</v>
      </c>
      <c r="AL269" s="21" t="s">
        <v>4803</v>
      </c>
    </row>
    <row r="270" spans="1:38" ht="15" customHeight="1">
      <c r="A270" s="21">
        <v>160059</v>
      </c>
      <c r="B270" s="21">
        <v>660685</v>
      </c>
      <c r="C270" s="21" t="s">
        <v>181</v>
      </c>
      <c r="D270" s="21" t="s">
        <v>2169</v>
      </c>
      <c r="E270" s="21" t="s">
        <v>4</v>
      </c>
      <c r="F270" s="21" t="s">
        <v>4866</v>
      </c>
      <c r="G270" s="21" t="s">
        <v>2340</v>
      </c>
      <c r="H270" s="21" t="s">
        <v>2341</v>
      </c>
      <c r="I270" s="21" t="s">
        <v>2015</v>
      </c>
      <c r="J270" s="21" t="s">
        <v>2342</v>
      </c>
      <c r="K270" s="21" t="s">
        <v>1193</v>
      </c>
      <c r="L270" s="21" t="s">
        <v>5148</v>
      </c>
      <c r="M270" s="21"/>
      <c r="N270" s="21" t="s">
        <v>2924</v>
      </c>
      <c r="O270" s="21" t="s">
        <v>2345</v>
      </c>
      <c r="P270" s="21" t="s">
        <v>3553</v>
      </c>
      <c r="Q270" s="21">
        <v>1380</v>
      </c>
      <c r="R270" s="21">
        <v>0</v>
      </c>
      <c r="S270" s="21">
        <v>711</v>
      </c>
      <c r="T270" s="21">
        <v>2091</v>
      </c>
      <c r="U270" s="21">
        <v>0.66</v>
      </c>
      <c r="V270" s="21">
        <v>0</v>
      </c>
      <c r="W270" s="21">
        <v>0.66</v>
      </c>
      <c r="X270" s="21" t="s">
        <v>2015</v>
      </c>
      <c r="Y270" s="21" t="s">
        <v>2015</v>
      </c>
      <c r="Z270" s="21" t="s">
        <v>2015</v>
      </c>
      <c r="AA270" s="21" t="s">
        <v>2015</v>
      </c>
      <c r="AB270" s="21" t="s">
        <v>2015</v>
      </c>
      <c r="AC270" s="21" t="s">
        <v>2015</v>
      </c>
      <c r="AD270" s="21" t="s">
        <v>2015</v>
      </c>
      <c r="AE270" s="21" t="s">
        <v>2015</v>
      </c>
      <c r="AF270" s="21" t="s">
        <v>2015</v>
      </c>
      <c r="AG270" s="21" t="s">
        <v>2015</v>
      </c>
      <c r="AH270" s="21" t="s">
        <v>2342</v>
      </c>
      <c r="AI270" s="21" t="s">
        <v>2342</v>
      </c>
      <c r="AJ270" s="21" t="s">
        <v>2342</v>
      </c>
      <c r="AK270" s="21" t="s">
        <v>2342</v>
      </c>
      <c r="AL270" s="21" t="s">
        <v>4802</v>
      </c>
    </row>
    <row r="271" spans="1:38" ht="15" customHeight="1">
      <c r="A271" s="21">
        <v>160059</v>
      </c>
      <c r="B271" s="21">
        <v>660686</v>
      </c>
      <c r="C271" s="21" t="s">
        <v>181</v>
      </c>
      <c r="D271" s="21" t="s">
        <v>2169</v>
      </c>
      <c r="E271" s="21" t="s">
        <v>4</v>
      </c>
      <c r="F271" s="21" t="s">
        <v>4866</v>
      </c>
      <c r="G271" s="21" t="s">
        <v>2340</v>
      </c>
      <c r="H271" s="21" t="s">
        <v>2341</v>
      </c>
      <c r="I271" s="21" t="s">
        <v>2015</v>
      </c>
      <c r="J271" s="21" t="s">
        <v>2342</v>
      </c>
      <c r="K271" s="21" t="s">
        <v>1194</v>
      </c>
      <c r="L271" s="21" t="s">
        <v>3561</v>
      </c>
      <c r="M271" s="21"/>
      <c r="N271" s="21" t="s">
        <v>3555</v>
      </c>
      <c r="O271" s="21" t="s">
        <v>2345</v>
      </c>
      <c r="P271" s="21" t="s">
        <v>3556</v>
      </c>
      <c r="Q271" s="21">
        <v>93</v>
      </c>
      <c r="R271" s="21">
        <v>0</v>
      </c>
      <c r="S271" s="21">
        <v>425</v>
      </c>
      <c r="T271" s="21">
        <v>518</v>
      </c>
      <c r="U271" s="21">
        <v>0.17949999999999999</v>
      </c>
      <c r="V271" s="21">
        <v>0</v>
      </c>
      <c r="W271" s="21">
        <v>0.17949999999999999</v>
      </c>
      <c r="X271" s="21" t="s">
        <v>2015</v>
      </c>
      <c r="Y271" s="21" t="s">
        <v>2342</v>
      </c>
      <c r="Z271" s="21" t="s">
        <v>2342</v>
      </c>
      <c r="AA271" s="21" t="s">
        <v>2342</v>
      </c>
      <c r="AB271" s="21" t="s">
        <v>2342</v>
      </c>
      <c r="AC271" s="21" t="s">
        <v>2342</v>
      </c>
      <c r="AD271" s="21" t="s">
        <v>2342</v>
      </c>
      <c r="AE271" s="21" t="s">
        <v>2015</v>
      </c>
      <c r="AF271" s="21" t="s">
        <v>2015</v>
      </c>
      <c r="AG271" s="21" t="s">
        <v>2015</v>
      </c>
      <c r="AH271" s="21" t="s">
        <v>2015</v>
      </c>
      <c r="AI271" s="21" t="s">
        <v>2015</v>
      </c>
      <c r="AJ271" s="21" t="s">
        <v>2015</v>
      </c>
      <c r="AK271" s="21" t="s">
        <v>2015</v>
      </c>
      <c r="AL271" s="21" t="s">
        <v>4802</v>
      </c>
    </row>
    <row r="272" spans="1:38" ht="15" customHeight="1">
      <c r="A272" s="21">
        <v>160059</v>
      </c>
      <c r="B272" s="21">
        <v>660688</v>
      </c>
      <c r="C272" s="21" t="s">
        <v>181</v>
      </c>
      <c r="D272" s="21" t="s">
        <v>2169</v>
      </c>
      <c r="E272" s="21" t="s">
        <v>4</v>
      </c>
      <c r="F272" s="21" t="s">
        <v>4866</v>
      </c>
      <c r="G272" s="21" t="s">
        <v>2340</v>
      </c>
      <c r="H272" s="21" t="s">
        <v>2341</v>
      </c>
      <c r="I272" s="21" t="s">
        <v>2015</v>
      </c>
      <c r="J272" s="21" t="s">
        <v>2342</v>
      </c>
      <c r="K272" s="21" t="s">
        <v>1197</v>
      </c>
      <c r="L272" s="21" t="s">
        <v>3563</v>
      </c>
      <c r="M272" s="21"/>
      <c r="N272" s="21" t="s">
        <v>3555</v>
      </c>
      <c r="O272" s="21" t="s">
        <v>2345</v>
      </c>
      <c r="P272" s="21" t="s">
        <v>3556</v>
      </c>
      <c r="Q272" s="21">
        <v>435</v>
      </c>
      <c r="R272" s="21">
        <v>0</v>
      </c>
      <c r="S272" s="21">
        <v>379</v>
      </c>
      <c r="T272" s="21">
        <v>814</v>
      </c>
      <c r="U272" s="21">
        <v>0.53439999999999999</v>
      </c>
      <c r="V272" s="21">
        <v>0</v>
      </c>
      <c r="W272" s="21">
        <v>0.53439999999999999</v>
      </c>
      <c r="X272" s="21" t="s">
        <v>2015</v>
      </c>
      <c r="Y272" s="21" t="s">
        <v>2015</v>
      </c>
      <c r="Z272" s="21" t="s">
        <v>2015</v>
      </c>
      <c r="AA272" s="21" t="s">
        <v>2015</v>
      </c>
      <c r="AB272" s="21" t="s">
        <v>2015</v>
      </c>
      <c r="AC272" s="21" t="s">
        <v>2015</v>
      </c>
      <c r="AD272" s="21" t="s">
        <v>2015</v>
      </c>
      <c r="AE272" s="21" t="s">
        <v>2342</v>
      </c>
      <c r="AF272" s="21" t="s">
        <v>2342</v>
      </c>
      <c r="AG272" s="21" t="s">
        <v>2342</v>
      </c>
      <c r="AH272" s="21" t="s">
        <v>2015</v>
      </c>
      <c r="AI272" s="21" t="s">
        <v>2015</v>
      </c>
      <c r="AJ272" s="21" t="s">
        <v>2015</v>
      </c>
      <c r="AK272" s="21" t="s">
        <v>2015</v>
      </c>
      <c r="AL272" s="21" t="s">
        <v>4802</v>
      </c>
    </row>
    <row r="273" spans="1:38" ht="15" customHeight="1">
      <c r="A273" s="21">
        <v>160059</v>
      </c>
      <c r="B273" s="21">
        <v>660689</v>
      </c>
      <c r="C273" s="21" t="s">
        <v>181</v>
      </c>
      <c r="D273" s="21" t="s">
        <v>2169</v>
      </c>
      <c r="E273" s="21" t="s">
        <v>4</v>
      </c>
      <c r="F273" s="21" t="s">
        <v>4866</v>
      </c>
      <c r="G273" s="21" t="s">
        <v>2340</v>
      </c>
      <c r="H273" s="21" t="s">
        <v>2341</v>
      </c>
      <c r="I273" s="21" t="s">
        <v>2015</v>
      </c>
      <c r="J273" s="21" t="s">
        <v>2342</v>
      </c>
      <c r="K273" s="21" t="s">
        <v>1199</v>
      </c>
      <c r="L273" s="21" t="s">
        <v>5150</v>
      </c>
      <c r="M273" s="21"/>
      <c r="N273" s="21" t="s">
        <v>2871</v>
      </c>
      <c r="O273" s="21" t="s">
        <v>2345</v>
      </c>
      <c r="P273" s="21" t="s">
        <v>2872</v>
      </c>
      <c r="Q273" s="21">
        <v>177</v>
      </c>
      <c r="R273" s="21">
        <v>0</v>
      </c>
      <c r="S273" s="21">
        <v>295</v>
      </c>
      <c r="T273" s="21">
        <v>472</v>
      </c>
      <c r="U273" s="21">
        <v>0.375</v>
      </c>
      <c r="V273" s="21">
        <v>0</v>
      </c>
      <c r="W273" s="21">
        <v>0.375</v>
      </c>
      <c r="X273" s="21" t="s">
        <v>2015</v>
      </c>
      <c r="Y273" s="21" t="s">
        <v>2342</v>
      </c>
      <c r="Z273" s="21" t="s">
        <v>2342</v>
      </c>
      <c r="AA273" s="21" t="s">
        <v>2342</v>
      </c>
      <c r="AB273" s="21" t="s">
        <v>2342</v>
      </c>
      <c r="AC273" s="21" t="s">
        <v>2342</v>
      </c>
      <c r="AD273" s="21" t="s">
        <v>2342</v>
      </c>
      <c r="AE273" s="21" t="s">
        <v>2015</v>
      </c>
      <c r="AF273" s="21" t="s">
        <v>2015</v>
      </c>
      <c r="AG273" s="21" t="s">
        <v>2015</v>
      </c>
      <c r="AH273" s="21" t="s">
        <v>2015</v>
      </c>
      <c r="AI273" s="21" t="s">
        <v>2015</v>
      </c>
      <c r="AJ273" s="21" t="s">
        <v>2015</v>
      </c>
      <c r="AK273" s="21" t="s">
        <v>2015</v>
      </c>
      <c r="AL273" s="21" t="s">
        <v>4802</v>
      </c>
    </row>
    <row r="274" spans="1:38" ht="15" customHeight="1">
      <c r="A274" s="21">
        <v>160059</v>
      </c>
      <c r="B274" s="21">
        <v>660690</v>
      </c>
      <c r="C274" s="21" t="s">
        <v>181</v>
      </c>
      <c r="D274" s="21" t="s">
        <v>2169</v>
      </c>
      <c r="E274" s="21" t="s">
        <v>4</v>
      </c>
      <c r="F274" s="21" t="s">
        <v>4866</v>
      </c>
      <c r="G274" s="21" t="s">
        <v>2340</v>
      </c>
      <c r="H274" s="21" t="s">
        <v>2341</v>
      </c>
      <c r="I274" s="21" t="s">
        <v>2015</v>
      </c>
      <c r="J274" s="21" t="s">
        <v>2342</v>
      </c>
      <c r="K274" s="21" t="s">
        <v>1200</v>
      </c>
      <c r="L274" s="21" t="s">
        <v>5151</v>
      </c>
      <c r="M274" s="21"/>
      <c r="N274" s="21" t="s">
        <v>2871</v>
      </c>
      <c r="O274" s="21" t="s">
        <v>2345</v>
      </c>
      <c r="P274" s="21" t="s">
        <v>2872</v>
      </c>
      <c r="Q274" s="21">
        <v>328</v>
      </c>
      <c r="R274" s="21">
        <v>0</v>
      </c>
      <c r="S274" s="21">
        <v>249</v>
      </c>
      <c r="T274" s="21">
        <v>577</v>
      </c>
      <c r="U274" s="21">
        <v>0.56850000000000001</v>
      </c>
      <c r="V274" s="21">
        <v>0</v>
      </c>
      <c r="W274" s="21">
        <v>0.56850000000000001</v>
      </c>
      <c r="X274" s="21" t="s">
        <v>2015</v>
      </c>
      <c r="Y274" s="21" t="s">
        <v>2342</v>
      </c>
      <c r="Z274" s="21" t="s">
        <v>2342</v>
      </c>
      <c r="AA274" s="21" t="s">
        <v>2342</v>
      </c>
      <c r="AB274" s="21" t="s">
        <v>2342</v>
      </c>
      <c r="AC274" s="21" t="s">
        <v>2342</v>
      </c>
      <c r="AD274" s="21" t="s">
        <v>2342</v>
      </c>
      <c r="AE274" s="21" t="s">
        <v>2015</v>
      </c>
      <c r="AF274" s="21" t="s">
        <v>2015</v>
      </c>
      <c r="AG274" s="21" t="s">
        <v>2015</v>
      </c>
      <c r="AH274" s="21" t="s">
        <v>2015</v>
      </c>
      <c r="AI274" s="21" t="s">
        <v>2015</v>
      </c>
      <c r="AJ274" s="21" t="s">
        <v>2015</v>
      </c>
      <c r="AK274" s="21" t="s">
        <v>2015</v>
      </c>
      <c r="AL274" s="21" t="s">
        <v>4802</v>
      </c>
    </row>
    <row r="275" spans="1:38" ht="15" customHeight="1">
      <c r="A275" s="21">
        <v>160059</v>
      </c>
      <c r="B275" s="21">
        <v>660692</v>
      </c>
      <c r="C275" s="21" t="s">
        <v>181</v>
      </c>
      <c r="D275" s="21" t="s">
        <v>2169</v>
      </c>
      <c r="E275" s="21" t="s">
        <v>4</v>
      </c>
      <c r="F275" s="21" t="s">
        <v>4866</v>
      </c>
      <c r="G275" s="21" t="s">
        <v>2340</v>
      </c>
      <c r="H275" s="21" t="s">
        <v>2341</v>
      </c>
      <c r="I275" s="21" t="s">
        <v>2015</v>
      </c>
      <c r="J275" s="21" t="s">
        <v>2342</v>
      </c>
      <c r="K275" s="21" t="s">
        <v>1186</v>
      </c>
      <c r="L275" s="21" t="s">
        <v>5144</v>
      </c>
      <c r="M275" s="21"/>
      <c r="N275" s="21" t="s">
        <v>3555</v>
      </c>
      <c r="O275" s="21" t="s">
        <v>2345</v>
      </c>
      <c r="P275" s="21" t="s">
        <v>3556</v>
      </c>
      <c r="Q275" s="21">
        <v>149</v>
      </c>
      <c r="R275" s="21">
        <v>0</v>
      </c>
      <c r="S275" s="21">
        <v>0</v>
      </c>
      <c r="T275" s="21">
        <v>149</v>
      </c>
      <c r="U275" s="21">
        <v>1</v>
      </c>
      <c r="V275" s="21">
        <v>0</v>
      </c>
      <c r="W275" s="21">
        <v>1</v>
      </c>
      <c r="X275" s="21" t="s">
        <v>2342</v>
      </c>
      <c r="Y275" s="21" t="s">
        <v>2015</v>
      </c>
      <c r="Z275" s="21" t="s">
        <v>2015</v>
      </c>
      <c r="AA275" s="21" t="s">
        <v>2015</v>
      </c>
      <c r="AB275" s="21" t="s">
        <v>2015</v>
      </c>
      <c r="AC275" s="21" t="s">
        <v>2015</v>
      </c>
      <c r="AD275" s="21" t="s">
        <v>2015</v>
      </c>
      <c r="AE275" s="21" t="s">
        <v>2015</v>
      </c>
      <c r="AF275" s="21" t="s">
        <v>2015</v>
      </c>
      <c r="AG275" s="21" t="s">
        <v>2015</v>
      </c>
      <c r="AH275" s="21" t="s">
        <v>2015</v>
      </c>
      <c r="AI275" s="21" t="s">
        <v>2015</v>
      </c>
      <c r="AJ275" s="21" t="s">
        <v>2015</v>
      </c>
      <c r="AK275" s="21" t="s">
        <v>2015</v>
      </c>
      <c r="AL275" s="21" t="s">
        <v>4802</v>
      </c>
    </row>
    <row r="276" spans="1:38" ht="15" customHeight="1">
      <c r="A276" s="21">
        <v>159975</v>
      </c>
      <c r="B276" s="21">
        <v>660697</v>
      </c>
      <c r="C276" s="21" t="s">
        <v>258</v>
      </c>
      <c r="D276" s="21" t="s">
        <v>2246</v>
      </c>
      <c r="E276" s="21" t="s">
        <v>4</v>
      </c>
      <c r="F276" s="21" t="s">
        <v>4875</v>
      </c>
      <c r="G276" s="21" t="s">
        <v>2340</v>
      </c>
      <c r="H276" s="21" t="s">
        <v>2341</v>
      </c>
      <c r="I276" s="21" t="s">
        <v>2015</v>
      </c>
      <c r="J276" s="21" t="s">
        <v>2342</v>
      </c>
      <c r="K276" s="21" t="s">
        <v>1657</v>
      </c>
      <c r="L276" s="21" t="s">
        <v>4149</v>
      </c>
      <c r="M276" s="21"/>
      <c r="N276" s="21" t="s">
        <v>4</v>
      </c>
      <c r="O276" s="21" t="s">
        <v>2345</v>
      </c>
      <c r="P276" s="21" t="s">
        <v>2656</v>
      </c>
      <c r="Q276" s="21">
        <v>123</v>
      </c>
      <c r="R276" s="21">
        <v>43</v>
      </c>
      <c r="S276" s="21">
        <v>552</v>
      </c>
      <c r="T276" s="21">
        <v>718</v>
      </c>
      <c r="U276" s="21">
        <v>0.17130000000000001</v>
      </c>
      <c r="V276" s="21">
        <v>5.9900000000000002E-2</v>
      </c>
      <c r="W276" s="21">
        <v>0.23119999999999999</v>
      </c>
      <c r="X276" s="21" t="s">
        <v>2015</v>
      </c>
      <c r="Y276" s="21" t="s">
        <v>2015</v>
      </c>
      <c r="Z276" s="21" t="s">
        <v>2015</v>
      </c>
      <c r="AA276" s="21" t="s">
        <v>2015</v>
      </c>
      <c r="AB276" s="21" t="s">
        <v>2015</v>
      </c>
      <c r="AC276" s="21" t="s">
        <v>2015</v>
      </c>
      <c r="AD276" s="21" t="s">
        <v>2015</v>
      </c>
      <c r="AE276" s="21" t="s">
        <v>2015</v>
      </c>
      <c r="AF276" s="21" t="s">
        <v>2342</v>
      </c>
      <c r="AG276" s="21" t="s">
        <v>2342</v>
      </c>
      <c r="AH276" s="21" t="s">
        <v>2015</v>
      </c>
      <c r="AI276" s="21" t="s">
        <v>2015</v>
      </c>
      <c r="AJ276" s="21" t="s">
        <v>2015</v>
      </c>
      <c r="AK276" s="21" t="s">
        <v>2015</v>
      </c>
      <c r="AL276" s="21" t="s">
        <v>4803</v>
      </c>
    </row>
    <row r="277" spans="1:38" ht="15" customHeight="1">
      <c r="A277" s="21">
        <v>159975</v>
      </c>
      <c r="B277" s="21">
        <v>660698</v>
      </c>
      <c r="C277" s="21" t="s">
        <v>258</v>
      </c>
      <c r="D277" s="21" t="s">
        <v>2246</v>
      </c>
      <c r="E277" s="21" t="s">
        <v>4</v>
      </c>
      <c r="F277" s="21" t="s">
        <v>4875</v>
      </c>
      <c r="G277" s="21" t="s">
        <v>2340</v>
      </c>
      <c r="H277" s="21" t="s">
        <v>2341</v>
      </c>
      <c r="I277" s="21" t="s">
        <v>2015</v>
      </c>
      <c r="J277" s="21" t="s">
        <v>2342</v>
      </c>
      <c r="K277" s="21" t="s">
        <v>1665</v>
      </c>
      <c r="L277" s="21" t="s">
        <v>4160</v>
      </c>
      <c r="M277" s="21"/>
      <c r="N277" s="21" t="s">
        <v>4</v>
      </c>
      <c r="O277" s="21" t="s">
        <v>2345</v>
      </c>
      <c r="P277" s="21" t="s">
        <v>3503</v>
      </c>
      <c r="Q277" s="21">
        <v>73</v>
      </c>
      <c r="R277" s="21">
        <v>19</v>
      </c>
      <c r="S277" s="21">
        <v>549</v>
      </c>
      <c r="T277" s="21">
        <v>641</v>
      </c>
      <c r="U277" s="21">
        <v>0.1139</v>
      </c>
      <c r="V277" s="21">
        <v>2.9600000000000001E-2</v>
      </c>
      <c r="W277" s="21">
        <v>0.14349999999999999</v>
      </c>
      <c r="X277" s="21" t="s">
        <v>2015</v>
      </c>
      <c r="Y277" s="21" t="s">
        <v>2015</v>
      </c>
      <c r="Z277" s="21" t="s">
        <v>2015</v>
      </c>
      <c r="AA277" s="21" t="s">
        <v>2015</v>
      </c>
      <c r="AB277" s="21" t="s">
        <v>2015</v>
      </c>
      <c r="AC277" s="21" t="s">
        <v>2015</v>
      </c>
      <c r="AD277" s="21" t="s">
        <v>2015</v>
      </c>
      <c r="AE277" s="21" t="s">
        <v>2015</v>
      </c>
      <c r="AF277" s="21" t="s">
        <v>2342</v>
      </c>
      <c r="AG277" s="21" t="s">
        <v>2342</v>
      </c>
      <c r="AH277" s="21" t="s">
        <v>2015</v>
      </c>
      <c r="AI277" s="21" t="s">
        <v>2015</v>
      </c>
      <c r="AJ277" s="21" t="s">
        <v>2015</v>
      </c>
      <c r="AK277" s="21" t="s">
        <v>2015</v>
      </c>
      <c r="AL277" s="21" t="s">
        <v>4803</v>
      </c>
    </row>
    <row r="278" spans="1:38" ht="15" customHeight="1">
      <c r="A278" s="21">
        <v>159975</v>
      </c>
      <c r="B278" s="21">
        <v>660699</v>
      </c>
      <c r="C278" s="21" t="s">
        <v>258</v>
      </c>
      <c r="D278" s="21" t="s">
        <v>2246</v>
      </c>
      <c r="E278" s="21" t="s">
        <v>4</v>
      </c>
      <c r="F278" s="21" t="s">
        <v>4875</v>
      </c>
      <c r="G278" s="21" t="s">
        <v>2340</v>
      </c>
      <c r="H278" s="21" t="s">
        <v>2341</v>
      </c>
      <c r="I278" s="21" t="s">
        <v>2015</v>
      </c>
      <c r="J278" s="21" t="s">
        <v>2342</v>
      </c>
      <c r="K278" s="21" t="s">
        <v>1655</v>
      </c>
      <c r="L278" s="21" t="s">
        <v>4147</v>
      </c>
      <c r="M278" s="21"/>
      <c r="N278" s="21" t="s">
        <v>4</v>
      </c>
      <c r="O278" s="21" t="s">
        <v>2345</v>
      </c>
      <c r="P278" s="21" t="s">
        <v>2656</v>
      </c>
      <c r="Q278" s="21">
        <v>52</v>
      </c>
      <c r="R278" s="21">
        <v>16</v>
      </c>
      <c r="S278" s="21">
        <v>295</v>
      </c>
      <c r="T278" s="21">
        <v>363</v>
      </c>
      <c r="U278" s="21">
        <v>0.14330000000000001</v>
      </c>
      <c r="V278" s="21">
        <v>4.41E-2</v>
      </c>
      <c r="W278" s="21">
        <v>0.18729999999999999</v>
      </c>
      <c r="X278" s="21" t="s">
        <v>2015</v>
      </c>
      <c r="Y278" s="21" t="s">
        <v>2342</v>
      </c>
      <c r="Z278" s="21" t="s">
        <v>2342</v>
      </c>
      <c r="AA278" s="21" t="s">
        <v>2342</v>
      </c>
      <c r="AB278" s="21" t="s">
        <v>2342</v>
      </c>
      <c r="AC278" s="21" t="s">
        <v>2342</v>
      </c>
      <c r="AD278" s="21" t="s">
        <v>2342</v>
      </c>
      <c r="AE278" s="21" t="s">
        <v>2342</v>
      </c>
      <c r="AF278" s="21" t="s">
        <v>2015</v>
      </c>
      <c r="AG278" s="21" t="s">
        <v>2015</v>
      </c>
      <c r="AH278" s="21" t="s">
        <v>2015</v>
      </c>
      <c r="AI278" s="21" t="s">
        <v>2015</v>
      </c>
      <c r="AJ278" s="21" t="s">
        <v>2015</v>
      </c>
      <c r="AK278" s="21" t="s">
        <v>2015</v>
      </c>
      <c r="AL278" s="21" t="s">
        <v>4803</v>
      </c>
    </row>
    <row r="279" spans="1:38" ht="15" customHeight="1">
      <c r="A279" s="21">
        <v>159975</v>
      </c>
      <c r="B279" s="21">
        <v>660700</v>
      </c>
      <c r="C279" s="21" t="s">
        <v>258</v>
      </c>
      <c r="D279" s="21" t="s">
        <v>2246</v>
      </c>
      <c r="E279" s="21" t="s">
        <v>4</v>
      </c>
      <c r="F279" s="21" t="s">
        <v>4875</v>
      </c>
      <c r="G279" s="21" t="s">
        <v>2340</v>
      </c>
      <c r="H279" s="21" t="s">
        <v>2341</v>
      </c>
      <c r="I279" s="21" t="s">
        <v>2015</v>
      </c>
      <c r="J279" s="21" t="s">
        <v>2342</v>
      </c>
      <c r="K279" s="21" t="s">
        <v>1656</v>
      </c>
      <c r="L279" s="21" t="s">
        <v>4148</v>
      </c>
      <c r="M279" s="21"/>
      <c r="N279" s="21" t="s">
        <v>4</v>
      </c>
      <c r="O279" s="21" t="s">
        <v>2345</v>
      </c>
      <c r="P279" s="21" t="s">
        <v>3503</v>
      </c>
      <c r="Q279" s="21">
        <v>83</v>
      </c>
      <c r="R279" s="21">
        <v>18</v>
      </c>
      <c r="S279" s="21">
        <v>334</v>
      </c>
      <c r="T279" s="21">
        <v>435</v>
      </c>
      <c r="U279" s="21">
        <v>0.1908</v>
      </c>
      <c r="V279" s="21">
        <v>4.1399999999999999E-2</v>
      </c>
      <c r="W279" s="21">
        <v>0.23219999999999999</v>
      </c>
      <c r="X279" s="21" t="s">
        <v>2015</v>
      </c>
      <c r="Y279" s="21" t="s">
        <v>2342</v>
      </c>
      <c r="Z279" s="21" t="s">
        <v>2342</v>
      </c>
      <c r="AA279" s="21" t="s">
        <v>2342</v>
      </c>
      <c r="AB279" s="21" t="s">
        <v>2342</v>
      </c>
      <c r="AC279" s="21" t="s">
        <v>2342</v>
      </c>
      <c r="AD279" s="21" t="s">
        <v>2342</v>
      </c>
      <c r="AE279" s="21" t="s">
        <v>2342</v>
      </c>
      <c r="AF279" s="21" t="s">
        <v>2015</v>
      </c>
      <c r="AG279" s="21" t="s">
        <v>2015</v>
      </c>
      <c r="AH279" s="21" t="s">
        <v>2015</v>
      </c>
      <c r="AI279" s="21" t="s">
        <v>2015</v>
      </c>
      <c r="AJ279" s="21" t="s">
        <v>2015</v>
      </c>
      <c r="AK279" s="21" t="s">
        <v>2015</v>
      </c>
      <c r="AL279" s="21" t="s">
        <v>4803</v>
      </c>
    </row>
    <row r="280" spans="1:38" ht="15" customHeight="1">
      <c r="A280" s="21">
        <v>159975</v>
      </c>
      <c r="B280" s="21">
        <v>660701</v>
      </c>
      <c r="C280" s="21" t="s">
        <v>258</v>
      </c>
      <c r="D280" s="21" t="s">
        <v>2246</v>
      </c>
      <c r="E280" s="21" t="s">
        <v>4</v>
      </c>
      <c r="F280" s="21" t="s">
        <v>4875</v>
      </c>
      <c r="G280" s="21" t="s">
        <v>2340</v>
      </c>
      <c r="H280" s="21" t="s">
        <v>2341</v>
      </c>
      <c r="I280" s="21" t="s">
        <v>2015</v>
      </c>
      <c r="J280" s="21" t="s">
        <v>2342</v>
      </c>
      <c r="K280" s="21" t="s">
        <v>814</v>
      </c>
      <c r="L280" s="21" t="s">
        <v>4150</v>
      </c>
      <c r="M280" s="21"/>
      <c r="N280" s="21" t="s">
        <v>4</v>
      </c>
      <c r="O280" s="21" t="s">
        <v>2345</v>
      </c>
      <c r="P280" s="21" t="s">
        <v>2656</v>
      </c>
      <c r="Q280" s="21">
        <v>36</v>
      </c>
      <c r="R280" s="21">
        <v>0</v>
      </c>
      <c r="S280" s="21">
        <v>12</v>
      </c>
      <c r="T280" s="21">
        <v>48</v>
      </c>
      <c r="U280" s="21">
        <v>0.75</v>
      </c>
      <c r="V280" s="21">
        <v>0</v>
      </c>
      <c r="W280" s="21">
        <v>0.75</v>
      </c>
      <c r="X280" s="21" t="s">
        <v>2342</v>
      </c>
      <c r="Y280" s="21" t="s">
        <v>2342</v>
      </c>
      <c r="Z280" s="21" t="s">
        <v>2342</v>
      </c>
      <c r="AA280" s="21" t="s">
        <v>2342</v>
      </c>
      <c r="AB280" s="21" t="s">
        <v>2015</v>
      </c>
      <c r="AC280" s="21" t="s">
        <v>2015</v>
      </c>
      <c r="AD280" s="21" t="s">
        <v>2015</v>
      </c>
      <c r="AE280" s="21" t="s">
        <v>2015</v>
      </c>
      <c r="AF280" s="21" t="s">
        <v>2015</v>
      </c>
      <c r="AG280" s="21" t="s">
        <v>2015</v>
      </c>
      <c r="AH280" s="21" t="s">
        <v>2015</v>
      </c>
      <c r="AI280" s="21" t="s">
        <v>2015</v>
      </c>
      <c r="AJ280" s="21" t="s">
        <v>2015</v>
      </c>
      <c r="AK280" s="21" t="s">
        <v>2015</v>
      </c>
      <c r="AL280" s="21" t="s">
        <v>4802</v>
      </c>
    </row>
    <row r="281" spans="1:38" ht="15" customHeight="1">
      <c r="A281" s="21">
        <v>159975</v>
      </c>
      <c r="B281" s="21">
        <v>660702</v>
      </c>
      <c r="C281" s="21" t="s">
        <v>258</v>
      </c>
      <c r="D281" s="21" t="s">
        <v>2246</v>
      </c>
      <c r="E281" s="21" t="s">
        <v>4</v>
      </c>
      <c r="F281" s="21" t="s">
        <v>4875</v>
      </c>
      <c r="G281" s="21" t="s">
        <v>2340</v>
      </c>
      <c r="H281" s="21" t="s">
        <v>2341</v>
      </c>
      <c r="I281" s="21" t="s">
        <v>2015</v>
      </c>
      <c r="J281" s="21" t="s">
        <v>2342</v>
      </c>
      <c r="K281" s="21" t="s">
        <v>1658</v>
      </c>
      <c r="L281" s="21" t="s">
        <v>4151</v>
      </c>
      <c r="M281" s="21"/>
      <c r="N281" s="21" t="s">
        <v>4</v>
      </c>
      <c r="O281" s="21" t="s">
        <v>2345</v>
      </c>
      <c r="P281" s="21" t="s">
        <v>2656</v>
      </c>
      <c r="Q281" s="21">
        <v>69</v>
      </c>
      <c r="R281" s="21">
        <v>22</v>
      </c>
      <c r="S281" s="21">
        <v>561</v>
      </c>
      <c r="T281" s="21">
        <v>652</v>
      </c>
      <c r="U281" s="21">
        <v>0.10580000000000001</v>
      </c>
      <c r="V281" s="21">
        <v>3.3700000000000001E-2</v>
      </c>
      <c r="W281" s="21">
        <v>0.1396</v>
      </c>
      <c r="X281" s="21" t="s">
        <v>2015</v>
      </c>
      <c r="Y281" s="21" t="s">
        <v>2342</v>
      </c>
      <c r="Z281" s="21" t="s">
        <v>2342</v>
      </c>
      <c r="AA281" s="21" t="s">
        <v>2342</v>
      </c>
      <c r="AB281" s="21" t="s">
        <v>2342</v>
      </c>
      <c r="AC281" s="21" t="s">
        <v>2342</v>
      </c>
      <c r="AD281" s="21" t="s">
        <v>2342</v>
      </c>
      <c r="AE281" s="21" t="s">
        <v>2342</v>
      </c>
      <c r="AF281" s="21" t="s">
        <v>2015</v>
      </c>
      <c r="AG281" s="21" t="s">
        <v>2015</v>
      </c>
      <c r="AH281" s="21" t="s">
        <v>2015</v>
      </c>
      <c r="AI281" s="21" t="s">
        <v>2015</v>
      </c>
      <c r="AJ281" s="21" t="s">
        <v>2015</v>
      </c>
      <c r="AK281" s="21" t="s">
        <v>2015</v>
      </c>
      <c r="AL281" s="21" t="s">
        <v>4803</v>
      </c>
    </row>
    <row r="282" spans="1:38" ht="15" customHeight="1">
      <c r="A282" s="21">
        <v>159975</v>
      </c>
      <c r="B282" s="21">
        <v>660704</v>
      </c>
      <c r="C282" s="21" t="s">
        <v>258</v>
      </c>
      <c r="D282" s="21" t="s">
        <v>2246</v>
      </c>
      <c r="E282" s="21" t="s">
        <v>4</v>
      </c>
      <c r="F282" s="21" t="s">
        <v>4875</v>
      </c>
      <c r="G282" s="21" t="s">
        <v>2340</v>
      </c>
      <c r="H282" s="21" t="s">
        <v>2341</v>
      </c>
      <c r="I282" s="21" t="s">
        <v>2015</v>
      </c>
      <c r="J282" s="21" t="s">
        <v>2342</v>
      </c>
      <c r="K282" s="21" t="s">
        <v>1661</v>
      </c>
      <c r="L282" s="21" t="s">
        <v>4155</v>
      </c>
      <c r="M282" s="21"/>
      <c r="N282" s="21" t="s">
        <v>4</v>
      </c>
      <c r="O282" s="21" t="s">
        <v>2345</v>
      </c>
      <c r="P282" s="21" t="s">
        <v>2656</v>
      </c>
      <c r="Q282" s="21">
        <v>67</v>
      </c>
      <c r="R282" s="21">
        <v>30</v>
      </c>
      <c r="S282" s="21">
        <v>515</v>
      </c>
      <c r="T282" s="21">
        <v>612</v>
      </c>
      <c r="U282" s="21">
        <v>0.1095</v>
      </c>
      <c r="V282" s="21">
        <v>4.9000000000000002E-2</v>
      </c>
      <c r="W282" s="21">
        <v>0.1585</v>
      </c>
      <c r="X282" s="21" t="s">
        <v>2015</v>
      </c>
      <c r="Y282" s="21" t="s">
        <v>2342</v>
      </c>
      <c r="Z282" s="21" t="s">
        <v>2342</v>
      </c>
      <c r="AA282" s="21" t="s">
        <v>2342</v>
      </c>
      <c r="AB282" s="21" t="s">
        <v>2342</v>
      </c>
      <c r="AC282" s="21" t="s">
        <v>2342</v>
      </c>
      <c r="AD282" s="21" t="s">
        <v>2342</v>
      </c>
      <c r="AE282" s="21" t="s">
        <v>2342</v>
      </c>
      <c r="AF282" s="21" t="s">
        <v>2015</v>
      </c>
      <c r="AG282" s="21" t="s">
        <v>2015</v>
      </c>
      <c r="AH282" s="21" t="s">
        <v>2015</v>
      </c>
      <c r="AI282" s="21" t="s">
        <v>2015</v>
      </c>
      <c r="AJ282" s="21" t="s">
        <v>2015</v>
      </c>
      <c r="AK282" s="21" t="s">
        <v>2015</v>
      </c>
      <c r="AL282" s="21" t="s">
        <v>4803</v>
      </c>
    </row>
    <row r="283" spans="1:38" ht="15" customHeight="1">
      <c r="A283" s="21">
        <v>159975</v>
      </c>
      <c r="B283" s="21">
        <v>660705</v>
      </c>
      <c r="C283" s="21" t="s">
        <v>258</v>
      </c>
      <c r="D283" s="21" t="s">
        <v>2246</v>
      </c>
      <c r="E283" s="21" t="s">
        <v>4</v>
      </c>
      <c r="F283" s="21" t="s">
        <v>4875</v>
      </c>
      <c r="G283" s="21" t="s">
        <v>2340</v>
      </c>
      <c r="H283" s="21" t="s">
        <v>2341</v>
      </c>
      <c r="I283" s="21" t="s">
        <v>2015</v>
      </c>
      <c r="J283" s="21" t="s">
        <v>2342</v>
      </c>
      <c r="K283" s="21" t="s">
        <v>768</v>
      </c>
      <c r="L283" s="21" t="s">
        <v>4156</v>
      </c>
      <c r="M283" s="21"/>
      <c r="N283" s="21" t="s">
        <v>4</v>
      </c>
      <c r="O283" s="21" t="s">
        <v>2345</v>
      </c>
      <c r="P283" s="21" t="s">
        <v>2656</v>
      </c>
      <c r="Q283" s="21">
        <v>63</v>
      </c>
      <c r="R283" s="21">
        <v>15</v>
      </c>
      <c r="S283" s="21">
        <v>385</v>
      </c>
      <c r="T283" s="21">
        <v>463</v>
      </c>
      <c r="U283" s="21">
        <v>0.1361</v>
      </c>
      <c r="V283" s="21">
        <v>3.2399999999999998E-2</v>
      </c>
      <c r="W283" s="21">
        <v>0.16850000000000001</v>
      </c>
      <c r="X283" s="21" t="s">
        <v>2015</v>
      </c>
      <c r="Y283" s="21" t="s">
        <v>2342</v>
      </c>
      <c r="Z283" s="21" t="s">
        <v>2342</v>
      </c>
      <c r="AA283" s="21" t="s">
        <v>2342</v>
      </c>
      <c r="AB283" s="21" t="s">
        <v>2342</v>
      </c>
      <c r="AC283" s="21" t="s">
        <v>2342</v>
      </c>
      <c r="AD283" s="21" t="s">
        <v>2342</v>
      </c>
      <c r="AE283" s="21" t="s">
        <v>2342</v>
      </c>
      <c r="AF283" s="21" t="s">
        <v>2015</v>
      </c>
      <c r="AG283" s="21" t="s">
        <v>2015</v>
      </c>
      <c r="AH283" s="21" t="s">
        <v>2015</v>
      </c>
      <c r="AI283" s="21" t="s">
        <v>2015</v>
      </c>
      <c r="AJ283" s="21" t="s">
        <v>2015</v>
      </c>
      <c r="AK283" s="21" t="s">
        <v>2015</v>
      </c>
      <c r="AL283" s="21" t="s">
        <v>4803</v>
      </c>
    </row>
    <row r="284" spans="1:38" ht="15" customHeight="1">
      <c r="A284" s="21">
        <v>159975</v>
      </c>
      <c r="B284" s="21">
        <v>660706</v>
      </c>
      <c r="C284" s="21" t="s">
        <v>258</v>
      </c>
      <c r="D284" s="21" t="s">
        <v>2246</v>
      </c>
      <c r="E284" s="21" t="s">
        <v>4</v>
      </c>
      <c r="F284" s="21" t="s">
        <v>4875</v>
      </c>
      <c r="G284" s="21" t="s">
        <v>2340</v>
      </c>
      <c r="H284" s="21" t="s">
        <v>2341</v>
      </c>
      <c r="I284" s="21" t="s">
        <v>2015</v>
      </c>
      <c r="J284" s="21" t="s">
        <v>2342</v>
      </c>
      <c r="K284" s="21" t="s">
        <v>1662</v>
      </c>
      <c r="L284" s="21" t="s">
        <v>4157</v>
      </c>
      <c r="M284" s="21"/>
      <c r="N284" s="21" t="s">
        <v>4</v>
      </c>
      <c r="O284" s="21" t="s">
        <v>2345</v>
      </c>
      <c r="P284" s="21" t="s">
        <v>2656</v>
      </c>
      <c r="Q284" s="21">
        <v>72</v>
      </c>
      <c r="R284" s="21">
        <v>13</v>
      </c>
      <c r="S284" s="21">
        <v>496</v>
      </c>
      <c r="T284" s="21">
        <v>581</v>
      </c>
      <c r="U284" s="21">
        <v>0.1239</v>
      </c>
      <c r="V284" s="21">
        <v>2.24E-2</v>
      </c>
      <c r="W284" s="21">
        <v>0.14630000000000001</v>
      </c>
      <c r="X284" s="21" t="s">
        <v>2015</v>
      </c>
      <c r="Y284" s="21" t="s">
        <v>2342</v>
      </c>
      <c r="Z284" s="21" t="s">
        <v>2342</v>
      </c>
      <c r="AA284" s="21" t="s">
        <v>2342</v>
      </c>
      <c r="AB284" s="21" t="s">
        <v>2342</v>
      </c>
      <c r="AC284" s="21" t="s">
        <v>2342</v>
      </c>
      <c r="AD284" s="21" t="s">
        <v>2342</v>
      </c>
      <c r="AE284" s="21" t="s">
        <v>2342</v>
      </c>
      <c r="AF284" s="21" t="s">
        <v>2015</v>
      </c>
      <c r="AG284" s="21" t="s">
        <v>2015</v>
      </c>
      <c r="AH284" s="21" t="s">
        <v>2015</v>
      </c>
      <c r="AI284" s="21" t="s">
        <v>2015</v>
      </c>
      <c r="AJ284" s="21" t="s">
        <v>2015</v>
      </c>
      <c r="AK284" s="21" t="s">
        <v>2015</v>
      </c>
      <c r="AL284" s="21" t="s">
        <v>4803</v>
      </c>
    </row>
    <row r="285" spans="1:38" ht="15" customHeight="1">
      <c r="A285" s="21">
        <v>159975</v>
      </c>
      <c r="B285" s="21">
        <v>660707</v>
      </c>
      <c r="C285" s="21" t="s">
        <v>258</v>
      </c>
      <c r="D285" s="21" t="s">
        <v>2246</v>
      </c>
      <c r="E285" s="21" t="s">
        <v>4</v>
      </c>
      <c r="F285" s="21" t="s">
        <v>4875</v>
      </c>
      <c r="G285" s="21" t="s">
        <v>2340</v>
      </c>
      <c r="H285" s="21" t="s">
        <v>2341</v>
      </c>
      <c r="I285" s="21" t="s">
        <v>2015</v>
      </c>
      <c r="J285" s="21" t="s">
        <v>2342</v>
      </c>
      <c r="K285" s="21" t="s">
        <v>1664</v>
      </c>
      <c r="L285" s="21" t="s">
        <v>4159</v>
      </c>
      <c r="M285" s="21"/>
      <c r="N285" s="21" t="s">
        <v>4</v>
      </c>
      <c r="O285" s="21" t="s">
        <v>2345</v>
      </c>
      <c r="P285" s="21" t="s">
        <v>2656</v>
      </c>
      <c r="Q285" s="21">
        <v>35</v>
      </c>
      <c r="R285" s="21">
        <v>2</v>
      </c>
      <c r="S285" s="21">
        <v>355</v>
      </c>
      <c r="T285" s="21">
        <v>392</v>
      </c>
      <c r="U285" s="21">
        <v>8.9300000000000004E-2</v>
      </c>
      <c r="V285" s="21">
        <v>5.1000000000000004E-3</v>
      </c>
      <c r="W285" s="21">
        <v>9.4399999999999998E-2</v>
      </c>
      <c r="X285" s="21" t="s">
        <v>2342</v>
      </c>
      <c r="Y285" s="21" t="s">
        <v>2342</v>
      </c>
      <c r="Z285" s="21" t="s">
        <v>2342</v>
      </c>
      <c r="AA285" s="21" t="s">
        <v>2342</v>
      </c>
      <c r="AB285" s="21" t="s">
        <v>2342</v>
      </c>
      <c r="AC285" s="21" t="s">
        <v>2342</v>
      </c>
      <c r="AD285" s="21" t="s">
        <v>2342</v>
      </c>
      <c r="AE285" s="21" t="s">
        <v>2342</v>
      </c>
      <c r="AF285" s="21" t="s">
        <v>2015</v>
      </c>
      <c r="AG285" s="21" t="s">
        <v>2015</v>
      </c>
      <c r="AH285" s="21" t="s">
        <v>2015</v>
      </c>
      <c r="AI285" s="21" t="s">
        <v>2015</v>
      </c>
      <c r="AJ285" s="21" t="s">
        <v>2015</v>
      </c>
      <c r="AK285" s="21" t="s">
        <v>2015</v>
      </c>
      <c r="AL285" s="21" t="s">
        <v>4803</v>
      </c>
    </row>
    <row r="286" spans="1:38" ht="15" customHeight="1">
      <c r="A286" s="21">
        <v>159366</v>
      </c>
      <c r="B286" s="21">
        <v>660709</v>
      </c>
      <c r="C286" s="21" t="s">
        <v>268</v>
      </c>
      <c r="D286" s="21" t="s">
        <v>2256</v>
      </c>
      <c r="E286" s="21" t="s">
        <v>4</v>
      </c>
      <c r="F286" s="21" t="s">
        <v>4866</v>
      </c>
      <c r="G286" s="21" t="s">
        <v>2340</v>
      </c>
      <c r="H286" s="21" t="s">
        <v>2341</v>
      </c>
      <c r="I286" s="21" t="s">
        <v>2015</v>
      </c>
      <c r="J286" s="21" t="s">
        <v>2342</v>
      </c>
      <c r="K286" s="21" t="s">
        <v>1743</v>
      </c>
      <c r="L286" s="21" t="s">
        <v>4274</v>
      </c>
      <c r="M286" s="21"/>
      <c r="N286" s="21" t="s">
        <v>4268</v>
      </c>
      <c r="O286" s="21" t="s">
        <v>2345</v>
      </c>
      <c r="P286" s="21" t="s">
        <v>4269</v>
      </c>
      <c r="Q286" s="21">
        <v>110</v>
      </c>
      <c r="R286" s="21">
        <v>33</v>
      </c>
      <c r="S286" s="21">
        <v>314</v>
      </c>
      <c r="T286" s="21">
        <v>457</v>
      </c>
      <c r="U286" s="21">
        <v>0.2407</v>
      </c>
      <c r="V286" s="21">
        <v>7.22E-2</v>
      </c>
      <c r="W286" s="21">
        <v>0.31290000000000001</v>
      </c>
      <c r="X286" s="21" t="s">
        <v>2015</v>
      </c>
      <c r="Y286" s="21" t="s">
        <v>2342</v>
      </c>
      <c r="Z286" s="21" t="s">
        <v>2342</v>
      </c>
      <c r="AA286" s="21" t="s">
        <v>2342</v>
      </c>
      <c r="AB286" s="21" t="s">
        <v>2342</v>
      </c>
      <c r="AC286" s="21" t="s">
        <v>2342</v>
      </c>
      <c r="AD286" s="21" t="s">
        <v>2342</v>
      </c>
      <c r="AE286" s="21" t="s">
        <v>2015</v>
      </c>
      <c r="AF286" s="21" t="s">
        <v>2015</v>
      </c>
      <c r="AG286" s="21" t="s">
        <v>2015</v>
      </c>
      <c r="AH286" s="21" t="s">
        <v>2015</v>
      </c>
      <c r="AI286" s="21" t="s">
        <v>2015</v>
      </c>
      <c r="AJ286" s="21" t="s">
        <v>2015</v>
      </c>
      <c r="AK286" s="21" t="s">
        <v>2015</v>
      </c>
      <c r="AL286" s="21" t="s">
        <v>4803</v>
      </c>
    </row>
    <row r="287" spans="1:38" ht="15" customHeight="1">
      <c r="A287" s="21">
        <v>159366</v>
      </c>
      <c r="B287" s="21">
        <v>660710</v>
      </c>
      <c r="C287" s="21" t="s">
        <v>268</v>
      </c>
      <c r="D287" s="21" t="s">
        <v>2256</v>
      </c>
      <c r="E287" s="21" t="s">
        <v>4</v>
      </c>
      <c r="F287" s="21" t="s">
        <v>4866</v>
      </c>
      <c r="G287" s="21" t="s">
        <v>2340</v>
      </c>
      <c r="H287" s="21" t="s">
        <v>2341</v>
      </c>
      <c r="I287" s="21" t="s">
        <v>2015</v>
      </c>
      <c r="J287" s="21" t="s">
        <v>2342</v>
      </c>
      <c r="K287" s="21" t="s">
        <v>1740</v>
      </c>
      <c r="L287" s="21" t="s">
        <v>4267</v>
      </c>
      <c r="M287" s="21"/>
      <c r="N287" s="21" t="s">
        <v>4268</v>
      </c>
      <c r="O287" s="21" t="s">
        <v>2345</v>
      </c>
      <c r="P287" s="21" t="s">
        <v>4269</v>
      </c>
      <c r="Q287" s="21">
        <v>123</v>
      </c>
      <c r="R287" s="21">
        <v>25</v>
      </c>
      <c r="S287" s="21">
        <v>451</v>
      </c>
      <c r="T287" s="21">
        <v>599</v>
      </c>
      <c r="U287" s="21">
        <v>0.20530000000000001</v>
      </c>
      <c r="V287" s="21">
        <v>4.1700000000000001E-2</v>
      </c>
      <c r="W287" s="21">
        <v>0.24709999999999999</v>
      </c>
      <c r="X287" s="21" t="s">
        <v>2015</v>
      </c>
      <c r="Y287" s="21" t="s">
        <v>2342</v>
      </c>
      <c r="Z287" s="21" t="s">
        <v>2342</v>
      </c>
      <c r="AA287" s="21" t="s">
        <v>2342</v>
      </c>
      <c r="AB287" s="21" t="s">
        <v>2342</v>
      </c>
      <c r="AC287" s="21" t="s">
        <v>2342</v>
      </c>
      <c r="AD287" s="21" t="s">
        <v>2342</v>
      </c>
      <c r="AE287" s="21" t="s">
        <v>2015</v>
      </c>
      <c r="AF287" s="21" t="s">
        <v>2015</v>
      </c>
      <c r="AG287" s="21" t="s">
        <v>2015</v>
      </c>
      <c r="AH287" s="21" t="s">
        <v>2015</v>
      </c>
      <c r="AI287" s="21" t="s">
        <v>2015</v>
      </c>
      <c r="AJ287" s="21" t="s">
        <v>2015</v>
      </c>
      <c r="AK287" s="21" t="s">
        <v>2015</v>
      </c>
      <c r="AL287" s="21" t="s">
        <v>4803</v>
      </c>
    </row>
    <row r="288" spans="1:38" ht="15" customHeight="1">
      <c r="A288" s="21">
        <v>159366</v>
      </c>
      <c r="B288" s="21">
        <v>660712</v>
      </c>
      <c r="C288" s="21" t="s">
        <v>268</v>
      </c>
      <c r="D288" s="21" t="s">
        <v>2256</v>
      </c>
      <c r="E288" s="21" t="s">
        <v>4</v>
      </c>
      <c r="F288" s="21" t="s">
        <v>4866</v>
      </c>
      <c r="G288" s="21" t="s">
        <v>2340</v>
      </c>
      <c r="H288" s="21" t="s">
        <v>2341</v>
      </c>
      <c r="I288" s="21" t="s">
        <v>2015</v>
      </c>
      <c r="J288" s="21" t="s">
        <v>2342</v>
      </c>
      <c r="K288" s="21" t="s">
        <v>1747</v>
      </c>
      <c r="L288" s="21" t="s">
        <v>4280</v>
      </c>
      <c r="M288" s="21"/>
      <c r="N288" s="21" t="s">
        <v>4271</v>
      </c>
      <c r="O288" s="21" t="s">
        <v>2345</v>
      </c>
      <c r="P288" s="21" t="s">
        <v>4272</v>
      </c>
      <c r="Q288" s="21">
        <v>42</v>
      </c>
      <c r="R288" s="21">
        <v>19</v>
      </c>
      <c r="S288" s="21">
        <v>225</v>
      </c>
      <c r="T288" s="21">
        <v>286</v>
      </c>
      <c r="U288" s="21">
        <v>0.1469</v>
      </c>
      <c r="V288" s="21">
        <v>6.6400000000000001E-2</v>
      </c>
      <c r="W288" s="21">
        <v>0.21329999999999999</v>
      </c>
      <c r="X288" s="21" t="s">
        <v>2015</v>
      </c>
      <c r="Y288" s="21" t="s">
        <v>2342</v>
      </c>
      <c r="Z288" s="21" t="s">
        <v>2342</v>
      </c>
      <c r="AA288" s="21" t="s">
        <v>2342</v>
      </c>
      <c r="AB288" s="21" t="s">
        <v>2342</v>
      </c>
      <c r="AC288" s="21" t="s">
        <v>2342</v>
      </c>
      <c r="AD288" s="21" t="s">
        <v>2342</v>
      </c>
      <c r="AE288" s="21" t="s">
        <v>2015</v>
      </c>
      <c r="AF288" s="21" t="s">
        <v>2015</v>
      </c>
      <c r="AG288" s="21" t="s">
        <v>2015</v>
      </c>
      <c r="AH288" s="21" t="s">
        <v>2015</v>
      </c>
      <c r="AI288" s="21" t="s">
        <v>2015</v>
      </c>
      <c r="AJ288" s="21" t="s">
        <v>2015</v>
      </c>
      <c r="AK288" s="21" t="s">
        <v>2015</v>
      </c>
      <c r="AL288" s="21" t="s">
        <v>4803</v>
      </c>
    </row>
    <row r="289" spans="1:38" ht="15" customHeight="1">
      <c r="A289" s="21">
        <v>159366</v>
      </c>
      <c r="B289" s="21">
        <v>660713</v>
      </c>
      <c r="C289" s="21" t="s">
        <v>268</v>
      </c>
      <c r="D289" s="21" t="s">
        <v>2256</v>
      </c>
      <c r="E289" s="21" t="s">
        <v>4</v>
      </c>
      <c r="F289" s="21" t="s">
        <v>4866</v>
      </c>
      <c r="G289" s="21" t="s">
        <v>2340</v>
      </c>
      <c r="H289" s="21" t="s">
        <v>2341</v>
      </c>
      <c r="I289" s="21" t="s">
        <v>2015</v>
      </c>
      <c r="J289" s="21" t="s">
        <v>2342</v>
      </c>
      <c r="K289" s="21" t="s">
        <v>1741</v>
      </c>
      <c r="L289" s="21" t="s">
        <v>4270</v>
      </c>
      <c r="M289" s="21"/>
      <c r="N289" s="21" t="s">
        <v>4271</v>
      </c>
      <c r="O289" s="21" t="s">
        <v>2345</v>
      </c>
      <c r="P289" s="21" t="s">
        <v>4272</v>
      </c>
      <c r="Q289" s="21">
        <v>94</v>
      </c>
      <c r="R289" s="21">
        <v>17</v>
      </c>
      <c r="S289" s="21">
        <v>246</v>
      </c>
      <c r="T289" s="21">
        <v>357</v>
      </c>
      <c r="U289" s="21">
        <v>0.26329999999999998</v>
      </c>
      <c r="V289" s="21">
        <v>4.7600000000000003E-2</v>
      </c>
      <c r="W289" s="21">
        <v>0.31090000000000001</v>
      </c>
      <c r="X289" s="21" t="s">
        <v>2015</v>
      </c>
      <c r="Y289" s="21" t="s">
        <v>2342</v>
      </c>
      <c r="Z289" s="21" t="s">
        <v>2342</v>
      </c>
      <c r="AA289" s="21" t="s">
        <v>2342</v>
      </c>
      <c r="AB289" s="21" t="s">
        <v>2342</v>
      </c>
      <c r="AC289" s="21" t="s">
        <v>2342</v>
      </c>
      <c r="AD289" s="21" t="s">
        <v>2342</v>
      </c>
      <c r="AE289" s="21" t="s">
        <v>2015</v>
      </c>
      <c r="AF289" s="21" t="s">
        <v>2015</v>
      </c>
      <c r="AG289" s="21" t="s">
        <v>2015</v>
      </c>
      <c r="AH289" s="21" t="s">
        <v>2015</v>
      </c>
      <c r="AI289" s="21" t="s">
        <v>2015</v>
      </c>
      <c r="AJ289" s="21" t="s">
        <v>2015</v>
      </c>
      <c r="AK289" s="21" t="s">
        <v>2015</v>
      </c>
      <c r="AL289" s="21" t="s">
        <v>4803</v>
      </c>
    </row>
    <row r="290" spans="1:38" ht="15" customHeight="1">
      <c r="A290" s="21">
        <v>159366</v>
      </c>
      <c r="B290" s="21">
        <v>660714</v>
      </c>
      <c r="C290" s="21" t="s">
        <v>268</v>
      </c>
      <c r="D290" s="21" t="s">
        <v>2256</v>
      </c>
      <c r="E290" s="21" t="s">
        <v>4</v>
      </c>
      <c r="F290" s="21" t="s">
        <v>4866</v>
      </c>
      <c r="G290" s="21" t="s">
        <v>2340</v>
      </c>
      <c r="H290" s="21" t="s">
        <v>2341</v>
      </c>
      <c r="I290" s="21" t="s">
        <v>2015</v>
      </c>
      <c r="J290" s="21" t="s">
        <v>2342</v>
      </c>
      <c r="K290" s="21" t="s">
        <v>1745</v>
      </c>
      <c r="L290" s="21" t="s">
        <v>4277</v>
      </c>
      <c r="M290" s="21" t="s">
        <v>4278</v>
      </c>
      <c r="N290" s="21" t="s">
        <v>4268</v>
      </c>
      <c r="O290" s="21" t="s">
        <v>2345</v>
      </c>
      <c r="P290" s="21" t="s">
        <v>4269</v>
      </c>
      <c r="Q290" s="21">
        <v>125</v>
      </c>
      <c r="R290" s="21">
        <v>31</v>
      </c>
      <c r="S290" s="21">
        <v>321</v>
      </c>
      <c r="T290" s="21">
        <v>477</v>
      </c>
      <c r="U290" s="21">
        <v>0.2621</v>
      </c>
      <c r="V290" s="21">
        <v>6.5000000000000002E-2</v>
      </c>
      <c r="W290" s="21">
        <v>0.32700000000000001</v>
      </c>
      <c r="X290" s="21" t="s">
        <v>2015</v>
      </c>
      <c r="Y290" s="21" t="s">
        <v>2015</v>
      </c>
      <c r="Z290" s="21" t="s">
        <v>2015</v>
      </c>
      <c r="AA290" s="21" t="s">
        <v>2015</v>
      </c>
      <c r="AB290" s="21" t="s">
        <v>2015</v>
      </c>
      <c r="AC290" s="21" t="s">
        <v>2015</v>
      </c>
      <c r="AD290" s="21" t="s">
        <v>2015</v>
      </c>
      <c r="AE290" s="21" t="s">
        <v>2342</v>
      </c>
      <c r="AF290" s="21" t="s">
        <v>2342</v>
      </c>
      <c r="AG290" s="21" t="s">
        <v>2342</v>
      </c>
      <c r="AH290" s="21" t="s">
        <v>2015</v>
      </c>
      <c r="AI290" s="21" t="s">
        <v>2015</v>
      </c>
      <c r="AJ290" s="21" t="s">
        <v>2015</v>
      </c>
      <c r="AK290" s="21" t="s">
        <v>2015</v>
      </c>
      <c r="AL290" s="21" t="s">
        <v>4803</v>
      </c>
    </row>
    <row r="291" spans="1:38" ht="15" customHeight="1">
      <c r="A291" s="21">
        <v>159366</v>
      </c>
      <c r="B291" s="21">
        <v>660715</v>
      </c>
      <c r="C291" s="21" t="s">
        <v>268</v>
      </c>
      <c r="D291" s="21" t="s">
        <v>2256</v>
      </c>
      <c r="E291" s="21" t="s">
        <v>4</v>
      </c>
      <c r="F291" s="21" t="s">
        <v>4866</v>
      </c>
      <c r="G291" s="21" t="s">
        <v>2340</v>
      </c>
      <c r="H291" s="21" t="s">
        <v>2341</v>
      </c>
      <c r="I291" s="21" t="s">
        <v>2015</v>
      </c>
      <c r="J291" s="21" t="s">
        <v>2342</v>
      </c>
      <c r="K291" s="21" t="s">
        <v>1742</v>
      </c>
      <c r="L291" s="21" t="s">
        <v>4273</v>
      </c>
      <c r="M291" s="21"/>
      <c r="N291" s="21" t="s">
        <v>4268</v>
      </c>
      <c r="O291" s="21" t="s">
        <v>2345</v>
      </c>
      <c r="P291" s="21" t="s">
        <v>4269</v>
      </c>
      <c r="Q291" s="21">
        <v>101</v>
      </c>
      <c r="R291" s="21">
        <v>51</v>
      </c>
      <c r="S291" s="21">
        <v>365</v>
      </c>
      <c r="T291" s="21">
        <v>517</v>
      </c>
      <c r="U291" s="21">
        <v>0.19539999999999999</v>
      </c>
      <c r="V291" s="21">
        <v>9.8599999999999993E-2</v>
      </c>
      <c r="W291" s="21">
        <v>0.29399999999999998</v>
      </c>
      <c r="X291" s="21" t="s">
        <v>2015</v>
      </c>
      <c r="Y291" s="21" t="s">
        <v>2015</v>
      </c>
      <c r="Z291" s="21" t="s">
        <v>2015</v>
      </c>
      <c r="AA291" s="21" t="s">
        <v>2015</v>
      </c>
      <c r="AB291" s="21" t="s">
        <v>2015</v>
      </c>
      <c r="AC291" s="21" t="s">
        <v>2015</v>
      </c>
      <c r="AD291" s="21" t="s">
        <v>2015</v>
      </c>
      <c r="AE291" s="21" t="s">
        <v>2342</v>
      </c>
      <c r="AF291" s="21" t="s">
        <v>2342</v>
      </c>
      <c r="AG291" s="21" t="s">
        <v>2342</v>
      </c>
      <c r="AH291" s="21" t="s">
        <v>2015</v>
      </c>
      <c r="AI291" s="21" t="s">
        <v>2015</v>
      </c>
      <c r="AJ291" s="21" t="s">
        <v>2015</v>
      </c>
      <c r="AK291" s="21" t="s">
        <v>2015</v>
      </c>
      <c r="AL291" s="21" t="s">
        <v>4803</v>
      </c>
    </row>
    <row r="292" spans="1:38" ht="15" customHeight="1">
      <c r="A292" s="21">
        <v>159366</v>
      </c>
      <c r="B292" s="21">
        <v>660716</v>
      </c>
      <c r="C292" s="21" t="s">
        <v>268</v>
      </c>
      <c r="D292" s="21" t="s">
        <v>2256</v>
      </c>
      <c r="E292" s="21" t="s">
        <v>4</v>
      </c>
      <c r="F292" s="21" t="s">
        <v>4866</v>
      </c>
      <c r="G292" s="21" t="s">
        <v>2340</v>
      </c>
      <c r="H292" s="21" t="s">
        <v>2341</v>
      </c>
      <c r="I292" s="21" t="s">
        <v>2015</v>
      </c>
      <c r="J292" s="21" t="s">
        <v>2342</v>
      </c>
      <c r="K292" s="21" t="s">
        <v>4921</v>
      </c>
      <c r="L292" s="21" t="s">
        <v>4922</v>
      </c>
      <c r="M292" s="21"/>
      <c r="N292" s="21" t="s">
        <v>4268</v>
      </c>
      <c r="O292" s="21" t="s">
        <v>2345</v>
      </c>
      <c r="P292" s="21" t="s">
        <v>4269</v>
      </c>
      <c r="Q292" s="21">
        <v>75</v>
      </c>
      <c r="R292" s="21">
        <v>22</v>
      </c>
      <c r="S292" s="21">
        <v>249</v>
      </c>
      <c r="T292" s="21">
        <v>346</v>
      </c>
      <c r="U292" s="21">
        <v>0.21679999999999999</v>
      </c>
      <c r="V292" s="21">
        <v>6.3600000000000004E-2</v>
      </c>
      <c r="W292" s="21">
        <v>0.28029999999999999</v>
      </c>
      <c r="X292" s="21" t="s">
        <v>2015</v>
      </c>
      <c r="Y292" s="21" t="s">
        <v>2342</v>
      </c>
      <c r="Z292" s="21" t="s">
        <v>2342</v>
      </c>
      <c r="AA292" s="21" t="s">
        <v>2342</v>
      </c>
      <c r="AB292" s="21" t="s">
        <v>2342</v>
      </c>
      <c r="AC292" s="21" t="s">
        <v>2342</v>
      </c>
      <c r="AD292" s="21" t="s">
        <v>2342</v>
      </c>
      <c r="AE292" s="21" t="s">
        <v>2342</v>
      </c>
      <c r="AF292" s="21" t="s">
        <v>2342</v>
      </c>
      <c r="AG292" s="21" t="s">
        <v>2342</v>
      </c>
      <c r="AH292" s="21" t="s">
        <v>2342</v>
      </c>
      <c r="AI292" s="21" t="s">
        <v>2342</v>
      </c>
      <c r="AJ292" s="21" t="s">
        <v>2342</v>
      </c>
      <c r="AK292" s="21" t="s">
        <v>2342</v>
      </c>
      <c r="AL292" s="21" t="s">
        <v>4803</v>
      </c>
    </row>
    <row r="293" spans="1:38" ht="15" customHeight="1">
      <c r="A293" s="21">
        <v>159367</v>
      </c>
      <c r="B293" s="21">
        <v>660718</v>
      </c>
      <c r="C293" s="21" t="s">
        <v>271</v>
      </c>
      <c r="D293" s="21" t="s">
        <v>2259</v>
      </c>
      <c r="E293" s="21" t="s">
        <v>4</v>
      </c>
      <c r="F293" s="21" t="s">
        <v>4875</v>
      </c>
      <c r="G293" s="21" t="s">
        <v>2340</v>
      </c>
      <c r="H293" s="21" t="s">
        <v>2341</v>
      </c>
      <c r="I293" s="21" t="s">
        <v>2015</v>
      </c>
      <c r="J293" s="21" t="s">
        <v>2342</v>
      </c>
      <c r="K293" s="21" t="s">
        <v>1760</v>
      </c>
      <c r="L293" s="21" t="s">
        <v>4296</v>
      </c>
      <c r="M293" s="21"/>
      <c r="N293" s="21" t="s">
        <v>4294</v>
      </c>
      <c r="O293" s="21" t="s">
        <v>2345</v>
      </c>
      <c r="P293" s="21" t="s">
        <v>4295</v>
      </c>
      <c r="Q293" s="21">
        <v>208</v>
      </c>
      <c r="R293" s="21">
        <v>91</v>
      </c>
      <c r="S293" s="21">
        <v>285</v>
      </c>
      <c r="T293" s="21">
        <v>584</v>
      </c>
      <c r="U293" s="21">
        <v>0.35620000000000002</v>
      </c>
      <c r="V293" s="21">
        <v>0.15579999999999999</v>
      </c>
      <c r="W293" s="21">
        <v>0.51200000000000001</v>
      </c>
      <c r="X293" s="21" t="s">
        <v>2015</v>
      </c>
      <c r="Y293" s="21" t="s">
        <v>2015</v>
      </c>
      <c r="Z293" s="21" t="s">
        <v>2015</v>
      </c>
      <c r="AA293" s="21" t="s">
        <v>2015</v>
      </c>
      <c r="AB293" s="21" t="s">
        <v>2015</v>
      </c>
      <c r="AC293" s="21" t="s">
        <v>2015</v>
      </c>
      <c r="AD293" s="21" t="s">
        <v>2015</v>
      </c>
      <c r="AE293" s="21" t="s">
        <v>2015</v>
      </c>
      <c r="AF293" s="21" t="s">
        <v>2015</v>
      </c>
      <c r="AG293" s="21" t="s">
        <v>2015</v>
      </c>
      <c r="AH293" s="21" t="s">
        <v>2342</v>
      </c>
      <c r="AI293" s="21" t="s">
        <v>2342</v>
      </c>
      <c r="AJ293" s="21" t="s">
        <v>2342</v>
      </c>
      <c r="AK293" s="21" t="s">
        <v>2342</v>
      </c>
      <c r="AL293" s="21" t="s">
        <v>4803</v>
      </c>
    </row>
    <row r="294" spans="1:38" ht="15" customHeight="1">
      <c r="A294" s="21">
        <v>159367</v>
      </c>
      <c r="B294" s="21">
        <v>660719</v>
      </c>
      <c r="C294" s="21" t="s">
        <v>271</v>
      </c>
      <c r="D294" s="21" t="s">
        <v>2259</v>
      </c>
      <c r="E294" s="21" t="s">
        <v>4</v>
      </c>
      <c r="F294" s="21" t="s">
        <v>4875</v>
      </c>
      <c r="G294" s="21" t="s">
        <v>2340</v>
      </c>
      <c r="H294" s="21" t="s">
        <v>2341</v>
      </c>
      <c r="I294" s="21" t="s">
        <v>2015</v>
      </c>
      <c r="J294" s="21" t="s">
        <v>2342</v>
      </c>
      <c r="K294" s="21" t="s">
        <v>1761</v>
      </c>
      <c r="L294" s="21" t="s">
        <v>4297</v>
      </c>
      <c r="M294" s="21"/>
      <c r="N294" s="21" t="s">
        <v>4294</v>
      </c>
      <c r="O294" s="21" t="s">
        <v>2345</v>
      </c>
      <c r="P294" s="21" t="s">
        <v>4295</v>
      </c>
      <c r="Q294" s="21">
        <v>163</v>
      </c>
      <c r="R294" s="21">
        <v>71</v>
      </c>
      <c r="S294" s="21">
        <v>213</v>
      </c>
      <c r="T294" s="21">
        <v>447</v>
      </c>
      <c r="U294" s="21">
        <v>0.36470000000000002</v>
      </c>
      <c r="V294" s="21">
        <v>0.1588</v>
      </c>
      <c r="W294" s="21">
        <v>0.52349999999999997</v>
      </c>
      <c r="X294" s="21" t="s">
        <v>2015</v>
      </c>
      <c r="Y294" s="21" t="s">
        <v>2015</v>
      </c>
      <c r="Z294" s="21" t="s">
        <v>2015</v>
      </c>
      <c r="AA294" s="21" t="s">
        <v>2015</v>
      </c>
      <c r="AB294" s="21" t="s">
        <v>2015</v>
      </c>
      <c r="AC294" s="21" t="s">
        <v>2015</v>
      </c>
      <c r="AD294" s="21" t="s">
        <v>2015</v>
      </c>
      <c r="AE294" s="21" t="s">
        <v>2342</v>
      </c>
      <c r="AF294" s="21" t="s">
        <v>2342</v>
      </c>
      <c r="AG294" s="21" t="s">
        <v>2342</v>
      </c>
      <c r="AH294" s="21" t="s">
        <v>2015</v>
      </c>
      <c r="AI294" s="21" t="s">
        <v>2015</v>
      </c>
      <c r="AJ294" s="21" t="s">
        <v>2015</v>
      </c>
      <c r="AK294" s="21" t="s">
        <v>2015</v>
      </c>
      <c r="AL294" s="21" t="s">
        <v>4803</v>
      </c>
    </row>
    <row r="295" spans="1:38" ht="15" customHeight="1">
      <c r="A295" s="21">
        <v>159367</v>
      </c>
      <c r="B295" s="21">
        <v>660720</v>
      </c>
      <c r="C295" s="21" t="s">
        <v>271</v>
      </c>
      <c r="D295" s="21" t="s">
        <v>2259</v>
      </c>
      <c r="E295" s="21" t="s">
        <v>4</v>
      </c>
      <c r="F295" s="21" t="s">
        <v>4875</v>
      </c>
      <c r="G295" s="21" t="s">
        <v>2340</v>
      </c>
      <c r="H295" s="21" t="s">
        <v>2341</v>
      </c>
      <c r="I295" s="21" t="s">
        <v>2015</v>
      </c>
      <c r="J295" s="21" t="s">
        <v>2342</v>
      </c>
      <c r="K295" s="21" t="s">
        <v>1758</v>
      </c>
      <c r="L295" s="21" t="s">
        <v>5571</v>
      </c>
      <c r="M295" s="21"/>
      <c r="N295" s="21" t="s">
        <v>4291</v>
      </c>
      <c r="O295" s="21" t="s">
        <v>2345</v>
      </c>
      <c r="P295" s="21" t="s">
        <v>4292</v>
      </c>
      <c r="Q295" s="21">
        <v>150</v>
      </c>
      <c r="R295" s="21">
        <v>50</v>
      </c>
      <c r="S295" s="21">
        <v>146</v>
      </c>
      <c r="T295" s="21">
        <v>346</v>
      </c>
      <c r="U295" s="21">
        <v>0.4335</v>
      </c>
      <c r="V295" s="21">
        <v>0.14449999999999999</v>
      </c>
      <c r="W295" s="21">
        <v>0.57799999999999996</v>
      </c>
      <c r="X295" s="21" t="s">
        <v>2015</v>
      </c>
      <c r="Y295" s="21" t="s">
        <v>2342</v>
      </c>
      <c r="Z295" s="21" t="s">
        <v>2342</v>
      </c>
      <c r="AA295" s="21" t="s">
        <v>2342</v>
      </c>
      <c r="AB295" s="21" t="s">
        <v>2342</v>
      </c>
      <c r="AC295" s="21" t="s">
        <v>2342</v>
      </c>
      <c r="AD295" s="21" t="s">
        <v>2342</v>
      </c>
      <c r="AE295" s="21" t="s">
        <v>2015</v>
      </c>
      <c r="AF295" s="21" t="s">
        <v>2015</v>
      </c>
      <c r="AG295" s="21" t="s">
        <v>2015</v>
      </c>
      <c r="AH295" s="21" t="s">
        <v>2015</v>
      </c>
      <c r="AI295" s="21" t="s">
        <v>2015</v>
      </c>
      <c r="AJ295" s="21" t="s">
        <v>2015</v>
      </c>
      <c r="AK295" s="21" t="s">
        <v>2015</v>
      </c>
      <c r="AL295" s="21" t="s">
        <v>4803</v>
      </c>
    </row>
    <row r="296" spans="1:38" ht="15" customHeight="1">
      <c r="A296" s="21">
        <v>159367</v>
      </c>
      <c r="B296" s="21">
        <v>660721</v>
      </c>
      <c r="C296" s="21" t="s">
        <v>271</v>
      </c>
      <c r="D296" s="21" t="s">
        <v>2259</v>
      </c>
      <c r="E296" s="21" t="s">
        <v>4</v>
      </c>
      <c r="F296" s="21" t="s">
        <v>4875</v>
      </c>
      <c r="G296" s="21" t="s">
        <v>2340</v>
      </c>
      <c r="H296" s="21" t="s">
        <v>2341</v>
      </c>
      <c r="I296" s="21" t="s">
        <v>2015</v>
      </c>
      <c r="J296" s="21" t="s">
        <v>2342</v>
      </c>
      <c r="K296" s="21" t="s">
        <v>1759</v>
      </c>
      <c r="L296" s="21" t="s">
        <v>4293</v>
      </c>
      <c r="M296" s="21"/>
      <c r="N296" s="21" t="s">
        <v>4294</v>
      </c>
      <c r="O296" s="21" t="s">
        <v>2345</v>
      </c>
      <c r="P296" s="21" t="s">
        <v>4295</v>
      </c>
      <c r="Q296" s="21">
        <v>191</v>
      </c>
      <c r="R296" s="21">
        <v>78</v>
      </c>
      <c r="S296" s="21">
        <v>358</v>
      </c>
      <c r="T296" s="21">
        <v>627</v>
      </c>
      <c r="U296" s="21">
        <v>0.30459999999999998</v>
      </c>
      <c r="V296" s="21">
        <v>0.1244</v>
      </c>
      <c r="W296" s="21">
        <v>0.42899999999999999</v>
      </c>
      <c r="X296" s="21" t="s">
        <v>2342</v>
      </c>
      <c r="Y296" s="21" t="s">
        <v>2342</v>
      </c>
      <c r="Z296" s="21" t="s">
        <v>2342</v>
      </c>
      <c r="AA296" s="21" t="s">
        <v>2342</v>
      </c>
      <c r="AB296" s="21" t="s">
        <v>2342</v>
      </c>
      <c r="AC296" s="21" t="s">
        <v>2342</v>
      </c>
      <c r="AD296" s="21" t="s">
        <v>2342</v>
      </c>
      <c r="AE296" s="21" t="s">
        <v>2015</v>
      </c>
      <c r="AF296" s="21" t="s">
        <v>2015</v>
      </c>
      <c r="AG296" s="21" t="s">
        <v>2015</v>
      </c>
      <c r="AH296" s="21" t="s">
        <v>2015</v>
      </c>
      <c r="AI296" s="21" t="s">
        <v>2015</v>
      </c>
      <c r="AJ296" s="21" t="s">
        <v>2015</v>
      </c>
      <c r="AK296" s="21" t="s">
        <v>2015</v>
      </c>
      <c r="AL296" s="21" t="s">
        <v>4803</v>
      </c>
    </row>
    <row r="297" spans="1:38" ht="15" customHeight="1">
      <c r="A297" s="21">
        <v>159539</v>
      </c>
      <c r="B297" s="21">
        <v>660724</v>
      </c>
      <c r="C297" s="21" t="s">
        <v>172</v>
      </c>
      <c r="D297" s="21" t="s">
        <v>2160</v>
      </c>
      <c r="E297" s="21" t="s">
        <v>36</v>
      </c>
      <c r="F297" s="21" t="s">
        <v>4864</v>
      </c>
      <c r="G297" s="21" t="s">
        <v>2340</v>
      </c>
      <c r="H297" s="21" t="s">
        <v>2341</v>
      </c>
      <c r="I297" s="21" t="s">
        <v>2015</v>
      </c>
      <c r="J297" s="21" t="s">
        <v>2342</v>
      </c>
      <c r="K297" s="21" t="s">
        <v>1142</v>
      </c>
      <c r="L297" s="21" t="s">
        <v>3494</v>
      </c>
      <c r="M297" s="21"/>
      <c r="N297" s="21" t="s">
        <v>3495</v>
      </c>
      <c r="O297" s="21" t="s">
        <v>2345</v>
      </c>
      <c r="P297" s="21" t="s">
        <v>3496</v>
      </c>
      <c r="Q297" s="21">
        <v>37</v>
      </c>
      <c r="R297" s="21">
        <v>0</v>
      </c>
      <c r="S297" s="21">
        <v>2</v>
      </c>
      <c r="T297" s="21">
        <v>39</v>
      </c>
      <c r="U297" s="21">
        <v>0.94869999999999999</v>
      </c>
      <c r="V297" s="21">
        <v>0</v>
      </c>
      <c r="W297" s="21">
        <v>0.94869999999999999</v>
      </c>
      <c r="X297" s="21" t="s">
        <v>2015</v>
      </c>
      <c r="Y297" s="21" t="s">
        <v>2342</v>
      </c>
      <c r="Z297" s="21" t="s">
        <v>2342</v>
      </c>
      <c r="AA297" s="21" t="s">
        <v>2342</v>
      </c>
      <c r="AB297" s="21" t="s">
        <v>2342</v>
      </c>
      <c r="AC297" s="21" t="s">
        <v>2342</v>
      </c>
      <c r="AD297" s="21" t="s">
        <v>2342</v>
      </c>
      <c r="AE297" s="21" t="s">
        <v>2342</v>
      </c>
      <c r="AF297" s="21" t="s">
        <v>2342</v>
      </c>
      <c r="AG297" s="21" t="s">
        <v>2342</v>
      </c>
      <c r="AH297" s="21" t="s">
        <v>2015</v>
      </c>
      <c r="AI297" s="21" t="s">
        <v>2015</v>
      </c>
      <c r="AJ297" s="21" t="s">
        <v>2015</v>
      </c>
      <c r="AK297" s="21" t="s">
        <v>2015</v>
      </c>
      <c r="AL297" s="21" t="s">
        <v>4802</v>
      </c>
    </row>
    <row r="298" spans="1:38" ht="15" customHeight="1">
      <c r="A298" s="21">
        <v>159567</v>
      </c>
      <c r="B298" s="21">
        <v>660725</v>
      </c>
      <c r="C298" s="21" t="s">
        <v>256</v>
      </c>
      <c r="D298" s="21" t="s">
        <v>2244</v>
      </c>
      <c r="E298" s="21" t="s">
        <v>36</v>
      </c>
      <c r="F298" s="21" t="s">
        <v>4864</v>
      </c>
      <c r="G298" s="21" t="s">
        <v>2340</v>
      </c>
      <c r="H298" s="21" t="s">
        <v>2341</v>
      </c>
      <c r="I298" s="21" t="s">
        <v>2015</v>
      </c>
      <c r="J298" s="21" t="s">
        <v>2342</v>
      </c>
      <c r="K298" s="21" t="s">
        <v>1653</v>
      </c>
      <c r="L298" s="21" t="s">
        <v>4143</v>
      </c>
      <c r="M298" s="21"/>
      <c r="N298" s="21" t="s">
        <v>36</v>
      </c>
      <c r="O298" s="21" t="s">
        <v>2345</v>
      </c>
      <c r="P298" s="21" t="s">
        <v>4144</v>
      </c>
      <c r="Q298" s="21">
        <v>27</v>
      </c>
      <c r="R298" s="21">
        <v>6</v>
      </c>
      <c r="S298" s="21">
        <v>40</v>
      </c>
      <c r="T298" s="21">
        <v>73</v>
      </c>
      <c r="U298" s="21">
        <v>0.36990000000000001</v>
      </c>
      <c r="V298" s="21">
        <v>8.2199999999999995E-2</v>
      </c>
      <c r="W298" s="21">
        <v>0.4521</v>
      </c>
      <c r="X298" s="21" t="s">
        <v>2342</v>
      </c>
      <c r="Y298" s="21" t="s">
        <v>2342</v>
      </c>
      <c r="Z298" s="21" t="s">
        <v>2342</v>
      </c>
      <c r="AA298" s="21" t="s">
        <v>2342</v>
      </c>
      <c r="AB298" s="21" t="s">
        <v>2342</v>
      </c>
      <c r="AC298" s="21" t="s">
        <v>2342</v>
      </c>
      <c r="AD298" s="21" t="s">
        <v>2342</v>
      </c>
      <c r="AE298" s="21" t="s">
        <v>2342</v>
      </c>
      <c r="AF298" s="21" t="s">
        <v>2342</v>
      </c>
      <c r="AG298" s="21" t="s">
        <v>2342</v>
      </c>
      <c r="AH298" s="21" t="s">
        <v>2015</v>
      </c>
      <c r="AI298" s="21" t="s">
        <v>2015</v>
      </c>
      <c r="AJ298" s="21" t="s">
        <v>2015</v>
      </c>
      <c r="AK298" s="21" t="s">
        <v>2015</v>
      </c>
      <c r="AL298" s="21" t="s">
        <v>4803</v>
      </c>
    </row>
    <row r="299" spans="1:38" ht="15" customHeight="1">
      <c r="A299" s="21">
        <v>159885</v>
      </c>
      <c r="B299" s="21">
        <v>660727</v>
      </c>
      <c r="C299" s="21" t="s">
        <v>38</v>
      </c>
      <c r="D299" s="21" t="s">
        <v>2025</v>
      </c>
      <c r="E299" s="21" t="s">
        <v>0</v>
      </c>
      <c r="F299" s="21" t="s">
        <v>4863</v>
      </c>
      <c r="G299" s="21" t="s">
        <v>2340</v>
      </c>
      <c r="H299" s="21" t="s">
        <v>2341</v>
      </c>
      <c r="I299" s="21" t="s">
        <v>2015</v>
      </c>
      <c r="J299" s="21" t="s">
        <v>2342</v>
      </c>
      <c r="K299" s="21" t="s">
        <v>324</v>
      </c>
      <c r="L299" s="21" t="s">
        <v>2349</v>
      </c>
      <c r="M299" s="21"/>
      <c r="N299" s="21" t="s">
        <v>2344</v>
      </c>
      <c r="O299" s="21" t="s">
        <v>2345</v>
      </c>
      <c r="P299" s="21" t="s">
        <v>2346</v>
      </c>
      <c r="Q299" s="21">
        <v>240</v>
      </c>
      <c r="R299" s="21">
        <v>0</v>
      </c>
      <c r="S299" s="21">
        <v>0</v>
      </c>
      <c r="T299" s="21">
        <v>240</v>
      </c>
      <c r="U299" s="21">
        <v>1</v>
      </c>
      <c r="V299" s="21">
        <v>0</v>
      </c>
      <c r="W299" s="21">
        <v>1</v>
      </c>
      <c r="X299" s="21" t="s">
        <v>2015</v>
      </c>
      <c r="Y299" s="21" t="s">
        <v>2015</v>
      </c>
      <c r="Z299" s="21" t="s">
        <v>2015</v>
      </c>
      <c r="AA299" s="21" t="s">
        <v>2015</v>
      </c>
      <c r="AB299" s="21" t="s">
        <v>2015</v>
      </c>
      <c r="AC299" s="21" t="s">
        <v>2015</v>
      </c>
      <c r="AD299" s="21" t="s">
        <v>2015</v>
      </c>
      <c r="AE299" s="21" t="s">
        <v>2342</v>
      </c>
      <c r="AF299" s="21" t="s">
        <v>2342</v>
      </c>
      <c r="AG299" s="21" t="s">
        <v>2342</v>
      </c>
      <c r="AH299" s="21" t="s">
        <v>2342</v>
      </c>
      <c r="AI299" s="21" t="s">
        <v>2342</v>
      </c>
      <c r="AJ299" s="21" t="s">
        <v>2342</v>
      </c>
      <c r="AK299" s="21" t="s">
        <v>2342</v>
      </c>
      <c r="AL299" s="21" t="s">
        <v>4802</v>
      </c>
    </row>
    <row r="300" spans="1:38" ht="15" customHeight="1">
      <c r="A300" s="21">
        <v>159885</v>
      </c>
      <c r="B300" s="21">
        <v>660728</v>
      </c>
      <c r="C300" s="21" t="s">
        <v>38</v>
      </c>
      <c r="D300" s="21" t="s">
        <v>2025</v>
      </c>
      <c r="E300" s="21" t="s">
        <v>0</v>
      </c>
      <c r="F300" s="21" t="s">
        <v>4863</v>
      </c>
      <c r="G300" s="21" t="s">
        <v>2340</v>
      </c>
      <c r="H300" s="21" t="s">
        <v>2341</v>
      </c>
      <c r="I300" s="21" t="s">
        <v>2015</v>
      </c>
      <c r="J300" s="21" t="s">
        <v>2342</v>
      </c>
      <c r="K300" s="21" t="s">
        <v>327</v>
      </c>
      <c r="L300" s="21" t="s">
        <v>2351</v>
      </c>
      <c r="M300" s="21"/>
      <c r="N300" s="21" t="s">
        <v>2344</v>
      </c>
      <c r="O300" s="21" t="s">
        <v>2345</v>
      </c>
      <c r="P300" s="21" t="s">
        <v>2346</v>
      </c>
      <c r="Q300" s="21">
        <v>642</v>
      </c>
      <c r="R300" s="21">
        <v>0</v>
      </c>
      <c r="S300" s="21">
        <v>84</v>
      </c>
      <c r="T300" s="21">
        <v>726</v>
      </c>
      <c r="U300" s="21">
        <v>0.88429999999999997</v>
      </c>
      <c r="V300" s="21">
        <v>0</v>
      </c>
      <c r="W300" s="21">
        <v>0.88429999999999997</v>
      </c>
      <c r="X300" s="21" t="s">
        <v>2015</v>
      </c>
      <c r="Y300" s="21" t="s">
        <v>2015</v>
      </c>
      <c r="Z300" s="21" t="s">
        <v>2015</v>
      </c>
      <c r="AA300" s="21" t="s">
        <v>2015</v>
      </c>
      <c r="AB300" s="21" t="s">
        <v>2015</v>
      </c>
      <c r="AC300" s="21" t="s">
        <v>2015</v>
      </c>
      <c r="AD300" s="21" t="s">
        <v>2015</v>
      </c>
      <c r="AE300" s="21" t="s">
        <v>2342</v>
      </c>
      <c r="AF300" s="21" t="s">
        <v>2342</v>
      </c>
      <c r="AG300" s="21" t="s">
        <v>2342</v>
      </c>
      <c r="AH300" s="21" t="s">
        <v>2015</v>
      </c>
      <c r="AI300" s="21" t="s">
        <v>2015</v>
      </c>
      <c r="AJ300" s="21" t="s">
        <v>2015</v>
      </c>
      <c r="AK300" s="21" t="s">
        <v>2015</v>
      </c>
      <c r="AL300" s="21" t="s">
        <v>4802</v>
      </c>
    </row>
    <row r="301" spans="1:38" ht="15" customHeight="1">
      <c r="A301" s="21">
        <v>159885</v>
      </c>
      <c r="B301" s="21">
        <v>660729</v>
      </c>
      <c r="C301" s="21" t="s">
        <v>38</v>
      </c>
      <c r="D301" s="21" t="s">
        <v>2025</v>
      </c>
      <c r="E301" s="21" t="s">
        <v>0</v>
      </c>
      <c r="F301" s="21" t="s">
        <v>4863</v>
      </c>
      <c r="G301" s="21" t="s">
        <v>2340</v>
      </c>
      <c r="H301" s="21" t="s">
        <v>2341</v>
      </c>
      <c r="I301" s="21" t="s">
        <v>2015</v>
      </c>
      <c r="J301" s="21" t="s">
        <v>2342</v>
      </c>
      <c r="K301" s="21" t="s">
        <v>323</v>
      </c>
      <c r="L301" s="21" t="s">
        <v>2348</v>
      </c>
      <c r="M301" s="21"/>
      <c r="N301" s="21" t="s">
        <v>2344</v>
      </c>
      <c r="O301" s="21" t="s">
        <v>2345</v>
      </c>
      <c r="P301" s="21" t="s">
        <v>2346</v>
      </c>
      <c r="Q301" s="21">
        <v>80</v>
      </c>
      <c r="R301" s="21">
        <v>0</v>
      </c>
      <c r="S301" s="21">
        <v>47</v>
      </c>
      <c r="T301" s="21">
        <v>127</v>
      </c>
      <c r="U301" s="21">
        <v>0.62990000000000002</v>
      </c>
      <c r="V301" s="21">
        <v>0</v>
      </c>
      <c r="W301" s="21">
        <v>0.62990000000000002</v>
      </c>
      <c r="X301" s="21" t="s">
        <v>2015</v>
      </c>
      <c r="Y301" s="21" t="s">
        <v>2342</v>
      </c>
      <c r="Z301" s="21" t="s">
        <v>2342</v>
      </c>
      <c r="AA301" s="21" t="s">
        <v>2342</v>
      </c>
      <c r="AB301" s="21" t="s">
        <v>2342</v>
      </c>
      <c r="AC301" s="21" t="s">
        <v>2342</v>
      </c>
      <c r="AD301" s="21" t="s">
        <v>2342</v>
      </c>
      <c r="AE301" s="21" t="s">
        <v>2015</v>
      </c>
      <c r="AF301" s="21" t="s">
        <v>2015</v>
      </c>
      <c r="AG301" s="21" t="s">
        <v>2015</v>
      </c>
      <c r="AH301" s="21" t="s">
        <v>2015</v>
      </c>
      <c r="AI301" s="21" t="s">
        <v>2015</v>
      </c>
      <c r="AJ301" s="21" t="s">
        <v>2015</v>
      </c>
      <c r="AK301" s="21" t="s">
        <v>2015</v>
      </c>
      <c r="AL301" s="21" t="s">
        <v>4802</v>
      </c>
    </row>
    <row r="302" spans="1:38" ht="15" customHeight="1">
      <c r="A302" s="21">
        <v>159885</v>
      </c>
      <c r="B302" s="21">
        <v>660730</v>
      </c>
      <c r="C302" s="21" t="s">
        <v>38</v>
      </c>
      <c r="D302" s="21" t="s">
        <v>2025</v>
      </c>
      <c r="E302" s="21" t="s">
        <v>0</v>
      </c>
      <c r="F302" s="21" t="s">
        <v>4863</v>
      </c>
      <c r="G302" s="21" t="s">
        <v>2340</v>
      </c>
      <c r="H302" s="21" t="s">
        <v>2341</v>
      </c>
      <c r="I302" s="21" t="s">
        <v>2015</v>
      </c>
      <c r="J302" s="21" t="s">
        <v>2342</v>
      </c>
      <c r="K302" s="21" t="s">
        <v>328</v>
      </c>
      <c r="L302" s="21" t="s">
        <v>2352</v>
      </c>
      <c r="M302" s="21"/>
      <c r="N302" s="21" t="s">
        <v>2344</v>
      </c>
      <c r="O302" s="21" t="s">
        <v>2345</v>
      </c>
      <c r="P302" s="21" t="s">
        <v>2346</v>
      </c>
      <c r="Q302" s="21">
        <v>259</v>
      </c>
      <c r="R302" s="21">
        <v>0</v>
      </c>
      <c r="S302" s="21">
        <v>0</v>
      </c>
      <c r="T302" s="21">
        <v>259</v>
      </c>
      <c r="U302" s="21">
        <v>1</v>
      </c>
      <c r="V302" s="21">
        <v>0</v>
      </c>
      <c r="W302" s="21">
        <v>1</v>
      </c>
      <c r="X302" s="21" t="s">
        <v>2015</v>
      </c>
      <c r="Y302" s="21" t="s">
        <v>2342</v>
      </c>
      <c r="Z302" s="21" t="s">
        <v>2342</v>
      </c>
      <c r="AA302" s="21" t="s">
        <v>2342</v>
      </c>
      <c r="AB302" s="21" t="s">
        <v>2342</v>
      </c>
      <c r="AC302" s="21" t="s">
        <v>2342</v>
      </c>
      <c r="AD302" s="21" t="s">
        <v>2342</v>
      </c>
      <c r="AE302" s="21" t="s">
        <v>2015</v>
      </c>
      <c r="AF302" s="21" t="s">
        <v>2015</v>
      </c>
      <c r="AG302" s="21" t="s">
        <v>2015</v>
      </c>
      <c r="AH302" s="21" t="s">
        <v>2015</v>
      </c>
      <c r="AI302" s="21" t="s">
        <v>2015</v>
      </c>
      <c r="AJ302" s="21" t="s">
        <v>2015</v>
      </c>
      <c r="AK302" s="21" t="s">
        <v>2015</v>
      </c>
      <c r="AL302" s="21" t="s">
        <v>4802</v>
      </c>
    </row>
    <row r="303" spans="1:38" ht="15" customHeight="1">
      <c r="A303" s="21">
        <v>159885</v>
      </c>
      <c r="B303" s="21">
        <v>660731</v>
      </c>
      <c r="C303" s="21" t="s">
        <v>38</v>
      </c>
      <c r="D303" s="21" t="s">
        <v>2025</v>
      </c>
      <c r="E303" s="21" t="s">
        <v>0</v>
      </c>
      <c r="F303" s="21" t="s">
        <v>4863</v>
      </c>
      <c r="G303" s="21" t="s">
        <v>2340</v>
      </c>
      <c r="H303" s="21" t="s">
        <v>2341</v>
      </c>
      <c r="I303" s="21" t="s">
        <v>2015</v>
      </c>
      <c r="J303" s="21" t="s">
        <v>2342</v>
      </c>
      <c r="K303" s="21" t="s">
        <v>326</v>
      </c>
      <c r="L303" s="21" t="s">
        <v>4931</v>
      </c>
      <c r="M303" s="21"/>
      <c r="N303" s="21" t="s">
        <v>2344</v>
      </c>
      <c r="O303" s="21" t="s">
        <v>2345</v>
      </c>
      <c r="P303" s="21" t="s">
        <v>2346</v>
      </c>
      <c r="Q303" s="21">
        <v>225</v>
      </c>
      <c r="R303" s="21">
        <v>0</v>
      </c>
      <c r="S303" s="21">
        <v>61</v>
      </c>
      <c r="T303" s="21">
        <v>286</v>
      </c>
      <c r="U303" s="21">
        <v>0.78669999999999995</v>
      </c>
      <c r="V303" s="21">
        <v>0</v>
      </c>
      <c r="W303" s="21">
        <v>0.78669999999999995</v>
      </c>
      <c r="X303" s="21" t="s">
        <v>2015</v>
      </c>
      <c r="Y303" s="21" t="s">
        <v>2342</v>
      </c>
      <c r="Z303" s="21" t="s">
        <v>2342</v>
      </c>
      <c r="AA303" s="21" t="s">
        <v>2342</v>
      </c>
      <c r="AB303" s="21" t="s">
        <v>2342</v>
      </c>
      <c r="AC303" s="21" t="s">
        <v>2342</v>
      </c>
      <c r="AD303" s="21" t="s">
        <v>2342</v>
      </c>
      <c r="AE303" s="21" t="s">
        <v>2015</v>
      </c>
      <c r="AF303" s="21" t="s">
        <v>2015</v>
      </c>
      <c r="AG303" s="21" t="s">
        <v>2015</v>
      </c>
      <c r="AH303" s="21" t="s">
        <v>2015</v>
      </c>
      <c r="AI303" s="21" t="s">
        <v>2015</v>
      </c>
      <c r="AJ303" s="21" t="s">
        <v>2015</v>
      </c>
      <c r="AK303" s="21" t="s">
        <v>2015</v>
      </c>
      <c r="AL303" s="21" t="s">
        <v>4802</v>
      </c>
    </row>
    <row r="304" spans="1:38" ht="15" customHeight="1">
      <c r="A304" s="21">
        <v>159862</v>
      </c>
      <c r="B304" s="21">
        <v>660733</v>
      </c>
      <c r="C304" s="21" t="s">
        <v>5497</v>
      </c>
      <c r="D304" s="21" t="s">
        <v>5498</v>
      </c>
      <c r="E304" s="21" t="s">
        <v>36</v>
      </c>
      <c r="F304" s="21" t="s">
        <v>4864</v>
      </c>
      <c r="G304" s="21" t="s">
        <v>2340</v>
      </c>
      <c r="H304" s="21" t="s">
        <v>2341</v>
      </c>
      <c r="I304" s="21" t="s">
        <v>2015</v>
      </c>
      <c r="J304" s="21" t="s">
        <v>2342</v>
      </c>
      <c r="K304" s="21" t="s">
        <v>5499</v>
      </c>
      <c r="L304" s="21" t="s">
        <v>5500</v>
      </c>
      <c r="M304" s="21"/>
      <c r="N304" s="21" t="s">
        <v>3541</v>
      </c>
      <c r="O304" s="21" t="s">
        <v>2345</v>
      </c>
      <c r="P304" s="21" t="s">
        <v>3542</v>
      </c>
      <c r="Q304" s="21">
        <v>21</v>
      </c>
      <c r="R304" s="21">
        <v>0</v>
      </c>
      <c r="S304" s="21">
        <v>49</v>
      </c>
      <c r="T304" s="21">
        <v>70</v>
      </c>
      <c r="U304" s="21">
        <v>0</v>
      </c>
      <c r="V304" s="21">
        <v>0</v>
      </c>
      <c r="W304" s="21">
        <v>0</v>
      </c>
      <c r="X304" s="21" t="s">
        <v>2015</v>
      </c>
      <c r="Y304" s="21" t="s">
        <v>2342</v>
      </c>
      <c r="Z304" s="21" t="s">
        <v>2342</v>
      </c>
      <c r="AA304" s="21" t="s">
        <v>2342</v>
      </c>
      <c r="AB304" s="21" t="s">
        <v>2342</v>
      </c>
      <c r="AC304" s="21" t="s">
        <v>2342</v>
      </c>
      <c r="AD304" s="21" t="s">
        <v>2342</v>
      </c>
      <c r="AE304" s="21" t="s">
        <v>2342</v>
      </c>
      <c r="AF304" s="21" t="s">
        <v>2342</v>
      </c>
      <c r="AG304" s="21" t="s">
        <v>2342</v>
      </c>
      <c r="AH304" s="21" t="s">
        <v>2015</v>
      </c>
      <c r="AI304" s="21" t="s">
        <v>2015</v>
      </c>
      <c r="AJ304" s="21" t="s">
        <v>2015</v>
      </c>
      <c r="AK304" s="21" t="s">
        <v>2015</v>
      </c>
      <c r="AL304" s="21" t="s">
        <v>4803</v>
      </c>
    </row>
    <row r="305" spans="1:38" ht="15" customHeight="1">
      <c r="A305" s="21">
        <v>159885</v>
      </c>
      <c r="B305" s="21">
        <v>660734</v>
      </c>
      <c r="C305" s="21" t="s">
        <v>38</v>
      </c>
      <c r="D305" s="21" t="s">
        <v>2025</v>
      </c>
      <c r="E305" s="21" t="s">
        <v>0</v>
      </c>
      <c r="F305" s="21" t="s">
        <v>4863</v>
      </c>
      <c r="G305" s="21" t="s">
        <v>2340</v>
      </c>
      <c r="H305" s="21" t="s">
        <v>2341</v>
      </c>
      <c r="I305" s="21" t="s">
        <v>2015</v>
      </c>
      <c r="J305" s="21" t="s">
        <v>2342</v>
      </c>
      <c r="K305" s="21" t="s">
        <v>321</v>
      </c>
      <c r="L305" s="21" t="s">
        <v>2343</v>
      </c>
      <c r="M305" s="21"/>
      <c r="N305" s="21" t="s">
        <v>2344</v>
      </c>
      <c r="O305" s="21" t="s">
        <v>2345</v>
      </c>
      <c r="P305" s="21" t="s">
        <v>2346</v>
      </c>
      <c r="Q305" s="21">
        <v>309</v>
      </c>
      <c r="R305" s="21">
        <v>0</v>
      </c>
      <c r="S305" s="21">
        <v>0</v>
      </c>
      <c r="T305" s="21">
        <v>309</v>
      </c>
      <c r="U305" s="21">
        <v>1</v>
      </c>
      <c r="V305" s="21">
        <v>0</v>
      </c>
      <c r="W305" s="21">
        <v>1</v>
      </c>
      <c r="X305" s="21" t="s">
        <v>2342</v>
      </c>
      <c r="Y305" s="21" t="s">
        <v>2342</v>
      </c>
      <c r="Z305" s="21" t="s">
        <v>2342</v>
      </c>
      <c r="AA305" s="21" t="s">
        <v>2342</v>
      </c>
      <c r="AB305" s="21" t="s">
        <v>2342</v>
      </c>
      <c r="AC305" s="21" t="s">
        <v>2342</v>
      </c>
      <c r="AD305" s="21" t="s">
        <v>2342</v>
      </c>
      <c r="AE305" s="21" t="s">
        <v>2015</v>
      </c>
      <c r="AF305" s="21" t="s">
        <v>2015</v>
      </c>
      <c r="AG305" s="21" t="s">
        <v>2015</v>
      </c>
      <c r="AH305" s="21" t="s">
        <v>2015</v>
      </c>
      <c r="AI305" s="21" t="s">
        <v>2015</v>
      </c>
      <c r="AJ305" s="21" t="s">
        <v>2015</v>
      </c>
      <c r="AK305" s="21" t="s">
        <v>2015</v>
      </c>
      <c r="AL305" s="21" t="s">
        <v>4802</v>
      </c>
    </row>
    <row r="306" spans="1:38" ht="15" customHeight="1">
      <c r="A306" s="21">
        <v>159354</v>
      </c>
      <c r="B306" s="21">
        <v>660736</v>
      </c>
      <c r="C306" s="21" t="s">
        <v>270</v>
      </c>
      <c r="D306" s="21" t="s">
        <v>2258</v>
      </c>
      <c r="E306" s="21" t="s">
        <v>36</v>
      </c>
      <c r="F306" s="21" t="s">
        <v>4864</v>
      </c>
      <c r="G306" s="21" t="s">
        <v>2340</v>
      </c>
      <c r="H306" s="21" t="s">
        <v>2341</v>
      </c>
      <c r="I306" s="21" t="s">
        <v>2015</v>
      </c>
      <c r="J306" s="21" t="s">
        <v>2342</v>
      </c>
      <c r="K306" s="21" t="s">
        <v>1756</v>
      </c>
      <c r="L306" s="21" t="s">
        <v>5570</v>
      </c>
      <c r="M306" s="21"/>
      <c r="N306" s="21" t="s">
        <v>4290</v>
      </c>
      <c r="O306" s="21" t="s">
        <v>2345</v>
      </c>
      <c r="P306" s="21" t="s">
        <v>4144</v>
      </c>
      <c r="Q306" s="21">
        <v>108</v>
      </c>
      <c r="R306" s="21">
        <v>29</v>
      </c>
      <c r="S306" s="21">
        <v>130</v>
      </c>
      <c r="T306" s="21">
        <v>267</v>
      </c>
      <c r="U306" s="21">
        <v>0.40450000000000003</v>
      </c>
      <c r="V306" s="21">
        <v>0.1086</v>
      </c>
      <c r="W306" s="21">
        <v>0.5131</v>
      </c>
      <c r="X306" s="21" t="s">
        <v>2015</v>
      </c>
      <c r="Y306" s="21" t="s">
        <v>2015</v>
      </c>
      <c r="Z306" s="21" t="s">
        <v>2015</v>
      </c>
      <c r="AA306" s="21" t="s">
        <v>2015</v>
      </c>
      <c r="AB306" s="21" t="s">
        <v>2015</v>
      </c>
      <c r="AC306" s="21" t="s">
        <v>2015</v>
      </c>
      <c r="AD306" s="21" t="s">
        <v>2015</v>
      </c>
      <c r="AE306" s="21" t="s">
        <v>2015</v>
      </c>
      <c r="AF306" s="21" t="s">
        <v>2015</v>
      </c>
      <c r="AG306" s="21" t="s">
        <v>2015</v>
      </c>
      <c r="AH306" s="21" t="s">
        <v>2342</v>
      </c>
      <c r="AI306" s="21" t="s">
        <v>2342</v>
      </c>
      <c r="AJ306" s="21" t="s">
        <v>2342</v>
      </c>
      <c r="AK306" s="21" t="s">
        <v>2342</v>
      </c>
      <c r="AL306" s="21" t="s">
        <v>4803</v>
      </c>
    </row>
    <row r="307" spans="1:38" ht="15" customHeight="1">
      <c r="A307" s="21">
        <v>159354</v>
      </c>
      <c r="B307" s="21">
        <v>660738</v>
      </c>
      <c r="C307" s="21" t="s">
        <v>270</v>
      </c>
      <c r="D307" s="21" t="s">
        <v>2258</v>
      </c>
      <c r="E307" s="21" t="s">
        <v>36</v>
      </c>
      <c r="F307" s="21" t="s">
        <v>4864</v>
      </c>
      <c r="G307" s="21" t="s">
        <v>2340</v>
      </c>
      <c r="H307" s="21" t="s">
        <v>2341</v>
      </c>
      <c r="I307" s="21" t="s">
        <v>2015</v>
      </c>
      <c r="J307" s="21" t="s">
        <v>2342</v>
      </c>
      <c r="K307" s="21" t="s">
        <v>1754</v>
      </c>
      <c r="L307" s="21" t="s">
        <v>5570</v>
      </c>
      <c r="M307" s="21"/>
      <c r="N307" s="21" t="s">
        <v>4290</v>
      </c>
      <c r="O307" s="21" t="s">
        <v>2345</v>
      </c>
      <c r="P307" s="21" t="s">
        <v>4289</v>
      </c>
      <c r="Q307" s="21">
        <v>120</v>
      </c>
      <c r="R307" s="21">
        <v>0</v>
      </c>
      <c r="S307" s="21">
        <v>72</v>
      </c>
      <c r="T307" s="21">
        <v>192</v>
      </c>
      <c r="U307" s="21">
        <v>0.625</v>
      </c>
      <c r="V307" s="21">
        <v>0</v>
      </c>
      <c r="W307" s="21">
        <v>0.625</v>
      </c>
      <c r="X307" s="21" t="s">
        <v>2015</v>
      </c>
      <c r="Y307" s="21" t="s">
        <v>2015</v>
      </c>
      <c r="Z307" s="21" t="s">
        <v>2015</v>
      </c>
      <c r="AA307" s="21" t="s">
        <v>2015</v>
      </c>
      <c r="AB307" s="21" t="s">
        <v>2342</v>
      </c>
      <c r="AC307" s="21" t="s">
        <v>2342</v>
      </c>
      <c r="AD307" s="21" t="s">
        <v>2342</v>
      </c>
      <c r="AE307" s="21" t="s">
        <v>2015</v>
      </c>
      <c r="AF307" s="21" t="s">
        <v>2015</v>
      </c>
      <c r="AG307" s="21" t="s">
        <v>2015</v>
      </c>
      <c r="AH307" s="21" t="s">
        <v>2015</v>
      </c>
      <c r="AI307" s="21" t="s">
        <v>2015</v>
      </c>
      <c r="AJ307" s="21" t="s">
        <v>2015</v>
      </c>
      <c r="AK307" s="21" t="s">
        <v>2015</v>
      </c>
      <c r="AL307" s="21" t="s">
        <v>4802</v>
      </c>
    </row>
    <row r="308" spans="1:38" ht="15" customHeight="1">
      <c r="A308" s="21">
        <v>159354</v>
      </c>
      <c r="B308" s="21">
        <v>660739</v>
      </c>
      <c r="C308" s="21" t="s">
        <v>270</v>
      </c>
      <c r="D308" s="21" t="s">
        <v>2258</v>
      </c>
      <c r="E308" s="21" t="s">
        <v>36</v>
      </c>
      <c r="F308" s="21" t="s">
        <v>4864</v>
      </c>
      <c r="G308" s="21" t="s">
        <v>2340</v>
      </c>
      <c r="H308" s="21" t="s">
        <v>2341</v>
      </c>
      <c r="I308" s="21" t="s">
        <v>2015</v>
      </c>
      <c r="J308" s="21" t="s">
        <v>2342</v>
      </c>
      <c r="K308" s="21" t="s">
        <v>1755</v>
      </c>
      <c r="L308" s="21" t="s">
        <v>5570</v>
      </c>
      <c r="M308" s="21"/>
      <c r="N308" s="21" t="s">
        <v>4290</v>
      </c>
      <c r="O308" s="21" t="s">
        <v>2345</v>
      </c>
      <c r="P308" s="21" t="s">
        <v>4144</v>
      </c>
      <c r="Q308" s="21">
        <v>123</v>
      </c>
      <c r="R308" s="21">
        <v>0</v>
      </c>
      <c r="S308" s="21">
        <v>46</v>
      </c>
      <c r="T308" s="21">
        <v>169</v>
      </c>
      <c r="U308" s="21">
        <v>0.7278</v>
      </c>
      <c r="V308" s="21">
        <v>0</v>
      </c>
      <c r="W308" s="21">
        <v>0.7278</v>
      </c>
      <c r="X308" s="21" t="s">
        <v>2015</v>
      </c>
      <c r="Y308" s="21" t="s">
        <v>2342</v>
      </c>
      <c r="Z308" s="21" t="s">
        <v>2342</v>
      </c>
      <c r="AA308" s="21" t="s">
        <v>2342</v>
      </c>
      <c r="AB308" s="21" t="s">
        <v>2015</v>
      </c>
      <c r="AC308" s="21" t="s">
        <v>2015</v>
      </c>
      <c r="AD308" s="21" t="s">
        <v>2015</v>
      </c>
      <c r="AE308" s="21" t="s">
        <v>2015</v>
      </c>
      <c r="AF308" s="21" t="s">
        <v>2015</v>
      </c>
      <c r="AG308" s="21" t="s">
        <v>2015</v>
      </c>
      <c r="AH308" s="21" t="s">
        <v>2015</v>
      </c>
      <c r="AI308" s="21" t="s">
        <v>2015</v>
      </c>
      <c r="AJ308" s="21" t="s">
        <v>2015</v>
      </c>
      <c r="AK308" s="21" t="s">
        <v>2015</v>
      </c>
      <c r="AL308" s="21" t="s">
        <v>4802</v>
      </c>
    </row>
    <row r="309" spans="1:38" ht="15" customHeight="1">
      <c r="A309" s="21">
        <v>159893</v>
      </c>
      <c r="B309" s="21">
        <v>660740</v>
      </c>
      <c r="C309" s="21" t="s">
        <v>130</v>
      </c>
      <c r="D309" s="21" t="s">
        <v>2118</v>
      </c>
      <c r="E309" s="21" t="s">
        <v>0</v>
      </c>
      <c r="F309" s="21" t="s">
        <v>4863</v>
      </c>
      <c r="G309" s="21" t="s">
        <v>2340</v>
      </c>
      <c r="H309" s="21" t="s">
        <v>2341</v>
      </c>
      <c r="I309" s="21" t="s">
        <v>2015</v>
      </c>
      <c r="J309" s="21" t="s">
        <v>2342</v>
      </c>
      <c r="K309" s="21" t="s">
        <v>724</v>
      </c>
      <c r="L309" s="21" t="s">
        <v>3184</v>
      </c>
      <c r="M309" s="21"/>
      <c r="N309" s="21" t="s">
        <v>3182</v>
      </c>
      <c r="O309" s="21" t="s">
        <v>2345</v>
      </c>
      <c r="P309" s="21" t="s">
        <v>3183</v>
      </c>
      <c r="Q309" s="21">
        <v>277</v>
      </c>
      <c r="R309" s="21">
        <v>0</v>
      </c>
      <c r="S309" s="21">
        <v>6</v>
      </c>
      <c r="T309" s="21">
        <v>283</v>
      </c>
      <c r="U309" s="21">
        <v>0.9788</v>
      </c>
      <c r="V309" s="21">
        <v>0</v>
      </c>
      <c r="W309" s="21">
        <v>0.9788</v>
      </c>
      <c r="X309" s="21" t="s">
        <v>2342</v>
      </c>
      <c r="Y309" s="21" t="s">
        <v>2342</v>
      </c>
      <c r="Z309" s="21" t="s">
        <v>2342</v>
      </c>
      <c r="AA309" s="21" t="s">
        <v>2015</v>
      </c>
      <c r="AB309" s="21" t="s">
        <v>2015</v>
      </c>
      <c r="AC309" s="21" t="s">
        <v>2015</v>
      </c>
      <c r="AD309" s="21" t="s">
        <v>2015</v>
      </c>
      <c r="AE309" s="21" t="s">
        <v>2015</v>
      </c>
      <c r="AF309" s="21" t="s">
        <v>2015</v>
      </c>
      <c r="AG309" s="21" t="s">
        <v>2015</v>
      </c>
      <c r="AH309" s="21" t="s">
        <v>2015</v>
      </c>
      <c r="AI309" s="21" t="s">
        <v>2015</v>
      </c>
      <c r="AJ309" s="21" t="s">
        <v>2015</v>
      </c>
      <c r="AK309" s="21" t="s">
        <v>2015</v>
      </c>
      <c r="AL309" s="21" t="s">
        <v>4802</v>
      </c>
    </row>
    <row r="310" spans="1:38" ht="15" customHeight="1">
      <c r="A310" s="21">
        <v>159893</v>
      </c>
      <c r="B310" s="21">
        <v>660741</v>
      </c>
      <c r="C310" s="21" t="s">
        <v>130</v>
      </c>
      <c r="D310" s="21" t="s">
        <v>2118</v>
      </c>
      <c r="E310" s="21" t="s">
        <v>0</v>
      </c>
      <c r="F310" s="21" t="s">
        <v>4863</v>
      </c>
      <c r="G310" s="21" t="s">
        <v>2340</v>
      </c>
      <c r="H310" s="21" t="s">
        <v>2341</v>
      </c>
      <c r="I310" s="21" t="s">
        <v>2015</v>
      </c>
      <c r="J310" s="21" t="s">
        <v>2342</v>
      </c>
      <c r="K310" s="21" t="s">
        <v>700</v>
      </c>
      <c r="L310" s="21" t="s">
        <v>3187</v>
      </c>
      <c r="M310" s="21"/>
      <c r="N310" s="21" t="s">
        <v>3182</v>
      </c>
      <c r="O310" s="21" t="s">
        <v>2345</v>
      </c>
      <c r="P310" s="21" t="s">
        <v>3183</v>
      </c>
      <c r="Q310" s="21">
        <v>204</v>
      </c>
      <c r="R310" s="21">
        <v>0</v>
      </c>
      <c r="S310" s="21">
        <v>3</v>
      </c>
      <c r="T310" s="21">
        <v>207</v>
      </c>
      <c r="U310" s="21">
        <v>0.98550000000000004</v>
      </c>
      <c r="V310" s="21">
        <v>0</v>
      </c>
      <c r="W310" s="21">
        <v>0.98550000000000004</v>
      </c>
      <c r="X310" s="21" t="s">
        <v>2015</v>
      </c>
      <c r="Y310" s="21" t="s">
        <v>2015</v>
      </c>
      <c r="Z310" s="21" t="s">
        <v>2015</v>
      </c>
      <c r="AA310" s="21" t="s">
        <v>2342</v>
      </c>
      <c r="AB310" s="21" t="s">
        <v>2342</v>
      </c>
      <c r="AC310" s="21" t="s">
        <v>2342</v>
      </c>
      <c r="AD310" s="21" t="s">
        <v>2342</v>
      </c>
      <c r="AE310" s="21" t="s">
        <v>2015</v>
      </c>
      <c r="AF310" s="21" t="s">
        <v>2015</v>
      </c>
      <c r="AG310" s="21" t="s">
        <v>2015</v>
      </c>
      <c r="AH310" s="21" t="s">
        <v>2015</v>
      </c>
      <c r="AI310" s="21" t="s">
        <v>2015</v>
      </c>
      <c r="AJ310" s="21" t="s">
        <v>2015</v>
      </c>
      <c r="AK310" s="21" t="s">
        <v>2015</v>
      </c>
      <c r="AL310" s="21" t="s">
        <v>4802</v>
      </c>
    </row>
    <row r="311" spans="1:38" ht="15" customHeight="1">
      <c r="A311" s="21">
        <v>159893</v>
      </c>
      <c r="B311" s="21">
        <v>660743</v>
      </c>
      <c r="C311" s="21" t="s">
        <v>130</v>
      </c>
      <c r="D311" s="21" t="s">
        <v>2118</v>
      </c>
      <c r="E311" s="21" t="s">
        <v>0</v>
      </c>
      <c r="F311" s="21" t="s">
        <v>4863</v>
      </c>
      <c r="G311" s="21" t="s">
        <v>2340</v>
      </c>
      <c r="H311" s="21" t="s">
        <v>2341</v>
      </c>
      <c r="I311" s="21" t="s">
        <v>2015</v>
      </c>
      <c r="J311" s="21" t="s">
        <v>2342</v>
      </c>
      <c r="K311" s="21" t="s">
        <v>906</v>
      </c>
      <c r="L311" s="21" t="s">
        <v>3186</v>
      </c>
      <c r="M311" s="21"/>
      <c r="N311" s="21" t="s">
        <v>3182</v>
      </c>
      <c r="O311" s="21" t="s">
        <v>2345</v>
      </c>
      <c r="P311" s="21" t="s">
        <v>3183</v>
      </c>
      <c r="Q311" s="21">
        <v>292</v>
      </c>
      <c r="R311" s="21">
        <v>0</v>
      </c>
      <c r="S311" s="21">
        <v>77</v>
      </c>
      <c r="T311" s="21">
        <v>369</v>
      </c>
      <c r="U311" s="21">
        <v>0.7913</v>
      </c>
      <c r="V311" s="21">
        <v>0</v>
      </c>
      <c r="W311" s="21">
        <v>0.7913</v>
      </c>
      <c r="X311" s="21" t="s">
        <v>2015</v>
      </c>
      <c r="Y311" s="21" t="s">
        <v>2015</v>
      </c>
      <c r="Z311" s="21" t="s">
        <v>2015</v>
      </c>
      <c r="AA311" s="21" t="s">
        <v>2015</v>
      </c>
      <c r="AB311" s="21" t="s">
        <v>2015</v>
      </c>
      <c r="AC311" s="21" t="s">
        <v>2015</v>
      </c>
      <c r="AD311" s="21" t="s">
        <v>2015</v>
      </c>
      <c r="AE311" s="21" t="s">
        <v>2342</v>
      </c>
      <c r="AF311" s="21" t="s">
        <v>2342</v>
      </c>
      <c r="AG311" s="21" t="s">
        <v>2342</v>
      </c>
      <c r="AH311" s="21" t="s">
        <v>2015</v>
      </c>
      <c r="AI311" s="21" t="s">
        <v>2015</v>
      </c>
      <c r="AJ311" s="21" t="s">
        <v>2015</v>
      </c>
      <c r="AK311" s="21" t="s">
        <v>2015</v>
      </c>
      <c r="AL311" s="21" t="s">
        <v>4802</v>
      </c>
    </row>
    <row r="312" spans="1:38" ht="15" customHeight="1">
      <c r="A312" s="21">
        <v>159336</v>
      </c>
      <c r="B312" s="21">
        <v>660745</v>
      </c>
      <c r="C312" s="21" t="s">
        <v>189</v>
      </c>
      <c r="D312" s="21" t="s">
        <v>2177</v>
      </c>
      <c r="E312" s="21" t="s">
        <v>0</v>
      </c>
      <c r="F312" s="21" t="s">
        <v>4863</v>
      </c>
      <c r="G312" s="21" t="s">
        <v>2340</v>
      </c>
      <c r="H312" s="21" t="s">
        <v>2341</v>
      </c>
      <c r="I312" s="21" t="s">
        <v>2015</v>
      </c>
      <c r="J312" s="21" t="s">
        <v>2342</v>
      </c>
      <c r="K312" s="21" t="s">
        <v>1223</v>
      </c>
      <c r="L312" s="21" t="s">
        <v>3589</v>
      </c>
      <c r="M312" s="21"/>
      <c r="N312" s="21" t="s">
        <v>3587</v>
      </c>
      <c r="O312" s="21" t="s">
        <v>2345</v>
      </c>
      <c r="P312" s="21" t="s">
        <v>3588</v>
      </c>
      <c r="Q312" s="21">
        <v>189</v>
      </c>
      <c r="R312" s="21">
        <v>0</v>
      </c>
      <c r="S312" s="21">
        <v>27</v>
      </c>
      <c r="T312" s="21">
        <v>216</v>
      </c>
      <c r="U312" s="21">
        <v>0.875</v>
      </c>
      <c r="V312" s="21">
        <v>0</v>
      </c>
      <c r="W312" s="21">
        <v>0.875</v>
      </c>
      <c r="X312" s="21" t="s">
        <v>2342</v>
      </c>
      <c r="Y312" s="21" t="s">
        <v>2342</v>
      </c>
      <c r="Z312" s="21" t="s">
        <v>2342</v>
      </c>
      <c r="AA312" s="21" t="s">
        <v>2342</v>
      </c>
      <c r="AB312" s="21" t="s">
        <v>2342</v>
      </c>
      <c r="AC312" s="21" t="s">
        <v>2342</v>
      </c>
      <c r="AD312" s="21" t="s">
        <v>2342</v>
      </c>
      <c r="AE312" s="21" t="s">
        <v>2015</v>
      </c>
      <c r="AF312" s="21" t="s">
        <v>2015</v>
      </c>
      <c r="AG312" s="21" t="s">
        <v>2015</v>
      </c>
      <c r="AH312" s="21" t="s">
        <v>2015</v>
      </c>
      <c r="AI312" s="21" t="s">
        <v>2015</v>
      </c>
      <c r="AJ312" s="21" t="s">
        <v>2015</v>
      </c>
      <c r="AK312" s="21" t="s">
        <v>2015</v>
      </c>
      <c r="AL312" s="21" t="s">
        <v>4802</v>
      </c>
    </row>
    <row r="313" spans="1:38" ht="15" customHeight="1">
      <c r="A313" s="21">
        <v>159336</v>
      </c>
      <c r="B313" s="21">
        <v>660746</v>
      </c>
      <c r="C313" s="21" t="s">
        <v>189</v>
      </c>
      <c r="D313" s="21" t="s">
        <v>2177</v>
      </c>
      <c r="E313" s="21" t="s">
        <v>0</v>
      </c>
      <c r="F313" s="21" t="s">
        <v>4863</v>
      </c>
      <c r="G313" s="21" t="s">
        <v>2340</v>
      </c>
      <c r="H313" s="21" t="s">
        <v>2341</v>
      </c>
      <c r="I313" s="21" t="s">
        <v>2015</v>
      </c>
      <c r="J313" s="21" t="s">
        <v>2342</v>
      </c>
      <c r="K313" s="21" t="s">
        <v>1224</v>
      </c>
      <c r="L313" s="21" t="s">
        <v>3590</v>
      </c>
      <c r="M313" s="21"/>
      <c r="N313" s="21" t="s">
        <v>3591</v>
      </c>
      <c r="O313" s="21" t="s">
        <v>2345</v>
      </c>
      <c r="P313" s="21" t="s">
        <v>3592</v>
      </c>
      <c r="Q313" s="21">
        <v>104</v>
      </c>
      <c r="R313" s="21">
        <v>0</v>
      </c>
      <c r="S313" s="21">
        <v>0</v>
      </c>
      <c r="T313" s="21">
        <v>104</v>
      </c>
      <c r="U313" s="21">
        <v>1</v>
      </c>
      <c r="V313" s="21">
        <v>0</v>
      </c>
      <c r="W313" s="21">
        <v>1</v>
      </c>
      <c r="X313" s="21" t="s">
        <v>2342</v>
      </c>
      <c r="Y313" s="21" t="s">
        <v>2342</v>
      </c>
      <c r="Z313" s="21" t="s">
        <v>2342</v>
      </c>
      <c r="AA313" s="21" t="s">
        <v>2342</v>
      </c>
      <c r="AB313" s="21" t="s">
        <v>2342</v>
      </c>
      <c r="AC313" s="21" t="s">
        <v>2342</v>
      </c>
      <c r="AD313" s="21" t="s">
        <v>2342</v>
      </c>
      <c r="AE313" s="21" t="s">
        <v>2015</v>
      </c>
      <c r="AF313" s="21" t="s">
        <v>2015</v>
      </c>
      <c r="AG313" s="21" t="s">
        <v>2015</v>
      </c>
      <c r="AH313" s="21" t="s">
        <v>2015</v>
      </c>
      <c r="AI313" s="21" t="s">
        <v>2015</v>
      </c>
      <c r="AJ313" s="21" t="s">
        <v>2015</v>
      </c>
      <c r="AK313" s="21" t="s">
        <v>2015</v>
      </c>
      <c r="AL313" s="21" t="s">
        <v>4802</v>
      </c>
    </row>
    <row r="314" spans="1:38" ht="15" customHeight="1">
      <c r="A314" s="21">
        <v>159336</v>
      </c>
      <c r="B314" s="21">
        <v>660747</v>
      </c>
      <c r="C314" s="21" t="s">
        <v>189</v>
      </c>
      <c r="D314" s="21" t="s">
        <v>2177</v>
      </c>
      <c r="E314" s="21" t="s">
        <v>0</v>
      </c>
      <c r="F314" s="21" t="s">
        <v>4863</v>
      </c>
      <c r="G314" s="21" t="s">
        <v>2340</v>
      </c>
      <c r="H314" s="21" t="s">
        <v>2341</v>
      </c>
      <c r="I314" s="21" t="s">
        <v>2015</v>
      </c>
      <c r="J314" s="21" t="s">
        <v>2342</v>
      </c>
      <c r="K314" s="21" t="s">
        <v>1222</v>
      </c>
      <c r="L314" s="21" t="s">
        <v>3586</v>
      </c>
      <c r="M314" s="21"/>
      <c r="N314" s="21" t="s">
        <v>3587</v>
      </c>
      <c r="O314" s="21" t="s">
        <v>2345</v>
      </c>
      <c r="P314" s="21" t="s">
        <v>3588</v>
      </c>
      <c r="Q314" s="21">
        <v>161</v>
      </c>
      <c r="R314" s="21">
        <v>0</v>
      </c>
      <c r="S314" s="21">
        <v>0</v>
      </c>
      <c r="T314" s="21">
        <v>161</v>
      </c>
      <c r="U314" s="21">
        <v>1</v>
      </c>
      <c r="V314" s="21">
        <v>0</v>
      </c>
      <c r="W314" s="21">
        <v>1</v>
      </c>
      <c r="X314" s="21" t="s">
        <v>2015</v>
      </c>
      <c r="Y314" s="21" t="s">
        <v>2015</v>
      </c>
      <c r="Z314" s="21" t="s">
        <v>2015</v>
      </c>
      <c r="AA314" s="21" t="s">
        <v>2015</v>
      </c>
      <c r="AB314" s="21" t="s">
        <v>2015</v>
      </c>
      <c r="AC314" s="21" t="s">
        <v>2015</v>
      </c>
      <c r="AD314" s="21" t="s">
        <v>2015</v>
      </c>
      <c r="AE314" s="21" t="s">
        <v>2342</v>
      </c>
      <c r="AF314" s="21" t="s">
        <v>2342</v>
      </c>
      <c r="AG314" s="21" t="s">
        <v>2342</v>
      </c>
      <c r="AH314" s="21" t="s">
        <v>2015</v>
      </c>
      <c r="AI314" s="21" t="s">
        <v>2015</v>
      </c>
      <c r="AJ314" s="21" t="s">
        <v>2015</v>
      </c>
      <c r="AK314" s="21" t="s">
        <v>2015</v>
      </c>
      <c r="AL314" s="21" t="s">
        <v>4802</v>
      </c>
    </row>
    <row r="315" spans="1:38" ht="15" customHeight="1">
      <c r="A315" s="21">
        <v>159336</v>
      </c>
      <c r="B315" s="21">
        <v>660748</v>
      </c>
      <c r="C315" s="21" t="s">
        <v>189</v>
      </c>
      <c r="D315" s="21" t="s">
        <v>2177</v>
      </c>
      <c r="E315" s="21" t="s">
        <v>0</v>
      </c>
      <c r="F315" s="21" t="s">
        <v>4863</v>
      </c>
      <c r="G315" s="21" t="s">
        <v>2340</v>
      </c>
      <c r="H315" s="21" t="s">
        <v>2341</v>
      </c>
      <c r="I315" s="21" t="s">
        <v>2015</v>
      </c>
      <c r="J315" s="21" t="s">
        <v>2342</v>
      </c>
      <c r="K315" s="21" t="s">
        <v>1221</v>
      </c>
      <c r="L315" s="21" t="s">
        <v>3586</v>
      </c>
      <c r="M315" s="21"/>
      <c r="N315" s="21" t="s">
        <v>3587</v>
      </c>
      <c r="O315" s="21" t="s">
        <v>2345</v>
      </c>
      <c r="P315" s="21" t="s">
        <v>3588</v>
      </c>
      <c r="Q315" s="21">
        <v>174</v>
      </c>
      <c r="R315" s="21">
        <v>0</v>
      </c>
      <c r="S315" s="21">
        <v>6</v>
      </c>
      <c r="T315" s="21">
        <v>180</v>
      </c>
      <c r="U315" s="21">
        <v>0.9667</v>
      </c>
      <c r="V315" s="21">
        <v>0</v>
      </c>
      <c r="W315" s="21">
        <v>0.9667</v>
      </c>
      <c r="X315" s="21" t="s">
        <v>2015</v>
      </c>
      <c r="Y315" s="21" t="s">
        <v>2015</v>
      </c>
      <c r="Z315" s="21" t="s">
        <v>2015</v>
      </c>
      <c r="AA315" s="21" t="s">
        <v>2015</v>
      </c>
      <c r="AB315" s="21" t="s">
        <v>2015</v>
      </c>
      <c r="AC315" s="21" t="s">
        <v>2015</v>
      </c>
      <c r="AD315" s="21" t="s">
        <v>2015</v>
      </c>
      <c r="AE315" s="21" t="s">
        <v>2015</v>
      </c>
      <c r="AF315" s="21" t="s">
        <v>2015</v>
      </c>
      <c r="AG315" s="21" t="s">
        <v>2015</v>
      </c>
      <c r="AH315" s="21" t="s">
        <v>2342</v>
      </c>
      <c r="AI315" s="21" t="s">
        <v>2342</v>
      </c>
      <c r="AJ315" s="21" t="s">
        <v>2342</v>
      </c>
      <c r="AK315" s="21" t="s">
        <v>2342</v>
      </c>
      <c r="AL315" s="21" t="s">
        <v>4802</v>
      </c>
    </row>
    <row r="316" spans="1:38" ht="15" customHeight="1">
      <c r="A316" s="21">
        <v>159395</v>
      </c>
      <c r="B316" s="21">
        <v>660749</v>
      </c>
      <c r="C316" s="21" t="s">
        <v>174</v>
      </c>
      <c r="D316" s="21" t="s">
        <v>2162</v>
      </c>
      <c r="E316" s="21" t="s">
        <v>0</v>
      </c>
      <c r="F316" s="21" t="s">
        <v>4863</v>
      </c>
      <c r="G316" s="21" t="s">
        <v>2340</v>
      </c>
      <c r="H316" s="21" t="s">
        <v>2341</v>
      </c>
      <c r="I316" s="21" t="s">
        <v>2015</v>
      </c>
      <c r="J316" s="21" t="s">
        <v>2342</v>
      </c>
      <c r="K316" s="21" t="s">
        <v>4724</v>
      </c>
      <c r="L316" s="21" t="s">
        <v>3510</v>
      </c>
      <c r="M316" s="21"/>
      <c r="N316" s="21" t="s">
        <v>3508</v>
      </c>
      <c r="O316" s="21" t="s">
        <v>2345</v>
      </c>
      <c r="P316" s="21" t="s">
        <v>3509</v>
      </c>
      <c r="Q316" s="21">
        <v>103</v>
      </c>
      <c r="R316" s="21">
        <v>32</v>
      </c>
      <c r="S316" s="21">
        <v>247</v>
      </c>
      <c r="T316" s="21">
        <v>382</v>
      </c>
      <c r="U316" s="21">
        <v>0.26960000000000001</v>
      </c>
      <c r="V316" s="21">
        <v>8.3799999999999999E-2</v>
      </c>
      <c r="W316" s="21">
        <v>0.35339999999999999</v>
      </c>
      <c r="X316" s="21" t="s">
        <v>2015</v>
      </c>
      <c r="Y316" s="21" t="s">
        <v>2015</v>
      </c>
      <c r="Z316" s="21" t="s">
        <v>2015</v>
      </c>
      <c r="AA316" s="21" t="s">
        <v>2015</v>
      </c>
      <c r="AB316" s="21" t="s">
        <v>2342</v>
      </c>
      <c r="AC316" s="21" t="s">
        <v>2342</v>
      </c>
      <c r="AD316" s="21" t="s">
        <v>2342</v>
      </c>
      <c r="AE316" s="21" t="s">
        <v>2342</v>
      </c>
      <c r="AF316" s="21" t="s">
        <v>2015</v>
      </c>
      <c r="AG316" s="21" t="s">
        <v>2015</v>
      </c>
      <c r="AH316" s="21" t="s">
        <v>2015</v>
      </c>
      <c r="AI316" s="21" t="s">
        <v>2015</v>
      </c>
      <c r="AJ316" s="21" t="s">
        <v>2015</v>
      </c>
      <c r="AK316" s="21" t="s">
        <v>2015</v>
      </c>
      <c r="AL316" s="21" t="s">
        <v>4803</v>
      </c>
    </row>
    <row r="317" spans="1:38" ht="15" customHeight="1">
      <c r="A317" s="21">
        <v>159395</v>
      </c>
      <c r="B317" s="21">
        <v>660750</v>
      </c>
      <c r="C317" s="21" t="s">
        <v>174</v>
      </c>
      <c r="D317" s="21" t="s">
        <v>2162</v>
      </c>
      <c r="E317" s="21" t="s">
        <v>0</v>
      </c>
      <c r="F317" s="21" t="s">
        <v>4863</v>
      </c>
      <c r="G317" s="21" t="s">
        <v>2340</v>
      </c>
      <c r="H317" s="21" t="s">
        <v>2341</v>
      </c>
      <c r="I317" s="21" t="s">
        <v>2015</v>
      </c>
      <c r="J317" s="21" t="s">
        <v>2342</v>
      </c>
      <c r="K317" s="21" t="s">
        <v>1153</v>
      </c>
      <c r="L317" s="21" t="s">
        <v>5489</v>
      </c>
      <c r="M317" s="21"/>
      <c r="N317" s="21" t="s">
        <v>3508</v>
      </c>
      <c r="O317" s="21" t="s">
        <v>2345</v>
      </c>
      <c r="P317" s="21" t="s">
        <v>3509</v>
      </c>
      <c r="Q317" s="21">
        <v>109</v>
      </c>
      <c r="R317" s="21">
        <v>27</v>
      </c>
      <c r="S317" s="21">
        <v>220</v>
      </c>
      <c r="T317" s="21">
        <v>356</v>
      </c>
      <c r="U317" s="21">
        <v>0.30620000000000003</v>
      </c>
      <c r="V317" s="21">
        <v>7.5800000000000006E-2</v>
      </c>
      <c r="W317" s="21">
        <v>0.38200000000000001</v>
      </c>
      <c r="X317" s="21" t="s">
        <v>2342</v>
      </c>
      <c r="Y317" s="21" t="s">
        <v>2342</v>
      </c>
      <c r="Z317" s="21" t="s">
        <v>2342</v>
      </c>
      <c r="AA317" s="21" t="s">
        <v>2342</v>
      </c>
      <c r="AB317" s="21" t="s">
        <v>2015</v>
      </c>
      <c r="AC317" s="21" t="s">
        <v>2015</v>
      </c>
      <c r="AD317" s="21" t="s">
        <v>2015</v>
      </c>
      <c r="AE317" s="21" t="s">
        <v>2015</v>
      </c>
      <c r="AF317" s="21" t="s">
        <v>2015</v>
      </c>
      <c r="AG317" s="21" t="s">
        <v>2015</v>
      </c>
      <c r="AH317" s="21" t="s">
        <v>2015</v>
      </c>
      <c r="AI317" s="21" t="s">
        <v>2015</v>
      </c>
      <c r="AJ317" s="21" t="s">
        <v>2015</v>
      </c>
      <c r="AK317" s="21" t="s">
        <v>2015</v>
      </c>
      <c r="AL317" s="21" t="s">
        <v>4803</v>
      </c>
    </row>
    <row r="318" spans="1:38" ht="15" customHeight="1">
      <c r="A318" s="21">
        <v>159395</v>
      </c>
      <c r="B318" s="21">
        <v>660751</v>
      </c>
      <c r="C318" s="21" t="s">
        <v>174</v>
      </c>
      <c r="D318" s="21" t="s">
        <v>2162</v>
      </c>
      <c r="E318" s="21" t="s">
        <v>0</v>
      </c>
      <c r="F318" s="21" t="s">
        <v>4863</v>
      </c>
      <c r="G318" s="21" t="s">
        <v>2340</v>
      </c>
      <c r="H318" s="21" t="s">
        <v>2341</v>
      </c>
      <c r="I318" s="21" t="s">
        <v>2015</v>
      </c>
      <c r="J318" s="21" t="s">
        <v>2342</v>
      </c>
      <c r="K318" s="21" t="s">
        <v>1154</v>
      </c>
      <c r="L318" s="21" t="s">
        <v>5125</v>
      </c>
      <c r="M318" s="21"/>
      <c r="N318" s="21" t="s">
        <v>3508</v>
      </c>
      <c r="O318" s="21" t="s">
        <v>2345</v>
      </c>
      <c r="P318" s="21" t="s">
        <v>3509</v>
      </c>
      <c r="Q318" s="21">
        <v>173</v>
      </c>
      <c r="R318" s="21">
        <v>51</v>
      </c>
      <c r="S318" s="21">
        <v>474</v>
      </c>
      <c r="T318" s="21">
        <v>698</v>
      </c>
      <c r="U318" s="21">
        <v>0.24790000000000001</v>
      </c>
      <c r="V318" s="21">
        <v>7.3099999999999998E-2</v>
      </c>
      <c r="W318" s="21">
        <v>0.32090000000000002</v>
      </c>
      <c r="X318" s="21" t="s">
        <v>2015</v>
      </c>
      <c r="Y318" s="21" t="s">
        <v>2015</v>
      </c>
      <c r="Z318" s="21" t="s">
        <v>2015</v>
      </c>
      <c r="AA318" s="21" t="s">
        <v>2015</v>
      </c>
      <c r="AB318" s="21" t="s">
        <v>2015</v>
      </c>
      <c r="AC318" s="21" t="s">
        <v>2015</v>
      </c>
      <c r="AD318" s="21" t="s">
        <v>2015</v>
      </c>
      <c r="AE318" s="21" t="s">
        <v>2015</v>
      </c>
      <c r="AF318" s="21" t="s">
        <v>2342</v>
      </c>
      <c r="AG318" s="21" t="s">
        <v>2342</v>
      </c>
      <c r="AH318" s="21" t="s">
        <v>2342</v>
      </c>
      <c r="AI318" s="21" t="s">
        <v>2342</v>
      </c>
      <c r="AJ318" s="21" t="s">
        <v>2342</v>
      </c>
      <c r="AK318" s="21" t="s">
        <v>2342</v>
      </c>
      <c r="AL318" s="21" t="s">
        <v>4803</v>
      </c>
    </row>
    <row r="319" spans="1:38" ht="15" customHeight="1">
      <c r="A319" s="21">
        <v>159208</v>
      </c>
      <c r="B319" s="21">
        <v>660753</v>
      </c>
      <c r="C319" s="21" t="s">
        <v>167</v>
      </c>
      <c r="D319" s="21" t="s">
        <v>2155</v>
      </c>
      <c r="E319" s="21" t="s">
        <v>8</v>
      </c>
      <c r="F319" s="21" t="s">
        <v>4865</v>
      </c>
      <c r="G319" s="21" t="s">
        <v>2340</v>
      </c>
      <c r="H319" s="21" t="s">
        <v>2341</v>
      </c>
      <c r="I319" s="21" t="s">
        <v>2015</v>
      </c>
      <c r="J319" s="21" t="s">
        <v>2342</v>
      </c>
      <c r="K319" s="21" t="s">
        <v>1117</v>
      </c>
      <c r="L319" s="21" t="s">
        <v>3458</v>
      </c>
      <c r="M319" s="21"/>
      <c r="N319" s="21" t="s">
        <v>8</v>
      </c>
      <c r="O319" s="21" t="s">
        <v>2345</v>
      </c>
      <c r="P319" s="21" t="s">
        <v>3459</v>
      </c>
      <c r="Q319" s="21">
        <v>136</v>
      </c>
      <c r="R319" s="21">
        <v>39</v>
      </c>
      <c r="S319" s="21">
        <v>334</v>
      </c>
      <c r="T319" s="21">
        <v>509</v>
      </c>
      <c r="U319" s="21">
        <v>0.26719999999999999</v>
      </c>
      <c r="V319" s="21">
        <v>7.6600000000000001E-2</v>
      </c>
      <c r="W319" s="21">
        <v>0.34379999999999999</v>
      </c>
      <c r="X319" s="21" t="s">
        <v>2015</v>
      </c>
      <c r="Y319" s="21" t="s">
        <v>2342</v>
      </c>
      <c r="Z319" s="21" t="s">
        <v>2342</v>
      </c>
      <c r="AA319" s="21" t="s">
        <v>2342</v>
      </c>
      <c r="AB319" s="21" t="s">
        <v>2342</v>
      </c>
      <c r="AC319" s="21" t="s">
        <v>2342</v>
      </c>
      <c r="AD319" s="21" t="s">
        <v>2342</v>
      </c>
      <c r="AE319" s="21" t="s">
        <v>2015</v>
      </c>
      <c r="AF319" s="21" t="s">
        <v>2015</v>
      </c>
      <c r="AG319" s="21" t="s">
        <v>2015</v>
      </c>
      <c r="AH319" s="21" t="s">
        <v>2015</v>
      </c>
      <c r="AI319" s="21" t="s">
        <v>2015</v>
      </c>
      <c r="AJ319" s="21" t="s">
        <v>2015</v>
      </c>
      <c r="AK319" s="21" t="s">
        <v>2015</v>
      </c>
      <c r="AL319" s="21" t="s">
        <v>4803</v>
      </c>
    </row>
    <row r="320" spans="1:38" ht="15" customHeight="1">
      <c r="A320" s="21">
        <v>159417</v>
      </c>
      <c r="B320" s="21">
        <v>660757</v>
      </c>
      <c r="C320" s="21" t="s">
        <v>102</v>
      </c>
      <c r="D320" s="21" t="s">
        <v>2089</v>
      </c>
      <c r="E320" s="21" t="s">
        <v>0</v>
      </c>
      <c r="F320" s="21" t="s">
        <v>4863</v>
      </c>
      <c r="G320" s="21" t="s">
        <v>2340</v>
      </c>
      <c r="H320" s="21" t="s">
        <v>2341</v>
      </c>
      <c r="I320" s="21" t="s">
        <v>2015</v>
      </c>
      <c r="J320" s="21" t="s">
        <v>2342</v>
      </c>
      <c r="K320" s="21" t="s">
        <v>703</v>
      </c>
      <c r="L320" s="21" t="s">
        <v>5428</v>
      </c>
      <c r="M320" s="21"/>
      <c r="N320" s="21" t="s">
        <v>5429</v>
      </c>
      <c r="O320" s="21" t="s">
        <v>2345</v>
      </c>
      <c r="P320" s="21" t="s">
        <v>2903</v>
      </c>
      <c r="Q320" s="21">
        <v>503</v>
      </c>
      <c r="R320" s="21">
        <v>0</v>
      </c>
      <c r="S320" s="21">
        <v>199</v>
      </c>
      <c r="T320" s="21">
        <v>702</v>
      </c>
      <c r="U320" s="21">
        <v>0.71650000000000003</v>
      </c>
      <c r="V320" s="21">
        <v>0</v>
      </c>
      <c r="W320" s="21">
        <v>0.71650000000000003</v>
      </c>
      <c r="X320" s="21" t="s">
        <v>2342</v>
      </c>
      <c r="Y320" s="21" t="s">
        <v>2342</v>
      </c>
      <c r="Z320" s="21" t="s">
        <v>2342</v>
      </c>
      <c r="AA320" s="21" t="s">
        <v>2342</v>
      </c>
      <c r="AB320" s="21" t="s">
        <v>2342</v>
      </c>
      <c r="AC320" s="21" t="s">
        <v>2342</v>
      </c>
      <c r="AD320" s="21" t="s">
        <v>2342</v>
      </c>
      <c r="AE320" s="21" t="s">
        <v>2015</v>
      </c>
      <c r="AF320" s="21" t="s">
        <v>2015</v>
      </c>
      <c r="AG320" s="21" t="s">
        <v>2015</v>
      </c>
      <c r="AH320" s="21" t="s">
        <v>2015</v>
      </c>
      <c r="AI320" s="21" t="s">
        <v>2015</v>
      </c>
      <c r="AJ320" s="21" t="s">
        <v>2015</v>
      </c>
      <c r="AK320" s="21" t="s">
        <v>2015</v>
      </c>
      <c r="AL320" s="21" t="s">
        <v>4802</v>
      </c>
    </row>
    <row r="321" spans="1:38" ht="15" customHeight="1">
      <c r="A321" s="21">
        <v>159417</v>
      </c>
      <c r="B321" s="21">
        <v>660758</v>
      </c>
      <c r="C321" s="21" t="s">
        <v>102</v>
      </c>
      <c r="D321" s="21" t="s">
        <v>2089</v>
      </c>
      <c r="E321" s="21" t="s">
        <v>0</v>
      </c>
      <c r="F321" s="21" t="s">
        <v>4863</v>
      </c>
      <c r="G321" s="21" t="s">
        <v>2340</v>
      </c>
      <c r="H321" s="21" t="s">
        <v>2341</v>
      </c>
      <c r="I321" s="21" t="s">
        <v>2015</v>
      </c>
      <c r="J321" s="21" t="s">
        <v>2342</v>
      </c>
      <c r="K321" s="21" t="s">
        <v>705</v>
      </c>
      <c r="L321" s="21" t="s">
        <v>5432</v>
      </c>
      <c r="M321" s="21"/>
      <c r="N321" s="21" t="s">
        <v>5431</v>
      </c>
      <c r="O321" s="21" t="s">
        <v>2345</v>
      </c>
      <c r="P321" s="21" t="s">
        <v>2903</v>
      </c>
      <c r="Q321" s="21">
        <v>251</v>
      </c>
      <c r="R321" s="21">
        <v>0</v>
      </c>
      <c r="S321" s="21">
        <v>130</v>
      </c>
      <c r="T321" s="21">
        <v>381</v>
      </c>
      <c r="U321" s="21">
        <v>0.65880000000000005</v>
      </c>
      <c r="V321" s="21">
        <v>0</v>
      </c>
      <c r="W321" s="21">
        <v>0.65880000000000005</v>
      </c>
      <c r="X321" s="21" t="s">
        <v>2015</v>
      </c>
      <c r="Y321" s="21" t="s">
        <v>2015</v>
      </c>
      <c r="Z321" s="21" t="s">
        <v>2015</v>
      </c>
      <c r="AA321" s="21" t="s">
        <v>2015</v>
      </c>
      <c r="AB321" s="21" t="s">
        <v>2015</v>
      </c>
      <c r="AC321" s="21" t="s">
        <v>2015</v>
      </c>
      <c r="AD321" s="21" t="s">
        <v>2015</v>
      </c>
      <c r="AE321" s="21" t="s">
        <v>2342</v>
      </c>
      <c r="AF321" s="21" t="s">
        <v>2342</v>
      </c>
      <c r="AG321" s="21" t="s">
        <v>2342</v>
      </c>
      <c r="AH321" s="21" t="s">
        <v>2015</v>
      </c>
      <c r="AI321" s="21" t="s">
        <v>2015</v>
      </c>
      <c r="AJ321" s="21" t="s">
        <v>2015</v>
      </c>
      <c r="AK321" s="21" t="s">
        <v>2015</v>
      </c>
      <c r="AL321" s="21" t="s">
        <v>4802</v>
      </c>
    </row>
    <row r="322" spans="1:38" ht="15" customHeight="1">
      <c r="A322" s="21">
        <v>159417</v>
      </c>
      <c r="B322" s="21">
        <v>660759</v>
      </c>
      <c r="C322" s="21" t="s">
        <v>102</v>
      </c>
      <c r="D322" s="21" t="s">
        <v>2089</v>
      </c>
      <c r="E322" s="21" t="s">
        <v>0</v>
      </c>
      <c r="F322" s="21" t="s">
        <v>4863</v>
      </c>
      <c r="G322" s="21" t="s">
        <v>2340</v>
      </c>
      <c r="H322" s="21" t="s">
        <v>2341</v>
      </c>
      <c r="I322" s="21" t="s">
        <v>2015</v>
      </c>
      <c r="J322" s="21" t="s">
        <v>2342</v>
      </c>
      <c r="K322" s="21" t="s">
        <v>704</v>
      </c>
      <c r="L322" s="21" t="s">
        <v>5430</v>
      </c>
      <c r="M322" s="21"/>
      <c r="N322" s="21" t="s">
        <v>5431</v>
      </c>
      <c r="O322" s="21" t="s">
        <v>2345</v>
      </c>
      <c r="P322" s="21" t="s">
        <v>2903</v>
      </c>
      <c r="Q322" s="21">
        <v>282</v>
      </c>
      <c r="R322" s="21">
        <v>0</v>
      </c>
      <c r="S322" s="21">
        <v>207</v>
      </c>
      <c r="T322" s="21">
        <v>489</v>
      </c>
      <c r="U322" s="21">
        <v>0.57669999999999999</v>
      </c>
      <c r="V322" s="21">
        <v>0</v>
      </c>
      <c r="W322" s="21">
        <v>0.57669999999999999</v>
      </c>
      <c r="X322" s="21" t="s">
        <v>2015</v>
      </c>
      <c r="Y322" s="21" t="s">
        <v>2015</v>
      </c>
      <c r="Z322" s="21" t="s">
        <v>2015</v>
      </c>
      <c r="AA322" s="21" t="s">
        <v>2015</v>
      </c>
      <c r="AB322" s="21" t="s">
        <v>2015</v>
      </c>
      <c r="AC322" s="21" t="s">
        <v>2015</v>
      </c>
      <c r="AD322" s="21" t="s">
        <v>2015</v>
      </c>
      <c r="AE322" s="21" t="s">
        <v>2015</v>
      </c>
      <c r="AF322" s="21" t="s">
        <v>2015</v>
      </c>
      <c r="AG322" s="21" t="s">
        <v>2015</v>
      </c>
      <c r="AH322" s="21" t="s">
        <v>2342</v>
      </c>
      <c r="AI322" s="21" t="s">
        <v>2342</v>
      </c>
      <c r="AJ322" s="21" t="s">
        <v>2342</v>
      </c>
      <c r="AK322" s="21" t="s">
        <v>2342</v>
      </c>
      <c r="AL322" s="21" t="s">
        <v>4802</v>
      </c>
    </row>
    <row r="323" spans="1:38" ht="15" customHeight="1">
      <c r="A323" s="21">
        <v>160002</v>
      </c>
      <c r="B323" s="21">
        <v>660760</v>
      </c>
      <c r="C323" s="21" t="s">
        <v>278</v>
      </c>
      <c r="D323" s="21" t="s">
        <v>2267</v>
      </c>
      <c r="E323" s="21" t="s">
        <v>0</v>
      </c>
      <c r="F323" s="21" t="s">
        <v>4863</v>
      </c>
      <c r="G323" s="21" t="s">
        <v>2340</v>
      </c>
      <c r="H323" s="21" t="s">
        <v>2341</v>
      </c>
      <c r="I323" s="21" t="s">
        <v>2015</v>
      </c>
      <c r="J323" s="21" t="s">
        <v>2342</v>
      </c>
      <c r="K323" s="21" t="s">
        <v>1817</v>
      </c>
      <c r="L323" s="21" t="s">
        <v>5577</v>
      </c>
      <c r="M323" s="21"/>
      <c r="N323" s="21" t="s">
        <v>5578</v>
      </c>
      <c r="O323" s="21" t="s">
        <v>2345</v>
      </c>
      <c r="P323" s="21" t="s">
        <v>4392</v>
      </c>
      <c r="Q323" s="21">
        <v>125</v>
      </c>
      <c r="R323" s="21">
        <v>0</v>
      </c>
      <c r="S323" s="21">
        <v>38</v>
      </c>
      <c r="T323" s="21">
        <v>163</v>
      </c>
      <c r="U323" s="21">
        <v>0.76690000000000003</v>
      </c>
      <c r="V323" s="21">
        <v>0</v>
      </c>
      <c r="W323" s="21">
        <v>0.76690000000000003</v>
      </c>
      <c r="X323" s="21" t="s">
        <v>2015</v>
      </c>
      <c r="Y323" s="21" t="s">
        <v>2342</v>
      </c>
      <c r="Z323" s="21" t="s">
        <v>2342</v>
      </c>
      <c r="AA323" s="21" t="s">
        <v>2342</v>
      </c>
      <c r="AB323" s="21" t="s">
        <v>2342</v>
      </c>
      <c r="AC323" s="21" t="s">
        <v>2342</v>
      </c>
      <c r="AD323" s="21" t="s">
        <v>2342</v>
      </c>
      <c r="AE323" s="21" t="s">
        <v>2342</v>
      </c>
      <c r="AF323" s="21" t="s">
        <v>2342</v>
      </c>
      <c r="AG323" s="21" t="s">
        <v>2342</v>
      </c>
      <c r="AH323" s="21" t="s">
        <v>2342</v>
      </c>
      <c r="AI323" s="21" t="s">
        <v>2342</v>
      </c>
      <c r="AJ323" s="21" t="s">
        <v>2342</v>
      </c>
      <c r="AK323" s="21" t="s">
        <v>2342</v>
      </c>
      <c r="AL323" s="21" t="s">
        <v>4802</v>
      </c>
    </row>
    <row r="324" spans="1:38" ht="15" customHeight="1">
      <c r="A324" s="21">
        <v>159385</v>
      </c>
      <c r="B324" s="21">
        <v>660761</v>
      </c>
      <c r="C324" s="21" t="s">
        <v>147</v>
      </c>
      <c r="D324" s="21" t="s">
        <v>2135</v>
      </c>
      <c r="E324" s="21" t="s">
        <v>0</v>
      </c>
      <c r="F324" s="21" t="s">
        <v>4863</v>
      </c>
      <c r="G324" s="21" t="s">
        <v>2340</v>
      </c>
      <c r="H324" s="21" t="s">
        <v>2341</v>
      </c>
      <c r="I324" s="21" t="s">
        <v>2015</v>
      </c>
      <c r="J324" s="21" t="s">
        <v>2342</v>
      </c>
      <c r="K324" s="21" t="s">
        <v>4890</v>
      </c>
      <c r="L324" s="21" t="s">
        <v>3335</v>
      </c>
      <c r="M324" s="21"/>
      <c r="N324" s="21" t="s">
        <v>3336</v>
      </c>
      <c r="O324" s="21" t="s">
        <v>2345</v>
      </c>
      <c r="P324" s="21" t="s">
        <v>3334</v>
      </c>
      <c r="Q324" s="21">
        <v>174</v>
      </c>
      <c r="R324" s="21">
        <v>0</v>
      </c>
      <c r="S324" s="21">
        <v>22</v>
      </c>
      <c r="T324" s="21">
        <v>196</v>
      </c>
      <c r="U324" s="21">
        <v>0.88780000000000003</v>
      </c>
      <c r="V324" s="21">
        <v>0</v>
      </c>
      <c r="W324" s="21">
        <v>0.88780000000000003</v>
      </c>
      <c r="X324" s="21" t="s">
        <v>2342</v>
      </c>
      <c r="Y324" s="21" t="s">
        <v>2342</v>
      </c>
      <c r="Z324" s="21" t="s">
        <v>2342</v>
      </c>
      <c r="AA324" s="21" t="s">
        <v>2342</v>
      </c>
      <c r="AB324" s="21" t="s">
        <v>2342</v>
      </c>
      <c r="AC324" s="21" t="s">
        <v>2342</v>
      </c>
      <c r="AD324" s="21" t="s">
        <v>2342</v>
      </c>
      <c r="AE324" s="21" t="s">
        <v>2342</v>
      </c>
      <c r="AF324" s="21" t="s">
        <v>2342</v>
      </c>
      <c r="AG324" s="21" t="s">
        <v>2342</v>
      </c>
      <c r="AH324" s="21" t="s">
        <v>2342</v>
      </c>
      <c r="AI324" s="21" t="s">
        <v>2342</v>
      </c>
      <c r="AJ324" s="21" t="s">
        <v>2342</v>
      </c>
      <c r="AK324" s="21" t="s">
        <v>2342</v>
      </c>
      <c r="AL324" s="21" t="s">
        <v>4802</v>
      </c>
    </row>
    <row r="325" spans="1:38" ht="15" customHeight="1">
      <c r="A325" s="21">
        <v>159377</v>
      </c>
      <c r="B325" s="21">
        <v>660764</v>
      </c>
      <c r="C325" s="21" t="s">
        <v>200</v>
      </c>
      <c r="D325" s="21" t="s">
        <v>2188</v>
      </c>
      <c r="E325" s="21" t="s">
        <v>0</v>
      </c>
      <c r="F325" s="21" t="s">
        <v>4863</v>
      </c>
      <c r="G325" s="21" t="s">
        <v>2340</v>
      </c>
      <c r="H325" s="21" t="s">
        <v>2341</v>
      </c>
      <c r="I325" s="21" t="s">
        <v>2015</v>
      </c>
      <c r="J325" s="21" t="s">
        <v>2342</v>
      </c>
      <c r="K325" s="21" t="s">
        <v>4930</v>
      </c>
      <c r="L325" s="21" t="s">
        <v>5165</v>
      </c>
      <c r="M325" s="21"/>
      <c r="N325" s="21" t="s">
        <v>3704</v>
      </c>
      <c r="O325" s="21" t="s">
        <v>2345</v>
      </c>
      <c r="P325" s="21" t="s">
        <v>3705</v>
      </c>
      <c r="Q325" s="21">
        <v>227</v>
      </c>
      <c r="R325" s="21">
        <v>0</v>
      </c>
      <c r="S325" s="21">
        <v>8</v>
      </c>
      <c r="T325" s="21">
        <v>235</v>
      </c>
      <c r="U325" s="21">
        <v>0.96599999999999997</v>
      </c>
      <c r="V325" s="21">
        <v>0</v>
      </c>
      <c r="W325" s="21">
        <v>0.96599999999999997</v>
      </c>
      <c r="X325" s="21" t="s">
        <v>2015</v>
      </c>
      <c r="Y325" s="21" t="s">
        <v>2015</v>
      </c>
      <c r="Z325" s="21" t="s">
        <v>2015</v>
      </c>
      <c r="AA325" s="21" t="s">
        <v>2015</v>
      </c>
      <c r="AB325" s="21" t="s">
        <v>2015</v>
      </c>
      <c r="AC325" s="21" t="s">
        <v>2015</v>
      </c>
      <c r="AD325" s="21" t="s">
        <v>2015</v>
      </c>
      <c r="AE325" s="21" t="s">
        <v>2015</v>
      </c>
      <c r="AF325" s="21" t="s">
        <v>2342</v>
      </c>
      <c r="AG325" s="21" t="s">
        <v>2342</v>
      </c>
      <c r="AH325" s="21" t="s">
        <v>2342</v>
      </c>
      <c r="AI325" s="21" t="s">
        <v>2342</v>
      </c>
      <c r="AJ325" s="21" t="s">
        <v>2342</v>
      </c>
      <c r="AK325" s="21" t="s">
        <v>2342</v>
      </c>
      <c r="AL325" s="21" t="s">
        <v>4802</v>
      </c>
    </row>
    <row r="326" spans="1:38" ht="15" customHeight="1">
      <c r="A326" s="21">
        <v>159389</v>
      </c>
      <c r="B326" s="21">
        <v>660767</v>
      </c>
      <c r="C326" s="21" t="s">
        <v>198</v>
      </c>
      <c r="D326" s="21" t="s">
        <v>2186</v>
      </c>
      <c r="E326" s="21" t="s">
        <v>0</v>
      </c>
      <c r="F326" s="21" t="s">
        <v>4863</v>
      </c>
      <c r="G326" s="21" t="s">
        <v>2340</v>
      </c>
      <c r="H326" s="21" t="s">
        <v>2341</v>
      </c>
      <c r="I326" s="21" t="s">
        <v>2015</v>
      </c>
      <c r="J326" s="21" t="s">
        <v>2342</v>
      </c>
      <c r="K326" s="21" t="s">
        <v>1305</v>
      </c>
      <c r="L326" s="21" t="s">
        <v>5160</v>
      </c>
      <c r="M326" s="21"/>
      <c r="N326" s="21" t="s">
        <v>3695</v>
      </c>
      <c r="O326" s="21" t="s">
        <v>2345</v>
      </c>
      <c r="P326" s="21" t="s">
        <v>3696</v>
      </c>
      <c r="Q326" s="21">
        <v>129</v>
      </c>
      <c r="R326" s="21">
        <v>0</v>
      </c>
      <c r="S326" s="21">
        <v>46</v>
      </c>
      <c r="T326" s="21">
        <v>175</v>
      </c>
      <c r="U326" s="21">
        <v>0.73709999999999998</v>
      </c>
      <c r="V326" s="21">
        <v>0</v>
      </c>
      <c r="W326" s="21">
        <v>0.73709999999999998</v>
      </c>
      <c r="X326" s="21" t="s">
        <v>2015</v>
      </c>
      <c r="Y326" s="21" t="s">
        <v>2015</v>
      </c>
      <c r="Z326" s="21" t="s">
        <v>2015</v>
      </c>
      <c r="AA326" s="21" t="s">
        <v>2015</v>
      </c>
      <c r="AB326" s="21" t="s">
        <v>2015</v>
      </c>
      <c r="AC326" s="21" t="s">
        <v>2015</v>
      </c>
      <c r="AD326" s="21" t="s">
        <v>2015</v>
      </c>
      <c r="AE326" s="21" t="s">
        <v>2342</v>
      </c>
      <c r="AF326" s="21" t="s">
        <v>2342</v>
      </c>
      <c r="AG326" s="21" t="s">
        <v>2342</v>
      </c>
      <c r="AH326" s="21" t="s">
        <v>2342</v>
      </c>
      <c r="AI326" s="21" t="s">
        <v>2342</v>
      </c>
      <c r="AJ326" s="21" t="s">
        <v>2342</v>
      </c>
      <c r="AK326" s="21" t="s">
        <v>2342</v>
      </c>
      <c r="AL326" s="21" t="s">
        <v>4802</v>
      </c>
    </row>
    <row r="327" spans="1:38" ht="15" customHeight="1">
      <c r="A327" s="21">
        <v>159980</v>
      </c>
      <c r="B327" s="21">
        <v>660768</v>
      </c>
      <c r="C327" s="21" t="s">
        <v>197</v>
      </c>
      <c r="D327" s="21" t="s">
        <v>2185</v>
      </c>
      <c r="E327" s="21" t="s">
        <v>25</v>
      </c>
      <c r="F327" s="21" t="s">
        <v>4866</v>
      </c>
      <c r="G327" s="21" t="s">
        <v>2340</v>
      </c>
      <c r="H327" s="21" t="s">
        <v>2341</v>
      </c>
      <c r="I327" s="21" t="s">
        <v>2015</v>
      </c>
      <c r="J327" s="21" t="s">
        <v>2342</v>
      </c>
      <c r="K327" s="21" t="s">
        <v>1296</v>
      </c>
      <c r="L327" s="21" t="s">
        <v>3685</v>
      </c>
      <c r="M327" s="21"/>
      <c r="N327" s="21" t="s">
        <v>3684</v>
      </c>
      <c r="O327" s="21" t="s">
        <v>2345</v>
      </c>
      <c r="P327" s="21" t="s">
        <v>2675</v>
      </c>
      <c r="Q327" s="21">
        <v>130</v>
      </c>
      <c r="R327" s="21">
        <v>52</v>
      </c>
      <c r="S327" s="21">
        <v>226</v>
      </c>
      <c r="T327" s="21">
        <v>408</v>
      </c>
      <c r="U327" s="21">
        <v>0.31859999999999999</v>
      </c>
      <c r="V327" s="21">
        <v>0.1275</v>
      </c>
      <c r="W327" s="21">
        <v>0.4461</v>
      </c>
      <c r="X327" s="21" t="s">
        <v>2015</v>
      </c>
      <c r="Y327" s="21" t="s">
        <v>2342</v>
      </c>
      <c r="Z327" s="21" t="s">
        <v>2342</v>
      </c>
      <c r="AA327" s="21" t="s">
        <v>2342</v>
      </c>
      <c r="AB327" s="21" t="s">
        <v>2342</v>
      </c>
      <c r="AC327" s="21" t="s">
        <v>2342</v>
      </c>
      <c r="AD327" s="21" t="s">
        <v>2015</v>
      </c>
      <c r="AE327" s="21" t="s">
        <v>2015</v>
      </c>
      <c r="AF327" s="21" t="s">
        <v>2015</v>
      </c>
      <c r="AG327" s="21" t="s">
        <v>2015</v>
      </c>
      <c r="AH327" s="21" t="s">
        <v>2015</v>
      </c>
      <c r="AI327" s="21" t="s">
        <v>2015</v>
      </c>
      <c r="AJ327" s="21" t="s">
        <v>2015</v>
      </c>
      <c r="AK327" s="21" t="s">
        <v>2015</v>
      </c>
      <c r="AL327" s="21" t="s">
        <v>4803</v>
      </c>
    </row>
    <row r="328" spans="1:38" ht="15" customHeight="1">
      <c r="A328" s="21">
        <v>159980</v>
      </c>
      <c r="B328" s="21">
        <v>660772</v>
      </c>
      <c r="C328" s="21" t="s">
        <v>197</v>
      </c>
      <c r="D328" s="21" t="s">
        <v>2185</v>
      </c>
      <c r="E328" s="21" t="s">
        <v>25</v>
      </c>
      <c r="F328" s="21" t="s">
        <v>4866</v>
      </c>
      <c r="G328" s="21" t="s">
        <v>2340</v>
      </c>
      <c r="H328" s="21" t="s">
        <v>2341</v>
      </c>
      <c r="I328" s="21" t="s">
        <v>2015</v>
      </c>
      <c r="J328" s="21" t="s">
        <v>2342</v>
      </c>
      <c r="K328" s="21" t="s">
        <v>1301</v>
      </c>
      <c r="L328" s="21" t="s">
        <v>3690</v>
      </c>
      <c r="M328" s="21"/>
      <c r="N328" s="21" t="s">
        <v>3684</v>
      </c>
      <c r="O328" s="21" t="s">
        <v>2345</v>
      </c>
      <c r="P328" s="21" t="s">
        <v>2675</v>
      </c>
      <c r="Q328" s="21">
        <v>113</v>
      </c>
      <c r="R328" s="21">
        <v>48</v>
      </c>
      <c r="S328" s="21">
        <v>236</v>
      </c>
      <c r="T328" s="21">
        <v>397</v>
      </c>
      <c r="U328" s="21">
        <v>0.28460000000000002</v>
      </c>
      <c r="V328" s="21">
        <v>0.12089999999999999</v>
      </c>
      <c r="W328" s="21">
        <v>0.40550000000000003</v>
      </c>
      <c r="X328" s="21" t="s">
        <v>2015</v>
      </c>
      <c r="Y328" s="21" t="s">
        <v>2342</v>
      </c>
      <c r="Z328" s="21" t="s">
        <v>2342</v>
      </c>
      <c r="AA328" s="21" t="s">
        <v>2342</v>
      </c>
      <c r="AB328" s="21" t="s">
        <v>2342</v>
      </c>
      <c r="AC328" s="21" t="s">
        <v>2342</v>
      </c>
      <c r="AD328" s="21" t="s">
        <v>2015</v>
      </c>
      <c r="AE328" s="21" t="s">
        <v>2015</v>
      </c>
      <c r="AF328" s="21" t="s">
        <v>2015</v>
      </c>
      <c r="AG328" s="21" t="s">
        <v>2015</v>
      </c>
      <c r="AH328" s="21" t="s">
        <v>2015</v>
      </c>
      <c r="AI328" s="21" t="s">
        <v>2015</v>
      </c>
      <c r="AJ328" s="21" t="s">
        <v>2015</v>
      </c>
      <c r="AK328" s="21" t="s">
        <v>2015</v>
      </c>
      <c r="AL328" s="21" t="s">
        <v>4803</v>
      </c>
    </row>
    <row r="329" spans="1:38" ht="15" customHeight="1">
      <c r="A329" s="21">
        <v>159980</v>
      </c>
      <c r="B329" s="21">
        <v>660774</v>
      </c>
      <c r="C329" s="21" t="s">
        <v>197</v>
      </c>
      <c r="D329" s="21" t="s">
        <v>2185</v>
      </c>
      <c r="E329" s="21" t="s">
        <v>25</v>
      </c>
      <c r="F329" s="21" t="s">
        <v>4866</v>
      </c>
      <c r="G329" s="21" t="s">
        <v>2340</v>
      </c>
      <c r="H329" s="21" t="s">
        <v>2341</v>
      </c>
      <c r="I329" s="21" t="s">
        <v>2015</v>
      </c>
      <c r="J329" s="21" t="s">
        <v>2342</v>
      </c>
      <c r="K329" s="21" t="s">
        <v>1300</v>
      </c>
      <c r="L329" s="21" t="s">
        <v>3689</v>
      </c>
      <c r="M329" s="21"/>
      <c r="N329" s="21" t="s">
        <v>3684</v>
      </c>
      <c r="O329" s="21" t="s">
        <v>2345</v>
      </c>
      <c r="P329" s="21" t="s">
        <v>2675</v>
      </c>
      <c r="Q329" s="21">
        <v>201</v>
      </c>
      <c r="R329" s="21">
        <v>122</v>
      </c>
      <c r="S329" s="21">
        <v>453</v>
      </c>
      <c r="T329" s="21">
        <v>776</v>
      </c>
      <c r="U329" s="21">
        <v>0.25900000000000001</v>
      </c>
      <c r="V329" s="21">
        <v>0.15720000000000001</v>
      </c>
      <c r="W329" s="21">
        <v>0.41620000000000001</v>
      </c>
      <c r="X329" s="21" t="s">
        <v>2015</v>
      </c>
      <c r="Y329" s="21" t="s">
        <v>2015</v>
      </c>
      <c r="Z329" s="21" t="s">
        <v>2015</v>
      </c>
      <c r="AA329" s="21" t="s">
        <v>2015</v>
      </c>
      <c r="AB329" s="21" t="s">
        <v>2015</v>
      </c>
      <c r="AC329" s="21" t="s">
        <v>2015</v>
      </c>
      <c r="AD329" s="21" t="s">
        <v>2015</v>
      </c>
      <c r="AE329" s="21" t="s">
        <v>2015</v>
      </c>
      <c r="AF329" s="21" t="s">
        <v>2342</v>
      </c>
      <c r="AG329" s="21" t="s">
        <v>2342</v>
      </c>
      <c r="AH329" s="21" t="s">
        <v>2015</v>
      </c>
      <c r="AI329" s="21" t="s">
        <v>2015</v>
      </c>
      <c r="AJ329" s="21" t="s">
        <v>2015</v>
      </c>
      <c r="AK329" s="21" t="s">
        <v>2015</v>
      </c>
      <c r="AL329" s="21" t="s">
        <v>4803</v>
      </c>
    </row>
    <row r="330" spans="1:38" ht="15" customHeight="1">
      <c r="A330" s="21">
        <v>159208</v>
      </c>
      <c r="B330" s="21">
        <v>660776</v>
      </c>
      <c r="C330" s="21" t="s">
        <v>167</v>
      </c>
      <c r="D330" s="21" t="s">
        <v>2155</v>
      </c>
      <c r="E330" s="21" t="s">
        <v>8</v>
      </c>
      <c r="F330" s="21" t="s">
        <v>4865</v>
      </c>
      <c r="G330" s="21" t="s">
        <v>2340</v>
      </c>
      <c r="H330" s="21" t="s">
        <v>2341</v>
      </c>
      <c r="I330" s="21" t="s">
        <v>2015</v>
      </c>
      <c r="J330" s="21" t="s">
        <v>2342</v>
      </c>
      <c r="K330" s="21" t="s">
        <v>1118</v>
      </c>
      <c r="L330" s="21" t="s">
        <v>3460</v>
      </c>
      <c r="M330" s="21"/>
      <c r="N330" s="21" t="s">
        <v>3461</v>
      </c>
      <c r="O330" s="21" t="s">
        <v>2345</v>
      </c>
      <c r="P330" s="21" t="s">
        <v>3462</v>
      </c>
      <c r="Q330" s="21">
        <v>81</v>
      </c>
      <c r="R330" s="21">
        <v>37</v>
      </c>
      <c r="S330" s="21">
        <v>293</v>
      </c>
      <c r="T330" s="21">
        <v>411</v>
      </c>
      <c r="U330" s="21">
        <v>0.1971</v>
      </c>
      <c r="V330" s="21">
        <v>0.09</v>
      </c>
      <c r="W330" s="21">
        <v>0.28710000000000002</v>
      </c>
      <c r="X330" s="21" t="s">
        <v>2015</v>
      </c>
      <c r="Y330" s="21" t="s">
        <v>2342</v>
      </c>
      <c r="Z330" s="21" t="s">
        <v>2342</v>
      </c>
      <c r="AA330" s="21" t="s">
        <v>2342</v>
      </c>
      <c r="AB330" s="21" t="s">
        <v>2342</v>
      </c>
      <c r="AC330" s="21" t="s">
        <v>2342</v>
      </c>
      <c r="AD330" s="21" t="s">
        <v>2342</v>
      </c>
      <c r="AE330" s="21" t="s">
        <v>2015</v>
      </c>
      <c r="AF330" s="21" t="s">
        <v>2015</v>
      </c>
      <c r="AG330" s="21" t="s">
        <v>2015</v>
      </c>
      <c r="AH330" s="21" t="s">
        <v>2015</v>
      </c>
      <c r="AI330" s="21" t="s">
        <v>2015</v>
      </c>
      <c r="AJ330" s="21" t="s">
        <v>2015</v>
      </c>
      <c r="AK330" s="21" t="s">
        <v>2015</v>
      </c>
      <c r="AL330" s="21" t="s">
        <v>4803</v>
      </c>
    </row>
    <row r="331" spans="1:38" ht="15" customHeight="1">
      <c r="A331" s="21">
        <v>159980</v>
      </c>
      <c r="B331" s="21">
        <v>660777</v>
      </c>
      <c r="C331" s="21" t="s">
        <v>197</v>
      </c>
      <c r="D331" s="21" t="s">
        <v>2185</v>
      </c>
      <c r="E331" s="21" t="s">
        <v>25</v>
      </c>
      <c r="F331" s="21" t="s">
        <v>4866</v>
      </c>
      <c r="G331" s="21" t="s">
        <v>2340</v>
      </c>
      <c r="H331" s="21" t="s">
        <v>2341</v>
      </c>
      <c r="I331" s="21" t="s">
        <v>2015</v>
      </c>
      <c r="J331" s="21" t="s">
        <v>2342</v>
      </c>
      <c r="K331" s="21" t="s">
        <v>1302</v>
      </c>
      <c r="L331" s="21" t="s">
        <v>3691</v>
      </c>
      <c r="M331" s="21"/>
      <c r="N331" s="21" t="s">
        <v>3684</v>
      </c>
      <c r="O331" s="21" t="s">
        <v>2345</v>
      </c>
      <c r="P331" s="21" t="s">
        <v>2675</v>
      </c>
      <c r="Q331" s="21">
        <v>383</v>
      </c>
      <c r="R331" s="21">
        <v>148</v>
      </c>
      <c r="S331" s="21">
        <v>1068</v>
      </c>
      <c r="T331" s="21">
        <v>1599</v>
      </c>
      <c r="U331" s="21">
        <v>0.23949999999999999</v>
      </c>
      <c r="V331" s="21">
        <v>9.2600000000000002E-2</v>
      </c>
      <c r="W331" s="21">
        <v>0.33210000000000001</v>
      </c>
      <c r="X331" s="21" t="s">
        <v>2015</v>
      </c>
      <c r="Y331" s="21" t="s">
        <v>2015</v>
      </c>
      <c r="Z331" s="21" t="s">
        <v>2015</v>
      </c>
      <c r="AA331" s="21" t="s">
        <v>2015</v>
      </c>
      <c r="AB331" s="21" t="s">
        <v>2015</v>
      </c>
      <c r="AC331" s="21" t="s">
        <v>2015</v>
      </c>
      <c r="AD331" s="21" t="s">
        <v>2015</v>
      </c>
      <c r="AE331" s="21" t="s">
        <v>2015</v>
      </c>
      <c r="AF331" s="21" t="s">
        <v>2015</v>
      </c>
      <c r="AG331" s="21" t="s">
        <v>2015</v>
      </c>
      <c r="AH331" s="21" t="s">
        <v>2342</v>
      </c>
      <c r="AI331" s="21" t="s">
        <v>2342</v>
      </c>
      <c r="AJ331" s="21" t="s">
        <v>2342</v>
      </c>
      <c r="AK331" s="21" t="s">
        <v>2342</v>
      </c>
      <c r="AL331" s="21" t="s">
        <v>4803</v>
      </c>
    </row>
    <row r="332" spans="1:38" ht="15" customHeight="1">
      <c r="A332" s="21">
        <v>159208</v>
      </c>
      <c r="B332" s="21">
        <v>660778</v>
      </c>
      <c r="C332" s="21" t="s">
        <v>167</v>
      </c>
      <c r="D332" s="21" t="s">
        <v>2155</v>
      </c>
      <c r="E332" s="21" t="s">
        <v>8</v>
      </c>
      <c r="F332" s="21" t="s">
        <v>4865</v>
      </c>
      <c r="G332" s="21" t="s">
        <v>2340</v>
      </c>
      <c r="H332" s="21" t="s">
        <v>2341</v>
      </c>
      <c r="I332" s="21" t="s">
        <v>2015</v>
      </c>
      <c r="J332" s="21" t="s">
        <v>2342</v>
      </c>
      <c r="K332" s="21" t="s">
        <v>456</v>
      </c>
      <c r="L332" s="21" t="s">
        <v>3463</v>
      </c>
      <c r="M332" s="21"/>
      <c r="N332" s="21" t="s">
        <v>8</v>
      </c>
      <c r="O332" s="21" t="s">
        <v>2345</v>
      </c>
      <c r="P332" s="21" t="s">
        <v>2389</v>
      </c>
      <c r="Q332" s="21">
        <v>292</v>
      </c>
      <c r="R332" s="21">
        <v>0</v>
      </c>
      <c r="S332" s="21">
        <v>191</v>
      </c>
      <c r="T332" s="21">
        <v>483</v>
      </c>
      <c r="U332" s="21">
        <v>0.60460000000000003</v>
      </c>
      <c r="V332" s="21">
        <v>0</v>
      </c>
      <c r="W332" s="21">
        <v>0.60460000000000003</v>
      </c>
      <c r="X332" s="21" t="s">
        <v>2015</v>
      </c>
      <c r="Y332" s="21" t="s">
        <v>2342</v>
      </c>
      <c r="Z332" s="21" t="s">
        <v>2342</v>
      </c>
      <c r="AA332" s="21" t="s">
        <v>2342</v>
      </c>
      <c r="AB332" s="21" t="s">
        <v>2342</v>
      </c>
      <c r="AC332" s="21" t="s">
        <v>2342</v>
      </c>
      <c r="AD332" s="21" t="s">
        <v>2342</v>
      </c>
      <c r="AE332" s="21" t="s">
        <v>2015</v>
      </c>
      <c r="AF332" s="21" t="s">
        <v>2015</v>
      </c>
      <c r="AG332" s="21" t="s">
        <v>2015</v>
      </c>
      <c r="AH332" s="21" t="s">
        <v>2015</v>
      </c>
      <c r="AI332" s="21" t="s">
        <v>2015</v>
      </c>
      <c r="AJ332" s="21" t="s">
        <v>2015</v>
      </c>
      <c r="AK332" s="21" t="s">
        <v>2015</v>
      </c>
      <c r="AL332" s="21" t="s">
        <v>4802</v>
      </c>
    </row>
    <row r="333" spans="1:38" ht="15" customHeight="1">
      <c r="A333" s="21">
        <v>159208</v>
      </c>
      <c r="B333" s="21">
        <v>660780</v>
      </c>
      <c r="C333" s="21" t="s">
        <v>167</v>
      </c>
      <c r="D333" s="21" t="s">
        <v>2155</v>
      </c>
      <c r="E333" s="21" t="s">
        <v>8</v>
      </c>
      <c r="F333" s="21" t="s">
        <v>4865</v>
      </c>
      <c r="G333" s="21" t="s">
        <v>2340</v>
      </c>
      <c r="H333" s="21" t="s">
        <v>2341</v>
      </c>
      <c r="I333" s="21" t="s">
        <v>2015</v>
      </c>
      <c r="J333" s="21" t="s">
        <v>2342</v>
      </c>
      <c r="K333" s="21" t="s">
        <v>1119</v>
      </c>
      <c r="L333" s="21" t="s">
        <v>3464</v>
      </c>
      <c r="M333" s="21"/>
      <c r="N333" s="21" t="s">
        <v>8</v>
      </c>
      <c r="O333" s="21" t="s">
        <v>2345</v>
      </c>
      <c r="P333" s="21" t="s">
        <v>2389</v>
      </c>
      <c r="Q333" s="21">
        <v>241</v>
      </c>
      <c r="R333" s="21">
        <v>0</v>
      </c>
      <c r="S333" s="21">
        <v>231</v>
      </c>
      <c r="T333" s="21">
        <v>472</v>
      </c>
      <c r="U333" s="21">
        <v>0.51060000000000005</v>
      </c>
      <c r="V333" s="21">
        <v>0</v>
      </c>
      <c r="W333" s="21">
        <v>0.51060000000000005</v>
      </c>
      <c r="X333" s="21" t="s">
        <v>2015</v>
      </c>
      <c r="Y333" s="21" t="s">
        <v>2342</v>
      </c>
      <c r="Z333" s="21" t="s">
        <v>2342</v>
      </c>
      <c r="AA333" s="21" t="s">
        <v>2342</v>
      </c>
      <c r="AB333" s="21" t="s">
        <v>2342</v>
      </c>
      <c r="AC333" s="21" t="s">
        <v>2342</v>
      </c>
      <c r="AD333" s="21" t="s">
        <v>2342</v>
      </c>
      <c r="AE333" s="21" t="s">
        <v>2015</v>
      </c>
      <c r="AF333" s="21" t="s">
        <v>2015</v>
      </c>
      <c r="AG333" s="21" t="s">
        <v>2015</v>
      </c>
      <c r="AH333" s="21" t="s">
        <v>2015</v>
      </c>
      <c r="AI333" s="21" t="s">
        <v>2015</v>
      </c>
      <c r="AJ333" s="21" t="s">
        <v>2015</v>
      </c>
      <c r="AK333" s="21" t="s">
        <v>2015</v>
      </c>
      <c r="AL333" s="21" t="s">
        <v>4802</v>
      </c>
    </row>
    <row r="334" spans="1:38" ht="15" customHeight="1">
      <c r="A334" s="21">
        <v>159327</v>
      </c>
      <c r="B334" s="21">
        <v>660781</v>
      </c>
      <c r="C334" s="21" t="s">
        <v>263</v>
      </c>
      <c r="D334" s="21" t="s">
        <v>2251</v>
      </c>
      <c r="E334" s="21" t="s">
        <v>25</v>
      </c>
      <c r="F334" s="21" t="s">
        <v>4866</v>
      </c>
      <c r="G334" s="21" t="s">
        <v>2340</v>
      </c>
      <c r="H334" s="21" t="s">
        <v>2341</v>
      </c>
      <c r="I334" s="21" t="s">
        <v>2015</v>
      </c>
      <c r="J334" s="21" t="s">
        <v>2342</v>
      </c>
      <c r="K334" s="21" t="s">
        <v>4856</v>
      </c>
      <c r="L334" s="21" t="s">
        <v>4188</v>
      </c>
      <c r="M334" s="21"/>
      <c r="N334" s="21" t="s">
        <v>4186</v>
      </c>
      <c r="O334" s="21" t="s">
        <v>2345</v>
      </c>
      <c r="P334" s="21" t="s">
        <v>4187</v>
      </c>
      <c r="Q334" s="21">
        <v>135</v>
      </c>
      <c r="R334" s="21">
        <v>26</v>
      </c>
      <c r="S334" s="21">
        <v>410</v>
      </c>
      <c r="T334" s="21">
        <v>571</v>
      </c>
      <c r="U334" s="21">
        <v>0.2364</v>
      </c>
      <c r="V334" s="21">
        <v>4.5499999999999999E-2</v>
      </c>
      <c r="W334" s="21">
        <v>0.28199999999999997</v>
      </c>
      <c r="X334" s="21" t="s">
        <v>2015</v>
      </c>
      <c r="Y334" s="21" t="s">
        <v>2342</v>
      </c>
      <c r="Z334" s="21" t="s">
        <v>2342</v>
      </c>
      <c r="AA334" s="21" t="s">
        <v>2342</v>
      </c>
      <c r="AB334" s="21" t="s">
        <v>2342</v>
      </c>
      <c r="AC334" s="21" t="s">
        <v>2342</v>
      </c>
      <c r="AD334" s="21" t="s">
        <v>2342</v>
      </c>
      <c r="AE334" s="21" t="s">
        <v>2342</v>
      </c>
      <c r="AF334" s="21" t="s">
        <v>2015</v>
      </c>
      <c r="AG334" s="21" t="s">
        <v>2015</v>
      </c>
      <c r="AH334" s="21" t="s">
        <v>2015</v>
      </c>
      <c r="AI334" s="21" t="s">
        <v>2015</v>
      </c>
      <c r="AJ334" s="21" t="s">
        <v>2015</v>
      </c>
      <c r="AK334" s="21" t="s">
        <v>2015</v>
      </c>
      <c r="AL334" s="21" t="s">
        <v>4803</v>
      </c>
    </row>
    <row r="335" spans="1:38" ht="15" customHeight="1">
      <c r="A335" s="21">
        <v>159208</v>
      </c>
      <c r="B335" s="21">
        <v>660782</v>
      </c>
      <c r="C335" s="21" t="s">
        <v>167</v>
      </c>
      <c r="D335" s="21" t="s">
        <v>2155</v>
      </c>
      <c r="E335" s="21" t="s">
        <v>8</v>
      </c>
      <c r="F335" s="21" t="s">
        <v>4865</v>
      </c>
      <c r="G335" s="21" t="s">
        <v>2340</v>
      </c>
      <c r="H335" s="21" t="s">
        <v>2341</v>
      </c>
      <c r="I335" s="21" t="s">
        <v>2015</v>
      </c>
      <c r="J335" s="21" t="s">
        <v>2342</v>
      </c>
      <c r="K335" s="21" t="s">
        <v>982</v>
      </c>
      <c r="L335" s="21" t="s">
        <v>3466</v>
      </c>
      <c r="M335" s="21"/>
      <c r="N335" s="21" t="s">
        <v>3467</v>
      </c>
      <c r="O335" s="21" t="s">
        <v>2345</v>
      </c>
      <c r="P335" s="21" t="s">
        <v>3468</v>
      </c>
      <c r="Q335" s="21">
        <v>78</v>
      </c>
      <c r="R335" s="21">
        <v>32</v>
      </c>
      <c r="S335" s="21">
        <v>290</v>
      </c>
      <c r="T335" s="21">
        <v>400</v>
      </c>
      <c r="U335" s="21">
        <v>0.19500000000000001</v>
      </c>
      <c r="V335" s="21">
        <v>0.08</v>
      </c>
      <c r="W335" s="21">
        <v>0.27500000000000002</v>
      </c>
      <c r="X335" s="21" t="s">
        <v>2015</v>
      </c>
      <c r="Y335" s="21" t="s">
        <v>2342</v>
      </c>
      <c r="Z335" s="21" t="s">
        <v>2342</v>
      </c>
      <c r="AA335" s="21" t="s">
        <v>2342</v>
      </c>
      <c r="AB335" s="21" t="s">
        <v>2342</v>
      </c>
      <c r="AC335" s="21" t="s">
        <v>2342</v>
      </c>
      <c r="AD335" s="21" t="s">
        <v>2342</v>
      </c>
      <c r="AE335" s="21" t="s">
        <v>2015</v>
      </c>
      <c r="AF335" s="21" t="s">
        <v>2015</v>
      </c>
      <c r="AG335" s="21" t="s">
        <v>2015</v>
      </c>
      <c r="AH335" s="21" t="s">
        <v>2015</v>
      </c>
      <c r="AI335" s="21" t="s">
        <v>2015</v>
      </c>
      <c r="AJ335" s="21" t="s">
        <v>2015</v>
      </c>
      <c r="AK335" s="21" t="s">
        <v>2015</v>
      </c>
      <c r="AL335" s="21" t="s">
        <v>4803</v>
      </c>
    </row>
    <row r="336" spans="1:38" ht="15" customHeight="1">
      <c r="A336" s="21">
        <v>159327</v>
      </c>
      <c r="B336" s="21">
        <v>660783</v>
      </c>
      <c r="C336" s="21" t="s">
        <v>263</v>
      </c>
      <c r="D336" s="21" t="s">
        <v>2251</v>
      </c>
      <c r="E336" s="21" t="s">
        <v>25</v>
      </c>
      <c r="F336" s="21" t="s">
        <v>4866</v>
      </c>
      <c r="G336" s="21" t="s">
        <v>2340</v>
      </c>
      <c r="H336" s="21" t="s">
        <v>2341</v>
      </c>
      <c r="I336" s="21" t="s">
        <v>2015</v>
      </c>
      <c r="J336" s="21" t="s">
        <v>2342</v>
      </c>
      <c r="K336" s="21" t="s">
        <v>4775</v>
      </c>
      <c r="L336" s="21" t="s">
        <v>4185</v>
      </c>
      <c r="M336" s="21"/>
      <c r="N336" s="21" t="s">
        <v>4186</v>
      </c>
      <c r="O336" s="21" t="s">
        <v>2345</v>
      </c>
      <c r="P336" s="21" t="s">
        <v>4187</v>
      </c>
      <c r="Q336" s="21">
        <v>46</v>
      </c>
      <c r="R336" s="21">
        <v>17</v>
      </c>
      <c r="S336" s="21">
        <v>141</v>
      </c>
      <c r="T336" s="21">
        <v>204</v>
      </c>
      <c r="U336" s="21">
        <v>0.22550000000000001</v>
      </c>
      <c r="V336" s="21">
        <v>8.3299999999999999E-2</v>
      </c>
      <c r="W336" s="21">
        <v>0.30880000000000002</v>
      </c>
      <c r="X336" s="21" t="s">
        <v>2015</v>
      </c>
      <c r="Y336" s="21" t="s">
        <v>2015</v>
      </c>
      <c r="Z336" s="21" t="s">
        <v>2015</v>
      </c>
      <c r="AA336" s="21" t="s">
        <v>2015</v>
      </c>
      <c r="AB336" s="21" t="s">
        <v>2015</v>
      </c>
      <c r="AC336" s="21" t="s">
        <v>2015</v>
      </c>
      <c r="AD336" s="21" t="s">
        <v>2015</v>
      </c>
      <c r="AE336" s="21" t="s">
        <v>2015</v>
      </c>
      <c r="AF336" s="21" t="s">
        <v>2342</v>
      </c>
      <c r="AG336" s="21" t="s">
        <v>2342</v>
      </c>
      <c r="AH336" s="21" t="s">
        <v>2015</v>
      </c>
      <c r="AI336" s="21" t="s">
        <v>2015</v>
      </c>
      <c r="AJ336" s="21" t="s">
        <v>2015</v>
      </c>
      <c r="AK336" s="21" t="s">
        <v>2015</v>
      </c>
      <c r="AL336" s="21" t="s">
        <v>4803</v>
      </c>
    </row>
    <row r="337" spans="1:38" ht="15" customHeight="1">
      <c r="A337" s="21">
        <v>159208</v>
      </c>
      <c r="B337" s="21">
        <v>660784</v>
      </c>
      <c r="C337" s="21" t="s">
        <v>167</v>
      </c>
      <c r="D337" s="21" t="s">
        <v>2155</v>
      </c>
      <c r="E337" s="21" t="s">
        <v>8</v>
      </c>
      <c r="F337" s="21" t="s">
        <v>4865</v>
      </c>
      <c r="G337" s="21" t="s">
        <v>2340</v>
      </c>
      <c r="H337" s="21" t="s">
        <v>2341</v>
      </c>
      <c r="I337" s="21" t="s">
        <v>2015</v>
      </c>
      <c r="J337" s="21" t="s">
        <v>2342</v>
      </c>
      <c r="K337" s="21" t="s">
        <v>888</v>
      </c>
      <c r="L337" s="21" t="s">
        <v>3470</v>
      </c>
      <c r="M337" s="21"/>
      <c r="N337" s="21" t="s">
        <v>3461</v>
      </c>
      <c r="O337" s="21" t="s">
        <v>2345</v>
      </c>
      <c r="P337" s="21" t="s">
        <v>3462</v>
      </c>
      <c r="Q337" s="21">
        <v>75</v>
      </c>
      <c r="R337" s="21">
        <v>22</v>
      </c>
      <c r="S337" s="21">
        <v>321</v>
      </c>
      <c r="T337" s="21">
        <v>418</v>
      </c>
      <c r="U337" s="21">
        <v>0.1794</v>
      </c>
      <c r="V337" s="21">
        <v>5.2600000000000001E-2</v>
      </c>
      <c r="W337" s="21">
        <v>0.2321</v>
      </c>
      <c r="X337" s="21" t="s">
        <v>2015</v>
      </c>
      <c r="Y337" s="21" t="s">
        <v>2342</v>
      </c>
      <c r="Z337" s="21" t="s">
        <v>2342</v>
      </c>
      <c r="AA337" s="21" t="s">
        <v>2342</v>
      </c>
      <c r="AB337" s="21" t="s">
        <v>2342</v>
      </c>
      <c r="AC337" s="21" t="s">
        <v>2342</v>
      </c>
      <c r="AD337" s="21" t="s">
        <v>2342</v>
      </c>
      <c r="AE337" s="21" t="s">
        <v>2015</v>
      </c>
      <c r="AF337" s="21" t="s">
        <v>2015</v>
      </c>
      <c r="AG337" s="21" t="s">
        <v>2015</v>
      </c>
      <c r="AH337" s="21" t="s">
        <v>2015</v>
      </c>
      <c r="AI337" s="21" t="s">
        <v>2015</v>
      </c>
      <c r="AJ337" s="21" t="s">
        <v>2015</v>
      </c>
      <c r="AK337" s="21" t="s">
        <v>2015</v>
      </c>
      <c r="AL337" s="21" t="s">
        <v>4803</v>
      </c>
    </row>
    <row r="338" spans="1:38" ht="15" customHeight="1">
      <c r="A338" s="21">
        <v>159327</v>
      </c>
      <c r="B338" s="21">
        <v>660785</v>
      </c>
      <c r="C338" s="21" t="s">
        <v>263</v>
      </c>
      <c r="D338" s="21" t="s">
        <v>2251</v>
      </c>
      <c r="E338" s="21" t="s">
        <v>25</v>
      </c>
      <c r="F338" s="21" t="s">
        <v>4866</v>
      </c>
      <c r="G338" s="21" t="s">
        <v>2340</v>
      </c>
      <c r="H338" s="21" t="s">
        <v>2341</v>
      </c>
      <c r="I338" s="21" t="s">
        <v>2015</v>
      </c>
      <c r="J338" s="21" t="s">
        <v>2342</v>
      </c>
      <c r="K338" s="21" t="s">
        <v>1696</v>
      </c>
      <c r="L338" s="21" t="s">
        <v>4185</v>
      </c>
      <c r="M338" s="21"/>
      <c r="N338" s="21" t="s">
        <v>4186</v>
      </c>
      <c r="O338" s="21" t="s">
        <v>2345</v>
      </c>
      <c r="P338" s="21" t="s">
        <v>4187</v>
      </c>
      <c r="Q338" s="21">
        <v>70</v>
      </c>
      <c r="R338" s="21">
        <v>30</v>
      </c>
      <c r="S338" s="21">
        <v>276</v>
      </c>
      <c r="T338" s="21">
        <v>376</v>
      </c>
      <c r="U338" s="21">
        <v>0.1862</v>
      </c>
      <c r="V338" s="21">
        <v>7.9799999999999996E-2</v>
      </c>
      <c r="W338" s="21">
        <v>0.26600000000000001</v>
      </c>
      <c r="X338" s="21" t="s">
        <v>2015</v>
      </c>
      <c r="Y338" s="21" t="s">
        <v>2015</v>
      </c>
      <c r="Z338" s="21" t="s">
        <v>2015</v>
      </c>
      <c r="AA338" s="21" t="s">
        <v>2015</v>
      </c>
      <c r="AB338" s="21" t="s">
        <v>2015</v>
      </c>
      <c r="AC338" s="21" t="s">
        <v>2015</v>
      </c>
      <c r="AD338" s="21" t="s">
        <v>2015</v>
      </c>
      <c r="AE338" s="21" t="s">
        <v>2015</v>
      </c>
      <c r="AF338" s="21" t="s">
        <v>2015</v>
      </c>
      <c r="AG338" s="21" t="s">
        <v>2015</v>
      </c>
      <c r="AH338" s="21" t="s">
        <v>2342</v>
      </c>
      <c r="AI338" s="21" t="s">
        <v>2342</v>
      </c>
      <c r="AJ338" s="21" t="s">
        <v>2342</v>
      </c>
      <c r="AK338" s="21" t="s">
        <v>2342</v>
      </c>
      <c r="AL338" s="21" t="s">
        <v>4803</v>
      </c>
    </row>
    <row r="339" spans="1:38" ht="15" customHeight="1">
      <c r="A339" s="21">
        <v>159208</v>
      </c>
      <c r="B339" s="21">
        <v>660786</v>
      </c>
      <c r="C339" s="21" t="s">
        <v>167</v>
      </c>
      <c r="D339" s="21" t="s">
        <v>2155</v>
      </c>
      <c r="E339" s="21" t="s">
        <v>8</v>
      </c>
      <c r="F339" s="21" t="s">
        <v>4865</v>
      </c>
      <c r="G339" s="21" t="s">
        <v>2340</v>
      </c>
      <c r="H339" s="21" t="s">
        <v>2341</v>
      </c>
      <c r="I339" s="21" t="s">
        <v>2015</v>
      </c>
      <c r="J339" s="21" t="s">
        <v>2342</v>
      </c>
      <c r="K339" s="21" t="s">
        <v>1126</v>
      </c>
      <c r="L339" s="21" t="s">
        <v>4829</v>
      </c>
      <c r="M339" s="21"/>
      <c r="N339" s="21" t="s">
        <v>8</v>
      </c>
      <c r="O339" s="21" t="s">
        <v>2345</v>
      </c>
      <c r="P339" s="21" t="s">
        <v>2389</v>
      </c>
      <c r="Q339" s="21">
        <v>393</v>
      </c>
      <c r="R339" s="21">
        <v>0</v>
      </c>
      <c r="S339" s="21">
        <v>27</v>
      </c>
      <c r="T339" s="21">
        <v>420</v>
      </c>
      <c r="U339" s="21">
        <v>0.93569999999999998</v>
      </c>
      <c r="V339" s="21">
        <v>0</v>
      </c>
      <c r="W339" s="21">
        <v>0.93569999999999998</v>
      </c>
      <c r="X339" s="21" t="s">
        <v>2015</v>
      </c>
      <c r="Y339" s="21" t="s">
        <v>2342</v>
      </c>
      <c r="Z339" s="21" t="s">
        <v>2342</v>
      </c>
      <c r="AA339" s="21" t="s">
        <v>2342</v>
      </c>
      <c r="AB339" s="21" t="s">
        <v>2342</v>
      </c>
      <c r="AC339" s="21" t="s">
        <v>2342</v>
      </c>
      <c r="AD339" s="21" t="s">
        <v>2342</v>
      </c>
      <c r="AE339" s="21" t="s">
        <v>2015</v>
      </c>
      <c r="AF339" s="21" t="s">
        <v>2015</v>
      </c>
      <c r="AG339" s="21" t="s">
        <v>2015</v>
      </c>
      <c r="AH339" s="21" t="s">
        <v>2015</v>
      </c>
      <c r="AI339" s="21" t="s">
        <v>2015</v>
      </c>
      <c r="AJ339" s="21" t="s">
        <v>2015</v>
      </c>
      <c r="AK339" s="21" t="s">
        <v>2015</v>
      </c>
      <c r="AL339" s="21" t="s">
        <v>4802</v>
      </c>
    </row>
    <row r="340" spans="1:38" ht="15" customHeight="1">
      <c r="A340" s="21">
        <v>159208</v>
      </c>
      <c r="B340" s="21">
        <v>660787</v>
      </c>
      <c r="C340" s="21" t="s">
        <v>167</v>
      </c>
      <c r="D340" s="21" t="s">
        <v>2155</v>
      </c>
      <c r="E340" s="21" t="s">
        <v>8</v>
      </c>
      <c r="F340" s="21" t="s">
        <v>4865</v>
      </c>
      <c r="G340" s="21" t="s">
        <v>2340</v>
      </c>
      <c r="H340" s="21" t="s">
        <v>2341</v>
      </c>
      <c r="I340" s="21" t="s">
        <v>2015</v>
      </c>
      <c r="J340" s="21" t="s">
        <v>2342</v>
      </c>
      <c r="K340" s="21" t="s">
        <v>1124</v>
      </c>
      <c r="L340" s="21" t="s">
        <v>4723</v>
      </c>
      <c r="M340" s="21"/>
      <c r="N340" s="21" t="s">
        <v>8</v>
      </c>
      <c r="O340" s="21" t="s">
        <v>2345</v>
      </c>
      <c r="P340" s="21" t="s">
        <v>2389</v>
      </c>
      <c r="Q340" s="21">
        <v>178</v>
      </c>
      <c r="R340" s="21">
        <v>60</v>
      </c>
      <c r="S340" s="21">
        <v>568</v>
      </c>
      <c r="T340" s="21">
        <v>806</v>
      </c>
      <c r="U340" s="21">
        <v>0.2208</v>
      </c>
      <c r="V340" s="21">
        <v>7.4399999999999994E-2</v>
      </c>
      <c r="W340" s="21">
        <v>0.29530000000000001</v>
      </c>
      <c r="X340" s="21" t="s">
        <v>2015</v>
      </c>
      <c r="Y340" s="21" t="s">
        <v>2015</v>
      </c>
      <c r="Z340" s="21" t="s">
        <v>2015</v>
      </c>
      <c r="AA340" s="21" t="s">
        <v>2015</v>
      </c>
      <c r="AB340" s="21" t="s">
        <v>2015</v>
      </c>
      <c r="AC340" s="21" t="s">
        <v>2015</v>
      </c>
      <c r="AD340" s="21" t="s">
        <v>2015</v>
      </c>
      <c r="AE340" s="21" t="s">
        <v>2342</v>
      </c>
      <c r="AF340" s="21" t="s">
        <v>2342</v>
      </c>
      <c r="AG340" s="21" t="s">
        <v>2342</v>
      </c>
      <c r="AH340" s="21" t="s">
        <v>2015</v>
      </c>
      <c r="AI340" s="21" t="s">
        <v>2015</v>
      </c>
      <c r="AJ340" s="21" t="s">
        <v>2015</v>
      </c>
      <c r="AK340" s="21" t="s">
        <v>2015</v>
      </c>
      <c r="AL340" s="21" t="s">
        <v>4803</v>
      </c>
    </row>
    <row r="341" spans="1:38" ht="15" customHeight="1">
      <c r="A341" s="21">
        <v>159208</v>
      </c>
      <c r="B341" s="21">
        <v>660789</v>
      </c>
      <c r="C341" s="21" t="s">
        <v>167</v>
      </c>
      <c r="D341" s="21" t="s">
        <v>2155</v>
      </c>
      <c r="E341" s="21" t="s">
        <v>8</v>
      </c>
      <c r="F341" s="21" t="s">
        <v>4865</v>
      </c>
      <c r="G341" s="21" t="s">
        <v>2340</v>
      </c>
      <c r="H341" s="21" t="s">
        <v>2341</v>
      </c>
      <c r="I341" s="21" t="s">
        <v>2015</v>
      </c>
      <c r="J341" s="21" t="s">
        <v>2342</v>
      </c>
      <c r="K341" s="21" t="s">
        <v>1120</v>
      </c>
      <c r="L341" s="21" t="s">
        <v>3465</v>
      </c>
      <c r="M341" s="21"/>
      <c r="N341" s="21" t="s">
        <v>8</v>
      </c>
      <c r="O341" s="21" t="s">
        <v>2345</v>
      </c>
      <c r="P341" s="21" t="s">
        <v>3459</v>
      </c>
      <c r="Q341" s="21">
        <v>371</v>
      </c>
      <c r="R341" s="21">
        <v>95</v>
      </c>
      <c r="S341" s="21">
        <v>1337</v>
      </c>
      <c r="T341" s="21">
        <v>1803</v>
      </c>
      <c r="U341" s="21">
        <v>0.20580000000000001</v>
      </c>
      <c r="V341" s="21">
        <v>5.2699999999999997E-2</v>
      </c>
      <c r="W341" s="21">
        <v>0.25850000000000001</v>
      </c>
      <c r="X341" s="21" t="s">
        <v>2015</v>
      </c>
      <c r="Y341" s="21" t="s">
        <v>2015</v>
      </c>
      <c r="Z341" s="21" t="s">
        <v>2015</v>
      </c>
      <c r="AA341" s="21" t="s">
        <v>2015</v>
      </c>
      <c r="AB341" s="21" t="s">
        <v>2015</v>
      </c>
      <c r="AC341" s="21" t="s">
        <v>2015</v>
      </c>
      <c r="AD341" s="21" t="s">
        <v>2015</v>
      </c>
      <c r="AE341" s="21" t="s">
        <v>2015</v>
      </c>
      <c r="AF341" s="21" t="s">
        <v>2015</v>
      </c>
      <c r="AG341" s="21" t="s">
        <v>2015</v>
      </c>
      <c r="AH341" s="21" t="s">
        <v>2342</v>
      </c>
      <c r="AI341" s="21" t="s">
        <v>2342</v>
      </c>
      <c r="AJ341" s="21" t="s">
        <v>2342</v>
      </c>
      <c r="AK341" s="21" t="s">
        <v>2342</v>
      </c>
      <c r="AL341" s="21" t="s">
        <v>4803</v>
      </c>
    </row>
    <row r="342" spans="1:38" ht="15" customHeight="1">
      <c r="A342" s="21">
        <v>159208</v>
      </c>
      <c r="B342" s="21">
        <v>660791</v>
      </c>
      <c r="C342" s="21" t="s">
        <v>167</v>
      </c>
      <c r="D342" s="21" t="s">
        <v>2155</v>
      </c>
      <c r="E342" s="21" t="s">
        <v>8</v>
      </c>
      <c r="F342" s="21" t="s">
        <v>4865</v>
      </c>
      <c r="G342" s="21" t="s">
        <v>2340</v>
      </c>
      <c r="H342" s="21" t="s">
        <v>2341</v>
      </c>
      <c r="I342" s="21" t="s">
        <v>2015</v>
      </c>
      <c r="J342" s="21" t="s">
        <v>2342</v>
      </c>
      <c r="K342" s="21" t="s">
        <v>1122</v>
      </c>
      <c r="L342" s="21" t="s">
        <v>3471</v>
      </c>
      <c r="M342" s="21"/>
      <c r="N342" s="21" t="s">
        <v>3467</v>
      </c>
      <c r="O342" s="21" t="s">
        <v>2345</v>
      </c>
      <c r="P342" s="21" t="s">
        <v>3468</v>
      </c>
      <c r="Q342" s="21">
        <v>337</v>
      </c>
      <c r="R342" s="21">
        <v>115</v>
      </c>
      <c r="S342" s="21">
        <v>1052</v>
      </c>
      <c r="T342" s="21">
        <v>1504</v>
      </c>
      <c r="U342" s="21">
        <v>0.22409999999999999</v>
      </c>
      <c r="V342" s="21">
        <v>7.6499999999999999E-2</v>
      </c>
      <c r="W342" s="21">
        <v>0.30049999999999999</v>
      </c>
      <c r="X342" s="21" t="s">
        <v>2015</v>
      </c>
      <c r="Y342" s="21" t="s">
        <v>2015</v>
      </c>
      <c r="Z342" s="21" t="s">
        <v>2015</v>
      </c>
      <c r="AA342" s="21" t="s">
        <v>2015</v>
      </c>
      <c r="AB342" s="21" t="s">
        <v>2015</v>
      </c>
      <c r="AC342" s="21" t="s">
        <v>2015</v>
      </c>
      <c r="AD342" s="21" t="s">
        <v>2015</v>
      </c>
      <c r="AE342" s="21" t="s">
        <v>2015</v>
      </c>
      <c r="AF342" s="21" t="s">
        <v>2015</v>
      </c>
      <c r="AG342" s="21" t="s">
        <v>2015</v>
      </c>
      <c r="AH342" s="21" t="s">
        <v>2342</v>
      </c>
      <c r="AI342" s="21" t="s">
        <v>2342</v>
      </c>
      <c r="AJ342" s="21" t="s">
        <v>2342</v>
      </c>
      <c r="AK342" s="21" t="s">
        <v>2342</v>
      </c>
      <c r="AL342" s="21" t="s">
        <v>4803</v>
      </c>
    </row>
    <row r="343" spans="1:38" ht="15" customHeight="1">
      <c r="A343" s="21">
        <v>160000</v>
      </c>
      <c r="B343" s="21">
        <v>660792</v>
      </c>
      <c r="C343" s="21" t="s">
        <v>55</v>
      </c>
      <c r="D343" s="21" t="s">
        <v>2042</v>
      </c>
      <c r="E343" s="21" t="s">
        <v>15</v>
      </c>
      <c r="F343" s="21" t="s">
        <v>4863</v>
      </c>
      <c r="G343" s="21" t="s">
        <v>2340</v>
      </c>
      <c r="H343" s="21" t="s">
        <v>2341</v>
      </c>
      <c r="I343" s="21" t="s">
        <v>2015</v>
      </c>
      <c r="J343" s="21" t="s">
        <v>2342</v>
      </c>
      <c r="K343" s="21" t="s">
        <v>490</v>
      </c>
      <c r="L343" s="21" t="s">
        <v>2555</v>
      </c>
      <c r="M343" s="21"/>
      <c r="N343" s="21" t="s">
        <v>490</v>
      </c>
      <c r="O343" s="21" t="s">
        <v>2345</v>
      </c>
      <c r="P343" s="21" t="s">
        <v>2556</v>
      </c>
      <c r="Q343" s="21">
        <v>58</v>
      </c>
      <c r="R343" s="21">
        <v>0</v>
      </c>
      <c r="S343" s="21">
        <v>13</v>
      </c>
      <c r="T343" s="21">
        <v>71</v>
      </c>
      <c r="U343" s="21">
        <v>0.81689999999999996</v>
      </c>
      <c r="V343" s="21">
        <v>0</v>
      </c>
      <c r="W343" s="21">
        <v>0.81689999999999996</v>
      </c>
      <c r="X343" s="21" t="s">
        <v>2015</v>
      </c>
      <c r="Y343" s="21" t="s">
        <v>2342</v>
      </c>
      <c r="Z343" s="21" t="s">
        <v>2342</v>
      </c>
      <c r="AA343" s="21" t="s">
        <v>2342</v>
      </c>
      <c r="AB343" s="21" t="s">
        <v>2342</v>
      </c>
      <c r="AC343" s="21" t="s">
        <v>2342</v>
      </c>
      <c r="AD343" s="21" t="s">
        <v>2342</v>
      </c>
      <c r="AE343" s="21" t="s">
        <v>2342</v>
      </c>
      <c r="AF343" s="21" t="s">
        <v>2342</v>
      </c>
      <c r="AG343" s="21" t="s">
        <v>2342</v>
      </c>
      <c r="AH343" s="21" t="s">
        <v>2015</v>
      </c>
      <c r="AI343" s="21" t="s">
        <v>2015</v>
      </c>
      <c r="AJ343" s="21" t="s">
        <v>2015</v>
      </c>
      <c r="AK343" s="21" t="s">
        <v>2015</v>
      </c>
      <c r="AL343" s="21" t="s">
        <v>4802</v>
      </c>
    </row>
    <row r="344" spans="1:38" ht="15" customHeight="1">
      <c r="A344" s="21">
        <v>159322</v>
      </c>
      <c r="B344" s="21">
        <v>660793</v>
      </c>
      <c r="C344" s="21" t="s">
        <v>229</v>
      </c>
      <c r="D344" s="21" t="s">
        <v>2217</v>
      </c>
      <c r="E344" s="21" t="s">
        <v>15</v>
      </c>
      <c r="F344" s="21" t="s">
        <v>4863</v>
      </c>
      <c r="G344" s="21" t="s">
        <v>2340</v>
      </c>
      <c r="H344" s="21" t="s">
        <v>2341</v>
      </c>
      <c r="I344" s="21" t="s">
        <v>2015</v>
      </c>
      <c r="J344" s="21" t="s">
        <v>2342</v>
      </c>
      <c r="K344" s="21" t="s">
        <v>1434</v>
      </c>
      <c r="L344" s="21" t="s">
        <v>3878</v>
      </c>
      <c r="M344" s="21" t="s">
        <v>5217</v>
      </c>
      <c r="N344" s="21" t="s">
        <v>3879</v>
      </c>
      <c r="O344" s="21" t="s">
        <v>2345</v>
      </c>
      <c r="P344" s="21" t="s">
        <v>3880</v>
      </c>
      <c r="Q344" s="21">
        <v>100</v>
      </c>
      <c r="R344" s="21">
        <v>25</v>
      </c>
      <c r="S344" s="21">
        <v>123</v>
      </c>
      <c r="T344" s="21">
        <v>248</v>
      </c>
      <c r="U344" s="21">
        <v>0.4032</v>
      </c>
      <c r="V344" s="21">
        <v>0.1008</v>
      </c>
      <c r="W344" s="21">
        <v>0.504</v>
      </c>
      <c r="X344" s="21" t="s">
        <v>2015</v>
      </c>
      <c r="Y344" s="21" t="s">
        <v>2342</v>
      </c>
      <c r="Z344" s="21" t="s">
        <v>2342</v>
      </c>
      <c r="AA344" s="21" t="s">
        <v>2342</v>
      </c>
      <c r="AB344" s="21" t="s">
        <v>2342</v>
      </c>
      <c r="AC344" s="21" t="s">
        <v>2342</v>
      </c>
      <c r="AD344" s="21" t="s">
        <v>2342</v>
      </c>
      <c r="AE344" s="21" t="s">
        <v>2342</v>
      </c>
      <c r="AF344" s="21" t="s">
        <v>2342</v>
      </c>
      <c r="AG344" s="21" t="s">
        <v>2342</v>
      </c>
      <c r="AH344" s="21" t="s">
        <v>2342</v>
      </c>
      <c r="AI344" s="21" t="s">
        <v>2342</v>
      </c>
      <c r="AJ344" s="21" t="s">
        <v>2342</v>
      </c>
      <c r="AK344" s="21" t="s">
        <v>2342</v>
      </c>
      <c r="AL344" s="21" t="s">
        <v>4803</v>
      </c>
    </row>
    <row r="345" spans="1:38" ht="15" customHeight="1">
      <c r="A345" s="21">
        <v>159347</v>
      </c>
      <c r="B345" s="21">
        <v>660794</v>
      </c>
      <c r="C345" s="21" t="s">
        <v>70</v>
      </c>
      <c r="D345" s="21" t="s">
        <v>2057</v>
      </c>
      <c r="E345" s="21" t="s">
        <v>15</v>
      </c>
      <c r="F345" s="21" t="s">
        <v>4863</v>
      </c>
      <c r="G345" s="21" t="s">
        <v>2340</v>
      </c>
      <c r="H345" s="21" t="s">
        <v>2341</v>
      </c>
      <c r="I345" s="21" t="s">
        <v>2015</v>
      </c>
      <c r="J345" s="21" t="s">
        <v>2342</v>
      </c>
      <c r="K345" s="21" t="s">
        <v>574</v>
      </c>
      <c r="L345" s="21" t="s">
        <v>4880</v>
      </c>
      <c r="M345" s="21"/>
      <c r="N345" s="21" t="s">
        <v>2670</v>
      </c>
      <c r="O345" s="21" t="s">
        <v>2345</v>
      </c>
      <c r="P345" s="21" t="s">
        <v>2671</v>
      </c>
      <c r="Q345" s="21">
        <v>209</v>
      </c>
      <c r="R345" s="21">
        <v>0</v>
      </c>
      <c r="S345" s="21">
        <v>57</v>
      </c>
      <c r="T345" s="21">
        <v>266</v>
      </c>
      <c r="U345" s="21">
        <v>0.78569999999999995</v>
      </c>
      <c r="V345" s="21">
        <v>0</v>
      </c>
      <c r="W345" s="21">
        <v>0.78569999999999995</v>
      </c>
      <c r="X345" s="21" t="s">
        <v>2015</v>
      </c>
      <c r="Y345" s="21" t="s">
        <v>2015</v>
      </c>
      <c r="Z345" s="21" t="s">
        <v>2015</v>
      </c>
      <c r="AA345" s="21" t="s">
        <v>2015</v>
      </c>
      <c r="AB345" s="21" t="s">
        <v>2342</v>
      </c>
      <c r="AC345" s="21" t="s">
        <v>2342</v>
      </c>
      <c r="AD345" s="21" t="s">
        <v>2342</v>
      </c>
      <c r="AE345" s="21" t="s">
        <v>2342</v>
      </c>
      <c r="AF345" s="21" t="s">
        <v>2015</v>
      </c>
      <c r="AG345" s="21" t="s">
        <v>2015</v>
      </c>
      <c r="AH345" s="21" t="s">
        <v>2015</v>
      </c>
      <c r="AI345" s="21" t="s">
        <v>2015</v>
      </c>
      <c r="AJ345" s="21" t="s">
        <v>2015</v>
      </c>
      <c r="AK345" s="21" t="s">
        <v>2015</v>
      </c>
      <c r="AL345" s="21" t="s">
        <v>4802</v>
      </c>
    </row>
    <row r="346" spans="1:38" ht="15" customHeight="1">
      <c r="A346" s="21">
        <v>159347</v>
      </c>
      <c r="B346" s="21">
        <v>660796</v>
      </c>
      <c r="C346" s="21" t="s">
        <v>70</v>
      </c>
      <c r="D346" s="21" t="s">
        <v>2057</v>
      </c>
      <c r="E346" s="21" t="s">
        <v>15</v>
      </c>
      <c r="F346" s="21" t="s">
        <v>4863</v>
      </c>
      <c r="G346" s="21" t="s">
        <v>2340</v>
      </c>
      <c r="H346" s="21" t="s">
        <v>2341</v>
      </c>
      <c r="I346" s="21" t="s">
        <v>2015</v>
      </c>
      <c r="J346" s="21" t="s">
        <v>2342</v>
      </c>
      <c r="K346" s="21" t="s">
        <v>4808</v>
      </c>
      <c r="L346" s="21" t="s">
        <v>4809</v>
      </c>
      <c r="M346" s="21"/>
      <c r="N346" s="21" t="s">
        <v>2670</v>
      </c>
      <c r="O346" s="21" t="s">
        <v>2345</v>
      </c>
      <c r="P346" s="21" t="s">
        <v>2671</v>
      </c>
      <c r="Q346" s="21">
        <v>154</v>
      </c>
      <c r="R346" s="21">
        <v>0</v>
      </c>
      <c r="S346" s="21">
        <v>97</v>
      </c>
      <c r="T346" s="21">
        <v>251</v>
      </c>
      <c r="U346" s="21">
        <v>0.61350000000000005</v>
      </c>
      <c r="V346" s="21">
        <v>0</v>
      </c>
      <c r="W346" s="21">
        <v>0.61350000000000005</v>
      </c>
      <c r="X346" s="21" t="s">
        <v>2015</v>
      </c>
      <c r="Y346" s="21" t="s">
        <v>2015</v>
      </c>
      <c r="Z346" s="21" t="s">
        <v>2015</v>
      </c>
      <c r="AA346" s="21" t="s">
        <v>2015</v>
      </c>
      <c r="AB346" s="21" t="s">
        <v>2015</v>
      </c>
      <c r="AC346" s="21" t="s">
        <v>2015</v>
      </c>
      <c r="AD346" s="21" t="s">
        <v>2015</v>
      </c>
      <c r="AE346" s="21" t="s">
        <v>2015</v>
      </c>
      <c r="AF346" s="21" t="s">
        <v>2342</v>
      </c>
      <c r="AG346" s="21" t="s">
        <v>2342</v>
      </c>
      <c r="AH346" s="21" t="s">
        <v>2342</v>
      </c>
      <c r="AI346" s="21" t="s">
        <v>2342</v>
      </c>
      <c r="AJ346" s="21" t="s">
        <v>2342</v>
      </c>
      <c r="AK346" s="21" t="s">
        <v>2342</v>
      </c>
      <c r="AL346" s="21" t="s">
        <v>4802</v>
      </c>
    </row>
    <row r="347" spans="1:38" ht="15" customHeight="1">
      <c r="A347" s="21">
        <v>159347</v>
      </c>
      <c r="B347" s="21">
        <v>660797</v>
      </c>
      <c r="C347" s="21" t="s">
        <v>70</v>
      </c>
      <c r="D347" s="21" t="s">
        <v>2057</v>
      </c>
      <c r="E347" s="21" t="s">
        <v>15</v>
      </c>
      <c r="F347" s="21" t="s">
        <v>4863</v>
      </c>
      <c r="G347" s="21" t="s">
        <v>2340</v>
      </c>
      <c r="H347" s="21" t="s">
        <v>2341</v>
      </c>
      <c r="I347" s="21" t="s">
        <v>2015</v>
      </c>
      <c r="J347" s="21" t="s">
        <v>2342</v>
      </c>
      <c r="K347" s="21" t="s">
        <v>573</v>
      </c>
      <c r="L347" s="21" t="s">
        <v>2667</v>
      </c>
      <c r="M347" s="21"/>
      <c r="N347" s="21" t="s">
        <v>2668</v>
      </c>
      <c r="O347" s="21" t="s">
        <v>2345</v>
      </c>
      <c r="P347" s="21" t="s">
        <v>2669</v>
      </c>
      <c r="Q347" s="21">
        <v>135</v>
      </c>
      <c r="R347" s="21">
        <v>0</v>
      </c>
      <c r="S347" s="21">
        <v>29</v>
      </c>
      <c r="T347" s="21">
        <v>164</v>
      </c>
      <c r="U347" s="21">
        <v>0.82320000000000004</v>
      </c>
      <c r="V347" s="21">
        <v>0</v>
      </c>
      <c r="W347" s="21">
        <v>0.82320000000000004</v>
      </c>
      <c r="X347" s="21" t="s">
        <v>2015</v>
      </c>
      <c r="Y347" s="21" t="s">
        <v>2342</v>
      </c>
      <c r="Z347" s="21" t="s">
        <v>2342</v>
      </c>
      <c r="AA347" s="21" t="s">
        <v>2342</v>
      </c>
      <c r="AB347" s="21" t="s">
        <v>2015</v>
      </c>
      <c r="AC347" s="21" t="s">
        <v>2015</v>
      </c>
      <c r="AD347" s="21" t="s">
        <v>2015</v>
      </c>
      <c r="AE347" s="21" t="s">
        <v>2015</v>
      </c>
      <c r="AF347" s="21" t="s">
        <v>2015</v>
      </c>
      <c r="AG347" s="21" t="s">
        <v>2015</v>
      </c>
      <c r="AH347" s="21" t="s">
        <v>2015</v>
      </c>
      <c r="AI347" s="21" t="s">
        <v>2015</v>
      </c>
      <c r="AJ347" s="21" t="s">
        <v>2015</v>
      </c>
      <c r="AK347" s="21" t="s">
        <v>2015</v>
      </c>
      <c r="AL347" s="21" t="s">
        <v>4802</v>
      </c>
    </row>
    <row r="348" spans="1:38" ht="15" customHeight="1">
      <c r="A348" s="21">
        <v>159956</v>
      </c>
      <c r="B348" s="21">
        <v>660798</v>
      </c>
      <c r="C348" s="21" t="s">
        <v>65</v>
      </c>
      <c r="D348" s="21" t="s">
        <v>2052</v>
      </c>
      <c r="E348" s="21" t="s">
        <v>8</v>
      </c>
      <c r="F348" s="21" t="s">
        <v>4865</v>
      </c>
      <c r="G348" s="21" t="s">
        <v>2340</v>
      </c>
      <c r="H348" s="21" t="s">
        <v>2341</v>
      </c>
      <c r="I348" s="21" t="s">
        <v>2015</v>
      </c>
      <c r="J348" s="21" t="s">
        <v>2342</v>
      </c>
      <c r="K348" s="21" t="s">
        <v>534</v>
      </c>
      <c r="L348" s="21" t="s">
        <v>5392</v>
      </c>
      <c r="M348" s="21"/>
      <c r="N348" s="21" t="s">
        <v>2624</v>
      </c>
      <c r="O348" s="21" t="s">
        <v>2345</v>
      </c>
      <c r="P348" s="21" t="s">
        <v>5393</v>
      </c>
      <c r="Q348" s="21">
        <v>230</v>
      </c>
      <c r="R348" s="21">
        <v>0</v>
      </c>
      <c r="S348" s="21">
        <v>136</v>
      </c>
      <c r="T348" s="21">
        <v>366</v>
      </c>
      <c r="U348" s="21">
        <v>0.62839999999999996</v>
      </c>
      <c r="V348" s="21">
        <v>0</v>
      </c>
      <c r="W348" s="21">
        <v>0.62839999999999996</v>
      </c>
      <c r="X348" s="21" t="s">
        <v>2015</v>
      </c>
      <c r="Y348" s="21" t="s">
        <v>2342</v>
      </c>
      <c r="Z348" s="21" t="s">
        <v>2342</v>
      </c>
      <c r="AA348" s="21" t="s">
        <v>2342</v>
      </c>
      <c r="AB348" s="21" t="s">
        <v>2342</v>
      </c>
      <c r="AC348" s="21" t="s">
        <v>2342</v>
      </c>
      <c r="AD348" s="21" t="s">
        <v>2342</v>
      </c>
      <c r="AE348" s="21" t="s">
        <v>2015</v>
      </c>
      <c r="AF348" s="21" t="s">
        <v>2015</v>
      </c>
      <c r="AG348" s="21" t="s">
        <v>2015</v>
      </c>
      <c r="AH348" s="21" t="s">
        <v>2015</v>
      </c>
      <c r="AI348" s="21" t="s">
        <v>2015</v>
      </c>
      <c r="AJ348" s="21" t="s">
        <v>2015</v>
      </c>
      <c r="AK348" s="21" t="s">
        <v>2015</v>
      </c>
      <c r="AL348" s="21" t="s">
        <v>4802</v>
      </c>
    </row>
    <row r="349" spans="1:38" ht="15" customHeight="1">
      <c r="A349" s="21">
        <v>159956</v>
      </c>
      <c r="B349" s="21">
        <v>660799</v>
      </c>
      <c r="C349" s="21" t="s">
        <v>65</v>
      </c>
      <c r="D349" s="21" t="s">
        <v>2052</v>
      </c>
      <c r="E349" s="21" t="s">
        <v>8</v>
      </c>
      <c r="F349" s="21" t="s">
        <v>4865</v>
      </c>
      <c r="G349" s="21" t="s">
        <v>2340</v>
      </c>
      <c r="H349" s="21" t="s">
        <v>2341</v>
      </c>
      <c r="I349" s="21" t="s">
        <v>2015</v>
      </c>
      <c r="J349" s="21" t="s">
        <v>2342</v>
      </c>
      <c r="K349" s="21" t="s">
        <v>552</v>
      </c>
      <c r="L349" s="21" t="s">
        <v>5394</v>
      </c>
      <c r="M349" s="21"/>
      <c r="N349" s="21" t="s">
        <v>5395</v>
      </c>
      <c r="O349" s="21" t="s">
        <v>2345</v>
      </c>
      <c r="P349" s="21" t="s">
        <v>5396</v>
      </c>
      <c r="Q349" s="21">
        <v>72</v>
      </c>
      <c r="R349" s="21">
        <v>36</v>
      </c>
      <c r="S349" s="21">
        <v>286</v>
      </c>
      <c r="T349" s="21">
        <v>394</v>
      </c>
      <c r="U349" s="21">
        <v>0.1827</v>
      </c>
      <c r="V349" s="21">
        <v>9.1399999999999995E-2</v>
      </c>
      <c r="W349" s="21">
        <v>0.27410000000000001</v>
      </c>
      <c r="X349" s="21" t="s">
        <v>2015</v>
      </c>
      <c r="Y349" s="21" t="s">
        <v>2342</v>
      </c>
      <c r="Z349" s="21" t="s">
        <v>2342</v>
      </c>
      <c r="AA349" s="21" t="s">
        <v>2342</v>
      </c>
      <c r="AB349" s="21" t="s">
        <v>2342</v>
      </c>
      <c r="AC349" s="21" t="s">
        <v>2342</v>
      </c>
      <c r="AD349" s="21" t="s">
        <v>2342</v>
      </c>
      <c r="AE349" s="21" t="s">
        <v>2342</v>
      </c>
      <c r="AF349" s="21" t="s">
        <v>2342</v>
      </c>
      <c r="AG349" s="21" t="s">
        <v>2342</v>
      </c>
      <c r="AH349" s="21" t="s">
        <v>2015</v>
      </c>
      <c r="AI349" s="21" t="s">
        <v>2015</v>
      </c>
      <c r="AJ349" s="21" t="s">
        <v>2015</v>
      </c>
      <c r="AK349" s="21" t="s">
        <v>2015</v>
      </c>
      <c r="AL349" s="21" t="s">
        <v>4803</v>
      </c>
    </row>
    <row r="350" spans="1:38" ht="15" customHeight="1">
      <c r="A350" s="21">
        <v>159956</v>
      </c>
      <c r="B350" s="21">
        <v>660801</v>
      </c>
      <c r="C350" s="21" t="s">
        <v>65</v>
      </c>
      <c r="D350" s="21" t="s">
        <v>2052</v>
      </c>
      <c r="E350" s="21" t="s">
        <v>8</v>
      </c>
      <c r="F350" s="21" t="s">
        <v>4865</v>
      </c>
      <c r="G350" s="21" t="s">
        <v>2340</v>
      </c>
      <c r="H350" s="21" t="s">
        <v>2341</v>
      </c>
      <c r="I350" s="21" t="s">
        <v>2015</v>
      </c>
      <c r="J350" s="21" t="s">
        <v>2342</v>
      </c>
      <c r="K350" s="21" t="s">
        <v>538</v>
      </c>
      <c r="L350" s="21" t="s">
        <v>5394</v>
      </c>
      <c r="M350" s="21"/>
      <c r="N350" s="21" t="s">
        <v>5395</v>
      </c>
      <c r="O350" s="21" t="s">
        <v>2345</v>
      </c>
      <c r="P350" s="21" t="s">
        <v>5396</v>
      </c>
      <c r="Q350" s="21">
        <v>74</v>
      </c>
      <c r="R350" s="21">
        <v>25</v>
      </c>
      <c r="S350" s="21">
        <v>319</v>
      </c>
      <c r="T350" s="21">
        <v>418</v>
      </c>
      <c r="U350" s="21">
        <v>0.17699999999999999</v>
      </c>
      <c r="V350" s="21">
        <v>5.9799999999999999E-2</v>
      </c>
      <c r="W350" s="21">
        <v>0.23680000000000001</v>
      </c>
      <c r="X350" s="21" t="s">
        <v>2015</v>
      </c>
      <c r="Y350" s="21" t="s">
        <v>2342</v>
      </c>
      <c r="Z350" s="21" t="s">
        <v>2342</v>
      </c>
      <c r="AA350" s="21" t="s">
        <v>2342</v>
      </c>
      <c r="AB350" s="21" t="s">
        <v>2342</v>
      </c>
      <c r="AC350" s="21" t="s">
        <v>2342</v>
      </c>
      <c r="AD350" s="21" t="s">
        <v>2342</v>
      </c>
      <c r="AE350" s="21" t="s">
        <v>2015</v>
      </c>
      <c r="AF350" s="21" t="s">
        <v>2015</v>
      </c>
      <c r="AG350" s="21" t="s">
        <v>2015</v>
      </c>
      <c r="AH350" s="21" t="s">
        <v>2015</v>
      </c>
      <c r="AI350" s="21" t="s">
        <v>2015</v>
      </c>
      <c r="AJ350" s="21" t="s">
        <v>2015</v>
      </c>
      <c r="AK350" s="21" t="s">
        <v>2015</v>
      </c>
      <c r="AL350" s="21" t="s">
        <v>4803</v>
      </c>
    </row>
    <row r="351" spans="1:38" ht="15" customHeight="1">
      <c r="A351" s="21">
        <v>159956</v>
      </c>
      <c r="B351" s="21">
        <v>660804</v>
      </c>
      <c r="C351" s="21" t="s">
        <v>65</v>
      </c>
      <c r="D351" s="21" t="s">
        <v>2052</v>
      </c>
      <c r="E351" s="21" t="s">
        <v>8</v>
      </c>
      <c r="F351" s="21" t="s">
        <v>4865</v>
      </c>
      <c r="G351" s="21" t="s">
        <v>2340</v>
      </c>
      <c r="H351" s="21" t="s">
        <v>2341</v>
      </c>
      <c r="I351" s="21" t="s">
        <v>2015</v>
      </c>
      <c r="J351" s="21" t="s">
        <v>2342</v>
      </c>
      <c r="K351" s="21" t="s">
        <v>544</v>
      </c>
      <c r="L351" s="21" t="s">
        <v>5394</v>
      </c>
      <c r="M351" s="21"/>
      <c r="N351" s="21" t="s">
        <v>5395</v>
      </c>
      <c r="O351" s="21" t="s">
        <v>2345</v>
      </c>
      <c r="P351" s="21" t="s">
        <v>5396</v>
      </c>
      <c r="Q351" s="21">
        <v>69</v>
      </c>
      <c r="R351" s="21">
        <v>36</v>
      </c>
      <c r="S351" s="21">
        <v>374</v>
      </c>
      <c r="T351" s="21">
        <v>479</v>
      </c>
      <c r="U351" s="21">
        <v>0.14410000000000001</v>
      </c>
      <c r="V351" s="21">
        <v>7.5200000000000003E-2</v>
      </c>
      <c r="W351" s="21">
        <v>0.21920000000000001</v>
      </c>
      <c r="X351" s="21" t="s">
        <v>2015</v>
      </c>
      <c r="Y351" s="21" t="s">
        <v>2015</v>
      </c>
      <c r="Z351" s="21" t="s">
        <v>2015</v>
      </c>
      <c r="AA351" s="21" t="s">
        <v>2015</v>
      </c>
      <c r="AB351" s="21" t="s">
        <v>2342</v>
      </c>
      <c r="AC351" s="21" t="s">
        <v>2342</v>
      </c>
      <c r="AD351" s="21" t="s">
        <v>2342</v>
      </c>
      <c r="AE351" s="21" t="s">
        <v>2015</v>
      </c>
      <c r="AF351" s="21" t="s">
        <v>2015</v>
      </c>
      <c r="AG351" s="21" t="s">
        <v>2015</v>
      </c>
      <c r="AH351" s="21" t="s">
        <v>2015</v>
      </c>
      <c r="AI351" s="21" t="s">
        <v>2015</v>
      </c>
      <c r="AJ351" s="21" t="s">
        <v>2015</v>
      </c>
      <c r="AK351" s="21" t="s">
        <v>2015</v>
      </c>
      <c r="AL351" s="21" t="s">
        <v>4803</v>
      </c>
    </row>
    <row r="352" spans="1:38" ht="15" customHeight="1">
      <c r="A352" s="21">
        <v>159440</v>
      </c>
      <c r="B352" s="21">
        <v>660809</v>
      </c>
      <c r="C352" s="21" t="s">
        <v>222</v>
      </c>
      <c r="D352" s="21" t="s">
        <v>2210</v>
      </c>
      <c r="E352" s="21" t="s">
        <v>15</v>
      </c>
      <c r="F352" s="21" t="s">
        <v>4863</v>
      </c>
      <c r="G352" s="21" t="s">
        <v>2340</v>
      </c>
      <c r="H352" s="21" t="s">
        <v>2341</v>
      </c>
      <c r="I352" s="21" t="s">
        <v>2015</v>
      </c>
      <c r="J352" s="21" t="s">
        <v>2342</v>
      </c>
      <c r="K352" s="21" t="s">
        <v>1401</v>
      </c>
      <c r="L352" s="21" t="s">
        <v>3823</v>
      </c>
      <c r="M352" s="21"/>
      <c r="N352" s="21" t="s">
        <v>222</v>
      </c>
      <c r="O352" s="21" t="s">
        <v>2345</v>
      </c>
      <c r="P352" s="21" t="s">
        <v>3825</v>
      </c>
      <c r="Q352" s="21">
        <v>98</v>
      </c>
      <c r="R352" s="21">
        <v>38</v>
      </c>
      <c r="S352" s="21">
        <v>161</v>
      </c>
      <c r="T352" s="21">
        <v>297</v>
      </c>
      <c r="U352" s="21">
        <v>0.33</v>
      </c>
      <c r="V352" s="21">
        <v>0.12790000000000001</v>
      </c>
      <c r="W352" s="21">
        <v>0.45789999999999997</v>
      </c>
      <c r="X352" s="21" t="s">
        <v>2015</v>
      </c>
      <c r="Y352" s="21" t="s">
        <v>2015</v>
      </c>
      <c r="Z352" s="21" t="s">
        <v>2015</v>
      </c>
      <c r="AA352" s="21" t="s">
        <v>2015</v>
      </c>
      <c r="AB352" s="21" t="s">
        <v>2015</v>
      </c>
      <c r="AC352" s="21" t="s">
        <v>2015</v>
      </c>
      <c r="AD352" s="21" t="s">
        <v>2015</v>
      </c>
      <c r="AE352" s="21" t="s">
        <v>2342</v>
      </c>
      <c r="AF352" s="21" t="s">
        <v>2342</v>
      </c>
      <c r="AG352" s="21" t="s">
        <v>2342</v>
      </c>
      <c r="AH352" s="21" t="s">
        <v>2015</v>
      </c>
      <c r="AI352" s="21" t="s">
        <v>2015</v>
      </c>
      <c r="AJ352" s="21" t="s">
        <v>2015</v>
      </c>
      <c r="AK352" s="21" t="s">
        <v>2015</v>
      </c>
      <c r="AL352" s="21" t="s">
        <v>4803</v>
      </c>
    </row>
    <row r="353" spans="1:38" ht="15" customHeight="1">
      <c r="A353" s="21">
        <v>159440</v>
      </c>
      <c r="B353" s="21">
        <v>660810</v>
      </c>
      <c r="C353" s="21" t="s">
        <v>222</v>
      </c>
      <c r="D353" s="21" t="s">
        <v>2210</v>
      </c>
      <c r="E353" s="21" t="s">
        <v>15</v>
      </c>
      <c r="F353" s="21" t="s">
        <v>4863</v>
      </c>
      <c r="G353" s="21" t="s">
        <v>2340</v>
      </c>
      <c r="H353" s="21" t="s">
        <v>2341</v>
      </c>
      <c r="I353" s="21" t="s">
        <v>2015</v>
      </c>
      <c r="J353" s="21" t="s">
        <v>2342</v>
      </c>
      <c r="K353" s="21" t="s">
        <v>1402</v>
      </c>
      <c r="L353" s="21" t="s">
        <v>3827</v>
      </c>
      <c r="M353" s="21"/>
      <c r="N353" s="21" t="s">
        <v>3824</v>
      </c>
      <c r="O353" s="21" t="s">
        <v>2345</v>
      </c>
      <c r="P353" s="21" t="s">
        <v>3825</v>
      </c>
      <c r="Q353" s="21">
        <v>132</v>
      </c>
      <c r="R353" s="21">
        <v>64</v>
      </c>
      <c r="S353" s="21">
        <v>227</v>
      </c>
      <c r="T353" s="21">
        <v>423</v>
      </c>
      <c r="U353" s="21">
        <v>0.31209999999999999</v>
      </c>
      <c r="V353" s="21">
        <v>0.15129999999999999</v>
      </c>
      <c r="W353" s="21">
        <v>0.46339999999999998</v>
      </c>
      <c r="X353" s="21" t="s">
        <v>2015</v>
      </c>
      <c r="Y353" s="21" t="s">
        <v>2015</v>
      </c>
      <c r="Z353" s="21" t="s">
        <v>2015</v>
      </c>
      <c r="AA353" s="21" t="s">
        <v>2015</v>
      </c>
      <c r="AB353" s="21" t="s">
        <v>2015</v>
      </c>
      <c r="AC353" s="21" t="s">
        <v>2015</v>
      </c>
      <c r="AD353" s="21" t="s">
        <v>2015</v>
      </c>
      <c r="AE353" s="21" t="s">
        <v>2015</v>
      </c>
      <c r="AF353" s="21" t="s">
        <v>2015</v>
      </c>
      <c r="AG353" s="21" t="s">
        <v>2015</v>
      </c>
      <c r="AH353" s="21" t="s">
        <v>2342</v>
      </c>
      <c r="AI353" s="21" t="s">
        <v>2342</v>
      </c>
      <c r="AJ353" s="21" t="s">
        <v>2342</v>
      </c>
      <c r="AK353" s="21" t="s">
        <v>2342</v>
      </c>
      <c r="AL353" s="21" t="s">
        <v>4803</v>
      </c>
    </row>
    <row r="354" spans="1:38" ht="15" customHeight="1">
      <c r="A354" s="21">
        <v>159956</v>
      </c>
      <c r="B354" s="21">
        <v>660811</v>
      </c>
      <c r="C354" s="21" t="s">
        <v>65</v>
      </c>
      <c r="D354" s="21" t="s">
        <v>2052</v>
      </c>
      <c r="E354" s="21" t="s">
        <v>8</v>
      </c>
      <c r="F354" s="21" t="s">
        <v>4865</v>
      </c>
      <c r="G354" s="21" t="s">
        <v>2340</v>
      </c>
      <c r="H354" s="21" t="s">
        <v>2341</v>
      </c>
      <c r="I354" s="21" t="s">
        <v>2015</v>
      </c>
      <c r="J354" s="21" t="s">
        <v>2342</v>
      </c>
      <c r="K354" s="21" t="s">
        <v>549</v>
      </c>
      <c r="L354" s="21" t="s">
        <v>5394</v>
      </c>
      <c r="M354" s="21"/>
      <c r="N354" s="21" t="s">
        <v>5395</v>
      </c>
      <c r="O354" s="21" t="s">
        <v>2345</v>
      </c>
      <c r="P354" s="21" t="s">
        <v>5396</v>
      </c>
      <c r="Q354" s="21">
        <v>164</v>
      </c>
      <c r="R354" s="21">
        <v>0</v>
      </c>
      <c r="S354" s="21">
        <v>247</v>
      </c>
      <c r="T354" s="21">
        <v>411</v>
      </c>
      <c r="U354" s="21">
        <v>0.39900000000000002</v>
      </c>
      <c r="V354" s="21">
        <v>0</v>
      </c>
      <c r="W354" s="21">
        <v>0.39900000000000002</v>
      </c>
      <c r="X354" s="21" t="s">
        <v>2015</v>
      </c>
      <c r="Y354" s="21" t="s">
        <v>2342</v>
      </c>
      <c r="Z354" s="21" t="s">
        <v>2342</v>
      </c>
      <c r="AA354" s="21" t="s">
        <v>2342</v>
      </c>
      <c r="AB354" s="21" t="s">
        <v>2342</v>
      </c>
      <c r="AC354" s="21" t="s">
        <v>2342</v>
      </c>
      <c r="AD354" s="21" t="s">
        <v>2342</v>
      </c>
      <c r="AE354" s="21" t="s">
        <v>2015</v>
      </c>
      <c r="AF354" s="21" t="s">
        <v>2015</v>
      </c>
      <c r="AG354" s="21" t="s">
        <v>2015</v>
      </c>
      <c r="AH354" s="21" t="s">
        <v>2015</v>
      </c>
      <c r="AI354" s="21" t="s">
        <v>2015</v>
      </c>
      <c r="AJ354" s="21" t="s">
        <v>2015</v>
      </c>
      <c r="AK354" s="21" t="s">
        <v>2015</v>
      </c>
      <c r="AL354" s="21" t="s">
        <v>4802</v>
      </c>
    </row>
    <row r="355" spans="1:38" ht="15" customHeight="1">
      <c r="A355" s="21">
        <v>159956</v>
      </c>
      <c r="B355" s="21">
        <v>660813</v>
      </c>
      <c r="C355" s="21" t="s">
        <v>65</v>
      </c>
      <c r="D355" s="21" t="s">
        <v>2052</v>
      </c>
      <c r="E355" s="21" t="s">
        <v>8</v>
      </c>
      <c r="F355" s="21" t="s">
        <v>4865</v>
      </c>
      <c r="G355" s="21" t="s">
        <v>2340</v>
      </c>
      <c r="H355" s="21" t="s">
        <v>2341</v>
      </c>
      <c r="I355" s="21" t="s">
        <v>2015</v>
      </c>
      <c r="J355" s="21" t="s">
        <v>2342</v>
      </c>
      <c r="K355" s="21" t="s">
        <v>551</v>
      </c>
      <c r="L355" s="21" t="s">
        <v>5394</v>
      </c>
      <c r="M355" s="21"/>
      <c r="N355" s="21" t="s">
        <v>5395</v>
      </c>
      <c r="O355" s="21" t="s">
        <v>2345</v>
      </c>
      <c r="P355" s="21" t="s">
        <v>5396</v>
      </c>
      <c r="Q355" s="21">
        <v>139</v>
      </c>
      <c r="R355" s="21">
        <v>0</v>
      </c>
      <c r="S355" s="21">
        <v>129</v>
      </c>
      <c r="T355" s="21">
        <v>268</v>
      </c>
      <c r="U355" s="21">
        <v>0.51870000000000005</v>
      </c>
      <c r="V355" s="21">
        <v>0</v>
      </c>
      <c r="W355" s="21">
        <v>0.51870000000000005</v>
      </c>
      <c r="X355" s="21" t="s">
        <v>2015</v>
      </c>
      <c r="Y355" s="21" t="s">
        <v>2342</v>
      </c>
      <c r="Z355" s="21" t="s">
        <v>2342</v>
      </c>
      <c r="AA355" s="21" t="s">
        <v>2342</v>
      </c>
      <c r="AB355" s="21" t="s">
        <v>2342</v>
      </c>
      <c r="AC355" s="21" t="s">
        <v>2342</v>
      </c>
      <c r="AD355" s="21" t="s">
        <v>2342</v>
      </c>
      <c r="AE355" s="21" t="s">
        <v>2015</v>
      </c>
      <c r="AF355" s="21" t="s">
        <v>2015</v>
      </c>
      <c r="AG355" s="21" t="s">
        <v>2015</v>
      </c>
      <c r="AH355" s="21" t="s">
        <v>2015</v>
      </c>
      <c r="AI355" s="21" t="s">
        <v>2015</v>
      </c>
      <c r="AJ355" s="21" t="s">
        <v>2015</v>
      </c>
      <c r="AK355" s="21" t="s">
        <v>2015</v>
      </c>
      <c r="AL355" s="21" t="s">
        <v>4802</v>
      </c>
    </row>
    <row r="356" spans="1:38" ht="15" customHeight="1">
      <c r="A356" s="21">
        <v>159956</v>
      </c>
      <c r="B356" s="21">
        <v>660814</v>
      </c>
      <c r="C356" s="21" t="s">
        <v>65</v>
      </c>
      <c r="D356" s="21" t="s">
        <v>2052</v>
      </c>
      <c r="E356" s="21" t="s">
        <v>8</v>
      </c>
      <c r="F356" s="21" t="s">
        <v>4865</v>
      </c>
      <c r="G356" s="21" t="s">
        <v>2340</v>
      </c>
      <c r="H356" s="21" t="s">
        <v>2341</v>
      </c>
      <c r="I356" s="21" t="s">
        <v>2015</v>
      </c>
      <c r="J356" s="21" t="s">
        <v>2342</v>
      </c>
      <c r="K356" s="21" t="s">
        <v>553</v>
      </c>
      <c r="L356" s="21" t="s">
        <v>5394</v>
      </c>
      <c r="M356" s="21"/>
      <c r="N356" s="21" t="s">
        <v>5395</v>
      </c>
      <c r="O356" s="21" t="s">
        <v>2345</v>
      </c>
      <c r="P356" s="21" t="s">
        <v>5396</v>
      </c>
      <c r="Q356" s="21">
        <v>98</v>
      </c>
      <c r="R356" s="21">
        <v>23</v>
      </c>
      <c r="S356" s="21">
        <v>553</v>
      </c>
      <c r="T356" s="21">
        <v>674</v>
      </c>
      <c r="U356" s="21">
        <v>0.1454</v>
      </c>
      <c r="V356" s="21">
        <v>3.4099999999999998E-2</v>
      </c>
      <c r="W356" s="21">
        <v>0.17949999999999999</v>
      </c>
      <c r="X356" s="21" t="s">
        <v>2015</v>
      </c>
      <c r="Y356" s="21" t="s">
        <v>2342</v>
      </c>
      <c r="Z356" s="21" t="s">
        <v>2342</v>
      </c>
      <c r="AA356" s="21" t="s">
        <v>2342</v>
      </c>
      <c r="AB356" s="21" t="s">
        <v>2342</v>
      </c>
      <c r="AC356" s="21" t="s">
        <v>2342</v>
      </c>
      <c r="AD356" s="21" t="s">
        <v>2342</v>
      </c>
      <c r="AE356" s="21" t="s">
        <v>2015</v>
      </c>
      <c r="AF356" s="21" t="s">
        <v>2015</v>
      </c>
      <c r="AG356" s="21" t="s">
        <v>2015</v>
      </c>
      <c r="AH356" s="21" t="s">
        <v>2015</v>
      </c>
      <c r="AI356" s="21" t="s">
        <v>2015</v>
      </c>
      <c r="AJ356" s="21" t="s">
        <v>2015</v>
      </c>
      <c r="AK356" s="21" t="s">
        <v>2015</v>
      </c>
      <c r="AL356" s="21" t="s">
        <v>4803</v>
      </c>
    </row>
    <row r="357" spans="1:38" ht="15" customHeight="1">
      <c r="A357" s="21">
        <v>159956</v>
      </c>
      <c r="B357" s="21">
        <v>660815</v>
      </c>
      <c r="C357" s="21" t="s">
        <v>65</v>
      </c>
      <c r="D357" s="21" t="s">
        <v>2052</v>
      </c>
      <c r="E357" s="21" t="s">
        <v>8</v>
      </c>
      <c r="F357" s="21" t="s">
        <v>4865</v>
      </c>
      <c r="G357" s="21" t="s">
        <v>2340</v>
      </c>
      <c r="H357" s="21" t="s">
        <v>2341</v>
      </c>
      <c r="I357" s="21" t="s">
        <v>2015</v>
      </c>
      <c r="J357" s="21" t="s">
        <v>2342</v>
      </c>
      <c r="K357" s="21" t="s">
        <v>554</v>
      </c>
      <c r="L357" s="21" t="s">
        <v>5394</v>
      </c>
      <c r="M357" s="21"/>
      <c r="N357" s="21" t="s">
        <v>5395</v>
      </c>
      <c r="O357" s="21" t="s">
        <v>2345</v>
      </c>
      <c r="P357" s="21" t="s">
        <v>5396</v>
      </c>
      <c r="Q357" s="21">
        <v>192</v>
      </c>
      <c r="R357" s="21">
        <v>0</v>
      </c>
      <c r="S357" s="21">
        <v>75</v>
      </c>
      <c r="T357" s="21">
        <v>267</v>
      </c>
      <c r="U357" s="21">
        <v>0.71909999999999996</v>
      </c>
      <c r="V357" s="21">
        <v>0</v>
      </c>
      <c r="W357" s="21">
        <v>0.71909999999999996</v>
      </c>
      <c r="X357" s="21" t="s">
        <v>2015</v>
      </c>
      <c r="Y357" s="21" t="s">
        <v>2342</v>
      </c>
      <c r="Z357" s="21" t="s">
        <v>2342</v>
      </c>
      <c r="AA357" s="21" t="s">
        <v>2342</v>
      </c>
      <c r="AB357" s="21" t="s">
        <v>2342</v>
      </c>
      <c r="AC357" s="21" t="s">
        <v>2342</v>
      </c>
      <c r="AD357" s="21" t="s">
        <v>2342</v>
      </c>
      <c r="AE357" s="21" t="s">
        <v>2015</v>
      </c>
      <c r="AF357" s="21" t="s">
        <v>2015</v>
      </c>
      <c r="AG357" s="21" t="s">
        <v>2015</v>
      </c>
      <c r="AH357" s="21" t="s">
        <v>2015</v>
      </c>
      <c r="AI357" s="21" t="s">
        <v>2015</v>
      </c>
      <c r="AJ357" s="21" t="s">
        <v>2015</v>
      </c>
      <c r="AK357" s="21" t="s">
        <v>2015</v>
      </c>
      <c r="AL357" s="21" t="s">
        <v>4802</v>
      </c>
    </row>
    <row r="358" spans="1:38" ht="15" customHeight="1">
      <c r="A358" s="21">
        <v>159956</v>
      </c>
      <c r="B358" s="21">
        <v>660816</v>
      </c>
      <c r="C358" s="21" t="s">
        <v>65</v>
      </c>
      <c r="D358" s="21" t="s">
        <v>2052</v>
      </c>
      <c r="E358" s="21" t="s">
        <v>8</v>
      </c>
      <c r="F358" s="21" t="s">
        <v>4865</v>
      </c>
      <c r="G358" s="21" t="s">
        <v>2340</v>
      </c>
      <c r="H358" s="21" t="s">
        <v>2341</v>
      </c>
      <c r="I358" s="21" t="s">
        <v>2015</v>
      </c>
      <c r="J358" s="21" t="s">
        <v>2342</v>
      </c>
      <c r="K358" s="21" t="s">
        <v>535</v>
      </c>
      <c r="L358" s="21" t="s">
        <v>5394</v>
      </c>
      <c r="M358" s="21"/>
      <c r="N358" s="21" t="s">
        <v>5395</v>
      </c>
      <c r="O358" s="21" t="s">
        <v>2345</v>
      </c>
      <c r="P358" s="21" t="s">
        <v>5396</v>
      </c>
      <c r="Q358" s="21">
        <v>251</v>
      </c>
      <c r="R358" s="21">
        <v>0</v>
      </c>
      <c r="S358" s="21">
        <v>169</v>
      </c>
      <c r="T358" s="21">
        <v>420</v>
      </c>
      <c r="U358" s="21">
        <v>0.59760000000000002</v>
      </c>
      <c r="V358" s="21">
        <v>0</v>
      </c>
      <c r="W358" s="21">
        <v>0.59760000000000002</v>
      </c>
      <c r="X358" s="21" t="s">
        <v>2015</v>
      </c>
      <c r="Y358" s="21" t="s">
        <v>2015</v>
      </c>
      <c r="Z358" s="21" t="s">
        <v>2015</v>
      </c>
      <c r="AA358" s="21" t="s">
        <v>2015</v>
      </c>
      <c r="AB358" s="21" t="s">
        <v>2015</v>
      </c>
      <c r="AC358" s="21" t="s">
        <v>2015</v>
      </c>
      <c r="AD358" s="21" t="s">
        <v>2015</v>
      </c>
      <c r="AE358" s="21" t="s">
        <v>2342</v>
      </c>
      <c r="AF358" s="21" t="s">
        <v>2342</v>
      </c>
      <c r="AG358" s="21" t="s">
        <v>2342</v>
      </c>
      <c r="AH358" s="21" t="s">
        <v>2015</v>
      </c>
      <c r="AI358" s="21" t="s">
        <v>2015</v>
      </c>
      <c r="AJ358" s="21" t="s">
        <v>2015</v>
      </c>
      <c r="AK358" s="21" t="s">
        <v>2015</v>
      </c>
      <c r="AL358" s="21" t="s">
        <v>4802</v>
      </c>
    </row>
    <row r="359" spans="1:38" ht="15" customHeight="1">
      <c r="A359" s="21">
        <v>159956</v>
      </c>
      <c r="B359" s="21">
        <v>660817</v>
      </c>
      <c r="C359" s="21" t="s">
        <v>65</v>
      </c>
      <c r="D359" s="21" t="s">
        <v>2052</v>
      </c>
      <c r="E359" s="21" t="s">
        <v>8</v>
      </c>
      <c r="F359" s="21" t="s">
        <v>4865</v>
      </c>
      <c r="G359" s="21" t="s">
        <v>2340</v>
      </c>
      <c r="H359" s="21" t="s">
        <v>2341</v>
      </c>
      <c r="I359" s="21" t="s">
        <v>2015</v>
      </c>
      <c r="J359" s="21" t="s">
        <v>2342</v>
      </c>
      <c r="K359" s="21" t="s">
        <v>539</v>
      </c>
      <c r="L359" s="21" t="s">
        <v>5394</v>
      </c>
      <c r="M359" s="21"/>
      <c r="N359" s="21" t="s">
        <v>5395</v>
      </c>
      <c r="O359" s="21" t="s">
        <v>2345</v>
      </c>
      <c r="P359" s="21" t="s">
        <v>5396</v>
      </c>
      <c r="Q359" s="21">
        <v>142</v>
      </c>
      <c r="R359" s="21">
        <v>43</v>
      </c>
      <c r="S359" s="21">
        <v>443</v>
      </c>
      <c r="T359" s="21">
        <v>628</v>
      </c>
      <c r="U359" s="21">
        <v>0.2261</v>
      </c>
      <c r="V359" s="21">
        <v>6.8500000000000005E-2</v>
      </c>
      <c r="W359" s="21">
        <v>0.29459999999999997</v>
      </c>
      <c r="X359" s="21" t="s">
        <v>2015</v>
      </c>
      <c r="Y359" s="21" t="s">
        <v>2015</v>
      </c>
      <c r="Z359" s="21" t="s">
        <v>2015</v>
      </c>
      <c r="AA359" s="21" t="s">
        <v>2015</v>
      </c>
      <c r="AB359" s="21" t="s">
        <v>2015</v>
      </c>
      <c r="AC359" s="21" t="s">
        <v>2015</v>
      </c>
      <c r="AD359" s="21" t="s">
        <v>2015</v>
      </c>
      <c r="AE359" s="21" t="s">
        <v>2342</v>
      </c>
      <c r="AF359" s="21" t="s">
        <v>2342</v>
      </c>
      <c r="AG359" s="21" t="s">
        <v>2342</v>
      </c>
      <c r="AH359" s="21" t="s">
        <v>2015</v>
      </c>
      <c r="AI359" s="21" t="s">
        <v>2015</v>
      </c>
      <c r="AJ359" s="21" t="s">
        <v>2015</v>
      </c>
      <c r="AK359" s="21" t="s">
        <v>2015</v>
      </c>
      <c r="AL359" s="21" t="s">
        <v>4803</v>
      </c>
    </row>
    <row r="360" spans="1:38" ht="15" customHeight="1">
      <c r="A360" s="21">
        <v>159956</v>
      </c>
      <c r="B360" s="21">
        <v>660818</v>
      </c>
      <c r="C360" s="21" t="s">
        <v>65</v>
      </c>
      <c r="D360" s="21" t="s">
        <v>2052</v>
      </c>
      <c r="E360" s="21" t="s">
        <v>8</v>
      </c>
      <c r="F360" s="21" t="s">
        <v>4865</v>
      </c>
      <c r="G360" s="21" t="s">
        <v>2340</v>
      </c>
      <c r="H360" s="21" t="s">
        <v>2341</v>
      </c>
      <c r="I360" s="21" t="s">
        <v>2015</v>
      </c>
      <c r="J360" s="21" t="s">
        <v>2342</v>
      </c>
      <c r="K360" s="21" t="s">
        <v>541</v>
      </c>
      <c r="L360" s="21" t="s">
        <v>5394</v>
      </c>
      <c r="M360" s="21"/>
      <c r="N360" s="21" t="s">
        <v>5395</v>
      </c>
      <c r="O360" s="21" t="s">
        <v>2345</v>
      </c>
      <c r="P360" s="21" t="s">
        <v>5396</v>
      </c>
      <c r="Q360" s="21">
        <v>123</v>
      </c>
      <c r="R360" s="21">
        <v>42</v>
      </c>
      <c r="S360" s="21">
        <v>350</v>
      </c>
      <c r="T360" s="21">
        <v>515</v>
      </c>
      <c r="U360" s="21">
        <v>0.23880000000000001</v>
      </c>
      <c r="V360" s="21">
        <v>8.1600000000000006E-2</v>
      </c>
      <c r="W360" s="21">
        <v>0.32040000000000002</v>
      </c>
      <c r="X360" s="21" t="s">
        <v>2015</v>
      </c>
      <c r="Y360" s="21" t="s">
        <v>2015</v>
      </c>
      <c r="Z360" s="21" t="s">
        <v>2015</v>
      </c>
      <c r="AA360" s="21" t="s">
        <v>2015</v>
      </c>
      <c r="AB360" s="21" t="s">
        <v>2015</v>
      </c>
      <c r="AC360" s="21" t="s">
        <v>2015</v>
      </c>
      <c r="AD360" s="21" t="s">
        <v>2015</v>
      </c>
      <c r="AE360" s="21" t="s">
        <v>2342</v>
      </c>
      <c r="AF360" s="21" t="s">
        <v>2342</v>
      </c>
      <c r="AG360" s="21" t="s">
        <v>2342</v>
      </c>
      <c r="AH360" s="21" t="s">
        <v>2015</v>
      </c>
      <c r="AI360" s="21" t="s">
        <v>2015</v>
      </c>
      <c r="AJ360" s="21" t="s">
        <v>2015</v>
      </c>
      <c r="AK360" s="21" t="s">
        <v>2015</v>
      </c>
      <c r="AL360" s="21" t="s">
        <v>4803</v>
      </c>
    </row>
    <row r="361" spans="1:38" ht="15" customHeight="1">
      <c r="A361" s="21">
        <v>159956</v>
      </c>
      <c r="B361" s="21">
        <v>660819</v>
      </c>
      <c r="C361" s="21" t="s">
        <v>65</v>
      </c>
      <c r="D361" s="21" t="s">
        <v>2052</v>
      </c>
      <c r="E361" s="21" t="s">
        <v>8</v>
      </c>
      <c r="F361" s="21" t="s">
        <v>4865</v>
      </c>
      <c r="G361" s="21" t="s">
        <v>2340</v>
      </c>
      <c r="H361" s="21" t="s">
        <v>2341</v>
      </c>
      <c r="I361" s="21" t="s">
        <v>2015</v>
      </c>
      <c r="J361" s="21" t="s">
        <v>2342</v>
      </c>
      <c r="K361" s="21" t="s">
        <v>542</v>
      </c>
      <c r="L361" s="21" t="s">
        <v>5394</v>
      </c>
      <c r="M361" s="21"/>
      <c r="N361" s="21" t="s">
        <v>5395</v>
      </c>
      <c r="O361" s="21" t="s">
        <v>2345</v>
      </c>
      <c r="P361" s="21" t="s">
        <v>5396</v>
      </c>
      <c r="Q361" s="21">
        <v>106</v>
      </c>
      <c r="R361" s="21">
        <v>39</v>
      </c>
      <c r="S361" s="21">
        <v>342</v>
      </c>
      <c r="T361" s="21">
        <v>487</v>
      </c>
      <c r="U361" s="21">
        <v>0.2177</v>
      </c>
      <c r="V361" s="21">
        <v>8.0100000000000005E-2</v>
      </c>
      <c r="W361" s="21">
        <v>0.29770000000000002</v>
      </c>
      <c r="X361" s="21" t="s">
        <v>2015</v>
      </c>
      <c r="Y361" s="21" t="s">
        <v>2015</v>
      </c>
      <c r="Z361" s="21" t="s">
        <v>2015</v>
      </c>
      <c r="AA361" s="21" t="s">
        <v>2015</v>
      </c>
      <c r="AB361" s="21" t="s">
        <v>2015</v>
      </c>
      <c r="AC361" s="21" t="s">
        <v>2015</v>
      </c>
      <c r="AD361" s="21" t="s">
        <v>2015</v>
      </c>
      <c r="AE361" s="21" t="s">
        <v>2342</v>
      </c>
      <c r="AF361" s="21" t="s">
        <v>2342</v>
      </c>
      <c r="AG361" s="21" t="s">
        <v>2342</v>
      </c>
      <c r="AH361" s="21" t="s">
        <v>2015</v>
      </c>
      <c r="AI361" s="21" t="s">
        <v>2015</v>
      </c>
      <c r="AJ361" s="21" t="s">
        <v>2015</v>
      </c>
      <c r="AK361" s="21" t="s">
        <v>2015</v>
      </c>
      <c r="AL361" s="21" t="s">
        <v>4803</v>
      </c>
    </row>
    <row r="362" spans="1:38" ht="15" customHeight="1">
      <c r="A362" s="21">
        <v>159956</v>
      </c>
      <c r="B362" s="21">
        <v>660820</v>
      </c>
      <c r="C362" s="21" t="s">
        <v>65</v>
      </c>
      <c r="D362" s="21" t="s">
        <v>2052</v>
      </c>
      <c r="E362" s="21" t="s">
        <v>8</v>
      </c>
      <c r="F362" s="21" t="s">
        <v>4865</v>
      </c>
      <c r="G362" s="21" t="s">
        <v>2340</v>
      </c>
      <c r="H362" s="21" t="s">
        <v>2341</v>
      </c>
      <c r="I362" s="21" t="s">
        <v>2015</v>
      </c>
      <c r="J362" s="21" t="s">
        <v>2342</v>
      </c>
      <c r="K362" s="21" t="s">
        <v>547</v>
      </c>
      <c r="L362" s="21" t="s">
        <v>5394</v>
      </c>
      <c r="M362" s="21"/>
      <c r="N362" s="21" t="s">
        <v>5395</v>
      </c>
      <c r="O362" s="21" t="s">
        <v>2345</v>
      </c>
      <c r="P362" s="21" t="s">
        <v>5396</v>
      </c>
      <c r="Q362" s="21">
        <v>430</v>
      </c>
      <c r="R362" s="21">
        <v>0</v>
      </c>
      <c r="S362" s="21">
        <v>76</v>
      </c>
      <c r="T362" s="21">
        <v>506</v>
      </c>
      <c r="U362" s="21">
        <v>0.8498</v>
      </c>
      <c r="V362" s="21">
        <v>0</v>
      </c>
      <c r="W362" s="21">
        <v>0.8498</v>
      </c>
      <c r="X362" s="21" t="s">
        <v>2015</v>
      </c>
      <c r="Y362" s="21" t="s">
        <v>2015</v>
      </c>
      <c r="Z362" s="21" t="s">
        <v>2015</v>
      </c>
      <c r="AA362" s="21" t="s">
        <v>2015</v>
      </c>
      <c r="AB362" s="21" t="s">
        <v>2015</v>
      </c>
      <c r="AC362" s="21" t="s">
        <v>2015</v>
      </c>
      <c r="AD362" s="21" t="s">
        <v>2015</v>
      </c>
      <c r="AE362" s="21" t="s">
        <v>2342</v>
      </c>
      <c r="AF362" s="21" t="s">
        <v>2342</v>
      </c>
      <c r="AG362" s="21" t="s">
        <v>2342</v>
      </c>
      <c r="AH362" s="21" t="s">
        <v>2015</v>
      </c>
      <c r="AI362" s="21" t="s">
        <v>2015</v>
      </c>
      <c r="AJ362" s="21" t="s">
        <v>2015</v>
      </c>
      <c r="AK362" s="21" t="s">
        <v>2015</v>
      </c>
      <c r="AL362" s="21" t="s">
        <v>4802</v>
      </c>
    </row>
    <row r="363" spans="1:38" ht="15" customHeight="1">
      <c r="A363" s="21">
        <v>159956</v>
      </c>
      <c r="B363" s="21">
        <v>660821</v>
      </c>
      <c r="C363" s="21" t="s">
        <v>65</v>
      </c>
      <c r="D363" s="21" t="s">
        <v>2052</v>
      </c>
      <c r="E363" s="21" t="s">
        <v>8</v>
      </c>
      <c r="F363" s="21" t="s">
        <v>4865</v>
      </c>
      <c r="G363" s="21" t="s">
        <v>2340</v>
      </c>
      <c r="H363" s="21" t="s">
        <v>2341</v>
      </c>
      <c r="I363" s="21" t="s">
        <v>2015</v>
      </c>
      <c r="J363" s="21" t="s">
        <v>2342</v>
      </c>
      <c r="K363" s="21" t="s">
        <v>546</v>
      </c>
      <c r="L363" s="21" t="s">
        <v>5394</v>
      </c>
      <c r="M363" s="21"/>
      <c r="N363" s="21" t="s">
        <v>5395</v>
      </c>
      <c r="O363" s="21" t="s">
        <v>2345</v>
      </c>
      <c r="P363" s="21" t="s">
        <v>5396</v>
      </c>
      <c r="Q363" s="21">
        <v>91</v>
      </c>
      <c r="R363" s="21">
        <v>0</v>
      </c>
      <c r="S363" s="21">
        <v>54</v>
      </c>
      <c r="T363" s="21">
        <v>145</v>
      </c>
      <c r="U363" s="21">
        <v>0.62760000000000005</v>
      </c>
      <c r="V363" s="21">
        <v>0</v>
      </c>
      <c r="W363" s="21">
        <v>0.62760000000000005</v>
      </c>
      <c r="X363" s="21" t="s">
        <v>2015</v>
      </c>
      <c r="Y363" s="21" t="s">
        <v>2015</v>
      </c>
      <c r="Z363" s="21" t="s">
        <v>2015</v>
      </c>
      <c r="AA363" s="21" t="s">
        <v>2015</v>
      </c>
      <c r="AB363" s="21" t="s">
        <v>2015</v>
      </c>
      <c r="AC363" s="21" t="s">
        <v>2015</v>
      </c>
      <c r="AD363" s="21" t="s">
        <v>2015</v>
      </c>
      <c r="AE363" s="21" t="s">
        <v>2015</v>
      </c>
      <c r="AF363" s="21" t="s">
        <v>2015</v>
      </c>
      <c r="AG363" s="21" t="s">
        <v>2015</v>
      </c>
      <c r="AH363" s="21" t="s">
        <v>2342</v>
      </c>
      <c r="AI363" s="21" t="s">
        <v>2342</v>
      </c>
      <c r="AJ363" s="21" t="s">
        <v>2342</v>
      </c>
      <c r="AK363" s="21" t="s">
        <v>2342</v>
      </c>
      <c r="AL363" s="21" t="s">
        <v>4802</v>
      </c>
    </row>
    <row r="364" spans="1:38" ht="15" customHeight="1">
      <c r="A364" s="21">
        <v>159956</v>
      </c>
      <c r="B364" s="21">
        <v>660822</v>
      </c>
      <c r="C364" s="21" t="s">
        <v>65</v>
      </c>
      <c r="D364" s="21" t="s">
        <v>2052</v>
      </c>
      <c r="E364" s="21" t="s">
        <v>8</v>
      </c>
      <c r="F364" s="21" t="s">
        <v>4865</v>
      </c>
      <c r="G364" s="21" t="s">
        <v>2340</v>
      </c>
      <c r="H364" s="21" t="s">
        <v>2341</v>
      </c>
      <c r="I364" s="21" t="s">
        <v>2015</v>
      </c>
      <c r="J364" s="21" t="s">
        <v>2342</v>
      </c>
      <c r="K364" s="21" t="s">
        <v>537</v>
      </c>
      <c r="L364" s="21" t="s">
        <v>5394</v>
      </c>
      <c r="M364" s="21"/>
      <c r="N364" s="21" t="s">
        <v>5395</v>
      </c>
      <c r="O364" s="21" t="s">
        <v>2345</v>
      </c>
      <c r="P364" s="21" t="s">
        <v>5396</v>
      </c>
      <c r="Q364" s="21">
        <v>378</v>
      </c>
      <c r="R364" s="21">
        <v>93</v>
      </c>
      <c r="S364" s="21">
        <v>843</v>
      </c>
      <c r="T364" s="21">
        <v>1314</v>
      </c>
      <c r="U364" s="21">
        <v>0.28770000000000001</v>
      </c>
      <c r="V364" s="21">
        <v>7.0800000000000002E-2</v>
      </c>
      <c r="W364" s="21">
        <v>0.3584</v>
      </c>
      <c r="X364" s="21" t="s">
        <v>2015</v>
      </c>
      <c r="Y364" s="21" t="s">
        <v>2015</v>
      </c>
      <c r="Z364" s="21" t="s">
        <v>2015</v>
      </c>
      <c r="AA364" s="21" t="s">
        <v>2015</v>
      </c>
      <c r="AB364" s="21" t="s">
        <v>2015</v>
      </c>
      <c r="AC364" s="21" t="s">
        <v>2015</v>
      </c>
      <c r="AD364" s="21" t="s">
        <v>2015</v>
      </c>
      <c r="AE364" s="21" t="s">
        <v>2015</v>
      </c>
      <c r="AF364" s="21" t="s">
        <v>2015</v>
      </c>
      <c r="AG364" s="21" t="s">
        <v>2015</v>
      </c>
      <c r="AH364" s="21" t="s">
        <v>2342</v>
      </c>
      <c r="AI364" s="21" t="s">
        <v>2342</v>
      </c>
      <c r="AJ364" s="21" t="s">
        <v>2342</v>
      </c>
      <c r="AK364" s="21" t="s">
        <v>2342</v>
      </c>
      <c r="AL364" s="21" t="s">
        <v>4803</v>
      </c>
    </row>
    <row r="365" spans="1:38" ht="15" customHeight="1">
      <c r="A365" s="21">
        <v>159956</v>
      </c>
      <c r="B365" s="21">
        <v>660823</v>
      </c>
      <c r="C365" s="21" t="s">
        <v>65</v>
      </c>
      <c r="D365" s="21" t="s">
        <v>2052</v>
      </c>
      <c r="E365" s="21" t="s">
        <v>8</v>
      </c>
      <c r="F365" s="21" t="s">
        <v>4865</v>
      </c>
      <c r="G365" s="21" t="s">
        <v>2340</v>
      </c>
      <c r="H365" s="21" t="s">
        <v>2341</v>
      </c>
      <c r="I365" s="21" t="s">
        <v>2015</v>
      </c>
      <c r="J365" s="21" t="s">
        <v>2342</v>
      </c>
      <c r="K365" s="21" t="s">
        <v>555</v>
      </c>
      <c r="L365" s="21" t="s">
        <v>5394</v>
      </c>
      <c r="M365" s="21"/>
      <c r="N365" s="21" t="s">
        <v>5395</v>
      </c>
      <c r="O365" s="21" t="s">
        <v>4976</v>
      </c>
      <c r="P365" s="21" t="s">
        <v>5396</v>
      </c>
      <c r="Q365" s="21">
        <v>375</v>
      </c>
      <c r="R365" s="21">
        <v>127</v>
      </c>
      <c r="S365" s="21">
        <v>888</v>
      </c>
      <c r="T365" s="21">
        <v>1390</v>
      </c>
      <c r="U365" s="21">
        <v>0.26979999999999998</v>
      </c>
      <c r="V365" s="21">
        <v>9.1399999999999995E-2</v>
      </c>
      <c r="W365" s="21">
        <v>0.36120000000000002</v>
      </c>
      <c r="X365" s="21" t="s">
        <v>2015</v>
      </c>
      <c r="Y365" s="21" t="s">
        <v>2015</v>
      </c>
      <c r="Z365" s="21" t="s">
        <v>2015</v>
      </c>
      <c r="AA365" s="21" t="s">
        <v>2015</v>
      </c>
      <c r="AB365" s="21" t="s">
        <v>2015</v>
      </c>
      <c r="AC365" s="21" t="s">
        <v>2015</v>
      </c>
      <c r="AD365" s="21" t="s">
        <v>2015</v>
      </c>
      <c r="AE365" s="21" t="s">
        <v>2015</v>
      </c>
      <c r="AF365" s="21" t="s">
        <v>2015</v>
      </c>
      <c r="AG365" s="21" t="s">
        <v>2015</v>
      </c>
      <c r="AH365" s="21" t="s">
        <v>2342</v>
      </c>
      <c r="AI365" s="21" t="s">
        <v>2342</v>
      </c>
      <c r="AJ365" s="21" t="s">
        <v>2342</v>
      </c>
      <c r="AK365" s="21" t="s">
        <v>2342</v>
      </c>
      <c r="AL365" s="21" t="s">
        <v>4803</v>
      </c>
    </row>
    <row r="366" spans="1:38" ht="15" customHeight="1">
      <c r="A366" s="21">
        <v>159954</v>
      </c>
      <c r="B366" s="21">
        <v>660825</v>
      </c>
      <c r="C366" s="21" t="s">
        <v>105</v>
      </c>
      <c r="D366" s="21" t="s">
        <v>2092</v>
      </c>
      <c r="E366" s="21" t="s">
        <v>6</v>
      </c>
      <c r="F366" s="21" t="s">
        <v>4867</v>
      </c>
      <c r="G366" s="21" t="s">
        <v>2340</v>
      </c>
      <c r="H366" s="21" t="s">
        <v>2341</v>
      </c>
      <c r="I366" s="21" t="s">
        <v>2015</v>
      </c>
      <c r="J366" s="21" t="s">
        <v>2342</v>
      </c>
      <c r="K366" s="21" t="s">
        <v>711</v>
      </c>
      <c r="L366" s="21" t="s">
        <v>5433</v>
      </c>
      <c r="M366" s="21"/>
      <c r="N366" s="21" t="s">
        <v>2913</v>
      </c>
      <c r="O366" s="21" t="s">
        <v>2345</v>
      </c>
      <c r="P366" s="21" t="s">
        <v>2657</v>
      </c>
      <c r="Q366" s="21">
        <v>104</v>
      </c>
      <c r="R366" s="21">
        <v>45</v>
      </c>
      <c r="S366" s="21">
        <v>261</v>
      </c>
      <c r="T366" s="21">
        <v>410</v>
      </c>
      <c r="U366" s="21">
        <v>0.25369999999999998</v>
      </c>
      <c r="V366" s="21">
        <v>0.10979999999999999</v>
      </c>
      <c r="W366" s="21">
        <v>0.3634</v>
      </c>
      <c r="X366" s="21" t="s">
        <v>2015</v>
      </c>
      <c r="Y366" s="21" t="s">
        <v>2342</v>
      </c>
      <c r="Z366" s="21" t="s">
        <v>2342</v>
      </c>
      <c r="AA366" s="21" t="s">
        <v>2342</v>
      </c>
      <c r="AB366" s="21" t="s">
        <v>2342</v>
      </c>
      <c r="AC366" s="21" t="s">
        <v>2342</v>
      </c>
      <c r="AD366" s="21" t="s">
        <v>2342</v>
      </c>
      <c r="AE366" s="21" t="s">
        <v>2015</v>
      </c>
      <c r="AF366" s="21" t="s">
        <v>2015</v>
      </c>
      <c r="AG366" s="21" t="s">
        <v>2015</v>
      </c>
      <c r="AH366" s="21" t="s">
        <v>2015</v>
      </c>
      <c r="AI366" s="21" t="s">
        <v>2015</v>
      </c>
      <c r="AJ366" s="21" t="s">
        <v>2015</v>
      </c>
      <c r="AK366" s="21" t="s">
        <v>2015</v>
      </c>
      <c r="AL366" s="21" t="s">
        <v>4803</v>
      </c>
    </row>
    <row r="367" spans="1:38" ht="15" customHeight="1">
      <c r="A367" s="21">
        <v>159954</v>
      </c>
      <c r="B367" s="21">
        <v>660827</v>
      </c>
      <c r="C367" s="21" t="s">
        <v>105</v>
      </c>
      <c r="D367" s="21" t="s">
        <v>2092</v>
      </c>
      <c r="E367" s="21" t="s">
        <v>6</v>
      </c>
      <c r="F367" s="21" t="s">
        <v>4867</v>
      </c>
      <c r="G367" s="21" t="s">
        <v>2340</v>
      </c>
      <c r="H367" s="21" t="s">
        <v>2341</v>
      </c>
      <c r="I367" s="21" t="s">
        <v>2015</v>
      </c>
      <c r="J367" s="21" t="s">
        <v>2342</v>
      </c>
      <c r="K367" s="21" t="s">
        <v>717</v>
      </c>
      <c r="L367" s="21" t="s">
        <v>5023</v>
      </c>
      <c r="M367" s="21" t="s">
        <v>5020</v>
      </c>
      <c r="N367" s="21" t="s">
        <v>2913</v>
      </c>
      <c r="O367" s="21" t="s">
        <v>2345</v>
      </c>
      <c r="P367" s="21" t="s">
        <v>2657</v>
      </c>
      <c r="Q367" s="21">
        <v>67</v>
      </c>
      <c r="R367" s="21">
        <v>16</v>
      </c>
      <c r="S367" s="21">
        <v>262</v>
      </c>
      <c r="T367" s="21">
        <v>345</v>
      </c>
      <c r="U367" s="21">
        <v>0.19420000000000001</v>
      </c>
      <c r="V367" s="21">
        <v>4.6399999999999997E-2</v>
      </c>
      <c r="W367" s="21">
        <v>0.24060000000000001</v>
      </c>
      <c r="X367" s="21" t="s">
        <v>2015</v>
      </c>
      <c r="Y367" s="21" t="s">
        <v>2342</v>
      </c>
      <c r="Z367" s="21" t="s">
        <v>2342</v>
      </c>
      <c r="AA367" s="21" t="s">
        <v>2342</v>
      </c>
      <c r="AB367" s="21" t="s">
        <v>2342</v>
      </c>
      <c r="AC367" s="21" t="s">
        <v>2342</v>
      </c>
      <c r="AD367" s="21" t="s">
        <v>2342</v>
      </c>
      <c r="AE367" s="21" t="s">
        <v>2015</v>
      </c>
      <c r="AF367" s="21" t="s">
        <v>2015</v>
      </c>
      <c r="AG367" s="21" t="s">
        <v>2015</v>
      </c>
      <c r="AH367" s="21" t="s">
        <v>2015</v>
      </c>
      <c r="AI367" s="21" t="s">
        <v>2015</v>
      </c>
      <c r="AJ367" s="21" t="s">
        <v>2015</v>
      </c>
      <c r="AK367" s="21" t="s">
        <v>2015</v>
      </c>
      <c r="AL367" s="21" t="s">
        <v>4803</v>
      </c>
    </row>
    <row r="368" spans="1:38" ht="15" customHeight="1">
      <c r="A368" s="21">
        <v>159954</v>
      </c>
      <c r="B368" s="21">
        <v>660828</v>
      </c>
      <c r="C368" s="21" t="s">
        <v>105</v>
      </c>
      <c r="D368" s="21" t="s">
        <v>2092</v>
      </c>
      <c r="E368" s="21" t="s">
        <v>6</v>
      </c>
      <c r="F368" s="21" t="s">
        <v>4867</v>
      </c>
      <c r="G368" s="21" t="s">
        <v>2340</v>
      </c>
      <c r="H368" s="21" t="s">
        <v>2341</v>
      </c>
      <c r="I368" s="21" t="s">
        <v>2015</v>
      </c>
      <c r="J368" s="21" t="s">
        <v>2342</v>
      </c>
      <c r="K368" s="21" t="s">
        <v>715</v>
      </c>
      <c r="L368" s="21" t="s">
        <v>2915</v>
      </c>
      <c r="M368" s="21" t="s">
        <v>5020</v>
      </c>
      <c r="N368" s="21" t="s">
        <v>2913</v>
      </c>
      <c r="O368" s="21" t="s">
        <v>2345</v>
      </c>
      <c r="P368" s="21" t="s">
        <v>2657</v>
      </c>
      <c r="Q368" s="21">
        <v>72</v>
      </c>
      <c r="R368" s="21">
        <v>32</v>
      </c>
      <c r="S368" s="21">
        <v>221</v>
      </c>
      <c r="T368" s="21">
        <v>325</v>
      </c>
      <c r="U368" s="21">
        <v>0.2215</v>
      </c>
      <c r="V368" s="21">
        <v>9.8500000000000004E-2</v>
      </c>
      <c r="W368" s="21">
        <v>0.32</v>
      </c>
      <c r="X368" s="21" t="s">
        <v>2015</v>
      </c>
      <c r="Y368" s="21" t="s">
        <v>2342</v>
      </c>
      <c r="Z368" s="21" t="s">
        <v>2342</v>
      </c>
      <c r="AA368" s="21" t="s">
        <v>2342</v>
      </c>
      <c r="AB368" s="21" t="s">
        <v>2342</v>
      </c>
      <c r="AC368" s="21" t="s">
        <v>2342</v>
      </c>
      <c r="AD368" s="21" t="s">
        <v>2342</v>
      </c>
      <c r="AE368" s="21" t="s">
        <v>2015</v>
      </c>
      <c r="AF368" s="21" t="s">
        <v>2015</v>
      </c>
      <c r="AG368" s="21" t="s">
        <v>2015</v>
      </c>
      <c r="AH368" s="21" t="s">
        <v>2015</v>
      </c>
      <c r="AI368" s="21" t="s">
        <v>2015</v>
      </c>
      <c r="AJ368" s="21" t="s">
        <v>2015</v>
      </c>
      <c r="AK368" s="21" t="s">
        <v>2015</v>
      </c>
      <c r="AL368" s="21" t="s">
        <v>4803</v>
      </c>
    </row>
    <row r="369" spans="1:38" ht="15" customHeight="1">
      <c r="A369" s="21">
        <v>159954</v>
      </c>
      <c r="B369" s="21">
        <v>660829</v>
      </c>
      <c r="C369" s="21" t="s">
        <v>105</v>
      </c>
      <c r="D369" s="21" t="s">
        <v>2092</v>
      </c>
      <c r="E369" s="21" t="s">
        <v>6</v>
      </c>
      <c r="F369" s="21" t="s">
        <v>4867</v>
      </c>
      <c r="G369" s="21" t="s">
        <v>2340</v>
      </c>
      <c r="H369" s="21" t="s">
        <v>2341</v>
      </c>
      <c r="I369" s="21" t="s">
        <v>2015</v>
      </c>
      <c r="J369" s="21" t="s">
        <v>2342</v>
      </c>
      <c r="K369" s="21" t="s">
        <v>710</v>
      </c>
      <c r="L369" s="21" t="s">
        <v>2910</v>
      </c>
      <c r="M369" s="21" t="s">
        <v>5020</v>
      </c>
      <c r="N369" s="21" t="s">
        <v>2911</v>
      </c>
      <c r="O369" s="21" t="s">
        <v>2345</v>
      </c>
      <c r="P369" s="21" t="s">
        <v>2912</v>
      </c>
      <c r="Q369" s="21">
        <v>57</v>
      </c>
      <c r="R369" s="21">
        <v>27</v>
      </c>
      <c r="S369" s="21">
        <v>348</v>
      </c>
      <c r="T369" s="21">
        <v>432</v>
      </c>
      <c r="U369" s="21">
        <v>0.13189999999999999</v>
      </c>
      <c r="V369" s="21">
        <v>6.25E-2</v>
      </c>
      <c r="W369" s="21">
        <v>0.19439999999999999</v>
      </c>
      <c r="X369" s="21" t="s">
        <v>2015</v>
      </c>
      <c r="Y369" s="21" t="s">
        <v>2342</v>
      </c>
      <c r="Z369" s="21" t="s">
        <v>2342</v>
      </c>
      <c r="AA369" s="21" t="s">
        <v>2342</v>
      </c>
      <c r="AB369" s="21" t="s">
        <v>2342</v>
      </c>
      <c r="AC369" s="21" t="s">
        <v>2342</v>
      </c>
      <c r="AD369" s="21" t="s">
        <v>2342</v>
      </c>
      <c r="AE369" s="21" t="s">
        <v>2015</v>
      </c>
      <c r="AF369" s="21" t="s">
        <v>2015</v>
      </c>
      <c r="AG369" s="21" t="s">
        <v>2015</v>
      </c>
      <c r="AH369" s="21" t="s">
        <v>2015</v>
      </c>
      <c r="AI369" s="21" t="s">
        <v>2015</v>
      </c>
      <c r="AJ369" s="21" t="s">
        <v>2015</v>
      </c>
      <c r="AK369" s="21" t="s">
        <v>2015</v>
      </c>
      <c r="AL369" s="21" t="s">
        <v>4803</v>
      </c>
    </row>
    <row r="370" spans="1:38" ht="15" customHeight="1">
      <c r="A370" s="21">
        <v>159954</v>
      </c>
      <c r="B370" s="21">
        <v>660830</v>
      </c>
      <c r="C370" s="21" t="s">
        <v>105</v>
      </c>
      <c r="D370" s="21" t="s">
        <v>2092</v>
      </c>
      <c r="E370" s="21" t="s">
        <v>6</v>
      </c>
      <c r="F370" s="21" t="s">
        <v>4867</v>
      </c>
      <c r="G370" s="21" t="s">
        <v>2340</v>
      </c>
      <c r="H370" s="21" t="s">
        <v>2341</v>
      </c>
      <c r="I370" s="21" t="s">
        <v>2015</v>
      </c>
      <c r="J370" s="21" t="s">
        <v>2342</v>
      </c>
      <c r="K370" s="21" t="s">
        <v>712</v>
      </c>
      <c r="L370" s="21" t="s">
        <v>2914</v>
      </c>
      <c r="M370" s="21" t="s">
        <v>5020</v>
      </c>
      <c r="N370" s="21" t="s">
        <v>2913</v>
      </c>
      <c r="O370" s="21" t="s">
        <v>2345</v>
      </c>
      <c r="P370" s="21" t="s">
        <v>2657</v>
      </c>
      <c r="Q370" s="21">
        <v>105</v>
      </c>
      <c r="R370" s="21">
        <v>49</v>
      </c>
      <c r="S370" s="21">
        <v>359</v>
      </c>
      <c r="T370" s="21">
        <v>513</v>
      </c>
      <c r="U370" s="21">
        <v>0.20469999999999999</v>
      </c>
      <c r="V370" s="21">
        <v>9.5500000000000002E-2</v>
      </c>
      <c r="W370" s="21">
        <v>0.30020000000000002</v>
      </c>
      <c r="X370" s="21" t="s">
        <v>2015</v>
      </c>
      <c r="Y370" s="21" t="s">
        <v>2015</v>
      </c>
      <c r="Z370" s="21" t="s">
        <v>2015</v>
      </c>
      <c r="AA370" s="21" t="s">
        <v>2015</v>
      </c>
      <c r="AB370" s="21" t="s">
        <v>2015</v>
      </c>
      <c r="AC370" s="21" t="s">
        <v>2015</v>
      </c>
      <c r="AD370" s="21" t="s">
        <v>2015</v>
      </c>
      <c r="AE370" s="21" t="s">
        <v>2342</v>
      </c>
      <c r="AF370" s="21" t="s">
        <v>2342</v>
      </c>
      <c r="AG370" s="21" t="s">
        <v>2342</v>
      </c>
      <c r="AH370" s="21" t="s">
        <v>2015</v>
      </c>
      <c r="AI370" s="21" t="s">
        <v>2015</v>
      </c>
      <c r="AJ370" s="21" t="s">
        <v>2015</v>
      </c>
      <c r="AK370" s="21" t="s">
        <v>2015</v>
      </c>
      <c r="AL370" s="21" t="s">
        <v>4803</v>
      </c>
    </row>
    <row r="371" spans="1:38" ht="15" customHeight="1">
      <c r="A371" s="21">
        <v>159954</v>
      </c>
      <c r="B371" s="21">
        <v>660831</v>
      </c>
      <c r="C371" s="21" t="s">
        <v>105</v>
      </c>
      <c r="D371" s="21" t="s">
        <v>2092</v>
      </c>
      <c r="E371" s="21" t="s">
        <v>6</v>
      </c>
      <c r="F371" s="21" t="s">
        <v>4867</v>
      </c>
      <c r="G371" s="21" t="s">
        <v>2340</v>
      </c>
      <c r="H371" s="21" t="s">
        <v>2341</v>
      </c>
      <c r="I371" s="21" t="s">
        <v>2015</v>
      </c>
      <c r="J371" s="21" t="s">
        <v>2342</v>
      </c>
      <c r="K371" s="21" t="s">
        <v>716</v>
      </c>
      <c r="L371" s="21" t="s">
        <v>2917</v>
      </c>
      <c r="M371" s="21" t="s">
        <v>5020</v>
      </c>
      <c r="N371" s="21" t="s">
        <v>2913</v>
      </c>
      <c r="O371" s="21" t="s">
        <v>2345</v>
      </c>
      <c r="P371" s="21" t="s">
        <v>2657</v>
      </c>
      <c r="Q371" s="21">
        <v>83</v>
      </c>
      <c r="R371" s="21">
        <v>37</v>
      </c>
      <c r="S371" s="21">
        <v>327</v>
      </c>
      <c r="T371" s="21">
        <v>447</v>
      </c>
      <c r="U371" s="21">
        <v>0.1857</v>
      </c>
      <c r="V371" s="21">
        <v>8.2799999999999999E-2</v>
      </c>
      <c r="W371" s="21">
        <v>0.26850000000000002</v>
      </c>
      <c r="X371" s="21" t="s">
        <v>2015</v>
      </c>
      <c r="Y371" s="21" t="s">
        <v>2015</v>
      </c>
      <c r="Z371" s="21" t="s">
        <v>2015</v>
      </c>
      <c r="AA371" s="21" t="s">
        <v>2015</v>
      </c>
      <c r="AB371" s="21" t="s">
        <v>2015</v>
      </c>
      <c r="AC371" s="21" t="s">
        <v>2015</v>
      </c>
      <c r="AD371" s="21" t="s">
        <v>2015</v>
      </c>
      <c r="AE371" s="21" t="s">
        <v>2342</v>
      </c>
      <c r="AF371" s="21" t="s">
        <v>2342</v>
      </c>
      <c r="AG371" s="21" t="s">
        <v>2342</v>
      </c>
      <c r="AH371" s="21" t="s">
        <v>2015</v>
      </c>
      <c r="AI371" s="21" t="s">
        <v>2015</v>
      </c>
      <c r="AJ371" s="21" t="s">
        <v>2015</v>
      </c>
      <c r="AK371" s="21" t="s">
        <v>2015</v>
      </c>
      <c r="AL371" s="21" t="s">
        <v>4803</v>
      </c>
    </row>
    <row r="372" spans="1:38" ht="15" customHeight="1">
      <c r="A372" s="21">
        <v>159954</v>
      </c>
      <c r="B372" s="21">
        <v>660832</v>
      </c>
      <c r="C372" s="21" t="s">
        <v>105</v>
      </c>
      <c r="D372" s="21" t="s">
        <v>2092</v>
      </c>
      <c r="E372" s="21" t="s">
        <v>6</v>
      </c>
      <c r="F372" s="21" t="s">
        <v>4867</v>
      </c>
      <c r="G372" s="21" t="s">
        <v>2340</v>
      </c>
      <c r="H372" s="21" t="s">
        <v>2341</v>
      </c>
      <c r="I372" s="21" t="s">
        <v>2015</v>
      </c>
      <c r="J372" s="21" t="s">
        <v>2342</v>
      </c>
      <c r="K372" s="21" t="s">
        <v>713</v>
      </c>
      <c r="L372" s="21" t="s">
        <v>5020</v>
      </c>
      <c r="M372" s="21"/>
      <c r="N372" s="21" t="s">
        <v>2913</v>
      </c>
      <c r="O372" s="21" t="s">
        <v>2345</v>
      </c>
      <c r="P372" s="21" t="s">
        <v>2657</v>
      </c>
      <c r="Q372" s="21">
        <v>220</v>
      </c>
      <c r="R372" s="21">
        <v>112</v>
      </c>
      <c r="S372" s="21">
        <v>993</v>
      </c>
      <c r="T372" s="21">
        <v>1325</v>
      </c>
      <c r="U372" s="21">
        <v>0.16600000000000001</v>
      </c>
      <c r="V372" s="21">
        <v>8.4500000000000006E-2</v>
      </c>
      <c r="W372" s="21">
        <v>0.25059999999999999</v>
      </c>
      <c r="X372" s="21" t="s">
        <v>2015</v>
      </c>
      <c r="Y372" s="21" t="s">
        <v>2015</v>
      </c>
      <c r="Z372" s="21" t="s">
        <v>2015</v>
      </c>
      <c r="AA372" s="21" t="s">
        <v>2015</v>
      </c>
      <c r="AB372" s="21" t="s">
        <v>2015</v>
      </c>
      <c r="AC372" s="21" t="s">
        <v>2015</v>
      </c>
      <c r="AD372" s="21" t="s">
        <v>2015</v>
      </c>
      <c r="AE372" s="21" t="s">
        <v>2015</v>
      </c>
      <c r="AF372" s="21" t="s">
        <v>2015</v>
      </c>
      <c r="AG372" s="21" t="s">
        <v>2015</v>
      </c>
      <c r="AH372" s="21" t="s">
        <v>2342</v>
      </c>
      <c r="AI372" s="21" t="s">
        <v>2342</v>
      </c>
      <c r="AJ372" s="21" t="s">
        <v>2342</v>
      </c>
      <c r="AK372" s="21" t="s">
        <v>2342</v>
      </c>
      <c r="AL372" s="21" t="s">
        <v>4803</v>
      </c>
    </row>
    <row r="373" spans="1:38" ht="15" customHeight="1">
      <c r="A373" s="21">
        <v>159924</v>
      </c>
      <c r="B373" s="21">
        <v>660833</v>
      </c>
      <c r="C373" s="21" t="s">
        <v>169</v>
      </c>
      <c r="D373" s="21" t="s">
        <v>2157</v>
      </c>
      <c r="E373" s="21" t="s">
        <v>6</v>
      </c>
      <c r="F373" s="21" t="s">
        <v>4871</v>
      </c>
      <c r="G373" s="21" t="s">
        <v>2340</v>
      </c>
      <c r="H373" s="21" t="s">
        <v>2341</v>
      </c>
      <c r="I373" s="21" t="s">
        <v>2015</v>
      </c>
      <c r="J373" s="21" t="s">
        <v>2342</v>
      </c>
      <c r="K373" s="21" t="s">
        <v>1131</v>
      </c>
      <c r="L373" s="21" t="s">
        <v>3479</v>
      </c>
      <c r="M373" s="21"/>
      <c r="N373" s="21" t="s">
        <v>2735</v>
      </c>
      <c r="O373" s="21" t="s">
        <v>2345</v>
      </c>
      <c r="P373" s="21" t="s">
        <v>2736</v>
      </c>
      <c r="Q373" s="21">
        <v>3</v>
      </c>
      <c r="R373" s="21">
        <v>1</v>
      </c>
      <c r="S373" s="21">
        <v>378</v>
      </c>
      <c r="T373" s="21">
        <v>382</v>
      </c>
      <c r="U373" s="21">
        <v>7.9000000000000008E-3</v>
      </c>
      <c r="V373" s="21">
        <v>2.5999999999999999E-3</v>
      </c>
      <c r="W373" s="21">
        <v>1.0500000000000001E-2</v>
      </c>
      <c r="X373" s="21" t="s">
        <v>2015</v>
      </c>
      <c r="Y373" s="21" t="s">
        <v>2342</v>
      </c>
      <c r="Z373" s="21" t="s">
        <v>2342</v>
      </c>
      <c r="AA373" s="21" t="s">
        <v>2342</v>
      </c>
      <c r="AB373" s="21" t="s">
        <v>2342</v>
      </c>
      <c r="AC373" s="21" t="s">
        <v>2342</v>
      </c>
      <c r="AD373" s="21" t="s">
        <v>2342</v>
      </c>
      <c r="AE373" s="21" t="s">
        <v>2015</v>
      </c>
      <c r="AF373" s="21" t="s">
        <v>2015</v>
      </c>
      <c r="AG373" s="21" t="s">
        <v>2015</v>
      </c>
      <c r="AH373" s="21" t="s">
        <v>2015</v>
      </c>
      <c r="AI373" s="21" t="s">
        <v>2015</v>
      </c>
      <c r="AJ373" s="21" t="s">
        <v>2015</v>
      </c>
      <c r="AK373" s="21" t="s">
        <v>2015</v>
      </c>
      <c r="AL373" s="21" t="s">
        <v>4803</v>
      </c>
    </row>
    <row r="374" spans="1:38" ht="15" customHeight="1">
      <c r="A374" s="21">
        <v>159924</v>
      </c>
      <c r="B374" s="21">
        <v>660834</v>
      </c>
      <c r="C374" s="21" t="s">
        <v>169</v>
      </c>
      <c r="D374" s="21" t="s">
        <v>2157</v>
      </c>
      <c r="E374" s="21" t="s">
        <v>6</v>
      </c>
      <c r="F374" s="21" t="s">
        <v>4871</v>
      </c>
      <c r="G374" s="21" t="s">
        <v>2340</v>
      </c>
      <c r="H374" s="21" t="s">
        <v>2341</v>
      </c>
      <c r="I374" s="21" t="s">
        <v>2015</v>
      </c>
      <c r="J374" s="21" t="s">
        <v>2342</v>
      </c>
      <c r="K374" s="21" t="s">
        <v>1133</v>
      </c>
      <c r="L374" s="21" t="s">
        <v>3481</v>
      </c>
      <c r="M374" s="21"/>
      <c r="N374" s="21" t="s">
        <v>2735</v>
      </c>
      <c r="O374" s="21" t="s">
        <v>2345</v>
      </c>
      <c r="P374" s="21" t="s">
        <v>2736</v>
      </c>
      <c r="Q374" s="21">
        <v>7</v>
      </c>
      <c r="R374" s="21">
        <v>2</v>
      </c>
      <c r="S374" s="21">
        <v>387</v>
      </c>
      <c r="T374" s="21">
        <v>396</v>
      </c>
      <c r="U374" s="21">
        <v>1.77E-2</v>
      </c>
      <c r="V374" s="21">
        <v>5.1000000000000004E-3</v>
      </c>
      <c r="W374" s="21">
        <v>2.2700000000000001E-2</v>
      </c>
      <c r="X374" s="21" t="s">
        <v>2015</v>
      </c>
      <c r="Y374" s="21" t="s">
        <v>2342</v>
      </c>
      <c r="Z374" s="21" t="s">
        <v>2342</v>
      </c>
      <c r="AA374" s="21" t="s">
        <v>2342</v>
      </c>
      <c r="AB374" s="21" t="s">
        <v>2342</v>
      </c>
      <c r="AC374" s="21" t="s">
        <v>2342</v>
      </c>
      <c r="AD374" s="21" t="s">
        <v>2342</v>
      </c>
      <c r="AE374" s="21" t="s">
        <v>2015</v>
      </c>
      <c r="AF374" s="21" t="s">
        <v>2015</v>
      </c>
      <c r="AG374" s="21" t="s">
        <v>2015</v>
      </c>
      <c r="AH374" s="21" t="s">
        <v>2015</v>
      </c>
      <c r="AI374" s="21" t="s">
        <v>2015</v>
      </c>
      <c r="AJ374" s="21" t="s">
        <v>2015</v>
      </c>
      <c r="AK374" s="21" t="s">
        <v>2015</v>
      </c>
      <c r="AL374" s="21" t="s">
        <v>4803</v>
      </c>
    </row>
    <row r="375" spans="1:38" ht="15" customHeight="1">
      <c r="A375" s="21">
        <v>159924</v>
      </c>
      <c r="B375" s="21">
        <v>660835</v>
      </c>
      <c r="C375" s="21" t="s">
        <v>169</v>
      </c>
      <c r="D375" s="21" t="s">
        <v>2157</v>
      </c>
      <c r="E375" s="21" t="s">
        <v>6</v>
      </c>
      <c r="F375" s="21" t="s">
        <v>4871</v>
      </c>
      <c r="G375" s="21" t="s">
        <v>2340</v>
      </c>
      <c r="H375" s="21" t="s">
        <v>2341</v>
      </c>
      <c r="I375" s="21" t="s">
        <v>2015</v>
      </c>
      <c r="J375" s="21" t="s">
        <v>2342</v>
      </c>
      <c r="K375" s="21" t="s">
        <v>1135</v>
      </c>
      <c r="L375" s="21" t="s">
        <v>3484</v>
      </c>
      <c r="M375" s="21"/>
      <c r="N375" s="21" t="s">
        <v>2735</v>
      </c>
      <c r="O375" s="21" t="s">
        <v>2345</v>
      </c>
      <c r="P375" s="21" t="s">
        <v>2736</v>
      </c>
      <c r="Q375" s="21">
        <v>19</v>
      </c>
      <c r="R375" s="21">
        <v>5</v>
      </c>
      <c r="S375" s="21">
        <v>399</v>
      </c>
      <c r="T375" s="21">
        <v>423</v>
      </c>
      <c r="U375" s="21">
        <v>4.4900000000000002E-2</v>
      </c>
      <c r="V375" s="21">
        <v>1.18E-2</v>
      </c>
      <c r="W375" s="21">
        <v>5.67E-2</v>
      </c>
      <c r="X375" s="21" t="s">
        <v>2015</v>
      </c>
      <c r="Y375" s="21" t="s">
        <v>2342</v>
      </c>
      <c r="Z375" s="21" t="s">
        <v>2342</v>
      </c>
      <c r="AA375" s="21" t="s">
        <v>2342</v>
      </c>
      <c r="AB375" s="21" t="s">
        <v>2342</v>
      </c>
      <c r="AC375" s="21" t="s">
        <v>2342</v>
      </c>
      <c r="AD375" s="21" t="s">
        <v>2342</v>
      </c>
      <c r="AE375" s="21" t="s">
        <v>2015</v>
      </c>
      <c r="AF375" s="21" t="s">
        <v>2015</v>
      </c>
      <c r="AG375" s="21" t="s">
        <v>2015</v>
      </c>
      <c r="AH375" s="21" t="s">
        <v>2015</v>
      </c>
      <c r="AI375" s="21" t="s">
        <v>2015</v>
      </c>
      <c r="AJ375" s="21" t="s">
        <v>2015</v>
      </c>
      <c r="AK375" s="21" t="s">
        <v>2015</v>
      </c>
      <c r="AL375" s="21" t="s">
        <v>4803</v>
      </c>
    </row>
    <row r="376" spans="1:38" ht="15" customHeight="1">
      <c r="A376" s="21">
        <v>159924</v>
      </c>
      <c r="B376" s="21">
        <v>660836</v>
      </c>
      <c r="C376" s="21" t="s">
        <v>169</v>
      </c>
      <c r="D376" s="21" t="s">
        <v>2157</v>
      </c>
      <c r="E376" s="21" t="s">
        <v>6</v>
      </c>
      <c r="F376" s="21" t="s">
        <v>4871</v>
      </c>
      <c r="G376" s="21" t="s">
        <v>2340</v>
      </c>
      <c r="H376" s="21" t="s">
        <v>2341</v>
      </c>
      <c r="I376" s="21" t="s">
        <v>2015</v>
      </c>
      <c r="J376" s="21" t="s">
        <v>2342</v>
      </c>
      <c r="K376" s="21" t="s">
        <v>1132</v>
      </c>
      <c r="L376" s="21" t="s">
        <v>3480</v>
      </c>
      <c r="M376" s="21"/>
      <c r="N376" s="21" t="s">
        <v>2735</v>
      </c>
      <c r="O376" s="21" t="s">
        <v>2345</v>
      </c>
      <c r="P376" s="21" t="s">
        <v>2736</v>
      </c>
      <c r="Q376" s="21">
        <v>29</v>
      </c>
      <c r="R376" s="21">
        <v>13</v>
      </c>
      <c r="S376" s="21">
        <v>892</v>
      </c>
      <c r="T376" s="21">
        <v>934</v>
      </c>
      <c r="U376" s="21">
        <v>3.1E-2</v>
      </c>
      <c r="V376" s="21">
        <v>1.3899999999999999E-2</v>
      </c>
      <c r="W376" s="21">
        <v>4.4999999999999998E-2</v>
      </c>
      <c r="X376" s="21" t="s">
        <v>2015</v>
      </c>
      <c r="Y376" s="21" t="s">
        <v>2015</v>
      </c>
      <c r="Z376" s="21" t="s">
        <v>2015</v>
      </c>
      <c r="AA376" s="21" t="s">
        <v>2015</v>
      </c>
      <c r="AB376" s="21" t="s">
        <v>2015</v>
      </c>
      <c r="AC376" s="21" t="s">
        <v>2015</v>
      </c>
      <c r="AD376" s="21" t="s">
        <v>2015</v>
      </c>
      <c r="AE376" s="21" t="s">
        <v>2342</v>
      </c>
      <c r="AF376" s="21" t="s">
        <v>2342</v>
      </c>
      <c r="AG376" s="21" t="s">
        <v>2342</v>
      </c>
      <c r="AH376" s="21" t="s">
        <v>2015</v>
      </c>
      <c r="AI376" s="21" t="s">
        <v>2015</v>
      </c>
      <c r="AJ376" s="21" t="s">
        <v>2015</v>
      </c>
      <c r="AK376" s="21" t="s">
        <v>2015</v>
      </c>
      <c r="AL376" s="21" t="s">
        <v>4803</v>
      </c>
    </row>
    <row r="377" spans="1:38" ht="15" customHeight="1">
      <c r="A377" s="21">
        <v>159928</v>
      </c>
      <c r="B377" s="21">
        <v>660839</v>
      </c>
      <c r="C377" s="21" t="s">
        <v>127</v>
      </c>
      <c r="D377" s="21" t="s">
        <v>2115</v>
      </c>
      <c r="E377" s="21" t="s">
        <v>6</v>
      </c>
      <c r="F377" s="21" t="s">
        <v>4883</v>
      </c>
      <c r="G377" s="21" t="s">
        <v>2340</v>
      </c>
      <c r="H377" s="21" t="s">
        <v>2341</v>
      </c>
      <c r="I377" s="21" t="s">
        <v>2015</v>
      </c>
      <c r="J377" s="21" t="s">
        <v>2342</v>
      </c>
      <c r="K377" s="21" t="s">
        <v>879</v>
      </c>
      <c r="L377" s="21" t="s">
        <v>3136</v>
      </c>
      <c r="M377" s="21"/>
      <c r="N377" s="21" t="s">
        <v>3137</v>
      </c>
      <c r="O377" s="21" t="s">
        <v>2345</v>
      </c>
      <c r="P377" s="21" t="s">
        <v>3127</v>
      </c>
      <c r="Q377" s="21">
        <v>360</v>
      </c>
      <c r="R377" s="21">
        <v>0</v>
      </c>
      <c r="S377" s="21">
        <v>56</v>
      </c>
      <c r="T377" s="21">
        <v>416</v>
      </c>
      <c r="U377" s="21">
        <v>0.86539999999999995</v>
      </c>
      <c r="V377" s="21">
        <v>0</v>
      </c>
      <c r="W377" s="21">
        <v>0.86539999999999995</v>
      </c>
      <c r="X377" s="21" t="s">
        <v>2342</v>
      </c>
      <c r="Y377" s="21" t="s">
        <v>2342</v>
      </c>
      <c r="Z377" s="21" t="s">
        <v>2342</v>
      </c>
      <c r="AA377" s="21" t="s">
        <v>2342</v>
      </c>
      <c r="AB377" s="21" t="s">
        <v>2342</v>
      </c>
      <c r="AC377" s="21" t="s">
        <v>2342</v>
      </c>
      <c r="AD377" s="21" t="s">
        <v>2342</v>
      </c>
      <c r="AE377" s="21" t="s">
        <v>2015</v>
      </c>
      <c r="AF377" s="21" t="s">
        <v>2015</v>
      </c>
      <c r="AG377" s="21" t="s">
        <v>2015</v>
      </c>
      <c r="AH377" s="21" t="s">
        <v>2015</v>
      </c>
      <c r="AI377" s="21" t="s">
        <v>2015</v>
      </c>
      <c r="AJ377" s="21" t="s">
        <v>2015</v>
      </c>
      <c r="AK377" s="21" t="s">
        <v>2015</v>
      </c>
      <c r="AL377" s="21" t="s">
        <v>4802</v>
      </c>
    </row>
    <row r="378" spans="1:38" ht="15" customHeight="1">
      <c r="A378" s="21">
        <v>159928</v>
      </c>
      <c r="B378" s="21">
        <v>660842</v>
      </c>
      <c r="C378" s="21" t="s">
        <v>127</v>
      </c>
      <c r="D378" s="21" t="s">
        <v>2115</v>
      </c>
      <c r="E378" s="21" t="s">
        <v>6</v>
      </c>
      <c r="F378" s="21" t="s">
        <v>4883</v>
      </c>
      <c r="G378" s="21" t="s">
        <v>2340</v>
      </c>
      <c r="H378" s="21" t="s">
        <v>2341</v>
      </c>
      <c r="I378" s="21" t="s">
        <v>2015</v>
      </c>
      <c r="J378" s="21" t="s">
        <v>2342</v>
      </c>
      <c r="K378" s="21" t="s">
        <v>882</v>
      </c>
      <c r="L378" s="21" t="s">
        <v>3142</v>
      </c>
      <c r="M378" s="21"/>
      <c r="N378" s="21" t="s">
        <v>3137</v>
      </c>
      <c r="O378" s="21" t="s">
        <v>2345</v>
      </c>
      <c r="P378" s="21" t="s">
        <v>3143</v>
      </c>
      <c r="Q378" s="21">
        <v>279</v>
      </c>
      <c r="R378" s="21">
        <v>0</v>
      </c>
      <c r="S378" s="21">
        <v>173</v>
      </c>
      <c r="T378" s="21">
        <v>452</v>
      </c>
      <c r="U378" s="21">
        <v>0.61729999999999996</v>
      </c>
      <c r="V378" s="21">
        <v>0</v>
      </c>
      <c r="W378" s="21">
        <v>0.61729999999999996</v>
      </c>
      <c r="X378" s="21" t="s">
        <v>2342</v>
      </c>
      <c r="Y378" s="21" t="s">
        <v>2342</v>
      </c>
      <c r="Z378" s="21" t="s">
        <v>2342</v>
      </c>
      <c r="AA378" s="21" t="s">
        <v>2342</v>
      </c>
      <c r="AB378" s="21" t="s">
        <v>2342</v>
      </c>
      <c r="AC378" s="21" t="s">
        <v>2342</v>
      </c>
      <c r="AD378" s="21" t="s">
        <v>2342</v>
      </c>
      <c r="AE378" s="21" t="s">
        <v>2015</v>
      </c>
      <c r="AF378" s="21" t="s">
        <v>2015</v>
      </c>
      <c r="AG378" s="21" t="s">
        <v>2015</v>
      </c>
      <c r="AH378" s="21" t="s">
        <v>2015</v>
      </c>
      <c r="AI378" s="21" t="s">
        <v>2015</v>
      </c>
      <c r="AJ378" s="21" t="s">
        <v>2015</v>
      </c>
      <c r="AK378" s="21" t="s">
        <v>2015</v>
      </c>
      <c r="AL378" s="21" t="s">
        <v>4802</v>
      </c>
    </row>
    <row r="379" spans="1:38" ht="15" customHeight="1">
      <c r="A379" s="21">
        <v>159928</v>
      </c>
      <c r="B379" s="21">
        <v>660846</v>
      </c>
      <c r="C379" s="21" t="s">
        <v>127</v>
      </c>
      <c r="D379" s="21" t="s">
        <v>2115</v>
      </c>
      <c r="E379" s="21" t="s">
        <v>6</v>
      </c>
      <c r="F379" s="21" t="s">
        <v>4883</v>
      </c>
      <c r="G379" s="21" t="s">
        <v>2340</v>
      </c>
      <c r="H379" s="21" t="s">
        <v>2341</v>
      </c>
      <c r="I379" s="21" t="s">
        <v>2015</v>
      </c>
      <c r="J379" s="21" t="s">
        <v>2342</v>
      </c>
      <c r="K379" s="21" t="s">
        <v>887</v>
      </c>
      <c r="L379" s="21" t="s">
        <v>3152</v>
      </c>
      <c r="M379" s="21"/>
      <c r="N379" s="21" t="s">
        <v>3129</v>
      </c>
      <c r="O379" s="21" t="s">
        <v>2345</v>
      </c>
      <c r="P379" s="21" t="s">
        <v>3131</v>
      </c>
      <c r="Q379" s="21">
        <v>514</v>
      </c>
      <c r="R379" s="21">
        <v>0</v>
      </c>
      <c r="S379" s="21">
        <v>0</v>
      </c>
      <c r="T379" s="21">
        <v>514</v>
      </c>
      <c r="U379" s="21">
        <v>1</v>
      </c>
      <c r="V379" s="21">
        <v>0</v>
      </c>
      <c r="W379" s="21">
        <v>1</v>
      </c>
      <c r="X379" s="21" t="s">
        <v>2015</v>
      </c>
      <c r="Y379" s="21" t="s">
        <v>2342</v>
      </c>
      <c r="Z379" s="21" t="s">
        <v>2342</v>
      </c>
      <c r="AA379" s="21" t="s">
        <v>2342</v>
      </c>
      <c r="AB379" s="21" t="s">
        <v>2342</v>
      </c>
      <c r="AC379" s="21" t="s">
        <v>2342</v>
      </c>
      <c r="AD379" s="21" t="s">
        <v>2342</v>
      </c>
      <c r="AE379" s="21" t="s">
        <v>2015</v>
      </c>
      <c r="AF379" s="21" t="s">
        <v>2015</v>
      </c>
      <c r="AG379" s="21" t="s">
        <v>2015</v>
      </c>
      <c r="AH379" s="21" t="s">
        <v>2015</v>
      </c>
      <c r="AI379" s="21" t="s">
        <v>2015</v>
      </c>
      <c r="AJ379" s="21" t="s">
        <v>2015</v>
      </c>
      <c r="AK379" s="21" t="s">
        <v>2015</v>
      </c>
      <c r="AL379" s="21" t="s">
        <v>4802</v>
      </c>
    </row>
    <row r="380" spans="1:38" ht="15" customHeight="1">
      <c r="A380" s="21">
        <v>159928</v>
      </c>
      <c r="B380" s="21">
        <v>660851</v>
      </c>
      <c r="C380" s="21" t="s">
        <v>127</v>
      </c>
      <c r="D380" s="21" t="s">
        <v>2115</v>
      </c>
      <c r="E380" s="21" t="s">
        <v>6</v>
      </c>
      <c r="F380" s="21" t="s">
        <v>4883</v>
      </c>
      <c r="G380" s="21" t="s">
        <v>2340</v>
      </c>
      <c r="H380" s="21" t="s">
        <v>2341</v>
      </c>
      <c r="I380" s="21" t="s">
        <v>2015</v>
      </c>
      <c r="J380" s="21" t="s">
        <v>2342</v>
      </c>
      <c r="K380" s="21" t="s">
        <v>893</v>
      </c>
      <c r="L380" s="21" t="s">
        <v>3157</v>
      </c>
      <c r="M380" s="21"/>
      <c r="N380" s="21" t="s">
        <v>3137</v>
      </c>
      <c r="O380" s="21" t="s">
        <v>2345</v>
      </c>
      <c r="P380" s="21" t="s">
        <v>3146</v>
      </c>
      <c r="Q380" s="21">
        <v>454</v>
      </c>
      <c r="R380" s="21">
        <v>0</v>
      </c>
      <c r="S380" s="21">
        <v>0</v>
      </c>
      <c r="T380" s="21">
        <v>454</v>
      </c>
      <c r="U380" s="21">
        <v>1</v>
      </c>
      <c r="V380" s="21">
        <v>0</v>
      </c>
      <c r="W380" s="21">
        <v>1</v>
      </c>
      <c r="X380" s="21" t="s">
        <v>2015</v>
      </c>
      <c r="Y380" s="21" t="s">
        <v>2342</v>
      </c>
      <c r="Z380" s="21" t="s">
        <v>2342</v>
      </c>
      <c r="AA380" s="21" t="s">
        <v>2342</v>
      </c>
      <c r="AB380" s="21" t="s">
        <v>2342</v>
      </c>
      <c r="AC380" s="21" t="s">
        <v>2342</v>
      </c>
      <c r="AD380" s="21" t="s">
        <v>2342</v>
      </c>
      <c r="AE380" s="21" t="s">
        <v>2015</v>
      </c>
      <c r="AF380" s="21" t="s">
        <v>2015</v>
      </c>
      <c r="AG380" s="21" t="s">
        <v>2015</v>
      </c>
      <c r="AH380" s="21" t="s">
        <v>2015</v>
      </c>
      <c r="AI380" s="21" t="s">
        <v>2015</v>
      </c>
      <c r="AJ380" s="21" t="s">
        <v>2015</v>
      </c>
      <c r="AK380" s="21" t="s">
        <v>2015</v>
      </c>
      <c r="AL380" s="21" t="s">
        <v>4802</v>
      </c>
    </row>
    <row r="381" spans="1:38" ht="15" customHeight="1">
      <c r="A381" s="21">
        <v>159928</v>
      </c>
      <c r="B381" s="21">
        <v>660853</v>
      </c>
      <c r="C381" s="21" t="s">
        <v>127</v>
      </c>
      <c r="D381" s="21" t="s">
        <v>2115</v>
      </c>
      <c r="E381" s="21" t="s">
        <v>6</v>
      </c>
      <c r="F381" s="21" t="s">
        <v>4883</v>
      </c>
      <c r="G381" s="21" t="s">
        <v>2340</v>
      </c>
      <c r="H381" s="21" t="s">
        <v>2341</v>
      </c>
      <c r="I381" s="21" t="s">
        <v>2015</v>
      </c>
      <c r="J381" s="21" t="s">
        <v>2342</v>
      </c>
      <c r="K381" s="21" t="s">
        <v>896</v>
      </c>
      <c r="L381" s="21" t="s">
        <v>3163</v>
      </c>
      <c r="M381" s="21"/>
      <c r="N381" s="21" t="s">
        <v>3137</v>
      </c>
      <c r="O381" s="21" t="s">
        <v>2345</v>
      </c>
      <c r="P381" s="21" t="s">
        <v>3143</v>
      </c>
      <c r="Q381" s="21">
        <v>332</v>
      </c>
      <c r="R381" s="21">
        <v>0</v>
      </c>
      <c r="S381" s="21">
        <v>0</v>
      </c>
      <c r="T381" s="21">
        <v>332</v>
      </c>
      <c r="U381" s="21">
        <v>1</v>
      </c>
      <c r="V381" s="21">
        <v>0</v>
      </c>
      <c r="W381" s="21">
        <v>1</v>
      </c>
      <c r="X381" s="21" t="s">
        <v>2342</v>
      </c>
      <c r="Y381" s="21" t="s">
        <v>2342</v>
      </c>
      <c r="Z381" s="21" t="s">
        <v>2342</v>
      </c>
      <c r="AA381" s="21" t="s">
        <v>2342</v>
      </c>
      <c r="AB381" s="21" t="s">
        <v>2342</v>
      </c>
      <c r="AC381" s="21" t="s">
        <v>2342</v>
      </c>
      <c r="AD381" s="21" t="s">
        <v>2342</v>
      </c>
      <c r="AE381" s="21" t="s">
        <v>2015</v>
      </c>
      <c r="AF381" s="21" t="s">
        <v>2015</v>
      </c>
      <c r="AG381" s="21" t="s">
        <v>2015</v>
      </c>
      <c r="AH381" s="21" t="s">
        <v>2015</v>
      </c>
      <c r="AI381" s="21" t="s">
        <v>2015</v>
      </c>
      <c r="AJ381" s="21" t="s">
        <v>2015</v>
      </c>
      <c r="AK381" s="21" t="s">
        <v>2015</v>
      </c>
      <c r="AL381" s="21" t="s">
        <v>4802</v>
      </c>
    </row>
    <row r="382" spans="1:38" ht="15" customHeight="1">
      <c r="A382" s="21">
        <v>159928</v>
      </c>
      <c r="B382" s="21">
        <v>660854</v>
      </c>
      <c r="C382" s="21" t="s">
        <v>127</v>
      </c>
      <c r="D382" s="21" t="s">
        <v>2115</v>
      </c>
      <c r="E382" s="21" t="s">
        <v>6</v>
      </c>
      <c r="F382" s="21" t="s">
        <v>4883</v>
      </c>
      <c r="G382" s="21" t="s">
        <v>2340</v>
      </c>
      <c r="H382" s="21" t="s">
        <v>2341</v>
      </c>
      <c r="I382" s="21" t="s">
        <v>2015</v>
      </c>
      <c r="J382" s="21" t="s">
        <v>2342</v>
      </c>
      <c r="K382" s="21" t="s">
        <v>897</v>
      </c>
      <c r="L382" s="21" t="s">
        <v>3164</v>
      </c>
      <c r="M382" s="21"/>
      <c r="N382" s="21" t="s">
        <v>3137</v>
      </c>
      <c r="O382" s="21" t="s">
        <v>2345</v>
      </c>
      <c r="P382" s="21" t="s">
        <v>3135</v>
      </c>
      <c r="Q382" s="21">
        <v>341</v>
      </c>
      <c r="R382" s="21">
        <v>0</v>
      </c>
      <c r="S382" s="21">
        <v>121</v>
      </c>
      <c r="T382" s="21">
        <v>462</v>
      </c>
      <c r="U382" s="21">
        <v>0.73809999999999998</v>
      </c>
      <c r="V382" s="21">
        <v>0</v>
      </c>
      <c r="W382" s="21">
        <v>0.73809999999999998</v>
      </c>
      <c r="X382" s="21" t="s">
        <v>2015</v>
      </c>
      <c r="Y382" s="21" t="s">
        <v>2342</v>
      </c>
      <c r="Z382" s="21" t="s">
        <v>2342</v>
      </c>
      <c r="AA382" s="21" t="s">
        <v>2342</v>
      </c>
      <c r="AB382" s="21" t="s">
        <v>2342</v>
      </c>
      <c r="AC382" s="21" t="s">
        <v>2342</v>
      </c>
      <c r="AD382" s="21" t="s">
        <v>2342</v>
      </c>
      <c r="AE382" s="21" t="s">
        <v>2015</v>
      </c>
      <c r="AF382" s="21" t="s">
        <v>2015</v>
      </c>
      <c r="AG382" s="21" t="s">
        <v>2015</v>
      </c>
      <c r="AH382" s="21" t="s">
        <v>2015</v>
      </c>
      <c r="AI382" s="21" t="s">
        <v>2015</v>
      </c>
      <c r="AJ382" s="21" t="s">
        <v>2015</v>
      </c>
      <c r="AK382" s="21" t="s">
        <v>2015</v>
      </c>
      <c r="AL382" s="21" t="s">
        <v>4802</v>
      </c>
    </row>
    <row r="383" spans="1:38" ht="15" customHeight="1">
      <c r="A383" s="21">
        <v>159928</v>
      </c>
      <c r="B383" s="21">
        <v>660857</v>
      </c>
      <c r="C383" s="21" t="s">
        <v>127</v>
      </c>
      <c r="D383" s="21" t="s">
        <v>2115</v>
      </c>
      <c r="E383" s="21" t="s">
        <v>6</v>
      </c>
      <c r="F383" s="21" t="s">
        <v>4883</v>
      </c>
      <c r="G383" s="21" t="s">
        <v>2340</v>
      </c>
      <c r="H383" s="21" t="s">
        <v>2341</v>
      </c>
      <c r="I383" s="21" t="s">
        <v>2015</v>
      </c>
      <c r="J383" s="21" t="s">
        <v>2342</v>
      </c>
      <c r="K383" s="21" t="s">
        <v>702</v>
      </c>
      <c r="L383" s="21" t="s">
        <v>3167</v>
      </c>
      <c r="M383" s="21"/>
      <c r="N383" s="21" t="s">
        <v>3139</v>
      </c>
      <c r="O383" s="21" t="s">
        <v>2345</v>
      </c>
      <c r="P383" s="21" t="s">
        <v>3131</v>
      </c>
      <c r="Q383" s="21">
        <v>237</v>
      </c>
      <c r="R383" s="21">
        <v>0</v>
      </c>
      <c r="S383" s="21">
        <v>0</v>
      </c>
      <c r="T383" s="21">
        <v>237</v>
      </c>
      <c r="U383" s="21">
        <v>1</v>
      </c>
      <c r="V383" s="21">
        <v>0</v>
      </c>
      <c r="W383" s="21">
        <v>1</v>
      </c>
      <c r="X383" s="21" t="s">
        <v>2342</v>
      </c>
      <c r="Y383" s="21" t="s">
        <v>2015</v>
      </c>
      <c r="Z383" s="21" t="s">
        <v>2015</v>
      </c>
      <c r="AA383" s="21" t="s">
        <v>2015</v>
      </c>
      <c r="AB383" s="21" t="s">
        <v>2015</v>
      </c>
      <c r="AC383" s="21" t="s">
        <v>2015</v>
      </c>
      <c r="AD383" s="21" t="s">
        <v>2015</v>
      </c>
      <c r="AE383" s="21" t="s">
        <v>2015</v>
      </c>
      <c r="AF383" s="21" t="s">
        <v>2015</v>
      </c>
      <c r="AG383" s="21" t="s">
        <v>2015</v>
      </c>
      <c r="AH383" s="21" t="s">
        <v>2015</v>
      </c>
      <c r="AI383" s="21" t="s">
        <v>2015</v>
      </c>
      <c r="AJ383" s="21" t="s">
        <v>2015</v>
      </c>
      <c r="AK383" s="21" t="s">
        <v>2015</v>
      </c>
      <c r="AL383" s="21" t="s">
        <v>4802</v>
      </c>
    </row>
    <row r="384" spans="1:38" ht="15" customHeight="1">
      <c r="A384" s="21">
        <v>159928</v>
      </c>
      <c r="B384" s="21">
        <v>660861</v>
      </c>
      <c r="C384" s="21" t="s">
        <v>127</v>
      </c>
      <c r="D384" s="21" t="s">
        <v>2115</v>
      </c>
      <c r="E384" s="21" t="s">
        <v>6</v>
      </c>
      <c r="F384" s="21" t="s">
        <v>4883</v>
      </c>
      <c r="G384" s="21" t="s">
        <v>2340</v>
      </c>
      <c r="H384" s="21" t="s">
        <v>2341</v>
      </c>
      <c r="I384" s="21" t="s">
        <v>2015</v>
      </c>
      <c r="J384" s="21" t="s">
        <v>2342</v>
      </c>
      <c r="K384" s="21" t="s">
        <v>898</v>
      </c>
      <c r="L384" s="21" t="s">
        <v>3165</v>
      </c>
      <c r="M384" s="21"/>
      <c r="N384" s="21" t="s">
        <v>3137</v>
      </c>
      <c r="O384" s="21" t="s">
        <v>2345</v>
      </c>
      <c r="P384" s="21" t="s">
        <v>3143</v>
      </c>
      <c r="Q384" s="21">
        <v>357</v>
      </c>
      <c r="R384" s="21">
        <v>0</v>
      </c>
      <c r="S384" s="21">
        <v>261</v>
      </c>
      <c r="T384" s="21">
        <v>618</v>
      </c>
      <c r="U384" s="21">
        <v>0.57769999999999999</v>
      </c>
      <c r="V384" s="21">
        <v>0</v>
      </c>
      <c r="W384" s="21">
        <v>0.57769999999999999</v>
      </c>
      <c r="X384" s="21" t="s">
        <v>2015</v>
      </c>
      <c r="Y384" s="21" t="s">
        <v>2015</v>
      </c>
      <c r="Z384" s="21" t="s">
        <v>2015</v>
      </c>
      <c r="AA384" s="21" t="s">
        <v>2015</v>
      </c>
      <c r="AB384" s="21" t="s">
        <v>2015</v>
      </c>
      <c r="AC384" s="21" t="s">
        <v>2015</v>
      </c>
      <c r="AD384" s="21" t="s">
        <v>2015</v>
      </c>
      <c r="AE384" s="21" t="s">
        <v>2342</v>
      </c>
      <c r="AF384" s="21" t="s">
        <v>2342</v>
      </c>
      <c r="AG384" s="21" t="s">
        <v>2342</v>
      </c>
      <c r="AH384" s="21" t="s">
        <v>2015</v>
      </c>
      <c r="AI384" s="21" t="s">
        <v>2015</v>
      </c>
      <c r="AJ384" s="21" t="s">
        <v>2015</v>
      </c>
      <c r="AK384" s="21" t="s">
        <v>2015</v>
      </c>
      <c r="AL384" s="21" t="s">
        <v>4802</v>
      </c>
    </row>
    <row r="385" spans="1:38" ht="15" customHeight="1">
      <c r="A385" s="21">
        <v>159928</v>
      </c>
      <c r="B385" s="21">
        <v>660864</v>
      </c>
      <c r="C385" s="21" t="s">
        <v>127</v>
      </c>
      <c r="D385" s="21" t="s">
        <v>2115</v>
      </c>
      <c r="E385" s="21" t="s">
        <v>6</v>
      </c>
      <c r="F385" s="21" t="s">
        <v>4883</v>
      </c>
      <c r="G385" s="21" t="s">
        <v>2340</v>
      </c>
      <c r="H385" s="21" t="s">
        <v>2341</v>
      </c>
      <c r="I385" s="21" t="s">
        <v>2015</v>
      </c>
      <c r="J385" s="21" t="s">
        <v>2342</v>
      </c>
      <c r="K385" s="21" t="s">
        <v>889</v>
      </c>
      <c r="L385" s="21" t="s">
        <v>3154</v>
      </c>
      <c r="M385" s="21"/>
      <c r="N385" s="21" t="s">
        <v>3028</v>
      </c>
      <c r="O385" s="21" t="s">
        <v>2345</v>
      </c>
      <c r="P385" s="21" t="s">
        <v>3029</v>
      </c>
      <c r="Q385" s="21">
        <v>1243</v>
      </c>
      <c r="R385" s="21">
        <v>0</v>
      </c>
      <c r="S385" s="21">
        <v>664</v>
      </c>
      <c r="T385" s="21">
        <v>1907</v>
      </c>
      <c r="U385" s="21">
        <v>0.65180000000000005</v>
      </c>
      <c r="V385" s="21">
        <v>0</v>
      </c>
      <c r="W385" s="21">
        <v>0.65180000000000005</v>
      </c>
      <c r="X385" s="21" t="s">
        <v>2342</v>
      </c>
      <c r="Y385" s="21" t="s">
        <v>2015</v>
      </c>
      <c r="Z385" s="21" t="s">
        <v>2015</v>
      </c>
      <c r="AA385" s="21" t="s">
        <v>2015</v>
      </c>
      <c r="AB385" s="21" t="s">
        <v>2015</v>
      </c>
      <c r="AC385" s="21" t="s">
        <v>2015</v>
      </c>
      <c r="AD385" s="21" t="s">
        <v>2015</v>
      </c>
      <c r="AE385" s="21" t="s">
        <v>2015</v>
      </c>
      <c r="AF385" s="21" t="s">
        <v>2015</v>
      </c>
      <c r="AG385" s="21" t="s">
        <v>2015</v>
      </c>
      <c r="AH385" s="21" t="s">
        <v>2342</v>
      </c>
      <c r="AI385" s="21" t="s">
        <v>2342</v>
      </c>
      <c r="AJ385" s="21" t="s">
        <v>2342</v>
      </c>
      <c r="AK385" s="21" t="s">
        <v>2342</v>
      </c>
      <c r="AL385" s="21" t="s">
        <v>4802</v>
      </c>
    </row>
    <row r="386" spans="1:38" ht="15" customHeight="1">
      <c r="A386" s="21">
        <v>159929</v>
      </c>
      <c r="B386" s="21">
        <v>660866</v>
      </c>
      <c r="C386" s="21" t="s">
        <v>294</v>
      </c>
      <c r="D386" s="21" t="s">
        <v>2283</v>
      </c>
      <c r="E386" s="21" t="s">
        <v>6</v>
      </c>
      <c r="F386" s="21" t="s">
        <v>4883</v>
      </c>
      <c r="G386" s="21" t="s">
        <v>2340</v>
      </c>
      <c r="H386" s="21" t="s">
        <v>2341</v>
      </c>
      <c r="I386" s="21" t="s">
        <v>2015</v>
      </c>
      <c r="J386" s="21" t="s">
        <v>2342</v>
      </c>
      <c r="K386" s="21" t="s">
        <v>1899</v>
      </c>
      <c r="L386" s="21" t="s">
        <v>5326</v>
      </c>
      <c r="M386" s="21"/>
      <c r="N386" s="21" t="s">
        <v>5327</v>
      </c>
      <c r="O386" s="21" t="s">
        <v>2345</v>
      </c>
      <c r="P386" s="21" t="s">
        <v>4496</v>
      </c>
      <c r="Q386" s="21">
        <v>112</v>
      </c>
      <c r="R386" s="21">
        <v>30</v>
      </c>
      <c r="S386" s="21">
        <v>383</v>
      </c>
      <c r="T386" s="21">
        <v>525</v>
      </c>
      <c r="U386" s="21">
        <v>0.21329999999999999</v>
      </c>
      <c r="V386" s="21">
        <v>5.7099999999999998E-2</v>
      </c>
      <c r="W386" s="21">
        <v>0.27050000000000002</v>
      </c>
      <c r="X386" s="21" t="s">
        <v>2342</v>
      </c>
      <c r="Y386" s="21" t="s">
        <v>2342</v>
      </c>
      <c r="Z386" s="21" t="s">
        <v>2342</v>
      </c>
      <c r="AA386" s="21" t="s">
        <v>2342</v>
      </c>
      <c r="AB386" s="21" t="s">
        <v>2342</v>
      </c>
      <c r="AC386" s="21" t="s">
        <v>2342</v>
      </c>
      <c r="AD386" s="21" t="s">
        <v>2342</v>
      </c>
      <c r="AE386" s="21" t="s">
        <v>2015</v>
      </c>
      <c r="AF386" s="21" t="s">
        <v>2015</v>
      </c>
      <c r="AG386" s="21" t="s">
        <v>2015</v>
      </c>
      <c r="AH386" s="21" t="s">
        <v>2015</v>
      </c>
      <c r="AI386" s="21" t="s">
        <v>2015</v>
      </c>
      <c r="AJ386" s="21" t="s">
        <v>2015</v>
      </c>
      <c r="AK386" s="21" t="s">
        <v>2015</v>
      </c>
      <c r="AL386" s="21" t="s">
        <v>4803</v>
      </c>
    </row>
    <row r="387" spans="1:38" ht="15" customHeight="1">
      <c r="A387" s="21">
        <v>159929</v>
      </c>
      <c r="B387" s="21">
        <v>660867</v>
      </c>
      <c r="C387" s="21" t="s">
        <v>294</v>
      </c>
      <c r="D387" s="21" t="s">
        <v>2283</v>
      </c>
      <c r="E387" s="21" t="s">
        <v>6</v>
      </c>
      <c r="F387" s="21" t="s">
        <v>4883</v>
      </c>
      <c r="G387" s="21" t="s">
        <v>2340</v>
      </c>
      <c r="H387" s="21" t="s">
        <v>2341</v>
      </c>
      <c r="I387" s="21" t="s">
        <v>2015</v>
      </c>
      <c r="J387" s="21" t="s">
        <v>2342</v>
      </c>
      <c r="K387" s="21" t="s">
        <v>1900</v>
      </c>
      <c r="L387" s="21" t="s">
        <v>5326</v>
      </c>
      <c r="M387" s="21"/>
      <c r="N387" s="21" t="s">
        <v>5327</v>
      </c>
      <c r="O387" s="21" t="s">
        <v>2345</v>
      </c>
      <c r="P387" s="21" t="s">
        <v>4496</v>
      </c>
      <c r="Q387" s="21">
        <v>58</v>
      </c>
      <c r="R387" s="21">
        <v>23</v>
      </c>
      <c r="S387" s="21">
        <v>273</v>
      </c>
      <c r="T387" s="21">
        <v>354</v>
      </c>
      <c r="U387" s="21">
        <v>0.1638</v>
      </c>
      <c r="V387" s="21">
        <v>6.5000000000000002E-2</v>
      </c>
      <c r="W387" s="21">
        <v>0.2288</v>
      </c>
      <c r="X387" s="21" t="s">
        <v>2015</v>
      </c>
      <c r="Y387" s="21" t="s">
        <v>2015</v>
      </c>
      <c r="Z387" s="21" t="s">
        <v>2015</v>
      </c>
      <c r="AA387" s="21" t="s">
        <v>2015</v>
      </c>
      <c r="AB387" s="21" t="s">
        <v>2015</v>
      </c>
      <c r="AC387" s="21" t="s">
        <v>2015</v>
      </c>
      <c r="AD387" s="21" t="s">
        <v>2015</v>
      </c>
      <c r="AE387" s="21" t="s">
        <v>2342</v>
      </c>
      <c r="AF387" s="21" t="s">
        <v>2342</v>
      </c>
      <c r="AG387" s="21" t="s">
        <v>2342</v>
      </c>
      <c r="AH387" s="21" t="s">
        <v>2015</v>
      </c>
      <c r="AI387" s="21" t="s">
        <v>2015</v>
      </c>
      <c r="AJ387" s="21" t="s">
        <v>2015</v>
      </c>
      <c r="AK387" s="21" t="s">
        <v>2015</v>
      </c>
      <c r="AL387" s="21" t="s">
        <v>4803</v>
      </c>
    </row>
    <row r="388" spans="1:38" ht="15" customHeight="1">
      <c r="A388" s="21">
        <v>159929</v>
      </c>
      <c r="B388" s="21">
        <v>660868</v>
      </c>
      <c r="C388" s="21" t="s">
        <v>294</v>
      </c>
      <c r="D388" s="21" t="s">
        <v>2283</v>
      </c>
      <c r="E388" s="21" t="s">
        <v>6</v>
      </c>
      <c r="F388" s="21" t="s">
        <v>4883</v>
      </c>
      <c r="G388" s="21" t="s">
        <v>2340</v>
      </c>
      <c r="H388" s="21" t="s">
        <v>2341</v>
      </c>
      <c r="I388" s="21" t="s">
        <v>2015</v>
      </c>
      <c r="J388" s="21" t="s">
        <v>2342</v>
      </c>
      <c r="K388" s="21" t="s">
        <v>1901</v>
      </c>
      <c r="L388" s="21" t="s">
        <v>5326</v>
      </c>
      <c r="M388" s="21"/>
      <c r="N388" s="21" t="s">
        <v>5327</v>
      </c>
      <c r="O388" s="21" t="s">
        <v>2345</v>
      </c>
      <c r="P388" s="21" t="s">
        <v>4496</v>
      </c>
      <c r="Q388" s="21">
        <v>110</v>
      </c>
      <c r="R388" s="21">
        <v>35</v>
      </c>
      <c r="S388" s="21">
        <v>509</v>
      </c>
      <c r="T388" s="21">
        <v>654</v>
      </c>
      <c r="U388" s="21">
        <v>0.16819999999999999</v>
      </c>
      <c r="V388" s="21">
        <v>5.3499999999999999E-2</v>
      </c>
      <c r="W388" s="21">
        <v>0.22170000000000001</v>
      </c>
      <c r="X388" s="21" t="s">
        <v>2015</v>
      </c>
      <c r="Y388" s="21" t="s">
        <v>2015</v>
      </c>
      <c r="Z388" s="21" t="s">
        <v>2015</v>
      </c>
      <c r="AA388" s="21" t="s">
        <v>2015</v>
      </c>
      <c r="AB388" s="21" t="s">
        <v>2015</v>
      </c>
      <c r="AC388" s="21" t="s">
        <v>2015</v>
      </c>
      <c r="AD388" s="21" t="s">
        <v>2015</v>
      </c>
      <c r="AE388" s="21" t="s">
        <v>2015</v>
      </c>
      <c r="AF388" s="21" t="s">
        <v>2015</v>
      </c>
      <c r="AG388" s="21" t="s">
        <v>2015</v>
      </c>
      <c r="AH388" s="21" t="s">
        <v>2342</v>
      </c>
      <c r="AI388" s="21" t="s">
        <v>2342</v>
      </c>
      <c r="AJ388" s="21" t="s">
        <v>2342</v>
      </c>
      <c r="AK388" s="21" t="s">
        <v>2342</v>
      </c>
      <c r="AL388" s="21" t="s">
        <v>4803</v>
      </c>
    </row>
    <row r="389" spans="1:38" ht="15" customHeight="1">
      <c r="A389" s="21">
        <v>159931</v>
      </c>
      <c r="B389" s="21">
        <v>660869</v>
      </c>
      <c r="C389" s="21" t="s">
        <v>237</v>
      </c>
      <c r="D389" s="21" t="s">
        <v>2225</v>
      </c>
      <c r="E389" s="21" t="s">
        <v>6</v>
      </c>
      <c r="F389" s="21" t="s">
        <v>4871</v>
      </c>
      <c r="G389" s="21" t="s">
        <v>2340</v>
      </c>
      <c r="H389" s="21" t="s">
        <v>2341</v>
      </c>
      <c r="I389" s="21" t="s">
        <v>2015</v>
      </c>
      <c r="J389" s="21" t="s">
        <v>2342</v>
      </c>
      <c r="K389" s="21" t="s">
        <v>1446</v>
      </c>
      <c r="L389" s="21" t="s">
        <v>3903</v>
      </c>
      <c r="M389" s="21"/>
      <c r="N389" s="21" t="s">
        <v>3075</v>
      </c>
      <c r="O389" s="21" t="s">
        <v>2345</v>
      </c>
      <c r="P389" s="21" t="s">
        <v>3266</v>
      </c>
      <c r="Q389" s="21">
        <v>304</v>
      </c>
      <c r="R389" s="21">
        <v>0</v>
      </c>
      <c r="S389" s="21">
        <v>186</v>
      </c>
      <c r="T389" s="21">
        <v>490</v>
      </c>
      <c r="U389" s="21">
        <v>0.62039999999999995</v>
      </c>
      <c r="V389" s="21">
        <v>0</v>
      </c>
      <c r="W389" s="21">
        <v>0.62039999999999995</v>
      </c>
      <c r="X389" s="21" t="s">
        <v>2015</v>
      </c>
      <c r="Y389" s="21" t="s">
        <v>2342</v>
      </c>
      <c r="Z389" s="21" t="s">
        <v>2342</v>
      </c>
      <c r="AA389" s="21" t="s">
        <v>2342</v>
      </c>
      <c r="AB389" s="21" t="s">
        <v>2342</v>
      </c>
      <c r="AC389" s="21" t="s">
        <v>2342</v>
      </c>
      <c r="AD389" s="21" t="s">
        <v>2342</v>
      </c>
      <c r="AE389" s="21" t="s">
        <v>2015</v>
      </c>
      <c r="AF389" s="21" t="s">
        <v>2015</v>
      </c>
      <c r="AG389" s="21" t="s">
        <v>2015</v>
      </c>
      <c r="AH389" s="21" t="s">
        <v>2015</v>
      </c>
      <c r="AI389" s="21" t="s">
        <v>2015</v>
      </c>
      <c r="AJ389" s="21" t="s">
        <v>2015</v>
      </c>
      <c r="AK389" s="21" t="s">
        <v>2015</v>
      </c>
      <c r="AL389" s="21" t="s">
        <v>4802</v>
      </c>
    </row>
    <row r="390" spans="1:38" ht="15" customHeight="1">
      <c r="A390" s="21">
        <v>159931</v>
      </c>
      <c r="B390" s="21">
        <v>660870</v>
      </c>
      <c r="C390" s="21" t="s">
        <v>237</v>
      </c>
      <c r="D390" s="21" t="s">
        <v>2225</v>
      </c>
      <c r="E390" s="21" t="s">
        <v>6</v>
      </c>
      <c r="F390" s="21" t="s">
        <v>4871</v>
      </c>
      <c r="G390" s="21" t="s">
        <v>2340</v>
      </c>
      <c r="H390" s="21" t="s">
        <v>2341</v>
      </c>
      <c r="I390" s="21" t="s">
        <v>2015</v>
      </c>
      <c r="J390" s="21" t="s">
        <v>2342</v>
      </c>
      <c r="K390" s="21" t="s">
        <v>1447</v>
      </c>
      <c r="L390" s="21" t="s">
        <v>3904</v>
      </c>
      <c r="M390" s="21"/>
      <c r="N390" s="21" t="s">
        <v>2381</v>
      </c>
      <c r="O390" s="21" t="s">
        <v>2345</v>
      </c>
      <c r="P390" s="21" t="s">
        <v>3902</v>
      </c>
      <c r="Q390" s="21">
        <v>307</v>
      </c>
      <c r="R390" s="21">
        <v>0</v>
      </c>
      <c r="S390" s="21">
        <v>89</v>
      </c>
      <c r="T390" s="21">
        <v>396</v>
      </c>
      <c r="U390" s="21">
        <v>0.77529999999999999</v>
      </c>
      <c r="V390" s="21">
        <v>0</v>
      </c>
      <c r="W390" s="21">
        <v>0.77529999999999999</v>
      </c>
      <c r="X390" s="21" t="s">
        <v>2015</v>
      </c>
      <c r="Y390" s="21" t="s">
        <v>2342</v>
      </c>
      <c r="Z390" s="21" t="s">
        <v>2342</v>
      </c>
      <c r="AA390" s="21" t="s">
        <v>2342</v>
      </c>
      <c r="AB390" s="21" t="s">
        <v>2342</v>
      </c>
      <c r="AC390" s="21" t="s">
        <v>2342</v>
      </c>
      <c r="AD390" s="21" t="s">
        <v>2342</v>
      </c>
      <c r="AE390" s="21" t="s">
        <v>2015</v>
      </c>
      <c r="AF390" s="21" t="s">
        <v>2015</v>
      </c>
      <c r="AG390" s="21" t="s">
        <v>2015</v>
      </c>
      <c r="AH390" s="21" t="s">
        <v>2015</v>
      </c>
      <c r="AI390" s="21" t="s">
        <v>2015</v>
      </c>
      <c r="AJ390" s="21" t="s">
        <v>2015</v>
      </c>
      <c r="AK390" s="21" t="s">
        <v>2015</v>
      </c>
      <c r="AL390" s="21" t="s">
        <v>4802</v>
      </c>
    </row>
    <row r="391" spans="1:38" ht="15" customHeight="1">
      <c r="A391" s="21">
        <v>159931</v>
      </c>
      <c r="B391" s="21">
        <v>660873</v>
      </c>
      <c r="C391" s="21" t="s">
        <v>237</v>
      </c>
      <c r="D391" s="21" t="s">
        <v>2225</v>
      </c>
      <c r="E391" s="21" t="s">
        <v>6</v>
      </c>
      <c r="F391" s="21" t="s">
        <v>4871</v>
      </c>
      <c r="G391" s="21" t="s">
        <v>2340</v>
      </c>
      <c r="H391" s="21" t="s">
        <v>2341</v>
      </c>
      <c r="I391" s="21" t="s">
        <v>2015</v>
      </c>
      <c r="J391" s="21" t="s">
        <v>2342</v>
      </c>
      <c r="K391" s="21" t="s">
        <v>680</v>
      </c>
      <c r="L391" s="21" t="s">
        <v>3910</v>
      </c>
      <c r="M391" s="21"/>
      <c r="N391" s="21" t="s">
        <v>3911</v>
      </c>
      <c r="O391" s="21" t="s">
        <v>2345</v>
      </c>
      <c r="P391" s="21" t="s">
        <v>3076</v>
      </c>
      <c r="Q391" s="21">
        <v>143</v>
      </c>
      <c r="R391" s="21">
        <v>0</v>
      </c>
      <c r="S391" s="21">
        <v>413</v>
      </c>
      <c r="T391" s="21">
        <v>556</v>
      </c>
      <c r="U391" s="21">
        <v>0.25719999999999998</v>
      </c>
      <c r="V391" s="21">
        <v>0</v>
      </c>
      <c r="W391" s="21">
        <v>0.25719999999999998</v>
      </c>
      <c r="X391" s="21" t="s">
        <v>2015</v>
      </c>
      <c r="Y391" s="21" t="s">
        <v>2342</v>
      </c>
      <c r="Z391" s="21" t="s">
        <v>2342</v>
      </c>
      <c r="AA391" s="21" t="s">
        <v>2342</v>
      </c>
      <c r="AB391" s="21" t="s">
        <v>2342</v>
      </c>
      <c r="AC391" s="21" t="s">
        <v>2342</v>
      </c>
      <c r="AD391" s="21" t="s">
        <v>2342</v>
      </c>
      <c r="AE391" s="21" t="s">
        <v>2015</v>
      </c>
      <c r="AF391" s="21" t="s">
        <v>2015</v>
      </c>
      <c r="AG391" s="21" t="s">
        <v>2015</v>
      </c>
      <c r="AH391" s="21" t="s">
        <v>2015</v>
      </c>
      <c r="AI391" s="21" t="s">
        <v>2015</v>
      </c>
      <c r="AJ391" s="21" t="s">
        <v>2015</v>
      </c>
      <c r="AK391" s="21" t="s">
        <v>2015</v>
      </c>
      <c r="AL391" s="21" t="s">
        <v>4802</v>
      </c>
    </row>
    <row r="392" spans="1:38" ht="15" customHeight="1">
      <c r="A392" s="21">
        <v>159931</v>
      </c>
      <c r="B392" s="21">
        <v>660875</v>
      </c>
      <c r="C392" s="21" t="s">
        <v>237</v>
      </c>
      <c r="D392" s="21" t="s">
        <v>2225</v>
      </c>
      <c r="E392" s="21" t="s">
        <v>6</v>
      </c>
      <c r="F392" s="21" t="s">
        <v>4871</v>
      </c>
      <c r="G392" s="21" t="s">
        <v>2340</v>
      </c>
      <c r="H392" s="21" t="s">
        <v>2341</v>
      </c>
      <c r="I392" s="21" t="s">
        <v>2015</v>
      </c>
      <c r="J392" s="21" t="s">
        <v>2342</v>
      </c>
      <c r="K392" s="21" t="s">
        <v>1454</v>
      </c>
      <c r="L392" s="21" t="s">
        <v>3915</v>
      </c>
      <c r="M392" s="21"/>
      <c r="N392" s="21" t="s">
        <v>3075</v>
      </c>
      <c r="O392" s="21" t="s">
        <v>2345</v>
      </c>
      <c r="P392" s="21" t="s">
        <v>3076</v>
      </c>
      <c r="Q392" s="21">
        <v>230</v>
      </c>
      <c r="R392" s="21">
        <v>0</v>
      </c>
      <c r="S392" s="21">
        <v>337</v>
      </c>
      <c r="T392" s="21">
        <v>567</v>
      </c>
      <c r="U392" s="21">
        <v>0.40560000000000002</v>
      </c>
      <c r="V392" s="21">
        <v>0</v>
      </c>
      <c r="W392" s="21">
        <v>0.40560000000000002</v>
      </c>
      <c r="X392" s="21" t="s">
        <v>2015</v>
      </c>
      <c r="Y392" s="21" t="s">
        <v>2342</v>
      </c>
      <c r="Z392" s="21" t="s">
        <v>2342</v>
      </c>
      <c r="AA392" s="21" t="s">
        <v>2342</v>
      </c>
      <c r="AB392" s="21" t="s">
        <v>2342</v>
      </c>
      <c r="AC392" s="21" t="s">
        <v>2342</v>
      </c>
      <c r="AD392" s="21" t="s">
        <v>2342</v>
      </c>
      <c r="AE392" s="21" t="s">
        <v>2015</v>
      </c>
      <c r="AF392" s="21" t="s">
        <v>2015</v>
      </c>
      <c r="AG392" s="21" t="s">
        <v>2015</v>
      </c>
      <c r="AH392" s="21" t="s">
        <v>2015</v>
      </c>
      <c r="AI392" s="21" t="s">
        <v>2015</v>
      </c>
      <c r="AJ392" s="21" t="s">
        <v>2015</v>
      </c>
      <c r="AK392" s="21" t="s">
        <v>2015</v>
      </c>
      <c r="AL392" s="21" t="s">
        <v>4802</v>
      </c>
    </row>
    <row r="393" spans="1:38" ht="15" customHeight="1">
      <c r="A393" s="21">
        <v>159931</v>
      </c>
      <c r="B393" s="21">
        <v>660881</v>
      </c>
      <c r="C393" s="21" t="s">
        <v>237</v>
      </c>
      <c r="D393" s="21" t="s">
        <v>2225</v>
      </c>
      <c r="E393" s="21" t="s">
        <v>6</v>
      </c>
      <c r="F393" s="21" t="s">
        <v>4871</v>
      </c>
      <c r="G393" s="21" t="s">
        <v>2340</v>
      </c>
      <c r="H393" s="21" t="s">
        <v>2341</v>
      </c>
      <c r="I393" s="21" t="s">
        <v>2015</v>
      </c>
      <c r="J393" s="21" t="s">
        <v>2342</v>
      </c>
      <c r="K393" s="21" t="s">
        <v>1466</v>
      </c>
      <c r="L393" s="21" t="s">
        <v>3926</v>
      </c>
      <c r="M393" s="21"/>
      <c r="N393" s="21" t="s">
        <v>3075</v>
      </c>
      <c r="O393" s="21" t="s">
        <v>2345</v>
      </c>
      <c r="P393" s="21" t="s">
        <v>3909</v>
      </c>
      <c r="Q393" s="21">
        <v>233</v>
      </c>
      <c r="R393" s="21">
        <v>0</v>
      </c>
      <c r="S393" s="21">
        <v>167</v>
      </c>
      <c r="T393" s="21">
        <v>400</v>
      </c>
      <c r="U393" s="21">
        <v>0.58250000000000002</v>
      </c>
      <c r="V393" s="21">
        <v>0</v>
      </c>
      <c r="W393" s="21">
        <v>0.58250000000000002</v>
      </c>
      <c r="X393" s="21" t="s">
        <v>2015</v>
      </c>
      <c r="Y393" s="21" t="s">
        <v>2342</v>
      </c>
      <c r="Z393" s="21" t="s">
        <v>2342</v>
      </c>
      <c r="AA393" s="21" t="s">
        <v>2342</v>
      </c>
      <c r="AB393" s="21" t="s">
        <v>2342</v>
      </c>
      <c r="AC393" s="21" t="s">
        <v>2342</v>
      </c>
      <c r="AD393" s="21" t="s">
        <v>2342</v>
      </c>
      <c r="AE393" s="21" t="s">
        <v>2015</v>
      </c>
      <c r="AF393" s="21" t="s">
        <v>2015</v>
      </c>
      <c r="AG393" s="21" t="s">
        <v>2015</v>
      </c>
      <c r="AH393" s="21" t="s">
        <v>2015</v>
      </c>
      <c r="AI393" s="21" t="s">
        <v>2015</v>
      </c>
      <c r="AJ393" s="21" t="s">
        <v>2015</v>
      </c>
      <c r="AK393" s="21" t="s">
        <v>2015</v>
      </c>
      <c r="AL393" s="21" t="s">
        <v>4802</v>
      </c>
    </row>
    <row r="394" spans="1:38" ht="15" customHeight="1">
      <c r="A394" s="21">
        <v>159931</v>
      </c>
      <c r="B394" s="21">
        <v>660883</v>
      </c>
      <c r="C394" s="21" t="s">
        <v>237</v>
      </c>
      <c r="D394" s="21" t="s">
        <v>2225</v>
      </c>
      <c r="E394" s="21" t="s">
        <v>6</v>
      </c>
      <c r="F394" s="21" t="s">
        <v>4871</v>
      </c>
      <c r="G394" s="21" t="s">
        <v>2340</v>
      </c>
      <c r="H394" s="21" t="s">
        <v>2341</v>
      </c>
      <c r="I394" s="21" t="s">
        <v>2015</v>
      </c>
      <c r="J394" s="21" t="s">
        <v>2342</v>
      </c>
      <c r="K394" s="21" t="s">
        <v>1458</v>
      </c>
      <c r="L394" s="21" t="s">
        <v>3919</v>
      </c>
      <c r="M394" s="21"/>
      <c r="N394" s="21" t="s">
        <v>3075</v>
      </c>
      <c r="O394" s="21" t="s">
        <v>2345</v>
      </c>
      <c r="P394" s="21" t="s">
        <v>3076</v>
      </c>
      <c r="Q394" s="21">
        <v>451</v>
      </c>
      <c r="R394" s="21">
        <v>0</v>
      </c>
      <c r="S394" s="21">
        <v>412</v>
      </c>
      <c r="T394" s="21">
        <v>863</v>
      </c>
      <c r="U394" s="21">
        <v>0.52259999999999995</v>
      </c>
      <c r="V394" s="21">
        <v>0</v>
      </c>
      <c r="W394" s="21">
        <v>0.52259999999999995</v>
      </c>
      <c r="X394" s="21" t="s">
        <v>2015</v>
      </c>
      <c r="Y394" s="21" t="s">
        <v>2015</v>
      </c>
      <c r="Z394" s="21" t="s">
        <v>2015</v>
      </c>
      <c r="AA394" s="21" t="s">
        <v>2015</v>
      </c>
      <c r="AB394" s="21" t="s">
        <v>2015</v>
      </c>
      <c r="AC394" s="21" t="s">
        <v>2015</v>
      </c>
      <c r="AD394" s="21" t="s">
        <v>2015</v>
      </c>
      <c r="AE394" s="21" t="s">
        <v>2342</v>
      </c>
      <c r="AF394" s="21" t="s">
        <v>2342</v>
      </c>
      <c r="AG394" s="21" t="s">
        <v>2342</v>
      </c>
      <c r="AH394" s="21" t="s">
        <v>2015</v>
      </c>
      <c r="AI394" s="21" t="s">
        <v>2015</v>
      </c>
      <c r="AJ394" s="21" t="s">
        <v>2015</v>
      </c>
      <c r="AK394" s="21" t="s">
        <v>2015</v>
      </c>
      <c r="AL394" s="21" t="s">
        <v>4802</v>
      </c>
    </row>
    <row r="395" spans="1:38" ht="15" customHeight="1">
      <c r="A395" s="21">
        <v>159931</v>
      </c>
      <c r="B395" s="21">
        <v>660884</v>
      </c>
      <c r="C395" s="21" t="s">
        <v>237</v>
      </c>
      <c r="D395" s="21" t="s">
        <v>2225</v>
      </c>
      <c r="E395" s="21" t="s">
        <v>6</v>
      </c>
      <c r="F395" s="21" t="s">
        <v>4871</v>
      </c>
      <c r="G395" s="21" t="s">
        <v>2340</v>
      </c>
      <c r="H395" s="21" t="s">
        <v>2341</v>
      </c>
      <c r="I395" s="21" t="s">
        <v>2015</v>
      </c>
      <c r="J395" s="21" t="s">
        <v>2342</v>
      </c>
      <c r="K395" s="21" t="s">
        <v>1460</v>
      </c>
      <c r="L395" s="21" t="s">
        <v>3921</v>
      </c>
      <c r="M395" s="21"/>
      <c r="N395" s="21" t="s">
        <v>3075</v>
      </c>
      <c r="O395" s="21" t="s">
        <v>2345</v>
      </c>
      <c r="P395" s="21" t="s">
        <v>3909</v>
      </c>
      <c r="Q395" s="21">
        <v>616</v>
      </c>
      <c r="R395" s="21">
        <v>0</v>
      </c>
      <c r="S395" s="21">
        <v>292</v>
      </c>
      <c r="T395" s="21">
        <v>908</v>
      </c>
      <c r="U395" s="21">
        <v>0.6784</v>
      </c>
      <c r="V395" s="21">
        <v>0</v>
      </c>
      <c r="W395" s="21">
        <v>0.6784</v>
      </c>
      <c r="X395" s="21" t="s">
        <v>2015</v>
      </c>
      <c r="Y395" s="21" t="s">
        <v>2015</v>
      </c>
      <c r="Z395" s="21" t="s">
        <v>2015</v>
      </c>
      <c r="AA395" s="21" t="s">
        <v>2015</v>
      </c>
      <c r="AB395" s="21" t="s">
        <v>2015</v>
      </c>
      <c r="AC395" s="21" t="s">
        <v>2015</v>
      </c>
      <c r="AD395" s="21" t="s">
        <v>2015</v>
      </c>
      <c r="AE395" s="21" t="s">
        <v>2342</v>
      </c>
      <c r="AF395" s="21" t="s">
        <v>2342</v>
      </c>
      <c r="AG395" s="21" t="s">
        <v>2342</v>
      </c>
      <c r="AH395" s="21" t="s">
        <v>2015</v>
      </c>
      <c r="AI395" s="21" t="s">
        <v>2015</v>
      </c>
      <c r="AJ395" s="21" t="s">
        <v>2015</v>
      </c>
      <c r="AK395" s="21" t="s">
        <v>2015</v>
      </c>
      <c r="AL395" s="21" t="s">
        <v>4802</v>
      </c>
    </row>
    <row r="396" spans="1:38" ht="15" customHeight="1">
      <c r="A396" s="21">
        <v>159931</v>
      </c>
      <c r="B396" s="21">
        <v>660890</v>
      </c>
      <c r="C396" s="21" t="s">
        <v>237</v>
      </c>
      <c r="D396" s="21" t="s">
        <v>2225</v>
      </c>
      <c r="E396" s="21" t="s">
        <v>6</v>
      </c>
      <c r="F396" s="21" t="s">
        <v>4871</v>
      </c>
      <c r="G396" s="21" t="s">
        <v>2340</v>
      </c>
      <c r="H396" s="21" t="s">
        <v>2341</v>
      </c>
      <c r="I396" s="21" t="s">
        <v>2015</v>
      </c>
      <c r="J396" s="21" t="s">
        <v>2342</v>
      </c>
      <c r="K396" s="21" t="s">
        <v>1459</v>
      </c>
      <c r="L396" s="21" t="s">
        <v>3920</v>
      </c>
      <c r="M396" s="21"/>
      <c r="N396" s="21" t="s">
        <v>3075</v>
      </c>
      <c r="O396" s="21" t="s">
        <v>2345</v>
      </c>
      <c r="P396" s="21" t="s">
        <v>3076</v>
      </c>
      <c r="Q396" s="21">
        <v>398</v>
      </c>
      <c r="R396" s="21">
        <v>0</v>
      </c>
      <c r="S396" s="21">
        <v>135</v>
      </c>
      <c r="T396" s="21">
        <v>533</v>
      </c>
      <c r="U396" s="21">
        <v>0.74670000000000003</v>
      </c>
      <c r="V396" s="21">
        <v>0</v>
      </c>
      <c r="W396" s="21">
        <v>0.74670000000000003</v>
      </c>
      <c r="X396" s="21" t="s">
        <v>2342</v>
      </c>
      <c r="Y396" s="21" t="s">
        <v>2015</v>
      </c>
      <c r="Z396" s="21" t="s">
        <v>2015</v>
      </c>
      <c r="AA396" s="21" t="s">
        <v>2015</v>
      </c>
      <c r="AB396" s="21" t="s">
        <v>2015</v>
      </c>
      <c r="AC396" s="21" t="s">
        <v>2015</v>
      </c>
      <c r="AD396" s="21" t="s">
        <v>2015</v>
      </c>
      <c r="AE396" s="21" t="s">
        <v>2015</v>
      </c>
      <c r="AF396" s="21" t="s">
        <v>2015</v>
      </c>
      <c r="AG396" s="21" t="s">
        <v>2015</v>
      </c>
      <c r="AH396" s="21" t="s">
        <v>2015</v>
      </c>
      <c r="AI396" s="21" t="s">
        <v>2015</v>
      </c>
      <c r="AJ396" s="21" t="s">
        <v>2015</v>
      </c>
      <c r="AK396" s="21" t="s">
        <v>2015</v>
      </c>
      <c r="AL396" s="21" t="s">
        <v>4802</v>
      </c>
    </row>
    <row r="397" spans="1:38" ht="15" customHeight="1">
      <c r="A397" s="21">
        <v>159932</v>
      </c>
      <c r="B397" s="21">
        <v>660891</v>
      </c>
      <c r="C397" s="21" t="s">
        <v>47</v>
      </c>
      <c r="D397" s="21" t="s">
        <v>2034</v>
      </c>
      <c r="E397" s="21" t="s">
        <v>6</v>
      </c>
      <c r="F397" s="21" t="s">
        <v>4871</v>
      </c>
      <c r="G397" s="21" t="s">
        <v>2340</v>
      </c>
      <c r="H397" s="21" t="s">
        <v>2341</v>
      </c>
      <c r="I397" s="21" t="s">
        <v>2015</v>
      </c>
      <c r="J397" s="21" t="s">
        <v>2342</v>
      </c>
      <c r="K397" s="21" t="s">
        <v>398</v>
      </c>
      <c r="L397" s="21" t="s">
        <v>2436</v>
      </c>
      <c r="M397" s="21"/>
      <c r="N397" s="21" t="s">
        <v>2434</v>
      </c>
      <c r="O397" s="21" t="s">
        <v>2345</v>
      </c>
      <c r="P397" s="21" t="s">
        <v>2437</v>
      </c>
      <c r="Q397" s="21">
        <v>134</v>
      </c>
      <c r="R397" s="21">
        <v>31</v>
      </c>
      <c r="S397" s="21">
        <v>1420</v>
      </c>
      <c r="T397" s="21">
        <v>1585</v>
      </c>
      <c r="U397" s="21">
        <v>8.4500000000000006E-2</v>
      </c>
      <c r="V397" s="21">
        <v>1.9599999999999999E-2</v>
      </c>
      <c r="W397" s="21">
        <v>0.1041</v>
      </c>
      <c r="X397" s="21" t="s">
        <v>2015</v>
      </c>
      <c r="Y397" s="21" t="s">
        <v>2015</v>
      </c>
      <c r="Z397" s="21" t="s">
        <v>2015</v>
      </c>
      <c r="AA397" s="21" t="s">
        <v>2015</v>
      </c>
      <c r="AB397" s="21" t="s">
        <v>2015</v>
      </c>
      <c r="AC397" s="21" t="s">
        <v>2015</v>
      </c>
      <c r="AD397" s="21" t="s">
        <v>2015</v>
      </c>
      <c r="AE397" s="21" t="s">
        <v>2015</v>
      </c>
      <c r="AF397" s="21" t="s">
        <v>2015</v>
      </c>
      <c r="AG397" s="21" t="s">
        <v>2015</v>
      </c>
      <c r="AH397" s="21" t="s">
        <v>2342</v>
      </c>
      <c r="AI397" s="21" t="s">
        <v>2342</v>
      </c>
      <c r="AJ397" s="21" t="s">
        <v>2342</v>
      </c>
      <c r="AK397" s="21" t="s">
        <v>2342</v>
      </c>
      <c r="AL397" s="21" t="s">
        <v>4803</v>
      </c>
    </row>
    <row r="398" spans="1:38" ht="15" customHeight="1">
      <c r="A398" s="21">
        <v>159932</v>
      </c>
      <c r="B398" s="21">
        <v>660892</v>
      </c>
      <c r="C398" s="21" t="s">
        <v>47</v>
      </c>
      <c r="D398" s="21" t="s">
        <v>2034</v>
      </c>
      <c r="E398" s="21" t="s">
        <v>6</v>
      </c>
      <c r="F398" s="21" t="s">
        <v>4871</v>
      </c>
      <c r="G398" s="21" t="s">
        <v>2340</v>
      </c>
      <c r="H398" s="21" t="s">
        <v>2341</v>
      </c>
      <c r="I398" s="21" t="s">
        <v>2015</v>
      </c>
      <c r="J398" s="21" t="s">
        <v>2342</v>
      </c>
      <c r="K398" s="21" t="s">
        <v>405</v>
      </c>
      <c r="L398" s="21" t="s">
        <v>2442</v>
      </c>
      <c r="M398" s="21"/>
      <c r="N398" s="21" t="s">
        <v>2434</v>
      </c>
      <c r="O398" s="21" t="s">
        <v>2345</v>
      </c>
      <c r="P398" s="21" t="s">
        <v>2435</v>
      </c>
      <c r="Q398" s="21">
        <v>275</v>
      </c>
      <c r="R398" s="21">
        <v>71</v>
      </c>
      <c r="S398" s="21">
        <v>1344</v>
      </c>
      <c r="T398" s="21">
        <v>1690</v>
      </c>
      <c r="U398" s="21">
        <v>0.16270000000000001</v>
      </c>
      <c r="V398" s="21">
        <v>4.2000000000000003E-2</v>
      </c>
      <c r="W398" s="21">
        <v>0.20469999999999999</v>
      </c>
      <c r="X398" s="21" t="s">
        <v>2015</v>
      </c>
      <c r="Y398" s="21" t="s">
        <v>2015</v>
      </c>
      <c r="Z398" s="21" t="s">
        <v>2015</v>
      </c>
      <c r="AA398" s="21" t="s">
        <v>2015</v>
      </c>
      <c r="AB398" s="21" t="s">
        <v>2015</v>
      </c>
      <c r="AC398" s="21" t="s">
        <v>2015</v>
      </c>
      <c r="AD398" s="21" t="s">
        <v>2015</v>
      </c>
      <c r="AE398" s="21" t="s">
        <v>2015</v>
      </c>
      <c r="AF398" s="21" t="s">
        <v>2015</v>
      </c>
      <c r="AG398" s="21" t="s">
        <v>2015</v>
      </c>
      <c r="AH398" s="21" t="s">
        <v>2342</v>
      </c>
      <c r="AI398" s="21" t="s">
        <v>2342</v>
      </c>
      <c r="AJ398" s="21" t="s">
        <v>2342</v>
      </c>
      <c r="AK398" s="21" t="s">
        <v>2342</v>
      </c>
      <c r="AL398" s="21" t="s">
        <v>4803</v>
      </c>
    </row>
    <row r="399" spans="1:38" ht="15" customHeight="1">
      <c r="A399" s="21">
        <v>159932</v>
      </c>
      <c r="B399" s="21">
        <v>660893</v>
      </c>
      <c r="C399" s="21" t="s">
        <v>47</v>
      </c>
      <c r="D399" s="21" t="s">
        <v>2034</v>
      </c>
      <c r="E399" s="21" t="s">
        <v>6</v>
      </c>
      <c r="F399" s="21" t="s">
        <v>4871</v>
      </c>
      <c r="G399" s="21" t="s">
        <v>2340</v>
      </c>
      <c r="H399" s="21" t="s">
        <v>2341</v>
      </c>
      <c r="I399" s="21" t="s">
        <v>2015</v>
      </c>
      <c r="J399" s="21" t="s">
        <v>2342</v>
      </c>
      <c r="K399" s="21" t="s">
        <v>411</v>
      </c>
      <c r="L399" s="21" t="s">
        <v>2450</v>
      </c>
      <c r="M399" s="21"/>
      <c r="N399" s="21" t="s">
        <v>2434</v>
      </c>
      <c r="O399" s="21" t="s">
        <v>2345</v>
      </c>
      <c r="P399" s="21" t="s">
        <v>2439</v>
      </c>
      <c r="Q399" s="21">
        <v>134</v>
      </c>
      <c r="R399" s="21">
        <v>42</v>
      </c>
      <c r="S399" s="21">
        <v>1689</v>
      </c>
      <c r="T399" s="21">
        <v>1865</v>
      </c>
      <c r="U399" s="21">
        <v>7.1800000000000003E-2</v>
      </c>
      <c r="V399" s="21">
        <v>2.2499999999999999E-2</v>
      </c>
      <c r="W399" s="21">
        <v>9.4399999999999998E-2</v>
      </c>
      <c r="X399" s="21" t="s">
        <v>2015</v>
      </c>
      <c r="Y399" s="21" t="s">
        <v>2015</v>
      </c>
      <c r="Z399" s="21" t="s">
        <v>2015</v>
      </c>
      <c r="AA399" s="21" t="s">
        <v>2015</v>
      </c>
      <c r="AB399" s="21" t="s">
        <v>2015</v>
      </c>
      <c r="AC399" s="21" t="s">
        <v>2015</v>
      </c>
      <c r="AD399" s="21" t="s">
        <v>2015</v>
      </c>
      <c r="AE399" s="21" t="s">
        <v>2015</v>
      </c>
      <c r="AF399" s="21" t="s">
        <v>2015</v>
      </c>
      <c r="AG399" s="21" t="s">
        <v>2015</v>
      </c>
      <c r="AH399" s="21" t="s">
        <v>2342</v>
      </c>
      <c r="AI399" s="21" t="s">
        <v>2342</v>
      </c>
      <c r="AJ399" s="21" t="s">
        <v>2342</v>
      </c>
      <c r="AK399" s="21" t="s">
        <v>2342</v>
      </c>
      <c r="AL399" s="21" t="s">
        <v>4803</v>
      </c>
    </row>
    <row r="400" spans="1:38" ht="15" customHeight="1">
      <c r="A400" s="21">
        <v>159932</v>
      </c>
      <c r="B400" s="21">
        <v>660894</v>
      </c>
      <c r="C400" s="21" t="s">
        <v>47</v>
      </c>
      <c r="D400" s="21" t="s">
        <v>2034</v>
      </c>
      <c r="E400" s="21" t="s">
        <v>6</v>
      </c>
      <c r="F400" s="21" t="s">
        <v>4871</v>
      </c>
      <c r="G400" s="21" t="s">
        <v>2340</v>
      </c>
      <c r="H400" s="21" t="s">
        <v>2341</v>
      </c>
      <c r="I400" s="21" t="s">
        <v>2015</v>
      </c>
      <c r="J400" s="21" t="s">
        <v>2342</v>
      </c>
      <c r="K400" s="21" t="s">
        <v>415</v>
      </c>
      <c r="L400" s="21" t="s">
        <v>2454</v>
      </c>
      <c r="M400" s="21"/>
      <c r="N400" s="21" t="s">
        <v>2434</v>
      </c>
      <c r="O400" s="21" t="s">
        <v>2345</v>
      </c>
      <c r="P400" s="21" t="s">
        <v>2438</v>
      </c>
      <c r="Q400" s="21">
        <v>345</v>
      </c>
      <c r="R400" s="21">
        <v>75</v>
      </c>
      <c r="S400" s="21">
        <v>931</v>
      </c>
      <c r="T400" s="21">
        <v>1351</v>
      </c>
      <c r="U400" s="21">
        <v>0.25540000000000002</v>
      </c>
      <c r="V400" s="21">
        <v>5.5500000000000001E-2</v>
      </c>
      <c r="W400" s="21">
        <v>0.31090000000000001</v>
      </c>
      <c r="X400" s="21" t="s">
        <v>2015</v>
      </c>
      <c r="Y400" s="21" t="s">
        <v>2015</v>
      </c>
      <c r="Z400" s="21" t="s">
        <v>2015</v>
      </c>
      <c r="AA400" s="21" t="s">
        <v>2015</v>
      </c>
      <c r="AB400" s="21" t="s">
        <v>2015</v>
      </c>
      <c r="AC400" s="21" t="s">
        <v>2015</v>
      </c>
      <c r="AD400" s="21" t="s">
        <v>2015</v>
      </c>
      <c r="AE400" s="21" t="s">
        <v>2015</v>
      </c>
      <c r="AF400" s="21" t="s">
        <v>2015</v>
      </c>
      <c r="AG400" s="21" t="s">
        <v>2015</v>
      </c>
      <c r="AH400" s="21" t="s">
        <v>2342</v>
      </c>
      <c r="AI400" s="21" t="s">
        <v>2342</v>
      </c>
      <c r="AJ400" s="21" t="s">
        <v>2342</v>
      </c>
      <c r="AK400" s="21" t="s">
        <v>2342</v>
      </c>
      <c r="AL400" s="21" t="s">
        <v>4803</v>
      </c>
    </row>
    <row r="401" spans="1:38" ht="15" customHeight="1">
      <c r="A401" s="21">
        <v>159932</v>
      </c>
      <c r="B401" s="21">
        <v>660895</v>
      </c>
      <c r="C401" s="21" t="s">
        <v>47</v>
      </c>
      <c r="D401" s="21" t="s">
        <v>2034</v>
      </c>
      <c r="E401" s="21" t="s">
        <v>6</v>
      </c>
      <c r="F401" s="21" t="s">
        <v>4871</v>
      </c>
      <c r="G401" s="21" t="s">
        <v>2340</v>
      </c>
      <c r="H401" s="21" t="s">
        <v>2341</v>
      </c>
      <c r="I401" s="21" t="s">
        <v>2015</v>
      </c>
      <c r="J401" s="21" t="s">
        <v>2342</v>
      </c>
      <c r="K401" s="21" t="s">
        <v>4945</v>
      </c>
      <c r="L401" s="21" t="s">
        <v>4946</v>
      </c>
      <c r="M401" s="21"/>
      <c r="N401" s="21" t="s">
        <v>2434</v>
      </c>
      <c r="O401" s="21" t="s">
        <v>2345</v>
      </c>
      <c r="P401" s="21" t="s">
        <v>2437</v>
      </c>
      <c r="Q401" s="21">
        <v>103</v>
      </c>
      <c r="R401" s="21">
        <v>35</v>
      </c>
      <c r="S401" s="21">
        <v>730</v>
      </c>
      <c r="T401" s="21">
        <v>868</v>
      </c>
      <c r="U401" s="21">
        <v>0.1187</v>
      </c>
      <c r="V401" s="21">
        <v>4.0300000000000002E-2</v>
      </c>
      <c r="W401" s="21">
        <v>0.159</v>
      </c>
      <c r="X401" s="21" t="s">
        <v>2015</v>
      </c>
      <c r="Y401" s="21" t="s">
        <v>2015</v>
      </c>
      <c r="Z401" s="21" t="s">
        <v>2015</v>
      </c>
      <c r="AA401" s="21" t="s">
        <v>2015</v>
      </c>
      <c r="AB401" s="21" t="s">
        <v>2015</v>
      </c>
      <c r="AC401" s="21" t="s">
        <v>2015</v>
      </c>
      <c r="AD401" s="21" t="s">
        <v>2015</v>
      </c>
      <c r="AE401" s="21" t="s">
        <v>2342</v>
      </c>
      <c r="AF401" s="21" t="s">
        <v>2342</v>
      </c>
      <c r="AG401" s="21" t="s">
        <v>2342</v>
      </c>
      <c r="AH401" s="21" t="s">
        <v>2015</v>
      </c>
      <c r="AI401" s="21" t="s">
        <v>2015</v>
      </c>
      <c r="AJ401" s="21" t="s">
        <v>2015</v>
      </c>
      <c r="AK401" s="21" t="s">
        <v>2015</v>
      </c>
      <c r="AL401" s="21" t="s">
        <v>4803</v>
      </c>
    </row>
    <row r="402" spans="1:38" ht="15" customHeight="1">
      <c r="A402" s="21">
        <v>159932</v>
      </c>
      <c r="B402" s="21">
        <v>660896</v>
      </c>
      <c r="C402" s="21" t="s">
        <v>47</v>
      </c>
      <c r="D402" s="21" t="s">
        <v>2034</v>
      </c>
      <c r="E402" s="21" t="s">
        <v>6</v>
      </c>
      <c r="F402" s="21" t="s">
        <v>4871</v>
      </c>
      <c r="G402" s="21" t="s">
        <v>2340</v>
      </c>
      <c r="H402" s="21" t="s">
        <v>2341</v>
      </c>
      <c r="I402" s="21" t="s">
        <v>2015</v>
      </c>
      <c r="J402" s="21" t="s">
        <v>2342</v>
      </c>
      <c r="K402" s="21" t="s">
        <v>404</v>
      </c>
      <c r="L402" s="21" t="s">
        <v>4872</v>
      </c>
      <c r="M402" s="21"/>
      <c r="N402" s="21" t="s">
        <v>2434</v>
      </c>
      <c r="O402" s="21" t="s">
        <v>2345</v>
      </c>
      <c r="P402" s="21" t="s">
        <v>2441</v>
      </c>
      <c r="Q402" s="21">
        <v>269</v>
      </c>
      <c r="R402" s="21">
        <v>67</v>
      </c>
      <c r="S402" s="21">
        <v>338</v>
      </c>
      <c r="T402" s="21">
        <v>674</v>
      </c>
      <c r="U402" s="21">
        <v>0.39910000000000001</v>
      </c>
      <c r="V402" s="21">
        <v>9.9400000000000002E-2</v>
      </c>
      <c r="W402" s="21">
        <v>0.4985</v>
      </c>
      <c r="X402" s="21" t="s">
        <v>2015</v>
      </c>
      <c r="Y402" s="21" t="s">
        <v>2015</v>
      </c>
      <c r="Z402" s="21" t="s">
        <v>2015</v>
      </c>
      <c r="AA402" s="21" t="s">
        <v>2015</v>
      </c>
      <c r="AB402" s="21" t="s">
        <v>2015</v>
      </c>
      <c r="AC402" s="21" t="s">
        <v>2015</v>
      </c>
      <c r="AD402" s="21" t="s">
        <v>2015</v>
      </c>
      <c r="AE402" s="21" t="s">
        <v>2342</v>
      </c>
      <c r="AF402" s="21" t="s">
        <v>2342</v>
      </c>
      <c r="AG402" s="21" t="s">
        <v>2342</v>
      </c>
      <c r="AH402" s="21" t="s">
        <v>2015</v>
      </c>
      <c r="AI402" s="21" t="s">
        <v>2015</v>
      </c>
      <c r="AJ402" s="21" t="s">
        <v>2015</v>
      </c>
      <c r="AK402" s="21" t="s">
        <v>2015</v>
      </c>
      <c r="AL402" s="21" t="s">
        <v>4803</v>
      </c>
    </row>
    <row r="403" spans="1:38" ht="15" customHeight="1">
      <c r="A403" s="21">
        <v>159932</v>
      </c>
      <c r="B403" s="21">
        <v>660897</v>
      </c>
      <c r="C403" s="21" t="s">
        <v>47</v>
      </c>
      <c r="D403" s="21" t="s">
        <v>2034</v>
      </c>
      <c r="E403" s="21" t="s">
        <v>6</v>
      </c>
      <c r="F403" s="21" t="s">
        <v>4871</v>
      </c>
      <c r="G403" s="21" t="s">
        <v>2340</v>
      </c>
      <c r="H403" s="21" t="s">
        <v>2341</v>
      </c>
      <c r="I403" s="21" t="s">
        <v>2015</v>
      </c>
      <c r="J403" s="21" t="s">
        <v>2342</v>
      </c>
      <c r="K403" s="21" t="s">
        <v>412</v>
      </c>
      <c r="L403" s="21" t="s">
        <v>2451</v>
      </c>
      <c r="M403" s="21"/>
      <c r="N403" s="21" t="s">
        <v>2434</v>
      </c>
      <c r="O403" s="21" t="s">
        <v>2345</v>
      </c>
      <c r="P403" s="21" t="s">
        <v>2441</v>
      </c>
      <c r="Q403" s="21">
        <v>118</v>
      </c>
      <c r="R403" s="21">
        <v>34</v>
      </c>
      <c r="S403" s="21">
        <v>769</v>
      </c>
      <c r="T403" s="21">
        <v>921</v>
      </c>
      <c r="U403" s="21">
        <v>0.12809999999999999</v>
      </c>
      <c r="V403" s="21">
        <v>3.6900000000000002E-2</v>
      </c>
      <c r="W403" s="21">
        <v>0.16500000000000001</v>
      </c>
      <c r="X403" s="21" t="s">
        <v>2015</v>
      </c>
      <c r="Y403" s="21" t="s">
        <v>2015</v>
      </c>
      <c r="Z403" s="21" t="s">
        <v>2015</v>
      </c>
      <c r="AA403" s="21" t="s">
        <v>2015</v>
      </c>
      <c r="AB403" s="21" t="s">
        <v>2015</v>
      </c>
      <c r="AC403" s="21" t="s">
        <v>2015</v>
      </c>
      <c r="AD403" s="21" t="s">
        <v>2015</v>
      </c>
      <c r="AE403" s="21" t="s">
        <v>2342</v>
      </c>
      <c r="AF403" s="21" t="s">
        <v>2342</v>
      </c>
      <c r="AG403" s="21" t="s">
        <v>2342</v>
      </c>
      <c r="AH403" s="21" t="s">
        <v>2015</v>
      </c>
      <c r="AI403" s="21" t="s">
        <v>2015</v>
      </c>
      <c r="AJ403" s="21" t="s">
        <v>2015</v>
      </c>
      <c r="AK403" s="21" t="s">
        <v>2015</v>
      </c>
      <c r="AL403" s="21" t="s">
        <v>4803</v>
      </c>
    </row>
    <row r="404" spans="1:38" ht="15" customHeight="1">
      <c r="A404" s="21">
        <v>159932</v>
      </c>
      <c r="B404" s="21">
        <v>660898</v>
      </c>
      <c r="C404" s="21" t="s">
        <v>47</v>
      </c>
      <c r="D404" s="21" t="s">
        <v>2034</v>
      </c>
      <c r="E404" s="21" t="s">
        <v>6</v>
      </c>
      <c r="F404" s="21" t="s">
        <v>4871</v>
      </c>
      <c r="G404" s="21" t="s">
        <v>2340</v>
      </c>
      <c r="H404" s="21" t="s">
        <v>2341</v>
      </c>
      <c r="I404" s="21" t="s">
        <v>2015</v>
      </c>
      <c r="J404" s="21" t="s">
        <v>2342</v>
      </c>
      <c r="K404" s="21" t="s">
        <v>421</v>
      </c>
      <c r="L404" s="21" t="s">
        <v>4666</v>
      </c>
      <c r="M404" s="21"/>
      <c r="N404" s="21" t="s">
        <v>2434</v>
      </c>
      <c r="O404" s="21" t="s">
        <v>2345</v>
      </c>
      <c r="P404" s="21" t="s">
        <v>2435</v>
      </c>
      <c r="Q404" s="21">
        <v>80</v>
      </c>
      <c r="R404" s="21">
        <v>21</v>
      </c>
      <c r="S404" s="21">
        <v>638</v>
      </c>
      <c r="T404" s="21">
        <v>739</v>
      </c>
      <c r="U404" s="21">
        <v>0.10829999999999999</v>
      </c>
      <c r="V404" s="21">
        <v>2.8400000000000002E-2</v>
      </c>
      <c r="W404" s="21">
        <v>0.13669999999999999</v>
      </c>
      <c r="X404" s="21" t="s">
        <v>2015</v>
      </c>
      <c r="Y404" s="21" t="s">
        <v>2015</v>
      </c>
      <c r="Z404" s="21" t="s">
        <v>2015</v>
      </c>
      <c r="AA404" s="21" t="s">
        <v>2015</v>
      </c>
      <c r="AB404" s="21" t="s">
        <v>2015</v>
      </c>
      <c r="AC404" s="21" t="s">
        <v>2015</v>
      </c>
      <c r="AD404" s="21" t="s">
        <v>2015</v>
      </c>
      <c r="AE404" s="21" t="s">
        <v>2342</v>
      </c>
      <c r="AF404" s="21" t="s">
        <v>2342</v>
      </c>
      <c r="AG404" s="21" t="s">
        <v>2342</v>
      </c>
      <c r="AH404" s="21" t="s">
        <v>2015</v>
      </c>
      <c r="AI404" s="21" t="s">
        <v>2015</v>
      </c>
      <c r="AJ404" s="21" t="s">
        <v>2015</v>
      </c>
      <c r="AK404" s="21" t="s">
        <v>2015</v>
      </c>
      <c r="AL404" s="21" t="s">
        <v>4803</v>
      </c>
    </row>
    <row r="405" spans="1:38" ht="15" customHeight="1">
      <c r="A405" s="21">
        <v>159932</v>
      </c>
      <c r="B405" s="21">
        <v>660899</v>
      </c>
      <c r="C405" s="21" t="s">
        <v>47</v>
      </c>
      <c r="D405" s="21" t="s">
        <v>2034</v>
      </c>
      <c r="E405" s="21" t="s">
        <v>6</v>
      </c>
      <c r="F405" s="21" t="s">
        <v>4871</v>
      </c>
      <c r="G405" s="21" t="s">
        <v>2340</v>
      </c>
      <c r="H405" s="21" t="s">
        <v>2341</v>
      </c>
      <c r="I405" s="21" t="s">
        <v>2015</v>
      </c>
      <c r="J405" s="21" t="s">
        <v>2342</v>
      </c>
      <c r="K405" s="21" t="s">
        <v>422</v>
      </c>
      <c r="L405" s="21" t="s">
        <v>2459</v>
      </c>
      <c r="M405" s="21"/>
      <c r="N405" s="21" t="s">
        <v>2434</v>
      </c>
      <c r="O405" s="21" t="s">
        <v>2345</v>
      </c>
      <c r="P405" s="21" t="s">
        <v>2439</v>
      </c>
      <c r="Q405" s="21">
        <v>83</v>
      </c>
      <c r="R405" s="21">
        <v>26</v>
      </c>
      <c r="S405" s="21">
        <v>835</v>
      </c>
      <c r="T405" s="21">
        <v>944</v>
      </c>
      <c r="U405" s="21">
        <v>8.7900000000000006E-2</v>
      </c>
      <c r="V405" s="21">
        <v>2.75E-2</v>
      </c>
      <c r="W405" s="21">
        <v>0.11550000000000001</v>
      </c>
      <c r="X405" s="21" t="s">
        <v>2015</v>
      </c>
      <c r="Y405" s="21" t="s">
        <v>2015</v>
      </c>
      <c r="Z405" s="21" t="s">
        <v>2015</v>
      </c>
      <c r="AA405" s="21" t="s">
        <v>2015</v>
      </c>
      <c r="AB405" s="21" t="s">
        <v>2015</v>
      </c>
      <c r="AC405" s="21" t="s">
        <v>2015</v>
      </c>
      <c r="AD405" s="21" t="s">
        <v>2015</v>
      </c>
      <c r="AE405" s="21" t="s">
        <v>2342</v>
      </c>
      <c r="AF405" s="21" t="s">
        <v>2342</v>
      </c>
      <c r="AG405" s="21" t="s">
        <v>2342</v>
      </c>
      <c r="AH405" s="21" t="s">
        <v>2015</v>
      </c>
      <c r="AI405" s="21" t="s">
        <v>2015</v>
      </c>
      <c r="AJ405" s="21" t="s">
        <v>2015</v>
      </c>
      <c r="AK405" s="21" t="s">
        <v>2015</v>
      </c>
      <c r="AL405" s="21" t="s">
        <v>4803</v>
      </c>
    </row>
    <row r="406" spans="1:38" ht="15" customHeight="1">
      <c r="A406" s="21">
        <v>159932</v>
      </c>
      <c r="B406" s="21">
        <v>660900</v>
      </c>
      <c r="C406" s="21" t="s">
        <v>47</v>
      </c>
      <c r="D406" s="21" t="s">
        <v>2034</v>
      </c>
      <c r="E406" s="21" t="s">
        <v>6</v>
      </c>
      <c r="F406" s="21" t="s">
        <v>4871</v>
      </c>
      <c r="G406" s="21" t="s">
        <v>2340</v>
      </c>
      <c r="H406" s="21" t="s">
        <v>2341</v>
      </c>
      <c r="I406" s="21" t="s">
        <v>2015</v>
      </c>
      <c r="J406" s="21" t="s">
        <v>2342</v>
      </c>
      <c r="K406" s="21" t="s">
        <v>406</v>
      </c>
      <c r="L406" s="21" t="s">
        <v>2443</v>
      </c>
      <c r="M406" s="21"/>
      <c r="N406" s="21" t="s">
        <v>2434</v>
      </c>
      <c r="O406" s="21" t="s">
        <v>2345</v>
      </c>
      <c r="P406" s="21" t="s">
        <v>2438</v>
      </c>
      <c r="Q406" s="21">
        <v>22</v>
      </c>
      <c r="R406" s="21">
        <v>11</v>
      </c>
      <c r="S406" s="21">
        <v>588</v>
      </c>
      <c r="T406" s="21">
        <v>621</v>
      </c>
      <c r="U406" s="21">
        <v>3.5400000000000001E-2</v>
      </c>
      <c r="V406" s="21">
        <v>1.77E-2</v>
      </c>
      <c r="W406" s="21">
        <v>5.3100000000000001E-2</v>
      </c>
      <c r="X406" s="21" t="s">
        <v>2015</v>
      </c>
      <c r="Y406" s="21" t="s">
        <v>2015</v>
      </c>
      <c r="Z406" s="21" t="s">
        <v>2015</v>
      </c>
      <c r="AA406" s="21" t="s">
        <v>2015</v>
      </c>
      <c r="AB406" s="21" t="s">
        <v>2015</v>
      </c>
      <c r="AC406" s="21" t="s">
        <v>2015</v>
      </c>
      <c r="AD406" s="21" t="s">
        <v>2015</v>
      </c>
      <c r="AE406" s="21" t="s">
        <v>2342</v>
      </c>
      <c r="AF406" s="21" t="s">
        <v>2342</v>
      </c>
      <c r="AG406" s="21" t="s">
        <v>2342</v>
      </c>
      <c r="AH406" s="21" t="s">
        <v>2342</v>
      </c>
      <c r="AI406" s="21" t="s">
        <v>2342</v>
      </c>
      <c r="AJ406" s="21" t="s">
        <v>2342</v>
      </c>
      <c r="AK406" s="21" t="s">
        <v>2342</v>
      </c>
      <c r="AL406" s="21" t="s">
        <v>4803</v>
      </c>
    </row>
    <row r="407" spans="1:38" ht="15" customHeight="1">
      <c r="A407" s="21">
        <v>159932</v>
      </c>
      <c r="B407" s="21">
        <v>660901</v>
      </c>
      <c r="C407" s="21" t="s">
        <v>47</v>
      </c>
      <c r="D407" s="21" t="s">
        <v>2034</v>
      </c>
      <c r="E407" s="21" t="s">
        <v>6</v>
      </c>
      <c r="F407" s="21" t="s">
        <v>4871</v>
      </c>
      <c r="G407" s="21" t="s">
        <v>2340</v>
      </c>
      <c r="H407" s="21" t="s">
        <v>2341</v>
      </c>
      <c r="I407" s="21" t="s">
        <v>2015</v>
      </c>
      <c r="J407" s="21" t="s">
        <v>2342</v>
      </c>
      <c r="K407" s="21" t="s">
        <v>397</v>
      </c>
      <c r="L407" s="21" t="s">
        <v>5384</v>
      </c>
      <c r="M407" s="21"/>
      <c r="N407" s="21" t="s">
        <v>2434</v>
      </c>
      <c r="O407" s="21" t="s">
        <v>2345</v>
      </c>
      <c r="P407" s="21" t="s">
        <v>2435</v>
      </c>
      <c r="Q407" s="21">
        <v>129</v>
      </c>
      <c r="R407" s="21">
        <v>29</v>
      </c>
      <c r="S407" s="21">
        <v>249</v>
      </c>
      <c r="T407" s="21">
        <v>407</v>
      </c>
      <c r="U407" s="21">
        <v>0.317</v>
      </c>
      <c r="V407" s="21">
        <v>7.1300000000000002E-2</v>
      </c>
      <c r="W407" s="21">
        <v>0.38819999999999999</v>
      </c>
      <c r="X407" s="21" t="s">
        <v>2342</v>
      </c>
      <c r="Y407" s="21" t="s">
        <v>2342</v>
      </c>
      <c r="Z407" s="21" t="s">
        <v>2342</v>
      </c>
      <c r="AA407" s="21" t="s">
        <v>2342</v>
      </c>
      <c r="AB407" s="21" t="s">
        <v>2342</v>
      </c>
      <c r="AC407" s="21" t="s">
        <v>2342</v>
      </c>
      <c r="AD407" s="21" t="s">
        <v>2342</v>
      </c>
      <c r="AE407" s="21" t="s">
        <v>2015</v>
      </c>
      <c r="AF407" s="21" t="s">
        <v>2015</v>
      </c>
      <c r="AG407" s="21" t="s">
        <v>2015</v>
      </c>
      <c r="AH407" s="21" t="s">
        <v>2015</v>
      </c>
      <c r="AI407" s="21" t="s">
        <v>2015</v>
      </c>
      <c r="AJ407" s="21" t="s">
        <v>2015</v>
      </c>
      <c r="AK407" s="21" t="s">
        <v>2015</v>
      </c>
      <c r="AL407" s="21" t="s">
        <v>4803</v>
      </c>
    </row>
    <row r="408" spans="1:38" ht="15" customHeight="1">
      <c r="A408" s="21">
        <v>159932</v>
      </c>
      <c r="B408" s="21">
        <v>660902</v>
      </c>
      <c r="C408" s="21" t="s">
        <v>47</v>
      </c>
      <c r="D408" s="21" t="s">
        <v>2034</v>
      </c>
      <c r="E408" s="21" t="s">
        <v>6</v>
      </c>
      <c r="F408" s="21" t="s">
        <v>4871</v>
      </c>
      <c r="G408" s="21" t="s">
        <v>2340</v>
      </c>
      <c r="H408" s="21" t="s">
        <v>2341</v>
      </c>
      <c r="I408" s="21" t="s">
        <v>2015</v>
      </c>
      <c r="J408" s="21" t="s">
        <v>2342</v>
      </c>
      <c r="K408" s="21" t="s">
        <v>399</v>
      </c>
      <c r="L408" s="21" t="s">
        <v>4943</v>
      </c>
      <c r="M408" s="21"/>
      <c r="N408" s="21" t="s">
        <v>2434</v>
      </c>
      <c r="O408" s="21" t="s">
        <v>2345</v>
      </c>
      <c r="P408" s="21" t="s">
        <v>2435</v>
      </c>
      <c r="Q408" s="21">
        <v>23</v>
      </c>
      <c r="R408" s="21">
        <v>6</v>
      </c>
      <c r="S408" s="21">
        <v>440</v>
      </c>
      <c r="T408" s="21">
        <v>469</v>
      </c>
      <c r="U408" s="21">
        <v>4.9000000000000002E-2</v>
      </c>
      <c r="V408" s="21">
        <v>1.2800000000000001E-2</v>
      </c>
      <c r="W408" s="21">
        <v>6.1800000000000001E-2</v>
      </c>
      <c r="X408" s="21" t="s">
        <v>2015</v>
      </c>
      <c r="Y408" s="21" t="s">
        <v>2342</v>
      </c>
      <c r="Z408" s="21" t="s">
        <v>2342</v>
      </c>
      <c r="AA408" s="21" t="s">
        <v>2342</v>
      </c>
      <c r="AB408" s="21" t="s">
        <v>2342</v>
      </c>
      <c r="AC408" s="21" t="s">
        <v>2342</v>
      </c>
      <c r="AD408" s="21" t="s">
        <v>2342</v>
      </c>
      <c r="AE408" s="21" t="s">
        <v>2015</v>
      </c>
      <c r="AF408" s="21" t="s">
        <v>2015</v>
      </c>
      <c r="AG408" s="21" t="s">
        <v>2015</v>
      </c>
      <c r="AH408" s="21" t="s">
        <v>2015</v>
      </c>
      <c r="AI408" s="21" t="s">
        <v>2015</v>
      </c>
      <c r="AJ408" s="21" t="s">
        <v>2015</v>
      </c>
      <c r="AK408" s="21" t="s">
        <v>2015</v>
      </c>
      <c r="AL408" s="21" t="s">
        <v>4803</v>
      </c>
    </row>
    <row r="409" spans="1:38" ht="15" customHeight="1">
      <c r="A409" s="21">
        <v>159932</v>
      </c>
      <c r="B409" s="21">
        <v>660903</v>
      </c>
      <c r="C409" s="21" t="s">
        <v>47</v>
      </c>
      <c r="D409" s="21" t="s">
        <v>2034</v>
      </c>
      <c r="E409" s="21" t="s">
        <v>6</v>
      </c>
      <c r="F409" s="21" t="s">
        <v>4871</v>
      </c>
      <c r="G409" s="21" t="s">
        <v>2340</v>
      </c>
      <c r="H409" s="21" t="s">
        <v>2341</v>
      </c>
      <c r="I409" s="21" t="s">
        <v>2015</v>
      </c>
      <c r="J409" s="21" t="s">
        <v>2342</v>
      </c>
      <c r="K409" s="21" t="s">
        <v>400</v>
      </c>
      <c r="L409" s="21" t="s">
        <v>4944</v>
      </c>
      <c r="M409" s="21"/>
      <c r="N409" s="21" t="s">
        <v>4942</v>
      </c>
      <c r="O409" s="21" t="s">
        <v>2345</v>
      </c>
      <c r="P409" s="21" t="s">
        <v>2438</v>
      </c>
      <c r="Q409" s="21">
        <v>13</v>
      </c>
      <c r="R409" s="21">
        <v>0</v>
      </c>
      <c r="S409" s="21">
        <v>533</v>
      </c>
      <c r="T409" s="21">
        <v>546</v>
      </c>
      <c r="U409" s="21">
        <v>2.3800000000000002E-2</v>
      </c>
      <c r="V409" s="21">
        <v>0</v>
      </c>
      <c r="W409" s="21">
        <v>2.3800000000000002E-2</v>
      </c>
      <c r="X409" s="21" t="s">
        <v>2015</v>
      </c>
      <c r="Y409" s="21" t="s">
        <v>2342</v>
      </c>
      <c r="Z409" s="21" t="s">
        <v>2342</v>
      </c>
      <c r="AA409" s="21" t="s">
        <v>2342</v>
      </c>
      <c r="AB409" s="21" t="s">
        <v>2342</v>
      </c>
      <c r="AC409" s="21" t="s">
        <v>2342</v>
      </c>
      <c r="AD409" s="21" t="s">
        <v>2342</v>
      </c>
      <c r="AE409" s="21" t="s">
        <v>2015</v>
      </c>
      <c r="AF409" s="21" t="s">
        <v>2015</v>
      </c>
      <c r="AG409" s="21" t="s">
        <v>2015</v>
      </c>
      <c r="AH409" s="21" t="s">
        <v>2015</v>
      </c>
      <c r="AI409" s="21" t="s">
        <v>2015</v>
      </c>
      <c r="AJ409" s="21" t="s">
        <v>2015</v>
      </c>
      <c r="AK409" s="21" t="s">
        <v>2015</v>
      </c>
      <c r="AL409" s="21" t="s">
        <v>4803</v>
      </c>
    </row>
    <row r="410" spans="1:38" ht="15" customHeight="1">
      <c r="A410" s="21">
        <v>159932</v>
      </c>
      <c r="B410" s="21">
        <v>660904</v>
      </c>
      <c r="C410" s="21" t="s">
        <v>47</v>
      </c>
      <c r="D410" s="21" t="s">
        <v>2034</v>
      </c>
      <c r="E410" s="21" t="s">
        <v>6</v>
      </c>
      <c r="F410" s="21" t="s">
        <v>4871</v>
      </c>
      <c r="G410" s="21" t="s">
        <v>2340</v>
      </c>
      <c r="H410" s="21" t="s">
        <v>2341</v>
      </c>
      <c r="I410" s="21" t="s">
        <v>2015</v>
      </c>
      <c r="J410" s="21" t="s">
        <v>2342</v>
      </c>
      <c r="K410" s="21" t="s">
        <v>401</v>
      </c>
      <c r="L410" s="21" t="s">
        <v>4947</v>
      </c>
      <c r="M410" s="21"/>
      <c r="N410" s="21" t="s">
        <v>2434</v>
      </c>
      <c r="O410" s="21" t="s">
        <v>2345</v>
      </c>
      <c r="P410" s="21" t="s">
        <v>2437</v>
      </c>
      <c r="Q410" s="21">
        <v>30</v>
      </c>
      <c r="R410" s="21">
        <v>18</v>
      </c>
      <c r="S410" s="21">
        <v>445</v>
      </c>
      <c r="T410" s="21">
        <v>493</v>
      </c>
      <c r="U410" s="21">
        <v>6.0900000000000003E-2</v>
      </c>
      <c r="V410" s="21">
        <v>3.6499999999999998E-2</v>
      </c>
      <c r="W410" s="21">
        <v>9.74E-2</v>
      </c>
      <c r="X410" s="21" t="s">
        <v>2342</v>
      </c>
      <c r="Y410" s="21" t="s">
        <v>2342</v>
      </c>
      <c r="Z410" s="21" t="s">
        <v>2342</v>
      </c>
      <c r="AA410" s="21" t="s">
        <v>2342</v>
      </c>
      <c r="AB410" s="21" t="s">
        <v>2342</v>
      </c>
      <c r="AC410" s="21" t="s">
        <v>2342</v>
      </c>
      <c r="AD410" s="21" t="s">
        <v>2342</v>
      </c>
      <c r="AE410" s="21" t="s">
        <v>2015</v>
      </c>
      <c r="AF410" s="21" t="s">
        <v>2015</v>
      </c>
      <c r="AG410" s="21" t="s">
        <v>2015</v>
      </c>
      <c r="AH410" s="21" t="s">
        <v>2015</v>
      </c>
      <c r="AI410" s="21" t="s">
        <v>2015</v>
      </c>
      <c r="AJ410" s="21" t="s">
        <v>2015</v>
      </c>
      <c r="AK410" s="21" t="s">
        <v>2015</v>
      </c>
      <c r="AL410" s="21" t="s">
        <v>4803</v>
      </c>
    </row>
    <row r="411" spans="1:38" ht="15" customHeight="1">
      <c r="A411" s="21">
        <v>159932</v>
      </c>
      <c r="B411" s="21">
        <v>660905</v>
      </c>
      <c r="C411" s="21" t="s">
        <v>47</v>
      </c>
      <c r="D411" s="21" t="s">
        <v>2034</v>
      </c>
      <c r="E411" s="21" t="s">
        <v>6</v>
      </c>
      <c r="F411" s="21" t="s">
        <v>4871</v>
      </c>
      <c r="G411" s="21" t="s">
        <v>2340</v>
      </c>
      <c r="H411" s="21" t="s">
        <v>2341</v>
      </c>
      <c r="I411" s="21" t="s">
        <v>2015</v>
      </c>
      <c r="J411" s="21" t="s">
        <v>2342</v>
      </c>
      <c r="K411" s="21" t="s">
        <v>402</v>
      </c>
      <c r="L411" s="21" t="s">
        <v>4948</v>
      </c>
      <c r="M411" s="21"/>
      <c r="N411" s="21" t="s">
        <v>2434</v>
      </c>
      <c r="O411" s="21" t="s">
        <v>2345</v>
      </c>
      <c r="P411" s="21" t="s">
        <v>2439</v>
      </c>
      <c r="Q411" s="21">
        <v>50</v>
      </c>
      <c r="R411" s="21">
        <v>2</v>
      </c>
      <c r="S411" s="21">
        <v>298</v>
      </c>
      <c r="T411" s="21">
        <v>350</v>
      </c>
      <c r="U411" s="21">
        <v>0.1429</v>
      </c>
      <c r="V411" s="21">
        <v>5.7000000000000002E-3</v>
      </c>
      <c r="W411" s="21">
        <v>0.14860000000000001</v>
      </c>
      <c r="X411" s="21" t="s">
        <v>2342</v>
      </c>
      <c r="Y411" s="21" t="s">
        <v>2342</v>
      </c>
      <c r="Z411" s="21" t="s">
        <v>2342</v>
      </c>
      <c r="AA411" s="21" t="s">
        <v>2342</v>
      </c>
      <c r="AB411" s="21" t="s">
        <v>2342</v>
      </c>
      <c r="AC411" s="21" t="s">
        <v>2342</v>
      </c>
      <c r="AD411" s="21" t="s">
        <v>2342</v>
      </c>
      <c r="AE411" s="21" t="s">
        <v>2015</v>
      </c>
      <c r="AF411" s="21" t="s">
        <v>2015</v>
      </c>
      <c r="AG411" s="21" t="s">
        <v>2015</v>
      </c>
      <c r="AH411" s="21" t="s">
        <v>2015</v>
      </c>
      <c r="AI411" s="21" t="s">
        <v>2015</v>
      </c>
      <c r="AJ411" s="21" t="s">
        <v>2015</v>
      </c>
      <c r="AK411" s="21" t="s">
        <v>2015</v>
      </c>
      <c r="AL411" s="21" t="s">
        <v>4803</v>
      </c>
    </row>
    <row r="412" spans="1:38" ht="15" customHeight="1">
      <c r="A412" s="21">
        <v>159932</v>
      </c>
      <c r="B412" s="21">
        <v>660906</v>
      </c>
      <c r="C412" s="21" t="s">
        <v>47</v>
      </c>
      <c r="D412" s="21" t="s">
        <v>2034</v>
      </c>
      <c r="E412" s="21" t="s">
        <v>6</v>
      </c>
      <c r="F412" s="21" t="s">
        <v>4871</v>
      </c>
      <c r="G412" s="21" t="s">
        <v>2340</v>
      </c>
      <c r="H412" s="21" t="s">
        <v>2341</v>
      </c>
      <c r="I412" s="21" t="s">
        <v>2015</v>
      </c>
      <c r="J412" s="21" t="s">
        <v>2342</v>
      </c>
      <c r="K412" s="21" t="s">
        <v>403</v>
      </c>
      <c r="L412" s="21" t="s">
        <v>2440</v>
      </c>
      <c r="M412" s="21"/>
      <c r="N412" s="21" t="s">
        <v>2434</v>
      </c>
      <c r="O412" s="21" t="s">
        <v>2345</v>
      </c>
      <c r="P412" s="21" t="s">
        <v>2437</v>
      </c>
      <c r="Q412" s="21">
        <v>66</v>
      </c>
      <c r="R412" s="21">
        <v>13</v>
      </c>
      <c r="S412" s="21">
        <v>396</v>
      </c>
      <c r="T412" s="21">
        <v>475</v>
      </c>
      <c r="U412" s="21">
        <v>0.1389</v>
      </c>
      <c r="V412" s="21">
        <v>2.7400000000000001E-2</v>
      </c>
      <c r="W412" s="21">
        <v>0.1663</v>
      </c>
      <c r="X412" s="21" t="s">
        <v>2342</v>
      </c>
      <c r="Y412" s="21" t="s">
        <v>2342</v>
      </c>
      <c r="Z412" s="21" t="s">
        <v>2342</v>
      </c>
      <c r="AA412" s="21" t="s">
        <v>2342</v>
      </c>
      <c r="AB412" s="21" t="s">
        <v>2342</v>
      </c>
      <c r="AC412" s="21" t="s">
        <v>2342</v>
      </c>
      <c r="AD412" s="21" t="s">
        <v>2342</v>
      </c>
      <c r="AE412" s="21" t="s">
        <v>2015</v>
      </c>
      <c r="AF412" s="21" t="s">
        <v>2015</v>
      </c>
      <c r="AG412" s="21" t="s">
        <v>2015</v>
      </c>
      <c r="AH412" s="21" t="s">
        <v>2015</v>
      </c>
      <c r="AI412" s="21" t="s">
        <v>2015</v>
      </c>
      <c r="AJ412" s="21" t="s">
        <v>2015</v>
      </c>
      <c r="AK412" s="21" t="s">
        <v>2015</v>
      </c>
      <c r="AL412" s="21" t="s">
        <v>4803</v>
      </c>
    </row>
    <row r="413" spans="1:38" ht="15" customHeight="1">
      <c r="A413" s="21">
        <v>159932</v>
      </c>
      <c r="B413" s="21">
        <v>660908</v>
      </c>
      <c r="C413" s="21" t="s">
        <v>47</v>
      </c>
      <c r="D413" s="21" t="s">
        <v>2034</v>
      </c>
      <c r="E413" s="21" t="s">
        <v>6</v>
      </c>
      <c r="F413" s="21" t="s">
        <v>4871</v>
      </c>
      <c r="G413" s="21" t="s">
        <v>2340</v>
      </c>
      <c r="H413" s="21" t="s">
        <v>2341</v>
      </c>
      <c r="I413" s="21" t="s">
        <v>2015</v>
      </c>
      <c r="J413" s="21" t="s">
        <v>2342</v>
      </c>
      <c r="K413" s="21" t="s">
        <v>409</v>
      </c>
      <c r="L413" s="21" t="s">
        <v>2446</v>
      </c>
      <c r="M413" s="21"/>
      <c r="N413" s="21" t="s">
        <v>2447</v>
      </c>
      <c r="O413" s="21" t="s">
        <v>2345</v>
      </c>
      <c r="P413" s="21" t="s">
        <v>2448</v>
      </c>
      <c r="Q413" s="21">
        <v>8</v>
      </c>
      <c r="R413" s="21">
        <v>4</v>
      </c>
      <c r="S413" s="21">
        <v>473</v>
      </c>
      <c r="T413" s="21">
        <v>485</v>
      </c>
      <c r="U413" s="21">
        <v>1.6500000000000001E-2</v>
      </c>
      <c r="V413" s="21">
        <v>8.2000000000000007E-3</v>
      </c>
      <c r="W413" s="21">
        <v>2.47E-2</v>
      </c>
      <c r="X413" s="21" t="s">
        <v>2015</v>
      </c>
      <c r="Y413" s="21" t="s">
        <v>2342</v>
      </c>
      <c r="Z413" s="21" t="s">
        <v>2342</v>
      </c>
      <c r="AA413" s="21" t="s">
        <v>2342</v>
      </c>
      <c r="AB413" s="21" t="s">
        <v>2342</v>
      </c>
      <c r="AC413" s="21" t="s">
        <v>2342</v>
      </c>
      <c r="AD413" s="21" t="s">
        <v>2342</v>
      </c>
      <c r="AE413" s="21" t="s">
        <v>2015</v>
      </c>
      <c r="AF413" s="21" t="s">
        <v>2015</v>
      </c>
      <c r="AG413" s="21" t="s">
        <v>2015</v>
      </c>
      <c r="AH413" s="21" t="s">
        <v>2015</v>
      </c>
      <c r="AI413" s="21" t="s">
        <v>2015</v>
      </c>
      <c r="AJ413" s="21" t="s">
        <v>2015</v>
      </c>
      <c r="AK413" s="21" t="s">
        <v>2015</v>
      </c>
      <c r="AL413" s="21" t="s">
        <v>4803</v>
      </c>
    </row>
    <row r="414" spans="1:38" ht="15" customHeight="1">
      <c r="A414" s="21">
        <v>159932</v>
      </c>
      <c r="B414" s="21">
        <v>660909</v>
      </c>
      <c r="C414" s="21" t="s">
        <v>47</v>
      </c>
      <c r="D414" s="21" t="s">
        <v>2034</v>
      </c>
      <c r="E414" s="21" t="s">
        <v>6</v>
      </c>
      <c r="F414" s="21" t="s">
        <v>4871</v>
      </c>
      <c r="G414" s="21" t="s">
        <v>2340</v>
      </c>
      <c r="H414" s="21" t="s">
        <v>2341</v>
      </c>
      <c r="I414" s="21" t="s">
        <v>2015</v>
      </c>
      <c r="J414" s="21" t="s">
        <v>2342</v>
      </c>
      <c r="K414" s="21" t="s">
        <v>410</v>
      </c>
      <c r="L414" s="21" t="s">
        <v>2449</v>
      </c>
      <c r="M414" s="21"/>
      <c r="N414" s="21" t="s">
        <v>2434</v>
      </c>
      <c r="O414" s="21" t="s">
        <v>2345</v>
      </c>
      <c r="P414" s="21" t="s">
        <v>2439</v>
      </c>
      <c r="Q414" s="21">
        <v>66</v>
      </c>
      <c r="R414" s="21">
        <v>17</v>
      </c>
      <c r="S414" s="21">
        <v>364</v>
      </c>
      <c r="T414" s="21">
        <v>447</v>
      </c>
      <c r="U414" s="21">
        <v>0.1477</v>
      </c>
      <c r="V414" s="21">
        <v>3.7999999999999999E-2</v>
      </c>
      <c r="W414" s="21">
        <v>0.1857</v>
      </c>
      <c r="X414" s="21" t="s">
        <v>2342</v>
      </c>
      <c r="Y414" s="21" t="s">
        <v>2342</v>
      </c>
      <c r="Z414" s="21" t="s">
        <v>2342</v>
      </c>
      <c r="AA414" s="21" t="s">
        <v>2342</v>
      </c>
      <c r="AB414" s="21" t="s">
        <v>2342</v>
      </c>
      <c r="AC414" s="21" t="s">
        <v>2342</v>
      </c>
      <c r="AD414" s="21" t="s">
        <v>2342</v>
      </c>
      <c r="AE414" s="21" t="s">
        <v>2015</v>
      </c>
      <c r="AF414" s="21" t="s">
        <v>2015</v>
      </c>
      <c r="AG414" s="21" t="s">
        <v>2015</v>
      </c>
      <c r="AH414" s="21" t="s">
        <v>2015</v>
      </c>
      <c r="AI414" s="21" t="s">
        <v>2015</v>
      </c>
      <c r="AJ414" s="21" t="s">
        <v>2015</v>
      </c>
      <c r="AK414" s="21" t="s">
        <v>2015</v>
      </c>
      <c r="AL414" s="21" t="s">
        <v>4803</v>
      </c>
    </row>
    <row r="415" spans="1:38" ht="15" customHeight="1">
      <c r="A415" s="21">
        <v>159932</v>
      </c>
      <c r="B415" s="21">
        <v>660910</v>
      </c>
      <c r="C415" s="21" t="s">
        <v>47</v>
      </c>
      <c r="D415" s="21" t="s">
        <v>2034</v>
      </c>
      <c r="E415" s="21" t="s">
        <v>6</v>
      </c>
      <c r="F415" s="21" t="s">
        <v>4871</v>
      </c>
      <c r="G415" s="21" t="s">
        <v>2340</v>
      </c>
      <c r="H415" s="21" t="s">
        <v>2341</v>
      </c>
      <c r="I415" s="21" t="s">
        <v>2015</v>
      </c>
      <c r="J415" s="21" t="s">
        <v>2342</v>
      </c>
      <c r="K415" s="21" t="s">
        <v>413</v>
      </c>
      <c r="L415" s="21" t="s">
        <v>2452</v>
      </c>
      <c r="M415" s="21"/>
      <c r="N415" s="21" t="s">
        <v>2434</v>
      </c>
      <c r="O415" s="21" t="s">
        <v>2345</v>
      </c>
      <c r="P415" s="21" t="s">
        <v>2435</v>
      </c>
      <c r="Q415" s="21">
        <v>115</v>
      </c>
      <c r="R415" s="21">
        <v>17</v>
      </c>
      <c r="S415" s="21">
        <v>384</v>
      </c>
      <c r="T415" s="21">
        <v>516</v>
      </c>
      <c r="U415" s="21">
        <v>0.22289999999999999</v>
      </c>
      <c r="V415" s="21">
        <v>3.2899999999999999E-2</v>
      </c>
      <c r="W415" s="21">
        <v>0.25580000000000003</v>
      </c>
      <c r="X415" s="21" t="s">
        <v>2342</v>
      </c>
      <c r="Y415" s="21" t="s">
        <v>2342</v>
      </c>
      <c r="Z415" s="21" t="s">
        <v>2342</v>
      </c>
      <c r="AA415" s="21" t="s">
        <v>2342</v>
      </c>
      <c r="AB415" s="21" t="s">
        <v>2342</v>
      </c>
      <c r="AC415" s="21" t="s">
        <v>2342</v>
      </c>
      <c r="AD415" s="21" t="s">
        <v>2342</v>
      </c>
      <c r="AE415" s="21" t="s">
        <v>2015</v>
      </c>
      <c r="AF415" s="21" t="s">
        <v>2015</v>
      </c>
      <c r="AG415" s="21" t="s">
        <v>2015</v>
      </c>
      <c r="AH415" s="21" t="s">
        <v>2015</v>
      </c>
      <c r="AI415" s="21" t="s">
        <v>2015</v>
      </c>
      <c r="AJ415" s="21" t="s">
        <v>2015</v>
      </c>
      <c r="AK415" s="21" t="s">
        <v>2015</v>
      </c>
      <c r="AL415" s="21" t="s">
        <v>4803</v>
      </c>
    </row>
    <row r="416" spans="1:38" ht="15" customHeight="1">
      <c r="A416" s="21">
        <v>159932</v>
      </c>
      <c r="B416" s="21">
        <v>660912</v>
      </c>
      <c r="C416" s="21" t="s">
        <v>47</v>
      </c>
      <c r="D416" s="21" t="s">
        <v>2034</v>
      </c>
      <c r="E416" s="21" t="s">
        <v>6</v>
      </c>
      <c r="F416" s="21" t="s">
        <v>4871</v>
      </c>
      <c r="G416" s="21" t="s">
        <v>2340</v>
      </c>
      <c r="H416" s="21" t="s">
        <v>2341</v>
      </c>
      <c r="I416" s="21" t="s">
        <v>2015</v>
      </c>
      <c r="J416" s="21" t="s">
        <v>2342</v>
      </c>
      <c r="K416" s="21" t="s">
        <v>417</v>
      </c>
      <c r="L416" s="21" t="s">
        <v>2456</v>
      </c>
      <c r="M416" s="21"/>
      <c r="N416" s="21" t="s">
        <v>2434</v>
      </c>
      <c r="O416" s="21" t="s">
        <v>2345</v>
      </c>
      <c r="P416" s="21" t="s">
        <v>2439</v>
      </c>
      <c r="Q416" s="21">
        <v>25</v>
      </c>
      <c r="R416" s="21">
        <v>10</v>
      </c>
      <c r="S416" s="21">
        <v>614</v>
      </c>
      <c r="T416" s="21">
        <v>649</v>
      </c>
      <c r="U416" s="21">
        <v>3.85E-2</v>
      </c>
      <c r="V416" s="21">
        <v>1.54E-2</v>
      </c>
      <c r="W416" s="21">
        <v>5.3900000000000003E-2</v>
      </c>
      <c r="X416" s="21" t="s">
        <v>2015</v>
      </c>
      <c r="Y416" s="21" t="s">
        <v>2342</v>
      </c>
      <c r="Z416" s="21" t="s">
        <v>2342</v>
      </c>
      <c r="AA416" s="21" t="s">
        <v>2342</v>
      </c>
      <c r="AB416" s="21" t="s">
        <v>2342</v>
      </c>
      <c r="AC416" s="21" t="s">
        <v>2342</v>
      </c>
      <c r="AD416" s="21" t="s">
        <v>2342</v>
      </c>
      <c r="AE416" s="21" t="s">
        <v>2015</v>
      </c>
      <c r="AF416" s="21" t="s">
        <v>2015</v>
      </c>
      <c r="AG416" s="21" t="s">
        <v>2015</v>
      </c>
      <c r="AH416" s="21" t="s">
        <v>2015</v>
      </c>
      <c r="AI416" s="21" t="s">
        <v>2015</v>
      </c>
      <c r="AJ416" s="21" t="s">
        <v>2015</v>
      </c>
      <c r="AK416" s="21" t="s">
        <v>2015</v>
      </c>
      <c r="AL416" s="21" t="s">
        <v>4803</v>
      </c>
    </row>
    <row r="417" spans="1:38" ht="15" customHeight="1">
      <c r="A417" s="21">
        <v>159932</v>
      </c>
      <c r="B417" s="21">
        <v>660913</v>
      </c>
      <c r="C417" s="21" t="s">
        <v>47</v>
      </c>
      <c r="D417" s="21" t="s">
        <v>2034</v>
      </c>
      <c r="E417" s="21" t="s">
        <v>6</v>
      </c>
      <c r="F417" s="21" t="s">
        <v>4871</v>
      </c>
      <c r="G417" s="21" t="s">
        <v>2340</v>
      </c>
      <c r="H417" s="21" t="s">
        <v>2341</v>
      </c>
      <c r="I417" s="21" t="s">
        <v>2015</v>
      </c>
      <c r="J417" s="21" t="s">
        <v>2342</v>
      </c>
      <c r="K417" s="21" t="s">
        <v>418</v>
      </c>
      <c r="L417" s="21" t="s">
        <v>2457</v>
      </c>
      <c r="M417" s="21"/>
      <c r="N417" s="21" t="s">
        <v>2434</v>
      </c>
      <c r="O417" s="21" t="s">
        <v>2345</v>
      </c>
      <c r="P417" s="21" t="s">
        <v>2435</v>
      </c>
      <c r="Q417" s="21">
        <v>57</v>
      </c>
      <c r="R417" s="21">
        <v>5</v>
      </c>
      <c r="S417" s="21">
        <v>553</v>
      </c>
      <c r="T417" s="21">
        <v>615</v>
      </c>
      <c r="U417" s="21">
        <v>9.2700000000000005E-2</v>
      </c>
      <c r="V417" s="21">
        <v>8.0999999999999996E-3</v>
      </c>
      <c r="W417" s="21">
        <v>0.1008</v>
      </c>
      <c r="X417" s="21" t="s">
        <v>2015</v>
      </c>
      <c r="Y417" s="21" t="s">
        <v>2342</v>
      </c>
      <c r="Z417" s="21" t="s">
        <v>2342</v>
      </c>
      <c r="AA417" s="21" t="s">
        <v>2342</v>
      </c>
      <c r="AB417" s="21" t="s">
        <v>2342</v>
      </c>
      <c r="AC417" s="21" t="s">
        <v>2342</v>
      </c>
      <c r="AD417" s="21" t="s">
        <v>2342</v>
      </c>
      <c r="AE417" s="21" t="s">
        <v>2015</v>
      </c>
      <c r="AF417" s="21" t="s">
        <v>2015</v>
      </c>
      <c r="AG417" s="21" t="s">
        <v>2015</v>
      </c>
      <c r="AH417" s="21" t="s">
        <v>2015</v>
      </c>
      <c r="AI417" s="21" t="s">
        <v>2015</v>
      </c>
      <c r="AJ417" s="21" t="s">
        <v>2015</v>
      </c>
      <c r="AK417" s="21" t="s">
        <v>2015</v>
      </c>
      <c r="AL417" s="21" t="s">
        <v>4803</v>
      </c>
    </row>
    <row r="418" spans="1:38" ht="15" customHeight="1">
      <c r="A418" s="21">
        <v>159932</v>
      </c>
      <c r="B418" s="21">
        <v>660915</v>
      </c>
      <c r="C418" s="21" t="s">
        <v>47</v>
      </c>
      <c r="D418" s="21" t="s">
        <v>2034</v>
      </c>
      <c r="E418" s="21" t="s">
        <v>6</v>
      </c>
      <c r="F418" s="21" t="s">
        <v>4871</v>
      </c>
      <c r="G418" s="21" t="s">
        <v>2340</v>
      </c>
      <c r="H418" s="21" t="s">
        <v>2341</v>
      </c>
      <c r="I418" s="21" t="s">
        <v>2015</v>
      </c>
      <c r="J418" s="21" t="s">
        <v>2342</v>
      </c>
      <c r="K418" s="21" t="s">
        <v>414</v>
      </c>
      <c r="L418" s="21" t="s">
        <v>2453</v>
      </c>
      <c r="M418" s="21"/>
      <c r="N418" s="21" t="s">
        <v>2434</v>
      </c>
      <c r="O418" s="21" t="s">
        <v>2345</v>
      </c>
      <c r="P418" s="21" t="s">
        <v>2439</v>
      </c>
      <c r="Q418" s="21">
        <v>46</v>
      </c>
      <c r="R418" s="21">
        <v>10</v>
      </c>
      <c r="S418" s="21">
        <v>430</v>
      </c>
      <c r="T418" s="21">
        <v>486</v>
      </c>
      <c r="U418" s="21">
        <v>9.4700000000000006E-2</v>
      </c>
      <c r="V418" s="21">
        <v>2.06E-2</v>
      </c>
      <c r="W418" s="21">
        <v>0.1152</v>
      </c>
      <c r="X418" s="21" t="s">
        <v>2015</v>
      </c>
      <c r="Y418" s="21" t="s">
        <v>2342</v>
      </c>
      <c r="Z418" s="21" t="s">
        <v>2342</v>
      </c>
      <c r="AA418" s="21" t="s">
        <v>2342</v>
      </c>
      <c r="AB418" s="21" t="s">
        <v>2342</v>
      </c>
      <c r="AC418" s="21" t="s">
        <v>2342</v>
      </c>
      <c r="AD418" s="21" t="s">
        <v>2342</v>
      </c>
      <c r="AE418" s="21" t="s">
        <v>2015</v>
      </c>
      <c r="AF418" s="21" t="s">
        <v>2015</v>
      </c>
      <c r="AG418" s="21" t="s">
        <v>2015</v>
      </c>
      <c r="AH418" s="21" t="s">
        <v>2015</v>
      </c>
      <c r="AI418" s="21" t="s">
        <v>2015</v>
      </c>
      <c r="AJ418" s="21" t="s">
        <v>2015</v>
      </c>
      <c r="AK418" s="21" t="s">
        <v>2015</v>
      </c>
      <c r="AL418" s="21" t="s">
        <v>4803</v>
      </c>
    </row>
    <row r="419" spans="1:38" ht="15" customHeight="1">
      <c r="A419" s="21">
        <v>159932</v>
      </c>
      <c r="B419" s="21">
        <v>660916</v>
      </c>
      <c r="C419" s="21" t="s">
        <v>47</v>
      </c>
      <c r="D419" s="21" t="s">
        <v>2034</v>
      </c>
      <c r="E419" s="21" t="s">
        <v>6</v>
      </c>
      <c r="F419" s="21" t="s">
        <v>4871</v>
      </c>
      <c r="G419" s="21" t="s">
        <v>2340</v>
      </c>
      <c r="H419" s="21" t="s">
        <v>2341</v>
      </c>
      <c r="I419" s="21" t="s">
        <v>2015</v>
      </c>
      <c r="J419" s="21" t="s">
        <v>2342</v>
      </c>
      <c r="K419" s="21" t="s">
        <v>423</v>
      </c>
      <c r="L419" s="21" t="s">
        <v>2460</v>
      </c>
      <c r="M419" s="21"/>
      <c r="N419" s="21" t="s">
        <v>2434</v>
      </c>
      <c r="O419" s="21" t="s">
        <v>2345</v>
      </c>
      <c r="P419" s="21" t="s">
        <v>2438</v>
      </c>
      <c r="Q419" s="21">
        <v>51</v>
      </c>
      <c r="R419" s="21">
        <v>13</v>
      </c>
      <c r="S419" s="21">
        <v>296</v>
      </c>
      <c r="T419" s="21">
        <v>360</v>
      </c>
      <c r="U419" s="21">
        <v>0.14169999999999999</v>
      </c>
      <c r="V419" s="21">
        <v>3.61E-2</v>
      </c>
      <c r="W419" s="21">
        <v>0.17780000000000001</v>
      </c>
      <c r="X419" s="21" t="s">
        <v>2342</v>
      </c>
      <c r="Y419" s="21" t="s">
        <v>2342</v>
      </c>
      <c r="Z419" s="21" t="s">
        <v>2342</v>
      </c>
      <c r="AA419" s="21" t="s">
        <v>2342</v>
      </c>
      <c r="AB419" s="21" t="s">
        <v>2342</v>
      </c>
      <c r="AC419" s="21" t="s">
        <v>2342</v>
      </c>
      <c r="AD419" s="21" t="s">
        <v>2342</v>
      </c>
      <c r="AE419" s="21" t="s">
        <v>2015</v>
      </c>
      <c r="AF419" s="21" t="s">
        <v>2015</v>
      </c>
      <c r="AG419" s="21" t="s">
        <v>2015</v>
      </c>
      <c r="AH419" s="21" t="s">
        <v>2015</v>
      </c>
      <c r="AI419" s="21" t="s">
        <v>2015</v>
      </c>
      <c r="AJ419" s="21" t="s">
        <v>2015</v>
      </c>
      <c r="AK419" s="21" t="s">
        <v>2015</v>
      </c>
      <c r="AL419" s="21" t="s">
        <v>4803</v>
      </c>
    </row>
    <row r="420" spans="1:38" ht="15" customHeight="1">
      <c r="A420" s="21">
        <v>159934</v>
      </c>
      <c r="B420" s="21">
        <v>660918</v>
      </c>
      <c r="C420" s="21" t="s">
        <v>243</v>
      </c>
      <c r="D420" s="21" t="s">
        <v>2231</v>
      </c>
      <c r="E420" s="21" t="s">
        <v>6</v>
      </c>
      <c r="F420" s="21" t="s">
        <v>4875</v>
      </c>
      <c r="G420" s="21" t="s">
        <v>2340</v>
      </c>
      <c r="H420" s="21" t="s">
        <v>2341</v>
      </c>
      <c r="I420" s="21" t="s">
        <v>2015</v>
      </c>
      <c r="J420" s="21" t="s">
        <v>2342</v>
      </c>
      <c r="K420" s="21" t="s">
        <v>1497</v>
      </c>
      <c r="L420" s="21" t="s">
        <v>3959</v>
      </c>
      <c r="M420" s="21"/>
      <c r="N420" s="21" t="s">
        <v>3960</v>
      </c>
      <c r="O420" s="21" t="s">
        <v>2345</v>
      </c>
      <c r="P420" s="21" t="s">
        <v>3961</v>
      </c>
      <c r="Q420" s="21">
        <v>63</v>
      </c>
      <c r="R420" s="21">
        <v>17</v>
      </c>
      <c r="S420" s="21">
        <v>300</v>
      </c>
      <c r="T420" s="21">
        <v>380</v>
      </c>
      <c r="U420" s="21">
        <v>0.1658</v>
      </c>
      <c r="V420" s="21">
        <v>4.4699999999999997E-2</v>
      </c>
      <c r="W420" s="21">
        <v>0.21049999999999999</v>
      </c>
      <c r="X420" s="21" t="s">
        <v>2015</v>
      </c>
      <c r="Y420" s="21" t="s">
        <v>2342</v>
      </c>
      <c r="Z420" s="21" t="s">
        <v>2342</v>
      </c>
      <c r="AA420" s="21" t="s">
        <v>2342</v>
      </c>
      <c r="AB420" s="21" t="s">
        <v>2342</v>
      </c>
      <c r="AC420" s="21" t="s">
        <v>2342</v>
      </c>
      <c r="AD420" s="21" t="s">
        <v>2342</v>
      </c>
      <c r="AE420" s="21" t="s">
        <v>2015</v>
      </c>
      <c r="AF420" s="21" t="s">
        <v>2015</v>
      </c>
      <c r="AG420" s="21" t="s">
        <v>2015</v>
      </c>
      <c r="AH420" s="21" t="s">
        <v>2015</v>
      </c>
      <c r="AI420" s="21" t="s">
        <v>2015</v>
      </c>
      <c r="AJ420" s="21" t="s">
        <v>2015</v>
      </c>
      <c r="AK420" s="21" t="s">
        <v>2015</v>
      </c>
      <c r="AL420" s="21" t="s">
        <v>4803</v>
      </c>
    </row>
    <row r="421" spans="1:38" ht="15" customHeight="1">
      <c r="A421" s="21">
        <v>159934</v>
      </c>
      <c r="B421" s="21">
        <v>660919</v>
      </c>
      <c r="C421" s="21" t="s">
        <v>243</v>
      </c>
      <c r="D421" s="21" t="s">
        <v>2231</v>
      </c>
      <c r="E421" s="21" t="s">
        <v>6</v>
      </c>
      <c r="F421" s="21" t="s">
        <v>4875</v>
      </c>
      <c r="G421" s="21" t="s">
        <v>2340</v>
      </c>
      <c r="H421" s="21" t="s">
        <v>2341</v>
      </c>
      <c r="I421" s="21" t="s">
        <v>2015</v>
      </c>
      <c r="J421" s="21" t="s">
        <v>2342</v>
      </c>
      <c r="K421" s="21" t="s">
        <v>1499</v>
      </c>
      <c r="L421" s="21" t="s">
        <v>3965</v>
      </c>
      <c r="M421" s="21"/>
      <c r="N421" s="21" t="s">
        <v>3963</v>
      </c>
      <c r="O421" s="21" t="s">
        <v>2345</v>
      </c>
      <c r="P421" s="21" t="s">
        <v>3964</v>
      </c>
      <c r="Q421" s="21">
        <v>50</v>
      </c>
      <c r="R421" s="21">
        <v>20</v>
      </c>
      <c r="S421" s="21">
        <v>387</v>
      </c>
      <c r="T421" s="21">
        <v>457</v>
      </c>
      <c r="U421" s="21">
        <v>0.1094</v>
      </c>
      <c r="V421" s="21">
        <v>4.3799999999999999E-2</v>
      </c>
      <c r="W421" s="21">
        <v>0.1532</v>
      </c>
      <c r="X421" s="21" t="s">
        <v>2015</v>
      </c>
      <c r="Y421" s="21" t="s">
        <v>2342</v>
      </c>
      <c r="Z421" s="21" t="s">
        <v>2342</v>
      </c>
      <c r="AA421" s="21" t="s">
        <v>2342</v>
      </c>
      <c r="AB421" s="21" t="s">
        <v>2342</v>
      </c>
      <c r="AC421" s="21" t="s">
        <v>2342</v>
      </c>
      <c r="AD421" s="21" t="s">
        <v>2342</v>
      </c>
      <c r="AE421" s="21" t="s">
        <v>2015</v>
      </c>
      <c r="AF421" s="21" t="s">
        <v>2015</v>
      </c>
      <c r="AG421" s="21" t="s">
        <v>2015</v>
      </c>
      <c r="AH421" s="21" t="s">
        <v>2015</v>
      </c>
      <c r="AI421" s="21" t="s">
        <v>2015</v>
      </c>
      <c r="AJ421" s="21" t="s">
        <v>2015</v>
      </c>
      <c r="AK421" s="21" t="s">
        <v>2015</v>
      </c>
      <c r="AL421" s="21" t="s">
        <v>4803</v>
      </c>
    </row>
    <row r="422" spans="1:38" ht="15" customHeight="1">
      <c r="A422" s="21">
        <v>159934</v>
      </c>
      <c r="B422" s="21">
        <v>660920</v>
      </c>
      <c r="C422" s="21" t="s">
        <v>243</v>
      </c>
      <c r="D422" s="21" t="s">
        <v>2231</v>
      </c>
      <c r="E422" s="21" t="s">
        <v>6</v>
      </c>
      <c r="F422" s="21" t="s">
        <v>4875</v>
      </c>
      <c r="G422" s="21" t="s">
        <v>2340</v>
      </c>
      <c r="H422" s="21" t="s">
        <v>2341</v>
      </c>
      <c r="I422" s="21" t="s">
        <v>2015</v>
      </c>
      <c r="J422" s="21" t="s">
        <v>2342</v>
      </c>
      <c r="K422" s="21" t="s">
        <v>1502</v>
      </c>
      <c r="L422" s="21" t="s">
        <v>3968</v>
      </c>
      <c r="M422" s="21"/>
      <c r="N422" s="21" t="s">
        <v>5226</v>
      </c>
      <c r="O422" s="21" t="s">
        <v>2345</v>
      </c>
      <c r="P422" s="21" t="s">
        <v>3961</v>
      </c>
      <c r="Q422" s="21">
        <v>64</v>
      </c>
      <c r="R422" s="21">
        <v>24</v>
      </c>
      <c r="S422" s="21">
        <v>410</v>
      </c>
      <c r="T422" s="21">
        <v>498</v>
      </c>
      <c r="U422" s="21">
        <v>0.1285</v>
      </c>
      <c r="V422" s="21">
        <v>4.82E-2</v>
      </c>
      <c r="W422" s="21">
        <v>0.1767</v>
      </c>
      <c r="X422" s="21" t="s">
        <v>2015</v>
      </c>
      <c r="Y422" s="21" t="s">
        <v>2342</v>
      </c>
      <c r="Z422" s="21" t="s">
        <v>2342</v>
      </c>
      <c r="AA422" s="21" t="s">
        <v>2342</v>
      </c>
      <c r="AB422" s="21" t="s">
        <v>2342</v>
      </c>
      <c r="AC422" s="21" t="s">
        <v>2342</v>
      </c>
      <c r="AD422" s="21" t="s">
        <v>2342</v>
      </c>
      <c r="AE422" s="21" t="s">
        <v>2015</v>
      </c>
      <c r="AF422" s="21" t="s">
        <v>2015</v>
      </c>
      <c r="AG422" s="21" t="s">
        <v>2015</v>
      </c>
      <c r="AH422" s="21" t="s">
        <v>2015</v>
      </c>
      <c r="AI422" s="21" t="s">
        <v>2015</v>
      </c>
      <c r="AJ422" s="21" t="s">
        <v>2015</v>
      </c>
      <c r="AK422" s="21" t="s">
        <v>2015</v>
      </c>
      <c r="AL422" s="21" t="s">
        <v>4803</v>
      </c>
    </row>
    <row r="423" spans="1:38" ht="15" customHeight="1">
      <c r="A423" s="21">
        <v>159934</v>
      </c>
      <c r="B423" s="21">
        <v>660921</v>
      </c>
      <c r="C423" s="21" t="s">
        <v>243</v>
      </c>
      <c r="D423" s="21" t="s">
        <v>2231</v>
      </c>
      <c r="E423" s="21" t="s">
        <v>6</v>
      </c>
      <c r="F423" s="21" t="s">
        <v>4875</v>
      </c>
      <c r="G423" s="21" t="s">
        <v>2340</v>
      </c>
      <c r="H423" s="21" t="s">
        <v>2341</v>
      </c>
      <c r="I423" s="21" t="s">
        <v>2015</v>
      </c>
      <c r="J423" s="21" t="s">
        <v>2342</v>
      </c>
      <c r="K423" s="21" t="s">
        <v>1500</v>
      </c>
      <c r="L423" s="21" t="s">
        <v>3966</v>
      </c>
      <c r="M423" s="21"/>
      <c r="N423" s="21" t="s">
        <v>3963</v>
      </c>
      <c r="O423" s="21" t="s">
        <v>2345</v>
      </c>
      <c r="P423" s="21" t="s">
        <v>3964</v>
      </c>
      <c r="Q423" s="21">
        <v>5</v>
      </c>
      <c r="R423" s="21">
        <v>0</v>
      </c>
      <c r="S423" s="21">
        <v>53</v>
      </c>
      <c r="T423" s="21">
        <v>58</v>
      </c>
      <c r="U423" s="21">
        <v>8.6199999999999999E-2</v>
      </c>
      <c r="V423" s="21">
        <v>0</v>
      </c>
      <c r="W423" s="21">
        <v>8.6199999999999999E-2</v>
      </c>
      <c r="X423" s="21" t="s">
        <v>2015</v>
      </c>
      <c r="Y423" s="21" t="s">
        <v>2342</v>
      </c>
      <c r="Z423" s="21" t="s">
        <v>2342</v>
      </c>
      <c r="AA423" s="21" t="s">
        <v>2342</v>
      </c>
      <c r="AB423" s="21" t="s">
        <v>2342</v>
      </c>
      <c r="AC423" s="21" t="s">
        <v>2342</v>
      </c>
      <c r="AD423" s="21" t="s">
        <v>2342</v>
      </c>
      <c r="AE423" s="21" t="s">
        <v>2015</v>
      </c>
      <c r="AF423" s="21" t="s">
        <v>2015</v>
      </c>
      <c r="AG423" s="21" t="s">
        <v>2015</v>
      </c>
      <c r="AH423" s="21" t="s">
        <v>2015</v>
      </c>
      <c r="AI423" s="21" t="s">
        <v>2015</v>
      </c>
      <c r="AJ423" s="21" t="s">
        <v>2015</v>
      </c>
      <c r="AK423" s="21" t="s">
        <v>2015</v>
      </c>
      <c r="AL423" s="21" t="s">
        <v>4803</v>
      </c>
    </row>
    <row r="424" spans="1:38" ht="15" customHeight="1">
      <c r="A424" s="21">
        <v>159934</v>
      </c>
      <c r="B424" s="21">
        <v>660922</v>
      </c>
      <c r="C424" s="21" t="s">
        <v>243</v>
      </c>
      <c r="D424" s="21" t="s">
        <v>2231</v>
      </c>
      <c r="E424" s="21" t="s">
        <v>6</v>
      </c>
      <c r="F424" s="21" t="s">
        <v>4875</v>
      </c>
      <c r="G424" s="21" t="s">
        <v>2340</v>
      </c>
      <c r="H424" s="21" t="s">
        <v>2341</v>
      </c>
      <c r="I424" s="21" t="s">
        <v>2015</v>
      </c>
      <c r="J424" s="21" t="s">
        <v>2342</v>
      </c>
      <c r="K424" s="21" t="s">
        <v>1503</v>
      </c>
      <c r="L424" s="21" t="s">
        <v>3969</v>
      </c>
      <c r="M424" s="21"/>
      <c r="N424" s="21" t="s">
        <v>3960</v>
      </c>
      <c r="O424" s="21" t="s">
        <v>2345</v>
      </c>
      <c r="P424" s="21" t="s">
        <v>3961</v>
      </c>
      <c r="Q424" s="21">
        <v>102</v>
      </c>
      <c r="R424" s="21">
        <v>32</v>
      </c>
      <c r="S424" s="21">
        <v>556</v>
      </c>
      <c r="T424" s="21">
        <v>690</v>
      </c>
      <c r="U424" s="21">
        <v>0.14779999999999999</v>
      </c>
      <c r="V424" s="21">
        <v>4.6399999999999997E-2</v>
      </c>
      <c r="W424" s="21">
        <v>0.19420000000000001</v>
      </c>
      <c r="X424" s="21" t="s">
        <v>2015</v>
      </c>
      <c r="Y424" s="21" t="s">
        <v>2015</v>
      </c>
      <c r="Z424" s="21" t="s">
        <v>2015</v>
      </c>
      <c r="AA424" s="21" t="s">
        <v>2015</v>
      </c>
      <c r="AB424" s="21" t="s">
        <v>2015</v>
      </c>
      <c r="AC424" s="21" t="s">
        <v>2015</v>
      </c>
      <c r="AD424" s="21" t="s">
        <v>2015</v>
      </c>
      <c r="AE424" s="21" t="s">
        <v>2342</v>
      </c>
      <c r="AF424" s="21" t="s">
        <v>2342</v>
      </c>
      <c r="AG424" s="21" t="s">
        <v>2342</v>
      </c>
      <c r="AH424" s="21" t="s">
        <v>2015</v>
      </c>
      <c r="AI424" s="21" t="s">
        <v>2015</v>
      </c>
      <c r="AJ424" s="21" t="s">
        <v>2015</v>
      </c>
      <c r="AK424" s="21" t="s">
        <v>2015</v>
      </c>
      <c r="AL424" s="21" t="s">
        <v>4803</v>
      </c>
    </row>
    <row r="425" spans="1:38" ht="15" customHeight="1">
      <c r="A425" s="21">
        <v>159934</v>
      </c>
      <c r="B425" s="21">
        <v>660923</v>
      </c>
      <c r="C425" s="21" t="s">
        <v>243</v>
      </c>
      <c r="D425" s="21" t="s">
        <v>2231</v>
      </c>
      <c r="E425" s="21" t="s">
        <v>6</v>
      </c>
      <c r="F425" s="21" t="s">
        <v>4875</v>
      </c>
      <c r="G425" s="21" t="s">
        <v>2340</v>
      </c>
      <c r="H425" s="21" t="s">
        <v>2341</v>
      </c>
      <c r="I425" s="21" t="s">
        <v>2015</v>
      </c>
      <c r="J425" s="21" t="s">
        <v>2342</v>
      </c>
      <c r="K425" s="21" t="s">
        <v>1498</v>
      </c>
      <c r="L425" s="21" t="s">
        <v>3962</v>
      </c>
      <c r="M425" s="21"/>
      <c r="N425" s="21" t="s">
        <v>3963</v>
      </c>
      <c r="O425" s="21" t="s">
        <v>2345</v>
      </c>
      <c r="P425" s="21" t="s">
        <v>3964</v>
      </c>
      <c r="Q425" s="21">
        <v>82</v>
      </c>
      <c r="R425" s="21">
        <v>46</v>
      </c>
      <c r="S425" s="21">
        <v>862</v>
      </c>
      <c r="T425" s="21">
        <v>990</v>
      </c>
      <c r="U425" s="21">
        <v>8.2799999999999999E-2</v>
      </c>
      <c r="V425" s="21">
        <v>4.65E-2</v>
      </c>
      <c r="W425" s="21">
        <v>0.1293</v>
      </c>
      <c r="X425" s="21" t="s">
        <v>2015</v>
      </c>
      <c r="Y425" s="21" t="s">
        <v>2015</v>
      </c>
      <c r="Z425" s="21" t="s">
        <v>2015</v>
      </c>
      <c r="AA425" s="21" t="s">
        <v>2015</v>
      </c>
      <c r="AB425" s="21" t="s">
        <v>2015</v>
      </c>
      <c r="AC425" s="21" t="s">
        <v>2015</v>
      </c>
      <c r="AD425" s="21" t="s">
        <v>2015</v>
      </c>
      <c r="AE425" s="21" t="s">
        <v>2015</v>
      </c>
      <c r="AF425" s="21" t="s">
        <v>2015</v>
      </c>
      <c r="AG425" s="21" t="s">
        <v>2015</v>
      </c>
      <c r="AH425" s="21" t="s">
        <v>2342</v>
      </c>
      <c r="AI425" s="21" t="s">
        <v>2342</v>
      </c>
      <c r="AJ425" s="21" t="s">
        <v>2342</v>
      </c>
      <c r="AK425" s="21" t="s">
        <v>2342</v>
      </c>
      <c r="AL425" s="21" t="s">
        <v>4803</v>
      </c>
    </row>
    <row r="426" spans="1:38" ht="15" customHeight="1">
      <c r="A426" s="21">
        <v>159935</v>
      </c>
      <c r="B426" s="21">
        <v>660938</v>
      </c>
      <c r="C426" s="21" t="s">
        <v>44</v>
      </c>
      <c r="D426" s="21" t="s">
        <v>2031</v>
      </c>
      <c r="E426" s="21" t="s">
        <v>6</v>
      </c>
      <c r="F426" s="21" t="s">
        <v>4867</v>
      </c>
      <c r="G426" s="21" t="s">
        <v>2340</v>
      </c>
      <c r="H426" s="21" t="s">
        <v>2341</v>
      </c>
      <c r="I426" s="21" t="s">
        <v>2015</v>
      </c>
      <c r="J426" s="21" t="s">
        <v>2342</v>
      </c>
      <c r="K426" s="21" t="s">
        <v>365</v>
      </c>
      <c r="L426" s="21" t="s">
        <v>2405</v>
      </c>
      <c r="M426" s="21"/>
      <c r="N426" s="21" t="s">
        <v>2393</v>
      </c>
      <c r="O426" s="21" t="s">
        <v>2345</v>
      </c>
      <c r="P426" s="21" t="s">
        <v>2394</v>
      </c>
      <c r="Q426" s="21">
        <v>219</v>
      </c>
      <c r="R426" s="21">
        <v>0</v>
      </c>
      <c r="S426" s="21">
        <v>194</v>
      </c>
      <c r="T426" s="21">
        <v>413</v>
      </c>
      <c r="U426" s="21">
        <v>0.53029999999999999</v>
      </c>
      <c r="V426" s="21">
        <v>0</v>
      </c>
      <c r="W426" s="21">
        <v>0.53029999999999999</v>
      </c>
      <c r="X426" s="21" t="s">
        <v>2342</v>
      </c>
      <c r="Y426" s="21" t="s">
        <v>2342</v>
      </c>
      <c r="Z426" s="21" t="s">
        <v>2342</v>
      </c>
      <c r="AA426" s="21" t="s">
        <v>2342</v>
      </c>
      <c r="AB426" s="21" t="s">
        <v>2342</v>
      </c>
      <c r="AC426" s="21" t="s">
        <v>2342</v>
      </c>
      <c r="AD426" s="21" t="s">
        <v>2342</v>
      </c>
      <c r="AE426" s="21" t="s">
        <v>2015</v>
      </c>
      <c r="AF426" s="21" t="s">
        <v>2015</v>
      </c>
      <c r="AG426" s="21" t="s">
        <v>2015</v>
      </c>
      <c r="AH426" s="21" t="s">
        <v>2015</v>
      </c>
      <c r="AI426" s="21" t="s">
        <v>2015</v>
      </c>
      <c r="AJ426" s="21" t="s">
        <v>2015</v>
      </c>
      <c r="AK426" s="21" t="s">
        <v>2015</v>
      </c>
      <c r="AL426" s="21" t="s">
        <v>4802</v>
      </c>
    </row>
    <row r="427" spans="1:38" ht="15" customHeight="1">
      <c r="A427" s="21">
        <v>159936</v>
      </c>
      <c r="B427" s="21">
        <v>660943</v>
      </c>
      <c r="C427" s="21" t="s">
        <v>279</v>
      </c>
      <c r="D427" s="21" t="s">
        <v>2268</v>
      </c>
      <c r="E427" s="21" t="s">
        <v>6</v>
      </c>
      <c r="F427" s="21" t="s">
        <v>4867</v>
      </c>
      <c r="G427" s="21" t="s">
        <v>2340</v>
      </c>
      <c r="H427" s="21" t="s">
        <v>2341</v>
      </c>
      <c r="I427" s="21" t="s">
        <v>2015</v>
      </c>
      <c r="J427" s="21" t="s">
        <v>2342</v>
      </c>
      <c r="K427" s="21" t="s">
        <v>1823</v>
      </c>
      <c r="L427" s="21" t="s">
        <v>4398</v>
      </c>
      <c r="M427" s="21"/>
      <c r="N427" s="21" t="s">
        <v>4393</v>
      </c>
      <c r="O427" s="21" t="s">
        <v>2345</v>
      </c>
      <c r="P427" s="21" t="s">
        <v>4394</v>
      </c>
      <c r="Q427" s="21">
        <v>94</v>
      </c>
      <c r="R427" s="21">
        <v>41</v>
      </c>
      <c r="S427" s="21">
        <v>360</v>
      </c>
      <c r="T427" s="21">
        <v>495</v>
      </c>
      <c r="U427" s="21">
        <v>0.18990000000000001</v>
      </c>
      <c r="V427" s="21">
        <v>8.2799999999999999E-2</v>
      </c>
      <c r="W427" s="21">
        <v>0.2727</v>
      </c>
      <c r="X427" s="21" t="s">
        <v>2015</v>
      </c>
      <c r="Y427" s="21" t="s">
        <v>2342</v>
      </c>
      <c r="Z427" s="21" t="s">
        <v>2342</v>
      </c>
      <c r="AA427" s="21" t="s">
        <v>2342</v>
      </c>
      <c r="AB427" s="21" t="s">
        <v>2342</v>
      </c>
      <c r="AC427" s="21" t="s">
        <v>2342</v>
      </c>
      <c r="AD427" s="21" t="s">
        <v>2342</v>
      </c>
      <c r="AE427" s="21" t="s">
        <v>2015</v>
      </c>
      <c r="AF427" s="21" t="s">
        <v>2015</v>
      </c>
      <c r="AG427" s="21" t="s">
        <v>2015</v>
      </c>
      <c r="AH427" s="21" t="s">
        <v>2015</v>
      </c>
      <c r="AI427" s="21" t="s">
        <v>2015</v>
      </c>
      <c r="AJ427" s="21" t="s">
        <v>2015</v>
      </c>
      <c r="AK427" s="21" t="s">
        <v>2015</v>
      </c>
      <c r="AL427" s="21" t="s">
        <v>4803</v>
      </c>
    </row>
    <row r="428" spans="1:38" ht="15" customHeight="1">
      <c r="A428" s="21">
        <v>159936</v>
      </c>
      <c r="B428" s="21">
        <v>660945</v>
      </c>
      <c r="C428" s="21" t="s">
        <v>279</v>
      </c>
      <c r="D428" s="21" t="s">
        <v>2268</v>
      </c>
      <c r="E428" s="21" t="s">
        <v>6</v>
      </c>
      <c r="F428" s="21" t="s">
        <v>4867</v>
      </c>
      <c r="G428" s="21" t="s">
        <v>2340</v>
      </c>
      <c r="H428" s="21" t="s">
        <v>2341</v>
      </c>
      <c r="I428" s="21" t="s">
        <v>2015</v>
      </c>
      <c r="J428" s="21" t="s">
        <v>2342</v>
      </c>
      <c r="K428" s="21" t="s">
        <v>1822</v>
      </c>
      <c r="L428" s="21" t="s">
        <v>4397</v>
      </c>
      <c r="M428" s="21"/>
      <c r="N428" s="21" t="s">
        <v>4393</v>
      </c>
      <c r="O428" s="21" t="s">
        <v>2345</v>
      </c>
      <c r="P428" s="21" t="s">
        <v>4394</v>
      </c>
      <c r="Q428" s="21">
        <v>67</v>
      </c>
      <c r="R428" s="21">
        <v>33</v>
      </c>
      <c r="S428" s="21">
        <v>630</v>
      </c>
      <c r="T428" s="21">
        <v>730</v>
      </c>
      <c r="U428" s="21">
        <v>9.1800000000000007E-2</v>
      </c>
      <c r="V428" s="21">
        <v>4.5199999999999997E-2</v>
      </c>
      <c r="W428" s="21">
        <v>0.13700000000000001</v>
      </c>
      <c r="X428" s="21" t="s">
        <v>2015</v>
      </c>
      <c r="Y428" s="21" t="s">
        <v>2342</v>
      </c>
      <c r="Z428" s="21" t="s">
        <v>2342</v>
      </c>
      <c r="AA428" s="21" t="s">
        <v>2342</v>
      </c>
      <c r="AB428" s="21" t="s">
        <v>2342</v>
      </c>
      <c r="AC428" s="21" t="s">
        <v>2342</v>
      </c>
      <c r="AD428" s="21" t="s">
        <v>2342</v>
      </c>
      <c r="AE428" s="21" t="s">
        <v>2015</v>
      </c>
      <c r="AF428" s="21" t="s">
        <v>2015</v>
      </c>
      <c r="AG428" s="21" t="s">
        <v>2015</v>
      </c>
      <c r="AH428" s="21" t="s">
        <v>2015</v>
      </c>
      <c r="AI428" s="21" t="s">
        <v>2015</v>
      </c>
      <c r="AJ428" s="21" t="s">
        <v>2015</v>
      </c>
      <c r="AK428" s="21" t="s">
        <v>2015</v>
      </c>
      <c r="AL428" s="21" t="s">
        <v>4803</v>
      </c>
    </row>
    <row r="429" spans="1:38" ht="15" customHeight="1">
      <c r="A429" s="21">
        <v>159936</v>
      </c>
      <c r="B429" s="21">
        <v>660947</v>
      </c>
      <c r="C429" s="21" t="s">
        <v>279</v>
      </c>
      <c r="D429" s="21" t="s">
        <v>2268</v>
      </c>
      <c r="E429" s="21" t="s">
        <v>6</v>
      </c>
      <c r="F429" s="21" t="s">
        <v>4867</v>
      </c>
      <c r="G429" s="21" t="s">
        <v>2340</v>
      </c>
      <c r="H429" s="21" t="s">
        <v>2341</v>
      </c>
      <c r="I429" s="21" t="s">
        <v>2015</v>
      </c>
      <c r="J429" s="21" t="s">
        <v>2342</v>
      </c>
      <c r="K429" s="21" t="s">
        <v>1819</v>
      </c>
      <c r="L429" s="21" t="s">
        <v>4395</v>
      </c>
      <c r="M429" s="21"/>
      <c r="N429" s="21" t="s">
        <v>4393</v>
      </c>
      <c r="O429" s="21" t="s">
        <v>2345</v>
      </c>
      <c r="P429" s="21" t="s">
        <v>4394</v>
      </c>
      <c r="Q429" s="21">
        <v>78</v>
      </c>
      <c r="R429" s="21">
        <v>31</v>
      </c>
      <c r="S429" s="21">
        <v>666</v>
      </c>
      <c r="T429" s="21">
        <v>775</v>
      </c>
      <c r="U429" s="21">
        <v>0.10059999999999999</v>
      </c>
      <c r="V429" s="21">
        <v>0.04</v>
      </c>
      <c r="W429" s="21">
        <v>0.1406</v>
      </c>
      <c r="X429" s="21" t="s">
        <v>2015</v>
      </c>
      <c r="Y429" s="21" t="s">
        <v>2342</v>
      </c>
      <c r="Z429" s="21" t="s">
        <v>2342</v>
      </c>
      <c r="AA429" s="21" t="s">
        <v>2342</v>
      </c>
      <c r="AB429" s="21" t="s">
        <v>2342</v>
      </c>
      <c r="AC429" s="21" t="s">
        <v>2342</v>
      </c>
      <c r="AD429" s="21" t="s">
        <v>2342</v>
      </c>
      <c r="AE429" s="21" t="s">
        <v>2015</v>
      </c>
      <c r="AF429" s="21" t="s">
        <v>2015</v>
      </c>
      <c r="AG429" s="21" t="s">
        <v>2015</v>
      </c>
      <c r="AH429" s="21" t="s">
        <v>2015</v>
      </c>
      <c r="AI429" s="21" t="s">
        <v>2015</v>
      </c>
      <c r="AJ429" s="21" t="s">
        <v>2015</v>
      </c>
      <c r="AK429" s="21" t="s">
        <v>2015</v>
      </c>
      <c r="AL429" s="21" t="s">
        <v>4803</v>
      </c>
    </row>
    <row r="430" spans="1:38" ht="15" customHeight="1">
      <c r="A430" s="21">
        <v>159936</v>
      </c>
      <c r="B430" s="21">
        <v>660949</v>
      </c>
      <c r="C430" s="21" t="s">
        <v>279</v>
      </c>
      <c r="D430" s="21" t="s">
        <v>2268</v>
      </c>
      <c r="E430" s="21" t="s">
        <v>6</v>
      </c>
      <c r="F430" s="21" t="s">
        <v>4867</v>
      </c>
      <c r="G430" s="21" t="s">
        <v>2340</v>
      </c>
      <c r="H430" s="21" t="s">
        <v>2341</v>
      </c>
      <c r="I430" s="21" t="s">
        <v>2015</v>
      </c>
      <c r="J430" s="21" t="s">
        <v>2342</v>
      </c>
      <c r="K430" s="21" t="s">
        <v>1826</v>
      </c>
      <c r="L430" s="21" t="s">
        <v>5580</v>
      </c>
      <c r="M430" s="21"/>
      <c r="N430" s="21" t="s">
        <v>4393</v>
      </c>
      <c r="O430" s="21" t="s">
        <v>2345</v>
      </c>
      <c r="P430" s="21" t="s">
        <v>4394</v>
      </c>
      <c r="Q430" s="21">
        <v>281</v>
      </c>
      <c r="R430" s="21">
        <v>128</v>
      </c>
      <c r="S430" s="21">
        <v>2398</v>
      </c>
      <c r="T430" s="21">
        <v>2807</v>
      </c>
      <c r="U430" s="21">
        <v>0.10009999999999999</v>
      </c>
      <c r="V430" s="21">
        <v>4.5600000000000002E-2</v>
      </c>
      <c r="W430" s="21">
        <v>0.1457</v>
      </c>
      <c r="X430" s="21" t="s">
        <v>2015</v>
      </c>
      <c r="Y430" s="21" t="s">
        <v>2015</v>
      </c>
      <c r="Z430" s="21" t="s">
        <v>2015</v>
      </c>
      <c r="AA430" s="21" t="s">
        <v>2015</v>
      </c>
      <c r="AB430" s="21" t="s">
        <v>2015</v>
      </c>
      <c r="AC430" s="21" t="s">
        <v>2015</v>
      </c>
      <c r="AD430" s="21" t="s">
        <v>2015</v>
      </c>
      <c r="AE430" s="21" t="s">
        <v>2015</v>
      </c>
      <c r="AF430" s="21" t="s">
        <v>2015</v>
      </c>
      <c r="AG430" s="21" t="s">
        <v>2015</v>
      </c>
      <c r="AH430" s="21" t="s">
        <v>2342</v>
      </c>
      <c r="AI430" s="21" t="s">
        <v>2342</v>
      </c>
      <c r="AJ430" s="21" t="s">
        <v>2342</v>
      </c>
      <c r="AK430" s="21" t="s">
        <v>2342</v>
      </c>
      <c r="AL430" s="21" t="s">
        <v>4803</v>
      </c>
    </row>
    <row r="431" spans="1:38" ht="15" customHeight="1">
      <c r="A431" s="21">
        <v>159937</v>
      </c>
      <c r="B431" s="21">
        <v>660952</v>
      </c>
      <c r="C431" s="21" t="s">
        <v>259</v>
      </c>
      <c r="D431" s="21" t="s">
        <v>2247</v>
      </c>
      <c r="E431" s="21" t="s">
        <v>6</v>
      </c>
      <c r="F431" s="21" t="s">
        <v>4867</v>
      </c>
      <c r="G431" s="21" t="s">
        <v>2340</v>
      </c>
      <c r="H431" s="21" t="s">
        <v>2341</v>
      </c>
      <c r="I431" s="21" t="s">
        <v>2015</v>
      </c>
      <c r="J431" s="21" t="s">
        <v>2342</v>
      </c>
      <c r="K431" s="21" t="s">
        <v>1668</v>
      </c>
      <c r="L431" s="21" t="s">
        <v>4165</v>
      </c>
      <c r="M431" s="21"/>
      <c r="N431" s="21" t="s">
        <v>4163</v>
      </c>
      <c r="O431" s="21" t="s">
        <v>2345</v>
      </c>
      <c r="P431" s="21" t="s">
        <v>4164</v>
      </c>
      <c r="Q431" s="21">
        <v>41</v>
      </c>
      <c r="R431" s="21">
        <v>19</v>
      </c>
      <c r="S431" s="21">
        <v>401</v>
      </c>
      <c r="T431" s="21">
        <v>461</v>
      </c>
      <c r="U431" s="21">
        <v>8.8900000000000007E-2</v>
      </c>
      <c r="V431" s="21">
        <v>4.1200000000000001E-2</v>
      </c>
      <c r="W431" s="21">
        <v>0.13020000000000001</v>
      </c>
      <c r="X431" s="21" t="s">
        <v>2015</v>
      </c>
      <c r="Y431" s="21" t="s">
        <v>2342</v>
      </c>
      <c r="Z431" s="21" t="s">
        <v>2342</v>
      </c>
      <c r="AA431" s="21" t="s">
        <v>2342</v>
      </c>
      <c r="AB431" s="21" t="s">
        <v>2342</v>
      </c>
      <c r="AC431" s="21" t="s">
        <v>2342</v>
      </c>
      <c r="AD431" s="21" t="s">
        <v>2342</v>
      </c>
      <c r="AE431" s="21" t="s">
        <v>2015</v>
      </c>
      <c r="AF431" s="21" t="s">
        <v>2015</v>
      </c>
      <c r="AG431" s="21" t="s">
        <v>2015</v>
      </c>
      <c r="AH431" s="21" t="s">
        <v>2015</v>
      </c>
      <c r="AI431" s="21" t="s">
        <v>2015</v>
      </c>
      <c r="AJ431" s="21" t="s">
        <v>2015</v>
      </c>
      <c r="AK431" s="21" t="s">
        <v>2015</v>
      </c>
      <c r="AL431" s="21" t="s">
        <v>4803</v>
      </c>
    </row>
    <row r="432" spans="1:38" ht="15" customHeight="1">
      <c r="A432" s="21">
        <v>159937</v>
      </c>
      <c r="B432" s="21">
        <v>660953</v>
      </c>
      <c r="C432" s="21" t="s">
        <v>259</v>
      </c>
      <c r="D432" s="21" t="s">
        <v>2247</v>
      </c>
      <c r="E432" s="21" t="s">
        <v>6</v>
      </c>
      <c r="F432" s="21" t="s">
        <v>4867</v>
      </c>
      <c r="G432" s="21" t="s">
        <v>2340</v>
      </c>
      <c r="H432" s="21" t="s">
        <v>2341</v>
      </c>
      <c r="I432" s="21" t="s">
        <v>2015</v>
      </c>
      <c r="J432" s="21" t="s">
        <v>2342</v>
      </c>
      <c r="K432" s="21" t="s">
        <v>1670</v>
      </c>
      <c r="L432" s="21" t="s">
        <v>4168</v>
      </c>
      <c r="M432" s="21"/>
      <c r="N432" s="21" t="s">
        <v>3132</v>
      </c>
      <c r="O432" s="21" t="s">
        <v>2345</v>
      </c>
      <c r="P432" s="21" t="s">
        <v>3133</v>
      </c>
      <c r="Q432" s="21">
        <v>63</v>
      </c>
      <c r="R432" s="21">
        <v>19</v>
      </c>
      <c r="S432" s="21">
        <v>375</v>
      </c>
      <c r="T432" s="21">
        <v>457</v>
      </c>
      <c r="U432" s="21">
        <v>0.13789999999999999</v>
      </c>
      <c r="V432" s="21">
        <v>4.1599999999999998E-2</v>
      </c>
      <c r="W432" s="21">
        <v>0.1794</v>
      </c>
      <c r="X432" s="21" t="s">
        <v>2015</v>
      </c>
      <c r="Y432" s="21" t="s">
        <v>2342</v>
      </c>
      <c r="Z432" s="21" t="s">
        <v>2342</v>
      </c>
      <c r="AA432" s="21" t="s">
        <v>2342</v>
      </c>
      <c r="AB432" s="21" t="s">
        <v>2342</v>
      </c>
      <c r="AC432" s="21" t="s">
        <v>2342</v>
      </c>
      <c r="AD432" s="21" t="s">
        <v>2342</v>
      </c>
      <c r="AE432" s="21" t="s">
        <v>2015</v>
      </c>
      <c r="AF432" s="21" t="s">
        <v>2015</v>
      </c>
      <c r="AG432" s="21" t="s">
        <v>2015</v>
      </c>
      <c r="AH432" s="21" t="s">
        <v>2015</v>
      </c>
      <c r="AI432" s="21" t="s">
        <v>2015</v>
      </c>
      <c r="AJ432" s="21" t="s">
        <v>2015</v>
      </c>
      <c r="AK432" s="21" t="s">
        <v>2015</v>
      </c>
      <c r="AL432" s="21" t="s">
        <v>4803</v>
      </c>
    </row>
    <row r="433" spans="1:38" ht="15" customHeight="1">
      <c r="A433" s="21">
        <v>159937</v>
      </c>
      <c r="B433" s="21">
        <v>660954</v>
      </c>
      <c r="C433" s="21" t="s">
        <v>259</v>
      </c>
      <c r="D433" s="21" t="s">
        <v>2247</v>
      </c>
      <c r="E433" s="21" t="s">
        <v>6</v>
      </c>
      <c r="F433" s="21" t="s">
        <v>4867</v>
      </c>
      <c r="G433" s="21" t="s">
        <v>2340</v>
      </c>
      <c r="H433" s="21" t="s">
        <v>2341</v>
      </c>
      <c r="I433" s="21" t="s">
        <v>2015</v>
      </c>
      <c r="J433" s="21" t="s">
        <v>2342</v>
      </c>
      <c r="K433" s="21" t="s">
        <v>1671</v>
      </c>
      <c r="L433" s="21" t="s">
        <v>4169</v>
      </c>
      <c r="M433" s="21"/>
      <c r="N433" s="21" t="s">
        <v>3132</v>
      </c>
      <c r="O433" s="21" t="s">
        <v>2345</v>
      </c>
      <c r="P433" s="21" t="s">
        <v>3133</v>
      </c>
      <c r="Q433" s="21">
        <v>60</v>
      </c>
      <c r="R433" s="21">
        <v>10</v>
      </c>
      <c r="S433" s="21">
        <v>493</v>
      </c>
      <c r="T433" s="21">
        <v>563</v>
      </c>
      <c r="U433" s="21">
        <v>0.1066</v>
      </c>
      <c r="V433" s="21">
        <v>1.78E-2</v>
      </c>
      <c r="W433" s="21">
        <v>0.12429999999999999</v>
      </c>
      <c r="X433" s="21" t="s">
        <v>2015</v>
      </c>
      <c r="Y433" s="21" t="s">
        <v>2342</v>
      </c>
      <c r="Z433" s="21" t="s">
        <v>2342</v>
      </c>
      <c r="AA433" s="21" t="s">
        <v>2342</v>
      </c>
      <c r="AB433" s="21" t="s">
        <v>2342</v>
      </c>
      <c r="AC433" s="21" t="s">
        <v>2342</v>
      </c>
      <c r="AD433" s="21" t="s">
        <v>2342</v>
      </c>
      <c r="AE433" s="21" t="s">
        <v>2015</v>
      </c>
      <c r="AF433" s="21" t="s">
        <v>2015</v>
      </c>
      <c r="AG433" s="21" t="s">
        <v>2015</v>
      </c>
      <c r="AH433" s="21" t="s">
        <v>2015</v>
      </c>
      <c r="AI433" s="21" t="s">
        <v>2015</v>
      </c>
      <c r="AJ433" s="21" t="s">
        <v>2015</v>
      </c>
      <c r="AK433" s="21" t="s">
        <v>2015</v>
      </c>
      <c r="AL433" s="21" t="s">
        <v>4803</v>
      </c>
    </row>
    <row r="434" spans="1:38" ht="15" customHeight="1">
      <c r="A434" s="21">
        <v>159937</v>
      </c>
      <c r="B434" s="21">
        <v>660955</v>
      </c>
      <c r="C434" s="21" t="s">
        <v>259</v>
      </c>
      <c r="D434" s="21" t="s">
        <v>2247</v>
      </c>
      <c r="E434" s="21" t="s">
        <v>6</v>
      </c>
      <c r="F434" s="21" t="s">
        <v>4867</v>
      </c>
      <c r="G434" s="21" t="s">
        <v>2340</v>
      </c>
      <c r="H434" s="21" t="s">
        <v>2341</v>
      </c>
      <c r="I434" s="21" t="s">
        <v>2015</v>
      </c>
      <c r="J434" s="21" t="s">
        <v>2342</v>
      </c>
      <c r="K434" s="21" t="s">
        <v>1672</v>
      </c>
      <c r="L434" s="21" t="s">
        <v>4170</v>
      </c>
      <c r="M434" s="21"/>
      <c r="N434" s="21" t="s">
        <v>2782</v>
      </c>
      <c r="O434" s="21" t="s">
        <v>2345</v>
      </c>
      <c r="P434" s="21" t="s">
        <v>2869</v>
      </c>
      <c r="Q434" s="21">
        <v>60</v>
      </c>
      <c r="R434" s="21">
        <v>12</v>
      </c>
      <c r="S434" s="21">
        <v>350</v>
      </c>
      <c r="T434" s="21">
        <v>422</v>
      </c>
      <c r="U434" s="21">
        <v>0.14219999999999999</v>
      </c>
      <c r="V434" s="21">
        <v>2.8400000000000002E-2</v>
      </c>
      <c r="W434" s="21">
        <v>0.1706</v>
      </c>
      <c r="X434" s="21" t="s">
        <v>2342</v>
      </c>
      <c r="Y434" s="21" t="s">
        <v>2342</v>
      </c>
      <c r="Z434" s="21" t="s">
        <v>2342</v>
      </c>
      <c r="AA434" s="21" t="s">
        <v>2342</v>
      </c>
      <c r="AB434" s="21" t="s">
        <v>2342</v>
      </c>
      <c r="AC434" s="21" t="s">
        <v>2342</v>
      </c>
      <c r="AD434" s="21" t="s">
        <v>2342</v>
      </c>
      <c r="AE434" s="21" t="s">
        <v>2015</v>
      </c>
      <c r="AF434" s="21" t="s">
        <v>2015</v>
      </c>
      <c r="AG434" s="21" t="s">
        <v>2015</v>
      </c>
      <c r="AH434" s="21" t="s">
        <v>2015</v>
      </c>
      <c r="AI434" s="21" t="s">
        <v>2015</v>
      </c>
      <c r="AJ434" s="21" t="s">
        <v>2015</v>
      </c>
      <c r="AK434" s="21" t="s">
        <v>2015</v>
      </c>
      <c r="AL434" s="21" t="s">
        <v>4803</v>
      </c>
    </row>
    <row r="435" spans="1:38" ht="15" customHeight="1">
      <c r="A435" s="21">
        <v>159937</v>
      </c>
      <c r="B435" s="21">
        <v>660956</v>
      </c>
      <c r="C435" s="21" t="s">
        <v>259</v>
      </c>
      <c r="D435" s="21" t="s">
        <v>2247</v>
      </c>
      <c r="E435" s="21" t="s">
        <v>6</v>
      </c>
      <c r="F435" s="21" t="s">
        <v>4867</v>
      </c>
      <c r="G435" s="21" t="s">
        <v>2340</v>
      </c>
      <c r="H435" s="21" t="s">
        <v>2341</v>
      </c>
      <c r="I435" s="21" t="s">
        <v>2015</v>
      </c>
      <c r="J435" s="21" t="s">
        <v>2342</v>
      </c>
      <c r="K435" s="21" t="s">
        <v>1667</v>
      </c>
      <c r="L435" s="21" t="s">
        <v>4162</v>
      </c>
      <c r="M435" s="21"/>
      <c r="N435" s="21" t="s">
        <v>4163</v>
      </c>
      <c r="O435" s="21" t="s">
        <v>2345</v>
      </c>
      <c r="P435" s="21" t="s">
        <v>4164</v>
      </c>
      <c r="Q435" s="21">
        <v>53</v>
      </c>
      <c r="R435" s="21">
        <v>19</v>
      </c>
      <c r="S435" s="21">
        <v>508</v>
      </c>
      <c r="T435" s="21">
        <v>580</v>
      </c>
      <c r="U435" s="21">
        <v>9.1399999999999995E-2</v>
      </c>
      <c r="V435" s="21">
        <v>3.2800000000000003E-2</v>
      </c>
      <c r="W435" s="21">
        <v>0.1241</v>
      </c>
      <c r="X435" s="21" t="s">
        <v>2015</v>
      </c>
      <c r="Y435" s="21" t="s">
        <v>2015</v>
      </c>
      <c r="Z435" s="21" t="s">
        <v>2015</v>
      </c>
      <c r="AA435" s="21" t="s">
        <v>2015</v>
      </c>
      <c r="AB435" s="21" t="s">
        <v>2015</v>
      </c>
      <c r="AC435" s="21" t="s">
        <v>2015</v>
      </c>
      <c r="AD435" s="21" t="s">
        <v>2015</v>
      </c>
      <c r="AE435" s="21" t="s">
        <v>2342</v>
      </c>
      <c r="AF435" s="21" t="s">
        <v>2342</v>
      </c>
      <c r="AG435" s="21" t="s">
        <v>2342</v>
      </c>
      <c r="AH435" s="21" t="s">
        <v>2015</v>
      </c>
      <c r="AI435" s="21" t="s">
        <v>2015</v>
      </c>
      <c r="AJ435" s="21" t="s">
        <v>2015</v>
      </c>
      <c r="AK435" s="21" t="s">
        <v>2015</v>
      </c>
      <c r="AL435" s="21" t="s">
        <v>4803</v>
      </c>
    </row>
    <row r="436" spans="1:38" ht="15" customHeight="1">
      <c r="A436" s="21">
        <v>159937</v>
      </c>
      <c r="B436" s="21">
        <v>660957</v>
      </c>
      <c r="C436" s="21" t="s">
        <v>259</v>
      </c>
      <c r="D436" s="21" t="s">
        <v>2247</v>
      </c>
      <c r="E436" s="21" t="s">
        <v>6</v>
      </c>
      <c r="F436" s="21" t="s">
        <v>4867</v>
      </c>
      <c r="G436" s="21" t="s">
        <v>2340</v>
      </c>
      <c r="H436" s="21" t="s">
        <v>2341</v>
      </c>
      <c r="I436" s="21" t="s">
        <v>2015</v>
      </c>
      <c r="J436" s="21" t="s">
        <v>2342</v>
      </c>
      <c r="K436" s="21" t="s">
        <v>4855</v>
      </c>
      <c r="L436" s="21" t="s">
        <v>4166</v>
      </c>
      <c r="M436" s="21"/>
      <c r="N436" s="21" t="s">
        <v>2782</v>
      </c>
      <c r="O436" s="21" t="s">
        <v>2345</v>
      </c>
      <c r="P436" s="21" t="s">
        <v>2783</v>
      </c>
      <c r="Q436" s="21">
        <v>44</v>
      </c>
      <c r="R436" s="21">
        <v>10</v>
      </c>
      <c r="S436" s="21">
        <v>449</v>
      </c>
      <c r="T436" s="21">
        <v>503</v>
      </c>
      <c r="U436" s="21">
        <v>8.7499999999999994E-2</v>
      </c>
      <c r="V436" s="21">
        <v>1.9900000000000001E-2</v>
      </c>
      <c r="W436" s="21">
        <v>0.1074</v>
      </c>
      <c r="X436" s="21" t="s">
        <v>2015</v>
      </c>
      <c r="Y436" s="21" t="s">
        <v>2015</v>
      </c>
      <c r="Z436" s="21" t="s">
        <v>2015</v>
      </c>
      <c r="AA436" s="21" t="s">
        <v>2015</v>
      </c>
      <c r="AB436" s="21" t="s">
        <v>2015</v>
      </c>
      <c r="AC436" s="21" t="s">
        <v>2015</v>
      </c>
      <c r="AD436" s="21" t="s">
        <v>2015</v>
      </c>
      <c r="AE436" s="21" t="s">
        <v>2342</v>
      </c>
      <c r="AF436" s="21" t="s">
        <v>2342</v>
      </c>
      <c r="AG436" s="21" t="s">
        <v>2342</v>
      </c>
      <c r="AH436" s="21" t="s">
        <v>2015</v>
      </c>
      <c r="AI436" s="21" t="s">
        <v>2015</v>
      </c>
      <c r="AJ436" s="21" t="s">
        <v>2015</v>
      </c>
      <c r="AK436" s="21" t="s">
        <v>2015</v>
      </c>
      <c r="AL436" s="21" t="s">
        <v>4803</v>
      </c>
    </row>
    <row r="437" spans="1:38" ht="15" customHeight="1">
      <c r="A437" s="21">
        <v>159937</v>
      </c>
      <c r="B437" s="21">
        <v>660958</v>
      </c>
      <c r="C437" s="21" t="s">
        <v>259</v>
      </c>
      <c r="D437" s="21" t="s">
        <v>2247</v>
      </c>
      <c r="E437" s="21" t="s">
        <v>6</v>
      </c>
      <c r="F437" s="21" t="s">
        <v>4867</v>
      </c>
      <c r="G437" s="21" t="s">
        <v>2340</v>
      </c>
      <c r="H437" s="21" t="s">
        <v>2341</v>
      </c>
      <c r="I437" s="21" t="s">
        <v>2015</v>
      </c>
      <c r="J437" s="21" t="s">
        <v>2342</v>
      </c>
      <c r="K437" s="21" t="s">
        <v>1669</v>
      </c>
      <c r="L437" s="21" t="s">
        <v>4167</v>
      </c>
      <c r="M437" s="21"/>
      <c r="N437" s="21" t="s">
        <v>2782</v>
      </c>
      <c r="O437" s="21" t="s">
        <v>2345</v>
      </c>
      <c r="P437" s="21" t="s">
        <v>2783</v>
      </c>
      <c r="Q437" s="21">
        <v>204</v>
      </c>
      <c r="R437" s="21">
        <v>90</v>
      </c>
      <c r="S437" s="21">
        <v>1675</v>
      </c>
      <c r="T437" s="21">
        <v>1969</v>
      </c>
      <c r="U437" s="21">
        <v>0.1036</v>
      </c>
      <c r="V437" s="21">
        <v>4.5699999999999998E-2</v>
      </c>
      <c r="W437" s="21">
        <v>0.14929999999999999</v>
      </c>
      <c r="X437" s="21" t="s">
        <v>2015</v>
      </c>
      <c r="Y437" s="21" t="s">
        <v>2015</v>
      </c>
      <c r="Z437" s="21" t="s">
        <v>2015</v>
      </c>
      <c r="AA437" s="21" t="s">
        <v>2015</v>
      </c>
      <c r="AB437" s="21" t="s">
        <v>2015</v>
      </c>
      <c r="AC437" s="21" t="s">
        <v>2015</v>
      </c>
      <c r="AD437" s="21" t="s">
        <v>2015</v>
      </c>
      <c r="AE437" s="21" t="s">
        <v>2015</v>
      </c>
      <c r="AF437" s="21" t="s">
        <v>2015</v>
      </c>
      <c r="AG437" s="21" t="s">
        <v>2015</v>
      </c>
      <c r="AH437" s="21" t="s">
        <v>2342</v>
      </c>
      <c r="AI437" s="21" t="s">
        <v>2342</v>
      </c>
      <c r="AJ437" s="21" t="s">
        <v>2342</v>
      </c>
      <c r="AK437" s="21" t="s">
        <v>2342</v>
      </c>
      <c r="AL437" s="21" t="s">
        <v>4803</v>
      </c>
    </row>
    <row r="438" spans="1:38" ht="15" customHeight="1">
      <c r="A438" s="21">
        <v>159937</v>
      </c>
      <c r="B438" s="21">
        <v>660959</v>
      </c>
      <c r="C438" s="21" t="s">
        <v>259</v>
      </c>
      <c r="D438" s="21" t="s">
        <v>2247</v>
      </c>
      <c r="E438" s="21" t="s">
        <v>6</v>
      </c>
      <c r="F438" s="21" t="s">
        <v>4867</v>
      </c>
      <c r="G438" s="21" t="s">
        <v>2340</v>
      </c>
      <c r="H438" s="21" t="s">
        <v>2341</v>
      </c>
      <c r="I438" s="21" t="s">
        <v>2015</v>
      </c>
      <c r="J438" s="21" t="s">
        <v>2342</v>
      </c>
      <c r="K438" s="21" t="s">
        <v>5262</v>
      </c>
      <c r="L438" s="21" t="s">
        <v>4167</v>
      </c>
      <c r="M438" s="21"/>
      <c r="N438" s="21" t="s">
        <v>2782</v>
      </c>
      <c r="O438" s="21" t="s">
        <v>2345</v>
      </c>
      <c r="P438" s="21" t="s">
        <v>2783</v>
      </c>
      <c r="Q438" s="21">
        <v>13</v>
      </c>
      <c r="R438" s="21">
        <v>5</v>
      </c>
      <c r="S438" s="21">
        <v>42</v>
      </c>
      <c r="T438" s="21">
        <v>60</v>
      </c>
      <c r="U438" s="21">
        <v>0.2167</v>
      </c>
      <c r="V438" s="21">
        <v>8.3299999999999999E-2</v>
      </c>
      <c r="W438" s="21">
        <v>0.3</v>
      </c>
      <c r="X438" s="21" t="s">
        <v>2015</v>
      </c>
      <c r="Y438" s="21" t="s">
        <v>2015</v>
      </c>
      <c r="Z438" s="21" t="s">
        <v>2015</v>
      </c>
      <c r="AA438" s="21" t="s">
        <v>2015</v>
      </c>
      <c r="AB438" s="21" t="s">
        <v>2015</v>
      </c>
      <c r="AC438" s="21" t="s">
        <v>2015</v>
      </c>
      <c r="AD438" s="21" t="s">
        <v>2015</v>
      </c>
      <c r="AE438" s="21" t="s">
        <v>2015</v>
      </c>
      <c r="AF438" s="21" t="s">
        <v>2015</v>
      </c>
      <c r="AG438" s="21" t="s">
        <v>2015</v>
      </c>
      <c r="AH438" s="21" t="s">
        <v>2342</v>
      </c>
      <c r="AI438" s="21" t="s">
        <v>2342</v>
      </c>
      <c r="AJ438" s="21" t="s">
        <v>2342</v>
      </c>
      <c r="AK438" s="21" t="s">
        <v>2342</v>
      </c>
      <c r="AL438" s="21" t="s">
        <v>4803</v>
      </c>
    </row>
    <row r="439" spans="1:38" ht="15" customHeight="1">
      <c r="A439" s="21">
        <v>159938</v>
      </c>
      <c r="B439" s="21">
        <v>660960</v>
      </c>
      <c r="C439" s="21" t="s">
        <v>133</v>
      </c>
      <c r="D439" s="21" t="s">
        <v>2121</v>
      </c>
      <c r="E439" s="21" t="s">
        <v>6</v>
      </c>
      <c r="F439" s="21" t="s">
        <v>4867</v>
      </c>
      <c r="G439" s="21" t="s">
        <v>2340</v>
      </c>
      <c r="H439" s="21" t="s">
        <v>2341</v>
      </c>
      <c r="I439" s="21" t="s">
        <v>2015</v>
      </c>
      <c r="J439" s="21" t="s">
        <v>2342</v>
      </c>
      <c r="K439" s="21" t="s">
        <v>908</v>
      </c>
      <c r="L439" s="21" t="s">
        <v>3199</v>
      </c>
      <c r="M439" s="21"/>
      <c r="N439" s="21" t="s">
        <v>3075</v>
      </c>
      <c r="O439" s="21" t="s">
        <v>2345</v>
      </c>
      <c r="P439" s="21" t="s">
        <v>3200</v>
      </c>
      <c r="Q439" s="21">
        <v>53</v>
      </c>
      <c r="R439" s="21">
        <v>31</v>
      </c>
      <c r="S439" s="21">
        <v>432</v>
      </c>
      <c r="T439" s="21">
        <v>516</v>
      </c>
      <c r="U439" s="21">
        <v>0.1027</v>
      </c>
      <c r="V439" s="21">
        <v>6.0100000000000001E-2</v>
      </c>
      <c r="W439" s="21">
        <v>0.1628</v>
      </c>
      <c r="X439" s="21" t="s">
        <v>2015</v>
      </c>
      <c r="Y439" s="21" t="s">
        <v>2342</v>
      </c>
      <c r="Z439" s="21" t="s">
        <v>2342</v>
      </c>
      <c r="AA439" s="21" t="s">
        <v>2342</v>
      </c>
      <c r="AB439" s="21" t="s">
        <v>2342</v>
      </c>
      <c r="AC439" s="21" t="s">
        <v>2342</v>
      </c>
      <c r="AD439" s="21" t="s">
        <v>2342</v>
      </c>
      <c r="AE439" s="21" t="s">
        <v>2015</v>
      </c>
      <c r="AF439" s="21" t="s">
        <v>2015</v>
      </c>
      <c r="AG439" s="21" t="s">
        <v>2015</v>
      </c>
      <c r="AH439" s="21" t="s">
        <v>2015</v>
      </c>
      <c r="AI439" s="21" t="s">
        <v>2015</v>
      </c>
      <c r="AJ439" s="21" t="s">
        <v>2015</v>
      </c>
      <c r="AK439" s="21" t="s">
        <v>2015</v>
      </c>
      <c r="AL439" s="21" t="s">
        <v>4803</v>
      </c>
    </row>
    <row r="440" spans="1:38" ht="15" customHeight="1">
      <c r="A440" s="21">
        <v>159938</v>
      </c>
      <c r="B440" s="21">
        <v>660961</v>
      </c>
      <c r="C440" s="21" t="s">
        <v>133</v>
      </c>
      <c r="D440" s="21" t="s">
        <v>2121</v>
      </c>
      <c r="E440" s="21" t="s">
        <v>6</v>
      </c>
      <c r="F440" s="21" t="s">
        <v>4867</v>
      </c>
      <c r="G440" s="21" t="s">
        <v>2340</v>
      </c>
      <c r="H440" s="21" t="s">
        <v>2341</v>
      </c>
      <c r="I440" s="21" t="s">
        <v>2015</v>
      </c>
      <c r="J440" s="21" t="s">
        <v>2342</v>
      </c>
      <c r="K440" s="21" t="s">
        <v>910</v>
      </c>
      <c r="L440" s="21" t="s">
        <v>3204</v>
      </c>
      <c r="M440" s="21"/>
      <c r="N440" s="21" t="s">
        <v>3075</v>
      </c>
      <c r="O440" s="21" t="s">
        <v>2345</v>
      </c>
      <c r="P440" s="21" t="s">
        <v>3200</v>
      </c>
      <c r="Q440" s="21">
        <v>64</v>
      </c>
      <c r="R440" s="21">
        <v>27</v>
      </c>
      <c r="S440" s="21">
        <v>572</v>
      </c>
      <c r="T440" s="21">
        <v>663</v>
      </c>
      <c r="U440" s="21">
        <v>9.6500000000000002E-2</v>
      </c>
      <c r="V440" s="21">
        <v>4.07E-2</v>
      </c>
      <c r="W440" s="21">
        <v>0.13730000000000001</v>
      </c>
      <c r="X440" s="21" t="s">
        <v>2342</v>
      </c>
      <c r="Y440" s="21" t="s">
        <v>2342</v>
      </c>
      <c r="Z440" s="21" t="s">
        <v>2342</v>
      </c>
      <c r="AA440" s="21" t="s">
        <v>2342</v>
      </c>
      <c r="AB440" s="21" t="s">
        <v>2342</v>
      </c>
      <c r="AC440" s="21" t="s">
        <v>2342</v>
      </c>
      <c r="AD440" s="21" t="s">
        <v>2342</v>
      </c>
      <c r="AE440" s="21" t="s">
        <v>2015</v>
      </c>
      <c r="AF440" s="21" t="s">
        <v>2015</v>
      </c>
      <c r="AG440" s="21" t="s">
        <v>2015</v>
      </c>
      <c r="AH440" s="21" t="s">
        <v>2015</v>
      </c>
      <c r="AI440" s="21" t="s">
        <v>2015</v>
      </c>
      <c r="AJ440" s="21" t="s">
        <v>2015</v>
      </c>
      <c r="AK440" s="21" t="s">
        <v>2015</v>
      </c>
      <c r="AL440" s="21" t="s">
        <v>4803</v>
      </c>
    </row>
    <row r="441" spans="1:38" ht="15" customHeight="1">
      <c r="A441" s="21">
        <v>159938</v>
      </c>
      <c r="B441" s="21">
        <v>660962</v>
      </c>
      <c r="C441" s="21" t="s">
        <v>133</v>
      </c>
      <c r="D441" s="21" t="s">
        <v>2121</v>
      </c>
      <c r="E441" s="21" t="s">
        <v>6</v>
      </c>
      <c r="F441" s="21" t="s">
        <v>4867</v>
      </c>
      <c r="G441" s="21" t="s">
        <v>2340</v>
      </c>
      <c r="H441" s="21" t="s">
        <v>2341</v>
      </c>
      <c r="I441" s="21" t="s">
        <v>2015</v>
      </c>
      <c r="J441" s="21" t="s">
        <v>2342</v>
      </c>
      <c r="K441" s="21" t="s">
        <v>912</v>
      </c>
      <c r="L441" s="21" t="s">
        <v>3208</v>
      </c>
      <c r="M441" s="21"/>
      <c r="N441" s="21" t="s">
        <v>3202</v>
      </c>
      <c r="O441" s="21" t="s">
        <v>2345</v>
      </c>
      <c r="P441" s="21" t="s">
        <v>3203</v>
      </c>
      <c r="Q441" s="21">
        <v>53</v>
      </c>
      <c r="R441" s="21">
        <v>13</v>
      </c>
      <c r="S441" s="21">
        <v>362</v>
      </c>
      <c r="T441" s="21">
        <v>428</v>
      </c>
      <c r="U441" s="21">
        <v>0.12379999999999999</v>
      </c>
      <c r="V441" s="21">
        <v>3.04E-2</v>
      </c>
      <c r="W441" s="21">
        <v>0.1542</v>
      </c>
      <c r="X441" s="21" t="s">
        <v>2015</v>
      </c>
      <c r="Y441" s="21" t="s">
        <v>2342</v>
      </c>
      <c r="Z441" s="21" t="s">
        <v>2342</v>
      </c>
      <c r="AA441" s="21" t="s">
        <v>2342</v>
      </c>
      <c r="AB441" s="21" t="s">
        <v>2342</v>
      </c>
      <c r="AC441" s="21" t="s">
        <v>2342</v>
      </c>
      <c r="AD441" s="21" t="s">
        <v>2342</v>
      </c>
      <c r="AE441" s="21" t="s">
        <v>2015</v>
      </c>
      <c r="AF441" s="21" t="s">
        <v>2015</v>
      </c>
      <c r="AG441" s="21" t="s">
        <v>2015</v>
      </c>
      <c r="AH441" s="21" t="s">
        <v>2015</v>
      </c>
      <c r="AI441" s="21" t="s">
        <v>2015</v>
      </c>
      <c r="AJ441" s="21" t="s">
        <v>2015</v>
      </c>
      <c r="AK441" s="21" t="s">
        <v>2015</v>
      </c>
      <c r="AL441" s="21" t="s">
        <v>4803</v>
      </c>
    </row>
    <row r="442" spans="1:38" ht="15" customHeight="1">
      <c r="A442" s="21">
        <v>159938</v>
      </c>
      <c r="B442" s="21">
        <v>660963</v>
      </c>
      <c r="C442" s="21" t="s">
        <v>133</v>
      </c>
      <c r="D442" s="21" t="s">
        <v>2121</v>
      </c>
      <c r="E442" s="21" t="s">
        <v>6</v>
      </c>
      <c r="F442" s="21" t="s">
        <v>4867</v>
      </c>
      <c r="G442" s="21" t="s">
        <v>2340</v>
      </c>
      <c r="H442" s="21" t="s">
        <v>2341</v>
      </c>
      <c r="I442" s="21" t="s">
        <v>2015</v>
      </c>
      <c r="J442" s="21" t="s">
        <v>2342</v>
      </c>
      <c r="K442" s="21" t="s">
        <v>913</v>
      </c>
      <c r="L442" s="21" t="s">
        <v>3209</v>
      </c>
      <c r="M442" s="21"/>
      <c r="N442" s="21" t="s">
        <v>3202</v>
      </c>
      <c r="O442" s="21" t="s">
        <v>2345</v>
      </c>
      <c r="P442" s="21" t="s">
        <v>3210</v>
      </c>
      <c r="Q442" s="21">
        <v>111</v>
      </c>
      <c r="R442" s="21">
        <v>26</v>
      </c>
      <c r="S442" s="21">
        <v>440</v>
      </c>
      <c r="T442" s="21">
        <v>577</v>
      </c>
      <c r="U442" s="21">
        <v>0.19239999999999999</v>
      </c>
      <c r="V442" s="21">
        <v>4.5100000000000001E-2</v>
      </c>
      <c r="W442" s="21">
        <v>0.2374</v>
      </c>
      <c r="X442" s="21" t="s">
        <v>2015</v>
      </c>
      <c r="Y442" s="21" t="s">
        <v>2342</v>
      </c>
      <c r="Z442" s="21" t="s">
        <v>2342</v>
      </c>
      <c r="AA442" s="21" t="s">
        <v>2342</v>
      </c>
      <c r="AB442" s="21" t="s">
        <v>2342</v>
      </c>
      <c r="AC442" s="21" t="s">
        <v>2342</v>
      </c>
      <c r="AD442" s="21" t="s">
        <v>2342</v>
      </c>
      <c r="AE442" s="21" t="s">
        <v>2015</v>
      </c>
      <c r="AF442" s="21" t="s">
        <v>2015</v>
      </c>
      <c r="AG442" s="21" t="s">
        <v>2015</v>
      </c>
      <c r="AH442" s="21" t="s">
        <v>2015</v>
      </c>
      <c r="AI442" s="21" t="s">
        <v>2015</v>
      </c>
      <c r="AJ442" s="21" t="s">
        <v>2015</v>
      </c>
      <c r="AK442" s="21" t="s">
        <v>2015</v>
      </c>
      <c r="AL442" s="21" t="s">
        <v>4803</v>
      </c>
    </row>
    <row r="443" spans="1:38" ht="15" customHeight="1">
      <c r="A443" s="21">
        <v>159938</v>
      </c>
      <c r="B443" s="21">
        <v>660964</v>
      </c>
      <c r="C443" s="21" t="s">
        <v>133</v>
      </c>
      <c r="D443" s="21" t="s">
        <v>2121</v>
      </c>
      <c r="E443" s="21" t="s">
        <v>6</v>
      </c>
      <c r="F443" s="21" t="s">
        <v>4867</v>
      </c>
      <c r="G443" s="21" t="s">
        <v>2340</v>
      </c>
      <c r="H443" s="21" t="s">
        <v>2341</v>
      </c>
      <c r="I443" s="21" t="s">
        <v>2015</v>
      </c>
      <c r="J443" s="21" t="s">
        <v>2342</v>
      </c>
      <c r="K443" s="21" t="s">
        <v>911</v>
      </c>
      <c r="L443" s="21" t="s">
        <v>3205</v>
      </c>
      <c r="M443" s="21"/>
      <c r="N443" s="21" t="s">
        <v>3206</v>
      </c>
      <c r="O443" s="21" t="s">
        <v>2345</v>
      </c>
      <c r="P443" s="21" t="s">
        <v>3207</v>
      </c>
      <c r="Q443" s="21">
        <v>7</v>
      </c>
      <c r="R443" s="21">
        <v>1</v>
      </c>
      <c r="S443" s="21">
        <v>401</v>
      </c>
      <c r="T443" s="21">
        <v>409</v>
      </c>
      <c r="U443" s="21">
        <v>1.7100000000000001E-2</v>
      </c>
      <c r="V443" s="21">
        <v>2.3999999999999998E-3</v>
      </c>
      <c r="W443" s="21">
        <v>1.9599999999999999E-2</v>
      </c>
      <c r="X443" s="21" t="s">
        <v>2015</v>
      </c>
      <c r="Y443" s="21" t="s">
        <v>2342</v>
      </c>
      <c r="Z443" s="21" t="s">
        <v>2342</v>
      </c>
      <c r="AA443" s="21" t="s">
        <v>2342</v>
      </c>
      <c r="AB443" s="21" t="s">
        <v>2342</v>
      </c>
      <c r="AC443" s="21" t="s">
        <v>2342</v>
      </c>
      <c r="AD443" s="21" t="s">
        <v>2342</v>
      </c>
      <c r="AE443" s="21" t="s">
        <v>2015</v>
      </c>
      <c r="AF443" s="21" t="s">
        <v>2015</v>
      </c>
      <c r="AG443" s="21" t="s">
        <v>2015</v>
      </c>
      <c r="AH443" s="21" t="s">
        <v>2015</v>
      </c>
      <c r="AI443" s="21" t="s">
        <v>2015</v>
      </c>
      <c r="AJ443" s="21" t="s">
        <v>2015</v>
      </c>
      <c r="AK443" s="21" t="s">
        <v>2015</v>
      </c>
      <c r="AL443" s="21" t="s">
        <v>4803</v>
      </c>
    </row>
    <row r="444" spans="1:38" ht="15" customHeight="1">
      <c r="A444" s="21">
        <v>159938</v>
      </c>
      <c r="B444" s="21">
        <v>660965</v>
      </c>
      <c r="C444" s="21" t="s">
        <v>133</v>
      </c>
      <c r="D444" s="21" t="s">
        <v>2121</v>
      </c>
      <c r="E444" s="21" t="s">
        <v>6</v>
      </c>
      <c r="F444" s="21" t="s">
        <v>4867</v>
      </c>
      <c r="G444" s="21" t="s">
        <v>2340</v>
      </c>
      <c r="H444" s="21" t="s">
        <v>2341</v>
      </c>
      <c r="I444" s="21" t="s">
        <v>2015</v>
      </c>
      <c r="J444" s="21" t="s">
        <v>2342</v>
      </c>
      <c r="K444" s="21" t="s">
        <v>914</v>
      </c>
      <c r="L444" s="21" t="s">
        <v>3211</v>
      </c>
      <c r="M444" s="21"/>
      <c r="N444" s="21" t="s">
        <v>2434</v>
      </c>
      <c r="O444" s="21" t="s">
        <v>2345</v>
      </c>
      <c r="P444" s="21" t="s">
        <v>2439</v>
      </c>
      <c r="Q444" s="21">
        <v>37</v>
      </c>
      <c r="R444" s="21">
        <v>11</v>
      </c>
      <c r="S444" s="21">
        <v>436</v>
      </c>
      <c r="T444" s="21">
        <v>484</v>
      </c>
      <c r="U444" s="21">
        <v>7.6399999999999996E-2</v>
      </c>
      <c r="V444" s="21">
        <v>2.2700000000000001E-2</v>
      </c>
      <c r="W444" s="21">
        <v>9.9199999999999997E-2</v>
      </c>
      <c r="X444" s="21" t="s">
        <v>2015</v>
      </c>
      <c r="Y444" s="21" t="s">
        <v>2342</v>
      </c>
      <c r="Z444" s="21" t="s">
        <v>2342</v>
      </c>
      <c r="AA444" s="21" t="s">
        <v>2342</v>
      </c>
      <c r="AB444" s="21" t="s">
        <v>2342</v>
      </c>
      <c r="AC444" s="21" t="s">
        <v>2342</v>
      </c>
      <c r="AD444" s="21" t="s">
        <v>2342</v>
      </c>
      <c r="AE444" s="21" t="s">
        <v>2015</v>
      </c>
      <c r="AF444" s="21" t="s">
        <v>2015</v>
      </c>
      <c r="AG444" s="21" t="s">
        <v>2015</v>
      </c>
      <c r="AH444" s="21" t="s">
        <v>2015</v>
      </c>
      <c r="AI444" s="21" t="s">
        <v>2015</v>
      </c>
      <c r="AJ444" s="21" t="s">
        <v>2015</v>
      </c>
      <c r="AK444" s="21" t="s">
        <v>2015</v>
      </c>
      <c r="AL444" s="21" t="s">
        <v>4803</v>
      </c>
    </row>
    <row r="445" spans="1:38" ht="15" customHeight="1">
      <c r="A445" s="21">
        <v>159938</v>
      </c>
      <c r="B445" s="21">
        <v>660966</v>
      </c>
      <c r="C445" s="21" t="s">
        <v>133</v>
      </c>
      <c r="D445" s="21" t="s">
        <v>2121</v>
      </c>
      <c r="E445" s="21" t="s">
        <v>6</v>
      </c>
      <c r="F445" s="21" t="s">
        <v>4867</v>
      </c>
      <c r="G445" s="21" t="s">
        <v>2340</v>
      </c>
      <c r="H445" s="21" t="s">
        <v>2341</v>
      </c>
      <c r="I445" s="21" t="s">
        <v>2015</v>
      </c>
      <c r="J445" s="21" t="s">
        <v>2342</v>
      </c>
      <c r="K445" s="21" t="s">
        <v>916</v>
      </c>
      <c r="L445" s="21" t="s">
        <v>3213</v>
      </c>
      <c r="M445" s="21"/>
      <c r="N445" s="21" t="s">
        <v>3206</v>
      </c>
      <c r="O445" s="21" t="s">
        <v>2345</v>
      </c>
      <c r="P445" s="21" t="s">
        <v>3207</v>
      </c>
      <c r="Q445" s="21">
        <v>16</v>
      </c>
      <c r="R445" s="21">
        <v>6</v>
      </c>
      <c r="S445" s="21">
        <v>569</v>
      </c>
      <c r="T445" s="21">
        <v>591</v>
      </c>
      <c r="U445" s="21">
        <v>2.7099999999999999E-2</v>
      </c>
      <c r="V445" s="21">
        <v>1.0200000000000001E-2</v>
      </c>
      <c r="W445" s="21">
        <v>3.7199999999999997E-2</v>
      </c>
      <c r="X445" s="21" t="s">
        <v>2015</v>
      </c>
      <c r="Y445" s="21" t="s">
        <v>2342</v>
      </c>
      <c r="Z445" s="21" t="s">
        <v>2342</v>
      </c>
      <c r="AA445" s="21" t="s">
        <v>2342</v>
      </c>
      <c r="AB445" s="21" t="s">
        <v>2342</v>
      </c>
      <c r="AC445" s="21" t="s">
        <v>2342</v>
      </c>
      <c r="AD445" s="21" t="s">
        <v>2342</v>
      </c>
      <c r="AE445" s="21" t="s">
        <v>2015</v>
      </c>
      <c r="AF445" s="21" t="s">
        <v>2015</v>
      </c>
      <c r="AG445" s="21" t="s">
        <v>2015</v>
      </c>
      <c r="AH445" s="21" t="s">
        <v>2015</v>
      </c>
      <c r="AI445" s="21" t="s">
        <v>2015</v>
      </c>
      <c r="AJ445" s="21" t="s">
        <v>2015</v>
      </c>
      <c r="AK445" s="21" t="s">
        <v>2015</v>
      </c>
      <c r="AL445" s="21" t="s">
        <v>4803</v>
      </c>
    </row>
    <row r="446" spans="1:38" ht="15" customHeight="1">
      <c r="A446" s="21">
        <v>159938</v>
      </c>
      <c r="B446" s="21">
        <v>660967</v>
      </c>
      <c r="C446" s="21" t="s">
        <v>133</v>
      </c>
      <c r="D446" s="21" t="s">
        <v>2121</v>
      </c>
      <c r="E446" s="21" t="s">
        <v>6</v>
      </c>
      <c r="F446" s="21" t="s">
        <v>4867</v>
      </c>
      <c r="G446" s="21" t="s">
        <v>2340</v>
      </c>
      <c r="H446" s="21" t="s">
        <v>2341</v>
      </c>
      <c r="I446" s="21" t="s">
        <v>2015</v>
      </c>
      <c r="J446" s="21" t="s">
        <v>2342</v>
      </c>
      <c r="K446" s="21" t="s">
        <v>751</v>
      </c>
      <c r="L446" s="21" t="s">
        <v>3214</v>
      </c>
      <c r="M446" s="21"/>
      <c r="N446" s="21" t="s">
        <v>3202</v>
      </c>
      <c r="O446" s="21" t="s">
        <v>2345</v>
      </c>
      <c r="P446" s="21" t="s">
        <v>3203</v>
      </c>
      <c r="Q446" s="21">
        <v>31</v>
      </c>
      <c r="R446" s="21">
        <v>6</v>
      </c>
      <c r="S446" s="21">
        <v>458</v>
      </c>
      <c r="T446" s="21">
        <v>495</v>
      </c>
      <c r="U446" s="21">
        <v>6.2600000000000003E-2</v>
      </c>
      <c r="V446" s="21">
        <v>1.21E-2</v>
      </c>
      <c r="W446" s="21">
        <v>7.4700000000000003E-2</v>
      </c>
      <c r="X446" s="21" t="s">
        <v>2015</v>
      </c>
      <c r="Y446" s="21" t="s">
        <v>2342</v>
      </c>
      <c r="Z446" s="21" t="s">
        <v>2342</v>
      </c>
      <c r="AA446" s="21" t="s">
        <v>2342</v>
      </c>
      <c r="AB446" s="21" t="s">
        <v>2342</v>
      </c>
      <c r="AC446" s="21" t="s">
        <v>2342</v>
      </c>
      <c r="AD446" s="21" t="s">
        <v>2342</v>
      </c>
      <c r="AE446" s="21" t="s">
        <v>2015</v>
      </c>
      <c r="AF446" s="21" t="s">
        <v>2015</v>
      </c>
      <c r="AG446" s="21" t="s">
        <v>2015</v>
      </c>
      <c r="AH446" s="21" t="s">
        <v>2015</v>
      </c>
      <c r="AI446" s="21" t="s">
        <v>2015</v>
      </c>
      <c r="AJ446" s="21" t="s">
        <v>2015</v>
      </c>
      <c r="AK446" s="21" t="s">
        <v>2015</v>
      </c>
      <c r="AL446" s="21" t="s">
        <v>4803</v>
      </c>
    </row>
    <row r="447" spans="1:38" ht="15" customHeight="1">
      <c r="A447" s="21">
        <v>159938</v>
      </c>
      <c r="B447" s="21">
        <v>660968</v>
      </c>
      <c r="C447" s="21" t="s">
        <v>133</v>
      </c>
      <c r="D447" s="21" t="s">
        <v>2121</v>
      </c>
      <c r="E447" s="21" t="s">
        <v>6</v>
      </c>
      <c r="F447" s="21" t="s">
        <v>4867</v>
      </c>
      <c r="G447" s="21" t="s">
        <v>2340</v>
      </c>
      <c r="H447" s="21" t="s">
        <v>2341</v>
      </c>
      <c r="I447" s="21" t="s">
        <v>2015</v>
      </c>
      <c r="J447" s="21" t="s">
        <v>2342</v>
      </c>
      <c r="K447" s="21" t="s">
        <v>921</v>
      </c>
      <c r="L447" s="21" t="s">
        <v>3219</v>
      </c>
      <c r="M447" s="21"/>
      <c r="N447" s="21" t="s">
        <v>3202</v>
      </c>
      <c r="O447" s="21" t="s">
        <v>2345</v>
      </c>
      <c r="P447" s="21" t="s">
        <v>3210</v>
      </c>
      <c r="Q447" s="21">
        <v>161</v>
      </c>
      <c r="R447" s="21">
        <v>20</v>
      </c>
      <c r="S447" s="21">
        <v>454</v>
      </c>
      <c r="T447" s="21">
        <v>635</v>
      </c>
      <c r="U447" s="21">
        <v>0.2535</v>
      </c>
      <c r="V447" s="21">
        <v>3.15E-2</v>
      </c>
      <c r="W447" s="21">
        <v>0.28499999999999998</v>
      </c>
      <c r="X447" s="21" t="s">
        <v>2342</v>
      </c>
      <c r="Y447" s="21" t="s">
        <v>2342</v>
      </c>
      <c r="Z447" s="21" t="s">
        <v>2342</v>
      </c>
      <c r="AA447" s="21" t="s">
        <v>2342</v>
      </c>
      <c r="AB447" s="21" t="s">
        <v>2342</v>
      </c>
      <c r="AC447" s="21" t="s">
        <v>2342</v>
      </c>
      <c r="AD447" s="21" t="s">
        <v>2342</v>
      </c>
      <c r="AE447" s="21" t="s">
        <v>2015</v>
      </c>
      <c r="AF447" s="21" t="s">
        <v>2015</v>
      </c>
      <c r="AG447" s="21" t="s">
        <v>2015</v>
      </c>
      <c r="AH447" s="21" t="s">
        <v>2015</v>
      </c>
      <c r="AI447" s="21" t="s">
        <v>2015</v>
      </c>
      <c r="AJ447" s="21" t="s">
        <v>2015</v>
      </c>
      <c r="AK447" s="21" t="s">
        <v>2015</v>
      </c>
      <c r="AL447" s="21" t="s">
        <v>4803</v>
      </c>
    </row>
    <row r="448" spans="1:38" ht="15" customHeight="1">
      <c r="A448" s="21">
        <v>159938</v>
      </c>
      <c r="B448" s="21">
        <v>660969</v>
      </c>
      <c r="C448" s="21" t="s">
        <v>133</v>
      </c>
      <c r="D448" s="21" t="s">
        <v>2121</v>
      </c>
      <c r="E448" s="21" t="s">
        <v>6</v>
      </c>
      <c r="F448" s="21" t="s">
        <v>4867</v>
      </c>
      <c r="G448" s="21" t="s">
        <v>2340</v>
      </c>
      <c r="H448" s="21" t="s">
        <v>2341</v>
      </c>
      <c r="I448" s="21" t="s">
        <v>2015</v>
      </c>
      <c r="J448" s="21" t="s">
        <v>2342</v>
      </c>
      <c r="K448" s="21" t="s">
        <v>923</v>
      </c>
      <c r="L448" s="21" t="s">
        <v>3221</v>
      </c>
      <c r="M448" s="21"/>
      <c r="N448" s="21" t="s">
        <v>3075</v>
      </c>
      <c r="O448" s="21" t="s">
        <v>2345</v>
      </c>
      <c r="P448" s="21" t="s">
        <v>3200</v>
      </c>
      <c r="Q448" s="21">
        <v>34</v>
      </c>
      <c r="R448" s="21">
        <v>13</v>
      </c>
      <c r="S448" s="21">
        <v>391</v>
      </c>
      <c r="T448" s="21">
        <v>438</v>
      </c>
      <c r="U448" s="21">
        <v>7.7600000000000002E-2</v>
      </c>
      <c r="V448" s="21">
        <v>2.9700000000000001E-2</v>
      </c>
      <c r="W448" s="21">
        <v>0.10730000000000001</v>
      </c>
      <c r="X448" s="21" t="s">
        <v>2015</v>
      </c>
      <c r="Y448" s="21" t="s">
        <v>2342</v>
      </c>
      <c r="Z448" s="21" t="s">
        <v>2342</v>
      </c>
      <c r="AA448" s="21" t="s">
        <v>2342</v>
      </c>
      <c r="AB448" s="21" t="s">
        <v>2342</v>
      </c>
      <c r="AC448" s="21" t="s">
        <v>2342</v>
      </c>
      <c r="AD448" s="21" t="s">
        <v>2342</v>
      </c>
      <c r="AE448" s="21" t="s">
        <v>2015</v>
      </c>
      <c r="AF448" s="21" t="s">
        <v>2015</v>
      </c>
      <c r="AG448" s="21" t="s">
        <v>2015</v>
      </c>
      <c r="AH448" s="21" t="s">
        <v>2015</v>
      </c>
      <c r="AI448" s="21" t="s">
        <v>2015</v>
      </c>
      <c r="AJ448" s="21" t="s">
        <v>2015</v>
      </c>
      <c r="AK448" s="21" t="s">
        <v>2015</v>
      </c>
      <c r="AL448" s="21" t="s">
        <v>4803</v>
      </c>
    </row>
    <row r="449" spans="1:38" ht="15" customHeight="1">
      <c r="A449" s="21">
        <v>159938</v>
      </c>
      <c r="B449" s="21">
        <v>660970</v>
      </c>
      <c r="C449" s="21" t="s">
        <v>133</v>
      </c>
      <c r="D449" s="21" t="s">
        <v>2121</v>
      </c>
      <c r="E449" s="21" t="s">
        <v>6</v>
      </c>
      <c r="F449" s="21" t="s">
        <v>4867</v>
      </c>
      <c r="G449" s="21" t="s">
        <v>2340</v>
      </c>
      <c r="H449" s="21" t="s">
        <v>2341</v>
      </c>
      <c r="I449" s="21" t="s">
        <v>2015</v>
      </c>
      <c r="J449" s="21" t="s">
        <v>2342</v>
      </c>
      <c r="K449" s="21" t="s">
        <v>929</v>
      </c>
      <c r="L449" s="21" t="s">
        <v>3228</v>
      </c>
      <c r="M449" s="21"/>
      <c r="N449" s="21" t="s">
        <v>3206</v>
      </c>
      <c r="O449" s="21" t="s">
        <v>2345</v>
      </c>
      <c r="P449" s="21" t="s">
        <v>3207</v>
      </c>
      <c r="Q449" s="21">
        <v>39</v>
      </c>
      <c r="R449" s="21">
        <v>6</v>
      </c>
      <c r="S449" s="21">
        <v>520</v>
      </c>
      <c r="T449" s="21">
        <v>565</v>
      </c>
      <c r="U449" s="21">
        <v>6.9000000000000006E-2</v>
      </c>
      <c r="V449" s="21">
        <v>1.06E-2</v>
      </c>
      <c r="W449" s="21">
        <v>7.9600000000000004E-2</v>
      </c>
      <c r="X449" s="21" t="s">
        <v>2015</v>
      </c>
      <c r="Y449" s="21" t="s">
        <v>2342</v>
      </c>
      <c r="Z449" s="21" t="s">
        <v>2342</v>
      </c>
      <c r="AA449" s="21" t="s">
        <v>2342</v>
      </c>
      <c r="AB449" s="21" t="s">
        <v>2342</v>
      </c>
      <c r="AC449" s="21" t="s">
        <v>2342</v>
      </c>
      <c r="AD449" s="21" t="s">
        <v>2342</v>
      </c>
      <c r="AE449" s="21" t="s">
        <v>2015</v>
      </c>
      <c r="AF449" s="21" t="s">
        <v>2015</v>
      </c>
      <c r="AG449" s="21" t="s">
        <v>2015</v>
      </c>
      <c r="AH449" s="21" t="s">
        <v>2015</v>
      </c>
      <c r="AI449" s="21" t="s">
        <v>2015</v>
      </c>
      <c r="AJ449" s="21" t="s">
        <v>2015</v>
      </c>
      <c r="AK449" s="21" t="s">
        <v>2015</v>
      </c>
      <c r="AL449" s="21" t="s">
        <v>4803</v>
      </c>
    </row>
    <row r="450" spans="1:38" ht="15" customHeight="1">
      <c r="A450" s="21">
        <v>159938</v>
      </c>
      <c r="B450" s="21">
        <v>660971</v>
      </c>
      <c r="C450" s="21" t="s">
        <v>133</v>
      </c>
      <c r="D450" s="21" t="s">
        <v>2121</v>
      </c>
      <c r="E450" s="21" t="s">
        <v>6</v>
      </c>
      <c r="F450" s="21" t="s">
        <v>4867</v>
      </c>
      <c r="G450" s="21" t="s">
        <v>2340</v>
      </c>
      <c r="H450" s="21" t="s">
        <v>2341</v>
      </c>
      <c r="I450" s="21" t="s">
        <v>2015</v>
      </c>
      <c r="J450" s="21" t="s">
        <v>2342</v>
      </c>
      <c r="K450" s="21" t="s">
        <v>566</v>
      </c>
      <c r="L450" s="21" t="s">
        <v>3229</v>
      </c>
      <c r="M450" s="21"/>
      <c r="N450" s="21" t="s">
        <v>2434</v>
      </c>
      <c r="O450" s="21" t="s">
        <v>2345</v>
      </c>
      <c r="P450" s="21" t="s">
        <v>2435</v>
      </c>
      <c r="Q450" s="21">
        <v>83</v>
      </c>
      <c r="R450" s="21">
        <v>10</v>
      </c>
      <c r="S450" s="21">
        <v>451</v>
      </c>
      <c r="T450" s="21">
        <v>544</v>
      </c>
      <c r="U450" s="21">
        <v>0.15260000000000001</v>
      </c>
      <c r="V450" s="21">
        <v>1.84E-2</v>
      </c>
      <c r="W450" s="21">
        <v>0.17100000000000001</v>
      </c>
      <c r="X450" s="21" t="s">
        <v>2015</v>
      </c>
      <c r="Y450" s="21" t="s">
        <v>2342</v>
      </c>
      <c r="Z450" s="21" t="s">
        <v>2342</v>
      </c>
      <c r="AA450" s="21" t="s">
        <v>2342</v>
      </c>
      <c r="AB450" s="21" t="s">
        <v>2342</v>
      </c>
      <c r="AC450" s="21" t="s">
        <v>2342</v>
      </c>
      <c r="AD450" s="21" t="s">
        <v>2342</v>
      </c>
      <c r="AE450" s="21" t="s">
        <v>2015</v>
      </c>
      <c r="AF450" s="21" t="s">
        <v>2015</v>
      </c>
      <c r="AG450" s="21" t="s">
        <v>2015</v>
      </c>
      <c r="AH450" s="21" t="s">
        <v>2015</v>
      </c>
      <c r="AI450" s="21" t="s">
        <v>2015</v>
      </c>
      <c r="AJ450" s="21" t="s">
        <v>2015</v>
      </c>
      <c r="AK450" s="21" t="s">
        <v>2015</v>
      </c>
      <c r="AL450" s="21" t="s">
        <v>4803</v>
      </c>
    </row>
    <row r="451" spans="1:38" ht="15" customHeight="1">
      <c r="A451" s="21">
        <v>159938</v>
      </c>
      <c r="B451" s="21">
        <v>660972</v>
      </c>
      <c r="C451" s="21" t="s">
        <v>133</v>
      </c>
      <c r="D451" s="21" t="s">
        <v>2121</v>
      </c>
      <c r="E451" s="21" t="s">
        <v>6</v>
      </c>
      <c r="F451" s="21" t="s">
        <v>4867</v>
      </c>
      <c r="G451" s="21" t="s">
        <v>2340</v>
      </c>
      <c r="H451" s="21" t="s">
        <v>2341</v>
      </c>
      <c r="I451" s="21" t="s">
        <v>2015</v>
      </c>
      <c r="J451" s="21" t="s">
        <v>2342</v>
      </c>
      <c r="K451" s="21" t="s">
        <v>909</v>
      </c>
      <c r="L451" s="21" t="s">
        <v>3201</v>
      </c>
      <c r="M451" s="21"/>
      <c r="N451" s="21" t="s">
        <v>3202</v>
      </c>
      <c r="O451" s="21" t="s">
        <v>2345</v>
      </c>
      <c r="P451" s="21" t="s">
        <v>3203</v>
      </c>
      <c r="Q451" s="21">
        <v>43</v>
      </c>
      <c r="R451" s="21">
        <v>17</v>
      </c>
      <c r="S451" s="21">
        <v>758</v>
      </c>
      <c r="T451" s="21">
        <v>818</v>
      </c>
      <c r="U451" s="21">
        <v>5.2600000000000001E-2</v>
      </c>
      <c r="V451" s="21">
        <v>2.0799999999999999E-2</v>
      </c>
      <c r="W451" s="21">
        <v>7.3300000000000004E-2</v>
      </c>
      <c r="X451" s="21" t="s">
        <v>2015</v>
      </c>
      <c r="Y451" s="21" t="s">
        <v>2015</v>
      </c>
      <c r="Z451" s="21" t="s">
        <v>2015</v>
      </c>
      <c r="AA451" s="21" t="s">
        <v>2015</v>
      </c>
      <c r="AB451" s="21" t="s">
        <v>2015</v>
      </c>
      <c r="AC451" s="21" t="s">
        <v>2015</v>
      </c>
      <c r="AD451" s="21" t="s">
        <v>2015</v>
      </c>
      <c r="AE451" s="21" t="s">
        <v>2342</v>
      </c>
      <c r="AF451" s="21" t="s">
        <v>2342</v>
      </c>
      <c r="AG451" s="21" t="s">
        <v>2342</v>
      </c>
      <c r="AH451" s="21" t="s">
        <v>2015</v>
      </c>
      <c r="AI451" s="21" t="s">
        <v>2015</v>
      </c>
      <c r="AJ451" s="21" t="s">
        <v>2015</v>
      </c>
      <c r="AK451" s="21" t="s">
        <v>2015</v>
      </c>
      <c r="AL451" s="21" t="s">
        <v>4803</v>
      </c>
    </row>
    <row r="452" spans="1:38" ht="15" customHeight="1">
      <c r="A452" s="21">
        <v>159938</v>
      </c>
      <c r="B452" s="21">
        <v>660973</v>
      </c>
      <c r="C452" s="21" t="s">
        <v>133</v>
      </c>
      <c r="D452" s="21" t="s">
        <v>2121</v>
      </c>
      <c r="E452" s="21" t="s">
        <v>6</v>
      </c>
      <c r="F452" s="21" t="s">
        <v>4867</v>
      </c>
      <c r="G452" s="21" t="s">
        <v>2340</v>
      </c>
      <c r="H452" s="21" t="s">
        <v>2341</v>
      </c>
      <c r="I452" s="21" t="s">
        <v>2015</v>
      </c>
      <c r="J452" s="21" t="s">
        <v>2342</v>
      </c>
      <c r="K452" s="21" t="s">
        <v>920</v>
      </c>
      <c r="L452" s="21" t="s">
        <v>3218</v>
      </c>
      <c r="M452" s="21"/>
      <c r="N452" s="21" t="s">
        <v>3202</v>
      </c>
      <c r="O452" s="21" t="s">
        <v>2345</v>
      </c>
      <c r="P452" s="21" t="s">
        <v>3210</v>
      </c>
      <c r="Q452" s="21">
        <v>137</v>
      </c>
      <c r="R452" s="21">
        <v>29</v>
      </c>
      <c r="S452" s="21">
        <v>623</v>
      </c>
      <c r="T452" s="21">
        <v>789</v>
      </c>
      <c r="U452" s="21">
        <v>0.1736</v>
      </c>
      <c r="V452" s="21">
        <v>3.6799999999999999E-2</v>
      </c>
      <c r="W452" s="21">
        <v>0.2104</v>
      </c>
      <c r="X452" s="21" t="s">
        <v>2015</v>
      </c>
      <c r="Y452" s="21" t="s">
        <v>2015</v>
      </c>
      <c r="Z452" s="21" t="s">
        <v>2015</v>
      </c>
      <c r="AA452" s="21" t="s">
        <v>2015</v>
      </c>
      <c r="AB452" s="21" t="s">
        <v>2015</v>
      </c>
      <c r="AC452" s="21" t="s">
        <v>2015</v>
      </c>
      <c r="AD452" s="21" t="s">
        <v>2015</v>
      </c>
      <c r="AE452" s="21" t="s">
        <v>2342</v>
      </c>
      <c r="AF452" s="21" t="s">
        <v>2342</v>
      </c>
      <c r="AG452" s="21" t="s">
        <v>2342</v>
      </c>
      <c r="AH452" s="21" t="s">
        <v>2015</v>
      </c>
      <c r="AI452" s="21" t="s">
        <v>2015</v>
      </c>
      <c r="AJ452" s="21" t="s">
        <v>2015</v>
      </c>
      <c r="AK452" s="21" t="s">
        <v>2015</v>
      </c>
      <c r="AL452" s="21" t="s">
        <v>4803</v>
      </c>
    </row>
    <row r="453" spans="1:38" ht="15" customHeight="1">
      <c r="A453" s="21">
        <v>159938</v>
      </c>
      <c r="B453" s="21">
        <v>660974</v>
      </c>
      <c r="C453" s="21" t="s">
        <v>133</v>
      </c>
      <c r="D453" s="21" t="s">
        <v>2121</v>
      </c>
      <c r="E453" s="21" t="s">
        <v>6</v>
      </c>
      <c r="F453" s="21" t="s">
        <v>4867</v>
      </c>
      <c r="G453" s="21" t="s">
        <v>2340</v>
      </c>
      <c r="H453" s="21" t="s">
        <v>2341</v>
      </c>
      <c r="I453" s="21" t="s">
        <v>2015</v>
      </c>
      <c r="J453" s="21" t="s">
        <v>2342</v>
      </c>
      <c r="K453" s="21" t="s">
        <v>924</v>
      </c>
      <c r="L453" s="21" t="s">
        <v>3222</v>
      </c>
      <c r="M453" s="21"/>
      <c r="N453" s="21" t="s">
        <v>3075</v>
      </c>
      <c r="O453" s="21" t="s">
        <v>2345</v>
      </c>
      <c r="P453" s="21" t="s">
        <v>3200</v>
      </c>
      <c r="Q453" s="21">
        <v>89</v>
      </c>
      <c r="R453" s="21">
        <v>32</v>
      </c>
      <c r="S453" s="21">
        <v>709</v>
      </c>
      <c r="T453" s="21">
        <v>830</v>
      </c>
      <c r="U453" s="21">
        <v>0.1072</v>
      </c>
      <c r="V453" s="21">
        <v>3.8600000000000002E-2</v>
      </c>
      <c r="W453" s="21">
        <v>0.14580000000000001</v>
      </c>
      <c r="X453" s="21" t="s">
        <v>2015</v>
      </c>
      <c r="Y453" s="21" t="s">
        <v>2015</v>
      </c>
      <c r="Z453" s="21" t="s">
        <v>2015</v>
      </c>
      <c r="AA453" s="21" t="s">
        <v>2015</v>
      </c>
      <c r="AB453" s="21" t="s">
        <v>2015</v>
      </c>
      <c r="AC453" s="21" t="s">
        <v>2015</v>
      </c>
      <c r="AD453" s="21" t="s">
        <v>2015</v>
      </c>
      <c r="AE453" s="21" t="s">
        <v>2342</v>
      </c>
      <c r="AF453" s="21" t="s">
        <v>2342</v>
      </c>
      <c r="AG453" s="21" t="s">
        <v>2342</v>
      </c>
      <c r="AH453" s="21" t="s">
        <v>2015</v>
      </c>
      <c r="AI453" s="21" t="s">
        <v>2015</v>
      </c>
      <c r="AJ453" s="21" t="s">
        <v>2015</v>
      </c>
      <c r="AK453" s="21" t="s">
        <v>2015</v>
      </c>
      <c r="AL453" s="21" t="s">
        <v>4803</v>
      </c>
    </row>
    <row r="454" spans="1:38" ht="15" customHeight="1">
      <c r="A454" s="21">
        <v>159938</v>
      </c>
      <c r="B454" s="21">
        <v>660975</v>
      </c>
      <c r="C454" s="21" t="s">
        <v>133</v>
      </c>
      <c r="D454" s="21" t="s">
        <v>2121</v>
      </c>
      <c r="E454" s="44" t="s">
        <v>6</v>
      </c>
      <c r="F454" s="21" t="s">
        <v>4867</v>
      </c>
      <c r="G454" s="21" t="s">
        <v>2340</v>
      </c>
      <c r="H454" s="21" t="s">
        <v>2341</v>
      </c>
      <c r="I454" s="21" t="s">
        <v>2015</v>
      </c>
      <c r="J454" s="21" t="s">
        <v>2342</v>
      </c>
      <c r="K454" s="21" t="s">
        <v>927</v>
      </c>
      <c r="L454" s="21" t="s">
        <v>3226</v>
      </c>
      <c r="M454" s="21"/>
      <c r="N454" s="21" t="s">
        <v>3206</v>
      </c>
      <c r="O454" s="21" t="s">
        <v>2345</v>
      </c>
      <c r="P454" s="21" t="s">
        <v>3207</v>
      </c>
      <c r="Q454" s="21">
        <v>17</v>
      </c>
      <c r="R454" s="21">
        <v>13</v>
      </c>
      <c r="S454" s="21">
        <v>878</v>
      </c>
      <c r="T454" s="21">
        <v>908</v>
      </c>
      <c r="U454" s="21">
        <v>1.8700000000000001E-2</v>
      </c>
      <c r="V454" s="21">
        <v>1.43E-2</v>
      </c>
      <c r="W454" s="21">
        <v>3.3000000000000002E-2</v>
      </c>
      <c r="X454" s="21" t="s">
        <v>2015</v>
      </c>
      <c r="Y454" s="21" t="s">
        <v>2015</v>
      </c>
      <c r="Z454" s="21" t="s">
        <v>2015</v>
      </c>
      <c r="AA454" s="21" t="s">
        <v>2015</v>
      </c>
      <c r="AB454" s="21" t="s">
        <v>2015</v>
      </c>
      <c r="AC454" s="21" t="s">
        <v>2015</v>
      </c>
      <c r="AD454" s="21" t="s">
        <v>2015</v>
      </c>
      <c r="AE454" s="21" t="s">
        <v>2342</v>
      </c>
      <c r="AF454" s="21" t="s">
        <v>2342</v>
      </c>
      <c r="AG454" s="21" t="s">
        <v>2342</v>
      </c>
      <c r="AH454" s="21" t="s">
        <v>2015</v>
      </c>
      <c r="AI454" s="21" t="s">
        <v>2015</v>
      </c>
      <c r="AJ454" s="21" t="s">
        <v>2015</v>
      </c>
      <c r="AK454" s="21" t="s">
        <v>2015</v>
      </c>
      <c r="AL454" s="21" t="s">
        <v>4803</v>
      </c>
    </row>
    <row r="455" spans="1:38" ht="15" customHeight="1">
      <c r="A455" s="21">
        <v>159938</v>
      </c>
      <c r="B455" s="21">
        <v>660976</v>
      </c>
      <c r="C455" s="21" t="s">
        <v>133</v>
      </c>
      <c r="D455" s="21" t="s">
        <v>2121</v>
      </c>
      <c r="E455" s="21" t="s">
        <v>6</v>
      </c>
      <c r="F455" s="21" t="s">
        <v>4867</v>
      </c>
      <c r="G455" s="21" t="s">
        <v>2340</v>
      </c>
      <c r="H455" s="21" t="s">
        <v>2341</v>
      </c>
      <c r="I455" s="21" t="s">
        <v>2015</v>
      </c>
      <c r="J455" s="21" t="s">
        <v>2342</v>
      </c>
      <c r="K455" s="21" t="s">
        <v>919</v>
      </c>
      <c r="L455" s="21" t="s">
        <v>3217</v>
      </c>
      <c r="M455" s="21"/>
      <c r="N455" s="21" t="s">
        <v>3202</v>
      </c>
      <c r="O455" s="21" t="s">
        <v>2345</v>
      </c>
      <c r="P455" s="21" t="s">
        <v>3210</v>
      </c>
      <c r="Q455" s="21">
        <v>223</v>
      </c>
      <c r="R455" s="21">
        <v>67</v>
      </c>
      <c r="S455" s="21">
        <v>2179</v>
      </c>
      <c r="T455" s="21">
        <v>2469</v>
      </c>
      <c r="U455" s="21">
        <v>9.0300000000000005E-2</v>
      </c>
      <c r="V455" s="21">
        <v>2.7099999999999999E-2</v>
      </c>
      <c r="W455" s="21">
        <v>0.11749999999999999</v>
      </c>
      <c r="X455" s="21" t="s">
        <v>2015</v>
      </c>
      <c r="Y455" s="21" t="s">
        <v>2015</v>
      </c>
      <c r="Z455" s="21" t="s">
        <v>2015</v>
      </c>
      <c r="AA455" s="21" t="s">
        <v>2015</v>
      </c>
      <c r="AB455" s="21" t="s">
        <v>2015</v>
      </c>
      <c r="AC455" s="21" t="s">
        <v>2015</v>
      </c>
      <c r="AD455" s="21" t="s">
        <v>2015</v>
      </c>
      <c r="AE455" s="21" t="s">
        <v>2015</v>
      </c>
      <c r="AF455" s="21" t="s">
        <v>2015</v>
      </c>
      <c r="AG455" s="21" t="s">
        <v>2015</v>
      </c>
      <c r="AH455" s="21" t="s">
        <v>2342</v>
      </c>
      <c r="AI455" s="21" t="s">
        <v>2342</v>
      </c>
      <c r="AJ455" s="21" t="s">
        <v>2342</v>
      </c>
      <c r="AK455" s="21" t="s">
        <v>2342</v>
      </c>
      <c r="AL455" s="21" t="s">
        <v>4803</v>
      </c>
    </row>
    <row r="456" spans="1:38" ht="15" customHeight="1">
      <c r="A456" s="21">
        <v>159938</v>
      </c>
      <c r="B456" s="21">
        <v>660977</v>
      </c>
      <c r="C456" s="21" t="s">
        <v>133</v>
      </c>
      <c r="D456" s="21" t="s">
        <v>2121</v>
      </c>
      <c r="E456" s="21" t="s">
        <v>6</v>
      </c>
      <c r="F456" s="21" t="s">
        <v>4867</v>
      </c>
      <c r="G456" s="21" t="s">
        <v>2340</v>
      </c>
      <c r="H456" s="21" t="s">
        <v>2341</v>
      </c>
      <c r="I456" s="21" t="s">
        <v>2015</v>
      </c>
      <c r="J456" s="21" t="s">
        <v>2342</v>
      </c>
      <c r="K456" s="21" t="s">
        <v>922</v>
      </c>
      <c r="L456" s="21" t="s">
        <v>3220</v>
      </c>
      <c r="M456" s="21"/>
      <c r="N456" s="21" t="s">
        <v>3206</v>
      </c>
      <c r="O456" s="21" t="s">
        <v>2345</v>
      </c>
      <c r="P456" s="21" t="s">
        <v>3200</v>
      </c>
      <c r="Q456" s="21">
        <v>139</v>
      </c>
      <c r="R456" s="21">
        <v>68</v>
      </c>
      <c r="S456" s="21">
        <v>1279</v>
      </c>
      <c r="T456" s="21">
        <v>1486</v>
      </c>
      <c r="U456" s="21">
        <v>9.35E-2</v>
      </c>
      <c r="V456" s="21">
        <v>4.58E-2</v>
      </c>
      <c r="W456" s="21">
        <v>0.13930000000000001</v>
      </c>
      <c r="X456" s="21" t="s">
        <v>2015</v>
      </c>
      <c r="Y456" s="21" t="s">
        <v>2015</v>
      </c>
      <c r="Z456" s="21" t="s">
        <v>2015</v>
      </c>
      <c r="AA456" s="21" t="s">
        <v>2015</v>
      </c>
      <c r="AB456" s="21" t="s">
        <v>2015</v>
      </c>
      <c r="AC456" s="21" t="s">
        <v>2015</v>
      </c>
      <c r="AD456" s="21" t="s">
        <v>2015</v>
      </c>
      <c r="AE456" s="21" t="s">
        <v>2015</v>
      </c>
      <c r="AF456" s="21" t="s">
        <v>2015</v>
      </c>
      <c r="AG456" s="21" t="s">
        <v>2015</v>
      </c>
      <c r="AH456" s="21" t="s">
        <v>2342</v>
      </c>
      <c r="AI456" s="21" t="s">
        <v>2342</v>
      </c>
      <c r="AJ456" s="21" t="s">
        <v>2342</v>
      </c>
      <c r="AK456" s="21" t="s">
        <v>2342</v>
      </c>
      <c r="AL456" s="21" t="s">
        <v>4803</v>
      </c>
    </row>
    <row r="457" spans="1:38" ht="15" customHeight="1">
      <c r="A457" s="21">
        <v>159938</v>
      </c>
      <c r="B457" s="21">
        <v>660979</v>
      </c>
      <c r="C457" s="21" t="s">
        <v>133</v>
      </c>
      <c r="D457" s="21" t="s">
        <v>2121</v>
      </c>
      <c r="E457" s="21" t="s">
        <v>6</v>
      </c>
      <c r="F457" s="21" t="s">
        <v>4867</v>
      </c>
      <c r="G457" s="21" t="s">
        <v>2340</v>
      </c>
      <c r="H457" s="21" t="s">
        <v>2341</v>
      </c>
      <c r="I457" s="21" t="s">
        <v>2015</v>
      </c>
      <c r="J457" s="21" t="s">
        <v>2342</v>
      </c>
      <c r="K457" s="21" t="s">
        <v>928</v>
      </c>
      <c r="L457" s="21" t="s">
        <v>3227</v>
      </c>
      <c r="M457" s="21"/>
      <c r="N457" s="21" t="s">
        <v>3206</v>
      </c>
      <c r="O457" s="21" t="s">
        <v>2345</v>
      </c>
      <c r="P457" s="21" t="s">
        <v>3210</v>
      </c>
      <c r="Q457" s="21">
        <v>84</v>
      </c>
      <c r="R457" s="21">
        <v>38</v>
      </c>
      <c r="S457" s="21">
        <v>2075</v>
      </c>
      <c r="T457" s="21">
        <v>2197</v>
      </c>
      <c r="U457" s="21">
        <v>3.8199999999999998E-2</v>
      </c>
      <c r="V457" s="21">
        <v>1.7299999999999999E-2</v>
      </c>
      <c r="W457" s="21">
        <v>5.5500000000000001E-2</v>
      </c>
      <c r="X457" s="21" t="s">
        <v>2015</v>
      </c>
      <c r="Y457" s="21" t="s">
        <v>2015</v>
      </c>
      <c r="Z457" s="21" t="s">
        <v>2015</v>
      </c>
      <c r="AA457" s="21" t="s">
        <v>2015</v>
      </c>
      <c r="AB457" s="21" t="s">
        <v>2015</v>
      </c>
      <c r="AC457" s="21" t="s">
        <v>2015</v>
      </c>
      <c r="AD457" s="21" t="s">
        <v>2015</v>
      </c>
      <c r="AE457" s="21" t="s">
        <v>2015</v>
      </c>
      <c r="AF457" s="21" t="s">
        <v>2015</v>
      </c>
      <c r="AG457" s="21" t="s">
        <v>2015</v>
      </c>
      <c r="AH457" s="21" t="s">
        <v>2342</v>
      </c>
      <c r="AI457" s="21" t="s">
        <v>2342</v>
      </c>
      <c r="AJ457" s="21" t="s">
        <v>2342</v>
      </c>
      <c r="AK457" s="21" t="s">
        <v>2342</v>
      </c>
      <c r="AL457" s="21" t="s">
        <v>4803</v>
      </c>
    </row>
    <row r="458" spans="1:38" ht="15" customHeight="1">
      <c r="A458" s="21">
        <v>159243</v>
      </c>
      <c r="B458" s="21">
        <v>660980</v>
      </c>
      <c r="C458" s="21" t="s">
        <v>68</v>
      </c>
      <c r="D458" s="21" t="s">
        <v>2055</v>
      </c>
      <c r="E458" s="21" t="s">
        <v>8</v>
      </c>
      <c r="F458" s="21" t="s">
        <v>4865</v>
      </c>
      <c r="G458" s="21" t="s">
        <v>2340</v>
      </c>
      <c r="H458" s="21" t="s">
        <v>2341</v>
      </c>
      <c r="I458" s="21" t="s">
        <v>2015</v>
      </c>
      <c r="J458" s="21" t="s">
        <v>2342</v>
      </c>
      <c r="K458" s="21" t="s">
        <v>561</v>
      </c>
      <c r="L458" s="21" t="s">
        <v>5405</v>
      </c>
      <c r="M458" s="21"/>
      <c r="N458" s="21" t="s">
        <v>2642</v>
      </c>
      <c r="O458" s="21" t="s">
        <v>2345</v>
      </c>
      <c r="P458" s="21" t="s">
        <v>2643</v>
      </c>
      <c r="Q458" s="21">
        <v>334</v>
      </c>
      <c r="R458" s="21">
        <v>0</v>
      </c>
      <c r="S458" s="21">
        <v>207</v>
      </c>
      <c r="T458" s="21">
        <v>541</v>
      </c>
      <c r="U458" s="21">
        <v>0.61739999999999995</v>
      </c>
      <c r="V458" s="21">
        <v>0</v>
      </c>
      <c r="W458" s="21">
        <v>0.61739999999999995</v>
      </c>
      <c r="X458" s="21" t="s">
        <v>2342</v>
      </c>
      <c r="Y458" s="21" t="s">
        <v>2342</v>
      </c>
      <c r="Z458" s="21" t="s">
        <v>2342</v>
      </c>
      <c r="AA458" s="21" t="s">
        <v>2342</v>
      </c>
      <c r="AB458" s="21" t="s">
        <v>2342</v>
      </c>
      <c r="AC458" s="21" t="s">
        <v>2342</v>
      </c>
      <c r="AD458" s="21" t="s">
        <v>2342</v>
      </c>
      <c r="AE458" s="21" t="s">
        <v>2015</v>
      </c>
      <c r="AF458" s="21" t="s">
        <v>2015</v>
      </c>
      <c r="AG458" s="21" t="s">
        <v>2015</v>
      </c>
      <c r="AH458" s="21" t="s">
        <v>2015</v>
      </c>
      <c r="AI458" s="21" t="s">
        <v>2015</v>
      </c>
      <c r="AJ458" s="21" t="s">
        <v>2015</v>
      </c>
      <c r="AK458" s="21" t="s">
        <v>2015</v>
      </c>
      <c r="AL458" s="21" t="s">
        <v>4802</v>
      </c>
    </row>
    <row r="459" spans="1:38" ht="15" customHeight="1">
      <c r="A459" s="21">
        <v>159243</v>
      </c>
      <c r="B459" s="21">
        <v>660982</v>
      </c>
      <c r="C459" s="21" t="s">
        <v>68</v>
      </c>
      <c r="D459" s="21" t="s">
        <v>2055</v>
      </c>
      <c r="E459" s="21" t="s">
        <v>8</v>
      </c>
      <c r="F459" s="21" t="s">
        <v>4865</v>
      </c>
      <c r="G459" s="21" t="s">
        <v>2340</v>
      </c>
      <c r="H459" s="21" t="s">
        <v>2341</v>
      </c>
      <c r="I459" s="21" t="s">
        <v>2015</v>
      </c>
      <c r="J459" s="21" t="s">
        <v>2342</v>
      </c>
      <c r="K459" s="21" t="s">
        <v>564</v>
      </c>
      <c r="L459" s="21" t="s">
        <v>4978</v>
      </c>
      <c r="M459" s="21"/>
      <c r="N459" s="21" t="s">
        <v>2642</v>
      </c>
      <c r="O459" s="21" t="s">
        <v>2345</v>
      </c>
      <c r="P459" s="21" t="s">
        <v>2643</v>
      </c>
      <c r="Q459" s="21">
        <v>201</v>
      </c>
      <c r="R459" s="21">
        <v>0</v>
      </c>
      <c r="S459" s="21">
        <v>115</v>
      </c>
      <c r="T459" s="21">
        <v>316</v>
      </c>
      <c r="U459" s="21">
        <v>0.6361</v>
      </c>
      <c r="V459" s="21">
        <v>0</v>
      </c>
      <c r="W459" s="21">
        <v>0.6361</v>
      </c>
      <c r="X459" s="21" t="s">
        <v>2342</v>
      </c>
      <c r="Y459" s="21" t="s">
        <v>2342</v>
      </c>
      <c r="Z459" s="21" t="s">
        <v>2342</v>
      </c>
      <c r="AA459" s="21" t="s">
        <v>2342</v>
      </c>
      <c r="AB459" s="21" t="s">
        <v>2342</v>
      </c>
      <c r="AC459" s="21" t="s">
        <v>2342</v>
      </c>
      <c r="AD459" s="21" t="s">
        <v>2342</v>
      </c>
      <c r="AE459" s="21" t="s">
        <v>2015</v>
      </c>
      <c r="AF459" s="21" t="s">
        <v>2015</v>
      </c>
      <c r="AG459" s="21" t="s">
        <v>2015</v>
      </c>
      <c r="AH459" s="21" t="s">
        <v>2015</v>
      </c>
      <c r="AI459" s="21" t="s">
        <v>2015</v>
      </c>
      <c r="AJ459" s="21" t="s">
        <v>2015</v>
      </c>
      <c r="AK459" s="21" t="s">
        <v>2015</v>
      </c>
      <c r="AL459" s="21" t="s">
        <v>4802</v>
      </c>
    </row>
    <row r="460" spans="1:38" ht="15" customHeight="1">
      <c r="A460" s="21">
        <v>159243</v>
      </c>
      <c r="B460" s="21">
        <v>660983</v>
      </c>
      <c r="C460" s="21" t="s">
        <v>68</v>
      </c>
      <c r="D460" s="21" t="s">
        <v>2055</v>
      </c>
      <c r="E460" s="21" t="s">
        <v>8</v>
      </c>
      <c r="F460" s="21" t="s">
        <v>4865</v>
      </c>
      <c r="G460" s="21" t="s">
        <v>2340</v>
      </c>
      <c r="H460" s="21" t="s">
        <v>2341</v>
      </c>
      <c r="I460" s="21" t="s">
        <v>2015</v>
      </c>
      <c r="J460" s="21" t="s">
        <v>2342</v>
      </c>
      <c r="K460" s="21" t="s">
        <v>566</v>
      </c>
      <c r="L460" s="21" t="s">
        <v>4978</v>
      </c>
      <c r="M460" s="21"/>
      <c r="N460" s="21" t="s">
        <v>2642</v>
      </c>
      <c r="O460" s="21" t="s">
        <v>2345</v>
      </c>
      <c r="P460" s="21" t="s">
        <v>2643</v>
      </c>
      <c r="Q460" s="21">
        <v>589</v>
      </c>
      <c r="R460" s="21">
        <v>0</v>
      </c>
      <c r="S460" s="21">
        <v>17</v>
      </c>
      <c r="T460" s="21">
        <v>606</v>
      </c>
      <c r="U460" s="21">
        <v>0.97189999999999999</v>
      </c>
      <c r="V460" s="21">
        <v>0</v>
      </c>
      <c r="W460" s="21">
        <v>0.97189999999999999</v>
      </c>
      <c r="X460" s="21" t="s">
        <v>2342</v>
      </c>
      <c r="Y460" s="21" t="s">
        <v>2342</v>
      </c>
      <c r="Z460" s="21" t="s">
        <v>2342</v>
      </c>
      <c r="AA460" s="21" t="s">
        <v>2342</v>
      </c>
      <c r="AB460" s="21" t="s">
        <v>2342</v>
      </c>
      <c r="AC460" s="21" t="s">
        <v>2342</v>
      </c>
      <c r="AD460" s="21" t="s">
        <v>2342</v>
      </c>
      <c r="AE460" s="21" t="s">
        <v>2015</v>
      </c>
      <c r="AF460" s="21" t="s">
        <v>2015</v>
      </c>
      <c r="AG460" s="21" t="s">
        <v>2015</v>
      </c>
      <c r="AH460" s="21" t="s">
        <v>2015</v>
      </c>
      <c r="AI460" s="21" t="s">
        <v>2015</v>
      </c>
      <c r="AJ460" s="21" t="s">
        <v>2015</v>
      </c>
      <c r="AK460" s="21" t="s">
        <v>2015</v>
      </c>
      <c r="AL460" s="21" t="s">
        <v>4802</v>
      </c>
    </row>
    <row r="461" spans="1:38" ht="15" customHeight="1">
      <c r="A461" s="21">
        <v>159243</v>
      </c>
      <c r="B461" s="21">
        <v>660984</v>
      </c>
      <c r="C461" s="21" t="s">
        <v>68</v>
      </c>
      <c r="D461" s="21" t="s">
        <v>2055</v>
      </c>
      <c r="E461" s="21" t="s">
        <v>8</v>
      </c>
      <c r="F461" s="21" t="s">
        <v>4865</v>
      </c>
      <c r="G461" s="21" t="s">
        <v>2340</v>
      </c>
      <c r="H461" s="21" t="s">
        <v>2341</v>
      </c>
      <c r="I461" s="21" t="s">
        <v>2015</v>
      </c>
      <c r="J461" s="21" t="s">
        <v>2342</v>
      </c>
      <c r="K461" s="21" t="s">
        <v>569</v>
      </c>
      <c r="L461" s="21" t="s">
        <v>4978</v>
      </c>
      <c r="M461" s="21"/>
      <c r="N461" s="21" t="s">
        <v>2642</v>
      </c>
      <c r="O461" s="21" t="s">
        <v>2345</v>
      </c>
      <c r="P461" s="21" t="s">
        <v>4980</v>
      </c>
      <c r="Q461" s="21">
        <v>160</v>
      </c>
      <c r="R461" s="21">
        <v>72</v>
      </c>
      <c r="S461" s="21">
        <v>406</v>
      </c>
      <c r="T461" s="21">
        <v>638</v>
      </c>
      <c r="U461" s="21">
        <v>0.25080000000000002</v>
      </c>
      <c r="V461" s="21">
        <v>0.1129</v>
      </c>
      <c r="W461" s="21">
        <v>0.36359999999999998</v>
      </c>
      <c r="X461" s="21" t="s">
        <v>2342</v>
      </c>
      <c r="Y461" s="21" t="s">
        <v>2342</v>
      </c>
      <c r="Z461" s="21" t="s">
        <v>2342</v>
      </c>
      <c r="AA461" s="21" t="s">
        <v>2342</v>
      </c>
      <c r="AB461" s="21" t="s">
        <v>2342</v>
      </c>
      <c r="AC461" s="21" t="s">
        <v>2342</v>
      </c>
      <c r="AD461" s="21" t="s">
        <v>2342</v>
      </c>
      <c r="AE461" s="21" t="s">
        <v>2015</v>
      </c>
      <c r="AF461" s="21" t="s">
        <v>2015</v>
      </c>
      <c r="AG461" s="21" t="s">
        <v>2015</v>
      </c>
      <c r="AH461" s="21" t="s">
        <v>2015</v>
      </c>
      <c r="AI461" s="21" t="s">
        <v>2015</v>
      </c>
      <c r="AJ461" s="21" t="s">
        <v>2015</v>
      </c>
      <c r="AK461" s="21" t="s">
        <v>2015</v>
      </c>
      <c r="AL461" s="21" t="s">
        <v>4803</v>
      </c>
    </row>
    <row r="462" spans="1:38" ht="15" customHeight="1">
      <c r="A462" s="21">
        <v>159332</v>
      </c>
      <c r="B462" s="21">
        <v>660996</v>
      </c>
      <c r="C462" s="21" t="s">
        <v>95</v>
      </c>
      <c r="D462" s="21" t="s">
        <v>2082</v>
      </c>
      <c r="E462" s="21" t="s">
        <v>8</v>
      </c>
      <c r="F462" s="21" t="s">
        <v>4865</v>
      </c>
      <c r="G462" s="21" t="s">
        <v>2340</v>
      </c>
      <c r="H462" s="21" t="s">
        <v>2341</v>
      </c>
      <c r="I462" s="21" t="s">
        <v>2015</v>
      </c>
      <c r="J462" s="21" t="s">
        <v>2342</v>
      </c>
      <c r="K462" s="21" t="s">
        <v>655</v>
      </c>
      <c r="L462" s="21" t="s">
        <v>2830</v>
      </c>
      <c r="M462" s="21"/>
      <c r="N462" s="21" t="s">
        <v>8</v>
      </c>
      <c r="O462" s="21" t="s">
        <v>2345</v>
      </c>
      <c r="P462" s="21" t="s">
        <v>2625</v>
      </c>
      <c r="Q462" s="21">
        <v>364</v>
      </c>
      <c r="R462" s="21">
        <v>0</v>
      </c>
      <c r="S462" s="21">
        <v>62</v>
      </c>
      <c r="T462" s="21">
        <v>426</v>
      </c>
      <c r="U462" s="21">
        <v>0.85450000000000004</v>
      </c>
      <c r="V462" s="21">
        <v>0</v>
      </c>
      <c r="W462" s="21">
        <v>0.85450000000000004</v>
      </c>
      <c r="X462" s="21" t="s">
        <v>2342</v>
      </c>
      <c r="Y462" s="21" t="s">
        <v>2342</v>
      </c>
      <c r="Z462" s="21" t="s">
        <v>2342</v>
      </c>
      <c r="AA462" s="21" t="s">
        <v>2342</v>
      </c>
      <c r="AB462" s="21" t="s">
        <v>2342</v>
      </c>
      <c r="AC462" s="21" t="s">
        <v>2342</v>
      </c>
      <c r="AD462" s="21" t="s">
        <v>2342</v>
      </c>
      <c r="AE462" s="21" t="s">
        <v>2342</v>
      </c>
      <c r="AF462" s="21" t="s">
        <v>2015</v>
      </c>
      <c r="AG462" s="21" t="s">
        <v>2015</v>
      </c>
      <c r="AH462" s="21" t="s">
        <v>2015</v>
      </c>
      <c r="AI462" s="21" t="s">
        <v>2015</v>
      </c>
      <c r="AJ462" s="21" t="s">
        <v>2015</v>
      </c>
      <c r="AK462" s="21" t="s">
        <v>2015</v>
      </c>
      <c r="AL462" s="21" t="s">
        <v>4802</v>
      </c>
    </row>
    <row r="463" spans="1:38" ht="15" customHeight="1">
      <c r="A463" s="21">
        <v>159332</v>
      </c>
      <c r="B463" s="21">
        <v>660998</v>
      </c>
      <c r="C463" s="21" t="s">
        <v>95</v>
      </c>
      <c r="D463" s="21" t="s">
        <v>2082</v>
      </c>
      <c r="E463" s="21" t="s">
        <v>8</v>
      </c>
      <c r="F463" s="21" t="s">
        <v>4865</v>
      </c>
      <c r="G463" s="21" t="s">
        <v>2340</v>
      </c>
      <c r="H463" s="21" t="s">
        <v>2341</v>
      </c>
      <c r="I463" s="21" t="s">
        <v>2015</v>
      </c>
      <c r="J463" s="21" t="s">
        <v>2342</v>
      </c>
      <c r="K463" s="21" t="s">
        <v>649</v>
      </c>
      <c r="L463" s="21" t="s">
        <v>2820</v>
      </c>
      <c r="M463" s="21"/>
      <c r="N463" s="21" t="s">
        <v>2821</v>
      </c>
      <c r="O463" s="21" t="s">
        <v>2345</v>
      </c>
      <c r="P463" s="21" t="s">
        <v>2822</v>
      </c>
      <c r="Q463" s="21">
        <v>337</v>
      </c>
      <c r="R463" s="21">
        <v>0</v>
      </c>
      <c r="S463" s="21">
        <v>63</v>
      </c>
      <c r="T463" s="21">
        <v>400</v>
      </c>
      <c r="U463" s="21">
        <v>0.84250000000000003</v>
      </c>
      <c r="V463" s="21">
        <v>0</v>
      </c>
      <c r="W463" s="21">
        <v>0.84250000000000003</v>
      </c>
      <c r="X463" s="21" t="s">
        <v>2342</v>
      </c>
      <c r="Y463" s="21" t="s">
        <v>2342</v>
      </c>
      <c r="Z463" s="21" t="s">
        <v>2342</v>
      </c>
      <c r="AA463" s="21" t="s">
        <v>2342</v>
      </c>
      <c r="AB463" s="21" t="s">
        <v>2342</v>
      </c>
      <c r="AC463" s="21" t="s">
        <v>2342</v>
      </c>
      <c r="AD463" s="21" t="s">
        <v>2342</v>
      </c>
      <c r="AE463" s="21" t="s">
        <v>2342</v>
      </c>
      <c r="AF463" s="21" t="s">
        <v>2015</v>
      </c>
      <c r="AG463" s="21" t="s">
        <v>2015</v>
      </c>
      <c r="AH463" s="21" t="s">
        <v>2015</v>
      </c>
      <c r="AI463" s="21" t="s">
        <v>2015</v>
      </c>
      <c r="AJ463" s="21" t="s">
        <v>2015</v>
      </c>
      <c r="AK463" s="21" t="s">
        <v>2015</v>
      </c>
      <c r="AL463" s="21" t="s">
        <v>4802</v>
      </c>
    </row>
    <row r="464" spans="1:38" ht="15" customHeight="1">
      <c r="A464" s="21">
        <v>159332</v>
      </c>
      <c r="B464" s="21">
        <v>660999</v>
      </c>
      <c r="C464" s="21" t="s">
        <v>95</v>
      </c>
      <c r="D464" s="21" t="s">
        <v>2082</v>
      </c>
      <c r="E464" s="21" t="s">
        <v>8</v>
      </c>
      <c r="F464" s="21" t="s">
        <v>4865</v>
      </c>
      <c r="G464" s="21" t="s">
        <v>2340</v>
      </c>
      <c r="H464" s="21" t="s">
        <v>2341</v>
      </c>
      <c r="I464" s="21" t="s">
        <v>2015</v>
      </c>
      <c r="J464" s="21" t="s">
        <v>2342</v>
      </c>
      <c r="K464" s="21" t="s">
        <v>653</v>
      </c>
      <c r="L464" s="21" t="s">
        <v>2828</v>
      </c>
      <c r="M464" s="21"/>
      <c r="N464" s="21" t="s">
        <v>8</v>
      </c>
      <c r="O464" s="21" t="s">
        <v>2345</v>
      </c>
      <c r="P464" s="21" t="s">
        <v>2625</v>
      </c>
      <c r="Q464" s="21">
        <v>132</v>
      </c>
      <c r="R464" s="21">
        <v>0</v>
      </c>
      <c r="S464" s="21">
        <v>239</v>
      </c>
      <c r="T464" s="21">
        <v>371</v>
      </c>
      <c r="U464" s="21">
        <v>0.35580000000000001</v>
      </c>
      <c r="V464" s="21">
        <v>0</v>
      </c>
      <c r="W464" s="21">
        <v>0.35580000000000001</v>
      </c>
      <c r="X464" s="21" t="s">
        <v>2015</v>
      </c>
      <c r="Y464" s="21" t="s">
        <v>2342</v>
      </c>
      <c r="Z464" s="21" t="s">
        <v>2342</v>
      </c>
      <c r="AA464" s="21" t="s">
        <v>2342</v>
      </c>
      <c r="AB464" s="21" t="s">
        <v>2342</v>
      </c>
      <c r="AC464" s="21" t="s">
        <v>2342</v>
      </c>
      <c r="AD464" s="21" t="s">
        <v>2342</v>
      </c>
      <c r="AE464" s="21" t="s">
        <v>2342</v>
      </c>
      <c r="AF464" s="21" t="s">
        <v>2342</v>
      </c>
      <c r="AG464" s="21" t="s">
        <v>2342</v>
      </c>
      <c r="AH464" s="21" t="s">
        <v>2015</v>
      </c>
      <c r="AI464" s="21" t="s">
        <v>2015</v>
      </c>
      <c r="AJ464" s="21" t="s">
        <v>2015</v>
      </c>
      <c r="AK464" s="21" t="s">
        <v>2015</v>
      </c>
      <c r="AL464" s="21" t="s">
        <v>4802</v>
      </c>
    </row>
    <row r="465" spans="1:38" ht="15" customHeight="1">
      <c r="A465" s="21">
        <v>159490</v>
      </c>
      <c r="B465" s="21">
        <v>661005</v>
      </c>
      <c r="C465" s="21" t="s">
        <v>115</v>
      </c>
      <c r="D465" s="21" t="s">
        <v>2102</v>
      </c>
      <c r="E465" s="21" t="s">
        <v>8</v>
      </c>
      <c r="F465" s="21" t="s">
        <v>4865</v>
      </c>
      <c r="G465" s="21" t="s">
        <v>2340</v>
      </c>
      <c r="H465" s="21" t="s">
        <v>2341</v>
      </c>
      <c r="I465" s="21" t="s">
        <v>2015</v>
      </c>
      <c r="J465" s="21" t="s">
        <v>2342</v>
      </c>
      <c r="K465" s="21" t="s">
        <v>842</v>
      </c>
      <c r="L465" s="21" t="s">
        <v>5038</v>
      </c>
      <c r="M465" s="21"/>
      <c r="N465" s="21" t="s">
        <v>3070</v>
      </c>
      <c r="O465" s="21" t="s">
        <v>2345</v>
      </c>
      <c r="P465" s="21" t="s">
        <v>3071</v>
      </c>
      <c r="Q465" s="21">
        <v>49</v>
      </c>
      <c r="R465" s="21">
        <v>27</v>
      </c>
      <c r="S465" s="21">
        <v>308</v>
      </c>
      <c r="T465" s="21">
        <v>384</v>
      </c>
      <c r="U465" s="21">
        <v>0.12759999999999999</v>
      </c>
      <c r="V465" s="21">
        <v>7.0300000000000001E-2</v>
      </c>
      <c r="W465" s="21">
        <v>0.19789999999999999</v>
      </c>
      <c r="X465" s="21" t="s">
        <v>2342</v>
      </c>
      <c r="Y465" s="21" t="s">
        <v>2342</v>
      </c>
      <c r="Z465" s="21" t="s">
        <v>2342</v>
      </c>
      <c r="AA465" s="21" t="s">
        <v>2342</v>
      </c>
      <c r="AB465" s="21" t="s">
        <v>2342</v>
      </c>
      <c r="AC465" s="21" t="s">
        <v>2342</v>
      </c>
      <c r="AD465" s="21" t="s">
        <v>2342</v>
      </c>
      <c r="AE465" s="21" t="s">
        <v>2015</v>
      </c>
      <c r="AF465" s="21" t="s">
        <v>2015</v>
      </c>
      <c r="AG465" s="21" t="s">
        <v>2015</v>
      </c>
      <c r="AH465" s="21" t="s">
        <v>2015</v>
      </c>
      <c r="AI465" s="21" t="s">
        <v>2015</v>
      </c>
      <c r="AJ465" s="21" t="s">
        <v>2015</v>
      </c>
      <c r="AK465" s="21" t="s">
        <v>2015</v>
      </c>
      <c r="AL465" s="21" t="s">
        <v>4803</v>
      </c>
    </row>
    <row r="466" spans="1:38" ht="15" customHeight="1">
      <c r="A466" s="21">
        <v>159490</v>
      </c>
      <c r="B466" s="21">
        <v>661006</v>
      </c>
      <c r="C466" s="21" t="s">
        <v>115</v>
      </c>
      <c r="D466" s="21" t="s">
        <v>2102</v>
      </c>
      <c r="E466" s="21" t="s">
        <v>8</v>
      </c>
      <c r="F466" s="21" t="s">
        <v>4865</v>
      </c>
      <c r="G466" s="21" t="s">
        <v>2340</v>
      </c>
      <c r="H466" s="21" t="s">
        <v>2341</v>
      </c>
      <c r="I466" s="21" t="s">
        <v>2015</v>
      </c>
      <c r="J466" s="21" t="s">
        <v>2342</v>
      </c>
      <c r="K466" s="21" t="s">
        <v>843</v>
      </c>
      <c r="L466" s="21" t="s">
        <v>5039</v>
      </c>
      <c r="M466" s="21"/>
      <c r="N466" s="21" t="s">
        <v>3070</v>
      </c>
      <c r="O466" s="21" t="s">
        <v>2345</v>
      </c>
      <c r="P466" s="21" t="s">
        <v>3071</v>
      </c>
      <c r="Q466" s="21">
        <v>41</v>
      </c>
      <c r="R466" s="21">
        <v>10</v>
      </c>
      <c r="S466" s="21">
        <v>240</v>
      </c>
      <c r="T466" s="21">
        <v>291</v>
      </c>
      <c r="U466" s="21">
        <v>0.1409</v>
      </c>
      <c r="V466" s="21">
        <v>3.44E-2</v>
      </c>
      <c r="W466" s="21">
        <v>0.17530000000000001</v>
      </c>
      <c r="X466" s="21" t="s">
        <v>2015</v>
      </c>
      <c r="Y466" s="21" t="s">
        <v>2015</v>
      </c>
      <c r="Z466" s="21" t="s">
        <v>2015</v>
      </c>
      <c r="AA466" s="21" t="s">
        <v>2015</v>
      </c>
      <c r="AB466" s="21" t="s">
        <v>2015</v>
      </c>
      <c r="AC466" s="21" t="s">
        <v>2015</v>
      </c>
      <c r="AD466" s="21" t="s">
        <v>2015</v>
      </c>
      <c r="AE466" s="21" t="s">
        <v>2015</v>
      </c>
      <c r="AF466" s="21" t="s">
        <v>2015</v>
      </c>
      <c r="AG466" s="21" t="s">
        <v>2015</v>
      </c>
      <c r="AH466" s="21" t="s">
        <v>2342</v>
      </c>
      <c r="AI466" s="21" t="s">
        <v>2342</v>
      </c>
      <c r="AJ466" s="21" t="s">
        <v>2342</v>
      </c>
      <c r="AK466" s="21" t="s">
        <v>2342</v>
      </c>
      <c r="AL466" s="21" t="s">
        <v>4803</v>
      </c>
    </row>
    <row r="467" spans="1:38" ht="15" customHeight="1">
      <c r="A467" s="21">
        <v>159380</v>
      </c>
      <c r="B467" s="21">
        <v>661007</v>
      </c>
      <c r="C467" s="21" t="s">
        <v>152</v>
      </c>
      <c r="D467" s="21" t="s">
        <v>2140</v>
      </c>
      <c r="E467" s="21" t="s">
        <v>8</v>
      </c>
      <c r="F467" s="21" t="s">
        <v>4865</v>
      </c>
      <c r="G467" s="21" t="s">
        <v>2340</v>
      </c>
      <c r="H467" s="21" t="s">
        <v>2341</v>
      </c>
      <c r="I467" s="21" t="s">
        <v>2015</v>
      </c>
      <c r="J467" s="21" t="s">
        <v>2342</v>
      </c>
      <c r="K467" s="21" t="s">
        <v>1062</v>
      </c>
      <c r="L467" s="21" t="s">
        <v>3401</v>
      </c>
      <c r="M467" s="21"/>
      <c r="N467" s="21" t="s">
        <v>3402</v>
      </c>
      <c r="O467" s="21" t="s">
        <v>2345</v>
      </c>
      <c r="P467" s="21" t="s">
        <v>3403</v>
      </c>
      <c r="Q467" s="21">
        <v>45</v>
      </c>
      <c r="R467" s="21">
        <v>17</v>
      </c>
      <c r="S467" s="21">
        <v>118</v>
      </c>
      <c r="T467" s="21">
        <v>180</v>
      </c>
      <c r="U467" s="21">
        <v>0.25</v>
      </c>
      <c r="V467" s="21">
        <v>9.4399999999999998E-2</v>
      </c>
      <c r="W467" s="21">
        <v>0.34439999999999998</v>
      </c>
      <c r="X467" s="21" t="s">
        <v>2015</v>
      </c>
      <c r="Y467" s="21" t="s">
        <v>2015</v>
      </c>
      <c r="Z467" s="21" t="s">
        <v>2015</v>
      </c>
      <c r="AA467" s="21" t="s">
        <v>2015</v>
      </c>
      <c r="AB467" s="21" t="s">
        <v>2015</v>
      </c>
      <c r="AC467" s="21" t="s">
        <v>2015</v>
      </c>
      <c r="AD467" s="21" t="s">
        <v>2015</v>
      </c>
      <c r="AE467" s="21" t="s">
        <v>2015</v>
      </c>
      <c r="AF467" s="21" t="s">
        <v>2015</v>
      </c>
      <c r="AG467" s="21" t="s">
        <v>2015</v>
      </c>
      <c r="AH467" s="21" t="s">
        <v>2342</v>
      </c>
      <c r="AI467" s="21" t="s">
        <v>2342</v>
      </c>
      <c r="AJ467" s="21" t="s">
        <v>2342</v>
      </c>
      <c r="AK467" s="21" t="s">
        <v>2342</v>
      </c>
      <c r="AL467" s="21" t="s">
        <v>4803</v>
      </c>
    </row>
    <row r="468" spans="1:38" ht="15" customHeight="1">
      <c r="A468" s="21">
        <v>159380</v>
      </c>
      <c r="B468" s="21">
        <v>661008</v>
      </c>
      <c r="C468" s="21" t="s">
        <v>152</v>
      </c>
      <c r="D468" s="21" t="s">
        <v>2140</v>
      </c>
      <c r="E468" s="21" t="s">
        <v>8</v>
      </c>
      <c r="F468" s="21" t="s">
        <v>4865</v>
      </c>
      <c r="G468" s="21" t="s">
        <v>2340</v>
      </c>
      <c r="H468" s="21" t="s">
        <v>2341</v>
      </c>
      <c r="I468" s="21" t="s">
        <v>2015</v>
      </c>
      <c r="J468" s="21" t="s">
        <v>2342</v>
      </c>
      <c r="K468" s="21" t="s">
        <v>1063</v>
      </c>
      <c r="L468" s="21" t="s">
        <v>5107</v>
      </c>
      <c r="M468" s="21"/>
      <c r="N468" s="21" t="s">
        <v>3402</v>
      </c>
      <c r="O468" s="21" t="s">
        <v>2345</v>
      </c>
      <c r="P468" s="21" t="s">
        <v>3403</v>
      </c>
      <c r="Q468" s="21">
        <v>127</v>
      </c>
      <c r="R468" s="21">
        <v>36</v>
      </c>
      <c r="S468" s="21">
        <v>253</v>
      </c>
      <c r="T468" s="21">
        <v>416</v>
      </c>
      <c r="U468" s="21">
        <v>0.30530000000000002</v>
      </c>
      <c r="V468" s="21">
        <v>8.6499999999999994E-2</v>
      </c>
      <c r="W468" s="21">
        <v>0.39179999999999998</v>
      </c>
      <c r="X468" s="21" t="s">
        <v>2015</v>
      </c>
      <c r="Y468" s="21" t="s">
        <v>2342</v>
      </c>
      <c r="Z468" s="21" t="s">
        <v>2342</v>
      </c>
      <c r="AA468" s="21" t="s">
        <v>2342</v>
      </c>
      <c r="AB468" s="21" t="s">
        <v>2342</v>
      </c>
      <c r="AC468" s="21" t="s">
        <v>2342</v>
      </c>
      <c r="AD468" s="21" t="s">
        <v>2342</v>
      </c>
      <c r="AE468" s="21" t="s">
        <v>2342</v>
      </c>
      <c r="AF468" s="21" t="s">
        <v>2342</v>
      </c>
      <c r="AG468" s="21" t="s">
        <v>2342</v>
      </c>
      <c r="AH468" s="21" t="s">
        <v>2015</v>
      </c>
      <c r="AI468" s="21" t="s">
        <v>2015</v>
      </c>
      <c r="AJ468" s="21" t="s">
        <v>2015</v>
      </c>
      <c r="AK468" s="21" t="s">
        <v>2015</v>
      </c>
      <c r="AL468" s="21" t="s">
        <v>4803</v>
      </c>
    </row>
    <row r="469" spans="1:38" ht="15" customHeight="1">
      <c r="A469" s="21">
        <v>159986</v>
      </c>
      <c r="B469" s="21">
        <v>661012</v>
      </c>
      <c r="C469" s="21" t="s">
        <v>306</v>
      </c>
      <c r="D469" s="21" t="s">
        <v>2295</v>
      </c>
      <c r="E469" s="21" t="s">
        <v>8</v>
      </c>
      <c r="F469" s="21" t="s">
        <v>4865</v>
      </c>
      <c r="G469" s="21" t="s">
        <v>2340</v>
      </c>
      <c r="H469" s="21" t="s">
        <v>2341</v>
      </c>
      <c r="I469" s="21" t="s">
        <v>2015</v>
      </c>
      <c r="J469" s="21" t="s">
        <v>2342</v>
      </c>
      <c r="K469" s="21" t="s">
        <v>1954</v>
      </c>
      <c r="L469" s="21" t="s">
        <v>4569</v>
      </c>
      <c r="M469" s="21"/>
      <c r="N469" s="21" t="s">
        <v>8</v>
      </c>
      <c r="O469" s="21" t="s">
        <v>2345</v>
      </c>
      <c r="P469" s="21" t="s">
        <v>4201</v>
      </c>
      <c r="Q469" s="21">
        <v>149</v>
      </c>
      <c r="R469" s="21">
        <v>0</v>
      </c>
      <c r="S469" s="21">
        <v>197</v>
      </c>
      <c r="T469" s="21">
        <v>346</v>
      </c>
      <c r="U469" s="21">
        <v>0.43059999999999998</v>
      </c>
      <c r="V469" s="21">
        <v>0</v>
      </c>
      <c r="W469" s="21">
        <v>0.43059999999999998</v>
      </c>
      <c r="X469" s="21" t="s">
        <v>2015</v>
      </c>
      <c r="Y469" s="21" t="s">
        <v>2015</v>
      </c>
      <c r="Z469" s="21" t="s">
        <v>2342</v>
      </c>
      <c r="AA469" s="21" t="s">
        <v>2342</v>
      </c>
      <c r="AB469" s="21" t="s">
        <v>2342</v>
      </c>
      <c r="AC469" s="21" t="s">
        <v>2342</v>
      </c>
      <c r="AD469" s="21" t="s">
        <v>2342</v>
      </c>
      <c r="AE469" s="21" t="s">
        <v>2015</v>
      </c>
      <c r="AF469" s="21" t="s">
        <v>2015</v>
      </c>
      <c r="AG469" s="21" t="s">
        <v>2015</v>
      </c>
      <c r="AH469" s="21" t="s">
        <v>2015</v>
      </c>
      <c r="AI469" s="21" t="s">
        <v>2015</v>
      </c>
      <c r="AJ469" s="21" t="s">
        <v>2015</v>
      </c>
      <c r="AK469" s="21" t="s">
        <v>2015</v>
      </c>
      <c r="AL469" s="21" t="s">
        <v>4802</v>
      </c>
    </row>
    <row r="470" spans="1:38" ht="15" customHeight="1">
      <c r="A470" s="21">
        <v>159986</v>
      </c>
      <c r="B470" s="21">
        <v>661013</v>
      </c>
      <c r="C470" s="21" t="s">
        <v>306</v>
      </c>
      <c r="D470" s="21" t="s">
        <v>2295</v>
      </c>
      <c r="E470" s="21" t="s">
        <v>8</v>
      </c>
      <c r="F470" s="21" t="s">
        <v>4865</v>
      </c>
      <c r="G470" s="21" t="s">
        <v>2340</v>
      </c>
      <c r="H470" s="21" t="s">
        <v>2341</v>
      </c>
      <c r="I470" s="21" t="s">
        <v>2015</v>
      </c>
      <c r="J470" s="21" t="s">
        <v>2342</v>
      </c>
      <c r="K470" s="21" t="s">
        <v>1955</v>
      </c>
      <c r="L470" s="21" t="s">
        <v>4570</v>
      </c>
      <c r="M470" s="21"/>
      <c r="N470" s="21" t="s">
        <v>8</v>
      </c>
      <c r="O470" s="21" t="s">
        <v>2345</v>
      </c>
      <c r="P470" s="21" t="s">
        <v>4201</v>
      </c>
      <c r="Q470" s="21">
        <v>198</v>
      </c>
      <c r="R470" s="21">
        <v>0</v>
      </c>
      <c r="S470" s="21">
        <v>76</v>
      </c>
      <c r="T470" s="21">
        <v>274</v>
      </c>
      <c r="U470" s="21">
        <v>0.72260000000000002</v>
      </c>
      <c r="V470" s="21">
        <v>0</v>
      </c>
      <c r="W470" s="21">
        <v>0.72260000000000002</v>
      </c>
      <c r="X470" s="21" t="s">
        <v>2015</v>
      </c>
      <c r="Y470" s="21" t="s">
        <v>2342</v>
      </c>
      <c r="Z470" s="21" t="s">
        <v>2342</v>
      </c>
      <c r="AA470" s="21" t="s">
        <v>2342</v>
      </c>
      <c r="AB470" s="21" t="s">
        <v>2342</v>
      </c>
      <c r="AC470" s="21" t="s">
        <v>2342</v>
      </c>
      <c r="AD470" s="21" t="s">
        <v>2342</v>
      </c>
      <c r="AE470" s="21" t="s">
        <v>2015</v>
      </c>
      <c r="AF470" s="21" t="s">
        <v>2015</v>
      </c>
      <c r="AG470" s="21" t="s">
        <v>2015</v>
      </c>
      <c r="AH470" s="21" t="s">
        <v>2015</v>
      </c>
      <c r="AI470" s="21" t="s">
        <v>2015</v>
      </c>
      <c r="AJ470" s="21" t="s">
        <v>2015</v>
      </c>
      <c r="AK470" s="21" t="s">
        <v>2015</v>
      </c>
      <c r="AL470" s="21" t="s">
        <v>4802</v>
      </c>
    </row>
    <row r="471" spans="1:38" ht="15" customHeight="1">
      <c r="A471" s="21">
        <v>159986</v>
      </c>
      <c r="B471" s="21">
        <v>661016</v>
      </c>
      <c r="C471" s="21" t="s">
        <v>306</v>
      </c>
      <c r="D471" s="21" t="s">
        <v>2295</v>
      </c>
      <c r="E471" s="21" t="s">
        <v>8</v>
      </c>
      <c r="F471" s="21" t="s">
        <v>4865</v>
      </c>
      <c r="G471" s="21" t="s">
        <v>2340</v>
      </c>
      <c r="H471" s="21" t="s">
        <v>2341</v>
      </c>
      <c r="I471" s="21" t="s">
        <v>2015</v>
      </c>
      <c r="J471" s="21" t="s">
        <v>2342</v>
      </c>
      <c r="K471" s="21" t="s">
        <v>1950</v>
      </c>
      <c r="L471" s="21" t="s">
        <v>4565</v>
      </c>
      <c r="M471" s="21"/>
      <c r="N471" s="21" t="s">
        <v>8</v>
      </c>
      <c r="O471" s="21" t="s">
        <v>2345</v>
      </c>
      <c r="P471" s="21" t="s">
        <v>2763</v>
      </c>
      <c r="Q471" s="21">
        <v>289</v>
      </c>
      <c r="R471" s="21">
        <v>0</v>
      </c>
      <c r="S471" s="21">
        <v>8</v>
      </c>
      <c r="T471" s="21">
        <v>297</v>
      </c>
      <c r="U471" s="21">
        <v>0.97309999999999997</v>
      </c>
      <c r="V471" s="21">
        <v>0</v>
      </c>
      <c r="W471" s="21">
        <v>0.97309999999999997</v>
      </c>
      <c r="X471" s="21" t="s">
        <v>2015</v>
      </c>
      <c r="Y471" s="21" t="s">
        <v>2015</v>
      </c>
      <c r="Z471" s="21" t="s">
        <v>2015</v>
      </c>
      <c r="AA471" s="21" t="s">
        <v>2015</v>
      </c>
      <c r="AB471" s="21" t="s">
        <v>2015</v>
      </c>
      <c r="AC471" s="21" t="s">
        <v>2015</v>
      </c>
      <c r="AD471" s="21" t="s">
        <v>2015</v>
      </c>
      <c r="AE471" s="21" t="s">
        <v>2015</v>
      </c>
      <c r="AF471" s="21" t="s">
        <v>2015</v>
      </c>
      <c r="AG471" s="21" t="s">
        <v>2015</v>
      </c>
      <c r="AH471" s="21" t="s">
        <v>2342</v>
      </c>
      <c r="AI471" s="21" t="s">
        <v>2342</v>
      </c>
      <c r="AJ471" s="21" t="s">
        <v>2342</v>
      </c>
      <c r="AK471" s="21" t="s">
        <v>2342</v>
      </c>
      <c r="AL471" s="21" t="s">
        <v>4802</v>
      </c>
    </row>
    <row r="472" spans="1:38" ht="15" customHeight="1">
      <c r="A472" s="21">
        <v>159986</v>
      </c>
      <c r="B472" s="21">
        <v>661018</v>
      </c>
      <c r="C472" s="21" t="s">
        <v>306</v>
      </c>
      <c r="D472" s="21" t="s">
        <v>2295</v>
      </c>
      <c r="E472" s="21" t="s">
        <v>8</v>
      </c>
      <c r="F472" s="21" t="s">
        <v>4865</v>
      </c>
      <c r="G472" s="21" t="s">
        <v>2340</v>
      </c>
      <c r="H472" s="21" t="s">
        <v>2341</v>
      </c>
      <c r="I472" s="21" t="s">
        <v>2015</v>
      </c>
      <c r="J472" s="21" t="s">
        <v>2342</v>
      </c>
      <c r="K472" s="21" t="s">
        <v>1957</v>
      </c>
      <c r="L472" s="21" t="s">
        <v>4572</v>
      </c>
      <c r="M472" s="21"/>
      <c r="N472" s="21" t="s">
        <v>8</v>
      </c>
      <c r="O472" s="21" t="s">
        <v>2345</v>
      </c>
      <c r="P472" s="21" t="s">
        <v>4201</v>
      </c>
      <c r="Q472" s="21">
        <v>104</v>
      </c>
      <c r="R472" s="21">
        <v>0</v>
      </c>
      <c r="S472" s="21">
        <v>65</v>
      </c>
      <c r="T472" s="21">
        <v>169</v>
      </c>
      <c r="U472" s="21">
        <v>0.61539999999999995</v>
      </c>
      <c r="V472" s="21">
        <v>0</v>
      </c>
      <c r="W472" s="21">
        <v>0.61539999999999995</v>
      </c>
      <c r="X472" s="21" t="s">
        <v>2015</v>
      </c>
      <c r="Y472" s="21" t="s">
        <v>2015</v>
      </c>
      <c r="Z472" s="21" t="s">
        <v>2015</v>
      </c>
      <c r="AA472" s="21" t="s">
        <v>2015</v>
      </c>
      <c r="AB472" s="21" t="s">
        <v>2015</v>
      </c>
      <c r="AC472" s="21" t="s">
        <v>2015</v>
      </c>
      <c r="AD472" s="21" t="s">
        <v>2342</v>
      </c>
      <c r="AE472" s="21" t="s">
        <v>2342</v>
      </c>
      <c r="AF472" s="21" t="s">
        <v>2342</v>
      </c>
      <c r="AG472" s="21" t="s">
        <v>2342</v>
      </c>
      <c r="AH472" s="21" t="s">
        <v>2015</v>
      </c>
      <c r="AI472" s="21" t="s">
        <v>2015</v>
      </c>
      <c r="AJ472" s="21" t="s">
        <v>2015</v>
      </c>
      <c r="AK472" s="21" t="s">
        <v>2015</v>
      </c>
      <c r="AL472" s="21" t="s">
        <v>4802</v>
      </c>
    </row>
    <row r="473" spans="1:38" ht="15" customHeight="1">
      <c r="A473" s="21">
        <v>159448</v>
      </c>
      <c r="B473" s="21">
        <v>661019</v>
      </c>
      <c r="C473" s="21" t="s">
        <v>187</v>
      </c>
      <c r="D473" s="21" t="s">
        <v>2175</v>
      </c>
      <c r="E473" s="21" t="s">
        <v>8</v>
      </c>
      <c r="F473" s="21" t="s">
        <v>4865</v>
      </c>
      <c r="G473" s="21" t="s">
        <v>2340</v>
      </c>
      <c r="H473" s="21" t="s">
        <v>2341</v>
      </c>
      <c r="I473" s="21" t="s">
        <v>2015</v>
      </c>
      <c r="J473" s="21" t="s">
        <v>2342</v>
      </c>
      <c r="K473" s="21" t="s">
        <v>1212</v>
      </c>
      <c r="L473" s="21" t="s">
        <v>5504</v>
      </c>
      <c r="M473" s="21"/>
      <c r="N473" s="21" t="s">
        <v>3575</v>
      </c>
      <c r="O473" s="21" t="s">
        <v>2345</v>
      </c>
      <c r="P473" s="21" t="s">
        <v>3576</v>
      </c>
      <c r="Q473" s="21">
        <v>112</v>
      </c>
      <c r="R473" s="21">
        <v>54</v>
      </c>
      <c r="S473" s="21">
        <v>283</v>
      </c>
      <c r="T473" s="21">
        <v>449</v>
      </c>
      <c r="U473" s="21">
        <v>0.24940000000000001</v>
      </c>
      <c r="V473" s="21">
        <v>0.1203</v>
      </c>
      <c r="W473" s="21">
        <v>0.36969999999999997</v>
      </c>
      <c r="X473" s="21" t="s">
        <v>2015</v>
      </c>
      <c r="Y473" s="21" t="s">
        <v>2342</v>
      </c>
      <c r="Z473" s="21" t="s">
        <v>2342</v>
      </c>
      <c r="AA473" s="21" t="s">
        <v>2342</v>
      </c>
      <c r="AB473" s="21" t="s">
        <v>2342</v>
      </c>
      <c r="AC473" s="21" t="s">
        <v>2342</v>
      </c>
      <c r="AD473" s="21" t="s">
        <v>2342</v>
      </c>
      <c r="AE473" s="21" t="s">
        <v>2015</v>
      </c>
      <c r="AF473" s="21" t="s">
        <v>2015</v>
      </c>
      <c r="AG473" s="21" t="s">
        <v>2015</v>
      </c>
      <c r="AH473" s="21" t="s">
        <v>2015</v>
      </c>
      <c r="AI473" s="21" t="s">
        <v>2015</v>
      </c>
      <c r="AJ473" s="21" t="s">
        <v>2015</v>
      </c>
      <c r="AK473" s="21" t="s">
        <v>2015</v>
      </c>
      <c r="AL473" s="21" t="s">
        <v>4803</v>
      </c>
    </row>
    <row r="474" spans="1:38" ht="15" customHeight="1">
      <c r="A474" s="21">
        <v>159448</v>
      </c>
      <c r="B474" s="21">
        <v>661020</v>
      </c>
      <c r="C474" s="21" t="s">
        <v>187</v>
      </c>
      <c r="D474" s="21" t="s">
        <v>2175</v>
      </c>
      <c r="E474" s="21" t="s">
        <v>8</v>
      </c>
      <c r="F474" s="21" t="s">
        <v>4865</v>
      </c>
      <c r="G474" s="21" t="s">
        <v>2340</v>
      </c>
      <c r="H474" s="21" t="s">
        <v>2341</v>
      </c>
      <c r="I474" s="21" t="s">
        <v>2015</v>
      </c>
      <c r="J474" s="21" t="s">
        <v>2342</v>
      </c>
      <c r="K474" s="21" t="s">
        <v>1215</v>
      </c>
      <c r="L474" s="21" t="s">
        <v>5504</v>
      </c>
      <c r="M474" s="21"/>
      <c r="N474" s="21" t="s">
        <v>3575</v>
      </c>
      <c r="O474" s="21" t="s">
        <v>2345</v>
      </c>
      <c r="P474" s="21" t="s">
        <v>3576</v>
      </c>
      <c r="Q474" s="21">
        <v>26</v>
      </c>
      <c r="R474" s="21">
        <v>12</v>
      </c>
      <c r="S474" s="21">
        <v>85</v>
      </c>
      <c r="T474" s="21">
        <v>123</v>
      </c>
      <c r="U474" s="21">
        <v>0.2114</v>
      </c>
      <c r="V474" s="21">
        <v>9.7600000000000006E-2</v>
      </c>
      <c r="W474" s="21">
        <v>0.30890000000000001</v>
      </c>
      <c r="X474" s="21" t="s">
        <v>2015</v>
      </c>
      <c r="Y474" s="21" t="s">
        <v>2342</v>
      </c>
      <c r="Z474" s="21" t="s">
        <v>2342</v>
      </c>
      <c r="AA474" s="21" t="s">
        <v>2342</v>
      </c>
      <c r="AB474" s="21" t="s">
        <v>2342</v>
      </c>
      <c r="AC474" s="21" t="s">
        <v>2342</v>
      </c>
      <c r="AD474" s="21" t="s">
        <v>2342</v>
      </c>
      <c r="AE474" s="21" t="s">
        <v>2015</v>
      </c>
      <c r="AF474" s="21" t="s">
        <v>2015</v>
      </c>
      <c r="AG474" s="21" t="s">
        <v>2015</v>
      </c>
      <c r="AH474" s="21" t="s">
        <v>2015</v>
      </c>
      <c r="AI474" s="21" t="s">
        <v>2015</v>
      </c>
      <c r="AJ474" s="21" t="s">
        <v>2015</v>
      </c>
      <c r="AK474" s="21" t="s">
        <v>2015</v>
      </c>
      <c r="AL474" s="21" t="s">
        <v>4803</v>
      </c>
    </row>
    <row r="475" spans="1:38" ht="15" customHeight="1">
      <c r="A475" s="21">
        <v>159448</v>
      </c>
      <c r="B475" s="21">
        <v>661021</v>
      </c>
      <c r="C475" s="21" t="s">
        <v>187</v>
      </c>
      <c r="D475" s="21" t="s">
        <v>2175</v>
      </c>
      <c r="E475" s="21" t="s">
        <v>8</v>
      </c>
      <c r="F475" s="21" t="s">
        <v>4865</v>
      </c>
      <c r="G475" s="21" t="s">
        <v>2340</v>
      </c>
      <c r="H475" s="21" t="s">
        <v>2341</v>
      </c>
      <c r="I475" s="21" t="s">
        <v>2015</v>
      </c>
      <c r="J475" s="21" t="s">
        <v>2342</v>
      </c>
      <c r="K475" s="21" t="s">
        <v>1214</v>
      </c>
      <c r="L475" s="21" t="s">
        <v>5504</v>
      </c>
      <c r="M475" s="21"/>
      <c r="N475" s="21" t="s">
        <v>3575</v>
      </c>
      <c r="O475" s="21" t="s">
        <v>2345</v>
      </c>
      <c r="P475" s="21" t="s">
        <v>3576</v>
      </c>
      <c r="Q475" s="21">
        <v>69</v>
      </c>
      <c r="R475" s="21">
        <v>23</v>
      </c>
      <c r="S475" s="21">
        <v>229</v>
      </c>
      <c r="T475" s="21">
        <v>321</v>
      </c>
      <c r="U475" s="21">
        <v>0.215</v>
      </c>
      <c r="V475" s="21">
        <v>7.17E-2</v>
      </c>
      <c r="W475" s="21">
        <v>0.28660000000000002</v>
      </c>
      <c r="X475" s="21" t="s">
        <v>2015</v>
      </c>
      <c r="Y475" s="21" t="s">
        <v>2015</v>
      </c>
      <c r="Z475" s="21" t="s">
        <v>2015</v>
      </c>
      <c r="AA475" s="21" t="s">
        <v>2015</v>
      </c>
      <c r="AB475" s="21" t="s">
        <v>2015</v>
      </c>
      <c r="AC475" s="21" t="s">
        <v>2015</v>
      </c>
      <c r="AD475" s="21" t="s">
        <v>2015</v>
      </c>
      <c r="AE475" s="21" t="s">
        <v>2342</v>
      </c>
      <c r="AF475" s="21" t="s">
        <v>2342</v>
      </c>
      <c r="AG475" s="21" t="s">
        <v>2342</v>
      </c>
      <c r="AH475" s="21" t="s">
        <v>2015</v>
      </c>
      <c r="AI475" s="21" t="s">
        <v>2015</v>
      </c>
      <c r="AJ475" s="21" t="s">
        <v>2015</v>
      </c>
      <c r="AK475" s="21" t="s">
        <v>2015</v>
      </c>
      <c r="AL475" s="21" t="s">
        <v>4803</v>
      </c>
    </row>
    <row r="476" spans="1:38" ht="15" customHeight="1">
      <c r="A476" s="21">
        <v>159448</v>
      </c>
      <c r="B476" s="21">
        <v>661022</v>
      </c>
      <c r="C476" s="21" t="s">
        <v>187</v>
      </c>
      <c r="D476" s="21" t="s">
        <v>2175</v>
      </c>
      <c r="E476" s="21" t="s">
        <v>8</v>
      </c>
      <c r="F476" s="21" t="s">
        <v>4865</v>
      </c>
      <c r="G476" s="21" t="s">
        <v>2340</v>
      </c>
      <c r="H476" s="21" t="s">
        <v>2341</v>
      </c>
      <c r="I476" s="21" t="s">
        <v>2015</v>
      </c>
      <c r="J476" s="21" t="s">
        <v>2342</v>
      </c>
      <c r="K476" s="21" t="s">
        <v>1213</v>
      </c>
      <c r="L476" s="21" t="s">
        <v>3577</v>
      </c>
      <c r="M476" s="21"/>
      <c r="N476" s="21" t="s">
        <v>3575</v>
      </c>
      <c r="O476" s="21" t="s">
        <v>2345</v>
      </c>
      <c r="P476" s="21" t="s">
        <v>3576</v>
      </c>
      <c r="Q476" s="21">
        <v>68</v>
      </c>
      <c r="R476" s="21">
        <v>32</v>
      </c>
      <c r="S476" s="21">
        <v>311</v>
      </c>
      <c r="T476" s="21">
        <v>411</v>
      </c>
      <c r="U476" s="21">
        <v>0.16550000000000001</v>
      </c>
      <c r="V476" s="21">
        <v>7.7899999999999997E-2</v>
      </c>
      <c r="W476" s="21">
        <v>0.24329999999999999</v>
      </c>
      <c r="X476" s="21" t="s">
        <v>2015</v>
      </c>
      <c r="Y476" s="21" t="s">
        <v>2015</v>
      </c>
      <c r="Z476" s="21" t="s">
        <v>2015</v>
      </c>
      <c r="AA476" s="21" t="s">
        <v>2015</v>
      </c>
      <c r="AB476" s="21" t="s">
        <v>2015</v>
      </c>
      <c r="AC476" s="21" t="s">
        <v>2015</v>
      </c>
      <c r="AD476" s="21" t="s">
        <v>2015</v>
      </c>
      <c r="AE476" s="21" t="s">
        <v>2015</v>
      </c>
      <c r="AF476" s="21" t="s">
        <v>2015</v>
      </c>
      <c r="AG476" s="21" t="s">
        <v>2015</v>
      </c>
      <c r="AH476" s="21" t="s">
        <v>2342</v>
      </c>
      <c r="AI476" s="21" t="s">
        <v>2342</v>
      </c>
      <c r="AJ476" s="21" t="s">
        <v>2342</v>
      </c>
      <c r="AK476" s="21" t="s">
        <v>2342</v>
      </c>
      <c r="AL476" s="21" t="s">
        <v>4803</v>
      </c>
    </row>
    <row r="477" spans="1:38" ht="15" customHeight="1">
      <c r="A477" s="21">
        <v>159401</v>
      </c>
      <c r="B477" s="21">
        <v>661027</v>
      </c>
      <c r="C477" s="21" t="s">
        <v>242</v>
      </c>
      <c r="D477" s="21" t="s">
        <v>2230</v>
      </c>
      <c r="E477" s="21" t="s">
        <v>8</v>
      </c>
      <c r="F477" s="21" t="s">
        <v>4865</v>
      </c>
      <c r="G477" s="21" t="s">
        <v>2340</v>
      </c>
      <c r="H477" s="21" t="s">
        <v>2341</v>
      </c>
      <c r="I477" s="21" t="s">
        <v>2015</v>
      </c>
      <c r="J477" s="21" t="s">
        <v>2342</v>
      </c>
      <c r="K477" s="21" t="s">
        <v>1495</v>
      </c>
      <c r="L477" s="21" t="s">
        <v>5225</v>
      </c>
      <c r="M477" s="21"/>
      <c r="N477" s="21" t="s">
        <v>3955</v>
      </c>
      <c r="O477" s="21" t="s">
        <v>2345</v>
      </c>
      <c r="P477" s="21" t="s">
        <v>3956</v>
      </c>
      <c r="Q477" s="21">
        <v>254</v>
      </c>
      <c r="R477" s="21">
        <v>0</v>
      </c>
      <c r="S477" s="21">
        <v>228</v>
      </c>
      <c r="T477" s="21">
        <v>482</v>
      </c>
      <c r="U477" s="21">
        <v>0.52700000000000002</v>
      </c>
      <c r="V477" s="21">
        <v>0</v>
      </c>
      <c r="W477" s="21">
        <v>0.52700000000000002</v>
      </c>
      <c r="X477" s="21" t="s">
        <v>2015</v>
      </c>
      <c r="Y477" s="21" t="s">
        <v>2015</v>
      </c>
      <c r="Z477" s="21" t="s">
        <v>2015</v>
      </c>
      <c r="AA477" s="21" t="s">
        <v>2015</v>
      </c>
      <c r="AB477" s="21" t="s">
        <v>2015</v>
      </c>
      <c r="AC477" s="21" t="s">
        <v>2015</v>
      </c>
      <c r="AD477" s="21" t="s">
        <v>2015</v>
      </c>
      <c r="AE477" s="21" t="s">
        <v>2015</v>
      </c>
      <c r="AF477" s="21" t="s">
        <v>2015</v>
      </c>
      <c r="AG477" s="21" t="s">
        <v>2015</v>
      </c>
      <c r="AH477" s="21" t="s">
        <v>2342</v>
      </c>
      <c r="AI477" s="21" t="s">
        <v>2342</v>
      </c>
      <c r="AJ477" s="21" t="s">
        <v>2342</v>
      </c>
      <c r="AK477" s="21" t="s">
        <v>2342</v>
      </c>
      <c r="AL477" s="21" t="s">
        <v>4802</v>
      </c>
    </row>
    <row r="478" spans="1:38" ht="15" customHeight="1">
      <c r="A478" s="21">
        <v>159900</v>
      </c>
      <c r="B478" s="21">
        <v>661029</v>
      </c>
      <c r="C478" s="21" t="s">
        <v>266</v>
      </c>
      <c r="D478" s="21" t="s">
        <v>2254</v>
      </c>
      <c r="E478" s="21" t="s">
        <v>8</v>
      </c>
      <c r="F478" s="21" t="s">
        <v>4865</v>
      </c>
      <c r="G478" s="21" t="s">
        <v>2340</v>
      </c>
      <c r="H478" s="21" t="s">
        <v>2341</v>
      </c>
      <c r="I478" s="21" t="s">
        <v>2015</v>
      </c>
      <c r="J478" s="21" t="s">
        <v>2342</v>
      </c>
      <c r="K478" s="21" t="s">
        <v>534</v>
      </c>
      <c r="L478" s="21" t="s">
        <v>4189</v>
      </c>
      <c r="M478" s="21"/>
      <c r="N478" s="21" t="s">
        <v>8</v>
      </c>
      <c r="O478" s="21" t="s">
        <v>2345</v>
      </c>
      <c r="P478" s="21" t="s">
        <v>3511</v>
      </c>
      <c r="Q478" s="21">
        <v>293</v>
      </c>
      <c r="R478" s="21">
        <v>0</v>
      </c>
      <c r="S478" s="21">
        <v>39</v>
      </c>
      <c r="T478" s="21">
        <v>332</v>
      </c>
      <c r="U478" s="21">
        <v>0.88249999999999995</v>
      </c>
      <c r="V478" s="21">
        <v>0</v>
      </c>
      <c r="W478" s="21">
        <v>0.88249999999999995</v>
      </c>
      <c r="X478" s="21" t="s">
        <v>2015</v>
      </c>
      <c r="Y478" s="21" t="s">
        <v>2342</v>
      </c>
      <c r="Z478" s="21" t="s">
        <v>2342</v>
      </c>
      <c r="AA478" s="21" t="s">
        <v>2342</v>
      </c>
      <c r="AB478" s="21" t="s">
        <v>2342</v>
      </c>
      <c r="AC478" s="21" t="s">
        <v>2342</v>
      </c>
      <c r="AD478" s="21" t="s">
        <v>2342</v>
      </c>
      <c r="AE478" s="21" t="s">
        <v>2342</v>
      </c>
      <c r="AF478" s="21" t="s">
        <v>2015</v>
      </c>
      <c r="AG478" s="21" t="s">
        <v>2015</v>
      </c>
      <c r="AH478" s="21" t="s">
        <v>2015</v>
      </c>
      <c r="AI478" s="21" t="s">
        <v>2015</v>
      </c>
      <c r="AJ478" s="21" t="s">
        <v>2015</v>
      </c>
      <c r="AK478" s="21" t="s">
        <v>2015</v>
      </c>
      <c r="AL478" s="21" t="s">
        <v>4802</v>
      </c>
    </row>
    <row r="479" spans="1:38" ht="15" customHeight="1">
      <c r="A479" s="21">
        <v>159900</v>
      </c>
      <c r="B479" s="21">
        <v>661030</v>
      </c>
      <c r="C479" s="21" t="s">
        <v>266</v>
      </c>
      <c r="D479" s="21" t="s">
        <v>2254</v>
      </c>
      <c r="E479" s="21" t="s">
        <v>8</v>
      </c>
      <c r="F479" s="21" t="s">
        <v>4865</v>
      </c>
      <c r="G479" s="21" t="s">
        <v>2340</v>
      </c>
      <c r="H479" s="21" t="s">
        <v>2341</v>
      </c>
      <c r="I479" s="21" t="s">
        <v>2015</v>
      </c>
      <c r="J479" s="21" t="s">
        <v>2342</v>
      </c>
      <c r="K479" s="21" t="s">
        <v>1698</v>
      </c>
      <c r="L479" s="21" t="s">
        <v>4190</v>
      </c>
      <c r="M479" s="21"/>
      <c r="N479" s="21" t="s">
        <v>8</v>
      </c>
      <c r="O479" s="21" t="s">
        <v>2345</v>
      </c>
      <c r="P479" s="21" t="s">
        <v>3740</v>
      </c>
      <c r="Q479" s="21">
        <v>408</v>
      </c>
      <c r="R479" s="21">
        <v>0</v>
      </c>
      <c r="S479" s="21">
        <v>0</v>
      </c>
      <c r="T479" s="21">
        <v>408</v>
      </c>
      <c r="U479" s="21">
        <v>1</v>
      </c>
      <c r="V479" s="21">
        <v>0</v>
      </c>
      <c r="W479" s="21">
        <v>1</v>
      </c>
      <c r="X479" s="21" t="s">
        <v>2342</v>
      </c>
      <c r="Y479" s="21" t="s">
        <v>2342</v>
      </c>
      <c r="Z479" s="21" t="s">
        <v>2342</v>
      </c>
      <c r="AA479" s="21" t="s">
        <v>2342</v>
      </c>
      <c r="AB479" s="21" t="s">
        <v>2342</v>
      </c>
      <c r="AC479" s="21" t="s">
        <v>2342</v>
      </c>
      <c r="AD479" s="21" t="s">
        <v>2342</v>
      </c>
      <c r="AE479" s="21" t="s">
        <v>2015</v>
      </c>
      <c r="AF479" s="21" t="s">
        <v>2015</v>
      </c>
      <c r="AG479" s="21" t="s">
        <v>2015</v>
      </c>
      <c r="AH479" s="21" t="s">
        <v>2015</v>
      </c>
      <c r="AI479" s="21" t="s">
        <v>2015</v>
      </c>
      <c r="AJ479" s="21" t="s">
        <v>2015</v>
      </c>
      <c r="AK479" s="21" t="s">
        <v>2015</v>
      </c>
      <c r="AL479" s="21" t="s">
        <v>4802</v>
      </c>
    </row>
    <row r="480" spans="1:38" ht="15" customHeight="1">
      <c r="A480" s="21">
        <v>159900</v>
      </c>
      <c r="B480" s="21">
        <v>661032</v>
      </c>
      <c r="C480" s="21" t="s">
        <v>266</v>
      </c>
      <c r="D480" s="21" t="s">
        <v>2254</v>
      </c>
      <c r="E480" s="21" t="s">
        <v>8</v>
      </c>
      <c r="F480" s="21" t="s">
        <v>4865</v>
      </c>
      <c r="G480" s="21" t="s">
        <v>2340</v>
      </c>
      <c r="H480" s="21" t="s">
        <v>2341</v>
      </c>
      <c r="I480" s="21" t="s">
        <v>2015</v>
      </c>
      <c r="J480" s="21" t="s">
        <v>2342</v>
      </c>
      <c r="K480" s="21" t="s">
        <v>1699</v>
      </c>
      <c r="L480" s="21" t="s">
        <v>4193</v>
      </c>
      <c r="M480" s="21"/>
      <c r="N480" s="21" t="s">
        <v>8</v>
      </c>
      <c r="O480" s="21" t="s">
        <v>2345</v>
      </c>
      <c r="P480" s="21" t="s">
        <v>2928</v>
      </c>
      <c r="Q480" s="21">
        <v>114</v>
      </c>
      <c r="R480" s="21">
        <v>0</v>
      </c>
      <c r="S480" s="21">
        <v>145</v>
      </c>
      <c r="T480" s="21">
        <v>259</v>
      </c>
      <c r="U480" s="21">
        <v>0.44019999999999998</v>
      </c>
      <c r="V480" s="21">
        <v>0</v>
      </c>
      <c r="W480" s="21">
        <v>0.44019999999999998</v>
      </c>
      <c r="X480" s="21" t="s">
        <v>2342</v>
      </c>
      <c r="Y480" s="21" t="s">
        <v>2342</v>
      </c>
      <c r="Z480" s="21" t="s">
        <v>2342</v>
      </c>
      <c r="AA480" s="21" t="s">
        <v>2342</v>
      </c>
      <c r="AB480" s="21" t="s">
        <v>2342</v>
      </c>
      <c r="AC480" s="21" t="s">
        <v>2342</v>
      </c>
      <c r="AD480" s="21" t="s">
        <v>2342</v>
      </c>
      <c r="AE480" s="21" t="s">
        <v>2015</v>
      </c>
      <c r="AF480" s="21" t="s">
        <v>2015</v>
      </c>
      <c r="AG480" s="21" t="s">
        <v>2015</v>
      </c>
      <c r="AH480" s="21" t="s">
        <v>2015</v>
      </c>
      <c r="AI480" s="21" t="s">
        <v>2015</v>
      </c>
      <c r="AJ480" s="21" t="s">
        <v>2015</v>
      </c>
      <c r="AK480" s="21" t="s">
        <v>2015</v>
      </c>
      <c r="AL480" s="21" t="s">
        <v>4802</v>
      </c>
    </row>
    <row r="481" spans="1:38" ht="15" customHeight="1">
      <c r="A481" s="21">
        <v>159900</v>
      </c>
      <c r="B481" s="21">
        <v>661033</v>
      </c>
      <c r="C481" s="21" t="s">
        <v>266</v>
      </c>
      <c r="D481" s="21" t="s">
        <v>2254</v>
      </c>
      <c r="E481" s="21" t="s">
        <v>8</v>
      </c>
      <c r="F481" s="21" t="s">
        <v>4865</v>
      </c>
      <c r="G481" s="21" t="s">
        <v>2340</v>
      </c>
      <c r="H481" s="21" t="s">
        <v>2341</v>
      </c>
      <c r="I481" s="21" t="s">
        <v>2015</v>
      </c>
      <c r="J481" s="21" t="s">
        <v>2342</v>
      </c>
      <c r="K481" s="21" t="s">
        <v>1700</v>
      </c>
      <c r="L481" s="21" t="s">
        <v>4194</v>
      </c>
      <c r="M481" s="21"/>
      <c r="N481" s="21" t="s">
        <v>8</v>
      </c>
      <c r="O481" s="21" t="s">
        <v>2345</v>
      </c>
      <c r="P481" s="21" t="s">
        <v>4195</v>
      </c>
      <c r="Q481" s="21">
        <v>387</v>
      </c>
      <c r="R481" s="21">
        <v>0</v>
      </c>
      <c r="S481" s="21">
        <v>0</v>
      </c>
      <c r="T481" s="21">
        <v>387</v>
      </c>
      <c r="U481" s="21">
        <v>1</v>
      </c>
      <c r="V481" s="21">
        <v>0</v>
      </c>
      <c r="W481" s="21">
        <v>1</v>
      </c>
      <c r="X481" s="21" t="s">
        <v>2015</v>
      </c>
      <c r="Y481" s="21" t="s">
        <v>2342</v>
      </c>
      <c r="Z481" s="21" t="s">
        <v>2342</v>
      </c>
      <c r="AA481" s="21" t="s">
        <v>2342</v>
      </c>
      <c r="AB481" s="21" t="s">
        <v>2342</v>
      </c>
      <c r="AC481" s="21" t="s">
        <v>2342</v>
      </c>
      <c r="AD481" s="21" t="s">
        <v>2342</v>
      </c>
      <c r="AE481" s="21" t="s">
        <v>2015</v>
      </c>
      <c r="AF481" s="21" t="s">
        <v>2015</v>
      </c>
      <c r="AG481" s="21" t="s">
        <v>2015</v>
      </c>
      <c r="AH481" s="21" t="s">
        <v>2015</v>
      </c>
      <c r="AI481" s="21" t="s">
        <v>2015</v>
      </c>
      <c r="AJ481" s="21" t="s">
        <v>2015</v>
      </c>
      <c r="AK481" s="21" t="s">
        <v>2015</v>
      </c>
      <c r="AL481" s="21" t="s">
        <v>4802</v>
      </c>
    </row>
    <row r="482" spans="1:38" ht="15" customHeight="1">
      <c r="A482" s="21">
        <v>159900</v>
      </c>
      <c r="B482" s="21">
        <v>661037</v>
      </c>
      <c r="C482" s="21" t="s">
        <v>266</v>
      </c>
      <c r="D482" s="21" t="s">
        <v>2254</v>
      </c>
      <c r="E482" s="21" t="s">
        <v>8</v>
      </c>
      <c r="F482" s="21" t="s">
        <v>4865</v>
      </c>
      <c r="G482" s="21" t="s">
        <v>2340</v>
      </c>
      <c r="H482" s="21" t="s">
        <v>2341</v>
      </c>
      <c r="I482" s="21" t="s">
        <v>2015</v>
      </c>
      <c r="J482" s="21" t="s">
        <v>2342</v>
      </c>
      <c r="K482" s="21" t="s">
        <v>1030</v>
      </c>
      <c r="L482" s="21" t="s">
        <v>4204</v>
      </c>
      <c r="M482" s="21"/>
      <c r="N482" s="21" t="s">
        <v>8</v>
      </c>
      <c r="O482" s="21" t="s">
        <v>2345</v>
      </c>
      <c r="P482" s="21" t="s">
        <v>3511</v>
      </c>
      <c r="Q482" s="21">
        <v>277</v>
      </c>
      <c r="R482" s="21">
        <v>0</v>
      </c>
      <c r="S482" s="21">
        <v>182</v>
      </c>
      <c r="T482" s="21">
        <v>459</v>
      </c>
      <c r="U482" s="21">
        <v>0.60350000000000004</v>
      </c>
      <c r="V482" s="21">
        <v>0</v>
      </c>
      <c r="W482" s="21">
        <v>0.60350000000000004</v>
      </c>
      <c r="X482" s="21" t="s">
        <v>2342</v>
      </c>
      <c r="Y482" s="21" t="s">
        <v>2342</v>
      </c>
      <c r="Z482" s="21" t="s">
        <v>2342</v>
      </c>
      <c r="AA482" s="21" t="s">
        <v>2342</v>
      </c>
      <c r="AB482" s="21" t="s">
        <v>2342</v>
      </c>
      <c r="AC482" s="21" t="s">
        <v>2342</v>
      </c>
      <c r="AD482" s="21" t="s">
        <v>2342</v>
      </c>
      <c r="AE482" s="21" t="s">
        <v>2342</v>
      </c>
      <c r="AF482" s="21" t="s">
        <v>2015</v>
      </c>
      <c r="AG482" s="21" t="s">
        <v>2015</v>
      </c>
      <c r="AH482" s="21" t="s">
        <v>2015</v>
      </c>
      <c r="AI482" s="21" t="s">
        <v>2015</v>
      </c>
      <c r="AJ482" s="21" t="s">
        <v>2015</v>
      </c>
      <c r="AK482" s="21" t="s">
        <v>2015</v>
      </c>
      <c r="AL482" s="21" t="s">
        <v>4802</v>
      </c>
    </row>
    <row r="483" spans="1:38" ht="15" customHeight="1">
      <c r="A483" s="21">
        <v>159900</v>
      </c>
      <c r="B483" s="21">
        <v>661039</v>
      </c>
      <c r="C483" s="21" t="s">
        <v>266</v>
      </c>
      <c r="D483" s="21" t="s">
        <v>2254</v>
      </c>
      <c r="E483" s="21" t="s">
        <v>8</v>
      </c>
      <c r="F483" s="21" t="s">
        <v>4865</v>
      </c>
      <c r="G483" s="21" t="s">
        <v>2340</v>
      </c>
      <c r="H483" s="21" t="s">
        <v>2341</v>
      </c>
      <c r="I483" s="21" t="s">
        <v>2015</v>
      </c>
      <c r="J483" s="21" t="s">
        <v>2342</v>
      </c>
      <c r="K483" s="21" t="s">
        <v>661</v>
      </c>
      <c r="L483" s="21" t="s">
        <v>4207</v>
      </c>
      <c r="M483" s="21"/>
      <c r="N483" s="21" t="s">
        <v>8</v>
      </c>
      <c r="O483" s="21" t="s">
        <v>2345</v>
      </c>
      <c r="P483" s="21" t="s">
        <v>2763</v>
      </c>
      <c r="Q483" s="21">
        <v>345</v>
      </c>
      <c r="R483" s="21">
        <v>0</v>
      </c>
      <c r="S483" s="21">
        <v>0</v>
      </c>
      <c r="T483" s="21">
        <v>345</v>
      </c>
      <c r="U483" s="21">
        <v>1</v>
      </c>
      <c r="V483" s="21">
        <v>0</v>
      </c>
      <c r="W483" s="21">
        <v>1</v>
      </c>
      <c r="X483" s="21" t="s">
        <v>2342</v>
      </c>
      <c r="Y483" s="21" t="s">
        <v>2342</v>
      </c>
      <c r="Z483" s="21" t="s">
        <v>2342</v>
      </c>
      <c r="AA483" s="21" t="s">
        <v>2342</v>
      </c>
      <c r="AB483" s="21" t="s">
        <v>2342</v>
      </c>
      <c r="AC483" s="21" t="s">
        <v>2342</v>
      </c>
      <c r="AD483" s="21" t="s">
        <v>2342</v>
      </c>
      <c r="AE483" s="21" t="s">
        <v>2015</v>
      </c>
      <c r="AF483" s="21" t="s">
        <v>2015</v>
      </c>
      <c r="AG483" s="21" t="s">
        <v>2015</v>
      </c>
      <c r="AH483" s="21" t="s">
        <v>2015</v>
      </c>
      <c r="AI483" s="21" t="s">
        <v>2015</v>
      </c>
      <c r="AJ483" s="21" t="s">
        <v>2015</v>
      </c>
      <c r="AK483" s="21" t="s">
        <v>2015</v>
      </c>
      <c r="AL483" s="21" t="s">
        <v>4802</v>
      </c>
    </row>
    <row r="484" spans="1:38" ht="15" customHeight="1">
      <c r="A484" s="21">
        <v>159900</v>
      </c>
      <c r="B484" s="21">
        <v>661040</v>
      </c>
      <c r="C484" s="21" t="s">
        <v>266</v>
      </c>
      <c r="D484" s="21" t="s">
        <v>2254</v>
      </c>
      <c r="E484" s="21" t="s">
        <v>8</v>
      </c>
      <c r="F484" s="21" t="s">
        <v>4865</v>
      </c>
      <c r="G484" s="21" t="s">
        <v>2340</v>
      </c>
      <c r="H484" s="21" t="s">
        <v>2341</v>
      </c>
      <c r="I484" s="21" t="s">
        <v>2015</v>
      </c>
      <c r="J484" s="21" t="s">
        <v>2342</v>
      </c>
      <c r="K484" s="21" t="s">
        <v>1709</v>
      </c>
      <c r="L484" s="21" t="s">
        <v>4208</v>
      </c>
      <c r="M484" s="21"/>
      <c r="N484" s="21" t="s">
        <v>8</v>
      </c>
      <c r="O484" s="21" t="s">
        <v>2345</v>
      </c>
      <c r="P484" s="21" t="s">
        <v>2599</v>
      </c>
      <c r="Q484" s="21">
        <v>207</v>
      </c>
      <c r="R484" s="21">
        <v>0</v>
      </c>
      <c r="S484" s="21">
        <v>310</v>
      </c>
      <c r="T484" s="21">
        <v>517</v>
      </c>
      <c r="U484" s="21">
        <v>0.40039999999999998</v>
      </c>
      <c r="V484" s="21">
        <v>0</v>
      </c>
      <c r="W484" s="21">
        <v>0.40039999999999998</v>
      </c>
      <c r="X484" s="21" t="s">
        <v>2342</v>
      </c>
      <c r="Y484" s="21" t="s">
        <v>2342</v>
      </c>
      <c r="Z484" s="21" t="s">
        <v>2342</v>
      </c>
      <c r="AA484" s="21" t="s">
        <v>2342</v>
      </c>
      <c r="AB484" s="21" t="s">
        <v>2342</v>
      </c>
      <c r="AC484" s="21" t="s">
        <v>2342</v>
      </c>
      <c r="AD484" s="21" t="s">
        <v>2342</v>
      </c>
      <c r="AE484" s="21" t="s">
        <v>2342</v>
      </c>
      <c r="AF484" s="21" t="s">
        <v>2015</v>
      </c>
      <c r="AG484" s="21" t="s">
        <v>2015</v>
      </c>
      <c r="AH484" s="21" t="s">
        <v>2015</v>
      </c>
      <c r="AI484" s="21" t="s">
        <v>2015</v>
      </c>
      <c r="AJ484" s="21" t="s">
        <v>2015</v>
      </c>
      <c r="AK484" s="21" t="s">
        <v>2015</v>
      </c>
      <c r="AL484" s="21" t="s">
        <v>4802</v>
      </c>
    </row>
    <row r="485" spans="1:38" ht="15" customHeight="1">
      <c r="A485" s="21">
        <v>159900</v>
      </c>
      <c r="B485" s="21">
        <v>661042</v>
      </c>
      <c r="C485" s="21" t="s">
        <v>266</v>
      </c>
      <c r="D485" s="21" t="s">
        <v>2254</v>
      </c>
      <c r="E485" s="21" t="s">
        <v>8</v>
      </c>
      <c r="F485" s="21" t="s">
        <v>4865</v>
      </c>
      <c r="G485" s="21" t="s">
        <v>2340</v>
      </c>
      <c r="H485" s="21" t="s">
        <v>2341</v>
      </c>
      <c r="I485" s="21" t="s">
        <v>2015</v>
      </c>
      <c r="J485" s="21" t="s">
        <v>2342</v>
      </c>
      <c r="K485" s="21" t="s">
        <v>1711</v>
      </c>
      <c r="L485" s="21" t="s">
        <v>5266</v>
      </c>
      <c r="M485" s="21"/>
      <c r="N485" s="21" t="s">
        <v>8</v>
      </c>
      <c r="O485" s="21" t="s">
        <v>2345</v>
      </c>
      <c r="P485" s="21" t="s">
        <v>2599</v>
      </c>
      <c r="Q485" s="21">
        <v>150</v>
      </c>
      <c r="R485" s="21">
        <v>0</v>
      </c>
      <c r="S485" s="21">
        <v>382</v>
      </c>
      <c r="T485" s="21">
        <v>532</v>
      </c>
      <c r="U485" s="21">
        <v>0.28199999999999997</v>
      </c>
      <c r="V485" s="21">
        <v>0</v>
      </c>
      <c r="W485" s="21">
        <v>0.28199999999999997</v>
      </c>
      <c r="X485" s="21" t="s">
        <v>2015</v>
      </c>
      <c r="Y485" s="21" t="s">
        <v>2342</v>
      </c>
      <c r="Z485" s="21" t="s">
        <v>2342</v>
      </c>
      <c r="AA485" s="21" t="s">
        <v>2342</v>
      </c>
      <c r="AB485" s="21" t="s">
        <v>2342</v>
      </c>
      <c r="AC485" s="21" t="s">
        <v>2342</v>
      </c>
      <c r="AD485" s="21" t="s">
        <v>2342</v>
      </c>
      <c r="AE485" s="21" t="s">
        <v>2342</v>
      </c>
      <c r="AF485" s="21" t="s">
        <v>2015</v>
      </c>
      <c r="AG485" s="21" t="s">
        <v>2015</v>
      </c>
      <c r="AH485" s="21" t="s">
        <v>2015</v>
      </c>
      <c r="AI485" s="21" t="s">
        <v>2015</v>
      </c>
      <c r="AJ485" s="21" t="s">
        <v>2015</v>
      </c>
      <c r="AK485" s="21" t="s">
        <v>2015</v>
      </c>
      <c r="AL485" s="21" t="s">
        <v>4802</v>
      </c>
    </row>
    <row r="486" spans="1:38" ht="15" customHeight="1">
      <c r="A486" s="21">
        <v>159900</v>
      </c>
      <c r="B486" s="21">
        <v>661043</v>
      </c>
      <c r="C486" s="21" t="s">
        <v>266</v>
      </c>
      <c r="D486" s="21" t="s">
        <v>2254</v>
      </c>
      <c r="E486" s="21" t="s">
        <v>8</v>
      </c>
      <c r="F486" s="21" t="s">
        <v>4865</v>
      </c>
      <c r="G486" s="21" t="s">
        <v>2340</v>
      </c>
      <c r="H486" s="21" t="s">
        <v>2341</v>
      </c>
      <c r="I486" s="21" t="s">
        <v>2015</v>
      </c>
      <c r="J486" s="21" t="s">
        <v>2342</v>
      </c>
      <c r="K486" s="21" t="s">
        <v>1712</v>
      </c>
      <c r="L486" s="21" t="s">
        <v>4211</v>
      </c>
      <c r="M486" s="21"/>
      <c r="N486" s="21" t="s">
        <v>8</v>
      </c>
      <c r="O486" s="21" t="s">
        <v>2345</v>
      </c>
      <c r="P486" s="21" t="s">
        <v>2389</v>
      </c>
      <c r="Q486" s="21">
        <v>98</v>
      </c>
      <c r="R486" s="21">
        <v>0</v>
      </c>
      <c r="S486" s="21">
        <v>184</v>
      </c>
      <c r="T486" s="21">
        <v>282</v>
      </c>
      <c r="U486" s="21">
        <v>0.34749999999999998</v>
      </c>
      <c r="V486" s="21">
        <v>0</v>
      </c>
      <c r="W486" s="21">
        <v>0.34749999999999998</v>
      </c>
      <c r="X486" s="21" t="s">
        <v>2342</v>
      </c>
      <c r="Y486" s="21" t="s">
        <v>2342</v>
      </c>
      <c r="Z486" s="21" t="s">
        <v>2342</v>
      </c>
      <c r="AA486" s="21" t="s">
        <v>2342</v>
      </c>
      <c r="AB486" s="21" t="s">
        <v>2342</v>
      </c>
      <c r="AC486" s="21" t="s">
        <v>2342</v>
      </c>
      <c r="AD486" s="21" t="s">
        <v>2342</v>
      </c>
      <c r="AE486" s="21" t="s">
        <v>2015</v>
      </c>
      <c r="AF486" s="21" t="s">
        <v>2015</v>
      </c>
      <c r="AG486" s="21" t="s">
        <v>2015</v>
      </c>
      <c r="AH486" s="21" t="s">
        <v>2015</v>
      </c>
      <c r="AI486" s="21" t="s">
        <v>2015</v>
      </c>
      <c r="AJ486" s="21" t="s">
        <v>2015</v>
      </c>
      <c r="AK486" s="21" t="s">
        <v>2015</v>
      </c>
      <c r="AL486" s="21" t="s">
        <v>4802</v>
      </c>
    </row>
    <row r="487" spans="1:38" ht="15" customHeight="1">
      <c r="A487" s="21">
        <v>159900</v>
      </c>
      <c r="B487" s="21">
        <v>661044</v>
      </c>
      <c r="C487" s="21" t="s">
        <v>266</v>
      </c>
      <c r="D487" s="21" t="s">
        <v>2254</v>
      </c>
      <c r="E487" s="21" t="s">
        <v>8</v>
      </c>
      <c r="F487" s="21" t="s">
        <v>4865</v>
      </c>
      <c r="G487" s="21" t="s">
        <v>2340</v>
      </c>
      <c r="H487" s="21" t="s">
        <v>2341</v>
      </c>
      <c r="I487" s="21" t="s">
        <v>2015</v>
      </c>
      <c r="J487" s="21" t="s">
        <v>2342</v>
      </c>
      <c r="K487" s="21" t="s">
        <v>1179</v>
      </c>
      <c r="L487" s="21" t="s">
        <v>4212</v>
      </c>
      <c r="M487" s="21"/>
      <c r="N487" s="21" t="s">
        <v>8</v>
      </c>
      <c r="O487" s="21" t="s">
        <v>2345</v>
      </c>
      <c r="P487" s="21" t="s">
        <v>2599</v>
      </c>
      <c r="Q487" s="21">
        <v>207</v>
      </c>
      <c r="R487" s="21">
        <v>0</v>
      </c>
      <c r="S487" s="21">
        <v>251</v>
      </c>
      <c r="T487" s="21">
        <v>458</v>
      </c>
      <c r="U487" s="21">
        <v>0.45200000000000001</v>
      </c>
      <c r="V487" s="21">
        <v>0</v>
      </c>
      <c r="W487" s="21">
        <v>0.45200000000000001</v>
      </c>
      <c r="X487" s="21" t="s">
        <v>2342</v>
      </c>
      <c r="Y487" s="21" t="s">
        <v>2342</v>
      </c>
      <c r="Z487" s="21" t="s">
        <v>2342</v>
      </c>
      <c r="AA487" s="21" t="s">
        <v>2342</v>
      </c>
      <c r="AB487" s="21" t="s">
        <v>2342</v>
      </c>
      <c r="AC487" s="21" t="s">
        <v>2342</v>
      </c>
      <c r="AD487" s="21" t="s">
        <v>2342</v>
      </c>
      <c r="AE487" s="21" t="s">
        <v>2342</v>
      </c>
      <c r="AF487" s="21" t="s">
        <v>2015</v>
      </c>
      <c r="AG487" s="21" t="s">
        <v>2015</v>
      </c>
      <c r="AH487" s="21" t="s">
        <v>2015</v>
      </c>
      <c r="AI487" s="21" t="s">
        <v>2015</v>
      </c>
      <c r="AJ487" s="21" t="s">
        <v>2015</v>
      </c>
      <c r="AK487" s="21" t="s">
        <v>2015</v>
      </c>
      <c r="AL487" s="21" t="s">
        <v>4802</v>
      </c>
    </row>
    <row r="488" spans="1:38" ht="15" customHeight="1">
      <c r="A488" s="21">
        <v>159900</v>
      </c>
      <c r="B488" s="21">
        <v>661045</v>
      </c>
      <c r="C488" s="21" t="s">
        <v>266</v>
      </c>
      <c r="D488" s="21" t="s">
        <v>2254</v>
      </c>
      <c r="E488" s="21" t="s">
        <v>8</v>
      </c>
      <c r="F488" s="21" t="s">
        <v>4865</v>
      </c>
      <c r="G488" s="21" t="s">
        <v>2340</v>
      </c>
      <c r="H488" s="21" t="s">
        <v>2341</v>
      </c>
      <c r="I488" s="21" t="s">
        <v>2015</v>
      </c>
      <c r="J488" s="21" t="s">
        <v>2342</v>
      </c>
      <c r="K488" s="21" t="s">
        <v>1715</v>
      </c>
      <c r="L488" s="21" t="s">
        <v>5267</v>
      </c>
      <c r="M488" s="21"/>
      <c r="N488" s="21" t="s">
        <v>8</v>
      </c>
      <c r="O488" s="21" t="s">
        <v>2345</v>
      </c>
      <c r="P488" s="21" t="s">
        <v>2389</v>
      </c>
      <c r="Q488" s="21">
        <v>316</v>
      </c>
      <c r="R488" s="21">
        <v>0</v>
      </c>
      <c r="S488" s="21">
        <v>0</v>
      </c>
      <c r="T488" s="21">
        <v>316</v>
      </c>
      <c r="U488" s="21">
        <v>1</v>
      </c>
      <c r="V488" s="21">
        <v>0</v>
      </c>
      <c r="W488" s="21">
        <v>1</v>
      </c>
      <c r="X488" s="21" t="s">
        <v>2015</v>
      </c>
      <c r="Y488" s="21" t="s">
        <v>2342</v>
      </c>
      <c r="Z488" s="21" t="s">
        <v>2342</v>
      </c>
      <c r="AA488" s="21" t="s">
        <v>2342</v>
      </c>
      <c r="AB488" s="21" t="s">
        <v>2342</v>
      </c>
      <c r="AC488" s="21" t="s">
        <v>2342</v>
      </c>
      <c r="AD488" s="21" t="s">
        <v>2342</v>
      </c>
      <c r="AE488" s="21" t="s">
        <v>2015</v>
      </c>
      <c r="AF488" s="21" t="s">
        <v>2015</v>
      </c>
      <c r="AG488" s="21" t="s">
        <v>2015</v>
      </c>
      <c r="AH488" s="21" t="s">
        <v>2015</v>
      </c>
      <c r="AI488" s="21" t="s">
        <v>2015</v>
      </c>
      <c r="AJ488" s="21" t="s">
        <v>2015</v>
      </c>
      <c r="AK488" s="21" t="s">
        <v>2015</v>
      </c>
      <c r="AL488" s="21" t="s">
        <v>4802</v>
      </c>
    </row>
    <row r="489" spans="1:38" ht="15" customHeight="1">
      <c r="A489" s="21">
        <v>159900</v>
      </c>
      <c r="B489" s="21">
        <v>661048</v>
      </c>
      <c r="C489" s="21" t="s">
        <v>266</v>
      </c>
      <c r="D489" s="21" t="s">
        <v>2254</v>
      </c>
      <c r="E489" s="21" t="s">
        <v>8</v>
      </c>
      <c r="F489" s="21" t="s">
        <v>4865</v>
      </c>
      <c r="G489" s="21" t="s">
        <v>2340</v>
      </c>
      <c r="H489" s="21" t="s">
        <v>2341</v>
      </c>
      <c r="I489" s="21" t="s">
        <v>2015</v>
      </c>
      <c r="J489" s="21" t="s">
        <v>2342</v>
      </c>
      <c r="K489" s="21" t="s">
        <v>1718</v>
      </c>
      <c r="L489" s="21" t="s">
        <v>4218</v>
      </c>
      <c r="M489" s="21"/>
      <c r="N489" s="21" t="s">
        <v>8</v>
      </c>
      <c r="O489" s="21" t="s">
        <v>2345</v>
      </c>
      <c r="P489" s="21" t="s">
        <v>4195</v>
      </c>
      <c r="Q489" s="21">
        <v>317</v>
      </c>
      <c r="R489" s="21">
        <v>0</v>
      </c>
      <c r="S489" s="21">
        <v>0</v>
      </c>
      <c r="T489" s="21">
        <v>317</v>
      </c>
      <c r="U489" s="21">
        <v>1</v>
      </c>
      <c r="V489" s="21">
        <v>0</v>
      </c>
      <c r="W489" s="21">
        <v>1</v>
      </c>
      <c r="X489" s="21" t="s">
        <v>2342</v>
      </c>
      <c r="Y489" s="21" t="s">
        <v>2342</v>
      </c>
      <c r="Z489" s="21" t="s">
        <v>2342</v>
      </c>
      <c r="AA489" s="21" t="s">
        <v>2342</v>
      </c>
      <c r="AB489" s="21" t="s">
        <v>2342</v>
      </c>
      <c r="AC489" s="21" t="s">
        <v>2342</v>
      </c>
      <c r="AD489" s="21" t="s">
        <v>2342</v>
      </c>
      <c r="AE489" s="21" t="s">
        <v>2015</v>
      </c>
      <c r="AF489" s="21" t="s">
        <v>2015</v>
      </c>
      <c r="AG489" s="21" t="s">
        <v>2015</v>
      </c>
      <c r="AH489" s="21" t="s">
        <v>2015</v>
      </c>
      <c r="AI489" s="21" t="s">
        <v>2015</v>
      </c>
      <c r="AJ489" s="21" t="s">
        <v>2015</v>
      </c>
      <c r="AK489" s="21" t="s">
        <v>2015</v>
      </c>
      <c r="AL489" s="21" t="s">
        <v>4802</v>
      </c>
    </row>
    <row r="490" spans="1:38" ht="15" customHeight="1">
      <c r="A490" s="21">
        <v>159900</v>
      </c>
      <c r="B490" s="21">
        <v>661049</v>
      </c>
      <c r="C490" s="21" t="s">
        <v>266</v>
      </c>
      <c r="D490" s="21" t="s">
        <v>2254</v>
      </c>
      <c r="E490" s="21" t="s">
        <v>8</v>
      </c>
      <c r="F490" s="21" t="s">
        <v>4865</v>
      </c>
      <c r="G490" s="21" t="s">
        <v>2340</v>
      </c>
      <c r="H490" s="21" t="s">
        <v>2341</v>
      </c>
      <c r="I490" s="21" t="s">
        <v>2015</v>
      </c>
      <c r="J490" s="21" t="s">
        <v>2342</v>
      </c>
      <c r="K490" s="21" t="s">
        <v>1719</v>
      </c>
      <c r="L490" s="21" t="s">
        <v>4219</v>
      </c>
      <c r="M490" s="21"/>
      <c r="N490" s="21" t="s">
        <v>8</v>
      </c>
      <c r="O490" s="21" t="s">
        <v>2345</v>
      </c>
      <c r="P490" s="21" t="s">
        <v>4195</v>
      </c>
      <c r="Q490" s="21">
        <v>425</v>
      </c>
      <c r="R490" s="21">
        <v>0</v>
      </c>
      <c r="S490" s="21">
        <v>0</v>
      </c>
      <c r="T490" s="21">
        <v>425</v>
      </c>
      <c r="U490" s="21">
        <v>1</v>
      </c>
      <c r="V490" s="21">
        <v>0</v>
      </c>
      <c r="W490" s="21">
        <v>1</v>
      </c>
      <c r="X490" s="21" t="s">
        <v>2342</v>
      </c>
      <c r="Y490" s="21" t="s">
        <v>2342</v>
      </c>
      <c r="Z490" s="21" t="s">
        <v>2342</v>
      </c>
      <c r="AA490" s="21" t="s">
        <v>2342</v>
      </c>
      <c r="AB490" s="21" t="s">
        <v>2342</v>
      </c>
      <c r="AC490" s="21" t="s">
        <v>2342</v>
      </c>
      <c r="AD490" s="21" t="s">
        <v>2342</v>
      </c>
      <c r="AE490" s="21" t="s">
        <v>2015</v>
      </c>
      <c r="AF490" s="21" t="s">
        <v>2015</v>
      </c>
      <c r="AG490" s="21" t="s">
        <v>2015</v>
      </c>
      <c r="AH490" s="21" t="s">
        <v>2015</v>
      </c>
      <c r="AI490" s="21" t="s">
        <v>2015</v>
      </c>
      <c r="AJ490" s="21" t="s">
        <v>2015</v>
      </c>
      <c r="AK490" s="21" t="s">
        <v>2015</v>
      </c>
      <c r="AL490" s="21" t="s">
        <v>4802</v>
      </c>
    </row>
    <row r="491" spans="1:38" ht="15" customHeight="1">
      <c r="A491" s="21">
        <v>159900</v>
      </c>
      <c r="B491" s="21">
        <v>661051</v>
      </c>
      <c r="C491" s="21" t="s">
        <v>266</v>
      </c>
      <c r="D491" s="21" t="s">
        <v>2254</v>
      </c>
      <c r="E491" s="21" t="s">
        <v>8</v>
      </c>
      <c r="F491" s="21" t="s">
        <v>4865</v>
      </c>
      <c r="G491" s="21" t="s">
        <v>2340</v>
      </c>
      <c r="H491" s="21" t="s">
        <v>2341</v>
      </c>
      <c r="I491" s="21" t="s">
        <v>2015</v>
      </c>
      <c r="J491" s="21" t="s">
        <v>2342</v>
      </c>
      <c r="K491" s="21" t="s">
        <v>1720</v>
      </c>
      <c r="L491" s="21" t="s">
        <v>5268</v>
      </c>
      <c r="M491" s="21"/>
      <c r="N491" s="21" t="s">
        <v>8</v>
      </c>
      <c r="O491" s="21" t="s">
        <v>2345</v>
      </c>
      <c r="P491" s="21" t="s">
        <v>3511</v>
      </c>
      <c r="Q491" s="21">
        <v>135</v>
      </c>
      <c r="R491" s="21">
        <v>0</v>
      </c>
      <c r="S491" s="21">
        <v>349</v>
      </c>
      <c r="T491" s="21">
        <v>484</v>
      </c>
      <c r="U491" s="21">
        <v>0.27889999999999998</v>
      </c>
      <c r="V491" s="21">
        <v>0</v>
      </c>
      <c r="W491" s="21">
        <v>0.27889999999999998</v>
      </c>
      <c r="X491" s="21" t="s">
        <v>2015</v>
      </c>
      <c r="Y491" s="21" t="s">
        <v>2342</v>
      </c>
      <c r="Z491" s="21" t="s">
        <v>2342</v>
      </c>
      <c r="AA491" s="21" t="s">
        <v>2342</v>
      </c>
      <c r="AB491" s="21" t="s">
        <v>2342</v>
      </c>
      <c r="AC491" s="21" t="s">
        <v>2342</v>
      </c>
      <c r="AD491" s="21" t="s">
        <v>2342</v>
      </c>
      <c r="AE491" s="21" t="s">
        <v>2342</v>
      </c>
      <c r="AF491" s="21" t="s">
        <v>2015</v>
      </c>
      <c r="AG491" s="21" t="s">
        <v>2015</v>
      </c>
      <c r="AH491" s="21" t="s">
        <v>2015</v>
      </c>
      <c r="AI491" s="21" t="s">
        <v>2015</v>
      </c>
      <c r="AJ491" s="21" t="s">
        <v>2015</v>
      </c>
      <c r="AK491" s="21" t="s">
        <v>2015</v>
      </c>
      <c r="AL491" s="21" t="s">
        <v>4802</v>
      </c>
    </row>
    <row r="492" spans="1:38" ht="15" customHeight="1">
      <c r="A492" s="21">
        <v>159900</v>
      </c>
      <c r="B492" s="21">
        <v>661052</v>
      </c>
      <c r="C492" s="21" t="s">
        <v>266</v>
      </c>
      <c r="D492" s="21" t="s">
        <v>2254</v>
      </c>
      <c r="E492" s="21" t="s">
        <v>8</v>
      </c>
      <c r="F492" s="21" t="s">
        <v>4865</v>
      </c>
      <c r="G492" s="21" t="s">
        <v>2340</v>
      </c>
      <c r="H492" s="21" t="s">
        <v>2341</v>
      </c>
      <c r="I492" s="21" t="s">
        <v>2015</v>
      </c>
      <c r="J492" s="21" t="s">
        <v>2342</v>
      </c>
      <c r="K492" s="21" t="s">
        <v>1721</v>
      </c>
      <c r="L492" s="21" t="s">
        <v>4221</v>
      </c>
      <c r="M492" s="21"/>
      <c r="N492" s="21" t="s">
        <v>8</v>
      </c>
      <c r="O492" s="21" t="s">
        <v>2345</v>
      </c>
      <c r="P492" s="21" t="s">
        <v>3511</v>
      </c>
      <c r="Q492" s="21">
        <v>315</v>
      </c>
      <c r="R492" s="21">
        <v>0</v>
      </c>
      <c r="S492" s="21">
        <v>314</v>
      </c>
      <c r="T492" s="21">
        <v>629</v>
      </c>
      <c r="U492" s="21">
        <v>0.50080000000000002</v>
      </c>
      <c r="V492" s="21">
        <v>0</v>
      </c>
      <c r="W492" s="21">
        <v>0.50080000000000002</v>
      </c>
      <c r="X492" s="21" t="s">
        <v>2015</v>
      </c>
      <c r="Y492" s="21" t="s">
        <v>2342</v>
      </c>
      <c r="Z492" s="21" t="s">
        <v>2342</v>
      </c>
      <c r="AA492" s="21" t="s">
        <v>2342</v>
      </c>
      <c r="AB492" s="21" t="s">
        <v>2342</v>
      </c>
      <c r="AC492" s="21" t="s">
        <v>2342</v>
      </c>
      <c r="AD492" s="21" t="s">
        <v>2342</v>
      </c>
      <c r="AE492" s="21" t="s">
        <v>2342</v>
      </c>
      <c r="AF492" s="21" t="s">
        <v>2015</v>
      </c>
      <c r="AG492" s="21" t="s">
        <v>2015</v>
      </c>
      <c r="AH492" s="21" t="s">
        <v>2015</v>
      </c>
      <c r="AI492" s="21" t="s">
        <v>2015</v>
      </c>
      <c r="AJ492" s="21" t="s">
        <v>2015</v>
      </c>
      <c r="AK492" s="21" t="s">
        <v>2015</v>
      </c>
      <c r="AL492" s="21" t="s">
        <v>4802</v>
      </c>
    </row>
    <row r="493" spans="1:38" ht="15" customHeight="1">
      <c r="A493" s="21">
        <v>159900</v>
      </c>
      <c r="B493" s="21">
        <v>661059</v>
      </c>
      <c r="C493" s="21" t="s">
        <v>266</v>
      </c>
      <c r="D493" s="21" t="s">
        <v>2254</v>
      </c>
      <c r="E493" s="21" t="s">
        <v>8</v>
      </c>
      <c r="F493" s="21" t="s">
        <v>4865</v>
      </c>
      <c r="G493" s="21" t="s">
        <v>2340</v>
      </c>
      <c r="H493" s="21" t="s">
        <v>2341</v>
      </c>
      <c r="I493" s="21" t="s">
        <v>2015</v>
      </c>
      <c r="J493" s="21" t="s">
        <v>2342</v>
      </c>
      <c r="K493" s="21" t="s">
        <v>1734</v>
      </c>
      <c r="L493" s="21" t="s">
        <v>4235</v>
      </c>
      <c r="M493" s="21"/>
      <c r="N493" s="21" t="s">
        <v>8</v>
      </c>
      <c r="O493" s="21" t="s">
        <v>2345</v>
      </c>
      <c r="P493" s="21" t="s">
        <v>4192</v>
      </c>
      <c r="Q493" s="21">
        <v>298</v>
      </c>
      <c r="R493" s="21">
        <v>0</v>
      </c>
      <c r="S493" s="21">
        <v>50</v>
      </c>
      <c r="T493" s="21">
        <v>348</v>
      </c>
      <c r="U493" s="21">
        <v>0.85629999999999995</v>
      </c>
      <c r="V493" s="21">
        <v>0</v>
      </c>
      <c r="W493" s="21">
        <v>0.85629999999999995</v>
      </c>
      <c r="X493" s="21" t="s">
        <v>2015</v>
      </c>
      <c r="Y493" s="21" t="s">
        <v>2342</v>
      </c>
      <c r="Z493" s="21" t="s">
        <v>2342</v>
      </c>
      <c r="AA493" s="21" t="s">
        <v>2342</v>
      </c>
      <c r="AB493" s="21" t="s">
        <v>2342</v>
      </c>
      <c r="AC493" s="21" t="s">
        <v>2342</v>
      </c>
      <c r="AD493" s="21" t="s">
        <v>2342</v>
      </c>
      <c r="AE493" s="21" t="s">
        <v>2015</v>
      </c>
      <c r="AF493" s="21" t="s">
        <v>2015</v>
      </c>
      <c r="AG493" s="21" t="s">
        <v>2015</v>
      </c>
      <c r="AH493" s="21" t="s">
        <v>2015</v>
      </c>
      <c r="AI493" s="21" t="s">
        <v>2015</v>
      </c>
      <c r="AJ493" s="21" t="s">
        <v>2015</v>
      </c>
      <c r="AK493" s="21" t="s">
        <v>2015</v>
      </c>
      <c r="AL493" s="21" t="s">
        <v>4802</v>
      </c>
    </row>
    <row r="494" spans="1:38" ht="15" customHeight="1">
      <c r="A494" s="21">
        <v>159900</v>
      </c>
      <c r="B494" s="21">
        <v>661060</v>
      </c>
      <c r="C494" s="21" t="s">
        <v>266</v>
      </c>
      <c r="D494" s="21" t="s">
        <v>2254</v>
      </c>
      <c r="E494" s="21" t="s">
        <v>8</v>
      </c>
      <c r="F494" s="21" t="s">
        <v>4865</v>
      </c>
      <c r="G494" s="21" t="s">
        <v>2340</v>
      </c>
      <c r="H494" s="21" t="s">
        <v>2341</v>
      </c>
      <c r="I494" s="21" t="s">
        <v>2015</v>
      </c>
      <c r="J494" s="21" t="s">
        <v>2342</v>
      </c>
      <c r="K494" s="21" t="s">
        <v>1735</v>
      </c>
      <c r="L494" s="21" t="s">
        <v>4236</v>
      </c>
      <c r="M494" s="21"/>
      <c r="N494" s="21" t="s">
        <v>8</v>
      </c>
      <c r="O494" s="21" t="s">
        <v>2345</v>
      </c>
      <c r="P494" s="21" t="s">
        <v>4195</v>
      </c>
      <c r="Q494" s="21">
        <v>403</v>
      </c>
      <c r="R494" s="21">
        <v>0</v>
      </c>
      <c r="S494" s="21">
        <v>0</v>
      </c>
      <c r="T494" s="21">
        <v>403</v>
      </c>
      <c r="U494" s="21">
        <v>1</v>
      </c>
      <c r="V494" s="21">
        <v>0</v>
      </c>
      <c r="W494" s="21">
        <v>1</v>
      </c>
      <c r="X494" s="21" t="s">
        <v>2342</v>
      </c>
      <c r="Y494" s="21" t="s">
        <v>2342</v>
      </c>
      <c r="Z494" s="21" t="s">
        <v>2342</v>
      </c>
      <c r="AA494" s="21" t="s">
        <v>2342</v>
      </c>
      <c r="AB494" s="21" t="s">
        <v>2342</v>
      </c>
      <c r="AC494" s="21" t="s">
        <v>2342</v>
      </c>
      <c r="AD494" s="21" t="s">
        <v>2342</v>
      </c>
      <c r="AE494" s="21" t="s">
        <v>2015</v>
      </c>
      <c r="AF494" s="21" t="s">
        <v>2015</v>
      </c>
      <c r="AG494" s="21" t="s">
        <v>2015</v>
      </c>
      <c r="AH494" s="21" t="s">
        <v>2015</v>
      </c>
      <c r="AI494" s="21" t="s">
        <v>2015</v>
      </c>
      <c r="AJ494" s="21" t="s">
        <v>2015</v>
      </c>
      <c r="AK494" s="21" t="s">
        <v>2015</v>
      </c>
      <c r="AL494" s="21" t="s">
        <v>4802</v>
      </c>
    </row>
    <row r="495" spans="1:38" ht="15" customHeight="1">
      <c r="A495" s="21">
        <v>159900</v>
      </c>
      <c r="B495" s="21">
        <v>661061</v>
      </c>
      <c r="C495" s="21" t="s">
        <v>266</v>
      </c>
      <c r="D495" s="21" t="s">
        <v>2254</v>
      </c>
      <c r="E495" s="21" t="s">
        <v>8</v>
      </c>
      <c r="F495" s="21" t="s">
        <v>4865</v>
      </c>
      <c r="G495" s="21" t="s">
        <v>2340</v>
      </c>
      <c r="H495" s="21" t="s">
        <v>2341</v>
      </c>
      <c r="I495" s="21" t="s">
        <v>2015</v>
      </c>
      <c r="J495" s="21" t="s">
        <v>2342</v>
      </c>
      <c r="K495" s="21" t="s">
        <v>1736</v>
      </c>
      <c r="L495" s="21" t="s">
        <v>4237</v>
      </c>
      <c r="M495" s="21"/>
      <c r="N495" s="21" t="s">
        <v>8</v>
      </c>
      <c r="O495" s="21" t="s">
        <v>2345</v>
      </c>
      <c r="P495" s="21" t="s">
        <v>4192</v>
      </c>
      <c r="Q495" s="21">
        <v>399</v>
      </c>
      <c r="R495" s="21">
        <v>0</v>
      </c>
      <c r="S495" s="21">
        <v>6</v>
      </c>
      <c r="T495" s="21">
        <v>405</v>
      </c>
      <c r="U495" s="21">
        <v>0.98519999999999996</v>
      </c>
      <c r="V495" s="21">
        <v>0</v>
      </c>
      <c r="W495" s="21">
        <v>0.98519999999999996</v>
      </c>
      <c r="X495" s="21" t="s">
        <v>2015</v>
      </c>
      <c r="Y495" s="21" t="s">
        <v>2342</v>
      </c>
      <c r="Z495" s="21" t="s">
        <v>2342</v>
      </c>
      <c r="AA495" s="21" t="s">
        <v>2342</v>
      </c>
      <c r="AB495" s="21" t="s">
        <v>2342</v>
      </c>
      <c r="AC495" s="21" t="s">
        <v>2342</v>
      </c>
      <c r="AD495" s="21" t="s">
        <v>2342</v>
      </c>
      <c r="AE495" s="21" t="s">
        <v>2015</v>
      </c>
      <c r="AF495" s="21" t="s">
        <v>2015</v>
      </c>
      <c r="AG495" s="21" t="s">
        <v>2015</v>
      </c>
      <c r="AH495" s="21" t="s">
        <v>2015</v>
      </c>
      <c r="AI495" s="21" t="s">
        <v>2015</v>
      </c>
      <c r="AJ495" s="21" t="s">
        <v>2015</v>
      </c>
      <c r="AK495" s="21" t="s">
        <v>2015</v>
      </c>
      <c r="AL495" s="21" t="s">
        <v>4802</v>
      </c>
    </row>
    <row r="496" spans="1:38" ht="15" customHeight="1">
      <c r="A496" s="21">
        <v>159900</v>
      </c>
      <c r="B496" s="21">
        <v>661062</v>
      </c>
      <c r="C496" s="21" t="s">
        <v>266</v>
      </c>
      <c r="D496" s="21" t="s">
        <v>2254</v>
      </c>
      <c r="E496" s="21" t="s">
        <v>8</v>
      </c>
      <c r="F496" s="21" t="s">
        <v>4865</v>
      </c>
      <c r="G496" s="21" t="s">
        <v>2340</v>
      </c>
      <c r="H496" s="21" t="s">
        <v>2341</v>
      </c>
      <c r="I496" s="21" t="s">
        <v>2015</v>
      </c>
      <c r="J496" s="21" t="s">
        <v>2342</v>
      </c>
      <c r="K496" s="21" t="s">
        <v>1737</v>
      </c>
      <c r="L496" s="21" t="s">
        <v>4238</v>
      </c>
      <c r="M496" s="21"/>
      <c r="N496" s="21" t="s">
        <v>8</v>
      </c>
      <c r="O496" s="21" t="s">
        <v>2345</v>
      </c>
      <c r="P496" s="21" t="s">
        <v>2599</v>
      </c>
      <c r="Q496" s="21">
        <v>90</v>
      </c>
      <c r="R496" s="21">
        <v>0</v>
      </c>
      <c r="S496" s="21">
        <v>273</v>
      </c>
      <c r="T496" s="21">
        <v>363</v>
      </c>
      <c r="U496" s="21">
        <v>0.24790000000000001</v>
      </c>
      <c r="V496" s="21">
        <v>0</v>
      </c>
      <c r="W496" s="21">
        <v>0.24790000000000001</v>
      </c>
      <c r="X496" s="21" t="s">
        <v>2015</v>
      </c>
      <c r="Y496" s="21" t="s">
        <v>2342</v>
      </c>
      <c r="Z496" s="21" t="s">
        <v>2342</v>
      </c>
      <c r="AA496" s="21" t="s">
        <v>2342</v>
      </c>
      <c r="AB496" s="21" t="s">
        <v>2342</v>
      </c>
      <c r="AC496" s="21" t="s">
        <v>2342</v>
      </c>
      <c r="AD496" s="21" t="s">
        <v>2342</v>
      </c>
      <c r="AE496" s="21" t="s">
        <v>2342</v>
      </c>
      <c r="AF496" s="21" t="s">
        <v>2015</v>
      </c>
      <c r="AG496" s="21" t="s">
        <v>2015</v>
      </c>
      <c r="AH496" s="21" t="s">
        <v>2015</v>
      </c>
      <c r="AI496" s="21" t="s">
        <v>2015</v>
      </c>
      <c r="AJ496" s="21" t="s">
        <v>2015</v>
      </c>
      <c r="AK496" s="21" t="s">
        <v>2015</v>
      </c>
      <c r="AL496" s="21" t="s">
        <v>4802</v>
      </c>
    </row>
    <row r="497" spans="1:38" ht="15" customHeight="1">
      <c r="A497" s="21">
        <v>159900</v>
      </c>
      <c r="B497" s="21">
        <v>661063</v>
      </c>
      <c r="C497" s="21" t="s">
        <v>266</v>
      </c>
      <c r="D497" s="21" t="s">
        <v>2254</v>
      </c>
      <c r="E497" s="21" t="s">
        <v>8</v>
      </c>
      <c r="F497" s="21" t="s">
        <v>4865</v>
      </c>
      <c r="G497" s="21" t="s">
        <v>2340</v>
      </c>
      <c r="H497" s="21" t="s">
        <v>2341</v>
      </c>
      <c r="I497" s="21" t="s">
        <v>2015</v>
      </c>
      <c r="J497" s="21" t="s">
        <v>2342</v>
      </c>
      <c r="K497" s="21" t="s">
        <v>423</v>
      </c>
      <c r="L497" s="21" t="s">
        <v>4239</v>
      </c>
      <c r="M497" s="21"/>
      <c r="N497" s="21" t="s">
        <v>8</v>
      </c>
      <c r="O497" s="21" t="s">
        <v>2345</v>
      </c>
      <c r="P497" s="21" t="s">
        <v>2389</v>
      </c>
      <c r="Q497" s="21">
        <v>138</v>
      </c>
      <c r="R497" s="21">
        <v>0</v>
      </c>
      <c r="S497" s="21">
        <v>228</v>
      </c>
      <c r="T497" s="21">
        <v>366</v>
      </c>
      <c r="U497" s="21">
        <v>0.377</v>
      </c>
      <c r="V497" s="21">
        <v>0</v>
      </c>
      <c r="W497" s="21">
        <v>0.377</v>
      </c>
      <c r="X497" s="21" t="s">
        <v>2342</v>
      </c>
      <c r="Y497" s="21" t="s">
        <v>2342</v>
      </c>
      <c r="Z497" s="21" t="s">
        <v>2342</v>
      </c>
      <c r="AA497" s="21" t="s">
        <v>2342</v>
      </c>
      <c r="AB497" s="21" t="s">
        <v>2342</v>
      </c>
      <c r="AC497" s="21" t="s">
        <v>2342</v>
      </c>
      <c r="AD497" s="21" t="s">
        <v>2342</v>
      </c>
      <c r="AE497" s="21" t="s">
        <v>2015</v>
      </c>
      <c r="AF497" s="21" t="s">
        <v>2015</v>
      </c>
      <c r="AG497" s="21" t="s">
        <v>2015</v>
      </c>
      <c r="AH497" s="21" t="s">
        <v>2015</v>
      </c>
      <c r="AI497" s="21" t="s">
        <v>2015</v>
      </c>
      <c r="AJ497" s="21" t="s">
        <v>2015</v>
      </c>
      <c r="AK497" s="21" t="s">
        <v>2015</v>
      </c>
      <c r="AL497" s="21" t="s">
        <v>4802</v>
      </c>
    </row>
    <row r="498" spans="1:38" ht="15" customHeight="1">
      <c r="A498" s="21">
        <v>159900</v>
      </c>
      <c r="B498" s="21">
        <v>661064</v>
      </c>
      <c r="C498" s="21" t="s">
        <v>266</v>
      </c>
      <c r="D498" s="21" t="s">
        <v>2254</v>
      </c>
      <c r="E498" s="21" t="s">
        <v>8</v>
      </c>
      <c r="F498" s="21" t="s">
        <v>4865</v>
      </c>
      <c r="G498" s="21" t="s">
        <v>2340</v>
      </c>
      <c r="H498" s="21" t="s">
        <v>2341</v>
      </c>
      <c r="I498" s="21" t="s">
        <v>2015</v>
      </c>
      <c r="J498" s="21" t="s">
        <v>2342</v>
      </c>
      <c r="K498" s="21" t="s">
        <v>1708</v>
      </c>
      <c r="L498" s="21" t="s">
        <v>5265</v>
      </c>
      <c r="M498" s="21"/>
      <c r="N498" s="21" t="s">
        <v>8</v>
      </c>
      <c r="O498" s="21" t="s">
        <v>2345</v>
      </c>
      <c r="P498" s="21" t="s">
        <v>4192</v>
      </c>
      <c r="Q498" s="21">
        <v>591</v>
      </c>
      <c r="R498" s="21">
        <v>0</v>
      </c>
      <c r="S498" s="21">
        <v>0</v>
      </c>
      <c r="T498" s="21">
        <v>591</v>
      </c>
      <c r="U498" s="21">
        <v>1</v>
      </c>
      <c r="V498" s="21">
        <v>0</v>
      </c>
      <c r="W498" s="21">
        <v>1</v>
      </c>
      <c r="X498" s="21" t="s">
        <v>2015</v>
      </c>
      <c r="Y498" s="21" t="s">
        <v>2015</v>
      </c>
      <c r="Z498" s="21" t="s">
        <v>2015</v>
      </c>
      <c r="AA498" s="21" t="s">
        <v>2015</v>
      </c>
      <c r="AB498" s="21" t="s">
        <v>2015</v>
      </c>
      <c r="AC498" s="21" t="s">
        <v>2015</v>
      </c>
      <c r="AD498" s="21" t="s">
        <v>2015</v>
      </c>
      <c r="AE498" s="21" t="s">
        <v>2342</v>
      </c>
      <c r="AF498" s="21" t="s">
        <v>2342</v>
      </c>
      <c r="AG498" s="21" t="s">
        <v>2342</v>
      </c>
      <c r="AH498" s="21" t="s">
        <v>2015</v>
      </c>
      <c r="AI498" s="21" t="s">
        <v>2015</v>
      </c>
      <c r="AJ498" s="21" t="s">
        <v>2015</v>
      </c>
      <c r="AK498" s="21" t="s">
        <v>2015</v>
      </c>
      <c r="AL498" s="21" t="s">
        <v>4802</v>
      </c>
    </row>
    <row r="499" spans="1:38" ht="15" customHeight="1">
      <c r="A499" s="21">
        <v>159900</v>
      </c>
      <c r="B499" s="21">
        <v>661069</v>
      </c>
      <c r="C499" s="21" t="s">
        <v>266</v>
      </c>
      <c r="D499" s="21" t="s">
        <v>2254</v>
      </c>
      <c r="E499" s="21" t="s">
        <v>8</v>
      </c>
      <c r="F499" s="21" t="s">
        <v>4865</v>
      </c>
      <c r="G499" s="21" t="s">
        <v>2340</v>
      </c>
      <c r="H499" s="21" t="s">
        <v>2341</v>
      </c>
      <c r="I499" s="21" t="s">
        <v>2015</v>
      </c>
      <c r="J499" s="21" t="s">
        <v>2342</v>
      </c>
      <c r="K499" s="21" t="s">
        <v>1730</v>
      </c>
      <c r="L499" s="21" t="s">
        <v>4229</v>
      </c>
      <c r="M499" s="21"/>
      <c r="N499" s="21" t="s">
        <v>8</v>
      </c>
      <c r="O499" s="21" t="s">
        <v>2345</v>
      </c>
      <c r="P499" s="21" t="s">
        <v>4195</v>
      </c>
      <c r="Q499" s="21">
        <v>763</v>
      </c>
      <c r="R499" s="21">
        <v>0</v>
      </c>
      <c r="S499" s="21">
        <v>0</v>
      </c>
      <c r="T499" s="21">
        <v>763</v>
      </c>
      <c r="U499" s="21">
        <v>1</v>
      </c>
      <c r="V499" s="21">
        <v>0</v>
      </c>
      <c r="W499" s="21">
        <v>1</v>
      </c>
      <c r="X499" s="21" t="s">
        <v>2015</v>
      </c>
      <c r="Y499" s="21" t="s">
        <v>2015</v>
      </c>
      <c r="Z499" s="21" t="s">
        <v>2015</v>
      </c>
      <c r="AA499" s="21" t="s">
        <v>2015</v>
      </c>
      <c r="AB499" s="21" t="s">
        <v>2015</v>
      </c>
      <c r="AC499" s="21" t="s">
        <v>2015</v>
      </c>
      <c r="AD499" s="21" t="s">
        <v>2015</v>
      </c>
      <c r="AE499" s="21" t="s">
        <v>2342</v>
      </c>
      <c r="AF499" s="21" t="s">
        <v>2342</v>
      </c>
      <c r="AG499" s="21" t="s">
        <v>2342</v>
      </c>
      <c r="AH499" s="21" t="s">
        <v>2015</v>
      </c>
      <c r="AI499" s="21" t="s">
        <v>2015</v>
      </c>
      <c r="AJ499" s="21" t="s">
        <v>2015</v>
      </c>
      <c r="AK499" s="21" t="s">
        <v>2015</v>
      </c>
      <c r="AL499" s="21" t="s">
        <v>4802</v>
      </c>
    </row>
    <row r="500" spans="1:38" ht="15" customHeight="1">
      <c r="A500" s="21">
        <v>159900</v>
      </c>
      <c r="B500" s="21">
        <v>661070</v>
      </c>
      <c r="C500" s="21" t="s">
        <v>266</v>
      </c>
      <c r="D500" s="21" t="s">
        <v>2254</v>
      </c>
      <c r="E500" s="21" t="s">
        <v>8</v>
      </c>
      <c r="F500" s="21" t="s">
        <v>4865</v>
      </c>
      <c r="G500" s="21" t="s">
        <v>2340</v>
      </c>
      <c r="H500" s="21" t="s">
        <v>2341</v>
      </c>
      <c r="I500" s="21" t="s">
        <v>2015</v>
      </c>
      <c r="J500" s="21" t="s">
        <v>2342</v>
      </c>
      <c r="K500" s="21" t="s">
        <v>1707</v>
      </c>
      <c r="L500" s="21" t="s">
        <v>4206</v>
      </c>
      <c r="M500" s="21"/>
      <c r="N500" s="21" t="s">
        <v>8</v>
      </c>
      <c r="O500" s="21" t="s">
        <v>2345</v>
      </c>
      <c r="P500" s="21" t="s">
        <v>2389</v>
      </c>
      <c r="Q500" s="21">
        <v>568</v>
      </c>
      <c r="R500" s="21">
        <v>0</v>
      </c>
      <c r="S500" s="21">
        <v>0</v>
      </c>
      <c r="T500" s="21">
        <v>568</v>
      </c>
      <c r="U500" s="21">
        <v>1</v>
      </c>
      <c r="V500" s="21">
        <v>0</v>
      </c>
      <c r="W500" s="21">
        <v>1</v>
      </c>
      <c r="X500" s="21" t="s">
        <v>2015</v>
      </c>
      <c r="Y500" s="21" t="s">
        <v>2015</v>
      </c>
      <c r="Z500" s="21" t="s">
        <v>2015</v>
      </c>
      <c r="AA500" s="21" t="s">
        <v>2015</v>
      </c>
      <c r="AB500" s="21" t="s">
        <v>2015</v>
      </c>
      <c r="AC500" s="21" t="s">
        <v>2015</v>
      </c>
      <c r="AD500" s="21" t="s">
        <v>2015</v>
      </c>
      <c r="AE500" s="21" t="s">
        <v>2342</v>
      </c>
      <c r="AF500" s="21" t="s">
        <v>2342</v>
      </c>
      <c r="AG500" s="21" t="s">
        <v>2342</v>
      </c>
      <c r="AH500" s="21" t="s">
        <v>2015</v>
      </c>
      <c r="AI500" s="21" t="s">
        <v>2015</v>
      </c>
      <c r="AJ500" s="21" t="s">
        <v>2015</v>
      </c>
      <c r="AK500" s="21" t="s">
        <v>2015</v>
      </c>
      <c r="AL500" s="21" t="s">
        <v>4802</v>
      </c>
    </row>
    <row r="501" spans="1:38" ht="15" customHeight="1">
      <c r="A501" s="21">
        <v>159900</v>
      </c>
      <c r="B501" s="21">
        <v>661073</v>
      </c>
      <c r="C501" s="21" t="s">
        <v>266</v>
      </c>
      <c r="D501" s="21" t="s">
        <v>2254</v>
      </c>
      <c r="E501" s="21" t="s">
        <v>8</v>
      </c>
      <c r="F501" s="21" t="s">
        <v>4865</v>
      </c>
      <c r="G501" s="21" t="s">
        <v>2340</v>
      </c>
      <c r="H501" s="21" t="s">
        <v>2341</v>
      </c>
      <c r="I501" s="21" t="s">
        <v>2015</v>
      </c>
      <c r="J501" s="21" t="s">
        <v>2342</v>
      </c>
      <c r="K501" s="21" t="s">
        <v>1723</v>
      </c>
      <c r="L501" s="21" t="s">
        <v>4223</v>
      </c>
      <c r="M501" s="21"/>
      <c r="N501" s="21" t="s">
        <v>8</v>
      </c>
      <c r="O501" s="21" t="s">
        <v>2345</v>
      </c>
      <c r="P501" s="21" t="s">
        <v>4192</v>
      </c>
      <c r="Q501" s="21">
        <v>1188</v>
      </c>
      <c r="R501" s="21">
        <v>0</v>
      </c>
      <c r="S501" s="21">
        <v>497</v>
      </c>
      <c r="T501" s="21">
        <v>1685</v>
      </c>
      <c r="U501" s="21">
        <v>0.70499999999999996</v>
      </c>
      <c r="V501" s="21">
        <v>0</v>
      </c>
      <c r="W501" s="21">
        <v>0.70499999999999996</v>
      </c>
      <c r="X501" s="21" t="s">
        <v>2015</v>
      </c>
      <c r="Y501" s="21" t="s">
        <v>2015</v>
      </c>
      <c r="Z501" s="21" t="s">
        <v>2015</v>
      </c>
      <c r="AA501" s="21" t="s">
        <v>2015</v>
      </c>
      <c r="AB501" s="21" t="s">
        <v>2015</v>
      </c>
      <c r="AC501" s="21" t="s">
        <v>2015</v>
      </c>
      <c r="AD501" s="21" t="s">
        <v>2015</v>
      </c>
      <c r="AE501" s="21" t="s">
        <v>2015</v>
      </c>
      <c r="AF501" s="21" t="s">
        <v>2342</v>
      </c>
      <c r="AG501" s="21" t="s">
        <v>2342</v>
      </c>
      <c r="AH501" s="21" t="s">
        <v>2342</v>
      </c>
      <c r="AI501" s="21" t="s">
        <v>2342</v>
      </c>
      <c r="AJ501" s="21" t="s">
        <v>2342</v>
      </c>
      <c r="AK501" s="21" t="s">
        <v>2342</v>
      </c>
      <c r="AL501" s="21" t="s">
        <v>4802</v>
      </c>
    </row>
    <row r="502" spans="1:38" ht="15" customHeight="1">
      <c r="A502" s="21">
        <v>159900</v>
      </c>
      <c r="B502" s="21">
        <v>661075</v>
      </c>
      <c r="C502" s="21" t="s">
        <v>266</v>
      </c>
      <c r="D502" s="21" t="s">
        <v>2254</v>
      </c>
      <c r="E502" s="21" t="s">
        <v>8</v>
      </c>
      <c r="F502" s="21" t="s">
        <v>4865</v>
      </c>
      <c r="G502" s="21" t="s">
        <v>2340</v>
      </c>
      <c r="H502" s="21" t="s">
        <v>2341</v>
      </c>
      <c r="I502" s="21" t="s">
        <v>2015</v>
      </c>
      <c r="J502" s="21" t="s">
        <v>2342</v>
      </c>
      <c r="K502" s="21" t="s">
        <v>1729</v>
      </c>
      <c r="L502" s="21" t="s">
        <v>4228</v>
      </c>
      <c r="M502" s="21"/>
      <c r="N502" s="21" t="s">
        <v>8</v>
      </c>
      <c r="O502" s="21" t="s">
        <v>2345</v>
      </c>
      <c r="P502" s="21" t="s">
        <v>4192</v>
      </c>
      <c r="Q502" s="21">
        <v>881</v>
      </c>
      <c r="R502" s="21">
        <v>0</v>
      </c>
      <c r="S502" s="21">
        <v>511</v>
      </c>
      <c r="T502" s="21">
        <v>1392</v>
      </c>
      <c r="U502" s="21">
        <v>0.63290000000000002</v>
      </c>
      <c r="V502" s="21">
        <v>0</v>
      </c>
      <c r="W502" s="21">
        <v>0.63290000000000002</v>
      </c>
      <c r="X502" s="21" t="s">
        <v>2015</v>
      </c>
      <c r="Y502" s="21" t="s">
        <v>2015</v>
      </c>
      <c r="Z502" s="21" t="s">
        <v>2015</v>
      </c>
      <c r="AA502" s="21" t="s">
        <v>2015</v>
      </c>
      <c r="AB502" s="21" t="s">
        <v>2015</v>
      </c>
      <c r="AC502" s="21" t="s">
        <v>2015</v>
      </c>
      <c r="AD502" s="21" t="s">
        <v>2015</v>
      </c>
      <c r="AE502" s="21" t="s">
        <v>2015</v>
      </c>
      <c r="AF502" s="21" t="s">
        <v>2015</v>
      </c>
      <c r="AG502" s="21" t="s">
        <v>2015</v>
      </c>
      <c r="AH502" s="21" t="s">
        <v>2342</v>
      </c>
      <c r="AI502" s="21" t="s">
        <v>2342</v>
      </c>
      <c r="AJ502" s="21" t="s">
        <v>2342</v>
      </c>
      <c r="AK502" s="21" t="s">
        <v>2342</v>
      </c>
      <c r="AL502" s="21" t="s">
        <v>4802</v>
      </c>
    </row>
    <row r="503" spans="1:38" ht="15" customHeight="1">
      <c r="A503" s="21">
        <v>159900</v>
      </c>
      <c r="B503" s="21">
        <v>661083</v>
      </c>
      <c r="C503" s="21" t="s">
        <v>266</v>
      </c>
      <c r="D503" s="21" t="s">
        <v>2254</v>
      </c>
      <c r="E503" s="21" t="s">
        <v>8</v>
      </c>
      <c r="F503" s="21" t="s">
        <v>4865</v>
      </c>
      <c r="G503" s="21" t="s">
        <v>2340</v>
      </c>
      <c r="H503" s="21" t="s">
        <v>2341</v>
      </c>
      <c r="I503" s="21" t="s">
        <v>2015</v>
      </c>
      <c r="J503" s="21" t="s">
        <v>2342</v>
      </c>
      <c r="K503" s="21" t="s">
        <v>1733</v>
      </c>
      <c r="L503" s="21" t="s">
        <v>4234</v>
      </c>
      <c r="M503" s="21"/>
      <c r="N503" s="21" t="s">
        <v>8</v>
      </c>
      <c r="O503" s="21" t="s">
        <v>2345</v>
      </c>
      <c r="P503" s="21" t="s">
        <v>4192</v>
      </c>
      <c r="Q503" s="21">
        <v>101</v>
      </c>
      <c r="R503" s="21">
        <v>0</v>
      </c>
      <c r="S503" s="21">
        <v>63</v>
      </c>
      <c r="T503" s="21">
        <v>164</v>
      </c>
      <c r="U503" s="21">
        <v>0.6159</v>
      </c>
      <c r="V503" s="21">
        <v>0</v>
      </c>
      <c r="W503" s="21">
        <v>0.6159</v>
      </c>
      <c r="X503" s="21" t="s">
        <v>2015</v>
      </c>
      <c r="Y503" s="21" t="s">
        <v>2015</v>
      </c>
      <c r="Z503" s="21" t="s">
        <v>2015</v>
      </c>
      <c r="AA503" s="21" t="s">
        <v>2015</v>
      </c>
      <c r="AB503" s="21" t="s">
        <v>2015</v>
      </c>
      <c r="AC503" s="21" t="s">
        <v>2015</v>
      </c>
      <c r="AD503" s="21" t="s">
        <v>2015</v>
      </c>
      <c r="AE503" s="21" t="s">
        <v>2015</v>
      </c>
      <c r="AF503" s="21" t="s">
        <v>2015</v>
      </c>
      <c r="AG503" s="21" t="s">
        <v>2015</v>
      </c>
      <c r="AH503" s="21" t="s">
        <v>2342</v>
      </c>
      <c r="AI503" s="21" t="s">
        <v>2342</v>
      </c>
      <c r="AJ503" s="21" t="s">
        <v>2342</v>
      </c>
      <c r="AK503" s="21" t="s">
        <v>2342</v>
      </c>
      <c r="AL503" s="21" t="s">
        <v>4802</v>
      </c>
    </row>
    <row r="504" spans="1:38" ht="15" customHeight="1">
      <c r="A504" s="21">
        <v>159900</v>
      </c>
      <c r="B504" s="21">
        <v>661085</v>
      </c>
      <c r="C504" s="21" t="s">
        <v>266</v>
      </c>
      <c r="D504" s="21" t="s">
        <v>2254</v>
      </c>
      <c r="E504" s="21" t="s">
        <v>8</v>
      </c>
      <c r="F504" s="21" t="s">
        <v>4865</v>
      </c>
      <c r="G504" s="21" t="s">
        <v>2340</v>
      </c>
      <c r="H504" s="21" t="s">
        <v>2341</v>
      </c>
      <c r="I504" s="21" t="s">
        <v>2015</v>
      </c>
      <c r="J504" s="21" t="s">
        <v>2342</v>
      </c>
      <c r="K504" s="21" t="s">
        <v>1714</v>
      </c>
      <c r="L504" s="21" t="s">
        <v>4215</v>
      </c>
      <c r="M504" s="21"/>
      <c r="N504" s="21" t="s">
        <v>8</v>
      </c>
      <c r="O504" s="21" t="s">
        <v>2345</v>
      </c>
      <c r="P504" s="21" t="s">
        <v>2763</v>
      </c>
      <c r="Q504" s="21">
        <v>158</v>
      </c>
      <c r="R504" s="21">
        <v>0</v>
      </c>
      <c r="S504" s="21">
        <v>404</v>
      </c>
      <c r="T504" s="21">
        <v>562</v>
      </c>
      <c r="U504" s="21">
        <v>0.28110000000000002</v>
      </c>
      <c r="V504" s="21">
        <v>0</v>
      </c>
      <c r="W504" s="21">
        <v>0.28110000000000002</v>
      </c>
      <c r="X504" s="21" t="s">
        <v>2015</v>
      </c>
      <c r="Y504" s="21" t="s">
        <v>2015</v>
      </c>
      <c r="Z504" s="21" t="s">
        <v>2342</v>
      </c>
      <c r="AA504" s="21" t="s">
        <v>2342</v>
      </c>
      <c r="AB504" s="21" t="s">
        <v>2342</v>
      </c>
      <c r="AC504" s="21" t="s">
        <v>2342</v>
      </c>
      <c r="AD504" s="21" t="s">
        <v>2342</v>
      </c>
      <c r="AE504" s="21" t="s">
        <v>2342</v>
      </c>
      <c r="AF504" s="21" t="s">
        <v>2342</v>
      </c>
      <c r="AG504" s="21" t="s">
        <v>2342</v>
      </c>
      <c r="AH504" s="21" t="s">
        <v>2015</v>
      </c>
      <c r="AI504" s="21" t="s">
        <v>2015</v>
      </c>
      <c r="AJ504" s="21" t="s">
        <v>2015</v>
      </c>
      <c r="AK504" s="21" t="s">
        <v>2015</v>
      </c>
      <c r="AL504" s="21" t="s">
        <v>4802</v>
      </c>
    </row>
    <row r="505" spans="1:38" ht="15" customHeight="1">
      <c r="A505" s="21">
        <v>159607</v>
      </c>
      <c r="B505" s="21">
        <v>661088</v>
      </c>
      <c r="C505" s="21" t="s">
        <v>2386</v>
      </c>
      <c r="D505" s="21"/>
      <c r="E505" s="21" t="s">
        <v>8</v>
      </c>
      <c r="F505" s="21" t="s">
        <v>4865</v>
      </c>
      <c r="G505" s="21" t="s">
        <v>2380</v>
      </c>
      <c r="H505" s="21" t="s">
        <v>2341</v>
      </c>
      <c r="I505" s="21" t="s">
        <v>2015</v>
      </c>
      <c r="J505" s="21" t="s">
        <v>2342</v>
      </c>
      <c r="K505" s="21" t="s">
        <v>2387</v>
      </c>
      <c r="L505" s="21" t="s">
        <v>2388</v>
      </c>
      <c r="M505" s="21"/>
      <c r="N505" s="21" t="s">
        <v>8</v>
      </c>
      <c r="O505" s="21" t="s">
        <v>2345</v>
      </c>
      <c r="P505" s="21" t="s">
        <v>2389</v>
      </c>
      <c r="Q505" s="21">
        <v>0</v>
      </c>
      <c r="R505" s="21">
        <v>0</v>
      </c>
      <c r="S505" s="21">
        <v>0</v>
      </c>
      <c r="T505" s="21">
        <v>0</v>
      </c>
      <c r="U505" s="21">
        <v>0</v>
      </c>
      <c r="V505" s="21">
        <v>0</v>
      </c>
      <c r="W505" s="21">
        <v>0</v>
      </c>
      <c r="X505" s="21" t="s">
        <v>2342</v>
      </c>
      <c r="Y505" s="21" t="s">
        <v>2342</v>
      </c>
      <c r="Z505" s="21" t="s">
        <v>2342</v>
      </c>
      <c r="AA505" s="21" t="s">
        <v>2342</v>
      </c>
      <c r="AB505" s="21" t="s">
        <v>2342</v>
      </c>
      <c r="AC505" s="21" t="s">
        <v>2342</v>
      </c>
      <c r="AD505" s="21" t="s">
        <v>2342</v>
      </c>
      <c r="AE505" s="21" t="s">
        <v>2342</v>
      </c>
      <c r="AF505" s="21" t="s">
        <v>2342</v>
      </c>
      <c r="AG505" s="21" t="s">
        <v>2342</v>
      </c>
      <c r="AH505" s="21" t="s">
        <v>2015</v>
      </c>
      <c r="AI505" s="21" t="s">
        <v>2015</v>
      </c>
      <c r="AJ505" s="21" t="s">
        <v>2015</v>
      </c>
      <c r="AK505" s="21" t="s">
        <v>2015</v>
      </c>
      <c r="AL505" s="21" t="s">
        <v>4803</v>
      </c>
    </row>
    <row r="506" spans="1:38" ht="15" customHeight="1">
      <c r="A506" s="21">
        <v>159460</v>
      </c>
      <c r="B506" s="21">
        <v>661090</v>
      </c>
      <c r="C506" s="21" t="s">
        <v>2759</v>
      </c>
      <c r="D506" s="21"/>
      <c r="E506" s="21" t="s">
        <v>8</v>
      </c>
      <c r="F506" s="21" t="s">
        <v>4865</v>
      </c>
      <c r="G506" s="21" t="s">
        <v>2380</v>
      </c>
      <c r="H506" s="21" t="s">
        <v>2655</v>
      </c>
      <c r="I506" s="21" t="s">
        <v>2342</v>
      </c>
      <c r="J506" s="21" t="s">
        <v>2342</v>
      </c>
      <c r="K506" s="21" t="s">
        <v>2761</v>
      </c>
      <c r="L506" s="21" t="s">
        <v>2762</v>
      </c>
      <c r="M506" s="21"/>
      <c r="N506" s="21" t="s">
        <v>8</v>
      </c>
      <c r="O506" s="21" t="s">
        <v>2345</v>
      </c>
      <c r="P506" s="21" t="s">
        <v>2763</v>
      </c>
      <c r="Q506" s="21">
        <v>14</v>
      </c>
      <c r="R506" s="21">
        <v>0</v>
      </c>
      <c r="S506" s="21">
        <v>0</v>
      </c>
      <c r="T506" s="21">
        <v>14</v>
      </c>
      <c r="U506" s="21">
        <v>1</v>
      </c>
      <c r="V506" s="21">
        <v>0</v>
      </c>
      <c r="W506" s="21">
        <v>1</v>
      </c>
      <c r="X506" s="21" t="s">
        <v>2015</v>
      </c>
      <c r="Y506" s="21" t="s">
        <v>2015</v>
      </c>
      <c r="Z506" s="21" t="s">
        <v>2015</v>
      </c>
      <c r="AA506" s="21" t="s">
        <v>2015</v>
      </c>
      <c r="AB506" s="21" t="s">
        <v>2015</v>
      </c>
      <c r="AC506" s="21" t="s">
        <v>2015</v>
      </c>
      <c r="AD506" s="21" t="s">
        <v>2015</v>
      </c>
      <c r="AE506" s="21" t="s">
        <v>2342</v>
      </c>
      <c r="AF506" s="21" t="s">
        <v>2342</v>
      </c>
      <c r="AG506" s="21" t="s">
        <v>2342</v>
      </c>
      <c r="AH506" s="21" t="s">
        <v>2342</v>
      </c>
      <c r="AI506" s="21" t="s">
        <v>2342</v>
      </c>
      <c r="AJ506" s="21" t="s">
        <v>2342</v>
      </c>
      <c r="AK506" s="21" t="s">
        <v>2342</v>
      </c>
      <c r="AL506" s="21" t="s">
        <v>4803</v>
      </c>
    </row>
    <row r="507" spans="1:38" ht="15" customHeight="1">
      <c r="A507" s="21">
        <v>159942</v>
      </c>
      <c r="B507" s="21">
        <v>661094</v>
      </c>
      <c r="C507" s="21" t="s">
        <v>48</v>
      </c>
      <c r="D507" s="21" t="s">
        <v>2035</v>
      </c>
      <c r="E507" s="21" t="s">
        <v>7</v>
      </c>
      <c r="F507" s="21" t="s">
        <v>4866</v>
      </c>
      <c r="G507" s="21" t="s">
        <v>2340</v>
      </c>
      <c r="H507" s="21" t="s">
        <v>2341</v>
      </c>
      <c r="I507" s="21" t="s">
        <v>2015</v>
      </c>
      <c r="J507" s="21" t="s">
        <v>2342</v>
      </c>
      <c r="K507" s="21" t="s">
        <v>426</v>
      </c>
      <c r="L507" s="21" t="s">
        <v>2463</v>
      </c>
      <c r="M507" s="21"/>
      <c r="N507" s="21" t="s">
        <v>2384</v>
      </c>
      <c r="O507" s="21" t="s">
        <v>2345</v>
      </c>
      <c r="P507" s="21" t="s">
        <v>2385</v>
      </c>
      <c r="Q507" s="21">
        <v>304</v>
      </c>
      <c r="R507" s="21">
        <v>0</v>
      </c>
      <c r="S507" s="21">
        <v>66</v>
      </c>
      <c r="T507" s="21">
        <v>370</v>
      </c>
      <c r="U507" s="21">
        <v>0.8216</v>
      </c>
      <c r="V507" s="21">
        <v>0</v>
      </c>
      <c r="W507" s="21">
        <v>0.8216</v>
      </c>
      <c r="X507" s="21" t="s">
        <v>2015</v>
      </c>
      <c r="Y507" s="21" t="s">
        <v>2342</v>
      </c>
      <c r="Z507" s="21" t="s">
        <v>2342</v>
      </c>
      <c r="AA507" s="21" t="s">
        <v>2342</v>
      </c>
      <c r="AB507" s="21" t="s">
        <v>2342</v>
      </c>
      <c r="AC507" s="21" t="s">
        <v>2342</v>
      </c>
      <c r="AD507" s="21" t="s">
        <v>2342</v>
      </c>
      <c r="AE507" s="21" t="s">
        <v>2015</v>
      </c>
      <c r="AF507" s="21" t="s">
        <v>2015</v>
      </c>
      <c r="AG507" s="21" t="s">
        <v>2015</v>
      </c>
      <c r="AH507" s="21" t="s">
        <v>2015</v>
      </c>
      <c r="AI507" s="21" t="s">
        <v>2015</v>
      </c>
      <c r="AJ507" s="21" t="s">
        <v>2015</v>
      </c>
      <c r="AK507" s="21" t="s">
        <v>2015</v>
      </c>
      <c r="AL507" s="21" t="s">
        <v>4802</v>
      </c>
    </row>
    <row r="508" spans="1:38" ht="15" customHeight="1">
      <c r="A508" s="21">
        <v>159445</v>
      </c>
      <c r="B508" s="21">
        <v>661104</v>
      </c>
      <c r="C508" s="21" t="s">
        <v>241</v>
      </c>
      <c r="D508" s="21" t="s">
        <v>2229</v>
      </c>
      <c r="E508" s="21" t="s">
        <v>34</v>
      </c>
      <c r="F508" s="21" t="s">
        <v>4873</v>
      </c>
      <c r="G508" s="21" t="s">
        <v>2340</v>
      </c>
      <c r="H508" s="21" t="s">
        <v>2341</v>
      </c>
      <c r="I508" s="21" t="s">
        <v>2015</v>
      </c>
      <c r="J508" s="21" t="s">
        <v>2342</v>
      </c>
      <c r="K508" s="21" t="s">
        <v>1491</v>
      </c>
      <c r="L508" s="21" t="s">
        <v>5534</v>
      </c>
      <c r="M508" s="21"/>
      <c r="N508" s="21" t="s">
        <v>3411</v>
      </c>
      <c r="O508" s="21" t="s">
        <v>2345</v>
      </c>
      <c r="P508" s="21" t="s">
        <v>3954</v>
      </c>
      <c r="Q508" s="21">
        <v>26</v>
      </c>
      <c r="R508" s="21">
        <v>11</v>
      </c>
      <c r="S508" s="21">
        <v>75</v>
      </c>
      <c r="T508" s="21">
        <v>112</v>
      </c>
      <c r="U508" s="21">
        <v>0.2321</v>
      </c>
      <c r="V508" s="21">
        <v>9.8199999999999996E-2</v>
      </c>
      <c r="W508" s="21">
        <v>0.33040000000000003</v>
      </c>
      <c r="X508" s="21" t="s">
        <v>2015</v>
      </c>
      <c r="Y508" s="21" t="s">
        <v>2015</v>
      </c>
      <c r="Z508" s="21" t="s">
        <v>2015</v>
      </c>
      <c r="AA508" s="21" t="s">
        <v>2015</v>
      </c>
      <c r="AB508" s="21" t="s">
        <v>2015</v>
      </c>
      <c r="AC508" s="21" t="s">
        <v>2015</v>
      </c>
      <c r="AD508" s="21" t="s">
        <v>2015</v>
      </c>
      <c r="AE508" s="21" t="s">
        <v>2015</v>
      </c>
      <c r="AF508" s="21" t="s">
        <v>2015</v>
      </c>
      <c r="AG508" s="21" t="s">
        <v>2015</v>
      </c>
      <c r="AH508" s="21" t="s">
        <v>2342</v>
      </c>
      <c r="AI508" s="21" t="s">
        <v>2342</v>
      </c>
      <c r="AJ508" s="21" t="s">
        <v>2342</v>
      </c>
      <c r="AK508" s="21" t="s">
        <v>2342</v>
      </c>
      <c r="AL508" s="21" t="s">
        <v>4803</v>
      </c>
    </row>
    <row r="509" spans="1:38" ht="15" customHeight="1">
      <c r="A509" s="21">
        <v>159445</v>
      </c>
      <c r="B509" s="21">
        <v>661105</v>
      </c>
      <c r="C509" s="21" t="s">
        <v>241</v>
      </c>
      <c r="D509" s="21" t="s">
        <v>2229</v>
      </c>
      <c r="E509" s="21" t="s">
        <v>34</v>
      </c>
      <c r="F509" s="21" t="s">
        <v>4873</v>
      </c>
      <c r="G509" s="21" t="s">
        <v>2340</v>
      </c>
      <c r="H509" s="21" t="s">
        <v>2341</v>
      </c>
      <c r="I509" s="21" t="s">
        <v>2015</v>
      </c>
      <c r="J509" s="21" t="s">
        <v>2342</v>
      </c>
      <c r="K509" s="21" t="s">
        <v>1490</v>
      </c>
      <c r="L509" s="21" t="s">
        <v>5110</v>
      </c>
      <c r="M509" s="21"/>
      <c r="N509" s="21" t="s">
        <v>3411</v>
      </c>
      <c r="O509" s="21" t="s">
        <v>2345</v>
      </c>
      <c r="P509" s="21" t="s">
        <v>3954</v>
      </c>
      <c r="Q509" s="21">
        <v>65</v>
      </c>
      <c r="R509" s="21">
        <v>21</v>
      </c>
      <c r="S509" s="21">
        <v>95</v>
      </c>
      <c r="T509" s="21">
        <v>181</v>
      </c>
      <c r="U509" s="21">
        <v>0.35909999999999997</v>
      </c>
      <c r="V509" s="21">
        <v>0.11600000000000001</v>
      </c>
      <c r="W509" s="21">
        <v>0.47510000000000002</v>
      </c>
      <c r="X509" s="21" t="s">
        <v>2342</v>
      </c>
      <c r="Y509" s="21" t="s">
        <v>2342</v>
      </c>
      <c r="Z509" s="21" t="s">
        <v>2342</v>
      </c>
      <c r="AA509" s="21" t="s">
        <v>2342</v>
      </c>
      <c r="AB509" s="21" t="s">
        <v>2342</v>
      </c>
      <c r="AC509" s="21" t="s">
        <v>2342</v>
      </c>
      <c r="AD509" s="21" t="s">
        <v>2342</v>
      </c>
      <c r="AE509" s="21" t="s">
        <v>2015</v>
      </c>
      <c r="AF509" s="21" t="s">
        <v>2015</v>
      </c>
      <c r="AG509" s="21" t="s">
        <v>2015</v>
      </c>
      <c r="AH509" s="21" t="s">
        <v>2015</v>
      </c>
      <c r="AI509" s="21" t="s">
        <v>2015</v>
      </c>
      <c r="AJ509" s="21" t="s">
        <v>2015</v>
      </c>
      <c r="AK509" s="21" t="s">
        <v>2015</v>
      </c>
      <c r="AL509" s="21" t="s">
        <v>4803</v>
      </c>
    </row>
    <row r="510" spans="1:38" ht="15" customHeight="1">
      <c r="A510" s="21">
        <v>159442</v>
      </c>
      <c r="B510" s="21">
        <v>661107</v>
      </c>
      <c r="C510" s="21" t="s">
        <v>302</v>
      </c>
      <c r="D510" s="21" t="s">
        <v>2291</v>
      </c>
      <c r="E510" s="21" t="s">
        <v>34</v>
      </c>
      <c r="F510" s="21" t="s">
        <v>4873</v>
      </c>
      <c r="G510" s="21" t="s">
        <v>2340</v>
      </c>
      <c r="H510" s="21" t="s">
        <v>2341</v>
      </c>
      <c r="I510" s="21" t="s">
        <v>2015</v>
      </c>
      <c r="J510" s="21" t="s">
        <v>2342</v>
      </c>
      <c r="K510" s="21" t="s">
        <v>1934</v>
      </c>
      <c r="L510" s="21" t="s">
        <v>4544</v>
      </c>
      <c r="M510" s="21"/>
      <c r="N510" s="21" t="s">
        <v>4545</v>
      </c>
      <c r="O510" s="21" t="s">
        <v>2345</v>
      </c>
      <c r="P510" s="21" t="s">
        <v>4546</v>
      </c>
      <c r="Q510" s="21">
        <v>64</v>
      </c>
      <c r="R510" s="21">
        <v>0</v>
      </c>
      <c r="S510" s="21">
        <v>5</v>
      </c>
      <c r="T510" s="21">
        <v>69</v>
      </c>
      <c r="U510" s="21">
        <v>0.92749999999999999</v>
      </c>
      <c r="V510" s="21">
        <v>0</v>
      </c>
      <c r="W510" s="21">
        <v>0.92749999999999999</v>
      </c>
      <c r="X510" s="21" t="s">
        <v>2342</v>
      </c>
      <c r="Y510" s="21" t="s">
        <v>2342</v>
      </c>
      <c r="Z510" s="21" t="s">
        <v>2342</v>
      </c>
      <c r="AA510" s="21" t="s">
        <v>2342</v>
      </c>
      <c r="AB510" s="21" t="s">
        <v>2342</v>
      </c>
      <c r="AC510" s="21" t="s">
        <v>2342</v>
      </c>
      <c r="AD510" s="21" t="s">
        <v>2342</v>
      </c>
      <c r="AE510" s="21" t="s">
        <v>2342</v>
      </c>
      <c r="AF510" s="21" t="s">
        <v>2342</v>
      </c>
      <c r="AG510" s="21" t="s">
        <v>2342</v>
      </c>
      <c r="AH510" s="21" t="s">
        <v>2342</v>
      </c>
      <c r="AI510" s="21" t="s">
        <v>2342</v>
      </c>
      <c r="AJ510" s="21" t="s">
        <v>2342</v>
      </c>
      <c r="AK510" s="21" t="s">
        <v>2342</v>
      </c>
      <c r="AL510" s="21" t="s">
        <v>4802</v>
      </c>
    </row>
    <row r="511" spans="1:38" ht="15" customHeight="1">
      <c r="A511" s="21">
        <v>159585</v>
      </c>
      <c r="B511" s="21">
        <v>661110</v>
      </c>
      <c r="C511" s="21" t="s">
        <v>43</v>
      </c>
      <c r="D511" s="21" t="s">
        <v>2030</v>
      </c>
      <c r="E511" s="21" t="s">
        <v>5</v>
      </c>
      <c r="F511" s="21" t="s">
        <v>4865</v>
      </c>
      <c r="G511" s="21" t="s">
        <v>2340</v>
      </c>
      <c r="H511" s="21" t="s">
        <v>2341</v>
      </c>
      <c r="I511" s="21" t="s">
        <v>2015</v>
      </c>
      <c r="J511" s="21" t="s">
        <v>2342</v>
      </c>
      <c r="K511" s="21" t="s">
        <v>350</v>
      </c>
      <c r="L511" s="21" t="s">
        <v>4936</v>
      </c>
      <c r="M511" s="21"/>
      <c r="N511" s="21" t="s">
        <v>5</v>
      </c>
      <c r="O511" s="21" t="s">
        <v>2345</v>
      </c>
      <c r="P511" s="21" t="s">
        <v>2379</v>
      </c>
      <c r="Q511" s="21">
        <v>87</v>
      </c>
      <c r="R511" s="21">
        <v>27</v>
      </c>
      <c r="S511" s="21">
        <v>196</v>
      </c>
      <c r="T511" s="21">
        <v>310</v>
      </c>
      <c r="U511" s="21">
        <v>0.28060000000000002</v>
      </c>
      <c r="V511" s="21">
        <v>8.7099999999999997E-2</v>
      </c>
      <c r="W511" s="21">
        <v>0.36770000000000003</v>
      </c>
      <c r="X511" s="21" t="s">
        <v>2342</v>
      </c>
      <c r="Y511" s="21" t="s">
        <v>2342</v>
      </c>
      <c r="Z511" s="21" t="s">
        <v>2342</v>
      </c>
      <c r="AA511" s="21" t="s">
        <v>2342</v>
      </c>
      <c r="AB511" s="21" t="s">
        <v>2342</v>
      </c>
      <c r="AC511" s="21" t="s">
        <v>2342</v>
      </c>
      <c r="AD511" s="21" t="s">
        <v>2342</v>
      </c>
      <c r="AE511" s="21" t="s">
        <v>2015</v>
      </c>
      <c r="AF511" s="21" t="s">
        <v>2015</v>
      </c>
      <c r="AG511" s="21" t="s">
        <v>2015</v>
      </c>
      <c r="AH511" s="21" t="s">
        <v>2015</v>
      </c>
      <c r="AI511" s="21" t="s">
        <v>2015</v>
      </c>
      <c r="AJ511" s="21" t="s">
        <v>2015</v>
      </c>
      <c r="AK511" s="21" t="s">
        <v>2015</v>
      </c>
      <c r="AL511" s="21" t="s">
        <v>4803</v>
      </c>
    </row>
    <row r="512" spans="1:38" ht="15" customHeight="1">
      <c r="A512" s="21">
        <v>159585</v>
      </c>
      <c r="B512" s="21">
        <v>661111</v>
      </c>
      <c r="C512" s="21" t="s">
        <v>43</v>
      </c>
      <c r="D512" s="21" t="s">
        <v>2030</v>
      </c>
      <c r="E512" s="21" t="s">
        <v>5</v>
      </c>
      <c r="F512" s="21" t="s">
        <v>4865</v>
      </c>
      <c r="G512" s="21" t="s">
        <v>2340</v>
      </c>
      <c r="H512" s="21" t="s">
        <v>2341</v>
      </c>
      <c r="I512" s="21" t="s">
        <v>2015</v>
      </c>
      <c r="J512" s="21" t="s">
        <v>2342</v>
      </c>
      <c r="K512" s="21" t="s">
        <v>351</v>
      </c>
      <c r="L512" s="21" t="s">
        <v>4936</v>
      </c>
      <c r="M512" s="21"/>
      <c r="N512" s="21" t="s">
        <v>5</v>
      </c>
      <c r="O512" s="21" t="s">
        <v>2345</v>
      </c>
      <c r="P512" s="21" t="s">
        <v>2379</v>
      </c>
      <c r="Q512" s="21">
        <v>71</v>
      </c>
      <c r="R512" s="21">
        <v>18</v>
      </c>
      <c r="S512" s="21">
        <v>222</v>
      </c>
      <c r="T512" s="21">
        <v>311</v>
      </c>
      <c r="U512" s="21">
        <v>0.2283</v>
      </c>
      <c r="V512" s="21">
        <v>5.79E-2</v>
      </c>
      <c r="W512" s="21">
        <v>0.28620000000000001</v>
      </c>
      <c r="X512" s="21" t="s">
        <v>2015</v>
      </c>
      <c r="Y512" s="21" t="s">
        <v>2015</v>
      </c>
      <c r="Z512" s="21" t="s">
        <v>2015</v>
      </c>
      <c r="AA512" s="21" t="s">
        <v>2015</v>
      </c>
      <c r="AB512" s="21" t="s">
        <v>2015</v>
      </c>
      <c r="AC512" s="21" t="s">
        <v>2015</v>
      </c>
      <c r="AD512" s="21" t="s">
        <v>2015</v>
      </c>
      <c r="AE512" s="21" t="s">
        <v>2342</v>
      </c>
      <c r="AF512" s="21" t="s">
        <v>2342</v>
      </c>
      <c r="AG512" s="21" t="s">
        <v>2342</v>
      </c>
      <c r="AH512" s="21" t="s">
        <v>2342</v>
      </c>
      <c r="AI512" s="21" t="s">
        <v>2342</v>
      </c>
      <c r="AJ512" s="21" t="s">
        <v>2342</v>
      </c>
      <c r="AK512" s="21" t="s">
        <v>2342</v>
      </c>
      <c r="AL512" s="21" t="s">
        <v>4803</v>
      </c>
    </row>
    <row r="513" spans="1:38" ht="15" customHeight="1">
      <c r="A513" s="21">
        <v>159444</v>
      </c>
      <c r="B513" s="21">
        <v>661112</v>
      </c>
      <c r="C513" s="21" t="s">
        <v>153</v>
      </c>
      <c r="D513" s="21" t="s">
        <v>2141</v>
      </c>
      <c r="E513" s="21" t="s">
        <v>34</v>
      </c>
      <c r="F513" s="21" t="s">
        <v>4873</v>
      </c>
      <c r="G513" s="21" t="s">
        <v>2340</v>
      </c>
      <c r="H513" s="21" t="s">
        <v>2341</v>
      </c>
      <c r="I513" s="21" t="s">
        <v>2015</v>
      </c>
      <c r="J513" s="21" t="s">
        <v>2342</v>
      </c>
      <c r="K513" s="21" t="s">
        <v>1064</v>
      </c>
      <c r="L513" s="21" t="s">
        <v>3408</v>
      </c>
      <c r="M513" s="21"/>
      <c r="N513" s="21" t="s">
        <v>3409</v>
      </c>
      <c r="O513" s="21" t="s">
        <v>2345</v>
      </c>
      <c r="P513" s="21" t="s">
        <v>3410</v>
      </c>
      <c r="Q513" s="21">
        <v>112</v>
      </c>
      <c r="R513" s="21">
        <v>0</v>
      </c>
      <c r="S513" s="21">
        <v>4</v>
      </c>
      <c r="T513" s="21">
        <v>116</v>
      </c>
      <c r="U513" s="21">
        <v>0.96550000000000002</v>
      </c>
      <c r="V513" s="21">
        <v>0</v>
      </c>
      <c r="W513" s="21">
        <v>0.96550000000000002</v>
      </c>
      <c r="X513" s="21" t="s">
        <v>2342</v>
      </c>
      <c r="Y513" s="21" t="s">
        <v>2342</v>
      </c>
      <c r="Z513" s="21" t="s">
        <v>2342</v>
      </c>
      <c r="AA513" s="21" t="s">
        <v>2342</v>
      </c>
      <c r="AB513" s="21" t="s">
        <v>2342</v>
      </c>
      <c r="AC513" s="21" t="s">
        <v>2342</v>
      </c>
      <c r="AD513" s="21" t="s">
        <v>2342</v>
      </c>
      <c r="AE513" s="21" t="s">
        <v>2015</v>
      </c>
      <c r="AF513" s="21" t="s">
        <v>2015</v>
      </c>
      <c r="AG513" s="21" t="s">
        <v>2015</v>
      </c>
      <c r="AH513" s="21" t="s">
        <v>2015</v>
      </c>
      <c r="AI513" s="21" t="s">
        <v>2015</v>
      </c>
      <c r="AJ513" s="21" t="s">
        <v>2015</v>
      </c>
      <c r="AK513" s="21" t="s">
        <v>2015</v>
      </c>
      <c r="AL513" s="21" t="s">
        <v>4802</v>
      </c>
    </row>
    <row r="514" spans="1:38" ht="15" customHeight="1">
      <c r="A514" s="21">
        <v>159444</v>
      </c>
      <c r="B514" s="21">
        <v>661113</v>
      </c>
      <c r="C514" s="21" t="s">
        <v>153</v>
      </c>
      <c r="D514" s="21" t="s">
        <v>2141</v>
      </c>
      <c r="E514" s="21" t="s">
        <v>34</v>
      </c>
      <c r="F514" s="21" t="s">
        <v>4873</v>
      </c>
      <c r="G514" s="21" t="s">
        <v>2340</v>
      </c>
      <c r="H514" s="21" t="s">
        <v>2341</v>
      </c>
      <c r="I514" s="21" t="s">
        <v>2015</v>
      </c>
      <c r="J514" s="21" t="s">
        <v>2342</v>
      </c>
      <c r="K514" s="21" t="s">
        <v>1065</v>
      </c>
      <c r="L514" s="21" t="s">
        <v>3408</v>
      </c>
      <c r="M514" s="21"/>
      <c r="N514" s="21" t="s">
        <v>3409</v>
      </c>
      <c r="O514" s="21" t="s">
        <v>2345</v>
      </c>
      <c r="P514" s="21" t="s">
        <v>3410</v>
      </c>
      <c r="Q514" s="21">
        <v>33</v>
      </c>
      <c r="R514" s="21">
        <v>4</v>
      </c>
      <c r="S514" s="21">
        <v>12</v>
      </c>
      <c r="T514" s="21">
        <v>49</v>
      </c>
      <c r="U514" s="21">
        <v>0.67349999999999999</v>
      </c>
      <c r="V514" s="21">
        <v>8.1600000000000006E-2</v>
      </c>
      <c r="W514" s="21">
        <v>0.75509999999999999</v>
      </c>
      <c r="X514" s="21" t="s">
        <v>2015</v>
      </c>
      <c r="Y514" s="21" t="s">
        <v>2015</v>
      </c>
      <c r="Z514" s="21" t="s">
        <v>2015</v>
      </c>
      <c r="AA514" s="21" t="s">
        <v>2015</v>
      </c>
      <c r="AB514" s="21" t="s">
        <v>2015</v>
      </c>
      <c r="AC514" s="21" t="s">
        <v>2015</v>
      </c>
      <c r="AD514" s="21" t="s">
        <v>2015</v>
      </c>
      <c r="AE514" s="21" t="s">
        <v>2015</v>
      </c>
      <c r="AF514" s="21" t="s">
        <v>2015</v>
      </c>
      <c r="AG514" s="21" t="s">
        <v>2015</v>
      </c>
      <c r="AH514" s="21" t="s">
        <v>2342</v>
      </c>
      <c r="AI514" s="21" t="s">
        <v>2342</v>
      </c>
      <c r="AJ514" s="21" t="s">
        <v>2342</v>
      </c>
      <c r="AK514" s="21" t="s">
        <v>2342</v>
      </c>
      <c r="AL514" s="21" t="s">
        <v>4803</v>
      </c>
    </row>
    <row r="515" spans="1:38" ht="15" customHeight="1">
      <c r="A515" s="21">
        <v>159197</v>
      </c>
      <c r="B515" s="21">
        <v>661115</v>
      </c>
      <c r="C515" s="21" t="s">
        <v>71</v>
      </c>
      <c r="D515" s="21" t="s">
        <v>2058</v>
      </c>
      <c r="E515" s="21" t="s">
        <v>5</v>
      </c>
      <c r="F515" s="21" t="s">
        <v>4865</v>
      </c>
      <c r="G515" s="21" t="s">
        <v>2340</v>
      </c>
      <c r="H515" s="21" t="s">
        <v>2341</v>
      </c>
      <c r="I515" s="21" t="s">
        <v>2015</v>
      </c>
      <c r="J515" s="21" t="s">
        <v>2342</v>
      </c>
      <c r="K515" s="21" t="s">
        <v>579</v>
      </c>
      <c r="L515" s="21" t="s">
        <v>4989</v>
      </c>
      <c r="M515" s="21"/>
      <c r="N515" s="21" t="s">
        <v>2681</v>
      </c>
      <c r="O515" s="21" t="s">
        <v>2345</v>
      </c>
      <c r="P515" s="21" t="s">
        <v>2682</v>
      </c>
      <c r="Q515" s="21">
        <v>228</v>
      </c>
      <c r="R515" s="21">
        <v>0</v>
      </c>
      <c r="S515" s="21">
        <v>89</v>
      </c>
      <c r="T515" s="21">
        <v>317</v>
      </c>
      <c r="U515" s="21">
        <v>0.71919999999999995</v>
      </c>
      <c r="V515" s="21">
        <v>0</v>
      </c>
      <c r="W515" s="21">
        <v>0.71919999999999995</v>
      </c>
      <c r="X515" s="21" t="s">
        <v>2015</v>
      </c>
      <c r="Y515" s="21" t="s">
        <v>2015</v>
      </c>
      <c r="Z515" s="21" t="s">
        <v>2015</v>
      </c>
      <c r="AA515" s="21" t="s">
        <v>2015</v>
      </c>
      <c r="AB515" s="21" t="s">
        <v>2015</v>
      </c>
      <c r="AC515" s="21" t="s">
        <v>2015</v>
      </c>
      <c r="AD515" s="21" t="s">
        <v>2015</v>
      </c>
      <c r="AE515" s="21" t="s">
        <v>2015</v>
      </c>
      <c r="AF515" s="21" t="s">
        <v>2342</v>
      </c>
      <c r="AG515" s="21" t="s">
        <v>2342</v>
      </c>
      <c r="AH515" s="21" t="s">
        <v>2015</v>
      </c>
      <c r="AI515" s="21" t="s">
        <v>2015</v>
      </c>
      <c r="AJ515" s="21" t="s">
        <v>2015</v>
      </c>
      <c r="AK515" s="21" t="s">
        <v>2015</v>
      </c>
      <c r="AL515" s="21" t="s">
        <v>4802</v>
      </c>
    </row>
    <row r="516" spans="1:38" ht="15" customHeight="1">
      <c r="A516" s="21">
        <v>159197</v>
      </c>
      <c r="B516" s="21">
        <v>661117</v>
      </c>
      <c r="C516" s="21" t="s">
        <v>71</v>
      </c>
      <c r="D516" s="21" t="s">
        <v>2058</v>
      </c>
      <c r="E516" s="21" t="s">
        <v>5</v>
      </c>
      <c r="F516" s="21" t="s">
        <v>4865</v>
      </c>
      <c r="G516" s="21" t="s">
        <v>2340</v>
      </c>
      <c r="H516" s="21" t="s">
        <v>2341</v>
      </c>
      <c r="I516" s="21" t="s">
        <v>2015</v>
      </c>
      <c r="J516" s="21" t="s">
        <v>2342</v>
      </c>
      <c r="K516" s="21" t="s">
        <v>580</v>
      </c>
      <c r="L516" s="21" t="s">
        <v>2684</v>
      </c>
      <c r="M516" s="21"/>
      <c r="N516" s="21" t="s">
        <v>2681</v>
      </c>
      <c r="O516" s="21" t="s">
        <v>2345</v>
      </c>
      <c r="P516" s="21" t="s">
        <v>2682</v>
      </c>
      <c r="Q516" s="21">
        <v>222</v>
      </c>
      <c r="R516" s="21">
        <v>0</v>
      </c>
      <c r="S516" s="21">
        <v>99</v>
      </c>
      <c r="T516" s="21">
        <v>321</v>
      </c>
      <c r="U516" s="21">
        <v>0.69159999999999999</v>
      </c>
      <c r="V516" s="21">
        <v>0</v>
      </c>
      <c r="W516" s="21">
        <v>0.69159999999999999</v>
      </c>
      <c r="X516" s="21" t="s">
        <v>2342</v>
      </c>
      <c r="Y516" s="21" t="s">
        <v>2342</v>
      </c>
      <c r="Z516" s="21" t="s">
        <v>2342</v>
      </c>
      <c r="AA516" s="21" t="s">
        <v>2342</v>
      </c>
      <c r="AB516" s="21" t="s">
        <v>2342</v>
      </c>
      <c r="AC516" s="21" t="s">
        <v>2342</v>
      </c>
      <c r="AD516" s="21" t="s">
        <v>2342</v>
      </c>
      <c r="AE516" s="21" t="s">
        <v>2342</v>
      </c>
      <c r="AF516" s="21" t="s">
        <v>2015</v>
      </c>
      <c r="AG516" s="21" t="s">
        <v>2015</v>
      </c>
      <c r="AH516" s="21" t="s">
        <v>2015</v>
      </c>
      <c r="AI516" s="21" t="s">
        <v>2015</v>
      </c>
      <c r="AJ516" s="21" t="s">
        <v>2015</v>
      </c>
      <c r="AK516" s="21" t="s">
        <v>2015</v>
      </c>
      <c r="AL516" s="21" t="s">
        <v>4802</v>
      </c>
    </row>
    <row r="517" spans="1:38" ht="15" customHeight="1">
      <c r="A517" s="21">
        <v>159197</v>
      </c>
      <c r="B517" s="21">
        <v>661118</v>
      </c>
      <c r="C517" s="21" t="s">
        <v>71</v>
      </c>
      <c r="D517" s="21" t="s">
        <v>2058</v>
      </c>
      <c r="E517" s="21" t="s">
        <v>5</v>
      </c>
      <c r="F517" s="21" t="s">
        <v>4865</v>
      </c>
      <c r="G517" s="21" t="s">
        <v>2340</v>
      </c>
      <c r="H517" s="21" t="s">
        <v>2341</v>
      </c>
      <c r="I517" s="21" t="s">
        <v>2015</v>
      </c>
      <c r="J517" s="21" t="s">
        <v>2342</v>
      </c>
      <c r="K517" s="21" t="s">
        <v>576</v>
      </c>
      <c r="L517" s="21" t="s">
        <v>5155</v>
      </c>
      <c r="M517" s="21"/>
      <c r="N517" s="21" t="s">
        <v>2681</v>
      </c>
      <c r="O517" s="21" t="s">
        <v>2345</v>
      </c>
      <c r="P517" s="21" t="s">
        <v>2682</v>
      </c>
      <c r="Q517" s="21">
        <v>304</v>
      </c>
      <c r="R517" s="21">
        <v>0</v>
      </c>
      <c r="S517" s="21">
        <v>0</v>
      </c>
      <c r="T517" s="21">
        <v>304</v>
      </c>
      <c r="U517" s="21">
        <v>1</v>
      </c>
      <c r="V517" s="21">
        <v>0</v>
      </c>
      <c r="W517" s="21">
        <v>1</v>
      </c>
      <c r="X517" s="21" t="s">
        <v>2015</v>
      </c>
      <c r="Y517" s="21" t="s">
        <v>2342</v>
      </c>
      <c r="Z517" s="21" t="s">
        <v>2342</v>
      </c>
      <c r="AA517" s="21" t="s">
        <v>2342</v>
      </c>
      <c r="AB517" s="21" t="s">
        <v>2342</v>
      </c>
      <c r="AC517" s="21" t="s">
        <v>2342</v>
      </c>
      <c r="AD517" s="21" t="s">
        <v>2342</v>
      </c>
      <c r="AE517" s="21" t="s">
        <v>2342</v>
      </c>
      <c r="AF517" s="21" t="s">
        <v>2015</v>
      </c>
      <c r="AG517" s="21" t="s">
        <v>2015</v>
      </c>
      <c r="AH517" s="21" t="s">
        <v>2015</v>
      </c>
      <c r="AI517" s="21" t="s">
        <v>2015</v>
      </c>
      <c r="AJ517" s="21" t="s">
        <v>2015</v>
      </c>
      <c r="AK517" s="21" t="s">
        <v>2015</v>
      </c>
      <c r="AL517" s="21" t="s">
        <v>4802</v>
      </c>
    </row>
    <row r="518" spans="1:38" ht="15" customHeight="1">
      <c r="A518" s="21">
        <v>159197</v>
      </c>
      <c r="B518" s="21">
        <v>661119</v>
      </c>
      <c r="C518" s="21" t="s">
        <v>71</v>
      </c>
      <c r="D518" s="21" t="s">
        <v>2058</v>
      </c>
      <c r="E518" s="21" t="s">
        <v>5</v>
      </c>
      <c r="F518" s="21" t="s">
        <v>4865</v>
      </c>
      <c r="G518" s="21" t="s">
        <v>2340</v>
      </c>
      <c r="H518" s="21" t="s">
        <v>2341</v>
      </c>
      <c r="I518" s="21" t="s">
        <v>2015</v>
      </c>
      <c r="J518" s="21" t="s">
        <v>2342</v>
      </c>
      <c r="K518" s="21" t="s">
        <v>577</v>
      </c>
      <c r="L518" s="21" t="s">
        <v>4988</v>
      </c>
      <c r="M518" s="21"/>
      <c r="N518" s="21" t="s">
        <v>2681</v>
      </c>
      <c r="O518" s="21" t="s">
        <v>2345</v>
      </c>
      <c r="P518" s="21" t="s">
        <v>2682</v>
      </c>
      <c r="Q518" s="21">
        <v>150</v>
      </c>
      <c r="R518" s="21">
        <v>0</v>
      </c>
      <c r="S518" s="21">
        <v>212</v>
      </c>
      <c r="T518" s="21">
        <v>362</v>
      </c>
      <c r="U518" s="21">
        <v>0.41439999999999999</v>
      </c>
      <c r="V518" s="21">
        <v>0</v>
      </c>
      <c r="W518" s="21">
        <v>0.41439999999999999</v>
      </c>
      <c r="X518" s="21" t="s">
        <v>2015</v>
      </c>
      <c r="Y518" s="21" t="s">
        <v>2342</v>
      </c>
      <c r="Z518" s="21" t="s">
        <v>2342</v>
      </c>
      <c r="AA518" s="21" t="s">
        <v>2342</v>
      </c>
      <c r="AB518" s="21" t="s">
        <v>2342</v>
      </c>
      <c r="AC518" s="21" t="s">
        <v>2342</v>
      </c>
      <c r="AD518" s="21" t="s">
        <v>2342</v>
      </c>
      <c r="AE518" s="21" t="s">
        <v>2342</v>
      </c>
      <c r="AF518" s="21" t="s">
        <v>2015</v>
      </c>
      <c r="AG518" s="21" t="s">
        <v>2015</v>
      </c>
      <c r="AH518" s="21" t="s">
        <v>2015</v>
      </c>
      <c r="AI518" s="21" t="s">
        <v>2015</v>
      </c>
      <c r="AJ518" s="21" t="s">
        <v>2015</v>
      </c>
      <c r="AK518" s="21" t="s">
        <v>2015</v>
      </c>
      <c r="AL518" s="21" t="s">
        <v>4802</v>
      </c>
    </row>
    <row r="519" spans="1:38" ht="15" customHeight="1">
      <c r="A519" s="21">
        <v>159898</v>
      </c>
      <c r="B519" s="21">
        <v>661121</v>
      </c>
      <c r="C519" s="21" t="s">
        <v>113</v>
      </c>
      <c r="D519" s="21" t="s">
        <v>2100</v>
      </c>
      <c r="E519" s="21" t="s">
        <v>11</v>
      </c>
      <c r="F519" s="21" t="s">
        <v>4873</v>
      </c>
      <c r="G519" s="21" t="s">
        <v>2340</v>
      </c>
      <c r="H519" s="21" t="s">
        <v>2341</v>
      </c>
      <c r="I519" s="21" t="s">
        <v>2015</v>
      </c>
      <c r="J519" s="21" t="s">
        <v>2342</v>
      </c>
      <c r="K519" s="21" t="s">
        <v>825</v>
      </c>
      <c r="L519" s="21" t="s">
        <v>5037</v>
      </c>
      <c r="M519" s="21"/>
      <c r="N519" s="21" t="s">
        <v>2488</v>
      </c>
      <c r="O519" s="21" t="s">
        <v>2345</v>
      </c>
      <c r="P519" s="21" t="s">
        <v>3055</v>
      </c>
      <c r="Q519" s="21">
        <v>284</v>
      </c>
      <c r="R519" s="21">
        <v>0</v>
      </c>
      <c r="S519" s="21">
        <v>89</v>
      </c>
      <c r="T519" s="21">
        <v>373</v>
      </c>
      <c r="U519" s="21">
        <v>0.76139999999999997</v>
      </c>
      <c r="V519" s="21">
        <v>0</v>
      </c>
      <c r="W519" s="21">
        <v>0.76139999999999997</v>
      </c>
      <c r="X519" s="21" t="s">
        <v>2342</v>
      </c>
      <c r="Y519" s="21" t="s">
        <v>2342</v>
      </c>
      <c r="Z519" s="21" t="s">
        <v>2342</v>
      </c>
      <c r="AA519" s="21" t="s">
        <v>2342</v>
      </c>
      <c r="AB519" s="21" t="s">
        <v>2342</v>
      </c>
      <c r="AC519" s="21" t="s">
        <v>2342</v>
      </c>
      <c r="AD519" s="21" t="s">
        <v>2342</v>
      </c>
      <c r="AE519" s="21" t="s">
        <v>2015</v>
      </c>
      <c r="AF519" s="21" t="s">
        <v>2015</v>
      </c>
      <c r="AG519" s="21" t="s">
        <v>2015</v>
      </c>
      <c r="AH519" s="21" t="s">
        <v>2015</v>
      </c>
      <c r="AI519" s="21" t="s">
        <v>2015</v>
      </c>
      <c r="AJ519" s="21" t="s">
        <v>2015</v>
      </c>
      <c r="AK519" s="21" t="s">
        <v>2015</v>
      </c>
      <c r="AL519" s="21" t="s">
        <v>4802</v>
      </c>
    </row>
    <row r="520" spans="1:38" ht="15" customHeight="1">
      <c r="A520" s="21">
        <v>159898</v>
      </c>
      <c r="B520" s="21">
        <v>661122</v>
      </c>
      <c r="C520" s="21" t="s">
        <v>113</v>
      </c>
      <c r="D520" s="21" t="s">
        <v>2100</v>
      </c>
      <c r="E520" s="21" t="s">
        <v>11</v>
      </c>
      <c r="F520" s="21" t="s">
        <v>4873</v>
      </c>
      <c r="G520" s="21" t="s">
        <v>2340</v>
      </c>
      <c r="H520" s="21" t="s">
        <v>2341</v>
      </c>
      <c r="I520" s="21" t="s">
        <v>2015</v>
      </c>
      <c r="J520" s="21" t="s">
        <v>2342</v>
      </c>
      <c r="K520" s="21" t="s">
        <v>826</v>
      </c>
      <c r="L520" s="21" t="s">
        <v>3056</v>
      </c>
      <c r="M520" s="21"/>
      <c r="N520" s="21" t="s">
        <v>2488</v>
      </c>
      <c r="O520" s="21" t="s">
        <v>2345</v>
      </c>
      <c r="P520" s="21" t="s">
        <v>3055</v>
      </c>
      <c r="Q520" s="21">
        <v>146</v>
      </c>
      <c r="R520" s="21">
        <v>0</v>
      </c>
      <c r="S520" s="21">
        <v>73</v>
      </c>
      <c r="T520" s="21">
        <v>219</v>
      </c>
      <c r="U520" s="21">
        <v>0.66669999999999996</v>
      </c>
      <c r="V520" s="21">
        <v>0</v>
      </c>
      <c r="W520" s="21">
        <v>0.66669999999999996</v>
      </c>
      <c r="X520" s="21" t="s">
        <v>2015</v>
      </c>
      <c r="Y520" s="21" t="s">
        <v>2015</v>
      </c>
      <c r="Z520" s="21" t="s">
        <v>2015</v>
      </c>
      <c r="AA520" s="21" t="s">
        <v>2015</v>
      </c>
      <c r="AB520" s="21" t="s">
        <v>2015</v>
      </c>
      <c r="AC520" s="21" t="s">
        <v>2015</v>
      </c>
      <c r="AD520" s="21" t="s">
        <v>2015</v>
      </c>
      <c r="AE520" s="21" t="s">
        <v>2342</v>
      </c>
      <c r="AF520" s="21" t="s">
        <v>2342</v>
      </c>
      <c r="AG520" s="21" t="s">
        <v>2342</v>
      </c>
      <c r="AH520" s="21" t="s">
        <v>2015</v>
      </c>
      <c r="AI520" s="21" t="s">
        <v>2015</v>
      </c>
      <c r="AJ520" s="21" t="s">
        <v>2015</v>
      </c>
      <c r="AK520" s="21" t="s">
        <v>2015</v>
      </c>
      <c r="AL520" s="21" t="s">
        <v>4802</v>
      </c>
    </row>
    <row r="521" spans="1:38" ht="15" customHeight="1">
      <c r="A521" s="21">
        <v>159898</v>
      </c>
      <c r="B521" s="21">
        <v>661123</v>
      </c>
      <c r="C521" s="21" t="s">
        <v>113</v>
      </c>
      <c r="D521" s="21" t="s">
        <v>2100</v>
      </c>
      <c r="E521" s="21" t="s">
        <v>11</v>
      </c>
      <c r="F521" s="21" t="s">
        <v>4873</v>
      </c>
      <c r="G521" s="21" t="s">
        <v>2340</v>
      </c>
      <c r="H521" s="21" t="s">
        <v>2341</v>
      </c>
      <c r="I521" s="21" t="s">
        <v>2015</v>
      </c>
      <c r="J521" s="21" t="s">
        <v>2342</v>
      </c>
      <c r="K521" s="21" t="s">
        <v>827</v>
      </c>
      <c r="L521" s="21" t="s">
        <v>3057</v>
      </c>
      <c r="M521" s="21"/>
      <c r="N521" s="21" t="s">
        <v>2488</v>
      </c>
      <c r="O521" s="21" t="s">
        <v>2345</v>
      </c>
      <c r="P521" s="21" t="s">
        <v>3055</v>
      </c>
      <c r="Q521" s="21">
        <v>220</v>
      </c>
      <c r="R521" s="21">
        <v>0</v>
      </c>
      <c r="S521" s="21">
        <v>98</v>
      </c>
      <c r="T521" s="21">
        <v>318</v>
      </c>
      <c r="U521" s="21">
        <v>0.69179999999999997</v>
      </c>
      <c r="V521" s="21">
        <v>0</v>
      </c>
      <c r="W521" s="21">
        <v>0.69179999999999997</v>
      </c>
      <c r="X521" s="21" t="s">
        <v>2015</v>
      </c>
      <c r="Y521" s="21" t="s">
        <v>2015</v>
      </c>
      <c r="Z521" s="21" t="s">
        <v>2015</v>
      </c>
      <c r="AA521" s="21" t="s">
        <v>2015</v>
      </c>
      <c r="AB521" s="21" t="s">
        <v>2015</v>
      </c>
      <c r="AC521" s="21" t="s">
        <v>2015</v>
      </c>
      <c r="AD521" s="21" t="s">
        <v>2015</v>
      </c>
      <c r="AE521" s="21" t="s">
        <v>2015</v>
      </c>
      <c r="AF521" s="21" t="s">
        <v>2015</v>
      </c>
      <c r="AG521" s="21" t="s">
        <v>2015</v>
      </c>
      <c r="AH521" s="21" t="s">
        <v>2342</v>
      </c>
      <c r="AI521" s="21" t="s">
        <v>2342</v>
      </c>
      <c r="AJ521" s="21" t="s">
        <v>2342</v>
      </c>
      <c r="AK521" s="21" t="s">
        <v>2342</v>
      </c>
      <c r="AL521" s="21" t="s">
        <v>4802</v>
      </c>
    </row>
    <row r="522" spans="1:38" ht="15" customHeight="1">
      <c r="A522" s="21">
        <v>159891</v>
      </c>
      <c r="B522" s="21">
        <v>661128</v>
      </c>
      <c r="C522" s="21" t="s">
        <v>138</v>
      </c>
      <c r="D522" s="21" t="s">
        <v>2126</v>
      </c>
      <c r="E522" s="21" t="s">
        <v>11</v>
      </c>
      <c r="F522" s="21" t="s">
        <v>4873</v>
      </c>
      <c r="G522" s="21" t="s">
        <v>2340</v>
      </c>
      <c r="H522" s="21" t="s">
        <v>2341</v>
      </c>
      <c r="I522" s="21" t="s">
        <v>2015</v>
      </c>
      <c r="J522" s="21" t="s">
        <v>2342</v>
      </c>
      <c r="K522" s="21" t="s">
        <v>494</v>
      </c>
      <c r="L522" s="21" t="s">
        <v>3251</v>
      </c>
      <c r="M522" s="21"/>
      <c r="N522" s="21" t="s">
        <v>2488</v>
      </c>
      <c r="O522" s="21" t="s">
        <v>2345</v>
      </c>
      <c r="P522" s="21" t="s">
        <v>2489</v>
      </c>
      <c r="Q522" s="21">
        <v>328</v>
      </c>
      <c r="R522" s="21">
        <v>0</v>
      </c>
      <c r="S522" s="21">
        <v>0</v>
      </c>
      <c r="T522" s="21">
        <v>328</v>
      </c>
      <c r="U522" s="21">
        <v>1</v>
      </c>
      <c r="V522" s="21">
        <v>0</v>
      </c>
      <c r="W522" s="21">
        <v>1</v>
      </c>
      <c r="X522" s="21" t="s">
        <v>2015</v>
      </c>
      <c r="Y522" s="21" t="s">
        <v>2342</v>
      </c>
      <c r="Z522" s="21" t="s">
        <v>2342</v>
      </c>
      <c r="AA522" s="21" t="s">
        <v>2342</v>
      </c>
      <c r="AB522" s="21" t="s">
        <v>2342</v>
      </c>
      <c r="AC522" s="21" t="s">
        <v>2342</v>
      </c>
      <c r="AD522" s="21" t="s">
        <v>2342</v>
      </c>
      <c r="AE522" s="21" t="s">
        <v>2015</v>
      </c>
      <c r="AF522" s="21" t="s">
        <v>2015</v>
      </c>
      <c r="AG522" s="21" t="s">
        <v>2015</v>
      </c>
      <c r="AH522" s="21" t="s">
        <v>2015</v>
      </c>
      <c r="AI522" s="21" t="s">
        <v>2015</v>
      </c>
      <c r="AJ522" s="21" t="s">
        <v>2015</v>
      </c>
      <c r="AK522" s="21" t="s">
        <v>2015</v>
      </c>
      <c r="AL522" s="21" t="s">
        <v>4802</v>
      </c>
    </row>
    <row r="523" spans="1:38" ht="15" customHeight="1">
      <c r="A523" s="21">
        <v>159891</v>
      </c>
      <c r="B523" s="21">
        <v>661131</v>
      </c>
      <c r="C523" s="21" t="s">
        <v>138</v>
      </c>
      <c r="D523" s="21" t="s">
        <v>2126</v>
      </c>
      <c r="E523" s="21" t="s">
        <v>11</v>
      </c>
      <c r="F523" s="21" t="s">
        <v>4873</v>
      </c>
      <c r="G523" s="21" t="s">
        <v>2340</v>
      </c>
      <c r="H523" s="21" t="s">
        <v>2341</v>
      </c>
      <c r="I523" s="21" t="s">
        <v>2015</v>
      </c>
      <c r="J523" s="21" t="s">
        <v>2342</v>
      </c>
      <c r="K523" s="21" t="s">
        <v>954</v>
      </c>
      <c r="L523" s="21" t="s">
        <v>5462</v>
      </c>
      <c r="M523" s="21"/>
      <c r="N523" s="21" t="s">
        <v>2488</v>
      </c>
      <c r="O523" s="21" t="s">
        <v>2345</v>
      </c>
      <c r="P523" s="21" t="s">
        <v>2489</v>
      </c>
      <c r="Q523" s="21">
        <v>143</v>
      </c>
      <c r="R523" s="21">
        <v>0</v>
      </c>
      <c r="S523" s="21">
        <v>193</v>
      </c>
      <c r="T523" s="21">
        <v>336</v>
      </c>
      <c r="U523" s="21">
        <v>0.42559999999999998</v>
      </c>
      <c r="V523" s="21">
        <v>0</v>
      </c>
      <c r="W523" s="21">
        <v>0.42559999999999998</v>
      </c>
      <c r="X523" s="21" t="s">
        <v>2015</v>
      </c>
      <c r="Y523" s="21" t="s">
        <v>2342</v>
      </c>
      <c r="Z523" s="21" t="s">
        <v>2342</v>
      </c>
      <c r="AA523" s="21" t="s">
        <v>2342</v>
      </c>
      <c r="AB523" s="21" t="s">
        <v>2342</v>
      </c>
      <c r="AC523" s="21" t="s">
        <v>2342</v>
      </c>
      <c r="AD523" s="21" t="s">
        <v>2342</v>
      </c>
      <c r="AE523" s="21" t="s">
        <v>2015</v>
      </c>
      <c r="AF523" s="21" t="s">
        <v>2015</v>
      </c>
      <c r="AG523" s="21" t="s">
        <v>2015</v>
      </c>
      <c r="AH523" s="21" t="s">
        <v>2015</v>
      </c>
      <c r="AI523" s="21" t="s">
        <v>2015</v>
      </c>
      <c r="AJ523" s="21" t="s">
        <v>2015</v>
      </c>
      <c r="AK523" s="21" t="s">
        <v>2015</v>
      </c>
      <c r="AL523" s="21" t="s">
        <v>4802</v>
      </c>
    </row>
    <row r="524" spans="1:38" ht="15" customHeight="1">
      <c r="A524" s="21">
        <v>159891</v>
      </c>
      <c r="B524" s="21">
        <v>661132</v>
      </c>
      <c r="C524" s="21" t="s">
        <v>138</v>
      </c>
      <c r="D524" s="21" t="s">
        <v>2126</v>
      </c>
      <c r="E524" s="21" t="s">
        <v>11</v>
      </c>
      <c r="F524" s="21" t="s">
        <v>4873</v>
      </c>
      <c r="G524" s="21" t="s">
        <v>2340</v>
      </c>
      <c r="H524" s="21" t="s">
        <v>2341</v>
      </c>
      <c r="I524" s="21" t="s">
        <v>2015</v>
      </c>
      <c r="J524" s="21" t="s">
        <v>2342</v>
      </c>
      <c r="K524" s="21" t="s">
        <v>956</v>
      </c>
      <c r="L524" s="21" t="s">
        <v>3259</v>
      </c>
      <c r="M524" s="21"/>
      <c r="N524" s="21" t="s">
        <v>3253</v>
      </c>
      <c r="O524" s="21" t="s">
        <v>2345</v>
      </c>
      <c r="P524" s="21" t="s">
        <v>3055</v>
      </c>
      <c r="Q524" s="21">
        <v>399</v>
      </c>
      <c r="R524" s="21">
        <v>0</v>
      </c>
      <c r="S524" s="21">
        <v>40</v>
      </c>
      <c r="T524" s="21">
        <v>439</v>
      </c>
      <c r="U524" s="21">
        <v>0.90890000000000004</v>
      </c>
      <c r="V524" s="21">
        <v>0</v>
      </c>
      <c r="W524" s="21">
        <v>0.90890000000000004</v>
      </c>
      <c r="X524" s="21" t="s">
        <v>2015</v>
      </c>
      <c r="Y524" s="21" t="s">
        <v>2342</v>
      </c>
      <c r="Z524" s="21" t="s">
        <v>2342</v>
      </c>
      <c r="AA524" s="21" t="s">
        <v>2342</v>
      </c>
      <c r="AB524" s="21" t="s">
        <v>2342</v>
      </c>
      <c r="AC524" s="21" t="s">
        <v>2342</v>
      </c>
      <c r="AD524" s="21" t="s">
        <v>2342</v>
      </c>
      <c r="AE524" s="21" t="s">
        <v>2015</v>
      </c>
      <c r="AF524" s="21" t="s">
        <v>2015</v>
      </c>
      <c r="AG524" s="21" t="s">
        <v>2015</v>
      </c>
      <c r="AH524" s="21" t="s">
        <v>2015</v>
      </c>
      <c r="AI524" s="21" t="s">
        <v>2015</v>
      </c>
      <c r="AJ524" s="21" t="s">
        <v>2015</v>
      </c>
      <c r="AK524" s="21" t="s">
        <v>2015</v>
      </c>
      <c r="AL524" s="21" t="s">
        <v>4802</v>
      </c>
    </row>
    <row r="525" spans="1:38" ht="15" customHeight="1">
      <c r="A525" s="21">
        <v>159891</v>
      </c>
      <c r="B525" s="21">
        <v>661133</v>
      </c>
      <c r="C525" s="21" t="s">
        <v>138</v>
      </c>
      <c r="D525" s="21" t="s">
        <v>2126</v>
      </c>
      <c r="E525" s="21" t="s">
        <v>11</v>
      </c>
      <c r="F525" s="21" t="s">
        <v>4873</v>
      </c>
      <c r="G525" s="21" t="s">
        <v>2340</v>
      </c>
      <c r="H525" s="21" t="s">
        <v>2341</v>
      </c>
      <c r="I525" s="21" t="s">
        <v>2015</v>
      </c>
      <c r="J525" s="21" t="s">
        <v>2342</v>
      </c>
      <c r="K525" s="21" t="s">
        <v>958</v>
      </c>
      <c r="L525" s="21" t="s">
        <v>3261</v>
      </c>
      <c r="M525" s="21"/>
      <c r="N525" s="21" t="s">
        <v>2488</v>
      </c>
      <c r="O525" s="21" t="s">
        <v>2345</v>
      </c>
      <c r="P525" s="21" t="s">
        <v>2489</v>
      </c>
      <c r="Q525" s="21">
        <v>269</v>
      </c>
      <c r="R525" s="21">
        <v>0</v>
      </c>
      <c r="S525" s="21">
        <v>117</v>
      </c>
      <c r="T525" s="21">
        <v>386</v>
      </c>
      <c r="U525" s="21">
        <v>0.69689999999999996</v>
      </c>
      <c r="V525" s="21">
        <v>0</v>
      </c>
      <c r="W525" s="21">
        <v>0.69689999999999996</v>
      </c>
      <c r="X525" s="21" t="s">
        <v>2015</v>
      </c>
      <c r="Y525" s="21" t="s">
        <v>2342</v>
      </c>
      <c r="Z525" s="21" t="s">
        <v>2342</v>
      </c>
      <c r="AA525" s="21" t="s">
        <v>2342</v>
      </c>
      <c r="AB525" s="21" t="s">
        <v>2342</v>
      </c>
      <c r="AC525" s="21" t="s">
        <v>2342</v>
      </c>
      <c r="AD525" s="21" t="s">
        <v>2342</v>
      </c>
      <c r="AE525" s="21" t="s">
        <v>2015</v>
      </c>
      <c r="AF525" s="21" t="s">
        <v>2015</v>
      </c>
      <c r="AG525" s="21" t="s">
        <v>2015</v>
      </c>
      <c r="AH525" s="21" t="s">
        <v>2015</v>
      </c>
      <c r="AI525" s="21" t="s">
        <v>2015</v>
      </c>
      <c r="AJ525" s="21" t="s">
        <v>2015</v>
      </c>
      <c r="AK525" s="21" t="s">
        <v>2015</v>
      </c>
      <c r="AL525" s="21" t="s">
        <v>4802</v>
      </c>
    </row>
    <row r="526" spans="1:38" ht="15" customHeight="1">
      <c r="A526" s="21">
        <v>159891</v>
      </c>
      <c r="B526" s="21">
        <v>661136</v>
      </c>
      <c r="C526" s="21" t="s">
        <v>138</v>
      </c>
      <c r="D526" s="21" t="s">
        <v>2126</v>
      </c>
      <c r="E526" s="21" t="s">
        <v>11</v>
      </c>
      <c r="F526" s="21" t="s">
        <v>4873</v>
      </c>
      <c r="G526" s="21" t="s">
        <v>2340</v>
      </c>
      <c r="H526" s="21" t="s">
        <v>2341</v>
      </c>
      <c r="I526" s="21" t="s">
        <v>2015</v>
      </c>
      <c r="J526" s="21" t="s">
        <v>2342</v>
      </c>
      <c r="K526" s="21" t="s">
        <v>699</v>
      </c>
      <c r="L526" s="21" t="s">
        <v>3264</v>
      </c>
      <c r="M526" s="21"/>
      <c r="N526" s="21" t="s">
        <v>2488</v>
      </c>
      <c r="O526" s="21" t="s">
        <v>2345</v>
      </c>
      <c r="P526" s="21" t="s">
        <v>2489</v>
      </c>
      <c r="Q526" s="21">
        <v>431</v>
      </c>
      <c r="R526" s="21">
        <v>0</v>
      </c>
      <c r="S526" s="21">
        <v>0</v>
      </c>
      <c r="T526" s="21">
        <v>431</v>
      </c>
      <c r="U526" s="21">
        <v>1</v>
      </c>
      <c r="V526" s="21">
        <v>0</v>
      </c>
      <c r="W526" s="21">
        <v>1</v>
      </c>
      <c r="X526" s="21" t="s">
        <v>2015</v>
      </c>
      <c r="Y526" s="21" t="s">
        <v>2342</v>
      </c>
      <c r="Z526" s="21" t="s">
        <v>2342</v>
      </c>
      <c r="AA526" s="21" t="s">
        <v>2342</v>
      </c>
      <c r="AB526" s="21" t="s">
        <v>2342</v>
      </c>
      <c r="AC526" s="21" t="s">
        <v>2342</v>
      </c>
      <c r="AD526" s="21" t="s">
        <v>2342</v>
      </c>
      <c r="AE526" s="21" t="s">
        <v>2015</v>
      </c>
      <c r="AF526" s="21" t="s">
        <v>2015</v>
      </c>
      <c r="AG526" s="21" t="s">
        <v>2015</v>
      </c>
      <c r="AH526" s="21" t="s">
        <v>2015</v>
      </c>
      <c r="AI526" s="21" t="s">
        <v>2015</v>
      </c>
      <c r="AJ526" s="21" t="s">
        <v>2015</v>
      </c>
      <c r="AK526" s="21" t="s">
        <v>2015</v>
      </c>
      <c r="AL526" s="21" t="s">
        <v>4802</v>
      </c>
    </row>
    <row r="527" spans="1:38" ht="15" customHeight="1">
      <c r="A527" s="21">
        <v>159891</v>
      </c>
      <c r="B527" s="21">
        <v>661137</v>
      </c>
      <c r="C527" s="21" t="s">
        <v>138</v>
      </c>
      <c r="D527" s="21" t="s">
        <v>2126</v>
      </c>
      <c r="E527" s="21" t="s">
        <v>11</v>
      </c>
      <c r="F527" s="21" t="s">
        <v>4873</v>
      </c>
      <c r="G527" s="21" t="s">
        <v>2340</v>
      </c>
      <c r="H527" s="21" t="s">
        <v>2341</v>
      </c>
      <c r="I527" s="21" t="s">
        <v>2015</v>
      </c>
      <c r="J527" s="21" t="s">
        <v>2342</v>
      </c>
      <c r="K527" s="21" t="s">
        <v>946</v>
      </c>
      <c r="L527" s="21" t="s">
        <v>3249</v>
      </c>
      <c r="M527" s="21"/>
      <c r="N527" s="21" t="s">
        <v>2488</v>
      </c>
      <c r="O527" s="21" t="s">
        <v>2345</v>
      </c>
      <c r="P527" s="21" t="s">
        <v>3247</v>
      </c>
      <c r="Q527" s="21">
        <v>288</v>
      </c>
      <c r="R527" s="21">
        <v>0</v>
      </c>
      <c r="S527" s="21">
        <v>600</v>
      </c>
      <c r="T527" s="21">
        <v>888</v>
      </c>
      <c r="U527" s="21">
        <v>0.32429999999999998</v>
      </c>
      <c r="V527" s="21">
        <v>0</v>
      </c>
      <c r="W527" s="21">
        <v>0.32429999999999998</v>
      </c>
      <c r="X527" s="21" t="s">
        <v>2015</v>
      </c>
      <c r="Y527" s="21" t="s">
        <v>2015</v>
      </c>
      <c r="Z527" s="21" t="s">
        <v>2015</v>
      </c>
      <c r="AA527" s="21" t="s">
        <v>2015</v>
      </c>
      <c r="AB527" s="21" t="s">
        <v>2015</v>
      </c>
      <c r="AC527" s="21" t="s">
        <v>2015</v>
      </c>
      <c r="AD527" s="21" t="s">
        <v>2015</v>
      </c>
      <c r="AE527" s="21" t="s">
        <v>2342</v>
      </c>
      <c r="AF527" s="21" t="s">
        <v>2342</v>
      </c>
      <c r="AG527" s="21" t="s">
        <v>2342</v>
      </c>
      <c r="AH527" s="21" t="s">
        <v>2015</v>
      </c>
      <c r="AI527" s="21" t="s">
        <v>2015</v>
      </c>
      <c r="AJ527" s="21" t="s">
        <v>2015</v>
      </c>
      <c r="AK527" s="21" t="s">
        <v>2015</v>
      </c>
      <c r="AL527" s="21" t="s">
        <v>4802</v>
      </c>
    </row>
    <row r="528" spans="1:38" ht="15" customHeight="1">
      <c r="A528" s="21">
        <v>159891</v>
      </c>
      <c r="B528" s="21">
        <v>661139</v>
      </c>
      <c r="C528" s="21" t="s">
        <v>138</v>
      </c>
      <c r="D528" s="21" t="s">
        <v>2126</v>
      </c>
      <c r="E528" s="21" t="s">
        <v>11</v>
      </c>
      <c r="F528" s="21" t="s">
        <v>4873</v>
      </c>
      <c r="G528" s="21" t="s">
        <v>2340</v>
      </c>
      <c r="H528" s="21" t="s">
        <v>2341</v>
      </c>
      <c r="I528" s="21" t="s">
        <v>2015</v>
      </c>
      <c r="J528" s="21" t="s">
        <v>2342</v>
      </c>
      <c r="K528" s="21" t="s">
        <v>949</v>
      </c>
      <c r="L528" s="21" t="s">
        <v>5460</v>
      </c>
      <c r="M528" s="21"/>
      <c r="N528" s="21" t="s">
        <v>2488</v>
      </c>
      <c r="O528" s="21" t="s">
        <v>2345</v>
      </c>
      <c r="P528" s="21" t="s">
        <v>3055</v>
      </c>
      <c r="Q528" s="21">
        <v>645</v>
      </c>
      <c r="R528" s="21">
        <v>0</v>
      </c>
      <c r="S528" s="21">
        <v>181</v>
      </c>
      <c r="T528" s="21">
        <v>826</v>
      </c>
      <c r="U528" s="21">
        <v>0.78090000000000004</v>
      </c>
      <c r="V528" s="21">
        <v>0</v>
      </c>
      <c r="W528" s="21">
        <v>0.78090000000000004</v>
      </c>
      <c r="X528" s="21" t="s">
        <v>2015</v>
      </c>
      <c r="Y528" s="21" t="s">
        <v>2015</v>
      </c>
      <c r="Z528" s="21" t="s">
        <v>2015</v>
      </c>
      <c r="AA528" s="21" t="s">
        <v>2015</v>
      </c>
      <c r="AB528" s="21" t="s">
        <v>2015</v>
      </c>
      <c r="AC528" s="21" t="s">
        <v>2015</v>
      </c>
      <c r="AD528" s="21" t="s">
        <v>2015</v>
      </c>
      <c r="AE528" s="21" t="s">
        <v>2342</v>
      </c>
      <c r="AF528" s="21" t="s">
        <v>2342</v>
      </c>
      <c r="AG528" s="21" t="s">
        <v>2342</v>
      </c>
      <c r="AH528" s="21" t="s">
        <v>2015</v>
      </c>
      <c r="AI528" s="21" t="s">
        <v>2015</v>
      </c>
      <c r="AJ528" s="21" t="s">
        <v>2015</v>
      </c>
      <c r="AK528" s="21" t="s">
        <v>2015</v>
      </c>
      <c r="AL528" s="21" t="s">
        <v>4802</v>
      </c>
    </row>
    <row r="529" spans="1:38" ht="15" customHeight="1">
      <c r="A529" s="21">
        <v>159891</v>
      </c>
      <c r="B529" s="21">
        <v>661141</v>
      </c>
      <c r="C529" s="21" t="s">
        <v>138</v>
      </c>
      <c r="D529" s="21" t="s">
        <v>2126</v>
      </c>
      <c r="E529" s="21" t="s">
        <v>11</v>
      </c>
      <c r="F529" s="21" t="s">
        <v>4873</v>
      </c>
      <c r="G529" s="21" t="s">
        <v>2340</v>
      </c>
      <c r="H529" s="21" t="s">
        <v>2341</v>
      </c>
      <c r="I529" s="21" t="s">
        <v>2015</v>
      </c>
      <c r="J529" s="21" t="s">
        <v>2342</v>
      </c>
      <c r="K529" s="21" t="s">
        <v>950</v>
      </c>
      <c r="L529" s="21" t="s">
        <v>3255</v>
      </c>
      <c r="M529" s="21"/>
      <c r="N529" s="21" t="s">
        <v>2488</v>
      </c>
      <c r="O529" s="21" t="s">
        <v>2345</v>
      </c>
      <c r="P529" s="21" t="s">
        <v>2489</v>
      </c>
      <c r="Q529" s="21">
        <v>1014</v>
      </c>
      <c r="R529" s="21">
        <v>0</v>
      </c>
      <c r="S529" s="21">
        <v>863</v>
      </c>
      <c r="T529" s="21">
        <v>1877</v>
      </c>
      <c r="U529" s="21">
        <v>0.54020000000000001</v>
      </c>
      <c r="V529" s="21">
        <v>0</v>
      </c>
      <c r="W529" s="21">
        <v>0.54020000000000001</v>
      </c>
      <c r="X529" s="21" t="s">
        <v>2015</v>
      </c>
      <c r="Y529" s="21" t="s">
        <v>2015</v>
      </c>
      <c r="Z529" s="21" t="s">
        <v>2015</v>
      </c>
      <c r="AA529" s="21" t="s">
        <v>2015</v>
      </c>
      <c r="AB529" s="21" t="s">
        <v>2015</v>
      </c>
      <c r="AC529" s="21" t="s">
        <v>2015</v>
      </c>
      <c r="AD529" s="21" t="s">
        <v>2015</v>
      </c>
      <c r="AE529" s="21" t="s">
        <v>2015</v>
      </c>
      <c r="AF529" s="21" t="s">
        <v>2015</v>
      </c>
      <c r="AG529" s="21" t="s">
        <v>2015</v>
      </c>
      <c r="AH529" s="21" t="s">
        <v>2342</v>
      </c>
      <c r="AI529" s="21" t="s">
        <v>2342</v>
      </c>
      <c r="AJ529" s="21" t="s">
        <v>2342</v>
      </c>
      <c r="AK529" s="21" t="s">
        <v>2342</v>
      </c>
      <c r="AL529" s="21" t="s">
        <v>4802</v>
      </c>
    </row>
    <row r="530" spans="1:38" ht="15" customHeight="1">
      <c r="A530" s="21">
        <v>159891</v>
      </c>
      <c r="B530" s="21">
        <v>661143</v>
      </c>
      <c r="C530" s="21" t="s">
        <v>138</v>
      </c>
      <c r="D530" s="21" t="s">
        <v>2126</v>
      </c>
      <c r="E530" s="21" t="s">
        <v>11</v>
      </c>
      <c r="F530" s="21" t="s">
        <v>4873</v>
      </c>
      <c r="G530" s="21" t="s">
        <v>2340</v>
      </c>
      <c r="H530" s="21" t="s">
        <v>2341</v>
      </c>
      <c r="I530" s="21" t="s">
        <v>2015</v>
      </c>
      <c r="J530" s="21" t="s">
        <v>2342</v>
      </c>
      <c r="K530" s="21" t="s">
        <v>957</v>
      </c>
      <c r="L530" s="21" t="s">
        <v>3260</v>
      </c>
      <c r="M530" s="21"/>
      <c r="N530" s="21" t="s">
        <v>2488</v>
      </c>
      <c r="O530" s="21" t="s">
        <v>2345</v>
      </c>
      <c r="P530" s="21" t="s">
        <v>3247</v>
      </c>
      <c r="Q530" s="21">
        <v>1310</v>
      </c>
      <c r="R530" s="21">
        <v>0</v>
      </c>
      <c r="S530" s="21">
        <v>346</v>
      </c>
      <c r="T530" s="21">
        <v>1656</v>
      </c>
      <c r="U530" s="21">
        <v>0.79110000000000003</v>
      </c>
      <c r="V530" s="21">
        <v>0</v>
      </c>
      <c r="W530" s="21">
        <v>0.79110000000000003</v>
      </c>
      <c r="X530" s="21" t="s">
        <v>2015</v>
      </c>
      <c r="Y530" s="21" t="s">
        <v>2015</v>
      </c>
      <c r="Z530" s="21" t="s">
        <v>2015</v>
      </c>
      <c r="AA530" s="21" t="s">
        <v>2015</v>
      </c>
      <c r="AB530" s="21" t="s">
        <v>2015</v>
      </c>
      <c r="AC530" s="21" t="s">
        <v>2015</v>
      </c>
      <c r="AD530" s="21" t="s">
        <v>2015</v>
      </c>
      <c r="AE530" s="21" t="s">
        <v>2015</v>
      </c>
      <c r="AF530" s="21" t="s">
        <v>2015</v>
      </c>
      <c r="AG530" s="21" t="s">
        <v>2015</v>
      </c>
      <c r="AH530" s="21" t="s">
        <v>2342</v>
      </c>
      <c r="AI530" s="21" t="s">
        <v>2342</v>
      </c>
      <c r="AJ530" s="21" t="s">
        <v>2342</v>
      </c>
      <c r="AK530" s="21" t="s">
        <v>2342</v>
      </c>
      <c r="AL530" s="21" t="s">
        <v>4802</v>
      </c>
    </row>
    <row r="531" spans="1:38" ht="15" customHeight="1">
      <c r="A531" s="21">
        <v>159891</v>
      </c>
      <c r="B531" s="21">
        <v>661144</v>
      </c>
      <c r="C531" s="21" t="s">
        <v>138</v>
      </c>
      <c r="D531" s="21" t="s">
        <v>2126</v>
      </c>
      <c r="E531" s="21" t="s">
        <v>11</v>
      </c>
      <c r="F531" s="21" t="s">
        <v>4873</v>
      </c>
      <c r="G531" s="21" t="s">
        <v>2340</v>
      </c>
      <c r="H531" s="21" t="s">
        <v>2341</v>
      </c>
      <c r="I531" s="21" t="s">
        <v>2015</v>
      </c>
      <c r="J531" s="21" t="s">
        <v>2342</v>
      </c>
      <c r="K531" s="21" t="s">
        <v>4713</v>
      </c>
      <c r="L531" s="21" t="s">
        <v>5463</v>
      </c>
      <c r="M531" s="21"/>
      <c r="N531" s="21" t="s">
        <v>2488</v>
      </c>
      <c r="O531" s="21" t="s">
        <v>2345</v>
      </c>
      <c r="P531" s="21" t="s">
        <v>2489</v>
      </c>
      <c r="Q531" s="21">
        <v>311</v>
      </c>
      <c r="R531" s="21">
        <v>0</v>
      </c>
      <c r="S531" s="21">
        <v>348</v>
      </c>
      <c r="T531" s="21">
        <v>659</v>
      </c>
      <c r="U531" s="21">
        <v>0.47189999999999999</v>
      </c>
      <c r="V531" s="21">
        <v>0</v>
      </c>
      <c r="W531" s="21">
        <v>0.47189999999999999</v>
      </c>
      <c r="X531" s="21" t="s">
        <v>2015</v>
      </c>
      <c r="Y531" s="21" t="s">
        <v>2015</v>
      </c>
      <c r="Z531" s="21" t="s">
        <v>2015</v>
      </c>
      <c r="AA531" s="21" t="s">
        <v>2015</v>
      </c>
      <c r="AB531" s="21" t="s">
        <v>2015</v>
      </c>
      <c r="AC531" s="21" t="s">
        <v>2015</v>
      </c>
      <c r="AD531" s="21" t="s">
        <v>2015</v>
      </c>
      <c r="AE531" s="21" t="s">
        <v>2015</v>
      </c>
      <c r="AF531" s="21" t="s">
        <v>2015</v>
      </c>
      <c r="AG531" s="21" t="s">
        <v>2015</v>
      </c>
      <c r="AH531" s="21" t="s">
        <v>2342</v>
      </c>
      <c r="AI531" s="21" t="s">
        <v>2342</v>
      </c>
      <c r="AJ531" s="21" t="s">
        <v>2342</v>
      </c>
      <c r="AK531" s="21" t="s">
        <v>2342</v>
      </c>
      <c r="AL531" s="21" t="s">
        <v>4802</v>
      </c>
    </row>
    <row r="532" spans="1:38" ht="15" customHeight="1">
      <c r="A532" s="21">
        <v>159897</v>
      </c>
      <c r="B532" s="21">
        <v>661145</v>
      </c>
      <c r="C532" s="21" t="s">
        <v>141</v>
      </c>
      <c r="D532" s="21" t="s">
        <v>2129</v>
      </c>
      <c r="E532" s="21" t="s">
        <v>11</v>
      </c>
      <c r="F532" s="21" t="s">
        <v>4873</v>
      </c>
      <c r="G532" s="21" t="s">
        <v>2340</v>
      </c>
      <c r="H532" s="21" t="s">
        <v>2341</v>
      </c>
      <c r="I532" s="21" t="s">
        <v>2015</v>
      </c>
      <c r="J532" s="21" t="s">
        <v>2342</v>
      </c>
      <c r="K532" s="21" t="s">
        <v>1001</v>
      </c>
      <c r="L532" s="21" t="s">
        <v>5090</v>
      </c>
      <c r="M532" s="21"/>
      <c r="N532" s="21" t="s">
        <v>3316</v>
      </c>
      <c r="O532" s="21" t="s">
        <v>2345</v>
      </c>
      <c r="P532" s="21" t="s">
        <v>3317</v>
      </c>
      <c r="Q532" s="21">
        <v>317</v>
      </c>
      <c r="R532" s="21">
        <v>0</v>
      </c>
      <c r="S532" s="21">
        <v>58</v>
      </c>
      <c r="T532" s="21">
        <v>375</v>
      </c>
      <c r="U532" s="21">
        <v>0.84530000000000005</v>
      </c>
      <c r="V532" s="21">
        <v>0</v>
      </c>
      <c r="W532" s="21">
        <v>0.84530000000000005</v>
      </c>
      <c r="X532" s="21" t="s">
        <v>2015</v>
      </c>
      <c r="Y532" s="21" t="s">
        <v>2015</v>
      </c>
      <c r="Z532" s="21" t="s">
        <v>2015</v>
      </c>
      <c r="AA532" s="21" t="s">
        <v>2015</v>
      </c>
      <c r="AB532" s="21" t="s">
        <v>2015</v>
      </c>
      <c r="AC532" s="21" t="s">
        <v>2015</v>
      </c>
      <c r="AD532" s="21" t="s">
        <v>2015</v>
      </c>
      <c r="AE532" s="21" t="s">
        <v>2015</v>
      </c>
      <c r="AF532" s="21" t="s">
        <v>2015</v>
      </c>
      <c r="AG532" s="21" t="s">
        <v>2015</v>
      </c>
      <c r="AH532" s="21" t="s">
        <v>2342</v>
      </c>
      <c r="AI532" s="21" t="s">
        <v>2342</v>
      </c>
      <c r="AJ532" s="21" t="s">
        <v>2342</v>
      </c>
      <c r="AK532" s="21" t="s">
        <v>2342</v>
      </c>
      <c r="AL532" s="21" t="s">
        <v>4802</v>
      </c>
    </row>
    <row r="533" spans="1:38" ht="15" customHeight="1">
      <c r="A533" s="21">
        <v>159897</v>
      </c>
      <c r="B533" s="21">
        <v>661146</v>
      </c>
      <c r="C533" s="21" t="s">
        <v>141</v>
      </c>
      <c r="D533" s="21" t="s">
        <v>2129</v>
      </c>
      <c r="E533" s="21" t="s">
        <v>11</v>
      </c>
      <c r="F533" s="21" t="s">
        <v>4873</v>
      </c>
      <c r="G533" s="21" t="s">
        <v>2340</v>
      </c>
      <c r="H533" s="21" t="s">
        <v>2341</v>
      </c>
      <c r="I533" s="21" t="s">
        <v>2015</v>
      </c>
      <c r="J533" s="21" t="s">
        <v>2342</v>
      </c>
      <c r="K533" s="21" t="s">
        <v>1002</v>
      </c>
      <c r="L533" s="21" t="s">
        <v>3318</v>
      </c>
      <c r="M533" s="21"/>
      <c r="N533" s="21" t="s">
        <v>3316</v>
      </c>
      <c r="O533" s="21" t="s">
        <v>2345</v>
      </c>
      <c r="P533" s="21" t="s">
        <v>3317</v>
      </c>
      <c r="Q533" s="21">
        <v>303</v>
      </c>
      <c r="R533" s="21">
        <v>0</v>
      </c>
      <c r="S533" s="21">
        <v>17</v>
      </c>
      <c r="T533" s="21">
        <v>320</v>
      </c>
      <c r="U533" s="21">
        <v>0.94689999999999996</v>
      </c>
      <c r="V533" s="21">
        <v>0</v>
      </c>
      <c r="W533" s="21">
        <v>0.94689999999999996</v>
      </c>
      <c r="X533" s="21" t="s">
        <v>2015</v>
      </c>
      <c r="Y533" s="21" t="s">
        <v>2015</v>
      </c>
      <c r="Z533" s="21" t="s">
        <v>2015</v>
      </c>
      <c r="AA533" s="21" t="s">
        <v>2015</v>
      </c>
      <c r="AB533" s="21" t="s">
        <v>2015</v>
      </c>
      <c r="AC533" s="21" t="s">
        <v>2015</v>
      </c>
      <c r="AD533" s="21" t="s">
        <v>2015</v>
      </c>
      <c r="AE533" s="21" t="s">
        <v>2342</v>
      </c>
      <c r="AF533" s="21" t="s">
        <v>2342</v>
      </c>
      <c r="AG533" s="21" t="s">
        <v>2342</v>
      </c>
      <c r="AH533" s="21" t="s">
        <v>2015</v>
      </c>
      <c r="AI533" s="21" t="s">
        <v>2015</v>
      </c>
      <c r="AJ533" s="21" t="s">
        <v>2015</v>
      </c>
      <c r="AK533" s="21" t="s">
        <v>2015</v>
      </c>
      <c r="AL533" s="21" t="s">
        <v>4802</v>
      </c>
    </row>
    <row r="534" spans="1:38" ht="15" customHeight="1">
      <c r="A534" s="21">
        <v>159889</v>
      </c>
      <c r="B534" s="21">
        <v>661149</v>
      </c>
      <c r="C534" s="21" t="s">
        <v>225</v>
      </c>
      <c r="D534" s="21" t="s">
        <v>2213</v>
      </c>
      <c r="E534" s="21" t="s">
        <v>11</v>
      </c>
      <c r="F534" s="21" t="s">
        <v>4873</v>
      </c>
      <c r="G534" s="21" t="s">
        <v>2340</v>
      </c>
      <c r="H534" s="21" t="s">
        <v>2341</v>
      </c>
      <c r="I534" s="21" t="s">
        <v>2015</v>
      </c>
      <c r="J534" s="21" t="s">
        <v>2342</v>
      </c>
      <c r="K534" s="21" t="s">
        <v>1410</v>
      </c>
      <c r="L534" s="21" t="s">
        <v>5526</v>
      </c>
      <c r="M534" s="21"/>
      <c r="N534" s="21" t="s">
        <v>3833</v>
      </c>
      <c r="O534" s="21" t="s">
        <v>2345</v>
      </c>
      <c r="P534" s="21" t="s">
        <v>3834</v>
      </c>
      <c r="Q534" s="21">
        <v>225</v>
      </c>
      <c r="R534" s="21">
        <v>0</v>
      </c>
      <c r="S534" s="21">
        <v>6</v>
      </c>
      <c r="T534" s="21">
        <v>231</v>
      </c>
      <c r="U534" s="21">
        <v>0.97399999999999998</v>
      </c>
      <c r="V534" s="21">
        <v>0</v>
      </c>
      <c r="W534" s="21">
        <v>0.97399999999999998</v>
      </c>
      <c r="X534" s="21" t="s">
        <v>2342</v>
      </c>
      <c r="Y534" s="21" t="s">
        <v>2342</v>
      </c>
      <c r="Z534" s="21" t="s">
        <v>2342</v>
      </c>
      <c r="AA534" s="21" t="s">
        <v>2342</v>
      </c>
      <c r="AB534" s="21" t="s">
        <v>2342</v>
      </c>
      <c r="AC534" s="21" t="s">
        <v>2342</v>
      </c>
      <c r="AD534" s="21" t="s">
        <v>2342</v>
      </c>
      <c r="AE534" s="21" t="s">
        <v>2015</v>
      </c>
      <c r="AF534" s="21" t="s">
        <v>2015</v>
      </c>
      <c r="AG534" s="21" t="s">
        <v>2015</v>
      </c>
      <c r="AH534" s="21" t="s">
        <v>2015</v>
      </c>
      <c r="AI534" s="21" t="s">
        <v>2015</v>
      </c>
      <c r="AJ534" s="21" t="s">
        <v>2015</v>
      </c>
      <c r="AK534" s="21" t="s">
        <v>2015</v>
      </c>
      <c r="AL534" s="21" t="s">
        <v>4802</v>
      </c>
    </row>
    <row r="535" spans="1:38" ht="15" customHeight="1">
      <c r="A535" s="21">
        <v>159889</v>
      </c>
      <c r="B535" s="21">
        <v>661150</v>
      </c>
      <c r="C535" s="21" t="s">
        <v>225</v>
      </c>
      <c r="D535" s="21" t="s">
        <v>2213</v>
      </c>
      <c r="E535" s="21" t="s">
        <v>11</v>
      </c>
      <c r="F535" s="21" t="s">
        <v>4873</v>
      </c>
      <c r="G535" s="21" t="s">
        <v>2340</v>
      </c>
      <c r="H535" s="21" t="s">
        <v>2341</v>
      </c>
      <c r="I535" s="21" t="s">
        <v>2015</v>
      </c>
      <c r="J535" s="21" t="s">
        <v>2342</v>
      </c>
      <c r="K535" s="21" t="s">
        <v>1408</v>
      </c>
      <c r="L535" s="21" t="s">
        <v>5210</v>
      </c>
      <c r="M535" s="21"/>
      <c r="N535" s="21" t="s">
        <v>5211</v>
      </c>
      <c r="O535" s="21" t="s">
        <v>2345</v>
      </c>
      <c r="P535" s="21" t="s">
        <v>3834</v>
      </c>
      <c r="Q535" s="21">
        <v>340</v>
      </c>
      <c r="R535" s="21">
        <v>0</v>
      </c>
      <c r="S535" s="21">
        <v>19</v>
      </c>
      <c r="T535" s="21">
        <v>359</v>
      </c>
      <c r="U535" s="21">
        <v>0.94710000000000005</v>
      </c>
      <c r="V535" s="21">
        <v>0</v>
      </c>
      <c r="W535" s="21">
        <v>0.94710000000000005</v>
      </c>
      <c r="X535" s="21" t="s">
        <v>2015</v>
      </c>
      <c r="Y535" s="21" t="s">
        <v>2015</v>
      </c>
      <c r="Z535" s="21" t="s">
        <v>2015</v>
      </c>
      <c r="AA535" s="21" t="s">
        <v>2015</v>
      </c>
      <c r="AB535" s="21" t="s">
        <v>2342</v>
      </c>
      <c r="AC535" s="21" t="s">
        <v>2342</v>
      </c>
      <c r="AD535" s="21" t="s">
        <v>2342</v>
      </c>
      <c r="AE535" s="21" t="s">
        <v>2015</v>
      </c>
      <c r="AF535" s="21" t="s">
        <v>2015</v>
      </c>
      <c r="AG535" s="21" t="s">
        <v>2015</v>
      </c>
      <c r="AH535" s="21" t="s">
        <v>2015</v>
      </c>
      <c r="AI535" s="21" t="s">
        <v>2015</v>
      </c>
      <c r="AJ535" s="21" t="s">
        <v>2015</v>
      </c>
      <c r="AK535" s="21" t="s">
        <v>2015</v>
      </c>
      <c r="AL535" s="21" t="s">
        <v>4802</v>
      </c>
    </row>
    <row r="536" spans="1:38" ht="15" customHeight="1">
      <c r="A536" s="21">
        <v>160034</v>
      </c>
      <c r="B536" s="21">
        <v>661153</v>
      </c>
      <c r="C536" s="21" t="s">
        <v>239</v>
      </c>
      <c r="D536" s="21" t="s">
        <v>2227</v>
      </c>
      <c r="E536" s="21" t="s">
        <v>11</v>
      </c>
      <c r="F536" s="21" t="s">
        <v>4873</v>
      </c>
      <c r="G536" s="21" t="s">
        <v>2340</v>
      </c>
      <c r="H536" s="21" t="s">
        <v>2341</v>
      </c>
      <c r="I536" s="21" t="s">
        <v>2015</v>
      </c>
      <c r="J536" s="21" t="s">
        <v>2342</v>
      </c>
      <c r="K536" s="21" t="s">
        <v>1471</v>
      </c>
      <c r="L536" s="21" t="s">
        <v>5531</v>
      </c>
      <c r="M536" s="21"/>
      <c r="N536" s="21" t="s">
        <v>2672</v>
      </c>
      <c r="O536" s="21" t="s">
        <v>2345</v>
      </c>
      <c r="P536" s="21" t="s">
        <v>3930</v>
      </c>
      <c r="Q536" s="21">
        <v>270</v>
      </c>
      <c r="R536" s="21">
        <v>0</v>
      </c>
      <c r="S536" s="21">
        <v>305</v>
      </c>
      <c r="T536" s="21">
        <v>575</v>
      </c>
      <c r="U536" s="21">
        <v>0.46960000000000002</v>
      </c>
      <c r="V536" s="21">
        <v>0</v>
      </c>
      <c r="W536" s="21">
        <v>0.46960000000000002</v>
      </c>
      <c r="X536" s="21" t="s">
        <v>2015</v>
      </c>
      <c r="Y536" s="21" t="s">
        <v>2342</v>
      </c>
      <c r="Z536" s="21" t="s">
        <v>2342</v>
      </c>
      <c r="AA536" s="21" t="s">
        <v>2342</v>
      </c>
      <c r="AB536" s="21" t="s">
        <v>2342</v>
      </c>
      <c r="AC536" s="21" t="s">
        <v>2342</v>
      </c>
      <c r="AD536" s="21" t="s">
        <v>2342</v>
      </c>
      <c r="AE536" s="21" t="s">
        <v>2015</v>
      </c>
      <c r="AF536" s="21" t="s">
        <v>2015</v>
      </c>
      <c r="AG536" s="21" t="s">
        <v>2015</v>
      </c>
      <c r="AH536" s="21" t="s">
        <v>2015</v>
      </c>
      <c r="AI536" s="21" t="s">
        <v>2015</v>
      </c>
      <c r="AJ536" s="21" t="s">
        <v>2015</v>
      </c>
      <c r="AK536" s="21" t="s">
        <v>2015</v>
      </c>
      <c r="AL536" s="21" t="s">
        <v>4802</v>
      </c>
    </row>
    <row r="537" spans="1:38" ht="15" customHeight="1">
      <c r="A537" s="21">
        <v>160034</v>
      </c>
      <c r="B537" s="21">
        <v>661156</v>
      </c>
      <c r="C537" s="21" t="s">
        <v>239</v>
      </c>
      <c r="D537" s="21" t="s">
        <v>2227</v>
      </c>
      <c r="E537" s="21" t="s">
        <v>11</v>
      </c>
      <c r="F537" s="21" t="s">
        <v>4873</v>
      </c>
      <c r="G537" s="21" t="s">
        <v>2340</v>
      </c>
      <c r="H537" s="21" t="s">
        <v>2341</v>
      </c>
      <c r="I537" s="21" t="s">
        <v>2015</v>
      </c>
      <c r="J537" s="21" t="s">
        <v>2342</v>
      </c>
      <c r="K537" s="21" t="s">
        <v>1477</v>
      </c>
      <c r="L537" s="21" t="s">
        <v>3939</v>
      </c>
      <c r="M537" s="21"/>
      <c r="N537" s="21" t="s">
        <v>2672</v>
      </c>
      <c r="O537" s="21" t="s">
        <v>2345</v>
      </c>
      <c r="P537" s="21" t="s">
        <v>3930</v>
      </c>
      <c r="Q537" s="21">
        <v>478</v>
      </c>
      <c r="R537" s="21">
        <v>0</v>
      </c>
      <c r="S537" s="21">
        <v>17</v>
      </c>
      <c r="T537" s="21">
        <v>495</v>
      </c>
      <c r="U537" s="21">
        <v>0.9657</v>
      </c>
      <c r="V537" s="21">
        <v>0</v>
      </c>
      <c r="W537" s="21">
        <v>0.9657</v>
      </c>
      <c r="X537" s="21" t="s">
        <v>2015</v>
      </c>
      <c r="Y537" s="21" t="s">
        <v>2342</v>
      </c>
      <c r="Z537" s="21" t="s">
        <v>2342</v>
      </c>
      <c r="AA537" s="21" t="s">
        <v>2342</v>
      </c>
      <c r="AB537" s="21" t="s">
        <v>2342</v>
      </c>
      <c r="AC537" s="21" t="s">
        <v>2342</v>
      </c>
      <c r="AD537" s="21" t="s">
        <v>2342</v>
      </c>
      <c r="AE537" s="21" t="s">
        <v>2015</v>
      </c>
      <c r="AF537" s="21" t="s">
        <v>2015</v>
      </c>
      <c r="AG537" s="21" t="s">
        <v>2015</v>
      </c>
      <c r="AH537" s="21" t="s">
        <v>2015</v>
      </c>
      <c r="AI537" s="21" t="s">
        <v>2015</v>
      </c>
      <c r="AJ537" s="21" t="s">
        <v>2015</v>
      </c>
      <c r="AK537" s="21" t="s">
        <v>2015</v>
      </c>
      <c r="AL537" s="21" t="s">
        <v>4802</v>
      </c>
    </row>
    <row r="538" spans="1:38" ht="15" customHeight="1">
      <c r="A538" s="21">
        <v>160034</v>
      </c>
      <c r="B538" s="21">
        <v>661160</v>
      </c>
      <c r="C538" s="21" t="s">
        <v>239</v>
      </c>
      <c r="D538" s="21" t="s">
        <v>2227</v>
      </c>
      <c r="E538" s="21" t="s">
        <v>11</v>
      </c>
      <c r="F538" s="21" t="s">
        <v>4873</v>
      </c>
      <c r="G538" s="21" t="s">
        <v>2340</v>
      </c>
      <c r="H538" s="21" t="s">
        <v>2341</v>
      </c>
      <c r="I538" s="21" t="s">
        <v>2015</v>
      </c>
      <c r="J538" s="21" t="s">
        <v>2342</v>
      </c>
      <c r="K538" s="21" t="s">
        <v>1485</v>
      </c>
      <c r="L538" s="21" t="s">
        <v>3948</v>
      </c>
      <c r="M538" s="21"/>
      <c r="N538" s="21" t="s">
        <v>3934</v>
      </c>
      <c r="O538" s="21" t="s">
        <v>2345</v>
      </c>
      <c r="P538" s="21" t="s">
        <v>3935</v>
      </c>
      <c r="Q538" s="21">
        <v>230</v>
      </c>
      <c r="R538" s="21">
        <v>0</v>
      </c>
      <c r="S538" s="21">
        <v>297</v>
      </c>
      <c r="T538" s="21">
        <v>527</v>
      </c>
      <c r="U538" s="21">
        <v>0.43640000000000001</v>
      </c>
      <c r="V538" s="21">
        <v>0</v>
      </c>
      <c r="W538" s="21">
        <v>0.43640000000000001</v>
      </c>
      <c r="X538" s="21" t="s">
        <v>2015</v>
      </c>
      <c r="Y538" s="21" t="s">
        <v>2342</v>
      </c>
      <c r="Z538" s="21" t="s">
        <v>2342</v>
      </c>
      <c r="AA538" s="21" t="s">
        <v>2342</v>
      </c>
      <c r="AB538" s="21" t="s">
        <v>2342</v>
      </c>
      <c r="AC538" s="21" t="s">
        <v>2342</v>
      </c>
      <c r="AD538" s="21" t="s">
        <v>2342</v>
      </c>
      <c r="AE538" s="21" t="s">
        <v>2015</v>
      </c>
      <c r="AF538" s="21" t="s">
        <v>2015</v>
      </c>
      <c r="AG538" s="21" t="s">
        <v>2015</v>
      </c>
      <c r="AH538" s="21" t="s">
        <v>2015</v>
      </c>
      <c r="AI538" s="21" t="s">
        <v>2015</v>
      </c>
      <c r="AJ538" s="21" t="s">
        <v>2015</v>
      </c>
      <c r="AK538" s="21" t="s">
        <v>2015</v>
      </c>
      <c r="AL538" s="21" t="s">
        <v>4802</v>
      </c>
    </row>
    <row r="539" spans="1:38" ht="15" customHeight="1">
      <c r="A539" s="21">
        <v>160034</v>
      </c>
      <c r="B539" s="21">
        <v>661161</v>
      </c>
      <c r="C539" s="21" t="s">
        <v>239</v>
      </c>
      <c r="D539" s="21" t="s">
        <v>2227</v>
      </c>
      <c r="E539" s="21" t="s">
        <v>11</v>
      </c>
      <c r="F539" s="21" t="s">
        <v>4873</v>
      </c>
      <c r="G539" s="21" t="s">
        <v>2340</v>
      </c>
      <c r="H539" s="21" t="s">
        <v>2341</v>
      </c>
      <c r="I539" s="21" t="s">
        <v>2015</v>
      </c>
      <c r="J539" s="21" t="s">
        <v>2342</v>
      </c>
      <c r="K539" s="21" t="s">
        <v>1472</v>
      </c>
      <c r="L539" s="21" t="s">
        <v>3931</v>
      </c>
      <c r="M539" s="21"/>
      <c r="N539" s="21" t="s">
        <v>2672</v>
      </c>
      <c r="O539" s="21" t="s">
        <v>2345</v>
      </c>
      <c r="P539" s="21" t="s">
        <v>3930</v>
      </c>
      <c r="Q539" s="21">
        <v>609</v>
      </c>
      <c r="R539" s="21">
        <v>0</v>
      </c>
      <c r="S539" s="21">
        <v>202</v>
      </c>
      <c r="T539" s="21">
        <v>811</v>
      </c>
      <c r="U539" s="21">
        <v>0.75090000000000001</v>
      </c>
      <c r="V539" s="21">
        <v>0</v>
      </c>
      <c r="W539" s="21">
        <v>0.75090000000000001</v>
      </c>
      <c r="X539" s="21" t="s">
        <v>2015</v>
      </c>
      <c r="Y539" s="21" t="s">
        <v>2015</v>
      </c>
      <c r="Z539" s="21" t="s">
        <v>2015</v>
      </c>
      <c r="AA539" s="21" t="s">
        <v>2015</v>
      </c>
      <c r="AB539" s="21" t="s">
        <v>2015</v>
      </c>
      <c r="AC539" s="21" t="s">
        <v>2015</v>
      </c>
      <c r="AD539" s="21" t="s">
        <v>2015</v>
      </c>
      <c r="AE539" s="21" t="s">
        <v>2342</v>
      </c>
      <c r="AF539" s="21" t="s">
        <v>2342</v>
      </c>
      <c r="AG539" s="21" t="s">
        <v>2342</v>
      </c>
      <c r="AH539" s="21" t="s">
        <v>2015</v>
      </c>
      <c r="AI539" s="21" t="s">
        <v>2015</v>
      </c>
      <c r="AJ539" s="21" t="s">
        <v>2015</v>
      </c>
      <c r="AK539" s="21" t="s">
        <v>2015</v>
      </c>
      <c r="AL539" s="21" t="s">
        <v>4802</v>
      </c>
    </row>
    <row r="540" spans="1:38" ht="15" customHeight="1">
      <c r="A540" s="21">
        <v>160034</v>
      </c>
      <c r="B540" s="21">
        <v>661162</v>
      </c>
      <c r="C540" s="21" t="s">
        <v>239</v>
      </c>
      <c r="D540" s="21" t="s">
        <v>2227</v>
      </c>
      <c r="E540" s="21" t="s">
        <v>11</v>
      </c>
      <c r="F540" s="21" t="s">
        <v>4873</v>
      </c>
      <c r="G540" s="21" t="s">
        <v>2340</v>
      </c>
      <c r="H540" s="21" t="s">
        <v>2341</v>
      </c>
      <c r="I540" s="21" t="s">
        <v>2015</v>
      </c>
      <c r="J540" s="21" t="s">
        <v>2342</v>
      </c>
      <c r="K540" s="21" t="s">
        <v>1473</v>
      </c>
      <c r="L540" s="21" t="s">
        <v>3932</v>
      </c>
      <c r="M540" s="21"/>
      <c r="N540" s="21" t="s">
        <v>2672</v>
      </c>
      <c r="O540" s="21" t="s">
        <v>2345</v>
      </c>
      <c r="P540" s="21" t="s">
        <v>2673</v>
      </c>
      <c r="Q540" s="21">
        <v>591</v>
      </c>
      <c r="R540" s="21">
        <v>0</v>
      </c>
      <c r="S540" s="21">
        <v>102</v>
      </c>
      <c r="T540" s="21">
        <v>693</v>
      </c>
      <c r="U540" s="21">
        <v>0.8528</v>
      </c>
      <c r="V540" s="21">
        <v>0</v>
      </c>
      <c r="W540" s="21">
        <v>0.8528</v>
      </c>
      <c r="X540" s="21" t="s">
        <v>2015</v>
      </c>
      <c r="Y540" s="21" t="s">
        <v>2015</v>
      </c>
      <c r="Z540" s="21" t="s">
        <v>2015</v>
      </c>
      <c r="AA540" s="21" t="s">
        <v>2015</v>
      </c>
      <c r="AB540" s="21" t="s">
        <v>2015</v>
      </c>
      <c r="AC540" s="21" t="s">
        <v>2015</v>
      </c>
      <c r="AD540" s="21" t="s">
        <v>2015</v>
      </c>
      <c r="AE540" s="21" t="s">
        <v>2342</v>
      </c>
      <c r="AF540" s="21" t="s">
        <v>2342</v>
      </c>
      <c r="AG540" s="21" t="s">
        <v>2342</v>
      </c>
      <c r="AH540" s="21" t="s">
        <v>2015</v>
      </c>
      <c r="AI540" s="21" t="s">
        <v>2015</v>
      </c>
      <c r="AJ540" s="21" t="s">
        <v>2015</v>
      </c>
      <c r="AK540" s="21" t="s">
        <v>2015</v>
      </c>
      <c r="AL540" s="21" t="s">
        <v>4802</v>
      </c>
    </row>
    <row r="541" spans="1:38" ht="15" customHeight="1">
      <c r="A541" s="21">
        <v>160034</v>
      </c>
      <c r="B541" s="21">
        <v>661163</v>
      </c>
      <c r="C541" s="21" t="s">
        <v>239</v>
      </c>
      <c r="D541" s="21" t="s">
        <v>2227</v>
      </c>
      <c r="E541" s="21" t="s">
        <v>11</v>
      </c>
      <c r="F541" s="21" t="s">
        <v>4873</v>
      </c>
      <c r="G541" s="21" t="s">
        <v>2340</v>
      </c>
      <c r="H541" s="21" t="s">
        <v>2341</v>
      </c>
      <c r="I541" s="21" t="s">
        <v>2015</v>
      </c>
      <c r="J541" s="21" t="s">
        <v>2342</v>
      </c>
      <c r="K541" s="21" t="s">
        <v>4848</v>
      </c>
      <c r="L541" s="21" t="s">
        <v>3936</v>
      </c>
      <c r="M541" s="21"/>
      <c r="N541" s="21" t="s">
        <v>2672</v>
      </c>
      <c r="O541" s="21" t="s">
        <v>2345</v>
      </c>
      <c r="P541" s="21" t="s">
        <v>2673</v>
      </c>
      <c r="Q541" s="21">
        <v>416</v>
      </c>
      <c r="R541" s="21">
        <v>96</v>
      </c>
      <c r="S541" s="21">
        <v>1351</v>
      </c>
      <c r="T541" s="21">
        <v>1863</v>
      </c>
      <c r="U541" s="21">
        <v>0.2233</v>
      </c>
      <c r="V541" s="21">
        <v>5.1499999999999997E-2</v>
      </c>
      <c r="W541" s="21">
        <v>0.27479999999999999</v>
      </c>
      <c r="X541" s="21" t="s">
        <v>2015</v>
      </c>
      <c r="Y541" s="21" t="s">
        <v>2015</v>
      </c>
      <c r="Z541" s="21" t="s">
        <v>2015</v>
      </c>
      <c r="AA541" s="21" t="s">
        <v>2015</v>
      </c>
      <c r="AB541" s="21" t="s">
        <v>2015</v>
      </c>
      <c r="AC541" s="21" t="s">
        <v>2015</v>
      </c>
      <c r="AD541" s="21" t="s">
        <v>2015</v>
      </c>
      <c r="AE541" s="21" t="s">
        <v>2015</v>
      </c>
      <c r="AF541" s="21" t="s">
        <v>2015</v>
      </c>
      <c r="AG541" s="21" t="s">
        <v>2015</v>
      </c>
      <c r="AH541" s="21" t="s">
        <v>2342</v>
      </c>
      <c r="AI541" s="21" t="s">
        <v>2342</v>
      </c>
      <c r="AJ541" s="21" t="s">
        <v>2342</v>
      </c>
      <c r="AK541" s="21" t="s">
        <v>2342</v>
      </c>
      <c r="AL541" s="21" t="s">
        <v>4803</v>
      </c>
    </row>
    <row r="542" spans="1:38" ht="15" customHeight="1">
      <c r="A542" s="21">
        <v>160034</v>
      </c>
      <c r="B542" s="21">
        <v>661164</v>
      </c>
      <c r="C542" s="21" t="s">
        <v>239</v>
      </c>
      <c r="D542" s="21" t="s">
        <v>2227</v>
      </c>
      <c r="E542" s="21" t="s">
        <v>11</v>
      </c>
      <c r="F542" s="21" t="s">
        <v>4873</v>
      </c>
      <c r="G542" s="21" t="s">
        <v>2340</v>
      </c>
      <c r="H542" s="21" t="s">
        <v>2341</v>
      </c>
      <c r="I542" s="21" t="s">
        <v>2015</v>
      </c>
      <c r="J542" s="21" t="s">
        <v>2342</v>
      </c>
      <c r="K542" s="21" t="s">
        <v>1479</v>
      </c>
      <c r="L542" s="21" t="s">
        <v>3942</v>
      </c>
      <c r="M542" s="21"/>
      <c r="N542" s="21" t="s">
        <v>2672</v>
      </c>
      <c r="O542" s="21" t="s">
        <v>2345</v>
      </c>
      <c r="P542" s="21" t="s">
        <v>3930</v>
      </c>
      <c r="Q542" s="21">
        <v>522</v>
      </c>
      <c r="R542" s="21">
        <v>114</v>
      </c>
      <c r="S542" s="21">
        <v>1565</v>
      </c>
      <c r="T542" s="21">
        <v>2201</v>
      </c>
      <c r="U542" s="21">
        <v>0.23719999999999999</v>
      </c>
      <c r="V542" s="21">
        <v>5.1799999999999999E-2</v>
      </c>
      <c r="W542" s="21">
        <v>0.28899999999999998</v>
      </c>
      <c r="X542" s="21" t="s">
        <v>2015</v>
      </c>
      <c r="Y542" s="21" t="s">
        <v>2015</v>
      </c>
      <c r="Z542" s="21" t="s">
        <v>2015</v>
      </c>
      <c r="AA542" s="21" t="s">
        <v>2015</v>
      </c>
      <c r="AB542" s="21" t="s">
        <v>2015</v>
      </c>
      <c r="AC542" s="21" t="s">
        <v>2015</v>
      </c>
      <c r="AD542" s="21" t="s">
        <v>2015</v>
      </c>
      <c r="AE542" s="21" t="s">
        <v>2015</v>
      </c>
      <c r="AF542" s="21" t="s">
        <v>2015</v>
      </c>
      <c r="AG542" s="21" t="s">
        <v>2015</v>
      </c>
      <c r="AH542" s="21" t="s">
        <v>2342</v>
      </c>
      <c r="AI542" s="21" t="s">
        <v>2342</v>
      </c>
      <c r="AJ542" s="21" t="s">
        <v>2342</v>
      </c>
      <c r="AK542" s="21" t="s">
        <v>2342</v>
      </c>
      <c r="AL542" s="21" t="s">
        <v>4803</v>
      </c>
    </row>
    <row r="543" spans="1:38" ht="15" customHeight="1">
      <c r="A543" s="21">
        <v>160034</v>
      </c>
      <c r="B543" s="21">
        <v>661165</v>
      </c>
      <c r="C543" s="21" t="s">
        <v>239</v>
      </c>
      <c r="D543" s="21" t="s">
        <v>2227</v>
      </c>
      <c r="E543" s="21" t="s">
        <v>11</v>
      </c>
      <c r="F543" s="21" t="s">
        <v>4873</v>
      </c>
      <c r="G543" s="21" t="s">
        <v>2340</v>
      </c>
      <c r="H543" s="21" t="s">
        <v>2341</v>
      </c>
      <c r="I543" s="21" t="s">
        <v>2015</v>
      </c>
      <c r="J543" s="21" t="s">
        <v>2342</v>
      </c>
      <c r="K543" s="21" t="s">
        <v>1480</v>
      </c>
      <c r="L543" s="21" t="s">
        <v>3943</v>
      </c>
      <c r="M543" s="21"/>
      <c r="N543" s="21" t="s">
        <v>2672</v>
      </c>
      <c r="O543" s="21" t="s">
        <v>2345</v>
      </c>
      <c r="P543" s="21" t="s">
        <v>3930</v>
      </c>
      <c r="Q543" s="21">
        <v>258</v>
      </c>
      <c r="R543" s="21">
        <v>0</v>
      </c>
      <c r="S543" s="21">
        <v>2</v>
      </c>
      <c r="T543" s="21">
        <v>260</v>
      </c>
      <c r="U543" s="21">
        <v>0.99229999999999996</v>
      </c>
      <c r="V543" s="21">
        <v>0</v>
      </c>
      <c r="W543" s="21">
        <v>0.99229999999999996</v>
      </c>
      <c r="X543" s="21" t="s">
        <v>2015</v>
      </c>
      <c r="Y543" s="21" t="s">
        <v>2015</v>
      </c>
      <c r="Z543" s="21" t="s">
        <v>2015</v>
      </c>
      <c r="AA543" s="21" t="s">
        <v>2015</v>
      </c>
      <c r="AB543" s="21" t="s">
        <v>2015</v>
      </c>
      <c r="AC543" s="21" t="s">
        <v>2015</v>
      </c>
      <c r="AD543" s="21" t="s">
        <v>2015</v>
      </c>
      <c r="AE543" s="21" t="s">
        <v>2015</v>
      </c>
      <c r="AF543" s="21" t="s">
        <v>2015</v>
      </c>
      <c r="AG543" s="21" t="s">
        <v>2015</v>
      </c>
      <c r="AH543" s="21" t="s">
        <v>2342</v>
      </c>
      <c r="AI543" s="21" t="s">
        <v>2342</v>
      </c>
      <c r="AJ543" s="21" t="s">
        <v>2342</v>
      </c>
      <c r="AK543" s="21" t="s">
        <v>2342</v>
      </c>
      <c r="AL543" s="21" t="s">
        <v>4802</v>
      </c>
    </row>
    <row r="544" spans="1:38" ht="15" customHeight="1">
      <c r="A544" s="21">
        <v>160027</v>
      </c>
      <c r="B544" s="21">
        <v>661166</v>
      </c>
      <c r="C544" s="21" t="s">
        <v>60</v>
      </c>
      <c r="D544" s="21" t="s">
        <v>2047</v>
      </c>
      <c r="E544" s="21" t="s">
        <v>17</v>
      </c>
      <c r="F544" s="21" t="s">
        <v>4867</v>
      </c>
      <c r="G544" s="21" t="s">
        <v>2340</v>
      </c>
      <c r="H544" s="21" t="s">
        <v>2341</v>
      </c>
      <c r="I544" s="21" t="s">
        <v>2015</v>
      </c>
      <c r="J544" s="21" t="s">
        <v>2342</v>
      </c>
      <c r="K544" s="21" t="s">
        <v>4972</v>
      </c>
      <c r="L544" s="21" t="s">
        <v>4683</v>
      </c>
      <c r="M544" s="21"/>
      <c r="N544" s="21" t="s">
        <v>2585</v>
      </c>
      <c r="O544" s="21" t="s">
        <v>2345</v>
      </c>
      <c r="P544" s="21" t="s">
        <v>2586</v>
      </c>
      <c r="Q544" s="21">
        <v>84</v>
      </c>
      <c r="R544" s="21">
        <v>28</v>
      </c>
      <c r="S544" s="21">
        <v>154</v>
      </c>
      <c r="T544" s="21">
        <v>266</v>
      </c>
      <c r="U544" s="21">
        <v>0.31580000000000003</v>
      </c>
      <c r="V544" s="21">
        <v>0.1053</v>
      </c>
      <c r="W544" s="21">
        <v>0.42109999999999997</v>
      </c>
      <c r="X544" s="21" t="s">
        <v>2015</v>
      </c>
      <c r="Y544" s="21" t="s">
        <v>2015</v>
      </c>
      <c r="Z544" s="21" t="s">
        <v>2015</v>
      </c>
      <c r="AA544" s="21" t="s">
        <v>2015</v>
      </c>
      <c r="AB544" s="21" t="s">
        <v>2342</v>
      </c>
      <c r="AC544" s="21" t="s">
        <v>2342</v>
      </c>
      <c r="AD544" s="21" t="s">
        <v>2342</v>
      </c>
      <c r="AE544" s="21" t="s">
        <v>2015</v>
      </c>
      <c r="AF544" s="21" t="s">
        <v>2015</v>
      </c>
      <c r="AG544" s="21" t="s">
        <v>2015</v>
      </c>
      <c r="AH544" s="21" t="s">
        <v>2015</v>
      </c>
      <c r="AI544" s="21" t="s">
        <v>2015</v>
      </c>
      <c r="AJ544" s="21" t="s">
        <v>2015</v>
      </c>
      <c r="AK544" s="21" t="s">
        <v>2015</v>
      </c>
      <c r="AL544" s="21" t="s">
        <v>4803</v>
      </c>
    </row>
    <row r="545" spans="1:38" ht="15" customHeight="1">
      <c r="A545" s="21">
        <v>160027</v>
      </c>
      <c r="B545" s="21">
        <v>661168</v>
      </c>
      <c r="C545" s="21" t="s">
        <v>60</v>
      </c>
      <c r="D545" s="21" t="s">
        <v>2047</v>
      </c>
      <c r="E545" s="21" t="s">
        <v>17</v>
      </c>
      <c r="F545" s="21" t="s">
        <v>4867</v>
      </c>
      <c r="G545" s="21" t="s">
        <v>2340</v>
      </c>
      <c r="H545" s="21" t="s">
        <v>2341</v>
      </c>
      <c r="I545" s="21" t="s">
        <v>2015</v>
      </c>
      <c r="J545" s="21" t="s">
        <v>2342</v>
      </c>
      <c r="K545" s="21" t="s">
        <v>508</v>
      </c>
      <c r="L545" s="21" t="s">
        <v>2588</v>
      </c>
      <c r="M545" s="21"/>
      <c r="N545" s="21" t="s">
        <v>2585</v>
      </c>
      <c r="O545" s="21" t="s">
        <v>2345</v>
      </c>
      <c r="P545" s="21" t="s">
        <v>2586</v>
      </c>
      <c r="Q545" s="21">
        <v>93</v>
      </c>
      <c r="R545" s="21">
        <v>23</v>
      </c>
      <c r="S545" s="21">
        <v>169</v>
      </c>
      <c r="T545" s="21">
        <v>285</v>
      </c>
      <c r="U545" s="21">
        <v>0.32629999999999998</v>
      </c>
      <c r="V545" s="21">
        <v>8.0699999999999994E-2</v>
      </c>
      <c r="W545" s="21">
        <v>0.40699999999999997</v>
      </c>
      <c r="X545" s="21" t="s">
        <v>2342</v>
      </c>
      <c r="Y545" s="21" t="s">
        <v>2342</v>
      </c>
      <c r="Z545" s="21" t="s">
        <v>2342</v>
      </c>
      <c r="AA545" s="21" t="s">
        <v>2342</v>
      </c>
      <c r="AB545" s="21" t="s">
        <v>2342</v>
      </c>
      <c r="AC545" s="21" t="s">
        <v>2342</v>
      </c>
      <c r="AD545" s="21" t="s">
        <v>2342</v>
      </c>
      <c r="AE545" s="21" t="s">
        <v>2015</v>
      </c>
      <c r="AF545" s="21" t="s">
        <v>2015</v>
      </c>
      <c r="AG545" s="21" t="s">
        <v>2015</v>
      </c>
      <c r="AH545" s="21" t="s">
        <v>2015</v>
      </c>
      <c r="AI545" s="21" t="s">
        <v>2015</v>
      </c>
      <c r="AJ545" s="21" t="s">
        <v>2015</v>
      </c>
      <c r="AK545" s="21" t="s">
        <v>2015</v>
      </c>
      <c r="AL545" s="21" t="s">
        <v>4803</v>
      </c>
    </row>
    <row r="546" spans="1:38" ht="15" customHeight="1">
      <c r="A546" s="21">
        <v>160027</v>
      </c>
      <c r="B546" s="21">
        <v>661169</v>
      </c>
      <c r="C546" s="21" t="s">
        <v>60</v>
      </c>
      <c r="D546" s="21" t="s">
        <v>2047</v>
      </c>
      <c r="E546" s="21" t="s">
        <v>17</v>
      </c>
      <c r="F546" s="21" t="s">
        <v>4867</v>
      </c>
      <c r="G546" s="21" t="s">
        <v>2340</v>
      </c>
      <c r="H546" s="21" t="s">
        <v>2341</v>
      </c>
      <c r="I546" s="21" t="s">
        <v>2015</v>
      </c>
      <c r="J546" s="21" t="s">
        <v>2342</v>
      </c>
      <c r="K546" s="21" t="s">
        <v>507</v>
      </c>
      <c r="L546" s="21" t="s">
        <v>2587</v>
      </c>
      <c r="M546" s="21"/>
      <c r="N546" s="21" t="s">
        <v>2585</v>
      </c>
      <c r="O546" s="21" t="s">
        <v>2345</v>
      </c>
      <c r="P546" s="21" t="s">
        <v>2586</v>
      </c>
      <c r="Q546" s="21">
        <v>134</v>
      </c>
      <c r="R546" s="21">
        <v>47</v>
      </c>
      <c r="S546" s="21">
        <v>263</v>
      </c>
      <c r="T546" s="21">
        <v>444</v>
      </c>
      <c r="U546" s="21">
        <v>0.30180000000000001</v>
      </c>
      <c r="V546" s="21">
        <v>0.10589999999999999</v>
      </c>
      <c r="W546" s="21">
        <v>0.40770000000000001</v>
      </c>
      <c r="X546" s="21" t="s">
        <v>2015</v>
      </c>
      <c r="Y546" s="21" t="s">
        <v>2015</v>
      </c>
      <c r="Z546" s="21" t="s">
        <v>2015</v>
      </c>
      <c r="AA546" s="21" t="s">
        <v>2015</v>
      </c>
      <c r="AB546" s="21" t="s">
        <v>2015</v>
      </c>
      <c r="AC546" s="21" t="s">
        <v>2015</v>
      </c>
      <c r="AD546" s="21" t="s">
        <v>2015</v>
      </c>
      <c r="AE546" s="21" t="s">
        <v>2015</v>
      </c>
      <c r="AF546" s="21" t="s">
        <v>2015</v>
      </c>
      <c r="AG546" s="21" t="s">
        <v>2015</v>
      </c>
      <c r="AH546" s="21" t="s">
        <v>2342</v>
      </c>
      <c r="AI546" s="21" t="s">
        <v>2342</v>
      </c>
      <c r="AJ546" s="21" t="s">
        <v>2342</v>
      </c>
      <c r="AK546" s="21" t="s">
        <v>2342</v>
      </c>
      <c r="AL546" s="21" t="s">
        <v>4803</v>
      </c>
    </row>
    <row r="547" spans="1:38" ht="15" customHeight="1">
      <c r="A547" s="21">
        <v>159592</v>
      </c>
      <c r="B547" s="21">
        <v>661171</v>
      </c>
      <c r="C547" s="21" t="s">
        <v>61</v>
      </c>
      <c r="D547" s="21" t="s">
        <v>2048</v>
      </c>
      <c r="E547" s="21" t="s">
        <v>17</v>
      </c>
      <c r="F547" s="21" t="s">
        <v>4867</v>
      </c>
      <c r="G547" s="21" t="s">
        <v>2340</v>
      </c>
      <c r="H547" s="21" t="s">
        <v>2341</v>
      </c>
      <c r="I547" s="21" t="s">
        <v>2015</v>
      </c>
      <c r="J547" s="21" t="s">
        <v>2342</v>
      </c>
      <c r="K547" s="21" t="s">
        <v>512</v>
      </c>
      <c r="L547" s="21" t="s">
        <v>2593</v>
      </c>
      <c r="M547" s="21"/>
      <c r="N547" s="21" t="s">
        <v>2590</v>
      </c>
      <c r="O547" s="21" t="s">
        <v>2345</v>
      </c>
      <c r="P547" s="21" t="s">
        <v>2591</v>
      </c>
      <c r="Q547" s="21">
        <v>208</v>
      </c>
      <c r="R547" s="21">
        <v>65</v>
      </c>
      <c r="S547" s="21">
        <v>367</v>
      </c>
      <c r="T547" s="21">
        <v>640</v>
      </c>
      <c r="U547" s="21">
        <v>0.32500000000000001</v>
      </c>
      <c r="V547" s="21">
        <v>0.1016</v>
      </c>
      <c r="W547" s="21">
        <v>0.42659999999999998</v>
      </c>
      <c r="X547" s="21" t="s">
        <v>2342</v>
      </c>
      <c r="Y547" s="21" t="s">
        <v>2342</v>
      </c>
      <c r="Z547" s="21" t="s">
        <v>2342</v>
      </c>
      <c r="AA547" s="21" t="s">
        <v>2342</v>
      </c>
      <c r="AB547" s="21" t="s">
        <v>2342</v>
      </c>
      <c r="AC547" s="21" t="s">
        <v>2342</v>
      </c>
      <c r="AD547" s="21" t="s">
        <v>2015</v>
      </c>
      <c r="AE547" s="21" t="s">
        <v>2015</v>
      </c>
      <c r="AF547" s="21" t="s">
        <v>2015</v>
      </c>
      <c r="AG547" s="21" t="s">
        <v>2015</v>
      </c>
      <c r="AH547" s="21" t="s">
        <v>2015</v>
      </c>
      <c r="AI547" s="21" t="s">
        <v>2015</v>
      </c>
      <c r="AJ547" s="21" t="s">
        <v>2015</v>
      </c>
      <c r="AK547" s="21" t="s">
        <v>2015</v>
      </c>
      <c r="AL547" s="21" t="s">
        <v>4803</v>
      </c>
    </row>
    <row r="548" spans="1:38" ht="15" customHeight="1">
      <c r="A548" s="21">
        <v>159592</v>
      </c>
      <c r="B548" s="21">
        <v>661172</v>
      </c>
      <c r="C548" s="21" t="s">
        <v>61</v>
      </c>
      <c r="D548" s="21" t="s">
        <v>2048</v>
      </c>
      <c r="E548" s="21" t="s">
        <v>17</v>
      </c>
      <c r="F548" s="21" t="s">
        <v>4867</v>
      </c>
      <c r="G548" s="21" t="s">
        <v>2340</v>
      </c>
      <c r="H548" s="21" t="s">
        <v>2341</v>
      </c>
      <c r="I548" s="21" t="s">
        <v>2015</v>
      </c>
      <c r="J548" s="21" t="s">
        <v>2342</v>
      </c>
      <c r="K548" s="21" t="s">
        <v>511</v>
      </c>
      <c r="L548" s="21" t="s">
        <v>2592</v>
      </c>
      <c r="M548" s="21"/>
      <c r="N548" s="21" t="s">
        <v>2590</v>
      </c>
      <c r="O548" s="21" t="s">
        <v>2345</v>
      </c>
      <c r="P548" s="21" t="s">
        <v>2591</v>
      </c>
      <c r="Q548" s="21">
        <v>183</v>
      </c>
      <c r="R548" s="21">
        <v>48</v>
      </c>
      <c r="S548" s="21">
        <v>285</v>
      </c>
      <c r="T548" s="21">
        <v>516</v>
      </c>
      <c r="U548" s="21">
        <v>0.35470000000000002</v>
      </c>
      <c r="V548" s="21">
        <v>9.2999999999999999E-2</v>
      </c>
      <c r="W548" s="21">
        <v>0.44769999999999999</v>
      </c>
      <c r="X548" s="21" t="s">
        <v>2015</v>
      </c>
      <c r="Y548" s="21" t="s">
        <v>2015</v>
      </c>
      <c r="Z548" s="21" t="s">
        <v>2015</v>
      </c>
      <c r="AA548" s="21" t="s">
        <v>2015</v>
      </c>
      <c r="AB548" s="21" t="s">
        <v>2015</v>
      </c>
      <c r="AC548" s="21" t="s">
        <v>2015</v>
      </c>
      <c r="AD548" s="21" t="s">
        <v>2342</v>
      </c>
      <c r="AE548" s="21" t="s">
        <v>2342</v>
      </c>
      <c r="AF548" s="21" t="s">
        <v>2342</v>
      </c>
      <c r="AG548" s="21" t="s">
        <v>2342</v>
      </c>
      <c r="AH548" s="21" t="s">
        <v>2015</v>
      </c>
      <c r="AI548" s="21" t="s">
        <v>2015</v>
      </c>
      <c r="AJ548" s="21" t="s">
        <v>2015</v>
      </c>
      <c r="AK548" s="21" t="s">
        <v>2015</v>
      </c>
      <c r="AL548" s="21" t="s">
        <v>4803</v>
      </c>
    </row>
    <row r="549" spans="1:38" ht="15" customHeight="1">
      <c r="A549" s="21">
        <v>159592</v>
      </c>
      <c r="B549" s="21">
        <v>661173</v>
      </c>
      <c r="C549" s="21" t="s">
        <v>61</v>
      </c>
      <c r="D549" s="21" t="s">
        <v>2048</v>
      </c>
      <c r="E549" s="21" t="s">
        <v>17</v>
      </c>
      <c r="F549" s="21" t="s">
        <v>4867</v>
      </c>
      <c r="G549" s="21" t="s">
        <v>2340</v>
      </c>
      <c r="H549" s="21" t="s">
        <v>2341</v>
      </c>
      <c r="I549" s="21" t="s">
        <v>2015</v>
      </c>
      <c r="J549" s="21" t="s">
        <v>2342</v>
      </c>
      <c r="K549" s="21" t="s">
        <v>510</v>
      </c>
      <c r="L549" s="21" t="s">
        <v>2589</v>
      </c>
      <c r="M549" s="21"/>
      <c r="N549" s="21" t="s">
        <v>2590</v>
      </c>
      <c r="O549" s="21" t="s">
        <v>2345</v>
      </c>
      <c r="P549" s="21" t="s">
        <v>2591</v>
      </c>
      <c r="Q549" s="21">
        <v>137</v>
      </c>
      <c r="R549" s="21">
        <v>49</v>
      </c>
      <c r="S549" s="21">
        <v>316</v>
      </c>
      <c r="T549" s="21">
        <v>502</v>
      </c>
      <c r="U549" s="21">
        <v>0.27289999999999998</v>
      </c>
      <c r="V549" s="21">
        <v>9.7600000000000006E-2</v>
      </c>
      <c r="W549" s="21">
        <v>0.3705</v>
      </c>
      <c r="X549" s="21" t="s">
        <v>2015</v>
      </c>
      <c r="Y549" s="21" t="s">
        <v>2015</v>
      </c>
      <c r="Z549" s="21" t="s">
        <v>2015</v>
      </c>
      <c r="AA549" s="21" t="s">
        <v>2015</v>
      </c>
      <c r="AB549" s="21" t="s">
        <v>2015</v>
      </c>
      <c r="AC549" s="21" t="s">
        <v>2015</v>
      </c>
      <c r="AD549" s="21" t="s">
        <v>2015</v>
      </c>
      <c r="AE549" s="21" t="s">
        <v>2015</v>
      </c>
      <c r="AF549" s="21" t="s">
        <v>2015</v>
      </c>
      <c r="AG549" s="21" t="s">
        <v>2015</v>
      </c>
      <c r="AH549" s="21" t="s">
        <v>2342</v>
      </c>
      <c r="AI549" s="21" t="s">
        <v>2342</v>
      </c>
      <c r="AJ549" s="21" t="s">
        <v>2342</v>
      </c>
      <c r="AK549" s="21" t="s">
        <v>2342</v>
      </c>
      <c r="AL549" s="21" t="s">
        <v>4803</v>
      </c>
    </row>
    <row r="550" spans="1:38" ht="15" customHeight="1">
      <c r="A550" s="21">
        <v>159561</v>
      </c>
      <c r="B550" s="21">
        <v>661174</v>
      </c>
      <c r="C550" s="21" t="s">
        <v>104</v>
      </c>
      <c r="D550" s="21" t="s">
        <v>2091</v>
      </c>
      <c r="E550" s="21" t="s">
        <v>17</v>
      </c>
      <c r="F550" s="21" t="s">
        <v>4867</v>
      </c>
      <c r="G550" s="21" t="s">
        <v>2340</v>
      </c>
      <c r="H550" s="21" t="s">
        <v>2341</v>
      </c>
      <c r="I550" s="21" t="s">
        <v>2015</v>
      </c>
      <c r="J550" s="21" t="s">
        <v>2342</v>
      </c>
      <c r="K550" s="21" t="s">
        <v>709</v>
      </c>
      <c r="L550" s="21" t="s">
        <v>2907</v>
      </c>
      <c r="M550" s="21"/>
      <c r="N550" s="21" t="s">
        <v>2908</v>
      </c>
      <c r="O550" s="21" t="s">
        <v>2345</v>
      </c>
      <c r="P550" s="21" t="s">
        <v>2909</v>
      </c>
      <c r="Q550" s="21">
        <v>195</v>
      </c>
      <c r="R550" s="21">
        <v>0</v>
      </c>
      <c r="S550" s="21">
        <v>10</v>
      </c>
      <c r="T550" s="21">
        <v>205</v>
      </c>
      <c r="U550" s="21">
        <v>0.95120000000000005</v>
      </c>
      <c r="V550" s="21">
        <v>0</v>
      </c>
      <c r="W550" s="21">
        <v>0.95120000000000005</v>
      </c>
      <c r="X550" s="21" t="s">
        <v>2342</v>
      </c>
      <c r="Y550" s="21" t="s">
        <v>2342</v>
      </c>
      <c r="Z550" s="21" t="s">
        <v>2342</v>
      </c>
      <c r="AA550" s="21" t="s">
        <v>2342</v>
      </c>
      <c r="AB550" s="21" t="s">
        <v>2342</v>
      </c>
      <c r="AC550" s="21" t="s">
        <v>2342</v>
      </c>
      <c r="AD550" s="21" t="s">
        <v>2342</v>
      </c>
      <c r="AE550" s="21" t="s">
        <v>2015</v>
      </c>
      <c r="AF550" s="21" t="s">
        <v>2015</v>
      </c>
      <c r="AG550" s="21" t="s">
        <v>2015</v>
      </c>
      <c r="AH550" s="21" t="s">
        <v>2015</v>
      </c>
      <c r="AI550" s="21" t="s">
        <v>2015</v>
      </c>
      <c r="AJ550" s="21" t="s">
        <v>2015</v>
      </c>
      <c r="AK550" s="21" t="s">
        <v>2015</v>
      </c>
      <c r="AL550" s="21" t="s">
        <v>4802</v>
      </c>
    </row>
    <row r="551" spans="1:38" ht="15" customHeight="1">
      <c r="A551" s="21">
        <v>159561</v>
      </c>
      <c r="B551" s="21">
        <v>661175</v>
      </c>
      <c r="C551" s="21" t="s">
        <v>104</v>
      </c>
      <c r="D551" s="21" t="s">
        <v>2091</v>
      </c>
      <c r="E551" s="21" t="s">
        <v>17</v>
      </c>
      <c r="F551" s="21" t="s">
        <v>4867</v>
      </c>
      <c r="G551" s="21" t="s">
        <v>2340</v>
      </c>
      <c r="H551" s="21" t="s">
        <v>2341</v>
      </c>
      <c r="I551" s="21" t="s">
        <v>2015</v>
      </c>
      <c r="J551" s="21" t="s">
        <v>2342</v>
      </c>
      <c r="K551" s="21" t="s">
        <v>708</v>
      </c>
      <c r="L551" s="21" t="s">
        <v>2907</v>
      </c>
      <c r="M551" s="21"/>
      <c r="N551" s="21" t="s">
        <v>2908</v>
      </c>
      <c r="O551" s="21" t="s">
        <v>2345</v>
      </c>
      <c r="P551" s="21" t="s">
        <v>2909</v>
      </c>
      <c r="Q551" s="21">
        <v>101</v>
      </c>
      <c r="R551" s="21">
        <v>0</v>
      </c>
      <c r="S551" s="21">
        <v>45</v>
      </c>
      <c r="T551" s="21">
        <v>146</v>
      </c>
      <c r="U551" s="21">
        <v>0.69179999999999997</v>
      </c>
      <c r="V551" s="21">
        <v>0</v>
      </c>
      <c r="W551" s="21">
        <v>0.69179999999999997</v>
      </c>
      <c r="X551" s="21" t="s">
        <v>2015</v>
      </c>
      <c r="Y551" s="21" t="s">
        <v>2015</v>
      </c>
      <c r="Z551" s="21" t="s">
        <v>2015</v>
      </c>
      <c r="AA551" s="21" t="s">
        <v>2015</v>
      </c>
      <c r="AB551" s="21" t="s">
        <v>2015</v>
      </c>
      <c r="AC551" s="21" t="s">
        <v>2015</v>
      </c>
      <c r="AD551" s="21" t="s">
        <v>2015</v>
      </c>
      <c r="AE551" s="21" t="s">
        <v>2342</v>
      </c>
      <c r="AF551" s="21" t="s">
        <v>2342</v>
      </c>
      <c r="AG551" s="21" t="s">
        <v>2342</v>
      </c>
      <c r="AH551" s="21" t="s">
        <v>2342</v>
      </c>
      <c r="AI551" s="21" t="s">
        <v>2342</v>
      </c>
      <c r="AJ551" s="21" t="s">
        <v>2342</v>
      </c>
      <c r="AK551" s="21" t="s">
        <v>2342</v>
      </c>
      <c r="AL551" s="21" t="s">
        <v>4802</v>
      </c>
    </row>
    <row r="552" spans="1:38" ht="15" customHeight="1">
      <c r="A552" s="21">
        <v>159672</v>
      </c>
      <c r="B552" s="21">
        <v>661176</v>
      </c>
      <c r="C552" s="21" t="s">
        <v>146</v>
      </c>
      <c r="D552" s="21" t="s">
        <v>2134</v>
      </c>
      <c r="E552" s="21" t="s">
        <v>17</v>
      </c>
      <c r="F552" s="21" t="s">
        <v>4867</v>
      </c>
      <c r="G552" s="21" t="s">
        <v>2340</v>
      </c>
      <c r="H552" s="21" t="s">
        <v>2341</v>
      </c>
      <c r="I552" s="21" t="s">
        <v>2015</v>
      </c>
      <c r="J552" s="21" t="s">
        <v>2342</v>
      </c>
      <c r="K552" s="21" t="s">
        <v>1012</v>
      </c>
      <c r="L552" s="21" t="s">
        <v>5470</v>
      </c>
      <c r="M552" s="21" t="s">
        <v>3330</v>
      </c>
      <c r="N552" s="21" t="s">
        <v>17</v>
      </c>
      <c r="O552" s="21" t="s">
        <v>2345</v>
      </c>
      <c r="P552" s="21" t="s">
        <v>3331</v>
      </c>
      <c r="Q552" s="21">
        <v>422</v>
      </c>
      <c r="R552" s="21">
        <v>0</v>
      </c>
      <c r="S552" s="21">
        <v>67</v>
      </c>
      <c r="T552" s="21">
        <v>489</v>
      </c>
      <c r="U552" s="21">
        <v>0.86299999999999999</v>
      </c>
      <c r="V552" s="21">
        <v>0</v>
      </c>
      <c r="W552" s="21">
        <v>0.86299999999999999</v>
      </c>
      <c r="X552" s="21" t="s">
        <v>2342</v>
      </c>
      <c r="Y552" s="21" t="s">
        <v>2342</v>
      </c>
      <c r="Z552" s="21" t="s">
        <v>2342</v>
      </c>
      <c r="AA552" s="21" t="s">
        <v>2342</v>
      </c>
      <c r="AB552" s="21" t="s">
        <v>2342</v>
      </c>
      <c r="AC552" s="21" t="s">
        <v>2342</v>
      </c>
      <c r="AD552" s="21" t="s">
        <v>2342</v>
      </c>
      <c r="AE552" s="21" t="s">
        <v>2015</v>
      </c>
      <c r="AF552" s="21" t="s">
        <v>2015</v>
      </c>
      <c r="AG552" s="21" t="s">
        <v>2015</v>
      </c>
      <c r="AH552" s="21" t="s">
        <v>2015</v>
      </c>
      <c r="AI552" s="21" t="s">
        <v>2015</v>
      </c>
      <c r="AJ552" s="21" t="s">
        <v>2015</v>
      </c>
      <c r="AK552" s="21" t="s">
        <v>2015</v>
      </c>
      <c r="AL552" s="21" t="s">
        <v>4802</v>
      </c>
    </row>
    <row r="553" spans="1:38" ht="15" customHeight="1">
      <c r="A553" s="21">
        <v>159672</v>
      </c>
      <c r="B553" s="21">
        <v>661178</v>
      </c>
      <c r="C553" s="21" t="s">
        <v>146</v>
      </c>
      <c r="D553" s="21" t="s">
        <v>2134</v>
      </c>
      <c r="E553" s="21" t="s">
        <v>17</v>
      </c>
      <c r="F553" s="21" t="s">
        <v>4867</v>
      </c>
      <c r="G553" s="21" t="s">
        <v>2340</v>
      </c>
      <c r="H553" s="21" t="s">
        <v>2341</v>
      </c>
      <c r="I553" s="21" t="s">
        <v>2015</v>
      </c>
      <c r="J553" s="21" t="s">
        <v>2342</v>
      </c>
      <c r="K553" s="21" t="s">
        <v>1011</v>
      </c>
      <c r="L553" s="21" t="s">
        <v>5096</v>
      </c>
      <c r="M553" s="21" t="s">
        <v>3330</v>
      </c>
      <c r="N553" s="21" t="s">
        <v>17</v>
      </c>
      <c r="O553" s="21" t="s">
        <v>2345</v>
      </c>
      <c r="P553" s="21" t="s">
        <v>3331</v>
      </c>
      <c r="Q553" s="21">
        <v>323</v>
      </c>
      <c r="R553" s="21">
        <v>0</v>
      </c>
      <c r="S553" s="21">
        <v>0</v>
      </c>
      <c r="T553" s="21">
        <v>323</v>
      </c>
      <c r="U553" s="21">
        <v>1</v>
      </c>
      <c r="V553" s="21">
        <v>0</v>
      </c>
      <c r="W553" s="21">
        <v>1</v>
      </c>
      <c r="X553" s="21" t="s">
        <v>2015</v>
      </c>
      <c r="Y553" s="21" t="s">
        <v>2015</v>
      </c>
      <c r="Z553" s="21" t="s">
        <v>2015</v>
      </c>
      <c r="AA553" s="21" t="s">
        <v>2015</v>
      </c>
      <c r="AB553" s="21" t="s">
        <v>2015</v>
      </c>
      <c r="AC553" s="21" t="s">
        <v>2015</v>
      </c>
      <c r="AD553" s="21" t="s">
        <v>2015</v>
      </c>
      <c r="AE553" s="21" t="s">
        <v>2342</v>
      </c>
      <c r="AF553" s="21" t="s">
        <v>2342</v>
      </c>
      <c r="AG553" s="21" t="s">
        <v>2342</v>
      </c>
      <c r="AH553" s="21" t="s">
        <v>2015</v>
      </c>
      <c r="AI553" s="21" t="s">
        <v>2015</v>
      </c>
      <c r="AJ553" s="21" t="s">
        <v>2015</v>
      </c>
      <c r="AK553" s="21" t="s">
        <v>2015</v>
      </c>
      <c r="AL553" s="21" t="s">
        <v>4802</v>
      </c>
    </row>
    <row r="554" spans="1:38" ht="15" customHeight="1">
      <c r="A554" s="21">
        <v>159489</v>
      </c>
      <c r="B554" s="21">
        <v>661179</v>
      </c>
      <c r="C554" s="21" t="s">
        <v>162</v>
      </c>
      <c r="D554" s="21" t="s">
        <v>2150</v>
      </c>
      <c r="E554" s="21" t="s">
        <v>17</v>
      </c>
      <c r="F554" s="21" t="s">
        <v>4867</v>
      </c>
      <c r="G554" s="21" t="s">
        <v>2340</v>
      </c>
      <c r="H554" s="21" t="s">
        <v>2341</v>
      </c>
      <c r="I554" s="21" t="s">
        <v>2015</v>
      </c>
      <c r="J554" s="21" t="s">
        <v>2342</v>
      </c>
      <c r="K554" s="21" t="s">
        <v>1095</v>
      </c>
      <c r="L554" s="21" t="s">
        <v>5116</v>
      </c>
      <c r="M554" s="21"/>
      <c r="N554" s="21" t="s">
        <v>3432</v>
      </c>
      <c r="O554" s="21" t="s">
        <v>2345</v>
      </c>
      <c r="P554" s="21" t="s">
        <v>3433</v>
      </c>
      <c r="Q554" s="21">
        <v>189</v>
      </c>
      <c r="R554" s="21">
        <v>0</v>
      </c>
      <c r="S554" s="21">
        <v>70</v>
      </c>
      <c r="T554" s="21">
        <v>259</v>
      </c>
      <c r="U554" s="21">
        <v>0.72970000000000002</v>
      </c>
      <c r="V554" s="21">
        <v>0</v>
      </c>
      <c r="W554" s="21">
        <v>0.72970000000000002</v>
      </c>
      <c r="X554" s="21" t="s">
        <v>2342</v>
      </c>
      <c r="Y554" s="21" t="s">
        <v>2342</v>
      </c>
      <c r="Z554" s="21" t="s">
        <v>2342</v>
      </c>
      <c r="AA554" s="21" t="s">
        <v>2342</v>
      </c>
      <c r="AB554" s="21" t="s">
        <v>2342</v>
      </c>
      <c r="AC554" s="21" t="s">
        <v>2342</v>
      </c>
      <c r="AD554" s="21" t="s">
        <v>2342</v>
      </c>
      <c r="AE554" s="21" t="s">
        <v>2015</v>
      </c>
      <c r="AF554" s="21" t="s">
        <v>2015</v>
      </c>
      <c r="AG554" s="21" t="s">
        <v>2015</v>
      </c>
      <c r="AH554" s="21" t="s">
        <v>2015</v>
      </c>
      <c r="AI554" s="21" t="s">
        <v>2015</v>
      </c>
      <c r="AJ554" s="21" t="s">
        <v>2015</v>
      </c>
      <c r="AK554" s="21" t="s">
        <v>2015</v>
      </c>
      <c r="AL554" s="21" t="s">
        <v>4802</v>
      </c>
    </row>
    <row r="555" spans="1:38" ht="15" customHeight="1">
      <c r="A555" s="21">
        <v>159489</v>
      </c>
      <c r="B555" s="21">
        <v>661180</v>
      </c>
      <c r="C555" s="21" t="s">
        <v>162</v>
      </c>
      <c r="D555" s="21" t="s">
        <v>2150</v>
      </c>
      <c r="E555" s="21" t="s">
        <v>17</v>
      </c>
      <c r="F555" s="21" t="s">
        <v>4867</v>
      </c>
      <c r="G555" s="21" t="s">
        <v>2340</v>
      </c>
      <c r="H555" s="21" t="s">
        <v>2341</v>
      </c>
      <c r="I555" s="21" t="s">
        <v>2015</v>
      </c>
      <c r="J555" s="21" t="s">
        <v>2342</v>
      </c>
      <c r="K555" s="21" t="s">
        <v>5484</v>
      </c>
      <c r="L555" s="21" t="s">
        <v>5116</v>
      </c>
      <c r="M555" s="21" t="s">
        <v>5485</v>
      </c>
      <c r="N555" s="21" t="s">
        <v>3432</v>
      </c>
      <c r="O555" s="21" t="s">
        <v>2345</v>
      </c>
      <c r="P555" s="21" t="s">
        <v>3433</v>
      </c>
      <c r="Q555" s="21">
        <v>180</v>
      </c>
      <c r="R555" s="21">
        <v>0</v>
      </c>
      <c r="S555" s="21">
        <v>45</v>
      </c>
      <c r="T555" s="21">
        <v>225</v>
      </c>
      <c r="U555" s="21">
        <v>0.8</v>
      </c>
      <c r="V555" s="21">
        <v>0</v>
      </c>
      <c r="W555" s="21">
        <v>0.8</v>
      </c>
      <c r="X555" s="21" t="s">
        <v>2015</v>
      </c>
      <c r="Y555" s="21" t="s">
        <v>2015</v>
      </c>
      <c r="Z555" s="21" t="s">
        <v>2015</v>
      </c>
      <c r="AA555" s="21" t="s">
        <v>2015</v>
      </c>
      <c r="AB555" s="21" t="s">
        <v>2015</v>
      </c>
      <c r="AC555" s="21" t="s">
        <v>2015</v>
      </c>
      <c r="AD555" s="21" t="s">
        <v>2015</v>
      </c>
      <c r="AE555" s="21" t="s">
        <v>2015</v>
      </c>
      <c r="AF555" s="21" t="s">
        <v>2015</v>
      </c>
      <c r="AG555" s="21" t="s">
        <v>2015</v>
      </c>
      <c r="AH555" s="21" t="s">
        <v>2342</v>
      </c>
      <c r="AI555" s="21" t="s">
        <v>2342</v>
      </c>
      <c r="AJ555" s="21" t="s">
        <v>2342</v>
      </c>
      <c r="AK555" s="21" t="s">
        <v>2342</v>
      </c>
      <c r="AL555" s="21" t="s">
        <v>4802</v>
      </c>
    </row>
    <row r="556" spans="1:38" ht="15" customHeight="1">
      <c r="A556" s="21">
        <v>159953</v>
      </c>
      <c r="B556" s="21">
        <v>661182</v>
      </c>
      <c r="C556" s="21" t="s">
        <v>305</v>
      </c>
      <c r="D556" s="21" t="s">
        <v>2294</v>
      </c>
      <c r="E556" s="21" t="s">
        <v>17</v>
      </c>
      <c r="F556" s="21" t="s">
        <v>4867</v>
      </c>
      <c r="G556" s="21" t="s">
        <v>2340</v>
      </c>
      <c r="H556" s="21" t="s">
        <v>2341</v>
      </c>
      <c r="I556" s="21" t="s">
        <v>2015</v>
      </c>
      <c r="J556" s="21" t="s">
        <v>2342</v>
      </c>
      <c r="K556" s="21" t="s">
        <v>1941</v>
      </c>
      <c r="L556" s="21" t="s">
        <v>5604</v>
      </c>
      <c r="M556" s="21" t="s">
        <v>5605</v>
      </c>
      <c r="N556" s="21" t="s">
        <v>2640</v>
      </c>
      <c r="O556" s="21" t="s">
        <v>2345</v>
      </c>
      <c r="P556" s="21" t="s">
        <v>2641</v>
      </c>
      <c r="Q556" s="21">
        <v>379</v>
      </c>
      <c r="R556" s="21">
        <v>0</v>
      </c>
      <c r="S556" s="21">
        <v>51</v>
      </c>
      <c r="T556" s="21">
        <v>430</v>
      </c>
      <c r="U556" s="21">
        <v>0.88139999999999996</v>
      </c>
      <c r="V556" s="21">
        <v>0</v>
      </c>
      <c r="W556" s="21">
        <v>0.88139999999999996</v>
      </c>
      <c r="X556" s="21" t="s">
        <v>2015</v>
      </c>
      <c r="Y556" s="21" t="s">
        <v>2342</v>
      </c>
      <c r="Z556" s="21" t="s">
        <v>2342</v>
      </c>
      <c r="AA556" s="21" t="s">
        <v>2342</v>
      </c>
      <c r="AB556" s="21" t="s">
        <v>2342</v>
      </c>
      <c r="AC556" s="21" t="s">
        <v>2342</v>
      </c>
      <c r="AD556" s="21" t="s">
        <v>2342</v>
      </c>
      <c r="AE556" s="21" t="s">
        <v>2015</v>
      </c>
      <c r="AF556" s="21" t="s">
        <v>2015</v>
      </c>
      <c r="AG556" s="21" t="s">
        <v>2015</v>
      </c>
      <c r="AH556" s="21" t="s">
        <v>2015</v>
      </c>
      <c r="AI556" s="21" t="s">
        <v>2015</v>
      </c>
      <c r="AJ556" s="21" t="s">
        <v>2015</v>
      </c>
      <c r="AK556" s="21" t="s">
        <v>2015</v>
      </c>
      <c r="AL556" s="21" t="s">
        <v>4802</v>
      </c>
    </row>
    <row r="557" spans="1:38" ht="15" customHeight="1">
      <c r="A557" s="21">
        <v>159953</v>
      </c>
      <c r="B557" s="21">
        <v>661183</v>
      </c>
      <c r="C557" s="21" t="s">
        <v>305</v>
      </c>
      <c r="D557" s="21" t="s">
        <v>2294</v>
      </c>
      <c r="E557" s="21" t="s">
        <v>17</v>
      </c>
      <c r="F557" s="21" t="s">
        <v>4867</v>
      </c>
      <c r="G557" s="21" t="s">
        <v>2340</v>
      </c>
      <c r="H557" s="21" t="s">
        <v>2341</v>
      </c>
      <c r="I557" s="21" t="s">
        <v>2015</v>
      </c>
      <c r="J557" s="21" t="s">
        <v>2342</v>
      </c>
      <c r="K557" s="21" t="s">
        <v>700</v>
      </c>
      <c r="L557" s="21" t="s">
        <v>5606</v>
      </c>
      <c r="M557" s="21" t="s">
        <v>5350</v>
      </c>
      <c r="N557" s="21" t="s">
        <v>2640</v>
      </c>
      <c r="O557" s="21" t="s">
        <v>2345</v>
      </c>
      <c r="P557" s="21" t="s">
        <v>2641</v>
      </c>
      <c r="Q557" s="21">
        <v>436</v>
      </c>
      <c r="R557" s="21">
        <v>0</v>
      </c>
      <c r="S557" s="21">
        <v>29</v>
      </c>
      <c r="T557" s="21">
        <v>465</v>
      </c>
      <c r="U557" s="21">
        <v>0.93759999999999999</v>
      </c>
      <c r="V557" s="21">
        <v>0</v>
      </c>
      <c r="W557" s="21">
        <v>0.93759999999999999</v>
      </c>
      <c r="X557" s="21" t="s">
        <v>2015</v>
      </c>
      <c r="Y557" s="21" t="s">
        <v>2342</v>
      </c>
      <c r="Z557" s="21" t="s">
        <v>2342</v>
      </c>
      <c r="AA557" s="21" t="s">
        <v>2342</v>
      </c>
      <c r="AB557" s="21" t="s">
        <v>2342</v>
      </c>
      <c r="AC557" s="21" t="s">
        <v>2342</v>
      </c>
      <c r="AD557" s="21" t="s">
        <v>2342</v>
      </c>
      <c r="AE557" s="21" t="s">
        <v>2015</v>
      </c>
      <c r="AF557" s="21" t="s">
        <v>2015</v>
      </c>
      <c r="AG557" s="21" t="s">
        <v>2015</v>
      </c>
      <c r="AH557" s="21" t="s">
        <v>2015</v>
      </c>
      <c r="AI557" s="21" t="s">
        <v>2015</v>
      </c>
      <c r="AJ557" s="21" t="s">
        <v>2015</v>
      </c>
      <c r="AK557" s="21" t="s">
        <v>2015</v>
      </c>
      <c r="AL557" s="21" t="s">
        <v>4802</v>
      </c>
    </row>
    <row r="558" spans="1:38" ht="15" customHeight="1">
      <c r="A558" s="21">
        <v>159953</v>
      </c>
      <c r="B558" s="21">
        <v>661184</v>
      </c>
      <c r="C558" s="21" t="s">
        <v>305</v>
      </c>
      <c r="D558" s="21" t="s">
        <v>2294</v>
      </c>
      <c r="E558" s="21" t="s">
        <v>17</v>
      </c>
      <c r="F558" s="21" t="s">
        <v>4867</v>
      </c>
      <c r="G558" s="21" t="s">
        <v>2340</v>
      </c>
      <c r="H558" s="21" t="s">
        <v>2341</v>
      </c>
      <c r="I558" s="21" t="s">
        <v>2015</v>
      </c>
      <c r="J558" s="21" t="s">
        <v>2342</v>
      </c>
      <c r="K558" s="21" t="s">
        <v>1942</v>
      </c>
      <c r="L558" s="21" t="s">
        <v>5607</v>
      </c>
      <c r="M558" s="21"/>
      <c r="N558" s="21" t="s">
        <v>2640</v>
      </c>
      <c r="O558" s="21" t="s">
        <v>2345</v>
      </c>
      <c r="P558" s="21" t="s">
        <v>2641</v>
      </c>
      <c r="Q558" s="21">
        <v>420</v>
      </c>
      <c r="R558" s="21">
        <v>0</v>
      </c>
      <c r="S558" s="21">
        <v>37</v>
      </c>
      <c r="T558" s="21">
        <v>457</v>
      </c>
      <c r="U558" s="21">
        <v>0.91900000000000004</v>
      </c>
      <c r="V558" s="21">
        <v>0</v>
      </c>
      <c r="W558" s="21">
        <v>0.91900000000000004</v>
      </c>
      <c r="X558" s="21" t="s">
        <v>2015</v>
      </c>
      <c r="Y558" s="21" t="s">
        <v>2342</v>
      </c>
      <c r="Z558" s="21" t="s">
        <v>2342</v>
      </c>
      <c r="AA558" s="21" t="s">
        <v>2342</v>
      </c>
      <c r="AB558" s="21" t="s">
        <v>2342</v>
      </c>
      <c r="AC558" s="21" t="s">
        <v>2342</v>
      </c>
      <c r="AD558" s="21" t="s">
        <v>2342</v>
      </c>
      <c r="AE558" s="21" t="s">
        <v>2015</v>
      </c>
      <c r="AF558" s="21" t="s">
        <v>2015</v>
      </c>
      <c r="AG558" s="21" t="s">
        <v>2015</v>
      </c>
      <c r="AH558" s="21" t="s">
        <v>2015</v>
      </c>
      <c r="AI558" s="21" t="s">
        <v>2015</v>
      </c>
      <c r="AJ558" s="21" t="s">
        <v>2015</v>
      </c>
      <c r="AK558" s="21" t="s">
        <v>2015</v>
      </c>
      <c r="AL558" s="21" t="s">
        <v>4802</v>
      </c>
    </row>
    <row r="559" spans="1:38" ht="15" customHeight="1">
      <c r="A559" s="21">
        <v>159953</v>
      </c>
      <c r="B559" s="21">
        <v>661185</v>
      </c>
      <c r="C559" s="21" t="s">
        <v>305</v>
      </c>
      <c r="D559" s="21" t="s">
        <v>2294</v>
      </c>
      <c r="E559" s="21" t="s">
        <v>17</v>
      </c>
      <c r="F559" s="21" t="s">
        <v>4867</v>
      </c>
      <c r="G559" s="21" t="s">
        <v>2340</v>
      </c>
      <c r="H559" s="21" t="s">
        <v>2341</v>
      </c>
      <c r="I559" s="21" t="s">
        <v>2015</v>
      </c>
      <c r="J559" s="21" t="s">
        <v>2342</v>
      </c>
      <c r="K559" s="21" t="s">
        <v>1943</v>
      </c>
      <c r="L559" s="21" t="s">
        <v>5608</v>
      </c>
      <c r="M559" s="21" t="s">
        <v>5351</v>
      </c>
      <c r="N559" s="21" t="s">
        <v>2640</v>
      </c>
      <c r="O559" s="21" t="s">
        <v>2345</v>
      </c>
      <c r="P559" s="21" t="s">
        <v>2641</v>
      </c>
      <c r="Q559" s="21">
        <v>285</v>
      </c>
      <c r="R559" s="21">
        <v>0</v>
      </c>
      <c r="S559" s="21">
        <v>135</v>
      </c>
      <c r="T559" s="21">
        <v>420</v>
      </c>
      <c r="U559" s="21">
        <v>0.67859999999999998</v>
      </c>
      <c r="V559" s="21">
        <v>0</v>
      </c>
      <c r="W559" s="21">
        <v>0.67859999999999998</v>
      </c>
      <c r="X559" s="21" t="s">
        <v>2015</v>
      </c>
      <c r="Y559" s="21" t="s">
        <v>2342</v>
      </c>
      <c r="Z559" s="21" t="s">
        <v>2342</v>
      </c>
      <c r="AA559" s="21" t="s">
        <v>2342</v>
      </c>
      <c r="AB559" s="21" t="s">
        <v>2342</v>
      </c>
      <c r="AC559" s="21" t="s">
        <v>2342</v>
      </c>
      <c r="AD559" s="21" t="s">
        <v>2342</v>
      </c>
      <c r="AE559" s="21" t="s">
        <v>2015</v>
      </c>
      <c r="AF559" s="21" t="s">
        <v>2015</v>
      </c>
      <c r="AG559" s="21" t="s">
        <v>2015</v>
      </c>
      <c r="AH559" s="21" t="s">
        <v>2015</v>
      </c>
      <c r="AI559" s="21" t="s">
        <v>2015</v>
      </c>
      <c r="AJ559" s="21" t="s">
        <v>2015</v>
      </c>
      <c r="AK559" s="21" t="s">
        <v>2015</v>
      </c>
      <c r="AL559" s="21" t="s">
        <v>4802</v>
      </c>
    </row>
    <row r="560" spans="1:38" ht="15" customHeight="1">
      <c r="A560" s="21">
        <v>159953</v>
      </c>
      <c r="B560" s="21">
        <v>661186</v>
      </c>
      <c r="C560" s="21" t="s">
        <v>305</v>
      </c>
      <c r="D560" s="21" t="s">
        <v>2294</v>
      </c>
      <c r="E560" s="21" t="s">
        <v>17</v>
      </c>
      <c r="F560" s="21" t="s">
        <v>4867</v>
      </c>
      <c r="G560" s="21" t="s">
        <v>2340</v>
      </c>
      <c r="H560" s="21" t="s">
        <v>2341</v>
      </c>
      <c r="I560" s="21" t="s">
        <v>2015</v>
      </c>
      <c r="J560" s="21" t="s">
        <v>2342</v>
      </c>
      <c r="K560" s="21" t="s">
        <v>1694</v>
      </c>
      <c r="L560" s="21" t="s">
        <v>4559</v>
      </c>
      <c r="M560" s="21" t="s">
        <v>5353</v>
      </c>
      <c r="N560" s="21" t="s">
        <v>2640</v>
      </c>
      <c r="O560" s="21" t="s">
        <v>2345</v>
      </c>
      <c r="P560" s="21" t="s">
        <v>2641</v>
      </c>
      <c r="Q560" s="21">
        <v>89</v>
      </c>
      <c r="R560" s="21">
        <v>0</v>
      </c>
      <c r="S560" s="21">
        <v>216</v>
      </c>
      <c r="T560" s="21">
        <v>305</v>
      </c>
      <c r="U560" s="21">
        <v>0.2918</v>
      </c>
      <c r="V560" s="21">
        <v>0</v>
      </c>
      <c r="W560" s="21">
        <v>0.2918</v>
      </c>
      <c r="X560" s="21" t="s">
        <v>2015</v>
      </c>
      <c r="Y560" s="21" t="s">
        <v>2342</v>
      </c>
      <c r="Z560" s="21" t="s">
        <v>2342</v>
      </c>
      <c r="AA560" s="21" t="s">
        <v>2342</v>
      </c>
      <c r="AB560" s="21" t="s">
        <v>2342</v>
      </c>
      <c r="AC560" s="21" t="s">
        <v>2342</v>
      </c>
      <c r="AD560" s="21" t="s">
        <v>2342</v>
      </c>
      <c r="AE560" s="21" t="s">
        <v>2015</v>
      </c>
      <c r="AF560" s="21" t="s">
        <v>2015</v>
      </c>
      <c r="AG560" s="21" t="s">
        <v>2015</v>
      </c>
      <c r="AH560" s="21" t="s">
        <v>2015</v>
      </c>
      <c r="AI560" s="21" t="s">
        <v>2015</v>
      </c>
      <c r="AJ560" s="21" t="s">
        <v>2015</v>
      </c>
      <c r="AK560" s="21" t="s">
        <v>2015</v>
      </c>
      <c r="AL560" s="21" t="s">
        <v>4802</v>
      </c>
    </row>
    <row r="561" spans="1:38" ht="15" customHeight="1">
      <c r="A561" s="21">
        <v>159953</v>
      </c>
      <c r="B561" s="21">
        <v>661187</v>
      </c>
      <c r="C561" s="21" t="s">
        <v>305</v>
      </c>
      <c r="D561" s="21" t="s">
        <v>2294</v>
      </c>
      <c r="E561" s="21" t="s">
        <v>17</v>
      </c>
      <c r="F561" s="21" t="s">
        <v>4867</v>
      </c>
      <c r="G561" s="21" t="s">
        <v>2340</v>
      </c>
      <c r="H561" s="21" t="s">
        <v>2341</v>
      </c>
      <c r="I561" s="21" t="s">
        <v>2015</v>
      </c>
      <c r="J561" s="21" t="s">
        <v>2342</v>
      </c>
      <c r="K561" s="21" t="s">
        <v>371</v>
      </c>
      <c r="L561" s="21" t="s">
        <v>4561</v>
      </c>
      <c r="M561" s="21"/>
      <c r="N561" s="21" t="s">
        <v>2640</v>
      </c>
      <c r="O561" s="21" t="s">
        <v>2345</v>
      </c>
      <c r="P561" s="21" t="s">
        <v>2641</v>
      </c>
      <c r="Q561" s="21">
        <v>258</v>
      </c>
      <c r="R561" s="21">
        <v>0</v>
      </c>
      <c r="S561" s="21">
        <v>236</v>
      </c>
      <c r="T561" s="21">
        <v>494</v>
      </c>
      <c r="U561" s="21">
        <v>0.52229999999999999</v>
      </c>
      <c r="V561" s="21">
        <v>0</v>
      </c>
      <c r="W561" s="21">
        <v>0.52229999999999999</v>
      </c>
      <c r="X561" s="21" t="s">
        <v>2015</v>
      </c>
      <c r="Y561" s="21" t="s">
        <v>2342</v>
      </c>
      <c r="Z561" s="21" t="s">
        <v>2342</v>
      </c>
      <c r="AA561" s="21" t="s">
        <v>2342</v>
      </c>
      <c r="AB561" s="21" t="s">
        <v>2342</v>
      </c>
      <c r="AC561" s="21" t="s">
        <v>2342</v>
      </c>
      <c r="AD561" s="21" t="s">
        <v>2342</v>
      </c>
      <c r="AE561" s="21" t="s">
        <v>2015</v>
      </c>
      <c r="AF561" s="21" t="s">
        <v>2015</v>
      </c>
      <c r="AG561" s="21" t="s">
        <v>2015</v>
      </c>
      <c r="AH561" s="21" t="s">
        <v>2015</v>
      </c>
      <c r="AI561" s="21" t="s">
        <v>2015</v>
      </c>
      <c r="AJ561" s="21" t="s">
        <v>2015</v>
      </c>
      <c r="AK561" s="21" t="s">
        <v>2015</v>
      </c>
      <c r="AL561" s="21" t="s">
        <v>4802</v>
      </c>
    </row>
    <row r="562" spans="1:38" ht="15" customHeight="1">
      <c r="A562" s="21">
        <v>159953</v>
      </c>
      <c r="B562" s="21">
        <v>661188</v>
      </c>
      <c r="C562" s="21" t="s">
        <v>305</v>
      </c>
      <c r="D562" s="21" t="s">
        <v>2294</v>
      </c>
      <c r="E562" s="21" t="s">
        <v>17</v>
      </c>
      <c r="F562" s="21" t="s">
        <v>4867</v>
      </c>
      <c r="G562" s="21" t="s">
        <v>2340</v>
      </c>
      <c r="H562" s="21" t="s">
        <v>2341</v>
      </c>
      <c r="I562" s="21" t="s">
        <v>2015</v>
      </c>
      <c r="J562" s="21" t="s">
        <v>2342</v>
      </c>
      <c r="K562" s="21" t="s">
        <v>1940</v>
      </c>
      <c r="L562" s="21" t="s">
        <v>5348</v>
      </c>
      <c r="M562" s="21" t="s">
        <v>5349</v>
      </c>
      <c r="N562" s="21" t="s">
        <v>2640</v>
      </c>
      <c r="O562" s="21" t="s">
        <v>2345</v>
      </c>
      <c r="P562" s="21" t="s">
        <v>2641</v>
      </c>
      <c r="Q562" s="21">
        <v>376</v>
      </c>
      <c r="R562" s="21">
        <v>0</v>
      </c>
      <c r="S562" s="21">
        <v>202</v>
      </c>
      <c r="T562" s="21">
        <v>578</v>
      </c>
      <c r="U562" s="21">
        <v>0.65049999999999997</v>
      </c>
      <c r="V562" s="21">
        <v>0</v>
      </c>
      <c r="W562" s="21">
        <v>0.65049999999999997</v>
      </c>
      <c r="X562" s="21" t="s">
        <v>2015</v>
      </c>
      <c r="Y562" s="21" t="s">
        <v>2015</v>
      </c>
      <c r="Z562" s="21" t="s">
        <v>2015</v>
      </c>
      <c r="AA562" s="21" t="s">
        <v>2015</v>
      </c>
      <c r="AB562" s="21" t="s">
        <v>2015</v>
      </c>
      <c r="AC562" s="21" t="s">
        <v>2015</v>
      </c>
      <c r="AD562" s="21" t="s">
        <v>2015</v>
      </c>
      <c r="AE562" s="21" t="s">
        <v>2342</v>
      </c>
      <c r="AF562" s="21" t="s">
        <v>2342</v>
      </c>
      <c r="AG562" s="21" t="s">
        <v>2342</v>
      </c>
      <c r="AH562" s="21" t="s">
        <v>2015</v>
      </c>
      <c r="AI562" s="21" t="s">
        <v>2015</v>
      </c>
      <c r="AJ562" s="21" t="s">
        <v>2015</v>
      </c>
      <c r="AK562" s="21" t="s">
        <v>2015</v>
      </c>
      <c r="AL562" s="21" t="s">
        <v>4802</v>
      </c>
    </row>
    <row r="563" spans="1:38" ht="15" customHeight="1">
      <c r="A563" s="21">
        <v>159953</v>
      </c>
      <c r="B563" s="21">
        <v>661191</v>
      </c>
      <c r="C563" s="21" t="s">
        <v>305</v>
      </c>
      <c r="D563" s="21" t="s">
        <v>2294</v>
      </c>
      <c r="E563" s="21" t="s">
        <v>17</v>
      </c>
      <c r="F563" s="21" t="s">
        <v>4867</v>
      </c>
      <c r="G563" s="21" t="s">
        <v>2340</v>
      </c>
      <c r="H563" s="21" t="s">
        <v>2341</v>
      </c>
      <c r="I563" s="21" t="s">
        <v>2015</v>
      </c>
      <c r="J563" s="21" t="s">
        <v>2342</v>
      </c>
      <c r="K563" s="21" t="s">
        <v>1947</v>
      </c>
      <c r="L563" s="21" t="s">
        <v>4562</v>
      </c>
      <c r="M563" s="21"/>
      <c r="N563" s="21" t="s">
        <v>2640</v>
      </c>
      <c r="O563" s="21" t="s">
        <v>2345</v>
      </c>
      <c r="P563" s="21" t="s">
        <v>2641</v>
      </c>
      <c r="Q563" s="21">
        <v>1489</v>
      </c>
      <c r="R563" s="21">
        <v>0</v>
      </c>
      <c r="S563" s="21">
        <v>485</v>
      </c>
      <c r="T563" s="21">
        <v>1974</v>
      </c>
      <c r="U563" s="21">
        <v>0.75429999999999997</v>
      </c>
      <c r="V563" s="21">
        <v>0</v>
      </c>
      <c r="W563" s="21">
        <v>0.75429999999999997</v>
      </c>
      <c r="X563" s="21" t="s">
        <v>2015</v>
      </c>
      <c r="Y563" s="21" t="s">
        <v>2015</v>
      </c>
      <c r="Z563" s="21" t="s">
        <v>2015</v>
      </c>
      <c r="AA563" s="21" t="s">
        <v>2015</v>
      </c>
      <c r="AB563" s="21" t="s">
        <v>2015</v>
      </c>
      <c r="AC563" s="21" t="s">
        <v>2015</v>
      </c>
      <c r="AD563" s="21" t="s">
        <v>2015</v>
      </c>
      <c r="AE563" s="21" t="s">
        <v>2015</v>
      </c>
      <c r="AF563" s="21" t="s">
        <v>2015</v>
      </c>
      <c r="AG563" s="21" t="s">
        <v>2015</v>
      </c>
      <c r="AH563" s="21" t="s">
        <v>2342</v>
      </c>
      <c r="AI563" s="21" t="s">
        <v>2342</v>
      </c>
      <c r="AJ563" s="21" t="s">
        <v>2342</v>
      </c>
      <c r="AK563" s="21" t="s">
        <v>2342</v>
      </c>
      <c r="AL563" s="21" t="s">
        <v>4802</v>
      </c>
    </row>
    <row r="564" spans="1:38" ht="15" customHeight="1">
      <c r="A564" s="21">
        <v>159953</v>
      </c>
      <c r="B564" s="21">
        <v>661192</v>
      </c>
      <c r="C564" s="21" t="s">
        <v>305</v>
      </c>
      <c r="D564" s="21" t="s">
        <v>2294</v>
      </c>
      <c r="E564" s="21" t="s">
        <v>17</v>
      </c>
      <c r="F564" s="21" t="s">
        <v>4867</v>
      </c>
      <c r="G564" s="21" t="s">
        <v>2340</v>
      </c>
      <c r="H564" s="21" t="s">
        <v>2341</v>
      </c>
      <c r="I564" s="21" t="s">
        <v>2015</v>
      </c>
      <c r="J564" s="21" t="s">
        <v>2342</v>
      </c>
      <c r="K564" s="21" t="s">
        <v>1948</v>
      </c>
      <c r="L564" s="21" t="s">
        <v>4563</v>
      </c>
      <c r="M564" s="21"/>
      <c r="N564" s="21" t="s">
        <v>2640</v>
      </c>
      <c r="O564" s="21" t="s">
        <v>2345</v>
      </c>
      <c r="P564" s="21" t="s">
        <v>2641</v>
      </c>
      <c r="Q564" s="21">
        <v>265</v>
      </c>
      <c r="R564" s="21">
        <v>0</v>
      </c>
      <c r="S564" s="21">
        <v>32</v>
      </c>
      <c r="T564" s="21">
        <v>297</v>
      </c>
      <c r="U564" s="21">
        <v>0.89229999999999998</v>
      </c>
      <c r="V564" s="21">
        <v>0</v>
      </c>
      <c r="W564" s="21">
        <v>0.89229999999999998</v>
      </c>
      <c r="X564" s="21" t="s">
        <v>2015</v>
      </c>
      <c r="Y564" s="21" t="s">
        <v>2015</v>
      </c>
      <c r="Z564" s="21" t="s">
        <v>2015</v>
      </c>
      <c r="AA564" s="21" t="s">
        <v>2015</v>
      </c>
      <c r="AB564" s="21" t="s">
        <v>2015</v>
      </c>
      <c r="AC564" s="21" t="s">
        <v>2015</v>
      </c>
      <c r="AD564" s="21" t="s">
        <v>2015</v>
      </c>
      <c r="AE564" s="21" t="s">
        <v>2015</v>
      </c>
      <c r="AF564" s="21" t="s">
        <v>2015</v>
      </c>
      <c r="AG564" s="21" t="s">
        <v>2015</v>
      </c>
      <c r="AH564" s="21" t="s">
        <v>2342</v>
      </c>
      <c r="AI564" s="21" t="s">
        <v>2342</v>
      </c>
      <c r="AJ564" s="21" t="s">
        <v>2342</v>
      </c>
      <c r="AK564" s="21" t="s">
        <v>2342</v>
      </c>
      <c r="AL564" s="21" t="s">
        <v>4802</v>
      </c>
    </row>
    <row r="565" spans="1:38" ht="15" customHeight="1">
      <c r="A565" s="21">
        <v>159459</v>
      </c>
      <c r="B565" s="21">
        <v>661195</v>
      </c>
      <c r="C565" s="21" t="s">
        <v>85</v>
      </c>
      <c r="D565" s="21" t="s">
        <v>2072</v>
      </c>
      <c r="E565" s="21" t="s">
        <v>16</v>
      </c>
      <c r="F565" s="21" t="s">
        <v>4863</v>
      </c>
      <c r="G565" s="21" t="s">
        <v>2340</v>
      </c>
      <c r="H565" s="21" t="s">
        <v>2341</v>
      </c>
      <c r="I565" s="21" t="s">
        <v>2015</v>
      </c>
      <c r="J565" s="21" t="s">
        <v>2342</v>
      </c>
      <c r="K565" s="21" t="s">
        <v>627</v>
      </c>
      <c r="L565" s="21" t="s">
        <v>4998</v>
      </c>
      <c r="M565" s="21"/>
      <c r="N565" s="21" t="s">
        <v>4999</v>
      </c>
      <c r="O565" s="21" t="s">
        <v>2345</v>
      </c>
      <c r="P565" s="21" t="s">
        <v>5000</v>
      </c>
      <c r="Q565" s="21">
        <v>79</v>
      </c>
      <c r="R565" s="21">
        <v>33</v>
      </c>
      <c r="S565" s="21">
        <v>105</v>
      </c>
      <c r="T565" s="21">
        <v>217</v>
      </c>
      <c r="U565" s="21">
        <v>0.36409999999999998</v>
      </c>
      <c r="V565" s="21">
        <v>0.15210000000000001</v>
      </c>
      <c r="W565" s="21">
        <v>0.5161</v>
      </c>
      <c r="X565" s="21" t="s">
        <v>2015</v>
      </c>
      <c r="Y565" s="21" t="s">
        <v>2342</v>
      </c>
      <c r="Z565" s="21" t="s">
        <v>2342</v>
      </c>
      <c r="AA565" s="21" t="s">
        <v>2342</v>
      </c>
      <c r="AB565" s="21" t="s">
        <v>2342</v>
      </c>
      <c r="AC565" s="21" t="s">
        <v>2342</v>
      </c>
      <c r="AD565" s="21" t="s">
        <v>2342</v>
      </c>
      <c r="AE565" s="21" t="s">
        <v>2342</v>
      </c>
      <c r="AF565" s="21" t="s">
        <v>2342</v>
      </c>
      <c r="AG565" s="21" t="s">
        <v>2342</v>
      </c>
      <c r="AH565" s="21" t="s">
        <v>2342</v>
      </c>
      <c r="AI565" s="21" t="s">
        <v>2342</v>
      </c>
      <c r="AJ565" s="21" t="s">
        <v>2342</v>
      </c>
      <c r="AK565" s="21" t="s">
        <v>2342</v>
      </c>
      <c r="AL565" s="21" t="s">
        <v>4803</v>
      </c>
    </row>
    <row r="566" spans="1:38" ht="15" customHeight="1">
      <c r="A566" s="21">
        <v>159340</v>
      </c>
      <c r="B566" s="21">
        <v>661196</v>
      </c>
      <c r="C566" s="21" t="s">
        <v>253</v>
      </c>
      <c r="D566" s="21" t="s">
        <v>2241</v>
      </c>
      <c r="E566" s="21" t="s">
        <v>16</v>
      </c>
      <c r="F566" s="21" t="s">
        <v>4863</v>
      </c>
      <c r="G566" s="21" t="s">
        <v>2340</v>
      </c>
      <c r="H566" s="21" t="s">
        <v>2341</v>
      </c>
      <c r="I566" s="21" t="s">
        <v>2015</v>
      </c>
      <c r="J566" s="21" t="s">
        <v>2342</v>
      </c>
      <c r="K566" s="21" t="s">
        <v>1634</v>
      </c>
      <c r="L566" s="21" t="s">
        <v>4123</v>
      </c>
      <c r="M566" s="21"/>
      <c r="N566" s="21" t="s">
        <v>4120</v>
      </c>
      <c r="O566" s="21" t="s">
        <v>2345</v>
      </c>
      <c r="P566" s="21" t="s">
        <v>4121</v>
      </c>
      <c r="Q566" s="21">
        <v>224</v>
      </c>
      <c r="R566" s="21">
        <v>65</v>
      </c>
      <c r="S566" s="21">
        <v>522</v>
      </c>
      <c r="T566" s="21">
        <v>811</v>
      </c>
      <c r="U566" s="21">
        <v>0.2762</v>
      </c>
      <c r="V566" s="21">
        <v>8.0100000000000005E-2</v>
      </c>
      <c r="W566" s="21">
        <v>0.35639999999999999</v>
      </c>
      <c r="X566" s="21" t="s">
        <v>2015</v>
      </c>
      <c r="Y566" s="21" t="s">
        <v>2015</v>
      </c>
      <c r="Z566" s="21" t="s">
        <v>2015</v>
      </c>
      <c r="AA566" s="21" t="s">
        <v>2015</v>
      </c>
      <c r="AB566" s="21" t="s">
        <v>2015</v>
      </c>
      <c r="AC566" s="21" t="s">
        <v>2015</v>
      </c>
      <c r="AD566" s="21" t="s">
        <v>2015</v>
      </c>
      <c r="AE566" s="21" t="s">
        <v>2015</v>
      </c>
      <c r="AF566" s="21" t="s">
        <v>2015</v>
      </c>
      <c r="AG566" s="21" t="s">
        <v>2015</v>
      </c>
      <c r="AH566" s="21" t="s">
        <v>2342</v>
      </c>
      <c r="AI566" s="21" t="s">
        <v>2342</v>
      </c>
      <c r="AJ566" s="21" t="s">
        <v>2342</v>
      </c>
      <c r="AK566" s="21" t="s">
        <v>2342</v>
      </c>
      <c r="AL566" s="21" t="s">
        <v>4803</v>
      </c>
    </row>
    <row r="567" spans="1:38" ht="15" customHeight="1">
      <c r="A567" s="21">
        <v>159340</v>
      </c>
      <c r="B567" s="21">
        <v>661197</v>
      </c>
      <c r="C567" s="21" t="s">
        <v>253</v>
      </c>
      <c r="D567" s="21" t="s">
        <v>2241</v>
      </c>
      <c r="E567" s="21" t="s">
        <v>16</v>
      </c>
      <c r="F567" s="21" t="s">
        <v>4863</v>
      </c>
      <c r="G567" s="21" t="s">
        <v>2340</v>
      </c>
      <c r="H567" s="21" t="s">
        <v>2341</v>
      </c>
      <c r="I567" s="21" t="s">
        <v>2015</v>
      </c>
      <c r="J567" s="21" t="s">
        <v>2342</v>
      </c>
      <c r="K567" s="21" t="s">
        <v>1635</v>
      </c>
      <c r="L567" s="21" t="s">
        <v>4124</v>
      </c>
      <c r="M567" s="21"/>
      <c r="N567" s="21" t="s">
        <v>4120</v>
      </c>
      <c r="O567" s="21" t="s">
        <v>2345</v>
      </c>
      <c r="P567" s="21" t="s">
        <v>4121</v>
      </c>
      <c r="Q567" s="21">
        <v>171</v>
      </c>
      <c r="R567" s="21">
        <v>44</v>
      </c>
      <c r="S567" s="21">
        <v>365</v>
      </c>
      <c r="T567" s="21">
        <v>580</v>
      </c>
      <c r="U567" s="21">
        <v>0.29480000000000001</v>
      </c>
      <c r="V567" s="21">
        <v>7.5899999999999995E-2</v>
      </c>
      <c r="W567" s="21">
        <v>0.37069999999999997</v>
      </c>
      <c r="X567" s="21" t="s">
        <v>2015</v>
      </c>
      <c r="Y567" s="21" t="s">
        <v>2015</v>
      </c>
      <c r="Z567" s="21" t="s">
        <v>2015</v>
      </c>
      <c r="AA567" s="21" t="s">
        <v>2015</v>
      </c>
      <c r="AB567" s="21" t="s">
        <v>2015</v>
      </c>
      <c r="AC567" s="21" t="s">
        <v>2015</v>
      </c>
      <c r="AD567" s="21" t="s">
        <v>2015</v>
      </c>
      <c r="AE567" s="21" t="s">
        <v>2342</v>
      </c>
      <c r="AF567" s="21" t="s">
        <v>2342</v>
      </c>
      <c r="AG567" s="21" t="s">
        <v>2342</v>
      </c>
      <c r="AH567" s="21" t="s">
        <v>2015</v>
      </c>
      <c r="AI567" s="21" t="s">
        <v>2015</v>
      </c>
      <c r="AJ567" s="21" t="s">
        <v>2015</v>
      </c>
      <c r="AK567" s="21" t="s">
        <v>2015</v>
      </c>
      <c r="AL567" s="21" t="s">
        <v>4803</v>
      </c>
    </row>
    <row r="568" spans="1:38" ht="15" customHeight="1">
      <c r="A568" s="21">
        <v>159340</v>
      </c>
      <c r="B568" s="21">
        <v>661198</v>
      </c>
      <c r="C568" s="21" t="s">
        <v>253</v>
      </c>
      <c r="D568" s="21" t="s">
        <v>2241</v>
      </c>
      <c r="E568" s="21" t="s">
        <v>16</v>
      </c>
      <c r="F568" s="21" t="s">
        <v>4863</v>
      </c>
      <c r="G568" s="21" t="s">
        <v>2340</v>
      </c>
      <c r="H568" s="21" t="s">
        <v>2341</v>
      </c>
      <c r="I568" s="21" t="s">
        <v>2015</v>
      </c>
      <c r="J568" s="21" t="s">
        <v>2342</v>
      </c>
      <c r="K568" s="21" t="s">
        <v>1632</v>
      </c>
      <c r="L568" s="21" t="s">
        <v>4122</v>
      </c>
      <c r="M568" s="21"/>
      <c r="N568" s="21" t="s">
        <v>4120</v>
      </c>
      <c r="O568" s="21" t="s">
        <v>2345</v>
      </c>
      <c r="P568" s="21" t="s">
        <v>4121</v>
      </c>
      <c r="Q568" s="21">
        <v>379</v>
      </c>
      <c r="R568" s="21">
        <v>0</v>
      </c>
      <c r="S568" s="21">
        <v>167</v>
      </c>
      <c r="T568" s="21">
        <v>546</v>
      </c>
      <c r="U568" s="21">
        <v>0.69410000000000005</v>
      </c>
      <c r="V568" s="21">
        <v>0</v>
      </c>
      <c r="W568" s="21">
        <v>0.69410000000000005</v>
      </c>
      <c r="X568" s="21" t="s">
        <v>2342</v>
      </c>
      <c r="Y568" s="21" t="s">
        <v>2342</v>
      </c>
      <c r="Z568" s="21" t="s">
        <v>2342</v>
      </c>
      <c r="AA568" s="21" t="s">
        <v>2342</v>
      </c>
      <c r="AB568" s="21" t="s">
        <v>2342</v>
      </c>
      <c r="AC568" s="21" t="s">
        <v>2342</v>
      </c>
      <c r="AD568" s="21" t="s">
        <v>2342</v>
      </c>
      <c r="AE568" s="21" t="s">
        <v>2015</v>
      </c>
      <c r="AF568" s="21" t="s">
        <v>2015</v>
      </c>
      <c r="AG568" s="21" t="s">
        <v>2015</v>
      </c>
      <c r="AH568" s="21" t="s">
        <v>2015</v>
      </c>
      <c r="AI568" s="21" t="s">
        <v>2015</v>
      </c>
      <c r="AJ568" s="21" t="s">
        <v>2015</v>
      </c>
      <c r="AK568" s="21" t="s">
        <v>2015</v>
      </c>
      <c r="AL568" s="21" t="s">
        <v>4802</v>
      </c>
    </row>
    <row r="569" spans="1:38" ht="15" customHeight="1">
      <c r="A569" s="21">
        <v>159340</v>
      </c>
      <c r="B569" s="21">
        <v>661199</v>
      </c>
      <c r="C569" s="21" t="s">
        <v>253</v>
      </c>
      <c r="D569" s="21" t="s">
        <v>2241</v>
      </c>
      <c r="E569" s="21" t="s">
        <v>16</v>
      </c>
      <c r="F569" s="21" t="s">
        <v>4863</v>
      </c>
      <c r="G569" s="21" t="s">
        <v>2340</v>
      </c>
      <c r="H569" s="21" t="s">
        <v>2341</v>
      </c>
      <c r="I569" s="21" t="s">
        <v>2015</v>
      </c>
      <c r="J569" s="21" t="s">
        <v>2342</v>
      </c>
      <c r="K569" s="21" t="s">
        <v>1631</v>
      </c>
      <c r="L569" s="21" t="s">
        <v>4119</v>
      </c>
      <c r="M569" s="21"/>
      <c r="N569" s="21" t="s">
        <v>4120</v>
      </c>
      <c r="O569" s="21" t="s">
        <v>2345</v>
      </c>
      <c r="P569" s="21" t="s">
        <v>4121</v>
      </c>
      <c r="Q569" s="21">
        <v>159</v>
      </c>
      <c r="R569" s="21">
        <v>52</v>
      </c>
      <c r="S569" s="21">
        <v>323</v>
      </c>
      <c r="T569" s="21">
        <v>534</v>
      </c>
      <c r="U569" s="21">
        <v>0.29780000000000001</v>
      </c>
      <c r="V569" s="21">
        <v>9.74E-2</v>
      </c>
      <c r="W569" s="21">
        <v>0.39510000000000001</v>
      </c>
      <c r="X569" s="21" t="s">
        <v>2015</v>
      </c>
      <c r="Y569" s="21" t="s">
        <v>2342</v>
      </c>
      <c r="Z569" s="21" t="s">
        <v>2342</v>
      </c>
      <c r="AA569" s="21" t="s">
        <v>2342</v>
      </c>
      <c r="AB569" s="21" t="s">
        <v>2342</v>
      </c>
      <c r="AC569" s="21" t="s">
        <v>2342</v>
      </c>
      <c r="AD569" s="21" t="s">
        <v>2342</v>
      </c>
      <c r="AE569" s="21" t="s">
        <v>2015</v>
      </c>
      <c r="AF569" s="21" t="s">
        <v>2015</v>
      </c>
      <c r="AG569" s="21" t="s">
        <v>2015</v>
      </c>
      <c r="AH569" s="21" t="s">
        <v>2015</v>
      </c>
      <c r="AI569" s="21" t="s">
        <v>2015</v>
      </c>
      <c r="AJ569" s="21" t="s">
        <v>2015</v>
      </c>
      <c r="AK569" s="21" t="s">
        <v>2015</v>
      </c>
      <c r="AL569" s="21" t="s">
        <v>4803</v>
      </c>
    </row>
    <row r="570" spans="1:38" ht="15" customHeight="1">
      <c r="A570" s="21">
        <v>159340</v>
      </c>
      <c r="B570" s="21">
        <v>661200</v>
      </c>
      <c r="C570" s="21" t="s">
        <v>253</v>
      </c>
      <c r="D570" s="21" t="s">
        <v>2241</v>
      </c>
      <c r="E570" s="21" t="s">
        <v>16</v>
      </c>
      <c r="F570" s="21" t="s">
        <v>4863</v>
      </c>
      <c r="G570" s="21" t="s">
        <v>2340</v>
      </c>
      <c r="H570" s="21" t="s">
        <v>2341</v>
      </c>
      <c r="I570" s="21" t="s">
        <v>2015</v>
      </c>
      <c r="J570" s="21" t="s">
        <v>2342</v>
      </c>
      <c r="K570" s="21" t="s">
        <v>1633</v>
      </c>
      <c r="L570" s="21" t="s">
        <v>4853</v>
      </c>
      <c r="M570" s="21"/>
      <c r="N570" s="21" t="s">
        <v>4120</v>
      </c>
      <c r="O570" s="21" t="s">
        <v>2345</v>
      </c>
      <c r="P570" s="21" t="s">
        <v>4121</v>
      </c>
      <c r="Q570" s="21">
        <v>29</v>
      </c>
      <c r="R570" s="21">
        <v>14</v>
      </c>
      <c r="S570" s="21">
        <v>55</v>
      </c>
      <c r="T570" s="21">
        <v>98</v>
      </c>
      <c r="U570" s="21">
        <v>0.2959</v>
      </c>
      <c r="V570" s="21">
        <v>0.1429</v>
      </c>
      <c r="W570" s="21">
        <v>0.43880000000000002</v>
      </c>
      <c r="X570" s="21" t="s">
        <v>2015</v>
      </c>
      <c r="Y570" s="21" t="s">
        <v>2342</v>
      </c>
      <c r="Z570" s="21" t="s">
        <v>2342</v>
      </c>
      <c r="AA570" s="21" t="s">
        <v>2342</v>
      </c>
      <c r="AB570" s="21" t="s">
        <v>2342</v>
      </c>
      <c r="AC570" s="21" t="s">
        <v>2342</v>
      </c>
      <c r="AD570" s="21" t="s">
        <v>2342</v>
      </c>
      <c r="AE570" s="21" t="s">
        <v>2342</v>
      </c>
      <c r="AF570" s="21" t="s">
        <v>2342</v>
      </c>
      <c r="AG570" s="21" t="s">
        <v>2342</v>
      </c>
      <c r="AH570" s="21" t="s">
        <v>2342</v>
      </c>
      <c r="AI570" s="21" t="s">
        <v>2342</v>
      </c>
      <c r="AJ570" s="21" t="s">
        <v>2342</v>
      </c>
      <c r="AK570" s="21" t="s">
        <v>2342</v>
      </c>
      <c r="AL570" s="21" t="s">
        <v>4803</v>
      </c>
    </row>
    <row r="571" spans="1:38" ht="15" customHeight="1">
      <c r="A571" s="21">
        <v>159333</v>
      </c>
      <c r="B571" s="21">
        <v>661201</v>
      </c>
      <c r="C571" s="21" t="s">
        <v>58</v>
      </c>
      <c r="D571" s="21" t="s">
        <v>2045</v>
      </c>
      <c r="E571" s="21" t="s">
        <v>16</v>
      </c>
      <c r="F571" s="21" t="s">
        <v>4863</v>
      </c>
      <c r="G571" s="21" t="s">
        <v>2340</v>
      </c>
      <c r="H571" s="21" t="s">
        <v>2341</v>
      </c>
      <c r="I571" s="21" t="s">
        <v>2015</v>
      </c>
      <c r="J571" s="21" t="s">
        <v>2342</v>
      </c>
      <c r="K571" s="21" t="s">
        <v>4680</v>
      </c>
      <c r="L571" s="21" t="s">
        <v>4967</v>
      </c>
      <c r="M571" s="21"/>
      <c r="N571" s="21" t="s">
        <v>2578</v>
      </c>
      <c r="O571" s="21" t="s">
        <v>2345</v>
      </c>
      <c r="P571" s="21" t="s">
        <v>2579</v>
      </c>
      <c r="Q571" s="21">
        <v>81</v>
      </c>
      <c r="R571" s="21">
        <v>0</v>
      </c>
      <c r="S571" s="21">
        <v>34</v>
      </c>
      <c r="T571" s="21">
        <v>115</v>
      </c>
      <c r="U571" s="21">
        <v>0.70430000000000004</v>
      </c>
      <c r="V571" s="21">
        <v>0</v>
      </c>
      <c r="W571" s="21">
        <v>0.70430000000000004</v>
      </c>
      <c r="X571" s="21" t="s">
        <v>2342</v>
      </c>
      <c r="Y571" s="21" t="s">
        <v>2342</v>
      </c>
      <c r="Z571" s="21" t="s">
        <v>2342</v>
      </c>
      <c r="AA571" s="21" t="s">
        <v>2342</v>
      </c>
      <c r="AB571" s="21" t="s">
        <v>2342</v>
      </c>
      <c r="AC571" s="21" t="s">
        <v>2342</v>
      </c>
      <c r="AD571" s="21" t="s">
        <v>2342</v>
      </c>
      <c r="AE571" s="21" t="s">
        <v>2342</v>
      </c>
      <c r="AF571" s="21" t="s">
        <v>2342</v>
      </c>
      <c r="AG571" s="21" t="s">
        <v>2342</v>
      </c>
      <c r="AH571" s="21" t="s">
        <v>2342</v>
      </c>
      <c r="AI571" s="21" t="s">
        <v>2342</v>
      </c>
      <c r="AJ571" s="21" t="s">
        <v>2342</v>
      </c>
      <c r="AK571" s="21" t="s">
        <v>2342</v>
      </c>
      <c r="AL571" s="21" t="s">
        <v>4802</v>
      </c>
    </row>
    <row r="572" spans="1:38" ht="15" customHeight="1">
      <c r="A572" s="21">
        <v>159333</v>
      </c>
      <c r="B572" s="21">
        <v>661202</v>
      </c>
      <c r="C572" s="21" t="s">
        <v>58</v>
      </c>
      <c r="D572" s="21" t="s">
        <v>2045</v>
      </c>
      <c r="E572" s="21" t="s">
        <v>16</v>
      </c>
      <c r="F572" s="21" t="s">
        <v>4863</v>
      </c>
      <c r="G572" s="21" t="s">
        <v>2340</v>
      </c>
      <c r="H572" s="21" t="s">
        <v>2341</v>
      </c>
      <c r="I572" s="21" t="s">
        <v>2015</v>
      </c>
      <c r="J572" s="21" t="s">
        <v>2342</v>
      </c>
      <c r="K572" s="21" t="s">
        <v>4682</v>
      </c>
      <c r="L572" s="21" t="s">
        <v>2580</v>
      </c>
      <c r="M572" s="21"/>
      <c r="N572" s="21" t="s">
        <v>2581</v>
      </c>
      <c r="O572" s="21" t="s">
        <v>2345</v>
      </c>
      <c r="P572" s="21" t="s">
        <v>2582</v>
      </c>
      <c r="Q572" s="21">
        <v>143</v>
      </c>
      <c r="R572" s="21">
        <v>0</v>
      </c>
      <c r="S572" s="21">
        <v>49</v>
      </c>
      <c r="T572" s="21">
        <v>192</v>
      </c>
      <c r="U572" s="21">
        <v>0.74480000000000002</v>
      </c>
      <c r="V572" s="21">
        <v>0</v>
      </c>
      <c r="W572" s="21">
        <v>0.74480000000000002</v>
      </c>
      <c r="X572" s="21" t="s">
        <v>2015</v>
      </c>
      <c r="Y572" s="21" t="s">
        <v>2015</v>
      </c>
      <c r="Z572" s="21" t="s">
        <v>2015</v>
      </c>
      <c r="AA572" s="21" t="s">
        <v>2015</v>
      </c>
      <c r="AB572" s="21" t="s">
        <v>2015</v>
      </c>
      <c r="AC572" s="21" t="s">
        <v>2015</v>
      </c>
      <c r="AD572" s="21" t="s">
        <v>2015</v>
      </c>
      <c r="AE572" s="21" t="s">
        <v>2342</v>
      </c>
      <c r="AF572" s="21" t="s">
        <v>2342</v>
      </c>
      <c r="AG572" s="21" t="s">
        <v>2342</v>
      </c>
      <c r="AH572" s="21" t="s">
        <v>2342</v>
      </c>
      <c r="AI572" s="21" t="s">
        <v>2342</v>
      </c>
      <c r="AJ572" s="21" t="s">
        <v>2342</v>
      </c>
      <c r="AK572" s="21" t="s">
        <v>2342</v>
      </c>
      <c r="AL572" s="21" t="s">
        <v>4802</v>
      </c>
    </row>
    <row r="573" spans="1:38" ht="15" customHeight="1">
      <c r="A573" s="21">
        <v>159879</v>
      </c>
      <c r="B573" s="21">
        <v>661208</v>
      </c>
      <c r="C573" s="21" t="s">
        <v>293</v>
      </c>
      <c r="D573" s="21" t="s">
        <v>2282</v>
      </c>
      <c r="E573" s="21" t="s">
        <v>10</v>
      </c>
      <c r="F573" s="21" t="s">
        <v>4864</v>
      </c>
      <c r="G573" s="21" t="s">
        <v>2340</v>
      </c>
      <c r="H573" s="21" t="s">
        <v>2341</v>
      </c>
      <c r="I573" s="21" t="s">
        <v>2015</v>
      </c>
      <c r="J573" s="21" t="s">
        <v>2342</v>
      </c>
      <c r="K573" s="21" t="s">
        <v>358</v>
      </c>
      <c r="L573" s="21" t="s">
        <v>4464</v>
      </c>
      <c r="M573" s="21"/>
      <c r="N573" s="21" t="s">
        <v>2421</v>
      </c>
      <c r="O573" s="21" t="s">
        <v>2345</v>
      </c>
      <c r="P573" s="21" t="s">
        <v>2980</v>
      </c>
      <c r="Q573" s="21">
        <v>205</v>
      </c>
      <c r="R573" s="21">
        <v>0</v>
      </c>
      <c r="S573" s="21">
        <v>347</v>
      </c>
      <c r="T573" s="21">
        <v>552</v>
      </c>
      <c r="U573" s="21">
        <v>0.37140000000000001</v>
      </c>
      <c r="V573" s="21">
        <v>0</v>
      </c>
      <c r="W573" s="21">
        <v>0.37140000000000001</v>
      </c>
      <c r="X573" s="21" t="s">
        <v>2015</v>
      </c>
      <c r="Y573" s="21" t="s">
        <v>2342</v>
      </c>
      <c r="Z573" s="21" t="s">
        <v>2342</v>
      </c>
      <c r="AA573" s="21" t="s">
        <v>2342</v>
      </c>
      <c r="AB573" s="21" t="s">
        <v>2342</v>
      </c>
      <c r="AC573" s="21" t="s">
        <v>2342</v>
      </c>
      <c r="AD573" s="21" t="s">
        <v>2342</v>
      </c>
      <c r="AE573" s="21" t="s">
        <v>2015</v>
      </c>
      <c r="AF573" s="21" t="s">
        <v>2015</v>
      </c>
      <c r="AG573" s="21" t="s">
        <v>2015</v>
      </c>
      <c r="AH573" s="21" t="s">
        <v>2015</v>
      </c>
      <c r="AI573" s="21" t="s">
        <v>2015</v>
      </c>
      <c r="AJ573" s="21" t="s">
        <v>2015</v>
      </c>
      <c r="AK573" s="21" t="s">
        <v>2015</v>
      </c>
      <c r="AL573" s="21" t="s">
        <v>4802</v>
      </c>
    </row>
    <row r="574" spans="1:38" ht="15" customHeight="1">
      <c r="A574" s="21">
        <v>159879</v>
      </c>
      <c r="B574" s="21">
        <v>661209</v>
      </c>
      <c r="C574" s="21" t="s">
        <v>293</v>
      </c>
      <c r="D574" s="21" t="s">
        <v>2282</v>
      </c>
      <c r="E574" s="21" t="s">
        <v>10</v>
      </c>
      <c r="F574" s="21" t="s">
        <v>4864</v>
      </c>
      <c r="G574" s="21" t="s">
        <v>2340</v>
      </c>
      <c r="H574" s="21" t="s">
        <v>2341</v>
      </c>
      <c r="I574" s="21" t="s">
        <v>2015</v>
      </c>
      <c r="J574" s="21" t="s">
        <v>2342</v>
      </c>
      <c r="K574" s="21" t="s">
        <v>1876</v>
      </c>
      <c r="L574" s="21" t="s">
        <v>4468</v>
      </c>
      <c r="M574" s="21"/>
      <c r="N574" s="21" t="s">
        <v>2421</v>
      </c>
      <c r="O574" s="21" t="s">
        <v>2345</v>
      </c>
      <c r="P574" s="21" t="s">
        <v>4466</v>
      </c>
      <c r="Q574" s="21">
        <v>289</v>
      </c>
      <c r="R574" s="21">
        <v>0</v>
      </c>
      <c r="S574" s="21">
        <v>183</v>
      </c>
      <c r="T574" s="21">
        <v>472</v>
      </c>
      <c r="U574" s="21">
        <v>0.61229999999999996</v>
      </c>
      <c r="V574" s="21">
        <v>0</v>
      </c>
      <c r="W574" s="21">
        <v>0.61229999999999996</v>
      </c>
      <c r="X574" s="21" t="s">
        <v>2015</v>
      </c>
      <c r="Y574" s="21" t="s">
        <v>2342</v>
      </c>
      <c r="Z574" s="21" t="s">
        <v>2342</v>
      </c>
      <c r="AA574" s="21" t="s">
        <v>2342</v>
      </c>
      <c r="AB574" s="21" t="s">
        <v>2342</v>
      </c>
      <c r="AC574" s="21" t="s">
        <v>2342</v>
      </c>
      <c r="AD574" s="21" t="s">
        <v>2342</v>
      </c>
      <c r="AE574" s="21" t="s">
        <v>2015</v>
      </c>
      <c r="AF574" s="21" t="s">
        <v>2015</v>
      </c>
      <c r="AG574" s="21" t="s">
        <v>2015</v>
      </c>
      <c r="AH574" s="21" t="s">
        <v>2015</v>
      </c>
      <c r="AI574" s="21" t="s">
        <v>2015</v>
      </c>
      <c r="AJ574" s="21" t="s">
        <v>2015</v>
      </c>
      <c r="AK574" s="21" t="s">
        <v>2015</v>
      </c>
      <c r="AL574" s="21" t="s">
        <v>4802</v>
      </c>
    </row>
    <row r="575" spans="1:38" ht="15" customHeight="1">
      <c r="A575" s="21">
        <v>159879</v>
      </c>
      <c r="B575" s="21">
        <v>661210</v>
      </c>
      <c r="C575" s="21" t="s">
        <v>293</v>
      </c>
      <c r="D575" s="21" t="s">
        <v>2282</v>
      </c>
      <c r="E575" s="21" t="s">
        <v>10</v>
      </c>
      <c r="F575" s="21" t="s">
        <v>4864</v>
      </c>
      <c r="G575" s="21" t="s">
        <v>2340</v>
      </c>
      <c r="H575" s="21" t="s">
        <v>2341</v>
      </c>
      <c r="I575" s="21" t="s">
        <v>2015</v>
      </c>
      <c r="J575" s="21" t="s">
        <v>2342</v>
      </c>
      <c r="K575" s="21" t="s">
        <v>1878</v>
      </c>
      <c r="L575" s="21" t="s">
        <v>4470</v>
      </c>
      <c r="M575" s="21"/>
      <c r="N575" s="21" t="s">
        <v>2421</v>
      </c>
      <c r="O575" s="21" t="s">
        <v>2345</v>
      </c>
      <c r="P575" s="21" t="s">
        <v>2980</v>
      </c>
      <c r="Q575" s="21">
        <v>121</v>
      </c>
      <c r="R575" s="21">
        <v>0</v>
      </c>
      <c r="S575" s="21">
        <v>512</v>
      </c>
      <c r="T575" s="21">
        <v>633</v>
      </c>
      <c r="U575" s="21">
        <v>0.19120000000000001</v>
      </c>
      <c r="V575" s="21">
        <v>0</v>
      </c>
      <c r="W575" s="21">
        <v>0.19120000000000001</v>
      </c>
      <c r="X575" s="21" t="s">
        <v>2015</v>
      </c>
      <c r="Y575" s="21" t="s">
        <v>2342</v>
      </c>
      <c r="Z575" s="21" t="s">
        <v>2342</v>
      </c>
      <c r="AA575" s="21" t="s">
        <v>2342</v>
      </c>
      <c r="AB575" s="21" t="s">
        <v>2342</v>
      </c>
      <c r="AC575" s="21" t="s">
        <v>2342</v>
      </c>
      <c r="AD575" s="21" t="s">
        <v>2342</v>
      </c>
      <c r="AE575" s="21" t="s">
        <v>2015</v>
      </c>
      <c r="AF575" s="21" t="s">
        <v>2015</v>
      </c>
      <c r="AG575" s="21" t="s">
        <v>2015</v>
      </c>
      <c r="AH575" s="21" t="s">
        <v>2015</v>
      </c>
      <c r="AI575" s="21" t="s">
        <v>2015</v>
      </c>
      <c r="AJ575" s="21" t="s">
        <v>2015</v>
      </c>
      <c r="AK575" s="21" t="s">
        <v>2015</v>
      </c>
      <c r="AL575" s="21" t="s">
        <v>4802</v>
      </c>
    </row>
    <row r="576" spans="1:38" ht="15" customHeight="1">
      <c r="A576" s="21">
        <v>159879</v>
      </c>
      <c r="B576" s="21">
        <v>661211</v>
      </c>
      <c r="C576" s="21" t="s">
        <v>293</v>
      </c>
      <c r="D576" s="21" t="s">
        <v>2282</v>
      </c>
      <c r="E576" s="21" t="s">
        <v>10</v>
      </c>
      <c r="F576" s="21" t="s">
        <v>4864</v>
      </c>
      <c r="G576" s="21" t="s">
        <v>2340</v>
      </c>
      <c r="H576" s="21" t="s">
        <v>2341</v>
      </c>
      <c r="I576" s="21" t="s">
        <v>2015</v>
      </c>
      <c r="J576" s="21" t="s">
        <v>2342</v>
      </c>
      <c r="K576" s="21" t="s">
        <v>1873</v>
      </c>
      <c r="L576" s="21" t="s">
        <v>4462</v>
      </c>
      <c r="M576" s="21"/>
      <c r="N576" s="21" t="s">
        <v>2421</v>
      </c>
      <c r="O576" s="21" t="s">
        <v>2345</v>
      </c>
      <c r="P576" s="21" t="s">
        <v>4463</v>
      </c>
      <c r="Q576" s="21">
        <v>99</v>
      </c>
      <c r="R576" s="21">
        <v>0</v>
      </c>
      <c r="S576" s="21">
        <v>255</v>
      </c>
      <c r="T576" s="21">
        <v>354</v>
      </c>
      <c r="U576" s="21">
        <v>0.2797</v>
      </c>
      <c r="V576" s="21">
        <v>0</v>
      </c>
      <c r="W576" s="21">
        <v>0.2797</v>
      </c>
      <c r="X576" s="21" t="s">
        <v>2015</v>
      </c>
      <c r="Y576" s="21" t="s">
        <v>2342</v>
      </c>
      <c r="Z576" s="21" t="s">
        <v>2342</v>
      </c>
      <c r="AA576" s="21" t="s">
        <v>2342</v>
      </c>
      <c r="AB576" s="21" t="s">
        <v>2342</v>
      </c>
      <c r="AC576" s="21" t="s">
        <v>2342</v>
      </c>
      <c r="AD576" s="21" t="s">
        <v>2342</v>
      </c>
      <c r="AE576" s="21" t="s">
        <v>2015</v>
      </c>
      <c r="AF576" s="21" t="s">
        <v>2015</v>
      </c>
      <c r="AG576" s="21" t="s">
        <v>2015</v>
      </c>
      <c r="AH576" s="21" t="s">
        <v>2015</v>
      </c>
      <c r="AI576" s="21" t="s">
        <v>2015</v>
      </c>
      <c r="AJ576" s="21" t="s">
        <v>2015</v>
      </c>
      <c r="AK576" s="21" t="s">
        <v>2015</v>
      </c>
      <c r="AL576" s="21" t="s">
        <v>4802</v>
      </c>
    </row>
    <row r="577" spans="1:38" ht="15" customHeight="1">
      <c r="A577" s="21">
        <v>159879</v>
      </c>
      <c r="B577" s="21">
        <v>661216</v>
      </c>
      <c r="C577" s="21" t="s">
        <v>293</v>
      </c>
      <c r="D577" s="21" t="s">
        <v>2282</v>
      </c>
      <c r="E577" s="21" t="s">
        <v>10</v>
      </c>
      <c r="F577" s="21" t="s">
        <v>4864</v>
      </c>
      <c r="G577" s="21" t="s">
        <v>2340</v>
      </c>
      <c r="H577" s="21" t="s">
        <v>2341</v>
      </c>
      <c r="I577" s="21" t="s">
        <v>2015</v>
      </c>
      <c r="J577" s="21" t="s">
        <v>2342</v>
      </c>
      <c r="K577" s="21" t="s">
        <v>1890</v>
      </c>
      <c r="L577" s="21" t="s">
        <v>4487</v>
      </c>
      <c r="M577" s="21"/>
      <c r="N577" s="21" t="s">
        <v>2421</v>
      </c>
      <c r="O577" s="21" t="s">
        <v>2345</v>
      </c>
      <c r="P577" s="21" t="s">
        <v>2422</v>
      </c>
      <c r="Q577" s="21">
        <v>465</v>
      </c>
      <c r="R577" s="21">
        <v>0</v>
      </c>
      <c r="S577" s="21">
        <v>0</v>
      </c>
      <c r="T577" s="21">
        <v>465</v>
      </c>
      <c r="U577" s="21">
        <v>1</v>
      </c>
      <c r="V577" s="21">
        <v>0</v>
      </c>
      <c r="W577" s="21">
        <v>1</v>
      </c>
      <c r="X577" s="21" t="s">
        <v>2342</v>
      </c>
      <c r="Y577" s="21" t="s">
        <v>2342</v>
      </c>
      <c r="Z577" s="21" t="s">
        <v>2342</v>
      </c>
      <c r="AA577" s="21" t="s">
        <v>2342</v>
      </c>
      <c r="AB577" s="21" t="s">
        <v>2342</v>
      </c>
      <c r="AC577" s="21" t="s">
        <v>2342</v>
      </c>
      <c r="AD577" s="21" t="s">
        <v>2342</v>
      </c>
      <c r="AE577" s="21" t="s">
        <v>2015</v>
      </c>
      <c r="AF577" s="21" t="s">
        <v>2015</v>
      </c>
      <c r="AG577" s="21" t="s">
        <v>2015</v>
      </c>
      <c r="AH577" s="21" t="s">
        <v>2015</v>
      </c>
      <c r="AI577" s="21" t="s">
        <v>2015</v>
      </c>
      <c r="AJ577" s="21" t="s">
        <v>2015</v>
      </c>
      <c r="AK577" s="21" t="s">
        <v>2015</v>
      </c>
      <c r="AL577" s="21" t="s">
        <v>4802</v>
      </c>
    </row>
    <row r="578" spans="1:38" ht="15" customHeight="1">
      <c r="A578" s="21">
        <v>159879</v>
      </c>
      <c r="B578" s="21">
        <v>661217</v>
      </c>
      <c r="C578" s="21" t="s">
        <v>293</v>
      </c>
      <c r="D578" s="21" t="s">
        <v>2282</v>
      </c>
      <c r="E578" s="21" t="s">
        <v>10</v>
      </c>
      <c r="F578" s="21" t="s">
        <v>4864</v>
      </c>
      <c r="G578" s="21" t="s">
        <v>2340</v>
      </c>
      <c r="H578" s="21" t="s">
        <v>2341</v>
      </c>
      <c r="I578" s="21" t="s">
        <v>2015</v>
      </c>
      <c r="J578" s="21" t="s">
        <v>2342</v>
      </c>
      <c r="K578" s="21" t="s">
        <v>1889</v>
      </c>
      <c r="L578" s="21" t="s">
        <v>4483</v>
      </c>
      <c r="M578" s="21"/>
      <c r="N578" s="21" t="s">
        <v>2421</v>
      </c>
      <c r="O578" s="21" t="s">
        <v>2345</v>
      </c>
      <c r="P578" s="21" t="s">
        <v>4466</v>
      </c>
      <c r="Q578" s="21">
        <v>133</v>
      </c>
      <c r="R578" s="21">
        <v>0</v>
      </c>
      <c r="S578" s="21">
        <v>233</v>
      </c>
      <c r="T578" s="21">
        <v>366</v>
      </c>
      <c r="U578" s="21">
        <v>0.3634</v>
      </c>
      <c r="V578" s="21">
        <v>0</v>
      </c>
      <c r="W578" s="21">
        <v>0.3634</v>
      </c>
      <c r="X578" s="21" t="s">
        <v>2015</v>
      </c>
      <c r="Y578" s="21" t="s">
        <v>2342</v>
      </c>
      <c r="Z578" s="21" t="s">
        <v>2342</v>
      </c>
      <c r="AA578" s="21" t="s">
        <v>2342</v>
      </c>
      <c r="AB578" s="21" t="s">
        <v>2342</v>
      </c>
      <c r="AC578" s="21" t="s">
        <v>2342</v>
      </c>
      <c r="AD578" s="21" t="s">
        <v>2342</v>
      </c>
      <c r="AE578" s="21" t="s">
        <v>2015</v>
      </c>
      <c r="AF578" s="21" t="s">
        <v>2015</v>
      </c>
      <c r="AG578" s="21" t="s">
        <v>2015</v>
      </c>
      <c r="AH578" s="21" t="s">
        <v>2015</v>
      </c>
      <c r="AI578" s="21" t="s">
        <v>2015</v>
      </c>
      <c r="AJ578" s="21" t="s">
        <v>2015</v>
      </c>
      <c r="AK578" s="21" t="s">
        <v>2015</v>
      </c>
      <c r="AL578" s="21" t="s">
        <v>4802</v>
      </c>
    </row>
    <row r="579" spans="1:38" ht="15" customHeight="1">
      <c r="A579" s="21">
        <v>159879</v>
      </c>
      <c r="B579" s="21">
        <v>661219</v>
      </c>
      <c r="C579" s="21" t="s">
        <v>293</v>
      </c>
      <c r="D579" s="21" t="s">
        <v>2282</v>
      </c>
      <c r="E579" s="21" t="s">
        <v>10</v>
      </c>
      <c r="F579" s="21" t="s">
        <v>4864</v>
      </c>
      <c r="G579" s="21" t="s">
        <v>2340</v>
      </c>
      <c r="H579" s="21" t="s">
        <v>2341</v>
      </c>
      <c r="I579" s="21" t="s">
        <v>2015</v>
      </c>
      <c r="J579" s="21" t="s">
        <v>2342</v>
      </c>
      <c r="K579" s="21" t="s">
        <v>1883</v>
      </c>
      <c r="L579" s="21" t="s">
        <v>4476</v>
      </c>
      <c r="M579" s="21"/>
      <c r="N579" s="21" t="s">
        <v>2421</v>
      </c>
      <c r="O579" s="21" t="s">
        <v>2345</v>
      </c>
      <c r="P579" s="21" t="s">
        <v>4252</v>
      </c>
      <c r="Q579" s="21">
        <v>454</v>
      </c>
      <c r="R579" s="21">
        <v>0</v>
      </c>
      <c r="S579" s="21">
        <v>36</v>
      </c>
      <c r="T579" s="21">
        <v>490</v>
      </c>
      <c r="U579" s="21">
        <v>0.92649999999999999</v>
      </c>
      <c r="V579" s="21">
        <v>0</v>
      </c>
      <c r="W579" s="21">
        <v>0.92649999999999999</v>
      </c>
      <c r="X579" s="21" t="s">
        <v>2342</v>
      </c>
      <c r="Y579" s="21" t="s">
        <v>2342</v>
      </c>
      <c r="Z579" s="21" t="s">
        <v>2342</v>
      </c>
      <c r="AA579" s="21" t="s">
        <v>2342</v>
      </c>
      <c r="AB579" s="21" t="s">
        <v>2342</v>
      </c>
      <c r="AC579" s="21" t="s">
        <v>2342</v>
      </c>
      <c r="AD579" s="21" t="s">
        <v>2342</v>
      </c>
      <c r="AE579" s="21" t="s">
        <v>2015</v>
      </c>
      <c r="AF579" s="21" t="s">
        <v>2015</v>
      </c>
      <c r="AG579" s="21" t="s">
        <v>2015</v>
      </c>
      <c r="AH579" s="21" t="s">
        <v>2015</v>
      </c>
      <c r="AI579" s="21" t="s">
        <v>2015</v>
      </c>
      <c r="AJ579" s="21" t="s">
        <v>2015</v>
      </c>
      <c r="AK579" s="21" t="s">
        <v>2015</v>
      </c>
      <c r="AL579" s="21" t="s">
        <v>4802</v>
      </c>
    </row>
    <row r="580" spans="1:38" ht="15" customHeight="1">
      <c r="A580" s="21">
        <v>159879</v>
      </c>
      <c r="B580" s="21">
        <v>661223</v>
      </c>
      <c r="C580" s="21" t="s">
        <v>293</v>
      </c>
      <c r="D580" s="21" t="s">
        <v>2282</v>
      </c>
      <c r="E580" s="21" t="s">
        <v>10</v>
      </c>
      <c r="F580" s="21" t="s">
        <v>4864</v>
      </c>
      <c r="G580" s="21" t="s">
        <v>2340</v>
      </c>
      <c r="H580" s="21" t="s">
        <v>2341</v>
      </c>
      <c r="I580" s="21" t="s">
        <v>2015</v>
      </c>
      <c r="J580" s="21" t="s">
        <v>2342</v>
      </c>
      <c r="K580" s="21" t="s">
        <v>1481</v>
      </c>
      <c r="L580" s="21" t="s">
        <v>4488</v>
      </c>
      <c r="M580" s="21"/>
      <c r="N580" s="21" t="s">
        <v>2421</v>
      </c>
      <c r="O580" s="21" t="s">
        <v>2345</v>
      </c>
      <c r="P580" s="21" t="s">
        <v>4466</v>
      </c>
      <c r="Q580" s="21">
        <v>224</v>
      </c>
      <c r="R580" s="21">
        <v>0</v>
      </c>
      <c r="S580" s="21">
        <v>158</v>
      </c>
      <c r="T580" s="21">
        <v>382</v>
      </c>
      <c r="U580" s="21">
        <v>0.58640000000000003</v>
      </c>
      <c r="V580" s="21">
        <v>0</v>
      </c>
      <c r="W580" s="21">
        <v>0.58640000000000003</v>
      </c>
      <c r="X580" s="21" t="s">
        <v>2015</v>
      </c>
      <c r="Y580" s="21" t="s">
        <v>2342</v>
      </c>
      <c r="Z580" s="21" t="s">
        <v>2342</v>
      </c>
      <c r="AA580" s="21" t="s">
        <v>2342</v>
      </c>
      <c r="AB580" s="21" t="s">
        <v>2342</v>
      </c>
      <c r="AC580" s="21" t="s">
        <v>2342</v>
      </c>
      <c r="AD580" s="21" t="s">
        <v>2342</v>
      </c>
      <c r="AE580" s="21" t="s">
        <v>2015</v>
      </c>
      <c r="AF580" s="21" t="s">
        <v>2015</v>
      </c>
      <c r="AG580" s="21" t="s">
        <v>2015</v>
      </c>
      <c r="AH580" s="21" t="s">
        <v>2015</v>
      </c>
      <c r="AI580" s="21" t="s">
        <v>2015</v>
      </c>
      <c r="AJ580" s="21" t="s">
        <v>2015</v>
      </c>
      <c r="AK580" s="21" t="s">
        <v>2015</v>
      </c>
      <c r="AL580" s="21" t="s">
        <v>4802</v>
      </c>
    </row>
    <row r="581" spans="1:38" ht="15" customHeight="1">
      <c r="A581" s="21">
        <v>159879</v>
      </c>
      <c r="B581" s="21">
        <v>661224</v>
      </c>
      <c r="C581" s="21" t="s">
        <v>293</v>
      </c>
      <c r="D581" s="21" t="s">
        <v>2282</v>
      </c>
      <c r="E581" s="21" t="s">
        <v>10</v>
      </c>
      <c r="F581" s="21" t="s">
        <v>4864</v>
      </c>
      <c r="G581" s="21" t="s">
        <v>2340</v>
      </c>
      <c r="H581" s="21" t="s">
        <v>2341</v>
      </c>
      <c r="I581" s="21" t="s">
        <v>2015</v>
      </c>
      <c r="J581" s="21" t="s">
        <v>2342</v>
      </c>
      <c r="K581" s="21" t="s">
        <v>1893</v>
      </c>
      <c r="L581" s="21" t="s">
        <v>4489</v>
      </c>
      <c r="M581" s="21"/>
      <c r="N581" s="21" t="s">
        <v>2421</v>
      </c>
      <c r="O581" s="21" t="s">
        <v>2345</v>
      </c>
      <c r="P581" s="21" t="s">
        <v>2980</v>
      </c>
      <c r="Q581" s="21">
        <v>166</v>
      </c>
      <c r="R581" s="21">
        <v>0</v>
      </c>
      <c r="S581" s="21">
        <v>240</v>
      </c>
      <c r="T581" s="21">
        <v>406</v>
      </c>
      <c r="U581" s="21">
        <v>0.40889999999999999</v>
      </c>
      <c r="V581" s="21">
        <v>0</v>
      </c>
      <c r="W581" s="21">
        <v>0.40889999999999999</v>
      </c>
      <c r="X581" s="21" t="s">
        <v>2015</v>
      </c>
      <c r="Y581" s="21" t="s">
        <v>2342</v>
      </c>
      <c r="Z581" s="21" t="s">
        <v>2342</v>
      </c>
      <c r="AA581" s="21" t="s">
        <v>2342</v>
      </c>
      <c r="AB581" s="21" t="s">
        <v>2342</v>
      </c>
      <c r="AC581" s="21" t="s">
        <v>2342</v>
      </c>
      <c r="AD581" s="21" t="s">
        <v>2342</v>
      </c>
      <c r="AE581" s="21" t="s">
        <v>2015</v>
      </c>
      <c r="AF581" s="21" t="s">
        <v>2015</v>
      </c>
      <c r="AG581" s="21" t="s">
        <v>2015</v>
      </c>
      <c r="AH581" s="21" t="s">
        <v>2015</v>
      </c>
      <c r="AI581" s="21" t="s">
        <v>2015</v>
      </c>
      <c r="AJ581" s="21" t="s">
        <v>2015</v>
      </c>
      <c r="AK581" s="21" t="s">
        <v>2015</v>
      </c>
      <c r="AL581" s="21" t="s">
        <v>4802</v>
      </c>
    </row>
    <row r="582" spans="1:38" ht="15" customHeight="1">
      <c r="A582" s="21">
        <v>159879</v>
      </c>
      <c r="B582" s="21">
        <v>661228</v>
      </c>
      <c r="C582" s="21" t="s">
        <v>293</v>
      </c>
      <c r="D582" s="21" t="s">
        <v>2282</v>
      </c>
      <c r="E582" s="21" t="s">
        <v>10</v>
      </c>
      <c r="F582" s="21" t="s">
        <v>4864</v>
      </c>
      <c r="G582" s="21" t="s">
        <v>2340</v>
      </c>
      <c r="H582" s="21" t="s">
        <v>2341</v>
      </c>
      <c r="I582" s="21" t="s">
        <v>2015</v>
      </c>
      <c r="J582" s="21" t="s">
        <v>2342</v>
      </c>
      <c r="K582" s="21" t="s">
        <v>5324</v>
      </c>
      <c r="L582" s="21" t="s">
        <v>5325</v>
      </c>
      <c r="M582" s="21"/>
      <c r="N582" s="21" t="s">
        <v>2421</v>
      </c>
      <c r="O582" s="21" t="s">
        <v>2345</v>
      </c>
      <c r="P582" s="21" t="s">
        <v>4252</v>
      </c>
      <c r="Q582" s="21">
        <v>57</v>
      </c>
      <c r="R582" s="21">
        <v>0</v>
      </c>
      <c r="S582" s="21">
        <v>7</v>
      </c>
      <c r="T582" s="21">
        <v>64</v>
      </c>
      <c r="U582" s="21">
        <v>0.89059999999999995</v>
      </c>
      <c r="V582" s="21">
        <v>0</v>
      </c>
      <c r="W582" s="21">
        <v>0.89059999999999995</v>
      </c>
      <c r="X582" s="21" t="s">
        <v>2015</v>
      </c>
      <c r="Y582" s="21" t="s">
        <v>2342</v>
      </c>
      <c r="Z582" s="21" t="s">
        <v>2342</v>
      </c>
      <c r="AA582" s="21" t="s">
        <v>2342</v>
      </c>
      <c r="AB582" s="21" t="s">
        <v>2342</v>
      </c>
      <c r="AC582" s="21" t="s">
        <v>2342</v>
      </c>
      <c r="AD582" s="21" t="s">
        <v>2342</v>
      </c>
      <c r="AE582" s="21" t="s">
        <v>2342</v>
      </c>
      <c r="AF582" s="21" t="s">
        <v>2342</v>
      </c>
      <c r="AG582" s="21" t="s">
        <v>2342</v>
      </c>
      <c r="AH582" s="21" t="s">
        <v>2342</v>
      </c>
      <c r="AI582" s="21" t="s">
        <v>2342</v>
      </c>
      <c r="AJ582" s="21" t="s">
        <v>2342</v>
      </c>
      <c r="AK582" s="21" t="s">
        <v>2342</v>
      </c>
      <c r="AL582" s="21" t="s">
        <v>4802</v>
      </c>
    </row>
    <row r="583" spans="1:38" ht="15" customHeight="1">
      <c r="A583" s="21">
        <v>159879</v>
      </c>
      <c r="B583" s="21">
        <v>661229</v>
      </c>
      <c r="C583" s="21" t="s">
        <v>293</v>
      </c>
      <c r="D583" s="21" t="s">
        <v>2282</v>
      </c>
      <c r="E583" s="21" t="s">
        <v>10</v>
      </c>
      <c r="F583" s="21" t="s">
        <v>4864</v>
      </c>
      <c r="G583" s="21" t="s">
        <v>2340</v>
      </c>
      <c r="H583" s="21" t="s">
        <v>2341</v>
      </c>
      <c r="I583" s="21" t="s">
        <v>2015</v>
      </c>
      <c r="J583" s="21" t="s">
        <v>2342</v>
      </c>
      <c r="K583" s="21" t="s">
        <v>1872</v>
      </c>
      <c r="L583" s="21" t="s">
        <v>5323</v>
      </c>
      <c r="M583" s="21"/>
      <c r="N583" s="21" t="s">
        <v>2421</v>
      </c>
      <c r="O583" s="21" t="s">
        <v>2345</v>
      </c>
      <c r="P583" s="21" t="s">
        <v>2980</v>
      </c>
      <c r="Q583" s="21">
        <v>217</v>
      </c>
      <c r="R583" s="21">
        <v>0</v>
      </c>
      <c r="S583" s="21">
        <v>391</v>
      </c>
      <c r="T583" s="21">
        <v>608</v>
      </c>
      <c r="U583" s="21">
        <v>0.3569</v>
      </c>
      <c r="V583" s="21">
        <v>0</v>
      </c>
      <c r="W583" s="21">
        <v>0.3569</v>
      </c>
      <c r="X583" s="21" t="s">
        <v>2015</v>
      </c>
      <c r="Y583" s="21" t="s">
        <v>2015</v>
      </c>
      <c r="Z583" s="21" t="s">
        <v>2015</v>
      </c>
      <c r="AA583" s="21" t="s">
        <v>2015</v>
      </c>
      <c r="AB583" s="21" t="s">
        <v>2015</v>
      </c>
      <c r="AC583" s="21" t="s">
        <v>2015</v>
      </c>
      <c r="AD583" s="21" t="s">
        <v>2015</v>
      </c>
      <c r="AE583" s="21" t="s">
        <v>2342</v>
      </c>
      <c r="AF583" s="21" t="s">
        <v>2342</v>
      </c>
      <c r="AG583" s="21" t="s">
        <v>2342</v>
      </c>
      <c r="AH583" s="21" t="s">
        <v>2015</v>
      </c>
      <c r="AI583" s="21" t="s">
        <v>2015</v>
      </c>
      <c r="AJ583" s="21" t="s">
        <v>2015</v>
      </c>
      <c r="AK583" s="21" t="s">
        <v>2015</v>
      </c>
      <c r="AL583" s="21" t="s">
        <v>4802</v>
      </c>
    </row>
    <row r="584" spans="1:38" ht="15" customHeight="1">
      <c r="A584" s="21">
        <v>159879</v>
      </c>
      <c r="B584" s="21">
        <v>661234</v>
      </c>
      <c r="C584" s="21" t="s">
        <v>293</v>
      </c>
      <c r="D584" s="21" t="s">
        <v>2282</v>
      </c>
      <c r="E584" s="21" t="s">
        <v>10</v>
      </c>
      <c r="F584" s="21" t="s">
        <v>4864</v>
      </c>
      <c r="G584" s="21" t="s">
        <v>2340</v>
      </c>
      <c r="H584" s="21" t="s">
        <v>2341</v>
      </c>
      <c r="I584" s="21" t="s">
        <v>2015</v>
      </c>
      <c r="J584" s="21" t="s">
        <v>2342</v>
      </c>
      <c r="K584" s="21" t="s">
        <v>1874</v>
      </c>
      <c r="L584" s="21" t="s">
        <v>4465</v>
      </c>
      <c r="M584" s="21"/>
      <c r="N584" s="21" t="s">
        <v>2421</v>
      </c>
      <c r="O584" s="21" t="s">
        <v>2345</v>
      </c>
      <c r="P584" s="21" t="s">
        <v>4466</v>
      </c>
      <c r="Q584" s="21">
        <v>340</v>
      </c>
      <c r="R584" s="21">
        <v>0</v>
      </c>
      <c r="S584" s="21">
        <v>787</v>
      </c>
      <c r="T584" s="21">
        <v>1127</v>
      </c>
      <c r="U584" s="21">
        <v>0.30170000000000002</v>
      </c>
      <c r="V584" s="21">
        <v>0</v>
      </c>
      <c r="W584" s="21">
        <v>0.30170000000000002</v>
      </c>
      <c r="X584" s="21" t="s">
        <v>2015</v>
      </c>
      <c r="Y584" s="21" t="s">
        <v>2015</v>
      </c>
      <c r="Z584" s="21" t="s">
        <v>2015</v>
      </c>
      <c r="AA584" s="21" t="s">
        <v>2015</v>
      </c>
      <c r="AB584" s="21" t="s">
        <v>2015</v>
      </c>
      <c r="AC584" s="21" t="s">
        <v>2015</v>
      </c>
      <c r="AD584" s="21" t="s">
        <v>2015</v>
      </c>
      <c r="AE584" s="21" t="s">
        <v>2015</v>
      </c>
      <c r="AF584" s="21" t="s">
        <v>2015</v>
      </c>
      <c r="AG584" s="21" t="s">
        <v>2015</v>
      </c>
      <c r="AH584" s="21" t="s">
        <v>2342</v>
      </c>
      <c r="AI584" s="21" t="s">
        <v>2342</v>
      </c>
      <c r="AJ584" s="21" t="s">
        <v>2342</v>
      </c>
      <c r="AK584" s="21" t="s">
        <v>2342</v>
      </c>
      <c r="AL584" s="21" t="s">
        <v>4802</v>
      </c>
    </row>
    <row r="585" spans="1:38" ht="15" customHeight="1">
      <c r="A585" s="21">
        <v>159879</v>
      </c>
      <c r="B585" s="21">
        <v>661235</v>
      </c>
      <c r="C585" s="21" t="s">
        <v>293</v>
      </c>
      <c r="D585" s="21" t="s">
        <v>2282</v>
      </c>
      <c r="E585" s="21" t="s">
        <v>10</v>
      </c>
      <c r="F585" s="21" t="s">
        <v>4864</v>
      </c>
      <c r="G585" s="21" t="s">
        <v>2340</v>
      </c>
      <c r="H585" s="21" t="s">
        <v>2341</v>
      </c>
      <c r="I585" s="21" t="s">
        <v>2015</v>
      </c>
      <c r="J585" s="21" t="s">
        <v>2342</v>
      </c>
      <c r="K585" s="21" t="s">
        <v>1880</v>
      </c>
      <c r="L585" s="21" t="s">
        <v>4472</v>
      </c>
      <c r="M585" s="21"/>
      <c r="N585" s="21" t="s">
        <v>2421</v>
      </c>
      <c r="O585" s="21" t="s">
        <v>2345</v>
      </c>
      <c r="P585" s="21" t="s">
        <v>4252</v>
      </c>
      <c r="Q585" s="21">
        <v>1304</v>
      </c>
      <c r="R585" s="21">
        <v>0</v>
      </c>
      <c r="S585" s="21">
        <v>197</v>
      </c>
      <c r="T585" s="21">
        <v>1501</v>
      </c>
      <c r="U585" s="21">
        <v>0.86880000000000002</v>
      </c>
      <c r="V585" s="21">
        <v>0</v>
      </c>
      <c r="W585" s="21">
        <v>0.86880000000000002</v>
      </c>
      <c r="X585" s="21" t="s">
        <v>2015</v>
      </c>
      <c r="Y585" s="21" t="s">
        <v>2015</v>
      </c>
      <c r="Z585" s="21" t="s">
        <v>2015</v>
      </c>
      <c r="AA585" s="21" t="s">
        <v>2015</v>
      </c>
      <c r="AB585" s="21" t="s">
        <v>2015</v>
      </c>
      <c r="AC585" s="21" t="s">
        <v>2015</v>
      </c>
      <c r="AD585" s="21" t="s">
        <v>2015</v>
      </c>
      <c r="AE585" s="21" t="s">
        <v>2015</v>
      </c>
      <c r="AF585" s="21" t="s">
        <v>2015</v>
      </c>
      <c r="AG585" s="21" t="s">
        <v>2015</v>
      </c>
      <c r="AH585" s="21" t="s">
        <v>2342</v>
      </c>
      <c r="AI585" s="21" t="s">
        <v>2342</v>
      </c>
      <c r="AJ585" s="21" t="s">
        <v>2342</v>
      </c>
      <c r="AK585" s="21" t="s">
        <v>2342</v>
      </c>
      <c r="AL585" s="21" t="s">
        <v>4802</v>
      </c>
    </row>
    <row r="586" spans="1:38" ht="15" customHeight="1">
      <c r="A586" s="21">
        <v>159879</v>
      </c>
      <c r="B586" s="21">
        <v>661236</v>
      </c>
      <c r="C586" s="21" t="s">
        <v>293</v>
      </c>
      <c r="D586" s="21" t="s">
        <v>2282</v>
      </c>
      <c r="E586" s="21" t="s">
        <v>10</v>
      </c>
      <c r="F586" s="21" t="s">
        <v>4864</v>
      </c>
      <c r="G586" s="21" t="s">
        <v>2340</v>
      </c>
      <c r="H586" s="21" t="s">
        <v>2341</v>
      </c>
      <c r="I586" s="21" t="s">
        <v>2015</v>
      </c>
      <c r="J586" s="21" t="s">
        <v>2342</v>
      </c>
      <c r="K586" s="21" t="s">
        <v>1888</v>
      </c>
      <c r="L586" s="21" t="s">
        <v>4481</v>
      </c>
      <c r="M586" s="21"/>
      <c r="N586" s="21" t="s">
        <v>2421</v>
      </c>
      <c r="O586" s="21" t="s">
        <v>2345</v>
      </c>
      <c r="P586" s="21" t="s">
        <v>4463</v>
      </c>
      <c r="Q586" s="21">
        <v>889</v>
      </c>
      <c r="R586" s="21">
        <v>0</v>
      </c>
      <c r="S586" s="21">
        <v>284</v>
      </c>
      <c r="T586" s="21">
        <v>1173</v>
      </c>
      <c r="U586" s="21">
        <v>0.75790000000000002</v>
      </c>
      <c r="V586" s="21">
        <v>0</v>
      </c>
      <c r="W586" s="21">
        <v>0.75790000000000002</v>
      </c>
      <c r="X586" s="21" t="s">
        <v>2015</v>
      </c>
      <c r="Y586" s="21" t="s">
        <v>2015</v>
      </c>
      <c r="Z586" s="21" t="s">
        <v>2015</v>
      </c>
      <c r="AA586" s="21" t="s">
        <v>2015</v>
      </c>
      <c r="AB586" s="21" t="s">
        <v>2015</v>
      </c>
      <c r="AC586" s="21" t="s">
        <v>2015</v>
      </c>
      <c r="AD586" s="21" t="s">
        <v>2015</v>
      </c>
      <c r="AE586" s="21" t="s">
        <v>2015</v>
      </c>
      <c r="AF586" s="21" t="s">
        <v>2015</v>
      </c>
      <c r="AG586" s="21" t="s">
        <v>2015</v>
      </c>
      <c r="AH586" s="21" t="s">
        <v>2342</v>
      </c>
      <c r="AI586" s="21" t="s">
        <v>2342</v>
      </c>
      <c r="AJ586" s="21" t="s">
        <v>2342</v>
      </c>
      <c r="AK586" s="21" t="s">
        <v>2342</v>
      </c>
      <c r="AL586" s="21" t="s">
        <v>4802</v>
      </c>
    </row>
    <row r="587" spans="1:38" ht="15" customHeight="1">
      <c r="A587" s="21">
        <v>159879</v>
      </c>
      <c r="B587" s="21">
        <v>661237</v>
      </c>
      <c r="C587" s="21" t="s">
        <v>293</v>
      </c>
      <c r="D587" s="21" t="s">
        <v>2282</v>
      </c>
      <c r="E587" s="21" t="s">
        <v>10</v>
      </c>
      <c r="F587" s="21" t="s">
        <v>4864</v>
      </c>
      <c r="G587" s="21" t="s">
        <v>2340</v>
      </c>
      <c r="H587" s="21" t="s">
        <v>2341</v>
      </c>
      <c r="I587" s="21" t="s">
        <v>2015</v>
      </c>
      <c r="J587" s="21" t="s">
        <v>2342</v>
      </c>
      <c r="K587" s="21" t="s">
        <v>1895</v>
      </c>
      <c r="L587" s="21" t="s">
        <v>4491</v>
      </c>
      <c r="M587" s="21"/>
      <c r="N587" s="21" t="s">
        <v>2421</v>
      </c>
      <c r="O587" s="21" t="s">
        <v>2345</v>
      </c>
      <c r="P587" s="21" t="s">
        <v>2980</v>
      </c>
      <c r="Q587" s="21">
        <v>577</v>
      </c>
      <c r="R587" s="21">
        <v>0</v>
      </c>
      <c r="S587" s="21">
        <v>1166</v>
      </c>
      <c r="T587" s="21">
        <v>1743</v>
      </c>
      <c r="U587" s="21">
        <v>0.33100000000000002</v>
      </c>
      <c r="V587" s="21">
        <v>0</v>
      </c>
      <c r="W587" s="21">
        <v>0.33100000000000002</v>
      </c>
      <c r="X587" s="21" t="s">
        <v>2015</v>
      </c>
      <c r="Y587" s="21" t="s">
        <v>2015</v>
      </c>
      <c r="Z587" s="21" t="s">
        <v>2015</v>
      </c>
      <c r="AA587" s="21" t="s">
        <v>2015</v>
      </c>
      <c r="AB587" s="21" t="s">
        <v>2015</v>
      </c>
      <c r="AC587" s="21" t="s">
        <v>2015</v>
      </c>
      <c r="AD587" s="21" t="s">
        <v>2015</v>
      </c>
      <c r="AE587" s="21" t="s">
        <v>2015</v>
      </c>
      <c r="AF587" s="21" t="s">
        <v>2015</v>
      </c>
      <c r="AG587" s="21" t="s">
        <v>2015</v>
      </c>
      <c r="AH587" s="21" t="s">
        <v>2342</v>
      </c>
      <c r="AI587" s="21" t="s">
        <v>2342</v>
      </c>
      <c r="AJ587" s="21" t="s">
        <v>2342</v>
      </c>
      <c r="AK587" s="21" t="s">
        <v>2342</v>
      </c>
      <c r="AL587" s="21" t="s">
        <v>4802</v>
      </c>
    </row>
    <row r="588" spans="1:38" ht="15" customHeight="1">
      <c r="A588" s="21">
        <v>159879</v>
      </c>
      <c r="B588" s="21">
        <v>661239</v>
      </c>
      <c r="C588" s="21" t="s">
        <v>293</v>
      </c>
      <c r="D588" s="21" t="s">
        <v>2282</v>
      </c>
      <c r="E588" s="21" t="s">
        <v>10</v>
      </c>
      <c r="F588" s="21" t="s">
        <v>4864</v>
      </c>
      <c r="G588" s="21" t="s">
        <v>2340</v>
      </c>
      <c r="H588" s="21" t="s">
        <v>2341</v>
      </c>
      <c r="I588" s="21" t="s">
        <v>2015</v>
      </c>
      <c r="J588" s="21" t="s">
        <v>2342</v>
      </c>
      <c r="K588" s="21" t="s">
        <v>1897</v>
      </c>
      <c r="L588" s="21" t="s">
        <v>4493</v>
      </c>
      <c r="M588" s="21"/>
      <c r="N588" s="21" t="s">
        <v>2421</v>
      </c>
      <c r="O588" s="21" t="s">
        <v>2345</v>
      </c>
      <c r="P588" s="21" t="s">
        <v>4463</v>
      </c>
      <c r="Q588" s="21">
        <v>204</v>
      </c>
      <c r="R588" s="21">
        <v>0</v>
      </c>
      <c r="S588" s="21">
        <v>569</v>
      </c>
      <c r="T588" s="21">
        <v>773</v>
      </c>
      <c r="U588" s="21">
        <v>0.26390000000000002</v>
      </c>
      <c r="V588" s="21">
        <v>0</v>
      </c>
      <c r="W588" s="21">
        <v>0.26390000000000002</v>
      </c>
      <c r="X588" s="21" t="s">
        <v>2015</v>
      </c>
      <c r="Y588" s="21" t="s">
        <v>2015</v>
      </c>
      <c r="Z588" s="21" t="s">
        <v>2015</v>
      </c>
      <c r="AA588" s="21" t="s">
        <v>2015</v>
      </c>
      <c r="AB588" s="21" t="s">
        <v>2015</v>
      </c>
      <c r="AC588" s="21" t="s">
        <v>2015</v>
      </c>
      <c r="AD588" s="21" t="s">
        <v>2015</v>
      </c>
      <c r="AE588" s="21" t="s">
        <v>2342</v>
      </c>
      <c r="AF588" s="21" t="s">
        <v>2342</v>
      </c>
      <c r="AG588" s="21" t="s">
        <v>2342</v>
      </c>
      <c r="AH588" s="21" t="s">
        <v>2342</v>
      </c>
      <c r="AI588" s="21" t="s">
        <v>2342</v>
      </c>
      <c r="AJ588" s="21" t="s">
        <v>2342</v>
      </c>
      <c r="AK588" s="21" t="s">
        <v>2342</v>
      </c>
      <c r="AL588" s="21" t="s">
        <v>4802</v>
      </c>
    </row>
    <row r="589" spans="1:38" ht="15" customHeight="1">
      <c r="A589" s="21">
        <v>159879</v>
      </c>
      <c r="B589" s="21">
        <v>661240</v>
      </c>
      <c r="C589" s="21" t="s">
        <v>293</v>
      </c>
      <c r="D589" s="21" t="s">
        <v>2282</v>
      </c>
      <c r="E589" s="21" t="s">
        <v>10</v>
      </c>
      <c r="F589" s="21" t="s">
        <v>4864</v>
      </c>
      <c r="G589" s="21" t="s">
        <v>2340</v>
      </c>
      <c r="H589" s="21" t="s">
        <v>2341</v>
      </c>
      <c r="I589" s="21" t="s">
        <v>2015</v>
      </c>
      <c r="J589" s="21" t="s">
        <v>2342</v>
      </c>
      <c r="K589" s="21" t="s">
        <v>1879</v>
      </c>
      <c r="L589" s="21" t="s">
        <v>4471</v>
      </c>
      <c r="M589" s="21"/>
      <c r="N589" s="21" t="s">
        <v>2421</v>
      </c>
      <c r="O589" s="21" t="s">
        <v>2345</v>
      </c>
      <c r="P589" s="21" t="s">
        <v>4252</v>
      </c>
      <c r="Q589" s="21">
        <v>51</v>
      </c>
      <c r="R589" s="21">
        <v>0</v>
      </c>
      <c r="S589" s="21">
        <v>36</v>
      </c>
      <c r="T589" s="21">
        <v>87</v>
      </c>
      <c r="U589" s="21">
        <v>0.58620000000000005</v>
      </c>
      <c r="V589" s="21">
        <v>0</v>
      </c>
      <c r="W589" s="21">
        <v>0.58620000000000005</v>
      </c>
      <c r="X589" s="21" t="s">
        <v>2015</v>
      </c>
      <c r="Y589" s="21" t="s">
        <v>2015</v>
      </c>
      <c r="Z589" s="21" t="s">
        <v>2015</v>
      </c>
      <c r="AA589" s="21" t="s">
        <v>2015</v>
      </c>
      <c r="AB589" s="21" t="s">
        <v>2015</v>
      </c>
      <c r="AC589" s="21" t="s">
        <v>2015</v>
      </c>
      <c r="AD589" s="21" t="s">
        <v>2015</v>
      </c>
      <c r="AE589" s="21" t="s">
        <v>2015</v>
      </c>
      <c r="AF589" s="21" t="s">
        <v>2015</v>
      </c>
      <c r="AG589" s="21" t="s">
        <v>2015</v>
      </c>
      <c r="AH589" s="21" t="s">
        <v>2342</v>
      </c>
      <c r="AI589" s="21" t="s">
        <v>2342</v>
      </c>
      <c r="AJ589" s="21" t="s">
        <v>2342</v>
      </c>
      <c r="AK589" s="21" t="s">
        <v>2342</v>
      </c>
      <c r="AL589" s="21" t="s">
        <v>4802</v>
      </c>
    </row>
    <row r="590" spans="1:38" ht="15" customHeight="1">
      <c r="A590" s="21">
        <v>159902</v>
      </c>
      <c r="B590" s="21">
        <v>661243</v>
      </c>
      <c r="C590" s="21" t="s">
        <v>128</v>
      </c>
      <c r="D590" s="21" t="s">
        <v>2116</v>
      </c>
      <c r="E590" s="21" t="s">
        <v>10</v>
      </c>
      <c r="F590" s="21" t="s">
        <v>4864</v>
      </c>
      <c r="G590" s="21" t="s">
        <v>2340</v>
      </c>
      <c r="H590" s="21" t="s">
        <v>2341</v>
      </c>
      <c r="I590" s="21" t="s">
        <v>2015</v>
      </c>
      <c r="J590" s="21" t="s">
        <v>2342</v>
      </c>
      <c r="K590" s="21" t="s">
        <v>903</v>
      </c>
      <c r="L590" s="21" t="s">
        <v>3170</v>
      </c>
      <c r="M590" s="21"/>
      <c r="N590" s="21" t="s">
        <v>2428</v>
      </c>
      <c r="O590" s="21" t="s">
        <v>2345</v>
      </c>
      <c r="P590" s="21" t="s">
        <v>2429</v>
      </c>
      <c r="Q590" s="21">
        <v>62</v>
      </c>
      <c r="R590" s="21">
        <v>42</v>
      </c>
      <c r="S590" s="21">
        <v>373</v>
      </c>
      <c r="T590" s="21">
        <v>477</v>
      </c>
      <c r="U590" s="21">
        <v>0.13</v>
      </c>
      <c r="V590" s="21">
        <v>8.8099999999999998E-2</v>
      </c>
      <c r="W590" s="21">
        <v>0.218</v>
      </c>
      <c r="X590" s="21" t="s">
        <v>2015</v>
      </c>
      <c r="Y590" s="21" t="s">
        <v>2015</v>
      </c>
      <c r="Z590" s="21" t="s">
        <v>2015</v>
      </c>
      <c r="AA590" s="21" t="s">
        <v>2015</v>
      </c>
      <c r="AB590" s="21" t="s">
        <v>2015</v>
      </c>
      <c r="AC590" s="21" t="s">
        <v>2015</v>
      </c>
      <c r="AD590" s="21" t="s">
        <v>2015</v>
      </c>
      <c r="AE590" s="21" t="s">
        <v>2342</v>
      </c>
      <c r="AF590" s="21" t="s">
        <v>2342</v>
      </c>
      <c r="AG590" s="21" t="s">
        <v>2342</v>
      </c>
      <c r="AH590" s="21" t="s">
        <v>2015</v>
      </c>
      <c r="AI590" s="21" t="s">
        <v>2015</v>
      </c>
      <c r="AJ590" s="21" t="s">
        <v>2015</v>
      </c>
      <c r="AK590" s="21" t="s">
        <v>2015</v>
      </c>
      <c r="AL590" s="21" t="s">
        <v>4803</v>
      </c>
    </row>
    <row r="591" spans="1:38" ht="15" customHeight="1">
      <c r="A591" s="21">
        <v>159903</v>
      </c>
      <c r="B591" s="21">
        <v>661244</v>
      </c>
      <c r="C591" s="21" t="s">
        <v>144</v>
      </c>
      <c r="D591" s="21" t="s">
        <v>2132</v>
      </c>
      <c r="E591" s="21" t="s">
        <v>10</v>
      </c>
      <c r="F591" s="21" t="s">
        <v>4864</v>
      </c>
      <c r="G591" s="21" t="s">
        <v>2340</v>
      </c>
      <c r="H591" s="21" t="s">
        <v>2341</v>
      </c>
      <c r="I591" s="21" t="s">
        <v>2015</v>
      </c>
      <c r="J591" s="21" t="s">
        <v>2342</v>
      </c>
      <c r="K591" s="21" t="s">
        <v>1005</v>
      </c>
      <c r="L591" s="21" t="s">
        <v>5091</v>
      </c>
      <c r="M591" s="21"/>
      <c r="N591" s="21" t="s">
        <v>3324</v>
      </c>
      <c r="O591" s="21" t="s">
        <v>2345</v>
      </c>
      <c r="P591" s="21" t="s">
        <v>3325</v>
      </c>
      <c r="Q591" s="21">
        <v>149</v>
      </c>
      <c r="R591" s="21">
        <v>36</v>
      </c>
      <c r="S591" s="21">
        <v>587</v>
      </c>
      <c r="T591" s="21">
        <v>772</v>
      </c>
      <c r="U591" s="21">
        <v>0.193</v>
      </c>
      <c r="V591" s="21">
        <v>4.6600000000000003E-2</v>
      </c>
      <c r="W591" s="21">
        <v>0.23960000000000001</v>
      </c>
      <c r="X591" s="21" t="s">
        <v>2015</v>
      </c>
      <c r="Y591" s="21" t="s">
        <v>2342</v>
      </c>
      <c r="Z591" s="21" t="s">
        <v>2342</v>
      </c>
      <c r="AA591" s="21" t="s">
        <v>2342</v>
      </c>
      <c r="AB591" s="21" t="s">
        <v>2342</v>
      </c>
      <c r="AC591" s="21" t="s">
        <v>2342</v>
      </c>
      <c r="AD591" s="21" t="s">
        <v>2342</v>
      </c>
      <c r="AE591" s="21" t="s">
        <v>2015</v>
      </c>
      <c r="AF591" s="21" t="s">
        <v>2015</v>
      </c>
      <c r="AG591" s="21" t="s">
        <v>2015</v>
      </c>
      <c r="AH591" s="21" t="s">
        <v>2015</v>
      </c>
      <c r="AI591" s="21" t="s">
        <v>2015</v>
      </c>
      <c r="AJ591" s="21" t="s">
        <v>2015</v>
      </c>
      <c r="AK591" s="21" t="s">
        <v>2015</v>
      </c>
      <c r="AL591" s="21" t="s">
        <v>4803</v>
      </c>
    </row>
    <row r="592" spans="1:38" ht="15" customHeight="1">
      <c r="A592" s="21">
        <v>159903</v>
      </c>
      <c r="B592" s="21">
        <v>661245</v>
      </c>
      <c r="C592" s="21" t="s">
        <v>144</v>
      </c>
      <c r="D592" s="21" t="s">
        <v>2132</v>
      </c>
      <c r="E592" s="21" t="s">
        <v>10</v>
      </c>
      <c r="F592" s="21" t="s">
        <v>4864</v>
      </c>
      <c r="G592" s="21" t="s">
        <v>2340</v>
      </c>
      <c r="H592" s="21" t="s">
        <v>2341</v>
      </c>
      <c r="I592" s="21" t="s">
        <v>2015</v>
      </c>
      <c r="J592" s="21" t="s">
        <v>2342</v>
      </c>
      <c r="K592" s="21" t="s">
        <v>1007</v>
      </c>
      <c r="L592" s="21" t="s">
        <v>5092</v>
      </c>
      <c r="M592" s="21" t="s">
        <v>5091</v>
      </c>
      <c r="N592" s="21" t="s">
        <v>3324</v>
      </c>
      <c r="O592" s="21" t="s">
        <v>2345</v>
      </c>
      <c r="P592" s="21" t="s">
        <v>3325</v>
      </c>
      <c r="Q592" s="21">
        <v>79</v>
      </c>
      <c r="R592" s="21">
        <v>33</v>
      </c>
      <c r="S592" s="21">
        <v>303</v>
      </c>
      <c r="T592" s="21">
        <v>415</v>
      </c>
      <c r="U592" s="21">
        <v>0.19040000000000001</v>
      </c>
      <c r="V592" s="21">
        <v>7.9500000000000001E-2</v>
      </c>
      <c r="W592" s="21">
        <v>0.26989999999999997</v>
      </c>
      <c r="X592" s="21" t="s">
        <v>2015</v>
      </c>
      <c r="Y592" s="21" t="s">
        <v>2015</v>
      </c>
      <c r="Z592" s="21" t="s">
        <v>2015</v>
      </c>
      <c r="AA592" s="21" t="s">
        <v>2015</v>
      </c>
      <c r="AB592" s="21" t="s">
        <v>2015</v>
      </c>
      <c r="AC592" s="21" t="s">
        <v>2015</v>
      </c>
      <c r="AD592" s="21" t="s">
        <v>2015</v>
      </c>
      <c r="AE592" s="21" t="s">
        <v>2342</v>
      </c>
      <c r="AF592" s="21" t="s">
        <v>2342</v>
      </c>
      <c r="AG592" s="21" t="s">
        <v>2342</v>
      </c>
      <c r="AH592" s="21" t="s">
        <v>2015</v>
      </c>
      <c r="AI592" s="21" t="s">
        <v>2015</v>
      </c>
      <c r="AJ592" s="21" t="s">
        <v>2015</v>
      </c>
      <c r="AK592" s="21" t="s">
        <v>2015</v>
      </c>
      <c r="AL592" s="21" t="s">
        <v>4803</v>
      </c>
    </row>
    <row r="593" spans="1:38" ht="15" customHeight="1">
      <c r="A593" s="21">
        <v>159903</v>
      </c>
      <c r="B593" s="21">
        <v>661246</v>
      </c>
      <c r="C593" s="21" t="s">
        <v>144</v>
      </c>
      <c r="D593" s="21" t="s">
        <v>2132</v>
      </c>
      <c r="E593" s="21" t="s">
        <v>10</v>
      </c>
      <c r="F593" s="21" t="s">
        <v>4864</v>
      </c>
      <c r="G593" s="21" t="s">
        <v>2340</v>
      </c>
      <c r="H593" s="21" t="s">
        <v>2341</v>
      </c>
      <c r="I593" s="21" t="s">
        <v>2015</v>
      </c>
      <c r="J593" s="21" t="s">
        <v>2342</v>
      </c>
      <c r="K593" s="21" t="s">
        <v>1006</v>
      </c>
      <c r="L593" s="21" t="s">
        <v>5091</v>
      </c>
      <c r="M593" s="21"/>
      <c r="N593" s="21" t="s">
        <v>3324</v>
      </c>
      <c r="O593" s="21" t="s">
        <v>2345</v>
      </c>
      <c r="P593" s="21" t="s">
        <v>3325</v>
      </c>
      <c r="Q593" s="21">
        <v>95</v>
      </c>
      <c r="R593" s="21">
        <v>37</v>
      </c>
      <c r="S593" s="21">
        <v>445</v>
      </c>
      <c r="T593" s="21">
        <v>577</v>
      </c>
      <c r="U593" s="21">
        <v>0.1646</v>
      </c>
      <c r="V593" s="21">
        <v>6.4100000000000004E-2</v>
      </c>
      <c r="W593" s="21">
        <v>0.2288</v>
      </c>
      <c r="X593" s="21" t="s">
        <v>2015</v>
      </c>
      <c r="Y593" s="21" t="s">
        <v>2015</v>
      </c>
      <c r="Z593" s="21" t="s">
        <v>2015</v>
      </c>
      <c r="AA593" s="21" t="s">
        <v>2015</v>
      </c>
      <c r="AB593" s="21" t="s">
        <v>2015</v>
      </c>
      <c r="AC593" s="21" t="s">
        <v>2015</v>
      </c>
      <c r="AD593" s="21" t="s">
        <v>2015</v>
      </c>
      <c r="AE593" s="21" t="s">
        <v>2015</v>
      </c>
      <c r="AF593" s="21" t="s">
        <v>2015</v>
      </c>
      <c r="AG593" s="21" t="s">
        <v>2015</v>
      </c>
      <c r="AH593" s="21" t="s">
        <v>2342</v>
      </c>
      <c r="AI593" s="21" t="s">
        <v>2342</v>
      </c>
      <c r="AJ593" s="21" t="s">
        <v>2342</v>
      </c>
      <c r="AK593" s="21" t="s">
        <v>2342</v>
      </c>
      <c r="AL593" s="21" t="s">
        <v>4803</v>
      </c>
    </row>
    <row r="594" spans="1:38" ht="15" customHeight="1">
      <c r="A594" s="21">
        <v>159904</v>
      </c>
      <c r="B594" s="21">
        <v>661247</v>
      </c>
      <c r="C594" s="21" t="s">
        <v>5045</v>
      </c>
      <c r="D594" s="21" t="s">
        <v>5046</v>
      </c>
      <c r="E594" s="21" t="s">
        <v>10</v>
      </c>
      <c r="F594" s="21" t="s">
        <v>4864</v>
      </c>
      <c r="G594" s="21" t="s">
        <v>2340</v>
      </c>
      <c r="H594" s="21" t="s">
        <v>2341</v>
      </c>
      <c r="I594" s="21" t="s">
        <v>2015</v>
      </c>
      <c r="J594" s="21" t="s">
        <v>2342</v>
      </c>
      <c r="K594" s="21" t="s">
        <v>5047</v>
      </c>
      <c r="L594" s="21" t="s">
        <v>5456</v>
      </c>
      <c r="M594" s="21"/>
      <c r="N594" s="21" t="s">
        <v>3114</v>
      </c>
      <c r="O594" s="21" t="s">
        <v>2345</v>
      </c>
      <c r="P594" s="21" t="s">
        <v>3115</v>
      </c>
      <c r="Q594" s="21">
        <v>49</v>
      </c>
      <c r="R594" s="21">
        <v>15</v>
      </c>
      <c r="S594" s="21">
        <v>108</v>
      </c>
      <c r="T594" s="21">
        <v>172</v>
      </c>
      <c r="U594" s="21">
        <v>0.28489999999999999</v>
      </c>
      <c r="V594" s="21">
        <v>8.72E-2</v>
      </c>
      <c r="W594" s="21">
        <v>0.37209999999999999</v>
      </c>
      <c r="X594" s="21" t="s">
        <v>2015</v>
      </c>
      <c r="Y594" s="21" t="s">
        <v>2342</v>
      </c>
      <c r="Z594" s="21" t="s">
        <v>2342</v>
      </c>
      <c r="AA594" s="21" t="s">
        <v>2342</v>
      </c>
      <c r="AB594" s="21" t="s">
        <v>2342</v>
      </c>
      <c r="AC594" s="21" t="s">
        <v>2342</v>
      </c>
      <c r="AD594" s="21" t="s">
        <v>2342</v>
      </c>
      <c r="AE594" s="21" t="s">
        <v>2342</v>
      </c>
      <c r="AF594" s="21" t="s">
        <v>2342</v>
      </c>
      <c r="AG594" s="21" t="s">
        <v>2342</v>
      </c>
      <c r="AH594" s="21" t="s">
        <v>2015</v>
      </c>
      <c r="AI594" s="21" t="s">
        <v>2015</v>
      </c>
      <c r="AJ594" s="21" t="s">
        <v>2015</v>
      </c>
      <c r="AK594" s="21" t="s">
        <v>2015</v>
      </c>
      <c r="AL594" s="21" t="s">
        <v>4803</v>
      </c>
    </row>
    <row r="595" spans="1:38" ht="15" customHeight="1">
      <c r="A595" s="21">
        <v>159906</v>
      </c>
      <c r="B595" s="21">
        <v>661249</v>
      </c>
      <c r="C595" s="21" t="s">
        <v>301</v>
      </c>
      <c r="D595" s="21" t="s">
        <v>2290</v>
      </c>
      <c r="E595" s="21" t="s">
        <v>10</v>
      </c>
      <c r="F595" s="21" t="s">
        <v>4864</v>
      </c>
      <c r="G595" s="21" t="s">
        <v>2340</v>
      </c>
      <c r="H595" s="21" t="s">
        <v>2341</v>
      </c>
      <c r="I595" s="21" t="s">
        <v>2015</v>
      </c>
      <c r="J595" s="21" t="s">
        <v>2342</v>
      </c>
      <c r="K595" s="21" t="s">
        <v>1930</v>
      </c>
      <c r="L595" s="21" t="s">
        <v>4541</v>
      </c>
      <c r="M595" s="21"/>
      <c r="N595" s="21" t="s">
        <v>3541</v>
      </c>
      <c r="O595" s="21" t="s">
        <v>2345</v>
      </c>
      <c r="P595" s="21" t="s">
        <v>3542</v>
      </c>
      <c r="Q595" s="21">
        <v>84</v>
      </c>
      <c r="R595" s="21">
        <v>17</v>
      </c>
      <c r="S595" s="21">
        <v>164</v>
      </c>
      <c r="T595" s="21">
        <v>265</v>
      </c>
      <c r="U595" s="21">
        <v>0.317</v>
      </c>
      <c r="V595" s="21">
        <v>6.4199999999999993E-2</v>
      </c>
      <c r="W595" s="21">
        <v>0.38109999999999999</v>
      </c>
      <c r="X595" s="21" t="s">
        <v>2015</v>
      </c>
      <c r="Y595" s="21" t="s">
        <v>2342</v>
      </c>
      <c r="Z595" s="21" t="s">
        <v>2342</v>
      </c>
      <c r="AA595" s="21" t="s">
        <v>2342</v>
      </c>
      <c r="AB595" s="21" t="s">
        <v>2342</v>
      </c>
      <c r="AC595" s="21" t="s">
        <v>2342</v>
      </c>
      <c r="AD595" s="21" t="s">
        <v>2342</v>
      </c>
      <c r="AE595" s="21" t="s">
        <v>2015</v>
      </c>
      <c r="AF595" s="21" t="s">
        <v>2015</v>
      </c>
      <c r="AG595" s="21" t="s">
        <v>2015</v>
      </c>
      <c r="AH595" s="21" t="s">
        <v>2015</v>
      </c>
      <c r="AI595" s="21" t="s">
        <v>2015</v>
      </c>
      <c r="AJ595" s="21" t="s">
        <v>2015</v>
      </c>
      <c r="AK595" s="21" t="s">
        <v>2015</v>
      </c>
      <c r="AL595" s="21" t="s">
        <v>4803</v>
      </c>
    </row>
    <row r="596" spans="1:38" ht="15" customHeight="1">
      <c r="A596" s="21">
        <v>159906</v>
      </c>
      <c r="B596" s="21">
        <v>661250</v>
      </c>
      <c r="C596" s="21" t="s">
        <v>301</v>
      </c>
      <c r="D596" s="21" t="s">
        <v>2290</v>
      </c>
      <c r="E596" s="44" t="s">
        <v>10</v>
      </c>
      <c r="F596" s="21" t="s">
        <v>4864</v>
      </c>
      <c r="G596" s="21" t="s">
        <v>2340</v>
      </c>
      <c r="H596" s="21" t="s">
        <v>2341</v>
      </c>
      <c r="I596" s="21" t="s">
        <v>2015</v>
      </c>
      <c r="J596" s="21" t="s">
        <v>2342</v>
      </c>
      <c r="K596" s="21" t="s">
        <v>1928</v>
      </c>
      <c r="L596" s="21" t="s">
        <v>4539</v>
      </c>
      <c r="M596" s="21"/>
      <c r="N596" s="21" t="s">
        <v>3541</v>
      </c>
      <c r="O596" s="21" t="s">
        <v>2345</v>
      </c>
      <c r="P596" s="21" t="s">
        <v>3542</v>
      </c>
      <c r="Q596" s="21">
        <v>63</v>
      </c>
      <c r="R596" s="21">
        <v>8</v>
      </c>
      <c r="S596" s="21">
        <v>222</v>
      </c>
      <c r="T596" s="21">
        <v>293</v>
      </c>
      <c r="U596" s="21">
        <v>0.215</v>
      </c>
      <c r="V596" s="21">
        <v>2.7300000000000001E-2</v>
      </c>
      <c r="W596" s="21">
        <v>0.24229999999999999</v>
      </c>
      <c r="X596" s="21" t="s">
        <v>2015</v>
      </c>
      <c r="Y596" s="21" t="s">
        <v>2342</v>
      </c>
      <c r="Z596" s="21" t="s">
        <v>2342</v>
      </c>
      <c r="AA596" s="21" t="s">
        <v>2342</v>
      </c>
      <c r="AB596" s="21" t="s">
        <v>2342</v>
      </c>
      <c r="AC596" s="21" t="s">
        <v>2342</v>
      </c>
      <c r="AD596" s="21" t="s">
        <v>2342</v>
      </c>
      <c r="AE596" s="21" t="s">
        <v>2015</v>
      </c>
      <c r="AF596" s="21" t="s">
        <v>2015</v>
      </c>
      <c r="AG596" s="21" t="s">
        <v>2015</v>
      </c>
      <c r="AH596" s="21" t="s">
        <v>2015</v>
      </c>
      <c r="AI596" s="21" t="s">
        <v>2015</v>
      </c>
      <c r="AJ596" s="21" t="s">
        <v>2015</v>
      </c>
      <c r="AK596" s="21" t="s">
        <v>2015</v>
      </c>
      <c r="AL596" s="21" t="s">
        <v>4803</v>
      </c>
    </row>
    <row r="597" spans="1:38" ht="15" customHeight="1">
      <c r="A597" s="21">
        <v>159906</v>
      </c>
      <c r="B597" s="21">
        <v>661251</v>
      </c>
      <c r="C597" s="21" t="s">
        <v>301</v>
      </c>
      <c r="D597" s="21" t="s">
        <v>2290</v>
      </c>
      <c r="E597" s="21" t="s">
        <v>10</v>
      </c>
      <c r="F597" s="21" t="s">
        <v>4864</v>
      </c>
      <c r="G597" s="21" t="s">
        <v>2340</v>
      </c>
      <c r="H597" s="21" t="s">
        <v>2341</v>
      </c>
      <c r="I597" s="21" t="s">
        <v>2015</v>
      </c>
      <c r="J597" s="21" t="s">
        <v>2342</v>
      </c>
      <c r="K597" s="21" t="s">
        <v>1932</v>
      </c>
      <c r="L597" s="21" t="s">
        <v>4540</v>
      </c>
      <c r="M597" s="21"/>
      <c r="N597" s="21" t="s">
        <v>3541</v>
      </c>
      <c r="O597" s="21" t="s">
        <v>2345</v>
      </c>
      <c r="P597" s="21" t="s">
        <v>3542</v>
      </c>
      <c r="Q597" s="21">
        <v>153</v>
      </c>
      <c r="R597" s="21">
        <v>40</v>
      </c>
      <c r="S597" s="21">
        <v>252</v>
      </c>
      <c r="T597" s="21">
        <v>445</v>
      </c>
      <c r="U597" s="21">
        <v>0.34379999999999999</v>
      </c>
      <c r="V597" s="21">
        <v>8.9899999999999994E-2</v>
      </c>
      <c r="W597" s="21">
        <v>0.43369999999999997</v>
      </c>
      <c r="X597" s="21" t="s">
        <v>2015</v>
      </c>
      <c r="Y597" s="21" t="s">
        <v>2015</v>
      </c>
      <c r="Z597" s="21" t="s">
        <v>2015</v>
      </c>
      <c r="AA597" s="21" t="s">
        <v>2015</v>
      </c>
      <c r="AB597" s="21" t="s">
        <v>2015</v>
      </c>
      <c r="AC597" s="21" t="s">
        <v>2015</v>
      </c>
      <c r="AD597" s="21" t="s">
        <v>2015</v>
      </c>
      <c r="AE597" s="21" t="s">
        <v>2342</v>
      </c>
      <c r="AF597" s="21" t="s">
        <v>2342</v>
      </c>
      <c r="AG597" s="21" t="s">
        <v>2342</v>
      </c>
      <c r="AH597" s="21" t="s">
        <v>2015</v>
      </c>
      <c r="AI597" s="21" t="s">
        <v>2015</v>
      </c>
      <c r="AJ597" s="21" t="s">
        <v>2015</v>
      </c>
      <c r="AK597" s="21" t="s">
        <v>2015</v>
      </c>
      <c r="AL597" s="21" t="s">
        <v>4803</v>
      </c>
    </row>
    <row r="598" spans="1:38" ht="15" customHeight="1">
      <c r="A598" s="21">
        <v>159906</v>
      </c>
      <c r="B598" s="21">
        <v>661252</v>
      </c>
      <c r="C598" s="21" t="s">
        <v>301</v>
      </c>
      <c r="D598" s="21" t="s">
        <v>2290</v>
      </c>
      <c r="E598" s="44" t="s">
        <v>10</v>
      </c>
      <c r="F598" s="21" t="s">
        <v>4864</v>
      </c>
      <c r="G598" s="21" t="s">
        <v>2340</v>
      </c>
      <c r="H598" s="21" t="s">
        <v>2341</v>
      </c>
      <c r="I598" s="21" t="s">
        <v>2015</v>
      </c>
      <c r="J598" s="21" t="s">
        <v>2342</v>
      </c>
      <c r="K598" s="21" t="s">
        <v>1927</v>
      </c>
      <c r="L598" s="21" t="s">
        <v>5347</v>
      </c>
      <c r="M598" s="21"/>
      <c r="N598" s="21" t="s">
        <v>3541</v>
      </c>
      <c r="O598" s="21" t="s">
        <v>2345</v>
      </c>
      <c r="P598" s="21" t="s">
        <v>3542</v>
      </c>
      <c r="Q598" s="21">
        <v>36</v>
      </c>
      <c r="R598" s="21">
        <v>5</v>
      </c>
      <c r="S598" s="21">
        <v>168</v>
      </c>
      <c r="T598" s="21">
        <v>209</v>
      </c>
      <c r="U598" s="21">
        <v>0.17219999999999999</v>
      </c>
      <c r="V598" s="21">
        <v>2.3900000000000001E-2</v>
      </c>
      <c r="W598" s="21">
        <v>0.19620000000000001</v>
      </c>
      <c r="X598" s="21" t="s">
        <v>2015</v>
      </c>
      <c r="Y598" s="21" t="s">
        <v>2015</v>
      </c>
      <c r="Z598" s="21" t="s">
        <v>2015</v>
      </c>
      <c r="AA598" s="21" t="s">
        <v>2015</v>
      </c>
      <c r="AB598" s="21" t="s">
        <v>2015</v>
      </c>
      <c r="AC598" s="21" t="s">
        <v>2015</v>
      </c>
      <c r="AD598" s="21" t="s">
        <v>2015</v>
      </c>
      <c r="AE598" s="21" t="s">
        <v>2342</v>
      </c>
      <c r="AF598" s="21" t="s">
        <v>2342</v>
      </c>
      <c r="AG598" s="21" t="s">
        <v>2342</v>
      </c>
      <c r="AH598" s="21" t="s">
        <v>2015</v>
      </c>
      <c r="AI598" s="21" t="s">
        <v>2015</v>
      </c>
      <c r="AJ598" s="21" t="s">
        <v>2015</v>
      </c>
      <c r="AK598" s="21" t="s">
        <v>2015</v>
      </c>
      <c r="AL598" s="21" t="s">
        <v>4803</v>
      </c>
    </row>
    <row r="599" spans="1:38" ht="15" customHeight="1">
      <c r="A599" s="21">
        <v>159906</v>
      </c>
      <c r="B599" s="21">
        <v>661253</v>
      </c>
      <c r="C599" s="21" t="s">
        <v>301</v>
      </c>
      <c r="D599" s="21" t="s">
        <v>2290</v>
      </c>
      <c r="E599" s="21" t="s">
        <v>10</v>
      </c>
      <c r="F599" s="21" t="s">
        <v>4864</v>
      </c>
      <c r="G599" s="21" t="s">
        <v>2340</v>
      </c>
      <c r="H599" s="21" t="s">
        <v>2341</v>
      </c>
      <c r="I599" s="21" t="s">
        <v>2015</v>
      </c>
      <c r="J599" s="21" t="s">
        <v>2342</v>
      </c>
      <c r="K599" s="21" t="s">
        <v>1933</v>
      </c>
      <c r="L599" s="21" t="s">
        <v>4543</v>
      </c>
      <c r="M599" s="21"/>
      <c r="N599" s="21" t="s">
        <v>3541</v>
      </c>
      <c r="O599" s="21" t="s">
        <v>2345</v>
      </c>
      <c r="P599" s="21" t="s">
        <v>3542</v>
      </c>
      <c r="Q599" s="21">
        <v>238</v>
      </c>
      <c r="R599" s="21">
        <v>60</v>
      </c>
      <c r="S599" s="21">
        <v>677</v>
      </c>
      <c r="T599" s="21">
        <v>975</v>
      </c>
      <c r="U599" s="21">
        <v>0.24410000000000001</v>
      </c>
      <c r="V599" s="21">
        <v>6.1499999999999999E-2</v>
      </c>
      <c r="W599" s="21">
        <v>0.30559999999999998</v>
      </c>
      <c r="X599" s="21" t="s">
        <v>2015</v>
      </c>
      <c r="Y599" s="21" t="s">
        <v>2015</v>
      </c>
      <c r="Z599" s="21" t="s">
        <v>2015</v>
      </c>
      <c r="AA599" s="21" t="s">
        <v>2015</v>
      </c>
      <c r="AB599" s="21" t="s">
        <v>2015</v>
      </c>
      <c r="AC599" s="21" t="s">
        <v>2015</v>
      </c>
      <c r="AD599" s="21" t="s">
        <v>2015</v>
      </c>
      <c r="AE599" s="21" t="s">
        <v>2015</v>
      </c>
      <c r="AF599" s="21" t="s">
        <v>2015</v>
      </c>
      <c r="AG599" s="21" t="s">
        <v>2015</v>
      </c>
      <c r="AH599" s="21" t="s">
        <v>2342</v>
      </c>
      <c r="AI599" s="21" t="s">
        <v>2342</v>
      </c>
      <c r="AJ599" s="21" t="s">
        <v>2342</v>
      </c>
      <c r="AK599" s="21" t="s">
        <v>2342</v>
      </c>
      <c r="AL599" s="21" t="s">
        <v>4803</v>
      </c>
    </row>
    <row r="600" spans="1:38" ht="15" customHeight="1">
      <c r="A600" s="21">
        <v>159907</v>
      </c>
      <c r="B600" s="21">
        <v>661254</v>
      </c>
      <c r="C600" s="21" t="s">
        <v>108</v>
      </c>
      <c r="D600" s="21" t="s">
        <v>2095</v>
      </c>
      <c r="E600" s="21" t="s">
        <v>10</v>
      </c>
      <c r="F600" s="21" t="s">
        <v>4864</v>
      </c>
      <c r="G600" s="21" t="s">
        <v>2340</v>
      </c>
      <c r="H600" s="21" t="s">
        <v>2341</v>
      </c>
      <c r="I600" s="21" t="s">
        <v>2015</v>
      </c>
      <c r="J600" s="21" t="s">
        <v>2342</v>
      </c>
      <c r="K600" s="21" t="s">
        <v>745</v>
      </c>
      <c r="L600" s="21" t="s">
        <v>2954</v>
      </c>
      <c r="M600" s="21"/>
      <c r="N600" s="21" t="s">
        <v>2421</v>
      </c>
      <c r="O600" s="21" t="s">
        <v>2345</v>
      </c>
      <c r="P600" s="21" t="s">
        <v>2955</v>
      </c>
      <c r="Q600" s="21">
        <v>271</v>
      </c>
      <c r="R600" s="21">
        <v>0</v>
      </c>
      <c r="S600" s="21">
        <v>103</v>
      </c>
      <c r="T600" s="21">
        <v>374</v>
      </c>
      <c r="U600" s="21">
        <v>0.72460000000000002</v>
      </c>
      <c r="V600" s="21">
        <v>0</v>
      </c>
      <c r="W600" s="21">
        <v>0.72460000000000002</v>
      </c>
      <c r="X600" s="21" t="s">
        <v>2342</v>
      </c>
      <c r="Y600" s="21" t="s">
        <v>2342</v>
      </c>
      <c r="Z600" s="21" t="s">
        <v>2342</v>
      </c>
      <c r="AA600" s="21" t="s">
        <v>2342</v>
      </c>
      <c r="AB600" s="21" t="s">
        <v>2342</v>
      </c>
      <c r="AC600" s="21" t="s">
        <v>2342</v>
      </c>
      <c r="AD600" s="21" t="s">
        <v>2342</v>
      </c>
      <c r="AE600" s="21" t="s">
        <v>2015</v>
      </c>
      <c r="AF600" s="21" t="s">
        <v>2015</v>
      </c>
      <c r="AG600" s="21" t="s">
        <v>2015</v>
      </c>
      <c r="AH600" s="21" t="s">
        <v>2015</v>
      </c>
      <c r="AI600" s="21" t="s">
        <v>2015</v>
      </c>
      <c r="AJ600" s="21" t="s">
        <v>2015</v>
      </c>
      <c r="AK600" s="21" t="s">
        <v>2015</v>
      </c>
      <c r="AL600" s="21" t="s">
        <v>4802</v>
      </c>
    </row>
    <row r="601" spans="1:38" ht="15" customHeight="1">
      <c r="A601" s="21">
        <v>159907</v>
      </c>
      <c r="B601" s="21">
        <v>661255</v>
      </c>
      <c r="C601" s="21" t="s">
        <v>108</v>
      </c>
      <c r="D601" s="21" t="s">
        <v>2095</v>
      </c>
      <c r="E601" s="21" t="s">
        <v>10</v>
      </c>
      <c r="F601" s="21" t="s">
        <v>4864</v>
      </c>
      <c r="G601" s="21" t="s">
        <v>2340</v>
      </c>
      <c r="H601" s="21" t="s">
        <v>2341</v>
      </c>
      <c r="I601" s="21" t="s">
        <v>2015</v>
      </c>
      <c r="J601" s="21" t="s">
        <v>2342</v>
      </c>
      <c r="K601" s="21" t="s">
        <v>746</v>
      </c>
      <c r="L601" s="21" t="s">
        <v>2956</v>
      </c>
      <c r="M601" s="21"/>
      <c r="N601" s="21" t="s">
        <v>2421</v>
      </c>
      <c r="O601" s="21" t="s">
        <v>2345</v>
      </c>
      <c r="P601" s="21" t="s">
        <v>2955</v>
      </c>
      <c r="Q601" s="21">
        <v>310</v>
      </c>
      <c r="R601" s="21">
        <v>0</v>
      </c>
      <c r="S601" s="21">
        <v>38</v>
      </c>
      <c r="T601" s="21">
        <v>348</v>
      </c>
      <c r="U601" s="21">
        <v>0.89080000000000004</v>
      </c>
      <c r="V601" s="21">
        <v>0</v>
      </c>
      <c r="W601" s="21">
        <v>0.89080000000000004</v>
      </c>
      <c r="X601" s="21" t="s">
        <v>2342</v>
      </c>
      <c r="Y601" s="21" t="s">
        <v>2342</v>
      </c>
      <c r="Z601" s="21" t="s">
        <v>2342</v>
      </c>
      <c r="AA601" s="21" t="s">
        <v>2342</v>
      </c>
      <c r="AB601" s="21" t="s">
        <v>2342</v>
      </c>
      <c r="AC601" s="21" t="s">
        <v>2342</v>
      </c>
      <c r="AD601" s="21" t="s">
        <v>2342</v>
      </c>
      <c r="AE601" s="21" t="s">
        <v>2015</v>
      </c>
      <c r="AF601" s="21" t="s">
        <v>2015</v>
      </c>
      <c r="AG601" s="21" t="s">
        <v>2015</v>
      </c>
      <c r="AH601" s="21" t="s">
        <v>2015</v>
      </c>
      <c r="AI601" s="21" t="s">
        <v>2015</v>
      </c>
      <c r="AJ601" s="21" t="s">
        <v>2015</v>
      </c>
      <c r="AK601" s="21" t="s">
        <v>2015</v>
      </c>
      <c r="AL601" s="21" t="s">
        <v>4802</v>
      </c>
    </row>
    <row r="602" spans="1:38" ht="15" customHeight="1">
      <c r="A602" s="21">
        <v>159907</v>
      </c>
      <c r="B602" s="21">
        <v>661258</v>
      </c>
      <c r="C602" s="21" t="s">
        <v>108</v>
      </c>
      <c r="D602" s="21" t="s">
        <v>2095</v>
      </c>
      <c r="E602" s="21" t="s">
        <v>10</v>
      </c>
      <c r="F602" s="21" t="s">
        <v>4864</v>
      </c>
      <c r="G602" s="21" t="s">
        <v>2340</v>
      </c>
      <c r="H602" s="21" t="s">
        <v>2341</v>
      </c>
      <c r="I602" s="21" t="s">
        <v>2015</v>
      </c>
      <c r="J602" s="21" t="s">
        <v>2342</v>
      </c>
      <c r="K602" s="21" t="s">
        <v>753</v>
      </c>
      <c r="L602" s="21" t="s">
        <v>2966</v>
      </c>
      <c r="M602" s="21"/>
      <c r="N602" s="21" t="s">
        <v>2421</v>
      </c>
      <c r="O602" s="21" t="s">
        <v>2345</v>
      </c>
      <c r="P602" s="21" t="s">
        <v>2958</v>
      </c>
      <c r="Q602" s="21">
        <v>272</v>
      </c>
      <c r="R602" s="21">
        <v>0</v>
      </c>
      <c r="S602" s="21">
        <v>13</v>
      </c>
      <c r="T602" s="21">
        <v>285</v>
      </c>
      <c r="U602" s="21">
        <v>0.95440000000000003</v>
      </c>
      <c r="V602" s="21">
        <v>0</v>
      </c>
      <c r="W602" s="21">
        <v>0.95440000000000003</v>
      </c>
      <c r="X602" s="21" t="s">
        <v>2342</v>
      </c>
      <c r="Y602" s="21" t="s">
        <v>2342</v>
      </c>
      <c r="Z602" s="21" t="s">
        <v>2342</v>
      </c>
      <c r="AA602" s="21" t="s">
        <v>2342</v>
      </c>
      <c r="AB602" s="21" t="s">
        <v>2342</v>
      </c>
      <c r="AC602" s="21" t="s">
        <v>2342</v>
      </c>
      <c r="AD602" s="21" t="s">
        <v>2342</v>
      </c>
      <c r="AE602" s="21" t="s">
        <v>2015</v>
      </c>
      <c r="AF602" s="21" t="s">
        <v>2015</v>
      </c>
      <c r="AG602" s="21" t="s">
        <v>2015</v>
      </c>
      <c r="AH602" s="21" t="s">
        <v>2015</v>
      </c>
      <c r="AI602" s="21" t="s">
        <v>2015</v>
      </c>
      <c r="AJ602" s="21" t="s">
        <v>2015</v>
      </c>
      <c r="AK602" s="21" t="s">
        <v>2015</v>
      </c>
      <c r="AL602" s="21" t="s">
        <v>4802</v>
      </c>
    </row>
    <row r="603" spans="1:38" ht="15" customHeight="1">
      <c r="A603" s="21">
        <v>159907</v>
      </c>
      <c r="B603" s="21">
        <v>661259</v>
      </c>
      <c r="C603" s="21" t="s">
        <v>108</v>
      </c>
      <c r="D603" s="21" t="s">
        <v>2095</v>
      </c>
      <c r="E603" s="21" t="s">
        <v>10</v>
      </c>
      <c r="F603" s="21" t="s">
        <v>4864</v>
      </c>
      <c r="G603" s="21" t="s">
        <v>2340</v>
      </c>
      <c r="H603" s="21" t="s">
        <v>2341</v>
      </c>
      <c r="I603" s="21" t="s">
        <v>2015</v>
      </c>
      <c r="J603" s="21" t="s">
        <v>2342</v>
      </c>
      <c r="K603" s="21" t="s">
        <v>754</v>
      </c>
      <c r="L603" s="21" t="s">
        <v>2967</v>
      </c>
      <c r="M603" s="21"/>
      <c r="N603" s="21" t="s">
        <v>2421</v>
      </c>
      <c r="O603" s="21" t="s">
        <v>2345</v>
      </c>
      <c r="P603" s="21" t="s">
        <v>2959</v>
      </c>
      <c r="Q603" s="21">
        <v>136</v>
      </c>
      <c r="R603" s="21">
        <v>0</v>
      </c>
      <c r="S603" s="21">
        <v>322</v>
      </c>
      <c r="T603" s="21">
        <v>458</v>
      </c>
      <c r="U603" s="21">
        <v>0.2969</v>
      </c>
      <c r="V603" s="21">
        <v>0</v>
      </c>
      <c r="W603" s="21">
        <v>0.2969</v>
      </c>
      <c r="X603" s="21" t="s">
        <v>2342</v>
      </c>
      <c r="Y603" s="21" t="s">
        <v>2342</v>
      </c>
      <c r="Z603" s="21" t="s">
        <v>2342</v>
      </c>
      <c r="AA603" s="21" t="s">
        <v>2342</v>
      </c>
      <c r="AB603" s="21" t="s">
        <v>2342</v>
      </c>
      <c r="AC603" s="21" t="s">
        <v>2342</v>
      </c>
      <c r="AD603" s="21" t="s">
        <v>2342</v>
      </c>
      <c r="AE603" s="21" t="s">
        <v>2015</v>
      </c>
      <c r="AF603" s="21" t="s">
        <v>2015</v>
      </c>
      <c r="AG603" s="21" t="s">
        <v>2015</v>
      </c>
      <c r="AH603" s="21" t="s">
        <v>2015</v>
      </c>
      <c r="AI603" s="21" t="s">
        <v>2015</v>
      </c>
      <c r="AJ603" s="21" t="s">
        <v>2015</v>
      </c>
      <c r="AK603" s="21" t="s">
        <v>2015</v>
      </c>
      <c r="AL603" s="21" t="s">
        <v>4802</v>
      </c>
    </row>
    <row r="604" spans="1:38" ht="15" customHeight="1">
      <c r="A604" s="21">
        <v>159907</v>
      </c>
      <c r="B604" s="21">
        <v>661260</v>
      </c>
      <c r="C604" s="21" t="s">
        <v>108</v>
      </c>
      <c r="D604" s="21" t="s">
        <v>2095</v>
      </c>
      <c r="E604" s="21" t="s">
        <v>10</v>
      </c>
      <c r="F604" s="21" t="s">
        <v>4864</v>
      </c>
      <c r="G604" s="21" t="s">
        <v>2340</v>
      </c>
      <c r="H604" s="21" t="s">
        <v>2341</v>
      </c>
      <c r="I604" s="21" t="s">
        <v>2015</v>
      </c>
      <c r="J604" s="21" t="s">
        <v>2342</v>
      </c>
      <c r="K604" s="21" t="s">
        <v>756</v>
      </c>
      <c r="L604" s="21" t="s">
        <v>2969</v>
      </c>
      <c r="M604" s="21"/>
      <c r="N604" s="21" t="s">
        <v>2421</v>
      </c>
      <c r="O604" s="21" t="s">
        <v>2345</v>
      </c>
      <c r="P604" s="21" t="s">
        <v>2958</v>
      </c>
      <c r="Q604" s="21">
        <v>271</v>
      </c>
      <c r="R604" s="21">
        <v>0</v>
      </c>
      <c r="S604" s="21">
        <v>198</v>
      </c>
      <c r="T604" s="21">
        <v>469</v>
      </c>
      <c r="U604" s="21">
        <v>0.57779999999999998</v>
      </c>
      <c r="V604" s="21">
        <v>0</v>
      </c>
      <c r="W604" s="21">
        <v>0.57779999999999998</v>
      </c>
      <c r="X604" s="21" t="s">
        <v>2342</v>
      </c>
      <c r="Y604" s="21" t="s">
        <v>2342</v>
      </c>
      <c r="Z604" s="21" t="s">
        <v>2342</v>
      </c>
      <c r="AA604" s="21" t="s">
        <v>2342</v>
      </c>
      <c r="AB604" s="21" t="s">
        <v>2342</v>
      </c>
      <c r="AC604" s="21" t="s">
        <v>2342</v>
      </c>
      <c r="AD604" s="21" t="s">
        <v>2342</v>
      </c>
      <c r="AE604" s="21" t="s">
        <v>2015</v>
      </c>
      <c r="AF604" s="21" t="s">
        <v>2015</v>
      </c>
      <c r="AG604" s="21" t="s">
        <v>2015</v>
      </c>
      <c r="AH604" s="21" t="s">
        <v>2015</v>
      </c>
      <c r="AI604" s="21" t="s">
        <v>2015</v>
      </c>
      <c r="AJ604" s="21" t="s">
        <v>2015</v>
      </c>
      <c r="AK604" s="21" t="s">
        <v>2015</v>
      </c>
      <c r="AL604" s="21" t="s">
        <v>4802</v>
      </c>
    </row>
    <row r="605" spans="1:38" ht="15" customHeight="1">
      <c r="A605" s="21">
        <v>159907</v>
      </c>
      <c r="B605" s="21">
        <v>661261</v>
      </c>
      <c r="C605" s="21" t="s">
        <v>108</v>
      </c>
      <c r="D605" s="21" t="s">
        <v>2095</v>
      </c>
      <c r="E605" s="21" t="s">
        <v>10</v>
      </c>
      <c r="F605" s="21" t="s">
        <v>4864</v>
      </c>
      <c r="G605" s="21" t="s">
        <v>2340</v>
      </c>
      <c r="H605" s="21" t="s">
        <v>2341</v>
      </c>
      <c r="I605" s="21" t="s">
        <v>2015</v>
      </c>
      <c r="J605" s="21" t="s">
        <v>2342</v>
      </c>
      <c r="K605" s="21" t="s">
        <v>757</v>
      </c>
      <c r="L605" s="21" t="s">
        <v>2970</v>
      </c>
      <c r="M605" s="21"/>
      <c r="N605" s="21" t="s">
        <v>2421</v>
      </c>
      <c r="O605" s="21" t="s">
        <v>2345</v>
      </c>
      <c r="P605" s="21" t="s">
        <v>2958</v>
      </c>
      <c r="Q605" s="21">
        <v>227</v>
      </c>
      <c r="R605" s="21">
        <v>0</v>
      </c>
      <c r="S605" s="21">
        <v>79</v>
      </c>
      <c r="T605" s="21">
        <v>306</v>
      </c>
      <c r="U605" s="21">
        <v>0.74180000000000001</v>
      </c>
      <c r="V605" s="21">
        <v>0</v>
      </c>
      <c r="W605" s="21">
        <v>0.74180000000000001</v>
      </c>
      <c r="X605" s="21" t="s">
        <v>2342</v>
      </c>
      <c r="Y605" s="21" t="s">
        <v>2342</v>
      </c>
      <c r="Z605" s="21" t="s">
        <v>2342</v>
      </c>
      <c r="AA605" s="21" t="s">
        <v>2342</v>
      </c>
      <c r="AB605" s="21" t="s">
        <v>2342</v>
      </c>
      <c r="AC605" s="21" t="s">
        <v>2342</v>
      </c>
      <c r="AD605" s="21" t="s">
        <v>2342</v>
      </c>
      <c r="AE605" s="21" t="s">
        <v>2015</v>
      </c>
      <c r="AF605" s="21" t="s">
        <v>2015</v>
      </c>
      <c r="AG605" s="21" t="s">
        <v>2015</v>
      </c>
      <c r="AH605" s="21" t="s">
        <v>2015</v>
      </c>
      <c r="AI605" s="21" t="s">
        <v>2015</v>
      </c>
      <c r="AJ605" s="21" t="s">
        <v>2015</v>
      </c>
      <c r="AK605" s="21" t="s">
        <v>2015</v>
      </c>
      <c r="AL605" s="21" t="s">
        <v>4802</v>
      </c>
    </row>
    <row r="606" spans="1:38" ht="15" customHeight="1">
      <c r="A606" s="21">
        <v>159907</v>
      </c>
      <c r="B606" s="21">
        <v>661262</v>
      </c>
      <c r="C606" s="21" t="s">
        <v>108</v>
      </c>
      <c r="D606" s="21" t="s">
        <v>2095</v>
      </c>
      <c r="E606" s="21" t="s">
        <v>10</v>
      </c>
      <c r="F606" s="21" t="s">
        <v>4864</v>
      </c>
      <c r="G606" s="21" t="s">
        <v>2340</v>
      </c>
      <c r="H606" s="21" t="s">
        <v>2341</v>
      </c>
      <c r="I606" s="21" t="s">
        <v>2015</v>
      </c>
      <c r="J606" s="21" t="s">
        <v>2342</v>
      </c>
      <c r="K606" s="21" t="s">
        <v>760</v>
      </c>
      <c r="L606" s="21" t="s">
        <v>2973</v>
      </c>
      <c r="M606" s="21"/>
      <c r="N606" s="21" t="s">
        <v>2568</v>
      </c>
      <c r="O606" s="21" t="s">
        <v>2345</v>
      </c>
      <c r="P606" s="21" t="s">
        <v>2569</v>
      </c>
      <c r="Q606" s="21">
        <v>117</v>
      </c>
      <c r="R606" s="21">
        <v>0</v>
      </c>
      <c r="S606" s="21">
        <v>291</v>
      </c>
      <c r="T606" s="21">
        <v>408</v>
      </c>
      <c r="U606" s="21">
        <v>0.2868</v>
      </c>
      <c r="V606" s="21">
        <v>0</v>
      </c>
      <c r="W606" s="21">
        <v>0.2868</v>
      </c>
      <c r="X606" s="21" t="s">
        <v>2342</v>
      </c>
      <c r="Y606" s="21" t="s">
        <v>2342</v>
      </c>
      <c r="Z606" s="21" t="s">
        <v>2342</v>
      </c>
      <c r="AA606" s="21" t="s">
        <v>2342</v>
      </c>
      <c r="AB606" s="21" t="s">
        <v>2342</v>
      </c>
      <c r="AC606" s="21" t="s">
        <v>2342</v>
      </c>
      <c r="AD606" s="21" t="s">
        <v>2342</v>
      </c>
      <c r="AE606" s="21" t="s">
        <v>2015</v>
      </c>
      <c r="AF606" s="21" t="s">
        <v>2015</v>
      </c>
      <c r="AG606" s="21" t="s">
        <v>2015</v>
      </c>
      <c r="AH606" s="21" t="s">
        <v>2015</v>
      </c>
      <c r="AI606" s="21" t="s">
        <v>2015</v>
      </c>
      <c r="AJ606" s="21" t="s">
        <v>2015</v>
      </c>
      <c r="AK606" s="21" t="s">
        <v>2015</v>
      </c>
      <c r="AL606" s="21" t="s">
        <v>4802</v>
      </c>
    </row>
    <row r="607" spans="1:38" ht="15" customHeight="1">
      <c r="A607" s="21">
        <v>159907</v>
      </c>
      <c r="B607" s="21">
        <v>661263</v>
      </c>
      <c r="C607" s="21" t="s">
        <v>108</v>
      </c>
      <c r="D607" s="21" t="s">
        <v>2095</v>
      </c>
      <c r="E607" s="21" t="s">
        <v>10</v>
      </c>
      <c r="F607" s="21" t="s">
        <v>4864</v>
      </c>
      <c r="G607" s="21" t="s">
        <v>2340</v>
      </c>
      <c r="H607" s="21" t="s">
        <v>2341</v>
      </c>
      <c r="I607" s="21" t="s">
        <v>2015</v>
      </c>
      <c r="J607" s="21" t="s">
        <v>2342</v>
      </c>
      <c r="K607" s="21" t="s">
        <v>761</v>
      </c>
      <c r="L607" s="21" t="s">
        <v>5439</v>
      </c>
      <c r="M607" s="21"/>
      <c r="N607" s="21" t="s">
        <v>2421</v>
      </c>
      <c r="O607" s="21" t="s">
        <v>2345</v>
      </c>
      <c r="P607" s="21" t="s">
        <v>2955</v>
      </c>
      <c r="Q607" s="21">
        <v>393</v>
      </c>
      <c r="R607" s="21">
        <v>0</v>
      </c>
      <c r="S607" s="21">
        <v>65</v>
      </c>
      <c r="T607" s="21">
        <v>458</v>
      </c>
      <c r="U607" s="21">
        <v>0.85809999999999997</v>
      </c>
      <c r="V607" s="21">
        <v>0</v>
      </c>
      <c r="W607" s="21">
        <v>0.85809999999999997</v>
      </c>
      <c r="X607" s="21" t="s">
        <v>2342</v>
      </c>
      <c r="Y607" s="21" t="s">
        <v>2342</v>
      </c>
      <c r="Z607" s="21" t="s">
        <v>2342</v>
      </c>
      <c r="AA607" s="21" t="s">
        <v>2342</v>
      </c>
      <c r="AB607" s="21" t="s">
        <v>2342</v>
      </c>
      <c r="AC607" s="21" t="s">
        <v>2342</v>
      </c>
      <c r="AD607" s="21" t="s">
        <v>2342</v>
      </c>
      <c r="AE607" s="21" t="s">
        <v>2015</v>
      </c>
      <c r="AF607" s="21" t="s">
        <v>2015</v>
      </c>
      <c r="AG607" s="21" t="s">
        <v>2015</v>
      </c>
      <c r="AH607" s="21" t="s">
        <v>2015</v>
      </c>
      <c r="AI607" s="21" t="s">
        <v>2015</v>
      </c>
      <c r="AJ607" s="21" t="s">
        <v>2015</v>
      </c>
      <c r="AK607" s="21" t="s">
        <v>2015</v>
      </c>
      <c r="AL607" s="21" t="s">
        <v>4802</v>
      </c>
    </row>
    <row r="608" spans="1:38" ht="15" customHeight="1">
      <c r="A608" s="21">
        <v>159907</v>
      </c>
      <c r="B608" s="21">
        <v>661264</v>
      </c>
      <c r="C608" s="21" t="s">
        <v>108</v>
      </c>
      <c r="D608" s="21" t="s">
        <v>2095</v>
      </c>
      <c r="E608" s="21" t="s">
        <v>10</v>
      </c>
      <c r="F608" s="21" t="s">
        <v>4864</v>
      </c>
      <c r="G608" s="21" t="s">
        <v>2340</v>
      </c>
      <c r="H608" s="21" t="s">
        <v>2341</v>
      </c>
      <c r="I608" s="21" t="s">
        <v>2015</v>
      </c>
      <c r="J608" s="21" t="s">
        <v>2342</v>
      </c>
      <c r="K608" s="21" t="s">
        <v>763</v>
      </c>
      <c r="L608" s="21" t="s">
        <v>2974</v>
      </c>
      <c r="M608" s="21"/>
      <c r="N608" s="21" t="s">
        <v>2421</v>
      </c>
      <c r="O608" s="21" t="s">
        <v>2345</v>
      </c>
      <c r="P608" s="21" t="s">
        <v>2963</v>
      </c>
      <c r="Q608" s="21">
        <v>404</v>
      </c>
      <c r="R608" s="21">
        <v>0</v>
      </c>
      <c r="S608" s="21">
        <v>123</v>
      </c>
      <c r="T608" s="21">
        <v>527</v>
      </c>
      <c r="U608" s="21">
        <v>0.76659999999999995</v>
      </c>
      <c r="V608" s="21">
        <v>0</v>
      </c>
      <c r="W608" s="21">
        <v>0.76659999999999995</v>
      </c>
      <c r="X608" s="21" t="s">
        <v>2342</v>
      </c>
      <c r="Y608" s="21" t="s">
        <v>2342</v>
      </c>
      <c r="Z608" s="21" t="s">
        <v>2342</v>
      </c>
      <c r="AA608" s="21" t="s">
        <v>2342</v>
      </c>
      <c r="AB608" s="21" t="s">
        <v>2342</v>
      </c>
      <c r="AC608" s="21" t="s">
        <v>2342</v>
      </c>
      <c r="AD608" s="21" t="s">
        <v>2342</v>
      </c>
      <c r="AE608" s="21" t="s">
        <v>2015</v>
      </c>
      <c r="AF608" s="21" t="s">
        <v>2015</v>
      </c>
      <c r="AG608" s="21" t="s">
        <v>2015</v>
      </c>
      <c r="AH608" s="21" t="s">
        <v>2015</v>
      </c>
      <c r="AI608" s="21" t="s">
        <v>2015</v>
      </c>
      <c r="AJ608" s="21" t="s">
        <v>2015</v>
      </c>
      <c r="AK608" s="21" t="s">
        <v>2015</v>
      </c>
      <c r="AL608" s="21" t="s">
        <v>4802</v>
      </c>
    </row>
    <row r="609" spans="1:38" ht="15" customHeight="1">
      <c r="A609" s="21">
        <v>159907</v>
      </c>
      <c r="B609" s="21">
        <v>661265</v>
      </c>
      <c r="C609" s="21" t="s">
        <v>108</v>
      </c>
      <c r="D609" s="21" t="s">
        <v>2095</v>
      </c>
      <c r="E609" s="21" t="s">
        <v>10</v>
      </c>
      <c r="F609" s="21" t="s">
        <v>4864</v>
      </c>
      <c r="G609" s="21" t="s">
        <v>2340</v>
      </c>
      <c r="H609" s="21" t="s">
        <v>2341</v>
      </c>
      <c r="I609" s="21" t="s">
        <v>2015</v>
      </c>
      <c r="J609" s="21" t="s">
        <v>2342</v>
      </c>
      <c r="K609" s="21" t="s">
        <v>764</v>
      </c>
      <c r="L609" s="21" t="s">
        <v>5441</v>
      </c>
      <c r="M609" s="21"/>
      <c r="N609" s="21" t="s">
        <v>2421</v>
      </c>
      <c r="O609" s="21" t="s">
        <v>2345</v>
      </c>
      <c r="P609" s="21" t="s">
        <v>2955</v>
      </c>
      <c r="Q609" s="21">
        <v>250</v>
      </c>
      <c r="R609" s="21">
        <v>0</v>
      </c>
      <c r="S609" s="21">
        <v>36</v>
      </c>
      <c r="T609" s="21">
        <v>286</v>
      </c>
      <c r="U609" s="21">
        <v>0.87409999999999999</v>
      </c>
      <c r="V609" s="21">
        <v>0</v>
      </c>
      <c r="W609" s="21">
        <v>0.87409999999999999</v>
      </c>
      <c r="X609" s="21" t="s">
        <v>2342</v>
      </c>
      <c r="Y609" s="21" t="s">
        <v>2342</v>
      </c>
      <c r="Z609" s="21" t="s">
        <v>2342</v>
      </c>
      <c r="AA609" s="21" t="s">
        <v>2342</v>
      </c>
      <c r="AB609" s="21" t="s">
        <v>2342</v>
      </c>
      <c r="AC609" s="21" t="s">
        <v>2342</v>
      </c>
      <c r="AD609" s="21" t="s">
        <v>2342</v>
      </c>
      <c r="AE609" s="21" t="s">
        <v>2015</v>
      </c>
      <c r="AF609" s="21" t="s">
        <v>2015</v>
      </c>
      <c r="AG609" s="21" t="s">
        <v>2015</v>
      </c>
      <c r="AH609" s="21" t="s">
        <v>2015</v>
      </c>
      <c r="AI609" s="21" t="s">
        <v>2015</v>
      </c>
      <c r="AJ609" s="21" t="s">
        <v>2015</v>
      </c>
      <c r="AK609" s="21" t="s">
        <v>2015</v>
      </c>
      <c r="AL609" s="21" t="s">
        <v>4802</v>
      </c>
    </row>
    <row r="610" spans="1:38" ht="15" customHeight="1">
      <c r="A610" s="21">
        <v>159907</v>
      </c>
      <c r="B610" s="21">
        <v>661267</v>
      </c>
      <c r="C610" s="21" t="s">
        <v>108</v>
      </c>
      <c r="D610" s="21" t="s">
        <v>2095</v>
      </c>
      <c r="E610" s="21" t="s">
        <v>10</v>
      </c>
      <c r="F610" s="21" t="s">
        <v>4864</v>
      </c>
      <c r="G610" s="21" t="s">
        <v>2340</v>
      </c>
      <c r="H610" s="21" t="s">
        <v>2341</v>
      </c>
      <c r="I610" s="21" t="s">
        <v>2015</v>
      </c>
      <c r="J610" s="21" t="s">
        <v>2342</v>
      </c>
      <c r="K610" s="21" t="s">
        <v>345</v>
      </c>
      <c r="L610" s="21" t="s">
        <v>5444</v>
      </c>
      <c r="M610" s="21"/>
      <c r="N610" s="21" t="s">
        <v>2421</v>
      </c>
      <c r="O610" s="21" t="s">
        <v>2345</v>
      </c>
      <c r="P610" s="21" t="s">
        <v>2955</v>
      </c>
      <c r="Q610" s="21">
        <v>305</v>
      </c>
      <c r="R610" s="21">
        <v>0</v>
      </c>
      <c r="S610" s="21">
        <v>238</v>
      </c>
      <c r="T610" s="21">
        <v>543</v>
      </c>
      <c r="U610" s="21">
        <v>0.56169999999999998</v>
      </c>
      <c r="V610" s="21">
        <v>0</v>
      </c>
      <c r="W610" s="21">
        <v>0.56169999999999998</v>
      </c>
      <c r="X610" s="21" t="s">
        <v>2342</v>
      </c>
      <c r="Y610" s="21" t="s">
        <v>2342</v>
      </c>
      <c r="Z610" s="21" t="s">
        <v>2342</v>
      </c>
      <c r="AA610" s="21" t="s">
        <v>2342</v>
      </c>
      <c r="AB610" s="21" t="s">
        <v>2342</v>
      </c>
      <c r="AC610" s="21" t="s">
        <v>2342</v>
      </c>
      <c r="AD610" s="21" t="s">
        <v>2342</v>
      </c>
      <c r="AE610" s="21" t="s">
        <v>2015</v>
      </c>
      <c r="AF610" s="21" t="s">
        <v>2015</v>
      </c>
      <c r="AG610" s="21" t="s">
        <v>2015</v>
      </c>
      <c r="AH610" s="21" t="s">
        <v>2015</v>
      </c>
      <c r="AI610" s="21" t="s">
        <v>2015</v>
      </c>
      <c r="AJ610" s="21" t="s">
        <v>2015</v>
      </c>
      <c r="AK610" s="21" t="s">
        <v>2015</v>
      </c>
      <c r="AL610" s="21" t="s">
        <v>4802</v>
      </c>
    </row>
    <row r="611" spans="1:38" ht="15" customHeight="1">
      <c r="A611" s="21">
        <v>159907</v>
      </c>
      <c r="B611" s="21">
        <v>661268</v>
      </c>
      <c r="C611" s="21" t="s">
        <v>108</v>
      </c>
      <c r="D611" s="21" t="s">
        <v>2095</v>
      </c>
      <c r="E611" s="21" t="s">
        <v>10</v>
      </c>
      <c r="F611" s="21" t="s">
        <v>4864</v>
      </c>
      <c r="G611" s="21" t="s">
        <v>2340</v>
      </c>
      <c r="H611" s="21" t="s">
        <v>2341</v>
      </c>
      <c r="I611" s="21" t="s">
        <v>2015</v>
      </c>
      <c r="J611" s="21" t="s">
        <v>2342</v>
      </c>
      <c r="K611" s="21" t="s">
        <v>768</v>
      </c>
      <c r="L611" s="21" t="s">
        <v>5445</v>
      </c>
      <c r="M611" s="21"/>
      <c r="N611" s="21" t="s">
        <v>2421</v>
      </c>
      <c r="O611" s="21" t="s">
        <v>2345</v>
      </c>
      <c r="P611" s="21" t="s">
        <v>2959</v>
      </c>
      <c r="Q611" s="21">
        <v>203</v>
      </c>
      <c r="R611" s="21">
        <v>0</v>
      </c>
      <c r="S611" s="21">
        <v>120</v>
      </c>
      <c r="T611" s="21">
        <v>323</v>
      </c>
      <c r="U611" s="21">
        <v>0.62849999999999995</v>
      </c>
      <c r="V611" s="21">
        <v>0</v>
      </c>
      <c r="W611" s="21">
        <v>0.62849999999999995</v>
      </c>
      <c r="X611" s="21" t="s">
        <v>2342</v>
      </c>
      <c r="Y611" s="21" t="s">
        <v>2342</v>
      </c>
      <c r="Z611" s="21" t="s">
        <v>2342</v>
      </c>
      <c r="AA611" s="21" t="s">
        <v>2342</v>
      </c>
      <c r="AB611" s="21" t="s">
        <v>2342</v>
      </c>
      <c r="AC611" s="21" t="s">
        <v>2342</v>
      </c>
      <c r="AD611" s="21" t="s">
        <v>2342</v>
      </c>
      <c r="AE611" s="21" t="s">
        <v>2015</v>
      </c>
      <c r="AF611" s="21" t="s">
        <v>2015</v>
      </c>
      <c r="AG611" s="21" t="s">
        <v>2015</v>
      </c>
      <c r="AH611" s="21" t="s">
        <v>2015</v>
      </c>
      <c r="AI611" s="21" t="s">
        <v>2015</v>
      </c>
      <c r="AJ611" s="21" t="s">
        <v>2015</v>
      </c>
      <c r="AK611" s="21" t="s">
        <v>2015</v>
      </c>
      <c r="AL611" s="21" t="s">
        <v>4802</v>
      </c>
    </row>
    <row r="612" spans="1:38" ht="15" customHeight="1">
      <c r="A612" s="21">
        <v>159907</v>
      </c>
      <c r="B612" s="21">
        <v>661269</v>
      </c>
      <c r="C612" s="21" t="s">
        <v>108</v>
      </c>
      <c r="D612" s="21" t="s">
        <v>2095</v>
      </c>
      <c r="E612" s="21" t="s">
        <v>10</v>
      </c>
      <c r="F612" s="21" t="s">
        <v>4864</v>
      </c>
      <c r="G612" s="21" t="s">
        <v>2340</v>
      </c>
      <c r="H612" s="21" t="s">
        <v>2341</v>
      </c>
      <c r="I612" s="21" t="s">
        <v>2015</v>
      </c>
      <c r="J612" s="21" t="s">
        <v>2342</v>
      </c>
      <c r="K612" s="21" t="s">
        <v>770</v>
      </c>
      <c r="L612" s="21" t="s">
        <v>2977</v>
      </c>
      <c r="M612" s="21"/>
      <c r="N612" s="21" t="s">
        <v>2421</v>
      </c>
      <c r="O612" s="21" t="s">
        <v>2345</v>
      </c>
      <c r="P612" s="21" t="s">
        <v>2955</v>
      </c>
      <c r="Q612" s="21">
        <v>336</v>
      </c>
      <c r="R612" s="21">
        <v>0</v>
      </c>
      <c r="S612" s="21">
        <v>128</v>
      </c>
      <c r="T612" s="21">
        <v>464</v>
      </c>
      <c r="U612" s="21">
        <v>0.72409999999999997</v>
      </c>
      <c r="V612" s="21">
        <v>0</v>
      </c>
      <c r="W612" s="21">
        <v>0.72409999999999997</v>
      </c>
      <c r="X612" s="21" t="s">
        <v>2342</v>
      </c>
      <c r="Y612" s="21" t="s">
        <v>2342</v>
      </c>
      <c r="Z612" s="21" t="s">
        <v>2342</v>
      </c>
      <c r="AA612" s="21" t="s">
        <v>2342</v>
      </c>
      <c r="AB612" s="21" t="s">
        <v>2342</v>
      </c>
      <c r="AC612" s="21" t="s">
        <v>2342</v>
      </c>
      <c r="AD612" s="21" t="s">
        <v>2342</v>
      </c>
      <c r="AE612" s="21" t="s">
        <v>2015</v>
      </c>
      <c r="AF612" s="21" t="s">
        <v>2015</v>
      </c>
      <c r="AG612" s="21" t="s">
        <v>2015</v>
      </c>
      <c r="AH612" s="21" t="s">
        <v>2015</v>
      </c>
      <c r="AI612" s="21" t="s">
        <v>2015</v>
      </c>
      <c r="AJ612" s="21" t="s">
        <v>2015</v>
      </c>
      <c r="AK612" s="21" t="s">
        <v>2015</v>
      </c>
      <c r="AL612" s="21" t="s">
        <v>4802</v>
      </c>
    </row>
    <row r="613" spans="1:38" ht="15" customHeight="1">
      <c r="A613" s="21">
        <v>159907</v>
      </c>
      <c r="B613" s="21">
        <v>661270</v>
      </c>
      <c r="C613" s="21" t="s">
        <v>108</v>
      </c>
      <c r="D613" s="21" t="s">
        <v>2095</v>
      </c>
      <c r="E613" s="21" t="s">
        <v>10</v>
      </c>
      <c r="F613" s="21" t="s">
        <v>4864</v>
      </c>
      <c r="G613" s="21" t="s">
        <v>2340</v>
      </c>
      <c r="H613" s="21" t="s">
        <v>2341</v>
      </c>
      <c r="I613" s="21" t="s">
        <v>2015</v>
      </c>
      <c r="J613" s="21" t="s">
        <v>2342</v>
      </c>
      <c r="K613" s="21" t="s">
        <v>771</v>
      </c>
      <c r="L613" s="21" t="s">
        <v>2978</v>
      </c>
      <c r="M613" s="21"/>
      <c r="N613" s="21" t="s">
        <v>2421</v>
      </c>
      <c r="O613" s="21" t="s">
        <v>2345</v>
      </c>
      <c r="P613" s="21" t="s">
        <v>2422</v>
      </c>
      <c r="Q613" s="21">
        <v>312</v>
      </c>
      <c r="R613" s="21">
        <v>0</v>
      </c>
      <c r="S613" s="21">
        <v>113</v>
      </c>
      <c r="T613" s="21">
        <v>425</v>
      </c>
      <c r="U613" s="21">
        <v>0.73409999999999997</v>
      </c>
      <c r="V613" s="21">
        <v>0</v>
      </c>
      <c r="W613" s="21">
        <v>0.73409999999999997</v>
      </c>
      <c r="X613" s="21" t="s">
        <v>2342</v>
      </c>
      <c r="Y613" s="21" t="s">
        <v>2342</v>
      </c>
      <c r="Z613" s="21" t="s">
        <v>2342</v>
      </c>
      <c r="AA613" s="21" t="s">
        <v>2342</v>
      </c>
      <c r="AB613" s="21" t="s">
        <v>2342</v>
      </c>
      <c r="AC613" s="21" t="s">
        <v>2342</v>
      </c>
      <c r="AD613" s="21" t="s">
        <v>2342</v>
      </c>
      <c r="AE613" s="21" t="s">
        <v>2015</v>
      </c>
      <c r="AF613" s="21" t="s">
        <v>2015</v>
      </c>
      <c r="AG613" s="21" t="s">
        <v>2015</v>
      </c>
      <c r="AH613" s="21" t="s">
        <v>2015</v>
      </c>
      <c r="AI613" s="21" t="s">
        <v>2015</v>
      </c>
      <c r="AJ613" s="21" t="s">
        <v>2015</v>
      </c>
      <c r="AK613" s="21" t="s">
        <v>2015</v>
      </c>
      <c r="AL613" s="21" t="s">
        <v>4802</v>
      </c>
    </row>
    <row r="614" spans="1:38" ht="15" customHeight="1">
      <c r="A614" s="21">
        <v>159907</v>
      </c>
      <c r="B614" s="21">
        <v>661271</v>
      </c>
      <c r="C614" s="21" t="s">
        <v>108</v>
      </c>
      <c r="D614" s="21" t="s">
        <v>2095</v>
      </c>
      <c r="E614" s="21" t="s">
        <v>10</v>
      </c>
      <c r="F614" s="21" t="s">
        <v>4864</v>
      </c>
      <c r="G614" s="21" t="s">
        <v>2340</v>
      </c>
      <c r="H614" s="21" t="s">
        <v>2341</v>
      </c>
      <c r="I614" s="21" t="s">
        <v>2015</v>
      </c>
      <c r="J614" s="21" t="s">
        <v>2342</v>
      </c>
      <c r="K614" s="21" t="s">
        <v>566</v>
      </c>
      <c r="L614" s="21" t="s">
        <v>2979</v>
      </c>
      <c r="M614" s="21"/>
      <c r="N614" s="21" t="s">
        <v>2421</v>
      </c>
      <c r="O614" s="21" t="s">
        <v>2345</v>
      </c>
      <c r="P614" s="21" t="s">
        <v>2422</v>
      </c>
      <c r="Q614" s="21">
        <v>318</v>
      </c>
      <c r="R614" s="21">
        <v>0</v>
      </c>
      <c r="S614" s="21">
        <v>126</v>
      </c>
      <c r="T614" s="21">
        <v>444</v>
      </c>
      <c r="U614" s="21">
        <v>0.71619999999999995</v>
      </c>
      <c r="V614" s="21">
        <v>0</v>
      </c>
      <c r="W614" s="21">
        <v>0.71619999999999995</v>
      </c>
      <c r="X614" s="21" t="s">
        <v>2342</v>
      </c>
      <c r="Y614" s="21" t="s">
        <v>2342</v>
      </c>
      <c r="Z614" s="21" t="s">
        <v>2342</v>
      </c>
      <c r="AA614" s="21" t="s">
        <v>2342</v>
      </c>
      <c r="AB614" s="21" t="s">
        <v>2342</v>
      </c>
      <c r="AC614" s="21" t="s">
        <v>2342</v>
      </c>
      <c r="AD614" s="21" t="s">
        <v>2342</v>
      </c>
      <c r="AE614" s="21" t="s">
        <v>2015</v>
      </c>
      <c r="AF614" s="21" t="s">
        <v>2015</v>
      </c>
      <c r="AG614" s="21" t="s">
        <v>2015</v>
      </c>
      <c r="AH614" s="21" t="s">
        <v>2015</v>
      </c>
      <c r="AI614" s="21" t="s">
        <v>2015</v>
      </c>
      <c r="AJ614" s="21" t="s">
        <v>2015</v>
      </c>
      <c r="AK614" s="21" t="s">
        <v>2015</v>
      </c>
      <c r="AL614" s="21" t="s">
        <v>4802</v>
      </c>
    </row>
    <row r="615" spans="1:38" ht="15" customHeight="1">
      <c r="A615" s="21">
        <v>159907</v>
      </c>
      <c r="B615" s="21">
        <v>661275</v>
      </c>
      <c r="C615" s="21" t="s">
        <v>108</v>
      </c>
      <c r="D615" s="21" t="s">
        <v>2095</v>
      </c>
      <c r="E615" s="21" t="s">
        <v>10</v>
      </c>
      <c r="F615" s="21" t="s">
        <v>4864</v>
      </c>
      <c r="G615" s="21" t="s">
        <v>2340</v>
      </c>
      <c r="H615" s="21" t="s">
        <v>2341</v>
      </c>
      <c r="I615" s="21" t="s">
        <v>2015</v>
      </c>
      <c r="J615" s="21" t="s">
        <v>2342</v>
      </c>
      <c r="K615" s="21" t="s">
        <v>767</v>
      </c>
      <c r="L615" s="21" t="s">
        <v>5443</v>
      </c>
      <c r="M615" s="21"/>
      <c r="N615" s="21" t="s">
        <v>2421</v>
      </c>
      <c r="O615" s="21" t="s">
        <v>2345</v>
      </c>
      <c r="P615" s="21" t="s">
        <v>2958</v>
      </c>
      <c r="Q615" s="21">
        <v>493</v>
      </c>
      <c r="R615" s="21">
        <v>0</v>
      </c>
      <c r="S615" s="21">
        <v>381</v>
      </c>
      <c r="T615" s="21">
        <v>874</v>
      </c>
      <c r="U615" s="21">
        <v>0.56410000000000005</v>
      </c>
      <c r="V615" s="21">
        <v>0</v>
      </c>
      <c r="W615" s="21">
        <v>0.56410000000000005</v>
      </c>
      <c r="X615" s="21" t="s">
        <v>2015</v>
      </c>
      <c r="Y615" s="21" t="s">
        <v>2015</v>
      </c>
      <c r="Z615" s="21" t="s">
        <v>2015</v>
      </c>
      <c r="AA615" s="21" t="s">
        <v>2015</v>
      </c>
      <c r="AB615" s="21" t="s">
        <v>2015</v>
      </c>
      <c r="AC615" s="21" t="s">
        <v>2015</v>
      </c>
      <c r="AD615" s="21" t="s">
        <v>2015</v>
      </c>
      <c r="AE615" s="21" t="s">
        <v>2342</v>
      </c>
      <c r="AF615" s="21" t="s">
        <v>2342</v>
      </c>
      <c r="AG615" s="21" t="s">
        <v>2342</v>
      </c>
      <c r="AH615" s="21" t="s">
        <v>2015</v>
      </c>
      <c r="AI615" s="21" t="s">
        <v>2015</v>
      </c>
      <c r="AJ615" s="21" t="s">
        <v>2015</v>
      </c>
      <c r="AK615" s="21" t="s">
        <v>2015</v>
      </c>
      <c r="AL615" s="21" t="s">
        <v>4802</v>
      </c>
    </row>
    <row r="616" spans="1:38" ht="15" customHeight="1">
      <c r="A616" s="21">
        <v>159907</v>
      </c>
      <c r="B616" s="21">
        <v>661276</v>
      </c>
      <c r="C616" s="21" t="s">
        <v>108</v>
      </c>
      <c r="D616" s="21" t="s">
        <v>2095</v>
      </c>
      <c r="E616" s="21" t="s">
        <v>10</v>
      </c>
      <c r="F616" s="21" t="s">
        <v>4864</v>
      </c>
      <c r="G616" s="21" t="s">
        <v>2340</v>
      </c>
      <c r="H616" s="21" t="s">
        <v>2341</v>
      </c>
      <c r="I616" s="21" t="s">
        <v>2015</v>
      </c>
      <c r="J616" s="21" t="s">
        <v>2342</v>
      </c>
      <c r="K616" s="21" t="s">
        <v>769</v>
      </c>
      <c r="L616" s="21" t="s">
        <v>5446</v>
      </c>
      <c r="M616" s="21"/>
      <c r="N616" s="21" t="s">
        <v>2976</v>
      </c>
      <c r="O616" s="21" t="s">
        <v>2345</v>
      </c>
      <c r="P616" s="21" t="s">
        <v>2959</v>
      </c>
      <c r="Q616" s="21">
        <v>406</v>
      </c>
      <c r="R616" s="21">
        <v>0</v>
      </c>
      <c r="S616" s="21">
        <v>469</v>
      </c>
      <c r="T616" s="21">
        <v>875</v>
      </c>
      <c r="U616" s="21">
        <v>0.46400000000000002</v>
      </c>
      <c r="V616" s="21">
        <v>0</v>
      </c>
      <c r="W616" s="21">
        <v>0.46400000000000002</v>
      </c>
      <c r="X616" s="21" t="s">
        <v>2015</v>
      </c>
      <c r="Y616" s="21" t="s">
        <v>2015</v>
      </c>
      <c r="Z616" s="21" t="s">
        <v>2015</v>
      </c>
      <c r="AA616" s="21" t="s">
        <v>2015</v>
      </c>
      <c r="AB616" s="21" t="s">
        <v>2015</v>
      </c>
      <c r="AC616" s="21" t="s">
        <v>2015</v>
      </c>
      <c r="AD616" s="21" t="s">
        <v>2015</v>
      </c>
      <c r="AE616" s="21" t="s">
        <v>2342</v>
      </c>
      <c r="AF616" s="21" t="s">
        <v>2342</v>
      </c>
      <c r="AG616" s="21" t="s">
        <v>2342</v>
      </c>
      <c r="AH616" s="21" t="s">
        <v>2015</v>
      </c>
      <c r="AI616" s="21" t="s">
        <v>2015</v>
      </c>
      <c r="AJ616" s="21" t="s">
        <v>2015</v>
      </c>
      <c r="AK616" s="21" t="s">
        <v>2015</v>
      </c>
      <c r="AL616" s="21" t="s">
        <v>4802</v>
      </c>
    </row>
    <row r="617" spans="1:38" ht="15" customHeight="1">
      <c r="A617" s="21">
        <v>159907</v>
      </c>
      <c r="B617" s="21">
        <v>661277</v>
      </c>
      <c r="C617" s="21" t="s">
        <v>108</v>
      </c>
      <c r="D617" s="21" t="s">
        <v>2095</v>
      </c>
      <c r="E617" s="21" t="s">
        <v>10</v>
      </c>
      <c r="F617" s="21" t="s">
        <v>4864</v>
      </c>
      <c r="G617" s="21" t="s">
        <v>2340</v>
      </c>
      <c r="H617" s="21" t="s">
        <v>2341</v>
      </c>
      <c r="I617" s="21" t="s">
        <v>2015</v>
      </c>
      <c r="J617" s="21" t="s">
        <v>2342</v>
      </c>
      <c r="K617" s="21" t="s">
        <v>773</v>
      </c>
      <c r="L617" s="21" t="s">
        <v>2981</v>
      </c>
      <c r="M617" s="21"/>
      <c r="N617" s="21" t="s">
        <v>2421</v>
      </c>
      <c r="O617" s="21" t="s">
        <v>2345</v>
      </c>
      <c r="P617" s="21" t="s">
        <v>2959</v>
      </c>
      <c r="Q617" s="21">
        <v>637</v>
      </c>
      <c r="R617" s="21">
        <v>0</v>
      </c>
      <c r="S617" s="21">
        <v>154</v>
      </c>
      <c r="T617" s="21">
        <v>791</v>
      </c>
      <c r="U617" s="21">
        <v>0.80530000000000002</v>
      </c>
      <c r="V617" s="21">
        <v>0</v>
      </c>
      <c r="W617" s="21">
        <v>0.80530000000000002</v>
      </c>
      <c r="X617" s="21" t="s">
        <v>2015</v>
      </c>
      <c r="Y617" s="21" t="s">
        <v>2015</v>
      </c>
      <c r="Z617" s="21" t="s">
        <v>2015</v>
      </c>
      <c r="AA617" s="21" t="s">
        <v>2015</v>
      </c>
      <c r="AB617" s="21" t="s">
        <v>2015</v>
      </c>
      <c r="AC617" s="21" t="s">
        <v>2015</v>
      </c>
      <c r="AD617" s="21" t="s">
        <v>2015</v>
      </c>
      <c r="AE617" s="21" t="s">
        <v>2342</v>
      </c>
      <c r="AF617" s="21" t="s">
        <v>2342</v>
      </c>
      <c r="AG617" s="21" t="s">
        <v>2342</v>
      </c>
      <c r="AH617" s="21" t="s">
        <v>2015</v>
      </c>
      <c r="AI617" s="21" t="s">
        <v>2015</v>
      </c>
      <c r="AJ617" s="21" t="s">
        <v>2015</v>
      </c>
      <c r="AK617" s="21" t="s">
        <v>2015</v>
      </c>
      <c r="AL617" s="21" t="s">
        <v>4802</v>
      </c>
    </row>
    <row r="618" spans="1:38" ht="15" customHeight="1">
      <c r="A618" s="21">
        <v>159907</v>
      </c>
      <c r="B618" s="21">
        <v>661278</v>
      </c>
      <c r="C618" s="21" t="s">
        <v>108</v>
      </c>
      <c r="D618" s="21" t="s">
        <v>2095</v>
      </c>
      <c r="E618" s="21" t="s">
        <v>10</v>
      </c>
      <c r="F618" s="21" t="s">
        <v>4864</v>
      </c>
      <c r="G618" s="21" t="s">
        <v>2340</v>
      </c>
      <c r="H618" s="21" t="s">
        <v>2341</v>
      </c>
      <c r="I618" s="21" t="s">
        <v>2015</v>
      </c>
      <c r="J618" s="21" t="s">
        <v>2342</v>
      </c>
      <c r="K618" s="21" t="s">
        <v>752</v>
      </c>
      <c r="L618" s="21" t="s">
        <v>2965</v>
      </c>
      <c r="M618" s="21"/>
      <c r="N618" s="21" t="s">
        <v>2421</v>
      </c>
      <c r="O618" s="21" t="s">
        <v>2345</v>
      </c>
      <c r="P618" s="21" t="s">
        <v>2958</v>
      </c>
      <c r="Q618" s="21">
        <v>1150</v>
      </c>
      <c r="R618" s="21">
        <v>0</v>
      </c>
      <c r="S618" s="21">
        <v>388</v>
      </c>
      <c r="T618" s="21">
        <v>1538</v>
      </c>
      <c r="U618" s="21">
        <v>0.74770000000000003</v>
      </c>
      <c r="V618" s="21">
        <v>0</v>
      </c>
      <c r="W618" s="21">
        <v>0.74770000000000003</v>
      </c>
      <c r="X618" s="21" t="s">
        <v>2015</v>
      </c>
      <c r="Y618" s="21" t="s">
        <v>2015</v>
      </c>
      <c r="Z618" s="21" t="s">
        <v>2015</v>
      </c>
      <c r="AA618" s="21" t="s">
        <v>2015</v>
      </c>
      <c r="AB618" s="21" t="s">
        <v>2015</v>
      </c>
      <c r="AC618" s="21" t="s">
        <v>2015</v>
      </c>
      <c r="AD618" s="21" t="s">
        <v>2015</v>
      </c>
      <c r="AE618" s="21" t="s">
        <v>2015</v>
      </c>
      <c r="AF618" s="21" t="s">
        <v>2015</v>
      </c>
      <c r="AG618" s="21" t="s">
        <v>2015</v>
      </c>
      <c r="AH618" s="21" t="s">
        <v>2342</v>
      </c>
      <c r="AI618" s="21" t="s">
        <v>2342</v>
      </c>
      <c r="AJ618" s="21" t="s">
        <v>2342</v>
      </c>
      <c r="AK618" s="21" t="s">
        <v>2342</v>
      </c>
      <c r="AL618" s="21" t="s">
        <v>4802</v>
      </c>
    </row>
    <row r="619" spans="1:38" ht="15" customHeight="1">
      <c r="A619" s="21">
        <v>159907</v>
      </c>
      <c r="B619" s="21">
        <v>661279</v>
      </c>
      <c r="C619" s="21" t="s">
        <v>108</v>
      </c>
      <c r="D619" s="21" t="s">
        <v>2095</v>
      </c>
      <c r="E619" s="21" t="s">
        <v>10</v>
      </c>
      <c r="F619" s="21" t="s">
        <v>4864</v>
      </c>
      <c r="G619" s="21" t="s">
        <v>2340</v>
      </c>
      <c r="H619" s="21" t="s">
        <v>2341</v>
      </c>
      <c r="I619" s="21" t="s">
        <v>2015</v>
      </c>
      <c r="J619" s="21" t="s">
        <v>2342</v>
      </c>
      <c r="K619" s="21" t="s">
        <v>765</v>
      </c>
      <c r="L619" s="21" t="s">
        <v>2975</v>
      </c>
      <c r="M619" s="21"/>
      <c r="N619" s="21" t="s">
        <v>2421</v>
      </c>
      <c r="O619" s="21" t="s">
        <v>2345</v>
      </c>
      <c r="P619" s="21" t="s">
        <v>2959</v>
      </c>
      <c r="Q619" s="21">
        <v>916</v>
      </c>
      <c r="R619" s="21">
        <v>0</v>
      </c>
      <c r="S619" s="21">
        <v>677</v>
      </c>
      <c r="T619" s="21">
        <v>1593</v>
      </c>
      <c r="U619" s="21">
        <v>0.57499999999999996</v>
      </c>
      <c r="V619" s="21">
        <v>0</v>
      </c>
      <c r="W619" s="21">
        <v>0.57499999999999996</v>
      </c>
      <c r="X619" s="21" t="s">
        <v>2015</v>
      </c>
      <c r="Y619" s="21" t="s">
        <v>2015</v>
      </c>
      <c r="Z619" s="21" t="s">
        <v>2015</v>
      </c>
      <c r="AA619" s="21" t="s">
        <v>2015</v>
      </c>
      <c r="AB619" s="21" t="s">
        <v>2015</v>
      </c>
      <c r="AC619" s="21" t="s">
        <v>2015</v>
      </c>
      <c r="AD619" s="21" t="s">
        <v>2015</v>
      </c>
      <c r="AE619" s="21" t="s">
        <v>2015</v>
      </c>
      <c r="AF619" s="21" t="s">
        <v>2015</v>
      </c>
      <c r="AG619" s="21" t="s">
        <v>2015</v>
      </c>
      <c r="AH619" s="21" t="s">
        <v>2342</v>
      </c>
      <c r="AI619" s="21" t="s">
        <v>2342</v>
      </c>
      <c r="AJ619" s="21" t="s">
        <v>2342</v>
      </c>
      <c r="AK619" s="21" t="s">
        <v>2342</v>
      </c>
      <c r="AL619" s="21" t="s">
        <v>4802</v>
      </c>
    </row>
    <row r="620" spans="1:38" ht="15" customHeight="1">
      <c r="A620" s="21">
        <v>159907</v>
      </c>
      <c r="B620" s="21">
        <v>661280</v>
      </c>
      <c r="C620" s="21" t="s">
        <v>108</v>
      </c>
      <c r="D620" s="21" t="s">
        <v>2095</v>
      </c>
      <c r="E620" s="21" t="s">
        <v>10</v>
      </c>
      <c r="F620" s="21" t="s">
        <v>4864</v>
      </c>
      <c r="G620" s="21" t="s">
        <v>2340</v>
      </c>
      <c r="H620" s="21" t="s">
        <v>2341</v>
      </c>
      <c r="I620" s="21" t="s">
        <v>2015</v>
      </c>
      <c r="J620" s="21" t="s">
        <v>2342</v>
      </c>
      <c r="K620" s="21" t="s">
        <v>759</v>
      </c>
      <c r="L620" s="21" t="s">
        <v>2972</v>
      </c>
      <c r="M620" s="21"/>
      <c r="N620" s="21" t="s">
        <v>2421</v>
      </c>
      <c r="O620" s="21" t="s">
        <v>2345</v>
      </c>
      <c r="P620" s="21" t="s">
        <v>2955</v>
      </c>
      <c r="Q620" s="21">
        <v>1154</v>
      </c>
      <c r="R620" s="21">
        <v>0</v>
      </c>
      <c r="S620" s="21">
        <v>458</v>
      </c>
      <c r="T620" s="21">
        <v>1612</v>
      </c>
      <c r="U620" s="21">
        <v>0.71589999999999998</v>
      </c>
      <c r="V620" s="21">
        <v>0</v>
      </c>
      <c r="W620" s="21">
        <v>0.71589999999999998</v>
      </c>
      <c r="X620" s="21" t="s">
        <v>2015</v>
      </c>
      <c r="Y620" s="21" t="s">
        <v>2015</v>
      </c>
      <c r="Z620" s="21" t="s">
        <v>2015</v>
      </c>
      <c r="AA620" s="21" t="s">
        <v>2015</v>
      </c>
      <c r="AB620" s="21" t="s">
        <v>2015</v>
      </c>
      <c r="AC620" s="21" t="s">
        <v>2015</v>
      </c>
      <c r="AD620" s="21" t="s">
        <v>2015</v>
      </c>
      <c r="AE620" s="21" t="s">
        <v>2015</v>
      </c>
      <c r="AF620" s="21" t="s">
        <v>2015</v>
      </c>
      <c r="AG620" s="21" t="s">
        <v>2015</v>
      </c>
      <c r="AH620" s="21" t="s">
        <v>2342</v>
      </c>
      <c r="AI620" s="21" t="s">
        <v>2342</v>
      </c>
      <c r="AJ620" s="21" t="s">
        <v>2342</v>
      </c>
      <c r="AK620" s="21" t="s">
        <v>2342</v>
      </c>
      <c r="AL620" s="21" t="s">
        <v>4802</v>
      </c>
    </row>
    <row r="621" spans="1:38" ht="15" customHeight="1">
      <c r="A621" s="21">
        <v>159907</v>
      </c>
      <c r="B621" s="21">
        <v>661281</v>
      </c>
      <c r="C621" s="21" t="s">
        <v>108</v>
      </c>
      <c r="D621" s="21" t="s">
        <v>2095</v>
      </c>
      <c r="E621" s="21" t="s">
        <v>10</v>
      </c>
      <c r="F621" s="21" t="s">
        <v>4864</v>
      </c>
      <c r="G621" s="21" t="s">
        <v>2340</v>
      </c>
      <c r="H621" s="21" t="s">
        <v>2341</v>
      </c>
      <c r="I621" s="21" t="s">
        <v>2015</v>
      </c>
      <c r="J621" s="21" t="s">
        <v>2342</v>
      </c>
      <c r="K621" s="21" t="s">
        <v>762</v>
      </c>
      <c r="L621" s="21" t="s">
        <v>5440</v>
      </c>
      <c r="M621" s="21"/>
      <c r="N621" s="21" t="s">
        <v>2421</v>
      </c>
      <c r="O621" s="21" t="s">
        <v>2345</v>
      </c>
      <c r="P621" s="21" t="s">
        <v>2958</v>
      </c>
      <c r="Q621" s="21">
        <v>373</v>
      </c>
      <c r="R621" s="21">
        <v>0</v>
      </c>
      <c r="S621" s="21">
        <v>86</v>
      </c>
      <c r="T621" s="21">
        <v>459</v>
      </c>
      <c r="U621" s="21">
        <v>0.81259999999999999</v>
      </c>
      <c r="V621" s="21">
        <v>0</v>
      </c>
      <c r="W621" s="21">
        <v>0.81259999999999999</v>
      </c>
      <c r="X621" s="21" t="s">
        <v>2015</v>
      </c>
      <c r="Y621" s="21" t="s">
        <v>2015</v>
      </c>
      <c r="Z621" s="21" t="s">
        <v>2015</v>
      </c>
      <c r="AA621" s="21" t="s">
        <v>2015</v>
      </c>
      <c r="AB621" s="21" t="s">
        <v>2015</v>
      </c>
      <c r="AC621" s="21" t="s">
        <v>2015</v>
      </c>
      <c r="AD621" s="21" t="s">
        <v>2015</v>
      </c>
      <c r="AE621" s="21" t="s">
        <v>2015</v>
      </c>
      <c r="AF621" s="21" t="s">
        <v>2015</v>
      </c>
      <c r="AG621" s="21" t="s">
        <v>2015</v>
      </c>
      <c r="AH621" s="21" t="s">
        <v>2342</v>
      </c>
      <c r="AI621" s="21" t="s">
        <v>2342</v>
      </c>
      <c r="AJ621" s="21" t="s">
        <v>2342</v>
      </c>
      <c r="AK621" s="21" t="s">
        <v>2342</v>
      </c>
      <c r="AL621" s="21" t="s">
        <v>4802</v>
      </c>
    </row>
    <row r="622" spans="1:38" ht="15" customHeight="1">
      <c r="A622" s="21">
        <v>159946</v>
      </c>
      <c r="B622" s="21">
        <v>661283</v>
      </c>
      <c r="C622" s="21" t="s">
        <v>57</v>
      </c>
      <c r="D622" s="21" t="s">
        <v>2044</v>
      </c>
      <c r="E622" s="21" t="s">
        <v>10</v>
      </c>
      <c r="F622" s="21" t="s">
        <v>4864</v>
      </c>
      <c r="G622" s="21" t="s">
        <v>2340</v>
      </c>
      <c r="H622" s="21" t="s">
        <v>2341</v>
      </c>
      <c r="I622" s="21" t="s">
        <v>2015</v>
      </c>
      <c r="J622" s="21" t="s">
        <v>2342</v>
      </c>
      <c r="K622" s="21" t="s">
        <v>501</v>
      </c>
      <c r="L622" s="21" t="s">
        <v>2573</v>
      </c>
      <c r="M622" s="21"/>
      <c r="N622" s="21" t="s">
        <v>2568</v>
      </c>
      <c r="O622" s="21" t="s">
        <v>2345</v>
      </c>
      <c r="P622" s="21" t="s">
        <v>2569</v>
      </c>
      <c r="Q622" s="21">
        <v>81</v>
      </c>
      <c r="R622" s="21">
        <v>21</v>
      </c>
      <c r="S622" s="21">
        <v>426</v>
      </c>
      <c r="T622" s="21">
        <v>528</v>
      </c>
      <c r="U622" s="21">
        <v>0.15340000000000001</v>
      </c>
      <c r="V622" s="21">
        <v>3.9800000000000002E-2</v>
      </c>
      <c r="W622" s="21">
        <v>0.19320000000000001</v>
      </c>
      <c r="X622" s="21" t="s">
        <v>2015</v>
      </c>
      <c r="Y622" s="21" t="s">
        <v>2342</v>
      </c>
      <c r="Z622" s="21" t="s">
        <v>2342</v>
      </c>
      <c r="AA622" s="21" t="s">
        <v>2342</v>
      </c>
      <c r="AB622" s="21" t="s">
        <v>2342</v>
      </c>
      <c r="AC622" s="21" t="s">
        <v>2342</v>
      </c>
      <c r="AD622" s="21" t="s">
        <v>2342</v>
      </c>
      <c r="AE622" s="21" t="s">
        <v>2015</v>
      </c>
      <c r="AF622" s="21" t="s">
        <v>2015</v>
      </c>
      <c r="AG622" s="21" t="s">
        <v>2015</v>
      </c>
      <c r="AH622" s="21" t="s">
        <v>2015</v>
      </c>
      <c r="AI622" s="21" t="s">
        <v>2015</v>
      </c>
      <c r="AJ622" s="21" t="s">
        <v>2015</v>
      </c>
      <c r="AK622" s="21" t="s">
        <v>2015</v>
      </c>
      <c r="AL622" s="21" t="s">
        <v>4803</v>
      </c>
    </row>
    <row r="623" spans="1:38" ht="15" customHeight="1">
      <c r="A623" s="21">
        <v>159946</v>
      </c>
      <c r="B623" s="21">
        <v>661284</v>
      </c>
      <c r="C623" s="21" t="s">
        <v>57</v>
      </c>
      <c r="D623" s="21" t="s">
        <v>2044</v>
      </c>
      <c r="E623" s="21" t="s">
        <v>10</v>
      </c>
      <c r="F623" s="21" t="s">
        <v>4864</v>
      </c>
      <c r="G623" s="21" t="s">
        <v>2340</v>
      </c>
      <c r="H623" s="21" t="s">
        <v>2341</v>
      </c>
      <c r="I623" s="21" t="s">
        <v>2015</v>
      </c>
      <c r="J623" s="21" t="s">
        <v>2342</v>
      </c>
      <c r="K623" s="21" t="s">
        <v>498</v>
      </c>
      <c r="L623" s="21" t="s">
        <v>2570</v>
      </c>
      <c r="M623" s="21"/>
      <c r="N623" s="21" t="s">
        <v>2568</v>
      </c>
      <c r="O623" s="21" t="s">
        <v>2345</v>
      </c>
      <c r="P623" s="21" t="s">
        <v>2569</v>
      </c>
      <c r="Q623" s="21">
        <v>60</v>
      </c>
      <c r="R623" s="21">
        <v>10</v>
      </c>
      <c r="S623" s="21">
        <v>438</v>
      </c>
      <c r="T623" s="21">
        <v>508</v>
      </c>
      <c r="U623" s="21">
        <v>0.1181</v>
      </c>
      <c r="V623" s="21">
        <v>1.9699999999999999E-2</v>
      </c>
      <c r="W623" s="21">
        <v>0.13780000000000001</v>
      </c>
      <c r="X623" s="21" t="s">
        <v>2015</v>
      </c>
      <c r="Y623" s="21" t="s">
        <v>2342</v>
      </c>
      <c r="Z623" s="21" t="s">
        <v>2342</v>
      </c>
      <c r="AA623" s="21" t="s">
        <v>2342</v>
      </c>
      <c r="AB623" s="21" t="s">
        <v>2342</v>
      </c>
      <c r="AC623" s="21" t="s">
        <v>2342</v>
      </c>
      <c r="AD623" s="21" t="s">
        <v>2342</v>
      </c>
      <c r="AE623" s="21" t="s">
        <v>2015</v>
      </c>
      <c r="AF623" s="21" t="s">
        <v>2015</v>
      </c>
      <c r="AG623" s="21" t="s">
        <v>2015</v>
      </c>
      <c r="AH623" s="21" t="s">
        <v>2015</v>
      </c>
      <c r="AI623" s="21" t="s">
        <v>2015</v>
      </c>
      <c r="AJ623" s="21" t="s">
        <v>2015</v>
      </c>
      <c r="AK623" s="21" t="s">
        <v>2015</v>
      </c>
      <c r="AL623" s="21" t="s">
        <v>4803</v>
      </c>
    </row>
    <row r="624" spans="1:38" ht="15" customHeight="1">
      <c r="A624" s="21">
        <v>159946</v>
      </c>
      <c r="B624" s="21">
        <v>661285</v>
      </c>
      <c r="C624" s="21" t="s">
        <v>57</v>
      </c>
      <c r="D624" s="21" t="s">
        <v>2044</v>
      </c>
      <c r="E624" s="21" t="s">
        <v>10</v>
      </c>
      <c r="F624" s="21" t="s">
        <v>4864</v>
      </c>
      <c r="G624" s="21" t="s">
        <v>2340</v>
      </c>
      <c r="H624" s="21" t="s">
        <v>2341</v>
      </c>
      <c r="I624" s="21" t="s">
        <v>2015</v>
      </c>
      <c r="J624" s="21" t="s">
        <v>2342</v>
      </c>
      <c r="K624" s="21" t="s">
        <v>4966</v>
      </c>
      <c r="L624" s="21" t="s">
        <v>4677</v>
      </c>
      <c r="M624" s="21"/>
      <c r="N624" s="21" t="s">
        <v>2568</v>
      </c>
      <c r="O624" s="21" t="s">
        <v>2345</v>
      </c>
      <c r="P624" s="21" t="s">
        <v>2569</v>
      </c>
      <c r="Q624" s="21">
        <v>59</v>
      </c>
      <c r="R624" s="21">
        <v>13</v>
      </c>
      <c r="S624" s="21">
        <v>287</v>
      </c>
      <c r="T624" s="21">
        <v>359</v>
      </c>
      <c r="U624" s="21">
        <v>0.1643</v>
      </c>
      <c r="V624" s="21">
        <v>3.6200000000000003E-2</v>
      </c>
      <c r="W624" s="21">
        <v>0.2006</v>
      </c>
      <c r="X624" s="21" t="s">
        <v>2015</v>
      </c>
      <c r="Y624" s="21" t="s">
        <v>2342</v>
      </c>
      <c r="Z624" s="21" t="s">
        <v>2342</v>
      </c>
      <c r="AA624" s="21" t="s">
        <v>2342</v>
      </c>
      <c r="AB624" s="21" t="s">
        <v>2342</v>
      </c>
      <c r="AC624" s="21" t="s">
        <v>2342</v>
      </c>
      <c r="AD624" s="21" t="s">
        <v>2342</v>
      </c>
      <c r="AE624" s="21" t="s">
        <v>2015</v>
      </c>
      <c r="AF624" s="21" t="s">
        <v>2015</v>
      </c>
      <c r="AG624" s="21" t="s">
        <v>2015</v>
      </c>
      <c r="AH624" s="21" t="s">
        <v>2015</v>
      </c>
      <c r="AI624" s="21" t="s">
        <v>2015</v>
      </c>
      <c r="AJ624" s="21" t="s">
        <v>2015</v>
      </c>
      <c r="AK624" s="21" t="s">
        <v>2015</v>
      </c>
      <c r="AL624" s="21" t="s">
        <v>4803</v>
      </c>
    </row>
    <row r="625" spans="1:38" ht="15" customHeight="1">
      <c r="A625" s="21">
        <v>159946</v>
      </c>
      <c r="B625" s="21">
        <v>661287</v>
      </c>
      <c r="C625" s="21" t="s">
        <v>57</v>
      </c>
      <c r="D625" s="21" t="s">
        <v>2044</v>
      </c>
      <c r="E625" s="21" t="s">
        <v>10</v>
      </c>
      <c r="F625" s="21" t="s">
        <v>4864</v>
      </c>
      <c r="G625" s="21" t="s">
        <v>2340</v>
      </c>
      <c r="H625" s="21" t="s">
        <v>2341</v>
      </c>
      <c r="I625" s="21" t="s">
        <v>2015</v>
      </c>
      <c r="J625" s="21" t="s">
        <v>2342</v>
      </c>
      <c r="K625" s="21" t="s">
        <v>503</v>
      </c>
      <c r="L625" s="21" t="s">
        <v>2575</v>
      </c>
      <c r="M625" s="21"/>
      <c r="N625" s="21" t="s">
        <v>2568</v>
      </c>
      <c r="O625" s="21" t="s">
        <v>2345</v>
      </c>
      <c r="P625" s="21" t="s">
        <v>2569</v>
      </c>
      <c r="Q625" s="21">
        <v>41</v>
      </c>
      <c r="R625" s="21">
        <v>6</v>
      </c>
      <c r="S625" s="21">
        <v>403</v>
      </c>
      <c r="T625" s="21">
        <v>450</v>
      </c>
      <c r="U625" s="21">
        <v>9.11E-2</v>
      </c>
      <c r="V625" s="21">
        <v>1.3299999999999999E-2</v>
      </c>
      <c r="W625" s="21">
        <v>0.10440000000000001</v>
      </c>
      <c r="X625" s="21" t="s">
        <v>2015</v>
      </c>
      <c r="Y625" s="21" t="s">
        <v>2342</v>
      </c>
      <c r="Z625" s="21" t="s">
        <v>2342</v>
      </c>
      <c r="AA625" s="21" t="s">
        <v>2342</v>
      </c>
      <c r="AB625" s="21" t="s">
        <v>2342</v>
      </c>
      <c r="AC625" s="21" t="s">
        <v>2342</v>
      </c>
      <c r="AD625" s="21" t="s">
        <v>2342</v>
      </c>
      <c r="AE625" s="21" t="s">
        <v>2015</v>
      </c>
      <c r="AF625" s="21" t="s">
        <v>2015</v>
      </c>
      <c r="AG625" s="21" t="s">
        <v>2015</v>
      </c>
      <c r="AH625" s="21" t="s">
        <v>2015</v>
      </c>
      <c r="AI625" s="21" t="s">
        <v>2015</v>
      </c>
      <c r="AJ625" s="21" t="s">
        <v>2015</v>
      </c>
      <c r="AK625" s="21" t="s">
        <v>2015</v>
      </c>
      <c r="AL625" s="21" t="s">
        <v>4803</v>
      </c>
    </row>
    <row r="626" spans="1:38" ht="15" customHeight="1">
      <c r="A626" s="21">
        <v>159946</v>
      </c>
      <c r="B626" s="21">
        <v>661288</v>
      </c>
      <c r="C626" s="21" t="s">
        <v>57</v>
      </c>
      <c r="D626" s="21" t="s">
        <v>2044</v>
      </c>
      <c r="E626" s="21" t="s">
        <v>10</v>
      </c>
      <c r="F626" s="21" t="s">
        <v>4864</v>
      </c>
      <c r="G626" s="21" t="s">
        <v>2340</v>
      </c>
      <c r="H626" s="21" t="s">
        <v>2341</v>
      </c>
      <c r="I626" s="21" t="s">
        <v>2015</v>
      </c>
      <c r="J626" s="21" t="s">
        <v>2342</v>
      </c>
      <c r="K626" s="21" t="s">
        <v>504</v>
      </c>
      <c r="L626" s="21" t="s">
        <v>2576</v>
      </c>
      <c r="M626" s="21"/>
      <c r="N626" s="21" t="s">
        <v>2568</v>
      </c>
      <c r="O626" s="21" t="s">
        <v>2345</v>
      </c>
      <c r="P626" s="21" t="s">
        <v>2569</v>
      </c>
      <c r="Q626" s="21">
        <v>51</v>
      </c>
      <c r="R626" s="21">
        <v>21</v>
      </c>
      <c r="S626" s="21">
        <v>662</v>
      </c>
      <c r="T626" s="21">
        <v>734</v>
      </c>
      <c r="U626" s="21">
        <v>6.9500000000000006E-2</v>
      </c>
      <c r="V626" s="21">
        <v>2.86E-2</v>
      </c>
      <c r="W626" s="21">
        <v>9.8100000000000007E-2</v>
      </c>
      <c r="X626" s="21" t="s">
        <v>2015</v>
      </c>
      <c r="Y626" s="21" t="s">
        <v>2015</v>
      </c>
      <c r="Z626" s="21" t="s">
        <v>2015</v>
      </c>
      <c r="AA626" s="21" t="s">
        <v>2015</v>
      </c>
      <c r="AB626" s="21" t="s">
        <v>2015</v>
      </c>
      <c r="AC626" s="21" t="s">
        <v>2015</v>
      </c>
      <c r="AD626" s="21" t="s">
        <v>2015</v>
      </c>
      <c r="AE626" s="21" t="s">
        <v>2342</v>
      </c>
      <c r="AF626" s="21" t="s">
        <v>2342</v>
      </c>
      <c r="AG626" s="21" t="s">
        <v>2342</v>
      </c>
      <c r="AH626" s="21" t="s">
        <v>2015</v>
      </c>
      <c r="AI626" s="21" t="s">
        <v>2015</v>
      </c>
      <c r="AJ626" s="21" t="s">
        <v>2015</v>
      </c>
      <c r="AK626" s="21" t="s">
        <v>2015</v>
      </c>
      <c r="AL626" s="21" t="s">
        <v>4803</v>
      </c>
    </row>
    <row r="627" spans="1:38" ht="15" customHeight="1">
      <c r="A627" s="21">
        <v>159946</v>
      </c>
      <c r="B627" s="21">
        <v>661289</v>
      </c>
      <c r="C627" s="21" t="s">
        <v>57</v>
      </c>
      <c r="D627" s="21" t="s">
        <v>2044</v>
      </c>
      <c r="E627" s="21" t="s">
        <v>10</v>
      </c>
      <c r="F627" s="21" t="s">
        <v>4864</v>
      </c>
      <c r="G627" s="21" t="s">
        <v>2340</v>
      </c>
      <c r="H627" s="21" t="s">
        <v>2341</v>
      </c>
      <c r="I627" s="21" t="s">
        <v>2015</v>
      </c>
      <c r="J627" s="21" t="s">
        <v>2342</v>
      </c>
      <c r="K627" s="21" t="s">
        <v>497</v>
      </c>
      <c r="L627" s="21" t="s">
        <v>2567</v>
      </c>
      <c r="M627" s="21"/>
      <c r="N627" s="21" t="s">
        <v>2568</v>
      </c>
      <c r="O627" s="21" t="s">
        <v>2345</v>
      </c>
      <c r="P627" s="21" t="s">
        <v>2569</v>
      </c>
      <c r="Q627" s="21">
        <v>186</v>
      </c>
      <c r="R627" s="21">
        <v>67</v>
      </c>
      <c r="S627" s="21">
        <v>1720</v>
      </c>
      <c r="T627" s="21">
        <v>1973</v>
      </c>
      <c r="U627" s="21">
        <v>9.4299999999999995E-2</v>
      </c>
      <c r="V627" s="21">
        <v>3.4000000000000002E-2</v>
      </c>
      <c r="W627" s="21">
        <v>0.12820000000000001</v>
      </c>
      <c r="X627" s="21" t="s">
        <v>2015</v>
      </c>
      <c r="Y627" s="21" t="s">
        <v>2015</v>
      </c>
      <c r="Z627" s="21" t="s">
        <v>2015</v>
      </c>
      <c r="AA627" s="21" t="s">
        <v>2015</v>
      </c>
      <c r="AB627" s="21" t="s">
        <v>2015</v>
      </c>
      <c r="AC627" s="21" t="s">
        <v>2015</v>
      </c>
      <c r="AD627" s="21" t="s">
        <v>2015</v>
      </c>
      <c r="AE627" s="21" t="s">
        <v>2015</v>
      </c>
      <c r="AF627" s="21" t="s">
        <v>2015</v>
      </c>
      <c r="AG627" s="21" t="s">
        <v>2015</v>
      </c>
      <c r="AH627" s="21" t="s">
        <v>2342</v>
      </c>
      <c r="AI627" s="21" t="s">
        <v>2342</v>
      </c>
      <c r="AJ627" s="21" t="s">
        <v>2342</v>
      </c>
      <c r="AK627" s="21" t="s">
        <v>2342</v>
      </c>
      <c r="AL627" s="21" t="s">
        <v>4803</v>
      </c>
    </row>
    <row r="628" spans="1:38" ht="15" customHeight="1">
      <c r="A628" s="21">
        <v>159962</v>
      </c>
      <c r="B628" s="21">
        <v>661292</v>
      </c>
      <c r="C628" s="21" t="s">
        <v>46</v>
      </c>
      <c r="D628" s="21" t="s">
        <v>2033</v>
      </c>
      <c r="E628" s="21" t="s">
        <v>10</v>
      </c>
      <c r="F628" s="21" t="s">
        <v>4864</v>
      </c>
      <c r="G628" s="21" t="s">
        <v>2340</v>
      </c>
      <c r="H628" s="21" t="s">
        <v>2341</v>
      </c>
      <c r="I628" s="21" t="s">
        <v>2015</v>
      </c>
      <c r="J628" s="21" t="s">
        <v>2342</v>
      </c>
      <c r="K628" s="21" t="s">
        <v>387</v>
      </c>
      <c r="L628" s="21" t="s">
        <v>2420</v>
      </c>
      <c r="M628" s="21"/>
      <c r="N628" s="21" t="s">
        <v>2421</v>
      </c>
      <c r="O628" s="21" t="s">
        <v>2345</v>
      </c>
      <c r="P628" s="21" t="s">
        <v>2422</v>
      </c>
      <c r="Q628" s="21">
        <v>212</v>
      </c>
      <c r="R628" s="21">
        <v>54</v>
      </c>
      <c r="S628" s="21">
        <v>313</v>
      </c>
      <c r="T628" s="21">
        <v>579</v>
      </c>
      <c r="U628" s="21">
        <v>0.36609999999999998</v>
      </c>
      <c r="V628" s="21">
        <v>9.3299999999999994E-2</v>
      </c>
      <c r="W628" s="21">
        <v>0.45939999999999998</v>
      </c>
      <c r="X628" s="21" t="s">
        <v>2015</v>
      </c>
      <c r="Y628" s="21" t="s">
        <v>2342</v>
      </c>
      <c r="Z628" s="21" t="s">
        <v>2342</v>
      </c>
      <c r="AA628" s="21" t="s">
        <v>2342</v>
      </c>
      <c r="AB628" s="21" t="s">
        <v>2342</v>
      </c>
      <c r="AC628" s="21" t="s">
        <v>2342</v>
      </c>
      <c r="AD628" s="21" t="s">
        <v>2015</v>
      </c>
      <c r="AE628" s="21" t="s">
        <v>2015</v>
      </c>
      <c r="AF628" s="21" t="s">
        <v>2015</v>
      </c>
      <c r="AG628" s="21" t="s">
        <v>2015</v>
      </c>
      <c r="AH628" s="21" t="s">
        <v>2015</v>
      </c>
      <c r="AI628" s="21" t="s">
        <v>2015</v>
      </c>
      <c r="AJ628" s="21" t="s">
        <v>2015</v>
      </c>
      <c r="AK628" s="21" t="s">
        <v>2015</v>
      </c>
      <c r="AL628" s="21" t="s">
        <v>4803</v>
      </c>
    </row>
    <row r="629" spans="1:38" ht="15" customHeight="1">
      <c r="A629" s="21">
        <v>159962</v>
      </c>
      <c r="B629" s="21">
        <v>661294</v>
      </c>
      <c r="C629" s="21" t="s">
        <v>46</v>
      </c>
      <c r="D629" s="21" t="s">
        <v>2033</v>
      </c>
      <c r="E629" s="21" t="s">
        <v>10</v>
      </c>
      <c r="F629" s="21" t="s">
        <v>4864</v>
      </c>
      <c r="G629" s="21" t="s">
        <v>2340</v>
      </c>
      <c r="H629" s="21" t="s">
        <v>2341</v>
      </c>
      <c r="I629" s="21" t="s">
        <v>2015</v>
      </c>
      <c r="J629" s="21" t="s">
        <v>2342</v>
      </c>
      <c r="K629" s="21" t="s">
        <v>392</v>
      </c>
      <c r="L629" s="21" t="s">
        <v>2425</v>
      </c>
      <c r="M629" s="21"/>
      <c r="N629" s="21" t="s">
        <v>2421</v>
      </c>
      <c r="O629" s="21" t="s">
        <v>2345</v>
      </c>
      <c r="P629" s="21" t="s">
        <v>2426</v>
      </c>
      <c r="Q629" s="21">
        <v>157</v>
      </c>
      <c r="R629" s="21">
        <v>40</v>
      </c>
      <c r="S629" s="21">
        <v>353</v>
      </c>
      <c r="T629" s="21">
        <v>550</v>
      </c>
      <c r="U629" s="21">
        <v>0.28549999999999998</v>
      </c>
      <c r="V629" s="21">
        <v>7.2700000000000001E-2</v>
      </c>
      <c r="W629" s="21">
        <v>0.35820000000000002</v>
      </c>
      <c r="X629" s="21" t="s">
        <v>2015</v>
      </c>
      <c r="Y629" s="21" t="s">
        <v>2342</v>
      </c>
      <c r="Z629" s="21" t="s">
        <v>2342</v>
      </c>
      <c r="AA629" s="21" t="s">
        <v>2342</v>
      </c>
      <c r="AB629" s="21" t="s">
        <v>2342</v>
      </c>
      <c r="AC629" s="21" t="s">
        <v>2342</v>
      </c>
      <c r="AD629" s="21" t="s">
        <v>2015</v>
      </c>
      <c r="AE629" s="21" t="s">
        <v>2015</v>
      </c>
      <c r="AF629" s="21" t="s">
        <v>2015</v>
      </c>
      <c r="AG629" s="21" t="s">
        <v>2015</v>
      </c>
      <c r="AH629" s="21" t="s">
        <v>2015</v>
      </c>
      <c r="AI629" s="21" t="s">
        <v>2015</v>
      </c>
      <c r="AJ629" s="21" t="s">
        <v>2015</v>
      </c>
      <c r="AK629" s="21" t="s">
        <v>2015</v>
      </c>
      <c r="AL629" s="21" t="s">
        <v>4803</v>
      </c>
    </row>
    <row r="630" spans="1:38" ht="15" customHeight="1">
      <c r="A630" s="21">
        <v>159962</v>
      </c>
      <c r="B630" s="21">
        <v>661295</v>
      </c>
      <c r="C630" s="21" t="s">
        <v>46</v>
      </c>
      <c r="D630" s="21" t="s">
        <v>2033</v>
      </c>
      <c r="E630" s="21" t="s">
        <v>10</v>
      </c>
      <c r="F630" s="21" t="s">
        <v>4864</v>
      </c>
      <c r="G630" s="21" t="s">
        <v>2340</v>
      </c>
      <c r="H630" s="21" t="s">
        <v>2341</v>
      </c>
      <c r="I630" s="21" t="s">
        <v>2015</v>
      </c>
      <c r="J630" s="21" t="s">
        <v>2342</v>
      </c>
      <c r="K630" s="21" t="s">
        <v>396</v>
      </c>
      <c r="L630" s="21" t="s">
        <v>2431</v>
      </c>
      <c r="M630" s="21"/>
      <c r="N630" s="21" t="s">
        <v>2432</v>
      </c>
      <c r="O630" s="21" t="s">
        <v>2345</v>
      </c>
      <c r="P630" s="21" t="s">
        <v>2433</v>
      </c>
      <c r="Q630" s="21">
        <v>139</v>
      </c>
      <c r="R630" s="21">
        <v>120</v>
      </c>
      <c r="S630" s="21">
        <v>471</v>
      </c>
      <c r="T630" s="21">
        <v>730</v>
      </c>
      <c r="U630" s="21">
        <v>0.19040000000000001</v>
      </c>
      <c r="V630" s="21">
        <v>0.16439999999999999</v>
      </c>
      <c r="W630" s="21">
        <v>0.3548</v>
      </c>
      <c r="X630" s="21" t="s">
        <v>2015</v>
      </c>
      <c r="Y630" s="21" t="s">
        <v>2342</v>
      </c>
      <c r="Z630" s="21" t="s">
        <v>2342</v>
      </c>
      <c r="AA630" s="21" t="s">
        <v>2342</v>
      </c>
      <c r="AB630" s="21" t="s">
        <v>2342</v>
      </c>
      <c r="AC630" s="21" t="s">
        <v>2342</v>
      </c>
      <c r="AD630" s="21" t="s">
        <v>2015</v>
      </c>
      <c r="AE630" s="21" t="s">
        <v>2015</v>
      </c>
      <c r="AF630" s="21" t="s">
        <v>2015</v>
      </c>
      <c r="AG630" s="21" t="s">
        <v>2015</v>
      </c>
      <c r="AH630" s="21" t="s">
        <v>2015</v>
      </c>
      <c r="AI630" s="21" t="s">
        <v>2015</v>
      </c>
      <c r="AJ630" s="21" t="s">
        <v>2015</v>
      </c>
      <c r="AK630" s="21" t="s">
        <v>2015</v>
      </c>
      <c r="AL630" s="21" t="s">
        <v>4803</v>
      </c>
    </row>
    <row r="631" spans="1:38" ht="15" customHeight="1">
      <c r="A631" s="21">
        <v>159962</v>
      </c>
      <c r="B631" s="21">
        <v>661296</v>
      </c>
      <c r="C631" s="21" t="s">
        <v>46</v>
      </c>
      <c r="D631" s="21" t="s">
        <v>2033</v>
      </c>
      <c r="E631" s="21" t="s">
        <v>10</v>
      </c>
      <c r="F631" s="21" t="s">
        <v>4864</v>
      </c>
      <c r="G631" s="21" t="s">
        <v>2340</v>
      </c>
      <c r="H631" s="21" t="s">
        <v>2341</v>
      </c>
      <c r="I631" s="21" t="s">
        <v>2015</v>
      </c>
      <c r="J631" s="21" t="s">
        <v>2342</v>
      </c>
      <c r="K631" s="21" t="s">
        <v>380</v>
      </c>
      <c r="L631" s="21" t="s">
        <v>5381</v>
      </c>
      <c r="M631" s="21"/>
      <c r="N631" s="21" t="s">
        <v>2415</v>
      </c>
      <c r="O631" s="21" t="s">
        <v>2345</v>
      </c>
      <c r="P631" s="21" t="s">
        <v>2416</v>
      </c>
      <c r="Q631" s="21">
        <v>109</v>
      </c>
      <c r="R631" s="21">
        <v>92</v>
      </c>
      <c r="S631" s="21">
        <v>354</v>
      </c>
      <c r="T631" s="21">
        <v>555</v>
      </c>
      <c r="U631" s="21">
        <v>0.19639999999999999</v>
      </c>
      <c r="V631" s="21">
        <v>0.1658</v>
      </c>
      <c r="W631" s="21">
        <v>0.36220000000000002</v>
      </c>
      <c r="X631" s="21" t="s">
        <v>2015</v>
      </c>
      <c r="Y631" s="21" t="s">
        <v>2015</v>
      </c>
      <c r="Z631" s="21" t="s">
        <v>2015</v>
      </c>
      <c r="AA631" s="21" t="s">
        <v>2015</v>
      </c>
      <c r="AB631" s="21" t="s">
        <v>2015</v>
      </c>
      <c r="AC631" s="21" t="s">
        <v>2015</v>
      </c>
      <c r="AD631" s="21" t="s">
        <v>2342</v>
      </c>
      <c r="AE631" s="21" t="s">
        <v>2342</v>
      </c>
      <c r="AF631" s="21" t="s">
        <v>2342</v>
      </c>
      <c r="AG631" s="21" t="s">
        <v>2342</v>
      </c>
      <c r="AH631" s="21" t="s">
        <v>2015</v>
      </c>
      <c r="AI631" s="21" t="s">
        <v>2015</v>
      </c>
      <c r="AJ631" s="21" t="s">
        <v>2015</v>
      </c>
      <c r="AK631" s="21" t="s">
        <v>2015</v>
      </c>
      <c r="AL631" s="21" t="s">
        <v>4803</v>
      </c>
    </row>
    <row r="632" spans="1:38" ht="15" customHeight="1">
      <c r="A632" s="21">
        <v>159962</v>
      </c>
      <c r="B632" s="21">
        <v>661297</v>
      </c>
      <c r="C632" s="21" t="s">
        <v>46</v>
      </c>
      <c r="D632" s="21" t="s">
        <v>2033</v>
      </c>
      <c r="E632" s="21" t="s">
        <v>10</v>
      </c>
      <c r="F632" s="21" t="s">
        <v>4864</v>
      </c>
      <c r="G632" s="21" t="s">
        <v>2340</v>
      </c>
      <c r="H632" s="21" t="s">
        <v>2341</v>
      </c>
      <c r="I632" s="21" t="s">
        <v>2015</v>
      </c>
      <c r="J632" s="21" t="s">
        <v>2342</v>
      </c>
      <c r="K632" s="21" t="s">
        <v>389</v>
      </c>
      <c r="L632" s="21" t="s">
        <v>2423</v>
      </c>
      <c r="M632" s="21"/>
      <c r="N632" s="21" t="s">
        <v>2421</v>
      </c>
      <c r="O632" s="21" t="s">
        <v>2345</v>
      </c>
      <c r="P632" s="21" t="s">
        <v>2422</v>
      </c>
      <c r="Q632" s="21">
        <v>250</v>
      </c>
      <c r="R632" s="21">
        <v>88</v>
      </c>
      <c r="S632" s="21">
        <v>413</v>
      </c>
      <c r="T632" s="21">
        <v>751</v>
      </c>
      <c r="U632" s="21">
        <v>0.33289999999999997</v>
      </c>
      <c r="V632" s="21">
        <v>0.1172</v>
      </c>
      <c r="W632" s="21">
        <v>0.4501</v>
      </c>
      <c r="X632" s="21" t="s">
        <v>2015</v>
      </c>
      <c r="Y632" s="21" t="s">
        <v>2015</v>
      </c>
      <c r="Z632" s="21" t="s">
        <v>2015</v>
      </c>
      <c r="AA632" s="21" t="s">
        <v>2015</v>
      </c>
      <c r="AB632" s="21" t="s">
        <v>2015</v>
      </c>
      <c r="AC632" s="21" t="s">
        <v>2015</v>
      </c>
      <c r="AD632" s="21" t="s">
        <v>2342</v>
      </c>
      <c r="AE632" s="21" t="s">
        <v>2342</v>
      </c>
      <c r="AF632" s="21" t="s">
        <v>2342</v>
      </c>
      <c r="AG632" s="21" t="s">
        <v>2342</v>
      </c>
      <c r="AH632" s="21" t="s">
        <v>2015</v>
      </c>
      <c r="AI632" s="21" t="s">
        <v>2015</v>
      </c>
      <c r="AJ632" s="21" t="s">
        <v>2015</v>
      </c>
      <c r="AK632" s="21" t="s">
        <v>2015</v>
      </c>
      <c r="AL632" s="21" t="s">
        <v>4803</v>
      </c>
    </row>
    <row r="633" spans="1:38" ht="15" customHeight="1">
      <c r="A633" s="21">
        <v>159962</v>
      </c>
      <c r="B633" s="21">
        <v>661299</v>
      </c>
      <c r="C633" s="21" t="s">
        <v>46</v>
      </c>
      <c r="D633" s="21" t="s">
        <v>2033</v>
      </c>
      <c r="E633" s="21" t="s">
        <v>10</v>
      </c>
      <c r="F633" s="21" t="s">
        <v>4864</v>
      </c>
      <c r="G633" s="21" t="s">
        <v>2340</v>
      </c>
      <c r="H633" s="21" t="s">
        <v>2341</v>
      </c>
      <c r="I633" s="21" t="s">
        <v>2015</v>
      </c>
      <c r="J633" s="21" t="s">
        <v>2342</v>
      </c>
      <c r="K633" s="21" t="s">
        <v>390</v>
      </c>
      <c r="L633" s="21" t="s">
        <v>2424</v>
      </c>
      <c r="M633" s="21"/>
      <c r="N633" s="21" t="s">
        <v>2415</v>
      </c>
      <c r="O633" s="21" t="s">
        <v>2345</v>
      </c>
      <c r="P633" s="21" t="s">
        <v>2416</v>
      </c>
      <c r="Q633" s="21">
        <v>168</v>
      </c>
      <c r="R633" s="21">
        <v>49</v>
      </c>
      <c r="S633" s="21">
        <v>296</v>
      </c>
      <c r="T633" s="21">
        <v>513</v>
      </c>
      <c r="U633" s="21">
        <v>0.32750000000000001</v>
      </c>
      <c r="V633" s="21">
        <v>9.5500000000000002E-2</v>
      </c>
      <c r="W633" s="21">
        <v>0.42299999999999999</v>
      </c>
      <c r="X633" s="21" t="s">
        <v>2015</v>
      </c>
      <c r="Y633" s="21" t="s">
        <v>2342</v>
      </c>
      <c r="Z633" s="21" t="s">
        <v>2342</v>
      </c>
      <c r="AA633" s="21" t="s">
        <v>2342</v>
      </c>
      <c r="AB633" s="21" t="s">
        <v>2342</v>
      </c>
      <c r="AC633" s="21" t="s">
        <v>2342</v>
      </c>
      <c r="AD633" s="21" t="s">
        <v>2342</v>
      </c>
      <c r="AE633" s="21" t="s">
        <v>2342</v>
      </c>
      <c r="AF633" s="21" t="s">
        <v>2015</v>
      </c>
      <c r="AG633" s="21" t="s">
        <v>2015</v>
      </c>
      <c r="AH633" s="21" t="s">
        <v>2015</v>
      </c>
      <c r="AI633" s="21" t="s">
        <v>2015</v>
      </c>
      <c r="AJ633" s="21" t="s">
        <v>2015</v>
      </c>
      <c r="AK633" s="21" t="s">
        <v>2015</v>
      </c>
      <c r="AL633" s="21" t="s">
        <v>4803</v>
      </c>
    </row>
    <row r="634" spans="1:38" ht="15" customHeight="1">
      <c r="A634" s="21">
        <v>159962</v>
      </c>
      <c r="B634" s="21">
        <v>661300</v>
      </c>
      <c r="C634" s="21" t="s">
        <v>46</v>
      </c>
      <c r="D634" s="21" t="s">
        <v>2033</v>
      </c>
      <c r="E634" s="21" t="s">
        <v>10</v>
      </c>
      <c r="F634" s="21" t="s">
        <v>4864</v>
      </c>
      <c r="G634" s="21" t="s">
        <v>2340</v>
      </c>
      <c r="H634" s="21" t="s">
        <v>2341</v>
      </c>
      <c r="I634" s="21" t="s">
        <v>2015</v>
      </c>
      <c r="J634" s="21" t="s">
        <v>2342</v>
      </c>
      <c r="K634" s="21" t="s">
        <v>391</v>
      </c>
      <c r="L634" s="21" t="s">
        <v>2425</v>
      </c>
      <c r="M634" s="21"/>
      <c r="N634" s="21" t="s">
        <v>2421</v>
      </c>
      <c r="O634" s="21" t="s">
        <v>2345</v>
      </c>
      <c r="P634" s="21" t="s">
        <v>2426</v>
      </c>
      <c r="Q634" s="21">
        <v>119</v>
      </c>
      <c r="R634" s="21">
        <v>37</v>
      </c>
      <c r="S634" s="21">
        <v>237</v>
      </c>
      <c r="T634" s="21">
        <v>393</v>
      </c>
      <c r="U634" s="21">
        <v>0.30280000000000001</v>
      </c>
      <c r="V634" s="21">
        <v>9.4100000000000003E-2</v>
      </c>
      <c r="W634" s="21">
        <v>0.39689999999999998</v>
      </c>
      <c r="X634" s="21" t="s">
        <v>2015</v>
      </c>
      <c r="Y634" s="21" t="s">
        <v>2015</v>
      </c>
      <c r="Z634" s="21" t="s">
        <v>2015</v>
      </c>
      <c r="AA634" s="21" t="s">
        <v>2015</v>
      </c>
      <c r="AB634" s="21" t="s">
        <v>2015</v>
      </c>
      <c r="AC634" s="21" t="s">
        <v>2015</v>
      </c>
      <c r="AD634" s="21" t="s">
        <v>2342</v>
      </c>
      <c r="AE634" s="21" t="s">
        <v>2342</v>
      </c>
      <c r="AF634" s="21" t="s">
        <v>2342</v>
      </c>
      <c r="AG634" s="21" t="s">
        <v>2342</v>
      </c>
      <c r="AH634" s="21" t="s">
        <v>2015</v>
      </c>
      <c r="AI634" s="21" t="s">
        <v>2015</v>
      </c>
      <c r="AJ634" s="21" t="s">
        <v>2015</v>
      </c>
      <c r="AK634" s="21" t="s">
        <v>2015</v>
      </c>
      <c r="AL634" s="21" t="s">
        <v>4803</v>
      </c>
    </row>
    <row r="635" spans="1:38" ht="15" customHeight="1">
      <c r="A635" s="21">
        <v>159962</v>
      </c>
      <c r="B635" s="21">
        <v>661301</v>
      </c>
      <c r="C635" s="21" t="s">
        <v>46</v>
      </c>
      <c r="D635" s="21" t="s">
        <v>2033</v>
      </c>
      <c r="E635" s="21" t="s">
        <v>10</v>
      </c>
      <c r="F635" s="21" t="s">
        <v>4864</v>
      </c>
      <c r="G635" s="21" t="s">
        <v>2340</v>
      </c>
      <c r="H635" s="21" t="s">
        <v>2341</v>
      </c>
      <c r="I635" s="21" t="s">
        <v>2015</v>
      </c>
      <c r="J635" s="21" t="s">
        <v>2342</v>
      </c>
      <c r="K635" s="21" t="s">
        <v>393</v>
      </c>
      <c r="L635" s="21" t="s">
        <v>2427</v>
      </c>
      <c r="M635" s="21"/>
      <c r="N635" s="21" t="s">
        <v>2421</v>
      </c>
      <c r="O635" s="21" t="s">
        <v>2345</v>
      </c>
      <c r="P635" s="21" t="s">
        <v>2422</v>
      </c>
      <c r="Q635" s="21">
        <v>437</v>
      </c>
      <c r="R635" s="21">
        <v>129</v>
      </c>
      <c r="S635" s="21">
        <v>1049</v>
      </c>
      <c r="T635" s="21">
        <v>1615</v>
      </c>
      <c r="U635" s="21">
        <v>0.27060000000000001</v>
      </c>
      <c r="V635" s="21">
        <v>7.9899999999999999E-2</v>
      </c>
      <c r="W635" s="21">
        <v>0.35049999999999998</v>
      </c>
      <c r="X635" s="21" t="s">
        <v>2015</v>
      </c>
      <c r="Y635" s="21" t="s">
        <v>2015</v>
      </c>
      <c r="Z635" s="21" t="s">
        <v>2015</v>
      </c>
      <c r="AA635" s="21" t="s">
        <v>2015</v>
      </c>
      <c r="AB635" s="21" t="s">
        <v>2015</v>
      </c>
      <c r="AC635" s="21" t="s">
        <v>2015</v>
      </c>
      <c r="AD635" s="21" t="s">
        <v>2015</v>
      </c>
      <c r="AE635" s="21" t="s">
        <v>2015</v>
      </c>
      <c r="AF635" s="21" t="s">
        <v>2015</v>
      </c>
      <c r="AG635" s="21" t="s">
        <v>2015</v>
      </c>
      <c r="AH635" s="21" t="s">
        <v>2342</v>
      </c>
      <c r="AI635" s="21" t="s">
        <v>2342</v>
      </c>
      <c r="AJ635" s="21" t="s">
        <v>2342</v>
      </c>
      <c r="AK635" s="21" t="s">
        <v>2342</v>
      </c>
      <c r="AL635" s="21" t="s">
        <v>4803</v>
      </c>
    </row>
    <row r="636" spans="1:38" ht="15" customHeight="1">
      <c r="A636" s="21">
        <v>159962</v>
      </c>
      <c r="B636" s="21">
        <v>661302</v>
      </c>
      <c r="C636" s="21" t="s">
        <v>46</v>
      </c>
      <c r="D636" s="21" t="s">
        <v>2033</v>
      </c>
      <c r="E636" s="21" t="s">
        <v>10</v>
      </c>
      <c r="F636" s="21" t="s">
        <v>4864</v>
      </c>
      <c r="G636" s="21" t="s">
        <v>2340</v>
      </c>
      <c r="H636" s="21" t="s">
        <v>2341</v>
      </c>
      <c r="I636" s="21" t="s">
        <v>2015</v>
      </c>
      <c r="J636" s="21" t="s">
        <v>2342</v>
      </c>
      <c r="K636" s="21" t="s">
        <v>381</v>
      </c>
      <c r="L636" s="21" t="s">
        <v>5381</v>
      </c>
      <c r="M636" s="21"/>
      <c r="N636" s="21" t="s">
        <v>2415</v>
      </c>
      <c r="O636" s="21" t="s">
        <v>2345</v>
      </c>
      <c r="P636" s="21" t="s">
        <v>2416</v>
      </c>
      <c r="Q636" s="21">
        <v>361</v>
      </c>
      <c r="R636" s="21">
        <v>165</v>
      </c>
      <c r="S636" s="21">
        <v>1279</v>
      </c>
      <c r="T636" s="21">
        <v>1805</v>
      </c>
      <c r="U636" s="21">
        <v>0.2</v>
      </c>
      <c r="V636" s="21">
        <v>9.1399999999999995E-2</v>
      </c>
      <c r="W636" s="21">
        <v>0.29139999999999999</v>
      </c>
      <c r="X636" s="21" t="s">
        <v>2015</v>
      </c>
      <c r="Y636" s="21" t="s">
        <v>2015</v>
      </c>
      <c r="Z636" s="21" t="s">
        <v>2015</v>
      </c>
      <c r="AA636" s="21" t="s">
        <v>2015</v>
      </c>
      <c r="AB636" s="21" t="s">
        <v>2015</v>
      </c>
      <c r="AC636" s="21" t="s">
        <v>2015</v>
      </c>
      <c r="AD636" s="21" t="s">
        <v>2015</v>
      </c>
      <c r="AE636" s="21" t="s">
        <v>2015</v>
      </c>
      <c r="AF636" s="21" t="s">
        <v>2015</v>
      </c>
      <c r="AG636" s="21" t="s">
        <v>2015</v>
      </c>
      <c r="AH636" s="21" t="s">
        <v>2342</v>
      </c>
      <c r="AI636" s="21" t="s">
        <v>2342</v>
      </c>
      <c r="AJ636" s="21" t="s">
        <v>2342</v>
      </c>
      <c r="AK636" s="21" t="s">
        <v>2342</v>
      </c>
      <c r="AL636" s="21" t="s">
        <v>4803</v>
      </c>
    </row>
    <row r="637" spans="1:38" ht="15" customHeight="1">
      <c r="A637" s="21">
        <v>160022</v>
      </c>
      <c r="B637" s="21">
        <v>661304</v>
      </c>
      <c r="C637" s="21" t="s">
        <v>240</v>
      </c>
      <c r="D637" s="21" t="s">
        <v>2228</v>
      </c>
      <c r="E637" s="21" t="s">
        <v>10</v>
      </c>
      <c r="F637" s="21" t="s">
        <v>4864</v>
      </c>
      <c r="G637" s="21" t="s">
        <v>2340</v>
      </c>
      <c r="H637" s="21" t="s">
        <v>2341</v>
      </c>
      <c r="I637" s="21" t="s">
        <v>2015</v>
      </c>
      <c r="J637" s="21" t="s">
        <v>2342</v>
      </c>
      <c r="K637" s="21" t="s">
        <v>1487</v>
      </c>
      <c r="L637" s="21" t="s">
        <v>3952</v>
      </c>
      <c r="M637" s="21"/>
      <c r="N637" s="21" t="s">
        <v>3950</v>
      </c>
      <c r="O637" s="21" t="s">
        <v>2345</v>
      </c>
      <c r="P637" s="21" t="s">
        <v>3951</v>
      </c>
      <c r="Q637" s="21">
        <v>125</v>
      </c>
      <c r="R637" s="21">
        <v>38</v>
      </c>
      <c r="S637" s="21">
        <v>566</v>
      </c>
      <c r="T637" s="21">
        <v>729</v>
      </c>
      <c r="U637" s="21">
        <v>0.17150000000000001</v>
      </c>
      <c r="V637" s="21">
        <v>5.21E-2</v>
      </c>
      <c r="W637" s="21">
        <v>0.22359999999999999</v>
      </c>
      <c r="X637" s="21" t="s">
        <v>2015</v>
      </c>
      <c r="Y637" s="21" t="s">
        <v>2342</v>
      </c>
      <c r="Z637" s="21" t="s">
        <v>2342</v>
      </c>
      <c r="AA637" s="21" t="s">
        <v>2342</v>
      </c>
      <c r="AB637" s="21" t="s">
        <v>2342</v>
      </c>
      <c r="AC637" s="21" t="s">
        <v>2342</v>
      </c>
      <c r="AD637" s="21" t="s">
        <v>2015</v>
      </c>
      <c r="AE637" s="21" t="s">
        <v>2015</v>
      </c>
      <c r="AF637" s="21" t="s">
        <v>2015</v>
      </c>
      <c r="AG637" s="21" t="s">
        <v>2015</v>
      </c>
      <c r="AH637" s="21" t="s">
        <v>2015</v>
      </c>
      <c r="AI637" s="21" t="s">
        <v>2015</v>
      </c>
      <c r="AJ637" s="21" t="s">
        <v>2015</v>
      </c>
      <c r="AK637" s="21" t="s">
        <v>2015</v>
      </c>
      <c r="AL637" s="21" t="s">
        <v>4803</v>
      </c>
    </row>
    <row r="638" spans="1:38" ht="15" customHeight="1">
      <c r="A638" s="21">
        <v>160022</v>
      </c>
      <c r="B638" s="21">
        <v>661305</v>
      </c>
      <c r="C638" s="21" t="s">
        <v>240</v>
      </c>
      <c r="D638" s="21" t="s">
        <v>2228</v>
      </c>
      <c r="E638" s="21" t="s">
        <v>10</v>
      </c>
      <c r="F638" s="21" t="s">
        <v>4864</v>
      </c>
      <c r="G638" s="21" t="s">
        <v>2340</v>
      </c>
      <c r="H638" s="21" t="s">
        <v>2341</v>
      </c>
      <c r="I638" s="21" t="s">
        <v>2015</v>
      </c>
      <c r="J638" s="21" t="s">
        <v>2342</v>
      </c>
      <c r="K638" s="21" t="s">
        <v>1488</v>
      </c>
      <c r="L638" s="21" t="s">
        <v>3953</v>
      </c>
      <c r="M638" s="21"/>
      <c r="N638" s="21" t="s">
        <v>3950</v>
      </c>
      <c r="O638" s="21" t="s">
        <v>2345</v>
      </c>
      <c r="P638" s="21" t="s">
        <v>3951</v>
      </c>
      <c r="Q638" s="21">
        <v>99</v>
      </c>
      <c r="R638" s="21">
        <v>31</v>
      </c>
      <c r="S638" s="21">
        <v>584</v>
      </c>
      <c r="T638" s="21">
        <v>714</v>
      </c>
      <c r="U638" s="21">
        <v>0.13869999999999999</v>
      </c>
      <c r="V638" s="21">
        <v>4.3400000000000001E-2</v>
      </c>
      <c r="W638" s="21">
        <v>0.18210000000000001</v>
      </c>
      <c r="X638" s="21" t="s">
        <v>2015</v>
      </c>
      <c r="Y638" s="21" t="s">
        <v>2342</v>
      </c>
      <c r="Z638" s="21" t="s">
        <v>2342</v>
      </c>
      <c r="AA638" s="21" t="s">
        <v>2342</v>
      </c>
      <c r="AB638" s="21" t="s">
        <v>2342</v>
      </c>
      <c r="AC638" s="21" t="s">
        <v>2342</v>
      </c>
      <c r="AD638" s="21" t="s">
        <v>2015</v>
      </c>
      <c r="AE638" s="21" t="s">
        <v>2015</v>
      </c>
      <c r="AF638" s="21" t="s">
        <v>2015</v>
      </c>
      <c r="AG638" s="21" t="s">
        <v>2015</v>
      </c>
      <c r="AH638" s="21" t="s">
        <v>2015</v>
      </c>
      <c r="AI638" s="21" t="s">
        <v>2015</v>
      </c>
      <c r="AJ638" s="21" t="s">
        <v>2015</v>
      </c>
      <c r="AK638" s="21" t="s">
        <v>2015</v>
      </c>
      <c r="AL638" s="21" t="s">
        <v>4803</v>
      </c>
    </row>
    <row r="639" spans="1:38" ht="15" customHeight="1">
      <c r="A639" s="21">
        <v>160022</v>
      </c>
      <c r="B639" s="21">
        <v>661306</v>
      </c>
      <c r="C639" s="21" t="s">
        <v>240</v>
      </c>
      <c r="D639" s="21" t="s">
        <v>2228</v>
      </c>
      <c r="E639" s="21" t="s">
        <v>10</v>
      </c>
      <c r="F639" s="21" t="s">
        <v>4864</v>
      </c>
      <c r="G639" s="21" t="s">
        <v>2340</v>
      </c>
      <c r="H639" s="21" t="s">
        <v>2341</v>
      </c>
      <c r="I639" s="21" t="s">
        <v>2015</v>
      </c>
      <c r="J639" s="21" t="s">
        <v>2342</v>
      </c>
      <c r="K639" s="21" t="s">
        <v>1489</v>
      </c>
      <c r="L639" s="21" t="s">
        <v>4757</v>
      </c>
      <c r="M639" s="21"/>
      <c r="N639" s="21" t="s">
        <v>3950</v>
      </c>
      <c r="O639" s="21" t="s">
        <v>2345</v>
      </c>
      <c r="P639" s="21" t="s">
        <v>3951</v>
      </c>
      <c r="Q639" s="21">
        <v>93</v>
      </c>
      <c r="R639" s="21">
        <v>19</v>
      </c>
      <c r="S639" s="21">
        <v>479</v>
      </c>
      <c r="T639" s="21">
        <v>591</v>
      </c>
      <c r="U639" s="21">
        <v>0.15740000000000001</v>
      </c>
      <c r="V639" s="21">
        <v>3.2099999999999997E-2</v>
      </c>
      <c r="W639" s="21">
        <v>0.1895</v>
      </c>
      <c r="X639" s="21" t="s">
        <v>2015</v>
      </c>
      <c r="Y639" s="21" t="s">
        <v>2015</v>
      </c>
      <c r="Z639" s="21" t="s">
        <v>2015</v>
      </c>
      <c r="AA639" s="21" t="s">
        <v>2015</v>
      </c>
      <c r="AB639" s="21" t="s">
        <v>2015</v>
      </c>
      <c r="AC639" s="21" t="s">
        <v>2015</v>
      </c>
      <c r="AD639" s="21" t="s">
        <v>2015</v>
      </c>
      <c r="AE639" s="21" t="s">
        <v>2015</v>
      </c>
      <c r="AF639" s="21" t="s">
        <v>2342</v>
      </c>
      <c r="AG639" s="21" t="s">
        <v>2342</v>
      </c>
      <c r="AH639" s="21" t="s">
        <v>2015</v>
      </c>
      <c r="AI639" s="21" t="s">
        <v>2015</v>
      </c>
      <c r="AJ639" s="21" t="s">
        <v>2015</v>
      </c>
      <c r="AK639" s="21" t="s">
        <v>2015</v>
      </c>
      <c r="AL639" s="21" t="s">
        <v>4803</v>
      </c>
    </row>
    <row r="640" spans="1:38" ht="15" customHeight="1">
      <c r="A640" s="21">
        <v>160022</v>
      </c>
      <c r="B640" s="21">
        <v>661307</v>
      </c>
      <c r="C640" s="21" t="s">
        <v>240</v>
      </c>
      <c r="D640" s="21" t="s">
        <v>2228</v>
      </c>
      <c r="E640" s="21" t="s">
        <v>10</v>
      </c>
      <c r="F640" s="21" t="s">
        <v>4864</v>
      </c>
      <c r="G640" s="21" t="s">
        <v>2340</v>
      </c>
      <c r="H640" s="21" t="s">
        <v>2341</v>
      </c>
      <c r="I640" s="21" t="s">
        <v>2015</v>
      </c>
      <c r="J640" s="21" t="s">
        <v>2342</v>
      </c>
      <c r="K640" s="21" t="s">
        <v>1486</v>
      </c>
      <c r="L640" s="21" t="s">
        <v>3949</v>
      </c>
      <c r="M640" s="21"/>
      <c r="N640" s="21" t="s">
        <v>3950</v>
      </c>
      <c r="O640" s="21" t="s">
        <v>2345</v>
      </c>
      <c r="P640" s="21" t="s">
        <v>3951</v>
      </c>
      <c r="Q640" s="21">
        <v>185</v>
      </c>
      <c r="R640" s="21">
        <v>53</v>
      </c>
      <c r="S640" s="21">
        <v>866</v>
      </c>
      <c r="T640" s="21">
        <v>1104</v>
      </c>
      <c r="U640" s="21">
        <v>0.1676</v>
      </c>
      <c r="V640" s="21">
        <v>4.8000000000000001E-2</v>
      </c>
      <c r="W640" s="21">
        <v>0.21560000000000001</v>
      </c>
      <c r="X640" s="21" t="s">
        <v>2015</v>
      </c>
      <c r="Y640" s="21" t="s">
        <v>2015</v>
      </c>
      <c r="Z640" s="21" t="s">
        <v>2015</v>
      </c>
      <c r="AA640" s="21" t="s">
        <v>2015</v>
      </c>
      <c r="AB640" s="21" t="s">
        <v>2015</v>
      </c>
      <c r="AC640" s="21" t="s">
        <v>2015</v>
      </c>
      <c r="AD640" s="21" t="s">
        <v>2015</v>
      </c>
      <c r="AE640" s="21" t="s">
        <v>2015</v>
      </c>
      <c r="AF640" s="21" t="s">
        <v>2015</v>
      </c>
      <c r="AG640" s="21" t="s">
        <v>2015</v>
      </c>
      <c r="AH640" s="21" t="s">
        <v>2342</v>
      </c>
      <c r="AI640" s="21" t="s">
        <v>2342</v>
      </c>
      <c r="AJ640" s="21" t="s">
        <v>2342</v>
      </c>
      <c r="AK640" s="21" t="s">
        <v>2342</v>
      </c>
      <c r="AL640" s="21" t="s">
        <v>4803</v>
      </c>
    </row>
    <row r="641" spans="1:38" ht="15" customHeight="1">
      <c r="A641" s="21">
        <v>159456</v>
      </c>
      <c r="B641" s="21">
        <v>661308</v>
      </c>
      <c r="C641" s="21" t="s">
        <v>91</v>
      </c>
      <c r="D641" s="21" t="s">
        <v>2078</v>
      </c>
      <c r="E641" s="21" t="s">
        <v>28</v>
      </c>
      <c r="F641" s="21" t="s">
        <v>4865</v>
      </c>
      <c r="G641" s="21" t="s">
        <v>2340</v>
      </c>
      <c r="H641" s="21" t="s">
        <v>2341</v>
      </c>
      <c r="I641" s="21" t="s">
        <v>2015</v>
      </c>
      <c r="J641" s="21" t="s">
        <v>2342</v>
      </c>
      <c r="K641" s="21" t="s">
        <v>637</v>
      </c>
      <c r="L641" s="21" t="s">
        <v>2764</v>
      </c>
      <c r="M641" s="21"/>
      <c r="N641" s="21" t="s">
        <v>2765</v>
      </c>
      <c r="O641" s="21" t="s">
        <v>2345</v>
      </c>
      <c r="P641" s="21" t="s">
        <v>2766</v>
      </c>
      <c r="Q641" s="21">
        <v>139</v>
      </c>
      <c r="R641" s="21">
        <v>0</v>
      </c>
      <c r="S641" s="21">
        <v>52</v>
      </c>
      <c r="T641" s="21">
        <v>191</v>
      </c>
      <c r="U641" s="21">
        <v>0.72770000000000001</v>
      </c>
      <c r="V641" s="21">
        <v>0</v>
      </c>
      <c r="W641" s="21">
        <v>0.72770000000000001</v>
      </c>
      <c r="X641" s="21" t="s">
        <v>2342</v>
      </c>
      <c r="Y641" s="21" t="s">
        <v>2342</v>
      </c>
      <c r="Z641" s="21" t="s">
        <v>2342</v>
      </c>
      <c r="AA641" s="21" t="s">
        <v>2342</v>
      </c>
      <c r="AB641" s="21" t="s">
        <v>2342</v>
      </c>
      <c r="AC641" s="21" t="s">
        <v>2342</v>
      </c>
      <c r="AD641" s="21" t="s">
        <v>2342</v>
      </c>
      <c r="AE641" s="21" t="s">
        <v>2015</v>
      </c>
      <c r="AF641" s="21" t="s">
        <v>2015</v>
      </c>
      <c r="AG641" s="21" t="s">
        <v>2015</v>
      </c>
      <c r="AH641" s="21" t="s">
        <v>2015</v>
      </c>
      <c r="AI641" s="21" t="s">
        <v>2015</v>
      </c>
      <c r="AJ641" s="21" t="s">
        <v>2015</v>
      </c>
      <c r="AK641" s="21" t="s">
        <v>2015</v>
      </c>
      <c r="AL641" s="21" t="s">
        <v>4802</v>
      </c>
    </row>
    <row r="642" spans="1:38" ht="15" customHeight="1">
      <c r="A642" s="21">
        <v>159456</v>
      </c>
      <c r="B642" s="21">
        <v>661309</v>
      </c>
      <c r="C642" s="21" t="s">
        <v>91</v>
      </c>
      <c r="D642" s="21" t="s">
        <v>2078</v>
      </c>
      <c r="E642" s="21" t="s">
        <v>28</v>
      </c>
      <c r="F642" s="21" t="s">
        <v>4865</v>
      </c>
      <c r="G642" s="21" t="s">
        <v>2340</v>
      </c>
      <c r="H642" s="21" t="s">
        <v>2341</v>
      </c>
      <c r="I642" s="21" t="s">
        <v>2015</v>
      </c>
      <c r="J642" s="21" t="s">
        <v>2342</v>
      </c>
      <c r="K642" s="21" t="s">
        <v>639</v>
      </c>
      <c r="L642" s="21" t="s">
        <v>2767</v>
      </c>
      <c r="M642" s="21"/>
      <c r="N642" s="21" t="s">
        <v>2765</v>
      </c>
      <c r="O642" s="21" t="s">
        <v>2345</v>
      </c>
      <c r="P642" s="21" t="s">
        <v>2766</v>
      </c>
      <c r="Q642" s="21">
        <v>37</v>
      </c>
      <c r="R642" s="21">
        <v>10</v>
      </c>
      <c r="S642" s="21">
        <v>43</v>
      </c>
      <c r="T642" s="21">
        <v>90</v>
      </c>
      <c r="U642" s="21">
        <v>0.41110000000000002</v>
      </c>
      <c r="V642" s="21">
        <v>0.1111</v>
      </c>
      <c r="W642" s="21">
        <v>0.5222</v>
      </c>
      <c r="X642" s="21" t="s">
        <v>2015</v>
      </c>
      <c r="Y642" s="21" t="s">
        <v>2015</v>
      </c>
      <c r="Z642" s="21" t="s">
        <v>2015</v>
      </c>
      <c r="AA642" s="21" t="s">
        <v>2015</v>
      </c>
      <c r="AB642" s="21" t="s">
        <v>2015</v>
      </c>
      <c r="AC642" s="21" t="s">
        <v>2015</v>
      </c>
      <c r="AD642" s="21" t="s">
        <v>2015</v>
      </c>
      <c r="AE642" s="21" t="s">
        <v>2342</v>
      </c>
      <c r="AF642" s="21" t="s">
        <v>2342</v>
      </c>
      <c r="AG642" s="21" t="s">
        <v>2342</v>
      </c>
      <c r="AH642" s="21" t="s">
        <v>2015</v>
      </c>
      <c r="AI642" s="21" t="s">
        <v>2015</v>
      </c>
      <c r="AJ642" s="21" t="s">
        <v>2015</v>
      </c>
      <c r="AK642" s="21" t="s">
        <v>2015</v>
      </c>
      <c r="AL642" s="21" t="s">
        <v>4803</v>
      </c>
    </row>
    <row r="643" spans="1:38" ht="15" customHeight="1">
      <c r="A643" s="21">
        <v>159456</v>
      </c>
      <c r="B643" s="21">
        <v>661310</v>
      </c>
      <c r="C643" s="21" t="s">
        <v>91</v>
      </c>
      <c r="D643" s="21" t="s">
        <v>2078</v>
      </c>
      <c r="E643" s="21" t="s">
        <v>28</v>
      </c>
      <c r="F643" s="21" t="s">
        <v>4865</v>
      </c>
      <c r="G643" s="21" t="s">
        <v>2340</v>
      </c>
      <c r="H643" s="21" t="s">
        <v>2341</v>
      </c>
      <c r="I643" s="21" t="s">
        <v>2015</v>
      </c>
      <c r="J643" s="21" t="s">
        <v>2342</v>
      </c>
      <c r="K643" s="21" t="s">
        <v>638</v>
      </c>
      <c r="L643" s="21" t="s">
        <v>2767</v>
      </c>
      <c r="M643" s="21"/>
      <c r="N643" s="21" t="s">
        <v>2765</v>
      </c>
      <c r="O643" s="21" t="s">
        <v>2345</v>
      </c>
      <c r="P643" s="21" t="s">
        <v>2766</v>
      </c>
      <c r="Q643" s="21">
        <v>50</v>
      </c>
      <c r="R643" s="21">
        <v>8</v>
      </c>
      <c r="S643" s="21">
        <v>51</v>
      </c>
      <c r="T643" s="21">
        <v>109</v>
      </c>
      <c r="U643" s="21">
        <v>0.4587</v>
      </c>
      <c r="V643" s="21">
        <v>7.3400000000000007E-2</v>
      </c>
      <c r="W643" s="21">
        <v>0.53210000000000002</v>
      </c>
      <c r="X643" s="21" t="s">
        <v>2015</v>
      </c>
      <c r="Y643" s="21" t="s">
        <v>2015</v>
      </c>
      <c r="Z643" s="21" t="s">
        <v>2015</v>
      </c>
      <c r="AA643" s="21" t="s">
        <v>2015</v>
      </c>
      <c r="AB643" s="21" t="s">
        <v>2015</v>
      </c>
      <c r="AC643" s="21" t="s">
        <v>2015</v>
      </c>
      <c r="AD643" s="21" t="s">
        <v>2015</v>
      </c>
      <c r="AE643" s="21" t="s">
        <v>2015</v>
      </c>
      <c r="AF643" s="21" t="s">
        <v>2015</v>
      </c>
      <c r="AG643" s="21" t="s">
        <v>2015</v>
      </c>
      <c r="AH643" s="21" t="s">
        <v>2342</v>
      </c>
      <c r="AI643" s="21" t="s">
        <v>2342</v>
      </c>
      <c r="AJ643" s="21" t="s">
        <v>2342</v>
      </c>
      <c r="AK643" s="21" t="s">
        <v>2342</v>
      </c>
      <c r="AL643" s="21" t="s">
        <v>4803</v>
      </c>
    </row>
    <row r="644" spans="1:38" ht="15" customHeight="1">
      <c r="A644" s="21">
        <v>159910</v>
      </c>
      <c r="B644" s="21">
        <v>661312</v>
      </c>
      <c r="C644" s="21" t="s">
        <v>154</v>
      </c>
      <c r="D644" s="21" t="s">
        <v>2142</v>
      </c>
      <c r="E644" s="21" t="s">
        <v>18</v>
      </c>
      <c r="F644" s="21" t="s">
        <v>4864</v>
      </c>
      <c r="G644" s="21" t="s">
        <v>2340</v>
      </c>
      <c r="H644" s="21" t="s">
        <v>2341</v>
      </c>
      <c r="I644" s="21" t="s">
        <v>2015</v>
      </c>
      <c r="J644" s="21" t="s">
        <v>2342</v>
      </c>
      <c r="K644" s="21" t="s">
        <v>1068</v>
      </c>
      <c r="L644" s="21" t="s">
        <v>5473</v>
      </c>
      <c r="M644" s="21"/>
      <c r="N644" s="21" t="s">
        <v>2743</v>
      </c>
      <c r="O644" s="21" t="s">
        <v>2345</v>
      </c>
      <c r="P644" s="21" t="s">
        <v>2744</v>
      </c>
      <c r="Q644" s="21">
        <v>261</v>
      </c>
      <c r="R644" s="21">
        <v>0</v>
      </c>
      <c r="S644" s="21">
        <v>69</v>
      </c>
      <c r="T644" s="21">
        <v>330</v>
      </c>
      <c r="U644" s="21">
        <v>0.79090000000000005</v>
      </c>
      <c r="V644" s="21">
        <v>0</v>
      </c>
      <c r="W644" s="21">
        <v>0.79090000000000005</v>
      </c>
      <c r="X644" s="21" t="s">
        <v>2015</v>
      </c>
      <c r="Y644" s="21" t="s">
        <v>2342</v>
      </c>
      <c r="Z644" s="21" t="s">
        <v>2342</v>
      </c>
      <c r="AA644" s="21" t="s">
        <v>2342</v>
      </c>
      <c r="AB644" s="21" t="s">
        <v>2342</v>
      </c>
      <c r="AC644" s="21" t="s">
        <v>2342</v>
      </c>
      <c r="AD644" s="21" t="s">
        <v>2342</v>
      </c>
      <c r="AE644" s="21" t="s">
        <v>2015</v>
      </c>
      <c r="AF644" s="21" t="s">
        <v>2015</v>
      </c>
      <c r="AG644" s="21" t="s">
        <v>2015</v>
      </c>
      <c r="AH644" s="21" t="s">
        <v>2015</v>
      </c>
      <c r="AI644" s="21" t="s">
        <v>2015</v>
      </c>
      <c r="AJ644" s="21" t="s">
        <v>2015</v>
      </c>
      <c r="AK644" s="21" t="s">
        <v>2015</v>
      </c>
      <c r="AL644" s="21" t="s">
        <v>4802</v>
      </c>
    </row>
    <row r="645" spans="1:38" ht="15" customHeight="1">
      <c r="A645" s="21">
        <v>159910</v>
      </c>
      <c r="B645" s="21">
        <v>661313</v>
      </c>
      <c r="C645" s="21" t="s">
        <v>154</v>
      </c>
      <c r="D645" s="21" t="s">
        <v>2142</v>
      </c>
      <c r="E645" s="21" t="s">
        <v>18</v>
      </c>
      <c r="F645" s="21" t="s">
        <v>4864</v>
      </c>
      <c r="G645" s="21" t="s">
        <v>2340</v>
      </c>
      <c r="H645" s="21" t="s">
        <v>2341</v>
      </c>
      <c r="I645" s="21" t="s">
        <v>2015</v>
      </c>
      <c r="J645" s="21" t="s">
        <v>2342</v>
      </c>
      <c r="K645" s="21" t="s">
        <v>1069</v>
      </c>
      <c r="L645" s="21" t="s">
        <v>5474</v>
      </c>
      <c r="M645" s="21"/>
      <c r="N645" s="21" t="s">
        <v>2743</v>
      </c>
      <c r="O645" s="21" t="s">
        <v>2345</v>
      </c>
      <c r="P645" s="21" t="s">
        <v>2744</v>
      </c>
      <c r="Q645" s="21">
        <v>253</v>
      </c>
      <c r="R645" s="21">
        <v>0</v>
      </c>
      <c r="S645" s="21">
        <v>130</v>
      </c>
      <c r="T645" s="21">
        <v>383</v>
      </c>
      <c r="U645" s="21">
        <v>0.66059999999999997</v>
      </c>
      <c r="V645" s="21">
        <v>0</v>
      </c>
      <c r="W645" s="21">
        <v>0.66059999999999997</v>
      </c>
      <c r="X645" s="21" t="s">
        <v>2015</v>
      </c>
      <c r="Y645" s="21" t="s">
        <v>2342</v>
      </c>
      <c r="Z645" s="21" t="s">
        <v>2342</v>
      </c>
      <c r="AA645" s="21" t="s">
        <v>2342</v>
      </c>
      <c r="AB645" s="21" t="s">
        <v>2342</v>
      </c>
      <c r="AC645" s="21" t="s">
        <v>2342</v>
      </c>
      <c r="AD645" s="21" t="s">
        <v>2342</v>
      </c>
      <c r="AE645" s="21" t="s">
        <v>2015</v>
      </c>
      <c r="AF645" s="21" t="s">
        <v>2015</v>
      </c>
      <c r="AG645" s="21" t="s">
        <v>2015</v>
      </c>
      <c r="AH645" s="21" t="s">
        <v>2015</v>
      </c>
      <c r="AI645" s="21" t="s">
        <v>2015</v>
      </c>
      <c r="AJ645" s="21" t="s">
        <v>2015</v>
      </c>
      <c r="AK645" s="21" t="s">
        <v>2015</v>
      </c>
      <c r="AL645" s="21" t="s">
        <v>4802</v>
      </c>
    </row>
    <row r="646" spans="1:38" ht="15" customHeight="1">
      <c r="A646" s="21">
        <v>159910</v>
      </c>
      <c r="B646" s="21">
        <v>661314</v>
      </c>
      <c r="C646" s="21" t="s">
        <v>154</v>
      </c>
      <c r="D646" s="21" t="s">
        <v>2142</v>
      </c>
      <c r="E646" s="21" t="s">
        <v>18</v>
      </c>
      <c r="F646" s="21" t="s">
        <v>4864</v>
      </c>
      <c r="G646" s="21" t="s">
        <v>2340</v>
      </c>
      <c r="H646" s="21" t="s">
        <v>2341</v>
      </c>
      <c r="I646" s="21" t="s">
        <v>2015</v>
      </c>
      <c r="J646" s="21" t="s">
        <v>2342</v>
      </c>
      <c r="K646" s="21" t="s">
        <v>328</v>
      </c>
      <c r="L646" s="21" t="s">
        <v>5111</v>
      </c>
      <c r="M646" s="21"/>
      <c r="N646" s="21" t="s">
        <v>2743</v>
      </c>
      <c r="O646" s="21" t="s">
        <v>2345</v>
      </c>
      <c r="P646" s="21" t="s">
        <v>2744</v>
      </c>
      <c r="Q646" s="21">
        <v>233</v>
      </c>
      <c r="R646" s="21">
        <v>0</v>
      </c>
      <c r="S646" s="21">
        <v>186</v>
      </c>
      <c r="T646" s="21">
        <v>419</v>
      </c>
      <c r="U646" s="21">
        <v>0.55610000000000004</v>
      </c>
      <c r="V646" s="21">
        <v>0</v>
      </c>
      <c r="W646" s="21">
        <v>0.55610000000000004</v>
      </c>
      <c r="X646" s="21" t="s">
        <v>2015</v>
      </c>
      <c r="Y646" s="21" t="s">
        <v>2342</v>
      </c>
      <c r="Z646" s="21" t="s">
        <v>2342</v>
      </c>
      <c r="AA646" s="21" t="s">
        <v>2342</v>
      </c>
      <c r="AB646" s="21" t="s">
        <v>2342</v>
      </c>
      <c r="AC646" s="21" t="s">
        <v>2342</v>
      </c>
      <c r="AD646" s="21" t="s">
        <v>2342</v>
      </c>
      <c r="AE646" s="21" t="s">
        <v>2015</v>
      </c>
      <c r="AF646" s="21" t="s">
        <v>2015</v>
      </c>
      <c r="AG646" s="21" t="s">
        <v>2015</v>
      </c>
      <c r="AH646" s="21" t="s">
        <v>2015</v>
      </c>
      <c r="AI646" s="21" t="s">
        <v>2015</v>
      </c>
      <c r="AJ646" s="21" t="s">
        <v>2015</v>
      </c>
      <c r="AK646" s="21" t="s">
        <v>2015</v>
      </c>
      <c r="AL646" s="21" t="s">
        <v>4802</v>
      </c>
    </row>
    <row r="647" spans="1:38" ht="15" customHeight="1">
      <c r="A647" s="21">
        <v>159910</v>
      </c>
      <c r="B647" s="21">
        <v>661317</v>
      </c>
      <c r="C647" s="21" t="s">
        <v>154</v>
      </c>
      <c r="D647" s="21" t="s">
        <v>2142</v>
      </c>
      <c r="E647" s="21" t="s">
        <v>18</v>
      </c>
      <c r="F647" s="21" t="s">
        <v>4864</v>
      </c>
      <c r="G647" s="21" t="s">
        <v>2340</v>
      </c>
      <c r="H647" s="21" t="s">
        <v>2341</v>
      </c>
      <c r="I647" s="21" t="s">
        <v>2015</v>
      </c>
      <c r="J647" s="21" t="s">
        <v>2342</v>
      </c>
      <c r="K647" s="21" t="s">
        <v>1076</v>
      </c>
      <c r="L647" s="21" t="s">
        <v>5112</v>
      </c>
      <c r="M647" s="21"/>
      <c r="N647" s="21" t="s">
        <v>2743</v>
      </c>
      <c r="O647" s="21" t="s">
        <v>2345</v>
      </c>
      <c r="P647" s="21" t="s">
        <v>2744</v>
      </c>
      <c r="Q647" s="21">
        <v>266</v>
      </c>
      <c r="R647" s="21">
        <v>0</v>
      </c>
      <c r="S647" s="21">
        <v>53</v>
      </c>
      <c r="T647" s="21">
        <v>319</v>
      </c>
      <c r="U647" s="21">
        <v>0.83389999999999997</v>
      </c>
      <c r="V647" s="21">
        <v>0</v>
      </c>
      <c r="W647" s="21">
        <v>0.83389999999999997</v>
      </c>
      <c r="X647" s="21" t="s">
        <v>2015</v>
      </c>
      <c r="Y647" s="21" t="s">
        <v>2342</v>
      </c>
      <c r="Z647" s="21" t="s">
        <v>2342</v>
      </c>
      <c r="AA647" s="21" t="s">
        <v>2342</v>
      </c>
      <c r="AB647" s="21" t="s">
        <v>2342</v>
      </c>
      <c r="AC647" s="21" t="s">
        <v>2342</v>
      </c>
      <c r="AD647" s="21" t="s">
        <v>2342</v>
      </c>
      <c r="AE647" s="21" t="s">
        <v>2015</v>
      </c>
      <c r="AF647" s="21" t="s">
        <v>2015</v>
      </c>
      <c r="AG647" s="21" t="s">
        <v>2015</v>
      </c>
      <c r="AH647" s="21" t="s">
        <v>2015</v>
      </c>
      <c r="AI647" s="21" t="s">
        <v>2015</v>
      </c>
      <c r="AJ647" s="21" t="s">
        <v>2015</v>
      </c>
      <c r="AK647" s="21" t="s">
        <v>2015</v>
      </c>
      <c r="AL647" s="21" t="s">
        <v>4802</v>
      </c>
    </row>
    <row r="648" spans="1:38" ht="15" customHeight="1">
      <c r="A648" s="21">
        <v>159910</v>
      </c>
      <c r="B648" s="21">
        <v>661319</v>
      </c>
      <c r="C648" s="21" t="s">
        <v>154</v>
      </c>
      <c r="D648" s="21" t="s">
        <v>2142</v>
      </c>
      <c r="E648" s="21" t="s">
        <v>18</v>
      </c>
      <c r="F648" s="21" t="s">
        <v>4864</v>
      </c>
      <c r="G648" s="21" t="s">
        <v>2340</v>
      </c>
      <c r="H648" s="21" t="s">
        <v>2341</v>
      </c>
      <c r="I648" s="21" t="s">
        <v>2015</v>
      </c>
      <c r="J648" s="21" t="s">
        <v>2342</v>
      </c>
      <c r="K648" s="21" t="s">
        <v>1079</v>
      </c>
      <c r="L648" s="21" t="s">
        <v>3412</v>
      </c>
      <c r="M648" s="21"/>
      <c r="N648" s="21" t="s">
        <v>2743</v>
      </c>
      <c r="O648" s="21" t="s">
        <v>2345</v>
      </c>
      <c r="P648" s="21" t="s">
        <v>2744</v>
      </c>
      <c r="Q648" s="21">
        <v>266</v>
      </c>
      <c r="R648" s="21">
        <v>0</v>
      </c>
      <c r="S648" s="21">
        <v>0</v>
      </c>
      <c r="T648" s="21">
        <v>266</v>
      </c>
      <c r="U648" s="21">
        <v>1</v>
      </c>
      <c r="V648" s="21">
        <v>0</v>
      </c>
      <c r="W648" s="21">
        <v>1</v>
      </c>
      <c r="X648" s="21" t="s">
        <v>2015</v>
      </c>
      <c r="Y648" s="21" t="s">
        <v>2342</v>
      </c>
      <c r="Z648" s="21" t="s">
        <v>2342</v>
      </c>
      <c r="AA648" s="21" t="s">
        <v>2342</v>
      </c>
      <c r="AB648" s="21" t="s">
        <v>2342</v>
      </c>
      <c r="AC648" s="21" t="s">
        <v>2342</v>
      </c>
      <c r="AD648" s="21" t="s">
        <v>2342</v>
      </c>
      <c r="AE648" s="21" t="s">
        <v>2015</v>
      </c>
      <c r="AF648" s="21" t="s">
        <v>2015</v>
      </c>
      <c r="AG648" s="21" t="s">
        <v>2015</v>
      </c>
      <c r="AH648" s="21" t="s">
        <v>2015</v>
      </c>
      <c r="AI648" s="21" t="s">
        <v>2015</v>
      </c>
      <c r="AJ648" s="21" t="s">
        <v>2015</v>
      </c>
      <c r="AK648" s="21" t="s">
        <v>2015</v>
      </c>
      <c r="AL648" s="21" t="s">
        <v>4802</v>
      </c>
    </row>
    <row r="649" spans="1:38" ht="15" customHeight="1">
      <c r="A649" s="21">
        <v>159910</v>
      </c>
      <c r="B649" s="21">
        <v>661321</v>
      </c>
      <c r="C649" s="21" t="s">
        <v>154</v>
      </c>
      <c r="D649" s="21" t="s">
        <v>2142</v>
      </c>
      <c r="E649" s="21" t="s">
        <v>18</v>
      </c>
      <c r="F649" s="21" t="s">
        <v>4864</v>
      </c>
      <c r="G649" s="21" t="s">
        <v>2340</v>
      </c>
      <c r="H649" s="21" t="s">
        <v>2341</v>
      </c>
      <c r="I649" s="21" t="s">
        <v>2015</v>
      </c>
      <c r="J649" s="21" t="s">
        <v>2342</v>
      </c>
      <c r="K649" s="21" t="s">
        <v>1074</v>
      </c>
      <c r="L649" s="21" t="s">
        <v>5479</v>
      </c>
      <c r="M649" s="21"/>
      <c r="N649" s="21" t="s">
        <v>2743</v>
      </c>
      <c r="O649" s="21" t="s">
        <v>2345</v>
      </c>
      <c r="P649" s="21" t="s">
        <v>2744</v>
      </c>
      <c r="Q649" s="21">
        <v>475</v>
      </c>
      <c r="R649" s="21">
        <v>0</v>
      </c>
      <c r="S649" s="21">
        <v>23</v>
      </c>
      <c r="T649" s="21">
        <v>498</v>
      </c>
      <c r="U649" s="21">
        <v>0.95379999999999998</v>
      </c>
      <c r="V649" s="21">
        <v>0</v>
      </c>
      <c r="W649" s="21">
        <v>0.95379999999999998</v>
      </c>
      <c r="X649" s="21" t="s">
        <v>2015</v>
      </c>
      <c r="Y649" s="21" t="s">
        <v>2015</v>
      </c>
      <c r="Z649" s="21" t="s">
        <v>2015</v>
      </c>
      <c r="AA649" s="21" t="s">
        <v>2015</v>
      </c>
      <c r="AB649" s="21" t="s">
        <v>2015</v>
      </c>
      <c r="AC649" s="21" t="s">
        <v>2015</v>
      </c>
      <c r="AD649" s="21" t="s">
        <v>2015</v>
      </c>
      <c r="AE649" s="21" t="s">
        <v>2342</v>
      </c>
      <c r="AF649" s="21" t="s">
        <v>2342</v>
      </c>
      <c r="AG649" s="21" t="s">
        <v>2342</v>
      </c>
      <c r="AH649" s="21" t="s">
        <v>2015</v>
      </c>
      <c r="AI649" s="21" t="s">
        <v>2015</v>
      </c>
      <c r="AJ649" s="21" t="s">
        <v>2015</v>
      </c>
      <c r="AK649" s="21" t="s">
        <v>2015</v>
      </c>
      <c r="AL649" s="21" t="s">
        <v>4802</v>
      </c>
    </row>
    <row r="650" spans="1:38" ht="15" customHeight="1">
      <c r="A650" s="21">
        <v>159910</v>
      </c>
      <c r="B650" s="21">
        <v>661322</v>
      </c>
      <c r="C650" s="21" t="s">
        <v>154</v>
      </c>
      <c r="D650" s="21" t="s">
        <v>2142</v>
      </c>
      <c r="E650" s="21" t="s">
        <v>18</v>
      </c>
      <c r="F650" s="21" t="s">
        <v>4864</v>
      </c>
      <c r="G650" s="21" t="s">
        <v>2340</v>
      </c>
      <c r="H650" s="21" t="s">
        <v>2341</v>
      </c>
      <c r="I650" s="21" t="s">
        <v>2015</v>
      </c>
      <c r="J650" s="21" t="s">
        <v>2342</v>
      </c>
      <c r="K650" s="21" t="s">
        <v>1078</v>
      </c>
      <c r="L650" s="21" t="s">
        <v>5113</v>
      </c>
      <c r="M650" s="21"/>
      <c r="N650" s="21" t="s">
        <v>2743</v>
      </c>
      <c r="O650" s="21" t="s">
        <v>2345</v>
      </c>
      <c r="P650" s="21" t="s">
        <v>2744</v>
      </c>
      <c r="Q650" s="21">
        <v>849</v>
      </c>
      <c r="R650" s="21">
        <v>0</v>
      </c>
      <c r="S650" s="21">
        <v>135</v>
      </c>
      <c r="T650" s="21">
        <v>984</v>
      </c>
      <c r="U650" s="21">
        <v>0.86280000000000001</v>
      </c>
      <c r="V650" s="21">
        <v>0</v>
      </c>
      <c r="W650" s="21">
        <v>0.86280000000000001</v>
      </c>
      <c r="X650" s="21" t="s">
        <v>2015</v>
      </c>
      <c r="Y650" s="21" t="s">
        <v>2015</v>
      </c>
      <c r="Z650" s="21" t="s">
        <v>2015</v>
      </c>
      <c r="AA650" s="21" t="s">
        <v>2015</v>
      </c>
      <c r="AB650" s="21" t="s">
        <v>2015</v>
      </c>
      <c r="AC650" s="21" t="s">
        <v>2015</v>
      </c>
      <c r="AD650" s="21" t="s">
        <v>2015</v>
      </c>
      <c r="AE650" s="21" t="s">
        <v>2015</v>
      </c>
      <c r="AF650" s="21" t="s">
        <v>2015</v>
      </c>
      <c r="AG650" s="21" t="s">
        <v>2015</v>
      </c>
      <c r="AH650" s="21" t="s">
        <v>2342</v>
      </c>
      <c r="AI650" s="21" t="s">
        <v>2342</v>
      </c>
      <c r="AJ650" s="21" t="s">
        <v>2342</v>
      </c>
      <c r="AK650" s="21" t="s">
        <v>2342</v>
      </c>
      <c r="AL650" s="21" t="s">
        <v>4802</v>
      </c>
    </row>
    <row r="651" spans="1:38" ht="15" customHeight="1">
      <c r="A651" s="21">
        <v>159910</v>
      </c>
      <c r="B651" s="21">
        <v>661323</v>
      </c>
      <c r="C651" s="21" t="s">
        <v>154</v>
      </c>
      <c r="D651" s="21" t="s">
        <v>2142</v>
      </c>
      <c r="E651" s="21" t="s">
        <v>18</v>
      </c>
      <c r="F651" s="21" t="s">
        <v>4864</v>
      </c>
      <c r="G651" s="21" t="s">
        <v>2340</v>
      </c>
      <c r="H651" s="21" t="s">
        <v>2341</v>
      </c>
      <c r="I651" s="21" t="s">
        <v>2015</v>
      </c>
      <c r="J651" s="21" t="s">
        <v>2342</v>
      </c>
      <c r="K651" s="21" t="s">
        <v>1072</v>
      </c>
      <c r="L651" s="21" t="s">
        <v>5477</v>
      </c>
      <c r="M651" s="21"/>
      <c r="N651" s="21" t="s">
        <v>2743</v>
      </c>
      <c r="O651" s="21" t="s">
        <v>2345</v>
      </c>
      <c r="P651" s="21" t="s">
        <v>2744</v>
      </c>
      <c r="Q651" s="21">
        <v>526</v>
      </c>
      <c r="R651" s="21">
        <v>0</v>
      </c>
      <c r="S651" s="21">
        <v>407</v>
      </c>
      <c r="T651" s="21">
        <v>933</v>
      </c>
      <c r="U651" s="21">
        <v>0.56379999999999997</v>
      </c>
      <c r="V651" s="21">
        <v>0</v>
      </c>
      <c r="W651" s="21">
        <v>0.56379999999999997</v>
      </c>
      <c r="X651" s="21" t="s">
        <v>2015</v>
      </c>
      <c r="Y651" s="21" t="s">
        <v>2015</v>
      </c>
      <c r="Z651" s="21" t="s">
        <v>2015</v>
      </c>
      <c r="AA651" s="21" t="s">
        <v>2015</v>
      </c>
      <c r="AB651" s="21" t="s">
        <v>2015</v>
      </c>
      <c r="AC651" s="21" t="s">
        <v>2015</v>
      </c>
      <c r="AD651" s="21" t="s">
        <v>2015</v>
      </c>
      <c r="AE651" s="21" t="s">
        <v>2015</v>
      </c>
      <c r="AF651" s="21" t="s">
        <v>2015</v>
      </c>
      <c r="AG651" s="21" t="s">
        <v>2015</v>
      </c>
      <c r="AH651" s="21" t="s">
        <v>2342</v>
      </c>
      <c r="AI651" s="21" t="s">
        <v>2342</v>
      </c>
      <c r="AJ651" s="21" t="s">
        <v>2342</v>
      </c>
      <c r="AK651" s="21" t="s">
        <v>2342</v>
      </c>
      <c r="AL651" s="21" t="s">
        <v>4802</v>
      </c>
    </row>
    <row r="652" spans="1:38" ht="15" customHeight="1">
      <c r="A652" s="21">
        <v>159350</v>
      </c>
      <c r="B652" s="21">
        <v>661325</v>
      </c>
      <c r="C652" s="21" t="s">
        <v>287</v>
      </c>
      <c r="D652" s="21" t="s">
        <v>2276</v>
      </c>
      <c r="E652" s="21" t="s">
        <v>18</v>
      </c>
      <c r="F652" s="21" t="s">
        <v>4864</v>
      </c>
      <c r="G652" s="21" t="s">
        <v>2340</v>
      </c>
      <c r="H652" s="21" t="s">
        <v>2341</v>
      </c>
      <c r="I652" s="21" t="s">
        <v>2015</v>
      </c>
      <c r="J652" s="21" t="s">
        <v>2342</v>
      </c>
      <c r="K652" s="21" t="s">
        <v>1847</v>
      </c>
      <c r="L652" s="21" t="s">
        <v>5318</v>
      </c>
      <c r="M652" s="21"/>
      <c r="N652" s="21" t="s">
        <v>4431</v>
      </c>
      <c r="O652" s="21" t="s">
        <v>2345</v>
      </c>
      <c r="P652" s="21" t="s">
        <v>4432</v>
      </c>
      <c r="Q652" s="21">
        <v>139</v>
      </c>
      <c r="R652" s="21">
        <v>45</v>
      </c>
      <c r="S652" s="21">
        <v>212</v>
      </c>
      <c r="T652" s="21">
        <v>396</v>
      </c>
      <c r="U652" s="21">
        <v>0.35099999999999998</v>
      </c>
      <c r="V652" s="21">
        <v>0.11360000000000001</v>
      </c>
      <c r="W652" s="21">
        <v>0.46460000000000001</v>
      </c>
      <c r="X652" s="21" t="s">
        <v>2015</v>
      </c>
      <c r="Y652" s="21" t="s">
        <v>2342</v>
      </c>
      <c r="Z652" s="21" t="s">
        <v>2342</v>
      </c>
      <c r="AA652" s="21" t="s">
        <v>2342</v>
      </c>
      <c r="AB652" s="21" t="s">
        <v>2342</v>
      </c>
      <c r="AC652" s="21" t="s">
        <v>2342</v>
      </c>
      <c r="AD652" s="21" t="s">
        <v>2342</v>
      </c>
      <c r="AE652" s="21" t="s">
        <v>2342</v>
      </c>
      <c r="AF652" s="21" t="s">
        <v>2015</v>
      </c>
      <c r="AG652" s="21" t="s">
        <v>2015</v>
      </c>
      <c r="AH652" s="21" t="s">
        <v>2015</v>
      </c>
      <c r="AI652" s="21" t="s">
        <v>2015</v>
      </c>
      <c r="AJ652" s="21" t="s">
        <v>2015</v>
      </c>
      <c r="AK652" s="21" t="s">
        <v>2015</v>
      </c>
      <c r="AL652" s="21" t="s">
        <v>4803</v>
      </c>
    </row>
    <row r="653" spans="1:38" ht="15" customHeight="1">
      <c r="A653" s="21">
        <v>159350</v>
      </c>
      <c r="B653" s="21">
        <v>661326</v>
      </c>
      <c r="C653" s="21" t="s">
        <v>287</v>
      </c>
      <c r="D653" s="21" t="s">
        <v>2276</v>
      </c>
      <c r="E653" s="21" t="s">
        <v>18</v>
      </c>
      <c r="F653" s="21" t="s">
        <v>4864</v>
      </c>
      <c r="G653" s="21" t="s">
        <v>2340</v>
      </c>
      <c r="H653" s="21" t="s">
        <v>2341</v>
      </c>
      <c r="I653" s="21" t="s">
        <v>2015</v>
      </c>
      <c r="J653" s="21" t="s">
        <v>2342</v>
      </c>
      <c r="K653" s="21" t="s">
        <v>1848</v>
      </c>
      <c r="L653" s="21" t="s">
        <v>5318</v>
      </c>
      <c r="M653" s="21"/>
      <c r="N653" s="21" t="s">
        <v>4431</v>
      </c>
      <c r="O653" s="21" t="s">
        <v>2345</v>
      </c>
      <c r="P653" s="21" t="s">
        <v>4432</v>
      </c>
      <c r="Q653" s="21">
        <v>93</v>
      </c>
      <c r="R653" s="21">
        <v>25</v>
      </c>
      <c r="S653" s="21">
        <v>167</v>
      </c>
      <c r="T653" s="21">
        <v>285</v>
      </c>
      <c r="U653" s="21">
        <v>0.32629999999999998</v>
      </c>
      <c r="V653" s="21">
        <v>8.77E-2</v>
      </c>
      <c r="W653" s="21">
        <v>0.41399999999999998</v>
      </c>
      <c r="X653" s="21" t="s">
        <v>2015</v>
      </c>
      <c r="Y653" s="21" t="s">
        <v>2015</v>
      </c>
      <c r="Z653" s="21" t="s">
        <v>2015</v>
      </c>
      <c r="AA653" s="21" t="s">
        <v>2015</v>
      </c>
      <c r="AB653" s="21" t="s">
        <v>2015</v>
      </c>
      <c r="AC653" s="21" t="s">
        <v>2015</v>
      </c>
      <c r="AD653" s="21" t="s">
        <v>2015</v>
      </c>
      <c r="AE653" s="21" t="s">
        <v>2015</v>
      </c>
      <c r="AF653" s="21" t="s">
        <v>2342</v>
      </c>
      <c r="AG653" s="21" t="s">
        <v>2342</v>
      </c>
      <c r="AH653" s="21" t="s">
        <v>2342</v>
      </c>
      <c r="AI653" s="21" t="s">
        <v>2342</v>
      </c>
      <c r="AJ653" s="21" t="s">
        <v>2342</v>
      </c>
      <c r="AK653" s="21" t="s">
        <v>2342</v>
      </c>
      <c r="AL653" s="21" t="s">
        <v>4803</v>
      </c>
    </row>
    <row r="654" spans="1:38" ht="15" customHeight="1">
      <c r="A654" s="21">
        <v>159469</v>
      </c>
      <c r="B654" s="21">
        <v>661328</v>
      </c>
      <c r="C654" s="21" t="s">
        <v>62</v>
      </c>
      <c r="D654" s="21" t="s">
        <v>2049</v>
      </c>
      <c r="E654" s="21" t="s">
        <v>18</v>
      </c>
      <c r="F654" s="21" t="s">
        <v>4864</v>
      </c>
      <c r="G654" s="21" t="s">
        <v>2340</v>
      </c>
      <c r="H654" s="21" t="s">
        <v>2341</v>
      </c>
      <c r="I654" s="21" t="s">
        <v>2015</v>
      </c>
      <c r="J654" s="21" t="s">
        <v>2342</v>
      </c>
      <c r="K654" s="21" t="s">
        <v>515</v>
      </c>
      <c r="L654" s="21" t="s">
        <v>2598</v>
      </c>
      <c r="M654" s="21"/>
      <c r="N654" s="21" t="s">
        <v>2595</v>
      </c>
      <c r="O654" s="21" t="s">
        <v>2345</v>
      </c>
      <c r="P654" s="21" t="s">
        <v>2596</v>
      </c>
      <c r="Q654" s="21">
        <v>221</v>
      </c>
      <c r="R654" s="21">
        <v>0</v>
      </c>
      <c r="S654" s="21">
        <v>133</v>
      </c>
      <c r="T654" s="21">
        <v>354</v>
      </c>
      <c r="U654" s="21">
        <v>0.62429999999999997</v>
      </c>
      <c r="V654" s="21">
        <v>0</v>
      </c>
      <c r="W654" s="21">
        <v>0.62429999999999997</v>
      </c>
      <c r="X654" s="21" t="s">
        <v>2015</v>
      </c>
      <c r="Y654" s="21" t="s">
        <v>2015</v>
      </c>
      <c r="Z654" s="21" t="s">
        <v>2015</v>
      </c>
      <c r="AA654" s="21" t="s">
        <v>2015</v>
      </c>
      <c r="AB654" s="21" t="s">
        <v>2015</v>
      </c>
      <c r="AC654" s="21" t="s">
        <v>2015</v>
      </c>
      <c r="AD654" s="21" t="s">
        <v>2015</v>
      </c>
      <c r="AE654" s="21" t="s">
        <v>2342</v>
      </c>
      <c r="AF654" s="21" t="s">
        <v>2342</v>
      </c>
      <c r="AG654" s="21" t="s">
        <v>2342</v>
      </c>
      <c r="AH654" s="21" t="s">
        <v>2015</v>
      </c>
      <c r="AI654" s="21" t="s">
        <v>2015</v>
      </c>
      <c r="AJ654" s="21" t="s">
        <v>2015</v>
      </c>
      <c r="AK654" s="21" t="s">
        <v>2015</v>
      </c>
      <c r="AL654" s="21" t="s">
        <v>4802</v>
      </c>
    </row>
    <row r="655" spans="1:38" ht="15" customHeight="1">
      <c r="A655" s="21">
        <v>159469</v>
      </c>
      <c r="B655" s="21">
        <v>661329</v>
      </c>
      <c r="C655" s="21" t="s">
        <v>62</v>
      </c>
      <c r="D655" s="21" t="s">
        <v>2049</v>
      </c>
      <c r="E655" s="21" t="s">
        <v>18</v>
      </c>
      <c r="F655" s="21" t="s">
        <v>4864</v>
      </c>
      <c r="G655" s="21" t="s">
        <v>2340</v>
      </c>
      <c r="H655" s="21" t="s">
        <v>2341</v>
      </c>
      <c r="I655" s="21" t="s">
        <v>2015</v>
      </c>
      <c r="J655" s="21" t="s">
        <v>2342</v>
      </c>
      <c r="K655" s="21" t="s">
        <v>514</v>
      </c>
      <c r="L655" s="21" t="s">
        <v>2597</v>
      </c>
      <c r="M655" s="21"/>
      <c r="N655" s="21" t="s">
        <v>2595</v>
      </c>
      <c r="O655" s="21" t="s">
        <v>2345</v>
      </c>
      <c r="P655" s="21" t="s">
        <v>2596</v>
      </c>
      <c r="Q655" s="21">
        <v>296</v>
      </c>
      <c r="R655" s="21">
        <v>0</v>
      </c>
      <c r="S655" s="21">
        <v>149</v>
      </c>
      <c r="T655" s="21">
        <v>445</v>
      </c>
      <c r="U655" s="21">
        <v>0.66520000000000001</v>
      </c>
      <c r="V655" s="21">
        <v>0</v>
      </c>
      <c r="W655" s="21">
        <v>0.66520000000000001</v>
      </c>
      <c r="X655" s="21" t="s">
        <v>2015</v>
      </c>
      <c r="Y655" s="21" t="s">
        <v>2015</v>
      </c>
      <c r="Z655" s="21" t="s">
        <v>2015</v>
      </c>
      <c r="AA655" s="21" t="s">
        <v>2015</v>
      </c>
      <c r="AB655" s="21" t="s">
        <v>2015</v>
      </c>
      <c r="AC655" s="21" t="s">
        <v>2015</v>
      </c>
      <c r="AD655" s="21" t="s">
        <v>2015</v>
      </c>
      <c r="AE655" s="21" t="s">
        <v>2015</v>
      </c>
      <c r="AF655" s="21" t="s">
        <v>2015</v>
      </c>
      <c r="AG655" s="21" t="s">
        <v>2015</v>
      </c>
      <c r="AH655" s="21" t="s">
        <v>2342</v>
      </c>
      <c r="AI655" s="21" t="s">
        <v>2342</v>
      </c>
      <c r="AJ655" s="21" t="s">
        <v>2342</v>
      </c>
      <c r="AK655" s="21" t="s">
        <v>2342</v>
      </c>
      <c r="AL655" s="21" t="s">
        <v>4802</v>
      </c>
    </row>
    <row r="656" spans="1:38" ht="15" customHeight="1">
      <c r="A656" s="21">
        <v>159376</v>
      </c>
      <c r="B656" s="21">
        <v>661330</v>
      </c>
      <c r="C656" s="21" t="s">
        <v>317</v>
      </c>
      <c r="D656" s="21" t="s">
        <v>2306</v>
      </c>
      <c r="E656" s="21" t="s">
        <v>18</v>
      </c>
      <c r="F656" s="21" t="s">
        <v>4864</v>
      </c>
      <c r="G656" s="21" t="s">
        <v>2340</v>
      </c>
      <c r="H656" s="21" t="s">
        <v>2341</v>
      </c>
      <c r="I656" s="21" t="s">
        <v>2015</v>
      </c>
      <c r="J656" s="21" t="s">
        <v>2342</v>
      </c>
      <c r="K656" s="21" t="s">
        <v>1988</v>
      </c>
      <c r="L656" s="21" t="s">
        <v>4605</v>
      </c>
      <c r="M656" s="21"/>
      <c r="N656" s="21" t="s">
        <v>4606</v>
      </c>
      <c r="O656" s="21" t="s">
        <v>2345</v>
      </c>
      <c r="P656" s="21" t="s">
        <v>4607</v>
      </c>
      <c r="Q656" s="21">
        <v>20</v>
      </c>
      <c r="R656" s="21">
        <v>3</v>
      </c>
      <c r="S656" s="21">
        <v>31</v>
      </c>
      <c r="T656" s="21">
        <v>54</v>
      </c>
      <c r="U656" s="21">
        <v>0.37040000000000001</v>
      </c>
      <c r="V656" s="21">
        <v>5.5599999999999997E-2</v>
      </c>
      <c r="W656" s="21">
        <v>0.4259</v>
      </c>
      <c r="X656" s="21" t="s">
        <v>2015</v>
      </c>
      <c r="Y656" s="21" t="s">
        <v>2342</v>
      </c>
      <c r="Z656" s="21" t="s">
        <v>2342</v>
      </c>
      <c r="AA656" s="21" t="s">
        <v>2342</v>
      </c>
      <c r="AB656" s="21" t="s">
        <v>2342</v>
      </c>
      <c r="AC656" s="21" t="s">
        <v>2342</v>
      </c>
      <c r="AD656" s="21" t="s">
        <v>2015</v>
      </c>
      <c r="AE656" s="21" t="s">
        <v>2015</v>
      </c>
      <c r="AF656" s="21" t="s">
        <v>2015</v>
      </c>
      <c r="AG656" s="21" t="s">
        <v>2015</v>
      </c>
      <c r="AH656" s="21" t="s">
        <v>2015</v>
      </c>
      <c r="AI656" s="21" t="s">
        <v>2015</v>
      </c>
      <c r="AJ656" s="21" t="s">
        <v>2015</v>
      </c>
      <c r="AK656" s="21" t="s">
        <v>2015</v>
      </c>
      <c r="AL656" s="21" t="s">
        <v>4803</v>
      </c>
    </row>
    <row r="657" spans="1:38" ht="15" customHeight="1">
      <c r="A657" s="21">
        <v>159376</v>
      </c>
      <c r="B657" s="21">
        <v>661331</v>
      </c>
      <c r="C657" s="21" t="s">
        <v>317</v>
      </c>
      <c r="D657" s="21" t="s">
        <v>2306</v>
      </c>
      <c r="E657" s="21" t="s">
        <v>18</v>
      </c>
      <c r="F657" s="21" t="s">
        <v>4864</v>
      </c>
      <c r="G657" s="21" t="s">
        <v>2340</v>
      </c>
      <c r="H657" s="21" t="s">
        <v>2341</v>
      </c>
      <c r="I657" s="21" t="s">
        <v>2015</v>
      </c>
      <c r="J657" s="21" t="s">
        <v>2342</v>
      </c>
      <c r="K657" s="21" t="s">
        <v>4859</v>
      </c>
      <c r="L657" s="21" t="s">
        <v>4604</v>
      </c>
      <c r="M657" s="21"/>
      <c r="N657" s="21" t="s">
        <v>3114</v>
      </c>
      <c r="O657" s="21" t="s">
        <v>2345</v>
      </c>
      <c r="P657" s="21" t="s">
        <v>3115</v>
      </c>
      <c r="Q657" s="21">
        <v>160</v>
      </c>
      <c r="R657" s="21">
        <v>37</v>
      </c>
      <c r="S657" s="21">
        <v>213</v>
      </c>
      <c r="T657" s="21">
        <v>410</v>
      </c>
      <c r="U657" s="21">
        <v>0.39019999999999999</v>
      </c>
      <c r="V657" s="21">
        <v>9.0200000000000002E-2</v>
      </c>
      <c r="W657" s="21">
        <v>0.48049999999999998</v>
      </c>
      <c r="X657" s="21" t="s">
        <v>2015</v>
      </c>
      <c r="Y657" s="21" t="s">
        <v>2342</v>
      </c>
      <c r="Z657" s="21" t="s">
        <v>2342</v>
      </c>
      <c r="AA657" s="21" t="s">
        <v>2342</v>
      </c>
      <c r="AB657" s="21" t="s">
        <v>2342</v>
      </c>
      <c r="AC657" s="21" t="s">
        <v>2342</v>
      </c>
      <c r="AD657" s="21" t="s">
        <v>2015</v>
      </c>
      <c r="AE657" s="21" t="s">
        <v>2015</v>
      </c>
      <c r="AF657" s="21" t="s">
        <v>2015</v>
      </c>
      <c r="AG657" s="21" t="s">
        <v>2015</v>
      </c>
      <c r="AH657" s="21" t="s">
        <v>2015</v>
      </c>
      <c r="AI657" s="21" t="s">
        <v>2015</v>
      </c>
      <c r="AJ657" s="21" t="s">
        <v>2015</v>
      </c>
      <c r="AK657" s="21" t="s">
        <v>2015</v>
      </c>
      <c r="AL657" s="21" t="s">
        <v>4803</v>
      </c>
    </row>
    <row r="658" spans="1:38" ht="15" customHeight="1">
      <c r="A658" s="21">
        <v>159376</v>
      </c>
      <c r="B658" s="21">
        <v>661332</v>
      </c>
      <c r="C658" s="21" t="s">
        <v>317</v>
      </c>
      <c r="D658" s="21" t="s">
        <v>2306</v>
      </c>
      <c r="E658" s="21" t="s">
        <v>18</v>
      </c>
      <c r="F658" s="21" t="s">
        <v>4864</v>
      </c>
      <c r="G658" s="21" t="s">
        <v>2340</v>
      </c>
      <c r="H658" s="21" t="s">
        <v>2341</v>
      </c>
      <c r="I658" s="21" t="s">
        <v>2015</v>
      </c>
      <c r="J658" s="21" t="s">
        <v>2342</v>
      </c>
      <c r="K658" s="21" t="s">
        <v>4860</v>
      </c>
      <c r="L658" s="21" t="s">
        <v>4602</v>
      </c>
      <c r="M658" s="21"/>
      <c r="N658" s="21" t="s">
        <v>3114</v>
      </c>
      <c r="O658" s="21" t="s">
        <v>2345</v>
      </c>
      <c r="P658" s="21" t="s">
        <v>3115</v>
      </c>
      <c r="Q658" s="21">
        <v>86</v>
      </c>
      <c r="R658" s="21">
        <v>40</v>
      </c>
      <c r="S658" s="21">
        <v>333</v>
      </c>
      <c r="T658" s="21">
        <v>459</v>
      </c>
      <c r="U658" s="21">
        <v>0.18740000000000001</v>
      </c>
      <c r="V658" s="21">
        <v>8.7099999999999997E-2</v>
      </c>
      <c r="W658" s="21">
        <v>0.27450000000000002</v>
      </c>
      <c r="X658" s="21" t="s">
        <v>2015</v>
      </c>
      <c r="Y658" s="21" t="s">
        <v>2342</v>
      </c>
      <c r="Z658" s="21" t="s">
        <v>2342</v>
      </c>
      <c r="AA658" s="21" t="s">
        <v>2342</v>
      </c>
      <c r="AB658" s="21" t="s">
        <v>2342</v>
      </c>
      <c r="AC658" s="21" t="s">
        <v>2342</v>
      </c>
      <c r="AD658" s="21" t="s">
        <v>2015</v>
      </c>
      <c r="AE658" s="21" t="s">
        <v>2015</v>
      </c>
      <c r="AF658" s="21" t="s">
        <v>2015</v>
      </c>
      <c r="AG658" s="21" t="s">
        <v>2015</v>
      </c>
      <c r="AH658" s="21" t="s">
        <v>2015</v>
      </c>
      <c r="AI658" s="21" t="s">
        <v>2015</v>
      </c>
      <c r="AJ658" s="21" t="s">
        <v>2015</v>
      </c>
      <c r="AK658" s="21" t="s">
        <v>2015</v>
      </c>
      <c r="AL658" s="21" t="s">
        <v>4803</v>
      </c>
    </row>
    <row r="659" spans="1:38" ht="15" customHeight="1">
      <c r="A659" s="21">
        <v>159376</v>
      </c>
      <c r="B659" s="21">
        <v>661333</v>
      </c>
      <c r="C659" s="21" t="s">
        <v>317</v>
      </c>
      <c r="D659" s="21" t="s">
        <v>2306</v>
      </c>
      <c r="E659" s="21" t="s">
        <v>18</v>
      </c>
      <c r="F659" s="21" t="s">
        <v>4864</v>
      </c>
      <c r="G659" s="21" t="s">
        <v>2340</v>
      </c>
      <c r="H659" s="21" t="s">
        <v>2341</v>
      </c>
      <c r="I659" s="21" t="s">
        <v>2015</v>
      </c>
      <c r="J659" s="21" t="s">
        <v>2342</v>
      </c>
      <c r="K659" s="21" t="s">
        <v>1987</v>
      </c>
      <c r="L659" s="21" t="s">
        <v>4603</v>
      </c>
      <c r="M659" s="21"/>
      <c r="N659" s="21" t="s">
        <v>3114</v>
      </c>
      <c r="O659" s="21" t="s">
        <v>2345</v>
      </c>
      <c r="P659" s="21" t="s">
        <v>3115</v>
      </c>
      <c r="Q659" s="21">
        <v>260</v>
      </c>
      <c r="R659" s="21">
        <v>88</v>
      </c>
      <c r="S659" s="21">
        <v>511</v>
      </c>
      <c r="T659" s="21">
        <v>859</v>
      </c>
      <c r="U659" s="21">
        <v>0.30270000000000002</v>
      </c>
      <c r="V659" s="21">
        <v>0.1024</v>
      </c>
      <c r="W659" s="21">
        <v>0.40510000000000002</v>
      </c>
      <c r="X659" s="21" t="s">
        <v>2015</v>
      </c>
      <c r="Y659" s="21" t="s">
        <v>2015</v>
      </c>
      <c r="Z659" s="21" t="s">
        <v>2015</v>
      </c>
      <c r="AA659" s="21" t="s">
        <v>2015</v>
      </c>
      <c r="AB659" s="21" t="s">
        <v>2015</v>
      </c>
      <c r="AC659" s="21" t="s">
        <v>2015</v>
      </c>
      <c r="AD659" s="21" t="s">
        <v>2342</v>
      </c>
      <c r="AE659" s="21" t="s">
        <v>2342</v>
      </c>
      <c r="AF659" s="21" t="s">
        <v>2342</v>
      </c>
      <c r="AG659" s="21" t="s">
        <v>2342</v>
      </c>
      <c r="AH659" s="21" t="s">
        <v>2015</v>
      </c>
      <c r="AI659" s="21" t="s">
        <v>2015</v>
      </c>
      <c r="AJ659" s="21" t="s">
        <v>2015</v>
      </c>
      <c r="AK659" s="21" t="s">
        <v>2015</v>
      </c>
      <c r="AL659" s="21" t="s">
        <v>4803</v>
      </c>
    </row>
    <row r="660" spans="1:38" ht="15" customHeight="1">
      <c r="A660" s="21">
        <v>159376</v>
      </c>
      <c r="B660" s="21">
        <v>661334</v>
      </c>
      <c r="C660" s="21" t="s">
        <v>317</v>
      </c>
      <c r="D660" s="21" t="s">
        <v>2306</v>
      </c>
      <c r="E660" s="21" t="s">
        <v>18</v>
      </c>
      <c r="F660" s="21" t="s">
        <v>4864</v>
      </c>
      <c r="G660" s="21" t="s">
        <v>2340</v>
      </c>
      <c r="H660" s="21" t="s">
        <v>2341</v>
      </c>
      <c r="I660" s="21" t="s">
        <v>2015</v>
      </c>
      <c r="J660" s="21" t="s">
        <v>2342</v>
      </c>
      <c r="K660" s="21" t="s">
        <v>1986</v>
      </c>
      <c r="L660" s="21" t="s">
        <v>4601</v>
      </c>
      <c r="M660" s="21"/>
      <c r="N660" s="21" t="s">
        <v>3114</v>
      </c>
      <c r="O660" s="21" t="s">
        <v>2345</v>
      </c>
      <c r="P660" s="21" t="s">
        <v>3115</v>
      </c>
      <c r="Q660" s="21">
        <v>161</v>
      </c>
      <c r="R660" s="21">
        <v>56</v>
      </c>
      <c r="S660" s="21">
        <v>445</v>
      </c>
      <c r="T660" s="21">
        <v>662</v>
      </c>
      <c r="U660" s="21">
        <v>0.2432</v>
      </c>
      <c r="V660" s="21">
        <v>8.4599999999999995E-2</v>
      </c>
      <c r="W660" s="21">
        <v>0.32779999999999998</v>
      </c>
      <c r="X660" s="21" t="s">
        <v>2015</v>
      </c>
      <c r="Y660" s="21" t="s">
        <v>2015</v>
      </c>
      <c r="Z660" s="21" t="s">
        <v>2015</v>
      </c>
      <c r="AA660" s="21" t="s">
        <v>2015</v>
      </c>
      <c r="AB660" s="21" t="s">
        <v>2015</v>
      </c>
      <c r="AC660" s="21" t="s">
        <v>2015</v>
      </c>
      <c r="AD660" s="21" t="s">
        <v>2015</v>
      </c>
      <c r="AE660" s="21" t="s">
        <v>2015</v>
      </c>
      <c r="AF660" s="21" t="s">
        <v>2015</v>
      </c>
      <c r="AG660" s="21" t="s">
        <v>2015</v>
      </c>
      <c r="AH660" s="21" t="s">
        <v>2342</v>
      </c>
      <c r="AI660" s="21" t="s">
        <v>2342</v>
      </c>
      <c r="AJ660" s="21" t="s">
        <v>2342</v>
      </c>
      <c r="AK660" s="21" t="s">
        <v>2342</v>
      </c>
      <c r="AL660" s="21" t="s">
        <v>4803</v>
      </c>
    </row>
    <row r="661" spans="1:38" ht="15" customHeight="1">
      <c r="A661" s="21">
        <v>159953</v>
      </c>
      <c r="B661" s="21">
        <v>661336</v>
      </c>
      <c r="C661" s="21" t="s">
        <v>305</v>
      </c>
      <c r="D661" s="21" t="s">
        <v>2294</v>
      </c>
      <c r="E661" s="21" t="s">
        <v>17</v>
      </c>
      <c r="F661" s="21" t="s">
        <v>4867</v>
      </c>
      <c r="G661" s="21" t="s">
        <v>2340</v>
      </c>
      <c r="H661" s="21" t="s">
        <v>2341</v>
      </c>
      <c r="I661" s="21" t="s">
        <v>2015</v>
      </c>
      <c r="J661" s="21" t="s">
        <v>2342</v>
      </c>
      <c r="K661" s="21" t="s">
        <v>1946</v>
      </c>
      <c r="L661" s="21" t="s">
        <v>4560</v>
      </c>
      <c r="M661" s="21"/>
      <c r="N661" s="21" t="s">
        <v>2640</v>
      </c>
      <c r="O661" s="21" t="s">
        <v>2345</v>
      </c>
      <c r="P661" s="21" t="s">
        <v>2641</v>
      </c>
      <c r="Q661" s="21">
        <v>0</v>
      </c>
      <c r="R661" s="21">
        <v>0</v>
      </c>
      <c r="S661" s="21">
        <v>163</v>
      </c>
      <c r="T661" s="21">
        <v>163</v>
      </c>
      <c r="U661" s="21">
        <v>0</v>
      </c>
      <c r="V661" s="21">
        <v>0</v>
      </c>
      <c r="W661" s="21">
        <v>0</v>
      </c>
      <c r="X661" s="21" t="s">
        <v>2015</v>
      </c>
      <c r="Y661" s="21" t="s">
        <v>2342</v>
      </c>
      <c r="Z661" s="21" t="s">
        <v>2342</v>
      </c>
      <c r="AA661" s="21" t="s">
        <v>2342</v>
      </c>
      <c r="AB661" s="21" t="s">
        <v>2342</v>
      </c>
      <c r="AC661" s="21" t="s">
        <v>2342</v>
      </c>
      <c r="AD661" s="21" t="s">
        <v>2342</v>
      </c>
      <c r="AE661" s="21" t="s">
        <v>2342</v>
      </c>
      <c r="AF661" s="21" t="s">
        <v>2342</v>
      </c>
      <c r="AG661" s="21" t="s">
        <v>2342</v>
      </c>
      <c r="AH661" s="21" t="s">
        <v>2342</v>
      </c>
      <c r="AI661" s="21" t="s">
        <v>2342</v>
      </c>
      <c r="AJ661" s="21" t="s">
        <v>2015</v>
      </c>
      <c r="AK661" s="21" t="s">
        <v>2015</v>
      </c>
      <c r="AL661" s="21" t="s">
        <v>4803</v>
      </c>
    </row>
    <row r="662" spans="1:38" ht="15" customHeight="1">
      <c r="A662" s="21">
        <v>159951</v>
      </c>
      <c r="B662" s="21">
        <v>661347</v>
      </c>
      <c r="C662" s="21" t="s">
        <v>176</v>
      </c>
      <c r="D662" s="21" t="s">
        <v>2164</v>
      </c>
      <c r="E662" s="21" t="s">
        <v>24</v>
      </c>
      <c r="F662" s="21" t="s">
        <v>4873</v>
      </c>
      <c r="G662" s="21" t="s">
        <v>2340</v>
      </c>
      <c r="H662" s="21" t="s">
        <v>2341</v>
      </c>
      <c r="I662" s="21" t="s">
        <v>2015</v>
      </c>
      <c r="J662" s="21" t="s">
        <v>2342</v>
      </c>
      <c r="K662" s="21" t="s">
        <v>1162</v>
      </c>
      <c r="L662" s="21" t="s">
        <v>4725</v>
      </c>
      <c r="M662" s="21"/>
      <c r="N662" s="21" t="s">
        <v>3516</v>
      </c>
      <c r="O662" s="21" t="s">
        <v>2345</v>
      </c>
      <c r="P662" s="21" t="s">
        <v>3517</v>
      </c>
      <c r="Q662" s="21">
        <v>337</v>
      </c>
      <c r="R662" s="21">
        <v>0</v>
      </c>
      <c r="S662" s="21">
        <v>0</v>
      </c>
      <c r="T662" s="21">
        <v>337</v>
      </c>
      <c r="U662" s="21">
        <v>1</v>
      </c>
      <c r="V662" s="21">
        <v>0</v>
      </c>
      <c r="W662" s="21">
        <v>1</v>
      </c>
      <c r="X662" s="21" t="s">
        <v>2015</v>
      </c>
      <c r="Y662" s="21" t="s">
        <v>2342</v>
      </c>
      <c r="Z662" s="21" t="s">
        <v>2342</v>
      </c>
      <c r="AA662" s="21" t="s">
        <v>2342</v>
      </c>
      <c r="AB662" s="21" t="s">
        <v>2342</v>
      </c>
      <c r="AC662" s="21" t="s">
        <v>2342</v>
      </c>
      <c r="AD662" s="21" t="s">
        <v>2342</v>
      </c>
      <c r="AE662" s="21" t="s">
        <v>2015</v>
      </c>
      <c r="AF662" s="21" t="s">
        <v>2015</v>
      </c>
      <c r="AG662" s="21" t="s">
        <v>2015</v>
      </c>
      <c r="AH662" s="21" t="s">
        <v>2015</v>
      </c>
      <c r="AI662" s="21" t="s">
        <v>2015</v>
      </c>
      <c r="AJ662" s="21" t="s">
        <v>2015</v>
      </c>
      <c r="AK662" s="21" t="s">
        <v>2015</v>
      </c>
      <c r="AL662" s="21" t="s">
        <v>4802</v>
      </c>
    </row>
    <row r="663" spans="1:38" ht="15" customHeight="1">
      <c r="A663" s="21">
        <v>159951</v>
      </c>
      <c r="B663" s="21">
        <v>661349</v>
      </c>
      <c r="C663" s="21" t="s">
        <v>176</v>
      </c>
      <c r="D663" s="21" t="s">
        <v>2164</v>
      </c>
      <c r="E663" s="21" t="s">
        <v>24</v>
      </c>
      <c r="F663" s="21" t="s">
        <v>4873</v>
      </c>
      <c r="G663" s="21" t="s">
        <v>2340</v>
      </c>
      <c r="H663" s="21" t="s">
        <v>2341</v>
      </c>
      <c r="I663" s="21" t="s">
        <v>2015</v>
      </c>
      <c r="J663" s="21" t="s">
        <v>2342</v>
      </c>
      <c r="K663" s="21" t="s">
        <v>888</v>
      </c>
      <c r="L663" s="21" t="s">
        <v>3524</v>
      </c>
      <c r="M663" s="21"/>
      <c r="N663" s="21" t="s">
        <v>3516</v>
      </c>
      <c r="O663" s="21" t="s">
        <v>2345</v>
      </c>
      <c r="P663" s="21" t="s">
        <v>3517</v>
      </c>
      <c r="Q663" s="21">
        <v>483</v>
      </c>
      <c r="R663" s="21">
        <v>0</v>
      </c>
      <c r="S663" s="21">
        <v>0</v>
      </c>
      <c r="T663" s="21">
        <v>483</v>
      </c>
      <c r="U663" s="21">
        <v>1</v>
      </c>
      <c r="V663" s="21">
        <v>0</v>
      </c>
      <c r="W663" s="21">
        <v>1</v>
      </c>
      <c r="X663" s="21" t="s">
        <v>2015</v>
      </c>
      <c r="Y663" s="21" t="s">
        <v>2342</v>
      </c>
      <c r="Z663" s="21" t="s">
        <v>2342</v>
      </c>
      <c r="AA663" s="21" t="s">
        <v>2342</v>
      </c>
      <c r="AB663" s="21" t="s">
        <v>2342</v>
      </c>
      <c r="AC663" s="21" t="s">
        <v>2342</v>
      </c>
      <c r="AD663" s="21" t="s">
        <v>2342</v>
      </c>
      <c r="AE663" s="21" t="s">
        <v>2015</v>
      </c>
      <c r="AF663" s="21" t="s">
        <v>2015</v>
      </c>
      <c r="AG663" s="21" t="s">
        <v>2015</v>
      </c>
      <c r="AH663" s="21" t="s">
        <v>2015</v>
      </c>
      <c r="AI663" s="21" t="s">
        <v>2015</v>
      </c>
      <c r="AJ663" s="21" t="s">
        <v>2015</v>
      </c>
      <c r="AK663" s="21" t="s">
        <v>2015</v>
      </c>
      <c r="AL663" s="21" t="s">
        <v>4802</v>
      </c>
    </row>
    <row r="664" spans="1:38" ht="15" customHeight="1">
      <c r="A664" s="21">
        <v>159951</v>
      </c>
      <c r="B664" s="21">
        <v>661350</v>
      </c>
      <c r="C664" s="21" t="s">
        <v>176</v>
      </c>
      <c r="D664" s="21" t="s">
        <v>2164</v>
      </c>
      <c r="E664" s="21" t="s">
        <v>24</v>
      </c>
      <c r="F664" s="21" t="s">
        <v>4873</v>
      </c>
      <c r="G664" s="21" t="s">
        <v>2340</v>
      </c>
      <c r="H664" s="21" t="s">
        <v>2341</v>
      </c>
      <c r="I664" s="21" t="s">
        <v>2015</v>
      </c>
      <c r="J664" s="21" t="s">
        <v>2342</v>
      </c>
      <c r="K664" s="21" t="s">
        <v>1165</v>
      </c>
      <c r="L664" s="21" t="s">
        <v>3526</v>
      </c>
      <c r="M664" s="21"/>
      <c r="N664" s="21" t="s">
        <v>3516</v>
      </c>
      <c r="O664" s="21" t="s">
        <v>2345</v>
      </c>
      <c r="P664" s="21" t="s">
        <v>3517</v>
      </c>
      <c r="Q664" s="21">
        <v>280</v>
      </c>
      <c r="R664" s="21">
        <v>0</v>
      </c>
      <c r="S664" s="21">
        <v>0</v>
      </c>
      <c r="T664" s="21">
        <v>280</v>
      </c>
      <c r="U664" s="21">
        <v>1</v>
      </c>
      <c r="V664" s="21">
        <v>0</v>
      </c>
      <c r="W664" s="21">
        <v>1</v>
      </c>
      <c r="X664" s="21" t="s">
        <v>2015</v>
      </c>
      <c r="Y664" s="21" t="s">
        <v>2342</v>
      </c>
      <c r="Z664" s="21" t="s">
        <v>2342</v>
      </c>
      <c r="AA664" s="21" t="s">
        <v>2342</v>
      </c>
      <c r="AB664" s="21" t="s">
        <v>2342</v>
      </c>
      <c r="AC664" s="21" t="s">
        <v>2342</v>
      </c>
      <c r="AD664" s="21" t="s">
        <v>2342</v>
      </c>
      <c r="AE664" s="21" t="s">
        <v>2015</v>
      </c>
      <c r="AF664" s="21" t="s">
        <v>2015</v>
      </c>
      <c r="AG664" s="21" t="s">
        <v>2015</v>
      </c>
      <c r="AH664" s="21" t="s">
        <v>2015</v>
      </c>
      <c r="AI664" s="21" t="s">
        <v>2015</v>
      </c>
      <c r="AJ664" s="21" t="s">
        <v>2015</v>
      </c>
      <c r="AK664" s="21" t="s">
        <v>2015</v>
      </c>
      <c r="AL664" s="21" t="s">
        <v>4802</v>
      </c>
    </row>
    <row r="665" spans="1:38" ht="15" customHeight="1">
      <c r="A665" s="21">
        <v>159951</v>
      </c>
      <c r="B665" s="21">
        <v>661351</v>
      </c>
      <c r="C665" s="21" t="s">
        <v>176</v>
      </c>
      <c r="D665" s="21" t="s">
        <v>2164</v>
      </c>
      <c r="E665" s="21" t="s">
        <v>24</v>
      </c>
      <c r="F665" s="21" t="s">
        <v>4873</v>
      </c>
      <c r="G665" s="21" t="s">
        <v>2340</v>
      </c>
      <c r="H665" s="21" t="s">
        <v>2341</v>
      </c>
      <c r="I665" s="21" t="s">
        <v>2015</v>
      </c>
      <c r="J665" s="21" t="s">
        <v>2342</v>
      </c>
      <c r="K665" s="21" t="s">
        <v>1167</v>
      </c>
      <c r="L665" s="21" t="s">
        <v>3528</v>
      </c>
      <c r="M665" s="21"/>
      <c r="N665" s="21" t="s">
        <v>3516</v>
      </c>
      <c r="O665" s="21" t="s">
        <v>2345</v>
      </c>
      <c r="P665" s="21" t="s">
        <v>3517</v>
      </c>
      <c r="Q665" s="21">
        <v>337</v>
      </c>
      <c r="R665" s="21">
        <v>0</v>
      </c>
      <c r="S665" s="21">
        <v>74</v>
      </c>
      <c r="T665" s="21">
        <v>411</v>
      </c>
      <c r="U665" s="21">
        <v>0.82</v>
      </c>
      <c r="V665" s="21">
        <v>0</v>
      </c>
      <c r="W665" s="21">
        <v>0.82</v>
      </c>
      <c r="X665" s="21" t="s">
        <v>2015</v>
      </c>
      <c r="Y665" s="21" t="s">
        <v>2342</v>
      </c>
      <c r="Z665" s="21" t="s">
        <v>2342</v>
      </c>
      <c r="AA665" s="21" t="s">
        <v>2342</v>
      </c>
      <c r="AB665" s="21" t="s">
        <v>2342</v>
      </c>
      <c r="AC665" s="21" t="s">
        <v>2342</v>
      </c>
      <c r="AD665" s="21" t="s">
        <v>2342</v>
      </c>
      <c r="AE665" s="21" t="s">
        <v>2015</v>
      </c>
      <c r="AF665" s="21" t="s">
        <v>2015</v>
      </c>
      <c r="AG665" s="21" t="s">
        <v>2015</v>
      </c>
      <c r="AH665" s="21" t="s">
        <v>2015</v>
      </c>
      <c r="AI665" s="21" t="s">
        <v>2015</v>
      </c>
      <c r="AJ665" s="21" t="s">
        <v>2015</v>
      </c>
      <c r="AK665" s="21" t="s">
        <v>2015</v>
      </c>
      <c r="AL665" s="21" t="s">
        <v>4802</v>
      </c>
    </row>
    <row r="666" spans="1:38" ht="15" customHeight="1">
      <c r="A666" s="21">
        <v>159951</v>
      </c>
      <c r="B666" s="21">
        <v>661352</v>
      </c>
      <c r="C666" s="21" t="s">
        <v>176</v>
      </c>
      <c r="D666" s="21" t="s">
        <v>2164</v>
      </c>
      <c r="E666" s="21" t="s">
        <v>24</v>
      </c>
      <c r="F666" s="21" t="s">
        <v>4873</v>
      </c>
      <c r="G666" s="21" t="s">
        <v>2340</v>
      </c>
      <c r="H666" s="21" t="s">
        <v>2341</v>
      </c>
      <c r="I666" s="21" t="s">
        <v>2015</v>
      </c>
      <c r="J666" s="21" t="s">
        <v>2342</v>
      </c>
      <c r="K666" s="21" t="s">
        <v>612</v>
      </c>
      <c r="L666" s="21" t="s">
        <v>3515</v>
      </c>
      <c r="M666" s="21"/>
      <c r="N666" s="21" t="s">
        <v>3516</v>
      </c>
      <c r="O666" s="21" t="s">
        <v>2345</v>
      </c>
      <c r="P666" s="21" t="s">
        <v>3517</v>
      </c>
      <c r="Q666" s="21">
        <v>623</v>
      </c>
      <c r="R666" s="21">
        <v>0</v>
      </c>
      <c r="S666" s="21">
        <v>267</v>
      </c>
      <c r="T666" s="21">
        <v>890</v>
      </c>
      <c r="U666" s="21">
        <v>0.7</v>
      </c>
      <c r="V666" s="21">
        <v>0</v>
      </c>
      <c r="W666" s="21">
        <v>0.7</v>
      </c>
      <c r="X666" s="21" t="s">
        <v>2015</v>
      </c>
      <c r="Y666" s="21" t="s">
        <v>2015</v>
      </c>
      <c r="Z666" s="21" t="s">
        <v>2015</v>
      </c>
      <c r="AA666" s="21" t="s">
        <v>2015</v>
      </c>
      <c r="AB666" s="21" t="s">
        <v>2015</v>
      </c>
      <c r="AC666" s="21" t="s">
        <v>2015</v>
      </c>
      <c r="AD666" s="21" t="s">
        <v>2015</v>
      </c>
      <c r="AE666" s="21" t="s">
        <v>2342</v>
      </c>
      <c r="AF666" s="21" t="s">
        <v>2342</v>
      </c>
      <c r="AG666" s="21" t="s">
        <v>2342</v>
      </c>
      <c r="AH666" s="21" t="s">
        <v>2015</v>
      </c>
      <c r="AI666" s="21" t="s">
        <v>2015</v>
      </c>
      <c r="AJ666" s="21" t="s">
        <v>2015</v>
      </c>
      <c r="AK666" s="21" t="s">
        <v>2015</v>
      </c>
      <c r="AL666" s="21" t="s">
        <v>4802</v>
      </c>
    </row>
    <row r="667" spans="1:38" ht="15" customHeight="1">
      <c r="A667" s="21">
        <v>159951</v>
      </c>
      <c r="B667" s="21">
        <v>661353</v>
      </c>
      <c r="C667" s="21" t="s">
        <v>176</v>
      </c>
      <c r="D667" s="21" t="s">
        <v>2164</v>
      </c>
      <c r="E667" s="21" t="s">
        <v>24</v>
      </c>
      <c r="F667" s="21" t="s">
        <v>4873</v>
      </c>
      <c r="G667" s="21" t="s">
        <v>2340</v>
      </c>
      <c r="H667" s="21" t="s">
        <v>2341</v>
      </c>
      <c r="I667" s="21" t="s">
        <v>2015</v>
      </c>
      <c r="J667" s="21" t="s">
        <v>2342</v>
      </c>
      <c r="K667" s="21" t="s">
        <v>755</v>
      </c>
      <c r="L667" s="21" t="s">
        <v>3519</v>
      </c>
      <c r="M667" s="21"/>
      <c r="N667" s="21" t="s">
        <v>5128</v>
      </c>
      <c r="O667" s="21" t="s">
        <v>2345</v>
      </c>
      <c r="P667" s="21" t="s">
        <v>3517</v>
      </c>
      <c r="Q667" s="21">
        <v>642</v>
      </c>
      <c r="R667" s="21">
        <v>0</v>
      </c>
      <c r="S667" s="21">
        <v>118</v>
      </c>
      <c r="T667" s="21">
        <v>760</v>
      </c>
      <c r="U667" s="21">
        <v>0.84470000000000001</v>
      </c>
      <c r="V667" s="21">
        <v>0</v>
      </c>
      <c r="W667" s="21">
        <v>0.84470000000000001</v>
      </c>
      <c r="X667" s="21" t="s">
        <v>2015</v>
      </c>
      <c r="Y667" s="21" t="s">
        <v>2015</v>
      </c>
      <c r="Z667" s="21" t="s">
        <v>2015</v>
      </c>
      <c r="AA667" s="21" t="s">
        <v>2015</v>
      </c>
      <c r="AB667" s="21" t="s">
        <v>2015</v>
      </c>
      <c r="AC667" s="21" t="s">
        <v>2015</v>
      </c>
      <c r="AD667" s="21" t="s">
        <v>2015</v>
      </c>
      <c r="AE667" s="21" t="s">
        <v>2342</v>
      </c>
      <c r="AF667" s="21" t="s">
        <v>2342</v>
      </c>
      <c r="AG667" s="21" t="s">
        <v>2342</v>
      </c>
      <c r="AH667" s="21" t="s">
        <v>2015</v>
      </c>
      <c r="AI667" s="21" t="s">
        <v>2015</v>
      </c>
      <c r="AJ667" s="21" t="s">
        <v>2015</v>
      </c>
      <c r="AK667" s="21" t="s">
        <v>2015</v>
      </c>
      <c r="AL667" s="21" t="s">
        <v>4802</v>
      </c>
    </row>
    <row r="668" spans="1:38" ht="15" customHeight="1">
      <c r="A668" s="21">
        <v>159951</v>
      </c>
      <c r="B668" s="21">
        <v>661354</v>
      </c>
      <c r="C668" s="21" t="s">
        <v>176</v>
      </c>
      <c r="D668" s="21" t="s">
        <v>2164</v>
      </c>
      <c r="E668" s="21" t="s">
        <v>24</v>
      </c>
      <c r="F668" s="21" t="s">
        <v>4873</v>
      </c>
      <c r="G668" s="21" t="s">
        <v>2340</v>
      </c>
      <c r="H668" s="21" t="s">
        <v>2341</v>
      </c>
      <c r="I668" s="21" t="s">
        <v>2015</v>
      </c>
      <c r="J668" s="21" t="s">
        <v>2342</v>
      </c>
      <c r="K668" s="21" t="s">
        <v>1164</v>
      </c>
      <c r="L668" s="21" t="s">
        <v>3525</v>
      </c>
      <c r="M668" s="21"/>
      <c r="N668" s="21" t="s">
        <v>3516</v>
      </c>
      <c r="O668" s="21" t="s">
        <v>2345</v>
      </c>
      <c r="P668" s="21" t="s">
        <v>3517</v>
      </c>
      <c r="Q668" s="21">
        <v>1481</v>
      </c>
      <c r="R668" s="21">
        <v>0</v>
      </c>
      <c r="S668" s="21">
        <v>485</v>
      </c>
      <c r="T668" s="21">
        <v>1966</v>
      </c>
      <c r="U668" s="21">
        <v>0.75329999999999997</v>
      </c>
      <c r="V668" s="21">
        <v>0</v>
      </c>
      <c r="W668" s="21">
        <v>0.75329999999999997</v>
      </c>
      <c r="X668" s="21" t="s">
        <v>2015</v>
      </c>
      <c r="Y668" s="21" t="s">
        <v>2015</v>
      </c>
      <c r="Z668" s="21" t="s">
        <v>2015</v>
      </c>
      <c r="AA668" s="21" t="s">
        <v>2015</v>
      </c>
      <c r="AB668" s="21" t="s">
        <v>2015</v>
      </c>
      <c r="AC668" s="21" t="s">
        <v>2015</v>
      </c>
      <c r="AD668" s="21" t="s">
        <v>2015</v>
      </c>
      <c r="AE668" s="21" t="s">
        <v>2015</v>
      </c>
      <c r="AF668" s="21" t="s">
        <v>2015</v>
      </c>
      <c r="AG668" s="21" t="s">
        <v>2015</v>
      </c>
      <c r="AH668" s="21" t="s">
        <v>2342</v>
      </c>
      <c r="AI668" s="21" t="s">
        <v>2342</v>
      </c>
      <c r="AJ668" s="21" t="s">
        <v>2342</v>
      </c>
      <c r="AK668" s="21" t="s">
        <v>2342</v>
      </c>
      <c r="AL668" s="21" t="s">
        <v>4802</v>
      </c>
    </row>
    <row r="669" spans="1:38" ht="15" customHeight="1">
      <c r="A669" s="21">
        <v>159961</v>
      </c>
      <c r="B669" s="21">
        <v>661357</v>
      </c>
      <c r="C669" s="21" t="s">
        <v>106</v>
      </c>
      <c r="D669" s="21" t="s">
        <v>2093</v>
      </c>
      <c r="E669" s="21" t="s">
        <v>24</v>
      </c>
      <c r="F669" s="21" t="s">
        <v>4873</v>
      </c>
      <c r="G669" s="21" t="s">
        <v>2340</v>
      </c>
      <c r="H669" s="21" t="s">
        <v>2341</v>
      </c>
      <c r="I669" s="21" t="s">
        <v>2015</v>
      </c>
      <c r="J669" s="21" t="s">
        <v>2342</v>
      </c>
      <c r="K669" s="21" t="s">
        <v>718</v>
      </c>
      <c r="L669" s="21" t="s">
        <v>2918</v>
      </c>
      <c r="M669" s="21"/>
      <c r="N669" s="21" t="s">
        <v>2810</v>
      </c>
      <c r="O669" s="21" t="s">
        <v>2345</v>
      </c>
      <c r="P669" s="21" t="s">
        <v>2811</v>
      </c>
      <c r="Q669" s="21">
        <v>315</v>
      </c>
      <c r="R669" s="21">
        <v>0</v>
      </c>
      <c r="S669" s="21">
        <v>157</v>
      </c>
      <c r="T669" s="21">
        <v>472</v>
      </c>
      <c r="U669" s="21">
        <v>0.66739999999999999</v>
      </c>
      <c r="V669" s="21">
        <v>0</v>
      </c>
      <c r="W669" s="21">
        <v>0.66739999999999999</v>
      </c>
      <c r="X669" s="21" t="s">
        <v>2015</v>
      </c>
      <c r="Y669" s="21" t="s">
        <v>2342</v>
      </c>
      <c r="Z669" s="21" t="s">
        <v>2342</v>
      </c>
      <c r="AA669" s="21" t="s">
        <v>2342</v>
      </c>
      <c r="AB669" s="21" t="s">
        <v>2342</v>
      </c>
      <c r="AC669" s="21" t="s">
        <v>2342</v>
      </c>
      <c r="AD669" s="21" t="s">
        <v>2015</v>
      </c>
      <c r="AE669" s="21" t="s">
        <v>2015</v>
      </c>
      <c r="AF669" s="21" t="s">
        <v>2015</v>
      </c>
      <c r="AG669" s="21" t="s">
        <v>2015</v>
      </c>
      <c r="AH669" s="21" t="s">
        <v>2015</v>
      </c>
      <c r="AI669" s="21" t="s">
        <v>2015</v>
      </c>
      <c r="AJ669" s="21" t="s">
        <v>2015</v>
      </c>
      <c r="AK669" s="21" t="s">
        <v>2015</v>
      </c>
      <c r="AL669" s="21" t="s">
        <v>4802</v>
      </c>
    </row>
    <row r="670" spans="1:38" ht="15" customHeight="1">
      <c r="A670" s="21">
        <v>159961</v>
      </c>
      <c r="B670" s="21">
        <v>661358</v>
      </c>
      <c r="C670" s="21" t="s">
        <v>106</v>
      </c>
      <c r="D670" s="21" t="s">
        <v>2093</v>
      </c>
      <c r="E670" s="21" t="s">
        <v>24</v>
      </c>
      <c r="F670" s="21" t="s">
        <v>4873</v>
      </c>
      <c r="G670" s="21" t="s">
        <v>2340</v>
      </c>
      <c r="H670" s="21" t="s">
        <v>2341</v>
      </c>
      <c r="I670" s="21" t="s">
        <v>2015</v>
      </c>
      <c r="J670" s="21" t="s">
        <v>2342</v>
      </c>
      <c r="K670" s="21" t="s">
        <v>661</v>
      </c>
      <c r="L670" s="21" t="s">
        <v>2921</v>
      </c>
      <c r="M670" s="21"/>
      <c r="N670" s="21" t="s">
        <v>2810</v>
      </c>
      <c r="O670" s="21" t="s">
        <v>2345</v>
      </c>
      <c r="P670" s="21" t="s">
        <v>2811</v>
      </c>
      <c r="Q670" s="21">
        <v>391</v>
      </c>
      <c r="R670" s="21">
        <v>0</v>
      </c>
      <c r="S670" s="21">
        <v>100</v>
      </c>
      <c r="T670" s="21">
        <v>491</v>
      </c>
      <c r="U670" s="21">
        <v>0.79630000000000001</v>
      </c>
      <c r="V670" s="21">
        <v>0</v>
      </c>
      <c r="W670" s="21">
        <v>0.79630000000000001</v>
      </c>
      <c r="X670" s="21" t="s">
        <v>2015</v>
      </c>
      <c r="Y670" s="21" t="s">
        <v>2342</v>
      </c>
      <c r="Z670" s="21" t="s">
        <v>2342</v>
      </c>
      <c r="AA670" s="21" t="s">
        <v>2342</v>
      </c>
      <c r="AB670" s="21" t="s">
        <v>2342</v>
      </c>
      <c r="AC670" s="21" t="s">
        <v>2342</v>
      </c>
      <c r="AD670" s="21" t="s">
        <v>2015</v>
      </c>
      <c r="AE670" s="21" t="s">
        <v>2015</v>
      </c>
      <c r="AF670" s="21" t="s">
        <v>2015</v>
      </c>
      <c r="AG670" s="21" t="s">
        <v>2015</v>
      </c>
      <c r="AH670" s="21" t="s">
        <v>2015</v>
      </c>
      <c r="AI670" s="21" t="s">
        <v>2015</v>
      </c>
      <c r="AJ670" s="21" t="s">
        <v>2015</v>
      </c>
      <c r="AK670" s="21" t="s">
        <v>2015</v>
      </c>
      <c r="AL670" s="21" t="s">
        <v>4802</v>
      </c>
    </row>
    <row r="671" spans="1:38" ht="15" customHeight="1">
      <c r="A671" s="21">
        <v>159961</v>
      </c>
      <c r="B671" s="21">
        <v>661360</v>
      </c>
      <c r="C671" s="21" t="s">
        <v>106</v>
      </c>
      <c r="D671" s="21" t="s">
        <v>2093</v>
      </c>
      <c r="E671" s="21" t="s">
        <v>24</v>
      </c>
      <c r="F671" s="21" t="s">
        <v>4873</v>
      </c>
      <c r="G671" s="21" t="s">
        <v>2340</v>
      </c>
      <c r="H671" s="21" t="s">
        <v>2341</v>
      </c>
      <c r="I671" s="21" t="s">
        <v>2015</v>
      </c>
      <c r="J671" s="21" t="s">
        <v>2342</v>
      </c>
      <c r="K671" s="21" t="s">
        <v>720</v>
      </c>
      <c r="L671" s="21" t="s">
        <v>2920</v>
      </c>
      <c r="M671" s="21"/>
      <c r="N671" s="21" t="s">
        <v>2810</v>
      </c>
      <c r="O671" s="21" t="s">
        <v>2345</v>
      </c>
      <c r="P671" s="21" t="s">
        <v>2811</v>
      </c>
      <c r="Q671" s="21">
        <v>493</v>
      </c>
      <c r="R671" s="21">
        <v>0</v>
      </c>
      <c r="S671" s="21">
        <v>355</v>
      </c>
      <c r="T671" s="21">
        <v>848</v>
      </c>
      <c r="U671" s="21">
        <v>0.58140000000000003</v>
      </c>
      <c r="V671" s="21">
        <v>0</v>
      </c>
      <c r="W671" s="21">
        <v>0.58140000000000003</v>
      </c>
      <c r="X671" s="21" t="s">
        <v>2015</v>
      </c>
      <c r="Y671" s="21" t="s">
        <v>2015</v>
      </c>
      <c r="Z671" s="21" t="s">
        <v>2015</v>
      </c>
      <c r="AA671" s="21" t="s">
        <v>2015</v>
      </c>
      <c r="AB671" s="21" t="s">
        <v>2015</v>
      </c>
      <c r="AC671" s="21" t="s">
        <v>2015</v>
      </c>
      <c r="AD671" s="21" t="s">
        <v>2015</v>
      </c>
      <c r="AE671" s="21" t="s">
        <v>2015</v>
      </c>
      <c r="AF671" s="21" t="s">
        <v>2015</v>
      </c>
      <c r="AG671" s="21" t="s">
        <v>2015</v>
      </c>
      <c r="AH671" s="21" t="s">
        <v>2342</v>
      </c>
      <c r="AI671" s="21" t="s">
        <v>2342</v>
      </c>
      <c r="AJ671" s="21" t="s">
        <v>2342</v>
      </c>
      <c r="AK671" s="21" t="s">
        <v>2342</v>
      </c>
      <c r="AL671" s="21" t="s">
        <v>4802</v>
      </c>
    </row>
    <row r="672" spans="1:38" ht="15" customHeight="1">
      <c r="A672" s="21">
        <v>159961</v>
      </c>
      <c r="B672" s="21">
        <v>661361</v>
      </c>
      <c r="C672" s="21" t="s">
        <v>106</v>
      </c>
      <c r="D672" s="21" t="s">
        <v>2093</v>
      </c>
      <c r="E672" s="21" t="s">
        <v>24</v>
      </c>
      <c r="F672" s="21" t="s">
        <v>4873</v>
      </c>
      <c r="G672" s="21" t="s">
        <v>2340</v>
      </c>
      <c r="H672" s="21" t="s">
        <v>2341</v>
      </c>
      <c r="I672" s="21" t="s">
        <v>2015</v>
      </c>
      <c r="J672" s="21" t="s">
        <v>2342</v>
      </c>
      <c r="K672" s="21" t="s">
        <v>721</v>
      </c>
      <c r="L672" s="21" t="s">
        <v>2922</v>
      </c>
      <c r="M672" s="21"/>
      <c r="N672" s="21" t="s">
        <v>2810</v>
      </c>
      <c r="O672" s="21" t="s">
        <v>2345</v>
      </c>
      <c r="P672" s="21" t="s">
        <v>2811</v>
      </c>
      <c r="Q672" s="21">
        <v>303</v>
      </c>
      <c r="R672" s="21">
        <v>0</v>
      </c>
      <c r="S672" s="21">
        <v>106</v>
      </c>
      <c r="T672" s="21">
        <v>409</v>
      </c>
      <c r="U672" s="21">
        <v>0.74080000000000001</v>
      </c>
      <c r="V672" s="21">
        <v>0</v>
      </c>
      <c r="W672" s="21">
        <v>0.74080000000000001</v>
      </c>
      <c r="X672" s="21" t="s">
        <v>2015</v>
      </c>
      <c r="Y672" s="21" t="s">
        <v>2015</v>
      </c>
      <c r="Z672" s="21" t="s">
        <v>2015</v>
      </c>
      <c r="AA672" s="21" t="s">
        <v>2015</v>
      </c>
      <c r="AB672" s="21" t="s">
        <v>2015</v>
      </c>
      <c r="AC672" s="21" t="s">
        <v>2015</v>
      </c>
      <c r="AD672" s="21" t="s">
        <v>2342</v>
      </c>
      <c r="AE672" s="21" t="s">
        <v>2342</v>
      </c>
      <c r="AF672" s="21" t="s">
        <v>2015</v>
      </c>
      <c r="AG672" s="21" t="s">
        <v>2015</v>
      </c>
      <c r="AH672" s="21" t="s">
        <v>2015</v>
      </c>
      <c r="AI672" s="21" t="s">
        <v>2015</v>
      </c>
      <c r="AJ672" s="21" t="s">
        <v>2015</v>
      </c>
      <c r="AK672" s="21" t="s">
        <v>2015</v>
      </c>
      <c r="AL672" s="21" t="s">
        <v>4802</v>
      </c>
    </row>
    <row r="673" spans="1:38" ht="15" customHeight="1">
      <c r="A673" s="21">
        <v>159970</v>
      </c>
      <c r="B673" s="21">
        <v>661362</v>
      </c>
      <c r="C673" s="21" t="s">
        <v>313</v>
      </c>
      <c r="D673" s="21" t="s">
        <v>2302</v>
      </c>
      <c r="E673" s="21" t="s">
        <v>24</v>
      </c>
      <c r="F673" s="21" t="s">
        <v>4873</v>
      </c>
      <c r="G673" s="21" t="s">
        <v>2340</v>
      </c>
      <c r="H673" s="21" t="s">
        <v>2341</v>
      </c>
      <c r="I673" s="21" t="s">
        <v>2015</v>
      </c>
      <c r="J673" s="21" t="s">
        <v>2342</v>
      </c>
      <c r="K673" s="21" t="s">
        <v>1980</v>
      </c>
      <c r="L673" s="21" t="s">
        <v>5366</v>
      </c>
      <c r="M673" s="21"/>
      <c r="N673" s="21" t="s">
        <v>4593</v>
      </c>
      <c r="O673" s="21" t="s">
        <v>2345</v>
      </c>
      <c r="P673" s="21" t="s">
        <v>4594</v>
      </c>
      <c r="Q673" s="21">
        <v>41</v>
      </c>
      <c r="R673" s="21">
        <v>11</v>
      </c>
      <c r="S673" s="21">
        <v>17</v>
      </c>
      <c r="T673" s="21">
        <v>69</v>
      </c>
      <c r="U673" s="21">
        <v>0.59419999999999995</v>
      </c>
      <c r="V673" s="21">
        <v>0.15939999999999999</v>
      </c>
      <c r="W673" s="21">
        <v>0.75360000000000005</v>
      </c>
      <c r="X673" s="21" t="s">
        <v>2342</v>
      </c>
      <c r="Y673" s="21" t="s">
        <v>2342</v>
      </c>
      <c r="Z673" s="21" t="s">
        <v>2342</v>
      </c>
      <c r="AA673" s="21" t="s">
        <v>2342</v>
      </c>
      <c r="AB673" s="21" t="s">
        <v>2342</v>
      </c>
      <c r="AC673" s="21" t="s">
        <v>2342</v>
      </c>
      <c r="AD673" s="21" t="s">
        <v>2342</v>
      </c>
      <c r="AE673" s="21" t="s">
        <v>2342</v>
      </c>
      <c r="AF673" s="21" t="s">
        <v>2015</v>
      </c>
      <c r="AG673" s="21" t="s">
        <v>2015</v>
      </c>
      <c r="AH673" s="21" t="s">
        <v>2015</v>
      </c>
      <c r="AI673" s="21" t="s">
        <v>2015</v>
      </c>
      <c r="AJ673" s="21" t="s">
        <v>2015</v>
      </c>
      <c r="AK673" s="21" t="s">
        <v>2015</v>
      </c>
      <c r="AL673" s="21" t="s">
        <v>4803</v>
      </c>
    </row>
    <row r="674" spans="1:38" ht="15" customHeight="1">
      <c r="A674" s="21">
        <v>159970</v>
      </c>
      <c r="B674" s="21">
        <v>661363</v>
      </c>
      <c r="C674" s="21" t="s">
        <v>313</v>
      </c>
      <c r="D674" s="21" t="s">
        <v>2302</v>
      </c>
      <c r="E674" s="21" t="s">
        <v>24</v>
      </c>
      <c r="F674" s="21" t="s">
        <v>4873</v>
      </c>
      <c r="G674" s="21" t="s">
        <v>2340</v>
      </c>
      <c r="H674" s="21" t="s">
        <v>2341</v>
      </c>
      <c r="I674" s="21" t="s">
        <v>2015</v>
      </c>
      <c r="J674" s="21" t="s">
        <v>2342</v>
      </c>
      <c r="K674" s="21" t="s">
        <v>1981</v>
      </c>
      <c r="L674" s="21" t="s">
        <v>5367</v>
      </c>
      <c r="M674" s="21"/>
      <c r="N674" s="21" t="s">
        <v>4593</v>
      </c>
      <c r="O674" s="21" t="s">
        <v>2345</v>
      </c>
      <c r="P674" s="21" t="s">
        <v>4594</v>
      </c>
      <c r="Q674" s="21">
        <v>23</v>
      </c>
      <c r="R674" s="21">
        <v>8</v>
      </c>
      <c r="S674" s="21">
        <v>25</v>
      </c>
      <c r="T674" s="21">
        <v>56</v>
      </c>
      <c r="U674" s="21">
        <v>0.41070000000000001</v>
      </c>
      <c r="V674" s="21">
        <v>0.1429</v>
      </c>
      <c r="W674" s="21">
        <v>0.55359999999999998</v>
      </c>
      <c r="X674" s="21" t="s">
        <v>2015</v>
      </c>
      <c r="Y674" s="21" t="s">
        <v>2015</v>
      </c>
      <c r="Z674" s="21" t="s">
        <v>2015</v>
      </c>
      <c r="AA674" s="21" t="s">
        <v>2015</v>
      </c>
      <c r="AB674" s="21" t="s">
        <v>2015</v>
      </c>
      <c r="AC674" s="21" t="s">
        <v>2015</v>
      </c>
      <c r="AD674" s="21" t="s">
        <v>2015</v>
      </c>
      <c r="AE674" s="21" t="s">
        <v>2015</v>
      </c>
      <c r="AF674" s="21" t="s">
        <v>2342</v>
      </c>
      <c r="AG674" s="21" t="s">
        <v>2342</v>
      </c>
      <c r="AH674" s="21" t="s">
        <v>2342</v>
      </c>
      <c r="AI674" s="21" t="s">
        <v>2342</v>
      </c>
      <c r="AJ674" s="21" t="s">
        <v>2342</v>
      </c>
      <c r="AK674" s="21" t="s">
        <v>2342</v>
      </c>
      <c r="AL674" s="21" t="s">
        <v>4803</v>
      </c>
    </row>
    <row r="675" spans="1:38" ht="15" customHeight="1">
      <c r="A675" s="21">
        <v>159381</v>
      </c>
      <c r="B675" s="21">
        <v>661368</v>
      </c>
      <c r="C675" s="21" t="s">
        <v>166</v>
      </c>
      <c r="D675" s="21" t="s">
        <v>2154</v>
      </c>
      <c r="E675" s="21" t="s">
        <v>0</v>
      </c>
      <c r="F675" s="21" t="s">
        <v>4863</v>
      </c>
      <c r="G675" s="21" t="s">
        <v>2340</v>
      </c>
      <c r="H675" s="21" t="s">
        <v>2341</v>
      </c>
      <c r="I675" s="21" t="s">
        <v>2015</v>
      </c>
      <c r="J675" s="21" t="s">
        <v>2342</v>
      </c>
      <c r="K675" s="21" t="s">
        <v>1116</v>
      </c>
      <c r="L675" s="21" t="s">
        <v>5119</v>
      </c>
      <c r="M675" s="21"/>
      <c r="N675" s="21" t="s">
        <v>3456</v>
      </c>
      <c r="O675" s="21" t="s">
        <v>2345</v>
      </c>
      <c r="P675" s="21" t="s">
        <v>3457</v>
      </c>
      <c r="Q675" s="21">
        <v>206</v>
      </c>
      <c r="R675" s="21">
        <v>0</v>
      </c>
      <c r="S675" s="21">
        <v>100</v>
      </c>
      <c r="T675" s="21">
        <v>306</v>
      </c>
      <c r="U675" s="21">
        <v>0.67320000000000002</v>
      </c>
      <c r="V675" s="21">
        <v>0</v>
      </c>
      <c r="W675" s="21">
        <v>0.67320000000000002</v>
      </c>
      <c r="X675" s="21" t="s">
        <v>2342</v>
      </c>
      <c r="Y675" s="21" t="s">
        <v>2342</v>
      </c>
      <c r="Z675" s="21" t="s">
        <v>2342</v>
      </c>
      <c r="AA675" s="21" t="s">
        <v>2342</v>
      </c>
      <c r="AB675" s="21" t="s">
        <v>2342</v>
      </c>
      <c r="AC675" s="21" t="s">
        <v>2342</v>
      </c>
      <c r="AD675" s="21" t="s">
        <v>2342</v>
      </c>
      <c r="AE675" s="21" t="s">
        <v>2342</v>
      </c>
      <c r="AF675" s="21" t="s">
        <v>2342</v>
      </c>
      <c r="AG675" s="21" t="s">
        <v>2342</v>
      </c>
      <c r="AH675" s="21" t="s">
        <v>2015</v>
      </c>
      <c r="AI675" s="21" t="s">
        <v>2015</v>
      </c>
      <c r="AJ675" s="21" t="s">
        <v>2015</v>
      </c>
      <c r="AK675" s="21" t="s">
        <v>2015</v>
      </c>
      <c r="AL675" s="21" t="s">
        <v>4802</v>
      </c>
    </row>
    <row r="676" spans="1:38" ht="15" customHeight="1">
      <c r="A676" s="21">
        <v>159999</v>
      </c>
      <c r="B676" s="21">
        <v>661369</v>
      </c>
      <c r="C676" s="21" t="s">
        <v>82</v>
      </c>
      <c r="D676" s="21" t="s">
        <v>2069</v>
      </c>
      <c r="E676" s="21" t="s">
        <v>0</v>
      </c>
      <c r="F676" s="21" t="s">
        <v>4863</v>
      </c>
      <c r="G676" s="21" t="s">
        <v>2340</v>
      </c>
      <c r="H676" s="21" t="s">
        <v>2341</v>
      </c>
      <c r="I676" s="21" t="s">
        <v>2015</v>
      </c>
      <c r="J676" s="21" t="s">
        <v>2342</v>
      </c>
      <c r="K676" s="21" t="s">
        <v>621</v>
      </c>
      <c r="L676" s="21" t="s">
        <v>4994</v>
      </c>
      <c r="M676" s="21"/>
      <c r="N676" s="21" t="s">
        <v>2729</v>
      </c>
      <c r="O676" s="21" t="s">
        <v>2345</v>
      </c>
      <c r="P676" s="21" t="s">
        <v>2730</v>
      </c>
      <c r="Q676" s="21">
        <v>64</v>
      </c>
      <c r="R676" s="21">
        <v>28</v>
      </c>
      <c r="S676" s="21">
        <v>87</v>
      </c>
      <c r="T676" s="21">
        <v>179</v>
      </c>
      <c r="U676" s="21">
        <v>0.35749999999999998</v>
      </c>
      <c r="V676" s="21">
        <v>0.15640000000000001</v>
      </c>
      <c r="W676" s="21">
        <v>0.51400000000000001</v>
      </c>
      <c r="X676" s="21" t="s">
        <v>2342</v>
      </c>
      <c r="Y676" s="21" t="s">
        <v>2342</v>
      </c>
      <c r="Z676" s="21" t="s">
        <v>2342</v>
      </c>
      <c r="AA676" s="21" t="s">
        <v>2342</v>
      </c>
      <c r="AB676" s="21" t="s">
        <v>2342</v>
      </c>
      <c r="AC676" s="21" t="s">
        <v>2342</v>
      </c>
      <c r="AD676" s="21" t="s">
        <v>2342</v>
      </c>
      <c r="AE676" s="21" t="s">
        <v>2342</v>
      </c>
      <c r="AF676" s="21" t="s">
        <v>2015</v>
      </c>
      <c r="AG676" s="21" t="s">
        <v>2015</v>
      </c>
      <c r="AH676" s="21" t="s">
        <v>2015</v>
      </c>
      <c r="AI676" s="21" t="s">
        <v>2015</v>
      </c>
      <c r="AJ676" s="21" t="s">
        <v>2015</v>
      </c>
      <c r="AK676" s="21" t="s">
        <v>2015</v>
      </c>
      <c r="AL676" s="21" t="s">
        <v>4803</v>
      </c>
    </row>
    <row r="677" spans="1:38" ht="15" customHeight="1">
      <c r="A677" s="21">
        <v>159733</v>
      </c>
      <c r="B677" s="21">
        <v>661370</v>
      </c>
      <c r="C677" s="21" t="s">
        <v>5240</v>
      </c>
      <c r="D677" s="21" t="s">
        <v>5241</v>
      </c>
      <c r="E677" s="21" t="s">
        <v>0</v>
      </c>
      <c r="F677" s="21" t="s">
        <v>4863</v>
      </c>
      <c r="G677" s="21" t="s">
        <v>2340</v>
      </c>
      <c r="H677" s="21" t="s">
        <v>2341</v>
      </c>
      <c r="I677" s="21" t="s">
        <v>2015</v>
      </c>
      <c r="J677" s="21" t="s">
        <v>2342</v>
      </c>
      <c r="K677" s="21" t="s">
        <v>5242</v>
      </c>
      <c r="L677" s="21" t="s">
        <v>5243</v>
      </c>
      <c r="M677" s="21" t="s">
        <v>5244</v>
      </c>
      <c r="N677" s="21" t="s">
        <v>5245</v>
      </c>
      <c r="O677" s="21" t="s">
        <v>2345</v>
      </c>
      <c r="P677" s="21" t="s">
        <v>5246</v>
      </c>
      <c r="Q677" s="21">
        <v>14</v>
      </c>
      <c r="R677" s="21">
        <v>15</v>
      </c>
      <c r="S677" s="21">
        <v>23</v>
      </c>
      <c r="T677" s="21">
        <v>52</v>
      </c>
      <c r="U677" s="21">
        <v>0.26919999999999999</v>
      </c>
      <c r="V677" s="21">
        <v>0.28849999999999998</v>
      </c>
      <c r="W677" s="21">
        <v>0.55769999999999997</v>
      </c>
      <c r="X677" s="21" t="s">
        <v>2015</v>
      </c>
      <c r="Y677" s="21" t="s">
        <v>2342</v>
      </c>
      <c r="Z677" s="21" t="s">
        <v>2342</v>
      </c>
      <c r="AA677" s="21" t="s">
        <v>2342</v>
      </c>
      <c r="AB677" s="21" t="s">
        <v>2342</v>
      </c>
      <c r="AC677" s="21" t="s">
        <v>2342</v>
      </c>
      <c r="AD677" s="21" t="s">
        <v>2342</v>
      </c>
      <c r="AE677" s="21" t="s">
        <v>2342</v>
      </c>
      <c r="AF677" s="21" t="s">
        <v>2015</v>
      </c>
      <c r="AG677" s="21" t="s">
        <v>2015</v>
      </c>
      <c r="AH677" s="21" t="s">
        <v>2015</v>
      </c>
      <c r="AI677" s="21" t="s">
        <v>2015</v>
      </c>
      <c r="AJ677" s="21" t="s">
        <v>2015</v>
      </c>
      <c r="AK677" s="21" t="s">
        <v>2015</v>
      </c>
      <c r="AL677" s="21" t="s">
        <v>4803</v>
      </c>
    </row>
    <row r="678" spans="1:38" ht="15" customHeight="1">
      <c r="A678" s="21">
        <v>159473</v>
      </c>
      <c r="B678" s="21">
        <v>661371</v>
      </c>
      <c r="C678" s="21" t="s">
        <v>315</v>
      </c>
      <c r="D678" s="21" t="s">
        <v>2304</v>
      </c>
      <c r="E678" s="21" t="s">
        <v>0</v>
      </c>
      <c r="F678" s="21" t="s">
        <v>4863</v>
      </c>
      <c r="G678" s="21" t="s">
        <v>2340</v>
      </c>
      <c r="H678" s="21" t="s">
        <v>2341</v>
      </c>
      <c r="I678" s="21" t="s">
        <v>2015</v>
      </c>
      <c r="J678" s="21" t="s">
        <v>2342</v>
      </c>
      <c r="K678" s="21" t="s">
        <v>4797</v>
      </c>
      <c r="L678" s="21" t="s">
        <v>4598</v>
      </c>
      <c r="M678" s="21"/>
      <c r="N678" s="21" t="s">
        <v>2344</v>
      </c>
      <c r="O678" s="21" t="s">
        <v>2345</v>
      </c>
      <c r="P678" s="21" t="s">
        <v>2346</v>
      </c>
      <c r="Q678" s="21">
        <v>125</v>
      </c>
      <c r="R678" s="21">
        <v>0</v>
      </c>
      <c r="S678" s="21">
        <v>32</v>
      </c>
      <c r="T678" s="21">
        <v>157</v>
      </c>
      <c r="U678" s="21">
        <v>0.79620000000000002</v>
      </c>
      <c r="V678" s="21">
        <v>0</v>
      </c>
      <c r="W678" s="21">
        <v>0.79620000000000002</v>
      </c>
      <c r="X678" s="21" t="s">
        <v>2342</v>
      </c>
      <c r="Y678" s="21" t="s">
        <v>2342</v>
      </c>
      <c r="Z678" s="21" t="s">
        <v>2342</v>
      </c>
      <c r="AA678" s="21" t="s">
        <v>2342</v>
      </c>
      <c r="AB678" s="21" t="s">
        <v>2342</v>
      </c>
      <c r="AC678" s="21" t="s">
        <v>2342</v>
      </c>
      <c r="AD678" s="21" t="s">
        <v>2342</v>
      </c>
      <c r="AE678" s="21" t="s">
        <v>2342</v>
      </c>
      <c r="AF678" s="21" t="s">
        <v>2342</v>
      </c>
      <c r="AG678" s="21" t="s">
        <v>2342</v>
      </c>
      <c r="AH678" s="21" t="s">
        <v>2342</v>
      </c>
      <c r="AI678" s="21" t="s">
        <v>2342</v>
      </c>
      <c r="AJ678" s="21" t="s">
        <v>2342</v>
      </c>
      <c r="AK678" s="21" t="s">
        <v>2342</v>
      </c>
      <c r="AL678" s="21" t="s">
        <v>4802</v>
      </c>
    </row>
    <row r="679" spans="1:38" ht="15" customHeight="1">
      <c r="A679" s="21">
        <v>159313</v>
      </c>
      <c r="B679" s="21">
        <v>661373</v>
      </c>
      <c r="C679" s="21" t="s">
        <v>84</v>
      </c>
      <c r="D679" s="21" t="s">
        <v>2071</v>
      </c>
      <c r="E679" s="21" t="s">
        <v>25</v>
      </c>
      <c r="F679" s="21" t="s">
        <v>4866</v>
      </c>
      <c r="G679" s="21" t="s">
        <v>2340</v>
      </c>
      <c r="H679" s="21" t="s">
        <v>2341</v>
      </c>
      <c r="I679" s="21" t="s">
        <v>2015</v>
      </c>
      <c r="J679" s="21" t="s">
        <v>2342</v>
      </c>
      <c r="K679" s="21" t="s">
        <v>624</v>
      </c>
      <c r="L679" s="21" t="s">
        <v>2737</v>
      </c>
      <c r="M679" s="21"/>
      <c r="N679" s="21" t="s">
        <v>2738</v>
      </c>
      <c r="O679" s="21" t="s">
        <v>2345</v>
      </c>
      <c r="P679" s="21" t="s">
        <v>2739</v>
      </c>
      <c r="Q679" s="21">
        <v>171</v>
      </c>
      <c r="R679" s="21">
        <v>37</v>
      </c>
      <c r="S679" s="21">
        <v>273</v>
      </c>
      <c r="T679" s="21">
        <v>481</v>
      </c>
      <c r="U679" s="21">
        <v>0.35549999999999998</v>
      </c>
      <c r="V679" s="21">
        <v>7.6899999999999996E-2</v>
      </c>
      <c r="W679" s="21">
        <v>0.43240000000000001</v>
      </c>
      <c r="X679" s="21" t="s">
        <v>2342</v>
      </c>
      <c r="Y679" s="21" t="s">
        <v>2342</v>
      </c>
      <c r="Z679" s="21" t="s">
        <v>2342</v>
      </c>
      <c r="AA679" s="21" t="s">
        <v>2342</v>
      </c>
      <c r="AB679" s="21" t="s">
        <v>2342</v>
      </c>
      <c r="AC679" s="21" t="s">
        <v>2342</v>
      </c>
      <c r="AD679" s="21" t="s">
        <v>2342</v>
      </c>
      <c r="AE679" s="21" t="s">
        <v>2015</v>
      </c>
      <c r="AF679" s="21" t="s">
        <v>2015</v>
      </c>
      <c r="AG679" s="21" t="s">
        <v>2015</v>
      </c>
      <c r="AH679" s="21" t="s">
        <v>2015</v>
      </c>
      <c r="AI679" s="21" t="s">
        <v>2015</v>
      </c>
      <c r="AJ679" s="21" t="s">
        <v>2015</v>
      </c>
      <c r="AK679" s="21" t="s">
        <v>2015</v>
      </c>
      <c r="AL679" s="21" t="s">
        <v>4803</v>
      </c>
    </row>
    <row r="680" spans="1:38" ht="15" customHeight="1">
      <c r="A680" s="21">
        <v>159313</v>
      </c>
      <c r="B680" s="21">
        <v>661374</v>
      </c>
      <c r="C680" s="21" t="s">
        <v>84</v>
      </c>
      <c r="D680" s="21" t="s">
        <v>2071</v>
      </c>
      <c r="E680" s="21" t="s">
        <v>25</v>
      </c>
      <c r="F680" s="21" t="s">
        <v>4866</v>
      </c>
      <c r="G680" s="21" t="s">
        <v>2340</v>
      </c>
      <c r="H680" s="21" t="s">
        <v>2341</v>
      </c>
      <c r="I680" s="21" t="s">
        <v>2015</v>
      </c>
      <c r="J680" s="21" t="s">
        <v>2342</v>
      </c>
      <c r="K680" s="21" t="s">
        <v>625</v>
      </c>
      <c r="L680" s="21" t="s">
        <v>2740</v>
      </c>
      <c r="M680" s="21"/>
      <c r="N680" s="21" t="s">
        <v>2738</v>
      </c>
      <c r="O680" s="21" t="s">
        <v>2345</v>
      </c>
      <c r="P680" s="21" t="s">
        <v>2739</v>
      </c>
      <c r="Q680" s="21">
        <v>53</v>
      </c>
      <c r="R680" s="21">
        <v>31</v>
      </c>
      <c r="S680" s="21">
        <v>170</v>
      </c>
      <c r="T680" s="21">
        <v>254</v>
      </c>
      <c r="U680" s="21">
        <v>0.2087</v>
      </c>
      <c r="V680" s="21">
        <v>0.122</v>
      </c>
      <c r="W680" s="21">
        <v>0.33069999999999999</v>
      </c>
      <c r="X680" s="21" t="s">
        <v>2015</v>
      </c>
      <c r="Y680" s="21" t="s">
        <v>2015</v>
      </c>
      <c r="Z680" s="21" t="s">
        <v>2015</v>
      </c>
      <c r="AA680" s="21" t="s">
        <v>2015</v>
      </c>
      <c r="AB680" s="21" t="s">
        <v>2015</v>
      </c>
      <c r="AC680" s="21" t="s">
        <v>2015</v>
      </c>
      <c r="AD680" s="21" t="s">
        <v>2015</v>
      </c>
      <c r="AE680" s="21" t="s">
        <v>2015</v>
      </c>
      <c r="AF680" s="21" t="s">
        <v>2015</v>
      </c>
      <c r="AG680" s="21" t="s">
        <v>2015</v>
      </c>
      <c r="AH680" s="21" t="s">
        <v>2342</v>
      </c>
      <c r="AI680" s="21" t="s">
        <v>2342</v>
      </c>
      <c r="AJ680" s="21" t="s">
        <v>2342</v>
      </c>
      <c r="AK680" s="21" t="s">
        <v>2342</v>
      </c>
      <c r="AL680" s="21" t="s">
        <v>4803</v>
      </c>
    </row>
    <row r="681" spans="1:38" ht="15" customHeight="1">
      <c r="A681" s="21">
        <v>159455</v>
      </c>
      <c r="B681" s="21">
        <v>661375</v>
      </c>
      <c r="C681" s="21" t="s">
        <v>228</v>
      </c>
      <c r="D681" s="21" t="s">
        <v>2216</v>
      </c>
      <c r="E681" s="21" t="s">
        <v>15</v>
      </c>
      <c r="F681" s="21" t="s">
        <v>4863</v>
      </c>
      <c r="G681" s="21" t="s">
        <v>2340</v>
      </c>
      <c r="H681" s="21" t="s">
        <v>2341</v>
      </c>
      <c r="I681" s="21" t="s">
        <v>2015</v>
      </c>
      <c r="J681" s="21" t="s">
        <v>2342</v>
      </c>
      <c r="K681" s="21" t="s">
        <v>1433</v>
      </c>
      <c r="L681" s="21" t="s">
        <v>3875</v>
      </c>
      <c r="M681" s="21"/>
      <c r="N681" s="21" t="s">
        <v>3876</v>
      </c>
      <c r="O681" s="21" t="s">
        <v>2345</v>
      </c>
      <c r="P681" s="21" t="s">
        <v>3877</v>
      </c>
      <c r="Q681" s="21">
        <v>39</v>
      </c>
      <c r="R681" s="21">
        <v>0</v>
      </c>
      <c r="S681" s="21">
        <v>0</v>
      </c>
      <c r="T681" s="21">
        <v>39</v>
      </c>
      <c r="U681" s="21">
        <v>1</v>
      </c>
      <c r="V681" s="21">
        <v>0</v>
      </c>
      <c r="W681" s="21">
        <v>1</v>
      </c>
      <c r="X681" s="21" t="s">
        <v>2015</v>
      </c>
      <c r="Y681" s="21" t="s">
        <v>2342</v>
      </c>
      <c r="Z681" s="21" t="s">
        <v>2342</v>
      </c>
      <c r="AA681" s="21" t="s">
        <v>2342</v>
      </c>
      <c r="AB681" s="21" t="s">
        <v>2342</v>
      </c>
      <c r="AC681" s="21" t="s">
        <v>2342</v>
      </c>
      <c r="AD681" s="21" t="s">
        <v>2342</v>
      </c>
      <c r="AE681" s="21" t="s">
        <v>2342</v>
      </c>
      <c r="AF681" s="21" t="s">
        <v>2342</v>
      </c>
      <c r="AG681" s="21" t="s">
        <v>2342</v>
      </c>
      <c r="AH681" s="21" t="s">
        <v>2015</v>
      </c>
      <c r="AI681" s="21" t="s">
        <v>2015</v>
      </c>
      <c r="AJ681" s="21" t="s">
        <v>2015</v>
      </c>
      <c r="AK681" s="21" t="s">
        <v>2015</v>
      </c>
      <c r="AL681" s="21" t="s">
        <v>4802</v>
      </c>
    </row>
    <row r="682" spans="1:38" ht="15" customHeight="1">
      <c r="A682" s="21">
        <v>159922</v>
      </c>
      <c r="B682" s="21">
        <v>661378</v>
      </c>
      <c r="C682" s="21" t="s">
        <v>110</v>
      </c>
      <c r="D682" s="21" t="s">
        <v>2097</v>
      </c>
      <c r="E682" s="21" t="s">
        <v>6</v>
      </c>
      <c r="F682" s="21" t="s">
        <v>4871</v>
      </c>
      <c r="G682" s="21" t="s">
        <v>2340</v>
      </c>
      <c r="H682" s="21" t="s">
        <v>2341</v>
      </c>
      <c r="I682" s="21" t="s">
        <v>2015</v>
      </c>
      <c r="J682" s="21" t="s">
        <v>2342</v>
      </c>
      <c r="K682" s="21" t="s">
        <v>777</v>
      </c>
      <c r="L682" s="21" t="s">
        <v>2992</v>
      </c>
      <c r="M682" s="21"/>
      <c r="N682" s="21" t="s">
        <v>2988</v>
      </c>
      <c r="O682" s="21" t="s">
        <v>2345</v>
      </c>
      <c r="P682" s="21" t="s">
        <v>2991</v>
      </c>
      <c r="Q682" s="21">
        <v>247</v>
      </c>
      <c r="R682" s="21">
        <v>0</v>
      </c>
      <c r="S682" s="21">
        <v>113</v>
      </c>
      <c r="T682" s="21">
        <v>360</v>
      </c>
      <c r="U682" s="21">
        <v>0.68610000000000004</v>
      </c>
      <c r="V682" s="21">
        <v>0</v>
      </c>
      <c r="W682" s="21">
        <v>0.68610000000000004</v>
      </c>
      <c r="X682" s="21" t="s">
        <v>2342</v>
      </c>
      <c r="Y682" s="21" t="s">
        <v>2342</v>
      </c>
      <c r="Z682" s="21" t="s">
        <v>2342</v>
      </c>
      <c r="AA682" s="21" t="s">
        <v>2342</v>
      </c>
      <c r="AB682" s="21" t="s">
        <v>2342</v>
      </c>
      <c r="AC682" s="21" t="s">
        <v>2342</v>
      </c>
      <c r="AD682" s="21" t="s">
        <v>2342</v>
      </c>
      <c r="AE682" s="21" t="s">
        <v>2015</v>
      </c>
      <c r="AF682" s="21" t="s">
        <v>2015</v>
      </c>
      <c r="AG682" s="21" t="s">
        <v>2015</v>
      </c>
      <c r="AH682" s="21" t="s">
        <v>2015</v>
      </c>
      <c r="AI682" s="21" t="s">
        <v>2015</v>
      </c>
      <c r="AJ682" s="21" t="s">
        <v>2015</v>
      </c>
      <c r="AK682" s="21" t="s">
        <v>2015</v>
      </c>
      <c r="AL682" s="21" t="s">
        <v>4802</v>
      </c>
    </row>
    <row r="683" spans="1:38" ht="15" customHeight="1">
      <c r="A683" s="21">
        <v>159922</v>
      </c>
      <c r="B683" s="21">
        <v>661384</v>
      </c>
      <c r="C683" s="21" t="s">
        <v>110</v>
      </c>
      <c r="D683" s="21" t="s">
        <v>2097</v>
      </c>
      <c r="E683" s="21" t="s">
        <v>6</v>
      </c>
      <c r="F683" s="21" t="s">
        <v>4871</v>
      </c>
      <c r="G683" s="21" t="s">
        <v>2340</v>
      </c>
      <c r="H683" s="21" t="s">
        <v>2341</v>
      </c>
      <c r="I683" s="21" t="s">
        <v>2015</v>
      </c>
      <c r="J683" s="21" t="s">
        <v>2342</v>
      </c>
      <c r="K683" s="21" t="s">
        <v>788</v>
      </c>
      <c r="L683" s="21" t="s">
        <v>3001</v>
      </c>
      <c r="M683" s="21"/>
      <c r="N683" s="21" t="s">
        <v>2393</v>
      </c>
      <c r="O683" s="21" t="s">
        <v>2345</v>
      </c>
      <c r="P683" s="21" t="s">
        <v>2401</v>
      </c>
      <c r="Q683" s="21">
        <v>272</v>
      </c>
      <c r="R683" s="21">
        <v>0</v>
      </c>
      <c r="S683" s="21">
        <v>136</v>
      </c>
      <c r="T683" s="21">
        <v>408</v>
      </c>
      <c r="U683" s="21">
        <v>0.66669999999999996</v>
      </c>
      <c r="V683" s="21">
        <v>0</v>
      </c>
      <c r="W683" s="21">
        <v>0.66669999999999996</v>
      </c>
      <c r="X683" s="21" t="s">
        <v>2015</v>
      </c>
      <c r="Y683" s="21" t="s">
        <v>2342</v>
      </c>
      <c r="Z683" s="21" t="s">
        <v>2342</v>
      </c>
      <c r="AA683" s="21" t="s">
        <v>2342</v>
      </c>
      <c r="AB683" s="21" t="s">
        <v>2342</v>
      </c>
      <c r="AC683" s="21" t="s">
        <v>2342</v>
      </c>
      <c r="AD683" s="21" t="s">
        <v>2342</v>
      </c>
      <c r="AE683" s="21" t="s">
        <v>2015</v>
      </c>
      <c r="AF683" s="21" t="s">
        <v>2015</v>
      </c>
      <c r="AG683" s="21" t="s">
        <v>2015</v>
      </c>
      <c r="AH683" s="21" t="s">
        <v>2015</v>
      </c>
      <c r="AI683" s="21" t="s">
        <v>2015</v>
      </c>
      <c r="AJ683" s="21" t="s">
        <v>2015</v>
      </c>
      <c r="AK683" s="21" t="s">
        <v>2015</v>
      </c>
      <c r="AL683" s="21" t="s">
        <v>4802</v>
      </c>
    </row>
    <row r="684" spans="1:38" ht="15" customHeight="1">
      <c r="A684" s="21">
        <v>159922</v>
      </c>
      <c r="B684" s="21">
        <v>661388</v>
      </c>
      <c r="C684" s="21" t="s">
        <v>110</v>
      </c>
      <c r="D684" s="21" t="s">
        <v>2097</v>
      </c>
      <c r="E684" s="21" t="s">
        <v>6</v>
      </c>
      <c r="F684" s="21" t="s">
        <v>4871</v>
      </c>
      <c r="G684" s="21" t="s">
        <v>2340</v>
      </c>
      <c r="H684" s="21" t="s">
        <v>2341</v>
      </c>
      <c r="I684" s="21" t="s">
        <v>2015</v>
      </c>
      <c r="J684" s="21" t="s">
        <v>2342</v>
      </c>
      <c r="K684" s="21" t="s">
        <v>793</v>
      </c>
      <c r="L684" s="21" t="s">
        <v>3006</v>
      </c>
      <c r="M684" s="21"/>
      <c r="N684" s="21" t="s">
        <v>2988</v>
      </c>
      <c r="O684" s="21" t="s">
        <v>2345</v>
      </c>
      <c r="P684" s="21" t="s">
        <v>2989</v>
      </c>
      <c r="Q684" s="21">
        <v>308</v>
      </c>
      <c r="R684" s="21">
        <v>0</v>
      </c>
      <c r="S684" s="21">
        <v>131</v>
      </c>
      <c r="T684" s="21">
        <v>439</v>
      </c>
      <c r="U684" s="21">
        <v>0.7016</v>
      </c>
      <c r="V684" s="21">
        <v>0</v>
      </c>
      <c r="W684" s="21">
        <v>0.7016</v>
      </c>
      <c r="X684" s="21" t="s">
        <v>2015</v>
      </c>
      <c r="Y684" s="21" t="s">
        <v>2342</v>
      </c>
      <c r="Z684" s="21" t="s">
        <v>2342</v>
      </c>
      <c r="AA684" s="21" t="s">
        <v>2342</v>
      </c>
      <c r="AB684" s="21" t="s">
        <v>2342</v>
      </c>
      <c r="AC684" s="21" t="s">
        <v>2342</v>
      </c>
      <c r="AD684" s="21" t="s">
        <v>2342</v>
      </c>
      <c r="AE684" s="21" t="s">
        <v>2342</v>
      </c>
      <c r="AF684" s="21" t="s">
        <v>2342</v>
      </c>
      <c r="AG684" s="21" t="s">
        <v>2342</v>
      </c>
      <c r="AH684" s="21" t="s">
        <v>2015</v>
      </c>
      <c r="AI684" s="21" t="s">
        <v>2015</v>
      </c>
      <c r="AJ684" s="21" t="s">
        <v>2015</v>
      </c>
      <c r="AK684" s="21" t="s">
        <v>2015</v>
      </c>
      <c r="AL684" s="21" t="s">
        <v>4802</v>
      </c>
    </row>
    <row r="685" spans="1:38" ht="15" customHeight="1">
      <c r="A685" s="21">
        <v>159922</v>
      </c>
      <c r="B685" s="21">
        <v>661392</v>
      </c>
      <c r="C685" s="21" t="s">
        <v>110</v>
      </c>
      <c r="D685" s="21" t="s">
        <v>2097</v>
      </c>
      <c r="E685" s="21" t="s">
        <v>6</v>
      </c>
      <c r="F685" s="21" t="s">
        <v>4871</v>
      </c>
      <c r="G685" s="21" t="s">
        <v>2340</v>
      </c>
      <c r="H685" s="21" t="s">
        <v>2341</v>
      </c>
      <c r="I685" s="21" t="s">
        <v>2015</v>
      </c>
      <c r="J685" s="21" t="s">
        <v>2342</v>
      </c>
      <c r="K685" s="21" t="s">
        <v>416</v>
      </c>
      <c r="L685" s="21" t="s">
        <v>3014</v>
      </c>
      <c r="M685" s="21"/>
      <c r="N685" s="21" t="s">
        <v>2988</v>
      </c>
      <c r="O685" s="21" t="s">
        <v>2345</v>
      </c>
      <c r="P685" s="21" t="s">
        <v>2991</v>
      </c>
      <c r="Q685" s="21">
        <v>211</v>
      </c>
      <c r="R685" s="21">
        <v>0</v>
      </c>
      <c r="S685" s="21">
        <v>137</v>
      </c>
      <c r="T685" s="21">
        <v>348</v>
      </c>
      <c r="U685" s="21">
        <v>0.60629999999999995</v>
      </c>
      <c r="V685" s="21">
        <v>0</v>
      </c>
      <c r="W685" s="21">
        <v>0.60629999999999995</v>
      </c>
      <c r="X685" s="21" t="s">
        <v>2015</v>
      </c>
      <c r="Y685" s="21" t="s">
        <v>2342</v>
      </c>
      <c r="Z685" s="21" t="s">
        <v>2342</v>
      </c>
      <c r="AA685" s="21" t="s">
        <v>2342</v>
      </c>
      <c r="AB685" s="21" t="s">
        <v>2342</v>
      </c>
      <c r="AC685" s="21" t="s">
        <v>2342</v>
      </c>
      <c r="AD685" s="21" t="s">
        <v>2342</v>
      </c>
      <c r="AE685" s="21" t="s">
        <v>2015</v>
      </c>
      <c r="AF685" s="21" t="s">
        <v>2015</v>
      </c>
      <c r="AG685" s="21" t="s">
        <v>2015</v>
      </c>
      <c r="AH685" s="21" t="s">
        <v>2015</v>
      </c>
      <c r="AI685" s="21" t="s">
        <v>2015</v>
      </c>
      <c r="AJ685" s="21" t="s">
        <v>2015</v>
      </c>
      <c r="AK685" s="21" t="s">
        <v>2015</v>
      </c>
      <c r="AL685" s="21" t="s">
        <v>4802</v>
      </c>
    </row>
    <row r="686" spans="1:38" ht="15" customHeight="1">
      <c r="A686" s="21">
        <v>159922</v>
      </c>
      <c r="B686" s="21">
        <v>661394</v>
      </c>
      <c r="C686" s="21" t="s">
        <v>110</v>
      </c>
      <c r="D686" s="21" t="s">
        <v>2097</v>
      </c>
      <c r="E686" s="21" t="s">
        <v>6</v>
      </c>
      <c r="F686" s="21" t="s">
        <v>4871</v>
      </c>
      <c r="G686" s="21" t="s">
        <v>2340</v>
      </c>
      <c r="H686" s="21" t="s">
        <v>2341</v>
      </c>
      <c r="I686" s="21" t="s">
        <v>2015</v>
      </c>
      <c r="J686" s="21" t="s">
        <v>2342</v>
      </c>
      <c r="K686" s="21" t="s">
        <v>802</v>
      </c>
      <c r="L686" s="21" t="s">
        <v>3016</v>
      </c>
      <c r="M686" s="21"/>
      <c r="N686" s="21" t="s">
        <v>3017</v>
      </c>
      <c r="O686" s="21" t="s">
        <v>2345</v>
      </c>
      <c r="P686" s="21" t="s">
        <v>3018</v>
      </c>
      <c r="Q686" s="21">
        <v>286</v>
      </c>
      <c r="R686" s="21">
        <v>0</v>
      </c>
      <c r="S686" s="21">
        <v>73</v>
      </c>
      <c r="T686" s="21">
        <v>359</v>
      </c>
      <c r="U686" s="21">
        <v>0.79669999999999996</v>
      </c>
      <c r="V686" s="21">
        <v>0</v>
      </c>
      <c r="W686" s="21">
        <v>0.79669999999999996</v>
      </c>
      <c r="X686" s="21" t="s">
        <v>2015</v>
      </c>
      <c r="Y686" s="21" t="s">
        <v>2342</v>
      </c>
      <c r="Z686" s="21" t="s">
        <v>2342</v>
      </c>
      <c r="AA686" s="21" t="s">
        <v>2342</v>
      </c>
      <c r="AB686" s="21" t="s">
        <v>2342</v>
      </c>
      <c r="AC686" s="21" t="s">
        <v>2342</v>
      </c>
      <c r="AD686" s="21" t="s">
        <v>2342</v>
      </c>
      <c r="AE686" s="21" t="s">
        <v>2015</v>
      </c>
      <c r="AF686" s="21" t="s">
        <v>2015</v>
      </c>
      <c r="AG686" s="21" t="s">
        <v>2015</v>
      </c>
      <c r="AH686" s="21" t="s">
        <v>2015</v>
      </c>
      <c r="AI686" s="21" t="s">
        <v>2015</v>
      </c>
      <c r="AJ686" s="21" t="s">
        <v>2015</v>
      </c>
      <c r="AK686" s="21" t="s">
        <v>2015</v>
      </c>
      <c r="AL686" s="21" t="s">
        <v>4802</v>
      </c>
    </row>
    <row r="687" spans="1:38" ht="15" customHeight="1">
      <c r="A687" s="21">
        <v>159922</v>
      </c>
      <c r="B687" s="21">
        <v>661400</v>
      </c>
      <c r="C687" s="21" t="s">
        <v>110</v>
      </c>
      <c r="D687" s="21" t="s">
        <v>2097</v>
      </c>
      <c r="E687" s="21" t="s">
        <v>6</v>
      </c>
      <c r="F687" s="21" t="s">
        <v>4871</v>
      </c>
      <c r="G687" s="21" t="s">
        <v>2340</v>
      </c>
      <c r="H687" s="21" t="s">
        <v>2341</v>
      </c>
      <c r="I687" s="21" t="s">
        <v>2015</v>
      </c>
      <c r="J687" s="21" t="s">
        <v>2342</v>
      </c>
      <c r="K687" s="21" t="s">
        <v>784</v>
      </c>
      <c r="L687" s="21" t="s">
        <v>2998</v>
      </c>
      <c r="M687" s="21"/>
      <c r="N687" s="21" t="s">
        <v>2988</v>
      </c>
      <c r="O687" s="21" t="s">
        <v>2345</v>
      </c>
      <c r="P687" s="21" t="s">
        <v>2989</v>
      </c>
      <c r="Q687" s="21">
        <v>572</v>
      </c>
      <c r="R687" s="21">
        <v>0</v>
      </c>
      <c r="S687" s="21">
        <v>106</v>
      </c>
      <c r="T687" s="21">
        <v>678</v>
      </c>
      <c r="U687" s="21">
        <v>0.84370000000000001</v>
      </c>
      <c r="V687" s="21">
        <v>0</v>
      </c>
      <c r="W687" s="21">
        <v>0.84370000000000001</v>
      </c>
      <c r="X687" s="21" t="s">
        <v>2015</v>
      </c>
      <c r="Y687" s="21" t="s">
        <v>2015</v>
      </c>
      <c r="Z687" s="21" t="s">
        <v>2015</v>
      </c>
      <c r="AA687" s="21" t="s">
        <v>2015</v>
      </c>
      <c r="AB687" s="21" t="s">
        <v>2015</v>
      </c>
      <c r="AC687" s="21" t="s">
        <v>2015</v>
      </c>
      <c r="AD687" s="21" t="s">
        <v>2342</v>
      </c>
      <c r="AE687" s="21" t="s">
        <v>2342</v>
      </c>
      <c r="AF687" s="21" t="s">
        <v>2342</v>
      </c>
      <c r="AG687" s="21" t="s">
        <v>2342</v>
      </c>
      <c r="AH687" s="21" t="s">
        <v>2015</v>
      </c>
      <c r="AI687" s="21" t="s">
        <v>2015</v>
      </c>
      <c r="AJ687" s="21" t="s">
        <v>2015</v>
      </c>
      <c r="AK687" s="21" t="s">
        <v>2015</v>
      </c>
      <c r="AL687" s="21" t="s">
        <v>4802</v>
      </c>
    </row>
    <row r="688" spans="1:38" ht="15" customHeight="1">
      <c r="A688" s="21">
        <v>159922</v>
      </c>
      <c r="B688" s="21">
        <v>661401</v>
      </c>
      <c r="C688" s="21" t="s">
        <v>110</v>
      </c>
      <c r="D688" s="21" t="s">
        <v>2097</v>
      </c>
      <c r="E688" s="21" t="s">
        <v>6</v>
      </c>
      <c r="F688" s="21" t="s">
        <v>4871</v>
      </c>
      <c r="G688" s="21" t="s">
        <v>2340</v>
      </c>
      <c r="H688" s="21" t="s">
        <v>2341</v>
      </c>
      <c r="I688" s="21" t="s">
        <v>2015</v>
      </c>
      <c r="J688" s="21" t="s">
        <v>2342</v>
      </c>
      <c r="K688" s="21" t="s">
        <v>785</v>
      </c>
      <c r="L688" s="21" t="s">
        <v>2999</v>
      </c>
      <c r="M688" s="21"/>
      <c r="N688" s="21" t="s">
        <v>2393</v>
      </c>
      <c r="O688" s="21" t="s">
        <v>2345</v>
      </c>
      <c r="P688" s="21" t="s">
        <v>2401</v>
      </c>
      <c r="Q688" s="21">
        <v>411</v>
      </c>
      <c r="R688" s="21">
        <v>0</v>
      </c>
      <c r="S688" s="21">
        <v>209</v>
      </c>
      <c r="T688" s="21">
        <v>620</v>
      </c>
      <c r="U688" s="21">
        <v>0.66290000000000004</v>
      </c>
      <c r="V688" s="21">
        <v>0</v>
      </c>
      <c r="W688" s="21">
        <v>0.66290000000000004</v>
      </c>
      <c r="X688" s="21" t="s">
        <v>2015</v>
      </c>
      <c r="Y688" s="21" t="s">
        <v>2015</v>
      </c>
      <c r="Z688" s="21" t="s">
        <v>2015</v>
      </c>
      <c r="AA688" s="21" t="s">
        <v>2015</v>
      </c>
      <c r="AB688" s="21" t="s">
        <v>2015</v>
      </c>
      <c r="AC688" s="21" t="s">
        <v>2015</v>
      </c>
      <c r="AD688" s="21" t="s">
        <v>2015</v>
      </c>
      <c r="AE688" s="21" t="s">
        <v>2342</v>
      </c>
      <c r="AF688" s="21" t="s">
        <v>2342</v>
      </c>
      <c r="AG688" s="21" t="s">
        <v>2342</v>
      </c>
      <c r="AH688" s="21" t="s">
        <v>2015</v>
      </c>
      <c r="AI688" s="21" t="s">
        <v>2015</v>
      </c>
      <c r="AJ688" s="21" t="s">
        <v>2015</v>
      </c>
      <c r="AK688" s="21" t="s">
        <v>2015</v>
      </c>
      <c r="AL688" s="21" t="s">
        <v>4802</v>
      </c>
    </row>
    <row r="689" spans="1:38" ht="15" customHeight="1">
      <c r="A689" s="21">
        <v>159922</v>
      </c>
      <c r="B689" s="21">
        <v>661402</v>
      </c>
      <c r="C689" s="21" t="s">
        <v>110</v>
      </c>
      <c r="D689" s="21" t="s">
        <v>2097</v>
      </c>
      <c r="E689" s="21" t="s">
        <v>6</v>
      </c>
      <c r="F689" s="21" t="s">
        <v>4871</v>
      </c>
      <c r="G689" s="21" t="s">
        <v>2340</v>
      </c>
      <c r="H689" s="21" t="s">
        <v>2341</v>
      </c>
      <c r="I689" s="21" t="s">
        <v>2015</v>
      </c>
      <c r="J689" s="21" t="s">
        <v>2342</v>
      </c>
      <c r="K689" s="21" t="s">
        <v>789</v>
      </c>
      <c r="L689" s="21" t="s">
        <v>3002</v>
      </c>
      <c r="M689" s="21"/>
      <c r="N689" s="21" t="s">
        <v>2988</v>
      </c>
      <c r="O689" s="21" t="s">
        <v>2345</v>
      </c>
      <c r="P689" s="21" t="s">
        <v>2991</v>
      </c>
      <c r="Q689" s="21">
        <v>425</v>
      </c>
      <c r="R689" s="21">
        <v>0</v>
      </c>
      <c r="S689" s="21">
        <v>210</v>
      </c>
      <c r="T689" s="21">
        <v>635</v>
      </c>
      <c r="U689" s="21">
        <v>0.66930000000000001</v>
      </c>
      <c r="V689" s="21">
        <v>0</v>
      </c>
      <c r="W689" s="21">
        <v>0.66930000000000001</v>
      </c>
      <c r="X689" s="21" t="s">
        <v>2015</v>
      </c>
      <c r="Y689" s="21" t="s">
        <v>2015</v>
      </c>
      <c r="Z689" s="21" t="s">
        <v>2015</v>
      </c>
      <c r="AA689" s="21" t="s">
        <v>2015</v>
      </c>
      <c r="AB689" s="21" t="s">
        <v>2015</v>
      </c>
      <c r="AC689" s="21" t="s">
        <v>2015</v>
      </c>
      <c r="AD689" s="21" t="s">
        <v>2015</v>
      </c>
      <c r="AE689" s="21" t="s">
        <v>2342</v>
      </c>
      <c r="AF689" s="21" t="s">
        <v>2342</v>
      </c>
      <c r="AG689" s="21" t="s">
        <v>2342</v>
      </c>
      <c r="AH689" s="21" t="s">
        <v>2015</v>
      </c>
      <c r="AI689" s="21" t="s">
        <v>2015</v>
      </c>
      <c r="AJ689" s="21" t="s">
        <v>2015</v>
      </c>
      <c r="AK689" s="21" t="s">
        <v>2015</v>
      </c>
      <c r="AL689" s="21" t="s">
        <v>4802</v>
      </c>
    </row>
    <row r="690" spans="1:38" ht="15" customHeight="1">
      <c r="A690" s="21">
        <v>159954</v>
      </c>
      <c r="B690" s="21">
        <v>661412</v>
      </c>
      <c r="C690" s="21" t="s">
        <v>105</v>
      </c>
      <c r="D690" s="21" t="s">
        <v>2092</v>
      </c>
      <c r="E690" s="21" t="s">
        <v>6</v>
      </c>
      <c r="F690" s="21" t="s">
        <v>4867</v>
      </c>
      <c r="G690" s="21" t="s">
        <v>2340</v>
      </c>
      <c r="H690" s="21" t="s">
        <v>2341</v>
      </c>
      <c r="I690" s="21" t="s">
        <v>2015</v>
      </c>
      <c r="J690" s="21" t="s">
        <v>2342</v>
      </c>
      <c r="K690" s="21" t="s">
        <v>553</v>
      </c>
      <c r="L690" s="21" t="s">
        <v>2916</v>
      </c>
      <c r="M690" s="21" t="s">
        <v>5022</v>
      </c>
      <c r="N690" s="21" t="s">
        <v>2913</v>
      </c>
      <c r="O690" s="21" t="s">
        <v>2345</v>
      </c>
      <c r="P690" s="21" t="s">
        <v>2657</v>
      </c>
      <c r="Q690" s="21">
        <v>83</v>
      </c>
      <c r="R690" s="21">
        <v>43</v>
      </c>
      <c r="S690" s="21">
        <v>256</v>
      </c>
      <c r="T690" s="21">
        <v>382</v>
      </c>
      <c r="U690" s="21">
        <v>0.21729999999999999</v>
      </c>
      <c r="V690" s="21">
        <v>0.11260000000000001</v>
      </c>
      <c r="W690" s="21">
        <v>0.32979999999999998</v>
      </c>
      <c r="X690" s="21" t="s">
        <v>2015</v>
      </c>
      <c r="Y690" s="21" t="s">
        <v>2342</v>
      </c>
      <c r="Z690" s="21" t="s">
        <v>2342</v>
      </c>
      <c r="AA690" s="21" t="s">
        <v>2342</v>
      </c>
      <c r="AB690" s="21" t="s">
        <v>2342</v>
      </c>
      <c r="AC690" s="21" t="s">
        <v>2342</v>
      </c>
      <c r="AD690" s="21" t="s">
        <v>2342</v>
      </c>
      <c r="AE690" s="21" t="s">
        <v>2015</v>
      </c>
      <c r="AF690" s="21" t="s">
        <v>2015</v>
      </c>
      <c r="AG690" s="21" t="s">
        <v>2015</v>
      </c>
      <c r="AH690" s="21" t="s">
        <v>2015</v>
      </c>
      <c r="AI690" s="21" t="s">
        <v>2015</v>
      </c>
      <c r="AJ690" s="21" t="s">
        <v>2015</v>
      </c>
      <c r="AK690" s="21" t="s">
        <v>2015</v>
      </c>
      <c r="AL690" s="21" t="s">
        <v>4803</v>
      </c>
    </row>
    <row r="691" spans="1:38" ht="15" customHeight="1">
      <c r="A691" s="21">
        <v>159928</v>
      </c>
      <c r="B691" s="21">
        <v>661413</v>
      </c>
      <c r="C691" s="21" t="s">
        <v>127</v>
      </c>
      <c r="D691" s="21" t="s">
        <v>2115</v>
      </c>
      <c r="E691" s="21" t="s">
        <v>6</v>
      </c>
      <c r="F691" s="21" t="s">
        <v>4883</v>
      </c>
      <c r="G691" s="21" t="s">
        <v>2340</v>
      </c>
      <c r="H691" s="21" t="s">
        <v>2341</v>
      </c>
      <c r="I691" s="21" t="s">
        <v>2015</v>
      </c>
      <c r="J691" s="21" t="s">
        <v>2342</v>
      </c>
      <c r="K691" s="21" t="s">
        <v>681</v>
      </c>
      <c r="L691" s="21" t="s">
        <v>3147</v>
      </c>
      <c r="M691" s="21"/>
      <c r="N691" s="21" t="s">
        <v>2381</v>
      </c>
      <c r="O691" s="21" t="s">
        <v>2345</v>
      </c>
      <c r="P691" s="21" t="s">
        <v>3127</v>
      </c>
      <c r="Q691" s="21">
        <v>435</v>
      </c>
      <c r="R691" s="21">
        <v>0</v>
      </c>
      <c r="S691" s="21">
        <v>52</v>
      </c>
      <c r="T691" s="21">
        <v>487</v>
      </c>
      <c r="U691" s="21">
        <v>0.89319999999999999</v>
      </c>
      <c r="V691" s="21">
        <v>0</v>
      </c>
      <c r="W691" s="21">
        <v>0.89319999999999999</v>
      </c>
      <c r="X691" s="21" t="s">
        <v>2342</v>
      </c>
      <c r="Y691" s="21" t="s">
        <v>2342</v>
      </c>
      <c r="Z691" s="21" t="s">
        <v>2342</v>
      </c>
      <c r="AA691" s="21" t="s">
        <v>2342</v>
      </c>
      <c r="AB691" s="21" t="s">
        <v>2342</v>
      </c>
      <c r="AC691" s="21" t="s">
        <v>2342</v>
      </c>
      <c r="AD691" s="21" t="s">
        <v>2342</v>
      </c>
      <c r="AE691" s="21" t="s">
        <v>2015</v>
      </c>
      <c r="AF691" s="21" t="s">
        <v>2015</v>
      </c>
      <c r="AG691" s="21" t="s">
        <v>2015</v>
      </c>
      <c r="AH691" s="21" t="s">
        <v>2015</v>
      </c>
      <c r="AI691" s="21" t="s">
        <v>2015</v>
      </c>
      <c r="AJ691" s="21" t="s">
        <v>2015</v>
      </c>
      <c r="AK691" s="21" t="s">
        <v>2015</v>
      </c>
      <c r="AL691" s="21" t="s">
        <v>4802</v>
      </c>
    </row>
    <row r="692" spans="1:38" ht="15" customHeight="1">
      <c r="A692" s="21">
        <v>159928</v>
      </c>
      <c r="B692" s="21">
        <v>661414</v>
      </c>
      <c r="C692" s="21" t="s">
        <v>127</v>
      </c>
      <c r="D692" s="21" t="s">
        <v>2115</v>
      </c>
      <c r="E692" s="21" t="s">
        <v>6</v>
      </c>
      <c r="F692" s="21" t="s">
        <v>4883</v>
      </c>
      <c r="G692" s="21" t="s">
        <v>2340</v>
      </c>
      <c r="H692" s="21" t="s">
        <v>2341</v>
      </c>
      <c r="I692" s="21" t="s">
        <v>2015</v>
      </c>
      <c r="J692" s="21" t="s">
        <v>2342</v>
      </c>
      <c r="K692" s="21" t="s">
        <v>767</v>
      </c>
      <c r="L692" s="21" t="s">
        <v>3158</v>
      </c>
      <c r="M692" s="21"/>
      <c r="N692" s="21" t="s">
        <v>3028</v>
      </c>
      <c r="O692" s="21" t="s">
        <v>2345</v>
      </c>
      <c r="P692" s="21" t="s">
        <v>3029</v>
      </c>
      <c r="Q692" s="21">
        <v>588</v>
      </c>
      <c r="R692" s="21">
        <v>0</v>
      </c>
      <c r="S692" s="21">
        <v>64</v>
      </c>
      <c r="T692" s="21">
        <v>652</v>
      </c>
      <c r="U692" s="21">
        <v>0.90180000000000005</v>
      </c>
      <c r="V692" s="21">
        <v>0</v>
      </c>
      <c r="W692" s="21">
        <v>0.90180000000000005</v>
      </c>
      <c r="X692" s="21" t="s">
        <v>2015</v>
      </c>
      <c r="Y692" s="21" t="s">
        <v>2015</v>
      </c>
      <c r="Z692" s="21" t="s">
        <v>2015</v>
      </c>
      <c r="AA692" s="21" t="s">
        <v>2015</v>
      </c>
      <c r="AB692" s="21" t="s">
        <v>2015</v>
      </c>
      <c r="AC692" s="21" t="s">
        <v>2015</v>
      </c>
      <c r="AD692" s="21" t="s">
        <v>2015</v>
      </c>
      <c r="AE692" s="21" t="s">
        <v>2342</v>
      </c>
      <c r="AF692" s="21" t="s">
        <v>2342</v>
      </c>
      <c r="AG692" s="21" t="s">
        <v>2342</v>
      </c>
      <c r="AH692" s="21" t="s">
        <v>2015</v>
      </c>
      <c r="AI692" s="21" t="s">
        <v>2015</v>
      </c>
      <c r="AJ692" s="21" t="s">
        <v>2015</v>
      </c>
      <c r="AK692" s="21" t="s">
        <v>2015</v>
      </c>
      <c r="AL692" s="21" t="s">
        <v>4802</v>
      </c>
    </row>
    <row r="693" spans="1:38" ht="15" customHeight="1">
      <c r="A693" s="21">
        <v>160037</v>
      </c>
      <c r="B693" s="21">
        <v>661415</v>
      </c>
      <c r="C693" s="21" t="s">
        <v>288</v>
      </c>
      <c r="D693" s="21" t="s">
        <v>2277</v>
      </c>
      <c r="E693" s="21" t="s">
        <v>6</v>
      </c>
      <c r="F693" s="21" t="s">
        <v>4871</v>
      </c>
      <c r="G693" s="21" t="s">
        <v>2340</v>
      </c>
      <c r="H693" s="21" t="s">
        <v>2341</v>
      </c>
      <c r="I693" s="21" t="s">
        <v>2015</v>
      </c>
      <c r="J693" s="21" t="s">
        <v>2342</v>
      </c>
      <c r="K693" s="21" t="s">
        <v>1849</v>
      </c>
      <c r="L693" s="21" t="s">
        <v>4435</v>
      </c>
      <c r="M693" s="21"/>
      <c r="N693" s="21" t="s">
        <v>3161</v>
      </c>
      <c r="O693" s="21" t="s">
        <v>2345</v>
      </c>
      <c r="P693" s="21" t="s">
        <v>3127</v>
      </c>
      <c r="Q693" s="21">
        <v>378</v>
      </c>
      <c r="R693" s="21">
        <v>0</v>
      </c>
      <c r="S693" s="21">
        <v>0</v>
      </c>
      <c r="T693" s="21">
        <v>378</v>
      </c>
      <c r="U693" s="21">
        <v>1</v>
      </c>
      <c r="V693" s="21">
        <v>0</v>
      </c>
      <c r="W693" s="21">
        <v>1</v>
      </c>
      <c r="X693" s="21" t="s">
        <v>2342</v>
      </c>
      <c r="Y693" s="21" t="s">
        <v>2342</v>
      </c>
      <c r="Z693" s="21" t="s">
        <v>2342</v>
      </c>
      <c r="AA693" s="21" t="s">
        <v>2342</v>
      </c>
      <c r="AB693" s="21" t="s">
        <v>2342</v>
      </c>
      <c r="AC693" s="21" t="s">
        <v>2342</v>
      </c>
      <c r="AD693" s="21" t="s">
        <v>2342</v>
      </c>
      <c r="AE693" s="21" t="s">
        <v>2015</v>
      </c>
      <c r="AF693" s="21" t="s">
        <v>2015</v>
      </c>
      <c r="AG693" s="21" t="s">
        <v>2015</v>
      </c>
      <c r="AH693" s="21" t="s">
        <v>2015</v>
      </c>
      <c r="AI693" s="21" t="s">
        <v>2015</v>
      </c>
      <c r="AJ693" s="21" t="s">
        <v>2015</v>
      </c>
      <c r="AK693" s="21" t="s">
        <v>2015</v>
      </c>
      <c r="AL693" s="21" t="s">
        <v>4802</v>
      </c>
    </row>
    <row r="694" spans="1:38" ht="15" customHeight="1">
      <c r="A694" s="21">
        <v>160037</v>
      </c>
      <c r="B694" s="21">
        <v>661416</v>
      </c>
      <c r="C694" s="21" t="s">
        <v>288</v>
      </c>
      <c r="D694" s="21" t="s">
        <v>2277</v>
      </c>
      <c r="E694" s="21" t="s">
        <v>6</v>
      </c>
      <c r="F694" s="21" t="s">
        <v>4871</v>
      </c>
      <c r="G694" s="21" t="s">
        <v>2340</v>
      </c>
      <c r="H694" s="21" t="s">
        <v>2341</v>
      </c>
      <c r="I694" s="21" t="s">
        <v>2015</v>
      </c>
      <c r="J694" s="21" t="s">
        <v>2342</v>
      </c>
      <c r="K694" s="21" t="s">
        <v>1852</v>
      </c>
      <c r="L694" s="21" t="s">
        <v>4438</v>
      </c>
      <c r="M694" s="21"/>
      <c r="N694" s="21" t="s">
        <v>3161</v>
      </c>
      <c r="O694" s="21" t="s">
        <v>2345</v>
      </c>
      <c r="P694" s="21" t="s">
        <v>3127</v>
      </c>
      <c r="Q694" s="21">
        <v>321</v>
      </c>
      <c r="R694" s="21">
        <v>0</v>
      </c>
      <c r="S694" s="21">
        <v>0</v>
      </c>
      <c r="T694" s="21">
        <v>321</v>
      </c>
      <c r="U694" s="21">
        <v>1</v>
      </c>
      <c r="V694" s="21">
        <v>0</v>
      </c>
      <c r="W694" s="21">
        <v>1</v>
      </c>
      <c r="X694" s="21" t="s">
        <v>2342</v>
      </c>
      <c r="Y694" s="21" t="s">
        <v>2342</v>
      </c>
      <c r="Z694" s="21" t="s">
        <v>2342</v>
      </c>
      <c r="AA694" s="21" t="s">
        <v>2342</v>
      </c>
      <c r="AB694" s="21" t="s">
        <v>2342</v>
      </c>
      <c r="AC694" s="21" t="s">
        <v>2342</v>
      </c>
      <c r="AD694" s="21" t="s">
        <v>2342</v>
      </c>
      <c r="AE694" s="21" t="s">
        <v>2015</v>
      </c>
      <c r="AF694" s="21" t="s">
        <v>2015</v>
      </c>
      <c r="AG694" s="21" t="s">
        <v>2015</v>
      </c>
      <c r="AH694" s="21" t="s">
        <v>2015</v>
      </c>
      <c r="AI694" s="21" t="s">
        <v>2015</v>
      </c>
      <c r="AJ694" s="21" t="s">
        <v>2015</v>
      </c>
      <c r="AK694" s="21" t="s">
        <v>2015</v>
      </c>
      <c r="AL694" s="21" t="s">
        <v>4802</v>
      </c>
    </row>
    <row r="695" spans="1:38" ht="15" customHeight="1">
      <c r="A695" s="21">
        <v>160037</v>
      </c>
      <c r="B695" s="21">
        <v>661417</v>
      </c>
      <c r="C695" s="21" t="s">
        <v>288</v>
      </c>
      <c r="D695" s="21" t="s">
        <v>2277</v>
      </c>
      <c r="E695" s="21" t="s">
        <v>6</v>
      </c>
      <c r="F695" s="21" t="s">
        <v>4871</v>
      </c>
      <c r="G695" s="21" t="s">
        <v>2340</v>
      </c>
      <c r="H695" s="21" t="s">
        <v>2341</v>
      </c>
      <c r="I695" s="21" t="s">
        <v>2015</v>
      </c>
      <c r="J695" s="21" t="s">
        <v>2342</v>
      </c>
      <c r="K695" s="21" t="s">
        <v>1853</v>
      </c>
      <c r="L695" s="21" t="s">
        <v>4439</v>
      </c>
      <c r="M695" s="21"/>
      <c r="N695" s="21" t="s">
        <v>3161</v>
      </c>
      <c r="O695" s="21" t="s">
        <v>2345</v>
      </c>
      <c r="P695" s="21" t="s">
        <v>3127</v>
      </c>
      <c r="Q695" s="21">
        <v>409</v>
      </c>
      <c r="R695" s="21">
        <v>0</v>
      </c>
      <c r="S695" s="21">
        <v>3</v>
      </c>
      <c r="T695" s="21">
        <v>412</v>
      </c>
      <c r="U695" s="21">
        <v>0.99270000000000003</v>
      </c>
      <c r="V695" s="21">
        <v>0</v>
      </c>
      <c r="W695" s="21">
        <v>0.99270000000000003</v>
      </c>
      <c r="X695" s="21" t="s">
        <v>2015</v>
      </c>
      <c r="Y695" s="21" t="s">
        <v>2342</v>
      </c>
      <c r="Z695" s="21" t="s">
        <v>2342</v>
      </c>
      <c r="AA695" s="21" t="s">
        <v>2342</v>
      </c>
      <c r="AB695" s="21" t="s">
        <v>2342</v>
      </c>
      <c r="AC695" s="21" t="s">
        <v>2342</v>
      </c>
      <c r="AD695" s="21" t="s">
        <v>2342</v>
      </c>
      <c r="AE695" s="21" t="s">
        <v>2015</v>
      </c>
      <c r="AF695" s="21" t="s">
        <v>2015</v>
      </c>
      <c r="AG695" s="21" t="s">
        <v>2015</v>
      </c>
      <c r="AH695" s="21" t="s">
        <v>2015</v>
      </c>
      <c r="AI695" s="21" t="s">
        <v>2015</v>
      </c>
      <c r="AJ695" s="21" t="s">
        <v>2015</v>
      </c>
      <c r="AK695" s="21" t="s">
        <v>2015</v>
      </c>
      <c r="AL695" s="21" t="s">
        <v>4802</v>
      </c>
    </row>
    <row r="696" spans="1:38" ht="15" customHeight="1">
      <c r="A696" s="21">
        <v>160037</v>
      </c>
      <c r="B696" s="21">
        <v>661418</v>
      </c>
      <c r="C696" s="21" t="s">
        <v>288</v>
      </c>
      <c r="D696" s="21" t="s">
        <v>2277</v>
      </c>
      <c r="E696" s="21" t="s">
        <v>6</v>
      </c>
      <c r="F696" s="21" t="s">
        <v>4871</v>
      </c>
      <c r="G696" s="21" t="s">
        <v>2340</v>
      </c>
      <c r="H696" s="21" t="s">
        <v>2341</v>
      </c>
      <c r="I696" s="21" t="s">
        <v>2015</v>
      </c>
      <c r="J696" s="21" t="s">
        <v>2342</v>
      </c>
      <c r="K696" s="21" t="s">
        <v>1851</v>
      </c>
      <c r="L696" s="21" t="s">
        <v>4437</v>
      </c>
      <c r="M696" s="21"/>
      <c r="N696" s="21" t="s">
        <v>3161</v>
      </c>
      <c r="O696" s="21" t="s">
        <v>2345</v>
      </c>
      <c r="P696" s="21" t="s">
        <v>3127</v>
      </c>
      <c r="Q696" s="21">
        <v>573</v>
      </c>
      <c r="R696" s="21">
        <v>0</v>
      </c>
      <c r="S696" s="21">
        <v>0</v>
      </c>
      <c r="T696" s="21">
        <v>573</v>
      </c>
      <c r="U696" s="21">
        <v>1</v>
      </c>
      <c r="V696" s="21">
        <v>0</v>
      </c>
      <c r="W696" s="21">
        <v>1</v>
      </c>
      <c r="X696" s="21" t="s">
        <v>2015</v>
      </c>
      <c r="Y696" s="21" t="s">
        <v>2015</v>
      </c>
      <c r="Z696" s="21" t="s">
        <v>2015</v>
      </c>
      <c r="AA696" s="21" t="s">
        <v>2015</v>
      </c>
      <c r="AB696" s="21" t="s">
        <v>2015</v>
      </c>
      <c r="AC696" s="21" t="s">
        <v>2015</v>
      </c>
      <c r="AD696" s="21" t="s">
        <v>2015</v>
      </c>
      <c r="AE696" s="21" t="s">
        <v>2342</v>
      </c>
      <c r="AF696" s="21" t="s">
        <v>2342</v>
      </c>
      <c r="AG696" s="21" t="s">
        <v>2342</v>
      </c>
      <c r="AH696" s="21" t="s">
        <v>2015</v>
      </c>
      <c r="AI696" s="21" t="s">
        <v>2015</v>
      </c>
      <c r="AJ696" s="21" t="s">
        <v>2015</v>
      </c>
      <c r="AK696" s="21" t="s">
        <v>2015</v>
      </c>
      <c r="AL696" s="21" t="s">
        <v>4802</v>
      </c>
    </row>
    <row r="697" spans="1:38" ht="15" customHeight="1">
      <c r="A697" s="21">
        <v>160037</v>
      </c>
      <c r="B697" s="21">
        <v>661419</v>
      </c>
      <c r="C697" s="21" t="s">
        <v>288</v>
      </c>
      <c r="D697" s="21" t="s">
        <v>2277</v>
      </c>
      <c r="E697" s="21" t="s">
        <v>6</v>
      </c>
      <c r="F697" s="21" t="s">
        <v>4871</v>
      </c>
      <c r="G697" s="21" t="s">
        <v>2340</v>
      </c>
      <c r="H697" s="21" t="s">
        <v>2341</v>
      </c>
      <c r="I697" s="21" t="s">
        <v>2015</v>
      </c>
      <c r="J697" s="21" t="s">
        <v>2342</v>
      </c>
      <c r="K697" s="21" t="s">
        <v>1850</v>
      </c>
      <c r="L697" s="21" t="s">
        <v>4436</v>
      </c>
      <c r="M697" s="21"/>
      <c r="N697" s="21" t="s">
        <v>3161</v>
      </c>
      <c r="O697" s="21" t="s">
        <v>2345</v>
      </c>
      <c r="P697" s="21" t="s">
        <v>3127</v>
      </c>
      <c r="Q697" s="21">
        <v>822</v>
      </c>
      <c r="R697" s="21">
        <v>0</v>
      </c>
      <c r="S697" s="21">
        <v>0</v>
      </c>
      <c r="T697" s="21">
        <v>822</v>
      </c>
      <c r="U697" s="21">
        <v>1</v>
      </c>
      <c r="V697" s="21">
        <v>0</v>
      </c>
      <c r="W697" s="21">
        <v>1</v>
      </c>
      <c r="X697" s="21" t="s">
        <v>2015</v>
      </c>
      <c r="Y697" s="21" t="s">
        <v>2015</v>
      </c>
      <c r="Z697" s="21" t="s">
        <v>2015</v>
      </c>
      <c r="AA697" s="21" t="s">
        <v>2015</v>
      </c>
      <c r="AB697" s="21" t="s">
        <v>2015</v>
      </c>
      <c r="AC697" s="21" t="s">
        <v>2015</v>
      </c>
      <c r="AD697" s="21" t="s">
        <v>2015</v>
      </c>
      <c r="AE697" s="21" t="s">
        <v>2015</v>
      </c>
      <c r="AF697" s="21" t="s">
        <v>2015</v>
      </c>
      <c r="AG697" s="21" t="s">
        <v>2015</v>
      </c>
      <c r="AH697" s="21" t="s">
        <v>2342</v>
      </c>
      <c r="AI697" s="21" t="s">
        <v>2342</v>
      </c>
      <c r="AJ697" s="21" t="s">
        <v>2342</v>
      </c>
      <c r="AK697" s="21" t="s">
        <v>2342</v>
      </c>
      <c r="AL697" s="21" t="s">
        <v>4802</v>
      </c>
    </row>
    <row r="698" spans="1:38" ht="15" customHeight="1">
      <c r="A698" s="21">
        <v>159939</v>
      </c>
      <c r="B698" s="21">
        <v>661420</v>
      </c>
      <c r="C698" s="21" t="s">
        <v>255</v>
      </c>
      <c r="D698" s="21" t="s">
        <v>2243</v>
      </c>
      <c r="E698" s="21" t="s">
        <v>6</v>
      </c>
      <c r="F698" s="21" t="s">
        <v>4883</v>
      </c>
      <c r="G698" s="21" t="s">
        <v>2340</v>
      </c>
      <c r="H698" s="21" t="s">
        <v>2341</v>
      </c>
      <c r="I698" s="21" t="s">
        <v>2015</v>
      </c>
      <c r="J698" s="21" t="s">
        <v>2342</v>
      </c>
      <c r="K698" s="21" t="s">
        <v>1642</v>
      </c>
      <c r="L698" s="21" t="s">
        <v>4131</v>
      </c>
      <c r="M698" s="21"/>
      <c r="N698" s="21" t="s">
        <v>2791</v>
      </c>
      <c r="O698" s="21" t="s">
        <v>2345</v>
      </c>
      <c r="P698" s="21" t="s">
        <v>2792</v>
      </c>
      <c r="Q698" s="21">
        <v>107</v>
      </c>
      <c r="R698" s="21">
        <v>40</v>
      </c>
      <c r="S698" s="21">
        <v>315</v>
      </c>
      <c r="T698" s="21">
        <v>462</v>
      </c>
      <c r="U698" s="21">
        <v>0.2316</v>
      </c>
      <c r="V698" s="21">
        <v>8.6599999999999996E-2</v>
      </c>
      <c r="W698" s="21">
        <v>0.31819999999999998</v>
      </c>
      <c r="X698" s="21" t="s">
        <v>2015</v>
      </c>
      <c r="Y698" s="21" t="s">
        <v>2342</v>
      </c>
      <c r="Z698" s="21" t="s">
        <v>2342</v>
      </c>
      <c r="AA698" s="21" t="s">
        <v>2342</v>
      </c>
      <c r="AB698" s="21" t="s">
        <v>2342</v>
      </c>
      <c r="AC698" s="21" t="s">
        <v>2342</v>
      </c>
      <c r="AD698" s="21" t="s">
        <v>2342</v>
      </c>
      <c r="AE698" s="21" t="s">
        <v>2015</v>
      </c>
      <c r="AF698" s="21" t="s">
        <v>2015</v>
      </c>
      <c r="AG698" s="21" t="s">
        <v>2015</v>
      </c>
      <c r="AH698" s="21" t="s">
        <v>2015</v>
      </c>
      <c r="AI698" s="21" t="s">
        <v>2015</v>
      </c>
      <c r="AJ698" s="21" t="s">
        <v>2015</v>
      </c>
      <c r="AK698" s="21" t="s">
        <v>2015</v>
      </c>
      <c r="AL698" s="21" t="s">
        <v>4803</v>
      </c>
    </row>
    <row r="699" spans="1:38" ht="15" customHeight="1">
      <c r="A699" s="21">
        <v>159939</v>
      </c>
      <c r="B699" s="21">
        <v>661421</v>
      </c>
      <c r="C699" s="21" t="s">
        <v>255</v>
      </c>
      <c r="D699" s="21" t="s">
        <v>2243</v>
      </c>
      <c r="E699" s="21" t="s">
        <v>6</v>
      </c>
      <c r="F699" s="21" t="s">
        <v>4883</v>
      </c>
      <c r="G699" s="21" t="s">
        <v>2340</v>
      </c>
      <c r="H699" s="21" t="s">
        <v>2341</v>
      </c>
      <c r="I699" s="21" t="s">
        <v>2015</v>
      </c>
      <c r="J699" s="21" t="s">
        <v>2342</v>
      </c>
      <c r="K699" s="21" t="s">
        <v>1643</v>
      </c>
      <c r="L699" s="21" t="s">
        <v>4132</v>
      </c>
      <c r="M699" s="21"/>
      <c r="N699" s="21" t="s">
        <v>4133</v>
      </c>
      <c r="O699" s="21" t="s">
        <v>2345</v>
      </c>
      <c r="P699" s="21" t="s">
        <v>2792</v>
      </c>
      <c r="Q699" s="21">
        <v>41</v>
      </c>
      <c r="R699" s="21">
        <v>8</v>
      </c>
      <c r="S699" s="21">
        <v>291</v>
      </c>
      <c r="T699" s="21">
        <v>340</v>
      </c>
      <c r="U699" s="21">
        <v>0.1206</v>
      </c>
      <c r="V699" s="21">
        <v>2.35E-2</v>
      </c>
      <c r="W699" s="21">
        <v>0.14410000000000001</v>
      </c>
      <c r="X699" s="21" t="s">
        <v>2015</v>
      </c>
      <c r="Y699" s="21" t="s">
        <v>2342</v>
      </c>
      <c r="Z699" s="21" t="s">
        <v>2342</v>
      </c>
      <c r="AA699" s="21" t="s">
        <v>2342</v>
      </c>
      <c r="AB699" s="21" t="s">
        <v>2342</v>
      </c>
      <c r="AC699" s="21" t="s">
        <v>2342</v>
      </c>
      <c r="AD699" s="21" t="s">
        <v>2342</v>
      </c>
      <c r="AE699" s="21" t="s">
        <v>2015</v>
      </c>
      <c r="AF699" s="21" t="s">
        <v>2015</v>
      </c>
      <c r="AG699" s="21" t="s">
        <v>2015</v>
      </c>
      <c r="AH699" s="21" t="s">
        <v>2015</v>
      </c>
      <c r="AI699" s="21" t="s">
        <v>2015</v>
      </c>
      <c r="AJ699" s="21" t="s">
        <v>2015</v>
      </c>
      <c r="AK699" s="21" t="s">
        <v>2015</v>
      </c>
      <c r="AL699" s="21" t="s">
        <v>4803</v>
      </c>
    </row>
    <row r="700" spans="1:38" ht="15" customHeight="1">
      <c r="A700" s="21">
        <v>159939</v>
      </c>
      <c r="B700" s="21">
        <v>661422</v>
      </c>
      <c r="C700" s="21" t="s">
        <v>255</v>
      </c>
      <c r="D700" s="21" t="s">
        <v>2243</v>
      </c>
      <c r="E700" s="21" t="s">
        <v>6</v>
      </c>
      <c r="F700" s="21" t="s">
        <v>4883</v>
      </c>
      <c r="G700" s="21" t="s">
        <v>2340</v>
      </c>
      <c r="H700" s="21" t="s">
        <v>2341</v>
      </c>
      <c r="I700" s="21" t="s">
        <v>2015</v>
      </c>
      <c r="J700" s="21" t="s">
        <v>2342</v>
      </c>
      <c r="K700" s="21" t="s">
        <v>1644</v>
      </c>
      <c r="L700" s="21" t="s">
        <v>4134</v>
      </c>
      <c r="M700" s="21"/>
      <c r="N700" s="21" t="s">
        <v>2791</v>
      </c>
      <c r="O700" s="21" t="s">
        <v>2345</v>
      </c>
      <c r="P700" s="21" t="s">
        <v>4005</v>
      </c>
      <c r="Q700" s="21">
        <v>102</v>
      </c>
      <c r="R700" s="21">
        <v>47</v>
      </c>
      <c r="S700" s="21">
        <v>259</v>
      </c>
      <c r="T700" s="21">
        <v>408</v>
      </c>
      <c r="U700" s="21">
        <v>0.25</v>
      </c>
      <c r="V700" s="21">
        <v>0.1152</v>
      </c>
      <c r="W700" s="21">
        <v>0.36520000000000002</v>
      </c>
      <c r="X700" s="21" t="s">
        <v>2015</v>
      </c>
      <c r="Y700" s="21" t="s">
        <v>2342</v>
      </c>
      <c r="Z700" s="21" t="s">
        <v>2342</v>
      </c>
      <c r="AA700" s="21" t="s">
        <v>2342</v>
      </c>
      <c r="AB700" s="21" t="s">
        <v>2342</v>
      </c>
      <c r="AC700" s="21" t="s">
        <v>2342</v>
      </c>
      <c r="AD700" s="21" t="s">
        <v>2342</v>
      </c>
      <c r="AE700" s="21" t="s">
        <v>2015</v>
      </c>
      <c r="AF700" s="21" t="s">
        <v>2015</v>
      </c>
      <c r="AG700" s="21" t="s">
        <v>2015</v>
      </c>
      <c r="AH700" s="21" t="s">
        <v>2015</v>
      </c>
      <c r="AI700" s="21" t="s">
        <v>2015</v>
      </c>
      <c r="AJ700" s="21" t="s">
        <v>2015</v>
      </c>
      <c r="AK700" s="21" t="s">
        <v>2015</v>
      </c>
      <c r="AL700" s="21" t="s">
        <v>4803</v>
      </c>
    </row>
    <row r="701" spans="1:38" ht="15" customHeight="1">
      <c r="A701" s="21">
        <v>159939</v>
      </c>
      <c r="B701" s="21">
        <v>661423</v>
      </c>
      <c r="C701" s="21" t="s">
        <v>255</v>
      </c>
      <c r="D701" s="21" t="s">
        <v>2243</v>
      </c>
      <c r="E701" s="21" t="s">
        <v>6</v>
      </c>
      <c r="F701" s="21" t="s">
        <v>4883</v>
      </c>
      <c r="G701" s="21" t="s">
        <v>2340</v>
      </c>
      <c r="H701" s="21" t="s">
        <v>2341</v>
      </c>
      <c r="I701" s="21" t="s">
        <v>2015</v>
      </c>
      <c r="J701" s="21" t="s">
        <v>2342</v>
      </c>
      <c r="K701" s="21" t="s">
        <v>1645</v>
      </c>
      <c r="L701" s="21" t="s">
        <v>4135</v>
      </c>
      <c r="M701" s="21"/>
      <c r="N701" s="21" t="s">
        <v>2791</v>
      </c>
      <c r="O701" s="21" t="s">
        <v>2345</v>
      </c>
      <c r="P701" s="21" t="s">
        <v>4005</v>
      </c>
      <c r="Q701" s="21">
        <v>35</v>
      </c>
      <c r="R701" s="21">
        <v>15</v>
      </c>
      <c r="S701" s="21">
        <v>300</v>
      </c>
      <c r="T701" s="21">
        <v>350</v>
      </c>
      <c r="U701" s="21">
        <v>0.1</v>
      </c>
      <c r="V701" s="21">
        <v>4.2900000000000001E-2</v>
      </c>
      <c r="W701" s="21">
        <v>0.1429</v>
      </c>
      <c r="X701" s="21" t="s">
        <v>2015</v>
      </c>
      <c r="Y701" s="21" t="s">
        <v>2342</v>
      </c>
      <c r="Z701" s="21" t="s">
        <v>2342</v>
      </c>
      <c r="AA701" s="21" t="s">
        <v>2342</v>
      </c>
      <c r="AB701" s="21" t="s">
        <v>2342</v>
      </c>
      <c r="AC701" s="21" t="s">
        <v>2342</v>
      </c>
      <c r="AD701" s="21" t="s">
        <v>2342</v>
      </c>
      <c r="AE701" s="21" t="s">
        <v>2015</v>
      </c>
      <c r="AF701" s="21" t="s">
        <v>2015</v>
      </c>
      <c r="AG701" s="21" t="s">
        <v>2015</v>
      </c>
      <c r="AH701" s="21" t="s">
        <v>2015</v>
      </c>
      <c r="AI701" s="21" t="s">
        <v>2015</v>
      </c>
      <c r="AJ701" s="21" t="s">
        <v>2015</v>
      </c>
      <c r="AK701" s="21" t="s">
        <v>2015</v>
      </c>
      <c r="AL701" s="21" t="s">
        <v>4803</v>
      </c>
    </row>
    <row r="702" spans="1:38" ht="15" customHeight="1">
      <c r="A702" s="21">
        <v>159939</v>
      </c>
      <c r="B702" s="21">
        <v>661424</v>
      </c>
      <c r="C702" s="21" t="s">
        <v>255</v>
      </c>
      <c r="D702" s="21" t="s">
        <v>2243</v>
      </c>
      <c r="E702" s="21" t="s">
        <v>6</v>
      </c>
      <c r="F702" s="21" t="s">
        <v>4883</v>
      </c>
      <c r="G702" s="21" t="s">
        <v>2340</v>
      </c>
      <c r="H702" s="21" t="s">
        <v>2341</v>
      </c>
      <c r="I702" s="21" t="s">
        <v>2015</v>
      </c>
      <c r="J702" s="21" t="s">
        <v>2342</v>
      </c>
      <c r="K702" s="21" t="s">
        <v>1647</v>
      </c>
      <c r="L702" s="21" t="s">
        <v>4137</v>
      </c>
      <c r="M702" s="21"/>
      <c r="N702" s="21" t="s">
        <v>4133</v>
      </c>
      <c r="O702" s="21" t="s">
        <v>2345</v>
      </c>
      <c r="P702" s="21" t="s">
        <v>2792</v>
      </c>
      <c r="Q702" s="21">
        <v>78</v>
      </c>
      <c r="R702" s="21">
        <v>20</v>
      </c>
      <c r="S702" s="21">
        <v>328</v>
      </c>
      <c r="T702" s="21">
        <v>426</v>
      </c>
      <c r="U702" s="21">
        <v>0.18310000000000001</v>
      </c>
      <c r="V702" s="21">
        <v>4.6899999999999997E-2</v>
      </c>
      <c r="W702" s="21">
        <v>0.23</v>
      </c>
      <c r="X702" s="21" t="s">
        <v>2015</v>
      </c>
      <c r="Y702" s="21" t="s">
        <v>2342</v>
      </c>
      <c r="Z702" s="21" t="s">
        <v>2342</v>
      </c>
      <c r="AA702" s="21" t="s">
        <v>2342</v>
      </c>
      <c r="AB702" s="21" t="s">
        <v>2342</v>
      </c>
      <c r="AC702" s="21" t="s">
        <v>2342</v>
      </c>
      <c r="AD702" s="21" t="s">
        <v>2342</v>
      </c>
      <c r="AE702" s="21" t="s">
        <v>2015</v>
      </c>
      <c r="AF702" s="21" t="s">
        <v>2015</v>
      </c>
      <c r="AG702" s="21" t="s">
        <v>2015</v>
      </c>
      <c r="AH702" s="21" t="s">
        <v>2015</v>
      </c>
      <c r="AI702" s="21" t="s">
        <v>2015</v>
      </c>
      <c r="AJ702" s="21" t="s">
        <v>2015</v>
      </c>
      <c r="AK702" s="21" t="s">
        <v>2015</v>
      </c>
      <c r="AL702" s="21" t="s">
        <v>4803</v>
      </c>
    </row>
    <row r="703" spans="1:38" ht="15" customHeight="1">
      <c r="A703" s="21">
        <v>159939</v>
      </c>
      <c r="B703" s="21">
        <v>661425</v>
      </c>
      <c r="C703" s="21" t="s">
        <v>255</v>
      </c>
      <c r="D703" s="21" t="s">
        <v>2243</v>
      </c>
      <c r="E703" s="21" t="s">
        <v>6</v>
      </c>
      <c r="F703" s="21" t="s">
        <v>4883</v>
      </c>
      <c r="G703" s="21" t="s">
        <v>2340</v>
      </c>
      <c r="H703" s="21" t="s">
        <v>2341</v>
      </c>
      <c r="I703" s="21" t="s">
        <v>2015</v>
      </c>
      <c r="J703" s="21" t="s">
        <v>2342</v>
      </c>
      <c r="K703" s="21" t="s">
        <v>1648</v>
      </c>
      <c r="L703" s="21" t="s">
        <v>4130</v>
      </c>
      <c r="M703" s="21"/>
      <c r="N703" s="21" t="s">
        <v>2791</v>
      </c>
      <c r="O703" s="21" t="s">
        <v>2345</v>
      </c>
      <c r="P703" s="21" t="s">
        <v>4005</v>
      </c>
      <c r="Q703" s="21">
        <v>121</v>
      </c>
      <c r="R703" s="21">
        <v>56</v>
      </c>
      <c r="S703" s="21">
        <v>351</v>
      </c>
      <c r="T703" s="21">
        <v>528</v>
      </c>
      <c r="U703" s="21">
        <v>0.22919999999999999</v>
      </c>
      <c r="V703" s="21">
        <v>0.1061</v>
      </c>
      <c r="W703" s="21">
        <v>0.3352</v>
      </c>
      <c r="X703" s="21" t="s">
        <v>2015</v>
      </c>
      <c r="Y703" s="21" t="s">
        <v>2342</v>
      </c>
      <c r="Z703" s="21" t="s">
        <v>2342</v>
      </c>
      <c r="AA703" s="21" t="s">
        <v>2342</v>
      </c>
      <c r="AB703" s="21" t="s">
        <v>2342</v>
      </c>
      <c r="AC703" s="21" t="s">
        <v>2342</v>
      </c>
      <c r="AD703" s="21" t="s">
        <v>2342</v>
      </c>
      <c r="AE703" s="21" t="s">
        <v>2015</v>
      </c>
      <c r="AF703" s="21" t="s">
        <v>2015</v>
      </c>
      <c r="AG703" s="21" t="s">
        <v>2015</v>
      </c>
      <c r="AH703" s="21" t="s">
        <v>2015</v>
      </c>
      <c r="AI703" s="21" t="s">
        <v>2015</v>
      </c>
      <c r="AJ703" s="21" t="s">
        <v>2015</v>
      </c>
      <c r="AK703" s="21" t="s">
        <v>2015</v>
      </c>
      <c r="AL703" s="21" t="s">
        <v>4803</v>
      </c>
    </row>
    <row r="704" spans="1:38" ht="15" customHeight="1">
      <c r="A704" s="21">
        <v>159939</v>
      </c>
      <c r="B704" s="21">
        <v>661427</v>
      </c>
      <c r="C704" s="21" t="s">
        <v>255</v>
      </c>
      <c r="D704" s="21" t="s">
        <v>2243</v>
      </c>
      <c r="E704" s="21" t="s">
        <v>6</v>
      </c>
      <c r="F704" s="21" t="s">
        <v>4883</v>
      </c>
      <c r="G704" s="21" t="s">
        <v>2340</v>
      </c>
      <c r="H704" s="21" t="s">
        <v>2341</v>
      </c>
      <c r="I704" s="21" t="s">
        <v>2015</v>
      </c>
      <c r="J704" s="21" t="s">
        <v>2342</v>
      </c>
      <c r="K704" s="21" t="s">
        <v>1649</v>
      </c>
      <c r="L704" s="21" t="s">
        <v>4138</v>
      </c>
      <c r="M704" s="21"/>
      <c r="N704" s="21" t="s">
        <v>2791</v>
      </c>
      <c r="O704" s="21" t="s">
        <v>2345</v>
      </c>
      <c r="P704" s="21" t="s">
        <v>4005</v>
      </c>
      <c r="Q704" s="21">
        <v>112</v>
      </c>
      <c r="R704" s="21">
        <v>31</v>
      </c>
      <c r="S704" s="21">
        <v>278</v>
      </c>
      <c r="T704" s="21">
        <v>421</v>
      </c>
      <c r="U704" s="21">
        <v>0.26600000000000001</v>
      </c>
      <c r="V704" s="21">
        <v>7.3599999999999999E-2</v>
      </c>
      <c r="W704" s="21">
        <v>0.3397</v>
      </c>
      <c r="X704" s="21" t="s">
        <v>2015</v>
      </c>
      <c r="Y704" s="21" t="s">
        <v>2342</v>
      </c>
      <c r="Z704" s="21" t="s">
        <v>2342</v>
      </c>
      <c r="AA704" s="21" t="s">
        <v>2342</v>
      </c>
      <c r="AB704" s="21" t="s">
        <v>2342</v>
      </c>
      <c r="AC704" s="21" t="s">
        <v>2342</v>
      </c>
      <c r="AD704" s="21" t="s">
        <v>2342</v>
      </c>
      <c r="AE704" s="21" t="s">
        <v>2015</v>
      </c>
      <c r="AF704" s="21" t="s">
        <v>2015</v>
      </c>
      <c r="AG704" s="21" t="s">
        <v>2015</v>
      </c>
      <c r="AH704" s="21" t="s">
        <v>2015</v>
      </c>
      <c r="AI704" s="21" t="s">
        <v>2015</v>
      </c>
      <c r="AJ704" s="21" t="s">
        <v>2015</v>
      </c>
      <c r="AK704" s="21" t="s">
        <v>2015</v>
      </c>
      <c r="AL704" s="21" t="s">
        <v>4803</v>
      </c>
    </row>
    <row r="705" spans="1:38" ht="15" customHeight="1">
      <c r="A705" s="21">
        <v>159939</v>
      </c>
      <c r="B705" s="21">
        <v>661428</v>
      </c>
      <c r="C705" s="21" t="s">
        <v>255</v>
      </c>
      <c r="D705" s="21" t="s">
        <v>2243</v>
      </c>
      <c r="E705" s="21" t="s">
        <v>6</v>
      </c>
      <c r="F705" s="21" t="s">
        <v>4883</v>
      </c>
      <c r="G705" s="21" t="s">
        <v>2340</v>
      </c>
      <c r="H705" s="21" t="s">
        <v>2341</v>
      </c>
      <c r="I705" s="21" t="s">
        <v>2015</v>
      </c>
      <c r="J705" s="21" t="s">
        <v>2342</v>
      </c>
      <c r="K705" s="21" t="s">
        <v>1427</v>
      </c>
      <c r="L705" s="21" t="s">
        <v>4139</v>
      </c>
      <c r="M705" s="21"/>
      <c r="N705" s="21" t="s">
        <v>2791</v>
      </c>
      <c r="O705" s="21" t="s">
        <v>2345</v>
      </c>
      <c r="P705" s="21" t="s">
        <v>2792</v>
      </c>
      <c r="Q705" s="21">
        <v>129</v>
      </c>
      <c r="R705" s="21">
        <v>40</v>
      </c>
      <c r="S705" s="21">
        <v>282</v>
      </c>
      <c r="T705" s="21">
        <v>451</v>
      </c>
      <c r="U705" s="21">
        <v>0.28599999999999998</v>
      </c>
      <c r="V705" s="21">
        <v>8.8700000000000001E-2</v>
      </c>
      <c r="W705" s="21">
        <v>0.37469999999999998</v>
      </c>
      <c r="X705" s="21" t="s">
        <v>2015</v>
      </c>
      <c r="Y705" s="21" t="s">
        <v>2342</v>
      </c>
      <c r="Z705" s="21" t="s">
        <v>2342</v>
      </c>
      <c r="AA705" s="21" t="s">
        <v>2342</v>
      </c>
      <c r="AB705" s="21" t="s">
        <v>2342</v>
      </c>
      <c r="AC705" s="21" t="s">
        <v>2342</v>
      </c>
      <c r="AD705" s="21" t="s">
        <v>2342</v>
      </c>
      <c r="AE705" s="21" t="s">
        <v>2015</v>
      </c>
      <c r="AF705" s="21" t="s">
        <v>2015</v>
      </c>
      <c r="AG705" s="21" t="s">
        <v>2015</v>
      </c>
      <c r="AH705" s="21" t="s">
        <v>2015</v>
      </c>
      <c r="AI705" s="21" t="s">
        <v>2015</v>
      </c>
      <c r="AJ705" s="21" t="s">
        <v>2015</v>
      </c>
      <c r="AK705" s="21" t="s">
        <v>2015</v>
      </c>
      <c r="AL705" s="21" t="s">
        <v>4803</v>
      </c>
    </row>
    <row r="706" spans="1:38" ht="15" customHeight="1">
      <c r="A706" s="21">
        <v>159939</v>
      </c>
      <c r="B706" s="21">
        <v>661430</v>
      </c>
      <c r="C706" s="21" t="s">
        <v>255</v>
      </c>
      <c r="D706" s="21" t="s">
        <v>2243</v>
      </c>
      <c r="E706" s="21" t="s">
        <v>6</v>
      </c>
      <c r="F706" s="21" t="s">
        <v>4883</v>
      </c>
      <c r="G706" s="21" t="s">
        <v>2340</v>
      </c>
      <c r="H706" s="21" t="s">
        <v>2341</v>
      </c>
      <c r="I706" s="21" t="s">
        <v>2015</v>
      </c>
      <c r="J706" s="21" t="s">
        <v>2342</v>
      </c>
      <c r="K706" s="21" t="s">
        <v>1652</v>
      </c>
      <c r="L706" s="21" t="s">
        <v>4142</v>
      </c>
      <c r="M706" s="21"/>
      <c r="N706" s="21" t="s">
        <v>2791</v>
      </c>
      <c r="O706" s="21" t="s">
        <v>2345</v>
      </c>
      <c r="P706" s="21" t="s">
        <v>4087</v>
      </c>
      <c r="Q706" s="21">
        <v>43</v>
      </c>
      <c r="R706" s="21">
        <v>18</v>
      </c>
      <c r="S706" s="21">
        <v>410</v>
      </c>
      <c r="T706" s="21">
        <v>471</v>
      </c>
      <c r="U706" s="21">
        <v>9.1300000000000006E-2</v>
      </c>
      <c r="V706" s="21">
        <v>3.8199999999999998E-2</v>
      </c>
      <c r="W706" s="21">
        <v>0.1295</v>
      </c>
      <c r="X706" s="21" t="s">
        <v>2015</v>
      </c>
      <c r="Y706" s="21" t="s">
        <v>2342</v>
      </c>
      <c r="Z706" s="21" t="s">
        <v>2342</v>
      </c>
      <c r="AA706" s="21" t="s">
        <v>2342</v>
      </c>
      <c r="AB706" s="21" t="s">
        <v>2342</v>
      </c>
      <c r="AC706" s="21" t="s">
        <v>2342</v>
      </c>
      <c r="AD706" s="21" t="s">
        <v>2342</v>
      </c>
      <c r="AE706" s="21" t="s">
        <v>2015</v>
      </c>
      <c r="AF706" s="21" t="s">
        <v>2015</v>
      </c>
      <c r="AG706" s="21" t="s">
        <v>2015</v>
      </c>
      <c r="AH706" s="21" t="s">
        <v>2015</v>
      </c>
      <c r="AI706" s="21" t="s">
        <v>2015</v>
      </c>
      <c r="AJ706" s="21" t="s">
        <v>2015</v>
      </c>
      <c r="AK706" s="21" t="s">
        <v>2015</v>
      </c>
      <c r="AL706" s="21" t="s">
        <v>4803</v>
      </c>
    </row>
    <row r="707" spans="1:38" ht="15" customHeight="1">
      <c r="A707" s="21">
        <v>159939</v>
      </c>
      <c r="B707" s="21">
        <v>661431</v>
      </c>
      <c r="C707" s="21" t="s">
        <v>255</v>
      </c>
      <c r="D707" s="21" t="s">
        <v>2243</v>
      </c>
      <c r="E707" s="21" t="s">
        <v>6</v>
      </c>
      <c r="F707" s="21" t="s">
        <v>4883</v>
      </c>
      <c r="G707" s="21" t="s">
        <v>2340</v>
      </c>
      <c r="H707" s="21" t="s">
        <v>2341</v>
      </c>
      <c r="I707" s="21" t="s">
        <v>2015</v>
      </c>
      <c r="J707" s="21" t="s">
        <v>2342</v>
      </c>
      <c r="K707" s="21" t="s">
        <v>1641</v>
      </c>
      <c r="L707" s="21" t="s">
        <v>4129</v>
      </c>
      <c r="M707" s="21"/>
      <c r="N707" s="21" t="s">
        <v>2791</v>
      </c>
      <c r="O707" s="21" t="s">
        <v>2345</v>
      </c>
      <c r="P707" s="21" t="s">
        <v>4087</v>
      </c>
      <c r="Q707" s="21">
        <v>176</v>
      </c>
      <c r="R707" s="21">
        <v>72</v>
      </c>
      <c r="S707" s="21">
        <v>766</v>
      </c>
      <c r="T707" s="21">
        <v>1014</v>
      </c>
      <c r="U707" s="21">
        <v>0.1736</v>
      </c>
      <c r="V707" s="21">
        <v>7.0999999999999994E-2</v>
      </c>
      <c r="W707" s="21">
        <v>0.24460000000000001</v>
      </c>
      <c r="X707" s="21" t="s">
        <v>2015</v>
      </c>
      <c r="Y707" s="21" t="s">
        <v>2015</v>
      </c>
      <c r="Z707" s="21" t="s">
        <v>2015</v>
      </c>
      <c r="AA707" s="21" t="s">
        <v>2015</v>
      </c>
      <c r="AB707" s="21" t="s">
        <v>2015</v>
      </c>
      <c r="AC707" s="21" t="s">
        <v>2015</v>
      </c>
      <c r="AD707" s="21" t="s">
        <v>2015</v>
      </c>
      <c r="AE707" s="21" t="s">
        <v>2342</v>
      </c>
      <c r="AF707" s="21" t="s">
        <v>2342</v>
      </c>
      <c r="AG707" s="21" t="s">
        <v>2342</v>
      </c>
      <c r="AH707" s="21" t="s">
        <v>2015</v>
      </c>
      <c r="AI707" s="21" t="s">
        <v>2015</v>
      </c>
      <c r="AJ707" s="21" t="s">
        <v>2015</v>
      </c>
      <c r="AK707" s="21" t="s">
        <v>2015</v>
      </c>
      <c r="AL707" s="21" t="s">
        <v>4803</v>
      </c>
    </row>
    <row r="708" spans="1:38" ht="15" customHeight="1">
      <c r="A708" s="21">
        <v>159939</v>
      </c>
      <c r="B708" s="21">
        <v>661432</v>
      </c>
      <c r="C708" s="21" t="s">
        <v>255</v>
      </c>
      <c r="D708" s="21" t="s">
        <v>2243</v>
      </c>
      <c r="E708" s="21" t="s">
        <v>6</v>
      </c>
      <c r="F708" s="21" t="s">
        <v>4883</v>
      </c>
      <c r="G708" s="21" t="s">
        <v>2340</v>
      </c>
      <c r="H708" s="21" t="s">
        <v>2341</v>
      </c>
      <c r="I708" s="21" t="s">
        <v>2015</v>
      </c>
      <c r="J708" s="21" t="s">
        <v>2342</v>
      </c>
      <c r="K708" s="21" t="s">
        <v>1646</v>
      </c>
      <c r="L708" s="21" t="s">
        <v>4136</v>
      </c>
      <c r="M708" s="21"/>
      <c r="N708" s="21" t="s">
        <v>2791</v>
      </c>
      <c r="O708" s="21" t="s">
        <v>2345</v>
      </c>
      <c r="P708" s="21" t="s">
        <v>2792</v>
      </c>
      <c r="Q708" s="21">
        <v>221</v>
      </c>
      <c r="R708" s="21">
        <v>64</v>
      </c>
      <c r="S708" s="21">
        <v>697</v>
      </c>
      <c r="T708" s="21">
        <v>982</v>
      </c>
      <c r="U708" s="21">
        <v>0.22509999999999999</v>
      </c>
      <c r="V708" s="21">
        <v>6.5199999999999994E-2</v>
      </c>
      <c r="W708" s="21">
        <v>0.29020000000000001</v>
      </c>
      <c r="X708" s="21" t="s">
        <v>2015</v>
      </c>
      <c r="Y708" s="21" t="s">
        <v>2015</v>
      </c>
      <c r="Z708" s="21" t="s">
        <v>2015</v>
      </c>
      <c r="AA708" s="21" t="s">
        <v>2015</v>
      </c>
      <c r="AB708" s="21" t="s">
        <v>2015</v>
      </c>
      <c r="AC708" s="21" t="s">
        <v>2015</v>
      </c>
      <c r="AD708" s="21" t="s">
        <v>2015</v>
      </c>
      <c r="AE708" s="21" t="s">
        <v>2342</v>
      </c>
      <c r="AF708" s="21" t="s">
        <v>2342</v>
      </c>
      <c r="AG708" s="21" t="s">
        <v>2342</v>
      </c>
      <c r="AH708" s="21" t="s">
        <v>2015</v>
      </c>
      <c r="AI708" s="21" t="s">
        <v>2015</v>
      </c>
      <c r="AJ708" s="21" t="s">
        <v>2015</v>
      </c>
      <c r="AK708" s="21" t="s">
        <v>2015</v>
      </c>
      <c r="AL708" s="21" t="s">
        <v>4803</v>
      </c>
    </row>
    <row r="709" spans="1:38" ht="15" customHeight="1">
      <c r="A709" s="21">
        <v>159939</v>
      </c>
      <c r="B709" s="21">
        <v>661433</v>
      </c>
      <c r="C709" s="21" t="s">
        <v>255</v>
      </c>
      <c r="D709" s="21" t="s">
        <v>2243</v>
      </c>
      <c r="E709" s="21" t="s">
        <v>6</v>
      </c>
      <c r="F709" s="21" t="s">
        <v>4883</v>
      </c>
      <c r="G709" s="21" t="s">
        <v>2340</v>
      </c>
      <c r="H709" s="21" t="s">
        <v>2341</v>
      </c>
      <c r="I709" s="21" t="s">
        <v>2015</v>
      </c>
      <c r="J709" s="21" t="s">
        <v>2342</v>
      </c>
      <c r="K709" s="21" t="s">
        <v>1650</v>
      </c>
      <c r="L709" s="21" t="s">
        <v>4140</v>
      </c>
      <c r="M709" s="21"/>
      <c r="N709" s="21" t="s">
        <v>2791</v>
      </c>
      <c r="O709" s="21" t="s">
        <v>2345</v>
      </c>
      <c r="P709" s="21" t="s">
        <v>2792</v>
      </c>
      <c r="Q709" s="21">
        <v>301</v>
      </c>
      <c r="R709" s="21">
        <v>98</v>
      </c>
      <c r="S709" s="21">
        <v>1081</v>
      </c>
      <c r="T709" s="21">
        <v>1480</v>
      </c>
      <c r="U709" s="21">
        <v>0.2034</v>
      </c>
      <c r="V709" s="21">
        <v>6.6199999999999995E-2</v>
      </c>
      <c r="W709" s="21">
        <v>0.26960000000000001</v>
      </c>
      <c r="X709" s="21" t="s">
        <v>2015</v>
      </c>
      <c r="Y709" s="21" t="s">
        <v>2015</v>
      </c>
      <c r="Z709" s="21" t="s">
        <v>2015</v>
      </c>
      <c r="AA709" s="21" t="s">
        <v>2015</v>
      </c>
      <c r="AB709" s="21" t="s">
        <v>2015</v>
      </c>
      <c r="AC709" s="21" t="s">
        <v>2015</v>
      </c>
      <c r="AD709" s="21" t="s">
        <v>2015</v>
      </c>
      <c r="AE709" s="21" t="s">
        <v>2015</v>
      </c>
      <c r="AF709" s="21" t="s">
        <v>2015</v>
      </c>
      <c r="AG709" s="21" t="s">
        <v>2015</v>
      </c>
      <c r="AH709" s="21" t="s">
        <v>2342</v>
      </c>
      <c r="AI709" s="21" t="s">
        <v>2342</v>
      </c>
      <c r="AJ709" s="21" t="s">
        <v>2342</v>
      </c>
      <c r="AK709" s="21" t="s">
        <v>2342</v>
      </c>
      <c r="AL709" s="21" t="s">
        <v>4803</v>
      </c>
    </row>
    <row r="710" spans="1:38" ht="15" customHeight="1">
      <c r="A710" s="21">
        <v>159939</v>
      </c>
      <c r="B710" s="21">
        <v>661434</v>
      </c>
      <c r="C710" s="21" t="s">
        <v>255</v>
      </c>
      <c r="D710" s="21" t="s">
        <v>2243</v>
      </c>
      <c r="E710" s="21" t="s">
        <v>6</v>
      </c>
      <c r="F710" s="21" t="s">
        <v>4883</v>
      </c>
      <c r="G710" s="21" t="s">
        <v>2340</v>
      </c>
      <c r="H710" s="21" t="s">
        <v>2341</v>
      </c>
      <c r="I710" s="21" t="s">
        <v>2015</v>
      </c>
      <c r="J710" s="21" t="s">
        <v>2342</v>
      </c>
      <c r="K710" s="21" t="s">
        <v>1651</v>
      </c>
      <c r="L710" s="21" t="s">
        <v>4141</v>
      </c>
      <c r="M710" s="21"/>
      <c r="N710" s="21" t="s">
        <v>2791</v>
      </c>
      <c r="O710" s="21" t="s">
        <v>2345</v>
      </c>
      <c r="P710" s="21" t="s">
        <v>4005</v>
      </c>
      <c r="Q710" s="21">
        <v>269</v>
      </c>
      <c r="R710" s="21">
        <v>105</v>
      </c>
      <c r="S710" s="21">
        <v>1131</v>
      </c>
      <c r="T710" s="21">
        <v>1505</v>
      </c>
      <c r="U710" s="21">
        <v>0.1787</v>
      </c>
      <c r="V710" s="21">
        <v>6.9800000000000001E-2</v>
      </c>
      <c r="W710" s="21">
        <v>0.2485</v>
      </c>
      <c r="X710" s="21" t="s">
        <v>2015</v>
      </c>
      <c r="Y710" s="21" t="s">
        <v>2015</v>
      </c>
      <c r="Z710" s="21" t="s">
        <v>2015</v>
      </c>
      <c r="AA710" s="21" t="s">
        <v>2015</v>
      </c>
      <c r="AB710" s="21" t="s">
        <v>2015</v>
      </c>
      <c r="AC710" s="21" t="s">
        <v>2015</v>
      </c>
      <c r="AD710" s="21" t="s">
        <v>2015</v>
      </c>
      <c r="AE710" s="21" t="s">
        <v>2015</v>
      </c>
      <c r="AF710" s="21" t="s">
        <v>2015</v>
      </c>
      <c r="AG710" s="21" t="s">
        <v>2015</v>
      </c>
      <c r="AH710" s="21" t="s">
        <v>2342</v>
      </c>
      <c r="AI710" s="21" t="s">
        <v>2342</v>
      </c>
      <c r="AJ710" s="21" t="s">
        <v>2342</v>
      </c>
      <c r="AK710" s="21" t="s">
        <v>2342</v>
      </c>
      <c r="AL710" s="21" t="s">
        <v>4803</v>
      </c>
    </row>
    <row r="711" spans="1:38" ht="15" customHeight="1">
      <c r="A711" s="21">
        <v>159492</v>
      </c>
      <c r="B711" s="21">
        <v>661436</v>
      </c>
      <c r="C711" s="21" t="s">
        <v>161</v>
      </c>
      <c r="D711" s="21" t="s">
        <v>2149</v>
      </c>
      <c r="E711" s="21" t="s">
        <v>14</v>
      </c>
      <c r="F711" s="21" t="s">
        <v>4873</v>
      </c>
      <c r="G711" s="21" t="s">
        <v>2340</v>
      </c>
      <c r="H711" s="21" t="s">
        <v>2341</v>
      </c>
      <c r="I711" s="21" t="s">
        <v>2015</v>
      </c>
      <c r="J711" s="21" t="s">
        <v>2342</v>
      </c>
      <c r="K711" s="21" t="s">
        <v>1094</v>
      </c>
      <c r="L711" s="21" t="s">
        <v>3428</v>
      </c>
      <c r="M711" s="21" t="s">
        <v>3429</v>
      </c>
      <c r="N711" s="21" t="s">
        <v>3430</v>
      </c>
      <c r="O711" s="21" t="s">
        <v>2345</v>
      </c>
      <c r="P711" s="21" t="s">
        <v>3431</v>
      </c>
      <c r="Q711" s="21">
        <v>59</v>
      </c>
      <c r="R711" s="21">
        <v>12</v>
      </c>
      <c r="S711" s="21">
        <v>34</v>
      </c>
      <c r="T711" s="21">
        <v>105</v>
      </c>
      <c r="U711" s="21">
        <v>0.56189999999999996</v>
      </c>
      <c r="V711" s="21">
        <v>0.1143</v>
      </c>
      <c r="W711" s="21">
        <v>0.67620000000000002</v>
      </c>
      <c r="X711" s="21" t="s">
        <v>2342</v>
      </c>
      <c r="Y711" s="21" t="s">
        <v>2342</v>
      </c>
      <c r="Z711" s="21" t="s">
        <v>2342</v>
      </c>
      <c r="AA711" s="21" t="s">
        <v>2342</v>
      </c>
      <c r="AB711" s="21" t="s">
        <v>2342</v>
      </c>
      <c r="AC711" s="21" t="s">
        <v>2342</v>
      </c>
      <c r="AD711" s="21" t="s">
        <v>2342</v>
      </c>
      <c r="AE711" s="21" t="s">
        <v>2342</v>
      </c>
      <c r="AF711" s="21" t="s">
        <v>2342</v>
      </c>
      <c r="AG711" s="21" t="s">
        <v>2342</v>
      </c>
      <c r="AH711" s="21" t="s">
        <v>2342</v>
      </c>
      <c r="AI711" s="21" t="s">
        <v>2342</v>
      </c>
      <c r="AJ711" s="21" t="s">
        <v>2342</v>
      </c>
      <c r="AK711" s="21" t="s">
        <v>2342</v>
      </c>
      <c r="AL711" s="21" t="s">
        <v>4803</v>
      </c>
    </row>
    <row r="712" spans="1:38" ht="15" customHeight="1">
      <c r="A712" s="21">
        <v>159447</v>
      </c>
      <c r="B712" s="21">
        <v>661437</v>
      </c>
      <c r="C712" s="21" t="s">
        <v>303</v>
      </c>
      <c r="D712" s="21" t="s">
        <v>2292</v>
      </c>
      <c r="E712" s="21" t="s">
        <v>14</v>
      </c>
      <c r="F712" s="21" t="s">
        <v>4873</v>
      </c>
      <c r="G712" s="21" t="s">
        <v>2340</v>
      </c>
      <c r="H712" s="21" t="s">
        <v>2341</v>
      </c>
      <c r="I712" s="21" t="s">
        <v>2015</v>
      </c>
      <c r="J712" s="21" t="s">
        <v>2342</v>
      </c>
      <c r="K712" s="21" t="s">
        <v>1935</v>
      </c>
      <c r="L712" s="21" t="s">
        <v>4547</v>
      </c>
      <c r="M712" s="21" t="s">
        <v>4548</v>
      </c>
      <c r="N712" s="21" t="s">
        <v>4549</v>
      </c>
      <c r="O712" s="21" t="s">
        <v>2345</v>
      </c>
      <c r="P712" s="21" t="s">
        <v>4550</v>
      </c>
      <c r="Q712" s="21">
        <v>62</v>
      </c>
      <c r="R712" s="21">
        <v>26</v>
      </c>
      <c r="S712" s="21">
        <v>46</v>
      </c>
      <c r="T712" s="21">
        <v>134</v>
      </c>
      <c r="U712" s="21">
        <v>0.4627</v>
      </c>
      <c r="V712" s="21">
        <v>0.19400000000000001</v>
      </c>
      <c r="W712" s="21">
        <v>0.65669999999999995</v>
      </c>
      <c r="X712" s="21" t="s">
        <v>2342</v>
      </c>
      <c r="Y712" s="21" t="s">
        <v>2342</v>
      </c>
      <c r="Z712" s="21" t="s">
        <v>2342</v>
      </c>
      <c r="AA712" s="21" t="s">
        <v>2342</v>
      </c>
      <c r="AB712" s="21" t="s">
        <v>2342</v>
      </c>
      <c r="AC712" s="21" t="s">
        <v>2342</v>
      </c>
      <c r="AD712" s="21" t="s">
        <v>2342</v>
      </c>
      <c r="AE712" s="21" t="s">
        <v>2342</v>
      </c>
      <c r="AF712" s="21" t="s">
        <v>2015</v>
      </c>
      <c r="AG712" s="21" t="s">
        <v>2015</v>
      </c>
      <c r="AH712" s="21" t="s">
        <v>2015</v>
      </c>
      <c r="AI712" s="21" t="s">
        <v>2015</v>
      </c>
      <c r="AJ712" s="21" t="s">
        <v>2015</v>
      </c>
      <c r="AK712" s="21" t="s">
        <v>2015</v>
      </c>
      <c r="AL712" s="21" t="s">
        <v>4803</v>
      </c>
    </row>
    <row r="713" spans="1:38" ht="15" customHeight="1">
      <c r="A713" s="21">
        <v>159447</v>
      </c>
      <c r="B713" s="21">
        <v>661438</v>
      </c>
      <c r="C713" s="21" t="s">
        <v>303</v>
      </c>
      <c r="D713" s="21" t="s">
        <v>2292</v>
      </c>
      <c r="E713" s="21" t="s">
        <v>14</v>
      </c>
      <c r="F713" s="21" t="s">
        <v>4873</v>
      </c>
      <c r="G713" s="21" t="s">
        <v>2340</v>
      </c>
      <c r="H713" s="21" t="s">
        <v>2341</v>
      </c>
      <c r="I713" s="21" t="s">
        <v>2015</v>
      </c>
      <c r="J713" s="21" t="s">
        <v>2342</v>
      </c>
      <c r="K713" s="21" t="s">
        <v>1936</v>
      </c>
      <c r="L713" s="21" t="s">
        <v>4547</v>
      </c>
      <c r="M713" s="21" t="s">
        <v>4548</v>
      </c>
      <c r="N713" s="21" t="s">
        <v>4549</v>
      </c>
      <c r="O713" s="21" t="s">
        <v>2345</v>
      </c>
      <c r="P713" s="21" t="s">
        <v>4550</v>
      </c>
      <c r="Q713" s="21">
        <v>88</v>
      </c>
      <c r="R713" s="21">
        <v>15</v>
      </c>
      <c r="S713" s="21">
        <v>22</v>
      </c>
      <c r="T713" s="21">
        <v>125</v>
      </c>
      <c r="U713" s="21">
        <v>0.70399999999999996</v>
      </c>
      <c r="V713" s="21">
        <v>0.12</v>
      </c>
      <c r="W713" s="21">
        <v>0.82399999999999995</v>
      </c>
      <c r="X713" s="21" t="s">
        <v>2015</v>
      </c>
      <c r="Y713" s="21" t="s">
        <v>2015</v>
      </c>
      <c r="Z713" s="21" t="s">
        <v>2015</v>
      </c>
      <c r="AA713" s="21" t="s">
        <v>2015</v>
      </c>
      <c r="AB713" s="21" t="s">
        <v>2015</v>
      </c>
      <c r="AC713" s="21" t="s">
        <v>2015</v>
      </c>
      <c r="AD713" s="21" t="s">
        <v>2015</v>
      </c>
      <c r="AE713" s="21" t="s">
        <v>2015</v>
      </c>
      <c r="AF713" s="21" t="s">
        <v>2342</v>
      </c>
      <c r="AG713" s="21" t="s">
        <v>2342</v>
      </c>
      <c r="AH713" s="21" t="s">
        <v>2342</v>
      </c>
      <c r="AI713" s="21" t="s">
        <v>2342</v>
      </c>
      <c r="AJ713" s="21" t="s">
        <v>2342</v>
      </c>
      <c r="AK713" s="21" t="s">
        <v>2342</v>
      </c>
      <c r="AL713" s="21" t="s">
        <v>4803</v>
      </c>
    </row>
    <row r="714" spans="1:38" ht="15" customHeight="1">
      <c r="A714" s="21">
        <v>159540</v>
      </c>
      <c r="B714" s="21">
        <v>661439</v>
      </c>
      <c r="C714" s="21" t="s">
        <v>213</v>
      </c>
      <c r="D714" s="21" t="s">
        <v>2201</v>
      </c>
      <c r="E714" s="21" t="s">
        <v>14</v>
      </c>
      <c r="F714" s="21" t="s">
        <v>4873</v>
      </c>
      <c r="G714" s="21" t="s">
        <v>2340</v>
      </c>
      <c r="H714" s="21" t="s">
        <v>2341</v>
      </c>
      <c r="I714" s="21" t="s">
        <v>2015</v>
      </c>
      <c r="J714" s="21" t="s">
        <v>2342</v>
      </c>
      <c r="K714" s="21" t="s">
        <v>1353</v>
      </c>
      <c r="L714" s="21" t="s">
        <v>3759</v>
      </c>
      <c r="M714" s="21"/>
      <c r="N714" s="21" t="s">
        <v>3760</v>
      </c>
      <c r="O714" s="21" t="s">
        <v>2345</v>
      </c>
      <c r="P714" s="21" t="s">
        <v>3761</v>
      </c>
      <c r="Q714" s="21">
        <v>26</v>
      </c>
      <c r="R714" s="21">
        <v>0</v>
      </c>
      <c r="S714" s="21">
        <v>0</v>
      </c>
      <c r="T714" s="21">
        <v>26</v>
      </c>
      <c r="U714" s="21">
        <v>1</v>
      </c>
      <c r="V714" s="21">
        <v>0</v>
      </c>
      <c r="W714" s="21">
        <v>1</v>
      </c>
      <c r="X714" s="21" t="s">
        <v>2342</v>
      </c>
      <c r="Y714" s="21" t="s">
        <v>2342</v>
      </c>
      <c r="Z714" s="21" t="s">
        <v>2342</v>
      </c>
      <c r="AA714" s="21" t="s">
        <v>2342</v>
      </c>
      <c r="AB714" s="21" t="s">
        <v>2342</v>
      </c>
      <c r="AC714" s="21" t="s">
        <v>2342</v>
      </c>
      <c r="AD714" s="21" t="s">
        <v>2342</v>
      </c>
      <c r="AE714" s="21" t="s">
        <v>2342</v>
      </c>
      <c r="AF714" s="21" t="s">
        <v>2015</v>
      </c>
      <c r="AG714" s="21" t="s">
        <v>2015</v>
      </c>
      <c r="AH714" s="21" t="s">
        <v>2015</v>
      </c>
      <c r="AI714" s="21" t="s">
        <v>2015</v>
      </c>
      <c r="AJ714" s="21" t="s">
        <v>2015</v>
      </c>
      <c r="AK714" s="21" t="s">
        <v>2015</v>
      </c>
      <c r="AL714" s="21" t="s">
        <v>4802</v>
      </c>
    </row>
    <row r="715" spans="1:38" ht="15" customHeight="1">
      <c r="A715" s="21">
        <v>159963</v>
      </c>
      <c r="B715" s="21">
        <v>661443</v>
      </c>
      <c r="C715" s="21" t="s">
        <v>232</v>
      </c>
      <c r="D715" s="21" t="s">
        <v>2220</v>
      </c>
      <c r="E715" s="21" t="s">
        <v>24</v>
      </c>
      <c r="F715" s="21" t="s">
        <v>4873</v>
      </c>
      <c r="G715" s="21" t="s">
        <v>2340</v>
      </c>
      <c r="H715" s="21" t="s">
        <v>2341</v>
      </c>
      <c r="I715" s="21" t="s">
        <v>2015</v>
      </c>
      <c r="J715" s="21" t="s">
        <v>2342</v>
      </c>
      <c r="K715" s="21" t="s">
        <v>1254</v>
      </c>
      <c r="L715" s="21" t="s">
        <v>3886</v>
      </c>
      <c r="M715" s="21"/>
      <c r="N715" s="21" t="s">
        <v>3884</v>
      </c>
      <c r="O715" s="21" t="s">
        <v>2345</v>
      </c>
      <c r="P715" s="21" t="s">
        <v>3885</v>
      </c>
      <c r="Q715" s="21">
        <v>298</v>
      </c>
      <c r="R715" s="21">
        <v>0</v>
      </c>
      <c r="S715" s="21">
        <v>0</v>
      </c>
      <c r="T715" s="21">
        <v>298</v>
      </c>
      <c r="U715" s="21">
        <v>1</v>
      </c>
      <c r="V715" s="21">
        <v>0</v>
      </c>
      <c r="W715" s="21">
        <v>1</v>
      </c>
      <c r="X715" s="21" t="s">
        <v>2015</v>
      </c>
      <c r="Y715" s="21" t="s">
        <v>2342</v>
      </c>
      <c r="Z715" s="21" t="s">
        <v>2342</v>
      </c>
      <c r="AA715" s="21" t="s">
        <v>2342</v>
      </c>
      <c r="AB715" s="21" t="s">
        <v>2342</v>
      </c>
      <c r="AC715" s="21" t="s">
        <v>2342</v>
      </c>
      <c r="AD715" s="21" t="s">
        <v>2342</v>
      </c>
      <c r="AE715" s="21" t="s">
        <v>2015</v>
      </c>
      <c r="AF715" s="21" t="s">
        <v>2015</v>
      </c>
      <c r="AG715" s="21" t="s">
        <v>2015</v>
      </c>
      <c r="AH715" s="21" t="s">
        <v>2015</v>
      </c>
      <c r="AI715" s="21" t="s">
        <v>2015</v>
      </c>
      <c r="AJ715" s="21" t="s">
        <v>2015</v>
      </c>
      <c r="AK715" s="21" t="s">
        <v>2015</v>
      </c>
      <c r="AL715" s="21" t="s">
        <v>4802</v>
      </c>
    </row>
    <row r="716" spans="1:38" ht="15" customHeight="1">
      <c r="A716" s="21">
        <v>159963</v>
      </c>
      <c r="B716" s="21">
        <v>661444</v>
      </c>
      <c r="C716" s="21" t="s">
        <v>232</v>
      </c>
      <c r="D716" s="21" t="s">
        <v>2220</v>
      </c>
      <c r="E716" s="21" t="s">
        <v>24</v>
      </c>
      <c r="F716" s="21" t="s">
        <v>4873</v>
      </c>
      <c r="G716" s="21" t="s">
        <v>2340</v>
      </c>
      <c r="H716" s="21" t="s">
        <v>2341</v>
      </c>
      <c r="I716" s="21" t="s">
        <v>2015</v>
      </c>
      <c r="J716" s="21" t="s">
        <v>2342</v>
      </c>
      <c r="K716" s="21" t="s">
        <v>1439</v>
      </c>
      <c r="L716" s="21" t="s">
        <v>3887</v>
      </c>
      <c r="M716" s="21"/>
      <c r="N716" s="21" t="s">
        <v>3884</v>
      </c>
      <c r="O716" s="21" t="s">
        <v>2345</v>
      </c>
      <c r="P716" s="21" t="s">
        <v>3885</v>
      </c>
      <c r="Q716" s="21">
        <v>752</v>
      </c>
      <c r="R716" s="21">
        <v>0</v>
      </c>
      <c r="S716" s="21">
        <v>7</v>
      </c>
      <c r="T716" s="21">
        <v>759</v>
      </c>
      <c r="U716" s="21">
        <v>0.99080000000000001</v>
      </c>
      <c r="V716" s="21">
        <v>0</v>
      </c>
      <c r="W716" s="21">
        <v>0.99080000000000001</v>
      </c>
      <c r="X716" s="21" t="s">
        <v>2015</v>
      </c>
      <c r="Y716" s="21" t="s">
        <v>2015</v>
      </c>
      <c r="Z716" s="21" t="s">
        <v>2015</v>
      </c>
      <c r="AA716" s="21" t="s">
        <v>2015</v>
      </c>
      <c r="AB716" s="21" t="s">
        <v>2015</v>
      </c>
      <c r="AC716" s="21" t="s">
        <v>2015</v>
      </c>
      <c r="AD716" s="21" t="s">
        <v>2015</v>
      </c>
      <c r="AE716" s="21" t="s">
        <v>2342</v>
      </c>
      <c r="AF716" s="21" t="s">
        <v>2342</v>
      </c>
      <c r="AG716" s="21" t="s">
        <v>2342</v>
      </c>
      <c r="AH716" s="21" t="s">
        <v>2015</v>
      </c>
      <c r="AI716" s="21" t="s">
        <v>2015</v>
      </c>
      <c r="AJ716" s="21" t="s">
        <v>2015</v>
      </c>
      <c r="AK716" s="21" t="s">
        <v>2015</v>
      </c>
      <c r="AL716" s="21" t="s">
        <v>4802</v>
      </c>
    </row>
    <row r="717" spans="1:38" ht="15" customHeight="1">
      <c r="A717" s="21">
        <v>159963</v>
      </c>
      <c r="B717" s="21">
        <v>661445</v>
      </c>
      <c r="C717" s="21" t="s">
        <v>232</v>
      </c>
      <c r="D717" s="21" t="s">
        <v>2220</v>
      </c>
      <c r="E717" s="21" t="s">
        <v>24</v>
      </c>
      <c r="F717" s="21" t="s">
        <v>4873</v>
      </c>
      <c r="G717" s="21" t="s">
        <v>2340</v>
      </c>
      <c r="H717" s="21" t="s">
        <v>2341</v>
      </c>
      <c r="I717" s="21" t="s">
        <v>2015</v>
      </c>
      <c r="J717" s="21" t="s">
        <v>2342</v>
      </c>
      <c r="K717" s="21" t="s">
        <v>1438</v>
      </c>
      <c r="L717" s="21" t="s">
        <v>4847</v>
      </c>
      <c r="M717" s="21"/>
      <c r="N717" s="21" t="s">
        <v>3884</v>
      </c>
      <c r="O717" s="21" t="s">
        <v>2345</v>
      </c>
      <c r="P717" s="21" t="s">
        <v>3885</v>
      </c>
      <c r="Q717" s="21">
        <v>832</v>
      </c>
      <c r="R717" s="21">
        <v>0</v>
      </c>
      <c r="S717" s="21">
        <v>66</v>
      </c>
      <c r="T717" s="21">
        <v>898</v>
      </c>
      <c r="U717" s="21">
        <v>0.92649999999999999</v>
      </c>
      <c r="V717" s="21">
        <v>0</v>
      </c>
      <c r="W717" s="21">
        <v>0.92649999999999999</v>
      </c>
      <c r="X717" s="21" t="s">
        <v>2015</v>
      </c>
      <c r="Y717" s="21" t="s">
        <v>2015</v>
      </c>
      <c r="Z717" s="21" t="s">
        <v>2015</v>
      </c>
      <c r="AA717" s="21" t="s">
        <v>2015</v>
      </c>
      <c r="AB717" s="21" t="s">
        <v>2015</v>
      </c>
      <c r="AC717" s="21" t="s">
        <v>2015</v>
      </c>
      <c r="AD717" s="21" t="s">
        <v>2015</v>
      </c>
      <c r="AE717" s="21" t="s">
        <v>2015</v>
      </c>
      <c r="AF717" s="21" t="s">
        <v>2015</v>
      </c>
      <c r="AG717" s="21" t="s">
        <v>2015</v>
      </c>
      <c r="AH717" s="21" t="s">
        <v>2342</v>
      </c>
      <c r="AI717" s="21" t="s">
        <v>2342</v>
      </c>
      <c r="AJ717" s="21" t="s">
        <v>2342</v>
      </c>
      <c r="AK717" s="21" t="s">
        <v>2342</v>
      </c>
      <c r="AL717" s="21" t="s">
        <v>4802</v>
      </c>
    </row>
    <row r="718" spans="1:38" ht="15" customHeight="1">
      <c r="A718" s="21">
        <v>159310</v>
      </c>
      <c r="B718" s="21">
        <v>661453</v>
      </c>
      <c r="C718" s="21" t="s">
        <v>45</v>
      </c>
      <c r="D718" s="21" t="s">
        <v>2032</v>
      </c>
      <c r="E718" s="21" t="s">
        <v>9</v>
      </c>
      <c r="F718" s="21" t="s">
        <v>4863</v>
      </c>
      <c r="G718" s="21" t="s">
        <v>2340</v>
      </c>
      <c r="H718" s="21" t="s">
        <v>2341</v>
      </c>
      <c r="I718" s="21" t="s">
        <v>2015</v>
      </c>
      <c r="J718" s="21" t="s">
        <v>2342</v>
      </c>
      <c r="K718" s="21" t="s">
        <v>373</v>
      </c>
      <c r="L718" s="21" t="s">
        <v>4941</v>
      </c>
      <c r="M718" s="21"/>
      <c r="N718" s="21" t="s">
        <v>2411</v>
      </c>
      <c r="O718" s="21" t="s">
        <v>2345</v>
      </c>
      <c r="P718" s="21" t="s">
        <v>2412</v>
      </c>
      <c r="Q718" s="21">
        <v>105</v>
      </c>
      <c r="R718" s="21">
        <v>26</v>
      </c>
      <c r="S718" s="21">
        <v>1148</v>
      </c>
      <c r="T718" s="21">
        <v>1279</v>
      </c>
      <c r="U718" s="21">
        <v>8.2100000000000006E-2</v>
      </c>
      <c r="V718" s="21">
        <v>2.0299999999999999E-2</v>
      </c>
      <c r="W718" s="21">
        <v>0.1024</v>
      </c>
      <c r="X718" s="21" t="s">
        <v>2015</v>
      </c>
      <c r="Y718" s="21" t="s">
        <v>2015</v>
      </c>
      <c r="Z718" s="21" t="s">
        <v>2015</v>
      </c>
      <c r="AA718" s="21" t="s">
        <v>2015</v>
      </c>
      <c r="AB718" s="21" t="s">
        <v>2015</v>
      </c>
      <c r="AC718" s="21" t="s">
        <v>2015</v>
      </c>
      <c r="AD718" s="21" t="s">
        <v>2015</v>
      </c>
      <c r="AE718" s="21" t="s">
        <v>2015</v>
      </c>
      <c r="AF718" s="21" t="s">
        <v>2015</v>
      </c>
      <c r="AG718" s="21" t="s">
        <v>2015</v>
      </c>
      <c r="AH718" s="21" t="s">
        <v>2342</v>
      </c>
      <c r="AI718" s="21" t="s">
        <v>2342</v>
      </c>
      <c r="AJ718" s="21" t="s">
        <v>2342</v>
      </c>
      <c r="AK718" s="21" t="s">
        <v>2342</v>
      </c>
      <c r="AL718" s="21" t="s">
        <v>4803</v>
      </c>
    </row>
    <row r="719" spans="1:38" ht="15" customHeight="1">
      <c r="A719" s="21">
        <v>159310</v>
      </c>
      <c r="B719" s="21">
        <v>661454</v>
      </c>
      <c r="C719" s="21" t="s">
        <v>45</v>
      </c>
      <c r="D719" s="21" t="s">
        <v>2032</v>
      </c>
      <c r="E719" s="21" t="s">
        <v>9</v>
      </c>
      <c r="F719" s="21" t="s">
        <v>4863</v>
      </c>
      <c r="G719" s="21" t="s">
        <v>2340</v>
      </c>
      <c r="H719" s="21" t="s">
        <v>2341</v>
      </c>
      <c r="I719" s="21" t="s">
        <v>2015</v>
      </c>
      <c r="J719" s="21" t="s">
        <v>2342</v>
      </c>
      <c r="K719" s="21" t="s">
        <v>379</v>
      </c>
      <c r="L719" s="21" t="s">
        <v>4941</v>
      </c>
      <c r="M719" s="21"/>
      <c r="N719" s="21" t="s">
        <v>2411</v>
      </c>
      <c r="O719" s="21" t="s">
        <v>2345</v>
      </c>
      <c r="P719" s="21" t="s">
        <v>2412</v>
      </c>
      <c r="Q719" s="21">
        <v>34</v>
      </c>
      <c r="R719" s="21">
        <v>10</v>
      </c>
      <c r="S719" s="21">
        <v>467</v>
      </c>
      <c r="T719" s="21">
        <v>511</v>
      </c>
      <c r="U719" s="21">
        <v>6.6500000000000004E-2</v>
      </c>
      <c r="V719" s="21">
        <v>1.9599999999999999E-2</v>
      </c>
      <c r="W719" s="21">
        <v>8.6099999999999996E-2</v>
      </c>
      <c r="X719" s="21" t="s">
        <v>2015</v>
      </c>
      <c r="Y719" s="21" t="s">
        <v>2015</v>
      </c>
      <c r="Z719" s="21" t="s">
        <v>2015</v>
      </c>
      <c r="AA719" s="21" t="s">
        <v>2015</v>
      </c>
      <c r="AB719" s="21" t="s">
        <v>2015</v>
      </c>
      <c r="AC719" s="21" t="s">
        <v>2015</v>
      </c>
      <c r="AD719" s="21" t="s">
        <v>2015</v>
      </c>
      <c r="AE719" s="21" t="s">
        <v>2015</v>
      </c>
      <c r="AF719" s="21" t="s">
        <v>2342</v>
      </c>
      <c r="AG719" s="21" t="s">
        <v>2342</v>
      </c>
      <c r="AH719" s="21" t="s">
        <v>2015</v>
      </c>
      <c r="AI719" s="21" t="s">
        <v>2015</v>
      </c>
      <c r="AJ719" s="21" t="s">
        <v>2015</v>
      </c>
      <c r="AK719" s="21" t="s">
        <v>2015</v>
      </c>
      <c r="AL719" s="21" t="s">
        <v>4803</v>
      </c>
    </row>
    <row r="720" spans="1:38" ht="15" customHeight="1">
      <c r="A720" s="21">
        <v>159310</v>
      </c>
      <c r="B720" s="21">
        <v>661455</v>
      </c>
      <c r="C720" s="21" t="s">
        <v>45</v>
      </c>
      <c r="D720" s="21" t="s">
        <v>2032</v>
      </c>
      <c r="E720" s="21" t="s">
        <v>9</v>
      </c>
      <c r="F720" s="21" t="s">
        <v>4863</v>
      </c>
      <c r="G720" s="21" t="s">
        <v>2340</v>
      </c>
      <c r="H720" s="21" t="s">
        <v>2341</v>
      </c>
      <c r="I720" s="21" t="s">
        <v>2015</v>
      </c>
      <c r="J720" s="21" t="s">
        <v>2342</v>
      </c>
      <c r="K720" s="21" t="s">
        <v>374</v>
      </c>
      <c r="L720" s="21" t="s">
        <v>2413</v>
      </c>
      <c r="M720" s="21"/>
      <c r="N720" s="21" t="s">
        <v>2411</v>
      </c>
      <c r="O720" s="21" t="s">
        <v>2345</v>
      </c>
      <c r="P720" s="21" t="s">
        <v>2412</v>
      </c>
      <c r="Q720" s="21">
        <v>10</v>
      </c>
      <c r="R720" s="21">
        <v>8</v>
      </c>
      <c r="S720" s="21">
        <v>358</v>
      </c>
      <c r="T720" s="21">
        <v>376</v>
      </c>
      <c r="U720" s="21">
        <v>2.6599999999999999E-2</v>
      </c>
      <c r="V720" s="21">
        <v>2.1299999999999999E-2</v>
      </c>
      <c r="W720" s="21">
        <v>4.7899999999999998E-2</v>
      </c>
      <c r="X720" s="21" t="s">
        <v>2015</v>
      </c>
      <c r="Y720" s="21" t="s">
        <v>2342</v>
      </c>
      <c r="Z720" s="21" t="s">
        <v>2342</v>
      </c>
      <c r="AA720" s="21" t="s">
        <v>2342</v>
      </c>
      <c r="AB720" s="21" t="s">
        <v>2342</v>
      </c>
      <c r="AC720" s="21" t="s">
        <v>2342</v>
      </c>
      <c r="AD720" s="21" t="s">
        <v>2015</v>
      </c>
      <c r="AE720" s="21" t="s">
        <v>2015</v>
      </c>
      <c r="AF720" s="21" t="s">
        <v>2015</v>
      </c>
      <c r="AG720" s="21" t="s">
        <v>2015</v>
      </c>
      <c r="AH720" s="21" t="s">
        <v>2015</v>
      </c>
      <c r="AI720" s="21" t="s">
        <v>2015</v>
      </c>
      <c r="AJ720" s="21" t="s">
        <v>2015</v>
      </c>
      <c r="AK720" s="21" t="s">
        <v>2015</v>
      </c>
      <c r="AL720" s="21" t="s">
        <v>4803</v>
      </c>
    </row>
    <row r="721" spans="1:38" ht="15" customHeight="1">
      <c r="A721" s="21">
        <v>159310</v>
      </c>
      <c r="B721" s="21">
        <v>661456</v>
      </c>
      <c r="C721" s="21" t="s">
        <v>45</v>
      </c>
      <c r="D721" s="21" t="s">
        <v>2032</v>
      </c>
      <c r="E721" s="21" t="s">
        <v>9</v>
      </c>
      <c r="F721" s="21" t="s">
        <v>4863</v>
      </c>
      <c r="G721" s="21" t="s">
        <v>2340</v>
      </c>
      <c r="H721" s="21" t="s">
        <v>2341</v>
      </c>
      <c r="I721" s="21" t="s">
        <v>2015</v>
      </c>
      <c r="J721" s="21" t="s">
        <v>2342</v>
      </c>
      <c r="K721" s="21" t="s">
        <v>376</v>
      </c>
      <c r="L721" s="21" t="s">
        <v>4941</v>
      </c>
      <c r="M721" s="21"/>
      <c r="N721" s="21" t="s">
        <v>2411</v>
      </c>
      <c r="O721" s="21" t="s">
        <v>2345</v>
      </c>
      <c r="P721" s="21" t="s">
        <v>2412</v>
      </c>
      <c r="Q721" s="21">
        <v>32</v>
      </c>
      <c r="R721" s="21">
        <v>13</v>
      </c>
      <c r="S721" s="21">
        <v>335</v>
      </c>
      <c r="T721" s="21">
        <v>380</v>
      </c>
      <c r="U721" s="21">
        <v>8.4199999999999997E-2</v>
      </c>
      <c r="V721" s="21">
        <v>3.4200000000000001E-2</v>
      </c>
      <c r="W721" s="21">
        <v>0.11840000000000001</v>
      </c>
      <c r="X721" s="21" t="s">
        <v>2015</v>
      </c>
      <c r="Y721" s="21" t="s">
        <v>2342</v>
      </c>
      <c r="Z721" s="21" t="s">
        <v>2342</v>
      </c>
      <c r="AA721" s="21" t="s">
        <v>2342</v>
      </c>
      <c r="AB721" s="21" t="s">
        <v>2342</v>
      </c>
      <c r="AC721" s="21" t="s">
        <v>2342</v>
      </c>
      <c r="AD721" s="21" t="s">
        <v>2015</v>
      </c>
      <c r="AE721" s="21" t="s">
        <v>2015</v>
      </c>
      <c r="AF721" s="21" t="s">
        <v>2015</v>
      </c>
      <c r="AG721" s="21" t="s">
        <v>2015</v>
      </c>
      <c r="AH721" s="21" t="s">
        <v>2015</v>
      </c>
      <c r="AI721" s="21" t="s">
        <v>2015</v>
      </c>
      <c r="AJ721" s="21" t="s">
        <v>2015</v>
      </c>
      <c r="AK721" s="21" t="s">
        <v>2015</v>
      </c>
      <c r="AL721" s="21" t="s">
        <v>4803</v>
      </c>
    </row>
    <row r="722" spans="1:38" ht="15" customHeight="1">
      <c r="A722" s="21">
        <v>159310</v>
      </c>
      <c r="B722" s="21">
        <v>661457</v>
      </c>
      <c r="C722" s="21" t="s">
        <v>45</v>
      </c>
      <c r="D722" s="21" t="s">
        <v>2032</v>
      </c>
      <c r="E722" s="21" t="s">
        <v>9</v>
      </c>
      <c r="F722" s="21" t="s">
        <v>4863</v>
      </c>
      <c r="G722" s="21" t="s">
        <v>2340</v>
      </c>
      <c r="H722" s="21" t="s">
        <v>2341</v>
      </c>
      <c r="I722" s="21" t="s">
        <v>2015</v>
      </c>
      <c r="J722" s="21" t="s">
        <v>2342</v>
      </c>
      <c r="K722" s="21" t="s">
        <v>378</v>
      </c>
      <c r="L722" s="21" t="s">
        <v>2414</v>
      </c>
      <c r="M722" s="21"/>
      <c r="N722" s="21" t="s">
        <v>2411</v>
      </c>
      <c r="O722" s="21" t="s">
        <v>2345</v>
      </c>
      <c r="P722" s="21" t="s">
        <v>2412</v>
      </c>
      <c r="Q722" s="21">
        <v>14</v>
      </c>
      <c r="R722" s="21">
        <v>15</v>
      </c>
      <c r="S722" s="21">
        <v>332</v>
      </c>
      <c r="T722" s="21">
        <v>361</v>
      </c>
      <c r="U722" s="21">
        <v>3.8800000000000001E-2</v>
      </c>
      <c r="V722" s="21">
        <v>4.1599999999999998E-2</v>
      </c>
      <c r="W722" s="21">
        <v>8.0299999999999996E-2</v>
      </c>
      <c r="X722" s="21" t="s">
        <v>2015</v>
      </c>
      <c r="Y722" s="21" t="s">
        <v>2342</v>
      </c>
      <c r="Z722" s="21" t="s">
        <v>2342</v>
      </c>
      <c r="AA722" s="21" t="s">
        <v>2342</v>
      </c>
      <c r="AB722" s="21" t="s">
        <v>2342</v>
      </c>
      <c r="AC722" s="21" t="s">
        <v>2342</v>
      </c>
      <c r="AD722" s="21" t="s">
        <v>2015</v>
      </c>
      <c r="AE722" s="21" t="s">
        <v>2015</v>
      </c>
      <c r="AF722" s="21" t="s">
        <v>2015</v>
      </c>
      <c r="AG722" s="21" t="s">
        <v>2015</v>
      </c>
      <c r="AH722" s="21" t="s">
        <v>2015</v>
      </c>
      <c r="AI722" s="21" t="s">
        <v>2015</v>
      </c>
      <c r="AJ722" s="21" t="s">
        <v>2015</v>
      </c>
      <c r="AK722" s="21" t="s">
        <v>2015</v>
      </c>
      <c r="AL722" s="21" t="s">
        <v>4803</v>
      </c>
    </row>
    <row r="723" spans="1:38" ht="15" customHeight="1">
      <c r="A723" s="21">
        <v>159310</v>
      </c>
      <c r="B723" s="21">
        <v>661458</v>
      </c>
      <c r="C723" s="21" t="s">
        <v>45</v>
      </c>
      <c r="D723" s="21" t="s">
        <v>2032</v>
      </c>
      <c r="E723" s="21" t="s">
        <v>9</v>
      </c>
      <c r="F723" s="21" t="s">
        <v>4863</v>
      </c>
      <c r="G723" s="21" t="s">
        <v>2340</v>
      </c>
      <c r="H723" s="21" t="s">
        <v>2341</v>
      </c>
      <c r="I723" s="21" t="s">
        <v>2015</v>
      </c>
      <c r="J723" s="21" t="s">
        <v>2342</v>
      </c>
      <c r="K723" s="21" t="s">
        <v>377</v>
      </c>
      <c r="L723" s="21" t="s">
        <v>4941</v>
      </c>
      <c r="M723" s="21"/>
      <c r="N723" s="21" t="s">
        <v>2411</v>
      </c>
      <c r="O723" s="21" t="s">
        <v>2345</v>
      </c>
      <c r="P723" s="21" t="s">
        <v>2412</v>
      </c>
      <c r="Q723" s="21">
        <v>26</v>
      </c>
      <c r="R723" s="21">
        <v>7</v>
      </c>
      <c r="S723" s="21">
        <v>417</v>
      </c>
      <c r="T723" s="21">
        <v>450</v>
      </c>
      <c r="U723" s="21">
        <v>5.7799999999999997E-2</v>
      </c>
      <c r="V723" s="21">
        <v>1.5599999999999999E-2</v>
      </c>
      <c r="W723" s="21">
        <v>7.3300000000000004E-2</v>
      </c>
      <c r="X723" s="21" t="s">
        <v>2015</v>
      </c>
      <c r="Y723" s="21" t="s">
        <v>2015</v>
      </c>
      <c r="Z723" s="21" t="s">
        <v>2015</v>
      </c>
      <c r="AA723" s="21" t="s">
        <v>2015</v>
      </c>
      <c r="AB723" s="21" t="s">
        <v>2015</v>
      </c>
      <c r="AC723" s="21" t="s">
        <v>2015</v>
      </c>
      <c r="AD723" s="21" t="s">
        <v>2342</v>
      </c>
      <c r="AE723" s="21" t="s">
        <v>2342</v>
      </c>
      <c r="AF723" s="21" t="s">
        <v>2015</v>
      </c>
      <c r="AG723" s="21" t="s">
        <v>2015</v>
      </c>
      <c r="AH723" s="21" t="s">
        <v>2015</v>
      </c>
      <c r="AI723" s="21" t="s">
        <v>2015</v>
      </c>
      <c r="AJ723" s="21" t="s">
        <v>2015</v>
      </c>
      <c r="AK723" s="21" t="s">
        <v>2015</v>
      </c>
      <c r="AL723" s="21" t="s">
        <v>4803</v>
      </c>
    </row>
    <row r="724" spans="1:38" ht="15" customHeight="1">
      <c r="A724" s="21">
        <v>159310</v>
      </c>
      <c r="B724" s="21">
        <v>661459</v>
      </c>
      <c r="C724" s="21" t="s">
        <v>45</v>
      </c>
      <c r="D724" s="21" t="s">
        <v>2032</v>
      </c>
      <c r="E724" s="21" t="s">
        <v>9</v>
      </c>
      <c r="F724" s="21" t="s">
        <v>4863</v>
      </c>
      <c r="G724" s="21" t="s">
        <v>2340</v>
      </c>
      <c r="H724" s="21" t="s">
        <v>2341</v>
      </c>
      <c r="I724" s="21" t="s">
        <v>2015</v>
      </c>
      <c r="J724" s="21" t="s">
        <v>2342</v>
      </c>
      <c r="K724" s="21" t="s">
        <v>375</v>
      </c>
      <c r="L724" s="21" t="s">
        <v>4941</v>
      </c>
      <c r="M724" s="21"/>
      <c r="N724" s="21" t="s">
        <v>2411</v>
      </c>
      <c r="O724" s="21" t="s">
        <v>2345</v>
      </c>
      <c r="P724" s="21" t="s">
        <v>2412</v>
      </c>
      <c r="Q724" s="21">
        <v>29</v>
      </c>
      <c r="R724" s="21">
        <v>19</v>
      </c>
      <c r="S724" s="21">
        <v>308</v>
      </c>
      <c r="T724" s="21">
        <v>356</v>
      </c>
      <c r="U724" s="21">
        <v>8.1500000000000003E-2</v>
      </c>
      <c r="V724" s="21">
        <v>5.3400000000000003E-2</v>
      </c>
      <c r="W724" s="21">
        <v>0.1348</v>
      </c>
      <c r="X724" s="21" t="s">
        <v>2015</v>
      </c>
      <c r="Y724" s="21" t="s">
        <v>2342</v>
      </c>
      <c r="Z724" s="21" t="s">
        <v>2342</v>
      </c>
      <c r="AA724" s="21" t="s">
        <v>2342</v>
      </c>
      <c r="AB724" s="21" t="s">
        <v>2342</v>
      </c>
      <c r="AC724" s="21" t="s">
        <v>2342</v>
      </c>
      <c r="AD724" s="21" t="s">
        <v>2342</v>
      </c>
      <c r="AE724" s="21" t="s">
        <v>2342</v>
      </c>
      <c r="AF724" s="21" t="s">
        <v>2342</v>
      </c>
      <c r="AG724" s="21" t="s">
        <v>2342</v>
      </c>
      <c r="AH724" s="21" t="s">
        <v>2342</v>
      </c>
      <c r="AI724" s="21" t="s">
        <v>2342</v>
      </c>
      <c r="AJ724" s="21" t="s">
        <v>2342</v>
      </c>
      <c r="AK724" s="21" t="s">
        <v>2342</v>
      </c>
      <c r="AL724" s="21" t="s">
        <v>4803</v>
      </c>
    </row>
    <row r="725" spans="1:38" ht="15" customHeight="1">
      <c r="A725" s="21">
        <v>159944</v>
      </c>
      <c r="B725" s="21">
        <v>661460</v>
      </c>
      <c r="C725" s="21" t="s">
        <v>52</v>
      </c>
      <c r="D725" s="21" t="s">
        <v>2039</v>
      </c>
      <c r="E725" s="21" t="s">
        <v>9</v>
      </c>
      <c r="F725" s="21" t="s">
        <v>4863</v>
      </c>
      <c r="G725" s="21" t="s">
        <v>2340</v>
      </c>
      <c r="H725" s="21" t="s">
        <v>2341</v>
      </c>
      <c r="I725" s="21" t="s">
        <v>2015</v>
      </c>
      <c r="J725" s="21" t="s">
        <v>2342</v>
      </c>
      <c r="K725" s="21" t="s">
        <v>477</v>
      </c>
      <c r="L725" s="21" t="s">
        <v>2534</v>
      </c>
      <c r="M725" s="21"/>
      <c r="N725" s="21" t="s">
        <v>2535</v>
      </c>
      <c r="O725" s="21" t="s">
        <v>2345</v>
      </c>
      <c r="P725" s="21" t="s">
        <v>2536</v>
      </c>
      <c r="Q725" s="21">
        <v>379</v>
      </c>
      <c r="R725" s="21">
        <v>0</v>
      </c>
      <c r="S725" s="21">
        <v>0</v>
      </c>
      <c r="T725" s="21">
        <v>379</v>
      </c>
      <c r="U725" s="21">
        <v>1</v>
      </c>
      <c r="V725" s="21">
        <v>0</v>
      </c>
      <c r="W725" s="21">
        <v>1</v>
      </c>
      <c r="X725" s="21" t="s">
        <v>2015</v>
      </c>
      <c r="Y725" s="21" t="s">
        <v>2342</v>
      </c>
      <c r="Z725" s="21" t="s">
        <v>2342</v>
      </c>
      <c r="AA725" s="21" t="s">
        <v>2342</v>
      </c>
      <c r="AB725" s="21" t="s">
        <v>2342</v>
      </c>
      <c r="AC725" s="21" t="s">
        <v>2342</v>
      </c>
      <c r="AD725" s="21" t="s">
        <v>2342</v>
      </c>
      <c r="AE725" s="21" t="s">
        <v>2015</v>
      </c>
      <c r="AF725" s="21" t="s">
        <v>2015</v>
      </c>
      <c r="AG725" s="21" t="s">
        <v>2015</v>
      </c>
      <c r="AH725" s="21" t="s">
        <v>2015</v>
      </c>
      <c r="AI725" s="21" t="s">
        <v>2015</v>
      </c>
      <c r="AJ725" s="21" t="s">
        <v>2015</v>
      </c>
      <c r="AK725" s="21" t="s">
        <v>2015</v>
      </c>
      <c r="AL725" s="21" t="s">
        <v>4802</v>
      </c>
    </row>
    <row r="726" spans="1:38" ht="15" customHeight="1">
      <c r="A726" s="21">
        <v>159944</v>
      </c>
      <c r="B726" s="21">
        <v>661462</v>
      </c>
      <c r="C726" s="21" t="s">
        <v>52</v>
      </c>
      <c r="D726" s="21" t="s">
        <v>2039</v>
      </c>
      <c r="E726" s="21" t="s">
        <v>9</v>
      </c>
      <c r="F726" s="21" t="s">
        <v>4863</v>
      </c>
      <c r="G726" s="21" t="s">
        <v>2340</v>
      </c>
      <c r="H726" s="21" t="s">
        <v>2341</v>
      </c>
      <c r="I726" s="21" t="s">
        <v>2015</v>
      </c>
      <c r="J726" s="21" t="s">
        <v>2342</v>
      </c>
      <c r="K726" s="21" t="s">
        <v>482</v>
      </c>
      <c r="L726" s="21" t="s">
        <v>2543</v>
      </c>
      <c r="M726" s="21"/>
      <c r="N726" s="21" t="s">
        <v>2535</v>
      </c>
      <c r="O726" s="21" t="s">
        <v>2345</v>
      </c>
      <c r="P726" s="21" t="s">
        <v>2540</v>
      </c>
      <c r="Q726" s="21">
        <v>269</v>
      </c>
      <c r="R726" s="21">
        <v>0</v>
      </c>
      <c r="S726" s="21">
        <v>46</v>
      </c>
      <c r="T726" s="21">
        <v>315</v>
      </c>
      <c r="U726" s="21">
        <v>0.85399999999999998</v>
      </c>
      <c r="V726" s="21">
        <v>0</v>
      </c>
      <c r="W726" s="21">
        <v>0.85399999999999998</v>
      </c>
      <c r="X726" s="21" t="s">
        <v>2015</v>
      </c>
      <c r="Y726" s="21" t="s">
        <v>2342</v>
      </c>
      <c r="Z726" s="21" t="s">
        <v>2342</v>
      </c>
      <c r="AA726" s="21" t="s">
        <v>2342</v>
      </c>
      <c r="AB726" s="21" t="s">
        <v>2342</v>
      </c>
      <c r="AC726" s="21" t="s">
        <v>2342</v>
      </c>
      <c r="AD726" s="21" t="s">
        <v>2342</v>
      </c>
      <c r="AE726" s="21" t="s">
        <v>2015</v>
      </c>
      <c r="AF726" s="21" t="s">
        <v>2015</v>
      </c>
      <c r="AG726" s="21" t="s">
        <v>2015</v>
      </c>
      <c r="AH726" s="21" t="s">
        <v>2015</v>
      </c>
      <c r="AI726" s="21" t="s">
        <v>2015</v>
      </c>
      <c r="AJ726" s="21" t="s">
        <v>2015</v>
      </c>
      <c r="AK726" s="21" t="s">
        <v>2015</v>
      </c>
      <c r="AL726" s="21" t="s">
        <v>4802</v>
      </c>
    </row>
    <row r="727" spans="1:38" ht="15" customHeight="1">
      <c r="A727" s="21">
        <v>159944</v>
      </c>
      <c r="B727" s="21">
        <v>661466</v>
      </c>
      <c r="C727" s="21" t="s">
        <v>52</v>
      </c>
      <c r="D727" s="21" t="s">
        <v>2039</v>
      </c>
      <c r="E727" s="21" t="s">
        <v>9</v>
      </c>
      <c r="F727" s="21" t="s">
        <v>4863</v>
      </c>
      <c r="G727" s="21" t="s">
        <v>2340</v>
      </c>
      <c r="H727" s="21" t="s">
        <v>2341</v>
      </c>
      <c r="I727" s="21" t="s">
        <v>2015</v>
      </c>
      <c r="J727" s="21" t="s">
        <v>2342</v>
      </c>
      <c r="K727" s="21" t="s">
        <v>4673</v>
      </c>
      <c r="L727" s="21" t="s">
        <v>2546</v>
      </c>
      <c r="M727" s="21"/>
      <c r="N727" s="21" t="s">
        <v>2535</v>
      </c>
      <c r="O727" s="21" t="s">
        <v>2345</v>
      </c>
      <c r="P727" s="21" t="s">
        <v>2540</v>
      </c>
      <c r="Q727" s="21">
        <v>316</v>
      </c>
      <c r="R727" s="21">
        <v>0</v>
      </c>
      <c r="S727" s="21">
        <v>0</v>
      </c>
      <c r="T727" s="21">
        <v>316</v>
      </c>
      <c r="U727" s="21">
        <v>1</v>
      </c>
      <c r="V727" s="21">
        <v>0</v>
      </c>
      <c r="W727" s="21">
        <v>1</v>
      </c>
      <c r="X727" s="21" t="s">
        <v>2342</v>
      </c>
      <c r="Y727" s="21" t="s">
        <v>2342</v>
      </c>
      <c r="Z727" s="21" t="s">
        <v>2342</v>
      </c>
      <c r="AA727" s="21" t="s">
        <v>2342</v>
      </c>
      <c r="AB727" s="21" t="s">
        <v>2342</v>
      </c>
      <c r="AC727" s="21" t="s">
        <v>2342</v>
      </c>
      <c r="AD727" s="21" t="s">
        <v>2342</v>
      </c>
      <c r="AE727" s="21" t="s">
        <v>2015</v>
      </c>
      <c r="AF727" s="21" t="s">
        <v>2015</v>
      </c>
      <c r="AG727" s="21" t="s">
        <v>2015</v>
      </c>
      <c r="AH727" s="21" t="s">
        <v>2015</v>
      </c>
      <c r="AI727" s="21" t="s">
        <v>2015</v>
      </c>
      <c r="AJ727" s="21" t="s">
        <v>2015</v>
      </c>
      <c r="AK727" s="21" t="s">
        <v>2015</v>
      </c>
      <c r="AL727" s="21" t="s">
        <v>4802</v>
      </c>
    </row>
    <row r="728" spans="1:38" ht="15" customHeight="1">
      <c r="A728" s="21">
        <v>159944</v>
      </c>
      <c r="B728" s="21">
        <v>661467</v>
      </c>
      <c r="C728" s="21" t="s">
        <v>52</v>
      </c>
      <c r="D728" s="21" t="s">
        <v>2039</v>
      </c>
      <c r="E728" s="21" t="s">
        <v>9</v>
      </c>
      <c r="F728" s="21" t="s">
        <v>4863</v>
      </c>
      <c r="G728" s="21" t="s">
        <v>2340</v>
      </c>
      <c r="H728" s="21" t="s">
        <v>2341</v>
      </c>
      <c r="I728" s="21" t="s">
        <v>2015</v>
      </c>
      <c r="J728" s="21" t="s">
        <v>2342</v>
      </c>
      <c r="K728" s="21" t="s">
        <v>481</v>
      </c>
      <c r="L728" s="21" t="s">
        <v>2542</v>
      </c>
      <c r="M728" s="21"/>
      <c r="N728" s="21" t="s">
        <v>2535</v>
      </c>
      <c r="O728" s="21" t="s">
        <v>2345</v>
      </c>
      <c r="P728" s="21" t="s">
        <v>2536</v>
      </c>
      <c r="Q728" s="21">
        <v>774</v>
      </c>
      <c r="R728" s="21">
        <v>0</v>
      </c>
      <c r="S728" s="21">
        <v>63</v>
      </c>
      <c r="T728" s="21">
        <v>837</v>
      </c>
      <c r="U728" s="21">
        <v>0.92469999999999997</v>
      </c>
      <c r="V728" s="21">
        <v>0</v>
      </c>
      <c r="W728" s="21">
        <v>0.92469999999999997</v>
      </c>
      <c r="X728" s="21" t="s">
        <v>2015</v>
      </c>
      <c r="Y728" s="21" t="s">
        <v>2015</v>
      </c>
      <c r="Z728" s="21" t="s">
        <v>2015</v>
      </c>
      <c r="AA728" s="21" t="s">
        <v>2015</v>
      </c>
      <c r="AB728" s="21" t="s">
        <v>2015</v>
      </c>
      <c r="AC728" s="21" t="s">
        <v>2015</v>
      </c>
      <c r="AD728" s="21" t="s">
        <v>2015</v>
      </c>
      <c r="AE728" s="21" t="s">
        <v>2342</v>
      </c>
      <c r="AF728" s="21" t="s">
        <v>2342</v>
      </c>
      <c r="AG728" s="21" t="s">
        <v>2342</v>
      </c>
      <c r="AH728" s="21" t="s">
        <v>2015</v>
      </c>
      <c r="AI728" s="21" t="s">
        <v>2015</v>
      </c>
      <c r="AJ728" s="21" t="s">
        <v>2015</v>
      </c>
      <c r="AK728" s="21" t="s">
        <v>2015</v>
      </c>
      <c r="AL728" s="21" t="s">
        <v>4802</v>
      </c>
    </row>
    <row r="729" spans="1:38" ht="15" customHeight="1">
      <c r="A729" s="21">
        <v>159944</v>
      </c>
      <c r="B729" s="21">
        <v>661470</v>
      </c>
      <c r="C729" s="21" t="s">
        <v>52</v>
      </c>
      <c r="D729" s="21" t="s">
        <v>2039</v>
      </c>
      <c r="E729" s="21" t="s">
        <v>9</v>
      </c>
      <c r="F729" s="21" t="s">
        <v>4863</v>
      </c>
      <c r="G729" s="21" t="s">
        <v>2340</v>
      </c>
      <c r="H729" s="21" t="s">
        <v>2341</v>
      </c>
      <c r="I729" s="21" t="s">
        <v>2015</v>
      </c>
      <c r="J729" s="21" t="s">
        <v>2342</v>
      </c>
      <c r="K729" s="21" t="s">
        <v>483</v>
      </c>
      <c r="L729" s="21" t="s">
        <v>2544</v>
      </c>
      <c r="M729" s="21"/>
      <c r="N729" s="21" t="s">
        <v>2535</v>
      </c>
      <c r="O729" s="21" t="s">
        <v>2345</v>
      </c>
      <c r="P729" s="21" t="s">
        <v>2540</v>
      </c>
      <c r="Q729" s="21">
        <v>105</v>
      </c>
      <c r="R729" s="21">
        <v>0</v>
      </c>
      <c r="S729" s="21">
        <v>0</v>
      </c>
      <c r="T729" s="21">
        <v>105</v>
      </c>
      <c r="U729" s="21">
        <v>1</v>
      </c>
      <c r="V729" s="21">
        <v>0</v>
      </c>
      <c r="W729" s="21">
        <v>1</v>
      </c>
      <c r="X729" s="21" t="s">
        <v>2015</v>
      </c>
      <c r="Y729" s="21" t="s">
        <v>2015</v>
      </c>
      <c r="Z729" s="21" t="s">
        <v>2015</v>
      </c>
      <c r="AA729" s="21" t="s">
        <v>2015</v>
      </c>
      <c r="AB729" s="21" t="s">
        <v>2015</v>
      </c>
      <c r="AC729" s="21" t="s">
        <v>2015</v>
      </c>
      <c r="AD729" s="21" t="s">
        <v>2015</v>
      </c>
      <c r="AE729" s="21" t="s">
        <v>2015</v>
      </c>
      <c r="AF729" s="21" t="s">
        <v>2015</v>
      </c>
      <c r="AG729" s="21" t="s">
        <v>2015</v>
      </c>
      <c r="AH729" s="21" t="s">
        <v>2342</v>
      </c>
      <c r="AI729" s="21" t="s">
        <v>2342</v>
      </c>
      <c r="AJ729" s="21" t="s">
        <v>2342</v>
      </c>
      <c r="AK729" s="21" t="s">
        <v>2342</v>
      </c>
      <c r="AL729" s="21" t="s">
        <v>4802</v>
      </c>
    </row>
    <row r="730" spans="1:38" ht="15" customHeight="1">
      <c r="A730" s="21">
        <v>159182</v>
      </c>
      <c r="B730" s="21">
        <v>661471</v>
      </c>
      <c r="C730" s="21" t="s">
        <v>191</v>
      </c>
      <c r="D730" s="21" t="s">
        <v>2179</v>
      </c>
      <c r="E730" s="21" t="s">
        <v>9</v>
      </c>
      <c r="F730" s="21" t="s">
        <v>4863</v>
      </c>
      <c r="G730" s="21" t="s">
        <v>2340</v>
      </c>
      <c r="H730" s="21" t="s">
        <v>2341</v>
      </c>
      <c r="I730" s="21" t="s">
        <v>2015</v>
      </c>
      <c r="J730" s="21" t="s">
        <v>2342</v>
      </c>
      <c r="K730" s="21" t="s">
        <v>1233</v>
      </c>
      <c r="L730" s="21" t="s">
        <v>3605</v>
      </c>
      <c r="M730" s="21"/>
      <c r="N730" s="21" t="s">
        <v>3606</v>
      </c>
      <c r="O730" s="21" t="s">
        <v>2345</v>
      </c>
      <c r="P730" s="21" t="s">
        <v>3607</v>
      </c>
      <c r="Q730" s="21">
        <v>182</v>
      </c>
      <c r="R730" s="21">
        <v>76</v>
      </c>
      <c r="S730" s="21">
        <v>815</v>
      </c>
      <c r="T730" s="21">
        <v>1073</v>
      </c>
      <c r="U730" s="21">
        <v>0.1696</v>
      </c>
      <c r="V730" s="21">
        <v>7.0800000000000002E-2</v>
      </c>
      <c r="W730" s="21">
        <v>0.2404</v>
      </c>
      <c r="X730" s="21" t="s">
        <v>2015</v>
      </c>
      <c r="Y730" s="21" t="s">
        <v>2015</v>
      </c>
      <c r="Z730" s="21" t="s">
        <v>2015</v>
      </c>
      <c r="AA730" s="21" t="s">
        <v>2015</v>
      </c>
      <c r="AB730" s="21" t="s">
        <v>2015</v>
      </c>
      <c r="AC730" s="21" t="s">
        <v>2015</v>
      </c>
      <c r="AD730" s="21" t="s">
        <v>2015</v>
      </c>
      <c r="AE730" s="21" t="s">
        <v>2015</v>
      </c>
      <c r="AF730" s="21" t="s">
        <v>2015</v>
      </c>
      <c r="AG730" s="21" t="s">
        <v>2015</v>
      </c>
      <c r="AH730" s="21" t="s">
        <v>2342</v>
      </c>
      <c r="AI730" s="21" t="s">
        <v>2342</v>
      </c>
      <c r="AJ730" s="21" t="s">
        <v>2342</v>
      </c>
      <c r="AK730" s="21" t="s">
        <v>2342</v>
      </c>
      <c r="AL730" s="21" t="s">
        <v>4803</v>
      </c>
    </row>
    <row r="731" spans="1:38" ht="15" customHeight="1">
      <c r="A731" s="21">
        <v>159182</v>
      </c>
      <c r="B731" s="21">
        <v>661473</v>
      </c>
      <c r="C731" s="21" t="s">
        <v>191</v>
      </c>
      <c r="D731" s="21" t="s">
        <v>2179</v>
      </c>
      <c r="E731" s="21" t="s">
        <v>9</v>
      </c>
      <c r="F731" s="21" t="s">
        <v>4863</v>
      </c>
      <c r="G731" s="21" t="s">
        <v>2340</v>
      </c>
      <c r="H731" s="21" t="s">
        <v>2341</v>
      </c>
      <c r="I731" s="21" t="s">
        <v>2015</v>
      </c>
      <c r="J731" s="21" t="s">
        <v>2342</v>
      </c>
      <c r="K731" s="21" t="s">
        <v>1232</v>
      </c>
      <c r="L731" s="21" t="s">
        <v>3604</v>
      </c>
      <c r="M731" s="21"/>
      <c r="N731" s="21" t="s">
        <v>3602</v>
      </c>
      <c r="O731" s="21" t="s">
        <v>2345</v>
      </c>
      <c r="P731" s="21" t="s">
        <v>3603</v>
      </c>
      <c r="Q731" s="21">
        <v>156</v>
      </c>
      <c r="R731" s="21">
        <v>47</v>
      </c>
      <c r="S731" s="21">
        <v>296</v>
      </c>
      <c r="T731" s="21">
        <v>499</v>
      </c>
      <c r="U731" s="21">
        <v>0.31259999999999999</v>
      </c>
      <c r="V731" s="21">
        <v>9.4200000000000006E-2</v>
      </c>
      <c r="W731" s="21">
        <v>0.40679999999999999</v>
      </c>
      <c r="X731" s="21" t="s">
        <v>2015</v>
      </c>
      <c r="Y731" s="21" t="s">
        <v>2015</v>
      </c>
      <c r="Z731" s="21" t="s">
        <v>2015</v>
      </c>
      <c r="AA731" s="21" t="s">
        <v>2015</v>
      </c>
      <c r="AB731" s="21" t="s">
        <v>2015</v>
      </c>
      <c r="AC731" s="21" t="s">
        <v>2015</v>
      </c>
      <c r="AD731" s="21" t="s">
        <v>2015</v>
      </c>
      <c r="AE731" s="21" t="s">
        <v>2342</v>
      </c>
      <c r="AF731" s="21" t="s">
        <v>2342</v>
      </c>
      <c r="AG731" s="21" t="s">
        <v>2342</v>
      </c>
      <c r="AH731" s="21" t="s">
        <v>2015</v>
      </c>
      <c r="AI731" s="21" t="s">
        <v>2015</v>
      </c>
      <c r="AJ731" s="21" t="s">
        <v>2015</v>
      </c>
      <c r="AK731" s="21" t="s">
        <v>2015</v>
      </c>
      <c r="AL731" s="21" t="s">
        <v>4803</v>
      </c>
    </row>
    <row r="732" spans="1:38" ht="15" customHeight="1">
      <c r="A732" s="21">
        <v>159182</v>
      </c>
      <c r="B732" s="21">
        <v>661474</v>
      </c>
      <c r="C732" s="21" t="s">
        <v>191</v>
      </c>
      <c r="D732" s="21" t="s">
        <v>2179</v>
      </c>
      <c r="E732" s="21" t="s">
        <v>9</v>
      </c>
      <c r="F732" s="21" t="s">
        <v>4863</v>
      </c>
      <c r="G732" s="21" t="s">
        <v>2340</v>
      </c>
      <c r="H732" s="21" t="s">
        <v>2341</v>
      </c>
      <c r="I732" s="21" t="s">
        <v>2015</v>
      </c>
      <c r="J732" s="21" t="s">
        <v>2342</v>
      </c>
      <c r="K732" s="21" t="s">
        <v>1236</v>
      </c>
      <c r="L732" s="21" t="s">
        <v>3610</v>
      </c>
      <c r="M732" s="21"/>
      <c r="N732" s="21" t="s">
        <v>3606</v>
      </c>
      <c r="O732" s="21" t="s">
        <v>2345</v>
      </c>
      <c r="P732" s="21" t="s">
        <v>3607</v>
      </c>
      <c r="Q732" s="21">
        <v>136</v>
      </c>
      <c r="R732" s="21">
        <v>36</v>
      </c>
      <c r="S732" s="21">
        <v>524</v>
      </c>
      <c r="T732" s="21">
        <v>696</v>
      </c>
      <c r="U732" s="21">
        <v>0.19539999999999999</v>
      </c>
      <c r="V732" s="21">
        <v>5.1700000000000003E-2</v>
      </c>
      <c r="W732" s="21">
        <v>0.24709999999999999</v>
      </c>
      <c r="X732" s="21" t="s">
        <v>2015</v>
      </c>
      <c r="Y732" s="21" t="s">
        <v>2015</v>
      </c>
      <c r="Z732" s="21" t="s">
        <v>2015</v>
      </c>
      <c r="AA732" s="21" t="s">
        <v>2015</v>
      </c>
      <c r="AB732" s="21" t="s">
        <v>2015</v>
      </c>
      <c r="AC732" s="21" t="s">
        <v>2015</v>
      </c>
      <c r="AD732" s="21" t="s">
        <v>2015</v>
      </c>
      <c r="AE732" s="21" t="s">
        <v>2342</v>
      </c>
      <c r="AF732" s="21" t="s">
        <v>2342</v>
      </c>
      <c r="AG732" s="21" t="s">
        <v>2342</v>
      </c>
      <c r="AH732" s="21" t="s">
        <v>2015</v>
      </c>
      <c r="AI732" s="21" t="s">
        <v>2015</v>
      </c>
      <c r="AJ732" s="21" t="s">
        <v>2015</v>
      </c>
      <c r="AK732" s="21" t="s">
        <v>2015</v>
      </c>
      <c r="AL732" s="21" t="s">
        <v>4803</v>
      </c>
    </row>
    <row r="733" spans="1:38" ht="15" customHeight="1">
      <c r="A733" s="21">
        <v>159182</v>
      </c>
      <c r="B733" s="21">
        <v>661476</v>
      </c>
      <c r="C733" s="21" t="s">
        <v>191</v>
      </c>
      <c r="D733" s="21" t="s">
        <v>2179</v>
      </c>
      <c r="E733" s="21" t="s">
        <v>9</v>
      </c>
      <c r="F733" s="21" t="s">
        <v>4863</v>
      </c>
      <c r="G733" s="21" t="s">
        <v>2340</v>
      </c>
      <c r="H733" s="21" t="s">
        <v>2341</v>
      </c>
      <c r="I733" s="21" t="s">
        <v>2015</v>
      </c>
      <c r="J733" s="21" t="s">
        <v>2342</v>
      </c>
      <c r="K733" s="21" t="s">
        <v>1237</v>
      </c>
      <c r="L733" s="21" t="s">
        <v>3611</v>
      </c>
      <c r="M733" s="21"/>
      <c r="N733" s="21" t="s">
        <v>3602</v>
      </c>
      <c r="O733" s="21" t="s">
        <v>2345</v>
      </c>
      <c r="P733" s="21" t="s">
        <v>3603</v>
      </c>
      <c r="Q733" s="21">
        <v>111</v>
      </c>
      <c r="R733" s="21">
        <v>24</v>
      </c>
      <c r="S733" s="21">
        <v>269</v>
      </c>
      <c r="T733" s="21">
        <v>404</v>
      </c>
      <c r="U733" s="21">
        <v>0.27479999999999999</v>
      </c>
      <c r="V733" s="21">
        <v>5.9400000000000001E-2</v>
      </c>
      <c r="W733" s="21">
        <v>0.3342</v>
      </c>
      <c r="X733" s="21" t="s">
        <v>2015</v>
      </c>
      <c r="Y733" s="21" t="s">
        <v>2342</v>
      </c>
      <c r="Z733" s="21" t="s">
        <v>2342</v>
      </c>
      <c r="AA733" s="21" t="s">
        <v>2342</v>
      </c>
      <c r="AB733" s="21" t="s">
        <v>2342</v>
      </c>
      <c r="AC733" s="21" t="s">
        <v>2342</v>
      </c>
      <c r="AD733" s="21" t="s">
        <v>2342</v>
      </c>
      <c r="AE733" s="21" t="s">
        <v>2015</v>
      </c>
      <c r="AF733" s="21" t="s">
        <v>2015</v>
      </c>
      <c r="AG733" s="21" t="s">
        <v>2015</v>
      </c>
      <c r="AH733" s="21" t="s">
        <v>2015</v>
      </c>
      <c r="AI733" s="21" t="s">
        <v>2015</v>
      </c>
      <c r="AJ733" s="21" t="s">
        <v>2015</v>
      </c>
      <c r="AK733" s="21" t="s">
        <v>2015</v>
      </c>
      <c r="AL733" s="21" t="s">
        <v>4803</v>
      </c>
    </row>
    <row r="734" spans="1:38" ht="15" customHeight="1">
      <c r="A734" s="21">
        <v>159182</v>
      </c>
      <c r="B734" s="21">
        <v>661477</v>
      </c>
      <c r="C734" s="21" t="s">
        <v>191</v>
      </c>
      <c r="D734" s="21" t="s">
        <v>2179</v>
      </c>
      <c r="E734" s="21" t="s">
        <v>9</v>
      </c>
      <c r="F734" s="21" t="s">
        <v>4863</v>
      </c>
      <c r="G734" s="21" t="s">
        <v>2340</v>
      </c>
      <c r="H734" s="21" t="s">
        <v>2341</v>
      </c>
      <c r="I734" s="21" t="s">
        <v>2015</v>
      </c>
      <c r="J734" s="21" t="s">
        <v>2342</v>
      </c>
      <c r="K734" s="21" t="s">
        <v>1234</v>
      </c>
      <c r="L734" s="21" t="s">
        <v>3608</v>
      </c>
      <c r="M734" s="21"/>
      <c r="N734" s="21" t="s">
        <v>3606</v>
      </c>
      <c r="O734" s="21" t="s">
        <v>2345</v>
      </c>
      <c r="P734" s="21" t="s">
        <v>3607</v>
      </c>
      <c r="Q734" s="21">
        <v>52</v>
      </c>
      <c r="R734" s="21">
        <v>27</v>
      </c>
      <c r="S734" s="21">
        <v>212</v>
      </c>
      <c r="T734" s="21">
        <v>291</v>
      </c>
      <c r="U734" s="21">
        <v>0.1787</v>
      </c>
      <c r="V734" s="21">
        <v>9.2799999999999994E-2</v>
      </c>
      <c r="W734" s="21">
        <v>0.27150000000000002</v>
      </c>
      <c r="X734" s="21" t="s">
        <v>2015</v>
      </c>
      <c r="Y734" s="21" t="s">
        <v>2342</v>
      </c>
      <c r="Z734" s="21" t="s">
        <v>2342</v>
      </c>
      <c r="AA734" s="21" t="s">
        <v>2342</v>
      </c>
      <c r="AB734" s="21" t="s">
        <v>2342</v>
      </c>
      <c r="AC734" s="21" t="s">
        <v>2342</v>
      </c>
      <c r="AD734" s="21" t="s">
        <v>2342</v>
      </c>
      <c r="AE734" s="21" t="s">
        <v>2015</v>
      </c>
      <c r="AF734" s="21" t="s">
        <v>2015</v>
      </c>
      <c r="AG734" s="21" t="s">
        <v>2015</v>
      </c>
      <c r="AH734" s="21" t="s">
        <v>2015</v>
      </c>
      <c r="AI734" s="21" t="s">
        <v>2015</v>
      </c>
      <c r="AJ734" s="21" t="s">
        <v>2015</v>
      </c>
      <c r="AK734" s="21" t="s">
        <v>2015</v>
      </c>
      <c r="AL734" s="21" t="s">
        <v>4803</v>
      </c>
    </row>
    <row r="735" spans="1:38" ht="15" customHeight="1">
      <c r="A735" s="21">
        <v>159182</v>
      </c>
      <c r="B735" s="21">
        <v>661478</v>
      </c>
      <c r="C735" s="21" t="s">
        <v>191</v>
      </c>
      <c r="D735" s="21" t="s">
        <v>2179</v>
      </c>
      <c r="E735" s="21" t="s">
        <v>9</v>
      </c>
      <c r="F735" s="21" t="s">
        <v>4863</v>
      </c>
      <c r="G735" s="21" t="s">
        <v>2340</v>
      </c>
      <c r="H735" s="21" t="s">
        <v>2341</v>
      </c>
      <c r="I735" s="21" t="s">
        <v>2015</v>
      </c>
      <c r="J735" s="21" t="s">
        <v>2342</v>
      </c>
      <c r="K735" s="21" t="s">
        <v>1235</v>
      </c>
      <c r="L735" s="21" t="s">
        <v>3609</v>
      </c>
      <c r="M735" s="21"/>
      <c r="N735" s="21" t="s">
        <v>3606</v>
      </c>
      <c r="O735" s="21" t="s">
        <v>2345</v>
      </c>
      <c r="P735" s="21" t="s">
        <v>3607</v>
      </c>
      <c r="Q735" s="21">
        <v>80</v>
      </c>
      <c r="R735" s="21">
        <v>26</v>
      </c>
      <c r="S735" s="21">
        <v>345</v>
      </c>
      <c r="T735" s="21">
        <v>451</v>
      </c>
      <c r="U735" s="21">
        <v>0.1774</v>
      </c>
      <c r="V735" s="21">
        <v>5.7599999999999998E-2</v>
      </c>
      <c r="W735" s="21">
        <v>0.23499999999999999</v>
      </c>
      <c r="X735" s="21" t="s">
        <v>2015</v>
      </c>
      <c r="Y735" s="21" t="s">
        <v>2342</v>
      </c>
      <c r="Z735" s="21" t="s">
        <v>2342</v>
      </c>
      <c r="AA735" s="21" t="s">
        <v>2342</v>
      </c>
      <c r="AB735" s="21" t="s">
        <v>2342</v>
      </c>
      <c r="AC735" s="21" t="s">
        <v>2342</v>
      </c>
      <c r="AD735" s="21" t="s">
        <v>2342</v>
      </c>
      <c r="AE735" s="21" t="s">
        <v>2015</v>
      </c>
      <c r="AF735" s="21" t="s">
        <v>2015</v>
      </c>
      <c r="AG735" s="21" t="s">
        <v>2015</v>
      </c>
      <c r="AH735" s="21" t="s">
        <v>2015</v>
      </c>
      <c r="AI735" s="21" t="s">
        <v>2015</v>
      </c>
      <c r="AJ735" s="21" t="s">
        <v>2015</v>
      </c>
      <c r="AK735" s="21" t="s">
        <v>2015</v>
      </c>
      <c r="AL735" s="21" t="s">
        <v>4803</v>
      </c>
    </row>
    <row r="736" spans="1:38" ht="15" customHeight="1">
      <c r="A736" s="21">
        <v>159182</v>
      </c>
      <c r="B736" s="21">
        <v>661479</v>
      </c>
      <c r="C736" s="21" t="s">
        <v>191</v>
      </c>
      <c r="D736" s="21" t="s">
        <v>2179</v>
      </c>
      <c r="E736" s="21" t="s">
        <v>9</v>
      </c>
      <c r="F736" s="21" t="s">
        <v>4863</v>
      </c>
      <c r="G736" s="21" t="s">
        <v>2340</v>
      </c>
      <c r="H736" s="21" t="s">
        <v>2341</v>
      </c>
      <c r="I736" s="21" t="s">
        <v>2015</v>
      </c>
      <c r="J736" s="21" t="s">
        <v>2342</v>
      </c>
      <c r="K736" s="21" t="s">
        <v>1238</v>
      </c>
      <c r="L736" s="21" t="s">
        <v>3612</v>
      </c>
      <c r="M736" s="21"/>
      <c r="N736" s="21" t="s">
        <v>3613</v>
      </c>
      <c r="O736" s="21" t="s">
        <v>2345</v>
      </c>
      <c r="P736" s="21" t="s">
        <v>3614</v>
      </c>
      <c r="Q736" s="21">
        <v>124</v>
      </c>
      <c r="R736" s="21">
        <v>24</v>
      </c>
      <c r="S736" s="21">
        <v>184</v>
      </c>
      <c r="T736" s="21">
        <v>332</v>
      </c>
      <c r="U736" s="21">
        <v>0.3735</v>
      </c>
      <c r="V736" s="21">
        <v>7.2300000000000003E-2</v>
      </c>
      <c r="W736" s="21">
        <v>0.44579999999999997</v>
      </c>
      <c r="X736" s="21" t="s">
        <v>2015</v>
      </c>
      <c r="Y736" s="21" t="s">
        <v>2342</v>
      </c>
      <c r="Z736" s="21" t="s">
        <v>2342</v>
      </c>
      <c r="AA736" s="21" t="s">
        <v>2342</v>
      </c>
      <c r="AB736" s="21" t="s">
        <v>2342</v>
      </c>
      <c r="AC736" s="21" t="s">
        <v>2342</v>
      </c>
      <c r="AD736" s="21" t="s">
        <v>2342</v>
      </c>
      <c r="AE736" s="21" t="s">
        <v>2015</v>
      </c>
      <c r="AF736" s="21" t="s">
        <v>2015</v>
      </c>
      <c r="AG736" s="21" t="s">
        <v>2015</v>
      </c>
      <c r="AH736" s="21" t="s">
        <v>2015</v>
      </c>
      <c r="AI736" s="21" t="s">
        <v>2015</v>
      </c>
      <c r="AJ736" s="21" t="s">
        <v>2015</v>
      </c>
      <c r="AK736" s="21" t="s">
        <v>2015</v>
      </c>
      <c r="AL736" s="21" t="s">
        <v>4803</v>
      </c>
    </row>
    <row r="737" spans="1:38" ht="15" customHeight="1">
      <c r="A737" s="21">
        <v>159182</v>
      </c>
      <c r="B737" s="21">
        <v>661480</v>
      </c>
      <c r="C737" s="21" t="s">
        <v>191</v>
      </c>
      <c r="D737" s="21" t="s">
        <v>2179</v>
      </c>
      <c r="E737" s="21" t="s">
        <v>9</v>
      </c>
      <c r="F737" s="21" t="s">
        <v>4863</v>
      </c>
      <c r="G737" s="21" t="s">
        <v>2340</v>
      </c>
      <c r="H737" s="21" t="s">
        <v>2341</v>
      </c>
      <c r="I737" s="21" t="s">
        <v>2015</v>
      </c>
      <c r="J737" s="21" t="s">
        <v>2342</v>
      </c>
      <c r="K737" s="21" t="s">
        <v>1239</v>
      </c>
      <c r="L737" s="21" t="s">
        <v>3615</v>
      </c>
      <c r="M737" s="21"/>
      <c r="N737" s="21" t="s">
        <v>3606</v>
      </c>
      <c r="O737" s="21" t="s">
        <v>2345</v>
      </c>
      <c r="P737" s="21" t="s">
        <v>3607</v>
      </c>
      <c r="Q737" s="21">
        <v>117</v>
      </c>
      <c r="R737" s="21">
        <v>42</v>
      </c>
      <c r="S737" s="21">
        <v>366</v>
      </c>
      <c r="T737" s="21">
        <v>525</v>
      </c>
      <c r="U737" s="21">
        <v>0.22289999999999999</v>
      </c>
      <c r="V737" s="21">
        <v>0.08</v>
      </c>
      <c r="W737" s="21">
        <v>0.3029</v>
      </c>
      <c r="X737" s="21" t="s">
        <v>2015</v>
      </c>
      <c r="Y737" s="21" t="s">
        <v>2342</v>
      </c>
      <c r="Z737" s="21" t="s">
        <v>2342</v>
      </c>
      <c r="AA737" s="21" t="s">
        <v>2342</v>
      </c>
      <c r="AB737" s="21" t="s">
        <v>2342</v>
      </c>
      <c r="AC737" s="21" t="s">
        <v>2342</v>
      </c>
      <c r="AD737" s="21" t="s">
        <v>2342</v>
      </c>
      <c r="AE737" s="21" t="s">
        <v>2015</v>
      </c>
      <c r="AF737" s="21" t="s">
        <v>2015</v>
      </c>
      <c r="AG737" s="21" t="s">
        <v>2015</v>
      </c>
      <c r="AH737" s="21" t="s">
        <v>2015</v>
      </c>
      <c r="AI737" s="21" t="s">
        <v>2015</v>
      </c>
      <c r="AJ737" s="21" t="s">
        <v>2015</v>
      </c>
      <c r="AK737" s="21" t="s">
        <v>2015</v>
      </c>
      <c r="AL737" s="21" t="s">
        <v>4803</v>
      </c>
    </row>
    <row r="738" spans="1:38" ht="15" customHeight="1">
      <c r="A738" s="21">
        <v>159182</v>
      </c>
      <c r="B738" s="21">
        <v>661481</v>
      </c>
      <c r="C738" s="21" t="s">
        <v>191</v>
      </c>
      <c r="D738" s="21" t="s">
        <v>2179</v>
      </c>
      <c r="E738" s="21" t="s">
        <v>9</v>
      </c>
      <c r="F738" s="21" t="s">
        <v>4863</v>
      </c>
      <c r="G738" s="21" t="s">
        <v>2340</v>
      </c>
      <c r="H738" s="21" t="s">
        <v>2341</v>
      </c>
      <c r="I738" s="21" t="s">
        <v>2015</v>
      </c>
      <c r="J738" s="21" t="s">
        <v>2342</v>
      </c>
      <c r="K738" s="21" t="s">
        <v>4727</v>
      </c>
      <c r="L738" s="21" t="s">
        <v>3616</v>
      </c>
      <c r="M738" s="21"/>
      <c r="N738" s="21" t="s">
        <v>3602</v>
      </c>
      <c r="O738" s="21" t="s">
        <v>2345</v>
      </c>
      <c r="P738" s="21" t="s">
        <v>3603</v>
      </c>
      <c r="Q738" s="21">
        <v>138</v>
      </c>
      <c r="R738" s="21">
        <v>28</v>
      </c>
      <c r="S738" s="21">
        <v>150</v>
      </c>
      <c r="T738" s="21">
        <v>316</v>
      </c>
      <c r="U738" s="21">
        <v>0.43669999999999998</v>
      </c>
      <c r="V738" s="21">
        <v>8.8599999999999998E-2</v>
      </c>
      <c r="W738" s="21">
        <v>0.52529999999999999</v>
      </c>
      <c r="X738" s="21" t="s">
        <v>2342</v>
      </c>
      <c r="Y738" s="21" t="s">
        <v>2342</v>
      </c>
      <c r="Z738" s="21" t="s">
        <v>2342</v>
      </c>
      <c r="AA738" s="21" t="s">
        <v>2342</v>
      </c>
      <c r="AB738" s="21" t="s">
        <v>2342</v>
      </c>
      <c r="AC738" s="21" t="s">
        <v>2342</v>
      </c>
      <c r="AD738" s="21" t="s">
        <v>2342</v>
      </c>
      <c r="AE738" s="21" t="s">
        <v>2342</v>
      </c>
      <c r="AF738" s="21" t="s">
        <v>2342</v>
      </c>
      <c r="AG738" s="21" t="s">
        <v>2342</v>
      </c>
      <c r="AH738" s="21" t="s">
        <v>2015</v>
      </c>
      <c r="AI738" s="21" t="s">
        <v>2015</v>
      </c>
      <c r="AJ738" s="21" t="s">
        <v>2015</v>
      </c>
      <c r="AK738" s="21" t="s">
        <v>2015</v>
      </c>
      <c r="AL738" s="21" t="s">
        <v>4803</v>
      </c>
    </row>
    <row r="739" spans="1:38" ht="15" customHeight="1">
      <c r="A739" s="21">
        <v>159346</v>
      </c>
      <c r="B739" s="21">
        <v>661482</v>
      </c>
      <c r="C739" s="21" t="s">
        <v>135</v>
      </c>
      <c r="D739" s="21" t="s">
        <v>2123</v>
      </c>
      <c r="E739" s="21" t="s">
        <v>18</v>
      </c>
      <c r="F739" s="21" t="s">
        <v>4864</v>
      </c>
      <c r="G739" s="21" t="s">
        <v>2340</v>
      </c>
      <c r="H739" s="21" t="s">
        <v>2341</v>
      </c>
      <c r="I739" s="21" t="s">
        <v>2015</v>
      </c>
      <c r="J739" s="21" t="s">
        <v>2342</v>
      </c>
      <c r="K739" s="21" t="s">
        <v>932</v>
      </c>
      <c r="L739" s="21" t="s">
        <v>3232</v>
      </c>
      <c r="M739" s="21" t="s">
        <v>5077</v>
      </c>
      <c r="N739" s="21" t="s">
        <v>3233</v>
      </c>
      <c r="O739" s="21" t="s">
        <v>2345</v>
      </c>
      <c r="P739" s="21" t="s">
        <v>3234</v>
      </c>
      <c r="Q739" s="21">
        <v>147</v>
      </c>
      <c r="R739" s="21">
        <v>42</v>
      </c>
      <c r="S739" s="21">
        <v>381</v>
      </c>
      <c r="T739" s="21">
        <v>570</v>
      </c>
      <c r="U739" s="21">
        <v>0.25790000000000002</v>
      </c>
      <c r="V739" s="21">
        <v>7.3700000000000002E-2</v>
      </c>
      <c r="W739" s="21">
        <v>0.33160000000000001</v>
      </c>
      <c r="X739" s="21" t="s">
        <v>2342</v>
      </c>
      <c r="Y739" s="21" t="s">
        <v>2342</v>
      </c>
      <c r="Z739" s="21" t="s">
        <v>2342</v>
      </c>
      <c r="AA739" s="21" t="s">
        <v>2342</v>
      </c>
      <c r="AB739" s="21" t="s">
        <v>2342</v>
      </c>
      <c r="AC739" s="21" t="s">
        <v>2342</v>
      </c>
      <c r="AD739" s="21" t="s">
        <v>2342</v>
      </c>
      <c r="AE739" s="21" t="s">
        <v>2015</v>
      </c>
      <c r="AF739" s="21" t="s">
        <v>2015</v>
      </c>
      <c r="AG739" s="21" t="s">
        <v>2015</v>
      </c>
      <c r="AH739" s="21" t="s">
        <v>2015</v>
      </c>
      <c r="AI739" s="21" t="s">
        <v>2015</v>
      </c>
      <c r="AJ739" s="21" t="s">
        <v>2015</v>
      </c>
      <c r="AK739" s="21" t="s">
        <v>2015</v>
      </c>
      <c r="AL739" s="21" t="s">
        <v>4803</v>
      </c>
    </row>
    <row r="740" spans="1:38" ht="15" customHeight="1">
      <c r="A740" s="21">
        <v>159346</v>
      </c>
      <c r="B740" s="21">
        <v>661483</v>
      </c>
      <c r="C740" s="21" t="s">
        <v>135</v>
      </c>
      <c r="D740" s="21" t="s">
        <v>2123</v>
      </c>
      <c r="E740" s="21" t="s">
        <v>18</v>
      </c>
      <c r="F740" s="21" t="s">
        <v>4864</v>
      </c>
      <c r="G740" s="21" t="s">
        <v>2340</v>
      </c>
      <c r="H740" s="21" t="s">
        <v>2341</v>
      </c>
      <c r="I740" s="21" t="s">
        <v>2015</v>
      </c>
      <c r="J740" s="21" t="s">
        <v>2342</v>
      </c>
      <c r="K740" s="21" t="s">
        <v>933</v>
      </c>
      <c r="L740" s="21" t="s">
        <v>3232</v>
      </c>
      <c r="M740" s="21"/>
      <c r="N740" s="21" t="s">
        <v>3233</v>
      </c>
      <c r="O740" s="21" t="s">
        <v>2345</v>
      </c>
      <c r="P740" s="21" t="s">
        <v>3234</v>
      </c>
      <c r="Q740" s="21">
        <v>173</v>
      </c>
      <c r="R740" s="21">
        <v>55</v>
      </c>
      <c r="S740" s="21">
        <v>380</v>
      </c>
      <c r="T740" s="21">
        <v>608</v>
      </c>
      <c r="U740" s="21">
        <v>0.28449999999999998</v>
      </c>
      <c r="V740" s="21">
        <v>9.0499999999999997E-2</v>
      </c>
      <c r="W740" s="21">
        <v>0.375</v>
      </c>
      <c r="X740" s="21" t="s">
        <v>2015</v>
      </c>
      <c r="Y740" s="21" t="s">
        <v>2015</v>
      </c>
      <c r="Z740" s="21" t="s">
        <v>2015</v>
      </c>
      <c r="AA740" s="21" t="s">
        <v>2015</v>
      </c>
      <c r="AB740" s="21" t="s">
        <v>2015</v>
      </c>
      <c r="AC740" s="21" t="s">
        <v>2015</v>
      </c>
      <c r="AD740" s="21" t="s">
        <v>2015</v>
      </c>
      <c r="AE740" s="21" t="s">
        <v>2342</v>
      </c>
      <c r="AF740" s="21" t="s">
        <v>2342</v>
      </c>
      <c r="AG740" s="21" t="s">
        <v>2342</v>
      </c>
      <c r="AH740" s="21" t="s">
        <v>2342</v>
      </c>
      <c r="AI740" s="21" t="s">
        <v>2342</v>
      </c>
      <c r="AJ740" s="21" t="s">
        <v>2342</v>
      </c>
      <c r="AK740" s="21" t="s">
        <v>2342</v>
      </c>
      <c r="AL740" s="21" t="s">
        <v>4803</v>
      </c>
    </row>
    <row r="741" spans="1:38" ht="15" customHeight="1">
      <c r="A741" s="21">
        <v>159320</v>
      </c>
      <c r="B741" s="21">
        <v>661485</v>
      </c>
      <c r="C741" s="21" t="s">
        <v>168</v>
      </c>
      <c r="D741" s="21" t="s">
        <v>2156</v>
      </c>
      <c r="E741" s="21" t="s">
        <v>8</v>
      </c>
      <c r="F741" s="21" t="s">
        <v>4865</v>
      </c>
      <c r="G741" s="21" t="s">
        <v>2340</v>
      </c>
      <c r="H741" s="21" t="s">
        <v>2341</v>
      </c>
      <c r="I741" s="21" t="s">
        <v>2015</v>
      </c>
      <c r="J741" s="21" t="s">
        <v>2342</v>
      </c>
      <c r="K741" s="21" t="s">
        <v>1127</v>
      </c>
      <c r="L741" s="21" t="s">
        <v>5121</v>
      </c>
      <c r="M741" s="21" t="s">
        <v>5122</v>
      </c>
      <c r="N741" s="21" t="s">
        <v>5123</v>
      </c>
      <c r="O741" s="21" t="s">
        <v>2345</v>
      </c>
      <c r="P741" s="21" t="s">
        <v>3407</v>
      </c>
      <c r="Q741" s="21">
        <v>156</v>
      </c>
      <c r="R741" s="21">
        <v>45</v>
      </c>
      <c r="S741" s="21">
        <v>289</v>
      </c>
      <c r="T741" s="21">
        <v>490</v>
      </c>
      <c r="U741" s="21">
        <v>0.31840000000000002</v>
      </c>
      <c r="V741" s="21">
        <v>9.1800000000000007E-2</v>
      </c>
      <c r="W741" s="21">
        <v>0.41020000000000001</v>
      </c>
      <c r="X741" s="21" t="s">
        <v>2342</v>
      </c>
      <c r="Y741" s="21" t="s">
        <v>2342</v>
      </c>
      <c r="Z741" s="21" t="s">
        <v>2342</v>
      </c>
      <c r="AA741" s="21" t="s">
        <v>2342</v>
      </c>
      <c r="AB741" s="21" t="s">
        <v>2342</v>
      </c>
      <c r="AC741" s="21" t="s">
        <v>2342</v>
      </c>
      <c r="AD741" s="21" t="s">
        <v>2342</v>
      </c>
      <c r="AE741" s="21" t="s">
        <v>2015</v>
      </c>
      <c r="AF741" s="21" t="s">
        <v>2015</v>
      </c>
      <c r="AG741" s="21" t="s">
        <v>2015</v>
      </c>
      <c r="AH741" s="21" t="s">
        <v>2015</v>
      </c>
      <c r="AI741" s="21" t="s">
        <v>2015</v>
      </c>
      <c r="AJ741" s="21" t="s">
        <v>2015</v>
      </c>
      <c r="AK741" s="21" t="s">
        <v>2015</v>
      </c>
      <c r="AL741" s="21" t="s">
        <v>4803</v>
      </c>
    </row>
    <row r="742" spans="1:38" ht="15" customHeight="1">
      <c r="A742" s="21">
        <v>159320</v>
      </c>
      <c r="B742" s="21">
        <v>661487</v>
      </c>
      <c r="C742" s="21" t="s">
        <v>168</v>
      </c>
      <c r="D742" s="21" t="s">
        <v>2156</v>
      </c>
      <c r="E742" s="21" t="s">
        <v>8</v>
      </c>
      <c r="F742" s="21" t="s">
        <v>4865</v>
      </c>
      <c r="G742" s="21" t="s">
        <v>2340</v>
      </c>
      <c r="H742" s="21" t="s">
        <v>2341</v>
      </c>
      <c r="I742" s="21" t="s">
        <v>2015</v>
      </c>
      <c r="J742" s="21" t="s">
        <v>2342</v>
      </c>
      <c r="K742" s="21" t="s">
        <v>1129</v>
      </c>
      <c r="L742" s="21" t="s">
        <v>3475</v>
      </c>
      <c r="M742" s="21" t="s">
        <v>3474</v>
      </c>
      <c r="N742" s="21" t="s">
        <v>3406</v>
      </c>
      <c r="O742" s="21" t="s">
        <v>2345</v>
      </c>
      <c r="P742" s="21" t="s">
        <v>3407</v>
      </c>
      <c r="Q742" s="21">
        <v>97</v>
      </c>
      <c r="R742" s="21">
        <v>63</v>
      </c>
      <c r="S742" s="21">
        <v>238</v>
      </c>
      <c r="T742" s="21">
        <v>398</v>
      </c>
      <c r="U742" s="21">
        <v>0.2437</v>
      </c>
      <c r="V742" s="21">
        <v>0.1583</v>
      </c>
      <c r="W742" s="21">
        <v>0.40200000000000002</v>
      </c>
      <c r="X742" s="21" t="s">
        <v>2015</v>
      </c>
      <c r="Y742" s="21" t="s">
        <v>2015</v>
      </c>
      <c r="Z742" s="21" t="s">
        <v>2015</v>
      </c>
      <c r="AA742" s="21" t="s">
        <v>2015</v>
      </c>
      <c r="AB742" s="21" t="s">
        <v>2015</v>
      </c>
      <c r="AC742" s="21" t="s">
        <v>2015</v>
      </c>
      <c r="AD742" s="21" t="s">
        <v>2015</v>
      </c>
      <c r="AE742" s="21" t="s">
        <v>2342</v>
      </c>
      <c r="AF742" s="21" t="s">
        <v>2342</v>
      </c>
      <c r="AG742" s="21" t="s">
        <v>2342</v>
      </c>
      <c r="AH742" s="21" t="s">
        <v>2015</v>
      </c>
      <c r="AI742" s="21" t="s">
        <v>2015</v>
      </c>
      <c r="AJ742" s="21" t="s">
        <v>2015</v>
      </c>
      <c r="AK742" s="21" t="s">
        <v>2015</v>
      </c>
      <c r="AL742" s="21" t="s">
        <v>4803</v>
      </c>
    </row>
    <row r="743" spans="1:38" ht="15" customHeight="1">
      <c r="A743" s="21">
        <v>159320</v>
      </c>
      <c r="B743" s="21">
        <v>661488</v>
      </c>
      <c r="C743" s="21" t="s">
        <v>168</v>
      </c>
      <c r="D743" s="21" t="s">
        <v>2156</v>
      </c>
      <c r="E743" s="21" t="s">
        <v>8</v>
      </c>
      <c r="F743" s="21" t="s">
        <v>4865</v>
      </c>
      <c r="G743" s="21" t="s">
        <v>2340</v>
      </c>
      <c r="H743" s="21" t="s">
        <v>2341</v>
      </c>
      <c r="I743" s="21" t="s">
        <v>2015</v>
      </c>
      <c r="J743" s="21" t="s">
        <v>2342</v>
      </c>
      <c r="K743" s="21" t="s">
        <v>1128</v>
      </c>
      <c r="L743" s="21" t="s">
        <v>5124</v>
      </c>
      <c r="M743" s="21" t="s">
        <v>5122</v>
      </c>
      <c r="N743" s="21" t="s">
        <v>5123</v>
      </c>
      <c r="O743" s="21" t="s">
        <v>2345</v>
      </c>
      <c r="P743" s="21" t="s">
        <v>3407</v>
      </c>
      <c r="Q743" s="21">
        <v>117</v>
      </c>
      <c r="R743" s="21">
        <v>42</v>
      </c>
      <c r="S743" s="21">
        <v>356</v>
      </c>
      <c r="T743" s="21">
        <v>515</v>
      </c>
      <c r="U743" s="21">
        <v>0.22720000000000001</v>
      </c>
      <c r="V743" s="21">
        <v>8.1600000000000006E-2</v>
      </c>
      <c r="W743" s="21">
        <v>0.30869999999999997</v>
      </c>
      <c r="X743" s="21" t="s">
        <v>2015</v>
      </c>
      <c r="Y743" s="21" t="s">
        <v>2015</v>
      </c>
      <c r="Z743" s="21" t="s">
        <v>2015</v>
      </c>
      <c r="AA743" s="21" t="s">
        <v>2015</v>
      </c>
      <c r="AB743" s="21" t="s">
        <v>2015</v>
      </c>
      <c r="AC743" s="21" t="s">
        <v>2015</v>
      </c>
      <c r="AD743" s="21" t="s">
        <v>2015</v>
      </c>
      <c r="AE743" s="21" t="s">
        <v>2015</v>
      </c>
      <c r="AF743" s="21" t="s">
        <v>2015</v>
      </c>
      <c r="AG743" s="21" t="s">
        <v>2015</v>
      </c>
      <c r="AH743" s="21" t="s">
        <v>2342</v>
      </c>
      <c r="AI743" s="21" t="s">
        <v>2342</v>
      </c>
      <c r="AJ743" s="21" t="s">
        <v>2342</v>
      </c>
      <c r="AK743" s="21" t="s">
        <v>2342</v>
      </c>
      <c r="AL743" s="21" t="s">
        <v>4803</v>
      </c>
    </row>
    <row r="744" spans="1:38" ht="15" customHeight="1">
      <c r="A744" s="21">
        <v>159957</v>
      </c>
      <c r="B744" s="21">
        <v>661491</v>
      </c>
      <c r="C744" s="21" t="s">
        <v>137</v>
      </c>
      <c r="D744" s="21" t="s">
        <v>2125</v>
      </c>
      <c r="E744" s="21" t="s">
        <v>18</v>
      </c>
      <c r="F744" s="21" t="s">
        <v>4864</v>
      </c>
      <c r="G744" s="21" t="s">
        <v>2340</v>
      </c>
      <c r="H744" s="21" t="s">
        <v>2341</v>
      </c>
      <c r="I744" s="21" t="s">
        <v>2015</v>
      </c>
      <c r="J744" s="21" t="s">
        <v>2342</v>
      </c>
      <c r="K744" s="21" t="s">
        <v>937</v>
      </c>
      <c r="L744" s="21" t="s">
        <v>5078</v>
      </c>
      <c r="M744" s="21"/>
      <c r="N744" s="21" t="s">
        <v>3239</v>
      </c>
      <c r="O744" s="21" t="s">
        <v>2345</v>
      </c>
      <c r="P744" s="21" t="s">
        <v>3240</v>
      </c>
      <c r="Q744" s="21">
        <v>61</v>
      </c>
      <c r="R744" s="21">
        <v>0</v>
      </c>
      <c r="S744" s="21">
        <v>47</v>
      </c>
      <c r="T744" s="21">
        <v>108</v>
      </c>
      <c r="U744" s="21">
        <v>0.56479999999999997</v>
      </c>
      <c r="V744" s="21">
        <v>0</v>
      </c>
      <c r="W744" s="21">
        <v>0.56479999999999997</v>
      </c>
      <c r="X744" s="21" t="s">
        <v>2015</v>
      </c>
      <c r="Y744" s="21" t="s">
        <v>2342</v>
      </c>
      <c r="Z744" s="21" t="s">
        <v>2342</v>
      </c>
      <c r="AA744" s="21" t="s">
        <v>2342</v>
      </c>
      <c r="AB744" s="21" t="s">
        <v>2342</v>
      </c>
      <c r="AC744" s="21" t="s">
        <v>2342</v>
      </c>
      <c r="AD744" s="21" t="s">
        <v>2342</v>
      </c>
      <c r="AE744" s="21" t="s">
        <v>2015</v>
      </c>
      <c r="AF744" s="21" t="s">
        <v>2015</v>
      </c>
      <c r="AG744" s="21" t="s">
        <v>2015</v>
      </c>
      <c r="AH744" s="21" t="s">
        <v>2015</v>
      </c>
      <c r="AI744" s="21" t="s">
        <v>2015</v>
      </c>
      <c r="AJ744" s="21" t="s">
        <v>2015</v>
      </c>
      <c r="AK744" s="21" t="s">
        <v>2015</v>
      </c>
      <c r="AL744" s="21" t="s">
        <v>4802</v>
      </c>
    </row>
    <row r="745" spans="1:38" ht="15" customHeight="1">
      <c r="A745" s="21">
        <v>159957</v>
      </c>
      <c r="B745" s="21">
        <v>661493</v>
      </c>
      <c r="C745" s="21" t="s">
        <v>137</v>
      </c>
      <c r="D745" s="21" t="s">
        <v>2125</v>
      </c>
      <c r="E745" s="21" t="s">
        <v>18</v>
      </c>
      <c r="F745" s="21" t="s">
        <v>4864</v>
      </c>
      <c r="G745" s="21" t="s">
        <v>2340</v>
      </c>
      <c r="H745" s="21" t="s">
        <v>2341</v>
      </c>
      <c r="I745" s="21" t="s">
        <v>2015</v>
      </c>
      <c r="J745" s="21" t="s">
        <v>2342</v>
      </c>
      <c r="K745" s="21" t="s">
        <v>941</v>
      </c>
      <c r="L745" s="21" t="s">
        <v>3244</v>
      </c>
      <c r="M745" s="21"/>
      <c r="N745" s="21" t="s">
        <v>3239</v>
      </c>
      <c r="O745" s="21" t="s">
        <v>2345</v>
      </c>
      <c r="P745" s="21" t="s">
        <v>3240</v>
      </c>
      <c r="Q745" s="21">
        <v>69</v>
      </c>
      <c r="R745" s="21">
        <v>0</v>
      </c>
      <c r="S745" s="21">
        <v>95</v>
      </c>
      <c r="T745" s="21">
        <v>164</v>
      </c>
      <c r="U745" s="21">
        <v>0.42070000000000002</v>
      </c>
      <c r="V745" s="21">
        <v>0</v>
      </c>
      <c r="W745" s="21">
        <v>0.42070000000000002</v>
      </c>
      <c r="X745" s="21" t="s">
        <v>2015</v>
      </c>
      <c r="Y745" s="21" t="s">
        <v>2342</v>
      </c>
      <c r="Z745" s="21" t="s">
        <v>2342</v>
      </c>
      <c r="AA745" s="21" t="s">
        <v>2342</v>
      </c>
      <c r="AB745" s="21" t="s">
        <v>2342</v>
      </c>
      <c r="AC745" s="21" t="s">
        <v>2342</v>
      </c>
      <c r="AD745" s="21" t="s">
        <v>2342</v>
      </c>
      <c r="AE745" s="21" t="s">
        <v>2015</v>
      </c>
      <c r="AF745" s="21" t="s">
        <v>2015</v>
      </c>
      <c r="AG745" s="21" t="s">
        <v>2015</v>
      </c>
      <c r="AH745" s="21" t="s">
        <v>2015</v>
      </c>
      <c r="AI745" s="21" t="s">
        <v>2015</v>
      </c>
      <c r="AJ745" s="21" t="s">
        <v>2015</v>
      </c>
      <c r="AK745" s="21" t="s">
        <v>2015</v>
      </c>
      <c r="AL745" s="21" t="s">
        <v>4802</v>
      </c>
    </row>
    <row r="746" spans="1:38" ht="15" customHeight="1">
      <c r="A746" s="21">
        <v>159957</v>
      </c>
      <c r="B746" s="21">
        <v>661494</v>
      </c>
      <c r="C746" s="21" t="s">
        <v>137</v>
      </c>
      <c r="D746" s="21" t="s">
        <v>2125</v>
      </c>
      <c r="E746" s="21" t="s">
        <v>18</v>
      </c>
      <c r="F746" s="21" t="s">
        <v>4864</v>
      </c>
      <c r="G746" s="21" t="s">
        <v>2340</v>
      </c>
      <c r="H746" s="21" t="s">
        <v>2341</v>
      </c>
      <c r="I746" s="21" t="s">
        <v>2015</v>
      </c>
      <c r="J746" s="21" t="s">
        <v>2342</v>
      </c>
      <c r="K746" s="21" t="s">
        <v>942</v>
      </c>
      <c r="L746" s="21" t="s">
        <v>5082</v>
      </c>
      <c r="M746" s="21"/>
      <c r="N746" s="21" t="s">
        <v>3239</v>
      </c>
      <c r="O746" s="21" t="s">
        <v>2345</v>
      </c>
      <c r="P746" s="21" t="s">
        <v>3240</v>
      </c>
      <c r="Q746" s="21">
        <v>390</v>
      </c>
      <c r="R746" s="21">
        <v>0</v>
      </c>
      <c r="S746" s="21">
        <v>0</v>
      </c>
      <c r="T746" s="21">
        <v>390</v>
      </c>
      <c r="U746" s="21">
        <v>1</v>
      </c>
      <c r="V746" s="21">
        <v>0</v>
      </c>
      <c r="W746" s="21">
        <v>1</v>
      </c>
      <c r="X746" s="21" t="s">
        <v>2342</v>
      </c>
      <c r="Y746" s="21" t="s">
        <v>2342</v>
      </c>
      <c r="Z746" s="21" t="s">
        <v>2342</v>
      </c>
      <c r="AA746" s="21" t="s">
        <v>2342</v>
      </c>
      <c r="AB746" s="21" t="s">
        <v>2342</v>
      </c>
      <c r="AC746" s="21" t="s">
        <v>2342</v>
      </c>
      <c r="AD746" s="21" t="s">
        <v>2342</v>
      </c>
      <c r="AE746" s="21" t="s">
        <v>2015</v>
      </c>
      <c r="AF746" s="21" t="s">
        <v>2015</v>
      </c>
      <c r="AG746" s="21" t="s">
        <v>2015</v>
      </c>
      <c r="AH746" s="21" t="s">
        <v>2015</v>
      </c>
      <c r="AI746" s="21" t="s">
        <v>2015</v>
      </c>
      <c r="AJ746" s="21" t="s">
        <v>2015</v>
      </c>
      <c r="AK746" s="21" t="s">
        <v>2015</v>
      </c>
      <c r="AL746" s="21" t="s">
        <v>4802</v>
      </c>
    </row>
    <row r="747" spans="1:38" ht="15" customHeight="1">
      <c r="A747" s="21">
        <v>159957</v>
      </c>
      <c r="B747" s="21">
        <v>661496</v>
      </c>
      <c r="C747" s="21" t="s">
        <v>137</v>
      </c>
      <c r="D747" s="21" t="s">
        <v>2125</v>
      </c>
      <c r="E747" s="21" t="s">
        <v>18</v>
      </c>
      <c r="F747" s="21" t="s">
        <v>4864</v>
      </c>
      <c r="G747" s="21" t="s">
        <v>2340</v>
      </c>
      <c r="H747" s="21" t="s">
        <v>2341</v>
      </c>
      <c r="I747" s="21" t="s">
        <v>2015</v>
      </c>
      <c r="J747" s="21" t="s">
        <v>2342</v>
      </c>
      <c r="K747" s="21" t="s">
        <v>939</v>
      </c>
      <c r="L747" s="21" t="s">
        <v>5079</v>
      </c>
      <c r="M747" s="21"/>
      <c r="N747" s="21" t="s">
        <v>3239</v>
      </c>
      <c r="O747" s="21" t="s">
        <v>2345</v>
      </c>
      <c r="P747" s="21" t="s">
        <v>3240</v>
      </c>
      <c r="Q747" s="21">
        <v>445</v>
      </c>
      <c r="R747" s="21">
        <v>0</v>
      </c>
      <c r="S747" s="21">
        <v>100</v>
      </c>
      <c r="T747" s="21">
        <v>545</v>
      </c>
      <c r="U747" s="21">
        <v>0.8165</v>
      </c>
      <c r="V747" s="21">
        <v>0</v>
      </c>
      <c r="W747" s="21">
        <v>0.8165</v>
      </c>
      <c r="X747" s="21" t="s">
        <v>2015</v>
      </c>
      <c r="Y747" s="21" t="s">
        <v>2015</v>
      </c>
      <c r="Z747" s="21" t="s">
        <v>2015</v>
      </c>
      <c r="AA747" s="21" t="s">
        <v>2015</v>
      </c>
      <c r="AB747" s="21" t="s">
        <v>2015</v>
      </c>
      <c r="AC747" s="21" t="s">
        <v>2015</v>
      </c>
      <c r="AD747" s="21" t="s">
        <v>2015</v>
      </c>
      <c r="AE747" s="21" t="s">
        <v>2342</v>
      </c>
      <c r="AF747" s="21" t="s">
        <v>2342</v>
      </c>
      <c r="AG747" s="21" t="s">
        <v>2342</v>
      </c>
      <c r="AH747" s="21" t="s">
        <v>2015</v>
      </c>
      <c r="AI747" s="21" t="s">
        <v>2015</v>
      </c>
      <c r="AJ747" s="21" t="s">
        <v>2015</v>
      </c>
      <c r="AK747" s="21" t="s">
        <v>2015</v>
      </c>
      <c r="AL747" s="21" t="s">
        <v>4802</v>
      </c>
    </row>
    <row r="748" spans="1:38" ht="15" customHeight="1">
      <c r="A748" s="21">
        <v>159957</v>
      </c>
      <c r="B748" s="21">
        <v>661499</v>
      </c>
      <c r="C748" s="21" t="s">
        <v>137</v>
      </c>
      <c r="D748" s="21" t="s">
        <v>2125</v>
      </c>
      <c r="E748" s="21" t="s">
        <v>18</v>
      </c>
      <c r="F748" s="21" t="s">
        <v>4864</v>
      </c>
      <c r="G748" s="21" t="s">
        <v>2340</v>
      </c>
      <c r="H748" s="21" t="s">
        <v>2341</v>
      </c>
      <c r="I748" s="21" t="s">
        <v>2015</v>
      </c>
      <c r="J748" s="21" t="s">
        <v>2342</v>
      </c>
      <c r="K748" s="21" t="s">
        <v>936</v>
      </c>
      <c r="L748" s="21" t="s">
        <v>3241</v>
      </c>
      <c r="M748" s="21"/>
      <c r="N748" s="21" t="s">
        <v>3239</v>
      </c>
      <c r="O748" s="21" t="s">
        <v>2345</v>
      </c>
      <c r="P748" s="21" t="s">
        <v>3240</v>
      </c>
      <c r="Q748" s="21">
        <v>278</v>
      </c>
      <c r="R748" s="21">
        <v>0</v>
      </c>
      <c r="S748" s="21">
        <v>130</v>
      </c>
      <c r="T748" s="21">
        <v>408</v>
      </c>
      <c r="U748" s="21">
        <v>0.68140000000000001</v>
      </c>
      <c r="V748" s="21">
        <v>0</v>
      </c>
      <c r="W748" s="21">
        <v>0.68140000000000001</v>
      </c>
      <c r="X748" s="21" t="s">
        <v>2342</v>
      </c>
      <c r="Y748" s="21" t="s">
        <v>2342</v>
      </c>
      <c r="Z748" s="21" t="s">
        <v>2342</v>
      </c>
      <c r="AA748" s="21" t="s">
        <v>2342</v>
      </c>
      <c r="AB748" s="21" t="s">
        <v>2342</v>
      </c>
      <c r="AC748" s="21" t="s">
        <v>2342</v>
      </c>
      <c r="AD748" s="21" t="s">
        <v>2342</v>
      </c>
      <c r="AE748" s="21" t="s">
        <v>2015</v>
      </c>
      <c r="AF748" s="21" t="s">
        <v>2015</v>
      </c>
      <c r="AG748" s="21" t="s">
        <v>2015</v>
      </c>
      <c r="AH748" s="21" t="s">
        <v>2015</v>
      </c>
      <c r="AI748" s="21" t="s">
        <v>2015</v>
      </c>
      <c r="AJ748" s="21" t="s">
        <v>2015</v>
      </c>
      <c r="AK748" s="21" t="s">
        <v>2015</v>
      </c>
      <c r="AL748" s="21" t="s">
        <v>4802</v>
      </c>
    </row>
    <row r="749" spans="1:38" ht="15" customHeight="1">
      <c r="A749" s="21">
        <v>159495</v>
      </c>
      <c r="B749" s="21">
        <v>661500</v>
      </c>
      <c r="C749" s="21" t="s">
        <v>136</v>
      </c>
      <c r="D749" s="21" t="s">
        <v>2124</v>
      </c>
      <c r="E749" s="21" t="s">
        <v>26</v>
      </c>
      <c r="F749" s="21" t="s">
        <v>4865</v>
      </c>
      <c r="G749" s="21" t="s">
        <v>2340</v>
      </c>
      <c r="H749" s="21" t="s">
        <v>2341</v>
      </c>
      <c r="I749" s="21" t="s">
        <v>2015</v>
      </c>
      <c r="J749" s="21" t="s">
        <v>2342</v>
      </c>
      <c r="K749" s="21" t="s">
        <v>934</v>
      </c>
      <c r="L749" s="21" t="s">
        <v>3235</v>
      </c>
      <c r="M749" s="21"/>
      <c r="N749" s="21" t="s">
        <v>3236</v>
      </c>
      <c r="O749" s="21" t="s">
        <v>2345</v>
      </c>
      <c r="P749" s="21" t="s">
        <v>3237</v>
      </c>
      <c r="Q749" s="21">
        <v>30</v>
      </c>
      <c r="R749" s="21">
        <v>0</v>
      </c>
      <c r="S749" s="21">
        <v>4</v>
      </c>
      <c r="T749" s="21">
        <v>34</v>
      </c>
      <c r="U749" s="21">
        <v>0.88239999999999996</v>
      </c>
      <c r="V749" s="21">
        <v>0</v>
      </c>
      <c r="W749" s="21">
        <v>0.88239999999999996</v>
      </c>
      <c r="X749" s="21" t="s">
        <v>2015</v>
      </c>
      <c r="Y749" s="21" t="s">
        <v>2342</v>
      </c>
      <c r="Z749" s="21" t="s">
        <v>2342</v>
      </c>
      <c r="AA749" s="21" t="s">
        <v>2342</v>
      </c>
      <c r="AB749" s="21" t="s">
        <v>2342</v>
      </c>
      <c r="AC749" s="21" t="s">
        <v>2342</v>
      </c>
      <c r="AD749" s="21" t="s">
        <v>2342</v>
      </c>
      <c r="AE749" s="21" t="s">
        <v>2342</v>
      </c>
      <c r="AF749" s="21" t="s">
        <v>2015</v>
      </c>
      <c r="AG749" s="21" t="s">
        <v>2015</v>
      </c>
      <c r="AH749" s="21" t="s">
        <v>2015</v>
      </c>
      <c r="AI749" s="21" t="s">
        <v>2015</v>
      </c>
      <c r="AJ749" s="21" t="s">
        <v>2015</v>
      </c>
      <c r="AK749" s="21" t="s">
        <v>2015</v>
      </c>
      <c r="AL749" s="21" t="s">
        <v>4802</v>
      </c>
    </row>
    <row r="750" spans="1:38" ht="15" customHeight="1">
      <c r="A750" s="21">
        <v>159308</v>
      </c>
      <c r="B750" s="21">
        <v>661501</v>
      </c>
      <c r="C750" s="21" t="s">
        <v>87</v>
      </c>
      <c r="D750" s="21" t="s">
        <v>2074</v>
      </c>
      <c r="E750" s="21" t="s">
        <v>26</v>
      </c>
      <c r="F750" s="21" t="s">
        <v>4865</v>
      </c>
      <c r="G750" s="21" t="s">
        <v>2340</v>
      </c>
      <c r="H750" s="21" t="s">
        <v>2341</v>
      </c>
      <c r="I750" s="21" t="s">
        <v>2015</v>
      </c>
      <c r="J750" s="21" t="s">
        <v>2342</v>
      </c>
      <c r="K750" s="21" t="s">
        <v>630</v>
      </c>
      <c r="L750" s="21" t="s">
        <v>2746</v>
      </c>
      <c r="M750" s="21"/>
      <c r="N750" s="21" t="s">
        <v>2747</v>
      </c>
      <c r="O750" s="21" t="s">
        <v>2345</v>
      </c>
      <c r="P750" s="21" t="s">
        <v>2748</v>
      </c>
      <c r="Q750" s="21">
        <v>145</v>
      </c>
      <c r="R750" s="21">
        <v>0</v>
      </c>
      <c r="S750" s="21">
        <v>41</v>
      </c>
      <c r="T750" s="21">
        <v>186</v>
      </c>
      <c r="U750" s="21">
        <v>0.77959999999999996</v>
      </c>
      <c r="V750" s="21">
        <v>0</v>
      </c>
      <c r="W750" s="21">
        <v>0.77959999999999996</v>
      </c>
      <c r="X750" s="21" t="s">
        <v>2342</v>
      </c>
      <c r="Y750" s="21" t="s">
        <v>2342</v>
      </c>
      <c r="Z750" s="21" t="s">
        <v>2342</v>
      </c>
      <c r="AA750" s="21" t="s">
        <v>2342</v>
      </c>
      <c r="AB750" s="21" t="s">
        <v>2342</v>
      </c>
      <c r="AC750" s="21" t="s">
        <v>2342</v>
      </c>
      <c r="AD750" s="21" t="s">
        <v>2342</v>
      </c>
      <c r="AE750" s="21" t="s">
        <v>2342</v>
      </c>
      <c r="AF750" s="21" t="s">
        <v>2342</v>
      </c>
      <c r="AG750" s="21" t="s">
        <v>2342</v>
      </c>
      <c r="AH750" s="21" t="s">
        <v>2342</v>
      </c>
      <c r="AI750" s="21" t="s">
        <v>2342</v>
      </c>
      <c r="AJ750" s="21" t="s">
        <v>2342</v>
      </c>
      <c r="AK750" s="21" t="s">
        <v>2342</v>
      </c>
      <c r="AL750" s="21" t="s">
        <v>4802</v>
      </c>
    </row>
    <row r="751" spans="1:38" ht="15" customHeight="1">
      <c r="A751" s="21">
        <v>159945</v>
      </c>
      <c r="B751" s="21">
        <v>661508</v>
      </c>
      <c r="C751" s="21" t="s">
        <v>215</v>
      </c>
      <c r="D751" s="21" t="s">
        <v>2203</v>
      </c>
      <c r="E751" s="21" t="s">
        <v>33</v>
      </c>
      <c r="F751" s="21" t="s">
        <v>4873</v>
      </c>
      <c r="G751" s="21" t="s">
        <v>2340</v>
      </c>
      <c r="H751" s="21" t="s">
        <v>2341</v>
      </c>
      <c r="I751" s="21" t="s">
        <v>2015</v>
      </c>
      <c r="J751" s="21" t="s">
        <v>2342</v>
      </c>
      <c r="K751" s="21" t="s">
        <v>724</v>
      </c>
      <c r="L751" s="21" t="s">
        <v>3774</v>
      </c>
      <c r="M751" s="21"/>
      <c r="N751" s="21" t="s">
        <v>3768</v>
      </c>
      <c r="O751" s="21" t="s">
        <v>2345</v>
      </c>
      <c r="P751" s="21" t="s">
        <v>3769</v>
      </c>
      <c r="Q751" s="21">
        <v>433</v>
      </c>
      <c r="R751" s="21">
        <v>0</v>
      </c>
      <c r="S751" s="21">
        <v>0</v>
      </c>
      <c r="T751" s="21">
        <v>433</v>
      </c>
      <c r="U751" s="21">
        <v>1</v>
      </c>
      <c r="V751" s="21">
        <v>0</v>
      </c>
      <c r="W751" s="21">
        <v>1</v>
      </c>
      <c r="X751" s="21" t="s">
        <v>2015</v>
      </c>
      <c r="Y751" s="21" t="s">
        <v>2342</v>
      </c>
      <c r="Z751" s="21" t="s">
        <v>2342</v>
      </c>
      <c r="AA751" s="21" t="s">
        <v>2342</v>
      </c>
      <c r="AB751" s="21" t="s">
        <v>2342</v>
      </c>
      <c r="AC751" s="21" t="s">
        <v>2342</v>
      </c>
      <c r="AD751" s="21" t="s">
        <v>2342</v>
      </c>
      <c r="AE751" s="21" t="s">
        <v>2015</v>
      </c>
      <c r="AF751" s="21" t="s">
        <v>2015</v>
      </c>
      <c r="AG751" s="21" t="s">
        <v>2015</v>
      </c>
      <c r="AH751" s="21" t="s">
        <v>2015</v>
      </c>
      <c r="AI751" s="21" t="s">
        <v>2015</v>
      </c>
      <c r="AJ751" s="21" t="s">
        <v>2015</v>
      </c>
      <c r="AK751" s="21" t="s">
        <v>2015</v>
      </c>
      <c r="AL751" s="21" t="s">
        <v>4802</v>
      </c>
    </row>
    <row r="752" spans="1:38" ht="15" customHeight="1">
      <c r="A752" s="21">
        <v>159945</v>
      </c>
      <c r="B752" s="21">
        <v>661510</v>
      </c>
      <c r="C752" s="21" t="s">
        <v>215</v>
      </c>
      <c r="D752" s="21" t="s">
        <v>2203</v>
      </c>
      <c r="E752" s="21" t="s">
        <v>33</v>
      </c>
      <c r="F752" s="21" t="s">
        <v>4873</v>
      </c>
      <c r="G752" s="21" t="s">
        <v>2340</v>
      </c>
      <c r="H752" s="21" t="s">
        <v>2341</v>
      </c>
      <c r="I752" s="21" t="s">
        <v>2015</v>
      </c>
      <c r="J752" s="21" t="s">
        <v>2342</v>
      </c>
      <c r="K752" s="21" t="s">
        <v>790</v>
      </c>
      <c r="L752" s="21" t="s">
        <v>3778</v>
      </c>
      <c r="M752" s="21"/>
      <c r="N752" s="21" t="s">
        <v>3787</v>
      </c>
      <c r="O752" s="21" t="s">
        <v>2345</v>
      </c>
      <c r="P752" s="21" t="s">
        <v>3769</v>
      </c>
      <c r="Q752" s="21">
        <v>525</v>
      </c>
      <c r="R752" s="21">
        <v>0</v>
      </c>
      <c r="S752" s="21">
        <v>129</v>
      </c>
      <c r="T752" s="21">
        <v>654</v>
      </c>
      <c r="U752" s="21">
        <v>0.80279999999999996</v>
      </c>
      <c r="V752" s="21">
        <v>0</v>
      </c>
      <c r="W752" s="21">
        <v>0.80279999999999996</v>
      </c>
      <c r="X752" s="21" t="s">
        <v>2015</v>
      </c>
      <c r="Y752" s="21" t="s">
        <v>2342</v>
      </c>
      <c r="Z752" s="21" t="s">
        <v>2342</v>
      </c>
      <c r="AA752" s="21" t="s">
        <v>2342</v>
      </c>
      <c r="AB752" s="21" t="s">
        <v>2342</v>
      </c>
      <c r="AC752" s="21" t="s">
        <v>2342</v>
      </c>
      <c r="AD752" s="21" t="s">
        <v>2342</v>
      </c>
      <c r="AE752" s="21" t="s">
        <v>2015</v>
      </c>
      <c r="AF752" s="21" t="s">
        <v>2015</v>
      </c>
      <c r="AG752" s="21" t="s">
        <v>2015</v>
      </c>
      <c r="AH752" s="21" t="s">
        <v>2015</v>
      </c>
      <c r="AI752" s="21" t="s">
        <v>2015</v>
      </c>
      <c r="AJ752" s="21" t="s">
        <v>2015</v>
      </c>
      <c r="AK752" s="21" t="s">
        <v>2015</v>
      </c>
      <c r="AL752" s="21" t="s">
        <v>4802</v>
      </c>
    </row>
    <row r="753" spans="1:38" ht="15" customHeight="1">
      <c r="A753" s="21">
        <v>159945</v>
      </c>
      <c r="B753" s="21">
        <v>661517</v>
      </c>
      <c r="C753" s="21" t="s">
        <v>215</v>
      </c>
      <c r="D753" s="21" t="s">
        <v>2203</v>
      </c>
      <c r="E753" s="21" t="s">
        <v>33</v>
      </c>
      <c r="F753" s="21" t="s">
        <v>4873</v>
      </c>
      <c r="G753" s="21" t="s">
        <v>2340</v>
      </c>
      <c r="H753" s="21" t="s">
        <v>2341</v>
      </c>
      <c r="I753" s="21" t="s">
        <v>2015</v>
      </c>
      <c r="J753" s="21" t="s">
        <v>2342</v>
      </c>
      <c r="K753" s="21" t="s">
        <v>1369</v>
      </c>
      <c r="L753" s="21" t="s">
        <v>3783</v>
      </c>
      <c r="M753" s="21"/>
      <c r="N753" s="21" t="s">
        <v>3768</v>
      </c>
      <c r="O753" s="21" t="s">
        <v>2345</v>
      </c>
      <c r="P753" s="21" t="s">
        <v>3769</v>
      </c>
      <c r="Q753" s="21">
        <v>2616</v>
      </c>
      <c r="R753" s="21">
        <v>0</v>
      </c>
      <c r="S753" s="21">
        <v>232</v>
      </c>
      <c r="T753" s="21">
        <v>2848</v>
      </c>
      <c r="U753" s="21">
        <v>0.91849999999999998</v>
      </c>
      <c r="V753" s="21">
        <v>0</v>
      </c>
      <c r="W753" s="21">
        <v>0.91849999999999998</v>
      </c>
      <c r="X753" s="21" t="s">
        <v>2015</v>
      </c>
      <c r="Y753" s="21" t="s">
        <v>2015</v>
      </c>
      <c r="Z753" s="21" t="s">
        <v>2015</v>
      </c>
      <c r="AA753" s="21" t="s">
        <v>2015</v>
      </c>
      <c r="AB753" s="21" t="s">
        <v>2015</v>
      </c>
      <c r="AC753" s="21" t="s">
        <v>2015</v>
      </c>
      <c r="AD753" s="21" t="s">
        <v>2015</v>
      </c>
      <c r="AE753" s="21" t="s">
        <v>2015</v>
      </c>
      <c r="AF753" s="21" t="s">
        <v>2015</v>
      </c>
      <c r="AG753" s="21" t="s">
        <v>2015</v>
      </c>
      <c r="AH753" s="21" t="s">
        <v>2342</v>
      </c>
      <c r="AI753" s="21" t="s">
        <v>2342</v>
      </c>
      <c r="AJ753" s="21" t="s">
        <v>2342</v>
      </c>
      <c r="AK753" s="21" t="s">
        <v>2342</v>
      </c>
      <c r="AL753" s="21" t="s">
        <v>4802</v>
      </c>
    </row>
    <row r="754" spans="1:38" ht="15" customHeight="1">
      <c r="A754" s="21">
        <v>159945</v>
      </c>
      <c r="B754" s="21">
        <v>661518</v>
      </c>
      <c r="C754" s="21" t="s">
        <v>215</v>
      </c>
      <c r="D754" s="21" t="s">
        <v>2203</v>
      </c>
      <c r="E754" s="21" t="s">
        <v>33</v>
      </c>
      <c r="F754" s="21" t="s">
        <v>4873</v>
      </c>
      <c r="G754" s="21" t="s">
        <v>2340</v>
      </c>
      <c r="H754" s="21" t="s">
        <v>2341</v>
      </c>
      <c r="I754" s="21" t="s">
        <v>2015</v>
      </c>
      <c r="J754" s="21" t="s">
        <v>2342</v>
      </c>
      <c r="K754" s="21" t="s">
        <v>1367</v>
      </c>
      <c r="L754" s="21" t="s">
        <v>3781</v>
      </c>
      <c r="M754" s="21"/>
      <c r="N754" s="21" t="s">
        <v>3768</v>
      </c>
      <c r="O754" s="21" t="s">
        <v>2345</v>
      </c>
      <c r="P754" s="21" t="s">
        <v>3769</v>
      </c>
      <c r="Q754" s="21">
        <v>493</v>
      </c>
      <c r="R754" s="21">
        <v>0</v>
      </c>
      <c r="S754" s="21">
        <v>0</v>
      </c>
      <c r="T754" s="21">
        <v>493</v>
      </c>
      <c r="U754" s="21">
        <v>1</v>
      </c>
      <c r="V754" s="21">
        <v>0</v>
      </c>
      <c r="W754" s="21">
        <v>1</v>
      </c>
      <c r="X754" s="21" t="s">
        <v>2015</v>
      </c>
      <c r="Y754" s="21" t="s">
        <v>2015</v>
      </c>
      <c r="Z754" s="21" t="s">
        <v>2015</v>
      </c>
      <c r="AA754" s="21" t="s">
        <v>2015</v>
      </c>
      <c r="AB754" s="21" t="s">
        <v>2015</v>
      </c>
      <c r="AC754" s="21" t="s">
        <v>2015</v>
      </c>
      <c r="AD754" s="21" t="s">
        <v>2015</v>
      </c>
      <c r="AE754" s="21" t="s">
        <v>2015</v>
      </c>
      <c r="AF754" s="21" t="s">
        <v>2015</v>
      </c>
      <c r="AG754" s="21" t="s">
        <v>2015</v>
      </c>
      <c r="AH754" s="21" t="s">
        <v>2342</v>
      </c>
      <c r="AI754" s="21" t="s">
        <v>2342</v>
      </c>
      <c r="AJ754" s="21" t="s">
        <v>2342</v>
      </c>
      <c r="AK754" s="21" t="s">
        <v>2342</v>
      </c>
      <c r="AL754" s="21" t="s">
        <v>4802</v>
      </c>
    </row>
    <row r="755" spans="1:38" ht="15" customHeight="1">
      <c r="A755" s="21">
        <v>159285</v>
      </c>
      <c r="B755" s="21">
        <v>661521</v>
      </c>
      <c r="C755" s="21" t="s">
        <v>190</v>
      </c>
      <c r="D755" s="21" t="s">
        <v>2178</v>
      </c>
      <c r="E755" s="21" t="s">
        <v>33</v>
      </c>
      <c r="F755" s="21" t="s">
        <v>4873</v>
      </c>
      <c r="G755" s="21" t="s">
        <v>2340</v>
      </c>
      <c r="H755" s="21" t="s">
        <v>2341</v>
      </c>
      <c r="I755" s="21" t="s">
        <v>2015</v>
      </c>
      <c r="J755" s="21" t="s">
        <v>2342</v>
      </c>
      <c r="K755" s="21" t="s">
        <v>1227</v>
      </c>
      <c r="L755" s="21" t="s">
        <v>3599</v>
      </c>
      <c r="M755" s="21"/>
      <c r="N755" s="21" t="s">
        <v>3597</v>
      </c>
      <c r="O755" s="21" t="s">
        <v>2345</v>
      </c>
      <c r="P755" s="21" t="s">
        <v>3598</v>
      </c>
      <c r="Q755" s="21">
        <v>555</v>
      </c>
      <c r="R755" s="21">
        <v>0</v>
      </c>
      <c r="S755" s="21">
        <v>18</v>
      </c>
      <c r="T755" s="21">
        <v>573</v>
      </c>
      <c r="U755" s="21">
        <v>0.96860000000000002</v>
      </c>
      <c r="V755" s="21">
        <v>0</v>
      </c>
      <c r="W755" s="21">
        <v>0.96860000000000002</v>
      </c>
      <c r="X755" s="21" t="s">
        <v>2015</v>
      </c>
      <c r="Y755" s="21" t="s">
        <v>2015</v>
      </c>
      <c r="Z755" s="21" t="s">
        <v>2015</v>
      </c>
      <c r="AA755" s="21" t="s">
        <v>2015</v>
      </c>
      <c r="AB755" s="21" t="s">
        <v>2015</v>
      </c>
      <c r="AC755" s="21" t="s">
        <v>2015</v>
      </c>
      <c r="AD755" s="21" t="s">
        <v>2015</v>
      </c>
      <c r="AE755" s="21" t="s">
        <v>2015</v>
      </c>
      <c r="AF755" s="21" t="s">
        <v>2015</v>
      </c>
      <c r="AG755" s="21" t="s">
        <v>2015</v>
      </c>
      <c r="AH755" s="21" t="s">
        <v>2342</v>
      </c>
      <c r="AI755" s="21" t="s">
        <v>2342</v>
      </c>
      <c r="AJ755" s="21" t="s">
        <v>2342</v>
      </c>
      <c r="AK755" s="21" t="s">
        <v>2342</v>
      </c>
      <c r="AL755" s="21" t="s">
        <v>4802</v>
      </c>
    </row>
    <row r="756" spans="1:38" ht="15" customHeight="1">
      <c r="A756" s="21">
        <v>159285</v>
      </c>
      <c r="B756" s="21">
        <v>661524</v>
      </c>
      <c r="C756" s="21" t="s">
        <v>190</v>
      </c>
      <c r="D756" s="21" t="s">
        <v>2178</v>
      </c>
      <c r="E756" s="21" t="s">
        <v>33</v>
      </c>
      <c r="F756" s="21" t="s">
        <v>4873</v>
      </c>
      <c r="G756" s="21" t="s">
        <v>2340</v>
      </c>
      <c r="H756" s="21" t="s">
        <v>2341</v>
      </c>
      <c r="I756" s="21" t="s">
        <v>2015</v>
      </c>
      <c r="J756" s="21" t="s">
        <v>2342</v>
      </c>
      <c r="K756" s="21" t="s">
        <v>1229</v>
      </c>
      <c r="L756" s="21" t="s">
        <v>3600</v>
      </c>
      <c r="M756" s="21"/>
      <c r="N756" s="21" t="s">
        <v>3597</v>
      </c>
      <c r="O756" s="21" t="s">
        <v>2345</v>
      </c>
      <c r="P756" s="21" t="s">
        <v>3598</v>
      </c>
      <c r="Q756" s="21">
        <v>37</v>
      </c>
      <c r="R756" s="21">
        <v>0</v>
      </c>
      <c r="S756" s="21">
        <v>0</v>
      </c>
      <c r="T756" s="21">
        <v>37</v>
      </c>
      <c r="U756" s="21">
        <v>1</v>
      </c>
      <c r="V756" s="21">
        <v>0</v>
      </c>
      <c r="W756" s="21">
        <v>1</v>
      </c>
      <c r="X756" s="21" t="s">
        <v>2015</v>
      </c>
      <c r="Y756" s="21" t="s">
        <v>2015</v>
      </c>
      <c r="Z756" s="21" t="s">
        <v>2015</v>
      </c>
      <c r="AA756" s="21" t="s">
        <v>2015</v>
      </c>
      <c r="AB756" s="21" t="s">
        <v>2015</v>
      </c>
      <c r="AC756" s="21" t="s">
        <v>2015</v>
      </c>
      <c r="AD756" s="21" t="s">
        <v>2015</v>
      </c>
      <c r="AE756" s="21" t="s">
        <v>2015</v>
      </c>
      <c r="AF756" s="21" t="s">
        <v>2015</v>
      </c>
      <c r="AG756" s="21" t="s">
        <v>2015</v>
      </c>
      <c r="AH756" s="21" t="s">
        <v>2342</v>
      </c>
      <c r="AI756" s="21" t="s">
        <v>2342</v>
      </c>
      <c r="AJ756" s="21" t="s">
        <v>2342</v>
      </c>
      <c r="AK756" s="21" t="s">
        <v>2342</v>
      </c>
      <c r="AL756" s="21" t="s">
        <v>4802</v>
      </c>
    </row>
    <row r="757" spans="1:38" ht="15" customHeight="1">
      <c r="A757" s="21">
        <v>158999</v>
      </c>
      <c r="B757" s="21">
        <v>661525</v>
      </c>
      <c r="C757" s="21" t="s">
        <v>134</v>
      </c>
      <c r="D757" s="21" t="s">
        <v>2122</v>
      </c>
      <c r="E757" s="21" t="s">
        <v>33</v>
      </c>
      <c r="F757" s="21" t="s">
        <v>4873</v>
      </c>
      <c r="G757" s="21" t="s">
        <v>2340</v>
      </c>
      <c r="H757" s="21" t="s">
        <v>2341</v>
      </c>
      <c r="I757" s="21" t="s">
        <v>2015</v>
      </c>
      <c r="J757" s="21" t="s">
        <v>2342</v>
      </c>
      <c r="K757" s="21" t="s">
        <v>930</v>
      </c>
      <c r="L757" s="21" t="s">
        <v>5458</v>
      </c>
      <c r="M757" s="21"/>
      <c r="N757" s="21" t="s">
        <v>3230</v>
      </c>
      <c r="O757" s="21" t="s">
        <v>2345</v>
      </c>
      <c r="P757" s="21" t="s">
        <v>3231</v>
      </c>
      <c r="Q757" s="21">
        <v>33</v>
      </c>
      <c r="R757" s="21">
        <v>0</v>
      </c>
      <c r="S757" s="21">
        <v>0</v>
      </c>
      <c r="T757" s="21">
        <v>33</v>
      </c>
      <c r="U757" s="21">
        <v>1</v>
      </c>
      <c r="V757" s="21">
        <v>0</v>
      </c>
      <c r="W757" s="21">
        <v>1</v>
      </c>
      <c r="X757" s="21" t="s">
        <v>2342</v>
      </c>
      <c r="Y757" s="21" t="s">
        <v>2342</v>
      </c>
      <c r="Z757" s="21" t="s">
        <v>2342</v>
      </c>
      <c r="AA757" s="21" t="s">
        <v>2342</v>
      </c>
      <c r="AB757" s="21" t="s">
        <v>2342</v>
      </c>
      <c r="AC757" s="21" t="s">
        <v>2342</v>
      </c>
      <c r="AD757" s="21" t="s">
        <v>2342</v>
      </c>
      <c r="AE757" s="21" t="s">
        <v>2342</v>
      </c>
      <c r="AF757" s="21" t="s">
        <v>2015</v>
      </c>
      <c r="AG757" s="21" t="s">
        <v>2015</v>
      </c>
      <c r="AH757" s="21" t="s">
        <v>2015</v>
      </c>
      <c r="AI757" s="21" t="s">
        <v>2015</v>
      </c>
      <c r="AJ757" s="21" t="s">
        <v>2015</v>
      </c>
      <c r="AK757" s="21" t="s">
        <v>2015</v>
      </c>
      <c r="AL757" s="21" t="s">
        <v>4802</v>
      </c>
    </row>
    <row r="758" spans="1:38" ht="15" customHeight="1">
      <c r="A758" s="21">
        <v>158999</v>
      </c>
      <c r="B758" s="21">
        <v>661526</v>
      </c>
      <c r="C758" s="21" t="s">
        <v>134</v>
      </c>
      <c r="D758" s="21" t="s">
        <v>2122</v>
      </c>
      <c r="E758" s="21" t="s">
        <v>33</v>
      </c>
      <c r="F758" s="21" t="s">
        <v>4873</v>
      </c>
      <c r="G758" s="21" t="s">
        <v>2340</v>
      </c>
      <c r="H758" s="21" t="s">
        <v>2341</v>
      </c>
      <c r="I758" s="21" t="s">
        <v>2015</v>
      </c>
      <c r="J758" s="21" t="s">
        <v>2342</v>
      </c>
      <c r="K758" s="21" t="s">
        <v>931</v>
      </c>
      <c r="L758" s="21" t="s">
        <v>5076</v>
      </c>
      <c r="M758" s="21"/>
      <c r="N758" s="21" t="s">
        <v>3230</v>
      </c>
      <c r="O758" s="21" t="s">
        <v>2345</v>
      </c>
      <c r="P758" s="21" t="s">
        <v>3231</v>
      </c>
      <c r="Q758" s="21">
        <v>13</v>
      </c>
      <c r="R758" s="21">
        <v>0</v>
      </c>
      <c r="S758" s="21">
        <v>7</v>
      </c>
      <c r="T758" s="21">
        <v>20</v>
      </c>
      <c r="U758" s="21">
        <v>0.65</v>
      </c>
      <c r="V758" s="21">
        <v>0</v>
      </c>
      <c r="W758" s="21">
        <v>0.65</v>
      </c>
      <c r="X758" s="21" t="s">
        <v>2015</v>
      </c>
      <c r="Y758" s="21" t="s">
        <v>2015</v>
      </c>
      <c r="Z758" s="21" t="s">
        <v>2015</v>
      </c>
      <c r="AA758" s="21" t="s">
        <v>2015</v>
      </c>
      <c r="AB758" s="21" t="s">
        <v>2015</v>
      </c>
      <c r="AC758" s="21" t="s">
        <v>2015</v>
      </c>
      <c r="AD758" s="21" t="s">
        <v>2015</v>
      </c>
      <c r="AE758" s="21" t="s">
        <v>2015</v>
      </c>
      <c r="AF758" s="21" t="s">
        <v>2342</v>
      </c>
      <c r="AG758" s="21" t="s">
        <v>2342</v>
      </c>
      <c r="AH758" s="21" t="s">
        <v>2342</v>
      </c>
      <c r="AI758" s="21" t="s">
        <v>2342</v>
      </c>
      <c r="AJ758" s="21" t="s">
        <v>2342</v>
      </c>
      <c r="AK758" s="21" t="s">
        <v>2342</v>
      </c>
      <c r="AL758" s="21" t="s">
        <v>4802</v>
      </c>
    </row>
    <row r="759" spans="1:38" ht="15" customHeight="1">
      <c r="A759" s="21">
        <v>159983</v>
      </c>
      <c r="B759" s="21">
        <v>661528</v>
      </c>
      <c r="C759" s="21" t="s">
        <v>296</v>
      </c>
      <c r="D759" s="21" t="s">
        <v>2285</v>
      </c>
      <c r="E759" s="21" t="s">
        <v>24</v>
      </c>
      <c r="F759" s="21" t="s">
        <v>4873</v>
      </c>
      <c r="G759" s="21" t="s">
        <v>2340</v>
      </c>
      <c r="H759" s="21" t="s">
        <v>2341</v>
      </c>
      <c r="I759" s="21" t="s">
        <v>2015</v>
      </c>
      <c r="J759" s="21" t="s">
        <v>2342</v>
      </c>
      <c r="K759" s="21" t="s">
        <v>1906</v>
      </c>
      <c r="L759" s="21" t="s">
        <v>4515</v>
      </c>
      <c r="M759" s="21" t="s">
        <v>4514</v>
      </c>
      <c r="N759" s="21" t="s">
        <v>4511</v>
      </c>
      <c r="O759" s="21" t="s">
        <v>2345</v>
      </c>
      <c r="P759" s="21" t="s">
        <v>4512</v>
      </c>
      <c r="Q759" s="21">
        <v>406</v>
      </c>
      <c r="R759" s="21">
        <v>0</v>
      </c>
      <c r="S759" s="21">
        <v>0</v>
      </c>
      <c r="T759" s="21">
        <v>406</v>
      </c>
      <c r="U759" s="21">
        <v>1</v>
      </c>
      <c r="V759" s="21">
        <v>0</v>
      </c>
      <c r="W759" s="21">
        <v>1</v>
      </c>
      <c r="X759" s="21" t="s">
        <v>2342</v>
      </c>
      <c r="Y759" s="21" t="s">
        <v>2342</v>
      </c>
      <c r="Z759" s="21" t="s">
        <v>2342</v>
      </c>
      <c r="AA759" s="21" t="s">
        <v>2342</v>
      </c>
      <c r="AB759" s="21" t="s">
        <v>2342</v>
      </c>
      <c r="AC759" s="21" t="s">
        <v>2342</v>
      </c>
      <c r="AD759" s="21" t="s">
        <v>2342</v>
      </c>
      <c r="AE759" s="21" t="s">
        <v>2015</v>
      </c>
      <c r="AF759" s="21" t="s">
        <v>2015</v>
      </c>
      <c r="AG759" s="21" t="s">
        <v>2015</v>
      </c>
      <c r="AH759" s="21" t="s">
        <v>2015</v>
      </c>
      <c r="AI759" s="21" t="s">
        <v>2015</v>
      </c>
      <c r="AJ759" s="21" t="s">
        <v>2015</v>
      </c>
      <c r="AK759" s="21" t="s">
        <v>2015</v>
      </c>
      <c r="AL759" s="21" t="s">
        <v>4802</v>
      </c>
    </row>
    <row r="760" spans="1:38" ht="15" customHeight="1">
      <c r="A760" s="21">
        <v>159964</v>
      </c>
      <c r="B760" s="21">
        <v>661531</v>
      </c>
      <c r="C760" s="21" t="s">
        <v>83</v>
      </c>
      <c r="D760" s="21" t="s">
        <v>2070</v>
      </c>
      <c r="E760" s="21" t="s">
        <v>24</v>
      </c>
      <c r="F760" s="21" t="s">
        <v>4873</v>
      </c>
      <c r="G760" s="21" t="s">
        <v>2340</v>
      </c>
      <c r="H760" s="21" t="s">
        <v>2341</v>
      </c>
      <c r="I760" s="21" t="s">
        <v>2015</v>
      </c>
      <c r="J760" s="21" t="s">
        <v>2342</v>
      </c>
      <c r="K760" s="21" t="s">
        <v>623</v>
      </c>
      <c r="L760" s="21" t="s">
        <v>4996</v>
      </c>
      <c r="M760" s="21"/>
      <c r="N760" s="21" t="s">
        <v>2731</v>
      </c>
      <c r="O760" s="21" t="s">
        <v>2345</v>
      </c>
      <c r="P760" s="21" t="s">
        <v>2732</v>
      </c>
      <c r="Q760" s="21">
        <v>40</v>
      </c>
      <c r="R760" s="21">
        <v>6</v>
      </c>
      <c r="S760" s="21">
        <v>48</v>
      </c>
      <c r="T760" s="21">
        <v>94</v>
      </c>
      <c r="U760" s="21">
        <v>0.42549999999999999</v>
      </c>
      <c r="V760" s="21">
        <v>6.3799999999999996E-2</v>
      </c>
      <c r="W760" s="21">
        <v>0.4894</v>
      </c>
      <c r="X760" s="21" t="s">
        <v>2342</v>
      </c>
      <c r="Y760" s="21" t="s">
        <v>2342</v>
      </c>
      <c r="Z760" s="21" t="s">
        <v>2342</v>
      </c>
      <c r="AA760" s="21" t="s">
        <v>2342</v>
      </c>
      <c r="AB760" s="21" t="s">
        <v>2342</v>
      </c>
      <c r="AC760" s="21" t="s">
        <v>2342</v>
      </c>
      <c r="AD760" s="21" t="s">
        <v>2342</v>
      </c>
      <c r="AE760" s="21" t="s">
        <v>2015</v>
      </c>
      <c r="AF760" s="21" t="s">
        <v>2015</v>
      </c>
      <c r="AG760" s="21" t="s">
        <v>2015</v>
      </c>
      <c r="AH760" s="21" t="s">
        <v>2015</v>
      </c>
      <c r="AI760" s="21" t="s">
        <v>2015</v>
      </c>
      <c r="AJ760" s="21" t="s">
        <v>2015</v>
      </c>
      <c r="AK760" s="21" t="s">
        <v>2015</v>
      </c>
      <c r="AL760" s="21" t="s">
        <v>4803</v>
      </c>
    </row>
    <row r="761" spans="1:38" ht="15" customHeight="1">
      <c r="A761" s="21">
        <v>159964</v>
      </c>
      <c r="B761" s="21">
        <v>661532</v>
      </c>
      <c r="C761" s="21" t="s">
        <v>83</v>
      </c>
      <c r="D761" s="21" t="s">
        <v>2070</v>
      </c>
      <c r="E761" s="21" t="s">
        <v>24</v>
      </c>
      <c r="F761" s="21" t="s">
        <v>4873</v>
      </c>
      <c r="G761" s="21" t="s">
        <v>2340</v>
      </c>
      <c r="H761" s="21" t="s">
        <v>2341</v>
      </c>
      <c r="I761" s="21" t="s">
        <v>2015</v>
      </c>
      <c r="J761" s="21" t="s">
        <v>2342</v>
      </c>
      <c r="K761" s="21" t="s">
        <v>622</v>
      </c>
      <c r="L761" s="21" t="s">
        <v>4995</v>
      </c>
      <c r="M761" s="21"/>
      <c r="N761" s="21" t="s">
        <v>2731</v>
      </c>
      <c r="O761" s="21" t="s">
        <v>2345</v>
      </c>
      <c r="P761" s="21" t="s">
        <v>2732</v>
      </c>
      <c r="Q761" s="21">
        <v>26</v>
      </c>
      <c r="R761" s="21">
        <v>10</v>
      </c>
      <c r="S761" s="21">
        <v>54</v>
      </c>
      <c r="T761" s="21">
        <v>90</v>
      </c>
      <c r="U761" s="21">
        <v>0.28889999999999999</v>
      </c>
      <c r="V761" s="21">
        <v>0.1111</v>
      </c>
      <c r="W761" s="21">
        <v>0.4</v>
      </c>
      <c r="X761" s="21" t="s">
        <v>2015</v>
      </c>
      <c r="Y761" s="21" t="s">
        <v>2015</v>
      </c>
      <c r="Z761" s="21" t="s">
        <v>2015</v>
      </c>
      <c r="AA761" s="21" t="s">
        <v>2015</v>
      </c>
      <c r="AB761" s="21" t="s">
        <v>2015</v>
      </c>
      <c r="AC761" s="21" t="s">
        <v>2015</v>
      </c>
      <c r="AD761" s="21" t="s">
        <v>2015</v>
      </c>
      <c r="AE761" s="21" t="s">
        <v>2015</v>
      </c>
      <c r="AF761" s="21" t="s">
        <v>2015</v>
      </c>
      <c r="AG761" s="21" t="s">
        <v>2015</v>
      </c>
      <c r="AH761" s="21" t="s">
        <v>2342</v>
      </c>
      <c r="AI761" s="21" t="s">
        <v>2342</v>
      </c>
      <c r="AJ761" s="21" t="s">
        <v>2342</v>
      </c>
      <c r="AK761" s="21" t="s">
        <v>2342</v>
      </c>
      <c r="AL761" s="21" t="s">
        <v>4803</v>
      </c>
    </row>
    <row r="762" spans="1:38" ht="15" customHeight="1">
      <c r="A762" s="21">
        <v>159960</v>
      </c>
      <c r="B762" s="21">
        <v>661534</v>
      </c>
      <c r="C762" s="21" t="s">
        <v>260</v>
      </c>
      <c r="D762" s="21" t="s">
        <v>2248</v>
      </c>
      <c r="E762" s="21" t="s">
        <v>24</v>
      </c>
      <c r="F762" s="21" t="s">
        <v>4873</v>
      </c>
      <c r="G762" s="21" t="s">
        <v>2340</v>
      </c>
      <c r="H762" s="21" t="s">
        <v>2341</v>
      </c>
      <c r="I762" s="21" t="s">
        <v>2015</v>
      </c>
      <c r="J762" s="21" t="s">
        <v>2342</v>
      </c>
      <c r="K762" s="21" t="s">
        <v>1676</v>
      </c>
      <c r="L762" s="21" t="s">
        <v>4175</v>
      </c>
      <c r="M762" s="21"/>
      <c r="N762" s="21" t="s">
        <v>4173</v>
      </c>
      <c r="O762" s="21" t="s">
        <v>2345</v>
      </c>
      <c r="P762" s="21" t="s">
        <v>4174</v>
      </c>
      <c r="Q762" s="21">
        <v>106</v>
      </c>
      <c r="R762" s="21">
        <v>0</v>
      </c>
      <c r="S762" s="21">
        <v>0</v>
      </c>
      <c r="T762" s="21">
        <v>106</v>
      </c>
      <c r="U762" s="21">
        <v>1</v>
      </c>
      <c r="V762" s="21">
        <v>0</v>
      </c>
      <c r="W762" s="21">
        <v>1</v>
      </c>
      <c r="X762" s="21" t="s">
        <v>2015</v>
      </c>
      <c r="Y762" s="21" t="s">
        <v>2015</v>
      </c>
      <c r="Z762" s="21" t="s">
        <v>2015</v>
      </c>
      <c r="AA762" s="21" t="s">
        <v>2015</v>
      </c>
      <c r="AB762" s="21" t="s">
        <v>2015</v>
      </c>
      <c r="AC762" s="21" t="s">
        <v>2015</v>
      </c>
      <c r="AD762" s="21" t="s">
        <v>2015</v>
      </c>
      <c r="AE762" s="21" t="s">
        <v>2342</v>
      </c>
      <c r="AF762" s="21" t="s">
        <v>2342</v>
      </c>
      <c r="AG762" s="21" t="s">
        <v>2342</v>
      </c>
      <c r="AH762" s="21" t="s">
        <v>2015</v>
      </c>
      <c r="AI762" s="21" t="s">
        <v>2015</v>
      </c>
      <c r="AJ762" s="21" t="s">
        <v>2015</v>
      </c>
      <c r="AK762" s="21" t="s">
        <v>2015</v>
      </c>
      <c r="AL762" s="21" t="s">
        <v>4802</v>
      </c>
    </row>
    <row r="763" spans="1:38" ht="15" customHeight="1">
      <c r="A763" s="21">
        <v>159969</v>
      </c>
      <c r="B763" s="21">
        <v>661536</v>
      </c>
      <c r="C763" s="21" t="s">
        <v>246</v>
      </c>
      <c r="D763" s="21" t="s">
        <v>2234</v>
      </c>
      <c r="E763" s="21" t="s">
        <v>24</v>
      </c>
      <c r="F763" s="21" t="s">
        <v>4873</v>
      </c>
      <c r="G763" s="21" t="s">
        <v>2340</v>
      </c>
      <c r="H763" s="21" t="s">
        <v>2341</v>
      </c>
      <c r="I763" s="21" t="s">
        <v>2015</v>
      </c>
      <c r="J763" s="21" t="s">
        <v>2342</v>
      </c>
      <c r="K763" s="21" t="s">
        <v>1509</v>
      </c>
      <c r="L763" s="21" t="s">
        <v>5536</v>
      </c>
      <c r="M763" s="21"/>
      <c r="N763" s="21" t="s">
        <v>3975</v>
      </c>
      <c r="O763" s="21" t="s">
        <v>2345</v>
      </c>
      <c r="P763" s="21" t="s">
        <v>3976</v>
      </c>
      <c r="Q763" s="21">
        <v>398</v>
      </c>
      <c r="R763" s="21">
        <v>0</v>
      </c>
      <c r="S763" s="21">
        <v>102</v>
      </c>
      <c r="T763" s="21">
        <v>500</v>
      </c>
      <c r="U763" s="21">
        <v>0.79600000000000004</v>
      </c>
      <c r="V763" s="21">
        <v>0</v>
      </c>
      <c r="W763" s="21">
        <v>0.79600000000000004</v>
      </c>
      <c r="X763" s="21" t="s">
        <v>2342</v>
      </c>
      <c r="Y763" s="21" t="s">
        <v>2342</v>
      </c>
      <c r="Z763" s="21" t="s">
        <v>2342</v>
      </c>
      <c r="AA763" s="21" t="s">
        <v>2342</v>
      </c>
      <c r="AB763" s="21" t="s">
        <v>2342</v>
      </c>
      <c r="AC763" s="21" t="s">
        <v>2015</v>
      </c>
      <c r="AD763" s="21" t="s">
        <v>2015</v>
      </c>
      <c r="AE763" s="21" t="s">
        <v>2015</v>
      </c>
      <c r="AF763" s="21" t="s">
        <v>2015</v>
      </c>
      <c r="AG763" s="21" t="s">
        <v>2015</v>
      </c>
      <c r="AH763" s="21" t="s">
        <v>2015</v>
      </c>
      <c r="AI763" s="21" t="s">
        <v>2015</v>
      </c>
      <c r="AJ763" s="21" t="s">
        <v>2015</v>
      </c>
      <c r="AK763" s="21" t="s">
        <v>2015</v>
      </c>
      <c r="AL763" s="21" t="s">
        <v>4802</v>
      </c>
    </row>
    <row r="764" spans="1:38" ht="15" customHeight="1">
      <c r="A764" s="21">
        <v>159969</v>
      </c>
      <c r="B764" s="21">
        <v>661537</v>
      </c>
      <c r="C764" s="21" t="s">
        <v>246</v>
      </c>
      <c r="D764" s="21" t="s">
        <v>2234</v>
      </c>
      <c r="E764" s="21" t="s">
        <v>24</v>
      </c>
      <c r="F764" s="21" t="s">
        <v>4873</v>
      </c>
      <c r="G764" s="21" t="s">
        <v>2340</v>
      </c>
      <c r="H764" s="21" t="s">
        <v>2341</v>
      </c>
      <c r="I764" s="21" t="s">
        <v>2015</v>
      </c>
      <c r="J764" s="21" t="s">
        <v>2342</v>
      </c>
      <c r="K764" s="21" t="s">
        <v>1512</v>
      </c>
      <c r="L764" s="21" t="s">
        <v>3979</v>
      </c>
      <c r="M764" s="21"/>
      <c r="N764" s="21" t="s">
        <v>3975</v>
      </c>
      <c r="O764" s="21" t="s">
        <v>2345</v>
      </c>
      <c r="P764" s="21" t="s">
        <v>3976</v>
      </c>
      <c r="Q764" s="21">
        <v>221</v>
      </c>
      <c r="R764" s="21">
        <v>0</v>
      </c>
      <c r="S764" s="21">
        <v>62</v>
      </c>
      <c r="T764" s="21">
        <v>283</v>
      </c>
      <c r="U764" s="21">
        <v>0.78090000000000004</v>
      </c>
      <c r="V764" s="21">
        <v>0</v>
      </c>
      <c r="W764" s="21">
        <v>0.78090000000000004</v>
      </c>
      <c r="X764" s="21" t="s">
        <v>2015</v>
      </c>
      <c r="Y764" s="21" t="s">
        <v>2015</v>
      </c>
      <c r="Z764" s="21" t="s">
        <v>2015</v>
      </c>
      <c r="AA764" s="21" t="s">
        <v>2015</v>
      </c>
      <c r="AB764" s="21" t="s">
        <v>2015</v>
      </c>
      <c r="AC764" s="21" t="s">
        <v>2015</v>
      </c>
      <c r="AD764" s="21" t="s">
        <v>2015</v>
      </c>
      <c r="AE764" s="21" t="s">
        <v>2015</v>
      </c>
      <c r="AF764" s="21" t="s">
        <v>2342</v>
      </c>
      <c r="AG764" s="21" t="s">
        <v>2342</v>
      </c>
      <c r="AH764" s="21" t="s">
        <v>2015</v>
      </c>
      <c r="AI764" s="21" t="s">
        <v>2015</v>
      </c>
      <c r="AJ764" s="21" t="s">
        <v>2015</v>
      </c>
      <c r="AK764" s="21" t="s">
        <v>2015</v>
      </c>
      <c r="AL764" s="21" t="s">
        <v>4802</v>
      </c>
    </row>
    <row r="765" spans="1:38" ht="15" customHeight="1">
      <c r="A765" s="21">
        <v>159969</v>
      </c>
      <c r="B765" s="21">
        <v>661538</v>
      </c>
      <c r="C765" s="21" t="s">
        <v>246</v>
      </c>
      <c r="D765" s="21" t="s">
        <v>2234</v>
      </c>
      <c r="E765" s="21" t="s">
        <v>24</v>
      </c>
      <c r="F765" s="21" t="s">
        <v>4873</v>
      </c>
      <c r="G765" s="21" t="s">
        <v>2340</v>
      </c>
      <c r="H765" s="21" t="s">
        <v>2341</v>
      </c>
      <c r="I765" s="21" t="s">
        <v>2015</v>
      </c>
      <c r="J765" s="21" t="s">
        <v>2342</v>
      </c>
      <c r="K765" s="21" t="s">
        <v>1510</v>
      </c>
      <c r="L765" s="21" t="s">
        <v>3977</v>
      </c>
      <c r="M765" s="21"/>
      <c r="N765" s="21" t="s">
        <v>3975</v>
      </c>
      <c r="O765" s="21" t="s">
        <v>2345</v>
      </c>
      <c r="P765" s="21" t="s">
        <v>3976</v>
      </c>
      <c r="Q765" s="21">
        <v>313</v>
      </c>
      <c r="R765" s="21">
        <v>0</v>
      </c>
      <c r="S765" s="21">
        <v>186</v>
      </c>
      <c r="T765" s="21">
        <v>499</v>
      </c>
      <c r="U765" s="21">
        <v>0.62729999999999997</v>
      </c>
      <c r="V765" s="21">
        <v>0</v>
      </c>
      <c r="W765" s="21">
        <v>0.62729999999999997</v>
      </c>
      <c r="X765" s="21" t="s">
        <v>2015</v>
      </c>
      <c r="Y765" s="21" t="s">
        <v>2015</v>
      </c>
      <c r="Z765" s="21" t="s">
        <v>2015</v>
      </c>
      <c r="AA765" s="21" t="s">
        <v>2015</v>
      </c>
      <c r="AB765" s="21" t="s">
        <v>2015</v>
      </c>
      <c r="AC765" s="21" t="s">
        <v>2015</v>
      </c>
      <c r="AD765" s="21" t="s">
        <v>2015</v>
      </c>
      <c r="AE765" s="21" t="s">
        <v>2015</v>
      </c>
      <c r="AF765" s="21" t="s">
        <v>2015</v>
      </c>
      <c r="AG765" s="21" t="s">
        <v>2015</v>
      </c>
      <c r="AH765" s="21" t="s">
        <v>2342</v>
      </c>
      <c r="AI765" s="21" t="s">
        <v>2342</v>
      </c>
      <c r="AJ765" s="21" t="s">
        <v>2342</v>
      </c>
      <c r="AK765" s="21" t="s">
        <v>2342</v>
      </c>
      <c r="AL765" s="21" t="s">
        <v>4802</v>
      </c>
    </row>
    <row r="766" spans="1:38" ht="15" customHeight="1">
      <c r="A766" s="21">
        <v>159382</v>
      </c>
      <c r="B766" s="21">
        <v>661539</v>
      </c>
      <c r="C766" s="21" t="s">
        <v>69</v>
      </c>
      <c r="D766" s="21" t="s">
        <v>2056</v>
      </c>
      <c r="E766" s="21" t="s">
        <v>20</v>
      </c>
      <c r="F766" s="21" t="s">
        <v>4865</v>
      </c>
      <c r="G766" s="21" t="s">
        <v>2340</v>
      </c>
      <c r="H766" s="21" t="s">
        <v>2341</v>
      </c>
      <c r="I766" s="21" t="s">
        <v>2015</v>
      </c>
      <c r="J766" s="21" t="s">
        <v>2342</v>
      </c>
      <c r="K766" s="21" t="s">
        <v>570</v>
      </c>
      <c r="L766" s="21" t="s">
        <v>2646</v>
      </c>
      <c r="M766" s="21" t="s">
        <v>2647</v>
      </c>
      <c r="N766" s="21" t="s">
        <v>2648</v>
      </c>
      <c r="O766" s="21" t="s">
        <v>2345</v>
      </c>
      <c r="P766" s="21" t="s">
        <v>2649</v>
      </c>
      <c r="Q766" s="21">
        <v>296</v>
      </c>
      <c r="R766" s="21">
        <v>0</v>
      </c>
      <c r="S766" s="21">
        <v>31</v>
      </c>
      <c r="T766" s="21">
        <v>327</v>
      </c>
      <c r="U766" s="21">
        <v>0.9052</v>
      </c>
      <c r="V766" s="21">
        <v>0</v>
      </c>
      <c r="W766" s="21">
        <v>0.9052</v>
      </c>
      <c r="X766" s="21" t="s">
        <v>2342</v>
      </c>
      <c r="Y766" s="21" t="s">
        <v>2342</v>
      </c>
      <c r="Z766" s="21" t="s">
        <v>2342</v>
      </c>
      <c r="AA766" s="21" t="s">
        <v>2342</v>
      </c>
      <c r="AB766" s="21" t="s">
        <v>2342</v>
      </c>
      <c r="AC766" s="21" t="s">
        <v>2342</v>
      </c>
      <c r="AD766" s="21" t="s">
        <v>2342</v>
      </c>
      <c r="AE766" s="21" t="s">
        <v>2342</v>
      </c>
      <c r="AF766" s="21" t="s">
        <v>2015</v>
      </c>
      <c r="AG766" s="21" t="s">
        <v>2015</v>
      </c>
      <c r="AH766" s="21" t="s">
        <v>2015</v>
      </c>
      <c r="AI766" s="21" t="s">
        <v>2015</v>
      </c>
      <c r="AJ766" s="21" t="s">
        <v>2015</v>
      </c>
      <c r="AK766" s="21" t="s">
        <v>2015</v>
      </c>
      <c r="AL766" s="21" t="s">
        <v>4802</v>
      </c>
    </row>
    <row r="767" spans="1:38" ht="15" customHeight="1">
      <c r="A767" s="21">
        <v>159453</v>
      </c>
      <c r="B767" s="21">
        <v>661543</v>
      </c>
      <c r="C767" s="21" t="s">
        <v>304</v>
      </c>
      <c r="D767" s="21" t="s">
        <v>2293</v>
      </c>
      <c r="E767" s="21" t="s">
        <v>20</v>
      </c>
      <c r="F767" s="21" t="s">
        <v>4865</v>
      </c>
      <c r="G767" s="21" t="s">
        <v>2340</v>
      </c>
      <c r="H767" s="21" t="s">
        <v>2341</v>
      </c>
      <c r="I767" s="21" t="s">
        <v>2015</v>
      </c>
      <c r="J767" s="21" t="s">
        <v>2342</v>
      </c>
      <c r="K767" s="21" t="s">
        <v>1937</v>
      </c>
      <c r="L767" s="21" t="s">
        <v>4552</v>
      </c>
      <c r="M767" s="21" t="s">
        <v>4551</v>
      </c>
      <c r="N767" s="21" t="s">
        <v>4553</v>
      </c>
      <c r="O767" s="21" t="s">
        <v>2345</v>
      </c>
      <c r="P767" s="21" t="s">
        <v>4554</v>
      </c>
      <c r="Q767" s="21">
        <v>150</v>
      </c>
      <c r="R767" s="21">
        <v>0</v>
      </c>
      <c r="S767" s="21">
        <v>0</v>
      </c>
      <c r="T767" s="21">
        <v>150</v>
      </c>
      <c r="U767" s="21">
        <v>1</v>
      </c>
      <c r="V767" s="21">
        <v>0</v>
      </c>
      <c r="W767" s="21">
        <v>1</v>
      </c>
      <c r="X767" s="21" t="s">
        <v>2015</v>
      </c>
      <c r="Y767" s="21" t="s">
        <v>2342</v>
      </c>
      <c r="Z767" s="21" t="s">
        <v>2342</v>
      </c>
      <c r="AA767" s="21" t="s">
        <v>2342</v>
      </c>
      <c r="AB767" s="21" t="s">
        <v>2342</v>
      </c>
      <c r="AC767" s="21" t="s">
        <v>2342</v>
      </c>
      <c r="AD767" s="21" t="s">
        <v>2342</v>
      </c>
      <c r="AE767" s="21" t="s">
        <v>2015</v>
      </c>
      <c r="AF767" s="21" t="s">
        <v>2015</v>
      </c>
      <c r="AG767" s="21" t="s">
        <v>2015</v>
      </c>
      <c r="AH767" s="21" t="s">
        <v>2015</v>
      </c>
      <c r="AI767" s="21" t="s">
        <v>2015</v>
      </c>
      <c r="AJ767" s="21" t="s">
        <v>2015</v>
      </c>
      <c r="AK767" s="21" t="s">
        <v>2015</v>
      </c>
      <c r="AL767" s="21" t="s">
        <v>4802</v>
      </c>
    </row>
    <row r="768" spans="1:38" ht="15" customHeight="1">
      <c r="A768" s="21">
        <v>159453</v>
      </c>
      <c r="B768" s="21">
        <v>661544</v>
      </c>
      <c r="C768" s="21" t="s">
        <v>304</v>
      </c>
      <c r="D768" s="21" t="s">
        <v>2293</v>
      </c>
      <c r="E768" s="21" t="s">
        <v>20</v>
      </c>
      <c r="F768" s="21" t="s">
        <v>4865</v>
      </c>
      <c r="G768" s="21" t="s">
        <v>2340</v>
      </c>
      <c r="H768" s="21" t="s">
        <v>2341</v>
      </c>
      <c r="I768" s="21" t="s">
        <v>2015</v>
      </c>
      <c r="J768" s="21" t="s">
        <v>2342</v>
      </c>
      <c r="K768" s="21" t="s">
        <v>1938</v>
      </c>
      <c r="L768" s="21" t="s">
        <v>4551</v>
      </c>
      <c r="M768" s="21" t="s">
        <v>4555</v>
      </c>
      <c r="N768" s="21" t="s">
        <v>4553</v>
      </c>
      <c r="O768" s="21" t="s">
        <v>2345</v>
      </c>
      <c r="P768" s="21" t="s">
        <v>4554</v>
      </c>
      <c r="Q768" s="21">
        <v>101</v>
      </c>
      <c r="R768" s="21">
        <v>0</v>
      </c>
      <c r="S768" s="21">
        <v>0</v>
      </c>
      <c r="T768" s="21">
        <v>101</v>
      </c>
      <c r="U768" s="21">
        <v>1</v>
      </c>
      <c r="V768" s="21">
        <v>0</v>
      </c>
      <c r="W768" s="21">
        <v>1</v>
      </c>
      <c r="X768" s="21" t="s">
        <v>2015</v>
      </c>
      <c r="Y768" s="21" t="s">
        <v>2015</v>
      </c>
      <c r="Z768" s="21" t="s">
        <v>2015</v>
      </c>
      <c r="AA768" s="21" t="s">
        <v>2015</v>
      </c>
      <c r="AB768" s="21" t="s">
        <v>2015</v>
      </c>
      <c r="AC768" s="21" t="s">
        <v>2015</v>
      </c>
      <c r="AD768" s="21" t="s">
        <v>2015</v>
      </c>
      <c r="AE768" s="21" t="s">
        <v>2015</v>
      </c>
      <c r="AF768" s="21" t="s">
        <v>2015</v>
      </c>
      <c r="AG768" s="21" t="s">
        <v>2015</v>
      </c>
      <c r="AH768" s="21" t="s">
        <v>2342</v>
      </c>
      <c r="AI768" s="21" t="s">
        <v>2342</v>
      </c>
      <c r="AJ768" s="21" t="s">
        <v>2342</v>
      </c>
      <c r="AK768" s="21" t="s">
        <v>2342</v>
      </c>
      <c r="AL768" s="21" t="s">
        <v>4802</v>
      </c>
    </row>
    <row r="769" spans="1:38" ht="15" customHeight="1">
      <c r="A769" s="21">
        <v>159450</v>
      </c>
      <c r="B769" s="21">
        <v>661545</v>
      </c>
      <c r="C769" s="21" t="s">
        <v>292</v>
      </c>
      <c r="D769" s="21" t="s">
        <v>2281</v>
      </c>
      <c r="E769" s="21" t="s">
        <v>20</v>
      </c>
      <c r="F769" s="21" t="s">
        <v>4865</v>
      </c>
      <c r="G769" s="21" t="s">
        <v>2340</v>
      </c>
      <c r="H769" s="21" t="s">
        <v>2341</v>
      </c>
      <c r="I769" s="21" t="s">
        <v>2015</v>
      </c>
      <c r="J769" s="21" t="s">
        <v>2342</v>
      </c>
      <c r="K769" s="21" t="s">
        <v>1871</v>
      </c>
      <c r="L769" s="21" t="s">
        <v>5322</v>
      </c>
      <c r="M769" s="21"/>
      <c r="N769" s="21" t="s">
        <v>4460</v>
      </c>
      <c r="O769" s="21" t="s">
        <v>2345</v>
      </c>
      <c r="P769" s="21" t="s">
        <v>4461</v>
      </c>
      <c r="Q769" s="21">
        <v>177</v>
      </c>
      <c r="R769" s="21">
        <v>0</v>
      </c>
      <c r="S769" s="21">
        <v>12</v>
      </c>
      <c r="T769" s="21">
        <v>189</v>
      </c>
      <c r="U769" s="21">
        <v>0.9365</v>
      </c>
      <c r="V769" s="21">
        <v>0</v>
      </c>
      <c r="W769" s="21">
        <v>0.9365</v>
      </c>
      <c r="X769" s="21" t="s">
        <v>2015</v>
      </c>
      <c r="Y769" s="21" t="s">
        <v>2342</v>
      </c>
      <c r="Z769" s="21" t="s">
        <v>2342</v>
      </c>
      <c r="AA769" s="21" t="s">
        <v>2342</v>
      </c>
      <c r="AB769" s="21" t="s">
        <v>2342</v>
      </c>
      <c r="AC769" s="21" t="s">
        <v>2342</v>
      </c>
      <c r="AD769" s="21" t="s">
        <v>2342</v>
      </c>
      <c r="AE769" s="21" t="s">
        <v>2342</v>
      </c>
      <c r="AF769" s="21" t="s">
        <v>2342</v>
      </c>
      <c r="AG769" s="21" t="s">
        <v>2342</v>
      </c>
      <c r="AH769" s="21" t="s">
        <v>2015</v>
      </c>
      <c r="AI769" s="21" t="s">
        <v>2015</v>
      </c>
      <c r="AJ769" s="21" t="s">
        <v>2015</v>
      </c>
      <c r="AK769" s="21" t="s">
        <v>2015</v>
      </c>
      <c r="AL769" s="21" t="s">
        <v>4802</v>
      </c>
    </row>
    <row r="770" spans="1:38" ht="15" customHeight="1">
      <c r="A770" s="21">
        <v>159414</v>
      </c>
      <c r="B770" s="21">
        <v>661546</v>
      </c>
      <c r="C770" s="21" t="s">
        <v>79</v>
      </c>
      <c r="D770" s="21" t="s">
        <v>2066</v>
      </c>
      <c r="E770" s="21" t="s">
        <v>20</v>
      </c>
      <c r="F770" s="21" t="s">
        <v>4865</v>
      </c>
      <c r="G770" s="21" t="s">
        <v>2340</v>
      </c>
      <c r="H770" s="21" t="s">
        <v>2341</v>
      </c>
      <c r="I770" s="21" t="s">
        <v>2015</v>
      </c>
      <c r="J770" s="21" t="s">
        <v>2342</v>
      </c>
      <c r="K770" s="21" t="s">
        <v>617</v>
      </c>
      <c r="L770" s="21" t="s">
        <v>5418</v>
      </c>
      <c r="M770" s="21"/>
      <c r="N770" s="21" t="s">
        <v>2719</v>
      </c>
      <c r="O770" s="21" t="s">
        <v>2345</v>
      </c>
      <c r="P770" s="21" t="s">
        <v>2720</v>
      </c>
      <c r="Q770" s="21">
        <v>42</v>
      </c>
      <c r="R770" s="21">
        <v>0</v>
      </c>
      <c r="S770" s="21">
        <v>0</v>
      </c>
      <c r="T770" s="21">
        <v>42</v>
      </c>
      <c r="U770" s="21">
        <v>1</v>
      </c>
      <c r="V770" s="21">
        <v>0</v>
      </c>
      <c r="W770" s="21">
        <v>1</v>
      </c>
      <c r="X770" s="21" t="s">
        <v>2342</v>
      </c>
      <c r="Y770" s="21" t="s">
        <v>2342</v>
      </c>
      <c r="Z770" s="21" t="s">
        <v>2342</v>
      </c>
      <c r="AA770" s="21" t="s">
        <v>2342</v>
      </c>
      <c r="AB770" s="21" t="s">
        <v>2342</v>
      </c>
      <c r="AC770" s="21" t="s">
        <v>2342</v>
      </c>
      <c r="AD770" s="21" t="s">
        <v>2342</v>
      </c>
      <c r="AE770" s="21" t="s">
        <v>2342</v>
      </c>
      <c r="AF770" s="21" t="s">
        <v>2342</v>
      </c>
      <c r="AG770" s="21" t="s">
        <v>2342</v>
      </c>
      <c r="AH770" s="21" t="s">
        <v>2342</v>
      </c>
      <c r="AI770" s="21" t="s">
        <v>2342</v>
      </c>
      <c r="AJ770" s="21" t="s">
        <v>2342</v>
      </c>
      <c r="AK770" s="21" t="s">
        <v>2342</v>
      </c>
      <c r="AL770" s="21" t="s">
        <v>4802</v>
      </c>
    </row>
    <row r="771" spans="1:38" ht="15" customHeight="1">
      <c r="A771" s="21">
        <v>159414</v>
      </c>
      <c r="B771" s="21">
        <v>661549</v>
      </c>
      <c r="C771" s="21" t="s">
        <v>79</v>
      </c>
      <c r="D771" s="21" t="s">
        <v>2066</v>
      </c>
      <c r="E771" s="21" t="s">
        <v>20</v>
      </c>
      <c r="F771" s="21" t="s">
        <v>4865</v>
      </c>
      <c r="G771" s="21" t="s">
        <v>2340</v>
      </c>
      <c r="H771" s="21" t="s">
        <v>2341</v>
      </c>
      <c r="I771" s="21" t="s">
        <v>2015</v>
      </c>
      <c r="J771" s="21" t="s">
        <v>2342</v>
      </c>
      <c r="K771" s="21" t="s">
        <v>614</v>
      </c>
      <c r="L771" s="21" t="s">
        <v>2721</v>
      </c>
      <c r="M771" s="21"/>
      <c r="N771" s="21" t="s">
        <v>2719</v>
      </c>
      <c r="O771" s="21" t="s">
        <v>2345</v>
      </c>
      <c r="P771" s="21" t="s">
        <v>2720</v>
      </c>
      <c r="Q771" s="21">
        <v>246</v>
      </c>
      <c r="R771" s="21">
        <v>0</v>
      </c>
      <c r="S771" s="21">
        <v>126</v>
      </c>
      <c r="T771" s="21">
        <v>372</v>
      </c>
      <c r="U771" s="21">
        <v>0.6613</v>
      </c>
      <c r="V771" s="21">
        <v>0</v>
      </c>
      <c r="W771" s="21">
        <v>0.6613</v>
      </c>
      <c r="X771" s="21" t="s">
        <v>2015</v>
      </c>
      <c r="Y771" s="21" t="s">
        <v>2015</v>
      </c>
      <c r="Z771" s="21" t="s">
        <v>2015</v>
      </c>
      <c r="AA771" s="21" t="s">
        <v>2015</v>
      </c>
      <c r="AB771" s="21" t="s">
        <v>2015</v>
      </c>
      <c r="AC771" s="21" t="s">
        <v>2015</v>
      </c>
      <c r="AD771" s="21" t="s">
        <v>2015</v>
      </c>
      <c r="AE771" s="21" t="s">
        <v>2342</v>
      </c>
      <c r="AF771" s="21" t="s">
        <v>2342</v>
      </c>
      <c r="AG771" s="21" t="s">
        <v>2342</v>
      </c>
      <c r="AH771" s="21" t="s">
        <v>2015</v>
      </c>
      <c r="AI771" s="21" t="s">
        <v>2015</v>
      </c>
      <c r="AJ771" s="21" t="s">
        <v>2015</v>
      </c>
      <c r="AK771" s="21" t="s">
        <v>2015</v>
      </c>
      <c r="AL771" s="21" t="s">
        <v>4802</v>
      </c>
    </row>
    <row r="772" spans="1:38" ht="15" customHeight="1">
      <c r="A772" s="21">
        <v>159865</v>
      </c>
      <c r="B772" s="21">
        <v>661552</v>
      </c>
      <c r="C772" s="21" t="s">
        <v>275</v>
      </c>
      <c r="D772" s="21" t="s">
        <v>2263</v>
      </c>
      <c r="E772" s="21" t="s">
        <v>20</v>
      </c>
      <c r="F772" s="21" t="s">
        <v>4865</v>
      </c>
      <c r="G772" s="21" t="s">
        <v>2340</v>
      </c>
      <c r="H772" s="21" t="s">
        <v>2341</v>
      </c>
      <c r="I772" s="21" t="s">
        <v>2015</v>
      </c>
      <c r="J772" s="21" t="s">
        <v>2342</v>
      </c>
      <c r="K772" s="21" t="s">
        <v>1765</v>
      </c>
      <c r="L772" s="21" t="s">
        <v>4300</v>
      </c>
      <c r="M772" s="21"/>
      <c r="N772" s="21" t="s">
        <v>4301</v>
      </c>
      <c r="O772" s="21" t="s">
        <v>2345</v>
      </c>
      <c r="P772" s="21" t="s">
        <v>4302</v>
      </c>
      <c r="Q772" s="21">
        <v>82</v>
      </c>
      <c r="R772" s="21">
        <v>0</v>
      </c>
      <c r="S772" s="21">
        <v>2</v>
      </c>
      <c r="T772" s="21">
        <v>84</v>
      </c>
      <c r="U772" s="21">
        <v>0.97619999999999996</v>
      </c>
      <c r="V772" s="21">
        <v>0</v>
      </c>
      <c r="W772" s="21">
        <v>0.97619999999999996</v>
      </c>
      <c r="X772" s="21" t="s">
        <v>2342</v>
      </c>
      <c r="Y772" s="21" t="s">
        <v>2342</v>
      </c>
      <c r="Z772" s="21" t="s">
        <v>2342</v>
      </c>
      <c r="AA772" s="21" t="s">
        <v>2342</v>
      </c>
      <c r="AB772" s="21" t="s">
        <v>2342</v>
      </c>
      <c r="AC772" s="21" t="s">
        <v>2342</v>
      </c>
      <c r="AD772" s="21" t="s">
        <v>2342</v>
      </c>
      <c r="AE772" s="21" t="s">
        <v>2342</v>
      </c>
      <c r="AF772" s="21" t="s">
        <v>2342</v>
      </c>
      <c r="AG772" s="21" t="s">
        <v>2342</v>
      </c>
      <c r="AH772" s="21" t="s">
        <v>2015</v>
      </c>
      <c r="AI772" s="21" t="s">
        <v>2015</v>
      </c>
      <c r="AJ772" s="21" t="s">
        <v>2015</v>
      </c>
      <c r="AK772" s="21" t="s">
        <v>2015</v>
      </c>
      <c r="AL772" s="21" t="s">
        <v>4802</v>
      </c>
    </row>
    <row r="773" spans="1:38" ht="15" customHeight="1">
      <c r="A773" s="21">
        <v>159505</v>
      </c>
      <c r="B773" s="21">
        <v>661553</v>
      </c>
      <c r="C773" s="21" t="s">
        <v>109</v>
      </c>
      <c r="D773" s="21" t="s">
        <v>2096</v>
      </c>
      <c r="E773" s="21" t="s">
        <v>20</v>
      </c>
      <c r="F773" s="21" t="s">
        <v>4865</v>
      </c>
      <c r="G773" s="21" t="s">
        <v>2340</v>
      </c>
      <c r="H773" s="21" t="s">
        <v>2341</v>
      </c>
      <c r="I773" s="21" t="s">
        <v>2015</v>
      </c>
      <c r="J773" s="21" t="s">
        <v>2342</v>
      </c>
      <c r="K773" s="21" t="s">
        <v>456</v>
      </c>
      <c r="L773" s="21" t="s">
        <v>2983</v>
      </c>
      <c r="M773" s="21"/>
      <c r="N773" s="21" t="s">
        <v>2984</v>
      </c>
      <c r="O773" s="21" t="s">
        <v>2345</v>
      </c>
      <c r="P773" s="21" t="s">
        <v>2985</v>
      </c>
      <c r="Q773" s="21">
        <v>34</v>
      </c>
      <c r="R773" s="21">
        <v>0</v>
      </c>
      <c r="S773" s="21">
        <v>5</v>
      </c>
      <c r="T773" s="21">
        <v>39</v>
      </c>
      <c r="U773" s="21">
        <v>0.87180000000000002</v>
      </c>
      <c r="V773" s="21">
        <v>0</v>
      </c>
      <c r="W773" s="21">
        <v>0.87180000000000002</v>
      </c>
      <c r="X773" s="21" t="s">
        <v>2015</v>
      </c>
      <c r="Y773" s="21" t="s">
        <v>2342</v>
      </c>
      <c r="Z773" s="21" t="s">
        <v>2342</v>
      </c>
      <c r="AA773" s="21" t="s">
        <v>2342</v>
      </c>
      <c r="AB773" s="21" t="s">
        <v>2342</v>
      </c>
      <c r="AC773" s="21" t="s">
        <v>2342</v>
      </c>
      <c r="AD773" s="21" t="s">
        <v>2342</v>
      </c>
      <c r="AE773" s="21" t="s">
        <v>2342</v>
      </c>
      <c r="AF773" s="21" t="s">
        <v>2015</v>
      </c>
      <c r="AG773" s="21" t="s">
        <v>2015</v>
      </c>
      <c r="AH773" s="21" t="s">
        <v>2015</v>
      </c>
      <c r="AI773" s="21" t="s">
        <v>2015</v>
      </c>
      <c r="AJ773" s="21" t="s">
        <v>2015</v>
      </c>
      <c r="AK773" s="21" t="s">
        <v>2015</v>
      </c>
      <c r="AL773" s="21" t="s">
        <v>4802</v>
      </c>
    </row>
    <row r="774" spans="1:38" ht="15" customHeight="1">
      <c r="A774" s="21">
        <v>159425</v>
      </c>
      <c r="B774" s="21">
        <v>661554</v>
      </c>
      <c r="C774" s="21" t="s">
        <v>77</v>
      </c>
      <c r="D774" s="21" t="s">
        <v>2064</v>
      </c>
      <c r="E774" s="21" t="s">
        <v>20</v>
      </c>
      <c r="F774" s="21" t="s">
        <v>4873</v>
      </c>
      <c r="G774" s="21" t="s">
        <v>2340</v>
      </c>
      <c r="H774" s="21" t="s">
        <v>2341</v>
      </c>
      <c r="I774" s="21" t="s">
        <v>2015</v>
      </c>
      <c r="J774" s="21" t="s">
        <v>2342</v>
      </c>
      <c r="K774" s="21" t="s">
        <v>610</v>
      </c>
      <c r="L774" s="21" t="s">
        <v>2711</v>
      </c>
      <c r="M774" s="21" t="s">
        <v>5417</v>
      </c>
      <c r="N774" s="21" t="s">
        <v>2712</v>
      </c>
      <c r="O774" s="21" t="s">
        <v>2345</v>
      </c>
      <c r="P774" s="21" t="s">
        <v>2713</v>
      </c>
      <c r="Q774" s="21">
        <v>125</v>
      </c>
      <c r="R774" s="21">
        <v>0</v>
      </c>
      <c r="S774" s="21">
        <v>13</v>
      </c>
      <c r="T774" s="21">
        <v>138</v>
      </c>
      <c r="U774" s="21">
        <v>0.90580000000000005</v>
      </c>
      <c r="V774" s="21">
        <v>0</v>
      </c>
      <c r="W774" s="21">
        <v>0.90580000000000005</v>
      </c>
      <c r="X774" s="21" t="s">
        <v>2342</v>
      </c>
      <c r="Y774" s="21" t="s">
        <v>2342</v>
      </c>
      <c r="Z774" s="21" t="s">
        <v>2342</v>
      </c>
      <c r="AA774" s="21" t="s">
        <v>2342</v>
      </c>
      <c r="AB774" s="21" t="s">
        <v>2342</v>
      </c>
      <c r="AC774" s="21" t="s">
        <v>2342</v>
      </c>
      <c r="AD774" s="21" t="s">
        <v>2342</v>
      </c>
      <c r="AE774" s="21" t="s">
        <v>2342</v>
      </c>
      <c r="AF774" s="21" t="s">
        <v>2342</v>
      </c>
      <c r="AG774" s="21" t="s">
        <v>2342</v>
      </c>
      <c r="AH774" s="21" t="s">
        <v>2342</v>
      </c>
      <c r="AI774" s="21" t="s">
        <v>2342</v>
      </c>
      <c r="AJ774" s="21" t="s">
        <v>2342</v>
      </c>
      <c r="AK774" s="21" t="s">
        <v>2342</v>
      </c>
      <c r="AL774" s="21" t="s">
        <v>4802</v>
      </c>
    </row>
    <row r="775" spans="1:38" ht="15" customHeight="1">
      <c r="A775" s="21">
        <v>159430</v>
      </c>
      <c r="B775" s="21">
        <v>661555</v>
      </c>
      <c r="C775" s="21" t="s">
        <v>164</v>
      </c>
      <c r="D775" s="21" t="s">
        <v>2152</v>
      </c>
      <c r="E775" s="21" t="s">
        <v>20</v>
      </c>
      <c r="F775" s="21" t="s">
        <v>4865</v>
      </c>
      <c r="G775" s="21" t="s">
        <v>2340</v>
      </c>
      <c r="H775" s="21" t="s">
        <v>2341</v>
      </c>
      <c r="I775" s="21" t="s">
        <v>2015</v>
      </c>
      <c r="J775" s="21" t="s">
        <v>2342</v>
      </c>
      <c r="K775" s="21" t="s">
        <v>1098</v>
      </c>
      <c r="L775" s="21" t="s">
        <v>3435</v>
      </c>
      <c r="M775" s="21" t="s">
        <v>3436</v>
      </c>
      <c r="N775" s="21" t="s">
        <v>3437</v>
      </c>
      <c r="O775" s="21" t="s">
        <v>2345</v>
      </c>
      <c r="P775" s="21" t="s">
        <v>3438</v>
      </c>
      <c r="Q775" s="21">
        <v>155</v>
      </c>
      <c r="R775" s="21">
        <v>0</v>
      </c>
      <c r="S775" s="21">
        <v>37</v>
      </c>
      <c r="T775" s="21">
        <v>192</v>
      </c>
      <c r="U775" s="21">
        <v>0.80730000000000002</v>
      </c>
      <c r="V775" s="21">
        <v>0</v>
      </c>
      <c r="W775" s="21">
        <v>0.80730000000000002</v>
      </c>
      <c r="X775" s="21" t="s">
        <v>2342</v>
      </c>
      <c r="Y775" s="21" t="s">
        <v>2342</v>
      </c>
      <c r="Z775" s="21" t="s">
        <v>2342</v>
      </c>
      <c r="AA775" s="21" t="s">
        <v>2342</v>
      </c>
      <c r="AB775" s="21" t="s">
        <v>2342</v>
      </c>
      <c r="AC775" s="21" t="s">
        <v>2342</v>
      </c>
      <c r="AD775" s="21" t="s">
        <v>2342</v>
      </c>
      <c r="AE775" s="21" t="s">
        <v>2342</v>
      </c>
      <c r="AF775" s="21" t="s">
        <v>2342</v>
      </c>
      <c r="AG775" s="21" t="s">
        <v>2342</v>
      </c>
      <c r="AH775" s="21" t="s">
        <v>2342</v>
      </c>
      <c r="AI775" s="21" t="s">
        <v>2342</v>
      </c>
      <c r="AJ775" s="21" t="s">
        <v>2342</v>
      </c>
      <c r="AK775" s="21" t="s">
        <v>2342</v>
      </c>
      <c r="AL775" s="21" t="s">
        <v>4802</v>
      </c>
    </row>
    <row r="776" spans="1:38" ht="15" customHeight="1">
      <c r="A776" s="21">
        <v>159430</v>
      </c>
      <c r="B776" s="21">
        <v>661556</v>
      </c>
      <c r="C776" s="21" t="s">
        <v>164</v>
      </c>
      <c r="D776" s="21" t="s">
        <v>2152</v>
      </c>
      <c r="E776" s="21" t="s">
        <v>20</v>
      </c>
      <c r="F776" s="21" t="s">
        <v>4865</v>
      </c>
      <c r="G776" s="21" t="s">
        <v>2340</v>
      </c>
      <c r="H776" s="21" t="s">
        <v>2341</v>
      </c>
      <c r="I776" s="21" t="s">
        <v>2015</v>
      </c>
      <c r="J776" s="21" t="s">
        <v>2342</v>
      </c>
      <c r="K776" s="21" t="s">
        <v>1099</v>
      </c>
      <c r="L776" s="21" t="s">
        <v>3436</v>
      </c>
      <c r="M776" s="21"/>
      <c r="N776" s="21" t="s">
        <v>3437</v>
      </c>
      <c r="O776" s="21" t="s">
        <v>2345</v>
      </c>
      <c r="P776" s="21" t="s">
        <v>3438</v>
      </c>
      <c r="Q776" s="21">
        <v>99</v>
      </c>
      <c r="R776" s="21">
        <v>0</v>
      </c>
      <c r="S776" s="21">
        <v>2</v>
      </c>
      <c r="T776" s="21">
        <v>101</v>
      </c>
      <c r="U776" s="21">
        <v>0.98019999999999996</v>
      </c>
      <c r="V776" s="21">
        <v>0</v>
      </c>
      <c r="W776" s="21">
        <v>0.98019999999999996</v>
      </c>
      <c r="X776" s="21" t="s">
        <v>2015</v>
      </c>
      <c r="Y776" s="21" t="s">
        <v>2015</v>
      </c>
      <c r="Z776" s="21" t="s">
        <v>2015</v>
      </c>
      <c r="AA776" s="21" t="s">
        <v>2015</v>
      </c>
      <c r="AB776" s="21" t="s">
        <v>2015</v>
      </c>
      <c r="AC776" s="21" t="s">
        <v>2015</v>
      </c>
      <c r="AD776" s="21" t="s">
        <v>2015</v>
      </c>
      <c r="AE776" s="21" t="s">
        <v>2342</v>
      </c>
      <c r="AF776" s="21" t="s">
        <v>2342</v>
      </c>
      <c r="AG776" s="21" t="s">
        <v>2342</v>
      </c>
      <c r="AH776" s="21" t="s">
        <v>2015</v>
      </c>
      <c r="AI776" s="21" t="s">
        <v>2015</v>
      </c>
      <c r="AJ776" s="21" t="s">
        <v>2015</v>
      </c>
      <c r="AK776" s="21" t="s">
        <v>2015</v>
      </c>
      <c r="AL776" s="21" t="s">
        <v>4802</v>
      </c>
    </row>
    <row r="777" spans="1:38" ht="15" customHeight="1">
      <c r="A777" s="21">
        <v>159430</v>
      </c>
      <c r="B777" s="21">
        <v>661557</v>
      </c>
      <c r="C777" s="21" t="s">
        <v>164</v>
      </c>
      <c r="D777" s="21" t="s">
        <v>2152</v>
      </c>
      <c r="E777" s="21" t="s">
        <v>20</v>
      </c>
      <c r="F777" s="21" t="s">
        <v>4865</v>
      </c>
      <c r="G777" s="21" t="s">
        <v>2340</v>
      </c>
      <c r="H777" s="21" t="s">
        <v>2341</v>
      </c>
      <c r="I777" s="21" t="s">
        <v>2015</v>
      </c>
      <c r="J777" s="21" t="s">
        <v>2342</v>
      </c>
      <c r="K777" s="21" t="s">
        <v>1097</v>
      </c>
      <c r="L777" s="21" t="s">
        <v>3435</v>
      </c>
      <c r="M777" s="21" t="s">
        <v>3436</v>
      </c>
      <c r="N777" s="21" t="s">
        <v>3437</v>
      </c>
      <c r="O777" s="21" t="s">
        <v>2345</v>
      </c>
      <c r="P777" s="21" t="s">
        <v>3438</v>
      </c>
      <c r="Q777" s="21">
        <v>103</v>
      </c>
      <c r="R777" s="21">
        <v>0</v>
      </c>
      <c r="S777" s="21">
        <v>34</v>
      </c>
      <c r="T777" s="21">
        <v>137</v>
      </c>
      <c r="U777" s="21">
        <v>0.75180000000000002</v>
      </c>
      <c r="V777" s="21">
        <v>0</v>
      </c>
      <c r="W777" s="21">
        <v>0.75180000000000002</v>
      </c>
      <c r="X777" s="21" t="s">
        <v>2015</v>
      </c>
      <c r="Y777" s="21" t="s">
        <v>2015</v>
      </c>
      <c r="Z777" s="21" t="s">
        <v>2015</v>
      </c>
      <c r="AA777" s="21" t="s">
        <v>2015</v>
      </c>
      <c r="AB777" s="21" t="s">
        <v>2015</v>
      </c>
      <c r="AC777" s="21" t="s">
        <v>2015</v>
      </c>
      <c r="AD777" s="21" t="s">
        <v>2015</v>
      </c>
      <c r="AE777" s="21" t="s">
        <v>2015</v>
      </c>
      <c r="AF777" s="21" t="s">
        <v>2015</v>
      </c>
      <c r="AG777" s="21" t="s">
        <v>2015</v>
      </c>
      <c r="AH777" s="21" t="s">
        <v>2342</v>
      </c>
      <c r="AI777" s="21" t="s">
        <v>2342</v>
      </c>
      <c r="AJ777" s="21" t="s">
        <v>2342</v>
      </c>
      <c r="AK777" s="21" t="s">
        <v>2342</v>
      </c>
      <c r="AL777" s="21" t="s">
        <v>4802</v>
      </c>
    </row>
    <row r="778" spans="1:38" ht="15" customHeight="1">
      <c r="A778" s="21">
        <v>159462</v>
      </c>
      <c r="B778" s="21">
        <v>661558</v>
      </c>
      <c r="C778" s="21" t="s">
        <v>195</v>
      </c>
      <c r="D778" s="21" t="s">
        <v>2183</v>
      </c>
      <c r="E778" s="21" t="s">
        <v>20</v>
      </c>
      <c r="F778" s="21" t="s">
        <v>4865</v>
      </c>
      <c r="G778" s="21" t="s">
        <v>2340</v>
      </c>
      <c r="H778" s="21" t="s">
        <v>2341</v>
      </c>
      <c r="I778" s="21" t="s">
        <v>2015</v>
      </c>
      <c r="J778" s="21" t="s">
        <v>2342</v>
      </c>
      <c r="K778" s="21" t="s">
        <v>1265</v>
      </c>
      <c r="L778" s="21" t="s">
        <v>3646</v>
      </c>
      <c r="M778" s="21" t="s">
        <v>3647</v>
      </c>
      <c r="N778" s="21" t="s">
        <v>3648</v>
      </c>
      <c r="O778" s="21" t="s">
        <v>2345</v>
      </c>
      <c r="P778" s="21" t="s">
        <v>3649</v>
      </c>
      <c r="Q778" s="21">
        <v>116</v>
      </c>
      <c r="R778" s="21">
        <v>0</v>
      </c>
      <c r="S778" s="21">
        <v>4</v>
      </c>
      <c r="T778" s="21">
        <v>120</v>
      </c>
      <c r="U778" s="21">
        <v>0.9667</v>
      </c>
      <c r="V778" s="21">
        <v>0</v>
      </c>
      <c r="W778" s="21">
        <v>0.9667</v>
      </c>
      <c r="X778" s="21" t="s">
        <v>2342</v>
      </c>
      <c r="Y778" s="21" t="s">
        <v>2342</v>
      </c>
      <c r="Z778" s="21" t="s">
        <v>2342</v>
      </c>
      <c r="AA778" s="21" t="s">
        <v>2342</v>
      </c>
      <c r="AB778" s="21" t="s">
        <v>2342</v>
      </c>
      <c r="AC778" s="21" t="s">
        <v>2342</v>
      </c>
      <c r="AD778" s="21" t="s">
        <v>2342</v>
      </c>
      <c r="AE778" s="21" t="s">
        <v>2342</v>
      </c>
      <c r="AF778" s="21" t="s">
        <v>2342</v>
      </c>
      <c r="AG778" s="21" t="s">
        <v>2342</v>
      </c>
      <c r="AH778" s="21" t="s">
        <v>2015</v>
      </c>
      <c r="AI778" s="21" t="s">
        <v>2015</v>
      </c>
      <c r="AJ778" s="21" t="s">
        <v>2015</v>
      </c>
      <c r="AK778" s="21" t="s">
        <v>2015</v>
      </c>
      <c r="AL778" s="21" t="s">
        <v>4802</v>
      </c>
    </row>
    <row r="779" spans="1:38" ht="15" customHeight="1">
      <c r="A779" s="21">
        <v>159590</v>
      </c>
      <c r="B779" s="21">
        <v>661563</v>
      </c>
      <c r="C779" s="21" t="s">
        <v>206</v>
      </c>
      <c r="D779" s="21" t="s">
        <v>2194</v>
      </c>
      <c r="E779" s="21" t="s">
        <v>20</v>
      </c>
      <c r="F779" s="21" t="s">
        <v>4865</v>
      </c>
      <c r="G779" s="21" t="s">
        <v>2340</v>
      </c>
      <c r="H779" s="21" t="s">
        <v>2341</v>
      </c>
      <c r="I779" s="21" t="s">
        <v>2015</v>
      </c>
      <c r="J779" s="21" t="s">
        <v>2342</v>
      </c>
      <c r="K779" s="21" t="s">
        <v>1334</v>
      </c>
      <c r="L779" s="21" t="s">
        <v>3736</v>
      </c>
      <c r="M779" s="21"/>
      <c r="N779" s="21" t="s">
        <v>2719</v>
      </c>
      <c r="O779" s="21" t="s">
        <v>2345</v>
      </c>
      <c r="P779" s="21" t="s">
        <v>2720</v>
      </c>
      <c r="Q779" s="21">
        <v>35</v>
      </c>
      <c r="R779" s="21">
        <v>0</v>
      </c>
      <c r="S779" s="21">
        <v>12</v>
      </c>
      <c r="T779" s="21">
        <v>47</v>
      </c>
      <c r="U779" s="21">
        <v>0.74470000000000003</v>
      </c>
      <c r="V779" s="21">
        <v>0</v>
      </c>
      <c r="W779" s="21">
        <v>0.74470000000000003</v>
      </c>
      <c r="X779" s="21" t="s">
        <v>2342</v>
      </c>
      <c r="Y779" s="21" t="s">
        <v>2342</v>
      </c>
      <c r="Z779" s="21" t="s">
        <v>2342</v>
      </c>
      <c r="AA779" s="21" t="s">
        <v>2342</v>
      </c>
      <c r="AB779" s="21" t="s">
        <v>2342</v>
      </c>
      <c r="AC779" s="21" t="s">
        <v>2342</v>
      </c>
      <c r="AD779" s="21" t="s">
        <v>2342</v>
      </c>
      <c r="AE779" s="21" t="s">
        <v>2342</v>
      </c>
      <c r="AF779" s="21" t="s">
        <v>2342</v>
      </c>
      <c r="AG779" s="21" t="s">
        <v>2342</v>
      </c>
      <c r="AH779" s="21" t="s">
        <v>2015</v>
      </c>
      <c r="AI779" s="21" t="s">
        <v>2015</v>
      </c>
      <c r="AJ779" s="21" t="s">
        <v>2015</v>
      </c>
      <c r="AK779" s="21" t="s">
        <v>2015</v>
      </c>
      <c r="AL779" s="21" t="s">
        <v>4802</v>
      </c>
    </row>
    <row r="780" spans="1:38" ht="15" customHeight="1">
      <c r="A780" s="21">
        <v>159399</v>
      </c>
      <c r="B780" s="21">
        <v>661564</v>
      </c>
      <c r="C780" s="21" t="s">
        <v>234</v>
      </c>
      <c r="D780" s="21" t="s">
        <v>2222</v>
      </c>
      <c r="E780" s="21" t="s">
        <v>31</v>
      </c>
      <c r="F780" s="21" t="s">
        <v>4874</v>
      </c>
      <c r="G780" s="21" t="s">
        <v>2340</v>
      </c>
      <c r="H780" s="21" t="s">
        <v>2341</v>
      </c>
      <c r="I780" s="21" t="s">
        <v>2015</v>
      </c>
      <c r="J780" s="21" t="s">
        <v>2342</v>
      </c>
      <c r="K780" s="21" t="s">
        <v>1440</v>
      </c>
      <c r="L780" s="21" t="s">
        <v>3890</v>
      </c>
      <c r="M780" s="21" t="s">
        <v>3891</v>
      </c>
      <c r="N780" s="21" t="s">
        <v>3892</v>
      </c>
      <c r="O780" s="21" t="s">
        <v>2345</v>
      </c>
      <c r="P780" s="21" t="s">
        <v>3893</v>
      </c>
      <c r="Q780" s="21">
        <v>142</v>
      </c>
      <c r="R780" s="21">
        <v>43</v>
      </c>
      <c r="S780" s="21">
        <v>246</v>
      </c>
      <c r="T780" s="21">
        <v>431</v>
      </c>
      <c r="U780" s="21">
        <v>0.32950000000000002</v>
      </c>
      <c r="V780" s="21">
        <v>9.98E-2</v>
      </c>
      <c r="W780" s="21">
        <v>0.42920000000000003</v>
      </c>
      <c r="X780" s="21" t="s">
        <v>2015</v>
      </c>
      <c r="Y780" s="21" t="s">
        <v>2342</v>
      </c>
      <c r="Z780" s="21" t="s">
        <v>2342</v>
      </c>
      <c r="AA780" s="21" t="s">
        <v>2342</v>
      </c>
      <c r="AB780" s="21" t="s">
        <v>2342</v>
      </c>
      <c r="AC780" s="21" t="s">
        <v>2342</v>
      </c>
      <c r="AD780" s="21" t="s">
        <v>2342</v>
      </c>
      <c r="AE780" s="21" t="s">
        <v>2015</v>
      </c>
      <c r="AF780" s="21" t="s">
        <v>2015</v>
      </c>
      <c r="AG780" s="21" t="s">
        <v>2015</v>
      </c>
      <c r="AH780" s="21" t="s">
        <v>2015</v>
      </c>
      <c r="AI780" s="21" t="s">
        <v>2015</v>
      </c>
      <c r="AJ780" s="21" t="s">
        <v>2015</v>
      </c>
      <c r="AK780" s="21" t="s">
        <v>2015</v>
      </c>
      <c r="AL780" s="21" t="s">
        <v>4803</v>
      </c>
    </row>
    <row r="781" spans="1:38" ht="15" customHeight="1">
      <c r="A781" s="21">
        <v>159399</v>
      </c>
      <c r="B781" s="21">
        <v>661565</v>
      </c>
      <c r="C781" s="21" t="s">
        <v>234</v>
      </c>
      <c r="D781" s="21" t="s">
        <v>2222</v>
      </c>
      <c r="E781" s="21" t="s">
        <v>31</v>
      </c>
      <c r="F781" s="21" t="s">
        <v>4874</v>
      </c>
      <c r="G781" s="21" t="s">
        <v>2340</v>
      </c>
      <c r="H781" s="21" t="s">
        <v>2341</v>
      </c>
      <c r="I781" s="21" t="s">
        <v>2015</v>
      </c>
      <c r="J781" s="21" t="s">
        <v>2342</v>
      </c>
      <c r="K781" s="21" t="s">
        <v>369</v>
      </c>
      <c r="L781" s="21" t="s">
        <v>3895</v>
      </c>
      <c r="M781" s="21" t="s">
        <v>3891</v>
      </c>
      <c r="N781" s="21" t="s">
        <v>3892</v>
      </c>
      <c r="O781" s="21" t="s">
        <v>2345</v>
      </c>
      <c r="P781" s="21" t="s">
        <v>3893</v>
      </c>
      <c r="Q781" s="21">
        <v>71</v>
      </c>
      <c r="R781" s="21">
        <v>20</v>
      </c>
      <c r="S781" s="21">
        <v>135</v>
      </c>
      <c r="T781" s="21">
        <v>226</v>
      </c>
      <c r="U781" s="21">
        <v>0.31419999999999998</v>
      </c>
      <c r="V781" s="21">
        <v>8.8499999999999995E-2</v>
      </c>
      <c r="W781" s="21">
        <v>0.4027</v>
      </c>
      <c r="X781" s="21" t="s">
        <v>2015</v>
      </c>
      <c r="Y781" s="21" t="s">
        <v>2015</v>
      </c>
      <c r="Z781" s="21" t="s">
        <v>2015</v>
      </c>
      <c r="AA781" s="21" t="s">
        <v>2015</v>
      </c>
      <c r="AB781" s="21" t="s">
        <v>2015</v>
      </c>
      <c r="AC781" s="21" t="s">
        <v>2015</v>
      </c>
      <c r="AD781" s="21" t="s">
        <v>2015</v>
      </c>
      <c r="AE781" s="21" t="s">
        <v>2342</v>
      </c>
      <c r="AF781" s="21" t="s">
        <v>2342</v>
      </c>
      <c r="AG781" s="21" t="s">
        <v>2342</v>
      </c>
      <c r="AH781" s="21" t="s">
        <v>2015</v>
      </c>
      <c r="AI781" s="21" t="s">
        <v>2015</v>
      </c>
      <c r="AJ781" s="21" t="s">
        <v>2015</v>
      </c>
      <c r="AK781" s="21" t="s">
        <v>2015</v>
      </c>
      <c r="AL781" s="21" t="s">
        <v>4803</v>
      </c>
    </row>
    <row r="782" spans="1:38" ht="15" customHeight="1">
      <c r="A782" s="21">
        <v>159399</v>
      </c>
      <c r="B782" s="21">
        <v>661566</v>
      </c>
      <c r="C782" s="21" t="s">
        <v>234</v>
      </c>
      <c r="D782" s="21" t="s">
        <v>2222</v>
      </c>
      <c r="E782" s="21" t="s">
        <v>31</v>
      </c>
      <c r="F782" s="21" t="s">
        <v>4874</v>
      </c>
      <c r="G782" s="21" t="s">
        <v>2340</v>
      </c>
      <c r="H782" s="21" t="s">
        <v>2341</v>
      </c>
      <c r="I782" s="21" t="s">
        <v>2015</v>
      </c>
      <c r="J782" s="21" t="s">
        <v>2342</v>
      </c>
      <c r="K782" s="21" t="s">
        <v>4748</v>
      </c>
      <c r="L782" s="21" t="s">
        <v>3894</v>
      </c>
      <c r="M782" s="21" t="s">
        <v>3891</v>
      </c>
      <c r="N782" s="21" t="s">
        <v>3892</v>
      </c>
      <c r="O782" s="21" t="s">
        <v>2345</v>
      </c>
      <c r="P782" s="21" t="s">
        <v>3893</v>
      </c>
      <c r="Q782" s="21">
        <v>72</v>
      </c>
      <c r="R782" s="21">
        <v>27</v>
      </c>
      <c r="S782" s="21">
        <v>147</v>
      </c>
      <c r="T782" s="21">
        <v>246</v>
      </c>
      <c r="U782" s="21">
        <v>0.29270000000000002</v>
      </c>
      <c r="V782" s="21">
        <v>0.10979999999999999</v>
      </c>
      <c r="W782" s="21">
        <v>0.40239999999999998</v>
      </c>
      <c r="X782" s="21" t="s">
        <v>2015</v>
      </c>
      <c r="Y782" s="21" t="s">
        <v>2015</v>
      </c>
      <c r="Z782" s="21" t="s">
        <v>2015</v>
      </c>
      <c r="AA782" s="21" t="s">
        <v>2015</v>
      </c>
      <c r="AB782" s="21" t="s">
        <v>2015</v>
      </c>
      <c r="AC782" s="21" t="s">
        <v>2015</v>
      </c>
      <c r="AD782" s="21" t="s">
        <v>2015</v>
      </c>
      <c r="AE782" s="21" t="s">
        <v>2015</v>
      </c>
      <c r="AF782" s="21" t="s">
        <v>2015</v>
      </c>
      <c r="AG782" s="21" t="s">
        <v>2015</v>
      </c>
      <c r="AH782" s="21" t="s">
        <v>2342</v>
      </c>
      <c r="AI782" s="21" t="s">
        <v>2342</v>
      </c>
      <c r="AJ782" s="21" t="s">
        <v>2342</v>
      </c>
      <c r="AK782" s="21" t="s">
        <v>2342</v>
      </c>
      <c r="AL782" s="21" t="s">
        <v>4803</v>
      </c>
    </row>
    <row r="783" spans="1:38" ht="15" customHeight="1">
      <c r="A783" s="21">
        <v>159480</v>
      </c>
      <c r="B783" s="21">
        <v>661567</v>
      </c>
      <c r="C783" s="21" t="s">
        <v>124</v>
      </c>
      <c r="D783" s="21" t="s">
        <v>2112</v>
      </c>
      <c r="E783" s="21" t="s">
        <v>31</v>
      </c>
      <c r="F783" s="21" t="s">
        <v>4874</v>
      </c>
      <c r="G783" s="21" t="s">
        <v>2340</v>
      </c>
      <c r="H783" s="21" t="s">
        <v>2341</v>
      </c>
      <c r="I783" s="21" t="s">
        <v>2015</v>
      </c>
      <c r="J783" s="21" t="s">
        <v>2342</v>
      </c>
      <c r="K783" s="21" t="s">
        <v>868</v>
      </c>
      <c r="L783" s="21" t="s">
        <v>3116</v>
      </c>
      <c r="M783" s="21" t="s">
        <v>3116</v>
      </c>
      <c r="N783" s="21" t="s">
        <v>2814</v>
      </c>
      <c r="O783" s="21" t="s">
        <v>2345</v>
      </c>
      <c r="P783" s="21" t="s">
        <v>3117</v>
      </c>
      <c r="Q783" s="21">
        <v>91</v>
      </c>
      <c r="R783" s="21">
        <v>27</v>
      </c>
      <c r="S783" s="21">
        <v>474</v>
      </c>
      <c r="T783" s="21">
        <v>592</v>
      </c>
      <c r="U783" s="21">
        <v>0.1537</v>
      </c>
      <c r="V783" s="21">
        <v>4.5600000000000002E-2</v>
      </c>
      <c r="W783" s="21">
        <v>0.1993</v>
      </c>
      <c r="X783" s="21" t="s">
        <v>2342</v>
      </c>
      <c r="Y783" s="21" t="s">
        <v>2342</v>
      </c>
      <c r="Z783" s="21" t="s">
        <v>2342</v>
      </c>
      <c r="AA783" s="21" t="s">
        <v>2342</v>
      </c>
      <c r="AB783" s="21" t="s">
        <v>2342</v>
      </c>
      <c r="AC783" s="21" t="s">
        <v>2342</v>
      </c>
      <c r="AD783" s="21" t="s">
        <v>2342</v>
      </c>
      <c r="AE783" s="21" t="s">
        <v>2342</v>
      </c>
      <c r="AF783" s="21" t="s">
        <v>2342</v>
      </c>
      <c r="AG783" s="21" t="s">
        <v>2342</v>
      </c>
      <c r="AH783" s="21" t="s">
        <v>2015</v>
      </c>
      <c r="AI783" s="21" t="s">
        <v>2015</v>
      </c>
      <c r="AJ783" s="21" t="s">
        <v>2015</v>
      </c>
      <c r="AK783" s="21" t="s">
        <v>2015</v>
      </c>
      <c r="AL783" s="21" t="s">
        <v>4803</v>
      </c>
    </row>
    <row r="784" spans="1:38" ht="15" customHeight="1">
      <c r="A784" s="21">
        <v>159923</v>
      </c>
      <c r="B784" s="21">
        <v>661568</v>
      </c>
      <c r="C784" s="21" t="s">
        <v>203</v>
      </c>
      <c r="D784" s="21" t="s">
        <v>2191</v>
      </c>
      <c r="E784" s="21" t="s">
        <v>31</v>
      </c>
      <c r="F784" s="21" t="s">
        <v>4874</v>
      </c>
      <c r="G784" s="21" t="s">
        <v>2340</v>
      </c>
      <c r="H784" s="21" t="s">
        <v>2341</v>
      </c>
      <c r="I784" s="21" t="s">
        <v>2015</v>
      </c>
      <c r="J784" s="21" t="s">
        <v>2342</v>
      </c>
      <c r="K784" s="21" t="s">
        <v>728</v>
      </c>
      <c r="L784" s="21" t="s">
        <v>3719</v>
      </c>
      <c r="M784" s="21"/>
      <c r="N784" s="21" t="s">
        <v>2814</v>
      </c>
      <c r="O784" s="21" t="s">
        <v>2345</v>
      </c>
      <c r="P784" s="21" t="s">
        <v>3117</v>
      </c>
      <c r="Q784" s="21">
        <v>232</v>
      </c>
      <c r="R784" s="21">
        <v>0</v>
      </c>
      <c r="S784" s="21">
        <v>71</v>
      </c>
      <c r="T784" s="21">
        <v>303</v>
      </c>
      <c r="U784" s="21">
        <v>0.76570000000000005</v>
      </c>
      <c r="V784" s="21">
        <v>0</v>
      </c>
      <c r="W784" s="21">
        <v>0.76570000000000005</v>
      </c>
      <c r="X784" s="21" t="s">
        <v>2342</v>
      </c>
      <c r="Y784" s="21" t="s">
        <v>2342</v>
      </c>
      <c r="Z784" s="21" t="s">
        <v>2342</v>
      </c>
      <c r="AA784" s="21" t="s">
        <v>2342</v>
      </c>
      <c r="AB784" s="21" t="s">
        <v>2342</v>
      </c>
      <c r="AC784" s="21" t="s">
        <v>2342</v>
      </c>
      <c r="AD784" s="21" t="s">
        <v>2342</v>
      </c>
      <c r="AE784" s="21" t="s">
        <v>2015</v>
      </c>
      <c r="AF784" s="21" t="s">
        <v>2015</v>
      </c>
      <c r="AG784" s="21" t="s">
        <v>2015</v>
      </c>
      <c r="AH784" s="21" t="s">
        <v>2015</v>
      </c>
      <c r="AI784" s="21" t="s">
        <v>2015</v>
      </c>
      <c r="AJ784" s="21" t="s">
        <v>2015</v>
      </c>
      <c r="AK784" s="21" t="s">
        <v>2015</v>
      </c>
      <c r="AL784" s="21" t="s">
        <v>4802</v>
      </c>
    </row>
    <row r="785" spans="1:38" ht="15" customHeight="1">
      <c r="A785" s="21">
        <v>159923</v>
      </c>
      <c r="B785" s="21">
        <v>661569</v>
      </c>
      <c r="C785" s="21" t="s">
        <v>203</v>
      </c>
      <c r="D785" s="21" t="s">
        <v>2191</v>
      </c>
      <c r="E785" s="21" t="s">
        <v>31</v>
      </c>
      <c r="F785" s="21" t="s">
        <v>4874</v>
      </c>
      <c r="G785" s="21" t="s">
        <v>2340</v>
      </c>
      <c r="H785" s="21" t="s">
        <v>2341</v>
      </c>
      <c r="I785" s="21" t="s">
        <v>2015</v>
      </c>
      <c r="J785" s="21" t="s">
        <v>2342</v>
      </c>
      <c r="K785" s="21" t="s">
        <v>1320</v>
      </c>
      <c r="L785" s="21" t="s">
        <v>3721</v>
      </c>
      <c r="M785" s="21"/>
      <c r="N785" s="21" t="s">
        <v>2814</v>
      </c>
      <c r="O785" s="21" t="s">
        <v>2345</v>
      </c>
      <c r="P785" s="21" t="s">
        <v>3117</v>
      </c>
      <c r="Q785" s="21">
        <v>272</v>
      </c>
      <c r="R785" s="21">
        <v>0</v>
      </c>
      <c r="S785" s="21">
        <v>189</v>
      </c>
      <c r="T785" s="21">
        <v>461</v>
      </c>
      <c r="U785" s="21">
        <v>0.59</v>
      </c>
      <c r="V785" s="21">
        <v>0</v>
      </c>
      <c r="W785" s="21">
        <v>0.59</v>
      </c>
      <c r="X785" s="21" t="s">
        <v>2342</v>
      </c>
      <c r="Y785" s="21" t="s">
        <v>2342</v>
      </c>
      <c r="Z785" s="21" t="s">
        <v>2342</v>
      </c>
      <c r="AA785" s="21" t="s">
        <v>2342</v>
      </c>
      <c r="AB785" s="21" t="s">
        <v>2342</v>
      </c>
      <c r="AC785" s="21" t="s">
        <v>2342</v>
      </c>
      <c r="AD785" s="21" t="s">
        <v>2342</v>
      </c>
      <c r="AE785" s="21" t="s">
        <v>2015</v>
      </c>
      <c r="AF785" s="21" t="s">
        <v>2015</v>
      </c>
      <c r="AG785" s="21" t="s">
        <v>2015</v>
      </c>
      <c r="AH785" s="21" t="s">
        <v>2015</v>
      </c>
      <c r="AI785" s="21" t="s">
        <v>2015</v>
      </c>
      <c r="AJ785" s="21" t="s">
        <v>2015</v>
      </c>
      <c r="AK785" s="21" t="s">
        <v>2015</v>
      </c>
      <c r="AL785" s="21" t="s">
        <v>4802</v>
      </c>
    </row>
    <row r="786" spans="1:38" ht="15" customHeight="1">
      <c r="A786" s="21">
        <v>159923</v>
      </c>
      <c r="B786" s="21">
        <v>661570</v>
      </c>
      <c r="C786" s="21" t="s">
        <v>203</v>
      </c>
      <c r="D786" s="21" t="s">
        <v>2191</v>
      </c>
      <c r="E786" s="21" t="s">
        <v>31</v>
      </c>
      <c r="F786" s="21" t="s">
        <v>4874</v>
      </c>
      <c r="G786" s="21" t="s">
        <v>2340</v>
      </c>
      <c r="H786" s="21" t="s">
        <v>2341</v>
      </c>
      <c r="I786" s="21" t="s">
        <v>2015</v>
      </c>
      <c r="J786" s="21" t="s">
        <v>2342</v>
      </c>
      <c r="K786" s="21" t="s">
        <v>735</v>
      </c>
      <c r="L786" s="21" t="s">
        <v>735</v>
      </c>
      <c r="M786" s="21" t="s">
        <v>3724</v>
      </c>
      <c r="N786" s="21" t="s">
        <v>2814</v>
      </c>
      <c r="O786" s="21" t="s">
        <v>2345</v>
      </c>
      <c r="P786" s="21" t="s">
        <v>3715</v>
      </c>
      <c r="Q786" s="21">
        <v>46</v>
      </c>
      <c r="R786" s="21">
        <v>25</v>
      </c>
      <c r="S786" s="21">
        <v>130</v>
      </c>
      <c r="T786" s="21">
        <v>201</v>
      </c>
      <c r="U786" s="21">
        <v>0.22889999999999999</v>
      </c>
      <c r="V786" s="21">
        <v>0.1244</v>
      </c>
      <c r="W786" s="21">
        <v>0.35320000000000001</v>
      </c>
      <c r="X786" s="21" t="s">
        <v>2342</v>
      </c>
      <c r="Y786" s="21" t="s">
        <v>2342</v>
      </c>
      <c r="Z786" s="21" t="s">
        <v>2342</v>
      </c>
      <c r="AA786" s="21" t="s">
        <v>2342</v>
      </c>
      <c r="AB786" s="21" t="s">
        <v>2342</v>
      </c>
      <c r="AC786" s="21" t="s">
        <v>2342</v>
      </c>
      <c r="AD786" s="21" t="s">
        <v>2342</v>
      </c>
      <c r="AE786" s="21" t="s">
        <v>2015</v>
      </c>
      <c r="AF786" s="21" t="s">
        <v>2015</v>
      </c>
      <c r="AG786" s="21" t="s">
        <v>2015</v>
      </c>
      <c r="AH786" s="21" t="s">
        <v>2015</v>
      </c>
      <c r="AI786" s="21" t="s">
        <v>2015</v>
      </c>
      <c r="AJ786" s="21" t="s">
        <v>2015</v>
      </c>
      <c r="AK786" s="21" t="s">
        <v>2015</v>
      </c>
      <c r="AL786" s="21" t="s">
        <v>4803</v>
      </c>
    </row>
    <row r="787" spans="1:38" ht="15" customHeight="1">
      <c r="A787" s="21">
        <v>159923</v>
      </c>
      <c r="B787" s="21">
        <v>661571</v>
      </c>
      <c r="C787" s="21" t="s">
        <v>203</v>
      </c>
      <c r="D787" s="21" t="s">
        <v>2191</v>
      </c>
      <c r="E787" s="21" t="s">
        <v>31</v>
      </c>
      <c r="F787" s="21" t="s">
        <v>4874</v>
      </c>
      <c r="G787" s="21" t="s">
        <v>2340</v>
      </c>
      <c r="H787" s="21" t="s">
        <v>2341</v>
      </c>
      <c r="I787" s="21" t="s">
        <v>2015</v>
      </c>
      <c r="J787" s="21" t="s">
        <v>2342</v>
      </c>
      <c r="K787" s="21" t="s">
        <v>1322</v>
      </c>
      <c r="L787" s="21" t="s">
        <v>3726</v>
      </c>
      <c r="M787" s="21"/>
      <c r="N787" s="21" t="s">
        <v>2814</v>
      </c>
      <c r="O787" s="21" t="s">
        <v>2345</v>
      </c>
      <c r="P787" s="21" t="s">
        <v>3117</v>
      </c>
      <c r="Q787" s="21">
        <v>84</v>
      </c>
      <c r="R787" s="21">
        <v>23</v>
      </c>
      <c r="S787" s="21">
        <v>313</v>
      </c>
      <c r="T787" s="21">
        <v>420</v>
      </c>
      <c r="U787" s="21">
        <v>0.2</v>
      </c>
      <c r="V787" s="21">
        <v>5.4800000000000001E-2</v>
      </c>
      <c r="W787" s="21">
        <v>0.25480000000000003</v>
      </c>
      <c r="X787" s="21" t="s">
        <v>2342</v>
      </c>
      <c r="Y787" s="21" t="s">
        <v>2342</v>
      </c>
      <c r="Z787" s="21" t="s">
        <v>2342</v>
      </c>
      <c r="AA787" s="21" t="s">
        <v>2342</v>
      </c>
      <c r="AB787" s="21" t="s">
        <v>2342</v>
      </c>
      <c r="AC787" s="21" t="s">
        <v>2342</v>
      </c>
      <c r="AD787" s="21" t="s">
        <v>2342</v>
      </c>
      <c r="AE787" s="21" t="s">
        <v>2015</v>
      </c>
      <c r="AF787" s="21" t="s">
        <v>2015</v>
      </c>
      <c r="AG787" s="21" t="s">
        <v>2015</v>
      </c>
      <c r="AH787" s="21" t="s">
        <v>2015</v>
      </c>
      <c r="AI787" s="21" t="s">
        <v>2015</v>
      </c>
      <c r="AJ787" s="21" t="s">
        <v>2015</v>
      </c>
      <c r="AK787" s="21" t="s">
        <v>2015</v>
      </c>
      <c r="AL787" s="21" t="s">
        <v>4803</v>
      </c>
    </row>
    <row r="788" spans="1:38" ht="15" customHeight="1">
      <c r="A788" s="21">
        <v>159923</v>
      </c>
      <c r="B788" s="21">
        <v>661573</v>
      </c>
      <c r="C788" s="21" t="s">
        <v>203</v>
      </c>
      <c r="D788" s="21" t="s">
        <v>2191</v>
      </c>
      <c r="E788" s="21" t="s">
        <v>31</v>
      </c>
      <c r="F788" s="21" t="s">
        <v>4874</v>
      </c>
      <c r="G788" s="21" t="s">
        <v>2340</v>
      </c>
      <c r="H788" s="21" t="s">
        <v>2341</v>
      </c>
      <c r="I788" s="21" t="s">
        <v>2015</v>
      </c>
      <c r="J788" s="21" t="s">
        <v>2342</v>
      </c>
      <c r="K788" s="21" t="s">
        <v>1326</v>
      </c>
      <c r="L788" s="21" t="s">
        <v>3732</v>
      </c>
      <c r="M788" s="21"/>
      <c r="N788" s="21" t="s">
        <v>2814</v>
      </c>
      <c r="O788" s="21" t="s">
        <v>2345</v>
      </c>
      <c r="P788" s="21" t="s">
        <v>3117</v>
      </c>
      <c r="Q788" s="21">
        <v>112</v>
      </c>
      <c r="R788" s="21">
        <v>37</v>
      </c>
      <c r="S788" s="21">
        <v>294</v>
      </c>
      <c r="T788" s="21">
        <v>443</v>
      </c>
      <c r="U788" s="21">
        <v>0.25280000000000002</v>
      </c>
      <c r="V788" s="21">
        <v>8.3500000000000005E-2</v>
      </c>
      <c r="W788" s="21">
        <v>0.33629999999999999</v>
      </c>
      <c r="X788" s="21" t="s">
        <v>2015</v>
      </c>
      <c r="Y788" s="21" t="s">
        <v>2015</v>
      </c>
      <c r="Z788" s="21" t="s">
        <v>2015</v>
      </c>
      <c r="AA788" s="21" t="s">
        <v>2015</v>
      </c>
      <c r="AB788" s="21" t="s">
        <v>2015</v>
      </c>
      <c r="AC788" s="21" t="s">
        <v>2015</v>
      </c>
      <c r="AD788" s="21" t="s">
        <v>2015</v>
      </c>
      <c r="AE788" s="21" t="s">
        <v>2342</v>
      </c>
      <c r="AF788" s="21" t="s">
        <v>2342</v>
      </c>
      <c r="AG788" s="21" t="s">
        <v>2342</v>
      </c>
      <c r="AH788" s="21" t="s">
        <v>2015</v>
      </c>
      <c r="AI788" s="21" t="s">
        <v>2015</v>
      </c>
      <c r="AJ788" s="21" t="s">
        <v>2015</v>
      </c>
      <c r="AK788" s="21" t="s">
        <v>2015</v>
      </c>
      <c r="AL788" s="21" t="s">
        <v>4803</v>
      </c>
    </row>
    <row r="789" spans="1:38" ht="15" customHeight="1">
      <c r="A789" s="21">
        <v>159923</v>
      </c>
      <c r="B789" s="21">
        <v>661574</v>
      </c>
      <c r="C789" s="21" t="s">
        <v>203</v>
      </c>
      <c r="D789" s="21" t="s">
        <v>2191</v>
      </c>
      <c r="E789" s="21" t="s">
        <v>31</v>
      </c>
      <c r="F789" s="21" t="s">
        <v>4874</v>
      </c>
      <c r="G789" s="21" t="s">
        <v>2340</v>
      </c>
      <c r="H789" s="21" t="s">
        <v>2341</v>
      </c>
      <c r="I789" s="21" t="s">
        <v>2015</v>
      </c>
      <c r="J789" s="21" t="s">
        <v>2342</v>
      </c>
      <c r="K789" s="21" t="s">
        <v>1324</v>
      </c>
      <c r="L789" s="21" t="s">
        <v>3730</v>
      </c>
      <c r="M789" s="21"/>
      <c r="N789" s="21" t="s">
        <v>2814</v>
      </c>
      <c r="O789" s="21" t="s">
        <v>2345</v>
      </c>
      <c r="P789" s="21" t="s">
        <v>2815</v>
      </c>
      <c r="Q789" s="21">
        <v>82</v>
      </c>
      <c r="R789" s="21">
        <v>34</v>
      </c>
      <c r="S789" s="21">
        <v>287</v>
      </c>
      <c r="T789" s="21">
        <v>403</v>
      </c>
      <c r="U789" s="21">
        <v>0.20349999999999999</v>
      </c>
      <c r="V789" s="21">
        <v>8.4400000000000003E-2</v>
      </c>
      <c r="W789" s="21">
        <v>0.2878</v>
      </c>
      <c r="X789" s="21" t="s">
        <v>2015</v>
      </c>
      <c r="Y789" s="21" t="s">
        <v>2015</v>
      </c>
      <c r="Z789" s="21" t="s">
        <v>2015</v>
      </c>
      <c r="AA789" s="21" t="s">
        <v>2015</v>
      </c>
      <c r="AB789" s="21" t="s">
        <v>2015</v>
      </c>
      <c r="AC789" s="21" t="s">
        <v>2015</v>
      </c>
      <c r="AD789" s="21" t="s">
        <v>2015</v>
      </c>
      <c r="AE789" s="21" t="s">
        <v>2342</v>
      </c>
      <c r="AF789" s="21" t="s">
        <v>2342</v>
      </c>
      <c r="AG789" s="21" t="s">
        <v>2342</v>
      </c>
      <c r="AH789" s="21" t="s">
        <v>2015</v>
      </c>
      <c r="AI789" s="21" t="s">
        <v>2015</v>
      </c>
      <c r="AJ789" s="21" t="s">
        <v>2015</v>
      </c>
      <c r="AK789" s="21" t="s">
        <v>2015</v>
      </c>
      <c r="AL789" s="21" t="s">
        <v>4803</v>
      </c>
    </row>
    <row r="790" spans="1:38" ht="15" customHeight="1">
      <c r="A790" s="21">
        <v>159923</v>
      </c>
      <c r="B790" s="21">
        <v>661575</v>
      </c>
      <c r="C790" s="21" t="s">
        <v>203</v>
      </c>
      <c r="D790" s="21" t="s">
        <v>2191</v>
      </c>
      <c r="E790" s="21" t="s">
        <v>31</v>
      </c>
      <c r="F790" s="21" t="s">
        <v>4874</v>
      </c>
      <c r="G790" s="21" t="s">
        <v>2340</v>
      </c>
      <c r="H790" s="21" t="s">
        <v>2341</v>
      </c>
      <c r="I790" s="21" t="s">
        <v>2015</v>
      </c>
      <c r="J790" s="21" t="s">
        <v>2342</v>
      </c>
      <c r="K790" s="21" t="s">
        <v>1318</v>
      </c>
      <c r="L790" s="21" t="s">
        <v>3717</v>
      </c>
      <c r="M790" s="21"/>
      <c r="N790" s="21" t="s">
        <v>2814</v>
      </c>
      <c r="O790" s="21" t="s">
        <v>2345</v>
      </c>
      <c r="P790" s="21" t="s">
        <v>3117</v>
      </c>
      <c r="Q790" s="21">
        <v>305</v>
      </c>
      <c r="R790" s="21">
        <v>72</v>
      </c>
      <c r="S790" s="21">
        <v>975</v>
      </c>
      <c r="T790" s="21">
        <v>1352</v>
      </c>
      <c r="U790" s="21">
        <v>0.22559999999999999</v>
      </c>
      <c r="V790" s="21">
        <v>5.33E-2</v>
      </c>
      <c r="W790" s="21">
        <v>0.27879999999999999</v>
      </c>
      <c r="X790" s="21" t="s">
        <v>2015</v>
      </c>
      <c r="Y790" s="21" t="s">
        <v>2015</v>
      </c>
      <c r="Z790" s="21" t="s">
        <v>2015</v>
      </c>
      <c r="AA790" s="21" t="s">
        <v>2015</v>
      </c>
      <c r="AB790" s="21" t="s">
        <v>2015</v>
      </c>
      <c r="AC790" s="21" t="s">
        <v>2015</v>
      </c>
      <c r="AD790" s="21" t="s">
        <v>2015</v>
      </c>
      <c r="AE790" s="21" t="s">
        <v>2015</v>
      </c>
      <c r="AF790" s="21" t="s">
        <v>2015</v>
      </c>
      <c r="AG790" s="21" t="s">
        <v>2015</v>
      </c>
      <c r="AH790" s="21" t="s">
        <v>2342</v>
      </c>
      <c r="AI790" s="21" t="s">
        <v>2342</v>
      </c>
      <c r="AJ790" s="21" t="s">
        <v>2342</v>
      </c>
      <c r="AK790" s="21" t="s">
        <v>2342</v>
      </c>
      <c r="AL790" s="21" t="s">
        <v>4803</v>
      </c>
    </row>
    <row r="791" spans="1:38" ht="15" customHeight="1">
      <c r="A791" s="21">
        <v>159433</v>
      </c>
      <c r="B791" s="21">
        <v>661576</v>
      </c>
      <c r="C791" s="21" t="s">
        <v>281</v>
      </c>
      <c r="D791" s="21" t="s">
        <v>2270</v>
      </c>
      <c r="E791" s="21" t="s">
        <v>31</v>
      </c>
      <c r="F791" s="21" t="s">
        <v>4874</v>
      </c>
      <c r="G791" s="21" t="s">
        <v>2340</v>
      </c>
      <c r="H791" s="21" t="s">
        <v>2341</v>
      </c>
      <c r="I791" s="21" t="s">
        <v>2015</v>
      </c>
      <c r="J791" s="21" t="s">
        <v>2342</v>
      </c>
      <c r="K791" s="21" t="s">
        <v>893</v>
      </c>
      <c r="L791" s="21" t="s">
        <v>5310</v>
      </c>
      <c r="M791" s="21" t="s">
        <v>5582</v>
      </c>
      <c r="N791" s="21" t="s">
        <v>4408</v>
      </c>
      <c r="O791" s="21" t="s">
        <v>2345</v>
      </c>
      <c r="P791" s="21" t="s">
        <v>4409</v>
      </c>
      <c r="Q791" s="21">
        <v>120</v>
      </c>
      <c r="R791" s="21">
        <v>33</v>
      </c>
      <c r="S791" s="21">
        <v>125</v>
      </c>
      <c r="T791" s="21">
        <v>278</v>
      </c>
      <c r="U791" s="21">
        <v>0.43169999999999997</v>
      </c>
      <c r="V791" s="21">
        <v>0.1187</v>
      </c>
      <c r="W791" s="21">
        <v>0.5504</v>
      </c>
      <c r="X791" s="21" t="s">
        <v>2342</v>
      </c>
      <c r="Y791" s="21" t="s">
        <v>2342</v>
      </c>
      <c r="Z791" s="21" t="s">
        <v>2342</v>
      </c>
      <c r="AA791" s="21" t="s">
        <v>2342</v>
      </c>
      <c r="AB791" s="21" t="s">
        <v>2015</v>
      </c>
      <c r="AC791" s="21" t="s">
        <v>2015</v>
      </c>
      <c r="AD791" s="21" t="s">
        <v>2015</v>
      </c>
      <c r="AE791" s="21" t="s">
        <v>2015</v>
      </c>
      <c r="AF791" s="21" t="s">
        <v>2015</v>
      </c>
      <c r="AG791" s="21" t="s">
        <v>2015</v>
      </c>
      <c r="AH791" s="21" t="s">
        <v>2015</v>
      </c>
      <c r="AI791" s="21" t="s">
        <v>2015</v>
      </c>
      <c r="AJ791" s="21" t="s">
        <v>2015</v>
      </c>
      <c r="AK791" s="21" t="s">
        <v>2015</v>
      </c>
      <c r="AL791" s="21" t="s">
        <v>4803</v>
      </c>
    </row>
    <row r="792" spans="1:38" ht="15" customHeight="1">
      <c r="A792" s="21">
        <v>159433</v>
      </c>
      <c r="B792" s="21">
        <v>661577</v>
      </c>
      <c r="C792" s="21" t="s">
        <v>281</v>
      </c>
      <c r="D792" s="21" t="s">
        <v>2270</v>
      </c>
      <c r="E792" s="21" t="s">
        <v>31</v>
      </c>
      <c r="F792" s="21" t="s">
        <v>4874</v>
      </c>
      <c r="G792" s="21" t="s">
        <v>2340</v>
      </c>
      <c r="H792" s="21" t="s">
        <v>2341</v>
      </c>
      <c r="I792" s="21" t="s">
        <v>2015</v>
      </c>
      <c r="J792" s="21" t="s">
        <v>2342</v>
      </c>
      <c r="K792" s="21" t="s">
        <v>1830</v>
      </c>
      <c r="L792" s="21" t="s">
        <v>5310</v>
      </c>
      <c r="M792" s="21" t="s">
        <v>4407</v>
      </c>
      <c r="N792" s="21" t="s">
        <v>4408</v>
      </c>
      <c r="O792" s="21" t="s">
        <v>2345</v>
      </c>
      <c r="P792" s="21" t="s">
        <v>4409</v>
      </c>
      <c r="Q792" s="21">
        <v>197</v>
      </c>
      <c r="R792" s="21">
        <v>0</v>
      </c>
      <c r="S792" s="21">
        <v>87</v>
      </c>
      <c r="T792" s="21">
        <v>284</v>
      </c>
      <c r="U792" s="21">
        <v>0.69369999999999998</v>
      </c>
      <c r="V792" s="21">
        <v>0</v>
      </c>
      <c r="W792" s="21">
        <v>0.69369999999999998</v>
      </c>
      <c r="X792" s="21" t="s">
        <v>2015</v>
      </c>
      <c r="Y792" s="21" t="s">
        <v>2015</v>
      </c>
      <c r="Z792" s="21" t="s">
        <v>2015</v>
      </c>
      <c r="AA792" s="21" t="s">
        <v>2015</v>
      </c>
      <c r="AB792" s="21" t="s">
        <v>2342</v>
      </c>
      <c r="AC792" s="21" t="s">
        <v>2342</v>
      </c>
      <c r="AD792" s="21" t="s">
        <v>2342</v>
      </c>
      <c r="AE792" s="21" t="s">
        <v>2015</v>
      </c>
      <c r="AF792" s="21" t="s">
        <v>2015</v>
      </c>
      <c r="AG792" s="21" t="s">
        <v>2015</v>
      </c>
      <c r="AH792" s="21" t="s">
        <v>2015</v>
      </c>
      <c r="AI792" s="21" t="s">
        <v>2015</v>
      </c>
      <c r="AJ792" s="21" t="s">
        <v>2015</v>
      </c>
      <c r="AK792" s="21" t="s">
        <v>2015</v>
      </c>
      <c r="AL792" s="21" t="s">
        <v>4802</v>
      </c>
    </row>
    <row r="793" spans="1:38" ht="15" customHeight="1">
      <c r="A793" s="21">
        <v>159433</v>
      </c>
      <c r="B793" s="21">
        <v>661579</v>
      </c>
      <c r="C793" s="21" t="s">
        <v>281</v>
      </c>
      <c r="D793" s="21" t="s">
        <v>2270</v>
      </c>
      <c r="E793" s="21" t="s">
        <v>31</v>
      </c>
      <c r="F793" s="21" t="s">
        <v>4874</v>
      </c>
      <c r="G793" s="21" t="s">
        <v>2340</v>
      </c>
      <c r="H793" s="21" t="s">
        <v>2341</v>
      </c>
      <c r="I793" s="21" t="s">
        <v>2015</v>
      </c>
      <c r="J793" s="21" t="s">
        <v>2342</v>
      </c>
      <c r="K793" s="21" t="s">
        <v>1831</v>
      </c>
      <c r="L793" s="21" t="s">
        <v>5310</v>
      </c>
      <c r="M793" s="21" t="s">
        <v>5311</v>
      </c>
      <c r="N793" s="21" t="s">
        <v>4408</v>
      </c>
      <c r="O793" s="21" t="s">
        <v>2345</v>
      </c>
      <c r="P793" s="21" t="s">
        <v>4409</v>
      </c>
      <c r="Q793" s="21">
        <v>148</v>
      </c>
      <c r="R793" s="21">
        <v>30</v>
      </c>
      <c r="S793" s="21">
        <v>186</v>
      </c>
      <c r="T793" s="21">
        <v>364</v>
      </c>
      <c r="U793" s="21">
        <v>0.40660000000000002</v>
      </c>
      <c r="V793" s="21">
        <v>8.2400000000000001E-2</v>
      </c>
      <c r="W793" s="21">
        <v>0.48899999999999999</v>
      </c>
      <c r="X793" s="21" t="s">
        <v>2015</v>
      </c>
      <c r="Y793" s="21" t="s">
        <v>2015</v>
      </c>
      <c r="Z793" s="21" t="s">
        <v>2015</v>
      </c>
      <c r="AA793" s="21" t="s">
        <v>2015</v>
      </c>
      <c r="AB793" s="21" t="s">
        <v>2015</v>
      </c>
      <c r="AC793" s="21" t="s">
        <v>2015</v>
      </c>
      <c r="AD793" s="21" t="s">
        <v>2015</v>
      </c>
      <c r="AE793" s="21" t="s">
        <v>2015</v>
      </c>
      <c r="AF793" s="21" t="s">
        <v>2015</v>
      </c>
      <c r="AG793" s="21" t="s">
        <v>2015</v>
      </c>
      <c r="AH793" s="21" t="s">
        <v>2342</v>
      </c>
      <c r="AI793" s="21" t="s">
        <v>2342</v>
      </c>
      <c r="AJ793" s="21" t="s">
        <v>2342</v>
      </c>
      <c r="AK793" s="21" t="s">
        <v>2342</v>
      </c>
      <c r="AL793" s="21" t="s">
        <v>4803</v>
      </c>
    </row>
    <row r="794" spans="1:38" ht="15" customHeight="1">
      <c r="A794" s="21">
        <v>159981</v>
      </c>
      <c r="B794" s="21">
        <v>661580</v>
      </c>
      <c r="C794" s="21" t="s">
        <v>194</v>
      </c>
      <c r="D794" s="21" t="s">
        <v>2182</v>
      </c>
      <c r="E794" s="21" t="s">
        <v>31</v>
      </c>
      <c r="F794" s="21" t="s">
        <v>4874</v>
      </c>
      <c r="G794" s="21" t="s">
        <v>2340</v>
      </c>
      <c r="H794" s="21" t="s">
        <v>2341</v>
      </c>
      <c r="I794" s="21" t="s">
        <v>2015</v>
      </c>
      <c r="J794" s="21" t="s">
        <v>2342</v>
      </c>
      <c r="K794" s="21" t="s">
        <v>1247</v>
      </c>
      <c r="L794" s="21" t="s">
        <v>3628</v>
      </c>
      <c r="M794" s="21"/>
      <c r="N794" s="21" t="s">
        <v>3176</v>
      </c>
      <c r="O794" s="21" t="s">
        <v>2345</v>
      </c>
      <c r="P794" s="21" t="s">
        <v>3177</v>
      </c>
      <c r="Q794" s="21">
        <v>122</v>
      </c>
      <c r="R794" s="21">
        <v>43</v>
      </c>
      <c r="S794" s="21">
        <v>311</v>
      </c>
      <c r="T794" s="21">
        <v>476</v>
      </c>
      <c r="U794" s="21">
        <v>0.25629999999999997</v>
      </c>
      <c r="V794" s="21">
        <v>9.0300000000000005E-2</v>
      </c>
      <c r="W794" s="21">
        <v>0.34660000000000002</v>
      </c>
      <c r="X794" s="21" t="s">
        <v>2015</v>
      </c>
      <c r="Y794" s="21" t="s">
        <v>2342</v>
      </c>
      <c r="Z794" s="21" t="s">
        <v>2342</v>
      </c>
      <c r="AA794" s="21" t="s">
        <v>2342</v>
      </c>
      <c r="AB794" s="21" t="s">
        <v>2342</v>
      </c>
      <c r="AC794" s="21" t="s">
        <v>2342</v>
      </c>
      <c r="AD794" s="21" t="s">
        <v>2342</v>
      </c>
      <c r="AE794" s="21" t="s">
        <v>2015</v>
      </c>
      <c r="AF794" s="21" t="s">
        <v>2015</v>
      </c>
      <c r="AG794" s="21" t="s">
        <v>2015</v>
      </c>
      <c r="AH794" s="21" t="s">
        <v>2015</v>
      </c>
      <c r="AI794" s="21" t="s">
        <v>2015</v>
      </c>
      <c r="AJ794" s="21" t="s">
        <v>2015</v>
      </c>
      <c r="AK794" s="21" t="s">
        <v>2015</v>
      </c>
      <c r="AL794" s="21" t="s">
        <v>4803</v>
      </c>
    </row>
    <row r="795" spans="1:38" ht="15" customHeight="1">
      <c r="A795" s="21">
        <v>159981</v>
      </c>
      <c r="B795" s="21">
        <v>661581</v>
      </c>
      <c r="C795" s="21" t="s">
        <v>194</v>
      </c>
      <c r="D795" s="21" t="s">
        <v>2182</v>
      </c>
      <c r="E795" s="21" t="s">
        <v>31</v>
      </c>
      <c r="F795" s="21" t="s">
        <v>4874</v>
      </c>
      <c r="G795" s="21" t="s">
        <v>2340</v>
      </c>
      <c r="H795" s="21" t="s">
        <v>2341</v>
      </c>
      <c r="I795" s="21" t="s">
        <v>2015</v>
      </c>
      <c r="J795" s="21" t="s">
        <v>2342</v>
      </c>
      <c r="K795" s="21" t="s">
        <v>1248</v>
      </c>
      <c r="L795" s="21" t="s">
        <v>3629</v>
      </c>
      <c r="M795" s="21"/>
      <c r="N795" s="21" t="s">
        <v>3176</v>
      </c>
      <c r="O795" s="21" t="s">
        <v>2345</v>
      </c>
      <c r="P795" s="21" t="s">
        <v>3624</v>
      </c>
      <c r="Q795" s="21">
        <v>102</v>
      </c>
      <c r="R795" s="21">
        <v>38</v>
      </c>
      <c r="S795" s="21">
        <v>328</v>
      </c>
      <c r="T795" s="21">
        <v>468</v>
      </c>
      <c r="U795" s="21">
        <v>0.21790000000000001</v>
      </c>
      <c r="V795" s="21">
        <v>8.1199999999999994E-2</v>
      </c>
      <c r="W795" s="21">
        <v>0.29909999999999998</v>
      </c>
      <c r="X795" s="21" t="s">
        <v>2015</v>
      </c>
      <c r="Y795" s="21" t="s">
        <v>2342</v>
      </c>
      <c r="Z795" s="21" t="s">
        <v>2342</v>
      </c>
      <c r="AA795" s="21" t="s">
        <v>2342</v>
      </c>
      <c r="AB795" s="21" t="s">
        <v>2342</v>
      </c>
      <c r="AC795" s="21" t="s">
        <v>2342</v>
      </c>
      <c r="AD795" s="21" t="s">
        <v>2342</v>
      </c>
      <c r="AE795" s="21" t="s">
        <v>2015</v>
      </c>
      <c r="AF795" s="21" t="s">
        <v>2015</v>
      </c>
      <c r="AG795" s="21" t="s">
        <v>2015</v>
      </c>
      <c r="AH795" s="21" t="s">
        <v>2015</v>
      </c>
      <c r="AI795" s="21" t="s">
        <v>2015</v>
      </c>
      <c r="AJ795" s="21" t="s">
        <v>2015</v>
      </c>
      <c r="AK795" s="21" t="s">
        <v>2015</v>
      </c>
      <c r="AL795" s="21" t="s">
        <v>4803</v>
      </c>
    </row>
    <row r="796" spans="1:38" ht="15" customHeight="1">
      <c r="A796" s="21">
        <v>159981</v>
      </c>
      <c r="B796" s="21">
        <v>661582</v>
      </c>
      <c r="C796" s="21" t="s">
        <v>194</v>
      </c>
      <c r="D796" s="21" t="s">
        <v>2182</v>
      </c>
      <c r="E796" s="21" t="s">
        <v>31</v>
      </c>
      <c r="F796" s="21" t="s">
        <v>4874</v>
      </c>
      <c r="G796" s="21" t="s">
        <v>2340</v>
      </c>
      <c r="H796" s="21" t="s">
        <v>2341</v>
      </c>
      <c r="I796" s="21" t="s">
        <v>2015</v>
      </c>
      <c r="J796" s="21" t="s">
        <v>2342</v>
      </c>
      <c r="K796" s="21" t="s">
        <v>1250</v>
      </c>
      <c r="L796" s="21" t="s">
        <v>3631</v>
      </c>
      <c r="M796" s="21"/>
      <c r="N796" s="21" t="s">
        <v>3176</v>
      </c>
      <c r="O796" s="21" t="s">
        <v>2345</v>
      </c>
      <c r="P796" s="21" t="s">
        <v>3177</v>
      </c>
      <c r="Q796" s="21">
        <v>288</v>
      </c>
      <c r="R796" s="21">
        <v>0</v>
      </c>
      <c r="S796" s="21">
        <v>99</v>
      </c>
      <c r="T796" s="21">
        <v>387</v>
      </c>
      <c r="U796" s="21">
        <v>0.74419999999999997</v>
      </c>
      <c r="V796" s="21">
        <v>0</v>
      </c>
      <c r="W796" s="21">
        <v>0.74419999999999997</v>
      </c>
      <c r="X796" s="21" t="s">
        <v>2015</v>
      </c>
      <c r="Y796" s="21" t="s">
        <v>2342</v>
      </c>
      <c r="Z796" s="21" t="s">
        <v>2342</v>
      </c>
      <c r="AA796" s="21" t="s">
        <v>2342</v>
      </c>
      <c r="AB796" s="21" t="s">
        <v>2342</v>
      </c>
      <c r="AC796" s="21" t="s">
        <v>2342</v>
      </c>
      <c r="AD796" s="21" t="s">
        <v>2342</v>
      </c>
      <c r="AE796" s="21" t="s">
        <v>2015</v>
      </c>
      <c r="AF796" s="21" t="s">
        <v>2015</v>
      </c>
      <c r="AG796" s="21" t="s">
        <v>2015</v>
      </c>
      <c r="AH796" s="21" t="s">
        <v>2015</v>
      </c>
      <c r="AI796" s="21" t="s">
        <v>2015</v>
      </c>
      <c r="AJ796" s="21" t="s">
        <v>2015</v>
      </c>
      <c r="AK796" s="21" t="s">
        <v>2015</v>
      </c>
      <c r="AL796" s="21" t="s">
        <v>4802</v>
      </c>
    </row>
    <row r="797" spans="1:38" ht="15" customHeight="1">
      <c r="A797" s="21">
        <v>159981</v>
      </c>
      <c r="B797" s="21">
        <v>661583</v>
      </c>
      <c r="C797" s="21" t="s">
        <v>194</v>
      </c>
      <c r="D797" s="21" t="s">
        <v>2182</v>
      </c>
      <c r="E797" s="21" t="s">
        <v>31</v>
      </c>
      <c r="F797" s="21" t="s">
        <v>4874</v>
      </c>
      <c r="G797" s="21" t="s">
        <v>2340</v>
      </c>
      <c r="H797" s="21" t="s">
        <v>2341</v>
      </c>
      <c r="I797" s="21" t="s">
        <v>2015</v>
      </c>
      <c r="J797" s="21" t="s">
        <v>2342</v>
      </c>
      <c r="K797" s="21" t="s">
        <v>1251</v>
      </c>
      <c r="L797" s="21" t="s">
        <v>3632</v>
      </c>
      <c r="M797" s="21"/>
      <c r="N797" s="21" t="s">
        <v>3176</v>
      </c>
      <c r="O797" s="21" t="s">
        <v>2345</v>
      </c>
      <c r="P797" s="21" t="s">
        <v>3177</v>
      </c>
      <c r="Q797" s="21">
        <v>131</v>
      </c>
      <c r="R797" s="21">
        <v>47</v>
      </c>
      <c r="S797" s="21">
        <v>312</v>
      </c>
      <c r="T797" s="21">
        <v>490</v>
      </c>
      <c r="U797" s="21">
        <v>0.26729999999999998</v>
      </c>
      <c r="V797" s="21">
        <v>9.5899999999999999E-2</v>
      </c>
      <c r="W797" s="21">
        <v>0.36330000000000001</v>
      </c>
      <c r="X797" s="21" t="s">
        <v>2015</v>
      </c>
      <c r="Y797" s="21" t="s">
        <v>2342</v>
      </c>
      <c r="Z797" s="21" t="s">
        <v>2342</v>
      </c>
      <c r="AA797" s="21" t="s">
        <v>2342</v>
      </c>
      <c r="AB797" s="21" t="s">
        <v>2342</v>
      </c>
      <c r="AC797" s="21" t="s">
        <v>2342</v>
      </c>
      <c r="AD797" s="21" t="s">
        <v>2342</v>
      </c>
      <c r="AE797" s="21" t="s">
        <v>2015</v>
      </c>
      <c r="AF797" s="21" t="s">
        <v>2015</v>
      </c>
      <c r="AG797" s="21" t="s">
        <v>2015</v>
      </c>
      <c r="AH797" s="21" t="s">
        <v>2015</v>
      </c>
      <c r="AI797" s="21" t="s">
        <v>2015</v>
      </c>
      <c r="AJ797" s="21" t="s">
        <v>2015</v>
      </c>
      <c r="AK797" s="21" t="s">
        <v>2015</v>
      </c>
      <c r="AL797" s="21" t="s">
        <v>4803</v>
      </c>
    </row>
    <row r="798" spans="1:38" ht="15" customHeight="1">
      <c r="A798" s="21">
        <v>159981</v>
      </c>
      <c r="B798" s="21">
        <v>661584</v>
      </c>
      <c r="C798" s="21" t="s">
        <v>194</v>
      </c>
      <c r="D798" s="21" t="s">
        <v>2182</v>
      </c>
      <c r="E798" s="21" t="s">
        <v>31</v>
      </c>
      <c r="F798" s="21" t="s">
        <v>4874</v>
      </c>
      <c r="G798" s="21" t="s">
        <v>2340</v>
      </c>
      <c r="H798" s="21" t="s">
        <v>2341</v>
      </c>
      <c r="I798" s="21" t="s">
        <v>2015</v>
      </c>
      <c r="J798" s="21" t="s">
        <v>2342</v>
      </c>
      <c r="K798" s="21" t="s">
        <v>1252</v>
      </c>
      <c r="L798" s="21" t="s">
        <v>3633</v>
      </c>
      <c r="M798" s="21"/>
      <c r="N798" s="21" t="s">
        <v>3176</v>
      </c>
      <c r="O798" s="21" t="s">
        <v>2345</v>
      </c>
      <c r="P798" s="21" t="s">
        <v>3177</v>
      </c>
      <c r="Q798" s="21">
        <v>423</v>
      </c>
      <c r="R798" s="21">
        <v>0</v>
      </c>
      <c r="S798" s="21">
        <v>77</v>
      </c>
      <c r="T798" s="21">
        <v>500</v>
      </c>
      <c r="U798" s="21">
        <v>0.84599999999999997</v>
      </c>
      <c r="V798" s="21">
        <v>0</v>
      </c>
      <c r="W798" s="21">
        <v>0.84599999999999997</v>
      </c>
      <c r="X798" s="21" t="s">
        <v>2015</v>
      </c>
      <c r="Y798" s="21" t="s">
        <v>2342</v>
      </c>
      <c r="Z798" s="21" t="s">
        <v>2342</v>
      </c>
      <c r="AA798" s="21" t="s">
        <v>2342</v>
      </c>
      <c r="AB798" s="21" t="s">
        <v>2342</v>
      </c>
      <c r="AC798" s="21" t="s">
        <v>2342</v>
      </c>
      <c r="AD798" s="21" t="s">
        <v>2342</v>
      </c>
      <c r="AE798" s="21" t="s">
        <v>2015</v>
      </c>
      <c r="AF798" s="21" t="s">
        <v>2015</v>
      </c>
      <c r="AG798" s="21" t="s">
        <v>2015</v>
      </c>
      <c r="AH798" s="21" t="s">
        <v>2015</v>
      </c>
      <c r="AI798" s="21" t="s">
        <v>2015</v>
      </c>
      <c r="AJ798" s="21" t="s">
        <v>2015</v>
      </c>
      <c r="AK798" s="21" t="s">
        <v>2015</v>
      </c>
      <c r="AL798" s="21" t="s">
        <v>4802</v>
      </c>
    </row>
    <row r="799" spans="1:38" ht="15" customHeight="1">
      <c r="A799" s="21">
        <v>159981</v>
      </c>
      <c r="B799" s="21">
        <v>661586</v>
      </c>
      <c r="C799" s="21" t="s">
        <v>194</v>
      </c>
      <c r="D799" s="21" t="s">
        <v>2182</v>
      </c>
      <c r="E799" s="21" t="s">
        <v>31</v>
      </c>
      <c r="F799" s="21" t="s">
        <v>4874</v>
      </c>
      <c r="G799" s="21" t="s">
        <v>2340</v>
      </c>
      <c r="H799" s="21" t="s">
        <v>2341</v>
      </c>
      <c r="I799" s="21" t="s">
        <v>2015</v>
      </c>
      <c r="J799" s="21" t="s">
        <v>2342</v>
      </c>
      <c r="K799" s="21" t="s">
        <v>1257</v>
      </c>
      <c r="L799" s="21" t="s">
        <v>3638</v>
      </c>
      <c r="M799" s="21"/>
      <c r="N799" s="21" t="s">
        <v>3176</v>
      </c>
      <c r="O799" s="21" t="s">
        <v>2345</v>
      </c>
      <c r="P799" s="21" t="s">
        <v>3627</v>
      </c>
      <c r="Q799" s="21">
        <v>184</v>
      </c>
      <c r="R799" s="21">
        <v>61</v>
      </c>
      <c r="S799" s="21">
        <v>373</v>
      </c>
      <c r="T799" s="21">
        <v>618</v>
      </c>
      <c r="U799" s="21">
        <v>0.29770000000000002</v>
      </c>
      <c r="V799" s="21">
        <v>9.8699999999999996E-2</v>
      </c>
      <c r="W799" s="21">
        <v>0.39639999999999997</v>
      </c>
      <c r="X799" s="21" t="s">
        <v>2015</v>
      </c>
      <c r="Y799" s="21" t="s">
        <v>2342</v>
      </c>
      <c r="Z799" s="21" t="s">
        <v>2342</v>
      </c>
      <c r="AA799" s="21" t="s">
        <v>2342</v>
      </c>
      <c r="AB799" s="21" t="s">
        <v>2342</v>
      </c>
      <c r="AC799" s="21" t="s">
        <v>2342</v>
      </c>
      <c r="AD799" s="21" t="s">
        <v>2342</v>
      </c>
      <c r="AE799" s="21" t="s">
        <v>2015</v>
      </c>
      <c r="AF799" s="21" t="s">
        <v>2015</v>
      </c>
      <c r="AG799" s="21" t="s">
        <v>2015</v>
      </c>
      <c r="AH799" s="21" t="s">
        <v>2015</v>
      </c>
      <c r="AI799" s="21" t="s">
        <v>2015</v>
      </c>
      <c r="AJ799" s="21" t="s">
        <v>2015</v>
      </c>
      <c r="AK799" s="21" t="s">
        <v>2015</v>
      </c>
      <c r="AL799" s="21" t="s">
        <v>4803</v>
      </c>
    </row>
    <row r="800" spans="1:38" ht="15" customHeight="1">
      <c r="A800" s="21">
        <v>159981</v>
      </c>
      <c r="B800" s="21">
        <v>661588</v>
      </c>
      <c r="C800" s="21" t="s">
        <v>194</v>
      </c>
      <c r="D800" s="21" t="s">
        <v>2182</v>
      </c>
      <c r="E800" s="21" t="s">
        <v>31</v>
      </c>
      <c r="F800" s="21" t="s">
        <v>4874</v>
      </c>
      <c r="G800" s="21" t="s">
        <v>2340</v>
      </c>
      <c r="H800" s="21" t="s">
        <v>2341</v>
      </c>
      <c r="I800" s="21" t="s">
        <v>2015</v>
      </c>
      <c r="J800" s="21" t="s">
        <v>2342</v>
      </c>
      <c r="K800" s="21" t="s">
        <v>1261</v>
      </c>
      <c r="L800" s="21" t="s">
        <v>3642</v>
      </c>
      <c r="M800" s="21"/>
      <c r="N800" s="21" t="s">
        <v>3176</v>
      </c>
      <c r="O800" s="21" t="s">
        <v>2345</v>
      </c>
      <c r="P800" s="21" t="s">
        <v>3177</v>
      </c>
      <c r="Q800" s="21">
        <v>142</v>
      </c>
      <c r="R800" s="21">
        <v>67</v>
      </c>
      <c r="S800" s="21">
        <v>273</v>
      </c>
      <c r="T800" s="21">
        <v>482</v>
      </c>
      <c r="U800" s="21">
        <v>0.29459999999999997</v>
      </c>
      <c r="V800" s="21">
        <v>0.13900000000000001</v>
      </c>
      <c r="W800" s="21">
        <v>0.43359999999999999</v>
      </c>
      <c r="X800" s="21" t="s">
        <v>2015</v>
      </c>
      <c r="Y800" s="21" t="s">
        <v>2342</v>
      </c>
      <c r="Z800" s="21" t="s">
        <v>2342</v>
      </c>
      <c r="AA800" s="21" t="s">
        <v>2342</v>
      </c>
      <c r="AB800" s="21" t="s">
        <v>2342</v>
      </c>
      <c r="AC800" s="21" t="s">
        <v>2342</v>
      </c>
      <c r="AD800" s="21" t="s">
        <v>2342</v>
      </c>
      <c r="AE800" s="21" t="s">
        <v>2015</v>
      </c>
      <c r="AF800" s="21" t="s">
        <v>2015</v>
      </c>
      <c r="AG800" s="21" t="s">
        <v>2015</v>
      </c>
      <c r="AH800" s="21" t="s">
        <v>2015</v>
      </c>
      <c r="AI800" s="21" t="s">
        <v>2015</v>
      </c>
      <c r="AJ800" s="21" t="s">
        <v>2015</v>
      </c>
      <c r="AK800" s="21" t="s">
        <v>2015</v>
      </c>
      <c r="AL800" s="21" t="s">
        <v>4803</v>
      </c>
    </row>
    <row r="801" spans="1:38" ht="15" customHeight="1">
      <c r="A801" s="21">
        <v>159981</v>
      </c>
      <c r="B801" s="21">
        <v>661589</v>
      </c>
      <c r="C801" s="21" t="s">
        <v>194</v>
      </c>
      <c r="D801" s="21" t="s">
        <v>2182</v>
      </c>
      <c r="E801" s="21" t="s">
        <v>31</v>
      </c>
      <c r="F801" s="21" t="s">
        <v>4874</v>
      </c>
      <c r="G801" s="21" t="s">
        <v>2340</v>
      </c>
      <c r="H801" s="21" t="s">
        <v>2341</v>
      </c>
      <c r="I801" s="21" t="s">
        <v>2015</v>
      </c>
      <c r="J801" s="21" t="s">
        <v>2342</v>
      </c>
      <c r="K801" s="21" t="s">
        <v>1262</v>
      </c>
      <c r="L801" s="21" t="s">
        <v>3643</v>
      </c>
      <c r="M801" s="21"/>
      <c r="N801" s="21" t="s">
        <v>3176</v>
      </c>
      <c r="O801" s="21" t="s">
        <v>2345</v>
      </c>
      <c r="P801" s="21" t="s">
        <v>2815</v>
      </c>
      <c r="Q801" s="21">
        <v>152</v>
      </c>
      <c r="R801" s="21">
        <v>44</v>
      </c>
      <c r="S801" s="21">
        <v>388</v>
      </c>
      <c r="T801" s="21">
        <v>584</v>
      </c>
      <c r="U801" s="21">
        <v>0.26029999999999998</v>
      </c>
      <c r="V801" s="21">
        <v>7.5300000000000006E-2</v>
      </c>
      <c r="W801" s="21">
        <v>0.33560000000000001</v>
      </c>
      <c r="X801" s="21" t="s">
        <v>2015</v>
      </c>
      <c r="Y801" s="21" t="s">
        <v>2342</v>
      </c>
      <c r="Z801" s="21" t="s">
        <v>2342</v>
      </c>
      <c r="AA801" s="21" t="s">
        <v>2342</v>
      </c>
      <c r="AB801" s="21" t="s">
        <v>2342</v>
      </c>
      <c r="AC801" s="21" t="s">
        <v>2342</v>
      </c>
      <c r="AD801" s="21" t="s">
        <v>2342</v>
      </c>
      <c r="AE801" s="21" t="s">
        <v>2015</v>
      </c>
      <c r="AF801" s="21" t="s">
        <v>2015</v>
      </c>
      <c r="AG801" s="21" t="s">
        <v>2015</v>
      </c>
      <c r="AH801" s="21" t="s">
        <v>2015</v>
      </c>
      <c r="AI801" s="21" t="s">
        <v>2015</v>
      </c>
      <c r="AJ801" s="21" t="s">
        <v>2015</v>
      </c>
      <c r="AK801" s="21" t="s">
        <v>2015</v>
      </c>
      <c r="AL801" s="21" t="s">
        <v>4803</v>
      </c>
    </row>
    <row r="802" spans="1:38" ht="15" customHeight="1">
      <c r="A802" s="21">
        <v>159981</v>
      </c>
      <c r="B802" s="21">
        <v>661590</v>
      </c>
      <c r="C802" s="21" t="s">
        <v>194</v>
      </c>
      <c r="D802" s="21" t="s">
        <v>2182</v>
      </c>
      <c r="E802" s="21" t="s">
        <v>31</v>
      </c>
      <c r="F802" s="21" t="s">
        <v>4874</v>
      </c>
      <c r="G802" s="21" t="s">
        <v>2340</v>
      </c>
      <c r="H802" s="21" t="s">
        <v>2341</v>
      </c>
      <c r="I802" s="21" t="s">
        <v>2015</v>
      </c>
      <c r="J802" s="21" t="s">
        <v>2342</v>
      </c>
      <c r="K802" s="21" t="s">
        <v>1264</v>
      </c>
      <c r="L802" s="21" t="s">
        <v>3645</v>
      </c>
      <c r="M802" s="21"/>
      <c r="N802" s="21" t="s">
        <v>3176</v>
      </c>
      <c r="O802" s="21" t="s">
        <v>2345</v>
      </c>
      <c r="P802" s="21" t="s">
        <v>3177</v>
      </c>
      <c r="Q802" s="21">
        <v>100</v>
      </c>
      <c r="R802" s="21">
        <v>47</v>
      </c>
      <c r="S802" s="21">
        <v>292</v>
      </c>
      <c r="T802" s="21">
        <v>439</v>
      </c>
      <c r="U802" s="21">
        <v>0.2278</v>
      </c>
      <c r="V802" s="21">
        <v>0.1071</v>
      </c>
      <c r="W802" s="21">
        <v>0.33489999999999998</v>
      </c>
      <c r="X802" s="21" t="s">
        <v>2015</v>
      </c>
      <c r="Y802" s="21" t="s">
        <v>2342</v>
      </c>
      <c r="Z802" s="21" t="s">
        <v>2342</v>
      </c>
      <c r="AA802" s="21" t="s">
        <v>2342</v>
      </c>
      <c r="AB802" s="21" t="s">
        <v>2342</v>
      </c>
      <c r="AC802" s="21" t="s">
        <v>2342</v>
      </c>
      <c r="AD802" s="21" t="s">
        <v>2342</v>
      </c>
      <c r="AE802" s="21" t="s">
        <v>2015</v>
      </c>
      <c r="AF802" s="21" t="s">
        <v>2015</v>
      </c>
      <c r="AG802" s="21" t="s">
        <v>2015</v>
      </c>
      <c r="AH802" s="21" t="s">
        <v>2015</v>
      </c>
      <c r="AI802" s="21" t="s">
        <v>2015</v>
      </c>
      <c r="AJ802" s="21" t="s">
        <v>2015</v>
      </c>
      <c r="AK802" s="21" t="s">
        <v>2015</v>
      </c>
      <c r="AL802" s="21" t="s">
        <v>4803</v>
      </c>
    </row>
    <row r="803" spans="1:38" ht="15" customHeight="1">
      <c r="A803" s="21">
        <v>159981</v>
      </c>
      <c r="B803" s="21">
        <v>661591</v>
      </c>
      <c r="C803" s="21" t="s">
        <v>194</v>
      </c>
      <c r="D803" s="21" t="s">
        <v>2182</v>
      </c>
      <c r="E803" s="21" t="s">
        <v>31</v>
      </c>
      <c r="F803" s="21" t="s">
        <v>4874</v>
      </c>
      <c r="G803" s="21" t="s">
        <v>2340</v>
      </c>
      <c r="H803" s="21" t="s">
        <v>2341</v>
      </c>
      <c r="I803" s="21" t="s">
        <v>2015</v>
      </c>
      <c r="J803" s="21" t="s">
        <v>2342</v>
      </c>
      <c r="K803" s="21" t="s">
        <v>880</v>
      </c>
      <c r="L803" s="21" t="s">
        <v>3626</v>
      </c>
      <c r="M803" s="21"/>
      <c r="N803" s="21" t="s">
        <v>3176</v>
      </c>
      <c r="O803" s="21" t="s">
        <v>2345</v>
      </c>
      <c r="P803" s="21" t="s">
        <v>3627</v>
      </c>
      <c r="Q803" s="21">
        <v>277</v>
      </c>
      <c r="R803" s="21">
        <v>79</v>
      </c>
      <c r="S803" s="21">
        <v>430</v>
      </c>
      <c r="T803" s="21">
        <v>786</v>
      </c>
      <c r="U803" s="21">
        <v>0.35239999999999999</v>
      </c>
      <c r="V803" s="21">
        <v>0.10050000000000001</v>
      </c>
      <c r="W803" s="21">
        <v>0.45290000000000002</v>
      </c>
      <c r="X803" s="21" t="s">
        <v>2015</v>
      </c>
      <c r="Y803" s="21" t="s">
        <v>2015</v>
      </c>
      <c r="Z803" s="21" t="s">
        <v>2015</v>
      </c>
      <c r="AA803" s="21" t="s">
        <v>2015</v>
      </c>
      <c r="AB803" s="21" t="s">
        <v>2015</v>
      </c>
      <c r="AC803" s="21" t="s">
        <v>2015</v>
      </c>
      <c r="AD803" s="21" t="s">
        <v>2015</v>
      </c>
      <c r="AE803" s="21" t="s">
        <v>2342</v>
      </c>
      <c r="AF803" s="21" t="s">
        <v>2342</v>
      </c>
      <c r="AG803" s="21" t="s">
        <v>2342</v>
      </c>
      <c r="AH803" s="21" t="s">
        <v>2015</v>
      </c>
      <c r="AI803" s="21" t="s">
        <v>2015</v>
      </c>
      <c r="AJ803" s="21" t="s">
        <v>2015</v>
      </c>
      <c r="AK803" s="21" t="s">
        <v>2015</v>
      </c>
      <c r="AL803" s="21" t="s">
        <v>4803</v>
      </c>
    </row>
    <row r="804" spans="1:38" ht="15" customHeight="1">
      <c r="A804" s="21">
        <v>159981</v>
      </c>
      <c r="B804" s="21">
        <v>661592</v>
      </c>
      <c r="C804" s="21" t="s">
        <v>194</v>
      </c>
      <c r="D804" s="21" t="s">
        <v>2182</v>
      </c>
      <c r="E804" s="21" t="s">
        <v>31</v>
      </c>
      <c r="F804" s="21" t="s">
        <v>4874</v>
      </c>
      <c r="G804" s="21" t="s">
        <v>2340</v>
      </c>
      <c r="H804" s="21" t="s">
        <v>2341</v>
      </c>
      <c r="I804" s="21" t="s">
        <v>2015</v>
      </c>
      <c r="J804" s="21" t="s">
        <v>2342</v>
      </c>
      <c r="K804" s="21" t="s">
        <v>1249</v>
      </c>
      <c r="L804" s="21" t="s">
        <v>3630</v>
      </c>
      <c r="M804" s="21"/>
      <c r="N804" s="21" t="s">
        <v>3176</v>
      </c>
      <c r="O804" s="21" t="s">
        <v>2345</v>
      </c>
      <c r="P804" s="21" t="s">
        <v>3177</v>
      </c>
      <c r="Q804" s="21">
        <v>210</v>
      </c>
      <c r="R804" s="21">
        <v>66</v>
      </c>
      <c r="S804" s="21">
        <v>371</v>
      </c>
      <c r="T804" s="21">
        <v>647</v>
      </c>
      <c r="U804" s="21">
        <v>0.3246</v>
      </c>
      <c r="V804" s="21">
        <v>0.10199999999999999</v>
      </c>
      <c r="W804" s="21">
        <v>0.42659999999999998</v>
      </c>
      <c r="X804" s="21" t="s">
        <v>2015</v>
      </c>
      <c r="Y804" s="21" t="s">
        <v>2015</v>
      </c>
      <c r="Z804" s="21" t="s">
        <v>2015</v>
      </c>
      <c r="AA804" s="21" t="s">
        <v>2015</v>
      </c>
      <c r="AB804" s="21" t="s">
        <v>2015</v>
      </c>
      <c r="AC804" s="21" t="s">
        <v>2015</v>
      </c>
      <c r="AD804" s="21" t="s">
        <v>2015</v>
      </c>
      <c r="AE804" s="21" t="s">
        <v>2342</v>
      </c>
      <c r="AF804" s="21" t="s">
        <v>2342</v>
      </c>
      <c r="AG804" s="21" t="s">
        <v>2342</v>
      </c>
      <c r="AH804" s="21" t="s">
        <v>2015</v>
      </c>
      <c r="AI804" s="21" t="s">
        <v>2015</v>
      </c>
      <c r="AJ804" s="21" t="s">
        <v>2015</v>
      </c>
      <c r="AK804" s="21" t="s">
        <v>2015</v>
      </c>
      <c r="AL804" s="21" t="s">
        <v>4803</v>
      </c>
    </row>
    <row r="805" spans="1:38" ht="15" customHeight="1">
      <c r="A805" s="21">
        <v>159981</v>
      </c>
      <c r="B805" s="21">
        <v>661593</v>
      </c>
      <c r="C805" s="21" t="s">
        <v>194</v>
      </c>
      <c r="D805" s="21" t="s">
        <v>2182</v>
      </c>
      <c r="E805" s="21" t="s">
        <v>31</v>
      </c>
      <c r="F805" s="21" t="s">
        <v>4874</v>
      </c>
      <c r="G805" s="21" t="s">
        <v>2340</v>
      </c>
      <c r="H805" s="21" t="s">
        <v>2341</v>
      </c>
      <c r="I805" s="21" t="s">
        <v>2015</v>
      </c>
      <c r="J805" s="21" t="s">
        <v>2342</v>
      </c>
      <c r="K805" s="21" t="s">
        <v>1255</v>
      </c>
      <c r="L805" s="21" t="s">
        <v>3636</v>
      </c>
      <c r="M805" s="21"/>
      <c r="N805" s="21" t="s">
        <v>3176</v>
      </c>
      <c r="O805" s="21" t="s">
        <v>2345</v>
      </c>
      <c r="P805" s="21" t="s">
        <v>3177</v>
      </c>
      <c r="Q805" s="21">
        <v>504</v>
      </c>
      <c r="R805" s="21">
        <v>0</v>
      </c>
      <c r="S805" s="21">
        <v>338</v>
      </c>
      <c r="T805" s="21">
        <v>842</v>
      </c>
      <c r="U805" s="21">
        <v>0.59860000000000002</v>
      </c>
      <c r="V805" s="21">
        <v>0</v>
      </c>
      <c r="W805" s="21">
        <v>0.59860000000000002</v>
      </c>
      <c r="X805" s="21" t="s">
        <v>2015</v>
      </c>
      <c r="Y805" s="21" t="s">
        <v>2015</v>
      </c>
      <c r="Z805" s="21" t="s">
        <v>2015</v>
      </c>
      <c r="AA805" s="21" t="s">
        <v>2015</v>
      </c>
      <c r="AB805" s="21" t="s">
        <v>2015</v>
      </c>
      <c r="AC805" s="21" t="s">
        <v>2015</v>
      </c>
      <c r="AD805" s="21" t="s">
        <v>2015</v>
      </c>
      <c r="AE805" s="21" t="s">
        <v>2342</v>
      </c>
      <c r="AF805" s="21" t="s">
        <v>2342</v>
      </c>
      <c r="AG805" s="21" t="s">
        <v>2342</v>
      </c>
      <c r="AH805" s="21" t="s">
        <v>2015</v>
      </c>
      <c r="AI805" s="21" t="s">
        <v>2015</v>
      </c>
      <c r="AJ805" s="21" t="s">
        <v>2015</v>
      </c>
      <c r="AK805" s="21" t="s">
        <v>2015</v>
      </c>
      <c r="AL805" s="21" t="s">
        <v>4802</v>
      </c>
    </row>
    <row r="806" spans="1:38" ht="15" customHeight="1">
      <c r="A806" s="21">
        <v>159981</v>
      </c>
      <c r="B806" s="21">
        <v>661594</v>
      </c>
      <c r="C806" s="21" t="s">
        <v>194</v>
      </c>
      <c r="D806" s="21" t="s">
        <v>2182</v>
      </c>
      <c r="E806" s="21" t="s">
        <v>31</v>
      </c>
      <c r="F806" s="21" t="s">
        <v>4874</v>
      </c>
      <c r="G806" s="21" t="s">
        <v>2340</v>
      </c>
      <c r="H806" s="21" t="s">
        <v>2341</v>
      </c>
      <c r="I806" s="21" t="s">
        <v>2015</v>
      </c>
      <c r="J806" s="21" t="s">
        <v>2342</v>
      </c>
      <c r="K806" s="21" t="s">
        <v>1256</v>
      </c>
      <c r="L806" s="21" t="s">
        <v>3637</v>
      </c>
      <c r="M806" s="21"/>
      <c r="N806" s="21" t="s">
        <v>3176</v>
      </c>
      <c r="O806" s="21" t="s">
        <v>2345</v>
      </c>
      <c r="P806" s="21" t="s">
        <v>2815</v>
      </c>
      <c r="Q806" s="21">
        <v>461</v>
      </c>
      <c r="R806" s="21">
        <v>139</v>
      </c>
      <c r="S806" s="21">
        <v>865</v>
      </c>
      <c r="T806" s="21">
        <v>1465</v>
      </c>
      <c r="U806" s="21">
        <v>0.31469999999999998</v>
      </c>
      <c r="V806" s="21">
        <v>9.4899999999999998E-2</v>
      </c>
      <c r="W806" s="21">
        <v>0.40960000000000002</v>
      </c>
      <c r="X806" s="21" t="s">
        <v>2015</v>
      </c>
      <c r="Y806" s="21" t="s">
        <v>2015</v>
      </c>
      <c r="Z806" s="21" t="s">
        <v>2015</v>
      </c>
      <c r="AA806" s="21" t="s">
        <v>2015</v>
      </c>
      <c r="AB806" s="21" t="s">
        <v>2015</v>
      </c>
      <c r="AC806" s="21" t="s">
        <v>2015</v>
      </c>
      <c r="AD806" s="21" t="s">
        <v>2015</v>
      </c>
      <c r="AE806" s="21" t="s">
        <v>2015</v>
      </c>
      <c r="AF806" s="21" t="s">
        <v>2015</v>
      </c>
      <c r="AG806" s="21" t="s">
        <v>2015</v>
      </c>
      <c r="AH806" s="21" t="s">
        <v>2342</v>
      </c>
      <c r="AI806" s="21" t="s">
        <v>2342</v>
      </c>
      <c r="AJ806" s="21" t="s">
        <v>2342</v>
      </c>
      <c r="AK806" s="21" t="s">
        <v>2342</v>
      </c>
      <c r="AL806" s="21" t="s">
        <v>4803</v>
      </c>
    </row>
    <row r="807" spans="1:38" ht="15" customHeight="1">
      <c r="A807" s="21">
        <v>159981</v>
      </c>
      <c r="B807" s="21">
        <v>661595</v>
      </c>
      <c r="C807" s="21" t="s">
        <v>194</v>
      </c>
      <c r="D807" s="21" t="s">
        <v>2182</v>
      </c>
      <c r="E807" s="21" t="s">
        <v>31</v>
      </c>
      <c r="F807" s="21" t="s">
        <v>4874</v>
      </c>
      <c r="G807" s="21" t="s">
        <v>2340</v>
      </c>
      <c r="H807" s="21" t="s">
        <v>2341</v>
      </c>
      <c r="I807" s="21" t="s">
        <v>2015</v>
      </c>
      <c r="J807" s="21" t="s">
        <v>2342</v>
      </c>
      <c r="K807" s="21" t="s">
        <v>1259</v>
      </c>
      <c r="L807" s="21" t="s">
        <v>3640</v>
      </c>
      <c r="M807" s="21"/>
      <c r="N807" s="21" t="s">
        <v>3176</v>
      </c>
      <c r="O807" s="21" t="s">
        <v>2345</v>
      </c>
      <c r="P807" s="21" t="s">
        <v>3177</v>
      </c>
      <c r="Q807" s="21">
        <v>425</v>
      </c>
      <c r="R807" s="21">
        <v>121</v>
      </c>
      <c r="S807" s="21">
        <v>942</v>
      </c>
      <c r="T807" s="21">
        <v>1488</v>
      </c>
      <c r="U807" s="21">
        <v>0.28560000000000002</v>
      </c>
      <c r="V807" s="21">
        <v>8.1299999999999997E-2</v>
      </c>
      <c r="W807" s="21">
        <v>0.3669</v>
      </c>
      <c r="X807" s="21" t="s">
        <v>2015</v>
      </c>
      <c r="Y807" s="21" t="s">
        <v>2015</v>
      </c>
      <c r="Z807" s="21" t="s">
        <v>2015</v>
      </c>
      <c r="AA807" s="21" t="s">
        <v>2015</v>
      </c>
      <c r="AB807" s="21" t="s">
        <v>2015</v>
      </c>
      <c r="AC807" s="21" t="s">
        <v>2015</v>
      </c>
      <c r="AD807" s="21" t="s">
        <v>2015</v>
      </c>
      <c r="AE807" s="21" t="s">
        <v>2015</v>
      </c>
      <c r="AF807" s="21" t="s">
        <v>2015</v>
      </c>
      <c r="AG807" s="21" t="s">
        <v>2015</v>
      </c>
      <c r="AH807" s="21" t="s">
        <v>2342</v>
      </c>
      <c r="AI807" s="21" t="s">
        <v>2342</v>
      </c>
      <c r="AJ807" s="21" t="s">
        <v>2342</v>
      </c>
      <c r="AK807" s="21" t="s">
        <v>2342</v>
      </c>
      <c r="AL807" s="21" t="s">
        <v>4803</v>
      </c>
    </row>
    <row r="808" spans="1:38" ht="15" customHeight="1">
      <c r="A808" s="21">
        <v>159981</v>
      </c>
      <c r="B808" s="21">
        <v>661597</v>
      </c>
      <c r="C808" s="21" t="s">
        <v>194</v>
      </c>
      <c r="D808" s="21" t="s">
        <v>2182</v>
      </c>
      <c r="E808" s="21" t="s">
        <v>31</v>
      </c>
      <c r="F808" s="21" t="s">
        <v>4874</v>
      </c>
      <c r="G808" s="21" t="s">
        <v>2340</v>
      </c>
      <c r="H808" s="21" t="s">
        <v>2341</v>
      </c>
      <c r="I808" s="21" t="s">
        <v>2015</v>
      </c>
      <c r="J808" s="21" t="s">
        <v>2342</v>
      </c>
      <c r="K808" s="21" t="s">
        <v>1263</v>
      </c>
      <c r="L808" s="21" t="s">
        <v>4731</v>
      </c>
      <c r="M808" s="21"/>
      <c r="N808" s="21" t="s">
        <v>3176</v>
      </c>
      <c r="O808" s="21" t="s">
        <v>2345</v>
      </c>
      <c r="P808" s="21" t="s">
        <v>3177</v>
      </c>
      <c r="Q808" s="21">
        <v>316</v>
      </c>
      <c r="R808" s="21">
        <v>111</v>
      </c>
      <c r="S808" s="21">
        <v>988</v>
      </c>
      <c r="T808" s="21">
        <v>1415</v>
      </c>
      <c r="U808" s="21">
        <v>0.2233</v>
      </c>
      <c r="V808" s="21">
        <v>7.8399999999999997E-2</v>
      </c>
      <c r="W808" s="21">
        <v>0.30180000000000001</v>
      </c>
      <c r="X808" s="21" t="s">
        <v>2015</v>
      </c>
      <c r="Y808" s="21" t="s">
        <v>2015</v>
      </c>
      <c r="Z808" s="21" t="s">
        <v>2015</v>
      </c>
      <c r="AA808" s="21" t="s">
        <v>2015</v>
      </c>
      <c r="AB808" s="21" t="s">
        <v>2015</v>
      </c>
      <c r="AC808" s="21" t="s">
        <v>2015</v>
      </c>
      <c r="AD808" s="21" t="s">
        <v>2015</v>
      </c>
      <c r="AE808" s="21" t="s">
        <v>2015</v>
      </c>
      <c r="AF808" s="21" t="s">
        <v>2015</v>
      </c>
      <c r="AG808" s="21" t="s">
        <v>2015</v>
      </c>
      <c r="AH808" s="21" t="s">
        <v>2342</v>
      </c>
      <c r="AI808" s="21" t="s">
        <v>2342</v>
      </c>
      <c r="AJ808" s="21" t="s">
        <v>2342</v>
      </c>
      <c r="AK808" s="21" t="s">
        <v>2342</v>
      </c>
      <c r="AL808" s="21" t="s">
        <v>4803</v>
      </c>
    </row>
    <row r="809" spans="1:38" ht="15" customHeight="1">
      <c r="A809" s="21">
        <v>159419</v>
      </c>
      <c r="B809" s="21">
        <v>661598</v>
      </c>
      <c r="C809" s="21" t="s">
        <v>244</v>
      </c>
      <c r="D809" s="21" t="s">
        <v>2232</v>
      </c>
      <c r="E809" s="21" t="s">
        <v>31</v>
      </c>
      <c r="F809" s="21" t="s">
        <v>4864</v>
      </c>
      <c r="G809" s="21" t="s">
        <v>2340</v>
      </c>
      <c r="H809" s="21" t="s">
        <v>2341</v>
      </c>
      <c r="I809" s="21" t="s">
        <v>2015</v>
      </c>
      <c r="J809" s="21" t="s">
        <v>2342</v>
      </c>
      <c r="K809" s="21" t="s">
        <v>1508</v>
      </c>
      <c r="L809" s="21" t="s">
        <v>5230</v>
      </c>
      <c r="M809" s="21"/>
      <c r="N809" s="21" t="s">
        <v>3970</v>
      </c>
      <c r="O809" s="21" t="s">
        <v>2345</v>
      </c>
      <c r="P809" s="21" t="s">
        <v>3971</v>
      </c>
      <c r="Q809" s="21">
        <v>333</v>
      </c>
      <c r="R809" s="21">
        <v>0</v>
      </c>
      <c r="S809" s="21">
        <v>171</v>
      </c>
      <c r="T809" s="21">
        <v>504</v>
      </c>
      <c r="U809" s="21">
        <v>0.66069999999999995</v>
      </c>
      <c r="V809" s="21">
        <v>0</v>
      </c>
      <c r="W809" s="21">
        <v>0.66069999999999995</v>
      </c>
      <c r="X809" s="21" t="s">
        <v>2015</v>
      </c>
      <c r="Y809" s="21" t="s">
        <v>2342</v>
      </c>
      <c r="Z809" s="21" t="s">
        <v>2342</v>
      </c>
      <c r="AA809" s="21" t="s">
        <v>2342</v>
      </c>
      <c r="AB809" s="21" t="s">
        <v>2015</v>
      </c>
      <c r="AC809" s="21" t="s">
        <v>2015</v>
      </c>
      <c r="AD809" s="21" t="s">
        <v>2015</v>
      </c>
      <c r="AE809" s="21" t="s">
        <v>2015</v>
      </c>
      <c r="AF809" s="21" t="s">
        <v>2015</v>
      </c>
      <c r="AG809" s="21" t="s">
        <v>2015</v>
      </c>
      <c r="AH809" s="21" t="s">
        <v>2015</v>
      </c>
      <c r="AI809" s="21" t="s">
        <v>2015</v>
      </c>
      <c r="AJ809" s="21" t="s">
        <v>2015</v>
      </c>
      <c r="AK809" s="21" t="s">
        <v>2015</v>
      </c>
      <c r="AL809" s="21" t="s">
        <v>4802</v>
      </c>
    </row>
    <row r="810" spans="1:38" ht="15" customHeight="1">
      <c r="A810" s="21">
        <v>159419</v>
      </c>
      <c r="B810" s="21">
        <v>661599</v>
      </c>
      <c r="C810" s="21" t="s">
        <v>244</v>
      </c>
      <c r="D810" s="21" t="s">
        <v>2232</v>
      </c>
      <c r="E810" s="21" t="s">
        <v>31</v>
      </c>
      <c r="F810" s="21" t="s">
        <v>4864</v>
      </c>
      <c r="G810" s="21" t="s">
        <v>2340</v>
      </c>
      <c r="H810" s="21" t="s">
        <v>2341</v>
      </c>
      <c r="I810" s="21" t="s">
        <v>2015</v>
      </c>
      <c r="J810" s="21" t="s">
        <v>2342</v>
      </c>
      <c r="K810" s="21" t="s">
        <v>1504</v>
      </c>
      <c r="L810" s="21" t="s">
        <v>5227</v>
      </c>
      <c r="M810" s="21"/>
      <c r="N810" s="21" t="s">
        <v>3970</v>
      </c>
      <c r="O810" s="21" t="s">
        <v>2345</v>
      </c>
      <c r="P810" s="21" t="s">
        <v>3971</v>
      </c>
      <c r="Q810" s="21">
        <v>313</v>
      </c>
      <c r="R810" s="21">
        <v>0</v>
      </c>
      <c r="S810" s="21">
        <v>189</v>
      </c>
      <c r="T810" s="21">
        <v>502</v>
      </c>
      <c r="U810" s="21">
        <v>0.62350000000000005</v>
      </c>
      <c r="V810" s="21">
        <v>0</v>
      </c>
      <c r="W810" s="21">
        <v>0.62350000000000005</v>
      </c>
      <c r="X810" s="21" t="s">
        <v>2015</v>
      </c>
      <c r="Y810" s="21" t="s">
        <v>2015</v>
      </c>
      <c r="Z810" s="21" t="s">
        <v>2015</v>
      </c>
      <c r="AA810" s="21" t="s">
        <v>2015</v>
      </c>
      <c r="AB810" s="21" t="s">
        <v>2342</v>
      </c>
      <c r="AC810" s="21" t="s">
        <v>2342</v>
      </c>
      <c r="AD810" s="21" t="s">
        <v>2342</v>
      </c>
      <c r="AE810" s="21" t="s">
        <v>2015</v>
      </c>
      <c r="AF810" s="21" t="s">
        <v>2015</v>
      </c>
      <c r="AG810" s="21" t="s">
        <v>2015</v>
      </c>
      <c r="AH810" s="21" t="s">
        <v>2015</v>
      </c>
      <c r="AI810" s="21" t="s">
        <v>2015</v>
      </c>
      <c r="AJ810" s="21" t="s">
        <v>2015</v>
      </c>
      <c r="AK810" s="21" t="s">
        <v>2015</v>
      </c>
      <c r="AL810" s="21" t="s">
        <v>4802</v>
      </c>
    </row>
    <row r="811" spans="1:38" ht="15" customHeight="1">
      <c r="A811" s="21">
        <v>159419</v>
      </c>
      <c r="B811" s="21">
        <v>661600</v>
      </c>
      <c r="C811" s="21" t="s">
        <v>244</v>
      </c>
      <c r="D811" s="21" t="s">
        <v>2232</v>
      </c>
      <c r="E811" s="21" t="s">
        <v>31</v>
      </c>
      <c r="F811" s="21" t="s">
        <v>4864</v>
      </c>
      <c r="G811" s="21" t="s">
        <v>2340</v>
      </c>
      <c r="H811" s="21" t="s">
        <v>2341</v>
      </c>
      <c r="I811" s="21" t="s">
        <v>2015</v>
      </c>
      <c r="J811" s="21" t="s">
        <v>2342</v>
      </c>
      <c r="K811" s="21" t="s">
        <v>1507</v>
      </c>
      <c r="L811" s="21" t="s">
        <v>5229</v>
      </c>
      <c r="M811" s="21"/>
      <c r="N811" s="21" t="s">
        <v>3970</v>
      </c>
      <c r="O811" s="21" t="s">
        <v>2345</v>
      </c>
      <c r="P811" s="21" t="s">
        <v>3971</v>
      </c>
      <c r="Q811" s="21">
        <v>195</v>
      </c>
      <c r="R811" s="21">
        <v>56</v>
      </c>
      <c r="S811" s="21">
        <v>248</v>
      </c>
      <c r="T811" s="21">
        <v>499</v>
      </c>
      <c r="U811" s="21">
        <v>0.39079999999999998</v>
      </c>
      <c r="V811" s="21">
        <v>0.11219999999999999</v>
      </c>
      <c r="W811" s="21">
        <v>0.503</v>
      </c>
      <c r="X811" s="21" t="s">
        <v>2015</v>
      </c>
      <c r="Y811" s="21" t="s">
        <v>2015</v>
      </c>
      <c r="Z811" s="21" t="s">
        <v>2015</v>
      </c>
      <c r="AA811" s="21" t="s">
        <v>2015</v>
      </c>
      <c r="AB811" s="21" t="s">
        <v>2015</v>
      </c>
      <c r="AC811" s="21" t="s">
        <v>2015</v>
      </c>
      <c r="AD811" s="21" t="s">
        <v>2015</v>
      </c>
      <c r="AE811" s="21" t="s">
        <v>2342</v>
      </c>
      <c r="AF811" s="21" t="s">
        <v>2342</v>
      </c>
      <c r="AG811" s="21" t="s">
        <v>2342</v>
      </c>
      <c r="AH811" s="21" t="s">
        <v>2015</v>
      </c>
      <c r="AI811" s="21" t="s">
        <v>2015</v>
      </c>
      <c r="AJ811" s="21" t="s">
        <v>2015</v>
      </c>
      <c r="AK811" s="21" t="s">
        <v>2015</v>
      </c>
      <c r="AL811" s="21" t="s">
        <v>4803</v>
      </c>
    </row>
    <row r="812" spans="1:38" ht="15" customHeight="1">
      <c r="A812" s="21">
        <v>159419</v>
      </c>
      <c r="B812" s="21">
        <v>661601</v>
      </c>
      <c r="C812" s="21" t="s">
        <v>244</v>
      </c>
      <c r="D812" s="21" t="s">
        <v>2232</v>
      </c>
      <c r="E812" s="21" t="s">
        <v>31</v>
      </c>
      <c r="F812" s="21" t="s">
        <v>4864</v>
      </c>
      <c r="G812" s="21" t="s">
        <v>2340</v>
      </c>
      <c r="H812" s="21" t="s">
        <v>2341</v>
      </c>
      <c r="I812" s="21" t="s">
        <v>2015</v>
      </c>
      <c r="J812" s="21" t="s">
        <v>2342</v>
      </c>
      <c r="K812" s="21" t="s">
        <v>1506</v>
      </c>
      <c r="L812" s="21" t="s">
        <v>5228</v>
      </c>
      <c r="M812" s="21"/>
      <c r="N812" s="21" t="s">
        <v>3970</v>
      </c>
      <c r="O812" s="21" t="s">
        <v>2345</v>
      </c>
      <c r="P812" s="21" t="s">
        <v>3971</v>
      </c>
      <c r="Q812" s="21">
        <v>209</v>
      </c>
      <c r="R812" s="21">
        <v>59</v>
      </c>
      <c r="S812" s="21">
        <v>342</v>
      </c>
      <c r="T812" s="21">
        <v>610</v>
      </c>
      <c r="U812" s="21">
        <v>0.34260000000000002</v>
      </c>
      <c r="V812" s="21">
        <v>9.6699999999999994E-2</v>
      </c>
      <c r="W812" s="21">
        <v>0.43930000000000002</v>
      </c>
      <c r="X812" s="21" t="s">
        <v>2015</v>
      </c>
      <c r="Y812" s="21" t="s">
        <v>2015</v>
      </c>
      <c r="Z812" s="21" t="s">
        <v>2015</v>
      </c>
      <c r="AA812" s="21" t="s">
        <v>2015</v>
      </c>
      <c r="AB812" s="21" t="s">
        <v>2015</v>
      </c>
      <c r="AC812" s="21" t="s">
        <v>2015</v>
      </c>
      <c r="AD812" s="21" t="s">
        <v>2015</v>
      </c>
      <c r="AE812" s="21" t="s">
        <v>2015</v>
      </c>
      <c r="AF812" s="21" t="s">
        <v>2015</v>
      </c>
      <c r="AG812" s="21" t="s">
        <v>2015</v>
      </c>
      <c r="AH812" s="21" t="s">
        <v>2342</v>
      </c>
      <c r="AI812" s="21" t="s">
        <v>2342</v>
      </c>
      <c r="AJ812" s="21" t="s">
        <v>2342</v>
      </c>
      <c r="AK812" s="21" t="s">
        <v>2342</v>
      </c>
      <c r="AL812" s="21" t="s">
        <v>4803</v>
      </c>
    </row>
    <row r="813" spans="1:38" ht="15" customHeight="1">
      <c r="A813" s="21">
        <v>159940</v>
      </c>
      <c r="B813" s="21">
        <v>661602</v>
      </c>
      <c r="C813" s="21" t="s">
        <v>149</v>
      </c>
      <c r="D813" s="21" t="s">
        <v>2137</v>
      </c>
      <c r="E813" s="21" t="s">
        <v>6</v>
      </c>
      <c r="F813" s="21" t="s">
        <v>4875</v>
      </c>
      <c r="G813" s="21" t="s">
        <v>2340</v>
      </c>
      <c r="H813" s="21" t="s">
        <v>2341</v>
      </c>
      <c r="I813" s="21" t="s">
        <v>2015</v>
      </c>
      <c r="J813" s="21" t="s">
        <v>2342</v>
      </c>
      <c r="K813" s="21" t="s">
        <v>1022</v>
      </c>
      <c r="L813" s="21" t="s">
        <v>5098</v>
      </c>
      <c r="M813" s="21"/>
      <c r="N813" s="21" t="s">
        <v>3350</v>
      </c>
      <c r="O813" s="21" t="s">
        <v>2345</v>
      </c>
      <c r="P813" s="21" t="s">
        <v>3351</v>
      </c>
      <c r="Q813" s="21">
        <v>15</v>
      </c>
      <c r="R813" s="21">
        <v>8</v>
      </c>
      <c r="S813" s="21">
        <v>608</v>
      </c>
      <c r="T813" s="21">
        <v>631</v>
      </c>
      <c r="U813" s="21">
        <v>2.3800000000000002E-2</v>
      </c>
      <c r="V813" s="21">
        <v>1.2699999999999999E-2</v>
      </c>
      <c r="W813" s="21">
        <v>3.6499999999999998E-2</v>
      </c>
      <c r="X813" s="21" t="s">
        <v>2015</v>
      </c>
      <c r="Y813" s="21" t="s">
        <v>2342</v>
      </c>
      <c r="Z813" s="21" t="s">
        <v>2342</v>
      </c>
      <c r="AA813" s="21" t="s">
        <v>2342</v>
      </c>
      <c r="AB813" s="21" t="s">
        <v>2342</v>
      </c>
      <c r="AC813" s="21" t="s">
        <v>2342</v>
      </c>
      <c r="AD813" s="21" t="s">
        <v>2342</v>
      </c>
      <c r="AE813" s="21" t="s">
        <v>2015</v>
      </c>
      <c r="AF813" s="21" t="s">
        <v>2015</v>
      </c>
      <c r="AG813" s="21" t="s">
        <v>2015</v>
      </c>
      <c r="AH813" s="21" t="s">
        <v>2015</v>
      </c>
      <c r="AI813" s="21" t="s">
        <v>2015</v>
      </c>
      <c r="AJ813" s="21" t="s">
        <v>2015</v>
      </c>
      <c r="AK813" s="21" t="s">
        <v>2015</v>
      </c>
      <c r="AL813" s="21" t="s">
        <v>4803</v>
      </c>
    </row>
    <row r="814" spans="1:38" ht="15" customHeight="1">
      <c r="A814" s="21">
        <v>159940</v>
      </c>
      <c r="B814" s="21">
        <v>661603</v>
      </c>
      <c r="C814" s="21" t="s">
        <v>149</v>
      </c>
      <c r="D814" s="21" t="s">
        <v>2137</v>
      </c>
      <c r="E814" s="21" t="s">
        <v>6</v>
      </c>
      <c r="F814" s="21" t="s">
        <v>4875</v>
      </c>
      <c r="G814" s="21" t="s">
        <v>2340</v>
      </c>
      <c r="H814" s="21" t="s">
        <v>2341</v>
      </c>
      <c r="I814" s="21" t="s">
        <v>2015</v>
      </c>
      <c r="J814" s="21" t="s">
        <v>2342</v>
      </c>
      <c r="K814" s="21" t="s">
        <v>1023</v>
      </c>
      <c r="L814" s="21" t="s">
        <v>5099</v>
      </c>
      <c r="M814" s="21"/>
      <c r="N814" s="21" t="s">
        <v>4826</v>
      </c>
      <c r="O814" s="21" t="s">
        <v>2345</v>
      </c>
      <c r="P814" s="21" t="s">
        <v>3291</v>
      </c>
      <c r="Q814" s="21">
        <v>34</v>
      </c>
      <c r="R814" s="21">
        <v>5</v>
      </c>
      <c r="S814" s="21">
        <v>486</v>
      </c>
      <c r="T814" s="21">
        <v>525</v>
      </c>
      <c r="U814" s="21">
        <v>6.4799999999999996E-2</v>
      </c>
      <c r="V814" s="21">
        <v>9.4999999999999998E-3</v>
      </c>
      <c r="W814" s="21">
        <v>7.4300000000000005E-2</v>
      </c>
      <c r="X814" s="21" t="s">
        <v>2015</v>
      </c>
      <c r="Y814" s="21" t="s">
        <v>2342</v>
      </c>
      <c r="Z814" s="21" t="s">
        <v>2342</v>
      </c>
      <c r="AA814" s="21" t="s">
        <v>2342</v>
      </c>
      <c r="AB814" s="21" t="s">
        <v>2342</v>
      </c>
      <c r="AC814" s="21" t="s">
        <v>2342</v>
      </c>
      <c r="AD814" s="21" t="s">
        <v>2342</v>
      </c>
      <c r="AE814" s="21" t="s">
        <v>2015</v>
      </c>
      <c r="AF814" s="21" t="s">
        <v>2015</v>
      </c>
      <c r="AG814" s="21" t="s">
        <v>2015</v>
      </c>
      <c r="AH814" s="21" t="s">
        <v>2015</v>
      </c>
      <c r="AI814" s="21" t="s">
        <v>2015</v>
      </c>
      <c r="AJ814" s="21" t="s">
        <v>2015</v>
      </c>
      <c r="AK814" s="21" t="s">
        <v>2015</v>
      </c>
      <c r="AL814" s="21" t="s">
        <v>4803</v>
      </c>
    </row>
    <row r="815" spans="1:38" ht="15" customHeight="1">
      <c r="A815" s="21">
        <v>159940</v>
      </c>
      <c r="B815" s="21">
        <v>661604</v>
      </c>
      <c r="C815" s="21" t="s">
        <v>149</v>
      </c>
      <c r="D815" s="21" t="s">
        <v>2137</v>
      </c>
      <c r="E815" s="21" t="s">
        <v>6</v>
      </c>
      <c r="F815" s="21" t="s">
        <v>4875</v>
      </c>
      <c r="G815" s="21" t="s">
        <v>2340</v>
      </c>
      <c r="H815" s="21" t="s">
        <v>2341</v>
      </c>
      <c r="I815" s="21" t="s">
        <v>2015</v>
      </c>
      <c r="J815" s="21" t="s">
        <v>2342</v>
      </c>
      <c r="K815" s="21" t="s">
        <v>1024</v>
      </c>
      <c r="L815" s="21" t="s">
        <v>3352</v>
      </c>
      <c r="M815" s="21"/>
      <c r="N815" s="21" t="s">
        <v>3353</v>
      </c>
      <c r="O815" s="21" t="s">
        <v>2345</v>
      </c>
      <c r="P815" s="21" t="s">
        <v>3354</v>
      </c>
      <c r="Q815" s="21">
        <v>64</v>
      </c>
      <c r="R815" s="21">
        <v>24</v>
      </c>
      <c r="S815" s="21">
        <v>350</v>
      </c>
      <c r="T815" s="21">
        <v>438</v>
      </c>
      <c r="U815" s="21">
        <v>0.14610000000000001</v>
      </c>
      <c r="V815" s="21">
        <v>5.4800000000000001E-2</v>
      </c>
      <c r="W815" s="21">
        <v>0.2009</v>
      </c>
      <c r="X815" s="21" t="s">
        <v>2342</v>
      </c>
      <c r="Y815" s="21" t="s">
        <v>2342</v>
      </c>
      <c r="Z815" s="21" t="s">
        <v>2342</v>
      </c>
      <c r="AA815" s="21" t="s">
        <v>2342</v>
      </c>
      <c r="AB815" s="21" t="s">
        <v>2342</v>
      </c>
      <c r="AC815" s="21" t="s">
        <v>2342</v>
      </c>
      <c r="AD815" s="21" t="s">
        <v>2342</v>
      </c>
      <c r="AE815" s="21" t="s">
        <v>2015</v>
      </c>
      <c r="AF815" s="21" t="s">
        <v>2015</v>
      </c>
      <c r="AG815" s="21" t="s">
        <v>2015</v>
      </c>
      <c r="AH815" s="21" t="s">
        <v>2015</v>
      </c>
      <c r="AI815" s="21" t="s">
        <v>2015</v>
      </c>
      <c r="AJ815" s="21" t="s">
        <v>2015</v>
      </c>
      <c r="AK815" s="21" t="s">
        <v>2015</v>
      </c>
      <c r="AL815" s="21" t="s">
        <v>4803</v>
      </c>
    </row>
    <row r="816" spans="1:38" ht="15" customHeight="1">
      <c r="A816" s="21">
        <v>159940</v>
      </c>
      <c r="B816" s="21">
        <v>661605</v>
      </c>
      <c r="C816" s="21" t="s">
        <v>149</v>
      </c>
      <c r="D816" s="21" t="s">
        <v>2137</v>
      </c>
      <c r="E816" s="21" t="s">
        <v>6</v>
      </c>
      <c r="F816" s="21" t="s">
        <v>4875</v>
      </c>
      <c r="G816" s="21" t="s">
        <v>2340</v>
      </c>
      <c r="H816" s="21" t="s">
        <v>2341</v>
      </c>
      <c r="I816" s="21" t="s">
        <v>2015</v>
      </c>
      <c r="J816" s="21" t="s">
        <v>2342</v>
      </c>
      <c r="K816" s="21" t="s">
        <v>1025</v>
      </c>
      <c r="L816" s="21" t="s">
        <v>3355</v>
      </c>
      <c r="M816" s="21"/>
      <c r="N816" s="21" t="s">
        <v>3206</v>
      </c>
      <c r="O816" s="21" t="s">
        <v>2345</v>
      </c>
      <c r="P816" s="21" t="s">
        <v>3356</v>
      </c>
      <c r="Q816" s="21">
        <v>7</v>
      </c>
      <c r="R816" s="21">
        <v>5</v>
      </c>
      <c r="S816" s="21">
        <v>501</v>
      </c>
      <c r="T816" s="21">
        <v>513</v>
      </c>
      <c r="U816" s="21">
        <v>1.3599999999999999E-2</v>
      </c>
      <c r="V816" s="21">
        <v>9.7000000000000003E-3</v>
      </c>
      <c r="W816" s="21">
        <v>2.3400000000000001E-2</v>
      </c>
      <c r="X816" s="21" t="s">
        <v>2015</v>
      </c>
      <c r="Y816" s="21" t="s">
        <v>2342</v>
      </c>
      <c r="Z816" s="21" t="s">
        <v>2342</v>
      </c>
      <c r="AA816" s="21" t="s">
        <v>2342</v>
      </c>
      <c r="AB816" s="21" t="s">
        <v>2342</v>
      </c>
      <c r="AC816" s="21" t="s">
        <v>2342</v>
      </c>
      <c r="AD816" s="21" t="s">
        <v>2342</v>
      </c>
      <c r="AE816" s="21" t="s">
        <v>2015</v>
      </c>
      <c r="AF816" s="21" t="s">
        <v>2015</v>
      </c>
      <c r="AG816" s="21" t="s">
        <v>2015</v>
      </c>
      <c r="AH816" s="21" t="s">
        <v>2015</v>
      </c>
      <c r="AI816" s="21" t="s">
        <v>2015</v>
      </c>
      <c r="AJ816" s="21" t="s">
        <v>2015</v>
      </c>
      <c r="AK816" s="21" t="s">
        <v>2015</v>
      </c>
      <c r="AL816" s="21" t="s">
        <v>4803</v>
      </c>
    </row>
    <row r="817" spans="1:38" ht="15" customHeight="1">
      <c r="A817" s="21">
        <v>159940</v>
      </c>
      <c r="B817" s="21">
        <v>661607</v>
      </c>
      <c r="C817" s="21" t="s">
        <v>149</v>
      </c>
      <c r="D817" s="21" t="s">
        <v>2137</v>
      </c>
      <c r="E817" s="21" t="s">
        <v>6</v>
      </c>
      <c r="F817" s="21" t="s">
        <v>4875</v>
      </c>
      <c r="G817" s="21" t="s">
        <v>2340</v>
      </c>
      <c r="H817" s="21" t="s">
        <v>2341</v>
      </c>
      <c r="I817" s="21" t="s">
        <v>2015</v>
      </c>
      <c r="J817" s="21" t="s">
        <v>2342</v>
      </c>
      <c r="K817" s="21" t="s">
        <v>1027</v>
      </c>
      <c r="L817" s="21" t="s">
        <v>3358</v>
      </c>
      <c r="M817" s="21"/>
      <c r="N817" s="21" t="s">
        <v>3350</v>
      </c>
      <c r="O817" s="21" t="s">
        <v>2345</v>
      </c>
      <c r="P817" s="21" t="s">
        <v>3351</v>
      </c>
      <c r="Q817" s="21">
        <v>19</v>
      </c>
      <c r="R817" s="21">
        <v>5</v>
      </c>
      <c r="S817" s="21">
        <v>358</v>
      </c>
      <c r="T817" s="21">
        <v>382</v>
      </c>
      <c r="U817" s="21">
        <v>4.9700000000000001E-2</v>
      </c>
      <c r="V817" s="21">
        <v>1.3100000000000001E-2</v>
      </c>
      <c r="W817" s="21">
        <v>6.2799999999999995E-2</v>
      </c>
      <c r="X817" s="21" t="s">
        <v>2015</v>
      </c>
      <c r="Y817" s="21" t="s">
        <v>2342</v>
      </c>
      <c r="Z817" s="21" t="s">
        <v>2342</v>
      </c>
      <c r="AA817" s="21" t="s">
        <v>2342</v>
      </c>
      <c r="AB817" s="21" t="s">
        <v>2342</v>
      </c>
      <c r="AC817" s="21" t="s">
        <v>2342</v>
      </c>
      <c r="AD817" s="21" t="s">
        <v>2342</v>
      </c>
      <c r="AE817" s="21" t="s">
        <v>2015</v>
      </c>
      <c r="AF817" s="21" t="s">
        <v>2015</v>
      </c>
      <c r="AG817" s="21" t="s">
        <v>2015</v>
      </c>
      <c r="AH817" s="21" t="s">
        <v>2015</v>
      </c>
      <c r="AI817" s="21" t="s">
        <v>2015</v>
      </c>
      <c r="AJ817" s="21" t="s">
        <v>2015</v>
      </c>
      <c r="AK817" s="21" t="s">
        <v>2015</v>
      </c>
      <c r="AL817" s="21" t="s">
        <v>4803</v>
      </c>
    </row>
    <row r="818" spans="1:38" ht="15" customHeight="1">
      <c r="A818" s="21">
        <v>159940</v>
      </c>
      <c r="B818" s="21">
        <v>661608</v>
      </c>
      <c r="C818" s="21" t="s">
        <v>149</v>
      </c>
      <c r="D818" s="21" t="s">
        <v>2137</v>
      </c>
      <c r="E818" s="21" t="s">
        <v>6</v>
      </c>
      <c r="F818" s="21" t="s">
        <v>4875</v>
      </c>
      <c r="G818" s="21" t="s">
        <v>2340</v>
      </c>
      <c r="H818" s="21" t="s">
        <v>2341</v>
      </c>
      <c r="I818" s="21" t="s">
        <v>2015</v>
      </c>
      <c r="J818" s="21" t="s">
        <v>2342</v>
      </c>
      <c r="K818" s="21" t="s">
        <v>1028</v>
      </c>
      <c r="L818" s="21" t="s">
        <v>3359</v>
      </c>
      <c r="M818" s="21"/>
      <c r="N818" s="21" t="s">
        <v>3350</v>
      </c>
      <c r="O818" s="21" t="s">
        <v>2345</v>
      </c>
      <c r="P818" s="21" t="s">
        <v>3351</v>
      </c>
      <c r="Q818" s="21">
        <v>54</v>
      </c>
      <c r="R818" s="21">
        <v>26</v>
      </c>
      <c r="S818" s="21">
        <v>439</v>
      </c>
      <c r="T818" s="21">
        <v>519</v>
      </c>
      <c r="U818" s="21">
        <v>0.104</v>
      </c>
      <c r="V818" s="21">
        <v>5.0099999999999999E-2</v>
      </c>
      <c r="W818" s="21">
        <v>0.15409999999999999</v>
      </c>
      <c r="X818" s="21" t="s">
        <v>2015</v>
      </c>
      <c r="Y818" s="21" t="s">
        <v>2342</v>
      </c>
      <c r="Z818" s="21" t="s">
        <v>2342</v>
      </c>
      <c r="AA818" s="21" t="s">
        <v>2342</v>
      </c>
      <c r="AB818" s="21" t="s">
        <v>2342</v>
      </c>
      <c r="AC818" s="21" t="s">
        <v>2342</v>
      </c>
      <c r="AD818" s="21" t="s">
        <v>2342</v>
      </c>
      <c r="AE818" s="21" t="s">
        <v>2015</v>
      </c>
      <c r="AF818" s="21" t="s">
        <v>2015</v>
      </c>
      <c r="AG818" s="21" t="s">
        <v>2015</v>
      </c>
      <c r="AH818" s="21" t="s">
        <v>2015</v>
      </c>
      <c r="AI818" s="21" t="s">
        <v>2015</v>
      </c>
      <c r="AJ818" s="21" t="s">
        <v>2015</v>
      </c>
      <c r="AK818" s="21" t="s">
        <v>2015</v>
      </c>
      <c r="AL818" s="21" t="s">
        <v>4803</v>
      </c>
    </row>
    <row r="819" spans="1:38" ht="15" customHeight="1">
      <c r="A819" s="21">
        <v>159940</v>
      </c>
      <c r="B819" s="21">
        <v>661609</v>
      </c>
      <c r="C819" s="21" t="s">
        <v>149</v>
      </c>
      <c r="D819" s="21" t="s">
        <v>2137</v>
      </c>
      <c r="E819" s="21" t="s">
        <v>6</v>
      </c>
      <c r="F819" s="21" t="s">
        <v>4875</v>
      </c>
      <c r="G819" s="21" t="s">
        <v>2340</v>
      </c>
      <c r="H819" s="21" t="s">
        <v>2341</v>
      </c>
      <c r="I819" s="21" t="s">
        <v>2015</v>
      </c>
      <c r="J819" s="21" t="s">
        <v>2342</v>
      </c>
      <c r="K819" s="21" t="s">
        <v>1030</v>
      </c>
      <c r="L819" s="21" t="s">
        <v>3364</v>
      </c>
      <c r="M819" s="21"/>
      <c r="N819" s="21" t="s">
        <v>3353</v>
      </c>
      <c r="O819" s="21" t="s">
        <v>2345</v>
      </c>
      <c r="P819" s="21" t="s">
        <v>3354</v>
      </c>
      <c r="Q819" s="21">
        <v>22</v>
      </c>
      <c r="R819" s="21">
        <v>7</v>
      </c>
      <c r="S819" s="21">
        <v>374</v>
      </c>
      <c r="T819" s="21">
        <v>403</v>
      </c>
      <c r="U819" s="21">
        <v>5.4600000000000003E-2</v>
      </c>
      <c r="V819" s="21">
        <v>1.7399999999999999E-2</v>
      </c>
      <c r="W819" s="21">
        <v>7.1999999999999995E-2</v>
      </c>
      <c r="X819" s="21" t="s">
        <v>2015</v>
      </c>
      <c r="Y819" s="21" t="s">
        <v>2342</v>
      </c>
      <c r="Z819" s="21" t="s">
        <v>2342</v>
      </c>
      <c r="AA819" s="21" t="s">
        <v>2342</v>
      </c>
      <c r="AB819" s="21" t="s">
        <v>2342</v>
      </c>
      <c r="AC819" s="21" t="s">
        <v>2342</v>
      </c>
      <c r="AD819" s="21" t="s">
        <v>2342</v>
      </c>
      <c r="AE819" s="21" t="s">
        <v>2015</v>
      </c>
      <c r="AF819" s="21" t="s">
        <v>2015</v>
      </c>
      <c r="AG819" s="21" t="s">
        <v>2015</v>
      </c>
      <c r="AH819" s="21" t="s">
        <v>2015</v>
      </c>
      <c r="AI819" s="21" t="s">
        <v>2015</v>
      </c>
      <c r="AJ819" s="21" t="s">
        <v>2015</v>
      </c>
      <c r="AK819" s="21" t="s">
        <v>2015</v>
      </c>
      <c r="AL819" s="21" t="s">
        <v>4803</v>
      </c>
    </row>
    <row r="820" spans="1:38" ht="15" customHeight="1">
      <c r="A820" s="21">
        <v>159940</v>
      </c>
      <c r="B820" s="21">
        <v>661610</v>
      </c>
      <c r="C820" s="21" t="s">
        <v>149</v>
      </c>
      <c r="D820" s="21" t="s">
        <v>2137</v>
      </c>
      <c r="E820" s="21" t="s">
        <v>6</v>
      </c>
      <c r="F820" s="21" t="s">
        <v>4875</v>
      </c>
      <c r="G820" s="21" t="s">
        <v>2340</v>
      </c>
      <c r="H820" s="21" t="s">
        <v>2341</v>
      </c>
      <c r="I820" s="21" t="s">
        <v>2015</v>
      </c>
      <c r="J820" s="21" t="s">
        <v>2342</v>
      </c>
      <c r="K820" s="21" t="s">
        <v>1031</v>
      </c>
      <c r="L820" s="21" t="s">
        <v>3365</v>
      </c>
      <c r="M820" s="21"/>
      <c r="N820" s="21" t="s">
        <v>3353</v>
      </c>
      <c r="O820" s="21" t="s">
        <v>2345</v>
      </c>
      <c r="P820" s="21" t="s">
        <v>3363</v>
      </c>
      <c r="Q820" s="21">
        <v>97</v>
      </c>
      <c r="R820" s="21">
        <v>24</v>
      </c>
      <c r="S820" s="21">
        <v>290</v>
      </c>
      <c r="T820" s="21">
        <v>411</v>
      </c>
      <c r="U820" s="21">
        <v>0.23599999999999999</v>
      </c>
      <c r="V820" s="21">
        <v>5.8400000000000001E-2</v>
      </c>
      <c r="W820" s="21">
        <v>0.2944</v>
      </c>
      <c r="X820" s="21" t="s">
        <v>2015</v>
      </c>
      <c r="Y820" s="21" t="s">
        <v>2342</v>
      </c>
      <c r="Z820" s="21" t="s">
        <v>2342</v>
      </c>
      <c r="AA820" s="21" t="s">
        <v>2342</v>
      </c>
      <c r="AB820" s="21" t="s">
        <v>2342</v>
      </c>
      <c r="AC820" s="21" t="s">
        <v>2342</v>
      </c>
      <c r="AD820" s="21" t="s">
        <v>2342</v>
      </c>
      <c r="AE820" s="21" t="s">
        <v>2015</v>
      </c>
      <c r="AF820" s="21" t="s">
        <v>2015</v>
      </c>
      <c r="AG820" s="21" t="s">
        <v>2015</v>
      </c>
      <c r="AH820" s="21" t="s">
        <v>2015</v>
      </c>
      <c r="AI820" s="21" t="s">
        <v>2015</v>
      </c>
      <c r="AJ820" s="21" t="s">
        <v>2015</v>
      </c>
      <c r="AK820" s="21" t="s">
        <v>2015</v>
      </c>
      <c r="AL820" s="21" t="s">
        <v>4803</v>
      </c>
    </row>
    <row r="821" spans="1:38" ht="15" customHeight="1">
      <c r="A821" s="21">
        <v>159940</v>
      </c>
      <c r="B821" s="21">
        <v>661611</v>
      </c>
      <c r="C821" s="21" t="s">
        <v>149</v>
      </c>
      <c r="D821" s="21" t="s">
        <v>2137</v>
      </c>
      <c r="E821" s="21" t="s">
        <v>6</v>
      </c>
      <c r="F821" s="21" t="s">
        <v>4875</v>
      </c>
      <c r="G821" s="21" t="s">
        <v>2340</v>
      </c>
      <c r="H821" s="21" t="s">
        <v>2341</v>
      </c>
      <c r="I821" s="21" t="s">
        <v>2015</v>
      </c>
      <c r="J821" s="21" t="s">
        <v>2342</v>
      </c>
      <c r="K821" s="21" t="s">
        <v>1033</v>
      </c>
      <c r="L821" s="21" t="s">
        <v>3367</v>
      </c>
      <c r="M821" s="21"/>
      <c r="N821" s="21" t="s">
        <v>3353</v>
      </c>
      <c r="O821" s="21" t="s">
        <v>2345</v>
      </c>
      <c r="P821" s="21" t="s">
        <v>3363</v>
      </c>
      <c r="Q821" s="21">
        <v>48</v>
      </c>
      <c r="R821" s="21">
        <v>11</v>
      </c>
      <c r="S821" s="21">
        <v>240</v>
      </c>
      <c r="T821" s="21">
        <v>299</v>
      </c>
      <c r="U821" s="21">
        <v>0.1605</v>
      </c>
      <c r="V821" s="21">
        <v>3.6799999999999999E-2</v>
      </c>
      <c r="W821" s="21">
        <v>0.1973</v>
      </c>
      <c r="X821" s="21" t="s">
        <v>2342</v>
      </c>
      <c r="Y821" s="21" t="s">
        <v>2342</v>
      </c>
      <c r="Z821" s="21" t="s">
        <v>2342</v>
      </c>
      <c r="AA821" s="21" t="s">
        <v>2342</v>
      </c>
      <c r="AB821" s="21" t="s">
        <v>2342</v>
      </c>
      <c r="AC821" s="21" t="s">
        <v>2342</v>
      </c>
      <c r="AD821" s="21" t="s">
        <v>2342</v>
      </c>
      <c r="AE821" s="21" t="s">
        <v>2015</v>
      </c>
      <c r="AF821" s="21" t="s">
        <v>2015</v>
      </c>
      <c r="AG821" s="21" t="s">
        <v>2015</v>
      </c>
      <c r="AH821" s="21" t="s">
        <v>2015</v>
      </c>
      <c r="AI821" s="21" t="s">
        <v>2015</v>
      </c>
      <c r="AJ821" s="21" t="s">
        <v>2015</v>
      </c>
      <c r="AK821" s="21" t="s">
        <v>2015</v>
      </c>
      <c r="AL821" s="21" t="s">
        <v>4803</v>
      </c>
    </row>
    <row r="822" spans="1:38" ht="15" customHeight="1">
      <c r="A822" s="21">
        <v>159940</v>
      </c>
      <c r="B822" s="21">
        <v>661612</v>
      </c>
      <c r="C822" s="21" t="s">
        <v>149</v>
      </c>
      <c r="D822" s="21" t="s">
        <v>2137</v>
      </c>
      <c r="E822" s="21" t="s">
        <v>6</v>
      </c>
      <c r="F822" s="21" t="s">
        <v>4875</v>
      </c>
      <c r="G822" s="21" t="s">
        <v>2340</v>
      </c>
      <c r="H822" s="21" t="s">
        <v>2341</v>
      </c>
      <c r="I822" s="21" t="s">
        <v>2015</v>
      </c>
      <c r="J822" s="21" t="s">
        <v>2342</v>
      </c>
      <c r="K822" s="21" t="s">
        <v>934</v>
      </c>
      <c r="L822" s="21" t="s">
        <v>3369</v>
      </c>
      <c r="M822" s="21"/>
      <c r="N822" s="21" t="s">
        <v>3353</v>
      </c>
      <c r="O822" s="21" t="s">
        <v>2345</v>
      </c>
      <c r="P822" s="21" t="s">
        <v>3363</v>
      </c>
      <c r="Q822" s="21">
        <v>56</v>
      </c>
      <c r="R822" s="21">
        <v>14</v>
      </c>
      <c r="S822" s="21">
        <v>269</v>
      </c>
      <c r="T822" s="21">
        <v>339</v>
      </c>
      <c r="U822" s="21">
        <v>0.16520000000000001</v>
      </c>
      <c r="V822" s="21">
        <v>4.1300000000000003E-2</v>
      </c>
      <c r="W822" s="21">
        <v>0.20649999999999999</v>
      </c>
      <c r="X822" s="21" t="s">
        <v>2015</v>
      </c>
      <c r="Y822" s="21" t="s">
        <v>2342</v>
      </c>
      <c r="Z822" s="21" t="s">
        <v>2342</v>
      </c>
      <c r="AA822" s="21" t="s">
        <v>2342</v>
      </c>
      <c r="AB822" s="21" t="s">
        <v>2342</v>
      </c>
      <c r="AC822" s="21" t="s">
        <v>2342</v>
      </c>
      <c r="AD822" s="21" t="s">
        <v>2342</v>
      </c>
      <c r="AE822" s="21" t="s">
        <v>2015</v>
      </c>
      <c r="AF822" s="21" t="s">
        <v>2015</v>
      </c>
      <c r="AG822" s="21" t="s">
        <v>2015</v>
      </c>
      <c r="AH822" s="21" t="s">
        <v>2015</v>
      </c>
      <c r="AI822" s="21" t="s">
        <v>2015</v>
      </c>
      <c r="AJ822" s="21" t="s">
        <v>2015</v>
      </c>
      <c r="AK822" s="21" t="s">
        <v>2015</v>
      </c>
      <c r="AL822" s="21" t="s">
        <v>4803</v>
      </c>
    </row>
    <row r="823" spans="1:38" ht="15" customHeight="1">
      <c r="A823" s="21">
        <v>159940</v>
      </c>
      <c r="B823" s="21">
        <v>661613</v>
      </c>
      <c r="C823" s="21" t="s">
        <v>149</v>
      </c>
      <c r="D823" s="21" t="s">
        <v>2137</v>
      </c>
      <c r="E823" s="21" t="s">
        <v>6</v>
      </c>
      <c r="F823" s="21" t="s">
        <v>4875</v>
      </c>
      <c r="G823" s="21" t="s">
        <v>2340</v>
      </c>
      <c r="H823" s="21" t="s">
        <v>2341</v>
      </c>
      <c r="I823" s="21" t="s">
        <v>2015</v>
      </c>
      <c r="J823" s="21" t="s">
        <v>2342</v>
      </c>
      <c r="K823" s="21" t="s">
        <v>1036</v>
      </c>
      <c r="L823" s="21" t="s">
        <v>3370</v>
      </c>
      <c r="M823" s="21"/>
      <c r="N823" s="21" t="s">
        <v>3353</v>
      </c>
      <c r="O823" s="21" t="s">
        <v>2345</v>
      </c>
      <c r="P823" s="21" t="s">
        <v>3354</v>
      </c>
      <c r="Q823" s="21">
        <v>22</v>
      </c>
      <c r="R823" s="21">
        <v>7</v>
      </c>
      <c r="S823" s="21">
        <v>575</v>
      </c>
      <c r="T823" s="21">
        <v>604</v>
      </c>
      <c r="U823" s="21">
        <v>3.6400000000000002E-2</v>
      </c>
      <c r="V823" s="21">
        <v>1.1599999999999999E-2</v>
      </c>
      <c r="W823" s="21">
        <v>4.8000000000000001E-2</v>
      </c>
      <c r="X823" s="21" t="s">
        <v>2015</v>
      </c>
      <c r="Y823" s="21" t="s">
        <v>2342</v>
      </c>
      <c r="Z823" s="21" t="s">
        <v>2342</v>
      </c>
      <c r="AA823" s="21" t="s">
        <v>2342</v>
      </c>
      <c r="AB823" s="21" t="s">
        <v>2342</v>
      </c>
      <c r="AC823" s="21" t="s">
        <v>2342</v>
      </c>
      <c r="AD823" s="21" t="s">
        <v>2342</v>
      </c>
      <c r="AE823" s="21" t="s">
        <v>2015</v>
      </c>
      <c r="AF823" s="21" t="s">
        <v>2015</v>
      </c>
      <c r="AG823" s="21" t="s">
        <v>2015</v>
      </c>
      <c r="AH823" s="21" t="s">
        <v>2015</v>
      </c>
      <c r="AI823" s="21" t="s">
        <v>2015</v>
      </c>
      <c r="AJ823" s="21" t="s">
        <v>2015</v>
      </c>
      <c r="AK823" s="21" t="s">
        <v>2015</v>
      </c>
      <c r="AL823" s="21" t="s">
        <v>4803</v>
      </c>
    </row>
    <row r="824" spans="1:38" ht="15" customHeight="1">
      <c r="A824" s="21">
        <v>159940</v>
      </c>
      <c r="B824" s="21">
        <v>661614</v>
      </c>
      <c r="C824" s="21" t="s">
        <v>149</v>
      </c>
      <c r="D824" s="21" t="s">
        <v>2137</v>
      </c>
      <c r="E824" s="21" t="s">
        <v>6</v>
      </c>
      <c r="F824" s="21" t="s">
        <v>4875</v>
      </c>
      <c r="G824" s="21" t="s">
        <v>2340</v>
      </c>
      <c r="H824" s="21" t="s">
        <v>2341</v>
      </c>
      <c r="I824" s="21" t="s">
        <v>2015</v>
      </c>
      <c r="J824" s="21" t="s">
        <v>2342</v>
      </c>
      <c r="K824" s="21" t="s">
        <v>365</v>
      </c>
      <c r="L824" s="21" t="s">
        <v>3373</v>
      </c>
      <c r="M824" s="21"/>
      <c r="N824" s="21" t="s">
        <v>3353</v>
      </c>
      <c r="O824" s="21" t="s">
        <v>2345</v>
      </c>
      <c r="P824" s="21" t="s">
        <v>3354</v>
      </c>
      <c r="Q824" s="21">
        <v>50</v>
      </c>
      <c r="R824" s="21">
        <v>9</v>
      </c>
      <c r="S824" s="21">
        <v>381</v>
      </c>
      <c r="T824" s="21">
        <v>440</v>
      </c>
      <c r="U824" s="21">
        <v>0.11360000000000001</v>
      </c>
      <c r="V824" s="21">
        <v>2.0500000000000001E-2</v>
      </c>
      <c r="W824" s="21">
        <v>0.1341</v>
      </c>
      <c r="X824" s="21" t="s">
        <v>2015</v>
      </c>
      <c r="Y824" s="21" t="s">
        <v>2342</v>
      </c>
      <c r="Z824" s="21" t="s">
        <v>2342</v>
      </c>
      <c r="AA824" s="21" t="s">
        <v>2342</v>
      </c>
      <c r="AB824" s="21" t="s">
        <v>2342</v>
      </c>
      <c r="AC824" s="21" t="s">
        <v>2342</v>
      </c>
      <c r="AD824" s="21" t="s">
        <v>2342</v>
      </c>
      <c r="AE824" s="21" t="s">
        <v>2015</v>
      </c>
      <c r="AF824" s="21" t="s">
        <v>2015</v>
      </c>
      <c r="AG824" s="21" t="s">
        <v>2015</v>
      </c>
      <c r="AH824" s="21" t="s">
        <v>2015</v>
      </c>
      <c r="AI824" s="21" t="s">
        <v>2015</v>
      </c>
      <c r="AJ824" s="21" t="s">
        <v>2015</v>
      </c>
      <c r="AK824" s="21" t="s">
        <v>2015</v>
      </c>
      <c r="AL824" s="21" t="s">
        <v>4803</v>
      </c>
    </row>
    <row r="825" spans="1:38" ht="15" customHeight="1">
      <c r="A825" s="21">
        <v>159940</v>
      </c>
      <c r="B825" s="21">
        <v>661615</v>
      </c>
      <c r="C825" s="21" t="s">
        <v>149</v>
      </c>
      <c r="D825" s="21" t="s">
        <v>2137</v>
      </c>
      <c r="E825" s="21" t="s">
        <v>6</v>
      </c>
      <c r="F825" s="21" t="s">
        <v>4875</v>
      </c>
      <c r="G825" s="21" t="s">
        <v>2340</v>
      </c>
      <c r="H825" s="21" t="s">
        <v>2341</v>
      </c>
      <c r="I825" s="21" t="s">
        <v>2015</v>
      </c>
      <c r="J825" s="21" t="s">
        <v>2342</v>
      </c>
      <c r="K825" s="21" t="s">
        <v>1039</v>
      </c>
      <c r="L825" s="21" t="s">
        <v>3374</v>
      </c>
      <c r="M825" s="21"/>
      <c r="N825" s="21" t="s">
        <v>3350</v>
      </c>
      <c r="O825" s="21" t="s">
        <v>2345</v>
      </c>
      <c r="P825" s="21" t="s">
        <v>3291</v>
      </c>
      <c r="Q825" s="21">
        <v>14</v>
      </c>
      <c r="R825" s="21">
        <v>3</v>
      </c>
      <c r="S825" s="21">
        <v>290</v>
      </c>
      <c r="T825" s="21">
        <v>307</v>
      </c>
      <c r="U825" s="21">
        <v>4.5600000000000002E-2</v>
      </c>
      <c r="V825" s="21">
        <v>9.7999999999999997E-3</v>
      </c>
      <c r="W825" s="21">
        <v>5.5399999999999998E-2</v>
      </c>
      <c r="X825" s="21" t="s">
        <v>2015</v>
      </c>
      <c r="Y825" s="21" t="s">
        <v>2342</v>
      </c>
      <c r="Z825" s="21" t="s">
        <v>2342</v>
      </c>
      <c r="AA825" s="21" t="s">
        <v>2342</v>
      </c>
      <c r="AB825" s="21" t="s">
        <v>2342</v>
      </c>
      <c r="AC825" s="21" t="s">
        <v>2342</v>
      </c>
      <c r="AD825" s="21" t="s">
        <v>2342</v>
      </c>
      <c r="AE825" s="21" t="s">
        <v>2015</v>
      </c>
      <c r="AF825" s="21" t="s">
        <v>2015</v>
      </c>
      <c r="AG825" s="21" t="s">
        <v>2015</v>
      </c>
      <c r="AH825" s="21" t="s">
        <v>2015</v>
      </c>
      <c r="AI825" s="21" t="s">
        <v>2015</v>
      </c>
      <c r="AJ825" s="21" t="s">
        <v>2015</v>
      </c>
      <c r="AK825" s="21" t="s">
        <v>2015</v>
      </c>
      <c r="AL825" s="21" t="s">
        <v>4803</v>
      </c>
    </row>
    <row r="826" spans="1:38" ht="15" customHeight="1">
      <c r="A826" s="21">
        <v>159940</v>
      </c>
      <c r="B826" s="21">
        <v>661616</v>
      </c>
      <c r="C826" s="21" t="s">
        <v>149</v>
      </c>
      <c r="D826" s="21" t="s">
        <v>2137</v>
      </c>
      <c r="E826" s="21" t="s">
        <v>6</v>
      </c>
      <c r="F826" s="21" t="s">
        <v>4875</v>
      </c>
      <c r="G826" s="21" t="s">
        <v>2340</v>
      </c>
      <c r="H826" s="21" t="s">
        <v>2341</v>
      </c>
      <c r="I826" s="21" t="s">
        <v>2015</v>
      </c>
      <c r="J826" s="21" t="s">
        <v>2342</v>
      </c>
      <c r="K826" s="21" t="s">
        <v>1040</v>
      </c>
      <c r="L826" s="21" t="s">
        <v>3375</v>
      </c>
      <c r="M826" s="21"/>
      <c r="N826" s="21" t="s">
        <v>3206</v>
      </c>
      <c r="O826" s="21" t="s">
        <v>2345</v>
      </c>
      <c r="P826" s="21" t="s">
        <v>3356</v>
      </c>
      <c r="Q826" s="21">
        <v>4</v>
      </c>
      <c r="R826" s="21">
        <v>1</v>
      </c>
      <c r="S826" s="21">
        <v>497</v>
      </c>
      <c r="T826" s="21">
        <v>502</v>
      </c>
      <c r="U826" s="21">
        <v>8.0000000000000002E-3</v>
      </c>
      <c r="V826" s="21">
        <v>2E-3</v>
      </c>
      <c r="W826" s="21">
        <v>0.01</v>
      </c>
      <c r="X826" s="21" t="s">
        <v>2015</v>
      </c>
      <c r="Y826" s="21" t="s">
        <v>2342</v>
      </c>
      <c r="Z826" s="21" t="s">
        <v>2342</v>
      </c>
      <c r="AA826" s="21" t="s">
        <v>2342</v>
      </c>
      <c r="AB826" s="21" t="s">
        <v>2342</v>
      </c>
      <c r="AC826" s="21" t="s">
        <v>2342</v>
      </c>
      <c r="AD826" s="21" t="s">
        <v>2342</v>
      </c>
      <c r="AE826" s="21" t="s">
        <v>2015</v>
      </c>
      <c r="AF826" s="21" t="s">
        <v>2015</v>
      </c>
      <c r="AG826" s="21" t="s">
        <v>2015</v>
      </c>
      <c r="AH826" s="21" t="s">
        <v>2015</v>
      </c>
      <c r="AI826" s="21" t="s">
        <v>2015</v>
      </c>
      <c r="AJ826" s="21" t="s">
        <v>2015</v>
      </c>
      <c r="AK826" s="21" t="s">
        <v>2015</v>
      </c>
      <c r="AL826" s="21" t="s">
        <v>4803</v>
      </c>
    </row>
    <row r="827" spans="1:38" ht="15" customHeight="1">
      <c r="A827" s="21">
        <v>159940</v>
      </c>
      <c r="B827" s="21">
        <v>661617</v>
      </c>
      <c r="C827" s="21" t="s">
        <v>149</v>
      </c>
      <c r="D827" s="21" t="s">
        <v>2137</v>
      </c>
      <c r="E827" s="21" t="s">
        <v>6</v>
      </c>
      <c r="F827" s="21" t="s">
        <v>4875</v>
      </c>
      <c r="G827" s="21" t="s">
        <v>2340</v>
      </c>
      <c r="H827" s="21" t="s">
        <v>2341</v>
      </c>
      <c r="I827" s="21" t="s">
        <v>2015</v>
      </c>
      <c r="J827" s="21" t="s">
        <v>2342</v>
      </c>
      <c r="K827" s="21" t="s">
        <v>1041</v>
      </c>
      <c r="L827" s="21" t="s">
        <v>3376</v>
      </c>
      <c r="M827" s="21"/>
      <c r="N827" s="21" t="s">
        <v>3206</v>
      </c>
      <c r="O827" s="21" t="s">
        <v>2345</v>
      </c>
      <c r="P827" s="21" t="s">
        <v>3356</v>
      </c>
      <c r="Q827" s="21">
        <v>11</v>
      </c>
      <c r="R827" s="21">
        <v>9</v>
      </c>
      <c r="S827" s="21">
        <v>591</v>
      </c>
      <c r="T827" s="21">
        <v>611</v>
      </c>
      <c r="U827" s="21">
        <v>1.7999999999999999E-2</v>
      </c>
      <c r="V827" s="21">
        <v>1.47E-2</v>
      </c>
      <c r="W827" s="21">
        <v>3.27E-2</v>
      </c>
      <c r="X827" s="21" t="s">
        <v>2015</v>
      </c>
      <c r="Y827" s="21" t="s">
        <v>2342</v>
      </c>
      <c r="Z827" s="21" t="s">
        <v>2342</v>
      </c>
      <c r="AA827" s="21" t="s">
        <v>2342</v>
      </c>
      <c r="AB827" s="21" t="s">
        <v>2342</v>
      </c>
      <c r="AC827" s="21" t="s">
        <v>2342</v>
      </c>
      <c r="AD827" s="21" t="s">
        <v>2342</v>
      </c>
      <c r="AE827" s="21" t="s">
        <v>2015</v>
      </c>
      <c r="AF827" s="21" t="s">
        <v>2015</v>
      </c>
      <c r="AG827" s="21" t="s">
        <v>2015</v>
      </c>
      <c r="AH827" s="21" t="s">
        <v>2015</v>
      </c>
      <c r="AI827" s="21" t="s">
        <v>2015</v>
      </c>
      <c r="AJ827" s="21" t="s">
        <v>2015</v>
      </c>
      <c r="AK827" s="21" t="s">
        <v>2015</v>
      </c>
      <c r="AL827" s="21" t="s">
        <v>4803</v>
      </c>
    </row>
    <row r="828" spans="1:38" ht="15" customHeight="1">
      <c r="A828" s="21">
        <v>159940</v>
      </c>
      <c r="B828" s="21">
        <v>661618</v>
      </c>
      <c r="C828" s="21" t="s">
        <v>149</v>
      </c>
      <c r="D828" s="21" t="s">
        <v>2137</v>
      </c>
      <c r="E828" s="21" t="s">
        <v>6</v>
      </c>
      <c r="F828" s="21" t="s">
        <v>4875</v>
      </c>
      <c r="G828" s="21" t="s">
        <v>2340</v>
      </c>
      <c r="H828" s="21" t="s">
        <v>2341</v>
      </c>
      <c r="I828" s="21" t="s">
        <v>2015</v>
      </c>
      <c r="J828" s="21" t="s">
        <v>2342</v>
      </c>
      <c r="K828" s="21" t="s">
        <v>1042</v>
      </c>
      <c r="L828" s="21" t="s">
        <v>3377</v>
      </c>
      <c r="M828" s="21"/>
      <c r="N828" s="21" t="s">
        <v>3353</v>
      </c>
      <c r="O828" s="21" t="s">
        <v>2345</v>
      </c>
      <c r="P828" s="21" t="s">
        <v>3363</v>
      </c>
      <c r="Q828" s="21">
        <v>72</v>
      </c>
      <c r="R828" s="21">
        <v>22</v>
      </c>
      <c r="S828" s="21">
        <v>300</v>
      </c>
      <c r="T828" s="21">
        <v>394</v>
      </c>
      <c r="U828" s="21">
        <v>0.1827</v>
      </c>
      <c r="V828" s="21">
        <v>5.5800000000000002E-2</v>
      </c>
      <c r="W828" s="21">
        <v>0.23860000000000001</v>
      </c>
      <c r="X828" s="21" t="s">
        <v>2015</v>
      </c>
      <c r="Y828" s="21" t="s">
        <v>2342</v>
      </c>
      <c r="Z828" s="21" t="s">
        <v>2342</v>
      </c>
      <c r="AA828" s="21" t="s">
        <v>2342</v>
      </c>
      <c r="AB828" s="21" t="s">
        <v>2342</v>
      </c>
      <c r="AC828" s="21" t="s">
        <v>2342</v>
      </c>
      <c r="AD828" s="21" t="s">
        <v>2342</v>
      </c>
      <c r="AE828" s="21" t="s">
        <v>2015</v>
      </c>
      <c r="AF828" s="21" t="s">
        <v>2015</v>
      </c>
      <c r="AG828" s="21" t="s">
        <v>2015</v>
      </c>
      <c r="AH828" s="21" t="s">
        <v>2015</v>
      </c>
      <c r="AI828" s="21" t="s">
        <v>2015</v>
      </c>
      <c r="AJ828" s="21" t="s">
        <v>2015</v>
      </c>
      <c r="AK828" s="21" t="s">
        <v>2015</v>
      </c>
      <c r="AL828" s="21" t="s">
        <v>4803</v>
      </c>
    </row>
    <row r="829" spans="1:38" ht="15" customHeight="1">
      <c r="A829" s="21">
        <v>159940</v>
      </c>
      <c r="B829" s="21">
        <v>661619</v>
      </c>
      <c r="C829" s="21" t="s">
        <v>149</v>
      </c>
      <c r="D829" s="21" t="s">
        <v>2137</v>
      </c>
      <c r="E829" s="21" t="s">
        <v>6</v>
      </c>
      <c r="F829" s="21" t="s">
        <v>4875</v>
      </c>
      <c r="G829" s="21" t="s">
        <v>2340</v>
      </c>
      <c r="H829" s="21" t="s">
        <v>2341</v>
      </c>
      <c r="I829" s="21" t="s">
        <v>2015</v>
      </c>
      <c r="J829" s="21" t="s">
        <v>2342</v>
      </c>
      <c r="K829" s="21" t="s">
        <v>1043</v>
      </c>
      <c r="L829" s="21" t="s">
        <v>3378</v>
      </c>
      <c r="M829" s="21"/>
      <c r="N829" s="21" t="s">
        <v>3350</v>
      </c>
      <c r="O829" s="21" t="s">
        <v>2345</v>
      </c>
      <c r="P829" s="21" t="s">
        <v>3291</v>
      </c>
      <c r="Q829" s="21">
        <v>77</v>
      </c>
      <c r="R829" s="21">
        <v>19</v>
      </c>
      <c r="S829" s="21">
        <v>452</v>
      </c>
      <c r="T829" s="21">
        <v>548</v>
      </c>
      <c r="U829" s="21">
        <v>0.14050000000000001</v>
      </c>
      <c r="V829" s="21">
        <v>3.4700000000000002E-2</v>
      </c>
      <c r="W829" s="21">
        <v>0.17519999999999999</v>
      </c>
      <c r="X829" s="21" t="s">
        <v>2015</v>
      </c>
      <c r="Y829" s="21" t="s">
        <v>2342</v>
      </c>
      <c r="Z829" s="21" t="s">
        <v>2342</v>
      </c>
      <c r="AA829" s="21" t="s">
        <v>2342</v>
      </c>
      <c r="AB829" s="21" t="s">
        <v>2342</v>
      </c>
      <c r="AC829" s="21" t="s">
        <v>2342</v>
      </c>
      <c r="AD829" s="21" t="s">
        <v>2342</v>
      </c>
      <c r="AE829" s="21" t="s">
        <v>2015</v>
      </c>
      <c r="AF829" s="21" t="s">
        <v>2015</v>
      </c>
      <c r="AG829" s="21" t="s">
        <v>2015</v>
      </c>
      <c r="AH829" s="21" t="s">
        <v>2015</v>
      </c>
      <c r="AI829" s="21" t="s">
        <v>2015</v>
      </c>
      <c r="AJ829" s="21" t="s">
        <v>2015</v>
      </c>
      <c r="AK829" s="21" t="s">
        <v>2015</v>
      </c>
      <c r="AL829" s="21" t="s">
        <v>4803</v>
      </c>
    </row>
    <row r="830" spans="1:38" ht="15" customHeight="1">
      <c r="A830" s="21">
        <v>159940</v>
      </c>
      <c r="B830" s="21">
        <v>661620</v>
      </c>
      <c r="C830" s="21" t="s">
        <v>149</v>
      </c>
      <c r="D830" s="21" t="s">
        <v>2137</v>
      </c>
      <c r="E830" s="21" t="s">
        <v>6</v>
      </c>
      <c r="F830" s="21" t="s">
        <v>4875</v>
      </c>
      <c r="G830" s="21" t="s">
        <v>2340</v>
      </c>
      <c r="H830" s="21" t="s">
        <v>2341</v>
      </c>
      <c r="I830" s="21" t="s">
        <v>2015</v>
      </c>
      <c r="J830" s="21" t="s">
        <v>2342</v>
      </c>
      <c r="K830" s="21" t="s">
        <v>1046</v>
      </c>
      <c r="L830" s="21" t="s">
        <v>3381</v>
      </c>
      <c r="M830" s="21"/>
      <c r="N830" s="21" t="s">
        <v>3350</v>
      </c>
      <c r="O830" s="21" t="s">
        <v>2345</v>
      </c>
      <c r="P830" s="21" t="s">
        <v>3291</v>
      </c>
      <c r="Q830" s="21">
        <v>17</v>
      </c>
      <c r="R830" s="21">
        <v>3</v>
      </c>
      <c r="S830" s="21">
        <v>423</v>
      </c>
      <c r="T830" s="21">
        <v>443</v>
      </c>
      <c r="U830" s="21">
        <v>3.8399999999999997E-2</v>
      </c>
      <c r="V830" s="21">
        <v>6.7999999999999996E-3</v>
      </c>
      <c r="W830" s="21">
        <v>4.5100000000000001E-2</v>
      </c>
      <c r="X830" s="21" t="s">
        <v>2015</v>
      </c>
      <c r="Y830" s="21" t="s">
        <v>2342</v>
      </c>
      <c r="Z830" s="21" t="s">
        <v>2342</v>
      </c>
      <c r="AA830" s="21" t="s">
        <v>2342</v>
      </c>
      <c r="AB830" s="21" t="s">
        <v>2342</v>
      </c>
      <c r="AC830" s="21" t="s">
        <v>2342</v>
      </c>
      <c r="AD830" s="21" t="s">
        <v>2342</v>
      </c>
      <c r="AE830" s="21" t="s">
        <v>2015</v>
      </c>
      <c r="AF830" s="21" t="s">
        <v>2015</v>
      </c>
      <c r="AG830" s="21" t="s">
        <v>2015</v>
      </c>
      <c r="AH830" s="21" t="s">
        <v>2015</v>
      </c>
      <c r="AI830" s="21" t="s">
        <v>2015</v>
      </c>
      <c r="AJ830" s="21" t="s">
        <v>2015</v>
      </c>
      <c r="AK830" s="21" t="s">
        <v>2015</v>
      </c>
      <c r="AL830" s="21" t="s">
        <v>4803</v>
      </c>
    </row>
    <row r="831" spans="1:38" ht="15" customHeight="1">
      <c r="A831" s="21">
        <v>159940</v>
      </c>
      <c r="B831" s="21">
        <v>661621</v>
      </c>
      <c r="C831" s="21" t="s">
        <v>149</v>
      </c>
      <c r="D831" s="21" t="s">
        <v>2137</v>
      </c>
      <c r="E831" s="21" t="s">
        <v>6</v>
      </c>
      <c r="F831" s="21" t="s">
        <v>4875</v>
      </c>
      <c r="G831" s="21" t="s">
        <v>2340</v>
      </c>
      <c r="H831" s="21" t="s">
        <v>2341</v>
      </c>
      <c r="I831" s="21" t="s">
        <v>2015</v>
      </c>
      <c r="J831" s="21" t="s">
        <v>2342</v>
      </c>
      <c r="K831" s="21" t="s">
        <v>1048</v>
      </c>
      <c r="L831" s="21" t="s">
        <v>3383</v>
      </c>
      <c r="M831" s="21"/>
      <c r="N831" s="21" t="s">
        <v>3353</v>
      </c>
      <c r="O831" s="21" t="s">
        <v>2345</v>
      </c>
      <c r="P831" s="21" t="s">
        <v>3354</v>
      </c>
      <c r="Q831" s="21">
        <v>45</v>
      </c>
      <c r="R831" s="21">
        <v>20</v>
      </c>
      <c r="S831" s="21">
        <v>416</v>
      </c>
      <c r="T831" s="21">
        <v>481</v>
      </c>
      <c r="U831" s="21">
        <v>9.3600000000000003E-2</v>
      </c>
      <c r="V831" s="21">
        <v>4.1599999999999998E-2</v>
      </c>
      <c r="W831" s="21">
        <v>0.1351</v>
      </c>
      <c r="X831" s="21" t="s">
        <v>2015</v>
      </c>
      <c r="Y831" s="21" t="s">
        <v>2342</v>
      </c>
      <c r="Z831" s="21" t="s">
        <v>2342</v>
      </c>
      <c r="AA831" s="21" t="s">
        <v>2342</v>
      </c>
      <c r="AB831" s="21" t="s">
        <v>2342</v>
      </c>
      <c r="AC831" s="21" t="s">
        <v>2342</v>
      </c>
      <c r="AD831" s="21" t="s">
        <v>2342</v>
      </c>
      <c r="AE831" s="21" t="s">
        <v>2015</v>
      </c>
      <c r="AF831" s="21" t="s">
        <v>2015</v>
      </c>
      <c r="AG831" s="21" t="s">
        <v>2015</v>
      </c>
      <c r="AH831" s="21" t="s">
        <v>2015</v>
      </c>
      <c r="AI831" s="21" t="s">
        <v>2015</v>
      </c>
      <c r="AJ831" s="21" t="s">
        <v>2015</v>
      </c>
      <c r="AK831" s="21" t="s">
        <v>2015</v>
      </c>
      <c r="AL831" s="21" t="s">
        <v>4803</v>
      </c>
    </row>
    <row r="832" spans="1:38" ht="15" customHeight="1">
      <c r="A832" s="21">
        <v>159940</v>
      </c>
      <c r="B832" s="21">
        <v>661622</v>
      </c>
      <c r="C832" s="21" t="s">
        <v>149</v>
      </c>
      <c r="D832" s="21" t="s">
        <v>2137</v>
      </c>
      <c r="E832" s="21" t="s">
        <v>6</v>
      </c>
      <c r="F832" s="21" t="s">
        <v>4875</v>
      </c>
      <c r="G832" s="21" t="s">
        <v>2340</v>
      </c>
      <c r="H832" s="21" t="s">
        <v>2341</v>
      </c>
      <c r="I832" s="21" t="s">
        <v>2015</v>
      </c>
      <c r="J832" s="21" t="s">
        <v>2342</v>
      </c>
      <c r="K832" s="21" t="s">
        <v>1050</v>
      </c>
      <c r="L832" s="21" t="s">
        <v>3385</v>
      </c>
      <c r="M832" s="21"/>
      <c r="N832" s="21" t="s">
        <v>3350</v>
      </c>
      <c r="O832" s="21" t="s">
        <v>2345</v>
      </c>
      <c r="P832" s="21" t="s">
        <v>3291</v>
      </c>
      <c r="Q832" s="21">
        <v>26</v>
      </c>
      <c r="R832" s="21">
        <v>6</v>
      </c>
      <c r="S832" s="21">
        <v>600</v>
      </c>
      <c r="T832" s="21">
        <v>632</v>
      </c>
      <c r="U832" s="21">
        <v>4.1099999999999998E-2</v>
      </c>
      <c r="V832" s="21">
        <v>9.4999999999999998E-3</v>
      </c>
      <c r="W832" s="21">
        <v>5.0599999999999999E-2</v>
      </c>
      <c r="X832" s="21" t="s">
        <v>2015</v>
      </c>
      <c r="Y832" s="21" t="s">
        <v>2342</v>
      </c>
      <c r="Z832" s="21" t="s">
        <v>2342</v>
      </c>
      <c r="AA832" s="21" t="s">
        <v>2342</v>
      </c>
      <c r="AB832" s="21" t="s">
        <v>2342</v>
      </c>
      <c r="AC832" s="21" t="s">
        <v>2342</v>
      </c>
      <c r="AD832" s="21" t="s">
        <v>2342</v>
      </c>
      <c r="AE832" s="21" t="s">
        <v>2015</v>
      </c>
      <c r="AF832" s="21" t="s">
        <v>2015</v>
      </c>
      <c r="AG832" s="21" t="s">
        <v>2015</v>
      </c>
      <c r="AH832" s="21" t="s">
        <v>2015</v>
      </c>
      <c r="AI832" s="21" t="s">
        <v>2015</v>
      </c>
      <c r="AJ832" s="21" t="s">
        <v>2015</v>
      </c>
      <c r="AK832" s="21" t="s">
        <v>2015</v>
      </c>
      <c r="AL832" s="21" t="s">
        <v>4803</v>
      </c>
    </row>
    <row r="833" spans="1:38" ht="15" customHeight="1">
      <c r="A833" s="21">
        <v>159940</v>
      </c>
      <c r="B833" s="21">
        <v>661623</v>
      </c>
      <c r="C833" s="21" t="s">
        <v>149</v>
      </c>
      <c r="D833" s="21" t="s">
        <v>2137</v>
      </c>
      <c r="E833" s="21" t="s">
        <v>6</v>
      </c>
      <c r="F833" s="21" t="s">
        <v>4875</v>
      </c>
      <c r="G833" s="21" t="s">
        <v>2340</v>
      </c>
      <c r="H833" s="21" t="s">
        <v>2341</v>
      </c>
      <c r="I833" s="21" t="s">
        <v>2015</v>
      </c>
      <c r="J833" s="21" t="s">
        <v>2342</v>
      </c>
      <c r="K833" s="21" t="s">
        <v>1051</v>
      </c>
      <c r="L833" s="21" t="s">
        <v>3386</v>
      </c>
      <c r="M833" s="21"/>
      <c r="N833" s="21" t="s">
        <v>3353</v>
      </c>
      <c r="O833" s="21" t="s">
        <v>2345</v>
      </c>
      <c r="P833" s="21" t="s">
        <v>3363</v>
      </c>
      <c r="Q833" s="21">
        <v>27</v>
      </c>
      <c r="R833" s="21">
        <v>5</v>
      </c>
      <c r="S833" s="21">
        <v>438</v>
      </c>
      <c r="T833" s="21">
        <v>470</v>
      </c>
      <c r="U833" s="21">
        <v>5.74E-2</v>
      </c>
      <c r="V833" s="21">
        <v>1.06E-2</v>
      </c>
      <c r="W833" s="21">
        <v>6.8099999999999994E-2</v>
      </c>
      <c r="X833" s="21" t="s">
        <v>2342</v>
      </c>
      <c r="Y833" s="21" t="s">
        <v>2342</v>
      </c>
      <c r="Z833" s="21" t="s">
        <v>2342</v>
      </c>
      <c r="AA833" s="21" t="s">
        <v>2342</v>
      </c>
      <c r="AB833" s="21" t="s">
        <v>2342</v>
      </c>
      <c r="AC833" s="21" t="s">
        <v>2342</v>
      </c>
      <c r="AD833" s="21" t="s">
        <v>2342</v>
      </c>
      <c r="AE833" s="21" t="s">
        <v>2015</v>
      </c>
      <c r="AF833" s="21" t="s">
        <v>2015</v>
      </c>
      <c r="AG833" s="21" t="s">
        <v>2015</v>
      </c>
      <c r="AH833" s="21" t="s">
        <v>2015</v>
      </c>
      <c r="AI833" s="21" t="s">
        <v>2015</v>
      </c>
      <c r="AJ833" s="21" t="s">
        <v>2015</v>
      </c>
      <c r="AK833" s="21" t="s">
        <v>2015</v>
      </c>
      <c r="AL833" s="21" t="s">
        <v>4803</v>
      </c>
    </row>
    <row r="834" spans="1:38" ht="15" customHeight="1">
      <c r="A834" s="21">
        <v>159940</v>
      </c>
      <c r="B834" s="21">
        <v>661624</v>
      </c>
      <c r="C834" s="21" t="s">
        <v>149</v>
      </c>
      <c r="D834" s="21" t="s">
        <v>2137</v>
      </c>
      <c r="E834" s="21" t="s">
        <v>6</v>
      </c>
      <c r="F834" s="21" t="s">
        <v>4875</v>
      </c>
      <c r="G834" s="21" t="s">
        <v>2340</v>
      </c>
      <c r="H834" s="21" t="s">
        <v>2341</v>
      </c>
      <c r="I834" s="21" t="s">
        <v>2015</v>
      </c>
      <c r="J834" s="21" t="s">
        <v>2342</v>
      </c>
      <c r="K834" s="21" t="s">
        <v>1052</v>
      </c>
      <c r="L834" s="21" t="s">
        <v>3387</v>
      </c>
      <c r="M834" s="21"/>
      <c r="N834" s="21" t="s">
        <v>3206</v>
      </c>
      <c r="O834" s="21" t="s">
        <v>2345</v>
      </c>
      <c r="P834" s="21" t="s">
        <v>3356</v>
      </c>
      <c r="Q834" s="21">
        <v>10</v>
      </c>
      <c r="R834" s="21">
        <v>4</v>
      </c>
      <c r="S834" s="21">
        <v>605</v>
      </c>
      <c r="T834" s="21">
        <v>619</v>
      </c>
      <c r="U834" s="21">
        <v>1.6199999999999999E-2</v>
      </c>
      <c r="V834" s="21">
        <v>6.4999999999999997E-3</v>
      </c>
      <c r="W834" s="21">
        <v>2.2599999999999999E-2</v>
      </c>
      <c r="X834" s="21" t="s">
        <v>2015</v>
      </c>
      <c r="Y834" s="21" t="s">
        <v>2342</v>
      </c>
      <c r="Z834" s="21" t="s">
        <v>2342</v>
      </c>
      <c r="AA834" s="21" t="s">
        <v>2342</v>
      </c>
      <c r="AB834" s="21" t="s">
        <v>2342</v>
      </c>
      <c r="AC834" s="21" t="s">
        <v>2342</v>
      </c>
      <c r="AD834" s="21" t="s">
        <v>2342</v>
      </c>
      <c r="AE834" s="21" t="s">
        <v>2015</v>
      </c>
      <c r="AF834" s="21" t="s">
        <v>2015</v>
      </c>
      <c r="AG834" s="21" t="s">
        <v>2015</v>
      </c>
      <c r="AH834" s="21" t="s">
        <v>2015</v>
      </c>
      <c r="AI834" s="21" t="s">
        <v>2015</v>
      </c>
      <c r="AJ834" s="21" t="s">
        <v>2015</v>
      </c>
      <c r="AK834" s="21" t="s">
        <v>2015</v>
      </c>
      <c r="AL834" s="21" t="s">
        <v>4803</v>
      </c>
    </row>
    <row r="835" spans="1:38" ht="15" customHeight="1">
      <c r="A835" s="21">
        <v>159940</v>
      </c>
      <c r="B835" s="21">
        <v>661625</v>
      </c>
      <c r="C835" s="21" t="s">
        <v>149</v>
      </c>
      <c r="D835" s="21" t="s">
        <v>2137</v>
      </c>
      <c r="E835" s="21" t="s">
        <v>6</v>
      </c>
      <c r="F835" s="21" t="s">
        <v>4875</v>
      </c>
      <c r="G835" s="21" t="s">
        <v>2340</v>
      </c>
      <c r="H835" s="21" t="s">
        <v>2341</v>
      </c>
      <c r="I835" s="21" t="s">
        <v>2015</v>
      </c>
      <c r="J835" s="21" t="s">
        <v>2342</v>
      </c>
      <c r="K835" s="21" t="s">
        <v>1053</v>
      </c>
      <c r="L835" s="21" t="s">
        <v>3388</v>
      </c>
      <c r="M835" s="21"/>
      <c r="N835" s="21" t="s">
        <v>3353</v>
      </c>
      <c r="O835" s="21" t="s">
        <v>2345</v>
      </c>
      <c r="P835" s="21" t="s">
        <v>3363</v>
      </c>
      <c r="Q835" s="21">
        <v>24</v>
      </c>
      <c r="R835" s="21">
        <v>8</v>
      </c>
      <c r="S835" s="21">
        <v>378</v>
      </c>
      <c r="T835" s="21">
        <v>410</v>
      </c>
      <c r="U835" s="21">
        <v>5.8500000000000003E-2</v>
      </c>
      <c r="V835" s="21">
        <v>1.95E-2</v>
      </c>
      <c r="W835" s="21">
        <v>7.8E-2</v>
      </c>
      <c r="X835" s="21" t="s">
        <v>2015</v>
      </c>
      <c r="Y835" s="21" t="s">
        <v>2342</v>
      </c>
      <c r="Z835" s="21" t="s">
        <v>2342</v>
      </c>
      <c r="AA835" s="21" t="s">
        <v>2342</v>
      </c>
      <c r="AB835" s="21" t="s">
        <v>2342</v>
      </c>
      <c r="AC835" s="21" t="s">
        <v>2342</v>
      </c>
      <c r="AD835" s="21" t="s">
        <v>2342</v>
      </c>
      <c r="AE835" s="21" t="s">
        <v>2015</v>
      </c>
      <c r="AF835" s="21" t="s">
        <v>2015</v>
      </c>
      <c r="AG835" s="21" t="s">
        <v>2015</v>
      </c>
      <c r="AH835" s="21" t="s">
        <v>2015</v>
      </c>
      <c r="AI835" s="21" t="s">
        <v>2015</v>
      </c>
      <c r="AJ835" s="21" t="s">
        <v>2015</v>
      </c>
      <c r="AK835" s="21" t="s">
        <v>2015</v>
      </c>
      <c r="AL835" s="21" t="s">
        <v>4803</v>
      </c>
    </row>
    <row r="836" spans="1:38" ht="15" customHeight="1">
      <c r="A836" s="21">
        <v>159940</v>
      </c>
      <c r="B836" s="21">
        <v>661626</v>
      </c>
      <c r="C836" s="21" t="s">
        <v>149</v>
      </c>
      <c r="D836" s="21" t="s">
        <v>2137</v>
      </c>
      <c r="E836" s="21" t="s">
        <v>6</v>
      </c>
      <c r="F836" s="21" t="s">
        <v>4875</v>
      </c>
      <c r="G836" s="21" t="s">
        <v>2340</v>
      </c>
      <c r="H836" s="21" t="s">
        <v>2341</v>
      </c>
      <c r="I836" s="21" t="s">
        <v>2015</v>
      </c>
      <c r="J836" s="21" t="s">
        <v>2342</v>
      </c>
      <c r="K836" s="21" t="s">
        <v>1054</v>
      </c>
      <c r="L836" s="21" t="s">
        <v>3389</v>
      </c>
      <c r="M836" s="21"/>
      <c r="N836" s="21" t="s">
        <v>3353</v>
      </c>
      <c r="O836" s="21" t="s">
        <v>2345</v>
      </c>
      <c r="P836" s="21" t="s">
        <v>3354</v>
      </c>
      <c r="Q836" s="21">
        <v>57</v>
      </c>
      <c r="R836" s="21">
        <v>23</v>
      </c>
      <c r="S836" s="21">
        <v>588</v>
      </c>
      <c r="T836" s="21">
        <v>668</v>
      </c>
      <c r="U836" s="21">
        <v>8.5300000000000001E-2</v>
      </c>
      <c r="V836" s="21">
        <v>3.44E-2</v>
      </c>
      <c r="W836" s="21">
        <v>0.1198</v>
      </c>
      <c r="X836" s="21" t="s">
        <v>2015</v>
      </c>
      <c r="Y836" s="21" t="s">
        <v>2342</v>
      </c>
      <c r="Z836" s="21" t="s">
        <v>2342</v>
      </c>
      <c r="AA836" s="21" t="s">
        <v>2342</v>
      </c>
      <c r="AB836" s="21" t="s">
        <v>2342</v>
      </c>
      <c r="AC836" s="21" t="s">
        <v>2342</v>
      </c>
      <c r="AD836" s="21" t="s">
        <v>2342</v>
      </c>
      <c r="AE836" s="21" t="s">
        <v>2015</v>
      </c>
      <c r="AF836" s="21" t="s">
        <v>2015</v>
      </c>
      <c r="AG836" s="21" t="s">
        <v>2015</v>
      </c>
      <c r="AH836" s="21" t="s">
        <v>2015</v>
      </c>
      <c r="AI836" s="21" t="s">
        <v>2015</v>
      </c>
      <c r="AJ836" s="21" t="s">
        <v>2015</v>
      </c>
      <c r="AK836" s="21" t="s">
        <v>2015</v>
      </c>
      <c r="AL836" s="21" t="s">
        <v>4803</v>
      </c>
    </row>
    <row r="837" spans="1:38" ht="15" customHeight="1">
      <c r="A837" s="21">
        <v>159940</v>
      </c>
      <c r="B837" s="21">
        <v>661627</v>
      </c>
      <c r="C837" s="21" t="s">
        <v>149</v>
      </c>
      <c r="D837" s="21" t="s">
        <v>2137</v>
      </c>
      <c r="E837" s="21" t="s">
        <v>6</v>
      </c>
      <c r="F837" s="21" t="s">
        <v>4875</v>
      </c>
      <c r="G837" s="21" t="s">
        <v>2340</v>
      </c>
      <c r="H837" s="21" t="s">
        <v>2341</v>
      </c>
      <c r="I837" s="21" t="s">
        <v>2015</v>
      </c>
      <c r="J837" s="21" t="s">
        <v>2342</v>
      </c>
      <c r="K837" s="21" t="s">
        <v>1055</v>
      </c>
      <c r="L837" s="21" t="s">
        <v>3390</v>
      </c>
      <c r="M837" s="21"/>
      <c r="N837" s="21" t="s">
        <v>2818</v>
      </c>
      <c r="O837" s="21" t="s">
        <v>2345</v>
      </c>
      <c r="P837" s="21" t="s">
        <v>2819</v>
      </c>
      <c r="Q837" s="21">
        <v>12</v>
      </c>
      <c r="R837" s="21">
        <v>4</v>
      </c>
      <c r="S837" s="21">
        <v>293</v>
      </c>
      <c r="T837" s="21">
        <v>309</v>
      </c>
      <c r="U837" s="21">
        <v>3.8800000000000001E-2</v>
      </c>
      <c r="V837" s="21">
        <v>1.29E-2</v>
      </c>
      <c r="W837" s="21">
        <v>5.1799999999999999E-2</v>
      </c>
      <c r="X837" s="21" t="s">
        <v>2342</v>
      </c>
      <c r="Y837" s="21" t="s">
        <v>2342</v>
      </c>
      <c r="Z837" s="21" t="s">
        <v>2342</v>
      </c>
      <c r="AA837" s="21" t="s">
        <v>2342</v>
      </c>
      <c r="AB837" s="21" t="s">
        <v>2342</v>
      </c>
      <c r="AC837" s="21" t="s">
        <v>2342</v>
      </c>
      <c r="AD837" s="21" t="s">
        <v>2342</v>
      </c>
      <c r="AE837" s="21" t="s">
        <v>2015</v>
      </c>
      <c r="AF837" s="21" t="s">
        <v>2015</v>
      </c>
      <c r="AG837" s="21" t="s">
        <v>2015</v>
      </c>
      <c r="AH837" s="21" t="s">
        <v>2015</v>
      </c>
      <c r="AI837" s="21" t="s">
        <v>2015</v>
      </c>
      <c r="AJ837" s="21" t="s">
        <v>2015</v>
      </c>
      <c r="AK837" s="21" t="s">
        <v>2015</v>
      </c>
      <c r="AL837" s="21" t="s">
        <v>4803</v>
      </c>
    </row>
    <row r="838" spans="1:38" ht="15" customHeight="1">
      <c r="A838" s="21">
        <v>159940</v>
      </c>
      <c r="B838" s="21">
        <v>661628</v>
      </c>
      <c r="C838" s="21" t="s">
        <v>149</v>
      </c>
      <c r="D838" s="21" t="s">
        <v>2137</v>
      </c>
      <c r="E838" s="21" t="s">
        <v>6</v>
      </c>
      <c r="F838" s="21" t="s">
        <v>4875</v>
      </c>
      <c r="G838" s="21" t="s">
        <v>2340</v>
      </c>
      <c r="H838" s="21" t="s">
        <v>2341</v>
      </c>
      <c r="I838" s="21" t="s">
        <v>2015</v>
      </c>
      <c r="J838" s="21" t="s">
        <v>2342</v>
      </c>
      <c r="K838" s="21" t="s">
        <v>726</v>
      </c>
      <c r="L838" s="21" t="s">
        <v>3361</v>
      </c>
      <c r="M838" s="21"/>
      <c r="N838" s="21" t="s">
        <v>3350</v>
      </c>
      <c r="O838" s="21" t="s">
        <v>2345</v>
      </c>
      <c r="P838" s="21" t="s">
        <v>3351</v>
      </c>
      <c r="Q838" s="21">
        <v>45</v>
      </c>
      <c r="R838" s="21">
        <v>17</v>
      </c>
      <c r="S838" s="21">
        <v>720</v>
      </c>
      <c r="T838" s="21">
        <v>782</v>
      </c>
      <c r="U838" s="21">
        <v>5.7500000000000002E-2</v>
      </c>
      <c r="V838" s="21">
        <v>2.1700000000000001E-2</v>
      </c>
      <c r="W838" s="21">
        <v>7.9299999999999995E-2</v>
      </c>
      <c r="X838" s="21" t="s">
        <v>2015</v>
      </c>
      <c r="Y838" s="21" t="s">
        <v>2015</v>
      </c>
      <c r="Z838" s="21" t="s">
        <v>2015</v>
      </c>
      <c r="AA838" s="21" t="s">
        <v>2015</v>
      </c>
      <c r="AB838" s="21" t="s">
        <v>2015</v>
      </c>
      <c r="AC838" s="21" t="s">
        <v>2015</v>
      </c>
      <c r="AD838" s="21" t="s">
        <v>2015</v>
      </c>
      <c r="AE838" s="21" t="s">
        <v>2342</v>
      </c>
      <c r="AF838" s="21" t="s">
        <v>2342</v>
      </c>
      <c r="AG838" s="21" t="s">
        <v>2342</v>
      </c>
      <c r="AH838" s="21" t="s">
        <v>2015</v>
      </c>
      <c r="AI838" s="21" t="s">
        <v>2015</v>
      </c>
      <c r="AJ838" s="21" t="s">
        <v>2015</v>
      </c>
      <c r="AK838" s="21" t="s">
        <v>2015</v>
      </c>
      <c r="AL838" s="21" t="s">
        <v>4803</v>
      </c>
    </row>
    <row r="839" spans="1:38" ht="15" customHeight="1">
      <c r="A839" s="21">
        <v>159940</v>
      </c>
      <c r="B839" s="21">
        <v>661629</v>
      </c>
      <c r="C839" s="21" t="s">
        <v>149</v>
      </c>
      <c r="D839" s="21" t="s">
        <v>2137</v>
      </c>
      <c r="E839" s="21" t="s">
        <v>6</v>
      </c>
      <c r="F839" s="21" t="s">
        <v>4875</v>
      </c>
      <c r="G839" s="21" t="s">
        <v>2340</v>
      </c>
      <c r="H839" s="21" t="s">
        <v>2341</v>
      </c>
      <c r="I839" s="21" t="s">
        <v>2015</v>
      </c>
      <c r="J839" s="21" t="s">
        <v>2342</v>
      </c>
      <c r="K839" s="21" t="s">
        <v>1029</v>
      </c>
      <c r="L839" s="21" t="s">
        <v>3362</v>
      </c>
      <c r="M839" s="21"/>
      <c r="N839" s="21" t="s">
        <v>3353</v>
      </c>
      <c r="O839" s="21" t="s">
        <v>2345</v>
      </c>
      <c r="P839" s="21" t="s">
        <v>3363</v>
      </c>
      <c r="Q839" s="21">
        <v>86</v>
      </c>
      <c r="R839" s="21">
        <v>42</v>
      </c>
      <c r="S839" s="21">
        <v>681</v>
      </c>
      <c r="T839" s="21">
        <v>809</v>
      </c>
      <c r="U839" s="21">
        <v>0.10630000000000001</v>
      </c>
      <c r="V839" s="21">
        <v>5.1900000000000002E-2</v>
      </c>
      <c r="W839" s="21">
        <v>0.15820000000000001</v>
      </c>
      <c r="X839" s="21" t="s">
        <v>2015</v>
      </c>
      <c r="Y839" s="21" t="s">
        <v>2015</v>
      </c>
      <c r="Z839" s="21" t="s">
        <v>2015</v>
      </c>
      <c r="AA839" s="21" t="s">
        <v>2015</v>
      </c>
      <c r="AB839" s="21" t="s">
        <v>2015</v>
      </c>
      <c r="AC839" s="21" t="s">
        <v>2015</v>
      </c>
      <c r="AD839" s="21" t="s">
        <v>2015</v>
      </c>
      <c r="AE839" s="21" t="s">
        <v>2342</v>
      </c>
      <c r="AF839" s="21" t="s">
        <v>2342</v>
      </c>
      <c r="AG839" s="21" t="s">
        <v>2342</v>
      </c>
      <c r="AH839" s="21" t="s">
        <v>2015</v>
      </c>
      <c r="AI839" s="21" t="s">
        <v>2015</v>
      </c>
      <c r="AJ839" s="21" t="s">
        <v>2015</v>
      </c>
      <c r="AK839" s="21" t="s">
        <v>2015</v>
      </c>
      <c r="AL839" s="21" t="s">
        <v>4803</v>
      </c>
    </row>
    <row r="840" spans="1:38" ht="15" customHeight="1">
      <c r="A840" s="21">
        <v>159940</v>
      </c>
      <c r="B840" s="21">
        <v>661630</v>
      </c>
      <c r="C840" s="21" t="s">
        <v>149</v>
      </c>
      <c r="D840" s="21" t="s">
        <v>2137</v>
      </c>
      <c r="E840" s="21" t="s">
        <v>6</v>
      </c>
      <c r="F840" s="21" t="s">
        <v>4875</v>
      </c>
      <c r="G840" s="21" t="s">
        <v>2340</v>
      </c>
      <c r="H840" s="21" t="s">
        <v>2341</v>
      </c>
      <c r="I840" s="21" t="s">
        <v>2015</v>
      </c>
      <c r="J840" s="21" t="s">
        <v>2342</v>
      </c>
      <c r="K840" s="21" t="s">
        <v>1032</v>
      </c>
      <c r="L840" s="21" t="s">
        <v>3366</v>
      </c>
      <c r="M840" s="21"/>
      <c r="N840" s="21" t="s">
        <v>3206</v>
      </c>
      <c r="O840" s="21" t="s">
        <v>2345</v>
      </c>
      <c r="P840" s="21" t="s">
        <v>3356</v>
      </c>
      <c r="Q840" s="21">
        <v>30</v>
      </c>
      <c r="R840" s="21">
        <v>12</v>
      </c>
      <c r="S840" s="21">
        <v>1179</v>
      </c>
      <c r="T840" s="21">
        <v>1221</v>
      </c>
      <c r="U840" s="21">
        <v>2.46E-2</v>
      </c>
      <c r="V840" s="21">
        <v>9.7999999999999997E-3</v>
      </c>
      <c r="W840" s="21">
        <v>3.44E-2</v>
      </c>
      <c r="X840" s="21" t="s">
        <v>2015</v>
      </c>
      <c r="Y840" s="21" t="s">
        <v>2015</v>
      </c>
      <c r="Z840" s="21" t="s">
        <v>2015</v>
      </c>
      <c r="AA840" s="21" t="s">
        <v>2015</v>
      </c>
      <c r="AB840" s="21" t="s">
        <v>2015</v>
      </c>
      <c r="AC840" s="21" t="s">
        <v>2015</v>
      </c>
      <c r="AD840" s="21" t="s">
        <v>2015</v>
      </c>
      <c r="AE840" s="21" t="s">
        <v>2342</v>
      </c>
      <c r="AF840" s="21" t="s">
        <v>2342</v>
      </c>
      <c r="AG840" s="21" t="s">
        <v>2342</v>
      </c>
      <c r="AH840" s="21" t="s">
        <v>2015</v>
      </c>
      <c r="AI840" s="21" t="s">
        <v>2015</v>
      </c>
      <c r="AJ840" s="21" t="s">
        <v>2015</v>
      </c>
      <c r="AK840" s="21" t="s">
        <v>2015</v>
      </c>
      <c r="AL840" s="21" t="s">
        <v>4803</v>
      </c>
    </row>
    <row r="841" spans="1:38" ht="15" customHeight="1">
      <c r="A841" s="21">
        <v>159940</v>
      </c>
      <c r="B841" s="21">
        <v>661632</v>
      </c>
      <c r="C841" s="21" t="s">
        <v>149</v>
      </c>
      <c r="D841" s="21" t="s">
        <v>2137</v>
      </c>
      <c r="E841" s="21" t="s">
        <v>6</v>
      </c>
      <c r="F841" s="21" t="s">
        <v>4875</v>
      </c>
      <c r="G841" s="21" t="s">
        <v>2340</v>
      </c>
      <c r="H841" s="21" t="s">
        <v>2341</v>
      </c>
      <c r="I841" s="21" t="s">
        <v>2015</v>
      </c>
      <c r="J841" s="21" t="s">
        <v>2342</v>
      </c>
      <c r="K841" s="21" t="s">
        <v>1035</v>
      </c>
      <c r="L841" s="21" t="s">
        <v>3368</v>
      </c>
      <c r="M841" s="21"/>
      <c r="N841" s="21" t="s">
        <v>3353</v>
      </c>
      <c r="O841" s="21" t="s">
        <v>2345</v>
      </c>
      <c r="P841" s="21" t="s">
        <v>3363</v>
      </c>
      <c r="Q841" s="21">
        <v>131</v>
      </c>
      <c r="R841" s="21">
        <v>32</v>
      </c>
      <c r="S841" s="21">
        <v>455</v>
      </c>
      <c r="T841" s="21">
        <v>618</v>
      </c>
      <c r="U841" s="21">
        <v>0.21199999999999999</v>
      </c>
      <c r="V841" s="21">
        <v>5.1799999999999999E-2</v>
      </c>
      <c r="W841" s="21">
        <v>0.26379999999999998</v>
      </c>
      <c r="X841" s="21" t="s">
        <v>2015</v>
      </c>
      <c r="Y841" s="21" t="s">
        <v>2015</v>
      </c>
      <c r="Z841" s="21" t="s">
        <v>2015</v>
      </c>
      <c r="AA841" s="21" t="s">
        <v>2015</v>
      </c>
      <c r="AB841" s="21" t="s">
        <v>2015</v>
      </c>
      <c r="AC841" s="21" t="s">
        <v>2015</v>
      </c>
      <c r="AD841" s="21" t="s">
        <v>2015</v>
      </c>
      <c r="AE841" s="21" t="s">
        <v>2342</v>
      </c>
      <c r="AF841" s="21" t="s">
        <v>2342</v>
      </c>
      <c r="AG841" s="21" t="s">
        <v>2342</v>
      </c>
      <c r="AH841" s="21" t="s">
        <v>2015</v>
      </c>
      <c r="AI841" s="21" t="s">
        <v>2015</v>
      </c>
      <c r="AJ841" s="21" t="s">
        <v>2015</v>
      </c>
      <c r="AK841" s="21" t="s">
        <v>2015</v>
      </c>
      <c r="AL841" s="21" t="s">
        <v>4803</v>
      </c>
    </row>
    <row r="842" spans="1:38" ht="15" customHeight="1">
      <c r="A842" s="21">
        <v>159940</v>
      </c>
      <c r="B842" s="21">
        <v>661633</v>
      </c>
      <c r="C842" s="21" t="s">
        <v>149</v>
      </c>
      <c r="D842" s="21" t="s">
        <v>2137</v>
      </c>
      <c r="E842" s="21" t="s">
        <v>6</v>
      </c>
      <c r="F842" s="21" t="s">
        <v>4875</v>
      </c>
      <c r="G842" s="21" t="s">
        <v>2340</v>
      </c>
      <c r="H842" s="21" t="s">
        <v>2341</v>
      </c>
      <c r="I842" s="21" t="s">
        <v>2015</v>
      </c>
      <c r="J842" s="21" t="s">
        <v>2342</v>
      </c>
      <c r="K842" s="21" t="s">
        <v>1037</v>
      </c>
      <c r="L842" s="21" t="s">
        <v>3371</v>
      </c>
      <c r="M842" s="21"/>
      <c r="N842" s="21" t="s">
        <v>3353</v>
      </c>
      <c r="O842" s="21" t="s">
        <v>2345</v>
      </c>
      <c r="P842" s="21" t="s">
        <v>3354</v>
      </c>
      <c r="Q842" s="21">
        <v>44</v>
      </c>
      <c r="R842" s="21">
        <v>16</v>
      </c>
      <c r="S842" s="21">
        <v>516</v>
      </c>
      <c r="T842" s="21">
        <v>576</v>
      </c>
      <c r="U842" s="21">
        <v>7.6399999999999996E-2</v>
      </c>
      <c r="V842" s="21">
        <v>2.7799999999999998E-2</v>
      </c>
      <c r="W842" s="21">
        <v>0.1042</v>
      </c>
      <c r="X842" s="21" t="s">
        <v>2015</v>
      </c>
      <c r="Y842" s="21" t="s">
        <v>2015</v>
      </c>
      <c r="Z842" s="21" t="s">
        <v>2015</v>
      </c>
      <c r="AA842" s="21" t="s">
        <v>2015</v>
      </c>
      <c r="AB842" s="21" t="s">
        <v>2015</v>
      </c>
      <c r="AC842" s="21" t="s">
        <v>2015</v>
      </c>
      <c r="AD842" s="21" t="s">
        <v>2015</v>
      </c>
      <c r="AE842" s="21" t="s">
        <v>2342</v>
      </c>
      <c r="AF842" s="21" t="s">
        <v>2342</v>
      </c>
      <c r="AG842" s="21" t="s">
        <v>2342</v>
      </c>
      <c r="AH842" s="21" t="s">
        <v>2015</v>
      </c>
      <c r="AI842" s="21" t="s">
        <v>2015</v>
      </c>
      <c r="AJ842" s="21" t="s">
        <v>2015</v>
      </c>
      <c r="AK842" s="21" t="s">
        <v>2015</v>
      </c>
      <c r="AL842" s="21" t="s">
        <v>4803</v>
      </c>
    </row>
    <row r="843" spans="1:38" ht="15" customHeight="1">
      <c r="A843" s="21">
        <v>159940</v>
      </c>
      <c r="B843" s="21">
        <v>661634</v>
      </c>
      <c r="C843" s="21" t="s">
        <v>149</v>
      </c>
      <c r="D843" s="21" t="s">
        <v>2137</v>
      </c>
      <c r="E843" s="21" t="s">
        <v>6</v>
      </c>
      <c r="F843" s="21" t="s">
        <v>4875</v>
      </c>
      <c r="G843" s="21" t="s">
        <v>2340</v>
      </c>
      <c r="H843" s="21" t="s">
        <v>2341</v>
      </c>
      <c r="I843" s="21" t="s">
        <v>2015</v>
      </c>
      <c r="J843" s="21" t="s">
        <v>2342</v>
      </c>
      <c r="K843" s="21" t="s">
        <v>1045</v>
      </c>
      <c r="L843" s="21" t="s">
        <v>3380</v>
      </c>
      <c r="M843" s="21"/>
      <c r="N843" s="21" t="s">
        <v>3350</v>
      </c>
      <c r="O843" s="21" t="s">
        <v>2345</v>
      </c>
      <c r="P843" s="21" t="s">
        <v>3291</v>
      </c>
      <c r="Q843" s="21">
        <v>117</v>
      </c>
      <c r="R843" s="21">
        <v>16</v>
      </c>
      <c r="S843" s="21">
        <v>815</v>
      </c>
      <c r="T843" s="21">
        <v>948</v>
      </c>
      <c r="U843" s="21">
        <v>0.1234</v>
      </c>
      <c r="V843" s="21">
        <v>1.6899999999999998E-2</v>
      </c>
      <c r="W843" s="21">
        <v>0.14030000000000001</v>
      </c>
      <c r="X843" s="21" t="s">
        <v>2015</v>
      </c>
      <c r="Y843" s="21" t="s">
        <v>2015</v>
      </c>
      <c r="Z843" s="21" t="s">
        <v>2015</v>
      </c>
      <c r="AA843" s="21" t="s">
        <v>2015</v>
      </c>
      <c r="AB843" s="21" t="s">
        <v>2015</v>
      </c>
      <c r="AC843" s="21" t="s">
        <v>2015</v>
      </c>
      <c r="AD843" s="21" t="s">
        <v>2015</v>
      </c>
      <c r="AE843" s="21" t="s">
        <v>2342</v>
      </c>
      <c r="AF843" s="21" t="s">
        <v>2342</v>
      </c>
      <c r="AG843" s="21" t="s">
        <v>2342</v>
      </c>
      <c r="AH843" s="21" t="s">
        <v>2015</v>
      </c>
      <c r="AI843" s="21" t="s">
        <v>2015</v>
      </c>
      <c r="AJ843" s="21" t="s">
        <v>2015</v>
      </c>
      <c r="AK843" s="21" t="s">
        <v>2015</v>
      </c>
      <c r="AL843" s="21" t="s">
        <v>4803</v>
      </c>
    </row>
    <row r="844" spans="1:38" ht="15" customHeight="1">
      <c r="A844" s="21">
        <v>159940</v>
      </c>
      <c r="B844" s="21">
        <v>661635</v>
      </c>
      <c r="C844" s="21" t="s">
        <v>149</v>
      </c>
      <c r="D844" s="21" t="s">
        <v>2137</v>
      </c>
      <c r="E844" s="21" t="s">
        <v>6</v>
      </c>
      <c r="F844" s="21" t="s">
        <v>4875</v>
      </c>
      <c r="G844" s="21" t="s">
        <v>2340</v>
      </c>
      <c r="H844" s="21" t="s">
        <v>2341</v>
      </c>
      <c r="I844" s="21" t="s">
        <v>2015</v>
      </c>
      <c r="J844" s="21" t="s">
        <v>2342</v>
      </c>
      <c r="K844" s="21" t="s">
        <v>1049</v>
      </c>
      <c r="L844" s="21" t="s">
        <v>3384</v>
      </c>
      <c r="M844" s="21"/>
      <c r="N844" s="21" t="s">
        <v>3350</v>
      </c>
      <c r="O844" s="21" t="s">
        <v>2345</v>
      </c>
      <c r="P844" s="21" t="s">
        <v>3291</v>
      </c>
      <c r="Q844" s="21">
        <v>93</v>
      </c>
      <c r="R844" s="21">
        <v>30</v>
      </c>
      <c r="S844" s="21">
        <v>858</v>
      </c>
      <c r="T844" s="21">
        <v>981</v>
      </c>
      <c r="U844" s="21">
        <v>9.4799999999999995E-2</v>
      </c>
      <c r="V844" s="21">
        <v>3.0599999999999999E-2</v>
      </c>
      <c r="W844" s="21">
        <v>0.12540000000000001</v>
      </c>
      <c r="X844" s="21" t="s">
        <v>2015</v>
      </c>
      <c r="Y844" s="21" t="s">
        <v>2015</v>
      </c>
      <c r="Z844" s="21" t="s">
        <v>2015</v>
      </c>
      <c r="AA844" s="21" t="s">
        <v>2015</v>
      </c>
      <c r="AB844" s="21" t="s">
        <v>2015</v>
      </c>
      <c r="AC844" s="21" t="s">
        <v>2015</v>
      </c>
      <c r="AD844" s="21" t="s">
        <v>2015</v>
      </c>
      <c r="AE844" s="21" t="s">
        <v>2342</v>
      </c>
      <c r="AF844" s="21" t="s">
        <v>2342</v>
      </c>
      <c r="AG844" s="21" t="s">
        <v>2342</v>
      </c>
      <c r="AH844" s="21" t="s">
        <v>2015</v>
      </c>
      <c r="AI844" s="21" t="s">
        <v>2015</v>
      </c>
      <c r="AJ844" s="21" t="s">
        <v>2015</v>
      </c>
      <c r="AK844" s="21" t="s">
        <v>2015</v>
      </c>
      <c r="AL844" s="21" t="s">
        <v>4803</v>
      </c>
    </row>
    <row r="845" spans="1:38" ht="15" customHeight="1">
      <c r="A845" s="21">
        <v>159940</v>
      </c>
      <c r="B845" s="21">
        <v>661637</v>
      </c>
      <c r="C845" s="21" t="s">
        <v>149</v>
      </c>
      <c r="D845" s="21" t="s">
        <v>2137</v>
      </c>
      <c r="E845" s="21" t="s">
        <v>6</v>
      </c>
      <c r="F845" s="21" t="s">
        <v>4875</v>
      </c>
      <c r="G845" s="21" t="s">
        <v>2340</v>
      </c>
      <c r="H845" s="21" t="s">
        <v>2341</v>
      </c>
      <c r="I845" s="21" t="s">
        <v>2015</v>
      </c>
      <c r="J845" s="21" t="s">
        <v>2342</v>
      </c>
      <c r="K845" s="21" t="s">
        <v>1034</v>
      </c>
      <c r="L845" s="21" t="s">
        <v>5104</v>
      </c>
      <c r="M845" s="21"/>
      <c r="N845" s="21" t="s">
        <v>3353</v>
      </c>
      <c r="O845" s="21" t="s">
        <v>2345</v>
      </c>
      <c r="P845" s="21" t="s">
        <v>3363</v>
      </c>
      <c r="Q845" s="21">
        <v>272</v>
      </c>
      <c r="R845" s="21">
        <v>78</v>
      </c>
      <c r="S845" s="21">
        <v>1378</v>
      </c>
      <c r="T845" s="21">
        <v>1728</v>
      </c>
      <c r="U845" s="21">
        <v>0.15740000000000001</v>
      </c>
      <c r="V845" s="21">
        <v>4.5100000000000001E-2</v>
      </c>
      <c r="W845" s="21">
        <v>0.20250000000000001</v>
      </c>
      <c r="X845" s="21" t="s">
        <v>2015</v>
      </c>
      <c r="Y845" s="21" t="s">
        <v>2015</v>
      </c>
      <c r="Z845" s="21" t="s">
        <v>2015</v>
      </c>
      <c r="AA845" s="21" t="s">
        <v>2015</v>
      </c>
      <c r="AB845" s="21" t="s">
        <v>2015</v>
      </c>
      <c r="AC845" s="21" t="s">
        <v>2015</v>
      </c>
      <c r="AD845" s="21" t="s">
        <v>2015</v>
      </c>
      <c r="AE845" s="21" t="s">
        <v>2015</v>
      </c>
      <c r="AF845" s="21" t="s">
        <v>2015</v>
      </c>
      <c r="AG845" s="21" t="s">
        <v>2015</v>
      </c>
      <c r="AH845" s="21" t="s">
        <v>2342</v>
      </c>
      <c r="AI845" s="21" t="s">
        <v>2342</v>
      </c>
      <c r="AJ845" s="21" t="s">
        <v>2342</v>
      </c>
      <c r="AK845" s="21" t="s">
        <v>2342</v>
      </c>
      <c r="AL845" s="21" t="s">
        <v>4803</v>
      </c>
    </row>
    <row r="846" spans="1:38" ht="15" customHeight="1">
      <c r="A846" s="21">
        <v>159940</v>
      </c>
      <c r="B846" s="21">
        <v>661638</v>
      </c>
      <c r="C846" s="21" t="s">
        <v>149</v>
      </c>
      <c r="D846" s="21" t="s">
        <v>2137</v>
      </c>
      <c r="E846" s="21" t="s">
        <v>6</v>
      </c>
      <c r="F846" s="21" t="s">
        <v>4875</v>
      </c>
      <c r="G846" s="21" t="s">
        <v>2340</v>
      </c>
      <c r="H846" s="21" t="s">
        <v>2341</v>
      </c>
      <c r="I846" s="21" t="s">
        <v>2015</v>
      </c>
      <c r="J846" s="21" t="s">
        <v>2342</v>
      </c>
      <c r="K846" s="21" t="s">
        <v>1038</v>
      </c>
      <c r="L846" s="21" t="s">
        <v>3372</v>
      </c>
      <c r="M846" s="21"/>
      <c r="N846" s="21" t="s">
        <v>3353</v>
      </c>
      <c r="O846" s="21" t="s">
        <v>2345</v>
      </c>
      <c r="P846" s="21" t="s">
        <v>3354</v>
      </c>
      <c r="Q846" s="21">
        <v>185</v>
      </c>
      <c r="R846" s="21">
        <v>68</v>
      </c>
      <c r="S846" s="21">
        <v>1785</v>
      </c>
      <c r="T846" s="21">
        <v>2038</v>
      </c>
      <c r="U846" s="21">
        <v>9.0800000000000006E-2</v>
      </c>
      <c r="V846" s="21">
        <v>3.3399999999999999E-2</v>
      </c>
      <c r="W846" s="21">
        <v>0.1241</v>
      </c>
      <c r="X846" s="21" t="s">
        <v>2015</v>
      </c>
      <c r="Y846" s="21" t="s">
        <v>2015</v>
      </c>
      <c r="Z846" s="21" t="s">
        <v>2015</v>
      </c>
      <c r="AA846" s="21" t="s">
        <v>2015</v>
      </c>
      <c r="AB846" s="21" t="s">
        <v>2015</v>
      </c>
      <c r="AC846" s="21" t="s">
        <v>2015</v>
      </c>
      <c r="AD846" s="21" t="s">
        <v>2015</v>
      </c>
      <c r="AE846" s="21" t="s">
        <v>2015</v>
      </c>
      <c r="AF846" s="21" t="s">
        <v>2015</v>
      </c>
      <c r="AG846" s="21" t="s">
        <v>2015</v>
      </c>
      <c r="AH846" s="21" t="s">
        <v>2342</v>
      </c>
      <c r="AI846" s="21" t="s">
        <v>2342</v>
      </c>
      <c r="AJ846" s="21" t="s">
        <v>2342</v>
      </c>
      <c r="AK846" s="21" t="s">
        <v>2342</v>
      </c>
      <c r="AL846" s="21" t="s">
        <v>4803</v>
      </c>
    </row>
    <row r="847" spans="1:38" ht="15" customHeight="1">
      <c r="A847" s="21">
        <v>159940</v>
      </c>
      <c r="B847" s="21">
        <v>661639</v>
      </c>
      <c r="C847" s="21" t="s">
        <v>149</v>
      </c>
      <c r="D847" s="21" t="s">
        <v>2137</v>
      </c>
      <c r="E847" s="21" t="s">
        <v>6</v>
      </c>
      <c r="F847" s="21" t="s">
        <v>4875</v>
      </c>
      <c r="G847" s="21" t="s">
        <v>2340</v>
      </c>
      <c r="H847" s="21" t="s">
        <v>2341</v>
      </c>
      <c r="I847" s="21" t="s">
        <v>2015</v>
      </c>
      <c r="J847" s="21" t="s">
        <v>2342</v>
      </c>
      <c r="K847" s="21" t="s">
        <v>1044</v>
      </c>
      <c r="L847" s="21" t="s">
        <v>3379</v>
      </c>
      <c r="M847" s="21"/>
      <c r="N847" s="21" t="s">
        <v>3350</v>
      </c>
      <c r="O847" s="21" t="s">
        <v>2345</v>
      </c>
      <c r="P847" s="21" t="s">
        <v>3291</v>
      </c>
      <c r="Q847" s="21">
        <v>182</v>
      </c>
      <c r="R847" s="21">
        <v>74</v>
      </c>
      <c r="S847" s="21">
        <v>1984</v>
      </c>
      <c r="T847" s="21">
        <v>2240</v>
      </c>
      <c r="U847" s="21">
        <v>8.1299999999999997E-2</v>
      </c>
      <c r="V847" s="21">
        <v>3.3000000000000002E-2</v>
      </c>
      <c r="W847" s="21">
        <v>0.1143</v>
      </c>
      <c r="X847" s="21" t="s">
        <v>2015</v>
      </c>
      <c r="Y847" s="21" t="s">
        <v>2015</v>
      </c>
      <c r="Z847" s="21" t="s">
        <v>2015</v>
      </c>
      <c r="AA847" s="21" t="s">
        <v>2015</v>
      </c>
      <c r="AB847" s="21" t="s">
        <v>2015</v>
      </c>
      <c r="AC847" s="21" t="s">
        <v>2015</v>
      </c>
      <c r="AD847" s="21" t="s">
        <v>2015</v>
      </c>
      <c r="AE847" s="21" t="s">
        <v>2015</v>
      </c>
      <c r="AF847" s="21" t="s">
        <v>2015</v>
      </c>
      <c r="AG847" s="21" t="s">
        <v>2015</v>
      </c>
      <c r="AH847" s="21" t="s">
        <v>2342</v>
      </c>
      <c r="AI847" s="21" t="s">
        <v>2342</v>
      </c>
      <c r="AJ847" s="21" t="s">
        <v>2342</v>
      </c>
      <c r="AK847" s="21" t="s">
        <v>2342</v>
      </c>
      <c r="AL847" s="21" t="s">
        <v>4803</v>
      </c>
    </row>
    <row r="848" spans="1:38" ht="15" customHeight="1">
      <c r="A848" s="21">
        <v>159940</v>
      </c>
      <c r="B848" s="21">
        <v>661640</v>
      </c>
      <c r="C848" s="21" t="s">
        <v>149</v>
      </c>
      <c r="D848" s="21" t="s">
        <v>2137</v>
      </c>
      <c r="E848" s="21" t="s">
        <v>6</v>
      </c>
      <c r="F848" s="21" t="s">
        <v>4875</v>
      </c>
      <c r="G848" s="21" t="s">
        <v>2340</v>
      </c>
      <c r="H848" s="21" t="s">
        <v>2341</v>
      </c>
      <c r="I848" s="21" t="s">
        <v>2015</v>
      </c>
      <c r="J848" s="21" t="s">
        <v>2342</v>
      </c>
      <c r="K848" s="21" t="s">
        <v>4891</v>
      </c>
      <c r="L848" s="21" t="s">
        <v>3360</v>
      </c>
      <c r="M848" s="21"/>
      <c r="N848" s="21" t="s">
        <v>3353</v>
      </c>
      <c r="O848" s="21" t="s">
        <v>2345</v>
      </c>
      <c r="P848" s="21" t="s">
        <v>3354</v>
      </c>
      <c r="Q848" s="21">
        <v>14</v>
      </c>
      <c r="R848" s="21">
        <v>2</v>
      </c>
      <c r="S848" s="21">
        <v>189</v>
      </c>
      <c r="T848" s="21">
        <v>205</v>
      </c>
      <c r="U848" s="21">
        <v>6.83E-2</v>
      </c>
      <c r="V848" s="21">
        <v>9.7999999999999997E-3</v>
      </c>
      <c r="W848" s="21">
        <v>7.8E-2</v>
      </c>
      <c r="X848" s="21" t="s">
        <v>2015</v>
      </c>
      <c r="Y848" s="21" t="s">
        <v>2342</v>
      </c>
      <c r="Z848" s="21" t="s">
        <v>2342</v>
      </c>
      <c r="AA848" s="21" t="s">
        <v>2342</v>
      </c>
      <c r="AB848" s="21" t="s">
        <v>2342</v>
      </c>
      <c r="AC848" s="21" t="s">
        <v>2342</v>
      </c>
      <c r="AD848" s="21" t="s">
        <v>2342</v>
      </c>
      <c r="AE848" s="21" t="s">
        <v>2342</v>
      </c>
      <c r="AF848" s="21" t="s">
        <v>2342</v>
      </c>
      <c r="AG848" s="21" t="s">
        <v>2342</v>
      </c>
      <c r="AH848" s="21" t="s">
        <v>2342</v>
      </c>
      <c r="AI848" s="21" t="s">
        <v>2342</v>
      </c>
      <c r="AJ848" s="21" t="s">
        <v>2342</v>
      </c>
      <c r="AK848" s="21" t="s">
        <v>2342</v>
      </c>
      <c r="AL848" s="21" t="s">
        <v>4803</v>
      </c>
    </row>
    <row r="849" spans="1:38" ht="15" customHeight="1">
      <c r="A849" s="21">
        <v>159941</v>
      </c>
      <c r="B849" s="21">
        <v>661650</v>
      </c>
      <c r="C849" s="21" t="s">
        <v>139</v>
      </c>
      <c r="D849" s="21" t="s">
        <v>2127</v>
      </c>
      <c r="E849" s="21" t="s">
        <v>6</v>
      </c>
      <c r="F849" s="21" t="s">
        <v>4867</v>
      </c>
      <c r="G849" s="21" t="s">
        <v>2340</v>
      </c>
      <c r="H849" s="21" t="s">
        <v>2341</v>
      </c>
      <c r="I849" s="21" t="s">
        <v>2015</v>
      </c>
      <c r="J849" s="21" t="s">
        <v>2342</v>
      </c>
      <c r="K849" s="21" t="s">
        <v>965</v>
      </c>
      <c r="L849" s="21" t="s">
        <v>3271</v>
      </c>
      <c r="M849" s="21"/>
      <c r="N849" s="21" t="s">
        <v>3268</v>
      </c>
      <c r="O849" s="21" t="s">
        <v>2345</v>
      </c>
      <c r="P849" s="21" t="s">
        <v>3269</v>
      </c>
      <c r="Q849" s="21">
        <v>156</v>
      </c>
      <c r="R849" s="21">
        <v>28</v>
      </c>
      <c r="S849" s="21">
        <v>309</v>
      </c>
      <c r="T849" s="21">
        <v>493</v>
      </c>
      <c r="U849" s="21">
        <v>0.31640000000000001</v>
      </c>
      <c r="V849" s="21">
        <v>5.6800000000000003E-2</v>
      </c>
      <c r="W849" s="21">
        <v>0.37319999999999998</v>
      </c>
      <c r="X849" s="21" t="s">
        <v>2015</v>
      </c>
      <c r="Y849" s="21" t="s">
        <v>2342</v>
      </c>
      <c r="Z849" s="21" t="s">
        <v>2342</v>
      </c>
      <c r="AA849" s="21" t="s">
        <v>2342</v>
      </c>
      <c r="AB849" s="21" t="s">
        <v>2342</v>
      </c>
      <c r="AC849" s="21" t="s">
        <v>2342</v>
      </c>
      <c r="AD849" s="21" t="s">
        <v>2342</v>
      </c>
      <c r="AE849" s="21" t="s">
        <v>2342</v>
      </c>
      <c r="AF849" s="21" t="s">
        <v>2015</v>
      </c>
      <c r="AG849" s="21" t="s">
        <v>2015</v>
      </c>
      <c r="AH849" s="21" t="s">
        <v>2015</v>
      </c>
      <c r="AI849" s="21" t="s">
        <v>2015</v>
      </c>
      <c r="AJ849" s="21" t="s">
        <v>2015</v>
      </c>
      <c r="AK849" s="21" t="s">
        <v>2015</v>
      </c>
      <c r="AL849" s="21" t="s">
        <v>4803</v>
      </c>
    </row>
    <row r="850" spans="1:38" ht="15" customHeight="1">
      <c r="A850" s="21">
        <v>159941</v>
      </c>
      <c r="B850" s="21">
        <v>661652</v>
      </c>
      <c r="C850" s="21" t="s">
        <v>139</v>
      </c>
      <c r="D850" s="21" t="s">
        <v>2127</v>
      </c>
      <c r="E850" s="21" t="s">
        <v>6</v>
      </c>
      <c r="F850" s="21" t="s">
        <v>4867</v>
      </c>
      <c r="G850" s="21" t="s">
        <v>2340</v>
      </c>
      <c r="H850" s="21" t="s">
        <v>2341</v>
      </c>
      <c r="I850" s="21" t="s">
        <v>2015</v>
      </c>
      <c r="J850" s="21" t="s">
        <v>2342</v>
      </c>
      <c r="K850" s="21" t="s">
        <v>966</v>
      </c>
      <c r="L850" s="21" t="s">
        <v>3272</v>
      </c>
      <c r="M850" s="21"/>
      <c r="N850" s="21" t="s">
        <v>3017</v>
      </c>
      <c r="O850" s="21" t="s">
        <v>2345</v>
      </c>
      <c r="P850" s="21" t="s">
        <v>3112</v>
      </c>
      <c r="Q850" s="21">
        <v>354</v>
      </c>
      <c r="R850" s="21">
        <v>0</v>
      </c>
      <c r="S850" s="21">
        <v>122</v>
      </c>
      <c r="T850" s="21">
        <v>476</v>
      </c>
      <c r="U850" s="21">
        <v>0.74370000000000003</v>
      </c>
      <c r="V850" s="21">
        <v>0</v>
      </c>
      <c r="W850" s="21">
        <v>0.74370000000000003</v>
      </c>
      <c r="X850" s="21" t="s">
        <v>2015</v>
      </c>
      <c r="Y850" s="21" t="s">
        <v>2342</v>
      </c>
      <c r="Z850" s="21" t="s">
        <v>2342</v>
      </c>
      <c r="AA850" s="21" t="s">
        <v>2342</v>
      </c>
      <c r="AB850" s="21" t="s">
        <v>2342</v>
      </c>
      <c r="AC850" s="21" t="s">
        <v>2342</v>
      </c>
      <c r="AD850" s="21" t="s">
        <v>2342</v>
      </c>
      <c r="AE850" s="21" t="s">
        <v>2342</v>
      </c>
      <c r="AF850" s="21" t="s">
        <v>2015</v>
      </c>
      <c r="AG850" s="21" t="s">
        <v>2015</v>
      </c>
      <c r="AH850" s="21" t="s">
        <v>2015</v>
      </c>
      <c r="AI850" s="21" t="s">
        <v>2015</v>
      </c>
      <c r="AJ850" s="21" t="s">
        <v>2015</v>
      </c>
      <c r="AK850" s="21" t="s">
        <v>2015</v>
      </c>
      <c r="AL850" s="21" t="s">
        <v>4802</v>
      </c>
    </row>
    <row r="851" spans="1:38" ht="15" customHeight="1">
      <c r="A851" s="21">
        <v>159941</v>
      </c>
      <c r="B851" s="21">
        <v>661654</v>
      </c>
      <c r="C851" s="21" t="s">
        <v>139</v>
      </c>
      <c r="D851" s="21" t="s">
        <v>2127</v>
      </c>
      <c r="E851" s="21" t="s">
        <v>6</v>
      </c>
      <c r="F851" s="21" t="s">
        <v>4867</v>
      </c>
      <c r="G851" s="21" t="s">
        <v>2340</v>
      </c>
      <c r="H851" s="21" t="s">
        <v>2341</v>
      </c>
      <c r="I851" s="21" t="s">
        <v>2015</v>
      </c>
      <c r="J851" s="21" t="s">
        <v>2342</v>
      </c>
      <c r="K851" s="21" t="s">
        <v>968</v>
      </c>
      <c r="L851" s="21" t="s">
        <v>3274</v>
      </c>
      <c r="M851" s="21"/>
      <c r="N851" s="21" t="s">
        <v>3075</v>
      </c>
      <c r="O851" s="21" t="s">
        <v>2345</v>
      </c>
      <c r="P851" s="21" t="s">
        <v>3266</v>
      </c>
      <c r="Q851" s="21">
        <v>134</v>
      </c>
      <c r="R851" s="21">
        <v>27</v>
      </c>
      <c r="S851" s="21">
        <v>241</v>
      </c>
      <c r="T851" s="21">
        <v>402</v>
      </c>
      <c r="U851" s="21">
        <v>0.33329999999999999</v>
      </c>
      <c r="V851" s="21">
        <v>6.7199999999999996E-2</v>
      </c>
      <c r="W851" s="21">
        <v>0.40050000000000002</v>
      </c>
      <c r="X851" s="21" t="s">
        <v>2015</v>
      </c>
      <c r="Y851" s="21" t="s">
        <v>2342</v>
      </c>
      <c r="Z851" s="21" t="s">
        <v>2342</v>
      </c>
      <c r="AA851" s="21" t="s">
        <v>2342</v>
      </c>
      <c r="AB851" s="21" t="s">
        <v>2342</v>
      </c>
      <c r="AC851" s="21" t="s">
        <v>2342</v>
      </c>
      <c r="AD851" s="21" t="s">
        <v>2342</v>
      </c>
      <c r="AE851" s="21" t="s">
        <v>2342</v>
      </c>
      <c r="AF851" s="21" t="s">
        <v>2015</v>
      </c>
      <c r="AG851" s="21" t="s">
        <v>2015</v>
      </c>
      <c r="AH851" s="21" t="s">
        <v>2015</v>
      </c>
      <c r="AI851" s="21" t="s">
        <v>2015</v>
      </c>
      <c r="AJ851" s="21" t="s">
        <v>2015</v>
      </c>
      <c r="AK851" s="21" t="s">
        <v>2015</v>
      </c>
      <c r="AL851" s="21" t="s">
        <v>4803</v>
      </c>
    </row>
    <row r="852" spans="1:38" ht="15" customHeight="1">
      <c r="A852" s="21">
        <v>159941</v>
      </c>
      <c r="B852" s="21">
        <v>661655</v>
      </c>
      <c r="C852" s="21" t="s">
        <v>139</v>
      </c>
      <c r="D852" s="21" t="s">
        <v>2127</v>
      </c>
      <c r="E852" s="21" t="s">
        <v>6</v>
      </c>
      <c r="F852" s="21" t="s">
        <v>4867</v>
      </c>
      <c r="G852" s="21" t="s">
        <v>2340</v>
      </c>
      <c r="H852" s="21" t="s">
        <v>2341</v>
      </c>
      <c r="I852" s="21" t="s">
        <v>2015</v>
      </c>
      <c r="J852" s="21" t="s">
        <v>2342</v>
      </c>
      <c r="K852" s="21" t="s">
        <v>970</v>
      </c>
      <c r="L852" s="21" t="s">
        <v>3277</v>
      </c>
      <c r="M852" s="21"/>
      <c r="N852" s="21" t="s">
        <v>3075</v>
      </c>
      <c r="O852" s="21" t="s">
        <v>2345</v>
      </c>
      <c r="P852" s="21" t="s">
        <v>3266</v>
      </c>
      <c r="Q852" s="21">
        <v>183</v>
      </c>
      <c r="R852" s="21">
        <v>44</v>
      </c>
      <c r="S852" s="21">
        <v>223</v>
      </c>
      <c r="T852" s="21">
        <v>450</v>
      </c>
      <c r="U852" s="21">
        <v>0.40670000000000001</v>
      </c>
      <c r="V852" s="21">
        <v>9.7799999999999998E-2</v>
      </c>
      <c r="W852" s="21">
        <v>0.50439999999999996</v>
      </c>
      <c r="X852" s="21" t="s">
        <v>2015</v>
      </c>
      <c r="Y852" s="21" t="s">
        <v>2342</v>
      </c>
      <c r="Z852" s="21" t="s">
        <v>2342</v>
      </c>
      <c r="AA852" s="21" t="s">
        <v>2342</v>
      </c>
      <c r="AB852" s="21" t="s">
        <v>2342</v>
      </c>
      <c r="AC852" s="21" t="s">
        <v>2342</v>
      </c>
      <c r="AD852" s="21" t="s">
        <v>2342</v>
      </c>
      <c r="AE852" s="21" t="s">
        <v>2342</v>
      </c>
      <c r="AF852" s="21" t="s">
        <v>2015</v>
      </c>
      <c r="AG852" s="21" t="s">
        <v>2015</v>
      </c>
      <c r="AH852" s="21" t="s">
        <v>2015</v>
      </c>
      <c r="AI852" s="21" t="s">
        <v>2015</v>
      </c>
      <c r="AJ852" s="21" t="s">
        <v>2015</v>
      </c>
      <c r="AK852" s="21" t="s">
        <v>2015</v>
      </c>
      <c r="AL852" s="21" t="s">
        <v>4803</v>
      </c>
    </row>
    <row r="853" spans="1:38" ht="15" customHeight="1">
      <c r="A853" s="21">
        <v>159941</v>
      </c>
      <c r="B853" s="21">
        <v>661656</v>
      </c>
      <c r="C853" s="21" t="s">
        <v>139</v>
      </c>
      <c r="D853" s="21" t="s">
        <v>2127</v>
      </c>
      <c r="E853" s="21" t="s">
        <v>6</v>
      </c>
      <c r="F853" s="21" t="s">
        <v>4867</v>
      </c>
      <c r="G853" s="21" t="s">
        <v>2340</v>
      </c>
      <c r="H853" s="21" t="s">
        <v>2341</v>
      </c>
      <c r="I853" s="21" t="s">
        <v>2015</v>
      </c>
      <c r="J853" s="21" t="s">
        <v>2342</v>
      </c>
      <c r="K853" s="21" t="s">
        <v>971</v>
      </c>
      <c r="L853" s="21" t="s">
        <v>3278</v>
      </c>
      <c r="M853" s="21"/>
      <c r="N853" s="21" t="s">
        <v>3017</v>
      </c>
      <c r="O853" s="21" t="s">
        <v>2345</v>
      </c>
      <c r="P853" s="21" t="s">
        <v>3269</v>
      </c>
      <c r="Q853" s="21">
        <v>75</v>
      </c>
      <c r="R853" s="21">
        <v>27</v>
      </c>
      <c r="S853" s="21">
        <v>291</v>
      </c>
      <c r="T853" s="21">
        <v>393</v>
      </c>
      <c r="U853" s="21">
        <v>0.1908</v>
      </c>
      <c r="V853" s="21">
        <v>6.8699999999999997E-2</v>
      </c>
      <c r="W853" s="21">
        <v>0.25950000000000001</v>
      </c>
      <c r="X853" s="21" t="s">
        <v>2015</v>
      </c>
      <c r="Y853" s="21" t="s">
        <v>2342</v>
      </c>
      <c r="Z853" s="21" t="s">
        <v>2342</v>
      </c>
      <c r="AA853" s="21" t="s">
        <v>2342</v>
      </c>
      <c r="AB853" s="21" t="s">
        <v>2342</v>
      </c>
      <c r="AC853" s="21" t="s">
        <v>2342</v>
      </c>
      <c r="AD853" s="21" t="s">
        <v>2342</v>
      </c>
      <c r="AE853" s="21" t="s">
        <v>2342</v>
      </c>
      <c r="AF853" s="21" t="s">
        <v>2015</v>
      </c>
      <c r="AG853" s="21" t="s">
        <v>2015</v>
      </c>
      <c r="AH853" s="21" t="s">
        <v>2015</v>
      </c>
      <c r="AI853" s="21" t="s">
        <v>2015</v>
      </c>
      <c r="AJ853" s="21" t="s">
        <v>2015</v>
      </c>
      <c r="AK853" s="21" t="s">
        <v>2015</v>
      </c>
      <c r="AL853" s="21" t="s">
        <v>4803</v>
      </c>
    </row>
    <row r="854" spans="1:38" ht="15" customHeight="1">
      <c r="A854" s="21">
        <v>159941</v>
      </c>
      <c r="B854" s="21">
        <v>661657</v>
      </c>
      <c r="C854" s="21" t="s">
        <v>139</v>
      </c>
      <c r="D854" s="21" t="s">
        <v>2127</v>
      </c>
      <c r="E854" s="21" t="s">
        <v>6</v>
      </c>
      <c r="F854" s="21" t="s">
        <v>4867</v>
      </c>
      <c r="G854" s="21" t="s">
        <v>2340</v>
      </c>
      <c r="H854" s="21" t="s">
        <v>2341</v>
      </c>
      <c r="I854" s="21" t="s">
        <v>2015</v>
      </c>
      <c r="J854" s="21" t="s">
        <v>2342</v>
      </c>
      <c r="K854" s="21" t="s">
        <v>972</v>
      </c>
      <c r="L854" s="21" t="s">
        <v>3279</v>
      </c>
      <c r="M854" s="21"/>
      <c r="N854" s="21" t="s">
        <v>3017</v>
      </c>
      <c r="O854" s="21" t="s">
        <v>2345</v>
      </c>
      <c r="P854" s="21" t="s">
        <v>3269</v>
      </c>
      <c r="Q854" s="21">
        <v>156</v>
      </c>
      <c r="R854" s="21">
        <v>41</v>
      </c>
      <c r="S854" s="21">
        <v>188</v>
      </c>
      <c r="T854" s="21">
        <v>385</v>
      </c>
      <c r="U854" s="21">
        <v>0.4052</v>
      </c>
      <c r="V854" s="21">
        <v>0.1065</v>
      </c>
      <c r="W854" s="21">
        <v>0.51170000000000004</v>
      </c>
      <c r="X854" s="21" t="s">
        <v>2015</v>
      </c>
      <c r="Y854" s="21" t="s">
        <v>2342</v>
      </c>
      <c r="Z854" s="21" t="s">
        <v>2342</v>
      </c>
      <c r="AA854" s="21" t="s">
        <v>2342</v>
      </c>
      <c r="AB854" s="21" t="s">
        <v>2342</v>
      </c>
      <c r="AC854" s="21" t="s">
        <v>2342</v>
      </c>
      <c r="AD854" s="21" t="s">
        <v>2342</v>
      </c>
      <c r="AE854" s="21" t="s">
        <v>2342</v>
      </c>
      <c r="AF854" s="21" t="s">
        <v>2015</v>
      </c>
      <c r="AG854" s="21" t="s">
        <v>2015</v>
      </c>
      <c r="AH854" s="21" t="s">
        <v>2015</v>
      </c>
      <c r="AI854" s="21" t="s">
        <v>2015</v>
      </c>
      <c r="AJ854" s="21" t="s">
        <v>2015</v>
      </c>
      <c r="AK854" s="21" t="s">
        <v>2015</v>
      </c>
      <c r="AL854" s="21" t="s">
        <v>4803</v>
      </c>
    </row>
    <row r="855" spans="1:38" ht="15" customHeight="1">
      <c r="A855" s="21">
        <v>159941</v>
      </c>
      <c r="B855" s="21">
        <v>661660</v>
      </c>
      <c r="C855" s="21" t="s">
        <v>139</v>
      </c>
      <c r="D855" s="21" t="s">
        <v>2127</v>
      </c>
      <c r="E855" s="21" t="s">
        <v>6</v>
      </c>
      <c r="F855" s="21" t="s">
        <v>4867</v>
      </c>
      <c r="G855" s="21" t="s">
        <v>2340</v>
      </c>
      <c r="H855" s="21" t="s">
        <v>2341</v>
      </c>
      <c r="I855" s="21" t="s">
        <v>2015</v>
      </c>
      <c r="J855" s="21" t="s">
        <v>2342</v>
      </c>
      <c r="K855" s="21" t="s">
        <v>979</v>
      </c>
      <c r="L855" s="21" t="s">
        <v>3286</v>
      </c>
      <c r="M855" s="21"/>
      <c r="N855" s="21" t="s">
        <v>3017</v>
      </c>
      <c r="O855" s="21" t="s">
        <v>2345</v>
      </c>
      <c r="P855" s="21" t="s">
        <v>3269</v>
      </c>
      <c r="Q855" s="21">
        <v>111</v>
      </c>
      <c r="R855" s="21">
        <v>36</v>
      </c>
      <c r="S855" s="21">
        <v>356</v>
      </c>
      <c r="T855" s="21">
        <v>503</v>
      </c>
      <c r="U855" s="21">
        <v>0.22070000000000001</v>
      </c>
      <c r="V855" s="21">
        <v>7.1599999999999997E-2</v>
      </c>
      <c r="W855" s="21">
        <v>0.29220000000000002</v>
      </c>
      <c r="X855" s="21" t="s">
        <v>2015</v>
      </c>
      <c r="Y855" s="21" t="s">
        <v>2342</v>
      </c>
      <c r="Z855" s="21" t="s">
        <v>2342</v>
      </c>
      <c r="AA855" s="21" t="s">
        <v>2342</v>
      </c>
      <c r="AB855" s="21" t="s">
        <v>2342</v>
      </c>
      <c r="AC855" s="21" t="s">
        <v>2342</v>
      </c>
      <c r="AD855" s="21" t="s">
        <v>2342</v>
      </c>
      <c r="AE855" s="21" t="s">
        <v>2342</v>
      </c>
      <c r="AF855" s="21" t="s">
        <v>2015</v>
      </c>
      <c r="AG855" s="21" t="s">
        <v>2015</v>
      </c>
      <c r="AH855" s="21" t="s">
        <v>2015</v>
      </c>
      <c r="AI855" s="21" t="s">
        <v>2015</v>
      </c>
      <c r="AJ855" s="21" t="s">
        <v>2015</v>
      </c>
      <c r="AK855" s="21" t="s">
        <v>2015</v>
      </c>
      <c r="AL855" s="21" t="s">
        <v>4803</v>
      </c>
    </row>
    <row r="856" spans="1:38" ht="15" customHeight="1">
      <c r="A856" s="21">
        <v>159941</v>
      </c>
      <c r="B856" s="21">
        <v>661662</v>
      </c>
      <c r="C856" s="21" t="s">
        <v>139</v>
      </c>
      <c r="D856" s="21" t="s">
        <v>2127</v>
      </c>
      <c r="E856" s="21" t="s">
        <v>6</v>
      </c>
      <c r="F856" s="21" t="s">
        <v>4867</v>
      </c>
      <c r="G856" s="21" t="s">
        <v>2340</v>
      </c>
      <c r="H856" s="21" t="s">
        <v>2341</v>
      </c>
      <c r="I856" s="21" t="s">
        <v>2015</v>
      </c>
      <c r="J856" s="21" t="s">
        <v>2342</v>
      </c>
      <c r="K856" s="21" t="s">
        <v>982</v>
      </c>
      <c r="L856" s="21" t="s">
        <v>3289</v>
      </c>
      <c r="M856" s="21"/>
      <c r="N856" s="21" t="s">
        <v>3017</v>
      </c>
      <c r="O856" s="21" t="s">
        <v>2345</v>
      </c>
      <c r="P856" s="21" t="s">
        <v>3276</v>
      </c>
      <c r="Q856" s="21">
        <v>237</v>
      </c>
      <c r="R856" s="21">
        <v>0</v>
      </c>
      <c r="S856" s="21">
        <v>123</v>
      </c>
      <c r="T856" s="21">
        <v>360</v>
      </c>
      <c r="U856" s="21">
        <v>0.6583</v>
      </c>
      <c r="V856" s="21">
        <v>0</v>
      </c>
      <c r="W856" s="21">
        <v>0.6583</v>
      </c>
      <c r="X856" s="21" t="s">
        <v>2015</v>
      </c>
      <c r="Y856" s="21" t="s">
        <v>2342</v>
      </c>
      <c r="Z856" s="21" t="s">
        <v>2342</v>
      </c>
      <c r="AA856" s="21" t="s">
        <v>2342</v>
      </c>
      <c r="AB856" s="21" t="s">
        <v>2342</v>
      </c>
      <c r="AC856" s="21" t="s">
        <v>2342</v>
      </c>
      <c r="AD856" s="21" t="s">
        <v>2342</v>
      </c>
      <c r="AE856" s="21" t="s">
        <v>2342</v>
      </c>
      <c r="AF856" s="21" t="s">
        <v>2015</v>
      </c>
      <c r="AG856" s="21" t="s">
        <v>2015</v>
      </c>
      <c r="AH856" s="21" t="s">
        <v>2015</v>
      </c>
      <c r="AI856" s="21" t="s">
        <v>2015</v>
      </c>
      <c r="AJ856" s="21" t="s">
        <v>2015</v>
      </c>
      <c r="AK856" s="21" t="s">
        <v>2015</v>
      </c>
      <c r="AL856" s="21" t="s">
        <v>4802</v>
      </c>
    </row>
    <row r="857" spans="1:38" ht="15" customHeight="1">
      <c r="A857" s="21">
        <v>159941</v>
      </c>
      <c r="B857" s="21">
        <v>661663</v>
      </c>
      <c r="C857" s="21" t="s">
        <v>139</v>
      </c>
      <c r="D857" s="21" t="s">
        <v>2127</v>
      </c>
      <c r="E857" s="21" t="s">
        <v>6</v>
      </c>
      <c r="F857" s="21" t="s">
        <v>4867</v>
      </c>
      <c r="G857" s="21" t="s">
        <v>2340</v>
      </c>
      <c r="H857" s="21" t="s">
        <v>2341</v>
      </c>
      <c r="I857" s="21" t="s">
        <v>2015</v>
      </c>
      <c r="J857" s="21" t="s">
        <v>2342</v>
      </c>
      <c r="K857" s="21" t="s">
        <v>984</v>
      </c>
      <c r="L857" s="21" t="s">
        <v>3292</v>
      </c>
      <c r="M857" s="21"/>
      <c r="N857" s="21" t="s">
        <v>3017</v>
      </c>
      <c r="O857" s="21" t="s">
        <v>2345</v>
      </c>
      <c r="P857" s="21" t="s">
        <v>3269</v>
      </c>
      <c r="Q857" s="21">
        <v>195</v>
      </c>
      <c r="R857" s="21">
        <v>44</v>
      </c>
      <c r="S857" s="21">
        <v>310</v>
      </c>
      <c r="T857" s="21">
        <v>549</v>
      </c>
      <c r="U857" s="21">
        <v>0.35520000000000002</v>
      </c>
      <c r="V857" s="21">
        <v>8.0100000000000005E-2</v>
      </c>
      <c r="W857" s="21">
        <v>0.43530000000000002</v>
      </c>
      <c r="X857" s="21" t="s">
        <v>2342</v>
      </c>
      <c r="Y857" s="21" t="s">
        <v>2342</v>
      </c>
      <c r="Z857" s="21" t="s">
        <v>2342</v>
      </c>
      <c r="AA857" s="21" t="s">
        <v>2342</v>
      </c>
      <c r="AB857" s="21" t="s">
        <v>2342</v>
      </c>
      <c r="AC857" s="21" t="s">
        <v>2342</v>
      </c>
      <c r="AD857" s="21" t="s">
        <v>2342</v>
      </c>
      <c r="AE857" s="21" t="s">
        <v>2342</v>
      </c>
      <c r="AF857" s="21" t="s">
        <v>2015</v>
      </c>
      <c r="AG857" s="21" t="s">
        <v>2015</v>
      </c>
      <c r="AH857" s="21" t="s">
        <v>2015</v>
      </c>
      <c r="AI857" s="21" t="s">
        <v>2015</v>
      </c>
      <c r="AJ857" s="21" t="s">
        <v>2015</v>
      </c>
      <c r="AK857" s="21" t="s">
        <v>2015</v>
      </c>
      <c r="AL857" s="21" t="s">
        <v>4803</v>
      </c>
    </row>
    <row r="858" spans="1:38" ht="15" customHeight="1">
      <c r="A858" s="21">
        <v>159941</v>
      </c>
      <c r="B858" s="21">
        <v>661665</v>
      </c>
      <c r="C858" s="21" t="s">
        <v>139</v>
      </c>
      <c r="D858" s="21" t="s">
        <v>2127</v>
      </c>
      <c r="E858" s="21" t="s">
        <v>6</v>
      </c>
      <c r="F858" s="21" t="s">
        <v>4867</v>
      </c>
      <c r="G858" s="21" t="s">
        <v>2340</v>
      </c>
      <c r="H858" s="21" t="s">
        <v>2341</v>
      </c>
      <c r="I858" s="21" t="s">
        <v>2015</v>
      </c>
      <c r="J858" s="21" t="s">
        <v>2342</v>
      </c>
      <c r="K858" s="21" t="s">
        <v>988</v>
      </c>
      <c r="L858" s="21" t="s">
        <v>3296</v>
      </c>
      <c r="M858" s="21"/>
      <c r="N858" s="21" t="s">
        <v>3017</v>
      </c>
      <c r="O858" s="21" t="s">
        <v>2345</v>
      </c>
      <c r="P858" s="21" t="s">
        <v>3018</v>
      </c>
      <c r="Q858" s="21">
        <v>403</v>
      </c>
      <c r="R858" s="21">
        <v>0</v>
      </c>
      <c r="S858" s="21">
        <v>145</v>
      </c>
      <c r="T858" s="21">
        <v>548</v>
      </c>
      <c r="U858" s="21">
        <v>0.73540000000000005</v>
      </c>
      <c r="V858" s="21">
        <v>0</v>
      </c>
      <c r="W858" s="21">
        <v>0.73540000000000005</v>
      </c>
      <c r="X858" s="21" t="s">
        <v>2015</v>
      </c>
      <c r="Y858" s="21" t="s">
        <v>2342</v>
      </c>
      <c r="Z858" s="21" t="s">
        <v>2342</v>
      </c>
      <c r="AA858" s="21" t="s">
        <v>2342</v>
      </c>
      <c r="AB858" s="21" t="s">
        <v>2342</v>
      </c>
      <c r="AC858" s="21" t="s">
        <v>2342</v>
      </c>
      <c r="AD858" s="21" t="s">
        <v>2342</v>
      </c>
      <c r="AE858" s="21" t="s">
        <v>2342</v>
      </c>
      <c r="AF858" s="21" t="s">
        <v>2015</v>
      </c>
      <c r="AG858" s="21" t="s">
        <v>2015</v>
      </c>
      <c r="AH858" s="21" t="s">
        <v>2015</v>
      </c>
      <c r="AI858" s="21" t="s">
        <v>2015</v>
      </c>
      <c r="AJ858" s="21" t="s">
        <v>2015</v>
      </c>
      <c r="AK858" s="21" t="s">
        <v>2015</v>
      </c>
      <c r="AL858" s="21" t="s">
        <v>4802</v>
      </c>
    </row>
    <row r="859" spans="1:38" ht="15" customHeight="1">
      <c r="A859" s="21">
        <v>159941</v>
      </c>
      <c r="B859" s="21">
        <v>661666</v>
      </c>
      <c r="C859" s="21" t="s">
        <v>139</v>
      </c>
      <c r="D859" s="21" t="s">
        <v>2127</v>
      </c>
      <c r="E859" s="21" t="s">
        <v>6</v>
      </c>
      <c r="F859" s="21" t="s">
        <v>4867</v>
      </c>
      <c r="G859" s="21" t="s">
        <v>2340</v>
      </c>
      <c r="H859" s="21" t="s">
        <v>2341</v>
      </c>
      <c r="I859" s="21" t="s">
        <v>2015</v>
      </c>
      <c r="J859" s="21" t="s">
        <v>2342</v>
      </c>
      <c r="K859" s="21" t="s">
        <v>796</v>
      </c>
      <c r="L859" s="21" t="s">
        <v>3298</v>
      </c>
      <c r="M859" s="21"/>
      <c r="N859" s="21" t="s">
        <v>3017</v>
      </c>
      <c r="O859" s="21" t="s">
        <v>2345</v>
      </c>
      <c r="P859" s="21" t="s">
        <v>3112</v>
      </c>
      <c r="Q859" s="21">
        <v>402</v>
      </c>
      <c r="R859" s="21">
        <v>0</v>
      </c>
      <c r="S859" s="21">
        <v>127</v>
      </c>
      <c r="T859" s="21">
        <v>529</v>
      </c>
      <c r="U859" s="21">
        <v>0.75990000000000002</v>
      </c>
      <c r="V859" s="21">
        <v>0</v>
      </c>
      <c r="W859" s="21">
        <v>0.75990000000000002</v>
      </c>
      <c r="X859" s="21" t="s">
        <v>2015</v>
      </c>
      <c r="Y859" s="21" t="s">
        <v>2342</v>
      </c>
      <c r="Z859" s="21" t="s">
        <v>2342</v>
      </c>
      <c r="AA859" s="21" t="s">
        <v>2342</v>
      </c>
      <c r="AB859" s="21" t="s">
        <v>2342</v>
      </c>
      <c r="AC859" s="21" t="s">
        <v>2342</v>
      </c>
      <c r="AD859" s="21" t="s">
        <v>2342</v>
      </c>
      <c r="AE859" s="21" t="s">
        <v>2342</v>
      </c>
      <c r="AF859" s="21" t="s">
        <v>2015</v>
      </c>
      <c r="AG859" s="21" t="s">
        <v>2015</v>
      </c>
      <c r="AH859" s="21" t="s">
        <v>2015</v>
      </c>
      <c r="AI859" s="21" t="s">
        <v>2015</v>
      </c>
      <c r="AJ859" s="21" t="s">
        <v>2015</v>
      </c>
      <c r="AK859" s="21" t="s">
        <v>2015</v>
      </c>
      <c r="AL859" s="21" t="s">
        <v>4802</v>
      </c>
    </row>
    <row r="860" spans="1:38" ht="15" customHeight="1">
      <c r="A860" s="21">
        <v>159941</v>
      </c>
      <c r="B860" s="21">
        <v>661667</v>
      </c>
      <c r="C860" s="21" t="s">
        <v>139</v>
      </c>
      <c r="D860" s="21" t="s">
        <v>2127</v>
      </c>
      <c r="E860" s="21" t="s">
        <v>6</v>
      </c>
      <c r="F860" s="21" t="s">
        <v>4867</v>
      </c>
      <c r="G860" s="21" t="s">
        <v>2340</v>
      </c>
      <c r="H860" s="21" t="s">
        <v>2341</v>
      </c>
      <c r="I860" s="21" t="s">
        <v>2015</v>
      </c>
      <c r="J860" s="21" t="s">
        <v>2342</v>
      </c>
      <c r="K860" s="21" t="s">
        <v>990</v>
      </c>
      <c r="L860" s="21" t="s">
        <v>3299</v>
      </c>
      <c r="M860" s="21"/>
      <c r="N860" s="21" t="s">
        <v>3017</v>
      </c>
      <c r="O860" s="21" t="s">
        <v>2345</v>
      </c>
      <c r="P860" s="21" t="s">
        <v>3112</v>
      </c>
      <c r="Q860" s="21">
        <v>265</v>
      </c>
      <c r="R860" s="21">
        <v>0</v>
      </c>
      <c r="S860" s="21">
        <v>154</v>
      </c>
      <c r="T860" s="21">
        <v>419</v>
      </c>
      <c r="U860" s="21">
        <v>0.63249999999999995</v>
      </c>
      <c r="V860" s="21">
        <v>0</v>
      </c>
      <c r="W860" s="21">
        <v>0.63249999999999995</v>
      </c>
      <c r="X860" s="21" t="s">
        <v>2342</v>
      </c>
      <c r="Y860" s="21" t="s">
        <v>2342</v>
      </c>
      <c r="Z860" s="21" t="s">
        <v>2342</v>
      </c>
      <c r="AA860" s="21" t="s">
        <v>2342</v>
      </c>
      <c r="AB860" s="21" t="s">
        <v>2342</v>
      </c>
      <c r="AC860" s="21" t="s">
        <v>2342</v>
      </c>
      <c r="AD860" s="21" t="s">
        <v>2342</v>
      </c>
      <c r="AE860" s="21" t="s">
        <v>2342</v>
      </c>
      <c r="AF860" s="21" t="s">
        <v>2015</v>
      </c>
      <c r="AG860" s="21" t="s">
        <v>2015</v>
      </c>
      <c r="AH860" s="21" t="s">
        <v>2015</v>
      </c>
      <c r="AI860" s="21" t="s">
        <v>2015</v>
      </c>
      <c r="AJ860" s="21" t="s">
        <v>2015</v>
      </c>
      <c r="AK860" s="21" t="s">
        <v>2015</v>
      </c>
      <c r="AL860" s="21" t="s">
        <v>4802</v>
      </c>
    </row>
    <row r="861" spans="1:38" ht="15" customHeight="1">
      <c r="A861" s="21">
        <v>159941</v>
      </c>
      <c r="B861" s="21">
        <v>661669</v>
      </c>
      <c r="C861" s="21" t="s">
        <v>139</v>
      </c>
      <c r="D861" s="21" t="s">
        <v>2127</v>
      </c>
      <c r="E861" s="21" t="s">
        <v>6</v>
      </c>
      <c r="F861" s="21" t="s">
        <v>4867</v>
      </c>
      <c r="G861" s="21" t="s">
        <v>2340</v>
      </c>
      <c r="H861" s="21" t="s">
        <v>2341</v>
      </c>
      <c r="I861" s="21" t="s">
        <v>2015</v>
      </c>
      <c r="J861" s="21" t="s">
        <v>2342</v>
      </c>
      <c r="K861" s="21" t="s">
        <v>992</v>
      </c>
      <c r="L861" s="21" t="s">
        <v>3301</v>
      </c>
      <c r="M861" s="21"/>
      <c r="N861" s="21" t="s">
        <v>3075</v>
      </c>
      <c r="O861" s="21" t="s">
        <v>2345</v>
      </c>
      <c r="P861" s="21" t="s">
        <v>3266</v>
      </c>
      <c r="Q861" s="21">
        <v>71</v>
      </c>
      <c r="R861" s="21">
        <v>24</v>
      </c>
      <c r="S861" s="21">
        <v>400</v>
      </c>
      <c r="T861" s="21">
        <v>495</v>
      </c>
      <c r="U861" s="21">
        <v>0.1434</v>
      </c>
      <c r="V861" s="21">
        <v>4.8500000000000001E-2</v>
      </c>
      <c r="W861" s="21">
        <v>0.19189999999999999</v>
      </c>
      <c r="X861" s="21" t="s">
        <v>2015</v>
      </c>
      <c r="Y861" s="21" t="s">
        <v>2342</v>
      </c>
      <c r="Z861" s="21" t="s">
        <v>2342</v>
      </c>
      <c r="AA861" s="21" t="s">
        <v>2342</v>
      </c>
      <c r="AB861" s="21" t="s">
        <v>2342</v>
      </c>
      <c r="AC861" s="21" t="s">
        <v>2342</v>
      </c>
      <c r="AD861" s="21" t="s">
        <v>2342</v>
      </c>
      <c r="AE861" s="21" t="s">
        <v>2342</v>
      </c>
      <c r="AF861" s="21" t="s">
        <v>2015</v>
      </c>
      <c r="AG861" s="21" t="s">
        <v>2015</v>
      </c>
      <c r="AH861" s="21" t="s">
        <v>2015</v>
      </c>
      <c r="AI861" s="21" t="s">
        <v>2015</v>
      </c>
      <c r="AJ861" s="21" t="s">
        <v>2015</v>
      </c>
      <c r="AK861" s="21" t="s">
        <v>2015</v>
      </c>
      <c r="AL861" s="21" t="s">
        <v>4803</v>
      </c>
    </row>
    <row r="862" spans="1:38" ht="15" customHeight="1">
      <c r="A862" s="21">
        <v>159941</v>
      </c>
      <c r="B862" s="21">
        <v>661670</v>
      </c>
      <c r="C862" s="21" t="s">
        <v>139</v>
      </c>
      <c r="D862" s="21" t="s">
        <v>2127</v>
      </c>
      <c r="E862" s="21" t="s">
        <v>6</v>
      </c>
      <c r="F862" s="21" t="s">
        <v>4867</v>
      </c>
      <c r="G862" s="21" t="s">
        <v>2340</v>
      </c>
      <c r="H862" s="21" t="s">
        <v>2341</v>
      </c>
      <c r="I862" s="21" t="s">
        <v>2015</v>
      </c>
      <c r="J862" s="21" t="s">
        <v>2342</v>
      </c>
      <c r="K862" s="21" t="s">
        <v>993</v>
      </c>
      <c r="L862" s="21" t="s">
        <v>3302</v>
      </c>
      <c r="M862" s="21"/>
      <c r="N862" s="21" t="s">
        <v>2911</v>
      </c>
      <c r="O862" s="21" t="s">
        <v>2345</v>
      </c>
      <c r="P862" s="21" t="s">
        <v>2912</v>
      </c>
      <c r="Q862" s="21">
        <v>81</v>
      </c>
      <c r="R862" s="21">
        <v>27</v>
      </c>
      <c r="S862" s="21">
        <v>306</v>
      </c>
      <c r="T862" s="21">
        <v>414</v>
      </c>
      <c r="U862" s="21">
        <v>0.19570000000000001</v>
      </c>
      <c r="V862" s="21">
        <v>6.5199999999999994E-2</v>
      </c>
      <c r="W862" s="21">
        <v>0.26090000000000002</v>
      </c>
      <c r="X862" s="21" t="s">
        <v>2015</v>
      </c>
      <c r="Y862" s="21" t="s">
        <v>2342</v>
      </c>
      <c r="Z862" s="21" t="s">
        <v>2342</v>
      </c>
      <c r="AA862" s="21" t="s">
        <v>2342</v>
      </c>
      <c r="AB862" s="21" t="s">
        <v>2342</v>
      </c>
      <c r="AC862" s="21" t="s">
        <v>2342</v>
      </c>
      <c r="AD862" s="21" t="s">
        <v>2342</v>
      </c>
      <c r="AE862" s="21" t="s">
        <v>2342</v>
      </c>
      <c r="AF862" s="21" t="s">
        <v>2015</v>
      </c>
      <c r="AG862" s="21" t="s">
        <v>2015</v>
      </c>
      <c r="AH862" s="21" t="s">
        <v>2015</v>
      </c>
      <c r="AI862" s="21" t="s">
        <v>2015</v>
      </c>
      <c r="AJ862" s="21" t="s">
        <v>2015</v>
      </c>
      <c r="AK862" s="21" t="s">
        <v>2015</v>
      </c>
      <c r="AL862" s="21" t="s">
        <v>4803</v>
      </c>
    </row>
    <row r="863" spans="1:38" ht="15" customHeight="1">
      <c r="A863" s="21">
        <v>159941</v>
      </c>
      <c r="B863" s="21">
        <v>661672</v>
      </c>
      <c r="C863" s="21" t="s">
        <v>139</v>
      </c>
      <c r="D863" s="21" t="s">
        <v>2127</v>
      </c>
      <c r="E863" s="21" t="s">
        <v>6</v>
      </c>
      <c r="F863" s="21" t="s">
        <v>4867</v>
      </c>
      <c r="G863" s="21" t="s">
        <v>2340</v>
      </c>
      <c r="H863" s="21" t="s">
        <v>2341</v>
      </c>
      <c r="I863" s="21" t="s">
        <v>2015</v>
      </c>
      <c r="J863" s="21" t="s">
        <v>2342</v>
      </c>
      <c r="K863" s="21" t="s">
        <v>995</v>
      </c>
      <c r="L863" s="21" t="s">
        <v>3304</v>
      </c>
      <c r="M863" s="21"/>
      <c r="N863" s="21" t="s">
        <v>3017</v>
      </c>
      <c r="O863" s="21" t="s">
        <v>2345</v>
      </c>
      <c r="P863" s="21" t="s">
        <v>3112</v>
      </c>
      <c r="Q863" s="21">
        <v>115</v>
      </c>
      <c r="R863" s="21">
        <v>41</v>
      </c>
      <c r="S863" s="21">
        <v>205</v>
      </c>
      <c r="T863" s="21">
        <v>361</v>
      </c>
      <c r="U863" s="21">
        <v>0.31859999999999999</v>
      </c>
      <c r="V863" s="21">
        <v>0.11360000000000001</v>
      </c>
      <c r="W863" s="21">
        <v>0.43209999999999998</v>
      </c>
      <c r="X863" s="21" t="s">
        <v>2015</v>
      </c>
      <c r="Y863" s="21" t="s">
        <v>2342</v>
      </c>
      <c r="Z863" s="21" t="s">
        <v>2342</v>
      </c>
      <c r="AA863" s="21" t="s">
        <v>2342</v>
      </c>
      <c r="AB863" s="21" t="s">
        <v>2342</v>
      </c>
      <c r="AC863" s="21" t="s">
        <v>2342</v>
      </c>
      <c r="AD863" s="21" t="s">
        <v>2342</v>
      </c>
      <c r="AE863" s="21" t="s">
        <v>2342</v>
      </c>
      <c r="AF863" s="21" t="s">
        <v>2015</v>
      </c>
      <c r="AG863" s="21" t="s">
        <v>2015</v>
      </c>
      <c r="AH863" s="21" t="s">
        <v>2015</v>
      </c>
      <c r="AI863" s="21" t="s">
        <v>2015</v>
      </c>
      <c r="AJ863" s="21" t="s">
        <v>2015</v>
      </c>
      <c r="AK863" s="21" t="s">
        <v>2015</v>
      </c>
      <c r="AL863" s="21" t="s">
        <v>4803</v>
      </c>
    </row>
    <row r="864" spans="1:38" ht="15" customHeight="1">
      <c r="A864" s="21">
        <v>159941</v>
      </c>
      <c r="B864" s="21">
        <v>661674</v>
      </c>
      <c r="C864" s="21" t="s">
        <v>139</v>
      </c>
      <c r="D864" s="21" t="s">
        <v>2127</v>
      </c>
      <c r="E864" s="21" t="s">
        <v>6</v>
      </c>
      <c r="F864" s="21" t="s">
        <v>4867</v>
      </c>
      <c r="G864" s="21" t="s">
        <v>2340</v>
      </c>
      <c r="H864" s="21" t="s">
        <v>2341</v>
      </c>
      <c r="I864" s="21" t="s">
        <v>2015</v>
      </c>
      <c r="J864" s="21" t="s">
        <v>2342</v>
      </c>
      <c r="K864" s="21" t="s">
        <v>553</v>
      </c>
      <c r="L864" s="21" t="s">
        <v>3306</v>
      </c>
      <c r="M864" s="21"/>
      <c r="N864" s="21" t="s">
        <v>3017</v>
      </c>
      <c r="O864" s="21" t="s">
        <v>2345</v>
      </c>
      <c r="P864" s="21" t="s">
        <v>3269</v>
      </c>
      <c r="Q864" s="21">
        <v>152</v>
      </c>
      <c r="R864" s="21">
        <v>53</v>
      </c>
      <c r="S864" s="21">
        <v>361</v>
      </c>
      <c r="T864" s="21">
        <v>566</v>
      </c>
      <c r="U864" s="21">
        <v>0.26860000000000001</v>
      </c>
      <c r="V864" s="21">
        <v>9.3600000000000003E-2</v>
      </c>
      <c r="W864" s="21">
        <v>0.36220000000000002</v>
      </c>
      <c r="X864" s="21" t="s">
        <v>2015</v>
      </c>
      <c r="Y864" s="21" t="s">
        <v>2342</v>
      </c>
      <c r="Z864" s="21" t="s">
        <v>2342</v>
      </c>
      <c r="AA864" s="21" t="s">
        <v>2342</v>
      </c>
      <c r="AB864" s="21" t="s">
        <v>2342</v>
      </c>
      <c r="AC864" s="21" t="s">
        <v>2342</v>
      </c>
      <c r="AD864" s="21" t="s">
        <v>2342</v>
      </c>
      <c r="AE864" s="21" t="s">
        <v>2342</v>
      </c>
      <c r="AF864" s="21" t="s">
        <v>2015</v>
      </c>
      <c r="AG864" s="21" t="s">
        <v>2015</v>
      </c>
      <c r="AH864" s="21" t="s">
        <v>2015</v>
      </c>
      <c r="AI864" s="21" t="s">
        <v>2015</v>
      </c>
      <c r="AJ864" s="21" t="s">
        <v>2015</v>
      </c>
      <c r="AK864" s="21" t="s">
        <v>2015</v>
      </c>
      <c r="AL864" s="21" t="s">
        <v>4803</v>
      </c>
    </row>
    <row r="865" spans="1:38" ht="15" customHeight="1">
      <c r="A865" s="21">
        <v>159941</v>
      </c>
      <c r="B865" s="21">
        <v>661675</v>
      </c>
      <c r="C865" s="21" t="s">
        <v>139</v>
      </c>
      <c r="D865" s="21" t="s">
        <v>2127</v>
      </c>
      <c r="E865" s="21" t="s">
        <v>6</v>
      </c>
      <c r="F865" s="21" t="s">
        <v>4867</v>
      </c>
      <c r="G865" s="21" t="s">
        <v>2340</v>
      </c>
      <c r="H865" s="21" t="s">
        <v>2341</v>
      </c>
      <c r="I865" s="21" t="s">
        <v>2015</v>
      </c>
      <c r="J865" s="21" t="s">
        <v>2342</v>
      </c>
      <c r="K865" s="21" t="s">
        <v>962</v>
      </c>
      <c r="L865" s="21" t="s">
        <v>3267</v>
      </c>
      <c r="M865" s="21"/>
      <c r="N865" s="21" t="s">
        <v>3268</v>
      </c>
      <c r="O865" s="21" t="s">
        <v>2345</v>
      </c>
      <c r="P865" s="21" t="s">
        <v>3269</v>
      </c>
      <c r="Q865" s="21">
        <v>233</v>
      </c>
      <c r="R865" s="21">
        <v>36</v>
      </c>
      <c r="S865" s="21">
        <v>344</v>
      </c>
      <c r="T865" s="21">
        <v>613</v>
      </c>
      <c r="U865" s="21">
        <v>0.38009999999999999</v>
      </c>
      <c r="V865" s="21">
        <v>5.8700000000000002E-2</v>
      </c>
      <c r="W865" s="21">
        <v>0.43880000000000002</v>
      </c>
      <c r="X865" s="21" t="s">
        <v>2015</v>
      </c>
      <c r="Y865" s="21" t="s">
        <v>2015</v>
      </c>
      <c r="Z865" s="21" t="s">
        <v>2015</v>
      </c>
      <c r="AA865" s="21" t="s">
        <v>2015</v>
      </c>
      <c r="AB865" s="21" t="s">
        <v>2015</v>
      </c>
      <c r="AC865" s="21" t="s">
        <v>2015</v>
      </c>
      <c r="AD865" s="21" t="s">
        <v>2015</v>
      </c>
      <c r="AE865" s="21" t="s">
        <v>2015</v>
      </c>
      <c r="AF865" s="21" t="s">
        <v>2342</v>
      </c>
      <c r="AG865" s="21" t="s">
        <v>2342</v>
      </c>
      <c r="AH865" s="21" t="s">
        <v>2015</v>
      </c>
      <c r="AI865" s="21" t="s">
        <v>2015</v>
      </c>
      <c r="AJ865" s="21" t="s">
        <v>2015</v>
      </c>
      <c r="AK865" s="21" t="s">
        <v>2015</v>
      </c>
      <c r="AL865" s="21" t="s">
        <v>4803</v>
      </c>
    </row>
    <row r="866" spans="1:38" ht="15" customHeight="1">
      <c r="A866" s="21">
        <v>159941</v>
      </c>
      <c r="B866" s="21">
        <v>661680</v>
      </c>
      <c r="C866" s="21" t="s">
        <v>139</v>
      </c>
      <c r="D866" s="21" t="s">
        <v>2127</v>
      </c>
      <c r="E866" s="21" t="s">
        <v>6</v>
      </c>
      <c r="F866" s="21" t="s">
        <v>4867</v>
      </c>
      <c r="G866" s="21" t="s">
        <v>2340</v>
      </c>
      <c r="H866" s="21" t="s">
        <v>2341</v>
      </c>
      <c r="I866" s="21" t="s">
        <v>2015</v>
      </c>
      <c r="J866" s="21" t="s">
        <v>2342</v>
      </c>
      <c r="K866" s="21" t="s">
        <v>989</v>
      </c>
      <c r="L866" s="21" t="s">
        <v>3297</v>
      </c>
      <c r="M866" s="21"/>
      <c r="N866" s="21" t="s">
        <v>3075</v>
      </c>
      <c r="O866" s="21" t="s">
        <v>2345</v>
      </c>
      <c r="P866" s="21" t="s">
        <v>3266</v>
      </c>
      <c r="Q866" s="21">
        <v>105</v>
      </c>
      <c r="R866" s="21">
        <v>34</v>
      </c>
      <c r="S866" s="21">
        <v>410</v>
      </c>
      <c r="T866" s="21">
        <v>549</v>
      </c>
      <c r="U866" s="21">
        <v>0.1913</v>
      </c>
      <c r="V866" s="21">
        <v>6.1899999999999997E-2</v>
      </c>
      <c r="W866" s="21">
        <v>0.25319999999999998</v>
      </c>
      <c r="X866" s="21" t="s">
        <v>2015</v>
      </c>
      <c r="Y866" s="21" t="s">
        <v>2015</v>
      </c>
      <c r="Z866" s="21" t="s">
        <v>2015</v>
      </c>
      <c r="AA866" s="21" t="s">
        <v>2015</v>
      </c>
      <c r="AB866" s="21" t="s">
        <v>2015</v>
      </c>
      <c r="AC866" s="21" t="s">
        <v>2015</v>
      </c>
      <c r="AD866" s="21" t="s">
        <v>2015</v>
      </c>
      <c r="AE866" s="21" t="s">
        <v>2015</v>
      </c>
      <c r="AF866" s="21" t="s">
        <v>2342</v>
      </c>
      <c r="AG866" s="21" t="s">
        <v>2342</v>
      </c>
      <c r="AH866" s="21" t="s">
        <v>2015</v>
      </c>
      <c r="AI866" s="21" t="s">
        <v>2015</v>
      </c>
      <c r="AJ866" s="21" t="s">
        <v>2015</v>
      </c>
      <c r="AK866" s="21" t="s">
        <v>2015</v>
      </c>
      <c r="AL866" s="21" t="s">
        <v>4803</v>
      </c>
    </row>
    <row r="867" spans="1:38" ht="15" customHeight="1">
      <c r="A867" s="21">
        <v>159941</v>
      </c>
      <c r="B867" s="21">
        <v>661682</v>
      </c>
      <c r="C867" s="21" t="s">
        <v>139</v>
      </c>
      <c r="D867" s="21" t="s">
        <v>2127</v>
      </c>
      <c r="E867" s="21" t="s">
        <v>6</v>
      </c>
      <c r="F867" s="21" t="s">
        <v>4867</v>
      </c>
      <c r="G867" s="21" t="s">
        <v>2340</v>
      </c>
      <c r="H867" s="21" t="s">
        <v>2341</v>
      </c>
      <c r="I867" s="21" t="s">
        <v>2015</v>
      </c>
      <c r="J867" s="21" t="s">
        <v>2342</v>
      </c>
      <c r="K867" s="21" t="s">
        <v>976</v>
      </c>
      <c r="L867" s="21" t="s">
        <v>3283</v>
      </c>
      <c r="M867" s="21"/>
      <c r="N867" s="21" t="s">
        <v>3017</v>
      </c>
      <c r="O867" s="21" t="s">
        <v>2345</v>
      </c>
      <c r="P867" s="21" t="s">
        <v>3269</v>
      </c>
      <c r="Q867" s="21">
        <v>468</v>
      </c>
      <c r="R867" s="21">
        <v>148</v>
      </c>
      <c r="S867" s="21">
        <v>828</v>
      </c>
      <c r="T867" s="21">
        <v>1444</v>
      </c>
      <c r="U867" s="21">
        <v>0.3241</v>
      </c>
      <c r="V867" s="21">
        <v>0.10249999999999999</v>
      </c>
      <c r="W867" s="21">
        <v>0.42659999999999998</v>
      </c>
      <c r="X867" s="21" t="s">
        <v>2015</v>
      </c>
      <c r="Y867" s="21" t="s">
        <v>2015</v>
      </c>
      <c r="Z867" s="21" t="s">
        <v>2015</v>
      </c>
      <c r="AA867" s="21" t="s">
        <v>2015</v>
      </c>
      <c r="AB867" s="21" t="s">
        <v>2015</v>
      </c>
      <c r="AC867" s="21" t="s">
        <v>2015</v>
      </c>
      <c r="AD867" s="21" t="s">
        <v>2015</v>
      </c>
      <c r="AE867" s="21" t="s">
        <v>2015</v>
      </c>
      <c r="AF867" s="21" t="s">
        <v>2015</v>
      </c>
      <c r="AG867" s="21" t="s">
        <v>2015</v>
      </c>
      <c r="AH867" s="21" t="s">
        <v>2342</v>
      </c>
      <c r="AI867" s="21" t="s">
        <v>2342</v>
      </c>
      <c r="AJ867" s="21" t="s">
        <v>2342</v>
      </c>
      <c r="AK867" s="21" t="s">
        <v>2342</v>
      </c>
      <c r="AL867" s="21" t="s">
        <v>4803</v>
      </c>
    </row>
    <row r="868" spans="1:38" ht="15" customHeight="1">
      <c r="A868" s="21">
        <v>159895</v>
      </c>
      <c r="B868" s="21">
        <v>661687</v>
      </c>
      <c r="C868" s="21" t="s">
        <v>196</v>
      </c>
      <c r="D868" s="21" t="s">
        <v>2184</v>
      </c>
      <c r="E868" s="21" t="s">
        <v>6</v>
      </c>
      <c r="F868" s="21" t="s">
        <v>4875</v>
      </c>
      <c r="G868" s="21" t="s">
        <v>2340</v>
      </c>
      <c r="H868" s="21" t="s">
        <v>2341</v>
      </c>
      <c r="I868" s="21" t="s">
        <v>2015</v>
      </c>
      <c r="J868" s="21" t="s">
        <v>2342</v>
      </c>
      <c r="K868" s="21" t="s">
        <v>1267</v>
      </c>
      <c r="L868" s="21" t="s">
        <v>3650</v>
      </c>
      <c r="M868" s="21"/>
      <c r="N868" s="21" t="s">
        <v>3651</v>
      </c>
      <c r="O868" s="21" t="s">
        <v>2345</v>
      </c>
      <c r="P868" s="21" t="s">
        <v>3652</v>
      </c>
      <c r="Q868" s="21">
        <v>37</v>
      </c>
      <c r="R868" s="21">
        <v>13</v>
      </c>
      <c r="S868" s="21">
        <v>234</v>
      </c>
      <c r="T868" s="21">
        <v>284</v>
      </c>
      <c r="U868" s="21">
        <v>0.1303</v>
      </c>
      <c r="V868" s="21">
        <v>4.58E-2</v>
      </c>
      <c r="W868" s="21">
        <v>0.17610000000000001</v>
      </c>
      <c r="X868" s="21" t="s">
        <v>2015</v>
      </c>
      <c r="Y868" s="21" t="s">
        <v>2342</v>
      </c>
      <c r="Z868" s="21" t="s">
        <v>2342</v>
      </c>
      <c r="AA868" s="21" t="s">
        <v>2342</v>
      </c>
      <c r="AB868" s="21" t="s">
        <v>2342</v>
      </c>
      <c r="AC868" s="21" t="s">
        <v>2342</v>
      </c>
      <c r="AD868" s="21" t="s">
        <v>2342</v>
      </c>
      <c r="AE868" s="21" t="s">
        <v>2015</v>
      </c>
      <c r="AF868" s="21" t="s">
        <v>2015</v>
      </c>
      <c r="AG868" s="21" t="s">
        <v>2015</v>
      </c>
      <c r="AH868" s="21" t="s">
        <v>2015</v>
      </c>
      <c r="AI868" s="21" t="s">
        <v>2015</v>
      </c>
      <c r="AJ868" s="21" t="s">
        <v>2015</v>
      </c>
      <c r="AK868" s="21" t="s">
        <v>2015</v>
      </c>
      <c r="AL868" s="21" t="s">
        <v>4803</v>
      </c>
    </row>
    <row r="869" spans="1:38" ht="15" customHeight="1">
      <c r="A869" s="21">
        <v>159895</v>
      </c>
      <c r="B869" s="21">
        <v>661689</v>
      </c>
      <c r="C869" s="21" t="s">
        <v>196</v>
      </c>
      <c r="D869" s="21" t="s">
        <v>2184</v>
      </c>
      <c r="E869" s="44" t="s">
        <v>6</v>
      </c>
      <c r="F869" s="21" t="s">
        <v>4875</v>
      </c>
      <c r="G869" s="21" t="s">
        <v>2340</v>
      </c>
      <c r="H869" s="21" t="s">
        <v>2341</v>
      </c>
      <c r="I869" s="21" t="s">
        <v>2015</v>
      </c>
      <c r="J869" s="21" t="s">
        <v>2342</v>
      </c>
      <c r="K869" s="21" t="s">
        <v>1269</v>
      </c>
      <c r="L869" s="21" t="s">
        <v>3655</v>
      </c>
      <c r="M869" s="21"/>
      <c r="N869" s="21" t="s">
        <v>2883</v>
      </c>
      <c r="O869" s="21" t="s">
        <v>2345</v>
      </c>
      <c r="P869" s="21" t="s">
        <v>3656</v>
      </c>
      <c r="Q869" s="21">
        <v>93</v>
      </c>
      <c r="R869" s="21">
        <v>33</v>
      </c>
      <c r="S869" s="21">
        <v>866</v>
      </c>
      <c r="T869" s="21">
        <v>992</v>
      </c>
      <c r="U869" s="21">
        <v>9.3799999999999994E-2</v>
      </c>
      <c r="V869" s="21">
        <v>3.3300000000000003E-2</v>
      </c>
      <c r="W869" s="21">
        <v>0.127</v>
      </c>
      <c r="X869" s="21" t="s">
        <v>2015</v>
      </c>
      <c r="Y869" s="21" t="s">
        <v>2342</v>
      </c>
      <c r="Z869" s="21" t="s">
        <v>2342</v>
      </c>
      <c r="AA869" s="21" t="s">
        <v>2342</v>
      </c>
      <c r="AB869" s="21" t="s">
        <v>2342</v>
      </c>
      <c r="AC869" s="21" t="s">
        <v>2342</v>
      </c>
      <c r="AD869" s="21" t="s">
        <v>2342</v>
      </c>
      <c r="AE869" s="21" t="s">
        <v>2015</v>
      </c>
      <c r="AF869" s="21" t="s">
        <v>2015</v>
      </c>
      <c r="AG869" s="21" t="s">
        <v>2015</v>
      </c>
      <c r="AH869" s="21" t="s">
        <v>2015</v>
      </c>
      <c r="AI869" s="21" t="s">
        <v>2015</v>
      </c>
      <c r="AJ869" s="21" t="s">
        <v>2015</v>
      </c>
      <c r="AK869" s="21" t="s">
        <v>2015</v>
      </c>
      <c r="AL869" s="21" t="s">
        <v>4803</v>
      </c>
    </row>
    <row r="870" spans="1:38" ht="15" customHeight="1">
      <c r="A870" s="21">
        <v>159895</v>
      </c>
      <c r="B870" s="21">
        <v>661690</v>
      </c>
      <c r="C870" s="21" t="s">
        <v>196</v>
      </c>
      <c r="D870" s="21" t="s">
        <v>2184</v>
      </c>
      <c r="E870" s="21" t="s">
        <v>6</v>
      </c>
      <c r="F870" s="21" t="s">
        <v>4875</v>
      </c>
      <c r="G870" s="21" t="s">
        <v>2340</v>
      </c>
      <c r="H870" s="21" t="s">
        <v>2341</v>
      </c>
      <c r="I870" s="21" t="s">
        <v>2015</v>
      </c>
      <c r="J870" s="21" t="s">
        <v>2342</v>
      </c>
      <c r="K870" s="21" t="s">
        <v>1271</v>
      </c>
      <c r="L870" s="21" t="s">
        <v>3658</v>
      </c>
      <c r="M870" s="21"/>
      <c r="N870" s="21" t="s">
        <v>2818</v>
      </c>
      <c r="O870" s="21" t="s">
        <v>2345</v>
      </c>
      <c r="P870" s="21" t="s">
        <v>2819</v>
      </c>
      <c r="Q870" s="21">
        <v>23</v>
      </c>
      <c r="R870" s="21">
        <v>7</v>
      </c>
      <c r="S870" s="21">
        <v>250</v>
      </c>
      <c r="T870" s="21">
        <v>280</v>
      </c>
      <c r="U870" s="21">
        <v>8.2100000000000006E-2</v>
      </c>
      <c r="V870" s="21">
        <v>2.5000000000000001E-2</v>
      </c>
      <c r="W870" s="21">
        <v>0.1071</v>
      </c>
      <c r="X870" s="21" t="s">
        <v>2015</v>
      </c>
      <c r="Y870" s="21" t="s">
        <v>2342</v>
      </c>
      <c r="Z870" s="21" t="s">
        <v>2342</v>
      </c>
      <c r="AA870" s="21" t="s">
        <v>2342</v>
      </c>
      <c r="AB870" s="21" t="s">
        <v>2342</v>
      </c>
      <c r="AC870" s="21" t="s">
        <v>2342</v>
      </c>
      <c r="AD870" s="21" t="s">
        <v>2342</v>
      </c>
      <c r="AE870" s="21" t="s">
        <v>2015</v>
      </c>
      <c r="AF870" s="21" t="s">
        <v>2015</v>
      </c>
      <c r="AG870" s="21" t="s">
        <v>2015</v>
      </c>
      <c r="AH870" s="21" t="s">
        <v>2015</v>
      </c>
      <c r="AI870" s="21" t="s">
        <v>2015</v>
      </c>
      <c r="AJ870" s="21" t="s">
        <v>2015</v>
      </c>
      <c r="AK870" s="21" t="s">
        <v>2015</v>
      </c>
      <c r="AL870" s="21" t="s">
        <v>4803</v>
      </c>
    </row>
    <row r="871" spans="1:38" ht="15" customHeight="1">
      <c r="A871" s="21">
        <v>159895</v>
      </c>
      <c r="B871" s="21">
        <v>661691</v>
      </c>
      <c r="C871" s="21" t="s">
        <v>196</v>
      </c>
      <c r="D871" s="21" t="s">
        <v>2184</v>
      </c>
      <c r="E871" s="44" t="s">
        <v>6</v>
      </c>
      <c r="F871" s="21" t="s">
        <v>4875</v>
      </c>
      <c r="G871" s="21" t="s">
        <v>2340</v>
      </c>
      <c r="H871" s="21" t="s">
        <v>2341</v>
      </c>
      <c r="I871" s="21" t="s">
        <v>2015</v>
      </c>
      <c r="J871" s="21" t="s">
        <v>2342</v>
      </c>
      <c r="K871" s="21" t="s">
        <v>1272</v>
      </c>
      <c r="L871" s="21" t="s">
        <v>3659</v>
      </c>
      <c r="M871" s="21"/>
      <c r="N871" s="21" t="s">
        <v>2883</v>
      </c>
      <c r="O871" s="21" t="s">
        <v>2345</v>
      </c>
      <c r="P871" s="21" t="s">
        <v>3656</v>
      </c>
      <c r="Q871" s="21">
        <v>110</v>
      </c>
      <c r="R871" s="21">
        <v>46</v>
      </c>
      <c r="S871" s="21">
        <v>347</v>
      </c>
      <c r="T871" s="21">
        <v>503</v>
      </c>
      <c r="U871" s="21">
        <v>0.21870000000000001</v>
      </c>
      <c r="V871" s="21">
        <v>9.1499999999999998E-2</v>
      </c>
      <c r="W871" s="21">
        <v>0.31009999999999999</v>
      </c>
      <c r="X871" s="21" t="s">
        <v>2015</v>
      </c>
      <c r="Y871" s="21" t="s">
        <v>2342</v>
      </c>
      <c r="Z871" s="21" t="s">
        <v>2342</v>
      </c>
      <c r="AA871" s="21" t="s">
        <v>2342</v>
      </c>
      <c r="AB871" s="21" t="s">
        <v>2342</v>
      </c>
      <c r="AC871" s="21" t="s">
        <v>2342</v>
      </c>
      <c r="AD871" s="21" t="s">
        <v>2342</v>
      </c>
      <c r="AE871" s="21" t="s">
        <v>2015</v>
      </c>
      <c r="AF871" s="21" t="s">
        <v>2015</v>
      </c>
      <c r="AG871" s="21" t="s">
        <v>2015</v>
      </c>
      <c r="AH871" s="21" t="s">
        <v>2015</v>
      </c>
      <c r="AI871" s="21" t="s">
        <v>2015</v>
      </c>
      <c r="AJ871" s="21" t="s">
        <v>2015</v>
      </c>
      <c r="AK871" s="21" t="s">
        <v>2015</v>
      </c>
      <c r="AL871" s="21" t="s">
        <v>4803</v>
      </c>
    </row>
    <row r="872" spans="1:38" ht="15" customHeight="1">
      <c r="A872" s="21">
        <v>159895</v>
      </c>
      <c r="B872" s="21">
        <v>661692</v>
      </c>
      <c r="C872" s="21" t="s">
        <v>196</v>
      </c>
      <c r="D872" s="21" t="s">
        <v>2184</v>
      </c>
      <c r="E872" s="21" t="s">
        <v>6</v>
      </c>
      <c r="F872" s="21" t="s">
        <v>4875</v>
      </c>
      <c r="G872" s="21" t="s">
        <v>2340</v>
      </c>
      <c r="H872" s="21" t="s">
        <v>2341</v>
      </c>
      <c r="I872" s="21" t="s">
        <v>2015</v>
      </c>
      <c r="J872" s="21" t="s">
        <v>2342</v>
      </c>
      <c r="K872" s="21" t="s">
        <v>1273</v>
      </c>
      <c r="L872" s="21" t="s">
        <v>3660</v>
      </c>
      <c r="M872" s="21"/>
      <c r="N872" s="21" t="s">
        <v>2818</v>
      </c>
      <c r="O872" s="21" t="s">
        <v>2345</v>
      </c>
      <c r="P872" s="21" t="s">
        <v>2819</v>
      </c>
      <c r="Q872" s="21">
        <v>20</v>
      </c>
      <c r="R872" s="21">
        <v>9</v>
      </c>
      <c r="S872" s="21">
        <v>346</v>
      </c>
      <c r="T872" s="21">
        <v>375</v>
      </c>
      <c r="U872" s="21">
        <v>5.33E-2</v>
      </c>
      <c r="V872" s="21">
        <v>2.4E-2</v>
      </c>
      <c r="W872" s="21">
        <v>7.7299999999999994E-2</v>
      </c>
      <c r="X872" s="21" t="s">
        <v>2015</v>
      </c>
      <c r="Y872" s="21" t="s">
        <v>2342</v>
      </c>
      <c r="Z872" s="21" t="s">
        <v>2342</v>
      </c>
      <c r="AA872" s="21" t="s">
        <v>2342</v>
      </c>
      <c r="AB872" s="21" t="s">
        <v>2342</v>
      </c>
      <c r="AC872" s="21" t="s">
        <v>2342</v>
      </c>
      <c r="AD872" s="21" t="s">
        <v>2342</v>
      </c>
      <c r="AE872" s="21" t="s">
        <v>2015</v>
      </c>
      <c r="AF872" s="21" t="s">
        <v>2015</v>
      </c>
      <c r="AG872" s="21" t="s">
        <v>2015</v>
      </c>
      <c r="AH872" s="21" t="s">
        <v>2015</v>
      </c>
      <c r="AI872" s="21" t="s">
        <v>2015</v>
      </c>
      <c r="AJ872" s="21" t="s">
        <v>2015</v>
      </c>
      <c r="AK872" s="21" t="s">
        <v>2015</v>
      </c>
      <c r="AL872" s="21" t="s">
        <v>4803</v>
      </c>
    </row>
    <row r="873" spans="1:38" ht="15" customHeight="1">
      <c r="A873" s="21">
        <v>159895</v>
      </c>
      <c r="B873" s="21">
        <v>661693</v>
      </c>
      <c r="C873" s="21" t="s">
        <v>196</v>
      </c>
      <c r="D873" s="21" t="s">
        <v>2184</v>
      </c>
      <c r="E873" s="21" t="s">
        <v>6</v>
      </c>
      <c r="F873" s="21" t="s">
        <v>4875</v>
      </c>
      <c r="G873" s="21" t="s">
        <v>2340</v>
      </c>
      <c r="H873" s="21" t="s">
        <v>2341</v>
      </c>
      <c r="I873" s="21" t="s">
        <v>2015</v>
      </c>
      <c r="J873" s="21" t="s">
        <v>2342</v>
      </c>
      <c r="K873" s="21" t="s">
        <v>1274</v>
      </c>
      <c r="L873" s="21" t="s">
        <v>3661</v>
      </c>
      <c r="M873" s="21"/>
      <c r="N873" s="21" t="s">
        <v>2883</v>
      </c>
      <c r="O873" s="21" t="s">
        <v>2345</v>
      </c>
      <c r="P873" s="21" t="s">
        <v>2884</v>
      </c>
      <c r="Q873" s="21">
        <v>22</v>
      </c>
      <c r="R873" s="21">
        <v>4</v>
      </c>
      <c r="S873" s="21">
        <v>734</v>
      </c>
      <c r="T873" s="21">
        <v>760</v>
      </c>
      <c r="U873" s="21">
        <v>2.8899999999999999E-2</v>
      </c>
      <c r="V873" s="21">
        <v>5.3E-3</v>
      </c>
      <c r="W873" s="21">
        <v>3.4200000000000001E-2</v>
      </c>
      <c r="X873" s="21" t="s">
        <v>2015</v>
      </c>
      <c r="Y873" s="21" t="s">
        <v>2342</v>
      </c>
      <c r="Z873" s="21" t="s">
        <v>2342</v>
      </c>
      <c r="AA873" s="21" t="s">
        <v>2342</v>
      </c>
      <c r="AB873" s="21" t="s">
        <v>2342</v>
      </c>
      <c r="AC873" s="21" t="s">
        <v>2342</v>
      </c>
      <c r="AD873" s="21" t="s">
        <v>2342</v>
      </c>
      <c r="AE873" s="21" t="s">
        <v>2015</v>
      </c>
      <c r="AF873" s="21" t="s">
        <v>2015</v>
      </c>
      <c r="AG873" s="21" t="s">
        <v>2015</v>
      </c>
      <c r="AH873" s="21" t="s">
        <v>2015</v>
      </c>
      <c r="AI873" s="21" t="s">
        <v>2015</v>
      </c>
      <c r="AJ873" s="21" t="s">
        <v>2015</v>
      </c>
      <c r="AK873" s="21" t="s">
        <v>2015</v>
      </c>
      <c r="AL873" s="21" t="s">
        <v>4803</v>
      </c>
    </row>
    <row r="874" spans="1:38" ht="15" customHeight="1">
      <c r="A874" s="21">
        <v>159895</v>
      </c>
      <c r="B874" s="21">
        <v>661694</v>
      </c>
      <c r="C874" s="21" t="s">
        <v>196</v>
      </c>
      <c r="D874" s="21" t="s">
        <v>2184</v>
      </c>
      <c r="E874" s="44" t="s">
        <v>6</v>
      </c>
      <c r="F874" s="21" t="s">
        <v>4875</v>
      </c>
      <c r="G874" s="21" t="s">
        <v>2340</v>
      </c>
      <c r="H874" s="21" t="s">
        <v>2341</v>
      </c>
      <c r="I874" s="21" t="s">
        <v>2015</v>
      </c>
      <c r="J874" s="21" t="s">
        <v>2342</v>
      </c>
      <c r="K874" s="21" t="s">
        <v>1275</v>
      </c>
      <c r="L874" s="21" t="s">
        <v>3662</v>
      </c>
      <c r="M874" s="21"/>
      <c r="N874" s="21" t="s">
        <v>2883</v>
      </c>
      <c r="O874" s="21" t="s">
        <v>2345</v>
      </c>
      <c r="P874" s="21" t="s">
        <v>3656</v>
      </c>
      <c r="Q874" s="21">
        <v>78</v>
      </c>
      <c r="R874" s="21">
        <v>23</v>
      </c>
      <c r="S874" s="21">
        <v>369</v>
      </c>
      <c r="T874" s="21">
        <v>470</v>
      </c>
      <c r="U874" s="21">
        <v>0.16600000000000001</v>
      </c>
      <c r="V874" s="21">
        <v>4.8899999999999999E-2</v>
      </c>
      <c r="W874" s="21">
        <v>0.21490000000000001</v>
      </c>
      <c r="X874" s="21" t="s">
        <v>2015</v>
      </c>
      <c r="Y874" s="21" t="s">
        <v>2342</v>
      </c>
      <c r="Z874" s="21" t="s">
        <v>2342</v>
      </c>
      <c r="AA874" s="21" t="s">
        <v>2342</v>
      </c>
      <c r="AB874" s="21" t="s">
        <v>2342</v>
      </c>
      <c r="AC874" s="21" t="s">
        <v>2342</v>
      </c>
      <c r="AD874" s="21" t="s">
        <v>2342</v>
      </c>
      <c r="AE874" s="21" t="s">
        <v>2015</v>
      </c>
      <c r="AF874" s="21" t="s">
        <v>2015</v>
      </c>
      <c r="AG874" s="21" t="s">
        <v>2015</v>
      </c>
      <c r="AH874" s="21" t="s">
        <v>2015</v>
      </c>
      <c r="AI874" s="21" t="s">
        <v>2015</v>
      </c>
      <c r="AJ874" s="21" t="s">
        <v>2015</v>
      </c>
      <c r="AK874" s="21" t="s">
        <v>2015</v>
      </c>
      <c r="AL874" s="21" t="s">
        <v>4803</v>
      </c>
    </row>
    <row r="875" spans="1:38" ht="15" customHeight="1">
      <c r="A875" s="21">
        <v>159895</v>
      </c>
      <c r="B875" s="21">
        <v>661695</v>
      </c>
      <c r="C875" s="21" t="s">
        <v>196</v>
      </c>
      <c r="D875" s="21" t="s">
        <v>2184</v>
      </c>
      <c r="E875" s="21" t="s">
        <v>6</v>
      </c>
      <c r="F875" s="21" t="s">
        <v>4875</v>
      </c>
      <c r="G875" s="21" t="s">
        <v>2340</v>
      </c>
      <c r="H875" s="21" t="s">
        <v>2341</v>
      </c>
      <c r="I875" s="21" t="s">
        <v>2015</v>
      </c>
      <c r="J875" s="21" t="s">
        <v>2342</v>
      </c>
      <c r="K875" s="21" t="s">
        <v>1276</v>
      </c>
      <c r="L875" s="21" t="s">
        <v>3663</v>
      </c>
      <c r="M875" s="21"/>
      <c r="N875" s="21" t="s">
        <v>2818</v>
      </c>
      <c r="O875" s="21" t="s">
        <v>2345</v>
      </c>
      <c r="P875" s="21" t="s">
        <v>2819</v>
      </c>
      <c r="Q875" s="21">
        <v>41</v>
      </c>
      <c r="R875" s="21">
        <v>11</v>
      </c>
      <c r="S875" s="21">
        <v>269</v>
      </c>
      <c r="T875" s="21">
        <v>321</v>
      </c>
      <c r="U875" s="21">
        <v>0.12770000000000001</v>
      </c>
      <c r="V875" s="21">
        <v>3.4299999999999997E-2</v>
      </c>
      <c r="W875" s="21">
        <v>0.16200000000000001</v>
      </c>
      <c r="X875" s="21" t="s">
        <v>2015</v>
      </c>
      <c r="Y875" s="21" t="s">
        <v>2342</v>
      </c>
      <c r="Z875" s="21" t="s">
        <v>2342</v>
      </c>
      <c r="AA875" s="21" t="s">
        <v>2342</v>
      </c>
      <c r="AB875" s="21" t="s">
        <v>2342</v>
      </c>
      <c r="AC875" s="21" t="s">
        <v>2342</v>
      </c>
      <c r="AD875" s="21" t="s">
        <v>2342</v>
      </c>
      <c r="AE875" s="21" t="s">
        <v>2015</v>
      </c>
      <c r="AF875" s="21" t="s">
        <v>2015</v>
      </c>
      <c r="AG875" s="21" t="s">
        <v>2015</v>
      </c>
      <c r="AH875" s="21" t="s">
        <v>2015</v>
      </c>
      <c r="AI875" s="21" t="s">
        <v>2015</v>
      </c>
      <c r="AJ875" s="21" t="s">
        <v>2015</v>
      </c>
      <c r="AK875" s="21" t="s">
        <v>2015</v>
      </c>
      <c r="AL875" s="21" t="s">
        <v>4803</v>
      </c>
    </row>
    <row r="876" spans="1:38" ht="15" customHeight="1">
      <c r="A876" s="21">
        <v>159895</v>
      </c>
      <c r="B876" s="21">
        <v>661696</v>
      </c>
      <c r="C876" s="21" t="s">
        <v>196</v>
      </c>
      <c r="D876" s="21" t="s">
        <v>2184</v>
      </c>
      <c r="E876" s="21" t="s">
        <v>6</v>
      </c>
      <c r="F876" s="21" t="s">
        <v>4875</v>
      </c>
      <c r="G876" s="21" t="s">
        <v>2340</v>
      </c>
      <c r="H876" s="21" t="s">
        <v>2341</v>
      </c>
      <c r="I876" s="21" t="s">
        <v>2015</v>
      </c>
      <c r="J876" s="21" t="s">
        <v>2342</v>
      </c>
      <c r="K876" s="21" t="s">
        <v>1278</v>
      </c>
      <c r="L876" s="21" t="s">
        <v>3665</v>
      </c>
      <c r="M876" s="21"/>
      <c r="N876" s="21" t="s">
        <v>3651</v>
      </c>
      <c r="O876" s="21" t="s">
        <v>2345</v>
      </c>
      <c r="P876" s="21" t="s">
        <v>3652</v>
      </c>
      <c r="Q876" s="21">
        <v>150</v>
      </c>
      <c r="R876" s="21">
        <v>27</v>
      </c>
      <c r="S876" s="21">
        <v>254</v>
      </c>
      <c r="T876" s="21">
        <v>431</v>
      </c>
      <c r="U876" s="21">
        <v>0.34799999999999998</v>
      </c>
      <c r="V876" s="21">
        <v>6.2600000000000003E-2</v>
      </c>
      <c r="W876" s="21">
        <v>0.41070000000000001</v>
      </c>
      <c r="X876" s="21" t="s">
        <v>2015</v>
      </c>
      <c r="Y876" s="21" t="s">
        <v>2342</v>
      </c>
      <c r="Z876" s="21" t="s">
        <v>2342</v>
      </c>
      <c r="AA876" s="21" t="s">
        <v>2342</v>
      </c>
      <c r="AB876" s="21" t="s">
        <v>2342</v>
      </c>
      <c r="AC876" s="21" t="s">
        <v>2342</v>
      </c>
      <c r="AD876" s="21" t="s">
        <v>2342</v>
      </c>
      <c r="AE876" s="21" t="s">
        <v>2015</v>
      </c>
      <c r="AF876" s="21" t="s">
        <v>2015</v>
      </c>
      <c r="AG876" s="21" t="s">
        <v>2015</v>
      </c>
      <c r="AH876" s="21" t="s">
        <v>2015</v>
      </c>
      <c r="AI876" s="21" t="s">
        <v>2015</v>
      </c>
      <c r="AJ876" s="21" t="s">
        <v>2015</v>
      </c>
      <c r="AK876" s="21" t="s">
        <v>2015</v>
      </c>
      <c r="AL876" s="21" t="s">
        <v>4803</v>
      </c>
    </row>
    <row r="877" spans="1:38" ht="15" customHeight="1">
      <c r="A877" s="21">
        <v>159895</v>
      </c>
      <c r="B877" s="21">
        <v>661697</v>
      </c>
      <c r="C877" s="21" t="s">
        <v>196</v>
      </c>
      <c r="D877" s="21" t="s">
        <v>2184</v>
      </c>
      <c r="E877" s="44" t="s">
        <v>6</v>
      </c>
      <c r="F877" s="21" t="s">
        <v>4875</v>
      </c>
      <c r="G877" s="21" t="s">
        <v>2340</v>
      </c>
      <c r="H877" s="21" t="s">
        <v>2341</v>
      </c>
      <c r="I877" s="21" t="s">
        <v>2015</v>
      </c>
      <c r="J877" s="21" t="s">
        <v>2342</v>
      </c>
      <c r="K877" s="21" t="s">
        <v>1280</v>
      </c>
      <c r="L877" s="21" t="s">
        <v>3667</v>
      </c>
      <c r="M877" s="21"/>
      <c r="N877" s="21" t="s">
        <v>2818</v>
      </c>
      <c r="O877" s="21" t="s">
        <v>2345</v>
      </c>
      <c r="P877" s="21" t="s">
        <v>2819</v>
      </c>
      <c r="Q877" s="21">
        <v>16</v>
      </c>
      <c r="R877" s="21">
        <v>10</v>
      </c>
      <c r="S877" s="21">
        <v>614</v>
      </c>
      <c r="T877" s="21">
        <v>640</v>
      </c>
      <c r="U877" s="21">
        <v>2.5000000000000001E-2</v>
      </c>
      <c r="V877" s="21">
        <v>1.5599999999999999E-2</v>
      </c>
      <c r="W877" s="21">
        <v>4.0599999999999997E-2</v>
      </c>
      <c r="X877" s="21" t="s">
        <v>2015</v>
      </c>
      <c r="Y877" s="21" t="s">
        <v>2342</v>
      </c>
      <c r="Z877" s="21" t="s">
        <v>2342</v>
      </c>
      <c r="AA877" s="21" t="s">
        <v>2342</v>
      </c>
      <c r="AB877" s="21" t="s">
        <v>2342</v>
      </c>
      <c r="AC877" s="21" t="s">
        <v>2342</v>
      </c>
      <c r="AD877" s="21" t="s">
        <v>2342</v>
      </c>
      <c r="AE877" s="21" t="s">
        <v>2015</v>
      </c>
      <c r="AF877" s="21" t="s">
        <v>2015</v>
      </c>
      <c r="AG877" s="21" t="s">
        <v>2015</v>
      </c>
      <c r="AH877" s="21" t="s">
        <v>2015</v>
      </c>
      <c r="AI877" s="21" t="s">
        <v>2015</v>
      </c>
      <c r="AJ877" s="21" t="s">
        <v>2015</v>
      </c>
      <c r="AK877" s="21" t="s">
        <v>2015</v>
      </c>
      <c r="AL877" s="21" t="s">
        <v>4803</v>
      </c>
    </row>
    <row r="878" spans="1:38" ht="15" customHeight="1">
      <c r="A878" s="21">
        <v>159895</v>
      </c>
      <c r="B878" s="21">
        <v>661698</v>
      </c>
      <c r="C878" s="21" t="s">
        <v>196</v>
      </c>
      <c r="D878" s="21" t="s">
        <v>2184</v>
      </c>
      <c r="E878" s="21" t="s">
        <v>6</v>
      </c>
      <c r="F878" s="21" t="s">
        <v>4875</v>
      </c>
      <c r="G878" s="21" t="s">
        <v>2340</v>
      </c>
      <c r="H878" s="21" t="s">
        <v>2341</v>
      </c>
      <c r="I878" s="21" t="s">
        <v>2015</v>
      </c>
      <c r="J878" s="21" t="s">
        <v>2342</v>
      </c>
      <c r="K878" s="21" t="s">
        <v>1282</v>
      </c>
      <c r="L878" s="21" t="s">
        <v>3669</v>
      </c>
      <c r="M878" s="21"/>
      <c r="N878" s="21" t="s">
        <v>2883</v>
      </c>
      <c r="O878" s="21" t="s">
        <v>2345</v>
      </c>
      <c r="P878" s="21" t="s">
        <v>3656</v>
      </c>
      <c r="Q878" s="21">
        <v>45</v>
      </c>
      <c r="R878" s="21">
        <v>8</v>
      </c>
      <c r="S878" s="21">
        <v>538</v>
      </c>
      <c r="T878" s="21">
        <v>591</v>
      </c>
      <c r="U878" s="21">
        <v>7.6100000000000001E-2</v>
      </c>
      <c r="V878" s="21">
        <v>1.35E-2</v>
      </c>
      <c r="W878" s="21">
        <v>8.9700000000000002E-2</v>
      </c>
      <c r="X878" s="21" t="s">
        <v>2015</v>
      </c>
      <c r="Y878" s="21" t="s">
        <v>2342</v>
      </c>
      <c r="Z878" s="21" t="s">
        <v>2342</v>
      </c>
      <c r="AA878" s="21" t="s">
        <v>2342</v>
      </c>
      <c r="AB878" s="21" t="s">
        <v>2342</v>
      </c>
      <c r="AC878" s="21" t="s">
        <v>2342</v>
      </c>
      <c r="AD878" s="21" t="s">
        <v>2342</v>
      </c>
      <c r="AE878" s="21" t="s">
        <v>2015</v>
      </c>
      <c r="AF878" s="21" t="s">
        <v>2015</v>
      </c>
      <c r="AG878" s="21" t="s">
        <v>2015</v>
      </c>
      <c r="AH878" s="21" t="s">
        <v>2015</v>
      </c>
      <c r="AI878" s="21" t="s">
        <v>2015</v>
      </c>
      <c r="AJ878" s="21" t="s">
        <v>2015</v>
      </c>
      <c r="AK878" s="21" t="s">
        <v>2015</v>
      </c>
      <c r="AL878" s="21" t="s">
        <v>4803</v>
      </c>
    </row>
    <row r="879" spans="1:38" ht="15" customHeight="1">
      <c r="A879" s="21">
        <v>159895</v>
      </c>
      <c r="B879" s="21">
        <v>661699</v>
      </c>
      <c r="C879" s="21" t="s">
        <v>196</v>
      </c>
      <c r="D879" s="21" t="s">
        <v>2184</v>
      </c>
      <c r="E879" s="21" t="s">
        <v>6</v>
      </c>
      <c r="F879" s="21" t="s">
        <v>4875</v>
      </c>
      <c r="G879" s="21" t="s">
        <v>2340</v>
      </c>
      <c r="H879" s="21" t="s">
        <v>2341</v>
      </c>
      <c r="I879" s="21" t="s">
        <v>2015</v>
      </c>
      <c r="J879" s="21" t="s">
        <v>2342</v>
      </c>
      <c r="K879" s="21" t="s">
        <v>1283</v>
      </c>
      <c r="L879" s="21" t="s">
        <v>3670</v>
      </c>
      <c r="M879" s="21"/>
      <c r="N879" s="21" t="s">
        <v>2883</v>
      </c>
      <c r="O879" s="21" t="s">
        <v>2345</v>
      </c>
      <c r="P879" s="21" t="s">
        <v>3654</v>
      </c>
      <c r="Q879" s="21">
        <v>73</v>
      </c>
      <c r="R879" s="21">
        <v>28</v>
      </c>
      <c r="S879" s="21">
        <v>430</v>
      </c>
      <c r="T879" s="21">
        <v>531</v>
      </c>
      <c r="U879" s="21">
        <v>0.13750000000000001</v>
      </c>
      <c r="V879" s="21">
        <v>5.2699999999999997E-2</v>
      </c>
      <c r="W879" s="21">
        <v>0.19020000000000001</v>
      </c>
      <c r="X879" s="21" t="s">
        <v>2015</v>
      </c>
      <c r="Y879" s="21" t="s">
        <v>2342</v>
      </c>
      <c r="Z879" s="21" t="s">
        <v>2342</v>
      </c>
      <c r="AA879" s="21" t="s">
        <v>2342</v>
      </c>
      <c r="AB879" s="21" t="s">
        <v>2342</v>
      </c>
      <c r="AC879" s="21" t="s">
        <v>2342</v>
      </c>
      <c r="AD879" s="21" t="s">
        <v>2342</v>
      </c>
      <c r="AE879" s="21" t="s">
        <v>2015</v>
      </c>
      <c r="AF879" s="21" t="s">
        <v>2015</v>
      </c>
      <c r="AG879" s="21" t="s">
        <v>2015</v>
      </c>
      <c r="AH879" s="21" t="s">
        <v>2015</v>
      </c>
      <c r="AI879" s="21" t="s">
        <v>2015</v>
      </c>
      <c r="AJ879" s="21" t="s">
        <v>2015</v>
      </c>
      <c r="AK879" s="21" t="s">
        <v>2015</v>
      </c>
      <c r="AL879" s="21" t="s">
        <v>4803</v>
      </c>
    </row>
    <row r="880" spans="1:38" ht="15" customHeight="1">
      <c r="A880" s="21">
        <v>159895</v>
      </c>
      <c r="B880" s="21">
        <v>661700</v>
      </c>
      <c r="C880" s="21" t="s">
        <v>196</v>
      </c>
      <c r="D880" s="21" t="s">
        <v>2184</v>
      </c>
      <c r="E880" s="21" t="s">
        <v>6</v>
      </c>
      <c r="F880" s="21" t="s">
        <v>4875</v>
      </c>
      <c r="G880" s="21" t="s">
        <v>2340</v>
      </c>
      <c r="H880" s="21" t="s">
        <v>2341</v>
      </c>
      <c r="I880" s="21" t="s">
        <v>2015</v>
      </c>
      <c r="J880" s="21" t="s">
        <v>2342</v>
      </c>
      <c r="K880" s="21" t="s">
        <v>1284</v>
      </c>
      <c r="L880" s="21" t="s">
        <v>3671</v>
      </c>
      <c r="M880" s="21"/>
      <c r="N880" s="21" t="s">
        <v>3651</v>
      </c>
      <c r="O880" s="21" t="s">
        <v>2345</v>
      </c>
      <c r="P880" s="21" t="s">
        <v>3652</v>
      </c>
      <c r="Q880" s="21">
        <v>24</v>
      </c>
      <c r="R880" s="21">
        <v>11</v>
      </c>
      <c r="S880" s="21">
        <v>591</v>
      </c>
      <c r="T880" s="21">
        <v>626</v>
      </c>
      <c r="U880" s="21">
        <v>3.8300000000000001E-2</v>
      </c>
      <c r="V880" s="21">
        <v>1.7600000000000001E-2</v>
      </c>
      <c r="W880" s="21">
        <v>5.5899999999999998E-2</v>
      </c>
      <c r="X880" s="21" t="s">
        <v>2015</v>
      </c>
      <c r="Y880" s="21" t="s">
        <v>2342</v>
      </c>
      <c r="Z880" s="21" t="s">
        <v>2342</v>
      </c>
      <c r="AA880" s="21" t="s">
        <v>2342</v>
      </c>
      <c r="AB880" s="21" t="s">
        <v>2342</v>
      </c>
      <c r="AC880" s="21" t="s">
        <v>2342</v>
      </c>
      <c r="AD880" s="21" t="s">
        <v>2342</v>
      </c>
      <c r="AE880" s="21" t="s">
        <v>2015</v>
      </c>
      <c r="AF880" s="21" t="s">
        <v>2015</v>
      </c>
      <c r="AG880" s="21" t="s">
        <v>2015</v>
      </c>
      <c r="AH880" s="21" t="s">
        <v>2015</v>
      </c>
      <c r="AI880" s="21" t="s">
        <v>2015</v>
      </c>
      <c r="AJ880" s="21" t="s">
        <v>2015</v>
      </c>
      <c r="AK880" s="21" t="s">
        <v>2015</v>
      </c>
      <c r="AL880" s="21" t="s">
        <v>4803</v>
      </c>
    </row>
    <row r="881" spans="1:38" ht="15" customHeight="1">
      <c r="A881" s="21">
        <v>159895</v>
      </c>
      <c r="B881" s="21">
        <v>661701</v>
      </c>
      <c r="C881" s="21" t="s">
        <v>196</v>
      </c>
      <c r="D881" s="21" t="s">
        <v>2184</v>
      </c>
      <c r="E881" s="44" t="s">
        <v>6</v>
      </c>
      <c r="F881" s="21" t="s">
        <v>4875</v>
      </c>
      <c r="G881" s="21" t="s">
        <v>2340</v>
      </c>
      <c r="H881" s="21" t="s">
        <v>2341</v>
      </c>
      <c r="I881" s="21" t="s">
        <v>2015</v>
      </c>
      <c r="J881" s="21" t="s">
        <v>2342</v>
      </c>
      <c r="K881" s="21" t="s">
        <v>1288</v>
      </c>
      <c r="L881" s="21" t="s">
        <v>3675</v>
      </c>
      <c r="M881" s="21"/>
      <c r="N881" s="21" t="s">
        <v>2883</v>
      </c>
      <c r="O881" s="21" t="s">
        <v>2345</v>
      </c>
      <c r="P881" s="21" t="s">
        <v>3656</v>
      </c>
      <c r="Q881" s="21">
        <v>60</v>
      </c>
      <c r="R881" s="21">
        <v>16</v>
      </c>
      <c r="S881" s="21">
        <v>388</v>
      </c>
      <c r="T881" s="21">
        <v>464</v>
      </c>
      <c r="U881" s="21">
        <v>0.1293</v>
      </c>
      <c r="V881" s="21">
        <v>3.4500000000000003E-2</v>
      </c>
      <c r="W881" s="21">
        <v>0.1638</v>
      </c>
      <c r="X881" s="21" t="s">
        <v>2015</v>
      </c>
      <c r="Y881" s="21" t="s">
        <v>2342</v>
      </c>
      <c r="Z881" s="21" t="s">
        <v>2342</v>
      </c>
      <c r="AA881" s="21" t="s">
        <v>2342</v>
      </c>
      <c r="AB881" s="21" t="s">
        <v>2342</v>
      </c>
      <c r="AC881" s="21" t="s">
        <v>2342</v>
      </c>
      <c r="AD881" s="21" t="s">
        <v>2342</v>
      </c>
      <c r="AE881" s="21" t="s">
        <v>2015</v>
      </c>
      <c r="AF881" s="21" t="s">
        <v>2015</v>
      </c>
      <c r="AG881" s="21" t="s">
        <v>2015</v>
      </c>
      <c r="AH881" s="21" t="s">
        <v>2015</v>
      </c>
      <c r="AI881" s="21" t="s">
        <v>2015</v>
      </c>
      <c r="AJ881" s="21" t="s">
        <v>2015</v>
      </c>
      <c r="AK881" s="21" t="s">
        <v>2015</v>
      </c>
      <c r="AL881" s="21" t="s">
        <v>4803</v>
      </c>
    </row>
    <row r="882" spans="1:38" ht="15" customHeight="1">
      <c r="A882" s="21">
        <v>159895</v>
      </c>
      <c r="B882" s="21">
        <v>661702</v>
      </c>
      <c r="C882" s="21" t="s">
        <v>196</v>
      </c>
      <c r="D882" s="21" t="s">
        <v>2184</v>
      </c>
      <c r="E882" s="21" t="s">
        <v>6</v>
      </c>
      <c r="F882" s="21" t="s">
        <v>4875</v>
      </c>
      <c r="G882" s="21" t="s">
        <v>2340</v>
      </c>
      <c r="H882" s="21" t="s">
        <v>2341</v>
      </c>
      <c r="I882" s="21" t="s">
        <v>2015</v>
      </c>
      <c r="J882" s="21" t="s">
        <v>2342</v>
      </c>
      <c r="K882" s="21" t="s">
        <v>553</v>
      </c>
      <c r="L882" s="21" t="s">
        <v>3677</v>
      </c>
      <c r="M882" s="21"/>
      <c r="N882" s="21" t="s">
        <v>3350</v>
      </c>
      <c r="O882" s="21" t="s">
        <v>2345</v>
      </c>
      <c r="P882" s="21" t="s">
        <v>3291</v>
      </c>
      <c r="Q882" s="21">
        <v>6</v>
      </c>
      <c r="R882" s="21">
        <v>10</v>
      </c>
      <c r="S882" s="21">
        <v>432</v>
      </c>
      <c r="T882" s="21">
        <v>448</v>
      </c>
      <c r="U882" s="21">
        <v>1.34E-2</v>
      </c>
      <c r="V882" s="21">
        <v>2.23E-2</v>
      </c>
      <c r="W882" s="21">
        <v>3.5700000000000003E-2</v>
      </c>
      <c r="X882" s="21" t="s">
        <v>2015</v>
      </c>
      <c r="Y882" s="21" t="s">
        <v>2342</v>
      </c>
      <c r="Z882" s="21" t="s">
        <v>2342</v>
      </c>
      <c r="AA882" s="21" t="s">
        <v>2342</v>
      </c>
      <c r="AB882" s="21" t="s">
        <v>2342</v>
      </c>
      <c r="AC882" s="21" t="s">
        <v>2342</v>
      </c>
      <c r="AD882" s="21" t="s">
        <v>2342</v>
      </c>
      <c r="AE882" s="21" t="s">
        <v>2015</v>
      </c>
      <c r="AF882" s="21" t="s">
        <v>2015</v>
      </c>
      <c r="AG882" s="21" t="s">
        <v>2015</v>
      </c>
      <c r="AH882" s="21" t="s">
        <v>2015</v>
      </c>
      <c r="AI882" s="21" t="s">
        <v>2015</v>
      </c>
      <c r="AJ882" s="21" t="s">
        <v>2015</v>
      </c>
      <c r="AK882" s="21" t="s">
        <v>2015</v>
      </c>
      <c r="AL882" s="21" t="s">
        <v>4803</v>
      </c>
    </row>
    <row r="883" spans="1:38" ht="15" customHeight="1">
      <c r="A883" s="21">
        <v>159895</v>
      </c>
      <c r="B883" s="21">
        <v>661703</v>
      </c>
      <c r="C883" s="21" t="s">
        <v>196</v>
      </c>
      <c r="D883" s="21" t="s">
        <v>2184</v>
      </c>
      <c r="E883" s="21" t="s">
        <v>6</v>
      </c>
      <c r="F883" s="21" t="s">
        <v>4875</v>
      </c>
      <c r="G883" s="21" t="s">
        <v>2340</v>
      </c>
      <c r="H883" s="21" t="s">
        <v>2341</v>
      </c>
      <c r="I883" s="21" t="s">
        <v>2015</v>
      </c>
      <c r="J883" s="21" t="s">
        <v>2342</v>
      </c>
      <c r="K883" s="21" t="s">
        <v>1291</v>
      </c>
      <c r="L883" s="21" t="s">
        <v>3679</v>
      </c>
      <c r="M883" s="21"/>
      <c r="N883" s="21" t="s">
        <v>2818</v>
      </c>
      <c r="O883" s="21" t="s">
        <v>2345</v>
      </c>
      <c r="P883" s="21" t="s">
        <v>2819</v>
      </c>
      <c r="Q883" s="21">
        <v>31</v>
      </c>
      <c r="R883" s="21">
        <v>13</v>
      </c>
      <c r="S883" s="21">
        <v>389</v>
      </c>
      <c r="T883" s="21">
        <v>433</v>
      </c>
      <c r="U883" s="21">
        <v>7.1599999999999997E-2</v>
      </c>
      <c r="V883" s="21">
        <v>0.03</v>
      </c>
      <c r="W883" s="21">
        <v>0.1016</v>
      </c>
      <c r="X883" s="21" t="s">
        <v>2015</v>
      </c>
      <c r="Y883" s="21" t="s">
        <v>2342</v>
      </c>
      <c r="Z883" s="21" t="s">
        <v>2342</v>
      </c>
      <c r="AA883" s="21" t="s">
        <v>2342</v>
      </c>
      <c r="AB883" s="21" t="s">
        <v>2342</v>
      </c>
      <c r="AC883" s="21" t="s">
        <v>2342</v>
      </c>
      <c r="AD883" s="21" t="s">
        <v>2342</v>
      </c>
      <c r="AE883" s="21" t="s">
        <v>2015</v>
      </c>
      <c r="AF883" s="21" t="s">
        <v>2015</v>
      </c>
      <c r="AG883" s="21" t="s">
        <v>2015</v>
      </c>
      <c r="AH883" s="21" t="s">
        <v>2015</v>
      </c>
      <c r="AI883" s="21" t="s">
        <v>2015</v>
      </c>
      <c r="AJ883" s="21" t="s">
        <v>2015</v>
      </c>
      <c r="AK883" s="21" t="s">
        <v>2015</v>
      </c>
      <c r="AL883" s="21" t="s">
        <v>4803</v>
      </c>
    </row>
    <row r="884" spans="1:38" ht="15" customHeight="1">
      <c r="A884" s="21">
        <v>159895</v>
      </c>
      <c r="B884" s="21">
        <v>661704</v>
      </c>
      <c r="C884" s="21" t="s">
        <v>196</v>
      </c>
      <c r="D884" s="21" t="s">
        <v>2184</v>
      </c>
      <c r="E884" s="21" t="s">
        <v>6</v>
      </c>
      <c r="F884" s="21" t="s">
        <v>4875</v>
      </c>
      <c r="G884" s="21" t="s">
        <v>2340</v>
      </c>
      <c r="H884" s="21" t="s">
        <v>2341</v>
      </c>
      <c r="I884" s="21" t="s">
        <v>2015</v>
      </c>
      <c r="J884" s="21" t="s">
        <v>2342</v>
      </c>
      <c r="K884" s="21" t="s">
        <v>1292</v>
      </c>
      <c r="L884" s="21" t="s">
        <v>3680</v>
      </c>
      <c r="M884" s="21"/>
      <c r="N884" s="21" t="s">
        <v>2883</v>
      </c>
      <c r="O884" s="21" t="s">
        <v>2345</v>
      </c>
      <c r="P884" s="21" t="s">
        <v>3654</v>
      </c>
      <c r="Q884" s="21">
        <v>39</v>
      </c>
      <c r="R884" s="21">
        <v>17</v>
      </c>
      <c r="S884" s="21">
        <v>346</v>
      </c>
      <c r="T884" s="21">
        <v>402</v>
      </c>
      <c r="U884" s="21">
        <v>9.7000000000000003E-2</v>
      </c>
      <c r="V884" s="21">
        <v>4.2299999999999997E-2</v>
      </c>
      <c r="W884" s="21">
        <v>0.13930000000000001</v>
      </c>
      <c r="X884" s="21" t="s">
        <v>2015</v>
      </c>
      <c r="Y884" s="21" t="s">
        <v>2342</v>
      </c>
      <c r="Z884" s="21" t="s">
        <v>2342</v>
      </c>
      <c r="AA884" s="21" t="s">
        <v>2342</v>
      </c>
      <c r="AB884" s="21" t="s">
        <v>2342</v>
      </c>
      <c r="AC884" s="21" t="s">
        <v>2342</v>
      </c>
      <c r="AD884" s="21" t="s">
        <v>2342</v>
      </c>
      <c r="AE884" s="21" t="s">
        <v>2015</v>
      </c>
      <c r="AF884" s="21" t="s">
        <v>2015</v>
      </c>
      <c r="AG884" s="21" t="s">
        <v>2015</v>
      </c>
      <c r="AH884" s="21" t="s">
        <v>2015</v>
      </c>
      <c r="AI884" s="21" t="s">
        <v>2015</v>
      </c>
      <c r="AJ884" s="21" t="s">
        <v>2015</v>
      </c>
      <c r="AK884" s="21" t="s">
        <v>2015</v>
      </c>
      <c r="AL884" s="21" t="s">
        <v>4803</v>
      </c>
    </row>
    <row r="885" spans="1:38" ht="15" customHeight="1">
      <c r="A885" s="21">
        <v>159895</v>
      </c>
      <c r="B885" s="21">
        <v>661705</v>
      </c>
      <c r="C885" s="21" t="s">
        <v>196</v>
      </c>
      <c r="D885" s="21" t="s">
        <v>2184</v>
      </c>
      <c r="E885" s="21" t="s">
        <v>6</v>
      </c>
      <c r="F885" s="21" t="s">
        <v>4875</v>
      </c>
      <c r="G885" s="21" t="s">
        <v>2340</v>
      </c>
      <c r="H885" s="21" t="s">
        <v>2341</v>
      </c>
      <c r="I885" s="21" t="s">
        <v>2015</v>
      </c>
      <c r="J885" s="21" t="s">
        <v>2342</v>
      </c>
      <c r="K885" s="21" t="s">
        <v>1293</v>
      </c>
      <c r="L885" s="21" t="s">
        <v>3681</v>
      </c>
      <c r="M885" s="21"/>
      <c r="N885" s="21" t="s">
        <v>2883</v>
      </c>
      <c r="O885" s="21" t="s">
        <v>2345</v>
      </c>
      <c r="P885" s="21" t="s">
        <v>3654</v>
      </c>
      <c r="Q885" s="21">
        <v>102</v>
      </c>
      <c r="R885" s="21">
        <v>34</v>
      </c>
      <c r="S885" s="21">
        <v>340</v>
      </c>
      <c r="T885" s="21">
        <v>476</v>
      </c>
      <c r="U885" s="21">
        <v>0.21429999999999999</v>
      </c>
      <c r="V885" s="21">
        <v>7.1400000000000005E-2</v>
      </c>
      <c r="W885" s="21">
        <v>0.28570000000000001</v>
      </c>
      <c r="X885" s="21" t="s">
        <v>2015</v>
      </c>
      <c r="Y885" s="21" t="s">
        <v>2342</v>
      </c>
      <c r="Z885" s="21" t="s">
        <v>2342</v>
      </c>
      <c r="AA885" s="21" t="s">
        <v>2342</v>
      </c>
      <c r="AB885" s="21" t="s">
        <v>2342</v>
      </c>
      <c r="AC885" s="21" t="s">
        <v>2342</v>
      </c>
      <c r="AD885" s="21" t="s">
        <v>2342</v>
      </c>
      <c r="AE885" s="21" t="s">
        <v>2015</v>
      </c>
      <c r="AF885" s="21" t="s">
        <v>2015</v>
      </c>
      <c r="AG885" s="21" t="s">
        <v>2015</v>
      </c>
      <c r="AH885" s="21" t="s">
        <v>2015</v>
      </c>
      <c r="AI885" s="21" t="s">
        <v>2015</v>
      </c>
      <c r="AJ885" s="21" t="s">
        <v>2015</v>
      </c>
      <c r="AK885" s="21" t="s">
        <v>2015</v>
      </c>
      <c r="AL885" s="21" t="s">
        <v>4803</v>
      </c>
    </row>
    <row r="886" spans="1:38" ht="15" customHeight="1">
      <c r="A886" s="21">
        <v>159895</v>
      </c>
      <c r="B886" s="21">
        <v>661706</v>
      </c>
      <c r="C886" s="21" t="s">
        <v>196</v>
      </c>
      <c r="D886" s="21" t="s">
        <v>2184</v>
      </c>
      <c r="E886" s="21" t="s">
        <v>6</v>
      </c>
      <c r="F886" s="21" t="s">
        <v>4875</v>
      </c>
      <c r="G886" s="21" t="s">
        <v>2340</v>
      </c>
      <c r="H886" s="21" t="s">
        <v>2341</v>
      </c>
      <c r="I886" s="21" t="s">
        <v>2015</v>
      </c>
      <c r="J886" s="21" t="s">
        <v>2342</v>
      </c>
      <c r="K886" s="21" t="s">
        <v>1295</v>
      </c>
      <c r="L886" s="21" t="s">
        <v>3683</v>
      </c>
      <c r="M886" s="21"/>
      <c r="N886" s="21" t="s">
        <v>2883</v>
      </c>
      <c r="O886" s="21" t="s">
        <v>2345</v>
      </c>
      <c r="P886" s="21" t="s">
        <v>3654</v>
      </c>
      <c r="Q886" s="21">
        <v>148</v>
      </c>
      <c r="R886" s="21">
        <v>53</v>
      </c>
      <c r="S886" s="21">
        <v>461</v>
      </c>
      <c r="T886" s="21">
        <v>662</v>
      </c>
      <c r="U886" s="21">
        <v>0.22359999999999999</v>
      </c>
      <c r="V886" s="21">
        <v>8.0100000000000005E-2</v>
      </c>
      <c r="W886" s="21">
        <v>0.30359999999999998</v>
      </c>
      <c r="X886" s="21" t="s">
        <v>2015</v>
      </c>
      <c r="Y886" s="21" t="s">
        <v>2342</v>
      </c>
      <c r="Z886" s="21" t="s">
        <v>2342</v>
      </c>
      <c r="AA886" s="21" t="s">
        <v>2342</v>
      </c>
      <c r="AB886" s="21" t="s">
        <v>2342</v>
      </c>
      <c r="AC886" s="21" t="s">
        <v>2342</v>
      </c>
      <c r="AD886" s="21" t="s">
        <v>2342</v>
      </c>
      <c r="AE886" s="21" t="s">
        <v>2015</v>
      </c>
      <c r="AF886" s="21" t="s">
        <v>2015</v>
      </c>
      <c r="AG886" s="21" t="s">
        <v>2015</v>
      </c>
      <c r="AH886" s="21" t="s">
        <v>2015</v>
      </c>
      <c r="AI886" s="21" t="s">
        <v>2015</v>
      </c>
      <c r="AJ886" s="21" t="s">
        <v>2015</v>
      </c>
      <c r="AK886" s="21" t="s">
        <v>2015</v>
      </c>
      <c r="AL886" s="21" t="s">
        <v>4803</v>
      </c>
    </row>
    <row r="887" spans="1:38" ht="15" customHeight="1">
      <c r="A887" s="21">
        <v>159895</v>
      </c>
      <c r="B887" s="21">
        <v>661707</v>
      </c>
      <c r="C887" s="21" t="s">
        <v>196</v>
      </c>
      <c r="D887" s="21" t="s">
        <v>2184</v>
      </c>
      <c r="E887" s="21" t="s">
        <v>6</v>
      </c>
      <c r="F887" s="21" t="s">
        <v>4875</v>
      </c>
      <c r="G887" s="21" t="s">
        <v>2340</v>
      </c>
      <c r="H887" s="21" t="s">
        <v>2341</v>
      </c>
      <c r="I887" s="21" t="s">
        <v>2015</v>
      </c>
      <c r="J887" s="21" t="s">
        <v>2342</v>
      </c>
      <c r="K887" s="21" t="s">
        <v>1270</v>
      </c>
      <c r="L887" s="21" t="s">
        <v>3657</v>
      </c>
      <c r="M887" s="21"/>
      <c r="N887" s="21" t="s">
        <v>2883</v>
      </c>
      <c r="O887" s="21" t="s">
        <v>2345</v>
      </c>
      <c r="P887" s="21" t="s">
        <v>3654</v>
      </c>
      <c r="Q887" s="21">
        <v>113</v>
      </c>
      <c r="R887" s="21">
        <v>41</v>
      </c>
      <c r="S887" s="21">
        <v>739</v>
      </c>
      <c r="T887" s="21">
        <v>893</v>
      </c>
      <c r="U887" s="21">
        <v>0.1265</v>
      </c>
      <c r="V887" s="21">
        <v>4.5900000000000003E-2</v>
      </c>
      <c r="W887" s="21">
        <v>0.17249999999999999</v>
      </c>
      <c r="X887" s="21" t="s">
        <v>2015</v>
      </c>
      <c r="Y887" s="21" t="s">
        <v>2015</v>
      </c>
      <c r="Z887" s="21" t="s">
        <v>2015</v>
      </c>
      <c r="AA887" s="21" t="s">
        <v>2015</v>
      </c>
      <c r="AB887" s="21" t="s">
        <v>2015</v>
      </c>
      <c r="AC887" s="21" t="s">
        <v>2015</v>
      </c>
      <c r="AD887" s="21" t="s">
        <v>2015</v>
      </c>
      <c r="AE887" s="21" t="s">
        <v>2342</v>
      </c>
      <c r="AF887" s="21" t="s">
        <v>2342</v>
      </c>
      <c r="AG887" s="21" t="s">
        <v>2342</v>
      </c>
      <c r="AH887" s="21" t="s">
        <v>2015</v>
      </c>
      <c r="AI887" s="21" t="s">
        <v>2015</v>
      </c>
      <c r="AJ887" s="21" t="s">
        <v>2015</v>
      </c>
      <c r="AK887" s="21" t="s">
        <v>2015</v>
      </c>
      <c r="AL887" s="21" t="s">
        <v>4803</v>
      </c>
    </row>
    <row r="888" spans="1:38" ht="15" customHeight="1">
      <c r="A888" s="21">
        <v>159895</v>
      </c>
      <c r="B888" s="21">
        <v>661708</v>
      </c>
      <c r="C888" s="21" t="s">
        <v>196</v>
      </c>
      <c r="D888" s="21" t="s">
        <v>2184</v>
      </c>
      <c r="E888" s="21" t="s">
        <v>6</v>
      </c>
      <c r="F888" s="21" t="s">
        <v>4875</v>
      </c>
      <c r="G888" s="21" t="s">
        <v>2340</v>
      </c>
      <c r="H888" s="21" t="s">
        <v>2341</v>
      </c>
      <c r="I888" s="21" t="s">
        <v>2015</v>
      </c>
      <c r="J888" s="21" t="s">
        <v>2342</v>
      </c>
      <c r="K888" s="21" t="s">
        <v>1279</v>
      </c>
      <c r="L888" s="21" t="s">
        <v>3666</v>
      </c>
      <c r="M888" s="21"/>
      <c r="N888" s="21" t="s">
        <v>3651</v>
      </c>
      <c r="O888" s="21" t="s">
        <v>2345</v>
      </c>
      <c r="P888" s="21" t="s">
        <v>3652</v>
      </c>
      <c r="Q888" s="21">
        <v>113</v>
      </c>
      <c r="R888" s="21">
        <v>38</v>
      </c>
      <c r="S888" s="21">
        <v>570</v>
      </c>
      <c r="T888" s="21">
        <v>721</v>
      </c>
      <c r="U888" s="21">
        <v>0.15670000000000001</v>
      </c>
      <c r="V888" s="21">
        <v>5.2699999999999997E-2</v>
      </c>
      <c r="W888" s="21">
        <v>0.2094</v>
      </c>
      <c r="X888" s="21" t="s">
        <v>2015</v>
      </c>
      <c r="Y888" s="21" t="s">
        <v>2015</v>
      </c>
      <c r="Z888" s="21" t="s">
        <v>2015</v>
      </c>
      <c r="AA888" s="21" t="s">
        <v>2015</v>
      </c>
      <c r="AB888" s="21" t="s">
        <v>2015</v>
      </c>
      <c r="AC888" s="21" t="s">
        <v>2015</v>
      </c>
      <c r="AD888" s="21" t="s">
        <v>2015</v>
      </c>
      <c r="AE888" s="21" t="s">
        <v>2342</v>
      </c>
      <c r="AF888" s="21" t="s">
        <v>2342</v>
      </c>
      <c r="AG888" s="21" t="s">
        <v>2342</v>
      </c>
      <c r="AH888" s="21" t="s">
        <v>2015</v>
      </c>
      <c r="AI888" s="21" t="s">
        <v>2015</v>
      </c>
      <c r="AJ888" s="21" t="s">
        <v>2015</v>
      </c>
      <c r="AK888" s="21" t="s">
        <v>2015</v>
      </c>
      <c r="AL888" s="21" t="s">
        <v>4803</v>
      </c>
    </row>
    <row r="889" spans="1:38" ht="15" customHeight="1">
      <c r="A889" s="21">
        <v>159895</v>
      </c>
      <c r="B889" s="21">
        <v>661709</v>
      </c>
      <c r="C889" s="21" t="s">
        <v>196</v>
      </c>
      <c r="D889" s="21" t="s">
        <v>2184</v>
      </c>
      <c r="E889" s="21" t="s">
        <v>6</v>
      </c>
      <c r="F889" s="21" t="s">
        <v>4875</v>
      </c>
      <c r="G889" s="21" t="s">
        <v>2340</v>
      </c>
      <c r="H889" s="21" t="s">
        <v>2341</v>
      </c>
      <c r="I889" s="21" t="s">
        <v>2015</v>
      </c>
      <c r="J889" s="21" t="s">
        <v>2342</v>
      </c>
      <c r="K889" s="21" t="s">
        <v>1281</v>
      </c>
      <c r="L889" s="21" t="s">
        <v>3668</v>
      </c>
      <c r="M889" s="21"/>
      <c r="N889" s="21" t="s">
        <v>2818</v>
      </c>
      <c r="O889" s="21" t="s">
        <v>2345</v>
      </c>
      <c r="P889" s="21" t="s">
        <v>2819</v>
      </c>
      <c r="Q889" s="21">
        <v>88</v>
      </c>
      <c r="R889" s="21">
        <v>25</v>
      </c>
      <c r="S889" s="21">
        <v>731</v>
      </c>
      <c r="T889" s="21">
        <v>844</v>
      </c>
      <c r="U889" s="21">
        <v>0.1043</v>
      </c>
      <c r="V889" s="21">
        <v>2.9600000000000001E-2</v>
      </c>
      <c r="W889" s="21">
        <v>0.13389999999999999</v>
      </c>
      <c r="X889" s="21" t="s">
        <v>2015</v>
      </c>
      <c r="Y889" s="21" t="s">
        <v>2015</v>
      </c>
      <c r="Z889" s="21" t="s">
        <v>2015</v>
      </c>
      <c r="AA889" s="21" t="s">
        <v>2015</v>
      </c>
      <c r="AB889" s="21" t="s">
        <v>2015</v>
      </c>
      <c r="AC889" s="21" t="s">
        <v>2015</v>
      </c>
      <c r="AD889" s="21" t="s">
        <v>2015</v>
      </c>
      <c r="AE889" s="21" t="s">
        <v>2342</v>
      </c>
      <c r="AF889" s="21" t="s">
        <v>2342</v>
      </c>
      <c r="AG889" s="21" t="s">
        <v>2342</v>
      </c>
      <c r="AH889" s="21" t="s">
        <v>2015</v>
      </c>
      <c r="AI889" s="21" t="s">
        <v>2015</v>
      </c>
      <c r="AJ889" s="21" t="s">
        <v>2015</v>
      </c>
      <c r="AK889" s="21" t="s">
        <v>2015</v>
      </c>
      <c r="AL889" s="21" t="s">
        <v>4803</v>
      </c>
    </row>
    <row r="890" spans="1:38" ht="15" customHeight="1">
      <c r="A890" s="21">
        <v>159895</v>
      </c>
      <c r="B890" s="21">
        <v>661710</v>
      </c>
      <c r="C890" s="21" t="s">
        <v>196</v>
      </c>
      <c r="D890" s="21" t="s">
        <v>2184</v>
      </c>
      <c r="E890" s="21" t="s">
        <v>6</v>
      </c>
      <c r="F890" s="21" t="s">
        <v>4875</v>
      </c>
      <c r="G890" s="21" t="s">
        <v>2340</v>
      </c>
      <c r="H890" s="21" t="s">
        <v>2341</v>
      </c>
      <c r="I890" s="21" t="s">
        <v>2015</v>
      </c>
      <c r="J890" s="21" t="s">
        <v>2342</v>
      </c>
      <c r="K890" s="21" t="s">
        <v>1286</v>
      </c>
      <c r="L890" s="21" t="s">
        <v>3673</v>
      </c>
      <c r="M890" s="21"/>
      <c r="N890" s="21" t="s">
        <v>2883</v>
      </c>
      <c r="O890" s="21" t="s">
        <v>2345</v>
      </c>
      <c r="P890" s="21" t="s">
        <v>3654</v>
      </c>
      <c r="Q890" s="21">
        <v>86</v>
      </c>
      <c r="R890" s="21">
        <v>41</v>
      </c>
      <c r="S890" s="21">
        <v>698</v>
      </c>
      <c r="T890" s="21">
        <v>825</v>
      </c>
      <c r="U890" s="21">
        <v>0.1042</v>
      </c>
      <c r="V890" s="21">
        <v>4.9700000000000001E-2</v>
      </c>
      <c r="W890" s="21">
        <v>0.15390000000000001</v>
      </c>
      <c r="X890" s="21" t="s">
        <v>2015</v>
      </c>
      <c r="Y890" s="21" t="s">
        <v>2015</v>
      </c>
      <c r="Z890" s="21" t="s">
        <v>2015</v>
      </c>
      <c r="AA890" s="21" t="s">
        <v>2015</v>
      </c>
      <c r="AB890" s="21" t="s">
        <v>2015</v>
      </c>
      <c r="AC890" s="21" t="s">
        <v>2015</v>
      </c>
      <c r="AD890" s="21" t="s">
        <v>2015</v>
      </c>
      <c r="AE890" s="21" t="s">
        <v>2342</v>
      </c>
      <c r="AF890" s="21" t="s">
        <v>2342</v>
      </c>
      <c r="AG890" s="21" t="s">
        <v>2342</v>
      </c>
      <c r="AH890" s="21" t="s">
        <v>2015</v>
      </c>
      <c r="AI890" s="21" t="s">
        <v>2015</v>
      </c>
      <c r="AJ890" s="21" t="s">
        <v>2015</v>
      </c>
      <c r="AK890" s="21" t="s">
        <v>2015</v>
      </c>
      <c r="AL890" s="21" t="s">
        <v>4803</v>
      </c>
    </row>
    <row r="891" spans="1:38" ht="15" customHeight="1">
      <c r="A891" s="21">
        <v>159895</v>
      </c>
      <c r="B891" s="21">
        <v>661711</v>
      </c>
      <c r="C891" s="21" t="s">
        <v>196</v>
      </c>
      <c r="D891" s="21" t="s">
        <v>2184</v>
      </c>
      <c r="E891" s="44" t="s">
        <v>6</v>
      </c>
      <c r="F891" s="21" t="s">
        <v>4875</v>
      </c>
      <c r="G891" s="21" t="s">
        <v>2340</v>
      </c>
      <c r="H891" s="21" t="s">
        <v>2341</v>
      </c>
      <c r="I891" s="21" t="s">
        <v>2015</v>
      </c>
      <c r="J891" s="21" t="s">
        <v>2342</v>
      </c>
      <c r="K891" s="21" t="s">
        <v>1289</v>
      </c>
      <c r="L891" s="21" t="s">
        <v>3676</v>
      </c>
      <c r="M891" s="21"/>
      <c r="N891" s="21" t="s">
        <v>2883</v>
      </c>
      <c r="O891" s="21" t="s">
        <v>2345</v>
      </c>
      <c r="P891" s="21" t="s">
        <v>3656</v>
      </c>
      <c r="Q891" s="21">
        <v>139</v>
      </c>
      <c r="R891" s="21">
        <v>39</v>
      </c>
      <c r="S891" s="21">
        <v>987</v>
      </c>
      <c r="T891" s="21">
        <v>1165</v>
      </c>
      <c r="U891" s="21">
        <v>0.1193</v>
      </c>
      <c r="V891" s="21">
        <v>3.3500000000000002E-2</v>
      </c>
      <c r="W891" s="21">
        <v>0.15279999999999999</v>
      </c>
      <c r="X891" s="21" t="s">
        <v>2015</v>
      </c>
      <c r="Y891" s="21" t="s">
        <v>2015</v>
      </c>
      <c r="Z891" s="21" t="s">
        <v>2015</v>
      </c>
      <c r="AA891" s="21" t="s">
        <v>2015</v>
      </c>
      <c r="AB891" s="21" t="s">
        <v>2015</v>
      </c>
      <c r="AC891" s="21" t="s">
        <v>2015</v>
      </c>
      <c r="AD891" s="21" t="s">
        <v>2015</v>
      </c>
      <c r="AE891" s="21" t="s">
        <v>2342</v>
      </c>
      <c r="AF891" s="21" t="s">
        <v>2342</v>
      </c>
      <c r="AG891" s="21" t="s">
        <v>2342</v>
      </c>
      <c r="AH891" s="21" t="s">
        <v>2015</v>
      </c>
      <c r="AI891" s="21" t="s">
        <v>2015</v>
      </c>
      <c r="AJ891" s="21" t="s">
        <v>2015</v>
      </c>
      <c r="AK891" s="21" t="s">
        <v>2015</v>
      </c>
      <c r="AL891" s="21" t="s">
        <v>4803</v>
      </c>
    </row>
    <row r="892" spans="1:38" ht="15" customHeight="1">
      <c r="A892" s="21">
        <v>159895</v>
      </c>
      <c r="B892" s="21">
        <v>661712</v>
      </c>
      <c r="C892" s="21" t="s">
        <v>196</v>
      </c>
      <c r="D892" s="21" t="s">
        <v>2184</v>
      </c>
      <c r="E892" s="21" t="s">
        <v>6</v>
      </c>
      <c r="F892" s="21" t="s">
        <v>4875</v>
      </c>
      <c r="G892" s="21" t="s">
        <v>2340</v>
      </c>
      <c r="H892" s="21" t="s">
        <v>2341</v>
      </c>
      <c r="I892" s="21" t="s">
        <v>2015</v>
      </c>
      <c r="J892" s="21" t="s">
        <v>2342</v>
      </c>
      <c r="K892" s="21" t="s">
        <v>1290</v>
      </c>
      <c r="L892" s="21" t="s">
        <v>3678</v>
      </c>
      <c r="M892" s="21"/>
      <c r="N892" s="21" t="s">
        <v>2818</v>
      </c>
      <c r="O892" s="21" t="s">
        <v>2345</v>
      </c>
      <c r="P892" s="21" t="s">
        <v>2819</v>
      </c>
      <c r="Q892" s="21">
        <v>28</v>
      </c>
      <c r="R892" s="21">
        <v>10</v>
      </c>
      <c r="S892" s="21">
        <v>625</v>
      </c>
      <c r="T892" s="21">
        <v>663</v>
      </c>
      <c r="U892" s="21">
        <v>4.2200000000000001E-2</v>
      </c>
      <c r="V892" s="21">
        <v>1.5100000000000001E-2</v>
      </c>
      <c r="W892" s="21">
        <v>5.7299999999999997E-2</v>
      </c>
      <c r="X892" s="21" t="s">
        <v>2015</v>
      </c>
      <c r="Y892" s="21" t="s">
        <v>2015</v>
      </c>
      <c r="Z892" s="21" t="s">
        <v>2015</v>
      </c>
      <c r="AA892" s="21" t="s">
        <v>2015</v>
      </c>
      <c r="AB892" s="21" t="s">
        <v>2015</v>
      </c>
      <c r="AC892" s="21" t="s">
        <v>2015</v>
      </c>
      <c r="AD892" s="21" t="s">
        <v>2015</v>
      </c>
      <c r="AE892" s="21" t="s">
        <v>2342</v>
      </c>
      <c r="AF892" s="21" t="s">
        <v>2342</v>
      </c>
      <c r="AG892" s="21" t="s">
        <v>2342</v>
      </c>
      <c r="AH892" s="21" t="s">
        <v>2015</v>
      </c>
      <c r="AI892" s="21" t="s">
        <v>2015</v>
      </c>
      <c r="AJ892" s="21" t="s">
        <v>2015</v>
      </c>
      <c r="AK892" s="21" t="s">
        <v>2015</v>
      </c>
      <c r="AL892" s="21" t="s">
        <v>4803</v>
      </c>
    </row>
    <row r="893" spans="1:38" ht="15" customHeight="1">
      <c r="A893" s="21">
        <v>159895</v>
      </c>
      <c r="B893" s="21">
        <v>661713</v>
      </c>
      <c r="C893" s="21" t="s">
        <v>196</v>
      </c>
      <c r="D893" s="21" t="s">
        <v>2184</v>
      </c>
      <c r="E893" s="21" t="s">
        <v>6</v>
      </c>
      <c r="F893" s="21" t="s">
        <v>4875</v>
      </c>
      <c r="G893" s="21" t="s">
        <v>2340</v>
      </c>
      <c r="H893" s="21" t="s">
        <v>2341</v>
      </c>
      <c r="I893" s="21" t="s">
        <v>2015</v>
      </c>
      <c r="J893" s="21" t="s">
        <v>2342</v>
      </c>
      <c r="K893" s="21" t="s">
        <v>1268</v>
      </c>
      <c r="L893" s="21" t="s">
        <v>3653</v>
      </c>
      <c r="M893" s="21"/>
      <c r="N893" s="21" t="s">
        <v>2883</v>
      </c>
      <c r="O893" s="21" t="s">
        <v>2345</v>
      </c>
      <c r="P893" s="21" t="s">
        <v>3654</v>
      </c>
      <c r="Q893" s="21">
        <v>256</v>
      </c>
      <c r="R893" s="21">
        <v>100</v>
      </c>
      <c r="S893" s="21">
        <v>1472</v>
      </c>
      <c r="T893" s="21">
        <v>1828</v>
      </c>
      <c r="U893" s="21">
        <v>0.14000000000000001</v>
      </c>
      <c r="V893" s="21">
        <v>5.4699999999999999E-2</v>
      </c>
      <c r="W893" s="21">
        <v>0.19470000000000001</v>
      </c>
      <c r="X893" s="21" t="s">
        <v>2015</v>
      </c>
      <c r="Y893" s="21" t="s">
        <v>2015</v>
      </c>
      <c r="Z893" s="21" t="s">
        <v>2015</v>
      </c>
      <c r="AA893" s="21" t="s">
        <v>2015</v>
      </c>
      <c r="AB893" s="21" t="s">
        <v>2015</v>
      </c>
      <c r="AC893" s="21" t="s">
        <v>2015</v>
      </c>
      <c r="AD893" s="21" t="s">
        <v>2015</v>
      </c>
      <c r="AE893" s="21" t="s">
        <v>2015</v>
      </c>
      <c r="AF893" s="21" t="s">
        <v>2015</v>
      </c>
      <c r="AG893" s="21" t="s">
        <v>2015</v>
      </c>
      <c r="AH893" s="21" t="s">
        <v>2342</v>
      </c>
      <c r="AI893" s="21" t="s">
        <v>2342</v>
      </c>
      <c r="AJ893" s="21" t="s">
        <v>2342</v>
      </c>
      <c r="AK893" s="21" t="s">
        <v>2342</v>
      </c>
      <c r="AL893" s="21" t="s">
        <v>4803</v>
      </c>
    </row>
    <row r="894" spans="1:38" ht="15" customHeight="1">
      <c r="A894" s="21">
        <v>159895</v>
      </c>
      <c r="B894" s="21">
        <v>661714</v>
      </c>
      <c r="C894" s="21" t="s">
        <v>196</v>
      </c>
      <c r="D894" s="21" t="s">
        <v>2184</v>
      </c>
      <c r="E894" s="21" t="s">
        <v>6</v>
      </c>
      <c r="F894" s="21" t="s">
        <v>4875</v>
      </c>
      <c r="G894" s="21" t="s">
        <v>2340</v>
      </c>
      <c r="H894" s="21" t="s">
        <v>2341</v>
      </c>
      <c r="I894" s="21" t="s">
        <v>2015</v>
      </c>
      <c r="J894" s="21" t="s">
        <v>2342</v>
      </c>
      <c r="K894" s="21" t="s">
        <v>1277</v>
      </c>
      <c r="L894" s="21" t="s">
        <v>3664</v>
      </c>
      <c r="M894" s="21"/>
      <c r="N894" s="21" t="s">
        <v>3651</v>
      </c>
      <c r="O894" s="21" t="s">
        <v>2345</v>
      </c>
      <c r="P894" s="21" t="s">
        <v>3652</v>
      </c>
      <c r="Q894" s="21">
        <v>185</v>
      </c>
      <c r="R894" s="21">
        <v>70</v>
      </c>
      <c r="S894" s="21">
        <v>1287</v>
      </c>
      <c r="T894" s="21">
        <v>1542</v>
      </c>
      <c r="U894" s="21">
        <v>0.12</v>
      </c>
      <c r="V894" s="21">
        <v>4.5400000000000003E-2</v>
      </c>
      <c r="W894" s="21">
        <v>0.16539999999999999</v>
      </c>
      <c r="X894" s="21" t="s">
        <v>2015</v>
      </c>
      <c r="Y894" s="21" t="s">
        <v>2015</v>
      </c>
      <c r="Z894" s="21" t="s">
        <v>2015</v>
      </c>
      <c r="AA894" s="21" t="s">
        <v>2015</v>
      </c>
      <c r="AB894" s="21" t="s">
        <v>2015</v>
      </c>
      <c r="AC894" s="21" t="s">
        <v>2015</v>
      </c>
      <c r="AD894" s="21" t="s">
        <v>2015</v>
      </c>
      <c r="AE894" s="21" t="s">
        <v>2015</v>
      </c>
      <c r="AF894" s="21" t="s">
        <v>2015</v>
      </c>
      <c r="AG894" s="21" t="s">
        <v>2015</v>
      </c>
      <c r="AH894" s="21" t="s">
        <v>2342</v>
      </c>
      <c r="AI894" s="21" t="s">
        <v>2342</v>
      </c>
      <c r="AJ894" s="21" t="s">
        <v>2342</v>
      </c>
      <c r="AK894" s="21" t="s">
        <v>2342</v>
      </c>
      <c r="AL894" s="21" t="s">
        <v>4803</v>
      </c>
    </row>
    <row r="895" spans="1:38" ht="15" customHeight="1">
      <c r="A895" s="21">
        <v>159895</v>
      </c>
      <c r="B895" s="21">
        <v>661715</v>
      </c>
      <c r="C895" s="21" t="s">
        <v>196</v>
      </c>
      <c r="D895" s="21" t="s">
        <v>2184</v>
      </c>
      <c r="E895" s="21" t="s">
        <v>6</v>
      </c>
      <c r="F895" s="21" t="s">
        <v>4875</v>
      </c>
      <c r="G895" s="21" t="s">
        <v>2340</v>
      </c>
      <c r="H895" s="21" t="s">
        <v>2341</v>
      </c>
      <c r="I895" s="21" t="s">
        <v>2015</v>
      </c>
      <c r="J895" s="21" t="s">
        <v>2342</v>
      </c>
      <c r="K895" s="21" t="s">
        <v>1294</v>
      </c>
      <c r="L895" s="21" t="s">
        <v>3682</v>
      </c>
      <c r="M895" s="21"/>
      <c r="N895" s="21" t="s">
        <v>2818</v>
      </c>
      <c r="O895" s="21" t="s">
        <v>2345</v>
      </c>
      <c r="P895" s="21" t="s">
        <v>2819</v>
      </c>
      <c r="Q895" s="21">
        <v>111</v>
      </c>
      <c r="R895" s="21">
        <v>42</v>
      </c>
      <c r="S895" s="21">
        <v>1502</v>
      </c>
      <c r="T895" s="21">
        <v>1655</v>
      </c>
      <c r="U895" s="21">
        <v>6.7100000000000007E-2</v>
      </c>
      <c r="V895" s="21">
        <v>2.5399999999999999E-2</v>
      </c>
      <c r="W895" s="21">
        <v>9.2399999999999996E-2</v>
      </c>
      <c r="X895" s="21" t="s">
        <v>2015</v>
      </c>
      <c r="Y895" s="21" t="s">
        <v>2015</v>
      </c>
      <c r="Z895" s="21" t="s">
        <v>2015</v>
      </c>
      <c r="AA895" s="21" t="s">
        <v>2015</v>
      </c>
      <c r="AB895" s="21" t="s">
        <v>2015</v>
      </c>
      <c r="AC895" s="21" t="s">
        <v>2015</v>
      </c>
      <c r="AD895" s="21" t="s">
        <v>2015</v>
      </c>
      <c r="AE895" s="21" t="s">
        <v>2015</v>
      </c>
      <c r="AF895" s="21" t="s">
        <v>2015</v>
      </c>
      <c r="AG895" s="21" t="s">
        <v>2015</v>
      </c>
      <c r="AH895" s="21" t="s">
        <v>2342</v>
      </c>
      <c r="AI895" s="21" t="s">
        <v>2342</v>
      </c>
      <c r="AJ895" s="21" t="s">
        <v>2342</v>
      </c>
      <c r="AK895" s="21" t="s">
        <v>2342</v>
      </c>
      <c r="AL895" s="21" t="s">
        <v>4803</v>
      </c>
    </row>
    <row r="896" spans="1:38" ht="15" customHeight="1">
      <c r="A896" s="21">
        <v>159895</v>
      </c>
      <c r="B896" s="21">
        <v>661716</v>
      </c>
      <c r="C896" s="21" t="s">
        <v>196</v>
      </c>
      <c r="D896" s="21" t="s">
        <v>2184</v>
      </c>
      <c r="E896" s="44" t="s">
        <v>6</v>
      </c>
      <c r="F896" s="21" t="s">
        <v>4875</v>
      </c>
      <c r="G896" s="21" t="s">
        <v>2340</v>
      </c>
      <c r="H896" s="21" t="s">
        <v>2341</v>
      </c>
      <c r="I896" s="21" t="s">
        <v>2015</v>
      </c>
      <c r="J896" s="21" t="s">
        <v>2342</v>
      </c>
      <c r="K896" s="21" t="s">
        <v>1287</v>
      </c>
      <c r="L896" s="21" t="s">
        <v>3674</v>
      </c>
      <c r="M896" s="21"/>
      <c r="N896" s="21" t="s">
        <v>2883</v>
      </c>
      <c r="O896" s="21" t="s">
        <v>2345</v>
      </c>
      <c r="P896" s="21" t="s">
        <v>3656</v>
      </c>
      <c r="Q896" s="21">
        <v>27</v>
      </c>
      <c r="R896" s="21">
        <v>5</v>
      </c>
      <c r="S896" s="21">
        <v>86</v>
      </c>
      <c r="T896" s="21">
        <v>118</v>
      </c>
      <c r="U896" s="21">
        <v>0.2288</v>
      </c>
      <c r="V896" s="21">
        <v>4.24E-2</v>
      </c>
      <c r="W896" s="21">
        <v>0.2712</v>
      </c>
      <c r="X896" s="21" t="s">
        <v>2015</v>
      </c>
      <c r="Y896" s="21" t="s">
        <v>2015</v>
      </c>
      <c r="Z896" s="21" t="s">
        <v>2015</v>
      </c>
      <c r="AA896" s="21" t="s">
        <v>2015</v>
      </c>
      <c r="AB896" s="21" t="s">
        <v>2015</v>
      </c>
      <c r="AC896" s="21" t="s">
        <v>2015</v>
      </c>
      <c r="AD896" s="21" t="s">
        <v>2015</v>
      </c>
      <c r="AE896" s="21" t="s">
        <v>2015</v>
      </c>
      <c r="AF896" s="21" t="s">
        <v>2015</v>
      </c>
      <c r="AG896" s="21" t="s">
        <v>2015</v>
      </c>
      <c r="AH896" s="21" t="s">
        <v>2342</v>
      </c>
      <c r="AI896" s="21" t="s">
        <v>2342</v>
      </c>
      <c r="AJ896" s="21" t="s">
        <v>2342</v>
      </c>
      <c r="AK896" s="21" t="s">
        <v>2342</v>
      </c>
      <c r="AL896" s="21" t="s">
        <v>4803</v>
      </c>
    </row>
    <row r="897" spans="1:38" ht="15" customHeight="1">
      <c r="A897" s="21">
        <v>159930</v>
      </c>
      <c r="B897" s="21">
        <v>661718</v>
      </c>
      <c r="C897" s="21" t="s">
        <v>262</v>
      </c>
      <c r="D897" s="21" t="s">
        <v>2250</v>
      </c>
      <c r="E897" s="21" t="s">
        <v>9</v>
      </c>
      <c r="F897" s="21" t="s">
        <v>4863</v>
      </c>
      <c r="G897" s="21" t="s">
        <v>2340</v>
      </c>
      <c r="H897" s="21" t="s">
        <v>2341</v>
      </c>
      <c r="I897" s="21" t="s">
        <v>2015</v>
      </c>
      <c r="J897" s="21" t="s">
        <v>2342</v>
      </c>
      <c r="K897" s="21" t="s">
        <v>1680</v>
      </c>
      <c r="L897" s="21" t="s">
        <v>5542</v>
      </c>
      <c r="M897" s="21"/>
      <c r="N897" s="21" t="s">
        <v>3319</v>
      </c>
      <c r="O897" s="21" t="s">
        <v>2345</v>
      </c>
      <c r="P897" s="21" t="s">
        <v>4181</v>
      </c>
      <c r="Q897" s="21">
        <v>211</v>
      </c>
      <c r="R897" s="21">
        <v>46</v>
      </c>
      <c r="S897" s="21">
        <v>407</v>
      </c>
      <c r="T897" s="21">
        <v>664</v>
      </c>
      <c r="U897" s="21">
        <v>0.31780000000000003</v>
      </c>
      <c r="V897" s="21">
        <v>6.93E-2</v>
      </c>
      <c r="W897" s="21">
        <v>0.38700000000000001</v>
      </c>
      <c r="X897" s="21" t="s">
        <v>2015</v>
      </c>
      <c r="Y897" s="21" t="s">
        <v>2015</v>
      </c>
      <c r="Z897" s="21" t="s">
        <v>2015</v>
      </c>
      <c r="AA897" s="21" t="s">
        <v>2015</v>
      </c>
      <c r="AB897" s="21" t="s">
        <v>2015</v>
      </c>
      <c r="AC897" s="21" t="s">
        <v>2015</v>
      </c>
      <c r="AD897" s="21" t="s">
        <v>2015</v>
      </c>
      <c r="AE897" s="21" t="s">
        <v>2342</v>
      </c>
      <c r="AF897" s="21" t="s">
        <v>2342</v>
      </c>
      <c r="AG897" s="21" t="s">
        <v>2342</v>
      </c>
      <c r="AH897" s="21" t="s">
        <v>2015</v>
      </c>
      <c r="AI897" s="21" t="s">
        <v>2015</v>
      </c>
      <c r="AJ897" s="21" t="s">
        <v>2015</v>
      </c>
      <c r="AK897" s="21" t="s">
        <v>2015</v>
      </c>
      <c r="AL897" s="21" t="s">
        <v>4803</v>
      </c>
    </row>
    <row r="898" spans="1:38" ht="15" customHeight="1">
      <c r="A898" s="21">
        <v>159930</v>
      </c>
      <c r="B898" s="21">
        <v>661719</v>
      </c>
      <c r="C898" s="21" t="s">
        <v>262</v>
      </c>
      <c r="D898" s="21" t="s">
        <v>2250</v>
      </c>
      <c r="E898" s="21" t="s">
        <v>9</v>
      </c>
      <c r="F898" s="21" t="s">
        <v>4863</v>
      </c>
      <c r="G898" s="21" t="s">
        <v>2340</v>
      </c>
      <c r="H898" s="21" t="s">
        <v>2341</v>
      </c>
      <c r="I898" s="21" t="s">
        <v>2015</v>
      </c>
      <c r="J898" s="21" t="s">
        <v>2342</v>
      </c>
      <c r="K898" s="21" t="s">
        <v>1684</v>
      </c>
      <c r="L898" s="21" t="s">
        <v>5546</v>
      </c>
      <c r="M898" s="21"/>
      <c r="N898" s="21" t="s">
        <v>3319</v>
      </c>
      <c r="O898" s="21" t="s">
        <v>2345</v>
      </c>
      <c r="P898" s="21" t="s">
        <v>4181</v>
      </c>
      <c r="Q898" s="21">
        <v>165</v>
      </c>
      <c r="R898" s="21">
        <v>50</v>
      </c>
      <c r="S898" s="21">
        <v>518</v>
      </c>
      <c r="T898" s="21">
        <v>733</v>
      </c>
      <c r="U898" s="21">
        <v>0.22509999999999999</v>
      </c>
      <c r="V898" s="21">
        <v>6.8199999999999997E-2</v>
      </c>
      <c r="W898" s="21">
        <v>0.29330000000000001</v>
      </c>
      <c r="X898" s="21" t="s">
        <v>2015</v>
      </c>
      <c r="Y898" s="21" t="s">
        <v>2015</v>
      </c>
      <c r="Z898" s="21" t="s">
        <v>2015</v>
      </c>
      <c r="AA898" s="21" t="s">
        <v>2015</v>
      </c>
      <c r="AB898" s="21" t="s">
        <v>2015</v>
      </c>
      <c r="AC898" s="21" t="s">
        <v>2015</v>
      </c>
      <c r="AD898" s="21" t="s">
        <v>2015</v>
      </c>
      <c r="AE898" s="21" t="s">
        <v>2342</v>
      </c>
      <c r="AF898" s="21" t="s">
        <v>2342</v>
      </c>
      <c r="AG898" s="21" t="s">
        <v>2342</v>
      </c>
      <c r="AH898" s="21" t="s">
        <v>2015</v>
      </c>
      <c r="AI898" s="21" t="s">
        <v>2015</v>
      </c>
      <c r="AJ898" s="21" t="s">
        <v>2015</v>
      </c>
      <c r="AK898" s="21" t="s">
        <v>2015</v>
      </c>
      <c r="AL898" s="21" t="s">
        <v>4803</v>
      </c>
    </row>
    <row r="899" spans="1:38" ht="15" customHeight="1">
      <c r="A899" s="21">
        <v>159930</v>
      </c>
      <c r="B899" s="21">
        <v>661720</v>
      </c>
      <c r="C899" s="21" t="s">
        <v>262</v>
      </c>
      <c r="D899" s="21" t="s">
        <v>2250</v>
      </c>
      <c r="E899" s="21" t="s">
        <v>9</v>
      </c>
      <c r="F899" s="21" t="s">
        <v>4863</v>
      </c>
      <c r="G899" s="21" t="s">
        <v>2340</v>
      </c>
      <c r="H899" s="21" t="s">
        <v>2341</v>
      </c>
      <c r="I899" s="21" t="s">
        <v>2015</v>
      </c>
      <c r="J899" s="21" t="s">
        <v>2342</v>
      </c>
      <c r="K899" s="21" t="s">
        <v>1687</v>
      </c>
      <c r="L899" s="21" t="s">
        <v>5548</v>
      </c>
      <c r="M899" s="21"/>
      <c r="N899" s="21" t="s">
        <v>3319</v>
      </c>
      <c r="O899" s="21" t="s">
        <v>2345</v>
      </c>
      <c r="P899" s="21" t="s">
        <v>4181</v>
      </c>
      <c r="Q899" s="21">
        <v>282</v>
      </c>
      <c r="R899" s="21">
        <v>69</v>
      </c>
      <c r="S899" s="21">
        <v>339</v>
      </c>
      <c r="T899" s="21">
        <v>690</v>
      </c>
      <c r="U899" s="21">
        <v>0.40870000000000001</v>
      </c>
      <c r="V899" s="21">
        <v>0.1</v>
      </c>
      <c r="W899" s="21">
        <v>0.50870000000000004</v>
      </c>
      <c r="X899" s="21" t="s">
        <v>2015</v>
      </c>
      <c r="Y899" s="21" t="s">
        <v>2015</v>
      </c>
      <c r="Z899" s="21" t="s">
        <v>2015</v>
      </c>
      <c r="AA899" s="21" t="s">
        <v>2015</v>
      </c>
      <c r="AB899" s="21" t="s">
        <v>2015</v>
      </c>
      <c r="AC899" s="21" t="s">
        <v>2015</v>
      </c>
      <c r="AD899" s="21" t="s">
        <v>2015</v>
      </c>
      <c r="AE899" s="21" t="s">
        <v>2342</v>
      </c>
      <c r="AF899" s="21" t="s">
        <v>2342</v>
      </c>
      <c r="AG899" s="21" t="s">
        <v>2342</v>
      </c>
      <c r="AH899" s="21" t="s">
        <v>2015</v>
      </c>
      <c r="AI899" s="21" t="s">
        <v>2015</v>
      </c>
      <c r="AJ899" s="21" t="s">
        <v>2015</v>
      </c>
      <c r="AK899" s="21" t="s">
        <v>2015</v>
      </c>
      <c r="AL899" s="21" t="s">
        <v>4803</v>
      </c>
    </row>
    <row r="900" spans="1:38" ht="15" customHeight="1">
      <c r="A900" s="21">
        <v>159930</v>
      </c>
      <c r="B900" s="21">
        <v>661722</v>
      </c>
      <c r="C900" s="21" t="s">
        <v>262</v>
      </c>
      <c r="D900" s="21" t="s">
        <v>2250</v>
      </c>
      <c r="E900" s="21" t="s">
        <v>9</v>
      </c>
      <c r="F900" s="21" t="s">
        <v>4863</v>
      </c>
      <c r="G900" s="21" t="s">
        <v>2340</v>
      </c>
      <c r="H900" s="21" t="s">
        <v>2341</v>
      </c>
      <c r="I900" s="21" t="s">
        <v>2015</v>
      </c>
      <c r="J900" s="21" t="s">
        <v>2342</v>
      </c>
      <c r="K900" s="21" t="s">
        <v>1679</v>
      </c>
      <c r="L900" s="21" t="s">
        <v>5540</v>
      </c>
      <c r="M900" s="21"/>
      <c r="N900" s="21" t="s">
        <v>5541</v>
      </c>
      <c r="O900" s="21" t="s">
        <v>2345</v>
      </c>
      <c r="P900" s="21" t="s">
        <v>4181</v>
      </c>
      <c r="Q900" s="21">
        <v>114</v>
      </c>
      <c r="R900" s="21">
        <v>40</v>
      </c>
      <c r="S900" s="21">
        <v>294</v>
      </c>
      <c r="T900" s="21">
        <v>448</v>
      </c>
      <c r="U900" s="21">
        <v>0.2545</v>
      </c>
      <c r="V900" s="21">
        <v>8.9300000000000004E-2</v>
      </c>
      <c r="W900" s="21">
        <v>0.34379999999999999</v>
      </c>
      <c r="X900" s="21" t="s">
        <v>2015</v>
      </c>
      <c r="Y900" s="21" t="s">
        <v>2342</v>
      </c>
      <c r="Z900" s="21" t="s">
        <v>2342</v>
      </c>
      <c r="AA900" s="21" t="s">
        <v>2342</v>
      </c>
      <c r="AB900" s="21" t="s">
        <v>2342</v>
      </c>
      <c r="AC900" s="21" t="s">
        <v>2342</v>
      </c>
      <c r="AD900" s="21" t="s">
        <v>2342</v>
      </c>
      <c r="AE900" s="21" t="s">
        <v>2015</v>
      </c>
      <c r="AF900" s="21" t="s">
        <v>2015</v>
      </c>
      <c r="AG900" s="21" t="s">
        <v>2015</v>
      </c>
      <c r="AH900" s="21" t="s">
        <v>2015</v>
      </c>
      <c r="AI900" s="21" t="s">
        <v>2015</v>
      </c>
      <c r="AJ900" s="21" t="s">
        <v>2015</v>
      </c>
      <c r="AK900" s="21" t="s">
        <v>2015</v>
      </c>
      <c r="AL900" s="21" t="s">
        <v>4803</v>
      </c>
    </row>
    <row r="901" spans="1:38" ht="15" customHeight="1">
      <c r="A901" s="21">
        <v>159930</v>
      </c>
      <c r="B901" s="21">
        <v>661724</v>
      </c>
      <c r="C901" s="21" t="s">
        <v>262</v>
      </c>
      <c r="D901" s="21" t="s">
        <v>2250</v>
      </c>
      <c r="E901" s="21" t="s">
        <v>9</v>
      </c>
      <c r="F901" s="21" t="s">
        <v>4863</v>
      </c>
      <c r="G901" s="21" t="s">
        <v>2340</v>
      </c>
      <c r="H901" s="21" t="s">
        <v>2341</v>
      </c>
      <c r="I901" s="21" t="s">
        <v>2015</v>
      </c>
      <c r="J901" s="21" t="s">
        <v>2342</v>
      </c>
      <c r="K901" s="21" t="s">
        <v>1683</v>
      </c>
      <c r="L901" s="21" t="s">
        <v>5545</v>
      </c>
      <c r="M901" s="21"/>
      <c r="N901" s="21" t="s">
        <v>3319</v>
      </c>
      <c r="O901" s="21" t="s">
        <v>2345</v>
      </c>
      <c r="P901" s="21" t="s">
        <v>4181</v>
      </c>
      <c r="Q901" s="21">
        <v>119</v>
      </c>
      <c r="R901" s="21">
        <v>45</v>
      </c>
      <c r="S901" s="21">
        <v>242</v>
      </c>
      <c r="T901" s="21">
        <v>406</v>
      </c>
      <c r="U901" s="21">
        <v>0.29310000000000003</v>
      </c>
      <c r="V901" s="21">
        <v>0.1108</v>
      </c>
      <c r="W901" s="21">
        <v>0.40389999999999998</v>
      </c>
      <c r="X901" s="21" t="s">
        <v>2015</v>
      </c>
      <c r="Y901" s="21" t="s">
        <v>2342</v>
      </c>
      <c r="Z901" s="21" t="s">
        <v>2342</v>
      </c>
      <c r="AA901" s="21" t="s">
        <v>2342</v>
      </c>
      <c r="AB901" s="21" t="s">
        <v>2342</v>
      </c>
      <c r="AC901" s="21" t="s">
        <v>2342</v>
      </c>
      <c r="AD901" s="21" t="s">
        <v>2342</v>
      </c>
      <c r="AE901" s="21" t="s">
        <v>2015</v>
      </c>
      <c r="AF901" s="21" t="s">
        <v>2015</v>
      </c>
      <c r="AG901" s="21" t="s">
        <v>2015</v>
      </c>
      <c r="AH901" s="21" t="s">
        <v>2015</v>
      </c>
      <c r="AI901" s="21" t="s">
        <v>2015</v>
      </c>
      <c r="AJ901" s="21" t="s">
        <v>2015</v>
      </c>
      <c r="AK901" s="21" t="s">
        <v>2015</v>
      </c>
      <c r="AL901" s="21" t="s">
        <v>4803</v>
      </c>
    </row>
    <row r="902" spans="1:38" ht="15" customHeight="1">
      <c r="A902" s="21">
        <v>159930</v>
      </c>
      <c r="B902" s="21">
        <v>661725</v>
      </c>
      <c r="C902" s="21" t="s">
        <v>262</v>
      </c>
      <c r="D902" s="21" t="s">
        <v>2250</v>
      </c>
      <c r="E902" s="21" t="s">
        <v>9</v>
      </c>
      <c r="F902" s="21" t="s">
        <v>4863</v>
      </c>
      <c r="G902" s="21" t="s">
        <v>2340</v>
      </c>
      <c r="H902" s="21" t="s">
        <v>2341</v>
      </c>
      <c r="I902" s="21" t="s">
        <v>2015</v>
      </c>
      <c r="J902" s="21" t="s">
        <v>2342</v>
      </c>
      <c r="K902" s="21" t="s">
        <v>1686</v>
      </c>
      <c r="L902" s="21" t="s">
        <v>5547</v>
      </c>
      <c r="M902" s="21"/>
      <c r="N902" s="21" t="s">
        <v>5541</v>
      </c>
      <c r="O902" s="21" t="s">
        <v>2345</v>
      </c>
      <c r="P902" s="21" t="s">
        <v>4181</v>
      </c>
      <c r="Q902" s="21">
        <v>134</v>
      </c>
      <c r="R902" s="21">
        <v>37</v>
      </c>
      <c r="S902" s="21">
        <v>312</v>
      </c>
      <c r="T902" s="21">
        <v>483</v>
      </c>
      <c r="U902" s="21">
        <v>0.27739999999999998</v>
      </c>
      <c r="V902" s="21">
        <v>7.6600000000000001E-2</v>
      </c>
      <c r="W902" s="21">
        <v>0.35399999999999998</v>
      </c>
      <c r="X902" s="21" t="s">
        <v>2015</v>
      </c>
      <c r="Y902" s="21" t="s">
        <v>2342</v>
      </c>
      <c r="Z902" s="21" t="s">
        <v>2342</v>
      </c>
      <c r="AA902" s="21" t="s">
        <v>2342</v>
      </c>
      <c r="AB902" s="21" t="s">
        <v>2342</v>
      </c>
      <c r="AC902" s="21" t="s">
        <v>2342</v>
      </c>
      <c r="AD902" s="21" t="s">
        <v>2342</v>
      </c>
      <c r="AE902" s="21" t="s">
        <v>2015</v>
      </c>
      <c r="AF902" s="21" t="s">
        <v>2015</v>
      </c>
      <c r="AG902" s="21" t="s">
        <v>2015</v>
      </c>
      <c r="AH902" s="21" t="s">
        <v>2015</v>
      </c>
      <c r="AI902" s="21" t="s">
        <v>2015</v>
      </c>
      <c r="AJ902" s="21" t="s">
        <v>2015</v>
      </c>
      <c r="AK902" s="21" t="s">
        <v>2015</v>
      </c>
      <c r="AL902" s="21" t="s">
        <v>4803</v>
      </c>
    </row>
    <row r="903" spans="1:38" ht="15" customHeight="1">
      <c r="A903" s="21">
        <v>159930</v>
      </c>
      <c r="B903" s="21">
        <v>661726</v>
      </c>
      <c r="C903" s="21" t="s">
        <v>262</v>
      </c>
      <c r="D903" s="21" t="s">
        <v>2250</v>
      </c>
      <c r="E903" s="21" t="s">
        <v>9</v>
      </c>
      <c r="F903" s="21" t="s">
        <v>4863</v>
      </c>
      <c r="G903" s="21" t="s">
        <v>2340</v>
      </c>
      <c r="H903" s="21" t="s">
        <v>2341</v>
      </c>
      <c r="I903" s="21" t="s">
        <v>2015</v>
      </c>
      <c r="J903" s="21" t="s">
        <v>2342</v>
      </c>
      <c r="K903" s="21" t="s">
        <v>1688</v>
      </c>
      <c r="L903" s="21" t="s">
        <v>5549</v>
      </c>
      <c r="M903" s="21"/>
      <c r="N903" s="21" t="s">
        <v>3319</v>
      </c>
      <c r="O903" s="21" t="s">
        <v>2345</v>
      </c>
      <c r="P903" s="21" t="s">
        <v>3320</v>
      </c>
      <c r="Q903" s="21">
        <v>85</v>
      </c>
      <c r="R903" s="21">
        <v>25</v>
      </c>
      <c r="S903" s="21">
        <v>251</v>
      </c>
      <c r="T903" s="21">
        <v>361</v>
      </c>
      <c r="U903" s="21">
        <v>0.23549999999999999</v>
      </c>
      <c r="V903" s="21">
        <v>6.93E-2</v>
      </c>
      <c r="W903" s="21">
        <v>0.30470000000000003</v>
      </c>
      <c r="X903" s="21" t="s">
        <v>2015</v>
      </c>
      <c r="Y903" s="21" t="s">
        <v>2342</v>
      </c>
      <c r="Z903" s="21" t="s">
        <v>2342</v>
      </c>
      <c r="AA903" s="21" t="s">
        <v>2342</v>
      </c>
      <c r="AB903" s="21" t="s">
        <v>2342</v>
      </c>
      <c r="AC903" s="21" t="s">
        <v>2342</v>
      </c>
      <c r="AD903" s="21" t="s">
        <v>2342</v>
      </c>
      <c r="AE903" s="21" t="s">
        <v>2015</v>
      </c>
      <c r="AF903" s="21" t="s">
        <v>2015</v>
      </c>
      <c r="AG903" s="21" t="s">
        <v>2015</v>
      </c>
      <c r="AH903" s="21" t="s">
        <v>2015</v>
      </c>
      <c r="AI903" s="21" t="s">
        <v>2015</v>
      </c>
      <c r="AJ903" s="21" t="s">
        <v>2015</v>
      </c>
      <c r="AK903" s="21" t="s">
        <v>2015</v>
      </c>
      <c r="AL903" s="21" t="s">
        <v>4803</v>
      </c>
    </row>
    <row r="904" spans="1:38" ht="15" customHeight="1">
      <c r="A904" s="21">
        <v>159930</v>
      </c>
      <c r="B904" s="21">
        <v>661727</v>
      </c>
      <c r="C904" s="21" t="s">
        <v>262</v>
      </c>
      <c r="D904" s="21" t="s">
        <v>2250</v>
      </c>
      <c r="E904" s="21" t="s">
        <v>9</v>
      </c>
      <c r="F904" s="21" t="s">
        <v>4863</v>
      </c>
      <c r="G904" s="21" t="s">
        <v>2340</v>
      </c>
      <c r="H904" s="21" t="s">
        <v>2341</v>
      </c>
      <c r="I904" s="21" t="s">
        <v>2015</v>
      </c>
      <c r="J904" s="21" t="s">
        <v>2342</v>
      </c>
      <c r="K904" s="21" t="s">
        <v>1689</v>
      </c>
      <c r="L904" s="21" t="s">
        <v>4182</v>
      </c>
      <c r="M904" s="21"/>
      <c r="N904" s="21" t="s">
        <v>4183</v>
      </c>
      <c r="O904" s="21" t="s">
        <v>2345</v>
      </c>
      <c r="P904" s="21" t="s">
        <v>4181</v>
      </c>
      <c r="Q904" s="21">
        <v>81</v>
      </c>
      <c r="R904" s="21">
        <v>18</v>
      </c>
      <c r="S904" s="21">
        <v>191</v>
      </c>
      <c r="T904" s="21">
        <v>290</v>
      </c>
      <c r="U904" s="21">
        <v>0.27929999999999999</v>
      </c>
      <c r="V904" s="21">
        <v>6.2100000000000002E-2</v>
      </c>
      <c r="W904" s="21">
        <v>0.34139999999999998</v>
      </c>
      <c r="X904" s="21" t="s">
        <v>2015</v>
      </c>
      <c r="Y904" s="21" t="s">
        <v>2342</v>
      </c>
      <c r="Z904" s="21" t="s">
        <v>2342</v>
      </c>
      <c r="AA904" s="21" t="s">
        <v>2342</v>
      </c>
      <c r="AB904" s="21" t="s">
        <v>2342</v>
      </c>
      <c r="AC904" s="21" t="s">
        <v>2342</v>
      </c>
      <c r="AD904" s="21" t="s">
        <v>2342</v>
      </c>
      <c r="AE904" s="21" t="s">
        <v>2015</v>
      </c>
      <c r="AF904" s="21" t="s">
        <v>2015</v>
      </c>
      <c r="AG904" s="21" t="s">
        <v>2015</v>
      </c>
      <c r="AH904" s="21" t="s">
        <v>2015</v>
      </c>
      <c r="AI904" s="21" t="s">
        <v>2015</v>
      </c>
      <c r="AJ904" s="21" t="s">
        <v>2015</v>
      </c>
      <c r="AK904" s="21" t="s">
        <v>2015</v>
      </c>
      <c r="AL904" s="21" t="s">
        <v>4803</v>
      </c>
    </row>
    <row r="905" spans="1:38" ht="15" customHeight="1">
      <c r="A905" s="21">
        <v>159930</v>
      </c>
      <c r="B905" s="21">
        <v>661730</v>
      </c>
      <c r="C905" s="21" t="s">
        <v>262</v>
      </c>
      <c r="D905" s="21" t="s">
        <v>2250</v>
      </c>
      <c r="E905" s="21" t="s">
        <v>9</v>
      </c>
      <c r="F905" s="21" t="s">
        <v>4863</v>
      </c>
      <c r="G905" s="21" t="s">
        <v>2340</v>
      </c>
      <c r="H905" s="21" t="s">
        <v>2341</v>
      </c>
      <c r="I905" s="21" t="s">
        <v>2015</v>
      </c>
      <c r="J905" s="21" t="s">
        <v>2342</v>
      </c>
      <c r="K905" s="21" t="s">
        <v>1692</v>
      </c>
      <c r="L905" s="21" t="s">
        <v>5552</v>
      </c>
      <c r="M905" s="21"/>
      <c r="N905" s="21" t="s">
        <v>3319</v>
      </c>
      <c r="O905" s="21" t="s">
        <v>2345</v>
      </c>
      <c r="P905" s="21" t="s">
        <v>4181</v>
      </c>
      <c r="Q905" s="21">
        <v>54</v>
      </c>
      <c r="R905" s="21">
        <v>25</v>
      </c>
      <c r="S905" s="21">
        <v>215</v>
      </c>
      <c r="T905" s="21">
        <v>294</v>
      </c>
      <c r="U905" s="21">
        <v>0.1837</v>
      </c>
      <c r="V905" s="21">
        <v>8.5000000000000006E-2</v>
      </c>
      <c r="W905" s="21">
        <v>0.26869999999999999</v>
      </c>
      <c r="X905" s="21" t="s">
        <v>2015</v>
      </c>
      <c r="Y905" s="21" t="s">
        <v>2342</v>
      </c>
      <c r="Z905" s="21" t="s">
        <v>2342</v>
      </c>
      <c r="AA905" s="21" t="s">
        <v>2342</v>
      </c>
      <c r="AB905" s="21" t="s">
        <v>2342</v>
      </c>
      <c r="AC905" s="21" t="s">
        <v>2342</v>
      </c>
      <c r="AD905" s="21" t="s">
        <v>2342</v>
      </c>
      <c r="AE905" s="21" t="s">
        <v>2015</v>
      </c>
      <c r="AF905" s="21" t="s">
        <v>2015</v>
      </c>
      <c r="AG905" s="21" t="s">
        <v>2015</v>
      </c>
      <c r="AH905" s="21" t="s">
        <v>2015</v>
      </c>
      <c r="AI905" s="21" t="s">
        <v>2015</v>
      </c>
      <c r="AJ905" s="21" t="s">
        <v>2015</v>
      </c>
      <c r="AK905" s="21" t="s">
        <v>2015</v>
      </c>
      <c r="AL905" s="21" t="s">
        <v>4803</v>
      </c>
    </row>
    <row r="906" spans="1:38" ht="15" customHeight="1">
      <c r="A906" s="21">
        <v>159930</v>
      </c>
      <c r="B906" s="21">
        <v>661731</v>
      </c>
      <c r="C906" s="21" t="s">
        <v>262</v>
      </c>
      <c r="D906" s="21" t="s">
        <v>2250</v>
      </c>
      <c r="E906" s="21" t="s">
        <v>9</v>
      </c>
      <c r="F906" s="21" t="s">
        <v>4863</v>
      </c>
      <c r="G906" s="21" t="s">
        <v>2340</v>
      </c>
      <c r="H906" s="21" t="s">
        <v>2341</v>
      </c>
      <c r="I906" s="21" t="s">
        <v>2015</v>
      </c>
      <c r="J906" s="21" t="s">
        <v>2342</v>
      </c>
      <c r="K906" s="21" t="s">
        <v>1694</v>
      </c>
      <c r="L906" s="21" t="s">
        <v>5555</v>
      </c>
      <c r="M906" s="21"/>
      <c r="N906" s="21" t="s">
        <v>5556</v>
      </c>
      <c r="O906" s="21" t="s">
        <v>2345</v>
      </c>
      <c r="P906" s="21" t="s">
        <v>4181</v>
      </c>
      <c r="Q906" s="21">
        <v>82</v>
      </c>
      <c r="R906" s="21">
        <v>36</v>
      </c>
      <c r="S906" s="21">
        <v>330</v>
      </c>
      <c r="T906" s="21">
        <v>448</v>
      </c>
      <c r="U906" s="21">
        <v>0.183</v>
      </c>
      <c r="V906" s="21">
        <v>8.0399999999999999E-2</v>
      </c>
      <c r="W906" s="21">
        <v>0.26340000000000002</v>
      </c>
      <c r="X906" s="21" t="s">
        <v>2015</v>
      </c>
      <c r="Y906" s="21" t="s">
        <v>2342</v>
      </c>
      <c r="Z906" s="21" t="s">
        <v>2342</v>
      </c>
      <c r="AA906" s="21" t="s">
        <v>2342</v>
      </c>
      <c r="AB906" s="21" t="s">
        <v>2342</v>
      </c>
      <c r="AC906" s="21" t="s">
        <v>2342</v>
      </c>
      <c r="AD906" s="21" t="s">
        <v>2342</v>
      </c>
      <c r="AE906" s="21" t="s">
        <v>2015</v>
      </c>
      <c r="AF906" s="21" t="s">
        <v>2015</v>
      </c>
      <c r="AG906" s="21" t="s">
        <v>2015</v>
      </c>
      <c r="AH906" s="21" t="s">
        <v>2015</v>
      </c>
      <c r="AI906" s="21" t="s">
        <v>2015</v>
      </c>
      <c r="AJ906" s="21" t="s">
        <v>2015</v>
      </c>
      <c r="AK906" s="21" t="s">
        <v>2015</v>
      </c>
      <c r="AL906" s="21" t="s">
        <v>4803</v>
      </c>
    </row>
    <row r="907" spans="1:38" ht="15" customHeight="1">
      <c r="A907" s="21">
        <v>159930</v>
      </c>
      <c r="B907" s="21">
        <v>661732</v>
      </c>
      <c r="C907" s="21" t="s">
        <v>262</v>
      </c>
      <c r="D907" s="21" t="s">
        <v>2250</v>
      </c>
      <c r="E907" s="21" t="s">
        <v>9</v>
      </c>
      <c r="F907" s="21" t="s">
        <v>4863</v>
      </c>
      <c r="G907" s="21" t="s">
        <v>2340</v>
      </c>
      <c r="H907" s="21" t="s">
        <v>2341</v>
      </c>
      <c r="I907" s="21" t="s">
        <v>2015</v>
      </c>
      <c r="J907" s="21" t="s">
        <v>2342</v>
      </c>
      <c r="K907" s="21" t="s">
        <v>1681</v>
      </c>
      <c r="L907" s="21" t="s">
        <v>5543</v>
      </c>
      <c r="M907" s="21"/>
      <c r="N907" s="21" t="s">
        <v>3319</v>
      </c>
      <c r="O907" s="21" t="s">
        <v>2345</v>
      </c>
      <c r="P907" s="21" t="s">
        <v>4181</v>
      </c>
      <c r="Q907" s="21">
        <v>154</v>
      </c>
      <c r="R907" s="21">
        <v>0</v>
      </c>
      <c r="S907" s="21">
        <v>50</v>
      </c>
      <c r="T907" s="21">
        <v>204</v>
      </c>
      <c r="U907" s="21">
        <v>0.75490000000000002</v>
      </c>
      <c r="V907" s="21">
        <v>0</v>
      </c>
      <c r="W907" s="21">
        <v>0.75490000000000002</v>
      </c>
      <c r="X907" s="21" t="s">
        <v>2015</v>
      </c>
      <c r="Y907" s="21" t="s">
        <v>2015</v>
      </c>
      <c r="Z907" s="21" t="s">
        <v>2015</v>
      </c>
      <c r="AA907" s="21" t="s">
        <v>2015</v>
      </c>
      <c r="AB907" s="21" t="s">
        <v>2015</v>
      </c>
      <c r="AC907" s="21" t="s">
        <v>2015</v>
      </c>
      <c r="AD907" s="21" t="s">
        <v>2015</v>
      </c>
      <c r="AE907" s="21" t="s">
        <v>2015</v>
      </c>
      <c r="AF907" s="21" t="s">
        <v>2342</v>
      </c>
      <c r="AG907" s="21" t="s">
        <v>2342</v>
      </c>
      <c r="AH907" s="21" t="s">
        <v>2342</v>
      </c>
      <c r="AI907" s="21" t="s">
        <v>2342</v>
      </c>
      <c r="AJ907" s="21" t="s">
        <v>2342</v>
      </c>
      <c r="AK907" s="21" t="s">
        <v>2342</v>
      </c>
      <c r="AL907" s="21" t="s">
        <v>4802</v>
      </c>
    </row>
    <row r="908" spans="1:38" ht="15" customHeight="1">
      <c r="A908" s="21">
        <v>159394</v>
      </c>
      <c r="B908" s="21">
        <v>661734</v>
      </c>
      <c r="C908" s="21" t="s">
        <v>98</v>
      </c>
      <c r="D908" s="21" t="s">
        <v>2085</v>
      </c>
      <c r="E908" s="21" t="s">
        <v>21</v>
      </c>
      <c r="F908" s="21" t="s">
        <v>4867</v>
      </c>
      <c r="G908" s="21" t="s">
        <v>2340</v>
      </c>
      <c r="H908" s="21" t="s">
        <v>2341</v>
      </c>
      <c r="I908" s="21" t="s">
        <v>2015</v>
      </c>
      <c r="J908" s="21" t="s">
        <v>2342</v>
      </c>
      <c r="K908" s="21" t="s">
        <v>664</v>
      </c>
      <c r="L908" s="21" t="s">
        <v>5014</v>
      </c>
      <c r="M908" s="21"/>
      <c r="N908" s="21" t="s">
        <v>2843</v>
      </c>
      <c r="O908" s="21" t="s">
        <v>2345</v>
      </c>
      <c r="P908" s="21" t="s">
        <v>2844</v>
      </c>
      <c r="Q908" s="21">
        <v>73</v>
      </c>
      <c r="R908" s="21">
        <v>0</v>
      </c>
      <c r="S908" s="21">
        <v>20</v>
      </c>
      <c r="T908" s="21">
        <v>93</v>
      </c>
      <c r="U908" s="21">
        <v>0.78490000000000004</v>
      </c>
      <c r="V908" s="21">
        <v>0</v>
      </c>
      <c r="W908" s="21">
        <v>0.78490000000000004</v>
      </c>
      <c r="X908" s="21" t="s">
        <v>2342</v>
      </c>
      <c r="Y908" s="21" t="s">
        <v>2342</v>
      </c>
      <c r="Z908" s="21" t="s">
        <v>2342</v>
      </c>
      <c r="AA908" s="21" t="s">
        <v>2342</v>
      </c>
      <c r="AB908" s="21" t="s">
        <v>2342</v>
      </c>
      <c r="AC908" s="21" t="s">
        <v>2342</v>
      </c>
      <c r="AD908" s="21" t="s">
        <v>2342</v>
      </c>
      <c r="AE908" s="21" t="s">
        <v>2342</v>
      </c>
      <c r="AF908" s="21" t="s">
        <v>2342</v>
      </c>
      <c r="AG908" s="21" t="s">
        <v>2342</v>
      </c>
      <c r="AH908" s="21" t="s">
        <v>2342</v>
      </c>
      <c r="AI908" s="21" t="s">
        <v>2342</v>
      </c>
      <c r="AJ908" s="21" t="s">
        <v>2342</v>
      </c>
      <c r="AK908" s="21" t="s">
        <v>2342</v>
      </c>
      <c r="AL908" s="21" t="s">
        <v>4802</v>
      </c>
    </row>
    <row r="909" spans="1:38" ht="15" customHeight="1">
      <c r="A909" s="21">
        <v>159500</v>
      </c>
      <c r="B909" s="21">
        <v>661735</v>
      </c>
      <c r="C909" s="21" t="s">
        <v>282</v>
      </c>
      <c r="D909" s="21" t="s">
        <v>2271</v>
      </c>
      <c r="E909" s="21" t="s">
        <v>21</v>
      </c>
      <c r="F909" s="21" t="s">
        <v>4867</v>
      </c>
      <c r="G909" s="21" t="s">
        <v>2340</v>
      </c>
      <c r="H909" s="21" t="s">
        <v>2341</v>
      </c>
      <c r="I909" s="21" t="s">
        <v>2015</v>
      </c>
      <c r="J909" s="21" t="s">
        <v>2342</v>
      </c>
      <c r="K909" s="21" t="s">
        <v>1833</v>
      </c>
      <c r="L909" s="21" t="s">
        <v>5583</v>
      </c>
      <c r="M909" s="21"/>
      <c r="N909" s="21" t="s">
        <v>4411</v>
      </c>
      <c r="O909" s="21" t="s">
        <v>2345</v>
      </c>
      <c r="P909" s="21" t="s">
        <v>4412</v>
      </c>
      <c r="Q909" s="21">
        <v>64</v>
      </c>
      <c r="R909" s="21">
        <v>13</v>
      </c>
      <c r="S909" s="21">
        <v>90</v>
      </c>
      <c r="T909" s="21">
        <v>167</v>
      </c>
      <c r="U909" s="21">
        <v>0.38319999999999999</v>
      </c>
      <c r="V909" s="21">
        <v>7.7799999999999994E-2</v>
      </c>
      <c r="W909" s="21">
        <v>0.46110000000000001</v>
      </c>
      <c r="X909" s="21" t="s">
        <v>2342</v>
      </c>
      <c r="Y909" s="21" t="s">
        <v>2342</v>
      </c>
      <c r="Z909" s="21" t="s">
        <v>2342</v>
      </c>
      <c r="AA909" s="21" t="s">
        <v>2342</v>
      </c>
      <c r="AB909" s="21" t="s">
        <v>2342</v>
      </c>
      <c r="AC909" s="21" t="s">
        <v>2342</v>
      </c>
      <c r="AD909" s="21" t="s">
        <v>2342</v>
      </c>
      <c r="AE909" s="21" t="s">
        <v>2015</v>
      </c>
      <c r="AF909" s="21" t="s">
        <v>2015</v>
      </c>
      <c r="AG909" s="21" t="s">
        <v>2015</v>
      </c>
      <c r="AH909" s="21" t="s">
        <v>2015</v>
      </c>
      <c r="AI909" s="21" t="s">
        <v>2015</v>
      </c>
      <c r="AJ909" s="21" t="s">
        <v>2015</v>
      </c>
      <c r="AK909" s="21" t="s">
        <v>2015</v>
      </c>
      <c r="AL909" s="21" t="s">
        <v>4803</v>
      </c>
    </row>
    <row r="910" spans="1:38" ht="15" customHeight="1">
      <c r="A910" s="21">
        <v>159500</v>
      </c>
      <c r="B910" s="21">
        <v>661736</v>
      </c>
      <c r="C910" s="21" t="s">
        <v>282</v>
      </c>
      <c r="D910" s="21" t="s">
        <v>2271</v>
      </c>
      <c r="E910" s="21" t="s">
        <v>21</v>
      </c>
      <c r="F910" s="21" t="s">
        <v>4867</v>
      </c>
      <c r="G910" s="21" t="s">
        <v>2340</v>
      </c>
      <c r="H910" s="21" t="s">
        <v>2341</v>
      </c>
      <c r="I910" s="21" t="s">
        <v>2015</v>
      </c>
      <c r="J910" s="21" t="s">
        <v>2342</v>
      </c>
      <c r="K910" s="21" t="s">
        <v>1834</v>
      </c>
      <c r="L910" s="21" t="s">
        <v>4410</v>
      </c>
      <c r="M910" s="21"/>
      <c r="N910" s="21" t="s">
        <v>4411</v>
      </c>
      <c r="O910" s="21" t="s">
        <v>2345</v>
      </c>
      <c r="P910" s="21" t="s">
        <v>4412</v>
      </c>
      <c r="Q910" s="21">
        <v>45</v>
      </c>
      <c r="R910" s="21">
        <v>5</v>
      </c>
      <c r="S910" s="21">
        <v>51</v>
      </c>
      <c r="T910" s="21">
        <v>101</v>
      </c>
      <c r="U910" s="21">
        <v>0.44550000000000001</v>
      </c>
      <c r="V910" s="21">
        <v>4.9500000000000002E-2</v>
      </c>
      <c r="W910" s="21">
        <v>0.495</v>
      </c>
      <c r="X910" s="21" t="s">
        <v>2015</v>
      </c>
      <c r="Y910" s="21" t="s">
        <v>2015</v>
      </c>
      <c r="Z910" s="21" t="s">
        <v>2015</v>
      </c>
      <c r="AA910" s="21" t="s">
        <v>2015</v>
      </c>
      <c r="AB910" s="21" t="s">
        <v>2015</v>
      </c>
      <c r="AC910" s="21" t="s">
        <v>2015</v>
      </c>
      <c r="AD910" s="21" t="s">
        <v>2015</v>
      </c>
      <c r="AE910" s="21" t="s">
        <v>2342</v>
      </c>
      <c r="AF910" s="21" t="s">
        <v>2342</v>
      </c>
      <c r="AG910" s="21" t="s">
        <v>2342</v>
      </c>
      <c r="AH910" s="21" t="s">
        <v>2342</v>
      </c>
      <c r="AI910" s="21" t="s">
        <v>2342</v>
      </c>
      <c r="AJ910" s="21" t="s">
        <v>2342</v>
      </c>
      <c r="AK910" s="21" t="s">
        <v>2342</v>
      </c>
      <c r="AL910" s="21" t="s">
        <v>4803</v>
      </c>
    </row>
    <row r="911" spans="1:38" ht="15" customHeight="1">
      <c r="A911" s="21">
        <v>159948</v>
      </c>
      <c r="B911" s="21">
        <v>661737</v>
      </c>
      <c r="C911" s="21" t="s">
        <v>101</v>
      </c>
      <c r="D911" s="21" t="s">
        <v>2088</v>
      </c>
      <c r="E911" s="21" t="s">
        <v>21</v>
      </c>
      <c r="F911" s="21" t="s">
        <v>4867</v>
      </c>
      <c r="G911" s="21" t="s">
        <v>2340</v>
      </c>
      <c r="H911" s="21" t="s">
        <v>2341</v>
      </c>
      <c r="I911" s="21" t="s">
        <v>2015</v>
      </c>
      <c r="J911" s="21" t="s">
        <v>2342</v>
      </c>
      <c r="K911" s="21" t="s">
        <v>700</v>
      </c>
      <c r="L911" s="21" t="s">
        <v>5017</v>
      </c>
      <c r="M911" s="21"/>
      <c r="N911" s="21" t="s">
        <v>2803</v>
      </c>
      <c r="O911" s="21" t="s">
        <v>2345</v>
      </c>
      <c r="P911" s="21" t="s">
        <v>2804</v>
      </c>
      <c r="Q911" s="21">
        <v>194</v>
      </c>
      <c r="R911" s="21">
        <v>0</v>
      </c>
      <c r="S911" s="21">
        <v>156</v>
      </c>
      <c r="T911" s="21">
        <v>350</v>
      </c>
      <c r="U911" s="21">
        <v>0.55430000000000001</v>
      </c>
      <c r="V911" s="21">
        <v>0</v>
      </c>
      <c r="W911" s="21">
        <v>0.55430000000000001</v>
      </c>
      <c r="X911" s="21" t="s">
        <v>2015</v>
      </c>
      <c r="Y911" s="21" t="s">
        <v>2342</v>
      </c>
      <c r="Z911" s="21" t="s">
        <v>2342</v>
      </c>
      <c r="AA911" s="21" t="s">
        <v>2342</v>
      </c>
      <c r="AB911" s="21" t="s">
        <v>2342</v>
      </c>
      <c r="AC911" s="21" t="s">
        <v>2342</v>
      </c>
      <c r="AD911" s="21" t="s">
        <v>2342</v>
      </c>
      <c r="AE911" s="21" t="s">
        <v>2015</v>
      </c>
      <c r="AF911" s="21" t="s">
        <v>2015</v>
      </c>
      <c r="AG911" s="21" t="s">
        <v>2015</v>
      </c>
      <c r="AH911" s="21" t="s">
        <v>2015</v>
      </c>
      <c r="AI911" s="21" t="s">
        <v>2015</v>
      </c>
      <c r="AJ911" s="21" t="s">
        <v>2015</v>
      </c>
      <c r="AK911" s="21" t="s">
        <v>2015</v>
      </c>
      <c r="AL911" s="21" t="s">
        <v>4802</v>
      </c>
    </row>
    <row r="912" spans="1:38" ht="15" customHeight="1">
      <c r="A912" s="21">
        <v>159948</v>
      </c>
      <c r="B912" s="21">
        <v>661738</v>
      </c>
      <c r="C912" s="21" t="s">
        <v>101</v>
      </c>
      <c r="D912" s="21" t="s">
        <v>2088</v>
      </c>
      <c r="E912" s="21" t="s">
        <v>21</v>
      </c>
      <c r="F912" s="21" t="s">
        <v>4867</v>
      </c>
      <c r="G912" s="21" t="s">
        <v>2340</v>
      </c>
      <c r="H912" s="21" t="s">
        <v>2341</v>
      </c>
      <c r="I912" s="21" t="s">
        <v>2015</v>
      </c>
      <c r="J912" s="21" t="s">
        <v>2342</v>
      </c>
      <c r="K912" s="21" t="s">
        <v>701</v>
      </c>
      <c r="L912" s="21" t="s">
        <v>5017</v>
      </c>
      <c r="M912" s="21"/>
      <c r="N912" s="21" t="s">
        <v>2803</v>
      </c>
      <c r="O912" s="21" t="s">
        <v>2345</v>
      </c>
      <c r="P912" s="21" t="s">
        <v>2804</v>
      </c>
      <c r="Q912" s="21">
        <v>243</v>
      </c>
      <c r="R912" s="21">
        <v>0</v>
      </c>
      <c r="S912" s="21">
        <v>129</v>
      </c>
      <c r="T912" s="21">
        <v>372</v>
      </c>
      <c r="U912" s="21">
        <v>0.6532</v>
      </c>
      <c r="V912" s="21">
        <v>0</v>
      </c>
      <c r="W912" s="21">
        <v>0.6532</v>
      </c>
      <c r="X912" s="21" t="s">
        <v>2015</v>
      </c>
      <c r="Y912" s="21" t="s">
        <v>2342</v>
      </c>
      <c r="Z912" s="21" t="s">
        <v>2342</v>
      </c>
      <c r="AA912" s="21" t="s">
        <v>2342</v>
      </c>
      <c r="AB912" s="21" t="s">
        <v>2342</v>
      </c>
      <c r="AC912" s="21" t="s">
        <v>2342</v>
      </c>
      <c r="AD912" s="21" t="s">
        <v>2342</v>
      </c>
      <c r="AE912" s="21" t="s">
        <v>2015</v>
      </c>
      <c r="AF912" s="21" t="s">
        <v>2015</v>
      </c>
      <c r="AG912" s="21" t="s">
        <v>2015</v>
      </c>
      <c r="AH912" s="21" t="s">
        <v>2015</v>
      </c>
      <c r="AI912" s="21" t="s">
        <v>2015</v>
      </c>
      <c r="AJ912" s="21" t="s">
        <v>2015</v>
      </c>
      <c r="AK912" s="21" t="s">
        <v>2015</v>
      </c>
      <c r="AL912" s="21" t="s">
        <v>4802</v>
      </c>
    </row>
    <row r="913" spans="1:38" ht="15" customHeight="1">
      <c r="A913" s="21">
        <v>159948</v>
      </c>
      <c r="B913" s="21">
        <v>661739</v>
      </c>
      <c r="C913" s="21" t="s">
        <v>101</v>
      </c>
      <c r="D913" s="21" t="s">
        <v>2088</v>
      </c>
      <c r="E913" s="21" t="s">
        <v>21</v>
      </c>
      <c r="F913" s="21" t="s">
        <v>4867</v>
      </c>
      <c r="G913" s="21" t="s">
        <v>2340</v>
      </c>
      <c r="H913" s="21" t="s">
        <v>2341</v>
      </c>
      <c r="I913" s="21" t="s">
        <v>2015</v>
      </c>
      <c r="J913" s="21" t="s">
        <v>2342</v>
      </c>
      <c r="K913" s="21" t="s">
        <v>702</v>
      </c>
      <c r="L913" s="21" t="s">
        <v>5017</v>
      </c>
      <c r="M913" s="21"/>
      <c r="N913" s="21" t="s">
        <v>2803</v>
      </c>
      <c r="O913" s="21" t="s">
        <v>2345</v>
      </c>
      <c r="P913" s="21" t="s">
        <v>2804</v>
      </c>
      <c r="Q913" s="21">
        <v>69</v>
      </c>
      <c r="R913" s="21">
        <v>23</v>
      </c>
      <c r="S913" s="21">
        <v>311</v>
      </c>
      <c r="T913" s="21">
        <v>403</v>
      </c>
      <c r="U913" s="21">
        <v>0.17119999999999999</v>
      </c>
      <c r="V913" s="21">
        <v>5.7099999999999998E-2</v>
      </c>
      <c r="W913" s="21">
        <v>0.2283</v>
      </c>
      <c r="X913" s="21" t="s">
        <v>2015</v>
      </c>
      <c r="Y913" s="21" t="s">
        <v>2342</v>
      </c>
      <c r="Z913" s="21" t="s">
        <v>2342</v>
      </c>
      <c r="AA913" s="21" t="s">
        <v>2342</v>
      </c>
      <c r="AB913" s="21" t="s">
        <v>2342</v>
      </c>
      <c r="AC913" s="21" t="s">
        <v>2342</v>
      </c>
      <c r="AD913" s="21" t="s">
        <v>2342</v>
      </c>
      <c r="AE913" s="21" t="s">
        <v>2015</v>
      </c>
      <c r="AF913" s="21" t="s">
        <v>2015</v>
      </c>
      <c r="AG913" s="21" t="s">
        <v>2015</v>
      </c>
      <c r="AH913" s="21" t="s">
        <v>2015</v>
      </c>
      <c r="AI913" s="21" t="s">
        <v>2015</v>
      </c>
      <c r="AJ913" s="21" t="s">
        <v>2015</v>
      </c>
      <c r="AK913" s="21" t="s">
        <v>2015</v>
      </c>
      <c r="AL913" s="21" t="s">
        <v>4803</v>
      </c>
    </row>
    <row r="914" spans="1:38" ht="15" customHeight="1">
      <c r="A914" s="21">
        <v>159948</v>
      </c>
      <c r="B914" s="21">
        <v>661740</v>
      </c>
      <c r="C914" s="21" t="s">
        <v>101</v>
      </c>
      <c r="D914" s="21" t="s">
        <v>2088</v>
      </c>
      <c r="E914" s="21" t="s">
        <v>21</v>
      </c>
      <c r="F914" s="21" t="s">
        <v>4867</v>
      </c>
      <c r="G914" s="21" t="s">
        <v>2340</v>
      </c>
      <c r="H914" s="21" t="s">
        <v>2341</v>
      </c>
      <c r="I914" s="21" t="s">
        <v>2015</v>
      </c>
      <c r="J914" s="21" t="s">
        <v>2342</v>
      </c>
      <c r="K914" s="21" t="s">
        <v>4697</v>
      </c>
      <c r="L914" s="21" t="s">
        <v>2900</v>
      </c>
      <c r="M914" s="21" t="s">
        <v>5019</v>
      </c>
      <c r="N914" s="21" t="s">
        <v>2803</v>
      </c>
      <c r="O914" s="21" t="s">
        <v>2345</v>
      </c>
      <c r="P914" s="21" t="s">
        <v>2804</v>
      </c>
      <c r="Q914" s="21">
        <v>264</v>
      </c>
      <c r="R914" s="21">
        <v>56</v>
      </c>
      <c r="S914" s="21">
        <v>480</v>
      </c>
      <c r="T914" s="21">
        <v>800</v>
      </c>
      <c r="U914" s="21">
        <v>0.33</v>
      </c>
      <c r="V914" s="21">
        <v>7.0000000000000007E-2</v>
      </c>
      <c r="W914" s="21">
        <v>0.4</v>
      </c>
      <c r="X914" s="21" t="s">
        <v>2015</v>
      </c>
      <c r="Y914" s="21" t="s">
        <v>2015</v>
      </c>
      <c r="Z914" s="21" t="s">
        <v>2015</v>
      </c>
      <c r="AA914" s="21" t="s">
        <v>2015</v>
      </c>
      <c r="AB914" s="21" t="s">
        <v>2015</v>
      </c>
      <c r="AC914" s="21" t="s">
        <v>2015</v>
      </c>
      <c r="AD914" s="21" t="s">
        <v>2015</v>
      </c>
      <c r="AE914" s="21" t="s">
        <v>2342</v>
      </c>
      <c r="AF914" s="21" t="s">
        <v>2342</v>
      </c>
      <c r="AG914" s="21" t="s">
        <v>2342</v>
      </c>
      <c r="AH914" s="21" t="s">
        <v>2015</v>
      </c>
      <c r="AI914" s="21" t="s">
        <v>2015</v>
      </c>
      <c r="AJ914" s="21" t="s">
        <v>2015</v>
      </c>
      <c r="AK914" s="21" t="s">
        <v>2015</v>
      </c>
      <c r="AL914" s="21" t="s">
        <v>4803</v>
      </c>
    </row>
    <row r="915" spans="1:38" ht="15" customHeight="1">
      <c r="A915" s="21">
        <v>159948</v>
      </c>
      <c r="B915" s="21">
        <v>661741</v>
      </c>
      <c r="C915" s="21" t="s">
        <v>101</v>
      </c>
      <c r="D915" s="21" t="s">
        <v>2088</v>
      </c>
      <c r="E915" s="21" t="s">
        <v>21</v>
      </c>
      <c r="F915" s="21" t="s">
        <v>4867</v>
      </c>
      <c r="G915" s="21" t="s">
        <v>2340</v>
      </c>
      <c r="H915" s="21" t="s">
        <v>2341</v>
      </c>
      <c r="I915" s="21" t="s">
        <v>2015</v>
      </c>
      <c r="J915" s="21" t="s">
        <v>2342</v>
      </c>
      <c r="K915" s="21" t="s">
        <v>4696</v>
      </c>
      <c r="L915" s="21" t="s">
        <v>5017</v>
      </c>
      <c r="M915" s="21" t="s">
        <v>5018</v>
      </c>
      <c r="N915" s="21" t="s">
        <v>2803</v>
      </c>
      <c r="O915" s="21" t="s">
        <v>2345</v>
      </c>
      <c r="P915" s="21" t="s">
        <v>2804</v>
      </c>
      <c r="Q915" s="21">
        <v>260</v>
      </c>
      <c r="R915" s="21">
        <v>69</v>
      </c>
      <c r="S915" s="21">
        <v>687</v>
      </c>
      <c r="T915" s="21">
        <v>1016</v>
      </c>
      <c r="U915" s="21">
        <v>0.25590000000000002</v>
      </c>
      <c r="V915" s="21">
        <v>6.7900000000000002E-2</v>
      </c>
      <c r="W915" s="21">
        <v>0.32379999999999998</v>
      </c>
      <c r="X915" s="21" t="s">
        <v>2015</v>
      </c>
      <c r="Y915" s="21" t="s">
        <v>2015</v>
      </c>
      <c r="Z915" s="21" t="s">
        <v>2015</v>
      </c>
      <c r="AA915" s="21" t="s">
        <v>2015</v>
      </c>
      <c r="AB915" s="21" t="s">
        <v>2015</v>
      </c>
      <c r="AC915" s="21" t="s">
        <v>2015</v>
      </c>
      <c r="AD915" s="21" t="s">
        <v>2015</v>
      </c>
      <c r="AE915" s="21" t="s">
        <v>2015</v>
      </c>
      <c r="AF915" s="21" t="s">
        <v>2015</v>
      </c>
      <c r="AG915" s="21" t="s">
        <v>2015</v>
      </c>
      <c r="AH915" s="21" t="s">
        <v>2342</v>
      </c>
      <c r="AI915" s="21" t="s">
        <v>2342</v>
      </c>
      <c r="AJ915" s="21" t="s">
        <v>2342</v>
      </c>
      <c r="AK915" s="21" t="s">
        <v>2342</v>
      </c>
      <c r="AL915" s="21" t="s">
        <v>4803</v>
      </c>
    </row>
    <row r="916" spans="1:38" ht="15" customHeight="1">
      <c r="A916" s="21">
        <v>159499</v>
      </c>
      <c r="B916" s="21">
        <v>661742</v>
      </c>
      <c r="C916" s="21" t="s">
        <v>142</v>
      </c>
      <c r="D916" s="21" t="s">
        <v>2130</v>
      </c>
      <c r="E916" s="21" t="s">
        <v>21</v>
      </c>
      <c r="F916" s="21" t="s">
        <v>4867</v>
      </c>
      <c r="G916" s="21" t="s">
        <v>2340</v>
      </c>
      <c r="H916" s="21" t="s">
        <v>2341</v>
      </c>
      <c r="I916" s="21" t="s">
        <v>2015</v>
      </c>
      <c r="J916" s="21" t="s">
        <v>2342</v>
      </c>
      <c r="K916" s="21" t="s">
        <v>1003</v>
      </c>
      <c r="L916" s="21" t="s">
        <v>3322</v>
      </c>
      <c r="M916" s="21"/>
      <c r="N916" s="21" t="s">
        <v>21</v>
      </c>
      <c r="O916" s="21" t="s">
        <v>2345</v>
      </c>
      <c r="P916" s="21" t="s">
        <v>3321</v>
      </c>
      <c r="Q916" s="21">
        <v>110</v>
      </c>
      <c r="R916" s="21">
        <v>21</v>
      </c>
      <c r="S916" s="21">
        <v>142</v>
      </c>
      <c r="T916" s="21">
        <v>273</v>
      </c>
      <c r="U916" s="21">
        <v>0.40289999999999998</v>
      </c>
      <c r="V916" s="21">
        <v>7.6899999999999996E-2</v>
      </c>
      <c r="W916" s="21">
        <v>0.47989999999999999</v>
      </c>
      <c r="X916" s="21" t="s">
        <v>2342</v>
      </c>
      <c r="Y916" s="21" t="s">
        <v>2342</v>
      </c>
      <c r="Z916" s="21" t="s">
        <v>2342</v>
      </c>
      <c r="AA916" s="21" t="s">
        <v>2342</v>
      </c>
      <c r="AB916" s="21" t="s">
        <v>2342</v>
      </c>
      <c r="AC916" s="21" t="s">
        <v>2342</v>
      </c>
      <c r="AD916" s="21" t="s">
        <v>2342</v>
      </c>
      <c r="AE916" s="21" t="s">
        <v>2015</v>
      </c>
      <c r="AF916" s="21" t="s">
        <v>2015</v>
      </c>
      <c r="AG916" s="21" t="s">
        <v>2015</v>
      </c>
      <c r="AH916" s="21" t="s">
        <v>2015</v>
      </c>
      <c r="AI916" s="21" t="s">
        <v>2015</v>
      </c>
      <c r="AJ916" s="21" t="s">
        <v>2015</v>
      </c>
      <c r="AK916" s="21" t="s">
        <v>2015</v>
      </c>
      <c r="AL916" s="21" t="s">
        <v>4803</v>
      </c>
    </row>
    <row r="917" spans="1:38" ht="15" customHeight="1">
      <c r="A917" s="21">
        <v>159499</v>
      </c>
      <c r="B917" s="21">
        <v>661744</v>
      </c>
      <c r="C917" s="21" t="s">
        <v>142</v>
      </c>
      <c r="D917" s="21" t="s">
        <v>2130</v>
      </c>
      <c r="E917" s="21" t="s">
        <v>21</v>
      </c>
      <c r="F917" s="21" t="s">
        <v>4867</v>
      </c>
      <c r="G917" s="21" t="s">
        <v>2340</v>
      </c>
      <c r="H917" s="21" t="s">
        <v>2341</v>
      </c>
      <c r="I917" s="21" t="s">
        <v>2015</v>
      </c>
      <c r="J917" s="21" t="s">
        <v>2342</v>
      </c>
      <c r="K917" s="21" t="s">
        <v>1004</v>
      </c>
      <c r="L917" s="21" t="s">
        <v>3322</v>
      </c>
      <c r="M917" s="21"/>
      <c r="N917" s="21" t="s">
        <v>21</v>
      </c>
      <c r="O917" s="21" t="s">
        <v>2345</v>
      </c>
      <c r="P917" s="21" t="s">
        <v>3321</v>
      </c>
      <c r="Q917" s="21">
        <v>159</v>
      </c>
      <c r="R917" s="21">
        <v>31</v>
      </c>
      <c r="S917" s="21">
        <v>143</v>
      </c>
      <c r="T917" s="21">
        <v>333</v>
      </c>
      <c r="U917" s="21">
        <v>0.47749999999999998</v>
      </c>
      <c r="V917" s="21">
        <v>9.3100000000000002E-2</v>
      </c>
      <c r="W917" s="21">
        <v>0.5706</v>
      </c>
      <c r="X917" s="21" t="s">
        <v>2015</v>
      </c>
      <c r="Y917" s="21" t="s">
        <v>2015</v>
      </c>
      <c r="Z917" s="21" t="s">
        <v>2015</v>
      </c>
      <c r="AA917" s="21" t="s">
        <v>2015</v>
      </c>
      <c r="AB917" s="21" t="s">
        <v>2015</v>
      </c>
      <c r="AC917" s="21" t="s">
        <v>2015</v>
      </c>
      <c r="AD917" s="21" t="s">
        <v>2015</v>
      </c>
      <c r="AE917" s="21" t="s">
        <v>2342</v>
      </c>
      <c r="AF917" s="21" t="s">
        <v>2342</v>
      </c>
      <c r="AG917" s="21" t="s">
        <v>2342</v>
      </c>
      <c r="AH917" s="21" t="s">
        <v>2342</v>
      </c>
      <c r="AI917" s="21" t="s">
        <v>2342</v>
      </c>
      <c r="AJ917" s="21" t="s">
        <v>2342</v>
      </c>
      <c r="AK917" s="21" t="s">
        <v>2342</v>
      </c>
      <c r="AL917" s="21" t="s">
        <v>4803</v>
      </c>
    </row>
    <row r="918" spans="1:38" ht="15" customHeight="1">
      <c r="A918" s="21">
        <v>159501</v>
      </c>
      <c r="B918" s="21">
        <v>661745</v>
      </c>
      <c r="C918" s="21" t="s">
        <v>72</v>
      </c>
      <c r="D918" s="21" t="s">
        <v>2059</v>
      </c>
      <c r="E918" s="21" t="s">
        <v>21</v>
      </c>
      <c r="F918" s="21" t="s">
        <v>4867</v>
      </c>
      <c r="G918" s="21" t="s">
        <v>2340</v>
      </c>
      <c r="H918" s="21" t="s">
        <v>2341</v>
      </c>
      <c r="I918" s="21" t="s">
        <v>2015</v>
      </c>
      <c r="J918" s="21" t="s">
        <v>2342</v>
      </c>
      <c r="K918" s="21" t="s">
        <v>581</v>
      </c>
      <c r="L918" s="21" t="s">
        <v>2685</v>
      </c>
      <c r="M918" s="21"/>
      <c r="N918" s="21" t="s">
        <v>2686</v>
      </c>
      <c r="O918" s="21" t="s">
        <v>2345</v>
      </c>
      <c r="P918" s="21" t="s">
        <v>2687</v>
      </c>
      <c r="Q918" s="21">
        <v>97</v>
      </c>
      <c r="R918" s="21">
        <v>36</v>
      </c>
      <c r="S918" s="21">
        <v>290</v>
      </c>
      <c r="T918" s="21">
        <v>423</v>
      </c>
      <c r="U918" s="21">
        <v>0.2293</v>
      </c>
      <c r="V918" s="21">
        <v>8.5099999999999995E-2</v>
      </c>
      <c r="W918" s="21">
        <v>0.31440000000000001</v>
      </c>
      <c r="X918" s="21" t="s">
        <v>2342</v>
      </c>
      <c r="Y918" s="21" t="s">
        <v>2342</v>
      </c>
      <c r="Z918" s="21" t="s">
        <v>2342</v>
      </c>
      <c r="AA918" s="21" t="s">
        <v>2342</v>
      </c>
      <c r="AB918" s="21" t="s">
        <v>2342</v>
      </c>
      <c r="AC918" s="21" t="s">
        <v>2342</v>
      </c>
      <c r="AD918" s="21" t="s">
        <v>2342</v>
      </c>
      <c r="AE918" s="21" t="s">
        <v>2015</v>
      </c>
      <c r="AF918" s="21" t="s">
        <v>2015</v>
      </c>
      <c r="AG918" s="21" t="s">
        <v>2015</v>
      </c>
      <c r="AH918" s="21" t="s">
        <v>2015</v>
      </c>
      <c r="AI918" s="21" t="s">
        <v>2015</v>
      </c>
      <c r="AJ918" s="21" t="s">
        <v>2015</v>
      </c>
      <c r="AK918" s="21" t="s">
        <v>2015</v>
      </c>
      <c r="AL918" s="21" t="s">
        <v>4803</v>
      </c>
    </row>
    <row r="919" spans="1:38" ht="15" customHeight="1">
      <c r="A919" s="21">
        <v>159501</v>
      </c>
      <c r="B919" s="21">
        <v>661746</v>
      </c>
      <c r="C919" s="21" t="s">
        <v>72</v>
      </c>
      <c r="D919" s="21" t="s">
        <v>2059</v>
      </c>
      <c r="E919" s="21" t="s">
        <v>21</v>
      </c>
      <c r="F919" s="21" t="s">
        <v>4867</v>
      </c>
      <c r="G919" s="21" t="s">
        <v>2340</v>
      </c>
      <c r="H919" s="21" t="s">
        <v>2341</v>
      </c>
      <c r="I919" s="21" t="s">
        <v>2015</v>
      </c>
      <c r="J919" s="21" t="s">
        <v>2342</v>
      </c>
      <c r="K919" s="21" t="s">
        <v>583</v>
      </c>
      <c r="L919" s="21" t="s">
        <v>2689</v>
      </c>
      <c r="M919" s="21"/>
      <c r="N919" s="21" t="s">
        <v>2686</v>
      </c>
      <c r="O919" s="21" t="s">
        <v>2345</v>
      </c>
      <c r="P919" s="21" t="s">
        <v>2687</v>
      </c>
      <c r="Q919" s="21">
        <v>72</v>
      </c>
      <c r="R919" s="21">
        <v>17</v>
      </c>
      <c r="S919" s="21">
        <v>148</v>
      </c>
      <c r="T919" s="21">
        <v>237</v>
      </c>
      <c r="U919" s="21">
        <v>0.30380000000000001</v>
      </c>
      <c r="V919" s="21">
        <v>7.17E-2</v>
      </c>
      <c r="W919" s="21">
        <v>0.3755</v>
      </c>
      <c r="X919" s="21" t="s">
        <v>2015</v>
      </c>
      <c r="Y919" s="21" t="s">
        <v>2015</v>
      </c>
      <c r="Z919" s="21" t="s">
        <v>2015</v>
      </c>
      <c r="AA919" s="21" t="s">
        <v>2015</v>
      </c>
      <c r="AB919" s="21" t="s">
        <v>2015</v>
      </c>
      <c r="AC919" s="21" t="s">
        <v>2015</v>
      </c>
      <c r="AD919" s="21" t="s">
        <v>2015</v>
      </c>
      <c r="AE919" s="21" t="s">
        <v>2342</v>
      </c>
      <c r="AF919" s="21" t="s">
        <v>2342</v>
      </c>
      <c r="AG919" s="21" t="s">
        <v>2342</v>
      </c>
      <c r="AH919" s="21" t="s">
        <v>2015</v>
      </c>
      <c r="AI919" s="21" t="s">
        <v>2015</v>
      </c>
      <c r="AJ919" s="21" t="s">
        <v>2015</v>
      </c>
      <c r="AK919" s="21" t="s">
        <v>2015</v>
      </c>
      <c r="AL919" s="21" t="s">
        <v>4803</v>
      </c>
    </row>
    <row r="920" spans="1:38" ht="15" customHeight="1">
      <c r="A920" s="21">
        <v>159501</v>
      </c>
      <c r="B920" s="21">
        <v>661747</v>
      </c>
      <c r="C920" s="21" t="s">
        <v>72</v>
      </c>
      <c r="D920" s="21" t="s">
        <v>2059</v>
      </c>
      <c r="E920" s="21" t="s">
        <v>21</v>
      </c>
      <c r="F920" s="21" t="s">
        <v>4867</v>
      </c>
      <c r="G920" s="21" t="s">
        <v>2340</v>
      </c>
      <c r="H920" s="21" t="s">
        <v>2341</v>
      </c>
      <c r="I920" s="21" t="s">
        <v>2015</v>
      </c>
      <c r="J920" s="21" t="s">
        <v>2342</v>
      </c>
      <c r="K920" s="21" t="s">
        <v>582</v>
      </c>
      <c r="L920" s="21" t="s">
        <v>2688</v>
      </c>
      <c r="M920" s="21"/>
      <c r="N920" s="21" t="s">
        <v>2686</v>
      </c>
      <c r="O920" s="21" t="s">
        <v>2345</v>
      </c>
      <c r="P920" s="21" t="s">
        <v>2687</v>
      </c>
      <c r="Q920" s="21">
        <v>70</v>
      </c>
      <c r="R920" s="21">
        <v>17</v>
      </c>
      <c r="S920" s="21">
        <v>166</v>
      </c>
      <c r="T920" s="21">
        <v>253</v>
      </c>
      <c r="U920" s="21">
        <v>0.2767</v>
      </c>
      <c r="V920" s="21">
        <v>6.7199999999999996E-2</v>
      </c>
      <c r="W920" s="21">
        <v>0.34389999999999998</v>
      </c>
      <c r="X920" s="21" t="s">
        <v>2015</v>
      </c>
      <c r="Y920" s="21" t="s">
        <v>2015</v>
      </c>
      <c r="Z920" s="21" t="s">
        <v>2015</v>
      </c>
      <c r="AA920" s="21" t="s">
        <v>2015</v>
      </c>
      <c r="AB920" s="21" t="s">
        <v>2015</v>
      </c>
      <c r="AC920" s="21" t="s">
        <v>2015</v>
      </c>
      <c r="AD920" s="21" t="s">
        <v>2015</v>
      </c>
      <c r="AE920" s="21" t="s">
        <v>2015</v>
      </c>
      <c r="AF920" s="21" t="s">
        <v>2015</v>
      </c>
      <c r="AG920" s="21" t="s">
        <v>2015</v>
      </c>
      <c r="AH920" s="21" t="s">
        <v>2342</v>
      </c>
      <c r="AI920" s="21" t="s">
        <v>2342</v>
      </c>
      <c r="AJ920" s="21" t="s">
        <v>2342</v>
      </c>
      <c r="AK920" s="21" t="s">
        <v>2342</v>
      </c>
      <c r="AL920" s="21" t="s">
        <v>4803</v>
      </c>
    </row>
    <row r="921" spans="1:38" ht="15" customHeight="1">
      <c r="A921" s="21">
        <v>159522</v>
      </c>
      <c r="B921" s="21">
        <v>661749</v>
      </c>
      <c r="C921" s="21" t="s">
        <v>63</v>
      </c>
      <c r="D921" s="21" t="s">
        <v>2050</v>
      </c>
      <c r="E921" s="21" t="s">
        <v>19</v>
      </c>
      <c r="F921" s="21" t="s">
        <v>4864</v>
      </c>
      <c r="G921" s="21" t="s">
        <v>2340</v>
      </c>
      <c r="H921" s="21" t="s">
        <v>2341</v>
      </c>
      <c r="I921" s="21" t="s">
        <v>2015</v>
      </c>
      <c r="J921" s="21" t="s">
        <v>2342</v>
      </c>
      <c r="K921" s="21" t="s">
        <v>516</v>
      </c>
      <c r="L921" s="21" t="s">
        <v>2600</v>
      </c>
      <c r="M921" s="21"/>
      <c r="N921" s="21" t="s">
        <v>516</v>
      </c>
      <c r="O921" s="21" t="s">
        <v>2345</v>
      </c>
      <c r="P921" s="21" t="s">
        <v>2601</v>
      </c>
      <c r="Q921" s="21">
        <v>23</v>
      </c>
      <c r="R921" s="21">
        <v>14</v>
      </c>
      <c r="S921" s="21">
        <v>59</v>
      </c>
      <c r="T921" s="21">
        <v>96</v>
      </c>
      <c r="U921" s="21">
        <v>0.23960000000000001</v>
      </c>
      <c r="V921" s="21">
        <v>0.14580000000000001</v>
      </c>
      <c r="W921" s="21">
        <v>0.38540000000000002</v>
      </c>
      <c r="X921" s="21" t="s">
        <v>2015</v>
      </c>
      <c r="Y921" s="21" t="s">
        <v>2342</v>
      </c>
      <c r="Z921" s="21" t="s">
        <v>2342</v>
      </c>
      <c r="AA921" s="21" t="s">
        <v>2342</v>
      </c>
      <c r="AB921" s="21" t="s">
        <v>2342</v>
      </c>
      <c r="AC921" s="21" t="s">
        <v>2342</v>
      </c>
      <c r="AD921" s="21" t="s">
        <v>2342</v>
      </c>
      <c r="AE921" s="21" t="s">
        <v>2342</v>
      </c>
      <c r="AF921" s="21" t="s">
        <v>2342</v>
      </c>
      <c r="AG921" s="21" t="s">
        <v>2342</v>
      </c>
      <c r="AH921" s="21" t="s">
        <v>2015</v>
      </c>
      <c r="AI921" s="21" t="s">
        <v>2015</v>
      </c>
      <c r="AJ921" s="21" t="s">
        <v>2015</v>
      </c>
      <c r="AK921" s="21" t="s">
        <v>2015</v>
      </c>
      <c r="AL921" s="21" t="s">
        <v>4803</v>
      </c>
    </row>
    <row r="922" spans="1:38" ht="15" customHeight="1">
      <c r="A922" s="21">
        <v>159378</v>
      </c>
      <c r="B922" s="21">
        <v>661750</v>
      </c>
      <c r="C922" s="21" t="s">
        <v>117</v>
      </c>
      <c r="D922" s="21" t="s">
        <v>2104</v>
      </c>
      <c r="E922" s="21" t="s">
        <v>19</v>
      </c>
      <c r="F922" s="21" t="s">
        <v>4864</v>
      </c>
      <c r="G922" s="21" t="s">
        <v>2340</v>
      </c>
      <c r="H922" s="21" t="s">
        <v>2341</v>
      </c>
      <c r="I922" s="21" t="s">
        <v>2015</v>
      </c>
      <c r="J922" s="21" t="s">
        <v>2342</v>
      </c>
      <c r="K922" s="21" t="s">
        <v>847</v>
      </c>
      <c r="L922" s="21" t="s">
        <v>3084</v>
      </c>
      <c r="M922" s="21"/>
      <c r="N922" s="21" t="s">
        <v>3085</v>
      </c>
      <c r="O922" s="21" t="s">
        <v>2345</v>
      </c>
      <c r="P922" s="21" t="s">
        <v>3086</v>
      </c>
      <c r="Q922" s="21">
        <v>50</v>
      </c>
      <c r="R922" s="21">
        <v>0</v>
      </c>
      <c r="S922" s="21">
        <v>17</v>
      </c>
      <c r="T922" s="21">
        <v>67</v>
      </c>
      <c r="U922" s="21">
        <v>0.74629999999999996</v>
      </c>
      <c r="V922" s="21">
        <v>0</v>
      </c>
      <c r="W922" s="21">
        <v>0.74629999999999996</v>
      </c>
      <c r="X922" s="21" t="s">
        <v>2015</v>
      </c>
      <c r="Y922" s="21" t="s">
        <v>2342</v>
      </c>
      <c r="Z922" s="21" t="s">
        <v>2342</v>
      </c>
      <c r="AA922" s="21" t="s">
        <v>2342</v>
      </c>
      <c r="AB922" s="21" t="s">
        <v>2342</v>
      </c>
      <c r="AC922" s="21" t="s">
        <v>2342</v>
      </c>
      <c r="AD922" s="21" t="s">
        <v>2342</v>
      </c>
      <c r="AE922" s="21" t="s">
        <v>2342</v>
      </c>
      <c r="AF922" s="21" t="s">
        <v>2342</v>
      </c>
      <c r="AG922" s="21" t="s">
        <v>2342</v>
      </c>
      <c r="AH922" s="21" t="s">
        <v>2342</v>
      </c>
      <c r="AI922" s="21" t="s">
        <v>2342</v>
      </c>
      <c r="AJ922" s="21" t="s">
        <v>2342</v>
      </c>
      <c r="AK922" s="21" t="s">
        <v>2342</v>
      </c>
      <c r="AL922" s="21" t="s">
        <v>4802</v>
      </c>
    </row>
    <row r="923" spans="1:38" ht="15" customHeight="1">
      <c r="A923" s="21">
        <v>159375</v>
      </c>
      <c r="B923" s="21">
        <v>661751</v>
      </c>
      <c r="C923" s="21" t="s">
        <v>143</v>
      </c>
      <c r="D923" s="21" t="s">
        <v>2131</v>
      </c>
      <c r="E923" s="21" t="s">
        <v>19</v>
      </c>
      <c r="F923" s="21" t="s">
        <v>4864</v>
      </c>
      <c r="G923" s="21" t="s">
        <v>2340</v>
      </c>
      <c r="H923" s="21" t="s">
        <v>2341</v>
      </c>
      <c r="I923" s="21" t="s">
        <v>2015</v>
      </c>
      <c r="J923" s="21" t="s">
        <v>2342</v>
      </c>
      <c r="K923" s="21" t="s">
        <v>5465</v>
      </c>
      <c r="L923" s="21" t="s">
        <v>5466</v>
      </c>
      <c r="M923" s="21"/>
      <c r="N923" s="21" t="s">
        <v>5467</v>
      </c>
      <c r="O923" s="21" t="s">
        <v>2345</v>
      </c>
      <c r="P923" s="21" t="s">
        <v>3323</v>
      </c>
      <c r="Q923" s="21">
        <v>80</v>
      </c>
      <c r="R923" s="21">
        <v>0</v>
      </c>
      <c r="S923" s="21">
        <v>22</v>
      </c>
      <c r="T923" s="21">
        <v>102</v>
      </c>
      <c r="U923" s="21">
        <v>0.7843</v>
      </c>
      <c r="V923" s="21">
        <v>0</v>
      </c>
      <c r="W923" s="21">
        <v>0.7843</v>
      </c>
      <c r="X923" s="21" t="s">
        <v>2015</v>
      </c>
      <c r="Y923" s="21" t="s">
        <v>2342</v>
      </c>
      <c r="Z923" s="21" t="s">
        <v>2342</v>
      </c>
      <c r="AA923" s="21" t="s">
        <v>2342</v>
      </c>
      <c r="AB923" s="21" t="s">
        <v>2342</v>
      </c>
      <c r="AC923" s="21" t="s">
        <v>2342</v>
      </c>
      <c r="AD923" s="21" t="s">
        <v>2342</v>
      </c>
      <c r="AE923" s="21" t="s">
        <v>2342</v>
      </c>
      <c r="AF923" s="21" t="s">
        <v>2342</v>
      </c>
      <c r="AG923" s="21" t="s">
        <v>2342</v>
      </c>
      <c r="AH923" s="21" t="s">
        <v>2342</v>
      </c>
      <c r="AI923" s="21" t="s">
        <v>2342</v>
      </c>
      <c r="AJ923" s="21" t="s">
        <v>2342</v>
      </c>
      <c r="AK923" s="21" t="s">
        <v>2342</v>
      </c>
      <c r="AL923" s="21" t="s">
        <v>4802</v>
      </c>
    </row>
    <row r="924" spans="1:38" ht="15" customHeight="1">
      <c r="A924" s="21">
        <v>159446</v>
      </c>
      <c r="B924" s="21">
        <v>661753</v>
      </c>
      <c r="C924" s="21" t="s">
        <v>118</v>
      </c>
      <c r="D924" s="21" t="s">
        <v>2105</v>
      </c>
      <c r="E924" s="21" t="s">
        <v>19</v>
      </c>
      <c r="F924" s="21" t="s">
        <v>4864</v>
      </c>
      <c r="G924" s="21" t="s">
        <v>2340</v>
      </c>
      <c r="H924" s="21" t="s">
        <v>2341</v>
      </c>
      <c r="I924" s="21" t="s">
        <v>2015</v>
      </c>
      <c r="J924" s="21" t="s">
        <v>2342</v>
      </c>
      <c r="K924" s="21" t="s">
        <v>850</v>
      </c>
      <c r="L924" s="21" t="s">
        <v>5452</v>
      </c>
      <c r="M924" s="21"/>
      <c r="N924" s="21" t="s">
        <v>3087</v>
      </c>
      <c r="O924" s="21" t="s">
        <v>2345</v>
      </c>
      <c r="P924" s="21" t="s">
        <v>3088</v>
      </c>
      <c r="Q924" s="21">
        <v>240</v>
      </c>
      <c r="R924" s="21">
        <v>0</v>
      </c>
      <c r="S924" s="21">
        <v>52</v>
      </c>
      <c r="T924" s="21">
        <v>292</v>
      </c>
      <c r="U924" s="21">
        <v>0.82189999999999996</v>
      </c>
      <c r="V924" s="21">
        <v>0</v>
      </c>
      <c r="W924" s="21">
        <v>0.82189999999999996</v>
      </c>
      <c r="X924" s="21" t="s">
        <v>2015</v>
      </c>
      <c r="Y924" s="21" t="s">
        <v>2342</v>
      </c>
      <c r="Z924" s="21" t="s">
        <v>2342</v>
      </c>
      <c r="AA924" s="21" t="s">
        <v>2342</v>
      </c>
      <c r="AB924" s="21" t="s">
        <v>2342</v>
      </c>
      <c r="AC924" s="21" t="s">
        <v>2342</v>
      </c>
      <c r="AD924" s="21" t="s">
        <v>2015</v>
      </c>
      <c r="AE924" s="21" t="s">
        <v>2015</v>
      </c>
      <c r="AF924" s="21" t="s">
        <v>2015</v>
      </c>
      <c r="AG924" s="21" t="s">
        <v>2015</v>
      </c>
      <c r="AH924" s="21" t="s">
        <v>2015</v>
      </c>
      <c r="AI924" s="21" t="s">
        <v>2015</v>
      </c>
      <c r="AJ924" s="21" t="s">
        <v>2015</v>
      </c>
      <c r="AK924" s="21" t="s">
        <v>2015</v>
      </c>
      <c r="AL924" s="21" t="s">
        <v>4802</v>
      </c>
    </row>
    <row r="925" spans="1:38" ht="15" customHeight="1">
      <c r="A925" s="21">
        <v>159446</v>
      </c>
      <c r="B925" s="21">
        <v>661754</v>
      </c>
      <c r="C925" s="21" t="s">
        <v>118</v>
      </c>
      <c r="D925" s="21" t="s">
        <v>2105</v>
      </c>
      <c r="E925" s="21" t="s">
        <v>19</v>
      </c>
      <c r="F925" s="21" t="s">
        <v>4864</v>
      </c>
      <c r="G925" s="21" t="s">
        <v>2340</v>
      </c>
      <c r="H925" s="21" t="s">
        <v>2341</v>
      </c>
      <c r="I925" s="21" t="s">
        <v>2015</v>
      </c>
      <c r="J925" s="21" t="s">
        <v>2342</v>
      </c>
      <c r="K925" s="21" t="s">
        <v>849</v>
      </c>
      <c r="L925" s="21" t="s">
        <v>5451</v>
      </c>
      <c r="M925" s="21"/>
      <c r="N925" s="21" t="s">
        <v>3087</v>
      </c>
      <c r="O925" s="21" t="s">
        <v>2345</v>
      </c>
      <c r="P925" s="21" t="s">
        <v>3088</v>
      </c>
      <c r="Q925" s="21">
        <v>194</v>
      </c>
      <c r="R925" s="21">
        <v>0</v>
      </c>
      <c r="S925" s="21">
        <v>67</v>
      </c>
      <c r="T925" s="21">
        <v>261</v>
      </c>
      <c r="U925" s="21">
        <v>0.74329999999999996</v>
      </c>
      <c r="V925" s="21">
        <v>0</v>
      </c>
      <c r="W925" s="21">
        <v>0.74329999999999996</v>
      </c>
      <c r="X925" s="21" t="s">
        <v>2015</v>
      </c>
      <c r="Y925" s="21" t="s">
        <v>2015</v>
      </c>
      <c r="Z925" s="21" t="s">
        <v>2015</v>
      </c>
      <c r="AA925" s="21" t="s">
        <v>2015</v>
      </c>
      <c r="AB925" s="21" t="s">
        <v>2015</v>
      </c>
      <c r="AC925" s="21" t="s">
        <v>2015</v>
      </c>
      <c r="AD925" s="21" t="s">
        <v>2342</v>
      </c>
      <c r="AE925" s="21" t="s">
        <v>2342</v>
      </c>
      <c r="AF925" s="21" t="s">
        <v>2342</v>
      </c>
      <c r="AG925" s="21" t="s">
        <v>2342</v>
      </c>
      <c r="AH925" s="21" t="s">
        <v>2015</v>
      </c>
      <c r="AI925" s="21" t="s">
        <v>2015</v>
      </c>
      <c r="AJ925" s="21" t="s">
        <v>2015</v>
      </c>
      <c r="AK925" s="21" t="s">
        <v>2015</v>
      </c>
      <c r="AL925" s="21" t="s">
        <v>4802</v>
      </c>
    </row>
    <row r="926" spans="1:38" ht="15" customHeight="1">
      <c r="A926" s="21">
        <v>159446</v>
      </c>
      <c r="B926" s="21">
        <v>661755</v>
      </c>
      <c r="C926" s="21" t="s">
        <v>118</v>
      </c>
      <c r="D926" s="21" t="s">
        <v>2105</v>
      </c>
      <c r="E926" s="21" t="s">
        <v>19</v>
      </c>
      <c r="F926" s="21" t="s">
        <v>4864</v>
      </c>
      <c r="G926" s="21" t="s">
        <v>2340</v>
      </c>
      <c r="H926" s="21" t="s">
        <v>2341</v>
      </c>
      <c r="I926" s="21" t="s">
        <v>2015</v>
      </c>
      <c r="J926" s="21" t="s">
        <v>2342</v>
      </c>
      <c r="K926" s="21" t="s">
        <v>848</v>
      </c>
      <c r="L926" s="21" t="s">
        <v>5450</v>
      </c>
      <c r="M926" s="21"/>
      <c r="N926" s="21" t="s">
        <v>3087</v>
      </c>
      <c r="O926" s="21" t="s">
        <v>2345</v>
      </c>
      <c r="P926" s="21" t="s">
        <v>3088</v>
      </c>
      <c r="Q926" s="21">
        <v>183</v>
      </c>
      <c r="R926" s="21">
        <v>0</v>
      </c>
      <c r="S926" s="21">
        <v>119</v>
      </c>
      <c r="T926" s="21">
        <v>302</v>
      </c>
      <c r="U926" s="21">
        <v>0.60599999999999998</v>
      </c>
      <c r="V926" s="21">
        <v>0</v>
      </c>
      <c r="W926" s="21">
        <v>0.60599999999999998</v>
      </c>
      <c r="X926" s="21" t="s">
        <v>2015</v>
      </c>
      <c r="Y926" s="21" t="s">
        <v>2015</v>
      </c>
      <c r="Z926" s="21" t="s">
        <v>2015</v>
      </c>
      <c r="AA926" s="21" t="s">
        <v>2015</v>
      </c>
      <c r="AB926" s="21" t="s">
        <v>2015</v>
      </c>
      <c r="AC926" s="21" t="s">
        <v>2015</v>
      </c>
      <c r="AD926" s="21" t="s">
        <v>2015</v>
      </c>
      <c r="AE926" s="21" t="s">
        <v>2015</v>
      </c>
      <c r="AF926" s="21" t="s">
        <v>2015</v>
      </c>
      <c r="AG926" s="21" t="s">
        <v>2015</v>
      </c>
      <c r="AH926" s="21" t="s">
        <v>2342</v>
      </c>
      <c r="AI926" s="21" t="s">
        <v>2342</v>
      </c>
      <c r="AJ926" s="21" t="s">
        <v>2342</v>
      </c>
      <c r="AK926" s="21" t="s">
        <v>2342</v>
      </c>
      <c r="AL926" s="21" t="s">
        <v>4802</v>
      </c>
    </row>
    <row r="927" spans="1:38" ht="15" customHeight="1">
      <c r="A927" s="21">
        <v>159566</v>
      </c>
      <c r="B927" s="21">
        <v>661759</v>
      </c>
      <c r="C927" s="21" t="s">
        <v>183</v>
      </c>
      <c r="D927" s="21" t="s">
        <v>2171</v>
      </c>
      <c r="E927" s="21" t="s">
        <v>1</v>
      </c>
      <c r="F927" s="21" t="s">
        <v>4864</v>
      </c>
      <c r="G927" s="21" t="s">
        <v>2340</v>
      </c>
      <c r="H927" s="21" t="s">
        <v>2341</v>
      </c>
      <c r="I927" s="21" t="s">
        <v>2015</v>
      </c>
      <c r="J927" s="21" t="s">
        <v>2342</v>
      </c>
      <c r="K927" s="21" t="s">
        <v>1205</v>
      </c>
      <c r="L927" s="21" t="s">
        <v>5152</v>
      </c>
      <c r="M927" s="21"/>
      <c r="N927" s="21" t="s">
        <v>3568</v>
      </c>
      <c r="O927" s="21" t="s">
        <v>2345</v>
      </c>
      <c r="P927" s="21" t="s">
        <v>3569</v>
      </c>
      <c r="Q927" s="21">
        <v>140</v>
      </c>
      <c r="R927" s="21">
        <v>34</v>
      </c>
      <c r="S927" s="21">
        <v>219</v>
      </c>
      <c r="T927" s="21">
        <v>393</v>
      </c>
      <c r="U927" s="21">
        <v>0.35620000000000002</v>
      </c>
      <c r="V927" s="21">
        <v>8.6499999999999994E-2</v>
      </c>
      <c r="W927" s="21">
        <v>0.44269999999999998</v>
      </c>
      <c r="X927" s="21" t="s">
        <v>2342</v>
      </c>
      <c r="Y927" s="21" t="s">
        <v>2342</v>
      </c>
      <c r="Z927" s="21" t="s">
        <v>2342</v>
      </c>
      <c r="AA927" s="21" t="s">
        <v>2342</v>
      </c>
      <c r="AB927" s="21" t="s">
        <v>2342</v>
      </c>
      <c r="AC927" s="21" t="s">
        <v>2342</v>
      </c>
      <c r="AD927" s="21" t="s">
        <v>2342</v>
      </c>
      <c r="AE927" s="21" t="s">
        <v>2342</v>
      </c>
      <c r="AF927" s="21" t="s">
        <v>2015</v>
      </c>
      <c r="AG927" s="21" t="s">
        <v>2015</v>
      </c>
      <c r="AH927" s="21" t="s">
        <v>2015</v>
      </c>
      <c r="AI927" s="21" t="s">
        <v>2015</v>
      </c>
      <c r="AJ927" s="21" t="s">
        <v>2015</v>
      </c>
      <c r="AK927" s="21" t="s">
        <v>2015</v>
      </c>
      <c r="AL927" s="21" t="s">
        <v>4803</v>
      </c>
    </row>
    <row r="928" spans="1:38" ht="15" customHeight="1">
      <c r="A928" s="21">
        <v>159566</v>
      </c>
      <c r="B928" s="21">
        <v>661760</v>
      </c>
      <c r="C928" s="21" t="s">
        <v>183</v>
      </c>
      <c r="D928" s="21" t="s">
        <v>2171</v>
      </c>
      <c r="E928" s="21" t="s">
        <v>1</v>
      </c>
      <c r="F928" s="21" t="s">
        <v>4864</v>
      </c>
      <c r="G928" s="21" t="s">
        <v>2340</v>
      </c>
      <c r="H928" s="21" t="s">
        <v>2341</v>
      </c>
      <c r="I928" s="21" t="s">
        <v>2015</v>
      </c>
      <c r="J928" s="21" t="s">
        <v>2342</v>
      </c>
      <c r="K928" s="21" t="s">
        <v>1206</v>
      </c>
      <c r="L928" s="21" t="s">
        <v>5502</v>
      </c>
      <c r="M928" s="21"/>
      <c r="N928" s="21" t="s">
        <v>3568</v>
      </c>
      <c r="O928" s="21" t="s">
        <v>2345</v>
      </c>
      <c r="P928" s="21" t="s">
        <v>3569</v>
      </c>
      <c r="Q928" s="21">
        <v>132</v>
      </c>
      <c r="R928" s="21">
        <v>36</v>
      </c>
      <c r="S928" s="21">
        <v>232</v>
      </c>
      <c r="T928" s="21">
        <v>400</v>
      </c>
      <c r="U928" s="21">
        <v>0.33</v>
      </c>
      <c r="V928" s="21">
        <v>0.09</v>
      </c>
      <c r="W928" s="21">
        <v>0.42</v>
      </c>
      <c r="X928" s="21" t="s">
        <v>2015</v>
      </c>
      <c r="Y928" s="21" t="s">
        <v>2015</v>
      </c>
      <c r="Z928" s="21" t="s">
        <v>2015</v>
      </c>
      <c r="AA928" s="21" t="s">
        <v>2015</v>
      </c>
      <c r="AB928" s="21" t="s">
        <v>2015</v>
      </c>
      <c r="AC928" s="21" t="s">
        <v>2015</v>
      </c>
      <c r="AD928" s="21" t="s">
        <v>2015</v>
      </c>
      <c r="AE928" s="21" t="s">
        <v>2015</v>
      </c>
      <c r="AF928" s="21" t="s">
        <v>2342</v>
      </c>
      <c r="AG928" s="21" t="s">
        <v>2342</v>
      </c>
      <c r="AH928" s="21" t="s">
        <v>2342</v>
      </c>
      <c r="AI928" s="21" t="s">
        <v>2342</v>
      </c>
      <c r="AJ928" s="21" t="s">
        <v>2342</v>
      </c>
      <c r="AK928" s="21" t="s">
        <v>2342</v>
      </c>
      <c r="AL928" s="21" t="s">
        <v>4803</v>
      </c>
    </row>
    <row r="929" spans="1:38" ht="15" customHeight="1">
      <c r="A929" s="21">
        <v>159478</v>
      </c>
      <c r="B929" s="21">
        <v>661763</v>
      </c>
      <c r="C929" s="21" t="s">
        <v>177</v>
      </c>
      <c r="D929" s="21" t="s">
        <v>2165</v>
      </c>
      <c r="E929" s="21" t="s">
        <v>1</v>
      </c>
      <c r="F929" s="21" t="s">
        <v>4864</v>
      </c>
      <c r="G929" s="21" t="s">
        <v>2340</v>
      </c>
      <c r="H929" s="21" t="s">
        <v>2341</v>
      </c>
      <c r="I929" s="21" t="s">
        <v>2015</v>
      </c>
      <c r="J929" s="21" t="s">
        <v>2342</v>
      </c>
      <c r="K929" s="21" t="s">
        <v>1170</v>
      </c>
      <c r="L929" s="21" t="s">
        <v>5131</v>
      </c>
      <c r="M929" s="21"/>
      <c r="N929" s="21" t="s">
        <v>3530</v>
      </c>
      <c r="O929" s="21" t="s">
        <v>2345</v>
      </c>
      <c r="P929" s="21" t="s">
        <v>3531</v>
      </c>
      <c r="Q929" s="21">
        <v>254</v>
      </c>
      <c r="R929" s="21">
        <v>0</v>
      </c>
      <c r="S929" s="21">
        <v>64</v>
      </c>
      <c r="T929" s="21">
        <v>318</v>
      </c>
      <c r="U929" s="21">
        <v>0.79869999999999997</v>
      </c>
      <c r="V929" s="21">
        <v>0</v>
      </c>
      <c r="W929" s="21">
        <v>0.79869999999999997</v>
      </c>
      <c r="X929" s="21" t="s">
        <v>2015</v>
      </c>
      <c r="Y929" s="21" t="s">
        <v>2342</v>
      </c>
      <c r="Z929" s="21" t="s">
        <v>2342</v>
      </c>
      <c r="AA929" s="21" t="s">
        <v>2342</v>
      </c>
      <c r="AB929" s="21" t="s">
        <v>2342</v>
      </c>
      <c r="AC929" s="21" t="s">
        <v>2342</v>
      </c>
      <c r="AD929" s="21" t="s">
        <v>2342</v>
      </c>
      <c r="AE929" s="21" t="s">
        <v>2342</v>
      </c>
      <c r="AF929" s="21" t="s">
        <v>2015</v>
      </c>
      <c r="AG929" s="21" t="s">
        <v>2015</v>
      </c>
      <c r="AH929" s="21" t="s">
        <v>2015</v>
      </c>
      <c r="AI929" s="21" t="s">
        <v>2015</v>
      </c>
      <c r="AJ929" s="21" t="s">
        <v>2015</v>
      </c>
      <c r="AK929" s="21" t="s">
        <v>2015</v>
      </c>
      <c r="AL929" s="21" t="s">
        <v>4802</v>
      </c>
    </row>
    <row r="930" spans="1:38" ht="15" customHeight="1">
      <c r="A930" s="21">
        <v>159387</v>
      </c>
      <c r="B930" s="21">
        <v>661765</v>
      </c>
      <c r="C930" s="21" t="s">
        <v>175</v>
      </c>
      <c r="D930" s="21" t="s">
        <v>2163</v>
      </c>
      <c r="E930" s="21" t="s">
        <v>1</v>
      </c>
      <c r="F930" s="21" t="s">
        <v>4864</v>
      </c>
      <c r="G930" s="21" t="s">
        <v>2340</v>
      </c>
      <c r="H930" s="21" t="s">
        <v>2341</v>
      </c>
      <c r="I930" s="21" t="s">
        <v>2015</v>
      </c>
      <c r="J930" s="21" t="s">
        <v>2342</v>
      </c>
      <c r="K930" s="21" t="s">
        <v>1155</v>
      </c>
      <c r="L930" s="21" t="s">
        <v>3512</v>
      </c>
      <c r="M930" s="21"/>
      <c r="N930" s="21" t="s">
        <v>3513</v>
      </c>
      <c r="O930" s="21" t="s">
        <v>2345</v>
      </c>
      <c r="P930" s="21" t="s">
        <v>3514</v>
      </c>
      <c r="Q930" s="21">
        <v>163</v>
      </c>
      <c r="R930" s="21">
        <v>0</v>
      </c>
      <c r="S930" s="21">
        <v>62</v>
      </c>
      <c r="T930" s="21">
        <v>225</v>
      </c>
      <c r="U930" s="21">
        <v>0.72440000000000004</v>
      </c>
      <c r="V930" s="21">
        <v>0</v>
      </c>
      <c r="W930" s="21">
        <v>0.72440000000000004</v>
      </c>
      <c r="X930" s="21" t="s">
        <v>2342</v>
      </c>
      <c r="Y930" s="21" t="s">
        <v>2342</v>
      </c>
      <c r="Z930" s="21" t="s">
        <v>2342</v>
      </c>
      <c r="AA930" s="21" t="s">
        <v>2342</v>
      </c>
      <c r="AB930" s="21" t="s">
        <v>2342</v>
      </c>
      <c r="AC930" s="21" t="s">
        <v>2342</v>
      </c>
      <c r="AD930" s="21" t="s">
        <v>2342</v>
      </c>
      <c r="AE930" s="21" t="s">
        <v>2342</v>
      </c>
      <c r="AF930" s="21" t="s">
        <v>2015</v>
      </c>
      <c r="AG930" s="21" t="s">
        <v>2015</v>
      </c>
      <c r="AH930" s="21" t="s">
        <v>2015</v>
      </c>
      <c r="AI930" s="21" t="s">
        <v>2015</v>
      </c>
      <c r="AJ930" s="21" t="s">
        <v>2015</v>
      </c>
      <c r="AK930" s="21" t="s">
        <v>2015</v>
      </c>
      <c r="AL930" s="21" t="s">
        <v>4802</v>
      </c>
    </row>
    <row r="931" spans="1:38" ht="15" customHeight="1">
      <c r="A931" s="21">
        <v>159323</v>
      </c>
      <c r="B931" s="21">
        <v>661767</v>
      </c>
      <c r="C931" s="21" t="s">
        <v>39</v>
      </c>
      <c r="D931" s="21" t="s">
        <v>2026</v>
      </c>
      <c r="E931" s="21" t="s">
        <v>1</v>
      </c>
      <c r="F931" s="21" t="s">
        <v>4864</v>
      </c>
      <c r="G931" s="21" t="s">
        <v>2340</v>
      </c>
      <c r="H931" s="21" t="s">
        <v>2341</v>
      </c>
      <c r="I931" s="21" t="s">
        <v>2015</v>
      </c>
      <c r="J931" s="21" t="s">
        <v>2342</v>
      </c>
      <c r="K931" s="21" t="s">
        <v>330</v>
      </c>
      <c r="L931" s="21" t="s">
        <v>2354</v>
      </c>
      <c r="M931" s="21" t="s">
        <v>2355</v>
      </c>
      <c r="N931" s="21" t="s">
        <v>2356</v>
      </c>
      <c r="O931" s="21" t="s">
        <v>2345</v>
      </c>
      <c r="P931" s="21" t="s">
        <v>2357</v>
      </c>
      <c r="Q931" s="21">
        <v>41</v>
      </c>
      <c r="R931" s="21">
        <v>8</v>
      </c>
      <c r="S931" s="21">
        <v>209</v>
      </c>
      <c r="T931" s="21">
        <v>258</v>
      </c>
      <c r="U931" s="21">
        <v>0.15890000000000001</v>
      </c>
      <c r="V931" s="21">
        <v>3.1E-2</v>
      </c>
      <c r="W931" s="21">
        <v>0.18990000000000001</v>
      </c>
      <c r="X931" s="21" t="s">
        <v>2015</v>
      </c>
      <c r="Y931" s="21" t="s">
        <v>2342</v>
      </c>
      <c r="Z931" s="21" t="s">
        <v>2342</v>
      </c>
      <c r="AA931" s="21" t="s">
        <v>2342</v>
      </c>
      <c r="AB931" s="21" t="s">
        <v>2342</v>
      </c>
      <c r="AC931" s="21" t="s">
        <v>2342</v>
      </c>
      <c r="AD931" s="21" t="s">
        <v>2342</v>
      </c>
      <c r="AE931" s="21" t="s">
        <v>2015</v>
      </c>
      <c r="AF931" s="21" t="s">
        <v>2015</v>
      </c>
      <c r="AG931" s="21" t="s">
        <v>2015</v>
      </c>
      <c r="AH931" s="21" t="s">
        <v>2015</v>
      </c>
      <c r="AI931" s="21" t="s">
        <v>2015</v>
      </c>
      <c r="AJ931" s="21" t="s">
        <v>2015</v>
      </c>
      <c r="AK931" s="21" t="s">
        <v>2015</v>
      </c>
      <c r="AL931" s="21" t="s">
        <v>4803</v>
      </c>
    </row>
    <row r="932" spans="1:38" ht="15" customHeight="1">
      <c r="A932" s="21">
        <v>159323</v>
      </c>
      <c r="B932" s="21">
        <v>661768</v>
      </c>
      <c r="C932" s="21" t="s">
        <v>39</v>
      </c>
      <c r="D932" s="21" t="s">
        <v>2026</v>
      </c>
      <c r="E932" s="21" t="s">
        <v>1</v>
      </c>
      <c r="F932" s="21" t="s">
        <v>4864</v>
      </c>
      <c r="G932" s="21" t="s">
        <v>2340</v>
      </c>
      <c r="H932" s="21" t="s">
        <v>2341</v>
      </c>
      <c r="I932" s="21" t="s">
        <v>2015</v>
      </c>
      <c r="J932" s="21" t="s">
        <v>2342</v>
      </c>
      <c r="K932" s="21" t="s">
        <v>331</v>
      </c>
      <c r="L932" s="21" t="s">
        <v>2358</v>
      </c>
      <c r="M932" s="21" t="s">
        <v>2359</v>
      </c>
      <c r="N932" s="21" t="s">
        <v>2356</v>
      </c>
      <c r="O932" s="21" t="s">
        <v>2345</v>
      </c>
      <c r="P932" s="21" t="s">
        <v>2357</v>
      </c>
      <c r="Q932" s="21">
        <v>66</v>
      </c>
      <c r="R932" s="21">
        <v>26</v>
      </c>
      <c r="S932" s="21">
        <v>291</v>
      </c>
      <c r="T932" s="21">
        <v>383</v>
      </c>
      <c r="U932" s="21">
        <v>0.17230000000000001</v>
      </c>
      <c r="V932" s="21">
        <v>6.7900000000000002E-2</v>
      </c>
      <c r="W932" s="21">
        <v>0.2402</v>
      </c>
      <c r="X932" s="21" t="s">
        <v>2015</v>
      </c>
      <c r="Y932" s="21" t="s">
        <v>2015</v>
      </c>
      <c r="Z932" s="21" t="s">
        <v>2015</v>
      </c>
      <c r="AA932" s="21" t="s">
        <v>2015</v>
      </c>
      <c r="AB932" s="21" t="s">
        <v>2015</v>
      </c>
      <c r="AC932" s="21" t="s">
        <v>2015</v>
      </c>
      <c r="AD932" s="21" t="s">
        <v>2015</v>
      </c>
      <c r="AE932" s="21" t="s">
        <v>2342</v>
      </c>
      <c r="AF932" s="21" t="s">
        <v>2342</v>
      </c>
      <c r="AG932" s="21" t="s">
        <v>2342</v>
      </c>
      <c r="AH932" s="21" t="s">
        <v>2342</v>
      </c>
      <c r="AI932" s="21" t="s">
        <v>2342</v>
      </c>
      <c r="AJ932" s="21" t="s">
        <v>2342</v>
      </c>
      <c r="AK932" s="21" t="s">
        <v>2342</v>
      </c>
      <c r="AL932" s="21" t="s">
        <v>4803</v>
      </c>
    </row>
    <row r="933" spans="1:38" ht="15" customHeight="1">
      <c r="A933" s="21">
        <v>159477</v>
      </c>
      <c r="B933" s="21">
        <v>661770</v>
      </c>
      <c r="C933" s="21" t="s">
        <v>314</v>
      </c>
      <c r="D933" s="21" t="s">
        <v>2303</v>
      </c>
      <c r="E933" s="21" t="s">
        <v>1</v>
      </c>
      <c r="F933" s="21" t="s">
        <v>4864</v>
      </c>
      <c r="G933" s="21" t="s">
        <v>2340</v>
      </c>
      <c r="H933" s="21" t="s">
        <v>2341</v>
      </c>
      <c r="I933" s="21" t="s">
        <v>2015</v>
      </c>
      <c r="J933" s="21" t="s">
        <v>2342</v>
      </c>
      <c r="K933" s="21" t="s">
        <v>1984</v>
      </c>
      <c r="L933" s="21" t="s">
        <v>4597</v>
      </c>
      <c r="M933" s="21"/>
      <c r="N933" s="21" t="s">
        <v>4595</v>
      </c>
      <c r="O933" s="21" t="s">
        <v>2345</v>
      </c>
      <c r="P933" s="21" t="s">
        <v>4596</v>
      </c>
      <c r="Q933" s="21">
        <v>186</v>
      </c>
      <c r="R933" s="21">
        <v>0</v>
      </c>
      <c r="S933" s="21">
        <v>26</v>
      </c>
      <c r="T933" s="21">
        <v>212</v>
      </c>
      <c r="U933" s="21">
        <v>0.87739999999999996</v>
      </c>
      <c r="V933" s="21">
        <v>0</v>
      </c>
      <c r="W933" s="21">
        <v>0.87739999999999996</v>
      </c>
      <c r="X933" s="21" t="s">
        <v>2015</v>
      </c>
      <c r="Y933" s="21" t="s">
        <v>2015</v>
      </c>
      <c r="Z933" s="21" t="s">
        <v>2015</v>
      </c>
      <c r="AA933" s="21" t="s">
        <v>2015</v>
      </c>
      <c r="AB933" s="21" t="s">
        <v>2015</v>
      </c>
      <c r="AC933" s="21" t="s">
        <v>2015</v>
      </c>
      <c r="AD933" s="21" t="s">
        <v>2015</v>
      </c>
      <c r="AE933" s="21" t="s">
        <v>2015</v>
      </c>
      <c r="AF933" s="21" t="s">
        <v>2015</v>
      </c>
      <c r="AG933" s="21" t="s">
        <v>2015</v>
      </c>
      <c r="AH933" s="21" t="s">
        <v>2342</v>
      </c>
      <c r="AI933" s="21" t="s">
        <v>2342</v>
      </c>
      <c r="AJ933" s="21" t="s">
        <v>2342</v>
      </c>
      <c r="AK933" s="21" t="s">
        <v>2342</v>
      </c>
      <c r="AL933" s="21" t="s">
        <v>4802</v>
      </c>
    </row>
    <row r="934" spans="1:38" ht="15" customHeight="1">
      <c r="A934" s="21">
        <v>159400</v>
      </c>
      <c r="B934" s="21">
        <v>661773</v>
      </c>
      <c r="C934" s="21" t="s">
        <v>283</v>
      </c>
      <c r="D934" s="21" t="s">
        <v>2272</v>
      </c>
      <c r="E934" s="21" t="s">
        <v>1</v>
      </c>
      <c r="F934" s="21" t="s">
        <v>4864</v>
      </c>
      <c r="G934" s="21" t="s">
        <v>2340</v>
      </c>
      <c r="H934" s="21" t="s">
        <v>2341</v>
      </c>
      <c r="I934" s="21" t="s">
        <v>2015</v>
      </c>
      <c r="J934" s="21" t="s">
        <v>2342</v>
      </c>
      <c r="K934" s="21" t="s">
        <v>1837</v>
      </c>
      <c r="L934" s="21" t="s">
        <v>5315</v>
      </c>
      <c r="M934" s="21"/>
      <c r="N934" s="21" t="s">
        <v>4415</v>
      </c>
      <c r="O934" s="21" t="s">
        <v>2345</v>
      </c>
      <c r="P934" s="21" t="s">
        <v>4416</v>
      </c>
      <c r="Q934" s="21">
        <v>101</v>
      </c>
      <c r="R934" s="21">
        <v>0</v>
      </c>
      <c r="S934" s="21">
        <v>71</v>
      </c>
      <c r="T934" s="21">
        <v>172</v>
      </c>
      <c r="U934" s="21">
        <v>0.58720000000000006</v>
      </c>
      <c r="V934" s="21">
        <v>0</v>
      </c>
      <c r="W934" s="21">
        <v>0.58720000000000006</v>
      </c>
      <c r="X934" s="21" t="s">
        <v>2015</v>
      </c>
      <c r="Y934" s="21" t="s">
        <v>2015</v>
      </c>
      <c r="Z934" s="21" t="s">
        <v>2015</v>
      </c>
      <c r="AA934" s="21" t="s">
        <v>2015</v>
      </c>
      <c r="AB934" s="21" t="s">
        <v>2015</v>
      </c>
      <c r="AC934" s="21" t="s">
        <v>2015</v>
      </c>
      <c r="AD934" s="21" t="s">
        <v>2015</v>
      </c>
      <c r="AE934" s="21" t="s">
        <v>2342</v>
      </c>
      <c r="AF934" s="21" t="s">
        <v>2342</v>
      </c>
      <c r="AG934" s="21" t="s">
        <v>2342</v>
      </c>
      <c r="AH934" s="21" t="s">
        <v>2015</v>
      </c>
      <c r="AI934" s="21" t="s">
        <v>2015</v>
      </c>
      <c r="AJ934" s="21" t="s">
        <v>2015</v>
      </c>
      <c r="AK934" s="21" t="s">
        <v>2015</v>
      </c>
      <c r="AL934" s="21" t="s">
        <v>4802</v>
      </c>
    </row>
    <row r="935" spans="1:38" ht="15" customHeight="1">
      <c r="A935" s="21">
        <v>159400</v>
      </c>
      <c r="B935" s="21">
        <v>661774</v>
      </c>
      <c r="C935" s="21" t="s">
        <v>283</v>
      </c>
      <c r="D935" s="21" t="s">
        <v>2272</v>
      </c>
      <c r="E935" s="21" t="s">
        <v>1</v>
      </c>
      <c r="F935" s="21" t="s">
        <v>4864</v>
      </c>
      <c r="G935" s="21" t="s">
        <v>2340</v>
      </c>
      <c r="H935" s="21" t="s">
        <v>2341</v>
      </c>
      <c r="I935" s="21" t="s">
        <v>2015</v>
      </c>
      <c r="J935" s="21" t="s">
        <v>2342</v>
      </c>
      <c r="K935" s="21" t="s">
        <v>1836</v>
      </c>
      <c r="L935" s="21" t="s">
        <v>5314</v>
      </c>
      <c r="M935" s="21"/>
      <c r="N935" s="21" t="s">
        <v>4415</v>
      </c>
      <c r="O935" s="21" t="s">
        <v>2345</v>
      </c>
      <c r="P935" s="21" t="s">
        <v>4416</v>
      </c>
      <c r="Q935" s="21">
        <v>144</v>
      </c>
      <c r="R935" s="21">
        <v>0</v>
      </c>
      <c r="S935" s="21">
        <v>75</v>
      </c>
      <c r="T935" s="21">
        <v>219</v>
      </c>
      <c r="U935" s="21">
        <v>0.65749999999999997</v>
      </c>
      <c r="V935" s="21">
        <v>0</v>
      </c>
      <c r="W935" s="21">
        <v>0.65749999999999997</v>
      </c>
      <c r="X935" s="21" t="s">
        <v>2015</v>
      </c>
      <c r="Y935" s="21" t="s">
        <v>2015</v>
      </c>
      <c r="Z935" s="21" t="s">
        <v>2015</v>
      </c>
      <c r="AA935" s="21" t="s">
        <v>2015</v>
      </c>
      <c r="AB935" s="21" t="s">
        <v>2015</v>
      </c>
      <c r="AC935" s="21" t="s">
        <v>2015</v>
      </c>
      <c r="AD935" s="21" t="s">
        <v>2015</v>
      </c>
      <c r="AE935" s="21" t="s">
        <v>2015</v>
      </c>
      <c r="AF935" s="21" t="s">
        <v>2015</v>
      </c>
      <c r="AG935" s="21" t="s">
        <v>2015</v>
      </c>
      <c r="AH935" s="21" t="s">
        <v>2342</v>
      </c>
      <c r="AI935" s="21" t="s">
        <v>2342</v>
      </c>
      <c r="AJ935" s="21" t="s">
        <v>2342</v>
      </c>
      <c r="AK935" s="21" t="s">
        <v>2342</v>
      </c>
      <c r="AL935" s="21" t="s">
        <v>4802</v>
      </c>
    </row>
    <row r="936" spans="1:38" ht="15" customHeight="1">
      <c r="A936" s="21">
        <v>159483</v>
      </c>
      <c r="B936" s="21">
        <v>661775</v>
      </c>
      <c r="C936" s="21" t="s">
        <v>205</v>
      </c>
      <c r="D936" s="21" t="s">
        <v>2193</v>
      </c>
      <c r="E936" s="21" t="s">
        <v>1</v>
      </c>
      <c r="F936" s="21" t="s">
        <v>4864</v>
      </c>
      <c r="G936" s="21" t="s">
        <v>2340</v>
      </c>
      <c r="H936" s="21" t="s">
        <v>2341</v>
      </c>
      <c r="I936" s="21" t="s">
        <v>2015</v>
      </c>
      <c r="J936" s="21" t="s">
        <v>2342</v>
      </c>
      <c r="K936" s="21" t="s">
        <v>4736</v>
      </c>
      <c r="L936" s="21" t="s">
        <v>5510</v>
      </c>
      <c r="M936" s="21"/>
      <c r="N936" s="21" t="s">
        <v>3734</v>
      </c>
      <c r="O936" s="21" t="s">
        <v>2345</v>
      </c>
      <c r="P936" s="21" t="s">
        <v>3735</v>
      </c>
      <c r="Q936" s="21">
        <v>135</v>
      </c>
      <c r="R936" s="21">
        <v>0</v>
      </c>
      <c r="S936" s="21">
        <v>77</v>
      </c>
      <c r="T936" s="21">
        <v>212</v>
      </c>
      <c r="U936" s="21">
        <v>0.63680000000000003</v>
      </c>
      <c r="V936" s="21">
        <v>0</v>
      </c>
      <c r="W936" s="21">
        <v>0.63680000000000003</v>
      </c>
      <c r="X936" s="21" t="s">
        <v>2015</v>
      </c>
      <c r="Y936" s="21" t="s">
        <v>2015</v>
      </c>
      <c r="Z936" s="21" t="s">
        <v>2015</v>
      </c>
      <c r="AA936" s="21" t="s">
        <v>2015</v>
      </c>
      <c r="AB936" s="21" t="s">
        <v>2015</v>
      </c>
      <c r="AC936" s="21" t="s">
        <v>2015</v>
      </c>
      <c r="AD936" s="21" t="s">
        <v>2015</v>
      </c>
      <c r="AE936" s="21" t="s">
        <v>2342</v>
      </c>
      <c r="AF936" s="21" t="s">
        <v>2342</v>
      </c>
      <c r="AG936" s="21" t="s">
        <v>2342</v>
      </c>
      <c r="AH936" s="21" t="s">
        <v>2015</v>
      </c>
      <c r="AI936" s="21" t="s">
        <v>2015</v>
      </c>
      <c r="AJ936" s="21" t="s">
        <v>2015</v>
      </c>
      <c r="AK936" s="21" t="s">
        <v>2015</v>
      </c>
      <c r="AL936" s="21" t="s">
        <v>4802</v>
      </c>
    </row>
    <row r="937" spans="1:38" ht="15" customHeight="1">
      <c r="A937" s="21">
        <v>159483</v>
      </c>
      <c r="B937" s="21">
        <v>661776</v>
      </c>
      <c r="C937" s="21" t="s">
        <v>205</v>
      </c>
      <c r="D937" s="21" t="s">
        <v>2193</v>
      </c>
      <c r="E937" s="21" t="s">
        <v>1</v>
      </c>
      <c r="F937" s="21" t="s">
        <v>4864</v>
      </c>
      <c r="G937" s="21" t="s">
        <v>2340</v>
      </c>
      <c r="H937" s="21" t="s">
        <v>2341</v>
      </c>
      <c r="I937" s="21" t="s">
        <v>2015</v>
      </c>
      <c r="J937" s="21" t="s">
        <v>2342</v>
      </c>
      <c r="K937" s="21" t="s">
        <v>1333</v>
      </c>
      <c r="L937" s="21" t="s">
        <v>5510</v>
      </c>
      <c r="M937" s="21"/>
      <c r="N937" s="21" t="s">
        <v>3734</v>
      </c>
      <c r="O937" s="21" t="s">
        <v>2345</v>
      </c>
      <c r="P937" s="21" t="s">
        <v>3735</v>
      </c>
      <c r="Q937" s="21">
        <v>157</v>
      </c>
      <c r="R937" s="21">
        <v>0</v>
      </c>
      <c r="S937" s="21">
        <v>93</v>
      </c>
      <c r="T937" s="21">
        <v>250</v>
      </c>
      <c r="U937" s="21">
        <v>0.628</v>
      </c>
      <c r="V937" s="21">
        <v>0</v>
      </c>
      <c r="W937" s="21">
        <v>0.628</v>
      </c>
      <c r="X937" s="21" t="s">
        <v>2015</v>
      </c>
      <c r="Y937" s="21" t="s">
        <v>2015</v>
      </c>
      <c r="Z937" s="21" t="s">
        <v>2015</v>
      </c>
      <c r="AA937" s="21" t="s">
        <v>2015</v>
      </c>
      <c r="AB937" s="21" t="s">
        <v>2015</v>
      </c>
      <c r="AC937" s="21" t="s">
        <v>2015</v>
      </c>
      <c r="AD937" s="21" t="s">
        <v>2015</v>
      </c>
      <c r="AE937" s="21" t="s">
        <v>2015</v>
      </c>
      <c r="AF937" s="21" t="s">
        <v>2015</v>
      </c>
      <c r="AG937" s="21" t="s">
        <v>2015</v>
      </c>
      <c r="AH937" s="21" t="s">
        <v>2342</v>
      </c>
      <c r="AI937" s="21" t="s">
        <v>2342</v>
      </c>
      <c r="AJ937" s="21" t="s">
        <v>2342</v>
      </c>
      <c r="AK937" s="21" t="s">
        <v>2342</v>
      </c>
      <c r="AL937" s="21" t="s">
        <v>4802</v>
      </c>
    </row>
    <row r="938" spans="1:38" ht="15" customHeight="1">
      <c r="A938" s="21">
        <v>159423</v>
      </c>
      <c r="B938" s="21">
        <v>661777</v>
      </c>
      <c r="C938" s="21" t="s">
        <v>5178</v>
      </c>
      <c r="D938" s="21" t="s">
        <v>5179</v>
      </c>
      <c r="E938" s="21" t="s">
        <v>1</v>
      </c>
      <c r="F938" s="21" t="s">
        <v>4864</v>
      </c>
      <c r="G938" s="21" t="s">
        <v>2340</v>
      </c>
      <c r="H938" s="21" t="s">
        <v>2341</v>
      </c>
      <c r="I938" s="21" t="s">
        <v>2015</v>
      </c>
      <c r="J938" s="21" t="s">
        <v>2342</v>
      </c>
      <c r="K938" s="21" t="s">
        <v>5180</v>
      </c>
      <c r="L938" s="21" t="s">
        <v>5181</v>
      </c>
      <c r="M938" s="21" t="s">
        <v>5182</v>
      </c>
      <c r="N938" s="21" t="s">
        <v>5183</v>
      </c>
      <c r="O938" s="21" t="s">
        <v>2345</v>
      </c>
      <c r="P938" s="21" t="s">
        <v>5184</v>
      </c>
      <c r="Q938" s="21">
        <v>194</v>
      </c>
      <c r="R938" s="21">
        <v>0</v>
      </c>
      <c r="S938" s="21">
        <v>73</v>
      </c>
      <c r="T938" s="21">
        <v>267</v>
      </c>
      <c r="U938" s="21">
        <v>0.72660000000000002</v>
      </c>
      <c r="V938" s="21">
        <v>0</v>
      </c>
      <c r="W938" s="21">
        <v>0.72660000000000002</v>
      </c>
      <c r="X938" s="21" t="s">
        <v>2342</v>
      </c>
      <c r="Y938" s="21" t="s">
        <v>2342</v>
      </c>
      <c r="Z938" s="21" t="s">
        <v>2342</v>
      </c>
      <c r="AA938" s="21" t="s">
        <v>2342</v>
      </c>
      <c r="AB938" s="21" t="s">
        <v>2342</v>
      </c>
      <c r="AC938" s="21" t="s">
        <v>2342</v>
      </c>
      <c r="AD938" s="21" t="s">
        <v>2342</v>
      </c>
      <c r="AE938" s="21" t="s">
        <v>2342</v>
      </c>
      <c r="AF938" s="21" t="s">
        <v>2342</v>
      </c>
      <c r="AG938" s="21" t="s">
        <v>2342</v>
      </c>
      <c r="AH938" s="21" t="s">
        <v>2342</v>
      </c>
      <c r="AI938" s="21" t="s">
        <v>2342</v>
      </c>
      <c r="AJ938" s="21" t="s">
        <v>2342</v>
      </c>
      <c r="AK938" s="21" t="s">
        <v>2342</v>
      </c>
      <c r="AL938" s="21" t="s">
        <v>4802</v>
      </c>
    </row>
    <row r="939" spans="1:38" ht="15" customHeight="1">
      <c r="A939" s="21">
        <v>159250</v>
      </c>
      <c r="B939" s="21">
        <v>661783</v>
      </c>
      <c r="C939" s="21" t="s">
        <v>67</v>
      </c>
      <c r="D939" s="21" t="s">
        <v>2054</v>
      </c>
      <c r="E939" s="21" t="s">
        <v>1</v>
      </c>
      <c r="F939" s="21" t="s">
        <v>4864</v>
      </c>
      <c r="G939" s="21" t="s">
        <v>2340</v>
      </c>
      <c r="H939" s="21" t="s">
        <v>2341</v>
      </c>
      <c r="I939" s="21" t="s">
        <v>2015</v>
      </c>
      <c r="J939" s="21" t="s">
        <v>2342</v>
      </c>
      <c r="K939" s="21" t="s">
        <v>560</v>
      </c>
      <c r="L939" s="21" t="s">
        <v>2635</v>
      </c>
      <c r="M939" s="21"/>
      <c r="N939" s="21" t="s">
        <v>2631</v>
      </c>
      <c r="O939" s="21" t="s">
        <v>2345</v>
      </c>
      <c r="P939" s="21" t="s">
        <v>2632</v>
      </c>
      <c r="Q939" s="21">
        <v>269</v>
      </c>
      <c r="R939" s="21">
        <v>72</v>
      </c>
      <c r="S939" s="21">
        <v>634</v>
      </c>
      <c r="T939" s="21">
        <v>975</v>
      </c>
      <c r="U939" s="21">
        <v>0.27589999999999998</v>
      </c>
      <c r="V939" s="21">
        <v>7.3800000000000004E-2</v>
      </c>
      <c r="W939" s="21">
        <v>0.34970000000000001</v>
      </c>
      <c r="X939" s="21" t="s">
        <v>2015</v>
      </c>
      <c r="Y939" s="21" t="s">
        <v>2015</v>
      </c>
      <c r="Z939" s="21" t="s">
        <v>2015</v>
      </c>
      <c r="AA939" s="21" t="s">
        <v>2015</v>
      </c>
      <c r="AB939" s="21" t="s">
        <v>2015</v>
      </c>
      <c r="AC939" s="21" t="s">
        <v>2015</v>
      </c>
      <c r="AD939" s="21" t="s">
        <v>2015</v>
      </c>
      <c r="AE939" s="21" t="s">
        <v>2015</v>
      </c>
      <c r="AF939" s="21" t="s">
        <v>2015</v>
      </c>
      <c r="AG939" s="21" t="s">
        <v>2015</v>
      </c>
      <c r="AH939" s="21" t="s">
        <v>2342</v>
      </c>
      <c r="AI939" s="21" t="s">
        <v>2342</v>
      </c>
      <c r="AJ939" s="21" t="s">
        <v>2342</v>
      </c>
      <c r="AK939" s="21" t="s">
        <v>2342</v>
      </c>
      <c r="AL939" s="21" t="s">
        <v>4803</v>
      </c>
    </row>
    <row r="940" spans="1:38" ht="15" customHeight="1">
      <c r="A940" s="21">
        <v>159435</v>
      </c>
      <c r="B940" s="21">
        <v>661787</v>
      </c>
      <c r="C940" s="21" t="s">
        <v>308</v>
      </c>
      <c r="D940" s="21" t="s">
        <v>2297</v>
      </c>
      <c r="E940" s="21" t="s">
        <v>1</v>
      </c>
      <c r="F940" s="21" t="s">
        <v>4864</v>
      </c>
      <c r="G940" s="21" t="s">
        <v>2340</v>
      </c>
      <c r="H940" s="21" t="s">
        <v>2341</v>
      </c>
      <c r="I940" s="21" t="s">
        <v>2015</v>
      </c>
      <c r="J940" s="21" t="s">
        <v>2342</v>
      </c>
      <c r="K940" s="21" t="s">
        <v>1966</v>
      </c>
      <c r="L940" s="21" t="s">
        <v>5287</v>
      </c>
      <c r="M940" s="21"/>
      <c r="N940" s="21" t="s">
        <v>2674</v>
      </c>
      <c r="O940" s="21" t="s">
        <v>2345</v>
      </c>
      <c r="P940" s="21" t="s">
        <v>4579</v>
      </c>
      <c r="Q940" s="21">
        <v>143</v>
      </c>
      <c r="R940" s="21">
        <v>0</v>
      </c>
      <c r="S940" s="21">
        <v>25</v>
      </c>
      <c r="T940" s="21">
        <v>168</v>
      </c>
      <c r="U940" s="21">
        <v>0.85119999999999996</v>
      </c>
      <c r="V940" s="21">
        <v>0</v>
      </c>
      <c r="W940" s="21">
        <v>0.85119999999999996</v>
      </c>
      <c r="X940" s="21" t="s">
        <v>2015</v>
      </c>
      <c r="Y940" s="21" t="s">
        <v>2015</v>
      </c>
      <c r="Z940" s="21" t="s">
        <v>2015</v>
      </c>
      <c r="AA940" s="21" t="s">
        <v>2015</v>
      </c>
      <c r="AB940" s="21" t="s">
        <v>2015</v>
      </c>
      <c r="AC940" s="21" t="s">
        <v>2015</v>
      </c>
      <c r="AD940" s="21" t="s">
        <v>2015</v>
      </c>
      <c r="AE940" s="21" t="s">
        <v>2015</v>
      </c>
      <c r="AF940" s="21" t="s">
        <v>2342</v>
      </c>
      <c r="AG940" s="21" t="s">
        <v>2342</v>
      </c>
      <c r="AH940" s="21" t="s">
        <v>2342</v>
      </c>
      <c r="AI940" s="21" t="s">
        <v>2342</v>
      </c>
      <c r="AJ940" s="21" t="s">
        <v>2342</v>
      </c>
      <c r="AK940" s="21" t="s">
        <v>2342</v>
      </c>
      <c r="AL940" s="21" t="s">
        <v>4802</v>
      </c>
    </row>
    <row r="941" spans="1:38" ht="15" customHeight="1">
      <c r="A941" s="21">
        <v>160060</v>
      </c>
      <c r="B941" s="21">
        <v>661789</v>
      </c>
      <c r="C941" s="21" t="s">
        <v>66</v>
      </c>
      <c r="D941" s="21" t="s">
        <v>2053</v>
      </c>
      <c r="E941" s="21" t="s">
        <v>1</v>
      </c>
      <c r="F941" s="21" t="s">
        <v>4864</v>
      </c>
      <c r="G941" s="21" t="s">
        <v>2340</v>
      </c>
      <c r="H941" s="21" t="s">
        <v>2341</v>
      </c>
      <c r="I941" s="21" t="s">
        <v>2015</v>
      </c>
      <c r="J941" s="21" t="s">
        <v>2342</v>
      </c>
      <c r="K941" s="21" t="s">
        <v>556</v>
      </c>
      <c r="L941" s="21" t="s">
        <v>2629</v>
      </c>
      <c r="M941" s="21"/>
      <c r="N941" s="21" t="s">
        <v>2627</v>
      </c>
      <c r="O941" s="21" t="s">
        <v>2345</v>
      </c>
      <c r="P941" s="21" t="s">
        <v>2628</v>
      </c>
      <c r="Q941" s="21">
        <v>543</v>
      </c>
      <c r="R941" s="21">
        <v>0</v>
      </c>
      <c r="S941" s="21">
        <v>8</v>
      </c>
      <c r="T941" s="21">
        <v>551</v>
      </c>
      <c r="U941" s="21">
        <v>0.98550000000000004</v>
      </c>
      <c r="V941" s="21">
        <v>0</v>
      </c>
      <c r="W941" s="21">
        <v>0.98550000000000004</v>
      </c>
      <c r="X941" s="21" t="s">
        <v>2015</v>
      </c>
      <c r="Y941" s="21" t="s">
        <v>2015</v>
      </c>
      <c r="Z941" s="21" t="s">
        <v>2015</v>
      </c>
      <c r="AA941" s="21" t="s">
        <v>2015</v>
      </c>
      <c r="AB941" s="21" t="s">
        <v>2015</v>
      </c>
      <c r="AC941" s="21" t="s">
        <v>2015</v>
      </c>
      <c r="AD941" s="21" t="s">
        <v>2015</v>
      </c>
      <c r="AE941" s="21" t="s">
        <v>2015</v>
      </c>
      <c r="AF941" s="21" t="s">
        <v>2342</v>
      </c>
      <c r="AG941" s="21" t="s">
        <v>2342</v>
      </c>
      <c r="AH941" s="21" t="s">
        <v>2015</v>
      </c>
      <c r="AI941" s="21" t="s">
        <v>2015</v>
      </c>
      <c r="AJ941" s="21" t="s">
        <v>2015</v>
      </c>
      <c r="AK941" s="21" t="s">
        <v>2015</v>
      </c>
      <c r="AL941" s="21" t="s">
        <v>4802</v>
      </c>
    </row>
    <row r="942" spans="1:38" ht="15" customHeight="1">
      <c r="A942" s="21">
        <v>160060</v>
      </c>
      <c r="B942" s="21">
        <v>661790</v>
      </c>
      <c r="C942" s="21" t="s">
        <v>66</v>
      </c>
      <c r="D942" s="21" t="s">
        <v>2053</v>
      </c>
      <c r="E942" s="21" t="s">
        <v>1</v>
      </c>
      <c r="F942" s="21" t="s">
        <v>4864</v>
      </c>
      <c r="G942" s="21" t="s">
        <v>2340</v>
      </c>
      <c r="H942" s="21" t="s">
        <v>2341</v>
      </c>
      <c r="I942" s="21" t="s">
        <v>2015</v>
      </c>
      <c r="J942" s="21" t="s">
        <v>2342</v>
      </c>
      <c r="K942" s="21" t="s">
        <v>5374</v>
      </c>
      <c r="L942" s="21" t="s">
        <v>5401</v>
      </c>
      <c r="M942" s="21"/>
      <c r="N942" s="21" t="s">
        <v>2627</v>
      </c>
      <c r="O942" s="21" t="s">
        <v>2345</v>
      </c>
      <c r="P942" s="21" t="s">
        <v>2628</v>
      </c>
      <c r="Q942" s="21">
        <v>452</v>
      </c>
      <c r="R942" s="21">
        <v>0</v>
      </c>
      <c r="S942" s="21">
        <v>0</v>
      </c>
      <c r="T942" s="21">
        <v>452</v>
      </c>
      <c r="U942" s="21">
        <v>1</v>
      </c>
      <c r="V942" s="21">
        <v>0</v>
      </c>
      <c r="W942" s="21">
        <v>1</v>
      </c>
      <c r="X942" s="21" t="s">
        <v>2015</v>
      </c>
      <c r="Y942" s="21" t="s">
        <v>2342</v>
      </c>
      <c r="Z942" s="21" t="s">
        <v>2342</v>
      </c>
      <c r="AA942" s="21" t="s">
        <v>2342</v>
      </c>
      <c r="AB942" s="21" t="s">
        <v>2342</v>
      </c>
      <c r="AC942" s="21" t="s">
        <v>2342</v>
      </c>
      <c r="AD942" s="21" t="s">
        <v>2342</v>
      </c>
      <c r="AE942" s="21" t="s">
        <v>2342</v>
      </c>
      <c r="AF942" s="21" t="s">
        <v>2015</v>
      </c>
      <c r="AG942" s="21" t="s">
        <v>2015</v>
      </c>
      <c r="AH942" s="21" t="s">
        <v>2015</v>
      </c>
      <c r="AI942" s="21" t="s">
        <v>2015</v>
      </c>
      <c r="AJ942" s="21" t="s">
        <v>2015</v>
      </c>
      <c r="AK942" s="21" t="s">
        <v>2015</v>
      </c>
      <c r="AL942" s="21" t="s">
        <v>4802</v>
      </c>
    </row>
    <row r="943" spans="1:38" ht="15" customHeight="1">
      <c r="A943" s="21">
        <v>160060</v>
      </c>
      <c r="B943" s="21">
        <v>661791</v>
      </c>
      <c r="C943" s="21" t="s">
        <v>66</v>
      </c>
      <c r="D943" s="21" t="s">
        <v>2053</v>
      </c>
      <c r="E943" s="21" t="s">
        <v>1</v>
      </c>
      <c r="F943" s="21" t="s">
        <v>4864</v>
      </c>
      <c r="G943" s="21" t="s">
        <v>2340</v>
      </c>
      <c r="H943" s="21" t="s">
        <v>2341</v>
      </c>
      <c r="I943" s="21" t="s">
        <v>2015</v>
      </c>
      <c r="J943" s="21" t="s">
        <v>2342</v>
      </c>
      <c r="K943" s="21" t="s">
        <v>5376</v>
      </c>
      <c r="L943" s="21" t="s">
        <v>5403</v>
      </c>
      <c r="M943" s="21"/>
      <c r="N943" s="21" t="s">
        <v>2627</v>
      </c>
      <c r="O943" s="21" t="s">
        <v>2345</v>
      </c>
      <c r="P943" s="21" t="s">
        <v>2628</v>
      </c>
      <c r="Q943" s="21">
        <v>408</v>
      </c>
      <c r="R943" s="21">
        <v>0</v>
      </c>
      <c r="S943" s="21">
        <v>3</v>
      </c>
      <c r="T943" s="21">
        <v>411</v>
      </c>
      <c r="U943" s="21">
        <v>0.99270000000000003</v>
      </c>
      <c r="V943" s="21">
        <v>0</v>
      </c>
      <c r="W943" s="21">
        <v>0.99270000000000003</v>
      </c>
      <c r="X943" s="21" t="s">
        <v>2342</v>
      </c>
      <c r="Y943" s="21" t="s">
        <v>2342</v>
      </c>
      <c r="Z943" s="21" t="s">
        <v>2342</v>
      </c>
      <c r="AA943" s="21" t="s">
        <v>2342</v>
      </c>
      <c r="AB943" s="21" t="s">
        <v>2342</v>
      </c>
      <c r="AC943" s="21" t="s">
        <v>2342</v>
      </c>
      <c r="AD943" s="21" t="s">
        <v>2342</v>
      </c>
      <c r="AE943" s="21" t="s">
        <v>2342</v>
      </c>
      <c r="AF943" s="21" t="s">
        <v>2015</v>
      </c>
      <c r="AG943" s="21" t="s">
        <v>2015</v>
      </c>
      <c r="AH943" s="21" t="s">
        <v>2015</v>
      </c>
      <c r="AI943" s="21" t="s">
        <v>2015</v>
      </c>
      <c r="AJ943" s="21" t="s">
        <v>2015</v>
      </c>
      <c r="AK943" s="21" t="s">
        <v>2015</v>
      </c>
      <c r="AL943" s="21" t="s">
        <v>4802</v>
      </c>
    </row>
    <row r="944" spans="1:38" ht="15" customHeight="1">
      <c r="A944" s="21">
        <v>160060</v>
      </c>
      <c r="B944" s="21">
        <v>661792</v>
      </c>
      <c r="C944" s="21" t="s">
        <v>66</v>
      </c>
      <c r="D944" s="21" t="s">
        <v>2053</v>
      </c>
      <c r="E944" s="21" t="s">
        <v>1</v>
      </c>
      <c r="F944" s="21" t="s">
        <v>4864</v>
      </c>
      <c r="G944" s="21" t="s">
        <v>2340</v>
      </c>
      <c r="H944" s="21" t="s">
        <v>2341</v>
      </c>
      <c r="I944" s="21" t="s">
        <v>2015</v>
      </c>
      <c r="J944" s="21" t="s">
        <v>2342</v>
      </c>
      <c r="K944" s="21" t="s">
        <v>494</v>
      </c>
      <c r="L944" s="21" t="s">
        <v>5400</v>
      </c>
      <c r="M944" s="21"/>
      <c r="N944" s="21" t="s">
        <v>2627</v>
      </c>
      <c r="O944" s="21" t="s">
        <v>2345</v>
      </c>
      <c r="P944" s="21" t="s">
        <v>2628</v>
      </c>
      <c r="Q944" s="21">
        <v>264</v>
      </c>
      <c r="R944" s="21">
        <v>0</v>
      </c>
      <c r="S944" s="21">
        <v>23</v>
      </c>
      <c r="T944" s="21">
        <v>287</v>
      </c>
      <c r="U944" s="21">
        <v>0.91990000000000005</v>
      </c>
      <c r="V944" s="21">
        <v>0</v>
      </c>
      <c r="W944" s="21">
        <v>0.91990000000000005</v>
      </c>
      <c r="X944" s="21" t="s">
        <v>2015</v>
      </c>
      <c r="Y944" s="21" t="s">
        <v>2342</v>
      </c>
      <c r="Z944" s="21" t="s">
        <v>2342</v>
      </c>
      <c r="AA944" s="21" t="s">
        <v>2342</v>
      </c>
      <c r="AB944" s="21" t="s">
        <v>2342</v>
      </c>
      <c r="AC944" s="21" t="s">
        <v>2342</v>
      </c>
      <c r="AD944" s="21" t="s">
        <v>2342</v>
      </c>
      <c r="AE944" s="21" t="s">
        <v>2342</v>
      </c>
      <c r="AF944" s="21" t="s">
        <v>2015</v>
      </c>
      <c r="AG944" s="21" t="s">
        <v>2015</v>
      </c>
      <c r="AH944" s="21" t="s">
        <v>2015</v>
      </c>
      <c r="AI944" s="21" t="s">
        <v>2015</v>
      </c>
      <c r="AJ944" s="21" t="s">
        <v>2015</v>
      </c>
      <c r="AK944" s="21" t="s">
        <v>2015</v>
      </c>
      <c r="AL944" s="21" t="s">
        <v>4802</v>
      </c>
    </row>
    <row r="945" spans="1:38" ht="15" customHeight="1">
      <c r="A945" s="21">
        <v>159921</v>
      </c>
      <c r="B945" s="21">
        <v>661796</v>
      </c>
      <c r="C945" s="21" t="s">
        <v>236</v>
      </c>
      <c r="D945" s="21" t="s">
        <v>2224</v>
      </c>
      <c r="E945" s="21" t="s">
        <v>2</v>
      </c>
      <c r="F945" s="21" t="s">
        <v>4865</v>
      </c>
      <c r="G945" s="21" t="s">
        <v>2340</v>
      </c>
      <c r="H945" s="21" t="s">
        <v>2341</v>
      </c>
      <c r="I945" s="21" t="s">
        <v>2015</v>
      </c>
      <c r="J945" s="21" t="s">
        <v>2342</v>
      </c>
      <c r="K945" s="21" t="s">
        <v>1443</v>
      </c>
      <c r="L945" s="21" t="s">
        <v>5530</v>
      </c>
      <c r="M945" s="21"/>
      <c r="N945" s="21" t="s">
        <v>3898</v>
      </c>
      <c r="O945" s="21" t="s">
        <v>2345</v>
      </c>
      <c r="P945" s="21" t="s">
        <v>3899</v>
      </c>
      <c r="Q945" s="21">
        <v>153</v>
      </c>
      <c r="R945" s="21">
        <v>47</v>
      </c>
      <c r="S945" s="21">
        <v>228</v>
      </c>
      <c r="T945" s="21">
        <v>428</v>
      </c>
      <c r="U945" s="21">
        <v>0.35749999999999998</v>
      </c>
      <c r="V945" s="21">
        <v>0.10979999999999999</v>
      </c>
      <c r="W945" s="21">
        <v>0.46729999999999999</v>
      </c>
      <c r="X945" s="21" t="s">
        <v>2342</v>
      </c>
      <c r="Y945" s="21" t="s">
        <v>2342</v>
      </c>
      <c r="Z945" s="21" t="s">
        <v>2342</v>
      </c>
      <c r="AA945" s="21" t="s">
        <v>2342</v>
      </c>
      <c r="AB945" s="21" t="s">
        <v>2342</v>
      </c>
      <c r="AC945" s="21" t="s">
        <v>2342</v>
      </c>
      <c r="AD945" s="21" t="s">
        <v>2342</v>
      </c>
      <c r="AE945" s="21" t="s">
        <v>2342</v>
      </c>
      <c r="AF945" s="21" t="s">
        <v>2015</v>
      </c>
      <c r="AG945" s="21" t="s">
        <v>2015</v>
      </c>
      <c r="AH945" s="21" t="s">
        <v>2015</v>
      </c>
      <c r="AI945" s="21" t="s">
        <v>2015</v>
      </c>
      <c r="AJ945" s="21" t="s">
        <v>2015</v>
      </c>
      <c r="AK945" s="21" t="s">
        <v>2015</v>
      </c>
      <c r="AL945" s="21" t="s">
        <v>4803</v>
      </c>
    </row>
    <row r="946" spans="1:38" ht="15" customHeight="1">
      <c r="A946" s="21">
        <v>159921</v>
      </c>
      <c r="B946" s="21">
        <v>661797</v>
      </c>
      <c r="C946" s="21" t="s">
        <v>236</v>
      </c>
      <c r="D946" s="21" t="s">
        <v>2224</v>
      </c>
      <c r="E946" s="21" t="s">
        <v>2</v>
      </c>
      <c r="F946" s="21" t="s">
        <v>4865</v>
      </c>
      <c r="G946" s="21" t="s">
        <v>2340</v>
      </c>
      <c r="H946" s="21" t="s">
        <v>2341</v>
      </c>
      <c r="I946" s="21" t="s">
        <v>2015</v>
      </c>
      <c r="J946" s="21" t="s">
        <v>2342</v>
      </c>
      <c r="K946" s="21" t="s">
        <v>1444</v>
      </c>
      <c r="L946" s="21" t="s">
        <v>5530</v>
      </c>
      <c r="M946" s="21"/>
      <c r="N946" s="21" t="s">
        <v>3898</v>
      </c>
      <c r="O946" s="21" t="s">
        <v>2345</v>
      </c>
      <c r="P946" s="21" t="s">
        <v>3899</v>
      </c>
      <c r="Q946" s="21">
        <v>102</v>
      </c>
      <c r="R946" s="21">
        <v>29</v>
      </c>
      <c r="S946" s="21">
        <v>201</v>
      </c>
      <c r="T946" s="21">
        <v>332</v>
      </c>
      <c r="U946" s="21">
        <v>0.30719999999999997</v>
      </c>
      <c r="V946" s="21">
        <v>8.7300000000000003E-2</v>
      </c>
      <c r="W946" s="21">
        <v>0.39460000000000001</v>
      </c>
      <c r="X946" s="21" t="s">
        <v>2015</v>
      </c>
      <c r="Y946" s="21" t="s">
        <v>2015</v>
      </c>
      <c r="Z946" s="21" t="s">
        <v>2015</v>
      </c>
      <c r="AA946" s="21" t="s">
        <v>2015</v>
      </c>
      <c r="AB946" s="21" t="s">
        <v>2015</v>
      </c>
      <c r="AC946" s="21" t="s">
        <v>2015</v>
      </c>
      <c r="AD946" s="21" t="s">
        <v>2015</v>
      </c>
      <c r="AE946" s="21" t="s">
        <v>2015</v>
      </c>
      <c r="AF946" s="21" t="s">
        <v>2342</v>
      </c>
      <c r="AG946" s="21" t="s">
        <v>2342</v>
      </c>
      <c r="AH946" s="21" t="s">
        <v>2342</v>
      </c>
      <c r="AI946" s="21" t="s">
        <v>2342</v>
      </c>
      <c r="AJ946" s="21" t="s">
        <v>2342</v>
      </c>
      <c r="AK946" s="21" t="s">
        <v>2342</v>
      </c>
      <c r="AL946" s="21" t="s">
        <v>4803</v>
      </c>
    </row>
    <row r="947" spans="1:38" ht="15" customHeight="1">
      <c r="A947" s="21">
        <v>159899</v>
      </c>
      <c r="B947" s="21">
        <v>661798</v>
      </c>
      <c r="C947" s="21" t="s">
        <v>86</v>
      </c>
      <c r="D947" s="21" t="s">
        <v>2073</v>
      </c>
      <c r="E947" s="21" t="s">
        <v>2</v>
      </c>
      <c r="F947" s="21" t="s">
        <v>4865</v>
      </c>
      <c r="G947" s="21" t="s">
        <v>2340</v>
      </c>
      <c r="H947" s="21" t="s">
        <v>2341</v>
      </c>
      <c r="I947" s="21" t="s">
        <v>2015</v>
      </c>
      <c r="J947" s="21" t="s">
        <v>2342</v>
      </c>
      <c r="K947" s="21" t="s">
        <v>628</v>
      </c>
      <c r="L947" s="21" t="s">
        <v>5001</v>
      </c>
      <c r="M947" s="21"/>
      <c r="N947" s="21" t="s">
        <v>5002</v>
      </c>
      <c r="O947" s="21" t="s">
        <v>2345</v>
      </c>
      <c r="P947" s="21" t="s">
        <v>2745</v>
      </c>
      <c r="Q947" s="21">
        <v>22</v>
      </c>
      <c r="R947" s="21">
        <v>4</v>
      </c>
      <c r="S947" s="21">
        <v>20</v>
      </c>
      <c r="T947" s="21">
        <v>46</v>
      </c>
      <c r="U947" s="21">
        <v>0.4783</v>
      </c>
      <c r="V947" s="21">
        <v>8.6999999999999994E-2</v>
      </c>
      <c r="W947" s="21">
        <v>0.56520000000000004</v>
      </c>
      <c r="X947" s="21" t="s">
        <v>2015</v>
      </c>
      <c r="Y947" s="21" t="s">
        <v>2342</v>
      </c>
      <c r="Z947" s="21" t="s">
        <v>2342</v>
      </c>
      <c r="AA947" s="21" t="s">
        <v>2342</v>
      </c>
      <c r="AB947" s="21" t="s">
        <v>2342</v>
      </c>
      <c r="AC947" s="21" t="s">
        <v>2342</v>
      </c>
      <c r="AD947" s="21" t="s">
        <v>2342</v>
      </c>
      <c r="AE947" s="21" t="s">
        <v>2342</v>
      </c>
      <c r="AF947" s="21" t="s">
        <v>2015</v>
      </c>
      <c r="AG947" s="21" t="s">
        <v>2015</v>
      </c>
      <c r="AH947" s="21" t="s">
        <v>2015</v>
      </c>
      <c r="AI947" s="21" t="s">
        <v>2015</v>
      </c>
      <c r="AJ947" s="21" t="s">
        <v>2015</v>
      </c>
      <c r="AK947" s="21" t="s">
        <v>2015</v>
      </c>
      <c r="AL947" s="21" t="s">
        <v>4803</v>
      </c>
    </row>
    <row r="948" spans="1:38" ht="15" customHeight="1">
      <c r="A948" s="21">
        <v>159899</v>
      </c>
      <c r="B948" s="21">
        <v>661799</v>
      </c>
      <c r="C948" s="21" t="s">
        <v>86</v>
      </c>
      <c r="D948" s="21" t="s">
        <v>2073</v>
      </c>
      <c r="E948" s="21" t="s">
        <v>2</v>
      </c>
      <c r="F948" s="21" t="s">
        <v>4865</v>
      </c>
      <c r="G948" s="21" t="s">
        <v>2340</v>
      </c>
      <c r="H948" s="21" t="s">
        <v>2341</v>
      </c>
      <c r="I948" s="21" t="s">
        <v>2015</v>
      </c>
      <c r="J948" s="21" t="s">
        <v>2342</v>
      </c>
      <c r="K948" s="21" t="s">
        <v>629</v>
      </c>
      <c r="L948" s="21" t="s">
        <v>5001</v>
      </c>
      <c r="M948" s="21"/>
      <c r="N948" s="21" t="s">
        <v>5002</v>
      </c>
      <c r="O948" s="21" t="s">
        <v>5003</v>
      </c>
      <c r="P948" s="21" t="s">
        <v>2745</v>
      </c>
      <c r="Q948" s="21">
        <v>19</v>
      </c>
      <c r="R948" s="21">
        <v>3</v>
      </c>
      <c r="S948" s="21">
        <v>31</v>
      </c>
      <c r="T948" s="21">
        <v>53</v>
      </c>
      <c r="U948" s="21">
        <v>0.35849999999999999</v>
      </c>
      <c r="V948" s="21">
        <v>5.6599999999999998E-2</v>
      </c>
      <c r="W948" s="21">
        <v>0.41510000000000002</v>
      </c>
      <c r="X948" s="21" t="s">
        <v>2015</v>
      </c>
      <c r="Y948" s="21" t="s">
        <v>2015</v>
      </c>
      <c r="Z948" s="21" t="s">
        <v>2015</v>
      </c>
      <c r="AA948" s="21" t="s">
        <v>2015</v>
      </c>
      <c r="AB948" s="21" t="s">
        <v>2015</v>
      </c>
      <c r="AC948" s="21" t="s">
        <v>2015</v>
      </c>
      <c r="AD948" s="21" t="s">
        <v>2015</v>
      </c>
      <c r="AE948" s="21" t="s">
        <v>2015</v>
      </c>
      <c r="AF948" s="21" t="s">
        <v>2342</v>
      </c>
      <c r="AG948" s="21" t="s">
        <v>2342</v>
      </c>
      <c r="AH948" s="21" t="s">
        <v>2342</v>
      </c>
      <c r="AI948" s="21" t="s">
        <v>2342</v>
      </c>
      <c r="AJ948" s="21" t="s">
        <v>2342</v>
      </c>
      <c r="AK948" s="21" t="s">
        <v>2342</v>
      </c>
      <c r="AL948" s="21" t="s">
        <v>4803</v>
      </c>
    </row>
    <row r="949" spans="1:38" ht="15" customHeight="1">
      <c r="A949" s="21">
        <v>159905</v>
      </c>
      <c r="B949" s="21">
        <v>661801</v>
      </c>
      <c r="C949" s="21" t="s">
        <v>201</v>
      </c>
      <c r="D949" s="21" t="s">
        <v>2189</v>
      </c>
      <c r="E949" s="21" t="s">
        <v>2</v>
      </c>
      <c r="F949" s="21" t="s">
        <v>4865</v>
      </c>
      <c r="G949" s="21" t="s">
        <v>2340</v>
      </c>
      <c r="H949" s="21" t="s">
        <v>2341</v>
      </c>
      <c r="I949" s="21" t="s">
        <v>2015</v>
      </c>
      <c r="J949" s="21" t="s">
        <v>2342</v>
      </c>
      <c r="K949" s="21" t="s">
        <v>1311</v>
      </c>
      <c r="L949" s="21" t="s">
        <v>5166</v>
      </c>
      <c r="M949" s="21"/>
      <c r="N949" s="21" t="s">
        <v>3706</v>
      </c>
      <c r="O949" s="21" t="s">
        <v>2345</v>
      </c>
      <c r="P949" s="21" t="s">
        <v>3707</v>
      </c>
      <c r="Q949" s="21">
        <v>38</v>
      </c>
      <c r="R949" s="21">
        <v>23</v>
      </c>
      <c r="S949" s="21">
        <v>52</v>
      </c>
      <c r="T949" s="21">
        <v>113</v>
      </c>
      <c r="U949" s="21">
        <v>0.33629999999999999</v>
      </c>
      <c r="V949" s="21">
        <v>0.20349999999999999</v>
      </c>
      <c r="W949" s="21">
        <v>0.53979999999999995</v>
      </c>
      <c r="X949" s="21" t="s">
        <v>2015</v>
      </c>
      <c r="Y949" s="21" t="s">
        <v>2015</v>
      </c>
      <c r="Z949" s="21" t="s">
        <v>2015</v>
      </c>
      <c r="AA949" s="21" t="s">
        <v>2015</v>
      </c>
      <c r="AB949" s="21" t="s">
        <v>2015</v>
      </c>
      <c r="AC949" s="21" t="s">
        <v>2015</v>
      </c>
      <c r="AD949" s="21" t="s">
        <v>2015</v>
      </c>
      <c r="AE949" s="21" t="s">
        <v>2015</v>
      </c>
      <c r="AF949" s="21" t="s">
        <v>2342</v>
      </c>
      <c r="AG949" s="21" t="s">
        <v>2342</v>
      </c>
      <c r="AH949" s="21" t="s">
        <v>2342</v>
      </c>
      <c r="AI949" s="21" t="s">
        <v>2342</v>
      </c>
      <c r="AJ949" s="21" t="s">
        <v>2342</v>
      </c>
      <c r="AK949" s="21" t="s">
        <v>2342</v>
      </c>
      <c r="AL949" s="21" t="s">
        <v>4803</v>
      </c>
    </row>
    <row r="950" spans="1:38" ht="15" customHeight="1">
      <c r="A950" s="21">
        <v>159912</v>
      </c>
      <c r="B950" s="21">
        <v>661802</v>
      </c>
      <c r="C950" s="21" t="s">
        <v>311</v>
      </c>
      <c r="D950" s="21" t="s">
        <v>2300</v>
      </c>
      <c r="E950" s="21" t="s">
        <v>2</v>
      </c>
      <c r="F950" s="21" t="s">
        <v>4865</v>
      </c>
      <c r="G950" s="21" t="s">
        <v>2340</v>
      </c>
      <c r="H950" s="21" t="s">
        <v>2341</v>
      </c>
      <c r="I950" s="21" t="s">
        <v>2015</v>
      </c>
      <c r="J950" s="21" t="s">
        <v>2342</v>
      </c>
      <c r="K950" s="21" t="s">
        <v>1977</v>
      </c>
      <c r="L950" s="21" t="s">
        <v>5361</v>
      </c>
      <c r="M950" s="21"/>
      <c r="N950" s="21" t="s">
        <v>5362</v>
      </c>
      <c r="O950" s="21" t="s">
        <v>2345</v>
      </c>
      <c r="P950" s="21" t="s">
        <v>4590</v>
      </c>
      <c r="Q950" s="21">
        <v>35</v>
      </c>
      <c r="R950" s="21">
        <v>10</v>
      </c>
      <c r="S950" s="21">
        <v>46</v>
      </c>
      <c r="T950" s="21">
        <v>91</v>
      </c>
      <c r="U950" s="21">
        <v>0.3846</v>
      </c>
      <c r="V950" s="21">
        <v>0.1099</v>
      </c>
      <c r="W950" s="21">
        <v>0.4945</v>
      </c>
      <c r="X950" s="21" t="s">
        <v>2342</v>
      </c>
      <c r="Y950" s="21" t="s">
        <v>2342</v>
      </c>
      <c r="Z950" s="21" t="s">
        <v>2342</v>
      </c>
      <c r="AA950" s="21" t="s">
        <v>2342</v>
      </c>
      <c r="AB950" s="21" t="s">
        <v>2342</v>
      </c>
      <c r="AC950" s="21" t="s">
        <v>2342</v>
      </c>
      <c r="AD950" s="21" t="s">
        <v>2342</v>
      </c>
      <c r="AE950" s="21" t="s">
        <v>2342</v>
      </c>
      <c r="AF950" s="21" t="s">
        <v>2015</v>
      </c>
      <c r="AG950" s="21" t="s">
        <v>2015</v>
      </c>
      <c r="AH950" s="21" t="s">
        <v>2015</v>
      </c>
      <c r="AI950" s="21" t="s">
        <v>2015</v>
      </c>
      <c r="AJ950" s="21" t="s">
        <v>2015</v>
      </c>
      <c r="AK950" s="21" t="s">
        <v>2015</v>
      </c>
      <c r="AL950" s="21" t="s">
        <v>4803</v>
      </c>
    </row>
    <row r="951" spans="1:38" ht="15" customHeight="1">
      <c r="A951" s="21">
        <v>159912</v>
      </c>
      <c r="B951" s="21">
        <v>661803</v>
      </c>
      <c r="C951" s="21" t="s">
        <v>311</v>
      </c>
      <c r="D951" s="21" t="s">
        <v>2300</v>
      </c>
      <c r="E951" s="21" t="s">
        <v>2</v>
      </c>
      <c r="F951" s="21" t="s">
        <v>4865</v>
      </c>
      <c r="G951" s="21" t="s">
        <v>2340</v>
      </c>
      <c r="H951" s="21" t="s">
        <v>2341</v>
      </c>
      <c r="I951" s="21" t="s">
        <v>2015</v>
      </c>
      <c r="J951" s="21" t="s">
        <v>2342</v>
      </c>
      <c r="K951" s="21" t="s">
        <v>5363</v>
      </c>
      <c r="L951" s="21" t="s">
        <v>5364</v>
      </c>
      <c r="M951" s="21"/>
      <c r="N951" s="21" t="s">
        <v>5365</v>
      </c>
      <c r="O951" s="21" t="s">
        <v>2345</v>
      </c>
      <c r="P951" s="21" t="s">
        <v>4590</v>
      </c>
      <c r="Q951" s="21">
        <v>43</v>
      </c>
      <c r="R951" s="21">
        <v>10</v>
      </c>
      <c r="S951" s="21">
        <v>81</v>
      </c>
      <c r="T951" s="21">
        <v>134</v>
      </c>
      <c r="U951" s="21">
        <v>0.32090000000000002</v>
      </c>
      <c r="V951" s="21">
        <v>7.46E-2</v>
      </c>
      <c r="W951" s="21">
        <v>0.39550000000000002</v>
      </c>
      <c r="X951" s="21" t="s">
        <v>2015</v>
      </c>
      <c r="Y951" s="21" t="s">
        <v>2015</v>
      </c>
      <c r="Z951" s="21" t="s">
        <v>2015</v>
      </c>
      <c r="AA951" s="21" t="s">
        <v>2015</v>
      </c>
      <c r="AB951" s="21" t="s">
        <v>2015</v>
      </c>
      <c r="AC951" s="21" t="s">
        <v>2015</v>
      </c>
      <c r="AD951" s="21" t="s">
        <v>2015</v>
      </c>
      <c r="AE951" s="21" t="s">
        <v>2015</v>
      </c>
      <c r="AF951" s="21" t="s">
        <v>2342</v>
      </c>
      <c r="AG951" s="21" t="s">
        <v>2342</v>
      </c>
      <c r="AH951" s="21" t="s">
        <v>2342</v>
      </c>
      <c r="AI951" s="21" t="s">
        <v>2342</v>
      </c>
      <c r="AJ951" s="21" t="s">
        <v>2342</v>
      </c>
      <c r="AK951" s="21" t="s">
        <v>2342</v>
      </c>
      <c r="AL951" s="21" t="s">
        <v>4803</v>
      </c>
    </row>
    <row r="952" spans="1:38" ht="15" customHeight="1">
      <c r="A952" s="21">
        <v>159920</v>
      </c>
      <c r="B952" s="21">
        <v>661805</v>
      </c>
      <c r="C952" s="21" t="s">
        <v>90</v>
      </c>
      <c r="D952" s="21" t="s">
        <v>2077</v>
      </c>
      <c r="E952" s="21" t="s">
        <v>2</v>
      </c>
      <c r="F952" s="21" t="s">
        <v>4865</v>
      </c>
      <c r="G952" s="21" t="s">
        <v>2340</v>
      </c>
      <c r="H952" s="21" t="s">
        <v>2341</v>
      </c>
      <c r="I952" s="21" t="s">
        <v>2015</v>
      </c>
      <c r="J952" s="21" t="s">
        <v>2342</v>
      </c>
      <c r="K952" s="21" t="s">
        <v>636</v>
      </c>
      <c r="L952" s="21" t="s">
        <v>5006</v>
      </c>
      <c r="M952" s="21"/>
      <c r="N952" s="21" t="s">
        <v>2757</v>
      </c>
      <c r="O952" s="21" t="s">
        <v>2345</v>
      </c>
      <c r="P952" s="21" t="s">
        <v>2758</v>
      </c>
      <c r="Q952" s="21">
        <v>100</v>
      </c>
      <c r="R952" s="21">
        <v>58</v>
      </c>
      <c r="S952" s="21">
        <v>164</v>
      </c>
      <c r="T952" s="21">
        <v>322</v>
      </c>
      <c r="U952" s="21">
        <v>0.31059999999999999</v>
      </c>
      <c r="V952" s="21">
        <v>0.18010000000000001</v>
      </c>
      <c r="W952" s="21">
        <v>0.49070000000000003</v>
      </c>
      <c r="X952" s="21" t="s">
        <v>2015</v>
      </c>
      <c r="Y952" s="21" t="s">
        <v>2015</v>
      </c>
      <c r="Z952" s="21" t="s">
        <v>2015</v>
      </c>
      <c r="AA952" s="21" t="s">
        <v>2015</v>
      </c>
      <c r="AB952" s="21" t="s">
        <v>2015</v>
      </c>
      <c r="AC952" s="21" t="s">
        <v>2015</v>
      </c>
      <c r="AD952" s="21" t="s">
        <v>2015</v>
      </c>
      <c r="AE952" s="21" t="s">
        <v>2342</v>
      </c>
      <c r="AF952" s="21" t="s">
        <v>2342</v>
      </c>
      <c r="AG952" s="21" t="s">
        <v>2342</v>
      </c>
      <c r="AH952" s="21" t="s">
        <v>2342</v>
      </c>
      <c r="AI952" s="21" t="s">
        <v>2342</v>
      </c>
      <c r="AJ952" s="21" t="s">
        <v>2342</v>
      </c>
      <c r="AK952" s="21" t="s">
        <v>2342</v>
      </c>
      <c r="AL952" s="21" t="s">
        <v>4803</v>
      </c>
    </row>
    <row r="953" spans="1:38" ht="15" customHeight="1">
      <c r="A953" s="21">
        <v>159560</v>
      </c>
      <c r="B953" s="21">
        <v>661806</v>
      </c>
      <c r="C953" s="21" t="s">
        <v>264</v>
      </c>
      <c r="D953" s="21" t="s">
        <v>2252</v>
      </c>
      <c r="E953" s="21" t="s">
        <v>32</v>
      </c>
      <c r="F953" s="21" t="s">
        <v>4874</v>
      </c>
      <c r="G953" s="21" t="s">
        <v>2340</v>
      </c>
      <c r="H953" s="21" t="s">
        <v>2341</v>
      </c>
      <c r="I953" s="21" t="s">
        <v>2015</v>
      </c>
      <c r="J953" s="21" t="s">
        <v>2342</v>
      </c>
      <c r="K953" s="21" t="s">
        <v>1697</v>
      </c>
      <c r="L953" s="21" t="s">
        <v>5263</v>
      </c>
      <c r="M953" s="21"/>
      <c r="N953" s="21" t="s">
        <v>3180</v>
      </c>
      <c r="O953" s="21" t="s">
        <v>2345</v>
      </c>
      <c r="P953" s="21" t="s">
        <v>3181</v>
      </c>
      <c r="Q953" s="21">
        <v>65</v>
      </c>
      <c r="R953" s="21">
        <v>19</v>
      </c>
      <c r="S953" s="21">
        <v>110</v>
      </c>
      <c r="T953" s="21">
        <v>194</v>
      </c>
      <c r="U953" s="21">
        <v>0.33510000000000001</v>
      </c>
      <c r="V953" s="21">
        <v>9.7900000000000001E-2</v>
      </c>
      <c r="W953" s="21">
        <v>0.433</v>
      </c>
      <c r="X953" s="21" t="s">
        <v>2015</v>
      </c>
      <c r="Y953" s="21" t="s">
        <v>2342</v>
      </c>
      <c r="Z953" s="21" t="s">
        <v>2342</v>
      </c>
      <c r="AA953" s="21" t="s">
        <v>2342</v>
      </c>
      <c r="AB953" s="21" t="s">
        <v>2342</v>
      </c>
      <c r="AC953" s="21" t="s">
        <v>2342</v>
      </c>
      <c r="AD953" s="21" t="s">
        <v>2342</v>
      </c>
      <c r="AE953" s="21" t="s">
        <v>2342</v>
      </c>
      <c r="AF953" s="21" t="s">
        <v>2342</v>
      </c>
      <c r="AG953" s="21" t="s">
        <v>2015</v>
      </c>
      <c r="AH953" s="21" t="s">
        <v>2015</v>
      </c>
      <c r="AI953" s="21" t="s">
        <v>2015</v>
      </c>
      <c r="AJ953" s="21" t="s">
        <v>2015</v>
      </c>
      <c r="AK953" s="21" t="s">
        <v>2015</v>
      </c>
      <c r="AL953" s="21" t="s">
        <v>4803</v>
      </c>
    </row>
    <row r="954" spans="1:38" ht="15" customHeight="1">
      <c r="A954" s="21">
        <v>159538</v>
      </c>
      <c r="B954" s="21">
        <v>661807</v>
      </c>
      <c r="C954" s="21" t="s">
        <v>123</v>
      </c>
      <c r="D954" s="21" t="s">
        <v>2110</v>
      </c>
      <c r="E954" s="21" t="s">
        <v>32</v>
      </c>
      <c r="F954" s="21" t="s">
        <v>4863</v>
      </c>
      <c r="G954" s="21" t="s">
        <v>2340</v>
      </c>
      <c r="H954" s="21" t="s">
        <v>2341</v>
      </c>
      <c r="I954" s="21" t="s">
        <v>2015</v>
      </c>
      <c r="J954" s="21" t="s">
        <v>2342</v>
      </c>
      <c r="K954" s="21" t="s">
        <v>4701</v>
      </c>
      <c r="L954" s="21" t="s">
        <v>5455</v>
      </c>
      <c r="M954" s="21"/>
      <c r="N954" s="21" t="s">
        <v>3109</v>
      </c>
      <c r="O954" s="21" t="s">
        <v>2345</v>
      </c>
      <c r="P954" s="21" t="s">
        <v>3110</v>
      </c>
      <c r="Q954" s="21">
        <v>75</v>
      </c>
      <c r="R954" s="21">
        <v>20</v>
      </c>
      <c r="S954" s="21">
        <v>148</v>
      </c>
      <c r="T954" s="21">
        <v>243</v>
      </c>
      <c r="U954" s="21">
        <v>0.30859999999999999</v>
      </c>
      <c r="V954" s="21">
        <v>8.2299999999999998E-2</v>
      </c>
      <c r="W954" s="21">
        <v>0.39090000000000003</v>
      </c>
      <c r="X954" s="21" t="s">
        <v>2015</v>
      </c>
      <c r="Y954" s="21" t="s">
        <v>2342</v>
      </c>
      <c r="Z954" s="21" t="s">
        <v>2342</v>
      </c>
      <c r="AA954" s="21" t="s">
        <v>2342</v>
      </c>
      <c r="AB954" s="21" t="s">
        <v>2342</v>
      </c>
      <c r="AC954" s="21" t="s">
        <v>2342</v>
      </c>
      <c r="AD954" s="21" t="s">
        <v>2342</v>
      </c>
      <c r="AE954" s="21" t="s">
        <v>2342</v>
      </c>
      <c r="AF954" s="21" t="s">
        <v>2342</v>
      </c>
      <c r="AG954" s="21" t="s">
        <v>2342</v>
      </c>
      <c r="AH954" s="21" t="s">
        <v>2015</v>
      </c>
      <c r="AI954" s="21" t="s">
        <v>2015</v>
      </c>
      <c r="AJ954" s="21" t="s">
        <v>2015</v>
      </c>
      <c r="AK954" s="21" t="s">
        <v>2015</v>
      </c>
      <c r="AL954" s="21" t="s">
        <v>4803</v>
      </c>
    </row>
    <row r="955" spans="1:38" ht="15" customHeight="1">
      <c r="A955" s="21">
        <v>159424</v>
      </c>
      <c r="B955" s="21">
        <v>661816</v>
      </c>
      <c r="C955" s="21" t="s">
        <v>219</v>
      </c>
      <c r="D955" s="21" t="s">
        <v>2207</v>
      </c>
      <c r="E955" s="21" t="s">
        <v>32</v>
      </c>
      <c r="F955" s="21" t="s">
        <v>4863</v>
      </c>
      <c r="G955" s="21" t="s">
        <v>2340</v>
      </c>
      <c r="H955" s="21" t="s">
        <v>2341</v>
      </c>
      <c r="I955" s="21" t="s">
        <v>2015</v>
      </c>
      <c r="J955" s="21" t="s">
        <v>2342</v>
      </c>
      <c r="K955" s="21" t="s">
        <v>1393</v>
      </c>
      <c r="L955" s="21" t="s">
        <v>3810</v>
      </c>
      <c r="M955" s="21"/>
      <c r="N955" s="21" t="s">
        <v>3180</v>
      </c>
      <c r="O955" s="21" t="s">
        <v>2345</v>
      </c>
      <c r="P955" s="21" t="s">
        <v>3181</v>
      </c>
      <c r="Q955" s="21">
        <v>365</v>
      </c>
      <c r="R955" s="21">
        <v>0</v>
      </c>
      <c r="S955" s="21">
        <v>118</v>
      </c>
      <c r="T955" s="21">
        <v>483</v>
      </c>
      <c r="U955" s="21">
        <v>0.75570000000000004</v>
      </c>
      <c r="V955" s="21">
        <v>0</v>
      </c>
      <c r="W955" s="21">
        <v>0.75570000000000004</v>
      </c>
      <c r="X955" s="21" t="s">
        <v>2342</v>
      </c>
      <c r="Y955" s="21" t="s">
        <v>2342</v>
      </c>
      <c r="Z955" s="21" t="s">
        <v>2342</v>
      </c>
      <c r="AA955" s="21" t="s">
        <v>2342</v>
      </c>
      <c r="AB955" s="21" t="s">
        <v>2342</v>
      </c>
      <c r="AC955" s="21" t="s">
        <v>2342</v>
      </c>
      <c r="AD955" s="21" t="s">
        <v>2342</v>
      </c>
      <c r="AE955" s="21" t="s">
        <v>2015</v>
      </c>
      <c r="AF955" s="21" t="s">
        <v>2015</v>
      </c>
      <c r="AG955" s="21" t="s">
        <v>2015</v>
      </c>
      <c r="AH955" s="21" t="s">
        <v>2015</v>
      </c>
      <c r="AI955" s="21" t="s">
        <v>2015</v>
      </c>
      <c r="AJ955" s="21" t="s">
        <v>2015</v>
      </c>
      <c r="AK955" s="21" t="s">
        <v>2015</v>
      </c>
      <c r="AL955" s="21" t="s">
        <v>4802</v>
      </c>
    </row>
    <row r="956" spans="1:38" ht="15" customHeight="1">
      <c r="A956" s="21">
        <v>159424</v>
      </c>
      <c r="B956" s="21">
        <v>661817</v>
      </c>
      <c r="C956" s="21" t="s">
        <v>219</v>
      </c>
      <c r="D956" s="21" t="s">
        <v>2207</v>
      </c>
      <c r="E956" s="21" t="s">
        <v>32</v>
      </c>
      <c r="F956" s="21" t="s">
        <v>4863</v>
      </c>
      <c r="G956" s="21" t="s">
        <v>2340</v>
      </c>
      <c r="H956" s="21" t="s">
        <v>2341</v>
      </c>
      <c r="I956" s="21" t="s">
        <v>2015</v>
      </c>
      <c r="J956" s="21" t="s">
        <v>2342</v>
      </c>
      <c r="K956" s="21" t="s">
        <v>1394</v>
      </c>
      <c r="L956" s="21" t="s">
        <v>3811</v>
      </c>
      <c r="M956" s="21"/>
      <c r="N956" s="21" t="s">
        <v>3812</v>
      </c>
      <c r="O956" s="21" t="s">
        <v>2345</v>
      </c>
      <c r="P956" s="21" t="s">
        <v>3181</v>
      </c>
      <c r="Q956" s="21">
        <v>178</v>
      </c>
      <c r="R956" s="21">
        <v>0</v>
      </c>
      <c r="S956" s="21">
        <v>64</v>
      </c>
      <c r="T956" s="21">
        <v>242</v>
      </c>
      <c r="U956" s="21">
        <v>0.73550000000000004</v>
      </c>
      <c r="V956" s="21">
        <v>0</v>
      </c>
      <c r="W956" s="21">
        <v>0.73550000000000004</v>
      </c>
      <c r="X956" s="21" t="s">
        <v>2015</v>
      </c>
      <c r="Y956" s="21" t="s">
        <v>2015</v>
      </c>
      <c r="Z956" s="21" t="s">
        <v>2015</v>
      </c>
      <c r="AA956" s="21" t="s">
        <v>2015</v>
      </c>
      <c r="AB956" s="21" t="s">
        <v>2015</v>
      </c>
      <c r="AC956" s="21" t="s">
        <v>2015</v>
      </c>
      <c r="AD956" s="21" t="s">
        <v>2015</v>
      </c>
      <c r="AE956" s="21" t="s">
        <v>2342</v>
      </c>
      <c r="AF956" s="21" t="s">
        <v>2342</v>
      </c>
      <c r="AG956" s="21" t="s">
        <v>2342</v>
      </c>
      <c r="AH956" s="21" t="s">
        <v>2015</v>
      </c>
      <c r="AI956" s="21" t="s">
        <v>2015</v>
      </c>
      <c r="AJ956" s="21" t="s">
        <v>2015</v>
      </c>
      <c r="AK956" s="21" t="s">
        <v>2015</v>
      </c>
      <c r="AL956" s="21" t="s">
        <v>4802</v>
      </c>
    </row>
    <row r="957" spans="1:38" ht="15" customHeight="1">
      <c r="A957" s="21">
        <v>159504</v>
      </c>
      <c r="B957" s="21">
        <v>661818</v>
      </c>
      <c r="C957" s="21" t="s">
        <v>192</v>
      </c>
      <c r="D957" s="21" t="s">
        <v>2180</v>
      </c>
      <c r="E957" s="21" t="s">
        <v>32</v>
      </c>
      <c r="F957" s="21" t="s">
        <v>4863</v>
      </c>
      <c r="G957" s="21" t="s">
        <v>2340</v>
      </c>
      <c r="H957" s="21" t="s">
        <v>2341</v>
      </c>
      <c r="I957" s="21" t="s">
        <v>2015</v>
      </c>
      <c r="J957" s="21" t="s">
        <v>2342</v>
      </c>
      <c r="K957" s="21" t="s">
        <v>4730</v>
      </c>
      <c r="L957" s="21" t="s">
        <v>4833</v>
      </c>
      <c r="M957" s="21"/>
      <c r="N957" s="21" t="s">
        <v>3618</v>
      </c>
      <c r="O957" s="21" t="s">
        <v>2345</v>
      </c>
      <c r="P957" s="21" t="s">
        <v>3619</v>
      </c>
      <c r="Q957" s="21">
        <v>380</v>
      </c>
      <c r="R957" s="21">
        <v>0</v>
      </c>
      <c r="S957" s="21">
        <v>296</v>
      </c>
      <c r="T957" s="21">
        <v>676</v>
      </c>
      <c r="U957" s="21">
        <v>0.56210000000000004</v>
      </c>
      <c r="V957" s="21">
        <v>0</v>
      </c>
      <c r="W957" s="21">
        <v>0.56210000000000004</v>
      </c>
      <c r="X957" s="21" t="s">
        <v>2015</v>
      </c>
      <c r="Y957" s="21" t="s">
        <v>2015</v>
      </c>
      <c r="Z957" s="21" t="s">
        <v>2015</v>
      </c>
      <c r="AA957" s="21" t="s">
        <v>2015</v>
      </c>
      <c r="AB957" s="21" t="s">
        <v>2015</v>
      </c>
      <c r="AC957" s="21" t="s">
        <v>2015</v>
      </c>
      <c r="AD957" s="21" t="s">
        <v>2015</v>
      </c>
      <c r="AE957" s="21" t="s">
        <v>2015</v>
      </c>
      <c r="AF957" s="21" t="s">
        <v>2015</v>
      </c>
      <c r="AG957" s="21" t="s">
        <v>2015</v>
      </c>
      <c r="AH957" s="21" t="s">
        <v>2342</v>
      </c>
      <c r="AI957" s="21" t="s">
        <v>2342</v>
      </c>
      <c r="AJ957" s="21" t="s">
        <v>2342</v>
      </c>
      <c r="AK957" s="21" t="s">
        <v>2342</v>
      </c>
      <c r="AL957" s="21" t="s">
        <v>4802</v>
      </c>
    </row>
    <row r="958" spans="1:38" ht="15" customHeight="1">
      <c r="A958" s="21">
        <v>159504</v>
      </c>
      <c r="B958" s="21">
        <v>661820</v>
      </c>
      <c r="C958" s="21" t="s">
        <v>192</v>
      </c>
      <c r="D958" s="21" t="s">
        <v>2180</v>
      </c>
      <c r="E958" s="21" t="s">
        <v>32</v>
      </c>
      <c r="F958" s="21" t="s">
        <v>4863</v>
      </c>
      <c r="G958" s="21" t="s">
        <v>2340</v>
      </c>
      <c r="H958" s="21" t="s">
        <v>2341</v>
      </c>
      <c r="I958" s="21" t="s">
        <v>2015</v>
      </c>
      <c r="J958" s="21" t="s">
        <v>2342</v>
      </c>
      <c r="K958" s="21" t="s">
        <v>1240</v>
      </c>
      <c r="L958" s="21" t="s">
        <v>3617</v>
      </c>
      <c r="M958" s="21" t="s">
        <v>5505</v>
      </c>
      <c r="N958" s="21" t="s">
        <v>3618</v>
      </c>
      <c r="O958" s="21" t="s">
        <v>2345</v>
      </c>
      <c r="P958" s="21" t="s">
        <v>3619</v>
      </c>
      <c r="Q958" s="21">
        <v>281</v>
      </c>
      <c r="R958" s="21">
        <v>0</v>
      </c>
      <c r="S958" s="21">
        <v>170</v>
      </c>
      <c r="T958" s="21">
        <v>451</v>
      </c>
      <c r="U958" s="21">
        <v>0.62309999999999999</v>
      </c>
      <c r="V958" s="21">
        <v>0</v>
      </c>
      <c r="W958" s="21">
        <v>0.62309999999999999</v>
      </c>
      <c r="X958" s="21" t="s">
        <v>2015</v>
      </c>
      <c r="Y958" s="21" t="s">
        <v>2342</v>
      </c>
      <c r="Z958" s="21" t="s">
        <v>2342</v>
      </c>
      <c r="AA958" s="21" t="s">
        <v>2342</v>
      </c>
      <c r="AB958" s="21" t="s">
        <v>2342</v>
      </c>
      <c r="AC958" s="21" t="s">
        <v>2342</v>
      </c>
      <c r="AD958" s="21" t="s">
        <v>2342</v>
      </c>
      <c r="AE958" s="21" t="s">
        <v>2015</v>
      </c>
      <c r="AF958" s="21" t="s">
        <v>2015</v>
      </c>
      <c r="AG958" s="21" t="s">
        <v>2015</v>
      </c>
      <c r="AH958" s="21" t="s">
        <v>2015</v>
      </c>
      <c r="AI958" s="21" t="s">
        <v>2015</v>
      </c>
      <c r="AJ958" s="21" t="s">
        <v>2015</v>
      </c>
      <c r="AK958" s="21" t="s">
        <v>2015</v>
      </c>
      <c r="AL958" s="21" t="s">
        <v>4802</v>
      </c>
    </row>
    <row r="959" spans="1:38" ht="15" customHeight="1">
      <c r="A959" s="21">
        <v>159388</v>
      </c>
      <c r="B959" s="21">
        <v>661822</v>
      </c>
      <c r="C959" s="21" t="s">
        <v>129</v>
      </c>
      <c r="D959" s="21" t="s">
        <v>2117</v>
      </c>
      <c r="E959" s="21" t="s">
        <v>32</v>
      </c>
      <c r="F959" s="21" t="s">
        <v>4863</v>
      </c>
      <c r="G959" s="21" t="s">
        <v>2340</v>
      </c>
      <c r="H959" s="21" t="s">
        <v>2341</v>
      </c>
      <c r="I959" s="21" t="s">
        <v>2015</v>
      </c>
      <c r="J959" s="21" t="s">
        <v>2342</v>
      </c>
      <c r="K959" s="21" t="s">
        <v>4703</v>
      </c>
      <c r="L959" s="21" t="s">
        <v>3179</v>
      </c>
      <c r="M959" s="21" t="s">
        <v>5062</v>
      </c>
      <c r="N959" s="21" t="s">
        <v>3180</v>
      </c>
      <c r="O959" s="21" t="s">
        <v>2345</v>
      </c>
      <c r="P959" s="21" t="s">
        <v>3181</v>
      </c>
      <c r="Q959" s="21">
        <v>345</v>
      </c>
      <c r="R959" s="21">
        <v>0</v>
      </c>
      <c r="S959" s="21">
        <v>0</v>
      </c>
      <c r="T959" s="21">
        <v>345</v>
      </c>
      <c r="U959" s="21">
        <v>1</v>
      </c>
      <c r="V959" s="21">
        <v>0</v>
      </c>
      <c r="W959" s="21">
        <v>1</v>
      </c>
      <c r="X959" s="21" t="s">
        <v>2342</v>
      </c>
      <c r="Y959" s="21" t="s">
        <v>2342</v>
      </c>
      <c r="Z959" s="21" t="s">
        <v>2342</v>
      </c>
      <c r="AA959" s="21" t="s">
        <v>2342</v>
      </c>
      <c r="AB959" s="21" t="s">
        <v>2342</v>
      </c>
      <c r="AC959" s="21" t="s">
        <v>2342</v>
      </c>
      <c r="AD959" s="21" t="s">
        <v>2342</v>
      </c>
      <c r="AE959" s="21" t="s">
        <v>2342</v>
      </c>
      <c r="AF959" s="21" t="s">
        <v>2342</v>
      </c>
      <c r="AG959" s="21" t="s">
        <v>2342</v>
      </c>
      <c r="AH959" s="21" t="s">
        <v>2015</v>
      </c>
      <c r="AI959" s="21" t="s">
        <v>2015</v>
      </c>
      <c r="AJ959" s="21" t="s">
        <v>2015</v>
      </c>
      <c r="AK959" s="21" t="s">
        <v>2015</v>
      </c>
      <c r="AL959" s="21" t="s">
        <v>4802</v>
      </c>
    </row>
    <row r="960" spans="1:38" ht="15" customHeight="1">
      <c r="A960" s="21">
        <v>159635</v>
      </c>
      <c r="B960" s="21">
        <v>661823</v>
      </c>
      <c r="C960" s="21" t="s">
        <v>185</v>
      </c>
      <c r="D960" s="21" t="s">
        <v>2173</v>
      </c>
      <c r="E960" s="21" t="s">
        <v>13</v>
      </c>
      <c r="F960" s="21" t="s">
        <v>4873</v>
      </c>
      <c r="G960" s="21" t="s">
        <v>2340</v>
      </c>
      <c r="H960" s="21" t="s">
        <v>2341</v>
      </c>
      <c r="I960" s="21" t="s">
        <v>2015</v>
      </c>
      <c r="J960" s="21" t="s">
        <v>2342</v>
      </c>
      <c r="K960" s="21" t="s">
        <v>1208</v>
      </c>
      <c r="L960" s="21" t="s">
        <v>5153</v>
      </c>
      <c r="M960" s="21"/>
      <c r="N960" s="21" t="s">
        <v>3570</v>
      </c>
      <c r="O960" s="21" t="s">
        <v>2345</v>
      </c>
      <c r="P960" s="21" t="s">
        <v>3571</v>
      </c>
      <c r="Q960" s="21">
        <v>129</v>
      </c>
      <c r="R960" s="21">
        <v>0</v>
      </c>
      <c r="S960" s="21">
        <v>0</v>
      </c>
      <c r="T960" s="21">
        <v>129</v>
      </c>
      <c r="U960" s="21">
        <v>1</v>
      </c>
      <c r="V960" s="21">
        <v>0</v>
      </c>
      <c r="W960" s="21">
        <v>1</v>
      </c>
      <c r="X960" s="21" t="s">
        <v>2342</v>
      </c>
      <c r="Y960" s="21" t="s">
        <v>2342</v>
      </c>
      <c r="Z960" s="21" t="s">
        <v>2342</v>
      </c>
      <c r="AA960" s="21" t="s">
        <v>2342</v>
      </c>
      <c r="AB960" s="21" t="s">
        <v>2342</v>
      </c>
      <c r="AC960" s="21" t="s">
        <v>2342</v>
      </c>
      <c r="AD960" s="21" t="s">
        <v>2342</v>
      </c>
      <c r="AE960" s="21" t="s">
        <v>2342</v>
      </c>
      <c r="AF960" s="21" t="s">
        <v>2342</v>
      </c>
      <c r="AG960" s="21" t="s">
        <v>2342</v>
      </c>
      <c r="AH960" s="21" t="s">
        <v>2015</v>
      </c>
      <c r="AI960" s="21" t="s">
        <v>2015</v>
      </c>
      <c r="AJ960" s="21" t="s">
        <v>2015</v>
      </c>
      <c r="AK960" s="21" t="s">
        <v>2015</v>
      </c>
      <c r="AL960" s="21" t="s">
        <v>4802</v>
      </c>
    </row>
    <row r="961" spans="1:38" ht="15" customHeight="1">
      <c r="A961" s="21">
        <v>159344</v>
      </c>
      <c r="B961" s="21">
        <v>661825</v>
      </c>
      <c r="C961" s="21" t="s">
        <v>204</v>
      </c>
      <c r="D961" s="21" t="s">
        <v>2192</v>
      </c>
      <c r="E961" s="21" t="s">
        <v>13</v>
      </c>
      <c r="F961" s="21" t="s">
        <v>4873</v>
      </c>
      <c r="G961" s="21" t="s">
        <v>2340</v>
      </c>
      <c r="H961" s="21" t="s">
        <v>2341</v>
      </c>
      <c r="I961" s="21" t="s">
        <v>2015</v>
      </c>
      <c r="J961" s="21" t="s">
        <v>2342</v>
      </c>
      <c r="K961" s="21" t="s">
        <v>1329</v>
      </c>
      <c r="L961" s="21" t="s">
        <v>5171</v>
      </c>
      <c r="M961" s="21"/>
      <c r="N961" s="21" t="s">
        <v>3710</v>
      </c>
      <c r="O961" s="21" t="s">
        <v>2345</v>
      </c>
      <c r="P961" s="21" t="s">
        <v>3711</v>
      </c>
      <c r="Q961" s="21">
        <v>351</v>
      </c>
      <c r="R961" s="21">
        <v>0</v>
      </c>
      <c r="S961" s="21">
        <v>0</v>
      </c>
      <c r="T961" s="21">
        <v>351</v>
      </c>
      <c r="U961" s="21">
        <v>1</v>
      </c>
      <c r="V961" s="21">
        <v>0</v>
      </c>
      <c r="W961" s="21">
        <v>1</v>
      </c>
      <c r="X961" s="21" t="s">
        <v>2342</v>
      </c>
      <c r="Y961" s="21" t="s">
        <v>2342</v>
      </c>
      <c r="Z961" s="21" t="s">
        <v>2342</v>
      </c>
      <c r="AA961" s="21" t="s">
        <v>2342</v>
      </c>
      <c r="AB961" s="21" t="s">
        <v>2015</v>
      </c>
      <c r="AC961" s="21" t="s">
        <v>2015</v>
      </c>
      <c r="AD961" s="21" t="s">
        <v>2015</v>
      </c>
      <c r="AE961" s="21" t="s">
        <v>2015</v>
      </c>
      <c r="AF961" s="21" t="s">
        <v>2015</v>
      </c>
      <c r="AG961" s="21" t="s">
        <v>2015</v>
      </c>
      <c r="AH961" s="21" t="s">
        <v>2015</v>
      </c>
      <c r="AI961" s="21" t="s">
        <v>2015</v>
      </c>
      <c r="AJ961" s="21" t="s">
        <v>2015</v>
      </c>
      <c r="AK961" s="21" t="s">
        <v>2015</v>
      </c>
      <c r="AL961" s="21" t="s">
        <v>4802</v>
      </c>
    </row>
    <row r="962" spans="1:38" ht="15" customHeight="1">
      <c r="A962" s="21">
        <v>159344</v>
      </c>
      <c r="B962" s="21">
        <v>661826</v>
      </c>
      <c r="C962" s="21" t="s">
        <v>204</v>
      </c>
      <c r="D962" s="21" t="s">
        <v>2192</v>
      </c>
      <c r="E962" s="21" t="s">
        <v>13</v>
      </c>
      <c r="F962" s="21" t="s">
        <v>4873</v>
      </c>
      <c r="G962" s="21" t="s">
        <v>2340</v>
      </c>
      <c r="H962" s="21" t="s">
        <v>2341</v>
      </c>
      <c r="I962" s="21" t="s">
        <v>2015</v>
      </c>
      <c r="J962" s="21" t="s">
        <v>2342</v>
      </c>
      <c r="K962" s="21" t="s">
        <v>1328</v>
      </c>
      <c r="L962" s="21" t="s">
        <v>5171</v>
      </c>
      <c r="M962" s="21"/>
      <c r="N962" s="21" t="s">
        <v>3710</v>
      </c>
      <c r="O962" s="21" t="s">
        <v>2345</v>
      </c>
      <c r="P962" s="21" t="s">
        <v>3711</v>
      </c>
      <c r="Q962" s="21">
        <v>341</v>
      </c>
      <c r="R962" s="21">
        <v>0</v>
      </c>
      <c r="S962" s="21">
        <v>0</v>
      </c>
      <c r="T962" s="21">
        <v>341</v>
      </c>
      <c r="U962" s="21">
        <v>1</v>
      </c>
      <c r="V962" s="21">
        <v>0</v>
      </c>
      <c r="W962" s="21">
        <v>1</v>
      </c>
      <c r="X962" s="21" t="s">
        <v>2015</v>
      </c>
      <c r="Y962" s="21" t="s">
        <v>2015</v>
      </c>
      <c r="Z962" s="21" t="s">
        <v>2015</v>
      </c>
      <c r="AA962" s="21" t="s">
        <v>2015</v>
      </c>
      <c r="AB962" s="21" t="s">
        <v>2342</v>
      </c>
      <c r="AC962" s="21" t="s">
        <v>2342</v>
      </c>
      <c r="AD962" s="21" t="s">
        <v>2342</v>
      </c>
      <c r="AE962" s="21" t="s">
        <v>2015</v>
      </c>
      <c r="AF962" s="21" t="s">
        <v>2015</v>
      </c>
      <c r="AG962" s="21" t="s">
        <v>2015</v>
      </c>
      <c r="AH962" s="21" t="s">
        <v>2015</v>
      </c>
      <c r="AI962" s="21" t="s">
        <v>2015</v>
      </c>
      <c r="AJ962" s="21" t="s">
        <v>2015</v>
      </c>
      <c r="AK962" s="21" t="s">
        <v>2015</v>
      </c>
      <c r="AL962" s="21" t="s">
        <v>4802</v>
      </c>
    </row>
    <row r="963" spans="1:38" ht="15" customHeight="1">
      <c r="A963" s="21">
        <v>159343</v>
      </c>
      <c r="B963" s="21">
        <v>661829</v>
      </c>
      <c r="C963" s="21" t="s">
        <v>202</v>
      </c>
      <c r="D963" s="21" t="s">
        <v>2190</v>
      </c>
      <c r="E963" s="21" t="s">
        <v>13</v>
      </c>
      <c r="F963" s="21" t="s">
        <v>4873</v>
      </c>
      <c r="G963" s="21" t="s">
        <v>2340</v>
      </c>
      <c r="H963" s="21" t="s">
        <v>2341</v>
      </c>
      <c r="I963" s="21" t="s">
        <v>2015</v>
      </c>
      <c r="J963" s="21" t="s">
        <v>2342</v>
      </c>
      <c r="K963" s="21" t="s">
        <v>1314</v>
      </c>
      <c r="L963" s="21" t="s">
        <v>3712</v>
      </c>
      <c r="M963" s="21" t="s">
        <v>3713</v>
      </c>
      <c r="N963" s="21" t="s">
        <v>13</v>
      </c>
      <c r="O963" s="21" t="s">
        <v>2345</v>
      </c>
      <c r="P963" s="21" t="s">
        <v>3709</v>
      </c>
      <c r="Q963" s="21">
        <v>176</v>
      </c>
      <c r="R963" s="21">
        <v>0</v>
      </c>
      <c r="S963" s="21">
        <v>135</v>
      </c>
      <c r="T963" s="21">
        <v>311</v>
      </c>
      <c r="U963" s="21">
        <v>0.56589999999999996</v>
      </c>
      <c r="V963" s="21">
        <v>0</v>
      </c>
      <c r="W963" s="21">
        <v>0.56589999999999996</v>
      </c>
      <c r="X963" s="21" t="s">
        <v>2015</v>
      </c>
      <c r="Y963" s="21" t="s">
        <v>2015</v>
      </c>
      <c r="Z963" s="21" t="s">
        <v>2015</v>
      </c>
      <c r="AA963" s="21" t="s">
        <v>2015</v>
      </c>
      <c r="AB963" s="21" t="s">
        <v>2015</v>
      </c>
      <c r="AC963" s="21" t="s">
        <v>2015</v>
      </c>
      <c r="AD963" s="21" t="s">
        <v>2015</v>
      </c>
      <c r="AE963" s="21" t="s">
        <v>2015</v>
      </c>
      <c r="AF963" s="21" t="s">
        <v>2015</v>
      </c>
      <c r="AG963" s="21" t="s">
        <v>2015</v>
      </c>
      <c r="AH963" s="21" t="s">
        <v>2342</v>
      </c>
      <c r="AI963" s="21" t="s">
        <v>2342</v>
      </c>
      <c r="AJ963" s="21" t="s">
        <v>2342</v>
      </c>
      <c r="AK963" s="21" t="s">
        <v>2342</v>
      </c>
      <c r="AL963" s="21" t="s">
        <v>4802</v>
      </c>
    </row>
    <row r="964" spans="1:38" ht="15" customHeight="1">
      <c r="A964" s="21">
        <v>159343</v>
      </c>
      <c r="B964" s="21">
        <v>661830</v>
      </c>
      <c r="C964" s="21" t="s">
        <v>202</v>
      </c>
      <c r="D964" s="21" t="s">
        <v>2190</v>
      </c>
      <c r="E964" s="21" t="s">
        <v>13</v>
      </c>
      <c r="F964" s="21" t="s">
        <v>4873</v>
      </c>
      <c r="G964" s="21" t="s">
        <v>2340</v>
      </c>
      <c r="H964" s="21" t="s">
        <v>2341</v>
      </c>
      <c r="I964" s="21" t="s">
        <v>2015</v>
      </c>
      <c r="J964" s="21" t="s">
        <v>2342</v>
      </c>
      <c r="K964" s="21" t="s">
        <v>1316</v>
      </c>
      <c r="L964" s="21" t="s">
        <v>5170</v>
      </c>
      <c r="M964" s="21"/>
      <c r="N964" s="21" t="s">
        <v>13</v>
      </c>
      <c r="O964" s="21" t="s">
        <v>2345</v>
      </c>
      <c r="P964" s="21" t="s">
        <v>3709</v>
      </c>
      <c r="Q964" s="21">
        <v>362</v>
      </c>
      <c r="R964" s="21">
        <v>0</v>
      </c>
      <c r="S964" s="21">
        <v>56</v>
      </c>
      <c r="T964" s="21">
        <v>418</v>
      </c>
      <c r="U964" s="21">
        <v>0.86599999999999999</v>
      </c>
      <c r="V964" s="21">
        <v>0</v>
      </c>
      <c r="W964" s="21">
        <v>0.86599999999999999</v>
      </c>
      <c r="X964" s="21" t="s">
        <v>2342</v>
      </c>
      <c r="Y964" s="21" t="s">
        <v>2342</v>
      </c>
      <c r="Z964" s="21" t="s">
        <v>2342</v>
      </c>
      <c r="AA964" s="21" t="s">
        <v>2342</v>
      </c>
      <c r="AB964" s="21" t="s">
        <v>2342</v>
      </c>
      <c r="AC964" s="21" t="s">
        <v>2342</v>
      </c>
      <c r="AD964" s="21" t="s">
        <v>2342</v>
      </c>
      <c r="AE964" s="21" t="s">
        <v>2015</v>
      </c>
      <c r="AF964" s="21" t="s">
        <v>2015</v>
      </c>
      <c r="AG964" s="21" t="s">
        <v>2015</v>
      </c>
      <c r="AH964" s="21" t="s">
        <v>2015</v>
      </c>
      <c r="AI964" s="21" t="s">
        <v>2015</v>
      </c>
      <c r="AJ964" s="21" t="s">
        <v>2015</v>
      </c>
      <c r="AK964" s="21" t="s">
        <v>2015</v>
      </c>
      <c r="AL964" s="21" t="s">
        <v>4802</v>
      </c>
    </row>
    <row r="965" spans="1:38" ht="15" customHeight="1">
      <c r="A965" s="21">
        <v>159434</v>
      </c>
      <c r="B965" s="21">
        <v>661832</v>
      </c>
      <c r="C965" s="21" t="s">
        <v>53</v>
      </c>
      <c r="D965" s="21" t="s">
        <v>2040</v>
      </c>
      <c r="E965" s="21" t="s">
        <v>13</v>
      </c>
      <c r="F965" s="21" t="s">
        <v>4873</v>
      </c>
      <c r="G965" s="21" t="s">
        <v>2340</v>
      </c>
      <c r="H965" s="21" t="s">
        <v>2341</v>
      </c>
      <c r="I965" s="21" t="s">
        <v>2015</v>
      </c>
      <c r="J965" s="21" t="s">
        <v>2342</v>
      </c>
      <c r="K965" s="21" t="s">
        <v>4674</v>
      </c>
      <c r="L965" s="21" t="s">
        <v>2548</v>
      </c>
      <c r="M965" s="21" t="s">
        <v>2549</v>
      </c>
      <c r="N965" s="21" t="s">
        <v>2550</v>
      </c>
      <c r="O965" s="21" t="s">
        <v>2345</v>
      </c>
      <c r="P965" s="21" t="s">
        <v>2551</v>
      </c>
      <c r="Q965" s="21">
        <v>391</v>
      </c>
      <c r="R965" s="21">
        <v>0</v>
      </c>
      <c r="S965" s="21">
        <v>43</v>
      </c>
      <c r="T965" s="21">
        <v>434</v>
      </c>
      <c r="U965" s="21">
        <v>0.90090000000000003</v>
      </c>
      <c r="V965" s="21">
        <v>0</v>
      </c>
      <c r="W965" s="21">
        <v>0.90090000000000003</v>
      </c>
      <c r="X965" s="21" t="s">
        <v>2342</v>
      </c>
      <c r="Y965" s="21" t="s">
        <v>2342</v>
      </c>
      <c r="Z965" s="21" t="s">
        <v>2342</v>
      </c>
      <c r="AA965" s="21" t="s">
        <v>2342</v>
      </c>
      <c r="AB965" s="21" t="s">
        <v>2342</v>
      </c>
      <c r="AC965" s="21" t="s">
        <v>2342</v>
      </c>
      <c r="AD965" s="21" t="s">
        <v>2342</v>
      </c>
      <c r="AE965" s="21" t="s">
        <v>2015</v>
      </c>
      <c r="AF965" s="21" t="s">
        <v>2015</v>
      </c>
      <c r="AG965" s="21" t="s">
        <v>2015</v>
      </c>
      <c r="AH965" s="21" t="s">
        <v>2015</v>
      </c>
      <c r="AI965" s="21" t="s">
        <v>2015</v>
      </c>
      <c r="AJ965" s="21" t="s">
        <v>2015</v>
      </c>
      <c r="AK965" s="21" t="s">
        <v>2015</v>
      </c>
      <c r="AL965" s="21" t="s">
        <v>4802</v>
      </c>
    </row>
    <row r="966" spans="1:38" ht="15" customHeight="1">
      <c r="A966" s="21">
        <v>159434</v>
      </c>
      <c r="B966" s="21">
        <v>661833</v>
      </c>
      <c r="C966" s="21" t="s">
        <v>53</v>
      </c>
      <c r="D966" s="21" t="s">
        <v>2040</v>
      </c>
      <c r="E966" s="21" t="s">
        <v>13</v>
      </c>
      <c r="F966" s="21" t="s">
        <v>4873</v>
      </c>
      <c r="G966" s="21" t="s">
        <v>2340</v>
      </c>
      <c r="H966" s="21" t="s">
        <v>2341</v>
      </c>
      <c r="I966" s="21" t="s">
        <v>2015</v>
      </c>
      <c r="J966" s="21" t="s">
        <v>2342</v>
      </c>
      <c r="K966" s="21" t="s">
        <v>486</v>
      </c>
      <c r="L966" s="21" t="s">
        <v>4963</v>
      </c>
      <c r="M966" s="21"/>
      <c r="N966" s="21" t="s">
        <v>4964</v>
      </c>
      <c r="O966" s="21" t="s">
        <v>2345</v>
      </c>
      <c r="P966" s="21" t="s">
        <v>3792</v>
      </c>
      <c r="Q966" s="21">
        <v>459</v>
      </c>
      <c r="R966" s="21">
        <v>0</v>
      </c>
      <c r="S966" s="21">
        <v>101</v>
      </c>
      <c r="T966" s="21">
        <v>560</v>
      </c>
      <c r="U966" s="21">
        <v>0.8196</v>
      </c>
      <c r="V966" s="21">
        <v>0</v>
      </c>
      <c r="W966" s="21">
        <v>0.8196</v>
      </c>
      <c r="X966" s="21" t="s">
        <v>2015</v>
      </c>
      <c r="Y966" s="21" t="s">
        <v>2015</v>
      </c>
      <c r="Z966" s="21" t="s">
        <v>2015</v>
      </c>
      <c r="AA966" s="21" t="s">
        <v>2015</v>
      </c>
      <c r="AB966" s="21" t="s">
        <v>2015</v>
      </c>
      <c r="AC966" s="21" t="s">
        <v>2015</v>
      </c>
      <c r="AD966" s="21" t="s">
        <v>2015</v>
      </c>
      <c r="AE966" s="21" t="s">
        <v>2342</v>
      </c>
      <c r="AF966" s="21" t="s">
        <v>2342</v>
      </c>
      <c r="AG966" s="21" t="s">
        <v>2342</v>
      </c>
      <c r="AH966" s="21" t="s">
        <v>2342</v>
      </c>
      <c r="AI966" s="21" t="s">
        <v>2342</v>
      </c>
      <c r="AJ966" s="21" t="s">
        <v>2342</v>
      </c>
      <c r="AK966" s="21" t="s">
        <v>2342</v>
      </c>
      <c r="AL966" s="21" t="s">
        <v>4802</v>
      </c>
    </row>
    <row r="967" spans="1:38" ht="15" customHeight="1">
      <c r="A967" s="21">
        <v>159503</v>
      </c>
      <c r="B967" s="21">
        <v>661834</v>
      </c>
      <c r="C967" s="21" t="s">
        <v>171</v>
      </c>
      <c r="D967" s="21" t="s">
        <v>2159</v>
      </c>
      <c r="E967" s="21" t="s">
        <v>13</v>
      </c>
      <c r="F967" s="21" t="s">
        <v>4873</v>
      </c>
      <c r="G967" s="21" t="s">
        <v>2340</v>
      </c>
      <c r="H967" s="21" t="s">
        <v>2341</v>
      </c>
      <c r="I967" s="21" t="s">
        <v>2015</v>
      </c>
      <c r="J967" s="21" t="s">
        <v>2342</v>
      </c>
      <c r="K967" s="21" t="s">
        <v>1140</v>
      </c>
      <c r="L967" s="21" t="s">
        <v>3491</v>
      </c>
      <c r="M967" s="21"/>
      <c r="N967" s="21" t="s">
        <v>3492</v>
      </c>
      <c r="O967" s="21" t="s">
        <v>2345</v>
      </c>
      <c r="P967" s="21" t="s">
        <v>3493</v>
      </c>
      <c r="Q967" s="21">
        <v>78</v>
      </c>
      <c r="R967" s="21">
        <v>31</v>
      </c>
      <c r="S967" s="21">
        <v>254</v>
      </c>
      <c r="T967" s="21">
        <v>363</v>
      </c>
      <c r="U967" s="21">
        <v>0.21490000000000001</v>
      </c>
      <c r="V967" s="21">
        <v>8.5400000000000004E-2</v>
      </c>
      <c r="W967" s="21">
        <v>0.30030000000000001</v>
      </c>
      <c r="X967" s="21" t="s">
        <v>2342</v>
      </c>
      <c r="Y967" s="21" t="s">
        <v>2342</v>
      </c>
      <c r="Z967" s="21" t="s">
        <v>2342</v>
      </c>
      <c r="AA967" s="21" t="s">
        <v>2342</v>
      </c>
      <c r="AB967" s="21" t="s">
        <v>2342</v>
      </c>
      <c r="AC967" s="21" t="s">
        <v>2342</v>
      </c>
      <c r="AD967" s="21" t="s">
        <v>2342</v>
      </c>
      <c r="AE967" s="21" t="s">
        <v>2015</v>
      </c>
      <c r="AF967" s="21" t="s">
        <v>2015</v>
      </c>
      <c r="AG967" s="21" t="s">
        <v>2015</v>
      </c>
      <c r="AH967" s="21" t="s">
        <v>2015</v>
      </c>
      <c r="AI967" s="21" t="s">
        <v>2015</v>
      </c>
      <c r="AJ967" s="21" t="s">
        <v>2015</v>
      </c>
      <c r="AK967" s="21" t="s">
        <v>2015</v>
      </c>
      <c r="AL967" s="21" t="s">
        <v>4803</v>
      </c>
    </row>
    <row r="968" spans="1:38" ht="15" customHeight="1">
      <c r="A968" s="21">
        <v>159503</v>
      </c>
      <c r="B968" s="21">
        <v>661835</v>
      </c>
      <c r="C968" s="21" t="s">
        <v>171</v>
      </c>
      <c r="D968" s="21" t="s">
        <v>2159</v>
      </c>
      <c r="E968" s="21" t="s">
        <v>13</v>
      </c>
      <c r="F968" s="21" t="s">
        <v>4873</v>
      </c>
      <c r="G968" s="21" t="s">
        <v>2340</v>
      </c>
      <c r="H968" s="21" t="s">
        <v>2341</v>
      </c>
      <c r="I968" s="21" t="s">
        <v>2015</v>
      </c>
      <c r="J968" s="21" t="s">
        <v>2342</v>
      </c>
      <c r="K968" s="21" t="s">
        <v>1139</v>
      </c>
      <c r="L968" s="21" t="s">
        <v>5488</v>
      </c>
      <c r="M968" s="21"/>
      <c r="N968" s="21" t="s">
        <v>3492</v>
      </c>
      <c r="O968" s="21" t="s">
        <v>2345</v>
      </c>
      <c r="P968" s="21" t="s">
        <v>3493</v>
      </c>
      <c r="Q968" s="21">
        <v>77</v>
      </c>
      <c r="R968" s="21">
        <v>46</v>
      </c>
      <c r="S968" s="21">
        <v>212</v>
      </c>
      <c r="T968" s="21">
        <v>335</v>
      </c>
      <c r="U968" s="21">
        <v>0.22989999999999999</v>
      </c>
      <c r="V968" s="21">
        <v>0.13730000000000001</v>
      </c>
      <c r="W968" s="21">
        <v>0.36720000000000003</v>
      </c>
      <c r="X968" s="21" t="s">
        <v>2015</v>
      </c>
      <c r="Y968" s="21" t="s">
        <v>2015</v>
      </c>
      <c r="Z968" s="21" t="s">
        <v>2015</v>
      </c>
      <c r="AA968" s="21" t="s">
        <v>2015</v>
      </c>
      <c r="AB968" s="21" t="s">
        <v>2015</v>
      </c>
      <c r="AC968" s="21" t="s">
        <v>2015</v>
      </c>
      <c r="AD968" s="21" t="s">
        <v>2015</v>
      </c>
      <c r="AE968" s="21" t="s">
        <v>2342</v>
      </c>
      <c r="AF968" s="21" t="s">
        <v>2342</v>
      </c>
      <c r="AG968" s="21" t="s">
        <v>2342</v>
      </c>
      <c r="AH968" s="21" t="s">
        <v>2342</v>
      </c>
      <c r="AI968" s="21" t="s">
        <v>2342</v>
      </c>
      <c r="AJ968" s="21" t="s">
        <v>2342</v>
      </c>
      <c r="AK968" s="21" t="s">
        <v>2342</v>
      </c>
      <c r="AL968" s="21" t="s">
        <v>4803</v>
      </c>
    </row>
    <row r="969" spans="1:38" ht="15" customHeight="1">
      <c r="A969" s="21">
        <v>159503</v>
      </c>
      <c r="B969" s="21">
        <v>661836</v>
      </c>
      <c r="C969" s="21" t="s">
        <v>171</v>
      </c>
      <c r="D969" s="21" t="s">
        <v>2159</v>
      </c>
      <c r="E969" s="21" t="s">
        <v>13</v>
      </c>
      <c r="F969" s="21" t="s">
        <v>4873</v>
      </c>
      <c r="G969" s="21" t="s">
        <v>2340</v>
      </c>
      <c r="H969" s="21" t="s">
        <v>2341</v>
      </c>
      <c r="I969" s="21" t="s">
        <v>2015</v>
      </c>
      <c r="J969" s="21" t="s">
        <v>2342</v>
      </c>
      <c r="K969" s="21" t="s">
        <v>1141</v>
      </c>
      <c r="L969" s="21" t="s">
        <v>4927</v>
      </c>
      <c r="M969" s="21"/>
      <c r="N969" s="21" t="s">
        <v>4928</v>
      </c>
      <c r="O969" s="21" t="s">
        <v>2345</v>
      </c>
      <c r="P969" s="21" t="s">
        <v>4929</v>
      </c>
      <c r="Q969" s="21">
        <v>8</v>
      </c>
      <c r="R969" s="21">
        <v>7</v>
      </c>
      <c r="S969" s="21">
        <v>13</v>
      </c>
      <c r="T969" s="21">
        <v>28</v>
      </c>
      <c r="U969" s="21">
        <v>0.28570000000000001</v>
      </c>
      <c r="V969" s="21">
        <v>0.25</v>
      </c>
      <c r="W969" s="21">
        <v>0.53569999999999995</v>
      </c>
      <c r="X969" s="21" t="s">
        <v>2015</v>
      </c>
      <c r="Y969" s="21" t="s">
        <v>2015</v>
      </c>
      <c r="Z969" s="21" t="s">
        <v>2015</v>
      </c>
      <c r="AA969" s="21" t="s">
        <v>2015</v>
      </c>
      <c r="AB969" s="21" t="s">
        <v>2015</v>
      </c>
      <c r="AC969" s="21" t="s">
        <v>2015</v>
      </c>
      <c r="AD969" s="21" t="s">
        <v>2015</v>
      </c>
      <c r="AE969" s="21" t="s">
        <v>2015</v>
      </c>
      <c r="AF969" s="21" t="s">
        <v>2015</v>
      </c>
      <c r="AG969" s="21" t="s">
        <v>2015</v>
      </c>
      <c r="AH969" s="21" t="s">
        <v>2342</v>
      </c>
      <c r="AI969" s="21" t="s">
        <v>2342</v>
      </c>
      <c r="AJ969" s="21" t="s">
        <v>2342</v>
      </c>
      <c r="AK969" s="21" t="s">
        <v>2342</v>
      </c>
      <c r="AL969" s="21" t="s">
        <v>4803</v>
      </c>
    </row>
    <row r="970" spans="1:38" ht="15" customHeight="1">
      <c r="A970" s="21">
        <v>159436</v>
      </c>
      <c r="B970" s="21">
        <v>661837</v>
      </c>
      <c r="C970" s="21" t="s">
        <v>284</v>
      </c>
      <c r="D970" s="21" t="s">
        <v>2273</v>
      </c>
      <c r="E970" s="21" t="s">
        <v>13</v>
      </c>
      <c r="F970" s="21" t="s">
        <v>4873</v>
      </c>
      <c r="G970" s="21" t="s">
        <v>2340</v>
      </c>
      <c r="H970" s="21" t="s">
        <v>2341</v>
      </c>
      <c r="I970" s="21" t="s">
        <v>2015</v>
      </c>
      <c r="J970" s="21" t="s">
        <v>2342</v>
      </c>
      <c r="K970" s="21" t="s">
        <v>1838</v>
      </c>
      <c r="L970" s="21" t="s">
        <v>5316</v>
      </c>
      <c r="M970" s="21"/>
      <c r="N970" s="21" t="s">
        <v>4417</v>
      </c>
      <c r="O970" s="21" t="s">
        <v>2345</v>
      </c>
      <c r="P970" s="21" t="s">
        <v>4418</v>
      </c>
      <c r="Q970" s="21">
        <v>437</v>
      </c>
      <c r="R970" s="21">
        <v>0</v>
      </c>
      <c r="S970" s="21">
        <v>0</v>
      </c>
      <c r="T970" s="21">
        <v>437</v>
      </c>
      <c r="U970" s="21">
        <v>1</v>
      </c>
      <c r="V970" s="21">
        <v>0</v>
      </c>
      <c r="W970" s="21">
        <v>1</v>
      </c>
      <c r="X970" s="21" t="s">
        <v>2342</v>
      </c>
      <c r="Y970" s="21" t="s">
        <v>2342</v>
      </c>
      <c r="Z970" s="21" t="s">
        <v>2342</v>
      </c>
      <c r="AA970" s="21" t="s">
        <v>2342</v>
      </c>
      <c r="AB970" s="21" t="s">
        <v>2342</v>
      </c>
      <c r="AC970" s="21" t="s">
        <v>2342</v>
      </c>
      <c r="AD970" s="21" t="s">
        <v>2342</v>
      </c>
      <c r="AE970" s="21" t="s">
        <v>2015</v>
      </c>
      <c r="AF970" s="21" t="s">
        <v>2015</v>
      </c>
      <c r="AG970" s="21" t="s">
        <v>2015</v>
      </c>
      <c r="AH970" s="21" t="s">
        <v>2015</v>
      </c>
      <c r="AI970" s="21" t="s">
        <v>2015</v>
      </c>
      <c r="AJ970" s="21" t="s">
        <v>2015</v>
      </c>
      <c r="AK970" s="21" t="s">
        <v>2015</v>
      </c>
      <c r="AL970" s="21" t="s">
        <v>4802</v>
      </c>
    </row>
    <row r="971" spans="1:38" ht="15" customHeight="1">
      <c r="A971" s="21">
        <v>159301</v>
      </c>
      <c r="B971" s="21">
        <v>661840</v>
      </c>
      <c r="C971" s="21" t="s">
        <v>210</v>
      </c>
      <c r="D971" s="21" t="s">
        <v>2198</v>
      </c>
      <c r="E971" s="21" t="s">
        <v>13</v>
      </c>
      <c r="F971" s="21" t="s">
        <v>4873</v>
      </c>
      <c r="G971" s="21" t="s">
        <v>2340</v>
      </c>
      <c r="H971" s="21" t="s">
        <v>2341</v>
      </c>
      <c r="I971" s="21" t="s">
        <v>2015</v>
      </c>
      <c r="J971" s="21" t="s">
        <v>2342</v>
      </c>
      <c r="K971" s="21" t="s">
        <v>1340</v>
      </c>
      <c r="L971" s="21" t="s">
        <v>5173</v>
      </c>
      <c r="M971" s="21"/>
      <c r="N971" s="21" t="s">
        <v>3746</v>
      </c>
      <c r="O971" s="21" t="s">
        <v>2345</v>
      </c>
      <c r="P971" s="21" t="s">
        <v>3747</v>
      </c>
      <c r="Q971" s="21">
        <v>257</v>
      </c>
      <c r="R971" s="21">
        <v>0</v>
      </c>
      <c r="S971" s="21">
        <v>5</v>
      </c>
      <c r="T971" s="21">
        <v>262</v>
      </c>
      <c r="U971" s="21">
        <v>0.98089999999999999</v>
      </c>
      <c r="V971" s="21">
        <v>0</v>
      </c>
      <c r="W971" s="21">
        <v>0.98089999999999999</v>
      </c>
      <c r="X971" s="21" t="s">
        <v>2342</v>
      </c>
      <c r="Y971" s="21" t="s">
        <v>2342</v>
      </c>
      <c r="Z971" s="21" t="s">
        <v>2342</v>
      </c>
      <c r="AA971" s="21" t="s">
        <v>2342</v>
      </c>
      <c r="AB971" s="21" t="s">
        <v>2342</v>
      </c>
      <c r="AC971" s="21" t="s">
        <v>2342</v>
      </c>
      <c r="AD971" s="21" t="s">
        <v>2342</v>
      </c>
      <c r="AE971" s="21" t="s">
        <v>2342</v>
      </c>
      <c r="AF971" s="21" t="s">
        <v>2015</v>
      </c>
      <c r="AG971" s="21" t="s">
        <v>2015</v>
      </c>
      <c r="AH971" s="21" t="s">
        <v>2015</v>
      </c>
      <c r="AI971" s="21" t="s">
        <v>2015</v>
      </c>
      <c r="AJ971" s="21" t="s">
        <v>2015</v>
      </c>
      <c r="AK971" s="21" t="s">
        <v>2015</v>
      </c>
      <c r="AL971" s="21" t="s">
        <v>4802</v>
      </c>
    </row>
    <row r="972" spans="1:38" ht="15" customHeight="1">
      <c r="A972" s="21">
        <v>159301</v>
      </c>
      <c r="B972" s="21">
        <v>661841</v>
      </c>
      <c r="C972" s="21" t="s">
        <v>210</v>
      </c>
      <c r="D972" s="21" t="s">
        <v>2198</v>
      </c>
      <c r="E972" s="21" t="s">
        <v>13</v>
      </c>
      <c r="F972" s="21" t="s">
        <v>4873</v>
      </c>
      <c r="G972" s="21" t="s">
        <v>2340</v>
      </c>
      <c r="H972" s="21" t="s">
        <v>2341</v>
      </c>
      <c r="I972" s="21" t="s">
        <v>2015</v>
      </c>
      <c r="J972" s="21" t="s">
        <v>2342</v>
      </c>
      <c r="K972" s="21" t="s">
        <v>1341</v>
      </c>
      <c r="L972" s="21" t="s">
        <v>5174</v>
      </c>
      <c r="M972" s="21"/>
      <c r="N972" s="21" t="s">
        <v>3746</v>
      </c>
      <c r="O972" s="21" t="s">
        <v>2345</v>
      </c>
      <c r="P972" s="21" t="s">
        <v>3747</v>
      </c>
      <c r="Q972" s="21">
        <v>186</v>
      </c>
      <c r="R972" s="21">
        <v>0</v>
      </c>
      <c r="S972" s="21">
        <v>59</v>
      </c>
      <c r="T972" s="21">
        <v>245</v>
      </c>
      <c r="U972" s="21">
        <v>0.75919999999999999</v>
      </c>
      <c r="V972" s="21">
        <v>0</v>
      </c>
      <c r="W972" s="21">
        <v>0.75919999999999999</v>
      </c>
      <c r="X972" s="21" t="s">
        <v>2015</v>
      </c>
      <c r="Y972" s="21" t="s">
        <v>2015</v>
      </c>
      <c r="Z972" s="21" t="s">
        <v>2015</v>
      </c>
      <c r="AA972" s="21" t="s">
        <v>2015</v>
      </c>
      <c r="AB972" s="21" t="s">
        <v>2015</v>
      </c>
      <c r="AC972" s="21" t="s">
        <v>2015</v>
      </c>
      <c r="AD972" s="21" t="s">
        <v>2015</v>
      </c>
      <c r="AE972" s="21" t="s">
        <v>2015</v>
      </c>
      <c r="AF972" s="21" t="s">
        <v>2342</v>
      </c>
      <c r="AG972" s="21" t="s">
        <v>2342</v>
      </c>
      <c r="AH972" s="21" t="s">
        <v>2342</v>
      </c>
      <c r="AI972" s="21" t="s">
        <v>2342</v>
      </c>
      <c r="AJ972" s="21" t="s">
        <v>2342</v>
      </c>
      <c r="AK972" s="21" t="s">
        <v>2342</v>
      </c>
      <c r="AL972" s="21" t="s">
        <v>4802</v>
      </c>
    </row>
    <row r="973" spans="1:38" ht="15" customHeight="1">
      <c r="A973" s="21">
        <v>159356</v>
      </c>
      <c r="B973" s="21">
        <v>661843</v>
      </c>
      <c r="C973" s="21" t="s">
        <v>199</v>
      </c>
      <c r="D973" s="21" t="s">
        <v>2187</v>
      </c>
      <c r="E973" s="21" t="s">
        <v>29</v>
      </c>
      <c r="F973" s="21" t="s">
        <v>4864</v>
      </c>
      <c r="G973" s="21" t="s">
        <v>2340</v>
      </c>
      <c r="H973" s="21" t="s">
        <v>2341</v>
      </c>
      <c r="I973" s="21" t="s">
        <v>2015</v>
      </c>
      <c r="J973" s="21" t="s">
        <v>2342</v>
      </c>
      <c r="K973" s="21" t="s">
        <v>1308</v>
      </c>
      <c r="L973" s="21" t="s">
        <v>5162</v>
      </c>
      <c r="M973" s="21"/>
      <c r="N973" s="21" t="s">
        <v>3700</v>
      </c>
      <c r="O973" s="21" t="s">
        <v>2345</v>
      </c>
      <c r="P973" s="21" t="s">
        <v>3701</v>
      </c>
      <c r="Q973" s="21">
        <v>234</v>
      </c>
      <c r="R973" s="21">
        <v>0</v>
      </c>
      <c r="S973" s="21">
        <v>14</v>
      </c>
      <c r="T973" s="21">
        <v>248</v>
      </c>
      <c r="U973" s="21">
        <v>0.94350000000000001</v>
      </c>
      <c r="V973" s="21">
        <v>0</v>
      </c>
      <c r="W973" s="21">
        <v>0.94350000000000001</v>
      </c>
      <c r="X973" s="21" t="s">
        <v>2342</v>
      </c>
      <c r="Y973" s="21" t="s">
        <v>2342</v>
      </c>
      <c r="Z973" s="21" t="s">
        <v>2342</v>
      </c>
      <c r="AA973" s="21" t="s">
        <v>2342</v>
      </c>
      <c r="AB973" s="21" t="s">
        <v>2015</v>
      </c>
      <c r="AC973" s="21" t="s">
        <v>2015</v>
      </c>
      <c r="AD973" s="21" t="s">
        <v>2015</v>
      </c>
      <c r="AE973" s="21" t="s">
        <v>2015</v>
      </c>
      <c r="AF973" s="21" t="s">
        <v>2015</v>
      </c>
      <c r="AG973" s="21" t="s">
        <v>2015</v>
      </c>
      <c r="AH973" s="21" t="s">
        <v>2015</v>
      </c>
      <c r="AI973" s="21" t="s">
        <v>2015</v>
      </c>
      <c r="AJ973" s="21" t="s">
        <v>2015</v>
      </c>
      <c r="AK973" s="21" t="s">
        <v>2015</v>
      </c>
      <c r="AL973" s="21" t="s">
        <v>4802</v>
      </c>
    </row>
    <row r="974" spans="1:38" ht="15" customHeight="1">
      <c r="A974" s="21">
        <v>159356</v>
      </c>
      <c r="B974" s="21">
        <v>661845</v>
      </c>
      <c r="C974" s="21" t="s">
        <v>199</v>
      </c>
      <c r="D974" s="21" t="s">
        <v>2187</v>
      </c>
      <c r="E974" s="21" t="s">
        <v>29</v>
      </c>
      <c r="F974" s="21" t="s">
        <v>4864</v>
      </c>
      <c r="G974" s="21" t="s">
        <v>2340</v>
      </c>
      <c r="H974" s="21" t="s">
        <v>2341</v>
      </c>
      <c r="I974" s="21" t="s">
        <v>2015</v>
      </c>
      <c r="J974" s="21" t="s">
        <v>2342</v>
      </c>
      <c r="K974" s="21" t="s">
        <v>1307</v>
      </c>
      <c r="L974" s="21" t="s">
        <v>3699</v>
      </c>
      <c r="M974" s="21"/>
      <c r="N974" s="21" t="s">
        <v>3697</v>
      </c>
      <c r="O974" s="21" t="s">
        <v>2345</v>
      </c>
      <c r="P974" s="21" t="s">
        <v>3698</v>
      </c>
      <c r="Q974" s="21">
        <v>220</v>
      </c>
      <c r="R974" s="21">
        <v>0</v>
      </c>
      <c r="S974" s="21">
        <v>53</v>
      </c>
      <c r="T974" s="21">
        <v>273</v>
      </c>
      <c r="U974" s="21">
        <v>0.80589999999999995</v>
      </c>
      <c r="V974" s="21">
        <v>0</v>
      </c>
      <c r="W974" s="21">
        <v>0.80589999999999995</v>
      </c>
      <c r="X974" s="21" t="s">
        <v>2015</v>
      </c>
      <c r="Y974" s="21" t="s">
        <v>2015</v>
      </c>
      <c r="Z974" s="21" t="s">
        <v>2015</v>
      </c>
      <c r="AA974" s="21" t="s">
        <v>2015</v>
      </c>
      <c r="AB974" s="21" t="s">
        <v>2015</v>
      </c>
      <c r="AC974" s="21" t="s">
        <v>2015</v>
      </c>
      <c r="AD974" s="21" t="s">
        <v>2015</v>
      </c>
      <c r="AE974" s="21" t="s">
        <v>2342</v>
      </c>
      <c r="AF974" s="21" t="s">
        <v>2342</v>
      </c>
      <c r="AG974" s="21" t="s">
        <v>2342</v>
      </c>
      <c r="AH974" s="21" t="s">
        <v>2015</v>
      </c>
      <c r="AI974" s="21" t="s">
        <v>2015</v>
      </c>
      <c r="AJ974" s="21" t="s">
        <v>2015</v>
      </c>
      <c r="AK974" s="21" t="s">
        <v>2015</v>
      </c>
      <c r="AL974" s="21" t="s">
        <v>4802</v>
      </c>
    </row>
    <row r="975" spans="1:38" ht="15" customHeight="1">
      <c r="A975" s="21">
        <v>159393</v>
      </c>
      <c r="B975" s="21">
        <v>661847</v>
      </c>
      <c r="C975" s="21" t="s">
        <v>261</v>
      </c>
      <c r="D975" s="21" t="s">
        <v>2249</v>
      </c>
      <c r="E975" s="21" t="s">
        <v>29</v>
      </c>
      <c r="F975" s="21" t="s">
        <v>4864</v>
      </c>
      <c r="G975" s="21" t="s">
        <v>2340</v>
      </c>
      <c r="H975" s="21" t="s">
        <v>2341</v>
      </c>
      <c r="I975" s="21" t="s">
        <v>2015</v>
      </c>
      <c r="J975" s="21" t="s">
        <v>2342</v>
      </c>
      <c r="K975" s="21" t="s">
        <v>4920</v>
      </c>
      <c r="L975" s="21" t="s">
        <v>4176</v>
      </c>
      <c r="M975" s="21" t="s">
        <v>4177</v>
      </c>
      <c r="N975" s="21" t="s">
        <v>4178</v>
      </c>
      <c r="O975" s="21" t="s">
        <v>2345</v>
      </c>
      <c r="P975" s="21" t="s">
        <v>4179</v>
      </c>
      <c r="Q975" s="21">
        <v>262</v>
      </c>
      <c r="R975" s="21">
        <v>0</v>
      </c>
      <c r="S975" s="21">
        <v>23</v>
      </c>
      <c r="T975" s="21">
        <v>285</v>
      </c>
      <c r="U975" s="21">
        <v>0.91930000000000001</v>
      </c>
      <c r="V975" s="21">
        <v>0</v>
      </c>
      <c r="W975" s="21">
        <v>0.91930000000000001</v>
      </c>
      <c r="X975" s="21" t="s">
        <v>2015</v>
      </c>
      <c r="Y975" s="21" t="s">
        <v>2342</v>
      </c>
      <c r="Z975" s="21" t="s">
        <v>2342</v>
      </c>
      <c r="AA975" s="21" t="s">
        <v>2342</v>
      </c>
      <c r="AB975" s="21" t="s">
        <v>2342</v>
      </c>
      <c r="AC975" s="21" t="s">
        <v>2342</v>
      </c>
      <c r="AD975" s="21" t="s">
        <v>2342</v>
      </c>
      <c r="AE975" s="21" t="s">
        <v>2342</v>
      </c>
      <c r="AF975" s="21" t="s">
        <v>2015</v>
      </c>
      <c r="AG975" s="21" t="s">
        <v>2015</v>
      </c>
      <c r="AH975" s="21" t="s">
        <v>2015</v>
      </c>
      <c r="AI975" s="21" t="s">
        <v>2015</v>
      </c>
      <c r="AJ975" s="21" t="s">
        <v>2015</v>
      </c>
      <c r="AK975" s="21" t="s">
        <v>2015</v>
      </c>
      <c r="AL975" s="21" t="s">
        <v>4802</v>
      </c>
    </row>
    <row r="976" spans="1:38" ht="15" customHeight="1">
      <c r="A976" s="21">
        <v>159393</v>
      </c>
      <c r="B976" s="21">
        <v>661848</v>
      </c>
      <c r="C976" s="21" t="s">
        <v>261</v>
      </c>
      <c r="D976" s="21" t="s">
        <v>2249</v>
      </c>
      <c r="E976" s="21" t="s">
        <v>29</v>
      </c>
      <c r="F976" s="21" t="s">
        <v>4864</v>
      </c>
      <c r="G976" s="21" t="s">
        <v>2340</v>
      </c>
      <c r="H976" s="21" t="s">
        <v>2341</v>
      </c>
      <c r="I976" s="21" t="s">
        <v>2015</v>
      </c>
      <c r="J976" s="21" t="s">
        <v>2342</v>
      </c>
      <c r="K976" s="21" t="s">
        <v>1678</v>
      </c>
      <c r="L976" s="21" t="s">
        <v>4180</v>
      </c>
      <c r="M976" s="21" t="s">
        <v>4177</v>
      </c>
      <c r="N976" s="21" t="s">
        <v>4178</v>
      </c>
      <c r="O976" s="21" t="s">
        <v>2345</v>
      </c>
      <c r="P976" s="21" t="s">
        <v>4179</v>
      </c>
      <c r="Q976" s="21">
        <v>170</v>
      </c>
      <c r="R976" s="21">
        <v>0</v>
      </c>
      <c r="S976" s="21">
        <v>95</v>
      </c>
      <c r="T976" s="21">
        <v>265</v>
      </c>
      <c r="U976" s="21">
        <v>0.64149999999999996</v>
      </c>
      <c r="V976" s="21">
        <v>0</v>
      </c>
      <c r="W976" s="21">
        <v>0.64149999999999996</v>
      </c>
      <c r="X976" s="21" t="s">
        <v>2015</v>
      </c>
      <c r="Y976" s="21" t="s">
        <v>2015</v>
      </c>
      <c r="Z976" s="21" t="s">
        <v>2015</v>
      </c>
      <c r="AA976" s="21" t="s">
        <v>2015</v>
      </c>
      <c r="AB976" s="21" t="s">
        <v>2015</v>
      </c>
      <c r="AC976" s="21" t="s">
        <v>2015</v>
      </c>
      <c r="AD976" s="21" t="s">
        <v>2015</v>
      </c>
      <c r="AE976" s="21" t="s">
        <v>2015</v>
      </c>
      <c r="AF976" s="21" t="s">
        <v>2342</v>
      </c>
      <c r="AG976" s="21" t="s">
        <v>2342</v>
      </c>
      <c r="AH976" s="21" t="s">
        <v>2342</v>
      </c>
      <c r="AI976" s="21" t="s">
        <v>2342</v>
      </c>
      <c r="AJ976" s="21" t="s">
        <v>2342</v>
      </c>
      <c r="AK976" s="21" t="s">
        <v>2342</v>
      </c>
      <c r="AL976" s="21" t="s">
        <v>4802</v>
      </c>
    </row>
    <row r="977" spans="1:38" ht="15" customHeight="1">
      <c r="A977" s="21">
        <v>159403</v>
      </c>
      <c r="B977" s="21">
        <v>661850</v>
      </c>
      <c r="C977" s="21" t="s">
        <v>312</v>
      </c>
      <c r="D977" s="21" t="s">
        <v>2301</v>
      </c>
      <c r="E977" s="21" t="s">
        <v>29</v>
      </c>
      <c r="F977" s="21" t="s">
        <v>4864</v>
      </c>
      <c r="G977" s="21" t="s">
        <v>2340</v>
      </c>
      <c r="H977" s="21" t="s">
        <v>2341</v>
      </c>
      <c r="I977" s="21" t="s">
        <v>2015</v>
      </c>
      <c r="J977" s="21" t="s">
        <v>2342</v>
      </c>
      <c r="K977" s="21" t="s">
        <v>1978</v>
      </c>
      <c r="L977" s="21" t="s">
        <v>4591</v>
      </c>
      <c r="M977" s="21"/>
      <c r="N977" s="21" t="s">
        <v>3896</v>
      </c>
      <c r="O977" s="21" t="s">
        <v>2345</v>
      </c>
      <c r="P977" s="21" t="s">
        <v>3897</v>
      </c>
      <c r="Q977" s="21">
        <v>63</v>
      </c>
      <c r="R977" s="21">
        <v>19</v>
      </c>
      <c r="S977" s="21">
        <v>108</v>
      </c>
      <c r="T977" s="21">
        <v>190</v>
      </c>
      <c r="U977" s="21">
        <v>0.33160000000000001</v>
      </c>
      <c r="V977" s="21">
        <v>0.1</v>
      </c>
      <c r="W977" s="21">
        <v>0.43159999999999998</v>
      </c>
      <c r="X977" s="21" t="s">
        <v>2342</v>
      </c>
      <c r="Y977" s="21" t="s">
        <v>2342</v>
      </c>
      <c r="Z977" s="21" t="s">
        <v>2342</v>
      </c>
      <c r="AA977" s="21" t="s">
        <v>2342</v>
      </c>
      <c r="AB977" s="21" t="s">
        <v>2342</v>
      </c>
      <c r="AC977" s="21" t="s">
        <v>2342</v>
      </c>
      <c r="AD977" s="21" t="s">
        <v>2342</v>
      </c>
      <c r="AE977" s="21" t="s">
        <v>2015</v>
      </c>
      <c r="AF977" s="21" t="s">
        <v>2015</v>
      </c>
      <c r="AG977" s="21" t="s">
        <v>2015</v>
      </c>
      <c r="AH977" s="21" t="s">
        <v>2015</v>
      </c>
      <c r="AI977" s="21" t="s">
        <v>2015</v>
      </c>
      <c r="AJ977" s="21" t="s">
        <v>2015</v>
      </c>
      <c r="AK977" s="21" t="s">
        <v>2015</v>
      </c>
      <c r="AL977" s="21" t="s">
        <v>4803</v>
      </c>
    </row>
    <row r="978" spans="1:38" ht="15" customHeight="1">
      <c r="A978" s="21">
        <v>159403</v>
      </c>
      <c r="B978" s="21">
        <v>661852</v>
      </c>
      <c r="C978" s="21" t="s">
        <v>312</v>
      </c>
      <c r="D978" s="21" t="s">
        <v>2301</v>
      </c>
      <c r="E978" s="21" t="s">
        <v>29</v>
      </c>
      <c r="F978" s="21" t="s">
        <v>4864</v>
      </c>
      <c r="G978" s="21" t="s">
        <v>2340</v>
      </c>
      <c r="H978" s="21" t="s">
        <v>2341</v>
      </c>
      <c r="I978" s="21" t="s">
        <v>2015</v>
      </c>
      <c r="J978" s="21" t="s">
        <v>2342</v>
      </c>
      <c r="K978" s="21" t="s">
        <v>1979</v>
      </c>
      <c r="L978" s="21" t="s">
        <v>4592</v>
      </c>
      <c r="M978" s="21"/>
      <c r="N978" s="21" t="s">
        <v>3896</v>
      </c>
      <c r="O978" s="21" t="s">
        <v>2345</v>
      </c>
      <c r="P978" s="21" t="s">
        <v>3897</v>
      </c>
      <c r="Q978" s="21">
        <v>51</v>
      </c>
      <c r="R978" s="21">
        <v>21</v>
      </c>
      <c r="S978" s="21">
        <v>114</v>
      </c>
      <c r="T978" s="21">
        <v>186</v>
      </c>
      <c r="U978" s="21">
        <v>0.2742</v>
      </c>
      <c r="V978" s="21">
        <v>0.1129</v>
      </c>
      <c r="W978" s="21">
        <v>0.3871</v>
      </c>
      <c r="X978" s="21" t="s">
        <v>2015</v>
      </c>
      <c r="Y978" s="21" t="s">
        <v>2015</v>
      </c>
      <c r="Z978" s="21" t="s">
        <v>2015</v>
      </c>
      <c r="AA978" s="21" t="s">
        <v>2015</v>
      </c>
      <c r="AB978" s="21" t="s">
        <v>2015</v>
      </c>
      <c r="AC978" s="21" t="s">
        <v>2015</v>
      </c>
      <c r="AD978" s="21" t="s">
        <v>2015</v>
      </c>
      <c r="AE978" s="21" t="s">
        <v>2342</v>
      </c>
      <c r="AF978" s="21" t="s">
        <v>2342</v>
      </c>
      <c r="AG978" s="21" t="s">
        <v>2342</v>
      </c>
      <c r="AH978" s="21" t="s">
        <v>2342</v>
      </c>
      <c r="AI978" s="21" t="s">
        <v>2342</v>
      </c>
      <c r="AJ978" s="21" t="s">
        <v>2342</v>
      </c>
      <c r="AK978" s="21" t="s">
        <v>2342</v>
      </c>
      <c r="AL978" s="21" t="s">
        <v>4803</v>
      </c>
    </row>
    <row r="979" spans="1:38" ht="15" customHeight="1">
      <c r="A979" s="21">
        <v>159353</v>
      </c>
      <c r="B979" s="21">
        <v>661856</v>
      </c>
      <c r="C979" s="21" t="s">
        <v>88</v>
      </c>
      <c r="D979" s="21" t="s">
        <v>2075</v>
      </c>
      <c r="E979" s="21" t="s">
        <v>27</v>
      </c>
      <c r="F979" s="21" t="s">
        <v>4865</v>
      </c>
      <c r="G979" s="21" t="s">
        <v>2340</v>
      </c>
      <c r="H979" s="21" t="s">
        <v>2341</v>
      </c>
      <c r="I979" s="21" t="s">
        <v>2015</v>
      </c>
      <c r="J979" s="21" t="s">
        <v>2342</v>
      </c>
      <c r="K979" s="21" t="s">
        <v>631</v>
      </c>
      <c r="L979" s="21" t="s">
        <v>5004</v>
      </c>
      <c r="M979" s="21"/>
      <c r="N979" s="21" t="s">
        <v>2750</v>
      </c>
      <c r="O979" s="21" t="s">
        <v>2345</v>
      </c>
      <c r="P979" s="21" t="s">
        <v>2751</v>
      </c>
      <c r="Q979" s="21">
        <v>73</v>
      </c>
      <c r="R979" s="21">
        <v>0</v>
      </c>
      <c r="S979" s="21">
        <v>25</v>
      </c>
      <c r="T979" s="21">
        <v>98</v>
      </c>
      <c r="U979" s="21">
        <v>0.74490000000000001</v>
      </c>
      <c r="V979" s="21">
        <v>0</v>
      </c>
      <c r="W979" s="21">
        <v>0.74490000000000001</v>
      </c>
      <c r="X979" s="21" t="s">
        <v>2015</v>
      </c>
      <c r="Y979" s="21" t="s">
        <v>2342</v>
      </c>
      <c r="Z979" s="21" t="s">
        <v>2342</v>
      </c>
      <c r="AA979" s="21" t="s">
        <v>2342</v>
      </c>
      <c r="AB979" s="21" t="s">
        <v>2342</v>
      </c>
      <c r="AC979" s="21" t="s">
        <v>2342</v>
      </c>
      <c r="AD979" s="21" t="s">
        <v>2342</v>
      </c>
      <c r="AE979" s="21" t="s">
        <v>2015</v>
      </c>
      <c r="AF979" s="21" t="s">
        <v>2015</v>
      </c>
      <c r="AG979" s="21" t="s">
        <v>2015</v>
      </c>
      <c r="AH979" s="21" t="s">
        <v>2015</v>
      </c>
      <c r="AI979" s="21" t="s">
        <v>2015</v>
      </c>
      <c r="AJ979" s="21" t="s">
        <v>2015</v>
      </c>
      <c r="AK979" s="21" t="s">
        <v>2015</v>
      </c>
      <c r="AL979" s="21" t="s">
        <v>4802</v>
      </c>
    </row>
    <row r="980" spans="1:38" ht="15" customHeight="1">
      <c r="A980" s="21">
        <v>159353</v>
      </c>
      <c r="B980" s="21">
        <v>661858</v>
      </c>
      <c r="C980" s="21" t="s">
        <v>88</v>
      </c>
      <c r="D980" s="21" t="s">
        <v>2075</v>
      </c>
      <c r="E980" s="21" t="s">
        <v>27</v>
      </c>
      <c r="F980" s="21" t="s">
        <v>4865</v>
      </c>
      <c r="G980" s="21" t="s">
        <v>2340</v>
      </c>
      <c r="H980" s="21" t="s">
        <v>2341</v>
      </c>
      <c r="I980" s="21" t="s">
        <v>2015</v>
      </c>
      <c r="J980" s="21" t="s">
        <v>2342</v>
      </c>
      <c r="K980" s="21" t="s">
        <v>632</v>
      </c>
      <c r="L980" s="21" t="s">
        <v>2749</v>
      </c>
      <c r="M980" s="21"/>
      <c r="N980" s="21" t="s">
        <v>2750</v>
      </c>
      <c r="O980" s="21" t="s">
        <v>2345</v>
      </c>
      <c r="P980" s="21" t="s">
        <v>2751</v>
      </c>
      <c r="Q980" s="21">
        <v>126</v>
      </c>
      <c r="R980" s="21">
        <v>0</v>
      </c>
      <c r="S980" s="21">
        <v>12</v>
      </c>
      <c r="T980" s="21">
        <v>138</v>
      </c>
      <c r="U980" s="21">
        <v>0.91300000000000003</v>
      </c>
      <c r="V980" s="21">
        <v>0</v>
      </c>
      <c r="W980" s="21">
        <v>0.91300000000000003</v>
      </c>
      <c r="X980" s="21" t="s">
        <v>2015</v>
      </c>
      <c r="Y980" s="21" t="s">
        <v>2015</v>
      </c>
      <c r="Z980" s="21" t="s">
        <v>2015</v>
      </c>
      <c r="AA980" s="21" t="s">
        <v>2015</v>
      </c>
      <c r="AB980" s="21" t="s">
        <v>2015</v>
      </c>
      <c r="AC980" s="21" t="s">
        <v>2015</v>
      </c>
      <c r="AD980" s="21" t="s">
        <v>2015</v>
      </c>
      <c r="AE980" s="21" t="s">
        <v>2342</v>
      </c>
      <c r="AF980" s="21" t="s">
        <v>2342</v>
      </c>
      <c r="AG980" s="21" t="s">
        <v>2342</v>
      </c>
      <c r="AH980" s="21" t="s">
        <v>2342</v>
      </c>
      <c r="AI980" s="21" t="s">
        <v>2342</v>
      </c>
      <c r="AJ980" s="21" t="s">
        <v>2342</v>
      </c>
      <c r="AK980" s="21" t="s">
        <v>2342</v>
      </c>
      <c r="AL980" s="21" t="s">
        <v>4802</v>
      </c>
    </row>
    <row r="981" spans="1:38" ht="15" customHeight="1">
      <c r="A981" s="21">
        <v>159496</v>
      </c>
      <c r="B981" s="21">
        <v>661860</v>
      </c>
      <c r="C981" s="21" t="s">
        <v>252</v>
      </c>
      <c r="D981" s="21" t="s">
        <v>2240</v>
      </c>
      <c r="E981" s="21" t="s">
        <v>27</v>
      </c>
      <c r="F981" s="21" t="s">
        <v>4865</v>
      </c>
      <c r="G981" s="21" t="s">
        <v>2340</v>
      </c>
      <c r="H981" s="21" t="s">
        <v>2341</v>
      </c>
      <c r="I981" s="21" t="s">
        <v>2015</v>
      </c>
      <c r="J981" s="21" t="s">
        <v>2342</v>
      </c>
      <c r="K981" s="21" t="s">
        <v>1628</v>
      </c>
      <c r="L981" s="21" t="s">
        <v>5256</v>
      </c>
      <c r="M981" s="21"/>
      <c r="N981" s="21" t="s">
        <v>4114</v>
      </c>
      <c r="O981" s="21" t="s">
        <v>2345</v>
      </c>
      <c r="P981" s="21" t="s">
        <v>4115</v>
      </c>
      <c r="Q981" s="21">
        <v>90</v>
      </c>
      <c r="R981" s="21">
        <v>0</v>
      </c>
      <c r="S981" s="21">
        <v>36</v>
      </c>
      <c r="T981" s="21">
        <v>126</v>
      </c>
      <c r="U981" s="21">
        <v>0.71430000000000005</v>
      </c>
      <c r="V981" s="21">
        <v>0</v>
      </c>
      <c r="W981" s="21">
        <v>0.71430000000000005</v>
      </c>
      <c r="X981" s="21" t="s">
        <v>2342</v>
      </c>
      <c r="Y981" s="21" t="s">
        <v>2342</v>
      </c>
      <c r="Z981" s="21" t="s">
        <v>2342</v>
      </c>
      <c r="AA981" s="21" t="s">
        <v>2342</v>
      </c>
      <c r="AB981" s="21" t="s">
        <v>2342</v>
      </c>
      <c r="AC981" s="21" t="s">
        <v>2342</v>
      </c>
      <c r="AD981" s="21" t="s">
        <v>2342</v>
      </c>
      <c r="AE981" s="21" t="s">
        <v>2015</v>
      </c>
      <c r="AF981" s="21" t="s">
        <v>2015</v>
      </c>
      <c r="AG981" s="21" t="s">
        <v>2015</v>
      </c>
      <c r="AH981" s="21" t="s">
        <v>2015</v>
      </c>
      <c r="AI981" s="21" t="s">
        <v>2015</v>
      </c>
      <c r="AJ981" s="21" t="s">
        <v>2015</v>
      </c>
      <c r="AK981" s="21" t="s">
        <v>2015</v>
      </c>
      <c r="AL981" s="21" t="s">
        <v>4802</v>
      </c>
    </row>
    <row r="982" spans="1:38" ht="15" customHeight="1">
      <c r="A982" s="21">
        <v>159379</v>
      </c>
      <c r="B982" s="21">
        <v>661863</v>
      </c>
      <c r="C982" s="21" t="s">
        <v>248</v>
      </c>
      <c r="D982" s="21" t="s">
        <v>2236</v>
      </c>
      <c r="E982" s="21" t="s">
        <v>35</v>
      </c>
      <c r="F982" s="21" t="s">
        <v>4866</v>
      </c>
      <c r="G982" s="21" t="s">
        <v>2340</v>
      </c>
      <c r="H982" s="21" t="s">
        <v>2341</v>
      </c>
      <c r="I982" s="21" t="s">
        <v>2015</v>
      </c>
      <c r="J982" s="21" t="s">
        <v>2342</v>
      </c>
      <c r="K982" s="21" t="s">
        <v>1515</v>
      </c>
      <c r="L982" s="21" t="s">
        <v>5236</v>
      </c>
      <c r="M982" s="21" t="s">
        <v>5237</v>
      </c>
      <c r="N982" s="21" t="s">
        <v>3986</v>
      </c>
      <c r="O982" s="21" t="s">
        <v>2345</v>
      </c>
      <c r="P982" s="21" t="s">
        <v>3987</v>
      </c>
      <c r="Q982" s="21">
        <v>71</v>
      </c>
      <c r="R982" s="21">
        <v>30</v>
      </c>
      <c r="S982" s="21">
        <v>220</v>
      </c>
      <c r="T982" s="21">
        <v>321</v>
      </c>
      <c r="U982" s="21">
        <v>0.22120000000000001</v>
      </c>
      <c r="V982" s="21">
        <v>9.35E-2</v>
      </c>
      <c r="W982" s="21">
        <v>0.31459999999999999</v>
      </c>
      <c r="X982" s="21" t="s">
        <v>2015</v>
      </c>
      <c r="Y982" s="21" t="s">
        <v>2342</v>
      </c>
      <c r="Z982" s="21" t="s">
        <v>2342</v>
      </c>
      <c r="AA982" s="21" t="s">
        <v>2342</v>
      </c>
      <c r="AB982" s="21" t="s">
        <v>2342</v>
      </c>
      <c r="AC982" s="21" t="s">
        <v>2342</v>
      </c>
      <c r="AD982" s="21" t="s">
        <v>2342</v>
      </c>
      <c r="AE982" s="21" t="s">
        <v>2015</v>
      </c>
      <c r="AF982" s="21" t="s">
        <v>2015</v>
      </c>
      <c r="AG982" s="21" t="s">
        <v>2015</v>
      </c>
      <c r="AH982" s="21" t="s">
        <v>2015</v>
      </c>
      <c r="AI982" s="21" t="s">
        <v>2015</v>
      </c>
      <c r="AJ982" s="21" t="s">
        <v>2015</v>
      </c>
      <c r="AK982" s="21" t="s">
        <v>2015</v>
      </c>
      <c r="AL982" s="21" t="s">
        <v>4803</v>
      </c>
    </row>
    <row r="983" spans="1:38" ht="15" customHeight="1">
      <c r="A983" s="21">
        <v>159379</v>
      </c>
      <c r="B983" s="21">
        <v>661864</v>
      </c>
      <c r="C983" s="21" t="s">
        <v>248</v>
      </c>
      <c r="D983" s="21" t="s">
        <v>2236</v>
      </c>
      <c r="E983" s="21" t="s">
        <v>35</v>
      </c>
      <c r="F983" s="21" t="s">
        <v>4866</v>
      </c>
      <c r="G983" s="21" t="s">
        <v>2340</v>
      </c>
      <c r="H983" s="21" t="s">
        <v>2341</v>
      </c>
      <c r="I983" s="21" t="s">
        <v>2015</v>
      </c>
      <c r="J983" s="21" t="s">
        <v>2342</v>
      </c>
      <c r="K983" s="21" t="s">
        <v>1517</v>
      </c>
      <c r="L983" s="21" t="s">
        <v>3988</v>
      </c>
      <c r="M983" s="21"/>
      <c r="N983" s="21" t="s">
        <v>3986</v>
      </c>
      <c r="O983" s="21" t="s">
        <v>2345</v>
      </c>
      <c r="P983" s="21" t="s">
        <v>3987</v>
      </c>
      <c r="Q983" s="21">
        <v>54</v>
      </c>
      <c r="R983" s="21">
        <v>21</v>
      </c>
      <c r="S983" s="21">
        <v>101</v>
      </c>
      <c r="T983" s="21">
        <v>176</v>
      </c>
      <c r="U983" s="21">
        <v>0.30680000000000002</v>
      </c>
      <c r="V983" s="21">
        <v>0.1193</v>
      </c>
      <c r="W983" s="21">
        <v>0.42609999999999998</v>
      </c>
      <c r="X983" s="21" t="s">
        <v>2015</v>
      </c>
      <c r="Y983" s="21" t="s">
        <v>2015</v>
      </c>
      <c r="Z983" s="21" t="s">
        <v>2015</v>
      </c>
      <c r="AA983" s="21" t="s">
        <v>2015</v>
      </c>
      <c r="AB983" s="21" t="s">
        <v>2015</v>
      </c>
      <c r="AC983" s="21" t="s">
        <v>2015</v>
      </c>
      <c r="AD983" s="21" t="s">
        <v>2015</v>
      </c>
      <c r="AE983" s="21" t="s">
        <v>2342</v>
      </c>
      <c r="AF983" s="21" t="s">
        <v>2342</v>
      </c>
      <c r="AG983" s="21" t="s">
        <v>2342</v>
      </c>
      <c r="AH983" s="21" t="s">
        <v>2015</v>
      </c>
      <c r="AI983" s="21" t="s">
        <v>2015</v>
      </c>
      <c r="AJ983" s="21" t="s">
        <v>2015</v>
      </c>
      <c r="AK983" s="21" t="s">
        <v>2015</v>
      </c>
      <c r="AL983" s="21" t="s">
        <v>4803</v>
      </c>
    </row>
    <row r="984" spans="1:38" ht="15" customHeight="1">
      <c r="A984" s="21">
        <v>159379</v>
      </c>
      <c r="B984" s="21">
        <v>661865</v>
      </c>
      <c r="C984" s="21" t="s">
        <v>248</v>
      </c>
      <c r="D984" s="21" t="s">
        <v>2236</v>
      </c>
      <c r="E984" s="21" t="s">
        <v>35</v>
      </c>
      <c r="F984" s="21" t="s">
        <v>4866</v>
      </c>
      <c r="G984" s="21" t="s">
        <v>2340</v>
      </c>
      <c r="H984" s="21" t="s">
        <v>2341</v>
      </c>
      <c r="I984" s="21" t="s">
        <v>2015</v>
      </c>
      <c r="J984" s="21" t="s">
        <v>2342</v>
      </c>
      <c r="K984" s="21" t="s">
        <v>1516</v>
      </c>
      <c r="L984" s="21" t="s">
        <v>5238</v>
      </c>
      <c r="M984" s="21" t="s">
        <v>5239</v>
      </c>
      <c r="N984" s="21" t="s">
        <v>3986</v>
      </c>
      <c r="O984" s="21" t="s">
        <v>2345</v>
      </c>
      <c r="P984" s="21" t="s">
        <v>3987</v>
      </c>
      <c r="Q984" s="21">
        <v>66</v>
      </c>
      <c r="R984" s="21">
        <v>25</v>
      </c>
      <c r="S984" s="21">
        <v>160</v>
      </c>
      <c r="T984" s="21">
        <v>251</v>
      </c>
      <c r="U984" s="21">
        <v>0.26290000000000002</v>
      </c>
      <c r="V984" s="21">
        <v>9.9599999999999994E-2</v>
      </c>
      <c r="W984" s="21">
        <v>0.36249999999999999</v>
      </c>
      <c r="X984" s="21" t="s">
        <v>2015</v>
      </c>
      <c r="Y984" s="21" t="s">
        <v>2015</v>
      </c>
      <c r="Z984" s="21" t="s">
        <v>2015</v>
      </c>
      <c r="AA984" s="21" t="s">
        <v>2015</v>
      </c>
      <c r="AB984" s="21" t="s">
        <v>2015</v>
      </c>
      <c r="AC984" s="21" t="s">
        <v>2015</v>
      </c>
      <c r="AD984" s="21" t="s">
        <v>2015</v>
      </c>
      <c r="AE984" s="21" t="s">
        <v>2015</v>
      </c>
      <c r="AF984" s="21" t="s">
        <v>2015</v>
      </c>
      <c r="AG984" s="21" t="s">
        <v>2015</v>
      </c>
      <c r="AH984" s="21" t="s">
        <v>2342</v>
      </c>
      <c r="AI984" s="21" t="s">
        <v>2342</v>
      </c>
      <c r="AJ984" s="21" t="s">
        <v>2342</v>
      </c>
      <c r="AK984" s="21" t="s">
        <v>2342</v>
      </c>
      <c r="AL984" s="21" t="s">
        <v>4803</v>
      </c>
    </row>
    <row r="985" spans="1:38" ht="15" customHeight="1">
      <c r="A985" s="21">
        <v>159427</v>
      </c>
      <c r="B985" s="21">
        <v>661866</v>
      </c>
      <c r="C985" s="21" t="s">
        <v>207</v>
      </c>
      <c r="D985" s="21" t="s">
        <v>2195</v>
      </c>
      <c r="E985" s="21" t="s">
        <v>35</v>
      </c>
      <c r="F985" s="21" t="s">
        <v>4866</v>
      </c>
      <c r="G985" s="21" t="s">
        <v>2340</v>
      </c>
      <c r="H985" s="21" t="s">
        <v>2341</v>
      </c>
      <c r="I985" s="21" t="s">
        <v>2015</v>
      </c>
      <c r="J985" s="21" t="s">
        <v>2342</v>
      </c>
      <c r="K985" s="21" t="s">
        <v>1335</v>
      </c>
      <c r="L985" s="21" t="s">
        <v>5172</v>
      </c>
      <c r="M985" s="21"/>
      <c r="N985" s="21" t="s">
        <v>3737</v>
      </c>
      <c r="O985" s="21" t="s">
        <v>2345</v>
      </c>
      <c r="P985" s="21" t="s">
        <v>3738</v>
      </c>
      <c r="Q985" s="21">
        <v>42</v>
      </c>
      <c r="R985" s="21">
        <v>11</v>
      </c>
      <c r="S985" s="21">
        <v>98</v>
      </c>
      <c r="T985" s="21">
        <v>151</v>
      </c>
      <c r="U985" s="21">
        <v>0.27810000000000001</v>
      </c>
      <c r="V985" s="21">
        <v>7.2800000000000004E-2</v>
      </c>
      <c r="W985" s="21">
        <v>0.35099999999999998</v>
      </c>
      <c r="X985" s="21" t="s">
        <v>2015</v>
      </c>
      <c r="Y985" s="21" t="s">
        <v>2342</v>
      </c>
      <c r="Z985" s="21" t="s">
        <v>2342</v>
      </c>
      <c r="AA985" s="21" t="s">
        <v>2342</v>
      </c>
      <c r="AB985" s="21" t="s">
        <v>2342</v>
      </c>
      <c r="AC985" s="21" t="s">
        <v>2342</v>
      </c>
      <c r="AD985" s="21" t="s">
        <v>2342</v>
      </c>
      <c r="AE985" s="21" t="s">
        <v>2015</v>
      </c>
      <c r="AF985" s="21" t="s">
        <v>2015</v>
      </c>
      <c r="AG985" s="21" t="s">
        <v>2015</v>
      </c>
      <c r="AH985" s="21" t="s">
        <v>2015</v>
      </c>
      <c r="AI985" s="21" t="s">
        <v>2015</v>
      </c>
      <c r="AJ985" s="21" t="s">
        <v>2015</v>
      </c>
      <c r="AK985" s="21" t="s">
        <v>2015</v>
      </c>
      <c r="AL985" s="21" t="s">
        <v>4803</v>
      </c>
    </row>
    <row r="986" spans="1:38" ht="15" customHeight="1">
      <c r="A986" s="21">
        <v>159427</v>
      </c>
      <c r="B986" s="21">
        <v>661867</v>
      </c>
      <c r="C986" s="21" t="s">
        <v>207</v>
      </c>
      <c r="D986" s="21" t="s">
        <v>2195</v>
      </c>
      <c r="E986" s="21" t="s">
        <v>35</v>
      </c>
      <c r="F986" s="21" t="s">
        <v>4866</v>
      </c>
      <c r="G986" s="21" t="s">
        <v>2340</v>
      </c>
      <c r="H986" s="21" t="s">
        <v>2341</v>
      </c>
      <c r="I986" s="21" t="s">
        <v>2015</v>
      </c>
      <c r="J986" s="21" t="s">
        <v>2342</v>
      </c>
      <c r="K986" s="21" t="s">
        <v>1337</v>
      </c>
      <c r="L986" s="21" t="s">
        <v>5511</v>
      </c>
      <c r="M986" s="21"/>
      <c r="N986" s="21" t="s">
        <v>3737</v>
      </c>
      <c r="O986" s="21" t="s">
        <v>2345</v>
      </c>
      <c r="P986" s="21" t="s">
        <v>3738</v>
      </c>
      <c r="Q986" s="21">
        <v>30</v>
      </c>
      <c r="R986" s="21">
        <v>10</v>
      </c>
      <c r="S986" s="21">
        <v>69</v>
      </c>
      <c r="T986" s="21">
        <v>109</v>
      </c>
      <c r="U986" s="21">
        <v>0.2752</v>
      </c>
      <c r="V986" s="21">
        <v>9.1700000000000004E-2</v>
      </c>
      <c r="W986" s="21">
        <v>0.36699999999999999</v>
      </c>
      <c r="X986" s="21" t="s">
        <v>2015</v>
      </c>
      <c r="Y986" s="21" t="s">
        <v>2015</v>
      </c>
      <c r="Z986" s="21" t="s">
        <v>2015</v>
      </c>
      <c r="AA986" s="21" t="s">
        <v>2015</v>
      </c>
      <c r="AB986" s="21" t="s">
        <v>2015</v>
      </c>
      <c r="AC986" s="21" t="s">
        <v>2015</v>
      </c>
      <c r="AD986" s="21" t="s">
        <v>2015</v>
      </c>
      <c r="AE986" s="21" t="s">
        <v>2342</v>
      </c>
      <c r="AF986" s="21" t="s">
        <v>2342</v>
      </c>
      <c r="AG986" s="21" t="s">
        <v>2342</v>
      </c>
      <c r="AH986" s="21" t="s">
        <v>2015</v>
      </c>
      <c r="AI986" s="21" t="s">
        <v>2015</v>
      </c>
      <c r="AJ986" s="21" t="s">
        <v>2015</v>
      </c>
      <c r="AK986" s="21" t="s">
        <v>2015</v>
      </c>
      <c r="AL986" s="21" t="s">
        <v>4803</v>
      </c>
    </row>
    <row r="987" spans="1:38" ht="15" customHeight="1">
      <c r="A987" s="21">
        <v>159427</v>
      </c>
      <c r="B987" s="21">
        <v>661868</v>
      </c>
      <c r="C987" s="21" t="s">
        <v>207</v>
      </c>
      <c r="D987" s="21" t="s">
        <v>2195</v>
      </c>
      <c r="E987" s="21" t="s">
        <v>35</v>
      </c>
      <c r="F987" s="21" t="s">
        <v>4866</v>
      </c>
      <c r="G987" s="21" t="s">
        <v>2340</v>
      </c>
      <c r="H987" s="21" t="s">
        <v>2341</v>
      </c>
      <c r="I987" s="21" t="s">
        <v>2015</v>
      </c>
      <c r="J987" s="21" t="s">
        <v>2342</v>
      </c>
      <c r="K987" s="21" t="s">
        <v>1336</v>
      </c>
      <c r="L987" s="21" t="s">
        <v>3739</v>
      </c>
      <c r="M987" s="21"/>
      <c r="N987" s="21" t="s">
        <v>3737</v>
      </c>
      <c r="O987" s="21" t="s">
        <v>2345</v>
      </c>
      <c r="P987" s="21" t="s">
        <v>3738</v>
      </c>
      <c r="Q987" s="21">
        <v>46</v>
      </c>
      <c r="R987" s="21">
        <v>17</v>
      </c>
      <c r="S987" s="21">
        <v>89</v>
      </c>
      <c r="T987" s="21">
        <v>152</v>
      </c>
      <c r="U987" s="21">
        <v>0.30259999999999998</v>
      </c>
      <c r="V987" s="21">
        <v>0.1118</v>
      </c>
      <c r="W987" s="21">
        <v>0.41449999999999998</v>
      </c>
      <c r="X987" s="21" t="s">
        <v>2015</v>
      </c>
      <c r="Y987" s="21" t="s">
        <v>2015</v>
      </c>
      <c r="Z987" s="21" t="s">
        <v>2015</v>
      </c>
      <c r="AA987" s="21" t="s">
        <v>2015</v>
      </c>
      <c r="AB987" s="21" t="s">
        <v>2015</v>
      </c>
      <c r="AC987" s="21" t="s">
        <v>2015</v>
      </c>
      <c r="AD987" s="21" t="s">
        <v>2015</v>
      </c>
      <c r="AE987" s="21" t="s">
        <v>2015</v>
      </c>
      <c r="AF987" s="21" t="s">
        <v>2015</v>
      </c>
      <c r="AG987" s="21" t="s">
        <v>2015</v>
      </c>
      <c r="AH987" s="21" t="s">
        <v>2342</v>
      </c>
      <c r="AI987" s="21" t="s">
        <v>2342</v>
      </c>
      <c r="AJ987" s="21" t="s">
        <v>2342</v>
      </c>
      <c r="AK987" s="21" t="s">
        <v>2342</v>
      </c>
      <c r="AL987" s="21" t="s">
        <v>4803</v>
      </c>
    </row>
    <row r="988" spans="1:38" ht="15" customHeight="1">
      <c r="A988" s="21">
        <v>159431</v>
      </c>
      <c r="B988" s="21">
        <v>661869</v>
      </c>
      <c r="C988" s="21" t="s">
        <v>156</v>
      </c>
      <c r="D988" s="21" t="s">
        <v>2144</v>
      </c>
      <c r="E988" s="21" t="s">
        <v>35</v>
      </c>
      <c r="F988" s="21" t="s">
        <v>4866</v>
      </c>
      <c r="G988" s="21" t="s">
        <v>2340</v>
      </c>
      <c r="H988" s="21" t="s">
        <v>2341</v>
      </c>
      <c r="I988" s="21" t="s">
        <v>2015</v>
      </c>
      <c r="J988" s="21" t="s">
        <v>2342</v>
      </c>
      <c r="K988" s="21" t="s">
        <v>1081</v>
      </c>
      <c r="L988" s="21" t="s">
        <v>3416</v>
      </c>
      <c r="M988" s="21"/>
      <c r="N988" s="21" t="s">
        <v>3417</v>
      </c>
      <c r="O988" s="21" t="s">
        <v>2345</v>
      </c>
      <c r="P988" s="21" t="s">
        <v>3418</v>
      </c>
      <c r="Q988" s="21">
        <v>21</v>
      </c>
      <c r="R988" s="21">
        <v>30</v>
      </c>
      <c r="S988" s="21">
        <v>44</v>
      </c>
      <c r="T988" s="21">
        <v>95</v>
      </c>
      <c r="U988" s="21">
        <v>0.22109999999999999</v>
      </c>
      <c r="V988" s="21">
        <v>0.31580000000000003</v>
      </c>
      <c r="W988" s="21">
        <v>0.53680000000000005</v>
      </c>
      <c r="X988" s="21" t="s">
        <v>2015</v>
      </c>
      <c r="Y988" s="21" t="s">
        <v>2342</v>
      </c>
      <c r="Z988" s="21" t="s">
        <v>2342</v>
      </c>
      <c r="AA988" s="21" t="s">
        <v>2342</v>
      </c>
      <c r="AB988" s="21" t="s">
        <v>2342</v>
      </c>
      <c r="AC988" s="21" t="s">
        <v>2342</v>
      </c>
      <c r="AD988" s="21" t="s">
        <v>2342</v>
      </c>
      <c r="AE988" s="21" t="s">
        <v>2015</v>
      </c>
      <c r="AF988" s="21" t="s">
        <v>2015</v>
      </c>
      <c r="AG988" s="21" t="s">
        <v>2015</v>
      </c>
      <c r="AH988" s="21" t="s">
        <v>2015</v>
      </c>
      <c r="AI988" s="21" t="s">
        <v>2015</v>
      </c>
      <c r="AJ988" s="21" t="s">
        <v>2015</v>
      </c>
      <c r="AK988" s="21" t="s">
        <v>2015</v>
      </c>
      <c r="AL988" s="21" t="s">
        <v>4803</v>
      </c>
    </row>
    <row r="989" spans="1:38" ht="15" customHeight="1">
      <c r="A989" s="21">
        <v>159431</v>
      </c>
      <c r="B989" s="21">
        <v>661871</v>
      </c>
      <c r="C989" s="21" t="s">
        <v>156</v>
      </c>
      <c r="D989" s="21" t="s">
        <v>2144</v>
      </c>
      <c r="E989" s="21" t="s">
        <v>35</v>
      </c>
      <c r="F989" s="21" t="s">
        <v>4866</v>
      </c>
      <c r="G989" s="21" t="s">
        <v>2340</v>
      </c>
      <c r="H989" s="21" t="s">
        <v>2341</v>
      </c>
      <c r="I989" s="21" t="s">
        <v>2015</v>
      </c>
      <c r="J989" s="21" t="s">
        <v>2342</v>
      </c>
      <c r="K989" s="21" t="s">
        <v>1082</v>
      </c>
      <c r="L989" s="21" t="s">
        <v>3416</v>
      </c>
      <c r="M989" s="21"/>
      <c r="N989" s="21" t="s">
        <v>3417</v>
      </c>
      <c r="O989" s="21" t="s">
        <v>2345</v>
      </c>
      <c r="P989" s="21" t="s">
        <v>3418</v>
      </c>
      <c r="Q989" s="21">
        <v>56</v>
      </c>
      <c r="R989" s="21">
        <v>58</v>
      </c>
      <c r="S989" s="21">
        <v>35</v>
      </c>
      <c r="T989" s="21">
        <v>149</v>
      </c>
      <c r="U989" s="21">
        <v>0.37580000000000002</v>
      </c>
      <c r="V989" s="21">
        <v>0.38929999999999998</v>
      </c>
      <c r="W989" s="21">
        <v>0.7651</v>
      </c>
      <c r="X989" s="21" t="s">
        <v>2015</v>
      </c>
      <c r="Y989" s="21" t="s">
        <v>2015</v>
      </c>
      <c r="Z989" s="21" t="s">
        <v>2015</v>
      </c>
      <c r="AA989" s="21" t="s">
        <v>2015</v>
      </c>
      <c r="AB989" s="21" t="s">
        <v>2015</v>
      </c>
      <c r="AC989" s="21" t="s">
        <v>2015</v>
      </c>
      <c r="AD989" s="21" t="s">
        <v>2015</v>
      </c>
      <c r="AE989" s="21" t="s">
        <v>2342</v>
      </c>
      <c r="AF989" s="21" t="s">
        <v>2342</v>
      </c>
      <c r="AG989" s="21" t="s">
        <v>2342</v>
      </c>
      <c r="AH989" s="21" t="s">
        <v>2342</v>
      </c>
      <c r="AI989" s="21" t="s">
        <v>2342</v>
      </c>
      <c r="AJ989" s="21" t="s">
        <v>2342</v>
      </c>
      <c r="AK989" s="21" t="s">
        <v>2342</v>
      </c>
      <c r="AL989" s="21" t="s">
        <v>4803</v>
      </c>
    </row>
    <row r="990" spans="1:38" ht="15" customHeight="1">
      <c r="A990" s="21">
        <v>159390</v>
      </c>
      <c r="B990" s="21">
        <v>661872</v>
      </c>
      <c r="C990" s="21" t="s">
        <v>269</v>
      </c>
      <c r="D990" s="21" t="s">
        <v>2257</v>
      </c>
      <c r="E990" s="21" t="s">
        <v>12</v>
      </c>
      <c r="F990" s="21" t="s">
        <v>4874</v>
      </c>
      <c r="G990" s="21" t="s">
        <v>2340</v>
      </c>
      <c r="H990" s="21" t="s">
        <v>2341</v>
      </c>
      <c r="I990" s="21" t="s">
        <v>2015</v>
      </c>
      <c r="J990" s="21" t="s">
        <v>2342</v>
      </c>
      <c r="K990" s="21" t="s">
        <v>1748</v>
      </c>
      <c r="L990" s="21" t="s">
        <v>4281</v>
      </c>
      <c r="M990" s="21" t="s">
        <v>5290</v>
      </c>
      <c r="N990" s="21" t="s">
        <v>4282</v>
      </c>
      <c r="O990" s="21" t="s">
        <v>2345</v>
      </c>
      <c r="P990" s="21" t="s">
        <v>4283</v>
      </c>
      <c r="Q990" s="21">
        <v>11</v>
      </c>
      <c r="R990" s="21">
        <v>2</v>
      </c>
      <c r="S990" s="21">
        <v>12</v>
      </c>
      <c r="T990" s="21">
        <v>25</v>
      </c>
      <c r="U990" s="21">
        <v>0.44</v>
      </c>
      <c r="V990" s="21">
        <v>0.08</v>
      </c>
      <c r="W990" s="21">
        <v>0.52</v>
      </c>
      <c r="X990" s="21" t="s">
        <v>2015</v>
      </c>
      <c r="Y990" s="21" t="s">
        <v>2342</v>
      </c>
      <c r="Z990" s="21" t="s">
        <v>2342</v>
      </c>
      <c r="AA990" s="21" t="s">
        <v>2342</v>
      </c>
      <c r="AB990" s="21" t="s">
        <v>2342</v>
      </c>
      <c r="AC990" s="21" t="s">
        <v>2015</v>
      </c>
      <c r="AD990" s="21" t="s">
        <v>2015</v>
      </c>
      <c r="AE990" s="21" t="s">
        <v>2015</v>
      </c>
      <c r="AF990" s="21" t="s">
        <v>2015</v>
      </c>
      <c r="AG990" s="21" t="s">
        <v>2015</v>
      </c>
      <c r="AH990" s="21" t="s">
        <v>2015</v>
      </c>
      <c r="AI990" s="21" t="s">
        <v>2015</v>
      </c>
      <c r="AJ990" s="21" t="s">
        <v>2015</v>
      </c>
      <c r="AK990" s="21" t="s">
        <v>2015</v>
      </c>
      <c r="AL990" s="21" t="s">
        <v>4803</v>
      </c>
    </row>
    <row r="991" spans="1:38" ht="15" customHeight="1">
      <c r="A991" s="21">
        <v>159390</v>
      </c>
      <c r="B991" s="21">
        <v>661873</v>
      </c>
      <c r="C991" s="21" t="s">
        <v>269</v>
      </c>
      <c r="D991" s="21" t="s">
        <v>2257</v>
      </c>
      <c r="E991" s="21" t="s">
        <v>12</v>
      </c>
      <c r="F991" s="21" t="s">
        <v>4874</v>
      </c>
      <c r="G991" s="21" t="s">
        <v>2340</v>
      </c>
      <c r="H991" s="21" t="s">
        <v>2341</v>
      </c>
      <c r="I991" s="21" t="s">
        <v>2015</v>
      </c>
      <c r="J991" s="21" t="s">
        <v>2342</v>
      </c>
      <c r="K991" s="21" t="s">
        <v>1749</v>
      </c>
      <c r="L991" s="21" t="s">
        <v>4284</v>
      </c>
      <c r="M991" s="21"/>
      <c r="N991" s="21" t="s">
        <v>4285</v>
      </c>
      <c r="O991" s="21" t="s">
        <v>2345</v>
      </c>
      <c r="P991" s="21" t="s">
        <v>4286</v>
      </c>
      <c r="Q991" s="21">
        <v>118</v>
      </c>
      <c r="R991" s="21">
        <v>25</v>
      </c>
      <c r="S991" s="21">
        <v>233</v>
      </c>
      <c r="T991" s="21">
        <v>376</v>
      </c>
      <c r="U991" s="21">
        <v>0.31380000000000002</v>
      </c>
      <c r="V991" s="21">
        <v>6.6500000000000004E-2</v>
      </c>
      <c r="W991" s="21">
        <v>0.38030000000000003</v>
      </c>
      <c r="X991" s="21" t="s">
        <v>2015</v>
      </c>
      <c r="Y991" s="21" t="s">
        <v>2342</v>
      </c>
      <c r="Z991" s="21" t="s">
        <v>2342</v>
      </c>
      <c r="AA991" s="21" t="s">
        <v>2342</v>
      </c>
      <c r="AB991" s="21" t="s">
        <v>2342</v>
      </c>
      <c r="AC991" s="21" t="s">
        <v>2015</v>
      </c>
      <c r="AD991" s="21" t="s">
        <v>2015</v>
      </c>
      <c r="AE991" s="21" t="s">
        <v>2015</v>
      </c>
      <c r="AF991" s="21" t="s">
        <v>2015</v>
      </c>
      <c r="AG991" s="21" t="s">
        <v>2015</v>
      </c>
      <c r="AH991" s="21" t="s">
        <v>2015</v>
      </c>
      <c r="AI991" s="21" t="s">
        <v>2015</v>
      </c>
      <c r="AJ991" s="21" t="s">
        <v>2015</v>
      </c>
      <c r="AK991" s="21" t="s">
        <v>2015</v>
      </c>
      <c r="AL991" s="21" t="s">
        <v>4803</v>
      </c>
    </row>
    <row r="992" spans="1:38" ht="15" customHeight="1">
      <c r="A992" s="21">
        <v>159390</v>
      </c>
      <c r="B992" s="21">
        <v>661874</v>
      </c>
      <c r="C992" s="21" t="s">
        <v>269</v>
      </c>
      <c r="D992" s="21" t="s">
        <v>2257</v>
      </c>
      <c r="E992" s="21" t="s">
        <v>12</v>
      </c>
      <c r="F992" s="21" t="s">
        <v>4874</v>
      </c>
      <c r="G992" s="21" t="s">
        <v>2340</v>
      </c>
      <c r="H992" s="21" t="s">
        <v>2341</v>
      </c>
      <c r="I992" s="21" t="s">
        <v>2015</v>
      </c>
      <c r="J992" s="21" t="s">
        <v>2342</v>
      </c>
      <c r="K992" s="21" t="s">
        <v>1750</v>
      </c>
      <c r="L992" s="21" t="s">
        <v>5291</v>
      </c>
      <c r="M992" s="21"/>
      <c r="N992" s="21" t="s">
        <v>4287</v>
      </c>
      <c r="O992" s="21" t="s">
        <v>2345</v>
      </c>
      <c r="P992" s="21" t="s">
        <v>4288</v>
      </c>
      <c r="Q992" s="21">
        <v>61</v>
      </c>
      <c r="R992" s="21">
        <v>31</v>
      </c>
      <c r="S992" s="21">
        <v>426</v>
      </c>
      <c r="T992" s="21">
        <v>518</v>
      </c>
      <c r="U992" s="21">
        <v>0.1178</v>
      </c>
      <c r="V992" s="21">
        <v>5.9799999999999999E-2</v>
      </c>
      <c r="W992" s="21">
        <v>0.17760000000000001</v>
      </c>
      <c r="X992" s="21" t="s">
        <v>2015</v>
      </c>
      <c r="Y992" s="21" t="s">
        <v>2342</v>
      </c>
      <c r="Z992" s="21" t="s">
        <v>2342</v>
      </c>
      <c r="AA992" s="21" t="s">
        <v>2342</v>
      </c>
      <c r="AB992" s="21" t="s">
        <v>2342</v>
      </c>
      <c r="AC992" s="21" t="s">
        <v>2015</v>
      </c>
      <c r="AD992" s="21" t="s">
        <v>2015</v>
      </c>
      <c r="AE992" s="21" t="s">
        <v>2015</v>
      </c>
      <c r="AF992" s="21" t="s">
        <v>2015</v>
      </c>
      <c r="AG992" s="21" t="s">
        <v>2015</v>
      </c>
      <c r="AH992" s="21" t="s">
        <v>2015</v>
      </c>
      <c r="AI992" s="21" t="s">
        <v>2015</v>
      </c>
      <c r="AJ992" s="21" t="s">
        <v>2015</v>
      </c>
      <c r="AK992" s="21" t="s">
        <v>2015</v>
      </c>
      <c r="AL992" s="21" t="s">
        <v>4803</v>
      </c>
    </row>
    <row r="993" spans="1:38" ht="15" customHeight="1">
      <c r="A993" s="21">
        <v>159390</v>
      </c>
      <c r="B993" s="21">
        <v>661875</v>
      </c>
      <c r="C993" s="21" t="s">
        <v>269</v>
      </c>
      <c r="D993" s="21" t="s">
        <v>2257</v>
      </c>
      <c r="E993" s="21" t="s">
        <v>12</v>
      </c>
      <c r="F993" s="21" t="s">
        <v>4874</v>
      </c>
      <c r="G993" s="21" t="s">
        <v>2340</v>
      </c>
      <c r="H993" s="21" t="s">
        <v>2341</v>
      </c>
      <c r="I993" s="21" t="s">
        <v>2015</v>
      </c>
      <c r="J993" s="21" t="s">
        <v>2342</v>
      </c>
      <c r="K993" s="21" t="s">
        <v>1752</v>
      </c>
      <c r="L993" s="21" t="s">
        <v>5293</v>
      </c>
      <c r="M993" s="21"/>
      <c r="N993" s="21" t="s">
        <v>4986</v>
      </c>
      <c r="O993" s="21" t="s">
        <v>2345</v>
      </c>
      <c r="P993" s="21" t="s">
        <v>4286</v>
      </c>
      <c r="Q993" s="21">
        <v>111</v>
      </c>
      <c r="R993" s="21">
        <v>33</v>
      </c>
      <c r="S993" s="21">
        <v>345</v>
      </c>
      <c r="T993" s="21">
        <v>489</v>
      </c>
      <c r="U993" s="21">
        <v>0.22700000000000001</v>
      </c>
      <c r="V993" s="21">
        <v>6.7500000000000004E-2</v>
      </c>
      <c r="W993" s="21">
        <v>0.29449999999999998</v>
      </c>
      <c r="X993" s="21" t="s">
        <v>2015</v>
      </c>
      <c r="Y993" s="21" t="s">
        <v>2015</v>
      </c>
      <c r="Z993" s="21" t="s">
        <v>2015</v>
      </c>
      <c r="AA993" s="21" t="s">
        <v>2015</v>
      </c>
      <c r="AB993" s="21" t="s">
        <v>2015</v>
      </c>
      <c r="AC993" s="21" t="s">
        <v>2342</v>
      </c>
      <c r="AD993" s="21" t="s">
        <v>2342</v>
      </c>
      <c r="AE993" s="21" t="s">
        <v>2015</v>
      </c>
      <c r="AF993" s="21" t="s">
        <v>2015</v>
      </c>
      <c r="AG993" s="21" t="s">
        <v>2015</v>
      </c>
      <c r="AH993" s="21" t="s">
        <v>2015</v>
      </c>
      <c r="AI993" s="21" t="s">
        <v>2015</v>
      </c>
      <c r="AJ993" s="21" t="s">
        <v>2015</v>
      </c>
      <c r="AK993" s="21" t="s">
        <v>2015</v>
      </c>
      <c r="AL993" s="21" t="s">
        <v>4803</v>
      </c>
    </row>
    <row r="994" spans="1:38" ht="15" customHeight="1">
      <c r="A994" s="21">
        <v>159390</v>
      </c>
      <c r="B994" s="21">
        <v>661877</v>
      </c>
      <c r="C994" s="21" t="s">
        <v>269</v>
      </c>
      <c r="D994" s="21" t="s">
        <v>2257</v>
      </c>
      <c r="E994" s="21" t="s">
        <v>12</v>
      </c>
      <c r="F994" s="21" t="s">
        <v>4874</v>
      </c>
      <c r="G994" s="21" t="s">
        <v>2340</v>
      </c>
      <c r="H994" s="21" t="s">
        <v>2341</v>
      </c>
      <c r="I994" s="21" t="s">
        <v>2015</v>
      </c>
      <c r="J994" s="21" t="s">
        <v>2342</v>
      </c>
      <c r="K994" s="21" t="s">
        <v>1751</v>
      </c>
      <c r="L994" s="21" t="s">
        <v>5292</v>
      </c>
      <c r="M994" s="21"/>
      <c r="N994" s="21" t="s">
        <v>5569</v>
      </c>
      <c r="O994" s="21" t="s">
        <v>2345</v>
      </c>
      <c r="P994" s="21" t="s">
        <v>4288</v>
      </c>
      <c r="Q994" s="21">
        <v>136</v>
      </c>
      <c r="R994" s="21">
        <v>62</v>
      </c>
      <c r="S994" s="21">
        <v>531</v>
      </c>
      <c r="T994" s="21">
        <v>729</v>
      </c>
      <c r="U994" s="21">
        <v>0.18659999999999999</v>
      </c>
      <c r="V994" s="21">
        <v>8.5000000000000006E-2</v>
      </c>
      <c r="W994" s="21">
        <v>0.27160000000000001</v>
      </c>
      <c r="X994" s="21" t="s">
        <v>2015</v>
      </c>
      <c r="Y994" s="21" t="s">
        <v>2015</v>
      </c>
      <c r="Z994" s="21" t="s">
        <v>2015</v>
      </c>
      <c r="AA994" s="21" t="s">
        <v>2015</v>
      </c>
      <c r="AB994" s="21" t="s">
        <v>2015</v>
      </c>
      <c r="AC994" s="21" t="s">
        <v>2015</v>
      </c>
      <c r="AD994" s="21" t="s">
        <v>2015</v>
      </c>
      <c r="AE994" s="21" t="s">
        <v>2342</v>
      </c>
      <c r="AF994" s="21" t="s">
        <v>2342</v>
      </c>
      <c r="AG994" s="21" t="s">
        <v>2342</v>
      </c>
      <c r="AH994" s="21" t="s">
        <v>2015</v>
      </c>
      <c r="AI994" s="21" t="s">
        <v>2015</v>
      </c>
      <c r="AJ994" s="21" t="s">
        <v>2015</v>
      </c>
      <c r="AK994" s="21" t="s">
        <v>2015</v>
      </c>
      <c r="AL994" s="21" t="s">
        <v>4803</v>
      </c>
    </row>
    <row r="995" spans="1:38" ht="15" customHeight="1">
      <c r="A995" s="21">
        <v>159390</v>
      </c>
      <c r="B995" s="21">
        <v>661878</v>
      </c>
      <c r="C995" s="21" t="s">
        <v>269</v>
      </c>
      <c r="D995" s="21" t="s">
        <v>2257</v>
      </c>
      <c r="E995" s="21" t="s">
        <v>12</v>
      </c>
      <c r="F995" s="21" t="s">
        <v>4874</v>
      </c>
      <c r="G995" s="21" t="s">
        <v>2340</v>
      </c>
      <c r="H995" s="21" t="s">
        <v>2341</v>
      </c>
      <c r="I995" s="21" t="s">
        <v>2015</v>
      </c>
      <c r="J995" s="21" t="s">
        <v>2342</v>
      </c>
      <c r="K995" s="21" t="s">
        <v>1753</v>
      </c>
      <c r="L995" s="21" t="s">
        <v>5294</v>
      </c>
      <c r="M995" s="21"/>
      <c r="N995" s="21" t="s">
        <v>4986</v>
      </c>
      <c r="O995" s="21" t="s">
        <v>2345</v>
      </c>
      <c r="P995" s="21" t="s">
        <v>4286</v>
      </c>
      <c r="Q995" s="21">
        <v>157</v>
      </c>
      <c r="R995" s="21">
        <v>56</v>
      </c>
      <c r="S995" s="21">
        <v>753</v>
      </c>
      <c r="T995" s="21">
        <v>966</v>
      </c>
      <c r="U995" s="21">
        <v>0.16250000000000001</v>
      </c>
      <c r="V995" s="21">
        <v>5.8000000000000003E-2</v>
      </c>
      <c r="W995" s="21">
        <v>0.2205</v>
      </c>
      <c r="X995" s="21" t="s">
        <v>2015</v>
      </c>
      <c r="Y995" s="21" t="s">
        <v>2015</v>
      </c>
      <c r="Z995" s="21" t="s">
        <v>2015</v>
      </c>
      <c r="AA995" s="21" t="s">
        <v>2015</v>
      </c>
      <c r="AB995" s="21" t="s">
        <v>2015</v>
      </c>
      <c r="AC995" s="21" t="s">
        <v>2015</v>
      </c>
      <c r="AD995" s="21" t="s">
        <v>2015</v>
      </c>
      <c r="AE995" s="21" t="s">
        <v>2015</v>
      </c>
      <c r="AF995" s="21" t="s">
        <v>2015</v>
      </c>
      <c r="AG995" s="21" t="s">
        <v>2015</v>
      </c>
      <c r="AH995" s="21" t="s">
        <v>2342</v>
      </c>
      <c r="AI995" s="21" t="s">
        <v>2342</v>
      </c>
      <c r="AJ995" s="21" t="s">
        <v>2342</v>
      </c>
      <c r="AK995" s="21" t="s">
        <v>2342</v>
      </c>
      <c r="AL995" s="21" t="s">
        <v>4803</v>
      </c>
    </row>
    <row r="996" spans="1:38" ht="15" customHeight="1">
      <c r="A996" s="21">
        <v>159888</v>
      </c>
      <c r="B996" s="21">
        <v>661879</v>
      </c>
      <c r="C996" s="21" t="s">
        <v>277</v>
      </c>
      <c r="D996" s="21" t="s">
        <v>2266</v>
      </c>
      <c r="E996" s="21" t="s">
        <v>12</v>
      </c>
      <c r="F996" s="21" t="s">
        <v>4863</v>
      </c>
      <c r="G996" s="21" t="s">
        <v>2340</v>
      </c>
      <c r="H996" s="21" t="s">
        <v>2341</v>
      </c>
      <c r="I996" s="21" t="s">
        <v>2015</v>
      </c>
      <c r="J996" s="21" t="s">
        <v>2342</v>
      </c>
      <c r="K996" s="21" t="s">
        <v>1698</v>
      </c>
      <c r="L996" s="21" t="s">
        <v>4332</v>
      </c>
      <c r="M996" s="21"/>
      <c r="N996" s="21" t="s">
        <v>2501</v>
      </c>
      <c r="O996" s="21" t="s">
        <v>2345</v>
      </c>
      <c r="P996" s="21" t="s">
        <v>4333</v>
      </c>
      <c r="Q996" s="21">
        <v>389</v>
      </c>
      <c r="R996" s="21">
        <v>0</v>
      </c>
      <c r="S996" s="21">
        <v>23</v>
      </c>
      <c r="T996" s="21">
        <v>412</v>
      </c>
      <c r="U996" s="21">
        <v>0.94420000000000004</v>
      </c>
      <c r="V996" s="21">
        <v>0</v>
      </c>
      <c r="W996" s="21">
        <v>0.94420000000000004</v>
      </c>
      <c r="X996" s="21" t="s">
        <v>2342</v>
      </c>
      <c r="Y996" s="21" t="s">
        <v>2342</v>
      </c>
      <c r="Z996" s="21" t="s">
        <v>2342</v>
      </c>
      <c r="AA996" s="21" t="s">
        <v>2342</v>
      </c>
      <c r="AB996" s="21" t="s">
        <v>2342</v>
      </c>
      <c r="AC996" s="21" t="s">
        <v>2342</v>
      </c>
      <c r="AD996" s="21" t="s">
        <v>2342</v>
      </c>
      <c r="AE996" s="21" t="s">
        <v>2015</v>
      </c>
      <c r="AF996" s="21" t="s">
        <v>2015</v>
      </c>
      <c r="AG996" s="21" t="s">
        <v>2015</v>
      </c>
      <c r="AH996" s="21" t="s">
        <v>2015</v>
      </c>
      <c r="AI996" s="21" t="s">
        <v>2015</v>
      </c>
      <c r="AJ996" s="21" t="s">
        <v>2015</v>
      </c>
      <c r="AK996" s="21" t="s">
        <v>2015</v>
      </c>
      <c r="AL996" s="21" t="s">
        <v>4802</v>
      </c>
    </row>
    <row r="997" spans="1:38" ht="15" customHeight="1">
      <c r="A997" s="21">
        <v>159888</v>
      </c>
      <c r="B997" s="21">
        <v>661880</v>
      </c>
      <c r="C997" s="21" t="s">
        <v>277</v>
      </c>
      <c r="D997" s="21" t="s">
        <v>2266</v>
      </c>
      <c r="E997" s="21" t="s">
        <v>12</v>
      </c>
      <c r="F997" s="21" t="s">
        <v>4863</v>
      </c>
      <c r="G997" s="21" t="s">
        <v>2340</v>
      </c>
      <c r="H997" s="21" t="s">
        <v>2341</v>
      </c>
      <c r="I997" s="21" t="s">
        <v>2015</v>
      </c>
      <c r="J997" s="21" t="s">
        <v>2342</v>
      </c>
      <c r="K997" s="21" t="s">
        <v>1783</v>
      </c>
      <c r="L997" s="21" t="s">
        <v>5301</v>
      </c>
      <c r="M997" s="21"/>
      <c r="N997" s="21" t="s">
        <v>2501</v>
      </c>
      <c r="O997" s="21" t="s">
        <v>2345</v>
      </c>
      <c r="P997" s="21" t="s">
        <v>4334</v>
      </c>
      <c r="Q997" s="21">
        <v>447</v>
      </c>
      <c r="R997" s="21">
        <v>0</v>
      </c>
      <c r="S997" s="21">
        <v>13</v>
      </c>
      <c r="T997" s="21">
        <v>460</v>
      </c>
      <c r="U997" s="21">
        <v>0.97170000000000001</v>
      </c>
      <c r="V997" s="21">
        <v>0</v>
      </c>
      <c r="W997" s="21">
        <v>0.97170000000000001</v>
      </c>
      <c r="X997" s="21" t="s">
        <v>2342</v>
      </c>
      <c r="Y997" s="21" t="s">
        <v>2342</v>
      </c>
      <c r="Z997" s="21" t="s">
        <v>2342</v>
      </c>
      <c r="AA997" s="21" t="s">
        <v>2342</v>
      </c>
      <c r="AB997" s="21" t="s">
        <v>2342</v>
      </c>
      <c r="AC997" s="21" t="s">
        <v>2342</v>
      </c>
      <c r="AD997" s="21" t="s">
        <v>2342</v>
      </c>
      <c r="AE997" s="21" t="s">
        <v>2015</v>
      </c>
      <c r="AF997" s="21" t="s">
        <v>2015</v>
      </c>
      <c r="AG997" s="21" t="s">
        <v>2015</v>
      </c>
      <c r="AH997" s="21" t="s">
        <v>2015</v>
      </c>
      <c r="AI997" s="21" t="s">
        <v>2015</v>
      </c>
      <c r="AJ997" s="21" t="s">
        <v>2015</v>
      </c>
      <c r="AK997" s="21" t="s">
        <v>2015</v>
      </c>
      <c r="AL997" s="21" t="s">
        <v>4802</v>
      </c>
    </row>
    <row r="998" spans="1:38" ht="15" customHeight="1">
      <c r="A998" s="21">
        <v>159888</v>
      </c>
      <c r="B998" s="21">
        <v>661881</v>
      </c>
      <c r="C998" s="21" t="s">
        <v>277</v>
      </c>
      <c r="D998" s="21" t="s">
        <v>2266</v>
      </c>
      <c r="E998" s="21" t="s">
        <v>12</v>
      </c>
      <c r="F998" s="21" t="s">
        <v>4863</v>
      </c>
      <c r="G998" s="21" t="s">
        <v>2340</v>
      </c>
      <c r="H998" s="21" t="s">
        <v>2341</v>
      </c>
      <c r="I998" s="21" t="s">
        <v>2015</v>
      </c>
      <c r="J998" s="21" t="s">
        <v>2342</v>
      </c>
      <c r="K998" s="21" t="s">
        <v>1785</v>
      </c>
      <c r="L998" s="21" t="s">
        <v>4336</v>
      </c>
      <c r="M998" s="21"/>
      <c r="N998" s="21" t="s">
        <v>2501</v>
      </c>
      <c r="O998" s="21" t="s">
        <v>2345</v>
      </c>
      <c r="P998" s="21" t="s">
        <v>3111</v>
      </c>
      <c r="Q998" s="21">
        <v>425</v>
      </c>
      <c r="R998" s="21">
        <v>0</v>
      </c>
      <c r="S998" s="21">
        <v>25</v>
      </c>
      <c r="T998" s="21">
        <v>450</v>
      </c>
      <c r="U998" s="21">
        <v>0.94440000000000002</v>
      </c>
      <c r="V998" s="21">
        <v>0</v>
      </c>
      <c r="W998" s="21">
        <v>0.94440000000000002</v>
      </c>
      <c r="X998" s="21" t="s">
        <v>2342</v>
      </c>
      <c r="Y998" s="21" t="s">
        <v>2342</v>
      </c>
      <c r="Z998" s="21" t="s">
        <v>2342</v>
      </c>
      <c r="AA998" s="21" t="s">
        <v>2342</v>
      </c>
      <c r="AB998" s="21" t="s">
        <v>2342</v>
      </c>
      <c r="AC998" s="21" t="s">
        <v>2342</v>
      </c>
      <c r="AD998" s="21" t="s">
        <v>2342</v>
      </c>
      <c r="AE998" s="21" t="s">
        <v>2015</v>
      </c>
      <c r="AF998" s="21" t="s">
        <v>2015</v>
      </c>
      <c r="AG998" s="21" t="s">
        <v>2015</v>
      </c>
      <c r="AH998" s="21" t="s">
        <v>2015</v>
      </c>
      <c r="AI998" s="21" t="s">
        <v>2015</v>
      </c>
      <c r="AJ998" s="21" t="s">
        <v>2015</v>
      </c>
      <c r="AK998" s="21" t="s">
        <v>2015</v>
      </c>
      <c r="AL998" s="21" t="s">
        <v>4802</v>
      </c>
    </row>
    <row r="999" spans="1:38" ht="15" customHeight="1">
      <c r="A999" s="21">
        <v>159888</v>
      </c>
      <c r="B999" s="21">
        <v>661882</v>
      </c>
      <c r="C999" s="21" t="s">
        <v>277</v>
      </c>
      <c r="D999" s="21" t="s">
        <v>2266</v>
      </c>
      <c r="E999" s="21" t="s">
        <v>12</v>
      </c>
      <c r="F999" s="21" t="s">
        <v>4863</v>
      </c>
      <c r="G999" s="21" t="s">
        <v>2340</v>
      </c>
      <c r="H999" s="21" t="s">
        <v>2341</v>
      </c>
      <c r="I999" s="21" t="s">
        <v>2015</v>
      </c>
      <c r="J999" s="21" t="s">
        <v>2342</v>
      </c>
      <c r="K999" s="21" t="s">
        <v>1786</v>
      </c>
      <c r="L999" s="21" t="s">
        <v>4337</v>
      </c>
      <c r="M999" s="21"/>
      <c r="N999" s="21" t="s">
        <v>4338</v>
      </c>
      <c r="O999" s="21" t="s">
        <v>2345</v>
      </c>
      <c r="P999" s="21" t="s">
        <v>4339</v>
      </c>
      <c r="Q999" s="21">
        <v>104</v>
      </c>
      <c r="R999" s="21">
        <v>0</v>
      </c>
      <c r="S999" s="21">
        <v>339</v>
      </c>
      <c r="T999" s="21">
        <v>443</v>
      </c>
      <c r="U999" s="21">
        <v>0.23480000000000001</v>
      </c>
      <c r="V999" s="21">
        <v>0</v>
      </c>
      <c r="W999" s="21">
        <v>0.23480000000000001</v>
      </c>
      <c r="X999" s="21" t="s">
        <v>2015</v>
      </c>
      <c r="Y999" s="21" t="s">
        <v>2342</v>
      </c>
      <c r="Z999" s="21" t="s">
        <v>2342</v>
      </c>
      <c r="AA999" s="21" t="s">
        <v>2342</v>
      </c>
      <c r="AB999" s="21" t="s">
        <v>2342</v>
      </c>
      <c r="AC999" s="21" t="s">
        <v>2342</v>
      </c>
      <c r="AD999" s="21" t="s">
        <v>2342</v>
      </c>
      <c r="AE999" s="21" t="s">
        <v>2015</v>
      </c>
      <c r="AF999" s="21" t="s">
        <v>2015</v>
      </c>
      <c r="AG999" s="21" t="s">
        <v>2015</v>
      </c>
      <c r="AH999" s="21" t="s">
        <v>2015</v>
      </c>
      <c r="AI999" s="21" t="s">
        <v>2015</v>
      </c>
      <c r="AJ999" s="21" t="s">
        <v>2015</v>
      </c>
      <c r="AK999" s="21" t="s">
        <v>2015</v>
      </c>
      <c r="AL999" s="21" t="s">
        <v>4802</v>
      </c>
    </row>
    <row r="1000" spans="1:38" ht="15" customHeight="1">
      <c r="A1000" s="21">
        <v>159888</v>
      </c>
      <c r="B1000" s="21">
        <v>661883</v>
      </c>
      <c r="C1000" s="21" t="s">
        <v>277</v>
      </c>
      <c r="D1000" s="21" t="s">
        <v>2266</v>
      </c>
      <c r="E1000" s="21" t="s">
        <v>12</v>
      </c>
      <c r="F1000" s="21" t="s">
        <v>4863</v>
      </c>
      <c r="G1000" s="21" t="s">
        <v>2340</v>
      </c>
      <c r="H1000" s="21" t="s">
        <v>2341</v>
      </c>
      <c r="I1000" s="21" t="s">
        <v>2015</v>
      </c>
      <c r="J1000" s="21" t="s">
        <v>2342</v>
      </c>
      <c r="K1000" s="21" t="s">
        <v>1531</v>
      </c>
      <c r="L1000" s="21" t="s">
        <v>4340</v>
      </c>
      <c r="M1000" s="21"/>
      <c r="N1000" s="21" t="s">
        <v>2501</v>
      </c>
      <c r="O1000" s="21" t="s">
        <v>2345</v>
      </c>
      <c r="P1000" s="21" t="s">
        <v>3809</v>
      </c>
      <c r="Q1000" s="21">
        <v>235</v>
      </c>
      <c r="R1000" s="21">
        <v>0</v>
      </c>
      <c r="S1000" s="21">
        <v>146</v>
      </c>
      <c r="T1000" s="21">
        <v>381</v>
      </c>
      <c r="U1000" s="21">
        <v>0.61680000000000001</v>
      </c>
      <c r="V1000" s="21">
        <v>0</v>
      </c>
      <c r="W1000" s="21">
        <v>0.61680000000000001</v>
      </c>
      <c r="X1000" s="21" t="s">
        <v>2342</v>
      </c>
      <c r="Y1000" s="21" t="s">
        <v>2342</v>
      </c>
      <c r="Z1000" s="21" t="s">
        <v>2342</v>
      </c>
      <c r="AA1000" s="21" t="s">
        <v>2342</v>
      </c>
      <c r="AB1000" s="21" t="s">
        <v>2342</v>
      </c>
      <c r="AC1000" s="21" t="s">
        <v>2342</v>
      </c>
      <c r="AD1000" s="21" t="s">
        <v>2342</v>
      </c>
      <c r="AE1000" s="21" t="s">
        <v>2342</v>
      </c>
      <c r="AF1000" s="21" t="s">
        <v>2342</v>
      </c>
      <c r="AG1000" s="21" t="s">
        <v>2342</v>
      </c>
      <c r="AH1000" s="21" t="s">
        <v>2015</v>
      </c>
      <c r="AI1000" s="21" t="s">
        <v>2015</v>
      </c>
      <c r="AJ1000" s="21" t="s">
        <v>2015</v>
      </c>
      <c r="AK1000" s="21" t="s">
        <v>2015</v>
      </c>
      <c r="AL1000" s="21" t="s">
        <v>4802</v>
      </c>
    </row>
    <row r="1001" spans="1:38" ht="15" customHeight="1">
      <c r="A1001" s="21">
        <v>159888</v>
      </c>
      <c r="B1001" s="21">
        <v>661884</v>
      </c>
      <c r="C1001" s="21" t="s">
        <v>277</v>
      </c>
      <c r="D1001" s="21" t="s">
        <v>2266</v>
      </c>
      <c r="E1001" s="21" t="s">
        <v>12</v>
      </c>
      <c r="F1001" s="21" t="s">
        <v>4863</v>
      </c>
      <c r="G1001" s="21" t="s">
        <v>2340</v>
      </c>
      <c r="H1001" s="21" t="s">
        <v>2341</v>
      </c>
      <c r="I1001" s="21" t="s">
        <v>2015</v>
      </c>
      <c r="J1001" s="21" t="s">
        <v>2342</v>
      </c>
      <c r="K1001" s="21" t="s">
        <v>1787</v>
      </c>
      <c r="L1001" s="21" t="s">
        <v>4341</v>
      </c>
      <c r="M1001" s="21"/>
      <c r="N1001" s="21" t="s">
        <v>2501</v>
      </c>
      <c r="O1001" s="21" t="s">
        <v>2345</v>
      </c>
      <c r="P1001" s="21" t="s">
        <v>4339</v>
      </c>
      <c r="Q1001" s="21">
        <v>191</v>
      </c>
      <c r="R1001" s="21">
        <v>0</v>
      </c>
      <c r="S1001" s="21">
        <v>260</v>
      </c>
      <c r="T1001" s="21">
        <v>451</v>
      </c>
      <c r="U1001" s="21">
        <v>0.42349999999999999</v>
      </c>
      <c r="V1001" s="21">
        <v>0</v>
      </c>
      <c r="W1001" s="21">
        <v>0.42349999999999999</v>
      </c>
      <c r="X1001" s="21" t="s">
        <v>2015</v>
      </c>
      <c r="Y1001" s="21" t="s">
        <v>2342</v>
      </c>
      <c r="Z1001" s="21" t="s">
        <v>2342</v>
      </c>
      <c r="AA1001" s="21" t="s">
        <v>2342</v>
      </c>
      <c r="AB1001" s="21" t="s">
        <v>2342</v>
      </c>
      <c r="AC1001" s="21" t="s">
        <v>2342</v>
      </c>
      <c r="AD1001" s="21" t="s">
        <v>2342</v>
      </c>
      <c r="AE1001" s="21" t="s">
        <v>2015</v>
      </c>
      <c r="AF1001" s="21" t="s">
        <v>2015</v>
      </c>
      <c r="AG1001" s="21" t="s">
        <v>2015</v>
      </c>
      <c r="AH1001" s="21" t="s">
        <v>2015</v>
      </c>
      <c r="AI1001" s="21" t="s">
        <v>2015</v>
      </c>
      <c r="AJ1001" s="21" t="s">
        <v>2015</v>
      </c>
      <c r="AK1001" s="21" t="s">
        <v>2015</v>
      </c>
      <c r="AL1001" s="21" t="s">
        <v>4802</v>
      </c>
    </row>
    <row r="1002" spans="1:38" ht="15" customHeight="1">
      <c r="A1002" s="21">
        <v>159888</v>
      </c>
      <c r="B1002" s="21">
        <v>661886</v>
      </c>
      <c r="C1002" s="21" t="s">
        <v>277</v>
      </c>
      <c r="D1002" s="21" t="s">
        <v>2266</v>
      </c>
      <c r="E1002" s="21" t="s">
        <v>12</v>
      </c>
      <c r="F1002" s="21" t="s">
        <v>4863</v>
      </c>
      <c r="G1002" s="21" t="s">
        <v>2340</v>
      </c>
      <c r="H1002" s="21" t="s">
        <v>2341</v>
      </c>
      <c r="I1002" s="21" t="s">
        <v>2015</v>
      </c>
      <c r="J1002" s="21" t="s">
        <v>2342</v>
      </c>
      <c r="K1002" s="21" t="s">
        <v>1789</v>
      </c>
      <c r="L1002" s="21" t="s">
        <v>4343</v>
      </c>
      <c r="M1002" s="21"/>
      <c r="N1002" s="21" t="s">
        <v>2501</v>
      </c>
      <c r="O1002" s="21" t="s">
        <v>2345</v>
      </c>
      <c r="P1002" s="21" t="s">
        <v>3808</v>
      </c>
      <c r="Q1002" s="21">
        <v>163</v>
      </c>
      <c r="R1002" s="21">
        <v>0</v>
      </c>
      <c r="S1002" s="21">
        <v>95</v>
      </c>
      <c r="T1002" s="21">
        <v>258</v>
      </c>
      <c r="U1002" s="21">
        <v>0.63180000000000003</v>
      </c>
      <c r="V1002" s="21">
        <v>0</v>
      </c>
      <c r="W1002" s="21">
        <v>0.63180000000000003</v>
      </c>
      <c r="X1002" s="21" t="s">
        <v>2342</v>
      </c>
      <c r="Y1002" s="21" t="s">
        <v>2342</v>
      </c>
      <c r="Z1002" s="21" t="s">
        <v>2342</v>
      </c>
      <c r="AA1002" s="21" t="s">
        <v>2342</v>
      </c>
      <c r="AB1002" s="21" t="s">
        <v>2342</v>
      </c>
      <c r="AC1002" s="21" t="s">
        <v>2342</v>
      </c>
      <c r="AD1002" s="21" t="s">
        <v>2342</v>
      </c>
      <c r="AE1002" s="21" t="s">
        <v>2015</v>
      </c>
      <c r="AF1002" s="21" t="s">
        <v>2015</v>
      </c>
      <c r="AG1002" s="21" t="s">
        <v>2015</v>
      </c>
      <c r="AH1002" s="21" t="s">
        <v>2015</v>
      </c>
      <c r="AI1002" s="21" t="s">
        <v>2015</v>
      </c>
      <c r="AJ1002" s="21" t="s">
        <v>2015</v>
      </c>
      <c r="AK1002" s="21" t="s">
        <v>2015</v>
      </c>
      <c r="AL1002" s="21" t="s">
        <v>4802</v>
      </c>
    </row>
    <row r="1003" spans="1:38" ht="15" customHeight="1">
      <c r="A1003" s="21">
        <v>159888</v>
      </c>
      <c r="B1003" s="21">
        <v>661887</v>
      </c>
      <c r="C1003" s="21" t="s">
        <v>277</v>
      </c>
      <c r="D1003" s="21" t="s">
        <v>2266</v>
      </c>
      <c r="E1003" s="21" t="s">
        <v>12</v>
      </c>
      <c r="F1003" s="21" t="s">
        <v>4863</v>
      </c>
      <c r="G1003" s="21" t="s">
        <v>2340</v>
      </c>
      <c r="H1003" s="21" t="s">
        <v>2341</v>
      </c>
      <c r="I1003" s="21" t="s">
        <v>2015</v>
      </c>
      <c r="J1003" s="21" t="s">
        <v>2342</v>
      </c>
      <c r="K1003" s="21" t="s">
        <v>494</v>
      </c>
      <c r="L1003" s="21" t="s">
        <v>4344</v>
      </c>
      <c r="M1003" s="21"/>
      <c r="N1003" s="21" t="s">
        <v>2501</v>
      </c>
      <c r="O1003" s="21" t="s">
        <v>2345</v>
      </c>
      <c r="P1003" s="21" t="s">
        <v>4333</v>
      </c>
      <c r="Q1003" s="21">
        <v>392</v>
      </c>
      <c r="R1003" s="21">
        <v>0</v>
      </c>
      <c r="S1003" s="21">
        <v>0</v>
      </c>
      <c r="T1003" s="21">
        <v>392</v>
      </c>
      <c r="U1003" s="21">
        <v>1</v>
      </c>
      <c r="V1003" s="21">
        <v>0</v>
      </c>
      <c r="W1003" s="21">
        <v>1</v>
      </c>
      <c r="X1003" s="21" t="s">
        <v>2342</v>
      </c>
      <c r="Y1003" s="21" t="s">
        <v>2342</v>
      </c>
      <c r="Z1003" s="21" t="s">
        <v>2342</v>
      </c>
      <c r="AA1003" s="21" t="s">
        <v>2342</v>
      </c>
      <c r="AB1003" s="21" t="s">
        <v>2342</v>
      </c>
      <c r="AC1003" s="21" t="s">
        <v>2342</v>
      </c>
      <c r="AD1003" s="21" t="s">
        <v>2342</v>
      </c>
      <c r="AE1003" s="21" t="s">
        <v>2015</v>
      </c>
      <c r="AF1003" s="21" t="s">
        <v>2015</v>
      </c>
      <c r="AG1003" s="21" t="s">
        <v>2015</v>
      </c>
      <c r="AH1003" s="21" t="s">
        <v>2015</v>
      </c>
      <c r="AI1003" s="21" t="s">
        <v>2015</v>
      </c>
      <c r="AJ1003" s="21" t="s">
        <v>2015</v>
      </c>
      <c r="AK1003" s="21" t="s">
        <v>2015</v>
      </c>
      <c r="AL1003" s="21" t="s">
        <v>4802</v>
      </c>
    </row>
    <row r="1004" spans="1:38" ht="15" customHeight="1">
      <c r="A1004" s="21">
        <v>159888</v>
      </c>
      <c r="B1004" s="21">
        <v>661888</v>
      </c>
      <c r="C1004" s="21" t="s">
        <v>277</v>
      </c>
      <c r="D1004" s="21" t="s">
        <v>2266</v>
      </c>
      <c r="E1004" s="21" t="s">
        <v>12</v>
      </c>
      <c r="F1004" s="21" t="s">
        <v>4863</v>
      </c>
      <c r="G1004" s="21" t="s">
        <v>2340</v>
      </c>
      <c r="H1004" s="21" t="s">
        <v>2341</v>
      </c>
      <c r="I1004" s="21" t="s">
        <v>2015</v>
      </c>
      <c r="J1004" s="21" t="s">
        <v>2342</v>
      </c>
      <c r="K1004" s="21" t="s">
        <v>1790</v>
      </c>
      <c r="L1004" s="21" t="s">
        <v>5303</v>
      </c>
      <c r="M1004" s="21"/>
      <c r="N1004" s="21" t="s">
        <v>2501</v>
      </c>
      <c r="O1004" s="21" t="s">
        <v>2345</v>
      </c>
      <c r="P1004" s="21" t="s">
        <v>3111</v>
      </c>
      <c r="Q1004" s="21">
        <v>259</v>
      </c>
      <c r="R1004" s="21">
        <v>0</v>
      </c>
      <c r="S1004" s="21">
        <v>88</v>
      </c>
      <c r="T1004" s="21">
        <v>347</v>
      </c>
      <c r="U1004" s="21">
        <v>0.74639999999999995</v>
      </c>
      <c r="V1004" s="21">
        <v>0</v>
      </c>
      <c r="W1004" s="21">
        <v>0.74639999999999995</v>
      </c>
      <c r="X1004" s="21" t="s">
        <v>2342</v>
      </c>
      <c r="Y1004" s="21" t="s">
        <v>2342</v>
      </c>
      <c r="Z1004" s="21" t="s">
        <v>2342</v>
      </c>
      <c r="AA1004" s="21" t="s">
        <v>2342</v>
      </c>
      <c r="AB1004" s="21" t="s">
        <v>2342</v>
      </c>
      <c r="AC1004" s="21" t="s">
        <v>2342</v>
      </c>
      <c r="AD1004" s="21" t="s">
        <v>2342</v>
      </c>
      <c r="AE1004" s="21" t="s">
        <v>2015</v>
      </c>
      <c r="AF1004" s="21" t="s">
        <v>2015</v>
      </c>
      <c r="AG1004" s="21" t="s">
        <v>2015</v>
      </c>
      <c r="AH1004" s="21" t="s">
        <v>2015</v>
      </c>
      <c r="AI1004" s="21" t="s">
        <v>2015</v>
      </c>
      <c r="AJ1004" s="21" t="s">
        <v>2015</v>
      </c>
      <c r="AK1004" s="21" t="s">
        <v>2015</v>
      </c>
      <c r="AL1004" s="21" t="s">
        <v>4802</v>
      </c>
    </row>
    <row r="1005" spans="1:38" ht="15" customHeight="1">
      <c r="A1005" s="21">
        <v>159888</v>
      </c>
      <c r="B1005" s="21">
        <v>661889</v>
      </c>
      <c r="C1005" s="21" t="s">
        <v>277</v>
      </c>
      <c r="D1005" s="21" t="s">
        <v>2266</v>
      </c>
      <c r="E1005" s="21" t="s">
        <v>12</v>
      </c>
      <c r="F1005" s="21" t="s">
        <v>4863</v>
      </c>
      <c r="G1005" s="21" t="s">
        <v>2340</v>
      </c>
      <c r="H1005" s="21" t="s">
        <v>2341</v>
      </c>
      <c r="I1005" s="21" t="s">
        <v>2015</v>
      </c>
      <c r="J1005" s="21" t="s">
        <v>2342</v>
      </c>
      <c r="K1005" s="21" t="s">
        <v>1791</v>
      </c>
      <c r="L1005" s="21" t="s">
        <v>4345</v>
      </c>
      <c r="M1005" s="21"/>
      <c r="N1005" s="21" t="s">
        <v>2501</v>
      </c>
      <c r="O1005" s="21" t="s">
        <v>2345</v>
      </c>
      <c r="P1005" s="21" t="s">
        <v>3058</v>
      </c>
      <c r="Q1005" s="21">
        <v>296</v>
      </c>
      <c r="R1005" s="21">
        <v>0</v>
      </c>
      <c r="S1005" s="21">
        <v>15</v>
      </c>
      <c r="T1005" s="21">
        <v>311</v>
      </c>
      <c r="U1005" s="21">
        <v>0.95179999999999998</v>
      </c>
      <c r="V1005" s="21">
        <v>0</v>
      </c>
      <c r="W1005" s="21">
        <v>0.95179999999999998</v>
      </c>
      <c r="X1005" s="21" t="s">
        <v>2015</v>
      </c>
      <c r="Y1005" s="21" t="s">
        <v>2342</v>
      </c>
      <c r="Z1005" s="21" t="s">
        <v>2342</v>
      </c>
      <c r="AA1005" s="21" t="s">
        <v>2342</v>
      </c>
      <c r="AB1005" s="21" t="s">
        <v>2342</v>
      </c>
      <c r="AC1005" s="21" t="s">
        <v>2342</v>
      </c>
      <c r="AD1005" s="21" t="s">
        <v>2342</v>
      </c>
      <c r="AE1005" s="21" t="s">
        <v>2015</v>
      </c>
      <c r="AF1005" s="21" t="s">
        <v>2015</v>
      </c>
      <c r="AG1005" s="21" t="s">
        <v>2015</v>
      </c>
      <c r="AH1005" s="21" t="s">
        <v>2015</v>
      </c>
      <c r="AI1005" s="21" t="s">
        <v>2015</v>
      </c>
      <c r="AJ1005" s="21" t="s">
        <v>2015</v>
      </c>
      <c r="AK1005" s="21" t="s">
        <v>2015</v>
      </c>
      <c r="AL1005" s="21" t="s">
        <v>4802</v>
      </c>
    </row>
    <row r="1006" spans="1:38" ht="15" customHeight="1">
      <c r="A1006" s="21">
        <v>159888</v>
      </c>
      <c r="B1006" s="21">
        <v>661890</v>
      </c>
      <c r="C1006" s="21" t="s">
        <v>277</v>
      </c>
      <c r="D1006" s="21" t="s">
        <v>2266</v>
      </c>
      <c r="E1006" s="21" t="s">
        <v>12</v>
      </c>
      <c r="F1006" s="21" t="s">
        <v>4863</v>
      </c>
      <c r="G1006" s="21" t="s">
        <v>2340</v>
      </c>
      <c r="H1006" s="21" t="s">
        <v>2341</v>
      </c>
      <c r="I1006" s="21" t="s">
        <v>2015</v>
      </c>
      <c r="J1006" s="21" t="s">
        <v>2342</v>
      </c>
      <c r="K1006" s="21" t="s">
        <v>1030</v>
      </c>
      <c r="L1006" s="21" t="s">
        <v>4348</v>
      </c>
      <c r="M1006" s="21"/>
      <c r="N1006" s="21" t="s">
        <v>2501</v>
      </c>
      <c r="O1006" s="21" t="s">
        <v>2345</v>
      </c>
      <c r="P1006" s="21" t="s">
        <v>3809</v>
      </c>
      <c r="Q1006" s="21">
        <v>267</v>
      </c>
      <c r="R1006" s="21">
        <v>0</v>
      </c>
      <c r="S1006" s="21">
        <v>13</v>
      </c>
      <c r="T1006" s="21">
        <v>280</v>
      </c>
      <c r="U1006" s="21">
        <v>0.9536</v>
      </c>
      <c r="V1006" s="21">
        <v>0</v>
      </c>
      <c r="W1006" s="21">
        <v>0.9536</v>
      </c>
      <c r="X1006" s="21" t="s">
        <v>2342</v>
      </c>
      <c r="Y1006" s="21" t="s">
        <v>2342</v>
      </c>
      <c r="Z1006" s="21" t="s">
        <v>2342</v>
      </c>
      <c r="AA1006" s="21" t="s">
        <v>2342</v>
      </c>
      <c r="AB1006" s="21" t="s">
        <v>2342</v>
      </c>
      <c r="AC1006" s="21" t="s">
        <v>2342</v>
      </c>
      <c r="AD1006" s="21" t="s">
        <v>2342</v>
      </c>
      <c r="AE1006" s="21" t="s">
        <v>2015</v>
      </c>
      <c r="AF1006" s="21" t="s">
        <v>2015</v>
      </c>
      <c r="AG1006" s="21" t="s">
        <v>2015</v>
      </c>
      <c r="AH1006" s="21" t="s">
        <v>2015</v>
      </c>
      <c r="AI1006" s="21" t="s">
        <v>2015</v>
      </c>
      <c r="AJ1006" s="21" t="s">
        <v>2015</v>
      </c>
      <c r="AK1006" s="21" t="s">
        <v>2015</v>
      </c>
      <c r="AL1006" s="21" t="s">
        <v>4802</v>
      </c>
    </row>
    <row r="1007" spans="1:38" ht="15" customHeight="1">
      <c r="A1007" s="21">
        <v>159888</v>
      </c>
      <c r="B1007" s="21">
        <v>661892</v>
      </c>
      <c r="C1007" s="21" t="s">
        <v>277</v>
      </c>
      <c r="D1007" s="21" t="s">
        <v>2266</v>
      </c>
      <c r="E1007" s="21" t="s">
        <v>12</v>
      </c>
      <c r="F1007" s="21" t="s">
        <v>4863</v>
      </c>
      <c r="G1007" s="21" t="s">
        <v>2340</v>
      </c>
      <c r="H1007" s="21" t="s">
        <v>2341</v>
      </c>
      <c r="I1007" s="21" t="s">
        <v>2015</v>
      </c>
      <c r="J1007" s="21" t="s">
        <v>2342</v>
      </c>
      <c r="K1007" s="21" t="s">
        <v>661</v>
      </c>
      <c r="L1007" s="21" t="s">
        <v>4351</v>
      </c>
      <c r="M1007" s="21"/>
      <c r="N1007" s="21" t="s">
        <v>2501</v>
      </c>
      <c r="O1007" s="21" t="s">
        <v>2345</v>
      </c>
      <c r="P1007" s="21" t="s">
        <v>3808</v>
      </c>
      <c r="Q1007" s="21">
        <v>133</v>
      </c>
      <c r="R1007" s="21">
        <v>0</v>
      </c>
      <c r="S1007" s="21">
        <v>210</v>
      </c>
      <c r="T1007" s="21">
        <v>343</v>
      </c>
      <c r="U1007" s="21">
        <v>0.38779999999999998</v>
      </c>
      <c r="V1007" s="21">
        <v>0</v>
      </c>
      <c r="W1007" s="21">
        <v>0.38779999999999998</v>
      </c>
      <c r="X1007" s="21" t="s">
        <v>2015</v>
      </c>
      <c r="Y1007" s="21" t="s">
        <v>2342</v>
      </c>
      <c r="Z1007" s="21" t="s">
        <v>2342</v>
      </c>
      <c r="AA1007" s="21" t="s">
        <v>2342</v>
      </c>
      <c r="AB1007" s="21" t="s">
        <v>2342</v>
      </c>
      <c r="AC1007" s="21" t="s">
        <v>2342</v>
      </c>
      <c r="AD1007" s="21" t="s">
        <v>2342</v>
      </c>
      <c r="AE1007" s="21" t="s">
        <v>2015</v>
      </c>
      <c r="AF1007" s="21" t="s">
        <v>2015</v>
      </c>
      <c r="AG1007" s="21" t="s">
        <v>2015</v>
      </c>
      <c r="AH1007" s="21" t="s">
        <v>2015</v>
      </c>
      <c r="AI1007" s="21" t="s">
        <v>2015</v>
      </c>
      <c r="AJ1007" s="21" t="s">
        <v>2015</v>
      </c>
      <c r="AK1007" s="21" t="s">
        <v>2015</v>
      </c>
      <c r="AL1007" s="21" t="s">
        <v>4802</v>
      </c>
    </row>
    <row r="1008" spans="1:38" ht="15" customHeight="1">
      <c r="A1008" s="21">
        <v>159888</v>
      </c>
      <c r="B1008" s="21">
        <v>661893</v>
      </c>
      <c r="C1008" s="21" t="s">
        <v>277</v>
      </c>
      <c r="D1008" s="21" t="s">
        <v>2266</v>
      </c>
      <c r="E1008" s="21" t="s">
        <v>12</v>
      </c>
      <c r="F1008" s="21" t="s">
        <v>4863</v>
      </c>
      <c r="G1008" s="21" t="s">
        <v>2340</v>
      </c>
      <c r="H1008" s="21" t="s">
        <v>2341</v>
      </c>
      <c r="I1008" s="21" t="s">
        <v>2015</v>
      </c>
      <c r="J1008" s="21" t="s">
        <v>2342</v>
      </c>
      <c r="K1008" s="21" t="s">
        <v>1179</v>
      </c>
      <c r="L1008" s="21" t="s">
        <v>4356</v>
      </c>
      <c r="M1008" s="21"/>
      <c r="N1008" s="21" t="s">
        <v>2501</v>
      </c>
      <c r="O1008" s="21" t="s">
        <v>2345</v>
      </c>
      <c r="P1008" s="21" t="s">
        <v>3808</v>
      </c>
      <c r="Q1008" s="21">
        <v>170</v>
      </c>
      <c r="R1008" s="21">
        <v>0</v>
      </c>
      <c r="S1008" s="21">
        <v>144</v>
      </c>
      <c r="T1008" s="21">
        <v>314</v>
      </c>
      <c r="U1008" s="21">
        <v>0.54139999999999999</v>
      </c>
      <c r="V1008" s="21">
        <v>0</v>
      </c>
      <c r="W1008" s="21">
        <v>0.54139999999999999</v>
      </c>
      <c r="X1008" s="21" t="s">
        <v>2015</v>
      </c>
      <c r="Y1008" s="21" t="s">
        <v>2342</v>
      </c>
      <c r="Z1008" s="21" t="s">
        <v>2342</v>
      </c>
      <c r="AA1008" s="21" t="s">
        <v>2342</v>
      </c>
      <c r="AB1008" s="21" t="s">
        <v>2342</v>
      </c>
      <c r="AC1008" s="21" t="s">
        <v>2342</v>
      </c>
      <c r="AD1008" s="21" t="s">
        <v>2342</v>
      </c>
      <c r="AE1008" s="21" t="s">
        <v>2015</v>
      </c>
      <c r="AF1008" s="21" t="s">
        <v>2015</v>
      </c>
      <c r="AG1008" s="21" t="s">
        <v>2015</v>
      </c>
      <c r="AH1008" s="21" t="s">
        <v>2015</v>
      </c>
      <c r="AI1008" s="21" t="s">
        <v>2015</v>
      </c>
      <c r="AJ1008" s="21" t="s">
        <v>2015</v>
      </c>
      <c r="AK1008" s="21" t="s">
        <v>2015</v>
      </c>
      <c r="AL1008" s="21" t="s">
        <v>4802</v>
      </c>
    </row>
    <row r="1009" spans="1:38" ht="15" customHeight="1">
      <c r="A1009" s="21">
        <v>159888</v>
      </c>
      <c r="B1009" s="21">
        <v>661895</v>
      </c>
      <c r="C1009" s="21" t="s">
        <v>277</v>
      </c>
      <c r="D1009" s="21" t="s">
        <v>2266</v>
      </c>
      <c r="E1009" s="21" t="s">
        <v>12</v>
      </c>
      <c r="F1009" s="21" t="s">
        <v>4863</v>
      </c>
      <c r="G1009" s="21" t="s">
        <v>2340</v>
      </c>
      <c r="H1009" s="21" t="s">
        <v>2341</v>
      </c>
      <c r="I1009" s="21" t="s">
        <v>2015</v>
      </c>
      <c r="J1009" s="21" t="s">
        <v>2342</v>
      </c>
      <c r="K1009" s="21" t="s">
        <v>1800</v>
      </c>
      <c r="L1009" s="21" t="s">
        <v>4360</v>
      </c>
      <c r="M1009" s="21"/>
      <c r="N1009" s="21" t="s">
        <v>2501</v>
      </c>
      <c r="O1009" s="21" t="s">
        <v>2345</v>
      </c>
      <c r="P1009" s="21" t="s">
        <v>3111</v>
      </c>
      <c r="Q1009" s="21">
        <v>424</v>
      </c>
      <c r="R1009" s="21">
        <v>0</v>
      </c>
      <c r="S1009" s="21">
        <v>0</v>
      </c>
      <c r="T1009" s="21">
        <v>424</v>
      </c>
      <c r="U1009" s="21">
        <v>1</v>
      </c>
      <c r="V1009" s="21">
        <v>0</v>
      </c>
      <c r="W1009" s="21">
        <v>1</v>
      </c>
      <c r="X1009" s="21" t="s">
        <v>2342</v>
      </c>
      <c r="Y1009" s="21" t="s">
        <v>2342</v>
      </c>
      <c r="Z1009" s="21" t="s">
        <v>2342</v>
      </c>
      <c r="AA1009" s="21" t="s">
        <v>2342</v>
      </c>
      <c r="AB1009" s="21" t="s">
        <v>2342</v>
      </c>
      <c r="AC1009" s="21" t="s">
        <v>2342</v>
      </c>
      <c r="AD1009" s="21" t="s">
        <v>2342</v>
      </c>
      <c r="AE1009" s="21" t="s">
        <v>2015</v>
      </c>
      <c r="AF1009" s="21" t="s">
        <v>2015</v>
      </c>
      <c r="AG1009" s="21" t="s">
        <v>2015</v>
      </c>
      <c r="AH1009" s="21" t="s">
        <v>2015</v>
      </c>
      <c r="AI1009" s="21" t="s">
        <v>2015</v>
      </c>
      <c r="AJ1009" s="21" t="s">
        <v>2015</v>
      </c>
      <c r="AK1009" s="21" t="s">
        <v>2015</v>
      </c>
      <c r="AL1009" s="21" t="s">
        <v>4802</v>
      </c>
    </row>
    <row r="1010" spans="1:38" ht="15" customHeight="1">
      <c r="A1010" s="21">
        <v>159888</v>
      </c>
      <c r="B1010" s="21">
        <v>661896</v>
      </c>
      <c r="C1010" s="21" t="s">
        <v>277</v>
      </c>
      <c r="D1010" s="21" t="s">
        <v>2266</v>
      </c>
      <c r="E1010" s="21" t="s">
        <v>12</v>
      </c>
      <c r="F1010" s="21" t="s">
        <v>4863</v>
      </c>
      <c r="G1010" s="21" t="s">
        <v>2340</v>
      </c>
      <c r="H1010" s="21" t="s">
        <v>2341</v>
      </c>
      <c r="I1010" s="21" t="s">
        <v>2015</v>
      </c>
      <c r="J1010" s="21" t="s">
        <v>2342</v>
      </c>
      <c r="K1010" s="21" t="s">
        <v>434</v>
      </c>
      <c r="L1010" s="21" t="s">
        <v>4361</v>
      </c>
      <c r="M1010" s="21"/>
      <c r="N1010" s="21" t="s">
        <v>2501</v>
      </c>
      <c r="O1010" s="21" t="s">
        <v>2345</v>
      </c>
      <c r="P1010" s="21" t="s">
        <v>4258</v>
      </c>
      <c r="Q1010" s="21">
        <v>84</v>
      </c>
      <c r="R1010" s="21">
        <v>0</v>
      </c>
      <c r="S1010" s="21">
        <v>239</v>
      </c>
      <c r="T1010" s="21">
        <v>323</v>
      </c>
      <c r="U1010" s="21">
        <v>0.2601</v>
      </c>
      <c r="V1010" s="21">
        <v>0</v>
      </c>
      <c r="W1010" s="21">
        <v>0.2601</v>
      </c>
      <c r="X1010" s="21" t="s">
        <v>2015</v>
      </c>
      <c r="Y1010" s="21" t="s">
        <v>2342</v>
      </c>
      <c r="Z1010" s="21" t="s">
        <v>2342</v>
      </c>
      <c r="AA1010" s="21" t="s">
        <v>2342</v>
      </c>
      <c r="AB1010" s="21" t="s">
        <v>2342</v>
      </c>
      <c r="AC1010" s="21" t="s">
        <v>2342</v>
      </c>
      <c r="AD1010" s="21" t="s">
        <v>2342</v>
      </c>
      <c r="AE1010" s="21" t="s">
        <v>2015</v>
      </c>
      <c r="AF1010" s="21" t="s">
        <v>2015</v>
      </c>
      <c r="AG1010" s="21" t="s">
        <v>2015</v>
      </c>
      <c r="AH1010" s="21" t="s">
        <v>2015</v>
      </c>
      <c r="AI1010" s="21" t="s">
        <v>2015</v>
      </c>
      <c r="AJ1010" s="21" t="s">
        <v>2015</v>
      </c>
      <c r="AK1010" s="21" t="s">
        <v>2015</v>
      </c>
      <c r="AL1010" s="21" t="s">
        <v>4802</v>
      </c>
    </row>
    <row r="1011" spans="1:38" ht="15" customHeight="1">
      <c r="A1011" s="21">
        <v>159888</v>
      </c>
      <c r="B1011" s="21">
        <v>661897</v>
      </c>
      <c r="C1011" s="21" t="s">
        <v>277</v>
      </c>
      <c r="D1011" s="21" t="s">
        <v>2266</v>
      </c>
      <c r="E1011" s="21" t="s">
        <v>12</v>
      </c>
      <c r="F1011" s="21" t="s">
        <v>4863</v>
      </c>
      <c r="G1011" s="21" t="s">
        <v>2340</v>
      </c>
      <c r="H1011" s="21" t="s">
        <v>2341</v>
      </c>
      <c r="I1011" s="21" t="s">
        <v>2015</v>
      </c>
      <c r="J1011" s="21" t="s">
        <v>2342</v>
      </c>
      <c r="K1011" s="21" t="s">
        <v>1801</v>
      </c>
      <c r="L1011" s="21" t="s">
        <v>4362</v>
      </c>
      <c r="M1011" s="21"/>
      <c r="N1011" s="21" t="s">
        <v>2501</v>
      </c>
      <c r="O1011" s="21" t="s">
        <v>2345</v>
      </c>
      <c r="P1011" s="21" t="s">
        <v>3111</v>
      </c>
      <c r="Q1011" s="21">
        <v>281</v>
      </c>
      <c r="R1011" s="21">
        <v>0</v>
      </c>
      <c r="S1011" s="21">
        <v>63</v>
      </c>
      <c r="T1011" s="21">
        <v>344</v>
      </c>
      <c r="U1011" s="21">
        <v>0.81689999999999996</v>
      </c>
      <c r="V1011" s="21">
        <v>0</v>
      </c>
      <c r="W1011" s="21">
        <v>0.81689999999999996</v>
      </c>
      <c r="X1011" s="21" t="s">
        <v>2342</v>
      </c>
      <c r="Y1011" s="21" t="s">
        <v>2342</v>
      </c>
      <c r="Z1011" s="21" t="s">
        <v>2342</v>
      </c>
      <c r="AA1011" s="21" t="s">
        <v>2342</v>
      </c>
      <c r="AB1011" s="21" t="s">
        <v>2342</v>
      </c>
      <c r="AC1011" s="21" t="s">
        <v>2342</v>
      </c>
      <c r="AD1011" s="21" t="s">
        <v>2342</v>
      </c>
      <c r="AE1011" s="21" t="s">
        <v>2015</v>
      </c>
      <c r="AF1011" s="21" t="s">
        <v>2015</v>
      </c>
      <c r="AG1011" s="21" t="s">
        <v>2015</v>
      </c>
      <c r="AH1011" s="21" t="s">
        <v>2015</v>
      </c>
      <c r="AI1011" s="21" t="s">
        <v>2015</v>
      </c>
      <c r="AJ1011" s="21" t="s">
        <v>2015</v>
      </c>
      <c r="AK1011" s="21" t="s">
        <v>2015</v>
      </c>
      <c r="AL1011" s="21" t="s">
        <v>4802</v>
      </c>
    </row>
    <row r="1012" spans="1:38" ht="15" customHeight="1">
      <c r="A1012" s="21">
        <v>159888</v>
      </c>
      <c r="B1012" s="21">
        <v>661898</v>
      </c>
      <c r="C1012" s="21" t="s">
        <v>277</v>
      </c>
      <c r="D1012" s="21" t="s">
        <v>2266</v>
      </c>
      <c r="E1012" s="21" t="s">
        <v>12</v>
      </c>
      <c r="F1012" s="21" t="s">
        <v>4863</v>
      </c>
      <c r="G1012" s="21" t="s">
        <v>2340</v>
      </c>
      <c r="H1012" s="21" t="s">
        <v>2341</v>
      </c>
      <c r="I1012" s="21" t="s">
        <v>2015</v>
      </c>
      <c r="J1012" s="21" t="s">
        <v>2342</v>
      </c>
      <c r="K1012" s="21" t="s">
        <v>1802</v>
      </c>
      <c r="L1012" s="21" t="s">
        <v>4365</v>
      </c>
      <c r="M1012" s="21"/>
      <c r="N1012" s="21" t="s">
        <v>2501</v>
      </c>
      <c r="O1012" s="21" t="s">
        <v>2345</v>
      </c>
      <c r="P1012" s="21" t="s">
        <v>4333</v>
      </c>
      <c r="Q1012" s="21">
        <v>433</v>
      </c>
      <c r="R1012" s="21">
        <v>0</v>
      </c>
      <c r="S1012" s="21">
        <v>36</v>
      </c>
      <c r="T1012" s="21">
        <v>469</v>
      </c>
      <c r="U1012" s="21">
        <v>0.92320000000000002</v>
      </c>
      <c r="V1012" s="21">
        <v>0</v>
      </c>
      <c r="W1012" s="21">
        <v>0.92320000000000002</v>
      </c>
      <c r="X1012" s="21" t="s">
        <v>2342</v>
      </c>
      <c r="Y1012" s="21" t="s">
        <v>2342</v>
      </c>
      <c r="Z1012" s="21" t="s">
        <v>2342</v>
      </c>
      <c r="AA1012" s="21" t="s">
        <v>2342</v>
      </c>
      <c r="AB1012" s="21" t="s">
        <v>2342</v>
      </c>
      <c r="AC1012" s="21" t="s">
        <v>2342</v>
      </c>
      <c r="AD1012" s="21" t="s">
        <v>2342</v>
      </c>
      <c r="AE1012" s="21" t="s">
        <v>2015</v>
      </c>
      <c r="AF1012" s="21" t="s">
        <v>2015</v>
      </c>
      <c r="AG1012" s="21" t="s">
        <v>2015</v>
      </c>
      <c r="AH1012" s="21" t="s">
        <v>2015</v>
      </c>
      <c r="AI1012" s="21" t="s">
        <v>2015</v>
      </c>
      <c r="AJ1012" s="21" t="s">
        <v>2015</v>
      </c>
      <c r="AK1012" s="21" t="s">
        <v>2015</v>
      </c>
      <c r="AL1012" s="21" t="s">
        <v>4802</v>
      </c>
    </row>
    <row r="1013" spans="1:38" ht="15" customHeight="1">
      <c r="A1013" s="21">
        <v>159888</v>
      </c>
      <c r="B1013" s="21">
        <v>661899</v>
      </c>
      <c r="C1013" s="21" t="s">
        <v>277</v>
      </c>
      <c r="D1013" s="21" t="s">
        <v>2266</v>
      </c>
      <c r="E1013" s="21" t="s">
        <v>12</v>
      </c>
      <c r="F1013" s="21" t="s">
        <v>4863</v>
      </c>
      <c r="G1013" s="21" t="s">
        <v>2340</v>
      </c>
      <c r="H1013" s="21" t="s">
        <v>2341</v>
      </c>
      <c r="I1013" s="21" t="s">
        <v>2015</v>
      </c>
      <c r="J1013" s="21" t="s">
        <v>2342</v>
      </c>
      <c r="K1013" s="21" t="s">
        <v>1039</v>
      </c>
      <c r="L1013" s="21" t="s">
        <v>4366</v>
      </c>
      <c r="M1013" s="21"/>
      <c r="N1013" s="21" t="s">
        <v>2501</v>
      </c>
      <c r="O1013" s="21" t="s">
        <v>2345</v>
      </c>
      <c r="P1013" s="21" t="s">
        <v>4334</v>
      </c>
      <c r="Q1013" s="21">
        <v>279</v>
      </c>
      <c r="R1013" s="21">
        <v>0</v>
      </c>
      <c r="S1013" s="21">
        <v>77</v>
      </c>
      <c r="T1013" s="21">
        <v>356</v>
      </c>
      <c r="U1013" s="21">
        <v>0.78369999999999995</v>
      </c>
      <c r="V1013" s="21">
        <v>0</v>
      </c>
      <c r="W1013" s="21">
        <v>0.78369999999999995</v>
      </c>
      <c r="X1013" s="21" t="s">
        <v>2342</v>
      </c>
      <c r="Y1013" s="21" t="s">
        <v>2342</v>
      </c>
      <c r="Z1013" s="21" t="s">
        <v>2342</v>
      </c>
      <c r="AA1013" s="21" t="s">
        <v>2342</v>
      </c>
      <c r="AB1013" s="21" t="s">
        <v>2342</v>
      </c>
      <c r="AC1013" s="21" t="s">
        <v>2342</v>
      </c>
      <c r="AD1013" s="21" t="s">
        <v>2342</v>
      </c>
      <c r="AE1013" s="21" t="s">
        <v>2015</v>
      </c>
      <c r="AF1013" s="21" t="s">
        <v>2015</v>
      </c>
      <c r="AG1013" s="21" t="s">
        <v>2015</v>
      </c>
      <c r="AH1013" s="21" t="s">
        <v>2015</v>
      </c>
      <c r="AI1013" s="21" t="s">
        <v>2015</v>
      </c>
      <c r="AJ1013" s="21" t="s">
        <v>2015</v>
      </c>
      <c r="AK1013" s="21" t="s">
        <v>2015</v>
      </c>
      <c r="AL1013" s="21" t="s">
        <v>4802</v>
      </c>
    </row>
    <row r="1014" spans="1:38" ht="15" customHeight="1">
      <c r="A1014" s="21">
        <v>159888</v>
      </c>
      <c r="B1014" s="21">
        <v>661900</v>
      </c>
      <c r="C1014" s="21" t="s">
        <v>277</v>
      </c>
      <c r="D1014" s="21" t="s">
        <v>2266</v>
      </c>
      <c r="E1014" s="21" t="s">
        <v>12</v>
      </c>
      <c r="F1014" s="21" t="s">
        <v>4863</v>
      </c>
      <c r="G1014" s="21" t="s">
        <v>2340</v>
      </c>
      <c r="H1014" s="21" t="s">
        <v>2341</v>
      </c>
      <c r="I1014" s="21" t="s">
        <v>2015</v>
      </c>
      <c r="J1014" s="21" t="s">
        <v>2342</v>
      </c>
      <c r="K1014" s="21" t="s">
        <v>1804</v>
      </c>
      <c r="L1014" s="21" t="s">
        <v>4369</v>
      </c>
      <c r="M1014" s="21"/>
      <c r="N1014" s="21" t="s">
        <v>2501</v>
      </c>
      <c r="O1014" s="21" t="s">
        <v>2345</v>
      </c>
      <c r="P1014" s="21" t="s">
        <v>3809</v>
      </c>
      <c r="Q1014" s="21">
        <v>402</v>
      </c>
      <c r="R1014" s="21">
        <v>0</v>
      </c>
      <c r="S1014" s="21">
        <v>0</v>
      </c>
      <c r="T1014" s="21">
        <v>402</v>
      </c>
      <c r="U1014" s="21">
        <v>1</v>
      </c>
      <c r="V1014" s="21">
        <v>0</v>
      </c>
      <c r="W1014" s="21">
        <v>1</v>
      </c>
      <c r="X1014" s="21" t="s">
        <v>2342</v>
      </c>
      <c r="Y1014" s="21" t="s">
        <v>2342</v>
      </c>
      <c r="Z1014" s="21" t="s">
        <v>2342</v>
      </c>
      <c r="AA1014" s="21" t="s">
        <v>2342</v>
      </c>
      <c r="AB1014" s="21" t="s">
        <v>2342</v>
      </c>
      <c r="AC1014" s="21" t="s">
        <v>2342</v>
      </c>
      <c r="AD1014" s="21" t="s">
        <v>2342</v>
      </c>
      <c r="AE1014" s="21" t="s">
        <v>2015</v>
      </c>
      <c r="AF1014" s="21" t="s">
        <v>2015</v>
      </c>
      <c r="AG1014" s="21" t="s">
        <v>2015</v>
      </c>
      <c r="AH1014" s="21" t="s">
        <v>2015</v>
      </c>
      <c r="AI1014" s="21" t="s">
        <v>2015</v>
      </c>
      <c r="AJ1014" s="21" t="s">
        <v>2015</v>
      </c>
      <c r="AK1014" s="21" t="s">
        <v>2015</v>
      </c>
      <c r="AL1014" s="21" t="s">
        <v>4802</v>
      </c>
    </row>
    <row r="1015" spans="1:38" ht="15" customHeight="1">
      <c r="A1015" s="21">
        <v>159888</v>
      </c>
      <c r="B1015" s="21">
        <v>661904</v>
      </c>
      <c r="C1015" s="21" t="s">
        <v>277</v>
      </c>
      <c r="D1015" s="21" t="s">
        <v>2266</v>
      </c>
      <c r="E1015" s="21" t="s">
        <v>12</v>
      </c>
      <c r="F1015" s="21" t="s">
        <v>4863</v>
      </c>
      <c r="G1015" s="21" t="s">
        <v>2340</v>
      </c>
      <c r="H1015" s="21" t="s">
        <v>2341</v>
      </c>
      <c r="I1015" s="21" t="s">
        <v>2015</v>
      </c>
      <c r="J1015" s="21" t="s">
        <v>2342</v>
      </c>
      <c r="K1015" s="21" t="s">
        <v>1809</v>
      </c>
      <c r="L1015" s="21" t="s">
        <v>4375</v>
      </c>
      <c r="M1015" s="21"/>
      <c r="N1015" s="21" t="s">
        <v>2501</v>
      </c>
      <c r="O1015" s="21" t="s">
        <v>2345</v>
      </c>
      <c r="P1015" s="21" t="s">
        <v>4359</v>
      </c>
      <c r="Q1015" s="21">
        <v>371</v>
      </c>
      <c r="R1015" s="21">
        <v>0</v>
      </c>
      <c r="S1015" s="21">
        <v>0</v>
      </c>
      <c r="T1015" s="21">
        <v>371</v>
      </c>
      <c r="U1015" s="21">
        <v>1</v>
      </c>
      <c r="V1015" s="21">
        <v>0</v>
      </c>
      <c r="W1015" s="21">
        <v>1</v>
      </c>
      <c r="X1015" s="21" t="s">
        <v>2342</v>
      </c>
      <c r="Y1015" s="21" t="s">
        <v>2342</v>
      </c>
      <c r="Z1015" s="21" t="s">
        <v>2342</v>
      </c>
      <c r="AA1015" s="21" t="s">
        <v>2342</v>
      </c>
      <c r="AB1015" s="21" t="s">
        <v>2342</v>
      </c>
      <c r="AC1015" s="21" t="s">
        <v>2342</v>
      </c>
      <c r="AD1015" s="21" t="s">
        <v>2342</v>
      </c>
      <c r="AE1015" s="21" t="s">
        <v>2015</v>
      </c>
      <c r="AF1015" s="21" t="s">
        <v>2015</v>
      </c>
      <c r="AG1015" s="21" t="s">
        <v>2015</v>
      </c>
      <c r="AH1015" s="21" t="s">
        <v>2015</v>
      </c>
      <c r="AI1015" s="21" t="s">
        <v>2015</v>
      </c>
      <c r="AJ1015" s="21" t="s">
        <v>2015</v>
      </c>
      <c r="AK1015" s="21" t="s">
        <v>2015</v>
      </c>
      <c r="AL1015" s="21" t="s">
        <v>4802</v>
      </c>
    </row>
    <row r="1016" spans="1:38" ht="15" customHeight="1">
      <c r="A1016" s="21">
        <v>159888</v>
      </c>
      <c r="B1016" s="21">
        <v>661906</v>
      </c>
      <c r="C1016" s="21" t="s">
        <v>277</v>
      </c>
      <c r="D1016" s="21" t="s">
        <v>2266</v>
      </c>
      <c r="E1016" s="21" t="s">
        <v>12</v>
      </c>
      <c r="F1016" s="21" t="s">
        <v>4863</v>
      </c>
      <c r="G1016" s="21" t="s">
        <v>2340</v>
      </c>
      <c r="H1016" s="21" t="s">
        <v>2341</v>
      </c>
      <c r="I1016" s="21" t="s">
        <v>2015</v>
      </c>
      <c r="J1016" s="21" t="s">
        <v>2342</v>
      </c>
      <c r="K1016" s="21" t="s">
        <v>1325</v>
      </c>
      <c r="L1016" s="21" t="s">
        <v>4376</v>
      </c>
      <c r="M1016" s="21"/>
      <c r="N1016" s="21" t="s">
        <v>2501</v>
      </c>
      <c r="O1016" s="21" t="s">
        <v>2345</v>
      </c>
      <c r="P1016" s="21" t="s">
        <v>3111</v>
      </c>
      <c r="Q1016" s="21">
        <v>238</v>
      </c>
      <c r="R1016" s="21">
        <v>0</v>
      </c>
      <c r="S1016" s="21">
        <v>0</v>
      </c>
      <c r="T1016" s="21">
        <v>238</v>
      </c>
      <c r="U1016" s="21">
        <v>1</v>
      </c>
      <c r="V1016" s="21">
        <v>0</v>
      </c>
      <c r="W1016" s="21">
        <v>1</v>
      </c>
      <c r="X1016" s="21" t="s">
        <v>2342</v>
      </c>
      <c r="Y1016" s="21" t="s">
        <v>2342</v>
      </c>
      <c r="Z1016" s="21" t="s">
        <v>2342</v>
      </c>
      <c r="AA1016" s="21" t="s">
        <v>2342</v>
      </c>
      <c r="AB1016" s="21" t="s">
        <v>2342</v>
      </c>
      <c r="AC1016" s="21" t="s">
        <v>2342</v>
      </c>
      <c r="AD1016" s="21" t="s">
        <v>2342</v>
      </c>
      <c r="AE1016" s="21" t="s">
        <v>2015</v>
      </c>
      <c r="AF1016" s="21" t="s">
        <v>2015</v>
      </c>
      <c r="AG1016" s="21" t="s">
        <v>2015</v>
      </c>
      <c r="AH1016" s="21" t="s">
        <v>2015</v>
      </c>
      <c r="AI1016" s="21" t="s">
        <v>2015</v>
      </c>
      <c r="AJ1016" s="21" t="s">
        <v>2015</v>
      </c>
      <c r="AK1016" s="21" t="s">
        <v>2015</v>
      </c>
      <c r="AL1016" s="21" t="s">
        <v>4802</v>
      </c>
    </row>
    <row r="1017" spans="1:38" ht="15" customHeight="1">
      <c r="A1017" s="21">
        <v>159888</v>
      </c>
      <c r="B1017" s="21">
        <v>661908</v>
      </c>
      <c r="C1017" s="21" t="s">
        <v>277</v>
      </c>
      <c r="D1017" s="21" t="s">
        <v>2266</v>
      </c>
      <c r="E1017" s="21" t="s">
        <v>12</v>
      </c>
      <c r="F1017" s="21" t="s">
        <v>4863</v>
      </c>
      <c r="G1017" s="21" t="s">
        <v>2340</v>
      </c>
      <c r="H1017" s="21" t="s">
        <v>2341</v>
      </c>
      <c r="I1017" s="21" t="s">
        <v>2015</v>
      </c>
      <c r="J1017" s="21" t="s">
        <v>2342</v>
      </c>
      <c r="K1017" s="21" t="s">
        <v>1731</v>
      </c>
      <c r="L1017" s="21" t="s">
        <v>4379</v>
      </c>
      <c r="M1017" s="21"/>
      <c r="N1017" s="21" t="s">
        <v>2501</v>
      </c>
      <c r="O1017" s="21" t="s">
        <v>2345</v>
      </c>
      <c r="P1017" s="21" t="s">
        <v>3111</v>
      </c>
      <c r="Q1017" s="21">
        <v>452</v>
      </c>
      <c r="R1017" s="21">
        <v>0</v>
      </c>
      <c r="S1017" s="21">
        <v>38</v>
      </c>
      <c r="T1017" s="21">
        <v>490</v>
      </c>
      <c r="U1017" s="21">
        <v>0.9224</v>
      </c>
      <c r="V1017" s="21">
        <v>0</v>
      </c>
      <c r="W1017" s="21">
        <v>0.9224</v>
      </c>
      <c r="X1017" s="21" t="s">
        <v>2342</v>
      </c>
      <c r="Y1017" s="21" t="s">
        <v>2342</v>
      </c>
      <c r="Z1017" s="21" t="s">
        <v>2342</v>
      </c>
      <c r="AA1017" s="21" t="s">
        <v>2342</v>
      </c>
      <c r="AB1017" s="21" t="s">
        <v>2342</v>
      </c>
      <c r="AC1017" s="21" t="s">
        <v>2342</v>
      </c>
      <c r="AD1017" s="21" t="s">
        <v>2342</v>
      </c>
      <c r="AE1017" s="21" t="s">
        <v>2015</v>
      </c>
      <c r="AF1017" s="21" t="s">
        <v>2015</v>
      </c>
      <c r="AG1017" s="21" t="s">
        <v>2015</v>
      </c>
      <c r="AH1017" s="21" t="s">
        <v>2015</v>
      </c>
      <c r="AI1017" s="21" t="s">
        <v>2015</v>
      </c>
      <c r="AJ1017" s="21" t="s">
        <v>2015</v>
      </c>
      <c r="AK1017" s="21" t="s">
        <v>2015</v>
      </c>
      <c r="AL1017" s="21" t="s">
        <v>4802</v>
      </c>
    </row>
    <row r="1018" spans="1:38" ht="15" customHeight="1">
      <c r="A1018" s="21">
        <v>159888</v>
      </c>
      <c r="B1018" s="21">
        <v>661910</v>
      </c>
      <c r="C1018" s="21" t="s">
        <v>277</v>
      </c>
      <c r="D1018" s="21" t="s">
        <v>2266</v>
      </c>
      <c r="E1018" s="21" t="s">
        <v>12</v>
      </c>
      <c r="F1018" s="21" t="s">
        <v>4863</v>
      </c>
      <c r="G1018" s="21" t="s">
        <v>2340</v>
      </c>
      <c r="H1018" s="21" t="s">
        <v>2341</v>
      </c>
      <c r="I1018" s="21" t="s">
        <v>2015</v>
      </c>
      <c r="J1018" s="21" t="s">
        <v>2342</v>
      </c>
      <c r="K1018" s="21" t="s">
        <v>1813</v>
      </c>
      <c r="L1018" s="21" t="s">
        <v>4382</v>
      </c>
      <c r="M1018" s="21"/>
      <c r="N1018" s="21" t="s">
        <v>2501</v>
      </c>
      <c r="O1018" s="21" t="s">
        <v>2345</v>
      </c>
      <c r="P1018" s="21" t="s">
        <v>3809</v>
      </c>
      <c r="Q1018" s="21">
        <v>313</v>
      </c>
      <c r="R1018" s="21">
        <v>0</v>
      </c>
      <c r="S1018" s="21">
        <v>35</v>
      </c>
      <c r="T1018" s="21">
        <v>348</v>
      </c>
      <c r="U1018" s="21">
        <v>0.89939999999999998</v>
      </c>
      <c r="V1018" s="21">
        <v>0</v>
      </c>
      <c r="W1018" s="21">
        <v>0.89939999999999998</v>
      </c>
      <c r="X1018" s="21" t="s">
        <v>2342</v>
      </c>
      <c r="Y1018" s="21" t="s">
        <v>2342</v>
      </c>
      <c r="Z1018" s="21" t="s">
        <v>2342</v>
      </c>
      <c r="AA1018" s="21" t="s">
        <v>2342</v>
      </c>
      <c r="AB1018" s="21" t="s">
        <v>2342</v>
      </c>
      <c r="AC1018" s="21" t="s">
        <v>2342</v>
      </c>
      <c r="AD1018" s="21" t="s">
        <v>2342</v>
      </c>
      <c r="AE1018" s="21" t="s">
        <v>2015</v>
      </c>
      <c r="AF1018" s="21" t="s">
        <v>2015</v>
      </c>
      <c r="AG1018" s="21" t="s">
        <v>2015</v>
      </c>
      <c r="AH1018" s="21" t="s">
        <v>2015</v>
      </c>
      <c r="AI1018" s="21" t="s">
        <v>2015</v>
      </c>
      <c r="AJ1018" s="21" t="s">
        <v>2015</v>
      </c>
      <c r="AK1018" s="21" t="s">
        <v>2015</v>
      </c>
      <c r="AL1018" s="21" t="s">
        <v>4802</v>
      </c>
    </row>
    <row r="1019" spans="1:38" ht="15" customHeight="1">
      <c r="A1019" s="21">
        <v>159888</v>
      </c>
      <c r="B1019" s="21">
        <v>661912</v>
      </c>
      <c r="C1019" s="21" t="s">
        <v>277</v>
      </c>
      <c r="D1019" s="21" t="s">
        <v>2266</v>
      </c>
      <c r="E1019" s="21" t="s">
        <v>12</v>
      </c>
      <c r="F1019" s="21" t="s">
        <v>4863</v>
      </c>
      <c r="G1019" s="21" t="s">
        <v>2340</v>
      </c>
      <c r="H1019" s="21" t="s">
        <v>2341</v>
      </c>
      <c r="I1019" s="21" t="s">
        <v>2015</v>
      </c>
      <c r="J1019" s="21" t="s">
        <v>2342</v>
      </c>
      <c r="K1019" s="21" t="s">
        <v>371</v>
      </c>
      <c r="L1019" s="21" t="s">
        <v>4387</v>
      </c>
      <c r="M1019" s="21"/>
      <c r="N1019" s="21" t="s">
        <v>4338</v>
      </c>
      <c r="O1019" s="21" t="s">
        <v>2345</v>
      </c>
      <c r="P1019" s="21" t="s">
        <v>4368</v>
      </c>
      <c r="Q1019" s="21">
        <v>87</v>
      </c>
      <c r="R1019" s="21">
        <v>0</v>
      </c>
      <c r="S1019" s="21">
        <v>275</v>
      </c>
      <c r="T1019" s="21">
        <v>362</v>
      </c>
      <c r="U1019" s="21">
        <v>0.24030000000000001</v>
      </c>
      <c r="V1019" s="21">
        <v>0</v>
      </c>
      <c r="W1019" s="21">
        <v>0.24030000000000001</v>
      </c>
      <c r="X1019" s="21" t="s">
        <v>2015</v>
      </c>
      <c r="Y1019" s="21" t="s">
        <v>2342</v>
      </c>
      <c r="Z1019" s="21" t="s">
        <v>2342</v>
      </c>
      <c r="AA1019" s="21" t="s">
        <v>2342</v>
      </c>
      <c r="AB1019" s="21" t="s">
        <v>2342</v>
      </c>
      <c r="AC1019" s="21" t="s">
        <v>2342</v>
      </c>
      <c r="AD1019" s="21" t="s">
        <v>2342</v>
      </c>
      <c r="AE1019" s="21" t="s">
        <v>2015</v>
      </c>
      <c r="AF1019" s="21" t="s">
        <v>2015</v>
      </c>
      <c r="AG1019" s="21" t="s">
        <v>2015</v>
      </c>
      <c r="AH1019" s="21" t="s">
        <v>2015</v>
      </c>
      <c r="AI1019" s="21" t="s">
        <v>2015</v>
      </c>
      <c r="AJ1019" s="21" t="s">
        <v>2015</v>
      </c>
      <c r="AK1019" s="21" t="s">
        <v>2015</v>
      </c>
      <c r="AL1019" s="21" t="s">
        <v>4802</v>
      </c>
    </row>
    <row r="1020" spans="1:38" ht="15" customHeight="1">
      <c r="A1020" s="21">
        <v>159420</v>
      </c>
      <c r="B1020" s="21">
        <v>661913</v>
      </c>
      <c r="C1020" s="21" t="s">
        <v>158</v>
      </c>
      <c r="D1020" s="21" t="s">
        <v>2146</v>
      </c>
      <c r="E1020" s="21" t="s">
        <v>19</v>
      </c>
      <c r="F1020" s="21" t="s">
        <v>4864</v>
      </c>
      <c r="G1020" s="21" t="s">
        <v>2340</v>
      </c>
      <c r="H1020" s="21" t="s">
        <v>2341</v>
      </c>
      <c r="I1020" s="21" t="s">
        <v>2015</v>
      </c>
      <c r="J1020" s="21" t="s">
        <v>2342</v>
      </c>
      <c r="K1020" s="21" t="s">
        <v>1084</v>
      </c>
      <c r="L1020" s="21" t="s">
        <v>5482</v>
      </c>
      <c r="M1020" s="21" t="s">
        <v>5482</v>
      </c>
      <c r="N1020" s="21" t="s">
        <v>3419</v>
      </c>
      <c r="O1020" s="21" t="s">
        <v>2345</v>
      </c>
      <c r="P1020" s="21" t="s">
        <v>3420</v>
      </c>
      <c r="Q1020" s="21">
        <v>81</v>
      </c>
      <c r="R1020" s="21">
        <v>0</v>
      </c>
      <c r="S1020" s="21">
        <v>12</v>
      </c>
      <c r="T1020" s="21">
        <v>93</v>
      </c>
      <c r="U1020" s="21">
        <v>0.871</v>
      </c>
      <c r="V1020" s="21">
        <v>0</v>
      </c>
      <c r="W1020" s="21">
        <v>0.871</v>
      </c>
      <c r="X1020" s="21" t="s">
        <v>2342</v>
      </c>
      <c r="Y1020" s="21" t="s">
        <v>2342</v>
      </c>
      <c r="Z1020" s="21" t="s">
        <v>2342</v>
      </c>
      <c r="AA1020" s="21" t="s">
        <v>2342</v>
      </c>
      <c r="AB1020" s="21" t="s">
        <v>2342</v>
      </c>
      <c r="AC1020" s="21" t="s">
        <v>2342</v>
      </c>
      <c r="AD1020" s="21" t="s">
        <v>2342</v>
      </c>
      <c r="AE1020" s="21" t="s">
        <v>2015</v>
      </c>
      <c r="AF1020" s="21" t="s">
        <v>2015</v>
      </c>
      <c r="AG1020" s="21" t="s">
        <v>2015</v>
      </c>
      <c r="AH1020" s="21" t="s">
        <v>2015</v>
      </c>
      <c r="AI1020" s="21" t="s">
        <v>2015</v>
      </c>
      <c r="AJ1020" s="21" t="s">
        <v>2015</v>
      </c>
      <c r="AK1020" s="21" t="s">
        <v>2015</v>
      </c>
      <c r="AL1020" s="21" t="s">
        <v>4802</v>
      </c>
    </row>
    <row r="1021" spans="1:38" ht="15" customHeight="1">
      <c r="A1021" s="21">
        <v>159420</v>
      </c>
      <c r="B1021" s="21">
        <v>661914</v>
      </c>
      <c r="C1021" s="21" t="s">
        <v>158</v>
      </c>
      <c r="D1021" s="21" t="s">
        <v>2146</v>
      </c>
      <c r="E1021" s="21" t="s">
        <v>19</v>
      </c>
      <c r="F1021" s="21" t="s">
        <v>4864</v>
      </c>
      <c r="G1021" s="21" t="s">
        <v>2340</v>
      </c>
      <c r="H1021" s="21" t="s">
        <v>2341</v>
      </c>
      <c r="I1021" s="21" t="s">
        <v>2015</v>
      </c>
      <c r="J1021" s="21" t="s">
        <v>2342</v>
      </c>
      <c r="K1021" s="21" t="s">
        <v>1086</v>
      </c>
      <c r="L1021" s="21" t="s">
        <v>5115</v>
      </c>
      <c r="M1021" s="21" t="s">
        <v>5482</v>
      </c>
      <c r="N1021" s="21" t="s">
        <v>3419</v>
      </c>
      <c r="O1021" s="21" t="s">
        <v>2345</v>
      </c>
      <c r="P1021" s="21" t="s">
        <v>3420</v>
      </c>
      <c r="Q1021" s="21">
        <v>41</v>
      </c>
      <c r="R1021" s="21">
        <v>0</v>
      </c>
      <c r="S1021" s="21">
        <v>8</v>
      </c>
      <c r="T1021" s="21">
        <v>49</v>
      </c>
      <c r="U1021" s="21">
        <v>0.8367</v>
      </c>
      <c r="V1021" s="21">
        <v>0</v>
      </c>
      <c r="W1021" s="21">
        <v>0.8367</v>
      </c>
      <c r="X1021" s="21" t="s">
        <v>2015</v>
      </c>
      <c r="Y1021" s="21" t="s">
        <v>2015</v>
      </c>
      <c r="Z1021" s="21" t="s">
        <v>2015</v>
      </c>
      <c r="AA1021" s="21" t="s">
        <v>2015</v>
      </c>
      <c r="AB1021" s="21" t="s">
        <v>2015</v>
      </c>
      <c r="AC1021" s="21" t="s">
        <v>2015</v>
      </c>
      <c r="AD1021" s="21" t="s">
        <v>2015</v>
      </c>
      <c r="AE1021" s="21" t="s">
        <v>2342</v>
      </c>
      <c r="AF1021" s="21" t="s">
        <v>2342</v>
      </c>
      <c r="AG1021" s="21" t="s">
        <v>2342</v>
      </c>
      <c r="AH1021" s="21" t="s">
        <v>2015</v>
      </c>
      <c r="AI1021" s="21" t="s">
        <v>2015</v>
      </c>
      <c r="AJ1021" s="21" t="s">
        <v>2015</v>
      </c>
      <c r="AK1021" s="21" t="s">
        <v>2015</v>
      </c>
      <c r="AL1021" s="21" t="s">
        <v>4802</v>
      </c>
    </row>
    <row r="1022" spans="1:38" ht="15" customHeight="1">
      <c r="A1022" s="21">
        <v>159420</v>
      </c>
      <c r="B1022" s="21">
        <v>661915</v>
      </c>
      <c r="C1022" s="21" t="s">
        <v>158</v>
      </c>
      <c r="D1022" s="21" t="s">
        <v>2146</v>
      </c>
      <c r="E1022" s="21" t="s">
        <v>19</v>
      </c>
      <c r="F1022" s="21" t="s">
        <v>4864</v>
      </c>
      <c r="G1022" s="21" t="s">
        <v>2340</v>
      </c>
      <c r="H1022" s="21" t="s">
        <v>2341</v>
      </c>
      <c r="I1022" s="21" t="s">
        <v>2015</v>
      </c>
      <c r="J1022" s="21" t="s">
        <v>2342</v>
      </c>
      <c r="K1022" s="21" t="s">
        <v>1085</v>
      </c>
      <c r="L1022" s="21" t="s">
        <v>5483</v>
      </c>
      <c r="M1022" s="21" t="s">
        <v>5482</v>
      </c>
      <c r="N1022" s="21" t="s">
        <v>3419</v>
      </c>
      <c r="O1022" s="21" t="s">
        <v>2345</v>
      </c>
      <c r="P1022" s="21" t="s">
        <v>3420</v>
      </c>
      <c r="Q1022" s="21">
        <v>58</v>
      </c>
      <c r="R1022" s="21">
        <v>0</v>
      </c>
      <c r="S1022" s="21">
        <v>0</v>
      </c>
      <c r="T1022" s="21">
        <v>58</v>
      </c>
      <c r="U1022" s="21">
        <v>1</v>
      </c>
      <c r="V1022" s="21">
        <v>0</v>
      </c>
      <c r="W1022" s="21">
        <v>1</v>
      </c>
      <c r="X1022" s="21" t="s">
        <v>2015</v>
      </c>
      <c r="Y1022" s="21" t="s">
        <v>2015</v>
      </c>
      <c r="Z1022" s="21" t="s">
        <v>2015</v>
      </c>
      <c r="AA1022" s="21" t="s">
        <v>2015</v>
      </c>
      <c r="AB1022" s="21" t="s">
        <v>2015</v>
      </c>
      <c r="AC1022" s="21" t="s">
        <v>2015</v>
      </c>
      <c r="AD1022" s="21" t="s">
        <v>2015</v>
      </c>
      <c r="AE1022" s="21" t="s">
        <v>2015</v>
      </c>
      <c r="AF1022" s="21" t="s">
        <v>2015</v>
      </c>
      <c r="AG1022" s="21" t="s">
        <v>2015</v>
      </c>
      <c r="AH1022" s="21" t="s">
        <v>2342</v>
      </c>
      <c r="AI1022" s="21" t="s">
        <v>2342</v>
      </c>
      <c r="AJ1022" s="21" t="s">
        <v>2342</v>
      </c>
      <c r="AK1022" s="21" t="s">
        <v>2342</v>
      </c>
      <c r="AL1022" s="21" t="s">
        <v>4802</v>
      </c>
    </row>
    <row r="1023" spans="1:38" ht="15" customHeight="1">
      <c r="A1023" s="21">
        <v>159888</v>
      </c>
      <c r="B1023" s="21">
        <v>661916</v>
      </c>
      <c r="C1023" s="21" t="s">
        <v>277</v>
      </c>
      <c r="D1023" s="21" t="s">
        <v>2266</v>
      </c>
      <c r="E1023" s="21" t="s">
        <v>12</v>
      </c>
      <c r="F1023" s="21" t="s">
        <v>4863</v>
      </c>
      <c r="G1023" s="21" t="s">
        <v>2340</v>
      </c>
      <c r="H1023" s="21" t="s">
        <v>2341</v>
      </c>
      <c r="I1023" s="21" t="s">
        <v>2015</v>
      </c>
      <c r="J1023" s="21" t="s">
        <v>2342</v>
      </c>
      <c r="K1023" s="21" t="s">
        <v>1735</v>
      </c>
      <c r="L1023" s="21" t="s">
        <v>4388</v>
      </c>
      <c r="M1023" s="21"/>
      <c r="N1023" s="21" t="s">
        <v>2501</v>
      </c>
      <c r="O1023" s="21" t="s">
        <v>2345</v>
      </c>
      <c r="P1023" s="21" t="s">
        <v>4334</v>
      </c>
      <c r="Q1023" s="21">
        <v>330</v>
      </c>
      <c r="R1023" s="21">
        <v>0</v>
      </c>
      <c r="S1023" s="21">
        <v>11</v>
      </c>
      <c r="T1023" s="21">
        <v>341</v>
      </c>
      <c r="U1023" s="21">
        <v>0.9677</v>
      </c>
      <c r="V1023" s="21">
        <v>0</v>
      </c>
      <c r="W1023" s="21">
        <v>0.9677</v>
      </c>
      <c r="X1023" s="21" t="s">
        <v>2342</v>
      </c>
      <c r="Y1023" s="21" t="s">
        <v>2342</v>
      </c>
      <c r="Z1023" s="21" t="s">
        <v>2342</v>
      </c>
      <c r="AA1023" s="21" t="s">
        <v>2342</v>
      </c>
      <c r="AB1023" s="21" t="s">
        <v>2342</v>
      </c>
      <c r="AC1023" s="21" t="s">
        <v>2342</v>
      </c>
      <c r="AD1023" s="21" t="s">
        <v>2342</v>
      </c>
      <c r="AE1023" s="21" t="s">
        <v>2015</v>
      </c>
      <c r="AF1023" s="21" t="s">
        <v>2015</v>
      </c>
      <c r="AG1023" s="21" t="s">
        <v>2015</v>
      </c>
      <c r="AH1023" s="21" t="s">
        <v>2015</v>
      </c>
      <c r="AI1023" s="21" t="s">
        <v>2015</v>
      </c>
      <c r="AJ1023" s="21" t="s">
        <v>2015</v>
      </c>
      <c r="AK1023" s="21" t="s">
        <v>2015</v>
      </c>
      <c r="AL1023" s="21" t="s">
        <v>4802</v>
      </c>
    </row>
    <row r="1024" spans="1:38" ht="15" customHeight="1">
      <c r="A1024" s="21">
        <v>159888</v>
      </c>
      <c r="B1024" s="21">
        <v>661917</v>
      </c>
      <c r="C1024" s="21" t="s">
        <v>277</v>
      </c>
      <c r="D1024" s="21" t="s">
        <v>2266</v>
      </c>
      <c r="E1024" s="21" t="s">
        <v>12</v>
      </c>
      <c r="F1024" s="21" t="s">
        <v>4863</v>
      </c>
      <c r="G1024" s="21" t="s">
        <v>2340</v>
      </c>
      <c r="H1024" s="21" t="s">
        <v>2341</v>
      </c>
      <c r="I1024" s="21" t="s">
        <v>2015</v>
      </c>
      <c r="J1024" s="21" t="s">
        <v>2342</v>
      </c>
      <c r="K1024" s="21" t="s">
        <v>743</v>
      </c>
      <c r="L1024" s="21" t="s">
        <v>4389</v>
      </c>
      <c r="M1024" s="21"/>
      <c r="N1024" s="21" t="s">
        <v>4338</v>
      </c>
      <c r="O1024" s="21" t="s">
        <v>2345</v>
      </c>
      <c r="P1024" s="21" t="s">
        <v>4386</v>
      </c>
      <c r="Q1024" s="21">
        <v>231</v>
      </c>
      <c r="R1024" s="21">
        <v>0</v>
      </c>
      <c r="S1024" s="21">
        <v>95</v>
      </c>
      <c r="T1024" s="21">
        <v>326</v>
      </c>
      <c r="U1024" s="21">
        <v>0.70860000000000001</v>
      </c>
      <c r="V1024" s="21">
        <v>0</v>
      </c>
      <c r="W1024" s="21">
        <v>0.70860000000000001</v>
      </c>
      <c r="X1024" s="21" t="s">
        <v>2342</v>
      </c>
      <c r="Y1024" s="21" t="s">
        <v>2342</v>
      </c>
      <c r="Z1024" s="21" t="s">
        <v>2342</v>
      </c>
      <c r="AA1024" s="21" t="s">
        <v>2342</v>
      </c>
      <c r="AB1024" s="21" t="s">
        <v>2342</v>
      </c>
      <c r="AC1024" s="21" t="s">
        <v>2015</v>
      </c>
      <c r="AD1024" s="21" t="s">
        <v>2015</v>
      </c>
      <c r="AE1024" s="21" t="s">
        <v>2015</v>
      </c>
      <c r="AF1024" s="21" t="s">
        <v>2015</v>
      </c>
      <c r="AG1024" s="21" t="s">
        <v>2015</v>
      </c>
      <c r="AH1024" s="21" t="s">
        <v>2015</v>
      </c>
      <c r="AI1024" s="21" t="s">
        <v>2015</v>
      </c>
      <c r="AJ1024" s="21" t="s">
        <v>2015</v>
      </c>
      <c r="AK1024" s="21" t="s">
        <v>2015</v>
      </c>
      <c r="AL1024" s="21" t="s">
        <v>4802</v>
      </c>
    </row>
    <row r="1025" spans="1:38" ht="15" customHeight="1">
      <c r="A1025" s="21">
        <v>159888</v>
      </c>
      <c r="B1025" s="21">
        <v>661920</v>
      </c>
      <c r="C1025" s="21" t="s">
        <v>277</v>
      </c>
      <c r="D1025" s="21" t="s">
        <v>2266</v>
      </c>
      <c r="E1025" s="21" t="s">
        <v>12</v>
      </c>
      <c r="F1025" s="21" t="s">
        <v>4863</v>
      </c>
      <c r="G1025" s="21" t="s">
        <v>2340</v>
      </c>
      <c r="H1025" s="21" t="s">
        <v>2341</v>
      </c>
      <c r="I1025" s="21" t="s">
        <v>2015</v>
      </c>
      <c r="J1025" s="21" t="s">
        <v>2342</v>
      </c>
      <c r="K1025" s="21" t="s">
        <v>1795</v>
      </c>
      <c r="L1025" s="21" t="s">
        <v>4352</v>
      </c>
      <c r="M1025" s="21"/>
      <c r="N1025" s="21" t="s">
        <v>4338</v>
      </c>
      <c r="O1025" s="21" t="s">
        <v>2345</v>
      </c>
      <c r="P1025" s="21" t="s">
        <v>4334</v>
      </c>
      <c r="Q1025" s="21">
        <v>518</v>
      </c>
      <c r="R1025" s="21">
        <v>0</v>
      </c>
      <c r="S1025" s="21">
        <v>8</v>
      </c>
      <c r="T1025" s="21">
        <v>526</v>
      </c>
      <c r="U1025" s="21">
        <v>0.98480000000000001</v>
      </c>
      <c r="V1025" s="21">
        <v>0</v>
      </c>
      <c r="W1025" s="21">
        <v>0.98480000000000001</v>
      </c>
      <c r="X1025" s="21" t="s">
        <v>2015</v>
      </c>
      <c r="Y1025" s="21" t="s">
        <v>2015</v>
      </c>
      <c r="Z1025" s="21" t="s">
        <v>2015</v>
      </c>
      <c r="AA1025" s="21" t="s">
        <v>2015</v>
      </c>
      <c r="AB1025" s="21" t="s">
        <v>2015</v>
      </c>
      <c r="AC1025" s="21" t="s">
        <v>2015</v>
      </c>
      <c r="AD1025" s="21" t="s">
        <v>2015</v>
      </c>
      <c r="AE1025" s="21" t="s">
        <v>2342</v>
      </c>
      <c r="AF1025" s="21" t="s">
        <v>2342</v>
      </c>
      <c r="AG1025" s="21" t="s">
        <v>2342</v>
      </c>
      <c r="AH1025" s="21" t="s">
        <v>2015</v>
      </c>
      <c r="AI1025" s="21" t="s">
        <v>2015</v>
      </c>
      <c r="AJ1025" s="21" t="s">
        <v>2015</v>
      </c>
      <c r="AK1025" s="21" t="s">
        <v>2015</v>
      </c>
      <c r="AL1025" s="21" t="s">
        <v>4802</v>
      </c>
    </row>
    <row r="1026" spans="1:38" ht="15" customHeight="1">
      <c r="A1026" s="21">
        <v>159888</v>
      </c>
      <c r="B1026" s="21">
        <v>661922</v>
      </c>
      <c r="C1026" s="21" t="s">
        <v>277</v>
      </c>
      <c r="D1026" s="21" t="s">
        <v>2266</v>
      </c>
      <c r="E1026" s="21" t="s">
        <v>12</v>
      </c>
      <c r="F1026" s="21" t="s">
        <v>4863</v>
      </c>
      <c r="G1026" s="21" t="s">
        <v>2340</v>
      </c>
      <c r="H1026" s="21" t="s">
        <v>2341</v>
      </c>
      <c r="I1026" s="21" t="s">
        <v>2015</v>
      </c>
      <c r="J1026" s="21" t="s">
        <v>2342</v>
      </c>
      <c r="K1026" s="21" t="s">
        <v>5304</v>
      </c>
      <c r="L1026" s="21" t="s">
        <v>4355</v>
      </c>
      <c r="M1026" s="21"/>
      <c r="N1026" s="21" t="s">
        <v>2501</v>
      </c>
      <c r="O1026" s="21" t="s">
        <v>2345</v>
      </c>
      <c r="P1026" s="21" t="s">
        <v>4258</v>
      </c>
      <c r="Q1026" s="21">
        <v>460</v>
      </c>
      <c r="R1026" s="21">
        <v>0</v>
      </c>
      <c r="S1026" s="21">
        <v>70</v>
      </c>
      <c r="T1026" s="21">
        <v>530</v>
      </c>
      <c r="U1026" s="21">
        <v>0.8679</v>
      </c>
      <c r="V1026" s="21">
        <v>0</v>
      </c>
      <c r="W1026" s="21">
        <v>0.8679</v>
      </c>
      <c r="X1026" s="21" t="s">
        <v>2015</v>
      </c>
      <c r="Y1026" s="21" t="s">
        <v>2015</v>
      </c>
      <c r="Z1026" s="21" t="s">
        <v>2015</v>
      </c>
      <c r="AA1026" s="21" t="s">
        <v>2015</v>
      </c>
      <c r="AB1026" s="21" t="s">
        <v>2015</v>
      </c>
      <c r="AC1026" s="21" t="s">
        <v>2015</v>
      </c>
      <c r="AD1026" s="21" t="s">
        <v>2015</v>
      </c>
      <c r="AE1026" s="21" t="s">
        <v>2342</v>
      </c>
      <c r="AF1026" s="21" t="s">
        <v>2342</v>
      </c>
      <c r="AG1026" s="21" t="s">
        <v>2342</v>
      </c>
      <c r="AH1026" s="21" t="s">
        <v>2015</v>
      </c>
      <c r="AI1026" s="21" t="s">
        <v>2015</v>
      </c>
      <c r="AJ1026" s="21" t="s">
        <v>2015</v>
      </c>
      <c r="AK1026" s="21" t="s">
        <v>2015</v>
      </c>
      <c r="AL1026" s="21" t="s">
        <v>4802</v>
      </c>
    </row>
    <row r="1027" spans="1:38" ht="15" customHeight="1">
      <c r="A1027" s="21">
        <v>159888</v>
      </c>
      <c r="B1027" s="21">
        <v>661935</v>
      </c>
      <c r="C1027" s="21" t="s">
        <v>277</v>
      </c>
      <c r="D1027" s="21" t="s">
        <v>2266</v>
      </c>
      <c r="E1027" s="21" t="s">
        <v>12</v>
      </c>
      <c r="F1027" s="21" t="s">
        <v>4863</v>
      </c>
      <c r="G1027" s="21" t="s">
        <v>2340</v>
      </c>
      <c r="H1027" s="21" t="s">
        <v>2341</v>
      </c>
      <c r="I1027" s="21" t="s">
        <v>2015</v>
      </c>
      <c r="J1027" s="21" t="s">
        <v>2342</v>
      </c>
      <c r="K1027" s="21" t="s">
        <v>4785</v>
      </c>
      <c r="L1027" s="21" t="s">
        <v>4363</v>
      </c>
      <c r="M1027" s="21" t="s">
        <v>4364</v>
      </c>
      <c r="N1027" s="21" t="s">
        <v>2501</v>
      </c>
      <c r="O1027" s="21" t="s">
        <v>2345</v>
      </c>
      <c r="P1027" s="21" t="s">
        <v>4333</v>
      </c>
      <c r="Q1027" s="21">
        <v>30</v>
      </c>
      <c r="R1027" s="21">
        <v>0</v>
      </c>
      <c r="S1027" s="21">
        <v>0</v>
      </c>
      <c r="T1027" s="21">
        <v>30</v>
      </c>
      <c r="U1027" s="21">
        <v>1</v>
      </c>
      <c r="V1027" s="21">
        <v>0</v>
      </c>
      <c r="W1027" s="21">
        <v>1</v>
      </c>
      <c r="X1027" s="21" t="s">
        <v>2342</v>
      </c>
      <c r="Y1027" s="21" t="s">
        <v>2015</v>
      </c>
      <c r="Z1027" s="21" t="s">
        <v>2015</v>
      </c>
      <c r="AA1027" s="21" t="s">
        <v>2015</v>
      </c>
      <c r="AB1027" s="21" t="s">
        <v>2015</v>
      </c>
      <c r="AC1027" s="21" t="s">
        <v>2015</v>
      </c>
      <c r="AD1027" s="21" t="s">
        <v>2015</v>
      </c>
      <c r="AE1027" s="21" t="s">
        <v>2015</v>
      </c>
      <c r="AF1027" s="21" t="s">
        <v>2015</v>
      </c>
      <c r="AG1027" s="21" t="s">
        <v>2015</v>
      </c>
      <c r="AH1027" s="21" t="s">
        <v>2015</v>
      </c>
      <c r="AI1027" s="21" t="s">
        <v>2015</v>
      </c>
      <c r="AJ1027" s="21" t="s">
        <v>2015</v>
      </c>
      <c r="AK1027" s="21" t="s">
        <v>2015</v>
      </c>
      <c r="AL1027" s="21" t="s">
        <v>4802</v>
      </c>
    </row>
    <row r="1028" spans="1:38" ht="15" customHeight="1">
      <c r="A1028" s="21">
        <v>159559</v>
      </c>
      <c r="B1028" s="21">
        <v>661941</v>
      </c>
      <c r="C1028" s="21" t="s">
        <v>59</v>
      </c>
      <c r="D1028" s="21" t="s">
        <v>2046</v>
      </c>
      <c r="E1028" s="21" t="s">
        <v>12</v>
      </c>
      <c r="F1028" s="21" t="s">
        <v>4867</v>
      </c>
      <c r="G1028" s="21" t="s">
        <v>2340</v>
      </c>
      <c r="H1028" s="21" t="s">
        <v>2341</v>
      </c>
      <c r="I1028" s="21" t="s">
        <v>2015</v>
      </c>
      <c r="J1028" s="21" t="s">
        <v>2342</v>
      </c>
      <c r="K1028" s="21" t="s">
        <v>506</v>
      </c>
      <c r="L1028" s="21" t="s">
        <v>4968</v>
      </c>
      <c r="M1028" s="21"/>
      <c r="N1028" s="21" t="s">
        <v>2583</v>
      </c>
      <c r="O1028" s="21" t="s">
        <v>2345</v>
      </c>
      <c r="P1028" s="21" t="s">
        <v>2584</v>
      </c>
      <c r="Q1028" s="21">
        <v>45</v>
      </c>
      <c r="R1028" s="21">
        <v>11</v>
      </c>
      <c r="S1028" s="21">
        <v>124</v>
      </c>
      <c r="T1028" s="21">
        <v>180</v>
      </c>
      <c r="U1028" s="21">
        <v>0.25</v>
      </c>
      <c r="V1028" s="21">
        <v>6.1100000000000002E-2</v>
      </c>
      <c r="W1028" s="21">
        <v>0.31109999999999999</v>
      </c>
      <c r="X1028" s="21" t="s">
        <v>2342</v>
      </c>
      <c r="Y1028" s="21" t="s">
        <v>2342</v>
      </c>
      <c r="Z1028" s="21" t="s">
        <v>2342</v>
      </c>
      <c r="AA1028" s="21" t="s">
        <v>2342</v>
      </c>
      <c r="AB1028" s="21" t="s">
        <v>2342</v>
      </c>
      <c r="AC1028" s="21" t="s">
        <v>2342</v>
      </c>
      <c r="AD1028" s="21" t="s">
        <v>2342</v>
      </c>
      <c r="AE1028" s="21" t="s">
        <v>2342</v>
      </c>
      <c r="AF1028" s="21" t="s">
        <v>2342</v>
      </c>
      <c r="AG1028" s="21" t="s">
        <v>2342</v>
      </c>
      <c r="AH1028" s="21" t="s">
        <v>2015</v>
      </c>
      <c r="AI1028" s="21" t="s">
        <v>2015</v>
      </c>
      <c r="AJ1028" s="21" t="s">
        <v>2015</v>
      </c>
      <c r="AK1028" s="21" t="s">
        <v>2015</v>
      </c>
      <c r="AL1028" s="21" t="s">
        <v>4803</v>
      </c>
    </row>
    <row r="1029" spans="1:38" ht="15" customHeight="1">
      <c r="A1029" s="21">
        <v>159991</v>
      </c>
      <c r="B1029" s="21">
        <v>661942</v>
      </c>
      <c r="C1029" s="21" t="s">
        <v>291</v>
      </c>
      <c r="D1029" s="21" t="s">
        <v>2280</v>
      </c>
      <c r="E1029" s="21" t="s">
        <v>12</v>
      </c>
      <c r="F1029" s="21" t="s">
        <v>4874</v>
      </c>
      <c r="G1029" s="21" t="s">
        <v>2340</v>
      </c>
      <c r="H1029" s="21" t="s">
        <v>2341</v>
      </c>
      <c r="I1029" s="21" t="s">
        <v>2015</v>
      </c>
      <c r="J1029" s="21" t="s">
        <v>2342</v>
      </c>
      <c r="K1029" s="21" t="s">
        <v>4792</v>
      </c>
      <c r="L1029" s="21" t="s">
        <v>5592</v>
      </c>
      <c r="M1029" s="21"/>
      <c r="N1029" s="21" t="s">
        <v>4454</v>
      </c>
      <c r="O1029" s="21" t="s">
        <v>2345</v>
      </c>
      <c r="P1029" s="21" t="s">
        <v>4455</v>
      </c>
      <c r="Q1029" s="21">
        <v>146</v>
      </c>
      <c r="R1029" s="21">
        <v>29</v>
      </c>
      <c r="S1029" s="21">
        <v>297</v>
      </c>
      <c r="T1029" s="21">
        <v>472</v>
      </c>
      <c r="U1029" s="21">
        <v>0.30930000000000002</v>
      </c>
      <c r="V1029" s="21">
        <v>6.1400000000000003E-2</v>
      </c>
      <c r="W1029" s="21">
        <v>0.37080000000000002</v>
      </c>
      <c r="X1029" s="21" t="s">
        <v>2015</v>
      </c>
      <c r="Y1029" s="21" t="s">
        <v>2342</v>
      </c>
      <c r="Z1029" s="21" t="s">
        <v>2342</v>
      </c>
      <c r="AA1029" s="21" t="s">
        <v>2342</v>
      </c>
      <c r="AB1029" s="21" t="s">
        <v>2342</v>
      </c>
      <c r="AC1029" s="21" t="s">
        <v>2342</v>
      </c>
      <c r="AD1029" s="21" t="s">
        <v>2015</v>
      </c>
      <c r="AE1029" s="21" t="s">
        <v>2015</v>
      </c>
      <c r="AF1029" s="21" t="s">
        <v>2015</v>
      </c>
      <c r="AG1029" s="21" t="s">
        <v>2015</v>
      </c>
      <c r="AH1029" s="21" t="s">
        <v>2015</v>
      </c>
      <c r="AI1029" s="21" t="s">
        <v>2015</v>
      </c>
      <c r="AJ1029" s="21" t="s">
        <v>2015</v>
      </c>
      <c r="AK1029" s="21" t="s">
        <v>2015</v>
      </c>
      <c r="AL1029" s="21" t="s">
        <v>4803</v>
      </c>
    </row>
    <row r="1030" spans="1:38" ht="15" customHeight="1">
      <c r="A1030" s="21">
        <v>159991</v>
      </c>
      <c r="B1030" s="21">
        <v>661943</v>
      </c>
      <c r="C1030" s="21" t="s">
        <v>291</v>
      </c>
      <c r="D1030" s="21" t="s">
        <v>2280</v>
      </c>
      <c r="E1030" s="21" t="s">
        <v>12</v>
      </c>
      <c r="F1030" s="21" t="s">
        <v>4874</v>
      </c>
      <c r="G1030" s="21" t="s">
        <v>2340</v>
      </c>
      <c r="H1030" s="21" t="s">
        <v>2341</v>
      </c>
      <c r="I1030" s="21" t="s">
        <v>2015</v>
      </c>
      <c r="J1030" s="21" t="s">
        <v>2342</v>
      </c>
      <c r="K1030" s="21" t="s">
        <v>1866</v>
      </c>
      <c r="L1030" s="21" t="s">
        <v>5595</v>
      </c>
      <c r="M1030" s="21"/>
      <c r="N1030" s="21" t="s">
        <v>4457</v>
      </c>
      <c r="O1030" s="21" t="s">
        <v>2345</v>
      </c>
      <c r="P1030" s="21" t="s">
        <v>4386</v>
      </c>
      <c r="Q1030" s="21">
        <v>182</v>
      </c>
      <c r="R1030" s="21">
        <v>33</v>
      </c>
      <c r="S1030" s="21">
        <v>326</v>
      </c>
      <c r="T1030" s="21">
        <v>541</v>
      </c>
      <c r="U1030" s="21">
        <v>0.33639999999999998</v>
      </c>
      <c r="V1030" s="21">
        <v>6.0999999999999999E-2</v>
      </c>
      <c r="W1030" s="21">
        <v>0.39739999999999998</v>
      </c>
      <c r="X1030" s="21" t="s">
        <v>2015</v>
      </c>
      <c r="Y1030" s="21" t="s">
        <v>2342</v>
      </c>
      <c r="Z1030" s="21" t="s">
        <v>2342</v>
      </c>
      <c r="AA1030" s="21" t="s">
        <v>2342</v>
      </c>
      <c r="AB1030" s="21" t="s">
        <v>2342</v>
      </c>
      <c r="AC1030" s="21" t="s">
        <v>2342</v>
      </c>
      <c r="AD1030" s="21" t="s">
        <v>2015</v>
      </c>
      <c r="AE1030" s="21" t="s">
        <v>2015</v>
      </c>
      <c r="AF1030" s="21" t="s">
        <v>2015</v>
      </c>
      <c r="AG1030" s="21" t="s">
        <v>2015</v>
      </c>
      <c r="AH1030" s="21" t="s">
        <v>2015</v>
      </c>
      <c r="AI1030" s="21" t="s">
        <v>2015</v>
      </c>
      <c r="AJ1030" s="21" t="s">
        <v>2015</v>
      </c>
      <c r="AK1030" s="21" t="s">
        <v>2015</v>
      </c>
      <c r="AL1030" s="21" t="s">
        <v>4803</v>
      </c>
    </row>
    <row r="1031" spans="1:38" ht="15" customHeight="1">
      <c r="A1031" s="21">
        <v>159991</v>
      </c>
      <c r="B1031" s="21">
        <v>661944</v>
      </c>
      <c r="C1031" s="21" t="s">
        <v>291</v>
      </c>
      <c r="D1031" s="21" t="s">
        <v>2280</v>
      </c>
      <c r="E1031" s="21" t="s">
        <v>12</v>
      </c>
      <c r="F1031" s="21" t="s">
        <v>4874</v>
      </c>
      <c r="G1031" s="21" t="s">
        <v>2340</v>
      </c>
      <c r="H1031" s="21" t="s">
        <v>2341</v>
      </c>
      <c r="I1031" s="21" t="s">
        <v>2015</v>
      </c>
      <c r="J1031" s="21" t="s">
        <v>2342</v>
      </c>
      <c r="K1031" s="21" t="s">
        <v>1868</v>
      </c>
      <c r="L1031" s="21" t="s">
        <v>5596</v>
      </c>
      <c r="M1031" s="21"/>
      <c r="N1031" s="21" t="s">
        <v>4454</v>
      </c>
      <c r="O1031" s="21" t="s">
        <v>2345</v>
      </c>
      <c r="P1031" s="21" t="s">
        <v>4386</v>
      </c>
      <c r="Q1031" s="21">
        <v>143</v>
      </c>
      <c r="R1031" s="21">
        <v>37</v>
      </c>
      <c r="S1031" s="21">
        <v>351</v>
      </c>
      <c r="T1031" s="21">
        <v>531</v>
      </c>
      <c r="U1031" s="21">
        <v>0.26929999999999998</v>
      </c>
      <c r="V1031" s="21">
        <v>6.9699999999999998E-2</v>
      </c>
      <c r="W1031" s="21">
        <v>0.33900000000000002</v>
      </c>
      <c r="X1031" s="21" t="s">
        <v>2342</v>
      </c>
      <c r="Y1031" s="21" t="s">
        <v>2342</v>
      </c>
      <c r="Z1031" s="21" t="s">
        <v>2342</v>
      </c>
      <c r="AA1031" s="21" t="s">
        <v>2342</v>
      </c>
      <c r="AB1031" s="21" t="s">
        <v>2342</v>
      </c>
      <c r="AC1031" s="21" t="s">
        <v>2342</v>
      </c>
      <c r="AD1031" s="21" t="s">
        <v>2015</v>
      </c>
      <c r="AE1031" s="21" t="s">
        <v>2015</v>
      </c>
      <c r="AF1031" s="21" t="s">
        <v>2015</v>
      </c>
      <c r="AG1031" s="21" t="s">
        <v>2015</v>
      </c>
      <c r="AH1031" s="21" t="s">
        <v>2015</v>
      </c>
      <c r="AI1031" s="21" t="s">
        <v>2015</v>
      </c>
      <c r="AJ1031" s="21" t="s">
        <v>2015</v>
      </c>
      <c r="AK1031" s="21" t="s">
        <v>2015</v>
      </c>
      <c r="AL1031" s="21" t="s">
        <v>4803</v>
      </c>
    </row>
    <row r="1032" spans="1:38" ht="15" customHeight="1">
      <c r="A1032" s="21">
        <v>159991</v>
      </c>
      <c r="B1032" s="21">
        <v>661946</v>
      </c>
      <c r="C1032" s="21" t="s">
        <v>291</v>
      </c>
      <c r="D1032" s="21" t="s">
        <v>2280</v>
      </c>
      <c r="E1032" s="21" t="s">
        <v>12</v>
      </c>
      <c r="F1032" s="21" t="s">
        <v>4874</v>
      </c>
      <c r="G1032" s="21" t="s">
        <v>2340</v>
      </c>
      <c r="H1032" s="21" t="s">
        <v>2341</v>
      </c>
      <c r="I1032" s="21" t="s">
        <v>2015</v>
      </c>
      <c r="J1032" s="21" t="s">
        <v>2342</v>
      </c>
      <c r="K1032" s="21" t="s">
        <v>1865</v>
      </c>
      <c r="L1032" s="21" t="s">
        <v>5594</v>
      </c>
      <c r="M1032" s="21"/>
      <c r="N1032" s="21" t="s">
        <v>4457</v>
      </c>
      <c r="O1032" s="21" t="s">
        <v>2345</v>
      </c>
      <c r="P1032" s="21" t="s">
        <v>4455</v>
      </c>
      <c r="Q1032" s="21">
        <v>192</v>
      </c>
      <c r="R1032" s="21">
        <v>49</v>
      </c>
      <c r="S1032" s="21">
        <v>349</v>
      </c>
      <c r="T1032" s="21">
        <v>590</v>
      </c>
      <c r="U1032" s="21">
        <v>0.32540000000000002</v>
      </c>
      <c r="V1032" s="21">
        <v>8.3099999999999993E-2</v>
      </c>
      <c r="W1032" s="21">
        <v>0.40849999999999997</v>
      </c>
      <c r="X1032" s="21" t="s">
        <v>2015</v>
      </c>
      <c r="Y1032" s="21" t="s">
        <v>2015</v>
      </c>
      <c r="Z1032" s="21" t="s">
        <v>2015</v>
      </c>
      <c r="AA1032" s="21" t="s">
        <v>2015</v>
      </c>
      <c r="AB1032" s="21" t="s">
        <v>2015</v>
      </c>
      <c r="AC1032" s="21" t="s">
        <v>2015</v>
      </c>
      <c r="AD1032" s="21" t="s">
        <v>2342</v>
      </c>
      <c r="AE1032" s="21" t="s">
        <v>2342</v>
      </c>
      <c r="AF1032" s="21" t="s">
        <v>2342</v>
      </c>
      <c r="AG1032" s="21" t="s">
        <v>2015</v>
      </c>
      <c r="AH1032" s="21" t="s">
        <v>2015</v>
      </c>
      <c r="AI1032" s="21" t="s">
        <v>2015</v>
      </c>
      <c r="AJ1032" s="21" t="s">
        <v>2015</v>
      </c>
      <c r="AK1032" s="21" t="s">
        <v>2015</v>
      </c>
      <c r="AL1032" s="21" t="s">
        <v>4803</v>
      </c>
    </row>
    <row r="1033" spans="1:38" ht="15" customHeight="1">
      <c r="A1033" s="21">
        <v>159991</v>
      </c>
      <c r="B1033" s="21">
        <v>661947</v>
      </c>
      <c r="C1033" s="21" t="s">
        <v>291</v>
      </c>
      <c r="D1033" s="21" t="s">
        <v>2280</v>
      </c>
      <c r="E1033" s="21" t="s">
        <v>12</v>
      </c>
      <c r="F1033" s="21" t="s">
        <v>4874</v>
      </c>
      <c r="G1033" s="21" t="s">
        <v>2340</v>
      </c>
      <c r="H1033" s="21" t="s">
        <v>2341</v>
      </c>
      <c r="I1033" s="21" t="s">
        <v>2015</v>
      </c>
      <c r="J1033" s="21" t="s">
        <v>2342</v>
      </c>
      <c r="K1033" s="21" t="s">
        <v>1867</v>
      </c>
      <c r="L1033" s="21" t="s">
        <v>5321</v>
      </c>
      <c r="M1033" s="21"/>
      <c r="N1033" s="21" t="s">
        <v>4457</v>
      </c>
      <c r="O1033" s="21" t="s">
        <v>2345</v>
      </c>
      <c r="P1033" s="21" t="s">
        <v>4386</v>
      </c>
      <c r="Q1033" s="21">
        <v>217</v>
      </c>
      <c r="R1033" s="21">
        <v>55</v>
      </c>
      <c r="S1033" s="21">
        <v>440</v>
      </c>
      <c r="T1033" s="21">
        <v>712</v>
      </c>
      <c r="U1033" s="21">
        <v>0.30480000000000002</v>
      </c>
      <c r="V1033" s="21">
        <v>7.7200000000000005E-2</v>
      </c>
      <c r="W1033" s="21">
        <v>0.38200000000000001</v>
      </c>
      <c r="X1033" s="21" t="s">
        <v>2015</v>
      </c>
      <c r="Y1033" s="21" t="s">
        <v>2015</v>
      </c>
      <c r="Z1033" s="21" t="s">
        <v>2015</v>
      </c>
      <c r="AA1033" s="21" t="s">
        <v>2015</v>
      </c>
      <c r="AB1033" s="21" t="s">
        <v>2015</v>
      </c>
      <c r="AC1033" s="21" t="s">
        <v>2015</v>
      </c>
      <c r="AD1033" s="21" t="s">
        <v>2342</v>
      </c>
      <c r="AE1033" s="21" t="s">
        <v>2342</v>
      </c>
      <c r="AF1033" s="21" t="s">
        <v>2342</v>
      </c>
      <c r="AG1033" s="21" t="s">
        <v>2015</v>
      </c>
      <c r="AH1033" s="21" t="s">
        <v>2015</v>
      </c>
      <c r="AI1033" s="21" t="s">
        <v>2015</v>
      </c>
      <c r="AJ1033" s="21" t="s">
        <v>2015</v>
      </c>
      <c r="AK1033" s="21" t="s">
        <v>2015</v>
      </c>
      <c r="AL1033" s="21" t="s">
        <v>4803</v>
      </c>
    </row>
    <row r="1034" spans="1:38" ht="15" customHeight="1">
      <c r="A1034" s="21">
        <v>159991</v>
      </c>
      <c r="B1034" s="21">
        <v>661948</v>
      </c>
      <c r="C1034" s="21" t="s">
        <v>291</v>
      </c>
      <c r="D1034" s="21" t="s">
        <v>2280</v>
      </c>
      <c r="E1034" s="21" t="s">
        <v>12</v>
      </c>
      <c r="F1034" s="21" t="s">
        <v>4874</v>
      </c>
      <c r="G1034" s="21" t="s">
        <v>2340</v>
      </c>
      <c r="H1034" s="21" t="s">
        <v>2341</v>
      </c>
      <c r="I1034" s="21" t="s">
        <v>2015</v>
      </c>
      <c r="J1034" s="21" t="s">
        <v>2342</v>
      </c>
      <c r="K1034" s="21" t="s">
        <v>1863</v>
      </c>
      <c r="L1034" s="21" t="s">
        <v>5593</v>
      </c>
      <c r="M1034" s="21"/>
      <c r="N1034" s="21" t="s">
        <v>4457</v>
      </c>
      <c r="O1034" s="21" t="s">
        <v>2345</v>
      </c>
      <c r="P1034" s="21" t="s">
        <v>4386</v>
      </c>
      <c r="Q1034" s="21">
        <v>249</v>
      </c>
      <c r="R1034" s="21">
        <v>80</v>
      </c>
      <c r="S1034" s="21">
        <v>582</v>
      </c>
      <c r="T1034" s="21">
        <v>911</v>
      </c>
      <c r="U1034" s="21">
        <v>0.27329999999999999</v>
      </c>
      <c r="V1034" s="21">
        <v>8.7800000000000003E-2</v>
      </c>
      <c r="W1034" s="21">
        <v>0.36109999999999998</v>
      </c>
      <c r="X1034" s="21" t="s">
        <v>2015</v>
      </c>
      <c r="Y1034" s="21" t="s">
        <v>2015</v>
      </c>
      <c r="Z1034" s="21" t="s">
        <v>2015</v>
      </c>
      <c r="AA1034" s="21" t="s">
        <v>2015</v>
      </c>
      <c r="AB1034" s="21" t="s">
        <v>2015</v>
      </c>
      <c r="AC1034" s="21" t="s">
        <v>2015</v>
      </c>
      <c r="AD1034" s="21" t="s">
        <v>2015</v>
      </c>
      <c r="AE1034" s="21" t="s">
        <v>2015</v>
      </c>
      <c r="AF1034" s="21" t="s">
        <v>2015</v>
      </c>
      <c r="AG1034" s="21" t="s">
        <v>2342</v>
      </c>
      <c r="AH1034" s="21" t="s">
        <v>2342</v>
      </c>
      <c r="AI1034" s="21" t="s">
        <v>2015</v>
      </c>
      <c r="AJ1034" s="21" t="s">
        <v>2015</v>
      </c>
      <c r="AK1034" s="21" t="s">
        <v>2015</v>
      </c>
      <c r="AL1034" s="21" t="s">
        <v>4803</v>
      </c>
    </row>
    <row r="1035" spans="1:38" ht="15" customHeight="1">
      <c r="A1035" s="21">
        <v>159991</v>
      </c>
      <c r="B1035" s="21">
        <v>661949</v>
      </c>
      <c r="C1035" s="21" t="s">
        <v>291</v>
      </c>
      <c r="D1035" s="21" t="s">
        <v>2280</v>
      </c>
      <c r="E1035" s="21" t="s">
        <v>12</v>
      </c>
      <c r="F1035" s="21" t="s">
        <v>4874</v>
      </c>
      <c r="G1035" s="21" t="s">
        <v>2340</v>
      </c>
      <c r="H1035" s="21" t="s">
        <v>2341</v>
      </c>
      <c r="I1035" s="21" t="s">
        <v>2015</v>
      </c>
      <c r="J1035" s="21" t="s">
        <v>2342</v>
      </c>
      <c r="K1035" s="21" t="s">
        <v>1864</v>
      </c>
      <c r="L1035" s="21" t="s">
        <v>4456</v>
      </c>
      <c r="M1035" s="21"/>
      <c r="N1035" s="21" t="s">
        <v>4454</v>
      </c>
      <c r="O1035" s="21" t="s">
        <v>2345</v>
      </c>
      <c r="P1035" s="21" t="s">
        <v>4386</v>
      </c>
      <c r="Q1035" s="21">
        <v>313</v>
      </c>
      <c r="R1035" s="21">
        <v>117</v>
      </c>
      <c r="S1035" s="21">
        <v>907</v>
      </c>
      <c r="T1035" s="21">
        <v>1337</v>
      </c>
      <c r="U1035" s="21">
        <v>0.2341</v>
      </c>
      <c r="V1035" s="21">
        <v>8.7499999999999994E-2</v>
      </c>
      <c r="W1035" s="21">
        <v>0.3216</v>
      </c>
      <c r="X1035" s="21" t="s">
        <v>2015</v>
      </c>
      <c r="Y1035" s="21" t="s">
        <v>2015</v>
      </c>
      <c r="Z1035" s="21" t="s">
        <v>2015</v>
      </c>
      <c r="AA1035" s="21" t="s">
        <v>2015</v>
      </c>
      <c r="AB1035" s="21" t="s">
        <v>2015</v>
      </c>
      <c r="AC1035" s="21" t="s">
        <v>2015</v>
      </c>
      <c r="AD1035" s="21" t="s">
        <v>2015</v>
      </c>
      <c r="AE1035" s="21" t="s">
        <v>2015</v>
      </c>
      <c r="AF1035" s="21" t="s">
        <v>2015</v>
      </c>
      <c r="AG1035" s="21" t="s">
        <v>2015</v>
      </c>
      <c r="AH1035" s="21" t="s">
        <v>2015</v>
      </c>
      <c r="AI1035" s="21" t="s">
        <v>2342</v>
      </c>
      <c r="AJ1035" s="21" t="s">
        <v>2342</v>
      </c>
      <c r="AK1035" s="21" t="s">
        <v>2342</v>
      </c>
      <c r="AL1035" s="21" t="s">
        <v>4803</v>
      </c>
    </row>
    <row r="1036" spans="1:38" ht="15" customHeight="1">
      <c r="A1036" s="21">
        <v>160057</v>
      </c>
      <c r="B1036" s="21">
        <v>661951</v>
      </c>
      <c r="C1036" s="21" t="s">
        <v>4778</v>
      </c>
      <c r="D1036" s="21" t="s">
        <v>2264</v>
      </c>
      <c r="E1036" s="21" t="s">
        <v>12</v>
      </c>
      <c r="F1036" s="21" t="s">
        <v>4874</v>
      </c>
      <c r="G1036" s="21" t="s">
        <v>2340</v>
      </c>
      <c r="H1036" s="21" t="s">
        <v>2341</v>
      </c>
      <c r="I1036" s="21" t="s">
        <v>2015</v>
      </c>
      <c r="J1036" s="21" t="s">
        <v>2342</v>
      </c>
      <c r="K1036" s="21" t="s">
        <v>1773</v>
      </c>
      <c r="L1036" s="21" t="s">
        <v>4316</v>
      </c>
      <c r="M1036" s="21"/>
      <c r="N1036" s="21" t="s">
        <v>4308</v>
      </c>
      <c r="O1036" s="21" t="s">
        <v>2345</v>
      </c>
      <c r="P1036" s="21" t="s">
        <v>4309</v>
      </c>
      <c r="Q1036" s="21">
        <v>329</v>
      </c>
      <c r="R1036" s="21">
        <v>121</v>
      </c>
      <c r="S1036" s="21">
        <v>1378</v>
      </c>
      <c r="T1036" s="21">
        <v>1828</v>
      </c>
      <c r="U1036" s="21">
        <v>0.18</v>
      </c>
      <c r="V1036" s="21">
        <v>6.6199999999999995E-2</v>
      </c>
      <c r="W1036" s="21">
        <v>0.2462</v>
      </c>
      <c r="X1036" s="21" t="s">
        <v>2015</v>
      </c>
      <c r="Y1036" s="21" t="s">
        <v>2015</v>
      </c>
      <c r="Z1036" s="21" t="s">
        <v>2015</v>
      </c>
      <c r="AA1036" s="21" t="s">
        <v>2015</v>
      </c>
      <c r="AB1036" s="21" t="s">
        <v>2015</v>
      </c>
      <c r="AC1036" s="21" t="s">
        <v>2015</v>
      </c>
      <c r="AD1036" s="21" t="s">
        <v>2015</v>
      </c>
      <c r="AE1036" s="21" t="s">
        <v>2015</v>
      </c>
      <c r="AF1036" s="21" t="s">
        <v>2015</v>
      </c>
      <c r="AG1036" s="21" t="s">
        <v>2015</v>
      </c>
      <c r="AH1036" s="21" t="s">
        <v>2342</v>
      </c>
      <c r="AI1036" s="21" t="s">
        <v>2342</v>
      </c>
      <c r="AJ1036" s="21" t="s">
        <v>2342</v>
      </c>
      <c r="AK1036" s="21" t="s">
        <v>2342</v>
      </c>
      <c r="AL1036" s="21" t="s">
        <v>4803</v>
      </c>
    </row>
    <row r="1037" spans="1:38" ht="15" customHeight="1">
      <c r="A1037" s="21">
        <v>160057</v>
      </c>
      <c r="B1037" s="21">
        <v>661952</v>
      </c>
      <c r="C1037" s="21" t="s">
        <v>4778</v>
      </c>
      <c r="D1037" s="21" t="s">
        <v>2264</v>
      </c>
      <c r="E1037" s="21" t="s">
        <v>12</v>
      </c>
      <c r="F1037" s="21" t="s">
        <v>4874</v>
      </c>
      <c r="G1037" s="21" t="s">
        <v>2340</v>
      </c>
      <c r="H1037" s="21" t="s">
        <v>2341</v>
      </c>
      <c r="I1037" s="21" t="s">
        <v>2015</v>
      </c>
      <c r="J1037" s="21" t="s">
        <v>2342</v>
      </c>
      <c r="K1037" s="21" t="s">
        <v>1774</v>
      </c>
      <c r="L1037" s="21" t="s">
        <v>4317</v>
      </c>
      <c r="M1037" s="21"/>
      <c r="N1037" s="21" t="s">
        <v>4308</v>
      </c>
      <c r="O1037" s="21" t="s">
        <v>2345</v>
      </c>
      <c r="P1037" s="21" t="s">
        <v>4309</v>
      </c>
      <c r="Q1037" s="21">
        <v>180</v>
      </c>
      <c r="R1037" s="21">
        <v>74</v>
      </c>
      <c r="S1037" s="21">
        <v>432</v>
      </c>
      <c r="T1037" s="21">
        <v>686</v>
      </c>
      <c r="U1037" s="21">
        <v>0.26240000000000002</v>
      </c>
      <c r="V1037" s="21">
        <v>0.1079</v>
      </c>
      <c r="W1037" s="21">
        <v>0.37030000000000002</v>
      </c>
      <c r="X1037" s="21" t="s">
        <v>2015</v>
      </c>
      <c r="Y1037" s="21" t="s">
        <v>2015</v>
      </c>
      <c r="Z1037" s="21" t="s">
        <v>2015</v>
      </c>
      <c r="AA1037" s="21" t="s">
        <v>2015</v>
      </c>
      <c r="AB1037" s="21" t="s">
        <v>2015</v>
      </c>
      <c r="AC1037" s="21" t="s">
        <v>2015</v>
      </c>
      <c r="AD1037" s="21" t="s">
        <v>2015</v>
      </c>
      <c r="AE1037" s="21" t="s">
        <v>2342</v>
      </c>
      <c r="AF1037" s="21" t="s">
        <v>2342</v>
      </c>
      <c r="AG1037" s="21" t="s">
        <v>2342</v>
      </c>
      <c r="AH1037" s="21" t="s">
        <v>2015</v>
      </c>
      <c r="AI1037" s="21" t="s">
        <v>2015</v>
      </c>
      <c r="AJ1037" s="21" t="s">
        <v>2015</v>
      </c>
      <c r="AK1037" s="21" t="s">
        <v>2015</v>
      </c>
      <c r="AL1037" s="21" t="s">
        <v>4803</v>
      </c>
    </row>
    <row r="1038" spans="1:38" ht="15" customHeight="1">
      <c r="A1038" s="21">
        <v>160057</v>
      </c>
      <c r="B1038" s="21">
        <v>661953</v>
      </c>
      <c r="C1038" s="21" t="s">
        <v>4778</v>
      </c>
      <c r="D1038" s="21" t="s">
        <v>2264</v>
      </c>
      <c r="E1038" s="21" t="s">
        <v>12</v>
      </c>
      <c r="F1038" s="21" t="s">
        <v>4874</v>
      </c>
      <c r="G1038" s="21" t="s">
        <v>2340</v>
      </c>
      <c r="H1038" s="21" t="s">
        <v>2341</v>
      </c>
      <c r="I1038" s="21" t="s">
        <v>2015</v>
      </c>
      <c r="J1038" s="21" t="s">
        <v>2342</v>
      </c>
      <c r="K1038" s="21" t="s">
        <v>481</v>
      </c>
      <c r="L1038" s="21" t="s">
        <v>4315</v>
      </c>
      <c r="M1038" s="21"/>
      <c r="N1038" s="21" t="s">
        <v>4304</v>
      </c>
      <c r="O1038" s="21" t="s">
        <v>2345</v>
      </c>
      <c r="P1038" s="21" t="s">
        <v>2774</v>
      </c>
      <c r="Q1038" s="21">
        <v>147</v>
      </c>
      <c r="R1038" s="21">
        <v>61</v>
      </c>
      <c r="S1038" s="21">
        <v>646</v>
      </c>
      <c r="T1038" s="21">
        <v>854</v>
      </c>
      <c r="U1038" s="21">
        <v>0.1721</v>
      </c>
      <c r="V1038" s="21">
        <v>7.1400000000000005E-2</v>
      </c>
      <c r="W1038" s="21">
        <v>0.24360000000000001</v>
      </c>
      <c r="X1038" s="21" t="s">
        <v>2015</v>
      </c>
      <c r="Y1038" s="21" t="s">
        <v>2015</v>
      </c>
      <c r="Z1038" s="21" t="s">
        <v>2015</v>
      </c>
      <c r="AA1038" s="21" t="s">
        <v>2015</v>
      </c>
      <c r="AB1038" s="21" t="s">
        <v>2015</v>
      </c>
      <c r="AC1038" s="21" t="s">
        <v>2015</v>
      </c>
      <c r="AD1038" s="21" t="s">
        <v>2015</v>
      </c>
      <c r="AE1038" s="21" t="s">
        <v>2342</v>
      </c>
      <c r="AF1038" s="21" t="s">
        <v>2342</v>
      </c>
      <c r="AG1038" s="21" t="s">
        <v>2342</v>
      </c>
      <c r="AH1038" s="21" t="s">
        <v>2015</v>
      </c>
      <c r="AI1038" s="21" t="s">
        <v>2015</v>
      </c>
      <c r="AJ1038" s="21" t="s">
        <v>2015</v>
      </c>
      <c r="AK1038" s="21" t="s">
        <v>2015</v>
      </c>
      <c r="AL1038" s="21" t="s">
        <v>4803</v>
      </c>
    </row>
    <row r="1039" spans="1:38" ht="15" customHeight="1">
      <c r="A1039" s="21">
        <v>160057</v>
      </c>
      <c r="B1039" s="21">
        <v>661954</v>
      </c>
      <c r="C1039" s="21" t="s">
        <v>4778</v>
      </c>
      <c r="D1039" s="21" t="s">
        <v>2264</v>
      </c>
      <c r="E1039" s="21" t="s">
        <v>12</v>
      </c>
      <c r="F1039" s="21" t="s">
        <v>4874</v>
      </c>
      <c r="G1039" s="21" t="s">
        <v>2340</v>
      </c>
      <c r="H1039" s="21" t="s">
        <v>2341</v>
      </c>
      <c r="I1039" s="21" t="s">
        <v>2015</v>
      </c>
      <c r="J1039" s="21" t="s">
        <v>2342</v>
      </c>
      <c r="K1039" s="21" t="s">
        <v>1770</v>
      </c>
      <c r="L1039" s="21" t="s">
        <v>4312</v>
      </c>
      <c r="M1039" s="21"/>
      <c r="N1039" s="21" t="s">
        <v>4304</v>
      </c>
      <c r="O1039" s="21" t="s">
        <v>2345</v>
      </c>
      <c r="P1039" s="21" t="s">
        <v>2774</v>
      </c>
      <c r="Q1039" s="21">
        <v>149</v>
      </c>
      <c r="R1039" s="21">
        <v>54</v>
      </c>
      <c r="S1039" s="21">
        <v>520</v>
      </c>
      <c r="T1039" s="21">
        <v>723</v>
      </c>
      <c r="U1039" s="21">
        <v>0.20610000000000001</v>
      </c>
      <c r="V1039" s="21">
        <v>7.4700000000000003E-2</v>
      </c>
      <c r="W1039" s="21">
        <v>0.28079999999999999</v>
      </c>
      <c r="X1039" s="21" t="s">
        <v>2015</v>
      </c>
      <c r="Y1039" s="21" t="s">
        <v>2015</v>
      </c>
      <c r="Z1039" s="21" t="s">
        <v>2015</v>
      </c>
      <c r="AA1039" s="21" t="s">
        <v>2015</v>
      </c>
      <c r="AB1039" s="21" t="s">
        <v>2015</v>
      </c>
      <c r="AC1039" s="21" t="s">
        <v>2015</v>
      </c>
      <c r="AD1039" s="21" t="s">
        <v>2015</v>
      </c>
      <c r="AE1039" s="21" t="s">
        <v>2342</v>
      </c>
      <c r="AF1039" s="21" t="s">
        <v>2342</v>
      </c>
      <c r="AG1039" s="21" t="s">
        <v>2342</v>
      </c>
      <c r="AH1039" s="21" t="s">
        <v>2015</v>
      </c>
      <c r="AI1039" s="21" t="s">
        <v>2015</v>
      </c>
      <c r="AJ1039" s="21" t="s">
        <v>2015</v>
      </c>
      <c r="AK1039" s="21" t="s">
        <v>2015</v>
      </c>
      <c r="AL1039" s="21" t="s">
        <v>4803</v>
      </c>
    </row>
    <row r="1040" spans="1:38" ht="15" customHeight="1">
      <c r="A1040" s="21">
        <v>160057</v>
      </c>
      <c r="B1040" s="21">
        <v>661955</v>
      </c>
      <c r="C1040" s="21" t="s">
        <v>4778</v>
      </c>
      <c r="D1040" s="21" t="s">
        <v>2264</v>
      </c>
      <c r="E1040" s="21" t="s">
        <v>12</v>
      </c>
      <c r="F1040" s="21" t="s">
        <v>4874</v>
      </c>
      <c r="G1040" s="21" t="s">
        <v>2340</v>
      </c>
      <c r="H1040" s="21" t="s">
        <v>2341</v>
      </c>
      <c r="I1040" s="21" t="s">
        <v>2015</v>
      </c>
      <c r="J1040" s="21" t="s">
        <v>2342</v>
      </c>
      <c r="K1040" s="21" t="s">
        <v>1766</v>
      </c>
      <c r="L1040" s="21" t="s">
        <v>4303</v>
      </c>
      <c r="M1040" s="21" t="s">
        <v>5297</v>
      </c>
      <c r="N1040" s="21" t="s">
        <v>4304</v>
      </c>
      <c r="O1040" s="21" t="s">
        <v>2345</v>
      </c>
      <c r="P1040" s="21" t="s">
        <v>2774</v>
      </c>
      <c r="Q1040" s="21">
        <v>95</v>
      </c>
      <c r="R1040" s="21">
        <v>34</v>
      </c>
      <c r="S1040" s="21">
        <v>315</v>
      </c>
      <c r="T1040" s="21">
        <v>444</v>
      </c>
      <c r="U1040" s="21">
        <v>0.214</v>
      </c>
      <c r="V1040" s="21">
        <v>7.6600000000000001E-2</v>
      </c>
      <c r="W1040" s="21">
        <v>0.29049999999999998</v>
      </c>
      <c r="X1040" s="21" t="s">
        <v>2015</v>
      </c>
      <c r="Y1040" s="21" t="s">
        <v>2342</v>
      </c>
      <c r="Z1040" s="21" t="s">
        <v>2342</v>
      </c>
      <c r="AA1040" s="21" t="s">
        <v>2342</v>
      </c>
      <c r="AB1040" s="21" t="s">
        <v>2342</v>
      </c>
      <c r="AC1040" s="21" t="s">
        <v>2342</v>
      </c>
      <c r="AD1040" s="21" t="s">
        <v>2342</v>
      </c>
      <c r="AE1040" s="21" t="s">
        <v>2015</v>
      </c>
      <c r="AF1040" s="21" t="s">
        <v>2015</v>
      </c>
      <c r="AG1040" s="21" t="s">
        <v>2015</v>
      </c>
      <c r="AH1040" s="21" t="s">
        <v>2015</v>
      </c>
      <c r="AI1040" s="21" t="s">
        <v>2015</v>
      </c>
      <c r="AJ1040" s="21" t="s">
        <v>2015</v>
      </c>
      <c r="AK1040" s="21" t="s">
        <v>2015</v>
      </c>
      <c r="AL1040" s="21" t="s">
        <v>4803</v>
      </c>
    </row>
    <row r="1041" spans="1:38" ht="15" customHeight="1">
      <c r="A1041" s="21">
        <v>160057</v>
      </c>
      <c r="B1041" s="21">
        <v>661956</v>
      </c>
      <c r="C1041" s="21" t="s">
        <v>4778</v>
      </c>
      <c r="D1041" s="21" t="s">
        <v>2264</v>
      </c>
      <c r="E1041" s="21" t="s">
        <v>12</v>
      </c>
      <c r="F1041" s="21" t="s">
        <v>4874</v>
      </c>
      <c r="G1041" s="21" t="s">
        <v>2340</v>
      </c>
      <c r="H1041" s="21" t="s">
        <v>2341</v>
      </c>
      <c r="I1041" s="21" t="s">
        <v>2015</v>
      </c>
      <c r="J1041" s="21" t="s">
        <v>2342</v>
      </c>
      <c r="K1041" s="21" t="s">
        <v>965</v>
      </c>
      <c r="L1041" s="21" t="s">
        <v>4306</v>
      </c>
      <c r="M1041" s="21"/>
      <c r="N1041" s="21" t="s">
        <v>4304</v>
      </c>
      <c r="O1041" s="21" t="s">
        <v>2345</v>
      </c>
      <c r="P1041" s="21" t="s">
        <v>2774</v>
      </c>
      <c r="Q1041" s="21">
        <v>89</v>
      </c>
      <c r="R1041" s="21">
        <v>29</v>
      </c>
      <c r="S1041" s="21">
        <v>268</v>
      </c>
      <c r="T1041" s="21">
        <v>386</v>
      </c>
      <c r="U1041" s="21">
        <v>0.2306</v>
      </c>
      <c r="V1041" s="21">
        <v>7.51E-2</v>
      </c>
      <c r="W1041" s="21">
        <v>0.30570000000000003</v>
      </c>
      <c r="X1041" s="21" t="s">
        <v>2015</v>
      </c>
      <c r="Y1041" s="21" t="s">
        <v>2342</v>
      </c>
      <c r="Z1041" s="21" t="s">
        <v>2342</v>
      </c>
      <c r="AA1041" s="21" t="s">
        <v>2342</v>
      </c>
      <c r="AB1041" s="21" t="s">
        <v>2342</v>
      </c>
      <c r="AC1041" s="21" t="s">
        <v>2342</v>
      </c>
      <c r="AD1041" s="21" t="s">
        <v>2342</v>
      </c>
      <c r="AE1041" s="21" t="s">
        <v>2015</v>
      </c>
      <c r="AF1041" s="21" t="s">
        <v>2015</v>
      </c>
      <c r="AG1041" s="21" t="s">
        <v>2015</v>
      </c>
      <c r="AH1041" s="21" t="s">
        <v>2015</v>
      </c>
      <c r="AI1041" s="21" t="s">
        <v>2015</v>
      </c>
      <c r="AJ1041" s="21" t="s">
        <v>2015</v>
      </c>
      <c r="AK1041" s="21" t="s">
        <v>2015</v>
      </c>
      <c r="AL1041" s="21" t="s">
        <v>4803</v>
      </c>
    </row>
    <row r="1042" spans="1:38" ht="15" customHeight="1">
      <c r="A1042" s="21">
        <v>160057</v>
      </c>
      <c r="B1042" s="21">
        <v>661957</v>
      </c>
      <c r="C1042" s="21" t="s">
        <v>4778</v>
      </c>
      <c r="D1042" s="21" t="s">
        <v>2264</v>
      </c>
      <c r="E1042" s="21" t="s">
        <v>12</v>
      </c>
      <c r="F1042" s="21" t="s">
        <v>4874</v>
      </c>
      <c r="G1042" s="21" t="s">
        <v>2340</v>
      </c>
      <c r="H1042" s="21" t="s">
        <v>2341</v>
      </c>
      <c r="I1042" s="21" t="s">
        <v>2015</v>
      </c>
      <c r="J1042" s="21" t="s">
        <v>2342</v>
      </c>
      <c r="K1042" s="21" t="s">
        <v>1769</v>
      </c>
      <c r="L1042" s="21" t="s">
        <v>4311</v>
      </c>
      <c r="M1042" s="21"/>
      <c r="N1042" s="21" t="s">
        <v>4304</v>
      </c>
      <c r="O1042" s="21" t="s">
        <v>2345</v>
      </c>
      <c r="P1042" s="21" t="s">
        <v>2774</v>
      </c>
      <c r="Q1042" s="21">
        <v>98</v>
      </c>
      <c r="R1042" s="21">
        <v>52</v>
      </c>
      <c r="S1042" s="21">
        <v>394</v>
      </c>
      <c r="T1042" s="21">
        <v>544</v>
      </c>
      <c r="U1042" s="21">
        <v>0.18010000000000001</v>
      </c>
      <c r="V1042" s="21">
        <v>9.5600000000000004E-2</v>
      </c>
      <c r="W1042" s="21">
        <v>0.2757</v>
      </c>
      <c r="X1042" s="21" t="s">
        <v>2015</v>
      </c>
      <c r="Y1042" s="21" t="s">
        <v>2342</v>
      </c>
      <c r="Z1042" s="21" t="s">
        <v>2342</v>
      </c>
      <c r="AA1042" s="21" t="s">
        <v>2342</v>
      </c>
      <c r="AB1042" s="21" t="s">
        <v>2342</v>
      </c>
      <c r="AC1042" s="21" t="s">
        <v>2342</v>
      </c>
      <c r="AD1042" s="21" t="s">
        <v>2342</v>
      </c>
      <c r="AE1042" s="21" t="s">
        <v>2015</v>
      </c>
      <c r="AF1042" s="21" t="s">
        <v>2015</v>
      </c>
      <c r="AG1042" s="21" t="s">
        <v>2015</v>
      </c>
      <c r="AH1042" s="21" t="s">
        <v>2015</v>
      </c>
      <c r="AI1042" s="21" t="s">
        <v>2015</v>
      </c>
      <c r="AJ1042" s="21" t="s">
        <v>2015</v>
      </c>
      <c r="AK1042" s="21" t="s">
        <v>2015</v>
      </c>
      <c r="AL1042" s="21" t="s">
        <v>4803</v>
      </c>
    </row>
    <row r="1043" spans="1:38" ht="15" customHeight="1">
      <c r="A1043" s="21">
        <v>160057</v>
      </c>
      <c r="B1043" s="21">
        <v>661959</v>
      </c>
      <c r="C1043" s="21" t="s">
        <v>4778</v>
      </c>
      <c r="D1043" s="21" t="s">
        <v>2264</v>
      </c>
      <c r="E1043" s="21" t="s">
        <v>12</v>
      </c>
      <c r="F1043" s="21" t="s">
        <v>4874</v>
      </c>
      <c r="G1043" s="21" t="s">
        <v>2340</v>
      </c>
      <c r="H1043" s="21" t="s">
        <v>2341</v>
      </c>
      <c r="I1043" s="21" t="s">
        <v>2015</v>
      </c>
      <c r="J1043" s="21" t="s">
        <v>2342</v>
      </c>
      <c r="K1043" s="21" t="s">
        <v>1772</v>
      </c>
      <c r="L1043" s="21" t="s">
        <v>4314</v>
      </c>
      <c r="M1043" s="21"/>
      <c r="N1043" s="21" t="s">
        <v>4308</v>
      </c>
      <c r="O1043" s="21" t="s">
        <v>2345</v>
      </c>
      <c r="P1043" s="21" t="s">
        <v>4309</v>
      </c>
      <c r="Q1043" s="21">
        <v>105</v>
      </c>
      <c r="R1043" s="21">
        <v>30</v>
      </c>
      <c r="S1043" s="21">
        <v>378</v>
      </c>
      <c r="T1043" s="21">
        <v>513</v>
      </c>
      <c r="U1043" s="21">
        <v>0.20469999999999999</v>
      </c>
      <c r="V1043" s="21">
        <v>5.8500000000000003E-2</v>
      </c>
      <c r="W1043" s="21">
        <v>0.26319999999999999</v>
      </c>
      <c r="X1043" s="21" t="s">
        <v>2015</v>
      </c>
      <c r="Y1043" s="21" t="s">
        <v>2015</v>
      </c>
      <c r="Z1043" s="21" t="s">
        <v>2342</v>
      </c>
      <c r="AA1043" s="21" t="s">
        <v>2342</v>
      </c>
      <c r="AB1043" s="21" t="s">
        <v>2342</v>
      </c>
      <c r="AC1043" s="21" t="s">
        <v>2342</v>
      </c>
      <c r="AD1043" s="21" t="s">
        <v>2342</v>
      </c>
      <c r="AE1043" s="21" t="s">
        <v>2015</v>
      </c>
      <c r="AF1043" s="21" t="s">
        <v>2015</v>
      </c>
      <c r="AG1043" s="21" t="s">
        <v>2015</v>
      </c>
      <c r="AH1043" s="21" t="s">
        <v>2015</v>
      </c>
      <c r="AI1043" s="21" t="s">
        <v>2015</v>
      </c>
      <c r="AJ1043" s="21" t="s">
        <v>2015</v>
      </c>
      <c r="AK1043" s="21" t="s">
        <v>2015</v>
      </c>
      <c r="AL1043" s="21" t="s">
        <v>4803</v>
      </c>
    </row>
    <row r="1044" spans="1:38" ht="15" customHeight="1">
      <c r="A1044" s="21">
        <v>160057</v>
      </c>
      <c r="B1044" s="21">
        <v>661960</v>
      </c>
      <c r="C1044" s="21" t="s">
        <v>4778</v>
      </c>
      <c r="D1044" s="21" t="s">
        <v>2264</v>
      </c>
      <c r="E1044" s="21" t="s">
        <v>12</v>
      </c>
      <c r="F1044" s="21" t="s">
        <v>4874</v>
      </c>
      <c r="G1044" s="21" t="s">
        <v>2340</v>
      </c>
      <c r="H1044" s="21" t="s">
        <v>2341</v>
      </c>
      <c r="I1044" s="21" t="s">
        <v>2015</v>
      </c>
      <c r="J1044" s="21" t="s">
        <v>2342</v>
      </c>
      <c r="K1044" s="21" t="s">
        <v>4779</v>
      </c>
      <c r="L1044" s="21" t="s">
        <v>4310</v>
      </c>
      <c r="M1044" s="21"/>
      <c r="N1044" s="21" t="s">
        <v>4304</v>
      </c>
      <c r="O1044" s="21" t="s">
        <v>2345</v>
      </c>
      <c r="P1044" s="21" t="s">
        <v>2774</v>
      </c>
      <c r="Q1044" s="21">
        <v>73</v>
      </c>
      <c r="R1044" s="21">
        <v>32</v>
      </c>
      <c r="S1044" s="21">
        <v>574</v>
      </c>
      <c r="T1044" s="21">
        <v>679</v>
      </c>
      <c r="U1044" s="21">
        <v>0.1075</v>
      </c>
      <c r="V1044" s="21">
        <v>4.7100000000000003E-2</v>
      </c>
      <c r="W1044" s="21">
        <v>0.15459999999999999</v>
      </c>
      <c r="X1044" s="21" t="s">
        <v>2015</v>
      </c>
      <c r="Y1044" s="21" t="s">
        <v>2342</v>
      </c>
      <c r="Z1044" s="21" t="s">
        <v>2342</v>
      </c>
      <c r="AA1044" s="21" t="s">
        <v>2342</v>
      </c>
      <c r="AB1044" s="21" t="s">
        <v>2342</v>
      </c>
      <c r="AC1044" s="21" t="s">
        <v>2342</v>
      </c>
      <c r="AD1044" s="21" t="s">
        <v>2342</v>
      </c>
      <c r="AE1044" s="21" t="s">
        <v>2015</v>
      </c>
      <c r="AF1044" s="21" t="s">
        <v>2015</v>
      </c>
      <c r="AG1044" s="21" t="s">
        <v>2015</v>
      </c>
      <c r="AH1044" s="21" t="s">
        <v>2015</v>
      </c>
      <c r="AI1044" s="21" t="s">
        <v>2015</v>
      </c>
      <c r="AJ1044" s="21" t="s">
        <v>2015</v>
      </c>
      <c r="AK1044" s="21" t="s">
        <v>2015</v>
      </c>
      <c r="AL1044" s="21" t="s">
        <v>4803</v>
      </c>
    </row>
    <row r="1045" spans="1:38" ht="15" customHeight="1">
      <c r="A1045" s="21">
        <v>160057</v>
      </c>
      <c r="B1045" s="21">
        <v>661961</v>
      </c>
      <c r="C1045" s="21" t="s">
        <v>4778</v>
      </c>
      <c r="D1045" s="21" t="s">
        <v>2264</v>
      </c>
      <c r="E1045" s="21" t="s">
        <v>12</v>
      </c>
      <c r="F1045" s="21" t="s">
        <v>4874</v>
      </c>
      <c r="G1045" s="21" t="s">
        <v>2340</v>
      </c>
      <c r="H1045" s="21" t="s">
        <v>2341</v>
      </c>
      <c r="I1045" s="21" t="s">
        <v>2015</v>
      </c>
      <c r="J1045" s="21" t="s">
        <v>2342</v>
      </c>
      <c r="K1045" s="21" t="s">
        <v>1775</v>
      </c>
      <c r="L1045" s="21" t="s">
        <v>4318</v>
      </c>
      <c r="M1045" s="21"/>
      <c r="N1045" s="21" t="s">
        <v>4304</v>
      </c>
      <c r="O1045" s="21" t="s">
        <v>2345</v>
      </c>
      <c r="P1045" s="21" t="s">
        <v>2774</v>
      </c>
      <c r="Q1045" s="21">
        <v>86</v>
      </c>
      <c r="R1045" s="21">
        <v>34</v>
      </c>
      <c r="S1045" s="21">
        <v>410</v>
      </c>
      <c r="T1045" s="21">
        <v>530</v>
      </c>
      <c r="U1045" s="21">
        <v>0.1623</v>
      </c>
      <c r="V1045" s="21">
        <v>6.4199999999999993E-2</v>
      </c>
      <c r="W1045" s="21">
        <v>0.22639999999999999</v>
      </c>
      <c r="X1045" s="21" t="s">
        <v>2015</v>
      </c>
      <c r="Y1045" s="21" t="s">
        <v>2342</v>
      </c>
      <c r="Z1045" s="21" t="s">
        <v>2342</v>
      </c>
      <c r="AA1045" s="21" t="s">
        <v>2342</v>
      </c>
      <c r="AB1045" s="21" t="s">
        <v>2342</v>
      </c>
      <c r="AC1045" s="21" t="s">
        <v>2342</v>
      </c>
      <c r="AD1045" s="21" t="s">
        <v>2342</v>
      </c>
      <c r="AE1045" s="21" t="s">
        <v>2015</v>
      </c>
      <c r="AF1045" s="21" t="s">
        <v>2015</v>
      </c>
      <c r="AG1045" s="21" t="s">
        <v>2015</v>
      </c>
      <c r="AH1045" s="21" t="s">
        <v>2015</v>
      </c>
      <c r="AI1045" s="21" t="s">
        <v>2015</v>
      </c>
      <c r="AJ1045" s="21" t="s">
        <v>2015</v>
      </c>
      <c r="AK1045" s="21" t="s">
        <v>2015</v>
      </c>
      <c r="AL1045" s="21" t="s">
        <v>4803</v>
      </c>
    </row>
    <row r="1046" spans="1:38" ht="15" customHeight="1">
      <c r="A1046" s="21">
        <v>159994</v>
      </c>
      <c r="B1046" s="21">
        <v>661963</v>
      </c>
      <c r="C1046" s="21" t="s">
        <v>93</v>
      </c>
      <c r="D1046" s="21" t="s">
        <v>2080</v>
      </c>
      <c r="E1046" s="21" t="s">
        <v>12</v>
      </c>
      <c r="F1046" s="21" t="s">
        <v>4867</v>
      </c>
      <c r="G1046" s="21" t="s">
        <v>2340</v>
      </c>
      <c r="H1046" s="21" t="s">
        <v>2341</v>
      </c>
      <c r="I1046" s="21" t="s">
        <v>2015</v>
      </c>
      <c r="J1046" s="21" t="s">
        <v>2342</v>
      </c>
      <c r="K1046" s="21" t="s">
        <v>645</v>
      </c>
      <c r="L1046" s="21" t="s">
        <v>5007</v>
      </c>
      <c r="M1046" s="21"/>
      <c r="N1046" s="21" t="s">
        <v>2773</v>
      </c>
      <c r="O1046" s="21" t="s">
        <v>2345</v>
      </c>
      <c r="P1046" s="21" t="s">
        <v>2774</v>
      </c>
      <c r="Q1046" s="21">
        <v>50</v>
      </c>
      <c r="R1046" s="21">
        <v>28</v>
      </c>
      <c r="S1046" s="21">
        <v>396</v>
      </c>
      <c r="T1046" s="21">
        <v>474</v>
      </c>
      <c r="U1046" s="21">
        <v>0.1055</v>
      </c>
      <c r="V1046" s="21">
        <v>5.91E-2</v>
      </c>
      <c r="W1046" s="21">
        <v>0.1646</v>
      </c>
      <c r="X1046" s="21" t="s">
        <v>2342</v>
      </c>
      <c r="Y1046" s="21" t="s">
        <v>2342</v>
      </c>
      <c r="Z1046" s="21" t="s">
        <v>2015</v>
      </c>
      <c r="AA1046" s="21" t="s">
        <v>2015</v>
      </c>
      <c r="AB1046" s="21" t="s">
        <v>2015</v>
      </c>
      <c r="AC1046" s="21" t="s">
        <v>2342</v>
      </c>
      <c r="AD1046" s="21" t="s">
        <v>2342</v>
      </c>
      <c r="AE1046" s="21" t="s">
        <v>2015</v>
      </c>
      <c r="AF1046" s="21" t="s">
        <v>2015</v>
      </c>
      <c r="AG1046" s="21" t="s">
        <v>2015</v>
      </c>
      <c r="AH1046" s="21" t="s">
        <v>2015</v>
      </c>
      <c r="AI1046" s="21" t="s">
        <v>2015</v>
      </c>
      <c r="AJ1046" s="21" t="s">
        <v>2015</v>
      </c>
      <c r="AK1046" s="21" t="s">
        <v>2015</v>
      </c>
      <c r="AL1046" s="21" t="s">
        <v>4803</v>
      </c>
    </row>
    <row r="1047" spans="1:38" ht="15" customHeight="1">
      <c r="A1047" s="21">
        <v>159994</v>
      </c>
      <c r="B1047" s="21">
        <v>661964</v>
      </c>
      <c r="C1047" s="21" t="s">
        <v>93</v>
      </c>
      <c r="D1047" s="21" t="s">
        <v>2080</v>
      </c>
      <c r="E1047" s="21" t="s">
        <v>12</v>
      </c>
      <c r="F1047" s="21" t="s">
        <v>4867</v>
      </c>
      <c r="G1047" s="21" t="s">
        <v>2340</v>
      </c>
      <c r="H1047" s="21" t="s">
        <v>2341</v>
      </c>
      <c r="I1047" s="21" t="s">
        <v>2015</v>
      </c>
      <c r="J1047" s="21" t="s">
        <v>2342</v>
      </c>
      <c r="K1047" s="21" t="s">
        <v>646</v>
      </c>
      <c r="L1047" s="21" t="s">
        <v>2775</v>
      </c>
      <c r="M1047" s="21"/>
      <c r="N1047" s="21" t="s">
        <v>2773</v>
      </c>
      <c r="O1047" s="21" t="s">
        <v>2345</v>
      </c>
      <c r="P1047" s="21" t="s">
        <v>2774</v>
      </c>
      <c r="Q1047" s="21">
        <v>61</v>
      </c>
      <c r="R1047" s="21">
        <v>22</v>
      </c>
      <c r="S1047" s="21">
        <v>374</v>
      </c>
      <c r="T1047" s="21">
        <v>457</v>
      </c>
      <c r="U1047" s="21">
        <v>0.13350000000000001</v>
      </c>
      <c r="V1047" s="21">
        <v>4.8099999999999997E-2</v>
      </c>
      <c r="W1047" s="21">
        <v>0.18160000000000001</v>
      </c>
      <c r="X1047" s="21" t="s">
        <v>2015</v>
      </c>
      <c r="Y1047" s="21" t="s">
        <v>2015</v>
      </c>
      <c r="Z1047" s="21" t="s">
        <v>2342</v>
      </c>
      <c r="AA1047" s="21" t="s">
        <v>2342</v>
      </c>
      <c r="AB1047" s="21" t="s">
        <v>2342</v>
      </c>
      <c r="AC1047" s="21" t="s">
        <v>2015</v>
      </c>
      <c r="AD1047" s="21" t="s">
        <v>2015</v>
      </c>
      <c r="AE1047" s="21" t="s">
        <v>2015</v>
      </c>
      <c r="AF1047" s="21" t="s">
        <v>2015</v>
      </c>
      <c r="AG1047" s="21" t="s">
        <v>2015</v>
      </c>
      <c r="AH1047" s="21" t="s">
        <v>2015</v>
      </c>
      <c r="AI1047" s="21" t="s">
        <v>2015</v>
      </c>
      <c r="AJ1047" s="21" t="s">
        <v>2015</v>
      </c>
      <c r="AK1047" s="21" t="s">
        <v>2015</v>
      </c>
      <c r="AL1047" s="21" t="s">
        <v>4803</v>
      </c>
    </row>
    <row r="1048" spans="1:38" ht="15" customHeight="1">
      <c r="A1048" s="21">
        <v>159994</v>
      </c>
      <c r="B1048" s="21">
        <v>661965</v>
      </c>
      <c r="C1048" s="21" t="s">
        <v>93</v>
      </c>
      <c r="D1048" s="21" t="s">
        <v>2080</v>
      </c>
      <c r="E1048" s="21" t="s">
        <v>12</v>
      </c>
      <c r="F1048" s="21" t="s">
        <v>4867</v>
      </c>
      <c r="G1048" s="21" t="s">
        <v>2340</v>
      </c>
      <c r="H1048" s="21" t="s">
        <v>2341</v>
      </c>
      <c r="I1048" s="21" t="s">
        <v>2015</v>
      </c>
      <c r="J1048" s="21" t="s">
        <v>2342</v>
      </c>
      <c r="K1048" s="21" t="s">
        <v>647</v>
      </c>
      <c r="L1048" s="21" t="s">
        <v>2776</v>
      </c>
      <c r="M1048" s="21"/>
      <c r="N1048" s="21" t="s">
        <v>2773</v>
      </c>
      <c r="O1048" s="21" t="s">
        <v>2345</v>
      </c>
      <c r="P1048" s="21" t="s">
        <v>2774</v>
      </c>
      <c r="Q1048" s="21">
        <v>72</v>
      </c>
      <c r="R1048" s="21">
        <v>31</v>
      </c>
      <c r="S1048" s="21">
        <v>425</v>
      </c>
      <c r="T1048" s="21">
        <v>528</v>
      </c>
      <c r="U1048" s="21">
        <v>0.13639999999999999</v>
      </c>
      <c r="V1048" s="21">
        <v>5.8700000000000002E-2</v>
      </c>
      <c r="W1048" s="21">
        <v>0.1951</v>
      </c>
      <c r="X1048" s="21" t="s">
        <v>2015</v>
      </c>
      <c r="Y1048" s="21" t="s">
        <v>2015</v>
      </c>
      <c r="Z1048" s="21" t="s">
        <v>2015</v>
      </c>
      <c r="AA1048" s="21" t="s">
        <v>2015</v>
      </c>
      <c r="AB1048" s="21" t="s">
        <v>2015</v>
      </c>
      <c r="AC1048" s="21" t="s">
        <v>2015</v>
      </c>
      <c r="AD1048" s="21" t="s">
        <v>2015</v>
      </c>
      <c r="AE1048" s="21" t="s">
        <v>2342</v>
      </c>
      <c r="AF1048" s="21" t="s">
        <v>2342</v>
      </c>
      <c r="AG1048" s="21" t="s">
        <v>2342</v>
      </c>
      <c r="AH1048" s="21" t="s">
        <v>2015</v>
      </c>
      <c r="AI1048" s="21" t="s">
        <v>2015</v>
      </c>
      <c r="AJ1048" s="21" t="s">
        <v>2015</v>
      </c>
      <c r="AK1048" s="21" t="s">
        <v>2015</v>
      </c>
      <c r="AL1048" s="21" t="s">
        <v>4803</v>
      </c>
    </row>
    <row r="1049" spans="1:38" ht="15" customHeight="1">
      <c r="A1049" s="21">
        <v>160003</v>
      </c>
      <c r="B1049" s="21">
        <v>661966</v>
      </c>
      <c r="C1049" s="21" t="s">
        <v>211</v>
      </c>
      <c r="D1049" s="21" t="s">
        <v>2199</v>
      </c>
      <c r="E1049" s="21" t="s">
        <v>12</v>
      </c>
      <c r="F1049" s="21" t="s">
        <v>4867</v>
      </c>
      <c r="G1049" s="21" t="s">
        <v>2340</v>
      </c>
      <c r="H1049" s="21" t="s">
        <v>2341</v>
      </c>
      <c r="I1049" s="21" t="s">
        <v>2015</v>
      </c>
      <c r="J1049" s="21" t="s">
        <v>2342</v>
      </c>
      <c r="K1049" s="21" t="s">
        <v>1342</v>
      </c>
      <c r="L1049" s="21" t="s">
        <v>5514</v>
      </c>
      <c r="M1049" s="21"/>
      <c r="N1049" s="21" t="s">
        <v>3748</v>
      </c>
      <c r="O1049" s="21" t="s">
        <v>2345</v>
      </c>
      <c r="P1049" s="21" t="s">
        <v>3749</v>
      </c>
      <c r="Q1049" s="21">
        <v>130</v>
      </c>
      <c r="R1049" s="21">
        <v>50</v>
      </c>
      <c r="S1049" s="21">
        <v>428</v>
      </c>
      <c r="T1049" s="21">
        <v>608</v>
      </c>
      <c r="U1049" s="21">
        <v>0.21379999999999999</v>
      </c>
      <c r="V1049" s="21">
        <v>8.2199999999999995E-2</v>
      </c>
      <c r="W1049" s="21">
        <v>0.29609999999999997</v>
      </c>
      <c r="X1049" s="21" t="s">
        <v>2015</v>
      </c>
      <c r="Y1049" s="21" t="s">
        <v>2342</v>
      </c>
      <c r="Z1049" s="21" t="s">
        <v>2342</v>
      </c>
      <c r="AA1049" s="21" t="s">
        <v>2342</v>
      </c>
      <c r="AB1049" s="21" t="s">
        <v>2342</v>
      </c>
      <c r="AC1049" s="21" t="s">
        <v>2015</v>
      </c>
      <c r="AD1049" s="21" t="s">
        <v>2015</v>
      </c>
      <c r="AE1049" s="21" t="s">
        <v>2015</v>
      </c>
      <c r="AF1049" s="21" t="s">
        <v>2015</v>
      </c>
      <c r="AG1049" s="21" t="s">
        <v>2015</v>
      </c>
      <c r="AH1049" s="21" t="s">
        <v>2015</v>
      </c>
      <c r="AI1049" s="21" t="s">
        <v>2015</v>
      </c>
      <c r="AJ1049" s="21" t="s">
        <v>2015</v>
      </c>
      <c r="AK1049" s="21" t="s">
        <v>2015</v>
      </c>
      <c r="AL1049" s="21" t="s">
        <v>4803</v>
      </c>
    </row>
    <row r="1050" spans="1:38" ht="15" customHeight="1">
      <c r="A1050" s="21">
        <v>160003</v>
      </c>
      <c r="B1050" s="21">
        <v>661967</v>
      </c>
      <c r="C1050" s="21" t="s">
        <v>211</v>
      </c>
      <c r="D1050" s="21" t="s">
        <v>2199</v>
      </c>
      <c r="E1050" s="21" t="s">
        <v>12</v>
      </c>
      <c r="F1050" s="21" t="s">
        <v>4867</v>
      </c>
      <c r="G1050" s="21" t="s">
        <v>2340</v>
      </c>
      <c r="H1050" s="21" t="s">
        <v>2341</v>
      </c>
      <c r="I1050" s="21" t="s">
        <v>2015</v>
      </c>
      <c r="J1050" s="21" t="s">
        <v>2342</v>
      </c>
      <c r="K1050" s="21" t="s">
        <v>1345</v>
      </c>
      <c r="L1050" s="21" t="s">
        <v>5514</v>
      </c>
      <c r="M1050" s="21"/>
      <c r="N1050" s="21" t="s">
        <v>3748</v>
      </c>
      <c r="O1050" s="21" t="s">
        <v>2345</v>
      </c>
      <c r="P1050" s="21" t="s">
        <v>3749</v>
      </c>
      <c r="Q1050" s="21">
        <v>177</v>
      </c>
      <c r="R1050" s="21">
        <v>55</v>
      </c>
      <c r="S1050" s="21">
        <v>520</v>
      </c>
      <c r="T1050" s="21">
        <v>752</v>
      </c>
      <c r="U1050" s="21">
        <v>0.2354</v>
      </c>
      <c r="V1050" s="21">
        <v>7.3099999999999998E-2</v>
      </c>
      <c r="W1050" s="21">
        <v>0.3085</v>
      </c>
      <c r="X1050" s="21" t="s">
        <v>2015</v>
      </c>
      <c r="Y1050" s="21" t="s">
        <v>2342</v>
      </c>
      <c r="Z1050" s="21" t="s">
        <v>2342</v>
      </c>
      <c r="AA1050" s="21" t="s">
        <v>2342</v>
      </c>
      <c r="AB1050" s="21" t="s">
        <v>2342</v>
      </c>
      <c r="AC1050" s="21" t="s">
        <v>2342</v>
      </c>
      <c r="AD1050" s="21" t="s">
        <v>2342</v>
      </c>
      <c r="AE1050" s="21" t="s">
        <v>2015</v>
      </c>
      <c r="AF1050" s="21" t="s">
        <v>2015</v>
      </c>
      <c r="AG1050" s="21" t="s">
        <v>2015</v>
      </c>
      <c r="AH1050" s="21" t="s">
        <v>2015</v>
      </c>
      <c r="AI1050" s="21" t="s">
        <v>2015</v>
      </c>
      <c r="AJ1050" s="21" t="s">
        <v>2015</v>
      </c>
      <c r="AK1050" s="21" t="s">
        <v>2015</v>
      </c>
      <c r="AL1050" s="21" t="s">
        <v>4803</v>
      </c>
    </row>
    <row r="1051" spans="1:38" ht="15" customHeight="1">
      <c r="A1051" s="21">
        <v>160003</v>
      </c>
      <c r="B1051" s="21">
        <v>661968</v>
      </c>
      <c r="C1051" s="21" t="s">
        <v>211</v>
      </c>
      <c r="D1051" s="21" t="s">
        <v>2199</v>
      </c>
      <c r="E1051" s="21" t="s">
        <v>12</v>
      </c>
      <c r="F1051" s="21" t="s">
        <v>4867</v>
      </c>
      <c r="G1051" s="21" t="s">
        <v>2340</v>
      </c>
      <c r="H1051" s="21" t="s">
        <v>2341</v>
      </c>
      <c r="I1051" s="21" t="s">
        <v>2015</v>
      </c>
      <c r="J1051" s="21" t="s">
        <v>2342</v>
      </c>
      <c r="K1051" s="21" t="s">
        <v>1344</v>
      </c>
      <c r="L1051" s="21" t="s">
        <v>5514</v>
      </c>
      <c r="M1051" s="21"/>
      <c r="N1051" s="21" t="s">
        <v>3748</v>
      </c>
      <c r="O1051" s="21" t="s">
        <v>2345</v>
      </c>
      <c r="P1051" s="21" t="s">
        <v>3749</v>
      </c>
      <c r="Q1051" s="21">
        <v>186</v>
      </c>
      <c r="R1051" s="21">
        <v>53</v>
      </c>
      <c r="S1051" s="21">
        <v>474</v>
      </c>
      <c r="T1051" s="21">
        <v>713</v>
      </c>
      <c r="U1051" s="21">
        <v>0.26090000000000002</v>
      </c>
      <c r="V1051" s="21">
        <v>7.4300000000000005E-2</v>
      </c>
      <c r="W1051" s="21">
        <v>0.3352</v>
      </c>
      <c r="X1051" s="21" t="s">
        <v>2015</v>
      </c>
      <c r="Y1051" s="21" t="s">
        <v>2015</v>
      </c>
      <c r="Z1051" s="21" t="s">
        <v>2015</v>
      </c>
      <c r="AA1051" s="21" t="s">
        <v>2015</v>
      </c>
      <c r="AB1051" s="21" t="s">
        <v>2015</v>
      </c>
      <c r="AC1051" s="21" t="s">
        <v>2015</v>
      </c>
      <c r="AD1051" s="21" t="s">
        <v>2015</v>
      </c>
      <c r="AE1051" s="21" t="s">
        <v>2342</v>
      </c>
      <c r="AF1051" s="21" t="s">
        <v>2342</v>
      </c>
      <c r="AG1051" s="21" t="s">
        <v>2342</v>
      </c>
      <c r="AH1051" s="21" t="s">
        <v>2015</v>
      </c>
      <c r="AI1051" s="21" t="s">
        <v>2015</v>
      </c>
      <c r="AJ1051" s="21" t="s">
        <v>2015</v>
      </c>
      <c r="AK1051" s="21" t="s">
        <v>2015</v>
      </c>
      <c r="AL1051" s="21" t="s">
        <v>4803</v>
      </c>
    </row>
    <row r="1052" spans="1:38" ht="15" customHeight="1">
      <c r="A1052" s="21">
        <v>160003</v>
      </c>
      <c r="B1052" s="21">
        <v>661969</v>
      </c>
      <c r="C1052" s="21" t="s">
        <v>211</v>
      </c>
      <c r="D1052" s="21" t="s">
        <v>2199</v>
      </c>
      <c r="E1052" s="21" t="s">
        <v>12</v>
      </c>
      <c r="F1052" s="21" t="s">
        <v>4867</v>
      </c>
      <c r="G1052" s="21" t="s">
        <v>2340</v>
      </c>
      <c r="H1052" s="21" t="s">
        <v>2341</v>
      </c>
      <c r="I1052" s="21" t="s">
        <v>2015</v>
      </c>
      <c r="J1052" s="21" t="s">
        <v>2342</v>
      </c>
      <c r="K1052" s="21" t="s">
        <v>1343</v>
      </c>
      <c r="L1052" s="21" t="s">
        <v>5514</v>
      </c>
      <c r="M1052" s="21"/>
      <c r="N1052" s="21" t="s">
        <v>3748</v>
      </c>
      <c r="O1052" s="21" t="s">
        <v>2345</v>
      </c>
      <c r="P1052" s="21" t="s">
        <v>3749</v>
      </c>
      <c r="Q1052" s="21">
        <v>237</v>
      </c>
      <c r="R1052" s="21">
        <v>70</v>
      </c>
      <c r="S1052" s="21">
        <v>672</v>
      </c>
      <c r="T1052" s="21">
        <v>979</v>
      </c>
      <c r="U1052" s="21">
        <v>0.24210000000000001</v>
      </c>
      <c r="V1052" s="21">
        <v>7.1499999999999994E-2</v>
      </c>
      <c r="W1052" s="21">
        <v>0.31359999999999999</v>
      </c>
      <c r="X1052" s="21" t="s">
        <v>2015</v>
      </c>
      <c r="Y1052" s="21" t="s">
        <v>2015</v>
      </c>
      <c r="Z1052" s="21" t="s">
        <v>2015</v>
      </c>
      <c r="AA1052" s="21" t="s">
        <v>2015</v>
      </c>
      <c r="AB1052" s="21" t="s">
        <v>2015</v>
      </c>
      <c r="AC1052" s="21" t="s">
        <v>2015</v>
      </c>
      <c r="AD1052" s="21" t="s">
        <v>2015</v>
      </c>
      <c r="AE1052" s="21" t="s">
        <v>2015</v>
      </c>
      <c r="AF1052" s="21" t="s">
        <v>2015</v>
      </c>
      <c r="AG1052" s="21" t="s">
        <v>2015</v>
      </c>
      <c r="AH1052" s="21" t="s">
        <v>2342</v>
      </c>
      <c r="AI1052" s="21" t="s">
        <v>2342</v>
      </c>
      <c r="AJ1052" s="21" t="s">
        <v>2342</v>
      </c>
      <c r="AK1052" s="21" t="s">
        <v>2342</v>
      </c>
      <c r="AL1052" s="21" t="s">
        <v>4803</v>
      </c>
    </row>
    <row r="1053" spans="1:38" ht="15" customHeight="1">
      <c r="A1053" s="21">
        <v>160031</v>
      </c>
      <c r="B1053" s="21">
        <v>661971</v>
      </c>
      <c r="C1053" s="21" t="s">
        <v>73</v>
      </c>
      <c r="D1053" s="21" t="s">
        <v>2060</v>
      </c>
      <c r="E1053" s="21" t="s">
        <v>12</v>
      </c>
      <c r="F1053" s="21" t="s">
        <v>4874</v>
      </c>
      <c r="G1053" s="21" t="s">
        <v>2340</v>
      </c>
      <c r="H1053" s="21" t="s">
        <v>2341</v>
      </c>
      <c r="I1053" s="21" t="s">
        <v>2015</v>
      </c>
      <c r="J1053" s="21" t="s">
        <v>2342</v>
      </c>
      <c r="K1053" s="21" t="s">
        <v>4690</v>
      </c>
      <c r="L1053" s="21" t="s">
        <v>4990</v>
      </c>
      <c r="M1053" s="21"/>
      <c r="N1053" s="21" t="s">
        <v>2662</v>
      </c>
      <c r="O1053" s="21" t="s">
        <v>2345</v>
      </c>
      <c r="P1053" s="21" t="s">
        <v>2694</v>
      </c>
      <c r="Q1053" s="21">
        <v>392</v>
      </c>
      <c r="R1053" s="21">
        <v>158</v>
      </c>
      <c r="S1053" s="21">
        <v>729</v>
      </c>
      <c r="T1053" s="21">
        <v>1279</v>
      </c>
      <c r="U1053" s="21">
        <v>0.30649999999999999</v>
      </c>
      <c r="V1053" s="21">
        <v>0.1235</v>
      </c>
      <c r="W1053" s="21">
        <v>0.43</v>
      </c>
      <c r="X1053" s="21" t="s">
        <v>2015</v>
      </c>
      <c r="Y1053" s="21" t="s">
        <v>2015</v>
      </c>
      <c r="Z1053" s="21" t="s">
        <v>2015</v>
      </c>
      <c r="AA1053" s="21" t="s">
        <v>2015</v>
      </c>
      <c r="AB1053" s="21" t="s">
        <v>2015</v>
      </c>
      <c r="AC1053" s="21" t="s">
        <v>2015</v>
      </c>
      <c r="AD1053" s="21" t="s">
        <v>2015</v>
      </c>
      <c r="AE1053" s="21" t="s">
        <v>2015</v>
      </c>
      <c r="AF1053" s="21" t="s">
        <v>2015</v>
      </c>
      <c r="AG1053" s="21" t="s">
        <v>2015</v>
      </c>
      <c r="AH1053" s="21" t="s">
        <v>2342</v>
      </c>
      <c r="AI1053" s="21" t="s">
        <v>2342</v>
      </c>
      <c r="AJ1053" s="21" t="s">
        <v>2342</v>
      </c>
      <c r="AK1053" s="21" t="s">
        <v>2342</v>
      </c>
      <c r="AL1053" s="21" t="s">
        <v>4803</v>
      </c>
    </row>
    <row r="1054" spans="1:38" ht="15" customHeight="1">
      <c r="A1054" s="21">
        <v>160031</v>
      </c>
      <c r="B1054" s="21">
        <v>661982</v>
      </c>
      <c r="C1054" s="21" t="s">
        <v>73</v>
      </c>
      <c r="D1054" s="21" t="s">
        <v>2060</v>
      </c>
      <c r="E1054" s="21" t="s">
        <v>12</v>
      </c>
      <c r="F1054" s="21" t="s">
        <v>4874</v>
      </c>
      <c r="G1054" s="21" t="s">
        <v>2340</v>
      </c>
      <c r="H1054" s="21" t="s">
        <v>2341</v>
      </c>
      <c r="I1054" s="21" t="s">
        <v>2015</v>
      </c>
      <c r="J1054" s="21" t="s">
        <v>2342</v>
      </c>
      <c r="K1054" s="21" t="s">
        <v>456</v>
      </c>
      <c r="L1054" s="21" t="s">
        <v>2697</v>
      </c>
      <c r="M1054" s="21"/>
      <c r="N1054" s="21" t="s">
        <v>2698</v>
      </c>
      <c r="O1054" s="21" t="s">
        <v>2345</v>
      </c>
      <c r="P1054" s="21" t="s">
        <v>2691</v>
      </c>
      <c r="Q1054" s="21">
        <v>140</v>
      </c>
      <c r="R1054" s="21">
        <v>101</v>
      </c>
      <c r="S1054" s="21">
        <v>249</v>
      </c>
      <c r="T1054" s="21">
        <v>490</v>
      </c>
      <c r="U1054" s="21">
        <v>0.28570000000000001</v>
      </c>
      <c r="V1054" s="21">
        <v>0.20610000000000001</v>
      </c>
      <c r="W1054" s="21">
        <v>0.49180000000000001</v>
      </c>
      <c r="X1054" s="21" t="s">
        <v>2342</v>
      </c>
      <c r="Y1054" s="21" t="s">
        <v>2342</v>
      </c>
      <c r="Z1054" s="21" t="s">
        <v>2342</v>
      </c>
      <c r="AA1054" s="21" t="s">
        <v>2342</v>
      </c>
      <c r="AB1054" s="21" t="s">
        <v>2342</v>
      </c>
      <c r="AC1054" s="21" t="s">
        <v>2342</v>
      </c>
      <c r="AD1054" s="21" t="s">
        <v>2342</v>
      </c>
      <c r="AE1054" s="21" t="s">
        <v>2015</v>
      </c>
      <c r="AF1054" s="21" t="s">
        <v>2015</v>
      </c>
      <c r="AG1054" s="21" t="s">
        <v>2015</v>
      </c>
      <c r="AH1054" s="21" t="s">
        <v>2015</v>
      </c>
      <c r="AI1054" s="21" t="s">
        <v>2015</v>
      </c>
      <c r="AJ1054" s="21" t="s">
        <v>2015</v>
      </c>
      <c r="AK1054" s="21" t="s">
        <v>2015</v>
      </c>
      <c r="AL1054" s="21" t="s">
        <v>4803</v>
      </c>
    </row>
    <row r="1055" spans="1:38" ht="15" customHeight="1">
      <c r="A1055" s="21">
        <v>160031</v>
      </c>
      <c r="B1055" s="21">
        <v>661985</v>
      </c>
      <c r="C1055" s="21" t="s">
        <v>73</v>
      </c>
      <c r="D1055" s="21" t="s">
        <v>2060</v>
      </c>
      <c r="E1055" s="21" t="s">
        <v>12</v>
      </c>
      <c r="F1055" s="21" t="s">
        <v>4874</v>
      </c>
      <c r="G1055" s="21" t="s">
        <v>2340</v>
      </c>
      <c r="H1055" s="21" t="s">
        <v>2341</v>
      </c>
      <c r="I1055" s="21" t="s">
        <v>2015</v>
      </c>
      <c r="J1055" s="21" t="s">
        <v>2342</v>
      </c>
      <c r="K1055" s="21" t="s">
        <v>592</v>
      </c>
      <c r="L1055" s="21" t="s">
        <v>2699</v>
      </c>
      <c r="M1055" s="21"/>
      <c r="N1055" s="21" t="s">
        <v>2690</v>
      </c>
      <c r="O1055" s="21" t="s">
        <v>2345</v>
      </c>
      <c r="P1055" s="21" t="s">
        <v>2691</v>
      </c>
      <c r="Q1055" s="21">
        <v>177</v>
      </c>
      <c r="R1055" s="21">
        <v>115</v>
      </c>
      <c r="S1055" s="21">
        <v>240</v>
      </c>
      <c r="T1055" s="21">
        <v>532</v>
      </c>
      <c r="U1055" s="21">
        <v>0.3327</v>
      </c>
      <c r="V1055" s="21">
        <v>0.2162</v>
      </c>
      <c r="W1055" s="21">
        <v>0.54890000000000005</v>
      </c>
      <c r="X1055" s="21" t="s">
        <v>2342</v>
      </c>
      <c r="Y1055" s="21" t="s">
        <v>2342</v>
      </c>
      <c r="Z1055" s="21" t="s">
        <v>2342</v>
      </c>
      <c r="AA1055" s="21" t="s">
        <v>2342</v>
      </c>
      <c r="AB1055" s="21" t="s">
        <v>2342</v>
      </c>
      <c r="AC1055" s="21" t="s">
        <v>2342</v>
      </c>
      <c r="AD1055" s="21" t="s">
        <v>2342</v>
      </c>
      <c r="AE1055" s="21" t="s">
        <v>2015</v>
      </c>
      <c r="AF1055" s="21" t="s">
        <v>2015</v>
      </c>
      <c r="AG1055" s="21" t="s">
        <v>2015</v>
      </c>
      <c r="AH1055" s="21" t="s">
        <v>2015</v>
      </c>
      <c r="AI1055" s="21" t="s">
        <v>2015</v>
      </c>
      <c r="AJ1055" s="21" t="s">
        <v>2015</v>
      </c>
      <c r="AK1055" s="21" t="s">
        <v>2015</v>
      </c>
      <c r="AL1055" s="21" t="s">
        <v>4803</v>
      </c>
    </row>
    <row r="1056" spans="1:38" ht="15" customHeight="1">
      <c r="A1056" s="21">
        <v>160031</v>
      </c>
      <c r="B1056" s="21">
        <v>661986</v>
      </c>
      <c r="C1056" s="21" t="s">
        <v>73</v>
      </c>
      <c r="D1056" s="21" t="s">
        <v>2060</v>
      </c>
      <c r="E1056" s="21" t="s">
        <v>12</v>
      </c>
      <c r="F1056" s="21" t="s">
        <v>4874</v>
      </c>
      <c r="G1056" s="21" t="s">
        <v>2340</v>
      </c>
      <c r="H1056" s="21" t="s">
        <v>2341</v>
      </c>
      <c r="I1056" s="21" t="s">
        <v>2015</v>
      </c>
      <c r="J1056" s="21" t="s">
        <v>2342</v>
      </c>
      <c r="K1056" s="21" t="s">
        <v>594</v>
      </c>
      <c r="L1056" s="21" t="s">
        <v>4990</v>
      </c>
      <c r="M1056" s="21"/>
      <c r="N1056" s="21" t="s">
        <v>2662</v>
      </c>
      <c r="O1056" s="21" t="s">
        <v>2345</v>
      </c>
      <c r="P1056" s="21" t="s">
        <v>2694</v>
      </c>
      <c r="Q1056" s="21">
        <v>112</v>
      </c>
      <c r="R1056" s="21">
        <v>44</v>
      </c>
      <c r="S1056" s="21">
        <v>262</v>
      </c>
      <c r="T1056" s="21">
        <v>418</v>
      </c>
      <c r="U1056" s="21">
        <v>0.26790000000000003</v>
      </c>
      <c r="V1056" s="21">
        <v>0.1053</v>
      </c>
      <c r="W1056" s="21">
        <v>0.37319999999999998</v>
      </c>
      <c r="X1056" s="21" t="s">
        <v>2015</v>
      </c>
      <c r="Y1056" s="21" t="s">
        <v>2342</v>
      </c>
      <c r="Z1056" s="21" t="s">
        <v>2342</v>
      </c>
      <c r="AA1056" s="21" t="s">
        <v>2342</v>
      </c>
      <c r="AB1056" s="21" t="s">
        <v>2342</v>
      </c>
      <c r="AC1056" s="21" t="s">
        <v>2342</v>
      </c>
      <c r="AD1056" s="21" t="s">
        <v>2342</v>
      </c>
      <c r="AE1056" s="21" t="s">
        <v>2015</v>
      </c>
      <c r="AF1056" s="21" t="s">
        <v>2015</v>
      </c>
      <c r="AG1056" s="21" t="s">
        <v>2015</v>
      </c>
      <c r="AH1056" s="21" t="s">
        <v>2015</v>
      </c>
      <c r="AI1056" s="21" t="s">
        <v>2015</v>
      </c>
      <c r="AJ1056" s="21" t="s">
        <v>2015</v>
      </c>
      <c r="AK1056" s="21" t="s">
        <v>2015</v>
      </c>
      <c r="AL1056" s="21" t="s">
        <v>4803</v>
      </c>
    </row>
    <row r="1057" spans="1:38" ht="15" customHeight="1">
      <c r="A1057" s="21">
        <v>160031</v>
      </c>
      <c r="B1057" s="21">
        <v>661990</v>
      </c>
      <c r="C1057" s="21" t="s">
        <v>73</v>
      </c>
      <c r="D1057" s="21" t="s">
        <v>2060</v>
      </c>
      <c r="E1057" s="21" t="s">
        <v>12</v>
      </c>
      <c r="F1057" s="21" t="s">
        <v>4874</v>
      </c>
      <c r="G1057" s="21" t="s">
        <v>2340</v>
      </c>
      <c r="H1057" s="21" t="s">
        <v>2341</v>
      </c>
      <c r="I1057" s="21" t="s">
        <v>2015</v>
      </c>
      <c r="J1057" s="21" t="s">
        <v>2342</v>
      </c>
      <c r="K1057" s="21" t="s">
        <v>599</v>
      </c>
      <c r="L1057" s="21" t="s">
        <v>4990</v>
      </c>
      <c r="M1057" s="21"/>
      <c r="N1057" s="21" t="s">
        <v>2662</v>
      </c>
      <c r="O1057" s="21" t="s">
        <v>2345</v>
      </c>
      <c r="P1057" s="21" t="s">
        <v>2694</v>
      </c>
      <c r="Q1057" s="21">
        <v>182</v>
      </c>
      <c r="R1057" s="21">
        <v>0</v>
      </c>
      <c r="S1057" s="21">
        <v>111</v>
      </c>
      <c r="T1057" s="21">
        <v>293</v>
      </c>
      <c r="U1057" s="21">
        <v>0.62119999999999997</v>
      </c>
      <c r="V1057" s="21">
        <v>0</v>
      </c>
      <c r="W1057" s="21">
        <v>0.62119999999999997</v>
      </c>
      <c r="X1057" s="21" t="s">
        <v>2342</v>
      </c>
      <c r="Y1057" s="21" t="s">
        <v>2342</v>
      </c>
      <c r="Z1057" s="21" t="s">
        <v>2342</v>
      </c>
      <c r="AA1057" s="21" t="s">
        <v>2342</v>
      </c>
      <c r="AB1057" s="21" t="s">
        <v>2342</v>
      </c>
      <c r="AC1057" s="21" t="s">
        <v>2342</v>
      </c>
      <c r="AD1057" s="21" t="s">
        <v>2342</v>
      </c>
      <c r="AE1057" s="21" t="s">
        <v>2015</v>
      </c>
      <c r="AF1057" s="21" t="s">
        <v>2015</v>
      </c>
      <c r="AG1057" s="21" t="s">
        <v>2015</v>
      </c>
      <c r="AH1057" s="21" t="s">
        <v>2015</v>
      </c>
      <c r="AI1057" s="21" t="s">
        <v>2015</v>
      </c>
      <c r="AJ1057" s="21" t="s">
        <v>2015</v>
      </c>
      <c r="AK1057" s="21" t="s">
        <v>2015</v>
      </c>
      <c r="AL1057" s="21" t="s">
        <v>4802</v>
      </c>
    </row>
    <row r="1058" spans="1:38" ht="15" customHeight="1">
      <c r="A1058" s="21">
        <v>160031</v>
      </c>
      <c r="B1058" s="21">
        <v>661994</v>
      </c>
      <c r="C1058" s="21" t="s">
        <v>73</v>
      </c>
      <c r="D1058" s="21" t="s">
        <v>2060</v>
      </c>
      <c r="E1058" s="21" t="s">
        <v>12</v>
      </c>
      <c r="F1058" s="21" t="s">
        <v>4874</v>
      </c>
      <c r="G1058" s="21" t="s">
        <v>2340</v>
      </c>
      <c r="H1058" s="21" t="s">
        <v>2341</v>
      </c>
      <c r="I1058" s="21" t="s">
        <v>2015</v>
      </c>
      <c r="J1058" s="21" t="s">
        <v>2342</v>
      </c>
      <c r="K1058" s="21" t="s">
        <v>602</v>
      </c>
      <c r="L1058" s="21" t="s">
        <v>4990</v>
      </c>
      <c r="M1058" s="21"/>
      <c r="N1058" s="21" t="s">
        <v>2662</v>
      </c>
      <c r="O1058" s="21" t="s">
        <v>2345</v>
      </c>
      <c r="P1058" s="21" t="s">
        <v>2694</v>
      </c>
      <c r="Q1058" s="21">
        <v>255</v>
      </c>
      <c r="R1058" s="21">
        <v>0</v>
      </c>
      <c r="S1058" s="21">
        <v>0</v>
      </c>
      <c r="T1058" s="21">
        <v>255</v>
      </c>
      <c r="U1058" s="21">
        <v>1</v>
      </c>
      <c r="V1058" s="21">
        <v>0</v>
      </c>
      <c r="W1058" s="21">
        <v>1</v>
      </c>
      <c r="X1058" s="21" t="s">
        <v>2342</v>
      </c>
      <c r="Y1058" s="21" t="s">
        <v>2342</v>
      </c>
      <c r="Z1058" s="21" t="s">
        <v>2342</v>
      </c>
      <c r="AA1058" s="21" t="s">
        <v>2342</v>
      </c>
      <c r="AB1058" s="21" t="s">
        <v>2342</v>
      </c>
      <c r="AC1058" s="21" t="s">
        <v>2342</v>
      </c>
      <c r="AD1058" s="21" t="s">
        <v>2342</v>
      </c>
      <c r="AE1058" s="21" t="s">
        <v>2015</v>
      </c>
      <c r="AF1058" s="21" t="s">
        <v>2015</v>
      </c>
      <c r="AG1058" s="21" t="s">
        <v>2015</v>
      </c>
      <c r="AH1058" s="21" t="s">
        <v>2015</v>
      </c>
      <c r="AI1058" s="21" t="s">
        <v>2015</v>
      </c>
      <c r="AJ1058" s="21" t="s">
        <v>2015</v>
      </c>
      <c r="AK1058" s="21" t="s">
        <v>2015</v>
      </c>
      <c r="AL1058" s="21" t="s">
        <v>4802</v>
      </c>
    </row>
    <row r="1059" spans="1:38" ht="15" customHeight="1">
      <c r="A1059" s="21">
        <v>160031</v>
      </c>
      <c r="B1059" s="21">
        <v>661995</v>
      </c>
      <c r="C1059" s="21" t="s">
        <v>73</v>
      </c>
      <c r="D1059" s="21" t="s">
        <v>2060</v>
      </c>
      <c r="E1059" s="21" t="s">
        <v>12</v>
      </c>
      <c r="F1059" s="21" t="s">
        <v>4874</v>
      </c>
      <c r="G1059" s="21" t="s">
        <v>2340</v>
      </c>
      <c r="H1059" s="21" t="s">
        <v>2341</v>
      </c>
      <c r="I1059" s="21" t="s">
        <v>2015</v>
      </c>
      <c r="J1059" s="21" t="s">
        <v>2342</v>
      </c>
      <c r="K1059" s="21" t="s">
        <v>603</v>
      </c>
      <c r="L1059" s="21" t="s">
        <v>4990</v>
      </c>
      <c r="M1059" s="21"/>
      <c r="N1059" s="21" t="s">
        <v>2662</v>
      </c>
      <c r="O1059" s="21" t="s">
        <v>2345</v>
      </c>
      <c r="P1059" s="21" t="s">
        <v>2694</v>
      </c>
      <c r="Q1059" s="21">
        <v>375</v>
      </c>
      <c r="R1059" s="21">
        <v>0</v>
      </c>
      <c r="S1059" s="21">
        <v>0</v>
      </c>
      <c r="T1059" s="21">
        <v>375</v>
      </c>
      <c r="U1059" s="21">
        <v>1</v>
      </c>
      <c r="V1059" s="21">
        <v>0</v>
      </c>
      <c r="W1059" s="21">
        <v>1</v>
      </c>
      <c r="X1059" s="21" t="s">
        <v>2015</v>
      </c>
      <c r="Y1059" s="21" t="s">
        <v>2342</v>
      </c>
      <c r="Z1059" s="21" t="s">
        <v>2342</v>
      </c>
      <c r="AA1059" s="21" t="s">
        <v>2342</v>
      </c>
      <c r="AB1059" s="21" t="s">
        <v>2342</v>
      </c>
      <c r="AC1059" s="21" t="s">
        <v>2342</v>
      </c>
      <c r="AD1059" s="21" t="s">
        <v>2342</v>
      </c>
      <c r="AE1059" s="21" t="s">
        <v>2015</v>
      </c>
      <c r="AF1059" s="21" t="s">
        <v>2015</v>
      </c>
      <c r="AG1059" s="21" t="s">
        <v>2015</v>
      </c>
      <c r="AH1059" s="21" t="s">
        <v>2015</v>
      </c>
      <c r="AI1059" s="21" t="s">
        <v>2015</v>
      </c>
      <c r="AJ1059" s="21" t="s">
        <v>2015</v>
      </c>
      <c r="AK1059" s="21" t="s">
        <v>2015</v>
      </c>
      <c r="AL1059" s="21" t="s">
        <v>4802</v>
      </c>
    </row>
    <row r="1060" spans="1:38" ht="15" customHeight="1">
      <c r="A1060" s="21">
        <v>159268</v>
      </c>
      <c r="B1060" s="21">
        <v>661996</v>
      </c>
      <c r="C1060" s="21" t="s">
        <v>218</v>
      </c>
      <c r="D1060" s="21" t="s">
        <v>2206</v>
      </c>
      <c r="E1060" s="21" t="s">
        <v>12</v>
      </c>
      <c r="F1060" s="21" t="s">
        <v>4863</v>
      </c>
      <c r="G1060" s="21" t="s">
        <v>2340</v>
      </c>
      <c r="H1060" s="21" t="s">
        <v>2341</v>
      </c>
      <c r="I1060" s="21" t="s">
        <v>2015</v>
      </c>
      <c r="J1060" s="21" t="s">
        <v>2342</v>
      </c>
      <c r="K1060" s="21" t="s">
        <v>1389</v>
      </c>
      <c r="L1060" s="21" t="s">
        <v>5193</v>
      </c>
      <c r="M1060" s="21" t="s">
        <v>5193</v>
      </c>
      <c r="N1060" s="21" t="s">
        <v>3795</v>
      </c>
      <c r="O1060" s="21" t="s">
        <v>2345</v>
      </c>
      <c r="P1060" s="21" t="s">
        <v>4184</v>
      </c>
      <c r="Q1060" s="21">
        <v>311</v>
      </c>
      <c r="R1060" s="21">
        <v>42</v>
      </c>
      <c r="S1060" s="21">
        <v>883</v>
      </c>
      <c r="T1060" s="21">
        <v>1236</v>
      </c>
      <c r="U1060" s="21">
        <v>0.25159999999999999</v>
      </c>
      <c r="V1060" s="21">
        <v>3.4000000000000002E-2</v>
      </c>
      <c r="W1060" s="21">
        <v>0.28560000000000002</v>
      </c>
      <c r="X1060" s="21" t="s">
        <v>2015</v>
      </c>
      <c r="Y1060" s="21" t="s">
        <v>2015</v>
      </c>
      <c r="Z1060" s="21" t="s">
        <v>2015</v>
      </c>
      <c r="AA1060" s="21" t="s">
        <v>2015</v>
      </c>
      <c r="AB1060" s="21" t="s">
        <v>2015</v>
      </c>
      <c r="AC1060" s="21" t="s">
        <v>2015</v>
      </c>
      <c r="AD1060" s="21" t="s">
        <v>2015</v>
      </c>
      <c r="AE1060" s="21" t="s">
        <v>2015</v>
      </c>
      <c r="AF1060" s="21" t="s">
        <v>2015</v>
      </c>
      <c r="AG1060" s="21" t="s">
        <v>2015</v>
      </c>
      <c r="AH1060" s="21" t="s">
        <v>2342</v>
      </c>
      <c r="AI1060" s="21" t="s">
        <v>2342</v>
      </c>
      <c r="AJ1060" s="21" t="s">
        <v>2342</v>
      </c>
      <c r="AK1060" s="21" t="s">
        <v>2342</v>
      </c>
      <c r="AL1060" s="21" t="s">
        <v>4803</v>
      </c>
    </row>
    <row r="1061" spans="1:38" ht="15" customHeight="1">
      <c r="A1061" s="21">
        <v>159268</v>
      </c>
      <c r="B1061" s="21">
        <v>661997</v>
      </c>
      <c r="C1061" s="21" t="s">
        <v>218</v>
      </c>
      <c r="D1061" s="21" t="s">
        <v>2206</v>
      </c>
      <c r="E1061" s="21" t="s">
        <v>12</v>
      </c>
      <c r="F1061" s="21" t="s">
        <v>4863</v>
      </c>
      <c r="G1061" s="21" t="s">
        <v>2340</v>
      </c>
      <c r="H1061" s="21" t="s">
        <v>2341</v>
      </c>
      <c r="I1061" s="21" t="s">
        <v>2015</v>
      </c>
      <c r="J1061" s="21" t="s">
        <v>2342</v>
      </c>
      <c r="K1061" s="21" t="s">
        <v>1381</v>
      </c>
      <c r="L1061" s="21" t="s">
        <v>5187</v>
      </c>
      <c r="M1061" s="21"/>
      <c r="N1061" s="21" t="s">
        <v>3795</v>
      </c>
      <c r="O1061" s="21" t="s">
        <v>2345</v>
      </c>
      <c r="P1061" s="21" t="s">
        <v>3796</v>
      </c>
      <c r="Q1061" s="21">
        <v>186</v>
      </c>
      <c r="R1061" s="21">
        <v>15</v>
      </c>
      <c r="S1061" s="21">
        <v>1061</v>
      </c>
      <c r="T1061" s="21">
        <v>1262</v>
      </c>
      <c r="U1061" s="21">
        <v>0.1474</v>
      </c>
      <c r="V1061" s="21">
        <v>1.1900000000000001E-2</v>
      </c>
      <c r="W1061" s="21">
        <v>0.1593</v>
      </c>
      <c r="X1061" s="21" t="s">
        <v>2015</v>
      </c>
      <c r="Y1061" s="21" t="s">
        <v>2015</v>
      </c>
      <c r="Z1061" s="21" t="s">
        <v>2015</v>
      </c>
      <c r="AA1061" s="21" t="s">
        <v>2015</v>
      </c>
      <c r="AB1061" s="21" t="s">
        <v>2015</v>
      </c>
      <c r="AC1061" s="21" t="s">
        <v>2015</v>
      </c>
      <c r="AD1061" s="21" t="s">
        <v>2015</v>
      </c>
      <c r="AE1061" s="21" t="s">
        <v>2015</v>
      </c>
      <c r="AF1061" s="21" t="s">
        <v>2015</v>
      </c>
      <c r="AG1061" s="21" t="s">
        <v>2015</v>
      </c>
      <c r="AH1061" s="21" t="s">
        <v>2342</v>
      </c>
      <c r="AI1061" s="21" t="s">
        <v>2342</v>
      </c>
      <c r="AJ1061" s="21" t="s">
        <v>2342</v>
      </c>
      <c r="AK1061" s="21" t="s">
        <v>2342</v>
      </c>
      <c r="AL1061" s="21" t="s">
        <v>4803</v>
      </c>
    </row>
    <row r="1062" spans="1:38" ht="15" customHeight="1">
      <c r="A1062" s="21">
        <v>159268</v>
      </c>
      <c r="B1062" s="21">
        <v>661998</v>
      </c>
      <c r="C1062" s="21" t="s">
        <v>218</v>
      </c>
      <c r="D1062" s="21" t="s">
        <v>2206</v>
      </c>
      <c r="E1062" s="21" t="s">
        <v>12</v>
      </c>
      <c r="F1062" s="21" t="s">
        <v>4863</v>
      </c>
      <c r="G1062" s="21" t="s">
        <v>2340</v>
      </c>
      <c r="H1062" s="21" t="s">
        <v>2341</v>
      </c>
      <c r="I1062" s="21" t="s">
        <v>2015</v>
      </c>
      <c r="J1062" s="21" t="s">
        <v>2342</v>
      </c>
      <c r="K1062" s="21" t="s">
        <v>1385</v>
      </c>
      <c r="L1062" s="21" t="s">
        <v>3801</v>
      </c>
      <c r="M1062" s="21"/>
      <c r="N1062" s="21" t="s">
        <v>3795</v>
      </c>
      <c r="O1062" s="21" t="s">
        <v>2345</v>
      </c>
      <c r="P1062" s="21" t="s">
        <v>3800</v>
      </c>
      <c r="Q1062" s="21">
        <v>74</v>
      </c>
      <c r="R1062" s="21">
        <v>12</v>
      </c>
      <c r="S1062" s="21">
        <v>16</v>
      </c>
      <c r="T1062" s="21">
        <v>102</v>
      </c>
      <c r="U1062" s="21">
        <v>0.72550000000000003</v>
      </c>
      <c r="V1062" s="21">
        <v>0.1176</v>
      </c>
      <c r="W1062" s="21">
        <v>0.84309999999999996</v>
      </c>
      <c r="X1062" s="21" t="s">
        <v>2015</v>
      </c>
      <c r="Y1062" s="21" t="s">
        <v>2015</v>
      </c>
      <c r="Z1062" s="21" t="s">
        <v>2015</v>
      </c>
      <c r="AA1062" s="21" t="s">
        <v>2015</v>
      </c>
      <c r="AB1062" s="21" t="s">
        <v>2015</v>
      </c>
      <c r="AC1062" s="21" t="s">
        <v>2015</v>
      </c>
      <c r="AD1062" s="21" t="s">
        <v>2015</v>
      </c>
      <c r="AE1062" s="21" t="s">
        <v>2015</v>
      </c>
      <c r="AF1062" s="21" t="s">
        <v>2015</v>
      </c>
      <c r="AG1062" s="21" t="s">
        <v>2015</v>
      </c>
      <c r="AH1062" s="21" t="s">
        <v>2342</v>
      </c>
      <c r="AI1062" s="21" t="s">
        <v>2342</v>
      </c>
      <c r="AJ1062" s="21" t="s">
        <v>2342</v>
      </c>
      <c r="AK1062" s="21" t="s">
        <v>2342</v>
      </c>
      <c r="AL1062" s="21" t="s">
        <v>4803</v>
      </c>
    </row>
    <row r="1063" spans="1:38" ht="15" customHeight="1">
      <c r="A1063" s="21">
        <v>159268</v>
      </c>
      <c r="B1063" s="21">
        <v>661999</v>
      </c>
      <c r="C1063" s="21" t="s">
        <v>218</v>
      </c>
      <c r="D1063" s="21" t="s">
        <v>2206</v>
      </c>
      <c r="E1063" s="21" t="s">
        <v>12</v>
      </c>
      <c r="F1063" s="21" t="s">
        <v>4863</v>
      </c>
      <c r="G1063" s="21" t="s">
        <v>2340</v>
      </c>
      <c r="H1063" s="21" t="s">
        <v>2341</v>
      </c>
      <c r="I1063" s="21" t="s">
        <v>2015</v>
      </c>
      <c r="J1063" s="21" t="s">
        <v>2342</v>
      </c>
      <c r="K1063" s="21" t="s">
        <v>1382</v>
      </c>
      <c r="L1063" s="21" t="s">
        <v>5188</v>
      </c>
      <c r="M1063" s="21"/>
      <c r="N1063" s="21" t="s">
        <v>3795</v>
      </c>
      <c r="O1063" s="21" t="s">
        <v>2345</v>
      </c>
      <c r="P1063" s="21" t="s">
        <v>3796</v>
      </c>
      <c r="Q1063" s="21">
        <v>79</v>
      </c>
      <c r="R1063" s="21">
        <v>4</v>
      </c>
      <c r="S1063" s="21">
        <v>352</v>
      </c>
      <c r="T1063" s="21">
        <v>435</v>
      </c>
      <c r="U1063" s="21">
        <v>0.18160000000000001</v>
      </c>
      <c r="V1063" s="21">
        <v>9.1999999999999998E-3</v>
      </c>
      <c r="W1063" s="21">
        <v>0.1908</v>
      </c>
      <c r="X1063" s="21" t="s">
        <v>2015</v>
      </c>
      <c r="Y1063" s="21" t="s">
        <v>2015</v>
      </c>
      <c r="Z1063" s="21" t="s">
        <v>2015</v>
      </c>
      <c r="AA1063" s="21" t="s">
        <v>2015</v>
      </c>
      <c r="AB1063" s="21" t="s">
        <v>2015</v>
      </c>
      <c r="AC1063" s="21" t="s">
        <v>2015</v>
      </c>
      <c r="AD1063" s="21" t="s">
        <v>2015</v>
      </c>
      <c r="AE1063" s="21" t="s">
        <v>2342</v>
      </c>
      <c r="AF1063" s="21" t="s">
        <v>2342</v>
      </c>
      <c r="AG1063" s="21" t="s">
        <v>2342</v>
      </c>
      <c r="AH1063" s="21" t="s">
        <v>2015</v>
      </c>
      <c r="AI1063" s="21" t="s">
        <v>2015</v>
      </c>
      <c r="AJ1063" s="21" t="s">
        <v>2015</v>
      </c>
      <c r="AK1063" s="21" t="s">
        <v>2015</v>
      </c>
      <c r="AL1063" s="21" t="s">
        <v>4803</v>
      </c>
    </row>
    <row r="1064" spans="1:38" ht="15" customHeight="1">
      <c r="A1064" s="21">
        <v>159268</v>
      </c>
      <c r="B1064" s="21">
        <v>662000</v>
      </c>
      <c r="C1064" s="21" t="s">
        <v>218</v>
      </c>
      <c r="D1064" s="21" t="s">
        <v>2206</v>
      </c>
      <c r="E1064" s="21" t="s">
        <v>12</v>
      </c>
      <c r="F1064" s="21" t="s">
        <v>4863</v>
      </c>
      <c r="G1064" s="21" t="s">
        <v>2340</v>
      </c>
      <c r="H1064" s="21" t="s">
        <v>2341</v>
      </c>
      <c r="I1064" s="21" t="s">
        <v>2015</v>
      </c>
      <c r="J1064" s="21" t="s">
        <v>2342</v>
      </c>
      <c r="K1064" s="21" t="s">
        <v>1384</v>
      </c>
      <c r="L1064" s="21" t="s">
        <v>5189</v>
      </c>
      <c r="M1064" s="21"/>
      <c r="N1064" s="21" t="s">
        <v>3795</v>
      </c>
      <c r="O1064" s="21" t="s">
        <v>2345</v>
      </c>
      <c r="P1064" s="21" t="s">
        <v>3800</v>
      </c>
      <c r="Q1064" s="21">
        <v>81</v>
      </c>
      <c r="R1064" s="21">
        <v>16</v>
      </c>
      <c r="S1064" s="21">
        <v>466</v>
      </c>
      <c r="T1064" s="21">
        <v>563</v>
      </c>
      <c r="U1064" s="21">
        <v>0.1439</v>
      </c>
      <c r="V1064" s="21">
        <v>2.8400000000000002E-2</v>
      </c>
      <c r="W1064" s="21">
        <v>0.17230000000000001</v>
      </c>
      <c r="X1064" s="21" t="s">
        <v>2015</v>
      </c>
      <c r="Y1064" s="21" t="s">
        <v>2015</v>
      </c>
      <c r="Z1064" s="21" t="s">
        <v>2015</v>
      </c>
      <c r="AA1064" s="21" t="s">
        <v>2015</v>
      </c>
      <c r="AB1064" s="21" t="s">
        <v>2015</v>
      </c>
      <c r="AC1064" s="21" t="s">
        <v>2015</v>
      </c>
      <c r="AD1064" s="21" t="s">
        <v>2015</v>
      </c>
      <c r="AE1064" s="21" t="s">
        <v>2342</v>
      </c>
      <c r="AF1064" s="21" t="s">
        <v>2342</v>
      </c>
      <c r="AG1064" s="21" t="s">
        <v>2342</v>
      </c>
      <c r="AH1064" s="21" t="s">
        <v>2015</v>
      </c>
      <c r="AI1064" s="21" t="s">
        <v>2015</v>
      </c>
      <c r="AJ1064" s="21" t="s">
        <v>2015</v>
      </c>
      <c r="AK1064" s="21" t="s">
        <v>2015</v>
      </c>
      <c r="AL1064" s="21" t="s">
        <v>4803</v>
      </c>
    </row>
    <row r="1065" spans="1:38" ht="15" customHeight="1">
      <c r="A1065" s="21">
        <v>159268</v>
      </c>
      <c r="B1065" s="21">
        <v>662001</v>
      </c>
      <c r="C1065" s="21" t="s">
        <v>218</v>
      </c>
      <c r="D1065" s="21" t="s">
        <v>2206</v>
      </c>
      <c r="E1065" s="21" t="s">
        <v>12</v>
      </c>
      <c r="F1065" s="21" t="s">
        <v>4863</v>
      </c>
      <c r="G1065" s="21" t="s">
        <v>2340</v>
      </c>
      <c r="H1065" s="21" t="s">
        <v>2341</v>
      </c>
      <c r="I1065" s="21" t="s">
        <v>2015</v>
      </c>
      <c r="J1065" s="21" t="s">
        <v>2342</v>
      </c>
      <c r="K1065" s="21" t="s">
        <v>1386</v>
      </c>
      <c r="L1065" s="21" t="s">
        <v>5190</v>
      </c>
      <c r="M1065" s="21"/>
      <c r="N1065" s="21" t="s">
        <v>3797</v>
      </c>
      <c r="O1065" s="21" t="s">
        <v>2345</v>
      </c>
      <c r="P1065" s="21" t="s">
        <v>3798</v>
      </c>
      <c r="Q1065" s="21">
        <v>157</v>
      </c>
      <c r="R1065" s="21">
        <v>18</v>
      </c>
      <c r="S1065" s="21">
        <v>269</v>
      </c>
      <c r="T1065" s="21">
        <v>444</v>
      </c>
      <c r="U1065" s="21">
        <v>0.35360000000000003</v>
      </c>
      <c r="V1065" s="21">
        <v>4.0500000000000001E-2</v>
      </c>
      <c r="W1065" s="21">
        <v>0.39410000000000001</v>
      </c>
      <c r="X1065" s="21" t="s">
        <v>2015</v>
      </c>
      <c r="Y1065" s="21" t="s">
        <v>2015</v>
      </c>
      <c r="Z1065" s="21" t="s">
        <v>2015</v>
      </c>
      <c r="AA1065" s="21" t="s">
        <v>2015</v>
      </c>
      <c r="AB1065" s="21" t="s">
        <v>2015</v>
      </c>
      <c r="AC1065" s="21" t="s">
        <v>2015</v>
      </c>
      <c r="AD1065" s="21" t="s">
        <v>2015</v>
      </c>
      <c r="AE1065" s="21" t="s">
        <v>2342</v>
      </c>
      <c r="AF1065" s="21" t="s">
        <v>2342</v>
      </c>
      <c r="AG1065" s="21" t="s">
        <v>2342</v>
      </c>
      <c r="AH1065" s="21" t="s">
        <v>2015</v>
      </c>
      <c r="AI1065" s="21" t="s">
        <v>2015</v>
      </c>
      <c r="AJ1065" s="21" t="s">
        <v>2015</v>
      </c>
      <c r="AK1065" s="21" t="s">
        <v>2015</v>
      </c>
      <c r="AL1065" s="21" t="s">
        <v>4803</v>
      </c>
    </row>
    <row r="1066" spans="1:38" ht="15" customHeight="1">
      <c r="A1066" s="21">
        <v>159268</v>
      </c>
      <c r="B1066" s="21">
        <v>662002</v>
      </c>
      <c r="C1066" s="21" t="s">
        <v>218</v>
      </c>
      <c r="D1066" s="21" t="s">
        <v>2206</v>
      </c>
      <c r="E1066" s="21" t="s">
        <v>12</v>
      </c>
      <c r="F1066" s="21" t="s">
        <v>4863</v>
      </c>
      <c r="G1066" s="21" t="s">
        <v>2340</v>
      </c>
      <c r="H1066" s="21" t="s">
        <v>2341</v>
      </c>
      <c r="I1066" s="21" t="s">
        <v>2015</v>
      </c>
      <c r="J1066" s="21" t="s">
        <v>2342</v>
      </c>
      <c r="K1066" s="21" t="s">
        <v>1387</v>
      </c>
      <c r="L1066" s="21" t="s">
        <v>5191</v>
      </c>
      <c r="M1066" s="21"/>
      <c r="N1066" s="21" t="s">
        <v>3795</v>
      </c>
      <c r="O1066" s="21" t="s">
        <v>2345</v>
      </c>
      <c r="P1066" s="21" t="s">
        <v>3796</v>
      </c>
      <c r="Q1066" s="21">
        <v>67</v>
      </c>
      <c r="R1066" s="21">
        <v>10</v>
      </c>
      <c r="S1066" s="21">
        <v>358</v>
      </c>
      <c r="T1066" s="21">
        <v>435</v>
      </c>
      <c r="U1066" s="21">
        <v>0.154</v>
      </c>
      <c r="V1066" s="21">
        <v>2.3E-2</v>
      </c>
      <c r="W1066" s="21">
        <v>0.17699999999999999</v>
      </c>
      <c r="X1066" s="21" t="s">
        <v>2015</v>
      </c>
      <c r="Y1066" s="21" t="s">
        <v>2015</v>
      </c>
      <c r="Z1066" s="21" t="s">
        <v>2015</v>
      </c>
      <c r="AA1066" s="21" t="s">
        <v>2015</v>
      </c>
      <c r="AB1066" s="21" t="s">
        <v>2015</v>
      </c>
      <c r="AC1066" s="21" t="s">
        <v>2015</v>
      </c>
      <c r="AD1066" s="21" t="s">
        <v>2015</v>
      </c>
      <c r="AE1066" s="21" t="s">
        <v>2342</v>
      </c>
      <c r="AF1066" s="21" t="s">
        <v>2342</v>
      </c>
      <c r="AG1066" s="21" t="s">
        <v>2342</v>
      </c>
      <c r="AH1066" s="21" t="s">
        <v>2015</v>
      </c>
      <c r="AI1066" s="21" t="s">
        <v>2015</v>
      </c>
      <c r="AJ1066" s="21" t="s">
        <v>2015</v>
      </c>
      <c r="AK1066" s="21" t="s">
        <v>2015</v>
      </c>
      <c r="AL1066" s="21" t="s">
        <v>4803</v>
      </c>
    </row>
    <row r="1067" spans="1:38" ht="15" customHeight="1">
      <c r="A1067" s="21">
        <v>159268</v>
      </c>
      <c r="B1067" s="21">
        <v>662003</v>
      </c>
      <c r="C1067" s="21" t="s">
        <v>218</v>
      </c>
      <c r="D1067" s="21" t="s">
        <v>2206</v>
      </c>
      <c r="E1067" s="21" t="s">
        <v>12</v>
      </c>
      <c r="F1067" s="21" t="s">
        <v>4863</v>
      </c>
      <c r="G1067" s="21" t="s">
        <v>2340</v>
      </c>
      <c r="H1067" s="21" t="s">
        <v>2341</v>
      </c>
      <c r="I1067" s="21" t="s">
        <v>2015</v>
      </c>
      <c r="J1067" s="21" t="s">
        <v>2342</v>
      </c>
      <c r="K1067" s="21" t="s">
        <v>1379</v>
      </c>
      <c r="L1067" s="21" t="s">
        <v>5185</v>
      </c>
      <c r="M1067" s="21" t="s">
        <v>5185</v>
      </c>
      <c r="N1067" s="21" t="s">
        <v>3795</v>
      </c>
      <c r="O1067" s="21" t="s">
        <v>2345</v>
      </c>
      <c r="P1067" s="21" t="s">
        <v>3796</v>
      </c>
      <c r="Q1067" s="21">
        <v>76</v>
      </c>
      <c r="R1067" s="21">
        <v>4</v>
      </c>
      <c r="S1067" s="21">
        <v>275</v>
      </c>
      <c r="T1067" s="21">
        <v>355</v>
      </c>
      <c r="U1067" s="21">
        <v>0.21410000000000001</v>
      </c>
      <c r="V1067" s="21">
        <v>1.1299999999999999E-2</v>
      </c>
      <c r="W1067" s="21">
        <v>0.22539999999999999</v>
      </c>
      <c r="X1067" s="21" t="s">
        <v>2342</v>
      </c>
      <c r="Y1067" s="21" t="s">
        <v>2342</v>
      </c>
      <c r="Z1067" s="21" t="s">
        <v>2342</v>
      </c>
      <c r="AA1067" s="21" t="s">
        <v>2342</v>
      </c>
      <c r="AB1067" s="21" t="s">
        <v>2342</v>
      </c>
      <c r="AC1067" s="21" t="s">
        <v>2342</v>
      </c>
      <c r="AD1067" s="21" t="s">
        <v>2342</v>
      </c>
      <c r="AE1067" s="21" t="s">
        <v>2015</v>
      </c>
      <c r="AF1067" s="21" t="s">
        <v>2015</v>
      </c>
      <c r="AG1067" s="21" t="s">
        <v>2015</v>
      </c>
      <c r="AH1067" s="21" t="s">
        <v>2015</v>
      </c>
      <c r="AI1067" s="21" t="s">
        <v>2015</v>
      </c>
      <c r="AJ1067" s="21" t="s">
        <v>2015</v>
      </c>
      <c r="AK1067" s="21" t="s">
        <v>2015</v>
      </c>
      <c r="AL1067" s="21" t="s">
        <v>4803</v>
      </c>
    </row>
    <row r="1068" spans="1:38" ht="15" customHeight="1">
      <c r="A1068" s="21">
        <v>159268</v>
      </c>
      <c r="B1068" s="21">
        <v>662004</v>
      </c>
      <c r="C1068" s="21" t="s">
        <v>218</v>
      </c>
      <c r="D1068" s="21" t="s">
        <v>2206</v>
      </c>
      <c r="E1068" s="21" t="s">
        <v>12</v>
      </c>
      <c r="F1068" s="21" t="s">
        <v>4863</v>
      </c>
      <c r="G1068" s="21" t="s">
        <v>2340</v>
      </c>
      <c r="H1068" s="21" t="s">
        <v>2341</v>
      </c>
      <c r="I1068" s="21" t="s">
        <v>2015</v>
      </c>
      <c r="J1068" s="21" t="s">
        <v>2342</v>
      </c>
      <c r="K1068" s="21" t="s">
        <v>916</v>
      </c>
      <c r="L1068" s="21" t="s">
        <v>5186</v>
      </c>
      <c r="M1068" s="21" t="s">
        <v>5186</v>
      </c>
      <c r="N1068" s="21" t="s">
        <v>3795</v>
      </c>
      <c r="O1068" s="21" t="s">
        <v>2345</v>
      </c>
      <c r="P1068" s="21" t="s">
        <v>3796</v>
      </c>
      <c r="Q1068" s="21">
        <v>50</v>
      </c>
      <c r="R1068" s="21">
        <v>8</v>
      </c>
      <c r="S1068" s="21">
        <v>239</v>
      </c>
      <c r="T1068" s="21">
        <v>297</v>
      </c>
      <c r="U1068" s="21">
        <v>0.16839999999999999</v>
      </c>
      <c r="V1068" s="21">
        <v>2.69E-2</v>
      </c>
      <c r="W1068" s="21">
        <v>0.1953</v>
      </c>
      <c r="X1068" s="21" t="s">
        <v>2015</v>
      </c>
      <c r="Y1068" s="21" t="s">
        <v>2342</v>
      </c>
      <c r="Z1068" s="21" t="s">
        <v>2342</v>
      </c>
      <c r="AA1068" s="21" t="s">
        <v>2342</v>
      </c>
      <c r="AB1068" s="21" t="s">
        <v>2342</v>
      </c>
      <c r="AC1068" s="21" t="s">
        <v>2342</v>
      </c>
      <c r="AD1068" s="21" t="s">
        <v>2342</v>
      </c>
      <c r="AE1068" s="21" t="s">
        <v>2015</v>
      </c>
      <c r="AF1068" s="21" t="s">
        <v>2015</v>
      </c>
      <c r="AG1068" s="21" t="s">
        <v>2015</v>
      </c>
      <c r="AH1068" s="21" t="s">
        <v>2015</v>
      </c>
      <c r="AI1068" s="21" t="s">
        <v>2015</v>
      </c>
      <c r="AJ1068" s="21" t="s">
        <v>2015</v>
      </c>
      <c r="AK1068" s="21" t="s">
        <v>2015</v>
      </c>
      <c r="AL1068" s="21" t="s">
        <v>4803</v>
      </c>
    </row>
    <row r="1069" spans="1:38" ht="15" customHeight="1">
      <c r="A1069" s="21">
        <v>159268</v>
      </c>
      <c r="B1069" s="21">
        <v>662005</v>
      </c>
      <c r="C1069" s="21" t="s">
        <v>218</v>
      </c>
      <c r="D1069" s="21" t="s">
        <v>2206</v>
      </c>
      <c r="E1069" s="21" t="s">
        <v>12</v>
      </c>
      <c r="F1069" s="21" t="s">
        <v>4863</v>
      </c>
      <c r="G1069" s="21" t="s">
        <v>2340</v>
      </c>
      <c r="H1069" s="21" t="s">
        <v>2341</v>
      </c>
      <c r="I1069" s="21" t="s">
        <v>2015</v>
      </c>
      <c r="J1069" s="21" t="s">
        <v>2342</v>
      </c>
      <c r="K1069" s="21" t="s">
        <v>1380</v>
      </c>
      <c r="L1069" s="21" t="s">
        <v>5521</v>
      </c>
      <c r="M1069" s="21" t="s">
        <v>5521</v>
      </c>
      <c r="N1069" s="21" t="s">
        <v>3797</v>
      </c>
      <c r="O1069" s="21" t="s">
        <v>2345</v>
      </c>
      <c r="P1069" s="21" t="s">
        <v>3798</v>
      </c>
      <c r="Q1069" s="21">
        <v>124</v>
      </c>
      <c r="R1069" s="21">
        <v>16</v>
      </c>
      <c r="S1069" s="21">
        <v>107</v>
      </c>
      <c r="T1069" s="21">
        <v>247</v>
      </c>
      <c r="U1069" s="21">
        <v>0.502</v>
      </c>
      <c r="V1069" s="21">
        <v>6.4799999999999996E-2</v>
      </c>
      <c r="W1069" s="21">
        <v>0.56679999999999997</v>
      </c>
      <c r="X1069" s="21" t="s">
        <v>2342</v>
      </c>
      <c r="Y1069" s="21" t="s">
        <v>2342</v>
      </c>
      <c r="Z1069" s="21" t="s">
        <v>2342</v>
      </c>
      <c r="AA1069" s="21" t="s">
        <v>2342</v>
      </c>
      <c r="AB1069" s="21" t="s">
        <v>2342</v>
      </c>
      <c r="AC1069" s="21" t="s">
        <v>2342</v>
      </c>
      <c r="AD1069" s="21" t="s">
        <v>2342</v>
      </c>
      <c r="AE1069" s="21" t="s">
        <v>2015</v>
      </c>
      <c r="AF1069" s="21" t="s">
        <v>2015</v>
      </c>
      <c r="AG1069" s="21" t="s">
        <v>2015</v>
      </c>
      <c r="AH1069" s="21" t="s">
        <v>2015</v>
      </c>
      <c r="AI1069" s="21" t="s">
        <v>2015</v>
      </c>
      <c r="AJ1069" s="21" t="s">
        <v>2015</v>
      </c>
      <c r="AK1069" s="21" t="s">
        <v>2015</v>
      </c>
      <c r="AL1069" s="21" t="s">
        <v>4803</v>
      </c>
    </row>
    <row r="1070" spans="1:38" ht="15" customHeight="1">
      <c r="A1070" s="21">
        <v>159268</v>
      </c>
      <c r="B1070" s="21">
        <v>662006</v>
      </c>
      <c r="C1070" s="21" t="s">
        <v>218</v>
      </c>
      <c r="D1070" s="21" t="s">
        <v>2206</v>
      </c>
      <c r="E1070" s="21" t="s">
        <v>12</v>
      </c>
      <c r="F1070" s="21" t="s">
        <v>4863</v>
      </c>
      <c r="G1070" s="21" t="s">
        <v>2340</v>
      </c>
      <c r="H1070" s="21" t="s">
        <v>2341</v>
      </c>
      <c r="I1070" s="21" t="s">
        <v>2015</v>
      </c>
      <c r="J1070" s="21" t="s">
        <v>2342</v>
      </c>
      <c r="K1070" s="21" t="s">
        <v>1383</v>
      </c>
      <c r="L1070" s="21" t="s">
        <v>3799</v>
      </c>
      <c r="M1070" s="21"/>
      <c r="N1070" s="21" t="s">
        <v>3795</v>
      </c>
      <c r="O1070" s="21" t="s">
        <v>2345</v>
      </c>
      <c r="P1070" s="21" t="s">
        <v>3796</v>
      </c>
      <c r="Q1070" s="21">
        <v>61</v>
      </c>
      <c r="R1070" s="21">
        <v>6</v>
      </c>
      <c r="S1070" s="21">
        <v>331</v>
      </c>
      <c r="T1070" s="21">
        <v>398</v>
      </c>
      <c r="U1070" s="21">
        <v>0.15329999999999999</v>
      </c>
      <c r="V1070" s="21">
        <v>1.5100000000000001E-2</v>
      </c>
      <c r="W1070" s="21">
        <v>0.16830000000000001</v>
      </c>
      <c r="X1070" s="21" t="s">
        <v>2015</v>
      </c>
      <c r="Y1070" s="21" t="s">
        <v>2342</v>
      </c>
      <c r="Z1070" s="21" t="s">
        <v>2342</v>
      </c>
      <c r="AA1070" s="21" t="s">
        <v>2342</v>
      </c>
      <c r="AB1070" s="21" t="s">
        <v>2342</v>
      </c>
      <c r="AC1070" s="21" t="s">
        <v>2342</v>
      </c>
      <c r="AD1070" s="21" t="s">
        <v>2342</v>
      </c>
      <c r="AE1070" s="21" t="s">
        <v>2015</v>
      </c>
      <c r="AF1070" s="21" t="s">
        <v>2015</v>
      </c>
      <c r="AG1070" s="21" t="s">
        <v>2015</v>
      </c>
      <c r="AH1070" s="21" t="s">
        <v>2015</v>
      </c>
      <c r="AI1070" s="21" t="s">
        <v>2015</v>
      </c>
      <c r="AJ1070" s="21" t="s">
        <v>2015</v>
      </c>
      <c r="AK1070" s="21" t="s">
        <v>2015</v>
      </c>
      <c r="AL1070" s="21" t="s">
        <v>4803</v>
      </c>
    </row>
    <row r="1071" spans="1:38" ht="15" customHeight="1">
      <c r="A1071" s="21">
        <v>159268</v>
      </c>
      <c r="B1071" s="21">
        <v>662007</v>
      </c>
      <c r="C1071" s="21" t="s">
        <v>218</v>
      </c>
      <c r="D1071" s="21" t="s">
        <v>2206</v>
      </c>
      <c r="E1071" s="21" t="s">
        <v>12</v>
      </c>
      <c r="F1071" s="21" t="s">
        <v>4863</v>
      </c>
      <c r="G1071" s="21" t="s">
        <v>2340</v>
      </c>
      <c r="H1071" s="21" t="s">
        <v>2341</v>
      </c>
      <c r="I1071" s="21" t="s">
        <v>2015</v>
      </c>
      <c r="J1071" s="21" t="s">
        <v>2342</v>
      </c>
      <c r="K1071" s="21" t="s">
        <v>1388</v>
      </c>
      <c r="L1071" s="21" t="s">
        <v>5192</v>
      </c>
      <c r="M1071" s="21"/>
      <c r="N1071" s="21" t="s">
        <v>3795</v>
      </c>
      <c r="O1071" s="21" t="s">
        <v>2345</v>
      </c>
      <c r="P1071" s="21" t="s">
        <v>3802</v>
      </c>
      <c r="Q1071" s="21">
        <v>88</v>
      </c>
      <c r="R1071" s="21">
        <v>7</v>
      </c>
      <c r="S1071" s="21">
        <v>162</v>
      </c>
      <c r="T1071" s="21">
        <v>257</v>
      </c>
      <c r="U1071" s="21">
        <v>0.34239999999999998</v>
      </c>
      <c r="V1071" s="21">
        <v>2.7199999999999998E-2</v>
      </c>
      <c r="W1071" s="21">
        <v>0.36959999999999998</v>
      </c>
      <c r="X1071" s="21" t="s">
        <v>2015</v>
      </c>
      <c r="Y1071" s="21" t="s">
        <v>2342</v>
      </c>
      <c r="Z1071" s="21" t="s">
        <v>2342</v>
      </c>
      <c r="AA1071" s="21" t="s">
        <v>2342</v>
      </c>
      <c r="AB1071" s="21" t="s">
        <v>2342</v>
      </c>
      <c r="AC1071" s="21" t="s">
        <v>2342</v>
      </c>
      <c r="AD1071" s="21" t="s">
        <v>2342</v>
      </c>
      <c r="AE1071" s="21" t="s">
        <v>2015</v>
      </c>
      <c r="AF1071" s="21" t="s">
        <v>2015</v>
      </c>
      <c r="AG1071" s="21" t="s">
        <v>2015</v>
      </c>
      <c r="AH1071" s="21" t="s">
        <v>2015</v>
      </c>
      <c r="AI1071" s="21" t="s">
        <v>2015</v>
      </c>
      <c r="AJ1071" s="21" t="s">
        <v>2015</v>
      </c>
      <c r="AK1071" s="21" t="s">
        <v>2015</v>
      </c>
      <c r="AL1071" s="21" t="s">
        <v>4803</v>
      </c>
    </row>
    <row r="1072" spans="1:38" ht="15" customHeight="1">
      <c r="A1072" s="21">
        <v>159268</v>
      </c>
      <c r="B1072" s="21">
        <v>662008</v>
      </c>
      <c r="C1072" s="21" t="s">
        <v>218</v>
      </c>
      <c r="D1072" s="21" t="s">
        <v>2206</v>
      </c>
      <c r="E1072" s="21" t="s">
        <v>12</v>
      </c>
      <c r="F1072" s="21" t="s">
        <v>4863</v>
      </c>
      <c r="G1072" s="21" t="s">
        <v>2340</v>
      </c>
      <c r="H1072" s="21" t="s">
        <v>2341</v>
      </c>
      <c r="I1072" s="21" t="s">
        <v>2015</v>
      </c>
      <c r="J1072" s="21" t="s">
        <v>2342</v>
      </c>
      <c r="K1072" s="21" t="s">
        <v>1390</v>
      </c>
      <c r="L1072" s="21" t="s">
        <v>5195</v>
      </c>
      <c r="M1072" s="21"/>
      <c r="N1072" s="21" t="s">
        <v>3795</v>
      </c>
      <c r="O1072" s="21" t="s">
        <v>2345</v>
      </c>
      <c r="P1072" s="21" t="s">
        <v>3800</v>
      </c>
      <c r="Q1072" s="21">
        <v>85</v>
      </c>
      <c r="R1072" s="21">
        <v>10</v>
      </c>
      <c r="S1072" s="21">
        <v>339</v>
      </c>
      <c r="T1072" s="21">
        <v>434</v>
      </c>
      <c r="U1072" s="21">
        <v>0.19589999999999999</v>
      </c>
      <c r="V1072" s="21">
        <v>2.3E-2</v>
      </c>
      <c r="W1072" s="21">
        <v>0.21890000000000001</v>
      </c>
      <c r="X1072" s="21" t="s">
        <v>2015</v>
      </c>
      <c r="Y1072" s="21" t="s">
        <v>2342</v>
      </c>
      <c r="Z1072" s="21" t="s">
        <v>2342</v>
      </c>
      <c r="AA1072" s="21" t="s">
        <v>2342</v>
      </c>
      <c r="AB1072" s="21" t="s">
        <v>2342</v>
      </c>
      <c r="AC1072" s="21" t="s">
        <v>2342</v>
      </c>
      <c r="AD1072" s="21" t="s">
        <v>2342</v>
      </c>
      <c r="AE1072" s="21" t="s">
        <v>2015</v>
      </c>
      <c r="AF1072" s="21" t="s">
        <v>2015</v>
      </c>
      <c r="AG1072" s="21" t="s">
        <v>2015</v>
      </c>
      <c r="AH1072" s="21" t="s">
        <v>2015</v>
      </c>
      <c r="AI1072" s="21" t="s">
        <v>2015</v>
      </c>
      <c r="AJ1072" s="21" t="s">
        <v>2015</v>
      </c>
      <c r="AK1072" s="21" t="s">
        <v>2015</v>
      </c>
      <c r="AL1072" s="21" t="s">
        <v>4803</v>
      </c>
    </row>
    <row r="1073" spans="1:38" ht="15" customHeight="1">
      <c r="A1073" s="21">
        <v>159268</v>
      </c>
      <c r="B1073" s="21">
        <v>662009</v>
      </c>
      <c r="C1073" s="21" t="s">
        <v>218</v>
      </c>
      <c r="D1073" s="21" t="s">
        <v>2206</v>
      </c>
      <c r="E1073" s="21" t="s">
        <v>12</v>
      </c>
      <c r="F1073" s="21" t="s">
        <v>4863</v>
      </c>
      <c r="G1073" s="21" t="s">
        <v>2340</v>
      </c>
      <c r="H1073" s="21" t="s">
        <v>2341</v>
      </c>
      <c r="I1073" s="21" t="s">
        <v>2015</v>
      </c>
      <c r="J1073" s="21" t="s">
        <v>2342</v>
      </c>
      <c r="K1073" s="21" t="s">
        <v>1391</v>
      </c>
      <c r="L1073" s="21" t="s">
        <v>5198</v>
      </c>
      <c r="M1073" s="21"/>
      <c r="N1073" s="21" t="s">
        <v>3803</v>
      </c>
      <c r="O1073" s="21" t="s">
        <v>2345</v>
      </c>
      <c r="P1073" s="21" t="s">
        <v>3804</v>
      </c>
      <c r="Q1073" s="21">
        <v>112</v>
      </c>
      <c r="R1073" s="21">
        <v>14</v>
      </c>
      <c r="S1073" s="21">
        <v>160</v>
      </c>
      <c r="T1073" s="21">
        <v>286</v>
      </c>
      <c r="U1073" s="21">
        <v>0.3916</v>
      </c>
      <c r="V1073" s="21">
        <v>4.9000000000000002E-2</v>
      </c>
      <c r="W1073" s="21">
        <v>0.44059999999999999</v>
      </c>
      <c r="X1073" s="21" t="s">
        <v>2342</v>
      </c>
      <c r="Y1073" s="21" t="s">
        <v>2342</v>
      </c>
      <c r="Z1073" s="21" t="s">
        <v>2342</v>
      </c>
      <c r="AA1073" s="21" t="s">
        <v>2342</v>
      </c>
      <c r="AB1073" s="21" t="s">
        <v>2342</v>
      </c>
      <c r="AC1073" s="21" t="s">
        <v>2342</v>
      </c>
      <c r="AD1073" s="21" t="s">
        <v>2342</v>
      </c>
      <c r="AE1073" s="21" t="s">
        <v>2015</v>
      </c>
      <c r="AF1073" s="21" t="s">
        <v>2015</v>
      </c>
      <c r="AG1073" s="21" t="s">
        <v>2015</v>
      </c>
      <c r="AH1073" s="21" t="s">
        <v>2015</v>
      </c>
      <c r="AI1073" s="21" t="s">
        <v>2015</v>
      </c>
      <c r="AJ1073" s="21" t="s">
        <v>2015</v>
      </c>
      <c r="AK1073" s="21" t="s">
        <v>2015</v>
      </c>
      <c r="AL1073" s="21" t="s">
        <v>4803</v>
      </c>
    </row>
    <row r="1074" spans="1:38" ht="15" customHeight="1">
      <c r="A1074" s="21">
        <v>159268</v>
      </c>
      <c r="B1074" s="21">
        <v>662010</v>
      </c>
      <c r="C1074" s="21" t="s">
        <v>218</v>
      </c>
      <c r="D1074" s="21" t="s">
        <v>2206</v>
      </c>
      <c r="E1074" s="21" t="s">
        <v>12</v>
      </c>
      <c r="F1074" s="21" t="s">
        <v>4863</v>
      </c>
      <c r="G1074" s="21" t="s">
        <v>2340</v>
      </c>
      <c r="H1074" s="21" t="s">
        <v>2341</v>
      </c>
      <c r="I1074" s="21" t="s">
        <v>2015</v>
      </c>
      <c r="J1074" s="21" t="s">
        <v>2342</v>
      </c>
      <c r="K1074" s="21" t="s">
        <v>1392</v>
      </c>
      <c r="L1074" s="21" t="s">
        <v>5199</v>
      </c>
      <c r="M1074" s="21"/>
      <c r="N1074" s="21" t="s">
        <v>5200</v>
      </c>
      <c r="O1074" s="21" t="s">
        <v>2345</v>
      </c>
      <c r="P1074" s="21" t="s">
        <v>3796</v>
      </c>
      <c r="Q1074" s="21">
        <v>50</v>
      </c>
      <c r="R1074" s="21">
        <v>5</v>
      </c>
      <c r="S1074" s="21">
        <v>377</v>
      </c>
      <c r="T1074" s="21">
        <v>432</v>
      </c>
      <c r="U1074" s="21">
        <v>0.1157</v>
      </c>
      <c r="V1074" s="21">
        <v>1.1599999999999999E-2</v>
      </c>
      <c r="W1074" s="21">
        <v>0.1273</v>
      </c>
      <c r="X1074" s="21" t="s">
        <v>2015</v>
      </c>
      <c r="Y1074" s="21" t="s">
        <v>2342</v>
      </c>
      <c r="Z1074" s="21" t="s">
        <v>2342</v>
      </c>
      <c r="AA1074" s="21" t="s">
        <v>2342</v>
      </c>
      <c r="AB1074" s="21" t="s">
        <v>2342</v>
      </c>
      <c r="AC1074" s="21" t="s">
        <v>2342</v>
      </c>
      <c r="AD1074" s="21" t="s">
        <v>2342</v>
      </c>
      <c r="AE1074" s="21" t="s">
        <v>2015</v>
      </c>
      <c r="AF1074" s="21" t="s">
        <v>2015</v>
      </c>
      <c r="AG1074" s="21" t="s">
        <v>2015</v>
      </c>
      <c r="AH1074" s="21" t="s">
        <v>2015</v>
      </c>
      <c r="AI1074" s="21" t="s">
        <v>2015</v>
      </c>
      <c r="AJ1074" s="21" t="s">
        <v>2015</v>
      </c>
      <c r="AK1074" s="21" t="s">
        <v>2015</v>
      </c>
      <c r="AL1074" s="21" t="s">
        <v>4803</v>
      </c>
    </row>
    <row r="1075" spans="1:38" ht="15" customHeight="1">
      <c r="A1075" s="21">
        <v>159890</v>
      </c>
      <c r="B1075" s="21">
        <v>662017</v>
      </c>
      <c r="C1075" s="21" t="s">
        <v>40</v>
      </c>
      <c r="D1075" s="21" t="s">
        <v>2027</v>
      </c>
      <c r="E1075" s="21" t="s">
        <v>2</v>
      </c>
      <c r="F1075" s="21" t="s">
        <v>4865</v>
      </c>
      <c r="G1075" s="21" t="s">
        <v>2340</v>
      </c>
      <c r="H1075" s="21" t="s">
        <v>2341</v>
      </c>
      <c r="I1075" s="21" t="s">
        <v>2015</v>
      </c>
      <c r="J1075" s="21" t="s">
        <v>2342</v>
      </c>
      <c r="K1075" s="21" t="s">
        <v>332</v>
      </c>
      <c r="L1075" s="21" t="s">
        <v>4932</v>
      </c>
      <c r="M1075" s="21"/>
      <c r="N1075" s="21" t="s">
        <v>2360</v>
      </c>
      <c r="O1075" s="21" t="s">
        <v>2345</v>
      </c>
      <c r="P1075" s="21" t="s">
        <v>2361</v>
      </c>
      <c r="Q1075" s="21">
        <v>54</v>
      </c>
      <c r="R1075" s="21">
        <v>10</v>
      </c>
      <c r="S1075" s="21">
        <v>78</v>
      </c>
      <c r="T1075" s="21">
        <v>142</v>
      </c>
      <c r="U1075" s="21">
        <v>0.38030000000000003</v>
      </c>
      <c r="V1075" s="21">
        <v>7.0400000000000004E-2</v>
      </c>
      <c r="W1075" s="21">
        <v>0.45069999999999999</v>
      </c>
      <c r="X1075" s="21" t="s">
        <v>2342</v>
      </c>
      <c r="Y1075" s="21" t="s">
        <v>2342</v>
      </c>
      <c r="Z1075" s="21" t="s">
        <v>2342</v>
      </c>
      <c r="AA1075" s="21" t="s">
        <v>2342</v>
      </c>
      <c r="AB1075" s="21" t="s">
        <v>2342</v>
      </c>
      <c r="AC1075" s="21" t="s">
        <v>2342</v>
      </c>
      <c r="AD1075" s="21" t="s">
        <v>2342</v>
      </c>
      <c r="AE1075" s="21" t="s">
        <v>2342</v>
      </c>
      <c r="AF1075" s="21" t="s">
        <v>2342</v>
      </c>
      <c r="AG1075" s="21" t="s">
        <v>2342</v>
      </c>
      <c r="AH1075" s="21" t="s">
        <v>2015</v>
      </c>
      <c r="AI1075" s="21" t="s">
        <v>2015</v>
      </c>
      <c r="AJ1075" s="21" t="s">
        <v>2015</v>
      </c>
      <c r="AK1075" s="21" t="s">
        <v>2015</v>
      </c>
      <c r="AL1075" s="21" t="s">
        <v>4803</v>
      </c>
    </row>
    <row r="1076" spans="1:38" ht="15" customHeight="1">
      <c r="A1076" s="21">
        <v>159917</v>
      </c>
      <c r="B1076" s="21">
        <v>662019</v>
      </c>
      <c r="C1076" s="21" t="s">
        <v>125</v>
      </c>
      <c r="D1076" s="21" t="s">
        <v>2113</v>
      </c>
      <c r="E1076" s="21" t="s">
        <v>2</v>
      </c>
      <c r="F1076" s="21" t="s">
        <v>4865</v>
      </c>
      <c r="G1076" s="21" t="s">
        <v>2340</v>
      </c>
      <c r="H1076" s="21" t="s">
        <v>2341</v>
      </c>
      <c r="I1076" s="21" t="s">
        <v>2015</v>
      </c>
      <c r="J1076" s="21" t="s">
        <v>2342</v>
      </c>
      <c r="K1076" s="21" t="s">
        <v>869</v>
      </c>
      <c r="L1076" s="21" t="s">
        <v>5049</v>
      </c>
      <c r="M1076" s="21"/>
      <c r="N1076" s="21" t="s">
        <v>3120</v>
      </c>
      <c r="O1076" s="21" t="s">
        <v>2345</v>
      </c>
      <c r="P1076" s="21" t="s">
        <v>3121</v>
      </c>
      <c r="Q1076" s="21">
        <v>68</v>
      </c>
      <c r="R1076" s="21">
        <v>0</v>
      </c>
      <c r="S1076" s="21">
        <v>37</v>
      </c>
      <c r="T1076" s="21">
        <v>105</v>
      </c>
      <c r="U1076" s="21">
        <v>0.64759999999999995</v>
      </c>
      <c r="V1076" s="21">
        <v>0</v>
      </c>
      <c r="W1076" s="21">
        <v>0.64759999999999995</v>
      </c>
      <c r="X1076" s="21" t="s">
        <v>2342</v>
      </c>
      <c r="Y1076" s="21" t="s">
        <v>2342</v>
      </c>
      <c r="Z1076" s="21" t="s">
        <v>2342</v>
      </c>
      <c r="AA1076" s="21" t="s">
        <v>2342</v>
      </c>
      <c r="AB1076" s="21" t="s">
        <v>2342</v>
      </c>
      <c r="AC1076" s="21" t="s">
        <v>2342</v>
      </c>
      <c r="AD1076" s="21" t="s">
        <v>2342</v>
      </c>
      <c r="AE1076" s="21" t="s">
        <v>2342</v>
      </c>
      <c r="AF1076" s="21" t="s">
        <v>2015</v>
      </c>
      <c r="AG1076" s="21" t="s">
        <v>2015</v>
      </c>
      <c r="AH1076" s="21" t="s">
        <v>2015</v>
      </c>
      <c r="AI1076" s="21" t="s">
        <v>2015</v>
      </c>
      <c r="AJ1076" s="21" t="s">
        <v>2015</v>
      </c>
      <c r="AK1076" s="21" t="s">
        <v>2015</v>
      </c>
      <c r="AL1076" s="21" t="s">
        <v>4802</v>
      </c>
    </row>
    <row r="1077" spans="1:38" ht="15" customHeight="1">
      <c r="A1077" s="21">
        <v>159917</v>
      </c>
      <c r="B1077" s="21">
        <v>662020</v>
      </c>
      <c r="C1077" s="21" t="s">
        <v>125</v>
      </c>
      <c r="D1077" s="21" t="s">
        <v>2113</v>
      </c>
      <c r="E1077" s="21" t="s">
        <v>2</v>
      </c>
      <c r="F1077" s="21" t="s">
        <v>4865</v>
      </c>
      <c r="G1077" s="21" t="s">
        <v>2340</v>
      </c>
      <c r="H1077" s="21" t="s">
        <v>2341</v>
      </c>
      <c r="I1077" s="21" t="s">
        <v>2015</v>
      </c>
      <c r="J1077" s="21" t="s">
        <v>2342</v>
      </c>
      <c r="K1077" s="21" t="s">
        <v>871</v>
      </c>
      <c r="L1077" s="21" t="s">
        <v>5050</v>
      </c>
      <c r="M1077" s="21"/>
      <c r="N1077" s="21" t="s">
        <v>3120</v>
      </c>
      <c r="O1077" s="21" t="s">
        <v>2345</v>
      </c>
      <c r="P1077" s="21" t="s">
        <v>3121</v>
      </c>
      <c r="Q1077" s="21">
        <v>11</v>
      </c>
      <c r="R1077" s="21">
        <v>0</v>
      </c>
      <c r="S1077" s="21">
        <v>5</v>
      </c>
      <c r="T1077" s="21">
        <v>16</v>
      </c>
      <c r="U1077" s="21">
        <v>0.6875</v>
      </c>
      <c r="V1077" s="21">
        <v>0</v>
      </c>
      <c r="W1077" s="21">
        <v>0.6875</v>
      </c>
      <c r="X1077" s="21" t="s">
        <v>2015</v>
      </c>
      <c r="Y1077" s="21" t="s">
        <v>2015</v>
      </c>
      <c r="Z1077" s="21" t="s">
        <v>2015</v>
      </c>
      <c r="AA1077" s="21" t="s">
        <v>2015</v>
      </c>
      <c r="AB1077" s="21" t="s">
        <v>2015</v>
      </c>
      <c r="AC1077" s="21" t="s">
        <v>2015</v>
      </c>
      <c r="AD1077" s="21" t="s">
        <v>2015</v>
      </c>
      <c r="AE1077" s="21" t="s">
        <v>2015</v>
      </c>
      <c r="AF1077" s="21" t="s">
        <v>2342</v>
      </c>
      <c r="AG1077" s="21" t="s">
        <v>2342</v>
      </c>
      <c r="AH1077" s="21" t="s">
        <v>2015</v>
      </c>
      <c r="AI1077" s="21" t="s">
        <v>2015</v>
      </c>
      <c r="AJ1077" s="21" t="s">
        <v>2015</v>
      </c>
      <c r="AK1077" s="21" t="s">
        <v>2015</v>
      </c>
      <c r="AL1077" s="21" t="s">
        <v>4802</v>
      </c>
    </row>
    <row r="1078" spans="1:38" ht="15" customHeight="1">
      <c r="A1078" s="21">
        <v>159917</v>
      </c>
      <c r="B1078" s="21">
        <v>662021</v>
      </c>
      <c r="C1078" s="21" t="s">
        <v>125</v>
      </c>
      <c r="D1078" s="21" t="s">
        <v>2113</v>
      </c>
      <c r="E1078" s="21" t="s">
        <v>2</v>
      </c>
      <c r="F1078" s="21" t="s">
        <v>4865</v>
      </c>
      <c r="G1078" s="21" t="s">
        <v>2340</v>
      </c>
      <c r="H1078" s="21" t="s">
        <v>2341</v>
      </c>
      <c r="I1078" s="21" t="s">
        <v>2015</v>
      </c>
      <c r="J1078" s="21" t="s">
        <v>2342</v>
      </c>
      <c r="K1078" s="21" t="s">
        <v>870</v>
      </c>
      <c r="L1078" s="21" t="s">
        <v>5050</v>
      </c>
      <c r="M1078" s="21"/>
      <c r="N1078" s="21" t="s">
        <v>3120</v>
      </c>
      <c r="O1078" s="21" t="s">
        <v>2345</v>
      </c>
      <c r="P1078" s="21" t="s">
        <v>3121</v>
      </c>
      <c r="Q1078" s="21">
        <v>24</v>
      </c>
      <c r="R1078" s="21">
        <v>0</v>
      </c>
      <c r="S1078" s="21">
        <v>4</v>
      </c>
      <c r="T1078" s="21">
        <v>28</v>
      </c>
      <c r="U1078" s="21">
        <v>0.85709999999999997</v>
      </c>
      <c r="V1078" s="21">
        <v>0</v>
      </c>
      <c r="W1078" s="21">
        <v>0.85709999999999997</v>
      </c>
      <c r="X1078" s="21" t="s">
        <v>2015</v>
      </c>
      <c r="Y1078" s="21" t="s">
        <v>2015</v>
      </c>
      <c r="Z1078" s="21" t="s">
        <v>2015</v>
      </c>
      <c r="AA1078" s="21" t="s">
        <v>2015</v>
      </c>
      <c r="AB1078" s="21" t="s">
        <v>2015</v>
      </c>
      <c r="AC1078" s="21" t="s">
        <v>2015</v>
      </c>
      <c r="AD1078" s="21" t="s">
        <v>2015</v>
      </c>
      <c r="AE1078" s="21" t="s">
        <v>2015</v>
      </c>
      <c r="AF1078" s="21" t="s">
        <v>2015</v>
      </c>
      <c r="AG1078" s="21" t="s">
        <v>2015</v>
      </c>
      <c r="AH1078" s="21" t="s">
        <v>2342</v>
      </c>
      <c r="AI1078" s="21" t="s">
        <v>2342</v>
      </c>
      <c r="AJ1078" s="21" t="s">
        <v>2342</v>
      </c>
      <c r="AK1078" s="21" t="s">
        <v>2342</v>
      </c>
      <c r="AL1078" s="21" t="s">
        <v>4802</v>
      </c>
    </row>
    <row r="1079" spans="1:38" ht="15" customHeight="1">
      <c r="A1079" s="21">
        <v>159634</v>
      </c>
      <c r="B1079" s="21">
        <v>662022</v>
      </c>
      <c r="C1079" s="21" t="s">
        <v>216</v>
      </c>
      <c r="D1079" s="21" t="s">
        <v>2204</v>
      </c>
      <c r="E1079" s="21" t="s">
        <v>13</v>
      </c>
      <c r="F1079" s="21" t="s">
        <v>4873</v>
      </c>
      <c r="G1079" s="21" t="s">
        <v>2340</v>
      </c>
      <c r="H1079" s="21" t="s">
        <v>2341</v>
      </c>
      <c r="I1079" s="21" t="s">
        <v>2015</v>
      </c>
      <c r="J1079" s="21" t="s">
        <v>2342</v>
      </c>
      <c r="K1079" s="21" t="s">
        <v>1376</v>
      </c>
      <c r="L1079" s="21" t="s">
        <v>5518</v>
      </c>
      <c r="M1079" s="21"/>
      <c r="N1079" s="21" t="s">
        <v>3791</v>
      </c>
      <c r="O1079" s="21" t="s">
        <v>2345</v>
      </c>
      <c r="P1079" s="21" t="s">
        <v>3792</v>
      </c>
      <c r="Q1079" s="21">
        <v>108</v>
      </c>
      <c r="R1079" s="21">
        <v>0</v>
      </c>
      <c r="S1079" s="21">
        <v>23</v>
      </c>
      <c r="T1079" s="21">
        <v>131</v>
      </c>
      <c r="U1079" s="21">
        <v>0.82440000000000002</v>
      </c>
      <c r="V1079" s="21">
        <v>0</v>
      </c>
      <c r="W1079" s="21">
        <v>0.82440000000000002</v>
      </c>
      <c r="X1079" s="21" t="s">
        <v>2342</v>
      </c>
      <c r="Y1079" s="21" t="s">
        <v>2342</v>
      </c>
      <c r="Z1079" s="21" t="s">
        <v>2342</v>
      </c>
      <c r="AA1079" s="21" t="s">
        <v>2342</v>
      </c>
      <c r="AB1079" s="21" t="s">
        <v>2342</v>
      </c>
      <c r="AC1079" s="21" t="s">
        <v>2342</v>
      </c>
      <c r="AD1079" s="21" t="s">
        <v>2342</v>
      </c>
      <c r="AE1079" s="21" t="s">
        <v>2342</v>
      </c>
      <c r="AF1079" s="21" t="s">
        <v>2015</v>
      </c>
      <c r="AG1079" s="21" t="s">
        <v>2015</v>
      </c>
      <c r="AH1079" s="21" t="s">
        <v>2015</v>
      </c>
      <c r="AI1079" s="21" t="s">
        <v>2015</v>
      </c>
      <c r="AJ1079" s="21" t="s">
        <v>2015</v>
      </c>
      <c r="AK1079" s="21" t="s">
        <v>2015</v>
      </c>
      <c r="AL1079" s="21" t="s">
        <v>4802</v>
      </c>
    </row>
    <row r="1080" spans="1:38" ht="15" customHeight="1">
      <c r="A1080" s="21">
        <v>159634</v>
      </c>
      <c r="B1080" s="21">
        <v>662023</v>
      </c>
      <c r="C1080" s="21" t="s">
        <v>216</v>
      </c>
      <c r="D1080" s="21" t="s">
        <v>2204</v>
      </c>
      <c r="E1080" s="21" t="s">
        <v>13</v>
      </c>
      <c r="F1080" s="21" t="s">
        <v>4873</v>
      </c>
      <c r="G1080" s="21" t="s">
        <v>2340</v>
      </c>
      <c r="H1080" s="21" t="s">
        <v>2341</v>
      </c>
      <c r="I1080" s="21" t="s">
        <v>2015</v>
      </c>
      <c r="J1080" s="21" t="s">
        <v>2342</v>
      </c>
      <c r="K1080" s="21" t="s">
        <v>1377</v>
      </c>
      <c r="L1080" s="21" t="s">
        <v>5518</v>
      </c>
      <c r="M1080" s="21"/>
      <c r="N1080" s="21" t="s">
        <v>3791</v>
      </c>
      <c r="O1080" s="21" t="s">
        <v>2345</v>
      </c>
      <c r="P1080" s="21" t="s">
        <v>3792</v>
      </c>
      <c r="Q1080" s="21">
        <v>113</v>
      </c>
      <c r="R1080" s="21">
        <v>0</v>
      </c>
      <c r="S1080" s="21">
        <v>23</v>
      </c>
      <c r="T1080" s="21">
        <v>136</v>
      </c>
      <c r="U1080" s="21">
        <v>0.83089999999999997</v>
      </c>
      <c r="V1080" s="21">
        <v>0</v>
      </c>
      <c r="W1080" s="21">
        <v>0.83089999999999997</v>
      </c>
      <c r="X1080" s="21" t="s">
        <v>2015</v>
      </c>
      <c r="Y1080" s="21" t="s">
        <v>2015</v>
      </c>
      <c r="Z1080" s="21" t="s">
        <v>2015</v>
      </c>
      <c r="AA1080" s="21" t="s">
        <v>2015</v>
      </c>
      <c r="AB1080" s="21" t="s">
        <v>2015</v>
      </c>
      <c r="AC1080" s="21" t="s">
        <v>2015</v>
      </c>
      <c r="AD1080" s="21" t="s">
        <v>2015</v>
      </c>
      <c r="AE1080" s="21" t="s">
        <v>2015</v>
      </c>
      <c r="AF1080" s="21" t="s">
        <v>2342</v>
      </c>
      <c r="AG1080" s="21" t="s">
        <v>2342</v>
      </c>
      <c r="AH1080" s="21" t="s">
        <v>2342</v>
      </c>
      <c r="AI1080" s="21" t="s">
        <v>2342</v>
      </c>
      <c r="AJ1080" s="21" t="s">
        <v>2342</v>
      </c>
      <c r="AK1080" s="21" t="s">
        <v>2342</v>
      </c>
      <c r="AL1080" s="21" t="s">
        <v>4802</v>
      </c>
    </row>
    <row r="1081" spans="1:38" ht="15" customHeight="1">
      <c r="A1081" s="21">
        <v>159355</v>
      </c>
      <c r="B1081" s="21">
        <v>662024</v>
      </c>
      <c r="C1081" s="21" t="s">
        <v>235</v>
      </c>
      <c r="D1081" s="21" t="s">
        <v>2223</v>
      </c>
      <c r="E1081" s="21" t="s">
        <v>29</v>
      </c>
      <c r="F1081" s="21" t="s">
        <v>4864</v>
      </c>
      <c r="G1081" s="21" t="s">
        <v>2340</v>
      </c>
      <c r="H1081" s="21" t="s">
        <v>2341</v>
      </c>
      <c r="I1081" s="21" t="s">
        <v>2015</v>
      </c>
      <c r="J1081" s="21" t="s">
        <v>2342</v>
      </c>
      <c r="K1081" s="21" t="s">
        <v>1441</v>
      </c>
      <c r="L1081" s="21" t="s">
        <v>5529</v>
      </c>
      <c r="M1081" s="21"/>
      <c r="N1081" s="21" t="s">
        <v>3896</v>
      </c>
      <c r="O1081" s="21" t="s">
        <v>2345</v>
      </c>
      <c r="P1081" s="21" t="s">
        <v>3897</v>
      </c>
      <c r="Q1081" s="21">
        <v>170</v>
      </c>
      <c r="R1081" s="21">
        <v>0</v>
      </c>
      <c r="S1081" s="21">
        <v>89</v>
      </c>
      <c r="T1081" s="21">
        <v>259</v>
      </c>
      <c r="U1081" s="21">
        <v>0.65639999999999998</v>
      </c>
      <c r="V1081" s="21">
        <v>0</v>
      </c>
      <c r="W1081" s="21">
        <v>0.65639999999999998</v>
      </c>
      <c r="X1081" s="21" t="s">
        <v>2342</v>
      </c>
      <c r="Y1081" s="21" t="s">
        <v>2342</v>
      </c>
      <c r="Z1081" s="21" t="s">
        <v>2342</v>
      </c>
      <c r="AA1081" s="21" t="s">
        <v>2342</v>
      </c>
      <c r="AB1081" s="21" t="s">
        <v>2342</v>
      </c>
      <c r="AC1081" s="21" t="s">
        <v>2342</v>
      </c>
      <c r="AD1081" s="21" t="s">
        <v>2342</v>
      </c>
      <c r="AE1081" s="21" t="s">
        <v>2342</v>
      </c>
      <c r="AF1081" s="21" t="s">
        <v>2015</v>
      </c>
      <c r="AG1081" s="21" t="s">
        <v>2015</v>
      </c>
      <c r="AH1081" s="21" t="s">
        <v>2015</v>
      </c>
      <c r="AI1081" s="21" t="s">
        <v>2015</v>
      </c>
      <c r="AJ1081" s="21" t="s">
        <v>2015</v>
      </c>
      <c r="AK1081" s="21" t="s">
        <v>2015</v>
      </c>
      <c r="AL1081" s="21" t="s">
        <v>4802</v>
      </c>
    </row>
    <row r="1082" spans="1:38" ht="15" customHeight="1">
      <c r="A1082" s="21">
        <v>159355</v>
      </c>
      <c r="B1082" s="21">
        <v>662025</v>
      </c>
      <c r="C1082" s="21" t="s">
        <v>235</v>
      </c>
      <c r="D1082" s="21" t="s">
        <v>2223</v>
      </c>
      <c r="E1082" s="21" t="s">
        <v>29</v>
      </c>
      <c r="F1082" s="21" t="s">
        <v>4864</v>
      </c>
      <c r="G1082" s="21" t="s">
        <v>2340</v>
      </c>
      <c r="H1082" s="21" t="s">
        <v>2341</v>
      </c>
      <c r="I1082" s="21" t="s">
        <v>2015</v>
      </c>
      <c r="J1082" s="21" t="s">
        <v>2342</v>
      </c>
      <c r="K1082" s="21" t="s">
        <v>1442</v>
      </c>
      <c r="L1082" s="21" t="s">
        <v>5529</v>
      </c>
      <c r="M1082" s="21"/>
      <c r="N1082" s="21" t="s">
        <v>3896</v>
      </c>
      <c r="O1082" s="21" t="s">
        <v>2345</v>
      </c>
      <c r="P1082" s="21" t="s">
        <v>3897</v>
      </c>
      <c r="Q1082" s="21">
        <v>166</v>
      </c>
      <c r="R1082" s="21">
        <v>0</v>
      </c>
      <c r="S1082" s="21">
        <v>100</v>
      </c>
      <c r="T1082" s="21">
        <v>266</v>
      </c>
      <c r="U1082" s="21">
        <v>0.62409999999999999</v>
      </c>
      <c r="V1082" s="21">
        <v>0</v>
      </c>
      <c r="W1082" s="21">
        <v>0.62409999999999999</v>
      </c>
      <c r="X1082" s="21" t="s">
        <v>2015</v>
      </c>
      <c r="Y1082" s="21" t="s">
        <v>2015</v>
      </c>
      <c r="Z1082" s="21" t="s">
        <v>2015</v>
      </c>
      <c r="AA1082" s="21" t="s">
        <v>2015</v>
      </c>
      <c r="AB1082" s="21" t="s">
        <v>2015</v>
      </c>
      <c r="AC1082" s="21" t="s">
        <v>2015</v>
      </c>
      <c r="AD1082" s="21" t="s">
        <v>2015</v>
      </c>
      <c r="AE1082" s="21" t="s">
        <v>2015</v>
      </c>
      <c r="AF1082" s="21" t="s">
        <v>2342</v>
      </c>
      <c r="AG1082" s="21" t="s">
        <v>2342</v>
      </c>
      <c r="AH1082" s="21" t="s">
        <v>2342</v>
      </c>
      <c r="AI1082" s="21" t="s">
        <v>2342</v>
      </c>
      <c r="AJ1082" s="21" t="s">
        <v>2342</v>
      </c>
      <c r="AK1082" s="21" t="s">
        <v>2342</v>
      </c>
      <c r="AL1082" s="21" t="s">
        <v>4802</v>
      </c>
    </row>
    <row r="1083" spans="1:38" ht="15" customHeight="1">
      <c r="A1083" s="21">
        <v>159867</v>
      </c>
      <c r="B1083" s="21">
        <v>662026</v>
      </c>
      <c r="C1083" s="21" t="s">
        <v>94</v>
      </c>
      <c r="D1083" s="21" t="s">
        <v>2081</v>
      </c>
      <c r="E1083" s="21" t="s">
        <v>23</v>
      </c>
      <c r="F1083" s="21" t="s">
        <v>4865</v>
      </c>
      <c r="G1083" s="21" t="s">
        <v>2340</v>
      </c>
      <c r="H1083" s="21" t="s">
        <v>2341</v>
      </c>
      <c r="I1083" s="21" t="s">
        <v>2015</v>
      </c>
      <c r="J1083" s="21" t="s">
        <v>2342</v>
      </c>
      <c r="K1083" s="21" t="s">
        <v>648</v>
      </c>
      <c r="L1083" s="21" t="s">
        <v>2777</v>
      </c>
      <c r="M1083" s="21"/>
      <c r="N1083" s="21" t="s">
        <v>2778</v>
      </c>
      <c r="O1083" s="21" t="s">
        <v>2345</v>
      </c>
      <c r="P1083" s="21" t="s">
        <v>2779</v>
      </c>
      <c r="Q1083" s="21">
        <v>6</v>
      </c>
      <c r="R1083" s="21">
        <v>2</v>
      </c>
      <c r="S1083" s="21">
        <v>8</v>
      </c>
      <c r="T1083" s="21">
        <v>16</v>
      </c>
      <c r="U1083" s="21">
        <v>0.375</v>
      </c>
      <c r="V1083" s="21">
        <v>0.125</v>
      </c>
      <c r="W1083" s="21">
        <v>0.5</v>
      </c>
      <c r="X1083" s="21" t="s">
        <v>2342</v>
      </c>
      <c r="Y1083" s="21" t="s">
        <v>2342</v>
      </c>
      <c r="Z1083" s="21" t="s">
        <v>2342</v>
      </c>
      <c r="AA1083" s="21" t="s">
        <v>2342</v>
      </c>
      <c r="AB1083" s="21" t="s">
        <v>2342</v>
      </c>
      <c r="AC1083" s="21" t="s">
        <v>2342</v>
      </c>
      <c r="AD1083" s="21" t="s">
        <v>2342</v>
      </c>
      <c r="AE1083" s="21" t="s">
        <v>2015</v>
      </c>
      <c r="AF1083" s="21" t="s">
        <v>2015</v>
      </c>
      <c r="AG1083" s="21" t="s">
        <v>2015</v>
      </c>
      <c r="AH1083" s="21" t="s">
        <v>2015</v>
      </c>
      <c r="AI1083" s="21" t="s">
        <v>2015</v>
      </c>
      <c r="AJ1083" s="21" t="s">
        <v>2015</v>
      </c>
      <c r="AK1083" s="21" t="s">
        <v>2015</v>
      </c>
      <c r="AL1083" s="21" t="s">
        <v>4803</v>
      </c>
    </row>
    <row r="1084" spans="1:38" ht="15" customHeight="1">
      <c r="A1084" s="21">
        <v>159449</v>
      </c>
      <c r="B1084" s="21">
        <v>662027</v>
      </c>
      <c r="C1084" s="21" t="s">
        <v>151</v>
      </c>
      <c r="D1084" s="21" t="s">
        <v>2139</v>
      </c>
      <c r="E1084" s="21" t="s">
        <v>22</v>
      </c>
      <c r="F1084" s="21" t="s">
        <v>4865</v>
      </c>
      <c r="G1084" s="21" t="s">
        <v>2340</v>
      </c>
      <c r="H1084" s="21" t="s">
        <v>2341</v>
      </c>
      <c r="I1084" s="21" t="s">
        <v>2015</v>
      </c>
      <c r="J1084" s="21" t="s">
        <v>2342</v>
      </c>
      <c r="K1084" s="21" t="s">
        <v>1061</v>
      </c>
      <c r="L1084" s="21" t="s">
        <v>3398</v>
      </c>
      <c r="M1084" s="21"/>
      <c r="N1084" s="21" t="s">
        <v>3399</v>
      </c>
      <c r="O1084" s="21" t="s">
        <v>2345</v>
      </c>
      <c r="P1084" s="21" t="s">
        <v>3400</v>
      </c>
      <c r="Q1084" s="21">
        <v>28</v>
      </c>
      <c r="R1084" s="21">
        <v>0</v>
      </c>
      <c r="S1084" s="21">
        <v>2</v>
      </c>
      <c r="T1084" s="21">
        <v>30</v>
      </c>
      <c r="U1084" s="21">
        <v>0.93330000000000002</v>
      </c>
      <c r="V1084" s="21">
        <v>0</v>
      </c>
      <c r="W1084" s="21">
        <v>0.93330000000000002</v>
      </c>
      <c r="X1084" s="21" t="s">
        <v>2015</v>
      </c>
      <c r="Y1084" s="21" t="s">
        <v>2015</v>
      </c>
      <c r="Z1084" s="21" t="s">
        <v>2015</v>
      </c>
      <c r="AA1084" s="21" t="s">
        <v>2015</v>
      </c>
      <c r="AB1084" s="21" t="s">
        <v>2015</v>
      </c>
      <c r="AC1084" s="21" t="s">
        <v>2015</v>
      </c>
      <c r="AD1084" s="21" t="s">
        <v>2342</v>
      </c>
      <c r="AE1084" s="21" t="s">
        <v>2342</v>
      </c>
      <c r="AF1084" s="21" t="s">
        <v>2342</v>
      </c>
      <c r="AG1084" s="21" t="s">
        <v>2342</v>
      </c>
      <c r="AH1084" s="21" t="s">
        <v>2015</v>
      </c>
      <c r="AI1084" s="21" t="s">
        <v>2015</v>
      </c>
      <c r="AJ1084" s="21" t="s">
        <v>2015</v>
      </c>
      <c r="AK1084" s="21" t="s">
        <v>2015</v>
      </c>
      <c r="AL1084" s="21" t="s">
        <v>4802</v>
      </c>
    </row>
    <row r="1085" spans="1:38" ht="15" customHeight="1">
      <c r="A1085" s="21">
        <v>159464</v>
      </c>
      <c r="B1085" s="21">
        <v>662028</v>
      </c>
      <c r="C1085" s="21" t="s">
        <v>76</v>
      </c>
      <c r="D1085" s="21" t="s">
        <v>2063</v>
      </c>
      <c r="E1085" s="21" t="s">
        <v>22</v>
      </c>
      <c r="F1085" s="21" t="s">
        <v>4865</v>
      </c>
      <c r="G1085" s="21" t="s">
        <v>2340</v>
      </c>
      <c r="H1085" s="21" t="s">
        <v>2341</v>
      </c>
      <c r="I1085" s="21" t="s">
        <v>2015</v>
      </c>
      <c r="J1085" s="21" t="s">
        <v>2342</v>
      </c>
      <c r="K1085" s="21" t="s">
        <v>608</v>
      </c>
      <c r="L1085" s="21" t="s">
        <v>2708</v>
      </c>
      <c r="M1085" s="21"/>
      <c r="N1085" s="21" t="s">
        <v>2709</v>
      </c>
      <c r="O1085" s="21" t="s">
        <v>2345</v>
      </c>
      <c r="P1085" s="21" t="s">
        <v>2710</v>
      </c>
      <c r="Q1085" s="21">
        <v>18</v>
      </c>
      <c r="R1085" s="21">
        <v>9</v>
      </c>
      <c r="S1085" s="21">
        <v>64</v>
      </c>
      <c r="T1085" s="21">
        <v>91</v>
      </c>
      <c r="U1085" s="21">
        <v>0.1978</v>
      </c>
      <c r="V1085" s="21">
        <v>9.8900000000000002E-2</v>
      </c>
      <c r="W1085" s="21">
        <v>0.29670000000000002</v>
      </c>
      <c r="X1085" s="21" t="s">
        <v>2342</v>
      </c>
      <c r="Y1085" s="21" t="s">
        <v>2342</v>
      </c>
      <c r="Z1085" s="21" t="s">
        <v>2342</v>
      </c>
      <c r="AA1085" s="21" t="s">
        <v>2342</v>
      </c>
      <c r="AB1085" s="21" t="s">
        <v>2342</v>
      </c>
      <c r="AC1085" s="21" t="s">
        <v>2342</v>
      </c>
      <c r="AD1085" s="21" t="s">
        <v>2342</v>
      </c>
      <c r="AE1085" s="21" t="s">
        <v>2342</v>
      </c>
      <c r="AF1085" s="21" t="s">
        <v>2015</v>
      </c>
      <c r="AG1085" s="21" t="s">
        <v>2015</v>
      </c>
      <c r="AH1085" s="21" t="s">
        <v>2015</v>
      </c>
      <c r="AI1085" s="21" t="s">
        <v>2015</v>
      </c>
      <c r="AJ1085" s="21" t="s">
        <v>2015</v>
      </c>
      <c r="AK1085" s="21" t="s">
        <v>2015</v>
      </c>
      <c r="AL1085" s="21" t="s">
        <v>4803</v>
      </c>
    </row>
    <row r="1086" spans="1:38" ht="15" customHeight="1">
      <c r="A1086" s="21">
        <v>159464</v>
      </c>
      <c r="B1086" s="21">
        <v>662029</v>
      </c>
      <c r="C1086" s="21" t="s">
        <v>76</v>
      </c>
      <c r="D1086" s="21" t="s">
        <v>2063</v>
      </c>
      <c r="E1086" s="21" t="s">
        <v>22</v>
      </c>
      <c r="F1086" s="21" t="s">
        <v>4865</v>
      </c>
      <c r="G1086" s="21" t="s">
        <v>2340</v>
      </c>
      <c r="H1086" s="21" t="s">
        <v>2341</v>
      </c>
      <c r="I1086" s="21" t="s">
        <v>2015</v>
      </c>
      <c r="J1086" s="21" t="s">
        <v>2342</v>
      </c>
      <c r="K1086" s="21" t="s">
        <v>609</v>
      </c>
      <c r="L1086" s="21" t="s">
        <v>2708</v>
      </c>
      <c r="M1086" s="21"/>
      <c r="N1086" s="21" t="s">
        <v>2709</v>
      </c>
      <c r="O1086" s="21" t="s">
        <v>2345</v>
      </c>
      <c r="P1086" s="21" t="s">
        <v>2710</v>
      </c>
      <c r="Q1086" s="21">
        <v>10</v>
      </c>
      <c r="R1086" s="21">
        <v>5</v>
      </c>
      <c r="S1086" s="21">
        <v>46</v>
      </c>
      <c r="T1086" s="21">
        <v>61</v>
      </c>
      <c r="U1086" s="21">
        <v>0.16389999999999999</v>
      </c>
      <c r="V1086" s="21">
        <v>8.2000000000000003E-2</v>
      </c>
      <c r="W1086" s="21">
        <v>0.24590000000000001</v>
      </c>
      <c r="X1086" s="21" t="s">
        <v>2015</v>
      </c>
      <c r="Y1086" s="21" t="s">
        <v>2015</v>
      </c>
      <c r="Z1086" s="21" t="s">
        <v>2015</v>
      </c>
      <c r="AA1086" s="21" t="s">
        <v>2015</v>
      </c>
      <c r="AB1086" s="21" t="s">
        <v>2015</v>
      </c>
      <c r="AC1086" s="21" t="s">
        <v>2015</v>
      </c>
      <c r="AD1086" s="21" t="s">
        <v>2015</v>
      </c>
      <c r="AE1086" s="21" t="s">
        <v>2015</v>
      </c>
      <c r="AF1086" s="21" t="s">
        <v>2342</v>
      </c>
      <c r="AG1086" s="21" t="s">
        <v>2342</v>
      </c>
      <c r="AH1086" s="21" t="s">
        <v>2342</v>
      </c>
      <c r="AI1086" s="21" t="s">
        <v>2342</v>
      </c>
      <c r="AJ1086" s="21" t="s">
        <v>2342</v>
      </c>
      <c r="AK1086" s="21" t="s">
        <v>2342</v>
      </c>
      <c r="AL1086" s="21" t="s">
        <v>4803</v>
      </c>
    </row>
    <row r="1087" spans="1:38" ht="15" customHeight="1">
      <c r="A1087" s="21">
        <v>159976</v>
      </c>
      <c r="B1087" s="21">
        <v>662031</v>
      </c>
      <c r="C1087" s="21" t="s">
        <v>114</v>
      </c>
      <c r="D1087" s="21" t="s">
        <v>2101</v>
      </c>
      <c r="E1087" s="21" t="s">
        <v>12</v>
      </c>
      <c r="F1087" s="21" t="s">
        <v>4874</v>
      </c>
      <c r="G1087" s="21" t="s">
        <v>2340</v>
      </c>
      <c r="H1087" s="21" t="s">
        <v>2341</v>
      </c>
      <c r="I1087" s="21" t="s">
        <v>2015</v>
      </c>
      <c r="J1087" s="21" t="s">
        <v>2342</v>
      </c>
      <c r="K1087" s="21" t="s">
        <v>829</v>
      </c>
      <c r="L1087" s="21" t="s">
        <v>3060</v>
      </c>
      <c r="M1087" s="21"/>
      <c r="N1087" s="21" t="s">
        <v>2501</v>
      </c>
      <c r="O1087" s="21" t="s">
        <v>2345</v>
      </c>
      <c r="P1087" s="21" t="s">
        <v>2504</v>
      </c>
      <c r="Q1087" s="21">
        <v>254</v>
      </c>
      <c r="R1087" s="21">
        <v>0</v>
      </c>
      <c r="S1087" s="21">
        <v>118</v>
      </c>
      <c r="T1087" s="21">
        <v>372</v>
      </c>
      <c r="U1087" s="21">
        <v>0.68279999999999996</v>
      </c>
      <c r="V1087" s="21">
        <v>0</v>
      </c>
      <c r="W1087" s="21">
        <v>0.68279999999999996</v>
      </c>
      <c r="X1087" s="21" t="s">
        <v>2015</v>
      </c>
      <c r="Y1087" s="21" t="s">
        <v>2342</v>
      </c>
      <c r="Z1087" s="21" t="s">
        <v>2342</v>
      </c>
      <c r="AA1087" s="21" t="s">
        <v>2342</v>
      </c>
      <c r="AB1087" s="21" t="s">
        <v>2342</v>
      </c>
      <c r="AC1087" s="21" t="s">
        <v>2342</v>
      </c>
      <c r="AD1087" s="21" t="s">
        <v>2342</v>
      </c>
      <c r="AE1087" s="21" t="s">
        <v>2015</v>
      </c>
      <c r="AF1087" s="21" t="s">
        <v>2015</v>
      </c>
      <c r="AG1087" s="21" t="s">
        <v>2015</v>
      </c>
      <c r="AH1087" s="21" t="s">
        <v>2015</v>
      </c>
      <c r="AI1087" s="21" t="s">
        <v>2015</v>
      </c>
      <c r="AJ1087" s="21" t="s">
        <v>2015</v>
      </c>
      <c r="AK1087" s="21" t="s">
        <v>2015</v>
      </c>
      <c r="AL1087" s="21" t="s">
        <v>4802</v>
      </c>
    </row>
    <row r="1088" spans="1:38" ht="15" customHeight="1">
      <c r="A1088" s="21">
        <v>159976</v>
      </c>
      <c r="B1088" s="21">
        <v>662033</v>
      </c>
      <c r="C1088" s="21" t="s">
        <v>114</v>
      </c>
      <c r="D1088" s="21" t="s">
        <v>2101</v>
      </c>
      <c r="E1088" s="21" t="s">
        <v>12</v>
      </c>
      <c r="F1088" s="21" t="s">
        <v>4874</v>
      </c>
      <c r="G1088" s="21" t="s">
        <v>2340</v>
      </c>
      <c r="H1088" s="21" t="s">
        <v>2341</v>
      </c>
      <c r="I1088" s="21" t="s">
        <v>2015</v>
      </c>
      <c r="J1088" s="21" t="s">
        <v>2342</v>
      </c>
      <c r="K1088" s="21" t="s">
        <v>831</v>
      </c>
      <c r="L1088" s="21" t="s">
        <v>4887</v>
      </c>
      <c r="M1088" s="21"/>
      <c r="N1088" s="21" t="s">
        <v>2501</v>
      </c>
      <c r="O1088" s="21" t="s">
        <v>2345</v>
      </c>
      <c r="P1088" s="21" t="s">
        <v>2502</v>
      </c>
      <c r="Q1088" s="21">
        <v>289</v>
      </c>
      <c r="R1088" s="21">
        <v>0</v>
      </c>
      <c r="S1088" s="21">
        <v>175</v>
      </c>
      <c r="T1088" s="21">
        <v>464</v>
      </c>
      <c r="U1088" s="21">
        <v>0.62280000000000002</v>
      </c>
      <c r="V1088" s="21">
        <v>0</v>
      </c>
      <c r="W1088" s="21">
        <v>0.62280000000000002</v>
      </c>
      <c r="X1088" s="21" t="s">
        <v>2015</v>
      </c>
      <c r="Y1088" s="21" t="s">
        <v>2342</v>
      </c>
      <c r="Z1088" s="21" t="s">
        <v>2342</v>
      </c>
      <c r="AA1088" s="21" t="s">
        <v>2342</v>
      </c>
      <c r="AB1088" s="21" t="s">
        <v>2342</v>
      </c>
      <c r="AC1088" s="21" t="s">
        <v>2342</v>
      </c>
      <c r="AD1088" s="21" t="s">
        <v>2342</v>
      </c>
      <c r="AE1088" s="21" t="s">
        <v>2015</v>
      </c>
      <c r="AF1088" s="21" t="s">
        <v>2015</v>
      </c>
      <c r="AG1088" s="21" t="s">
        <v>2015</v>
      </c>
      <c r="AH1088" s="21" t="s">
        <v>2015</v>
      </c>
      <c r="AI1088" s="21" t="s">
        <v>2015</v>
      </c>
      <c r="AJ1088" s="21" t="s">
        <v>2015</v>
      </c>
      <c r="AK1088" s="21" t="s">
        <v>2015</v>
      </c>
      <c r="AL1088" s="21" t="s">
        <v>4802</v>
      </c>
    </row>
    <row r="1089" spans="1:38" ht="15" customHeight="1">
      <c r="A1089" s="21">
        <v>159976</v>
      </c>
      <c r="B1089" s="21">
        <v>662041</v>
      </c>
      <c r="C1089" s="21" t="s">
        <v>114</v>
      </c>
      <c r="D1089" s="21" t="s">
        <v>2101</v>
      </c>
      <c r="E1089" s="21" t="s">
        <v>12</v>
      </c>
      <c r="F1089" s="21" t="s">
        <v>4874</v>
      </c>
      <c r="G1089" s="21" t="s">
        <v>2340</v>
      </c>
      <c r="H1089" s="21" t="s">
        <v>2341</v>
      </c>
      <c r="I1089" s="21" t="s">
        <v>2015</v>
      </c>
      <c r="J1089" s="21" t="s">
        <v>2342</v>
      </c>
      <c r="K1089" s="21" t="s">
        <v>835</v>
      </c>
      <c r="L1089" s="21" t="s">
        <v>3063</v>
      </c>
      <c r="M1089" s="21"/>
      <c r="N1089" s="21" t="s">
        <v>2501</v>
      </c>
      <c r="O1089" s="21" t="s">
        <v>2345</v>
      </c>
      <c r="P1089" s="21" t="s">
        <v>3058</v>
      </c>
      <c r="Q1089" s="21">
        <v>96</v>
      </c>
      <c r="R1089" s="21">
        <v>0</v>
      </c>
      <c r="S1089" s="21">
        <v>0</v>
      </c>
      <c r="T1089" s="21">
        <v>96</v>
      </c>
      <c r="U1089" s="21">
        <v>1</v>
      </c>
      <c r="V1089" s="21">
        <v>0</v>
      </c>
      <c r="W1089" s="21">
        <v>1</v>
      </c>
      <c r="X1089" s="21" t="s">
        <v>2015</v>
      </c>
      <c r="Y1089" s="21" t="s">
        <v>2015</v>
      </c>
      <c r="Z1089" s="21" t="s">
        <v>2015</v>
      </c>
      <c r="AA1089" s="21" t="s">
        <v>2015</v>
      </c>
      <c r="AB1089" s="21" t="s">
        <v>2015</v>
      </c>
      <c r="AC1089" s="21" t="s">
        <v>2015</v>
      </c>
      <c r="AD1089" s="21" t="s">
        <v>2015</v>
      </c>
      <c r="AE1089" s="21" t="s">
        <v>2015</v>
      </c>
      <c r="AF1089" s="21" t="s">
        <v>2015</v>
      </c>
      <c r="AG1089" s="21" t="s">
        <v>2015</v>
      </c>
      <c r="AH1089" s="21" t="s">
        <v>2342</v>
      </c>
      <c r="AI1089" s="21" t="s">
        <v>2342</v>
      </c>
      <c r="AJ1089" s="21" t="s">
        <v>2342</v>
      </c>
      <c r="AK1089" s="21" t="s">
        <v>2342</v>
      </c>
      <c r="AL1089" s="21" t="s">
        <v>4802</v>
      </c>
    </row>
    <row r="1090" spans="1:38" ht="15" customHeight="1">
      <c r="A1090" s="21">
        <v>159241</v>
      </c>
      <c r="B1090" s="21">
        <v>662042</v>
      </c>
      <c r="C1090" s="21" t="s">
        <v>49</v>
      </c>
      <c r="D1090" s="21" t="s">
        <v>2036</v>
      </c>
      <c r="E1090" s="21" t="s">
        <v>12</v>
      </c>
      <c r="F1090" s="21" t="s">
        <v>4874</v>
      </c>
      <c r="G1090" s="21" t="s">
        <v>2340</v>
      </c>
      <c r="H1090" s="21" t="s">
        <v>2341</v>
      </c>
      <c r="I1090" s="21" t="s">
        <v>2015</v>
      </c>
      <c r="J1090" s="21" t="s">
        <v>2342</v>
      </c>
      <c r="K1090" s="21" t="s">
        <v>449</v>
      </c>
      <c r="L1090" s="21" t="s">
        <v>2494</v>
      </c>
      <c r="M1090" s="21"/>
      <c r="N1090" s="21" t="s">
        <v>2490</v>
      </c>
      <c r="O1090" s="21" t="s">
        <v>2345</v>
      </c>
      <c r="P1090" s="21" t="s">
        <v>2491</v>
      </c>
      <c r="Q1090" s="21">
        <v>386</v>
      </c>
      <c r="R1090" s="21">
        <v>0</v>
      </c>
      <c r="S1090" s="21">
        <v>147</v>
      </c>
      <c r="T1090" s="21">
        <v>533</v>
      </c>
      <c r="U1090" s="21">
        <v>0.72419999999999995</v>
      </c>
      <c r="V1090" s="21">
        <v>0</v>
      </c>
      <c r="W1090" s="21">
        <v>0.72419999999999995</v>
      </c>
      <c r="X1090" s="21" t="s">
        <v>2015</v>
      </c>
      <c r="Y1090" s="21" t="s">
        <v>2342</v>
      </c>
      <c r="Z1090" s="21" t="s">
        <v>2342</v>
      </c>
      <c r="AA1090" s="21" t="s">
        <v>2342</v>
      </c>
      <c r="AB1090" s="21" t="s">
        <v>2342</v>
      </c>
      <c r="AC1090" s="21" t="s">
        <v>2342</v>
      </c>
      <c r="AD1090" s="21" t="s">
        <v>2342</v>
      </c>
      <c r="AE1090" s="21" t="s">
        <v>2015</v>
      </c>
      <c r="AF1090" s="21" t="s">
        <v>2015</v>
      </c>
      <c r="AG1090" s="21" t="s">
        <v>2015</v>
      </c>
      <c r="AH1090" s="21" t="s">
        <v>2015</v>
      </c>
      <c r="AI1090" s="21" t="s">
        <v>2015</v>
      </c>
      <c r="AJ1090" s="21" t="s">
        <v>2015</v>
      </c>
      <c r="AK1090" s="21" t="s">
        <v>2015</v>
      </c>
      <c r="AL1090" s="21" t="s">
        <v>4802</v>
      </c>
    </row>
    <row r="1091" spans="1:38" ht="15" customHeight="1">
      <c r="A1091" s="21">
        <v>159241</v>
      </c>
      <c r="B1091" s="21">
        <v>662043</v>
      </c>
      <c r="C1091" s="21" t="s">
        <v>49</v>
      </c>
      <c r="D1091" s="21" t="s">
        <v>2036</v>
      </c>
      <c r="E1091" s="21" t="s">
        <v>12</v>
      </c>
      <c r="F1091" s="21" t="s">
        <v>4874</v>
      </c>
      <c r="G1091" s="21" t="s">
        <v>2340</v>
      </c>
      <c r="H1091" s="21" t="s">
        <v>2341</v>
      </c>
      <c r="I1091" s="21" t="s">
        <v>2015</v>
      </c>
      <c r="J1091" s="21" t="s">
        <v>2342</v>
      </c>
      <c r="K1091" s="21" t="s">
        <v>451</v>
      </c>
      <c r="L1091" s="21" t="s">
        <v>2496</v>
      </c>
      <c r="M1091" s="21"/>
      <c r="N1091" s="21" t="s">
        <v>2497</v>
      </c>
      <c r="O1091" s="21" t="s">
        <v>2345</v>
      </c>
      <c r="P1091" s="21" t="s">
        <v>2498</v>
      </c>
      <c r="Q1091" s="21">
        <v>422</v>
      </c>
      <c r="R1091" s="21">
        <v>0</v>
      </c>
      <c r="S1091" s="21">
        <v>131</v>
      </c>
      <c r="T1091" s="21">
        <v>553</v>
      </c>
      <c r="U1091" s="21">
        <v>0.7631</v>
      </c>
      <c r="V1091" s="21">
        <v>0</v>
      </c>
      <c r="W1091" s="21">
        <v>0.7631</v>
      </c>
      <c r="X1091" s="21" t="s">
        <v>2015</v>
      </c>
      <c r="Y1091" s="21" t="s">
        <v>2342</v>
      </c>
      <c r="Z1091" s="21" t="s">
        <v>2342</v>
      </c>
      <c r="AA1091" s="21" t="s">
        <v>2342</v>
      </c>
      <c r="AB1091" s="21" t="s">
        <v>2342</v>
      </c>
      <c r="AC1091" s="21" t="s">
        <v>2342</v>
      </c>
      <c r="AD1091" s="21" t="s">
        <v>2342</v>
      </c>
      <c r="AE1091" s="21" t="s">
        <v>2015</v>
      </c>
      <c r="AF1091" s="21" t="s">
        <v>2015</v>
      </c>
      <c r="AG1091" s="21" t="s">
        <v>2015</v>
      </c>
      <c r="AH1091" s="21" t="s">
        <v>2015</v>
      </c>
      <c r="AI1091" s="21" t="s">
        <v>2015</v>
      </c>
      <c r="AJ1091" s="21" t="s">
        <v>2015</v>
      </c>
      <c r="AK1091" s="21" t="s">
        <v>2015</v>
      </c>
      <c r="AL1091" s="21" t="s">
        <v>4802</v>
      </c>
    </row>
    <row r="1092" spans="1:38" ht="15" customHeight="1">
      <c r="A1092" s="21">
        <v>159241</v>
      </c>
      <c r="B1092" s="21">
        <v>662044</v>
      </c>
      <c r="C1092" s="21" t="s">
        <v>49</v>
      </c>
      <c r="D1092" s="21" t="s">
        <v>2036</v>
      </c>
      <c r="E1092" s="21" t="s">
        <v>12</v>
      </c>
      <c r="F1092" s="21" t="s">
        <v>4874</v>
      </c>
      <c r="G1092" s="21" t="s">
        <v>2340</v>
      </c>
      <c r="H1092" s="21" t="s">
        <v>2341</v>
      </c>
      <c r="I1092" s="21" t="s">
        <v>2015</v>
      </c>
      <c r="J1092" s="21" t="s">
        <v>2342</v>
      </c>
      <c r="K1092" s="21" t="s">
        <v>454</v>
      </c>
      <c r="L1092" s="21" t="s">
        <v>2503</v>
      </c>
      <c r="M1092" s="21"/>
      <c r="N1092" s="21" t="s">
        <v>2501</v>
      </c>
      <c r="O1092" s="21" t="s">
        <v>2345</v>
      </c>
      <c r="P1092" s="21" t="s">
        <v>2504</v>
      </c>
      <c r="Q1092" s="21">
        <v>390</v>
      </c>
      <c r="R1092" s="21">
        <v>0</v>
      </c>
      <c r="S1092" s="21">
        <v>243</v>
      </c>
      <c r="T1092" s="21">
        <v>633</v>
      </c>
      <c r="U1092" s="21">
        <v>0.61609999999999998</v>
      </c>
      <c r="V1092" s="21">
        <v>0</v>
      </c>
      <c r="W1092" s="21">
        <v>0.61609999999999998</v>
      </c>
      <c r="X1092" s="21" t="s">
        <v>2015</v>
      </c>
      <c r="Y1092" s="21" t="s">
        <v>2342</v>
      </c>
      <c r="Z1092" s="21" t="s">
        <v>2342</v>
      </c>
      <c r="AA1092" s="21" t="s">
        <v>2342</v>
      </c>
      <c r="AB1092" s="21" t="s">
        <v>2342</v>
      </c>
      <c r="AC1092" s="21" t="s">
        <v>2342</v>
      </c>
      <c r="AD1092" s="21" t="s">
        <v>2342</v>
      </c>
      <c r="AE1092" s="21" t="s">
        <v>2015</v>
      </c>
      <c r="AF1092" s="21" t="s">
        <v>2015</v>
      </c>
      <c r="AG1092" s="21" t="s">
        <v>2015</v>
      </c>
      <c r="AH1092" s="21" t="s">
        <v>2015</v>
      </c>
      <c r="AI1092" s="21" t="s">
        <v>2015</v>
      </c>
      <c r="AJ1092" s="21" t="s">
        <v>2015</v>
      </c>
      <c r="AK1092" s="21" t="s">
        <v>2015</v>
      </c>
      <c r="AL1092" s="21" t="s">
        <v>4802</v>
      </c>
    </row>
    <row r="1093" spans="1:38" ht="15" customHeight="1">
      <c r="A1093" s="21">
        <v>159241</v>
      </c>
      <c r="B1093" s="21">
        <v>662045</v>
      </c>
      <c r="C1093" s="21" t="s">
        <v>49</v>
      </c>
      <c r="D1093" s="21" t="s">
        <v>2036</v>
      </c>
      <c r="E1093" s="21" t="s">
        <v>12</v>
      </c>
      <c r="F1093" s="21" t="s">
        <v>4874</v>
      </c>
      <c r="G1093" s="21" t="s">
        <v>2340</v>
      </c>
      <c r="H1093" s="21" t="s">
        <v>2341</v>
      </c>
      <c r="I1093" s="21" t="s">
        <v>2015</v>
      </c>
      <c r="J1093" s="21" t="s">
        <v>2342</v>
      </c>
      <c r="K1093" s="21" t="s">
        <v>4670</v>
      </c>
      <c r="L1093" s="21" t="s">
        <v>2506</v>
      </c>
      <c r="M1093" s="21"/>
      <c r="N1093" s="21" t="s">
        <v>2490</v>
      </c>
      <c r="O1093" s="21" t="s">
        <v>2345</v>
      </c>
      <c r="P1093" s="21" t="s">
        <v>2491</v>
      </c>
      <c r="Q1093" s="21">
        <v>167</v>
      </c>
      <c r="R1093" s="21">
        <v>34</v>
      </c>
      <c r="S1093" s="21">
        <v>405</v>
      </c>
      <c r="T1093" s="21">
        <v>606</v>
      </c>
      <c r="U1093" s="21">
        <v>0.27560000000000001</v>
      </c>
      <c r="V1093" s="21">
        <v>5.6099999999999997E-2</v>
      </c>
      <c r="W1093" s="21">
        <v>0.33169999999999999</v>
      </c>
      <c r="X1093" s="21" t="s">
        <v>2342</v>
      </c>
      <c r="Y1093" s="21" t="s">
        <v>2342</v>
      </c>
      <c r="Z1093" s="21" t="s">
        <v>2342</v>
      </c>
      <c r="AA1093" s="21" t="s">
        <v>2342</v>
      </c>
      <c r="AB1093" s="21" t="s">
        <v>2342</v>
      </c>
      <c r="AC1093" s="21" t="s">
        <v>2342</v>
      </c>
      <c r="AD1093" s="21" t="s">
        <v>2342</v>
      </c>
      <c r="AE1093" s="21" t="s">
        <v>2342</v>
      </c>
      <c r="AF1093" s="21" t="s">
        <v>2342</v>
      </c>
      <c r="AG1093" s="21" t="s">
        <v>2342</v>
      </c>
      <c r="AH1093" s="21" t="s">
        <v>2015</v>
      </c>
      <c r="AI1093" s="21" t="s">
        <v>2015</v>
      </c>
      <c r="AJ1093" s="21" t="s">
        <v>2015</v>
      </c>
      <c r="AK1093" s="21" t="s">
        <v>2015</v>
      </c>
      <c r="AL1093" s="21" t="s">
        <v>4803</v>
      </c>
    </row>
    <row r="1094" spans="1:38" ht="15" customHeight="1">
      <c r="A1094" s="21">
        <v>159241</v>
      </c>
      <c r="B1094" s="21">
        <v>662047</v>
      </c>
      <c r="C1094" s="21" t="s">
        <v>49</v>
      </c>
      <c r="D1094" s="21" t="s">
        <v>2036</v>
      </c>
      <c r="E1094" s="21" t="s">
        <v>12</v>
      </c>
      <c r="F1094" s="21" t="s">
        <v>4874</v>
      </c>
      <c r="G1094" s="21" t="s">
        <v>2340</v>
      </c>
      <c r="H1094" s="21" t="s">
        <v>2341</v>
      </c>
      <c r="I1094" s="21" t="s">
        <v>2015</v>
      </c>
      <c r="J1094" s="21" t="s">
        <v>2342</v>
      </c>
      <c r="K1094" s="21" t="s">
        <v>458</v>
      </c>
      <c r="L1094" s="21" t="s">
        <v>2512</v>
      </c>
      <c r="M1094" s="21"/>
      <c r="N1094" s="21" t="s">
        <v>2497</v>
      </c>
      <c r="O1094" s="21" t="s">
        <v>2345</v>
      </c>
      <c r="P1094" s="21" t="s">
        <v>2498</v>
      </c>
      <c r="Q1094" s="21">
        <v>180</v>
      </c>
      <c r="R1094" s="21">
        <v>49</v>
      </c>
      <c r="S1094" s="21">
        <v>310</v>
      </c>
      <c r="T1094" s="21">
        <v>539</v>
      </c>
      <c r="U1094" s="21">
        <v>0.33400000000000002</v>
      </c>
      <c r="V1094" s="21">
        <v>9.0899999999999995E-2</v>
      </c>
      <c r="W1094" s="21">
        <v>0.4249</v>
      </c>
      <c r="X1094" s="21" t="s">
        <v>2015</v>
      </c>
      <c r="Y1094" s="21" t="s">
        <v>2342</v>
      </c>
      <c r="Z1094" s="21" t="s">
        <v>2342</v>
      </c>
      <c r="AA1094" s="21" t="s">
        <v>2342</v>
      </c>
      <c r="AB1094" s="21" t="s">
        <v>2342</v>
      </c>
      <c r="AC1094" s="21" t="s">
        <v>2342</v>
      </c>
      <c r="AD1094" s="21" t="s">
        <v>2342</v>
      </c>
      <c r="AE1094" s="21" t="s">
        <v>2015</v>
      </c>
      <c r="AF1094" s="21" t="s">
        <v>2015</v>
      </c>
      <c r="AG1094" s="21" t="s">
        <v>2015</v>
      </c>
      <c r="AH1094" s="21" t="s">
        <v>2015</v>
      </c>
      <c r="AI1094" s="21" t="s">
        <v>2015</v>
      </c>
      <c r="AJ1094" s="21" t="s">
        <v>2015</v>
      </c>
      <c r="AK1094" s="21" t="s">
        <v>2015</v>
      </c>
      <c r="AL1094" s="21" t="s">
        <v>4803</v>
      </c>
    </row>
    <row r="1095" spans="1:38" ht="15" customHeight="1">
      <c r="A1095" s="21">
        <v>159241</v>
      </c>
      <c r="B1095" s="21">
        <v>662048</v>
      </c>
      <c r="C1095" s="21" t="s">
        <v>49</v>
      </c>
      <c r="D1095" s="21" t="s">
        <v>2036</v>
      </c>
      <c r="E1095" s="21" t="s">
        <v>12</v>
      </c>
      <c r="F1095" s="21" t="s">
        <v>4874</v>
      </c>
      <c r="G1095" s="21" t="s">
        <v>2340</v>
      </c>
      <c r="H1095" s="21" t="s">
        <v>2341</v>
      </c>
      <c r="I1095" s="21" t="s">
        <v>2015</v>
      </c>
      <c r="J1095" s="21" t="s">
        <v>2342</v>
      </c>
      <c r="K1095" s="21" t="s">
        <v>460</v>
      </c>
      <c r="L1095" s="21" t="s">
        <v>2514</v>
      </c>
      <c r="M1095" s="21"/>
      <c r="N1095" s="21" t="s">
        <v>2497</v>
      </c>
      <c r="O1095" s="21" t="s">
        <v>2345</v>
      </c>
      <c r="P1095" s="21" t="s">
        <v>2498</v>
      </c>
      <c r="Q1095" s="21">
        <v>186</v>
      </c>
      <c r="R1095" s="21">
        <v>0</v>
      </c>
      <c r="S1095" s="21">
        <v>160</v>
      </c>
      <c r="T1095" s="21">
        <v>346</v>
      </c>
      <c r="U1095" s="21">
        <v>0.53759999999999997</v>
      </c>
      <c r="V1095" s="21">
        <v>0</v>
      </c>
      <c r="W1095" s="21">
        <v>0.53759999999999997</v>
      </c>
      <c r="X1095" s="21" t="s">
        <v>2015</v>
      </c>
      <c r="Y1095" s="21" t="s">
        <v>2342</v>
      </c>
      <c r="Z1095" s="21" t="s">
        <v>2342</v>
      </c>
      <c r="AA1095" s="21" t="s">
        <v>2342</v>
      </c>
      <c r="AB1095" s="21" t="s">
        <v>2342</v>
      </c>
      <c r="AC1095" s="21" t="s">
        <v>2342</v>
      </c>
      <c r="AD1095" s="21" t="s">
        <v>2342</v>
      </c>
      <c r="AE1095" s="21" t="s">
        <v>2015</v>
      </c>
      <c r="AF1095" s="21" t="s">
        <v>2015</v>
      </c>
      <c r="AG1095" s="21" t="s">
        <v>2015</v>
      </c>
      <c r="AH1095" s="21" t="s">
        <v>2015</v>
      </c>
      <c r="AI1095" s="21" t="s">
        <v>2015</v>
      </c>
      <c r="AJ1095" s="21" t="s">
        <v>2015</v>
      </c>
      <c r="AK1095" s="21" t="s">
        <v>2015</v>
      </c>
      <c r="AL1095" s="21" t="s">
        <v>4802</v>
      </c>
    </row>
    <row r="1096" spans="1:38" ht="15" customHeight="1">
      <c r="A1096" s="21">
        <v>159241</v>
      </c>
      <c r="B1096" s="21">
        <v>662049</v>
      </c>
      <c r="C1096" s="21" t="s">
        <v>49</v>
      </c>
      <c r="D1096" s="21" t="s">
        <v>2036</v>
      </c>
      <c r="E1096" s="21" t="s">
        <v>12</v>
      </c>
      <c r="F1096" s="21" t="s">
        <v>4874</v>
      </c>
      <c r="G1096" s="21" t="s">
        <v>2340</v>
      </c>
      <c r="H1096" s="21" t="s">
        <v>2341</v>
      </c>
      <c r="I1096" s="21" t="s">
        <v>2015</v>
      </c>
      <c r="J1096" s="21" t="s">
        <v>2342</v>
      </c>
      <c r="K1096" s="21" t="s">
        <v>462</v>
      </c>
      <c r="L1096" s="21" t="s">
        <v>2516</v>
      </c>
      <c r="M1096" s="21"/>
      <c r="N1096" s="21" t="s">
        <v>2501</v>
      </c>
      <c r="O1096" s="21" t="s">
        <v>2345</v>
      </c>
      <c r="P1096" s="21" t="s">
        <v>2504</v>
      </c>
      <c r="Q1096" s="21">
        <v>368</v>
      </c>
      <c r="R1096" s="21">
        <v>0</v>
      </c>
      <c r="S1096" s="21">
        <v>150</v>
      </c>
      <c r="T1096" s="21">
        <v>518</v>
      </c>
      <c r="U1096" s="21">
        <v>0.71040000000000003</v>
      </c>
      <c r="V1096" s="21">
        <v>0</v>
      </c>
      <c r="W1096" s="21">
        <v>0.71040000000000003</v>
      </c>
      <c r="X1096" s="21" t="s">
        <v>2342</v>
      </c>
      <c r="Y1096" s="21" t="s">
        <v>2342</v>
      </c>
      <c r="Z1096" s="21" t="s">
        <v>2342</v>
      </c>
      <c r="AA1096" s="21" t="s">
        <v>2342</v>
      </c>
      <c r="AB1096" s="21" t="s">
        <v>2342</v>
      </c>
      <c r="AC1096" s="21" t="s">
        <v>2342</v>
      </c>
      <c r="AD1096" s="21" t="s">
        <v>2342</v>
      </c>
      <c r="AE1096" s="21" t="s">
        <v>2015</v>
      </c>
      <c r="AF1096" s="21" t="s">
        <v>2015</v>
      </c>
      <c r="AG1096" s="21" t="s">
        <v>2015</v>
      </c>
      <c r="AH1096" s="21" t="s">
        <v>2015</v>
      </c>
      <c r="AI1096" s="21" t="s">
        <v>2015</v>
      </c>
      <c r="AJ1096" s="21" t="s">
        <v>2015</v>
      </c>
      <c r="AK1096" s="21" t="s">
        <v>2015</v>
      </c>
      <c r="AL1096" s="21" t="s">
        <v>4802</v>
      </c>
    </row>
    <row r="1097" spans="1:38" ht="15" customHeight="1">
      <c r="A1097" s="21">
        <v>159241</v>
      </c>
      <c r="B1097" s="21">
        <v>662050</v>
      </c>
      <c r="C1097" s="21" t="s">
        <v>49</v>
      </c>
      <c r="D1097" s="21" t="s">
        <v>2036</v>
      </c>
      <c r="E1097" s="21" t="s">
        <v>12</v>
      </c>
      <c r="F1097" s="21" t="s">
        <v>4874</v>
      </c>
      <c r="G1097" s="21" t="s">
        <v>2340</v>
      </c>
      <c r="H1097" s="21" t="s">
        <v>2341</v>
      </c>
      <c r="I1097" s="21" t="s">
        <v>2015</v>
      </c>
      <c r="J1097" s="21" t="s">
        <v>2342</v>
      </c>
      <c r="K1097" s="21" t="s">
        <v>464</v>
      </c>
      <c r="L1097" s="21" t="s">
        <v>2518</v>
      </c>
      <c r="M1097" s="21"/>
      <c r="N1097" s="21" t="s">
        <v>2497</v>
      </c>
      <c r="O1097" s="21" t="s">
        <v>2345</v>
      </c>
      <c r="P1097" s="21" t="s">
        <v>2498</v>
      </c>
      <c r="Q1097" s="21">
        <v>280</v>
      </c>
      <c r="R1097" s="21">
        <v>0</v>
      </c>
      <c r="S1097" s="21">
        <v>194</v>
      </c>
      <c r="T1097" s="21">
        <v>474</v>
      </c>
      <c r="U1097" s="21">
        <v>0.5907</v>
      </c>
      <c r="V1097" s="21">
        <v>0</v>
      </c>
      <c r="W1097" s="21">
        <v>0.5907</v>
      </c>
      <c r="X1097" s="21" t="s">
        <v>2015</v>
      </c>
      <c r="Y1097" s="21" t="s">
        <v>2342</v>
      </c>
      <c r="Z1097" s="21" t="s">
        <v>2342</v>
      </c>
      <c r="AA1097" s="21" t="s">
        <v>2342</v>
      </c>
      <c r="AB1097" s="21" t="s">
        <v>2342</v>
      </c>
      <c r="AC1097" s="21" t="s">
        <v>2342</v>
      </c>
      <c r="AD1097" s="21" t="s">
        <v>2342</v>
      </c>
      <c r="AE1097" s="21" t="s">
        <v>2015</v>
      </c>
      <c r="AF1097" s="21" t="s">
        <v>2015</v>
      </c>
      <c r="AG1097" s="21" t="s">
        <v>2015</v>
      </c>
      <c r="AH1097" s="21" t="s">
        <v>2015</v>
      </c>
      <c r="AI1097" s="21" t="s">
        <v>2015</v>
      </c>
      <c r="AJ1097" s="21" t="s">
        <v>2015</v>
      </c>
      <c r="AK1097" s="21" t="s">
        <v>2015</v>
      </c>
      <c r="AL1097" s="21" t="s">
        <v>4802</v>
      </c>
    </row>
    <row r="1098" spans="1:38" ht="15" customHeight="1">
      <c r="A1098" s="21">
        <v>159241</v>
      </c>
      <c r="B1098" s="21">
        <v>662051</v>
      </c>
      <c r="C1098" s="21" t="s">
        <v>49</v>
      </c>
      <c r="D1098" s="21" t="s">
        <v>2036</v>
      </c>
      <c r="E1098" s="21" t="s">
        <v>12</v>
      </c>
      <c r="F1098" s="21" t="s">
        <v>4874</v>
      </c>
      <c r="G1098" s="21" t="s">
        <v>2340</v>
      </c>
      <c r="H1098" s="21" t="s">
        <v>2341</v>
      </c>
      <c r="I1098" s="21" t="s">
        <v>2015</v>
      </c>
      <c r="J1098" s="21" t="s">
        <v>2342</v>
      </c>
      <c r="K1098" s="21" t="s">
        <v>465</v>
      </c>
      <c r="L1098" s="21" t="s">
        <v>2519</v>
      </c>
      <c r="M1098" s="21"/>
      <c r="N1098" s="21" t="s">
        <v>2490</v>
      </c>
      <c r="O1098" s="21" t="s">
        <v>2345</v>
      </c>
      <c r="P1098" s="21" t="s">
        <v>2491</v>
      </c>
      <c r="Q1098" s="21">
        <v>354</v>
      </c>
      <c r="R1098" s="21">
        <v>0</v>
      </c>
      <c r="S1098" s="21">
        <v>221</v>
      </c>
      <c r="T1098" s="21">
        <v>575</v>
      </c>
      <c r="U1098" s="21">
        <v>0.61570000000000003</v>
      </c>
      <c r="V1098" s="21">
        <v>0</v>
      </c>
      <c r="W1098" s="21">
        <v>0.61570000000000003</v>
      </c>
      <c r="X1098" s="21" t="s">
        <v>2342</v>
      </c>
      <c r="Y1098" s="21" t="s">
        <v>2342</v>
      </c>
      <c r="Z1098" s="21" t="s">
        <v>2342</v>
      </c>
      <c r="AA1098" s="21" t="s">
        <v>2342</v>
      </c>
      <c r="AB1098" s="21" t="s">
        <v>2342</v>
      </c>
      <c r="AC1098" s="21" t="s">
        <v>2342</v>
      </c>
      <c r="AD1098" s="21" t="s">
        <v>2342</v>
      </c>
      <c r="AE1098" s="21" t="s">
        <v>2015</v>
      </c>
      <c r="AF1098" s="21" t="s">
        <v>2015</v>
      </c>
      <c r="AG1098" s="21" t="s">
        <v>2015</v>
      </c>
      <c r="AH1098" s="21" t="s">
        <v>2015</v>
      </c>
      <c r="AI1098" s="21" t="s">
        <v>2015</v>
      </c>
      <c r="AJ1098" s="21" t="s">
        <v>2015</v>
      </c>
      <c r="AK1098" s="21" t="s">
        <v>2015</v>
      </c>
      <c r="AL1098" s="21" t="s">
        <v>4802</v>
      </c>
    </row>
    <row r="1099" spans="1:38" ht="15" customHeight="1">
      <c r="A1099" s="21">
        <v>159241</v>
      </c>
      <c r="B1099" s="21">
        <v>662052</v>
      </c>
      <c r="C1099" s="21" t="s">
        <v>49</v>
      </c>
      <c r="D1099" s="21" t="s">
        <v>2036</v>
      </c>
      <c r="E1099" s="21" t="s">
        <v>12</v>
      </c>
      <c r="F1099" s="21" t="s">
        <v>4874</v>
      </c>
      <c r="G1099" s="21" t="s">
        <v>2340</v>
      </c>
      <c r="H1099" s="21" t="s">
        <v>2341</v>
      </c>
      <c r="I1099" s="21" t="s">
        <v>2015</v>
      </c>
      <c r="J1099" s="21" t="s">
        <v>2342</v>
      </c>
      <c r="K1099" s="21" t="s">
        <v>466</v>
      </c>
      <c r="L1099" s="21" t="s">
        <v>2520</v>
      </c>
      <c r="M1099" s="21"/>
      <c r="N1099" s="21" t="s">
        <v>2497</v>
      </c>
      <c r="O1099" s="21" t="s">
        <v>2345</v>
      </c>
      <c r="P1099" s="21" t="s">
        <v>2498</v>
      </c>
      <c r="Q1099" s="21">
        <v>326</v>
      </c>
      <c r="R1099" s="21">
        <v>0</v>
      </c>
      <c r="S1099" s="21">
        <v>157</v>
      </c>
      <c r="T1099" s="21">
        <v>483</v>
      </c>
      <c r="U1099" s="21">
        <v>0.67490000000000006</v>
      </c>
      <c r="V1099" s="21">
        <v>0</v>
      </c>
      <c r="W1099" s="21">
        <v>0.67490000000000006</v>
      </c>
      <c r="X1099" s="21" t="s">
        <v>2342</v>
      </c>
      <c r="Y1099" s="21" t="s">
        <v>2342</v>
      </c>
      <c r="Z1099" s="21" t="s">
        <v>2342</v>
      </c>
      <c r="AA1099" s="21" t="s">
        <v>2342</v>
      </c>
      <c r="AB1099" s="21" t="s">
        <v>2342</v>
      </c>
      <c r="AC1099" s="21" t="s">
        <v>2342</v>
      </c>
      <c r="AD1099" s="21" t="s">
        <v>2342</v>
      </c>
      <c r="AE1099" s="21" t="s">
        <v>2015</v>
      </c>
      <c r="AF1099" s="21" t="s">
        <v>2015</v>
      </c>
      <c r="AG1099" s="21" t="s">
        <v>2015</v>
      </c>
      <c r="AH1099" s="21" t="s">
        <v>2015</v>
      </c>
      <c r="AI1099" s="21" t="s">
        <v>2015</v>
      </c>
      <c r="AJ1099" s="21" t="s">
        <v>2015</v>
      </c>
      <c r="AK1099" s="21" t="s">
        <v>2015</v>
      </c>
      <c r="AL1099" s="21" t="s">
        <v>4802</v>
      </c>
    </row>
    <row r="1100" spans="1:38" ht="15" customHeight="1">
      <c r="A1100" s="21">
        <v>159241</v>
      </c>
      <c r="B1100" s="21">
        <v>662054</v>
      </c>
      <c r="C1100" s="21" t="s">
        <v>49</v>
      </c>
      <c r="D1100" s="21" t="s">
        <v>2036</v>
      </c>
      <c r="E1100" s="21" t="s">
        <v>12</v>
      </c>
      <c r="F1100" s="21" t="s">
        <v>4874</v>
      </c>
      <c r="G1100" s="21" t="s">
        <v>2340</v>
      </c>
      <c r="H1100" s="21" t="s">
        <v>2341</v>
      </c>
      <c r="I1100" s="21" t="s">
        <v>2015</v>
      </c>
      <c r="J1100" s="21" t="s">
        <v>2342</v>
      </c>
      <c r="K1100" s="21" t="s">
        <v>468</v>
      </c>
      <c r="L1100" s="21" t="s">
        <v>2525</v>
      </c>
      <c r="M1100" s="21"/>
      <c r="N1100" s="21" t="s">
        <v>2490</v>
      </c>
      <c r="O1100" s="21" t="s">
        <v>2345</v>
      </c>
      <c r="P1100" s="21" t="s">
        <v>2491</v>
      </c>
      <c r="Q1100" s="21">
        <v>375</v>
      </c>
      <c r="R1100" s="21">
        <v>0</v>
      </c>
      <c r="S1100" s="21">
        <v>235</v>
      </c>
      <c r="T1100" s="21">
        <v>610</v>
      </c>
      <c r="U1100" s="21">
        <v>0.61480000000000001</v>
      </c>
      <c r="V1100" s="21">
        <v>0</v>
      </c>
      <c r="W1100" s="21">
        <v>0.61480000000000001</v>
      </c>
      <c r="X1100" s="21" t="s">
        <v>2015</v>
      </c>
      <c r="Y1100" s="21" t="s">
        <v>2342</v>
      </c>
      <c r="Z1100" s="21" t="s">
        <v>2342</v>
      </c>
      <c r="AA1100" s="21" t="s">
        <v>2342</v>
      </c>
      <c r="AB1100" s="21" t="s">
        <v>2342</v>
      </c>
      <c r="AC1100" s="21" t="s">
        <v>2342</v>
      </c>
      <c r="AD1100" s="21" t="s">
        <v>2342</v>
      </c>
      <c r="AE1100" s="21" t="s">
        <v>2015</v>
      </c>
      <c r="AF1100" s="21" t="s">
        <v>2015</v>
      </c>
      <c r="AG1100" s="21" t="s">
        <v>2015</v>
      </c>
      <c r="AH1100" s="21" t="s">
        <v>2015</v>
      </c>
      <c r="AI1100" s="21" t="s">
        <v>2015</v>
      </c>
      <c r="AJ1100" s="21" t="s">
        <v>2015</v>
      </c>
      <c r="AK1100" s="21" t="s">
        <v>2015</v>
      </c>
      <c r="AL1100" s="21" t="s">
        <v>4802</v>
      </c>
    </row>
    <row r="1101" spans="1:38" ht="15" customHeight="1">
      <c r="A1101" s="21">
        <v>159241</v>
      </c>
      <c r="B1101" s="21">
        <v>662058</v>
      </c>
      <c r="C1101" s="21" t="s">
        <v>49</v>
      </c>
      <c r="D1101" s="21" t="s">
        <v>2036</v>
      </c>
      <c r="E1101" s="21" t="s">
        <v>12</v>
      </c>
      <c r="F1101" s="21" t="s">
        <v>4874</v>
      </c>
      <c r="G1101" s="21" t="s">
        <v>2340</v>
      </c>
      <c r="H1101" s="21" t="s">
        <v>2341</v>
      </c>
      <c r="I1101" s="21" t="s">
        <v>2015</v>
      </c>
      <c r="J1101" s="21" t="s">
        <v>2342</v>
      </c>
      <c r="K1101" s="21" t="s">
        <v>450</v>
      </c>
      <c r="L1101" s="21" t="s">
        <v>2495</v>
      </c>
      <c r="M1101" s="21"/>
      <c r="N1101" s="21" t="s">
        <v>2490</v>
      </c>
      <c r="O1101" s="21" t="s">
        <v>2345</v>
      </c>
      <c r="P1101" s="21" t="s">
        <v>2491</v>
      </c>
      <c r="Q1101" s="21">
        <v>492</v>
      </c>
      <c r="R1101" s="21">
        <v>0</v>
      </c>
      <c r="S1101" s="21">
        <v>280</v>
      </c>
      <c r="T1101" s="21">
        <v>772</v>
      </c>
      <c r="U1101" s="21">
        <v>0.63729999999999998</v>
      </c>
      <c r="V1101" s="21">
        <v>0</v>
      </c>
      <c r="W1101" s="21">
        <v>0.63729999999999998</v>
      </c>
      <c r="X1101" s="21" t="s">
        <v>2015</v>
      </c>
      <c r="Y1101" s="21" t="s">
        <v>2015</v>
      </c>
      <c r="Z1101" s="21" t="s">
        <v>2015</v>
      </c>
      <c r="AA1101" s="21" t="s">
        <v>2015</v>
      </c>
      <c r="AB1101" s="21" t="s">
        <v>2015</v>
      </c>
      <c r="AC1101" s="21" t="s">
        <v>2015</v>
      </c>
      <c r="AD1101" s="21" t="s">
        <v>2015</v>
      </c>
      <c r="AE1101" s="21" t="s">
        <v>2342</v>
      </c>
      <c r="AF1101" s="21" t="s">
        <v>2342</v>
      </c>
      <c r="AG1101" s="21" t="s">
        <v>2342</v>
      </c>
      <c r="AH1101" s="21" t="s">
        <v>2015</v>
      </c>
      <c r="AI1101" s="21" t="s">
        <v>2015</v>
      </c>
      <c r="AJ1101" s="21" t="s">
        <v>2015</v>
      </c>
      <c r="AK1101" s="21" t="s">
        <v>2015</v>
      </c>
      <c r="AL1101" s="21" t="s">
        <v>4802</v>
      </c>
    </row>
    <row r="1102" spans="1:38" ht="15" customHeight="1">
      <c r="A1102" s="21">
        <v>159241</v>
      </c>
      <c r="B1102" s="21">
        <v>662059</v>
      </c>
      <c r="C1102" s="21" t="s">
        <v>49</v>
      </c>
      <c r="D1102" s="21" t="s">
        <v>2036</v>
      </c>
      <c r="E1102" s="21" t="s">
        <v>12</v>
      </c>
      <c r="F1102" s="21" t="s">
        <v>4874</v>
      </c>
      <c r="G1102" s="21" t="s">
        <v>2340</v>
      </c>
      <c r="H1102" s="21" t="s">
        <v>2341</v>
      </c>
      <c r="I1102" s="21" t="s">
        <v>2015</v>
      </c>
      <c r="J1102" s="21" t="s">
        <v>2342</v>
      </c>
      <c r="K1102" s="21" t="s">
        <v>755</v>
      </c>
      <c r="L1102" s="21" t="s">
        <v>2511</v>
      </c>
      <c r="M1102" s="21"/>
      <c r="N1102" s="21" t="s">
        <v>2497</v>
      </c>
      <c r="O1102" s="21" t="s">
        <v>2345</v>
      </c>
      <c r="P1102" s="21" t="s">
        <v>2498</v>
      </c>
      <c r="Q1102" s="21">
        <v>177</v>
      </c>
      <c r="R1102" s="21">
        <v>53</v>
      </c>
      <c r="S1102" s="21">
        <v>413</v>
      </c>
      <c r="T1102" s="21">
        <v>643</v>
      </c>
      <c r="U1102" s="21">
        <v>0.27529999999999999</v>
      </c>
      <c r="V1102" s="21">
        <v>8.2400000000000001E-2</v>
      </c>
      <c r="W1102" s="21">
        <v>0.35770000000000002</v>
      </c>
      <c r="X1102" s="21" t="s">
        <v>2015</v>
      </c>
      <c r="Y1102" s="21" t="s">
        <v>2015</v>
      </c>
      <c r="Z1102" s="21" t="s">
        <v>2015</v>
      </c>
      <c r="AA1102" s="21" t="s">
        <v>2015</v>
      </c>
      <c r="AB1102" s="21" t="s">
        <v>2015</v>
      </c>
      <c r="AC1102" s="21" t="s">
        <v>2015</v>
      </c>
      <c r="AD1102" s="21" t="s">
        <v>2015</v>
      </c>
      <c r="AE1102" s="21" t="s">
        <v>2342</v>
      </c>
      <c r="AF1102" s="21" t="s">
        <v>2342</v>
      </c>
      <c r="AG1102" s="21" t="s">
        <v>2342</v>
      </c>
      <c r="AH1102" s="21" t="s">
        <v>2015</v>
      </c>
      <c r="AI1102" s="21" t="s">
        <v>2015</v>
      </c>
      <c r="AJ1102" s="21" t="s">
        <v>2015</v>
      </c>
      <c r="AK1102" s="21" t="s">
        <v>2015</v>
      </c>
      <c r="AL1102" s="21" t="s">
        <v>4803</v>
      </c>
    </row>
    <row r="1103" spans="1:38" ht="15" customHeight="1">
      <c r="A1103" s="21">
        <v>159241</v>
      </c>
      <c r="B1103" s="21">
        <v>662061</v>
      </c>
      <c r="C1103" s="21" t="s">
        <v>49</v>
      </c>
      <c r="D1103" s="21" t="s">
        <v>2036</v>
      </c>
      <c r="E1103" s="21" t="s">
        <v>12</v>
      </c>
      <c r="F1103" s="21" t="s">
        <v>4874</v>
      </c>
      <c r="G1103" s="21" t="s">
        <v>2340</v>
      </c>
      <c r="H1103" s="21" t="s">
        <v>2341</v>
      </c>
      <c r="I1103" s="21" t="s">
        <v>2015</v>
      </c>
      <c r="J1103" s="21" t="s">
        <v>2342</v>
      </c>
      <c r="K1103" s="21" t="s">
        <v>447</v>
      </c>
      <c r="L1103" s="21" t="s">
        <v>2492</v>
      </c>
      <c r="M1103" s="21"/>
      <c r="N1103" s="21" t="s">
        <v>2490</v>
      </c>
      <c r="O1103" s="21" t="s">
        <v>2345</v>
      </c>
      <c r="P1103" s="21" t="s">
        <v>2491</v>
      </c>
      <c r="Q1103" s="21">
        <v>852</v>
      </c>
      <c r="R1103" s="21">
        <v>0</v>
      </c>
      <c r="S1103" s="21">
        <v>873</v>
      </c>
      <c r="T1103" s="21">
        <v>1725</v>
      </c>
      <c r="U1103" s="21">
        <v>0.49390000000000001</v>
      </c>
      <c r="V1103" s="21">
        <v>0</v>
      </c>
      <c r="W1103" s="21">
        <v>0.49390000000000001</v>
      </c>
      <c r="X1103" s="21" t="s">
        <v>2015</v>
      </c>
      <c r="Y1103" s="21" t="s">
        <v>2015</v>
      </c>
      <c r="Z1103" s="21" t="s">
        <v>2015</v>
      </c>
      <c r="AA1103" s="21" t="s">
        <v>2015</v>
      </c>
      <c r="AB1103" s="21" t="s">
        <v>2015</v>
      </c>
      <c r="AC1103" s="21" t="s">
        <v>2015</v>
      </c>
      <c r="AD1103" s="21" t="s">
        <v>2015</v>
      </c>
      <c r="AE1103" s="21" t="s">
        <v>2015</v>
      </c>
      <c r="AF1103" s="21" t="s">
        <v>2015</v>
      </c>
      <c r="AG1103" s="21" t="s">
        <v>2015</v>
      </c>
      <c r="AH1103" s="21" t="s">
        <v>2342</v>
      </c>
      <c r="AI1103" s="21" t="s">
        <v>2342</v>
      </c>
      <c r="AJ1103" s="21" t="s">
        <v>2342</v>
      </c>
      <c r="AK1103" s="21" t="s">
        <v>2342</v>
      </c>
      <c r="AL1103" s="21" t="s">
        <v>4802</v>
      </c>
    </row>
    <row r="1104" spans="1:38" ht="15" customHeight="1">
      <c r="A1104" s="21">
        <v>159241</v>
      </c>
      <c r="B1104" s="21">
        <v>662063</v>
      </c>
      <c r="C1104" s="21" t="s">
        <v>49</v>
      </c>
      <c r="D1104" s="21" t="s">
        <v>2036</v>
      </c>
      <c r="E1104" s="21" t="s">
        <v>12</v>
      </c>
      <c r="F1104" s="21" t="s">
        <v>4874</v>
      </c>
      <c r="G1104" s="21" t="s">
        <v>2340</v>
      </c>
      <c r="H1104" s="21" t="s">
        <v>2341</v>
      </c>
      <c r="I1104" s="21" t="s">
        <v>2015</v>
      </c>
      <c r="J1104" s="21" t="s">
        <v>2342</v>
      </c>
      <c r="K1104" s="21" t="s">
        <v>452</v>
      </c>
      <c r="L1104" s="21" t="s">
        <v>2499</v>
      </c>
      <c r="M1104" s="21"/>
      <c r="N1104" s="21" t="s">
        <v>2490</v>
      </c>
      <c r="O1104" s="21" t="s">
        <v>2345</v>
      </c>
      <c r="P1104" s="21" t="s">
        <v>2491</v>
      </c>
      <c r="Q1104" s="21">
        <v>219</v>
      </c>
      <c r="R1104" s="21">
        <v>0</v>
      </c>
      <c r="S1104" s="21">
        <v>52</v>
      </c>
      <c r="T1104" s="21">
        <v>271</v>
      </c>
      <c r="U1104" s="21">
        <v>0.80810000000000004</v>
      </c>
      <c r="V1104" s="21">
        <v>0</v>
      </c>
      <c r="W1104" s="21">
        <v>0.80810000000000004</v>
      </c>
      <c r="X1104" s="21" t="s">
        <v>2015</v>
      </c>
      <c r="Y1104" s="21" t="s">
        <v>2015</v>
      </c>
      <c r="Z1104" s="21" t="s">
        <v>2015</v>
      </c>
      <c r="AA1104" s="21" t="s">
        <v>2015</v>
      </c>
      <c r="AB1104" s="21" t="s">
        <v>2015</v>
      </c>
      <c r="AC1104" s="21" t="s">
        <v>2015</v>
      </c>
      <c r="AD1104" s="21" t="s">
        <v>2015</v>
      </c>
      <c r="AE1104" s="21" t="s">
        <v>2342</v>
      </c>
      <c r="AF1104" s="21" t="s">
        <v>2342</v>
      </c>
      <c r="AG1104" s="21" t="s">
        <v>2342</v>
      </c>
      <c r="AH1104" s="21" t="s">
        <v>2342</v>
      </c>
      <c r="AI1104" s="21" t="s">
        <v>2342</v>
      </c>
      <c r="AJ1104" s="21" t="s">
        <v>2342</v>
      </c>
      <c r="AK1104" s="21" t="s">
        <v>2342</v>
      </c>
      <c r="AL1104" s="21" t="s">
        <v>4802</v>
      </c>
    </row>
    <row r="1105" spans="1:38" ht="15" customHeight="1">
      <c r="A1105" s="21">
        <v>159397</v>
      </c>
      <c r="B1105" s="21">
        <v>662064</v>
      </c>
      <c r="C1105" s="21" t="s">
        <v>99</v>
      </c>
      <c r="D1105" s="21" t="s">
        <v>2086</v>
      </c>
      <c r="E1105" s="21" t="s">
        <v>12</v>
      </c>
      <c r="F1105" s="21" t="s">
        <v>4867</v>
      </c>
      <c r="G1105" s="21" t="s">
        <v>2340</v>
      </c>
      <c r="H1105" s="21" t="s">
        <v>2341</v>
      </c>
      <c r="I1105" s="21" t="s">
        <v>2015</v>
      </c>
      <c r="J1105" s="21" t="s">
        <v>2342</v>
      </c>
      <c r="K1105" s="21" t="s">
        <v>4695</v>
      </c>
      <c r="L1105" s="21" t="s">
        <v>2845</v>
      </c>
      <c r="M1105" s="21"/>
      <c r="N1105" s="21" t="s">
        <v>2846</v>
      </c>
      <c r="O1105" s="21" t="s">
        <v>2345</v>
      </c>
      <c r="P1105" s="21" t="s">
        <v>2847</v>
      </c>
      <c r="Q1105" s="21">
        <v>103</v>
      </c>
      <c r="R1105" s="21">
        <v>0</v>
      </c>
      <c r="S1105" s="21">
        <v>55</v>
      </c>
      <c r="T1105" s="21">
        <v>158</v>
      </c>
      <c r="U1105" s="21">
        <v>0.65190000000000003</v>
      </c>
      <c r="V1105" s="21">
        <v>0</v>
      </c>
      <c r="W1105" s="21">
        <v>0.65190000000000003</v>
      </c>
      <c r="X1105" s="21" t="s">
        <v>2342</v>
      </c>
      <c r="Y1105" s="21" t="s">
        <v>2342</v>
      </c>
      <c r="Z1105" s="21" t="s">
        <v>2342</v>
      </c>
      <c r="AA1105" s="21" t="s">
        <v>2342</v>
      </c>
      <c r="AB1105" s="21" t="s">
        <v>2342</v>
      </c>
      <c r="AC1105" s="21" t="s">
        <v>2342</v>
      </c>
      <c r="AD1105" s="21" t="s">
        <v>2342</v>
      </c>
      <c r="AE1105" s="21" t="s">
        <v>2342</v>
      </c>
      <c r="AF1105" s="21" t="s">
        <v>2342</v>
      </c>
      <c r="AG1105" s="21" t="s">
        <v>2342</v>
      </c>
      <c r="AH1105" s="21" t="s">
        <v>2015</v>
      </c>
      <c r="AI1105" s="21" t="s">
        <v>2015</v>
      </c>
      <c r="AJ1105" s="21" t="s">
        <v>2015</v>
      </c>
      <c r="AK1105" s="21" t="s">
        <v>2015</v>
      </c>
      <c r="AL1105" s="21" t="s">
        <v>4802</v>
      </c>
    </row>
    <row r="1106" spans="1:38" ht="15" customHeight="1">
      <c r="A1106" s="21">
        <v>159397</v>
      </c>
      <c r="B1106" s="21">
        <v>662065</v>
      </c>
      <c r="C1106" s="21" t="s">
        <v>99</v>
      </c>
      <c r="D1106" s="21" t="s">
        <v>2086</v>
      </c>
      <c r="E1106" s="21" t="s">
        <v>12</v>
      </c>
      <c r="F1106" s="21" t="s">
        <v>4867</v>
      </c>
      <c r="G1106" s="21" t="s">
        <v>2340</v>
      </c>
      <c r="H1106" s="21" t="s">
        <v>2341</v>
      </c>
      <c r="I1106" s="21" t="s">
        <v>2015</v>
      </c>
      <c r="J1106" s="21" t="s">
        <v>2342</v>
      </c>
      <c r="K1106" s="21" t="s">
        <v>665</v>
      </c>
      <c r="L1106" s="21" t="s">
        <v>2848</v>
      </c>
      <c r="M1106" s="21"/>
      <c r="N1106" s="21" t="s">
        <v>2849</v>
      </c>
      <c r="O1106" s="21" t="s">
        <v>2345</v>
      </c>
      <c r="P1106" s="21" t="s">
        <v>2850</v>
      </c>
      <c r="Q1106" s="21">
        <v>121</v>
      </c>
      <c r="R1106" s="21">
        <v>49</v>
      </c>
      <c r="S1106" s="21">
        <v>269</v>
      </c>
      <c r="T1106" s="21">
        <v>439</v>
      </c>
      <c r="U1106" s="21">
        <v>0.27560000000000001</v>
      </c>
      <c r="V1106" s="21">
        <v>0.1116</v>
      </c>
      <c r="W1106" s="21">
        <v>0.38719999999999999</v>
      </c>
      <c r="X1106" s="21" t="s">
        <v>2342</v>
      </c>
      <c r="Y1106" s="21" t="s">
        <v>2342</v>
      </c>
      <c r="Z1106" s="21" t="s">
        <v>2342</v>
      </c>
      <c r="AA1106" s="21" t="s">
        <v>2342</v>
      </c>
      <c r="AB1106" s="21" t="s">
        <v>2342</v>
      </c>
      <c r="AC1106" s="21" t="s">
        <v>2342</v>
      </c>
      <c r="AD1106" s="21" t="s">
        <v>2342</v>
      </c>
      <c r="AE1106" s="21" t="s">
        <v>2015</v>
      </c>
      <c r="AF1106" s="21" t="s">
        <v>2015</v>
      </c>
      <c r="AG1106" s="21" t="s">
        <v>2015</v>
      </c>
      <c r="AH1106" s="21" t="s">
        <v>2015</v>
      </c>
      <c r="AI1106" s="21" t="s">
        <v>2015</v>
      </c>
      <c r="AJ1106" s="21" t="s">
        <v>2015</v>
      </c>
      <c r="AK1106" s="21" t="s">
        <v>2015</v>
      </c>
      <c r="AL1106" s="21" t="s">
        <v>4803</v>
      </c>
    </row>
    <row r="1107" spans="1:38" ht="15" customHeight="1">
      <c r="A1107" s="21">
        <v>159397</v>
      </c>
      <c r="B1107" s="21">
        <v>662066</v>
      </c>
      <c r="C1107" s="21" t="s">
        <v>99</v>
      </c>
      <c r="D1107" s="21" t="s">
        <v>2086</v>
      </c>
      <c r="E1107" s="21" t="s">
        <v>12</v>
      </c>
      <c r="F1107" s="21" t="s">
        <v>4867</v>
      </c>
      <c r="G1107" s="21" t="s">
        <v>2340</v>
      </c>
      <c r="H1107" s="21" t="s">
        <v>2341</v>
      </c>
      <c r="I1107" s="21" t="s">
        <v>2015</v>
      </c>
      <c r="J1107" s="21" t="s">
        <v>2342</v>
      </c>
      <c r="K1107" s="21" t="s">
        <v>668</v>
      </c>
      <c r="L1107" s="21" t="s">
        <v>2853</v>
      </c>
      <c r="M1107" s="21"/>
      <c r="N1107" s="21" t="s">
        <v>2849</v>
      </c>
      <c r="O1107" s="21" t="s">
        <v>2345</v>
      </c>
      <c r="P1107" s="21" t="s">
        <v>2850</v>
      </c>
      <c r="Q1107" s="21">
        <v>104</v>
      </c>
      <c r="R1107" s="21">
        <v>19</v>
      </c>
      <c r="S1107" s="21">
        <v>252</v>
      </c>
      <c r="T1107" s="21">
        <v>375</v>
      </c>
      <c r="U1107" s="21">
        <v>0.27729999999999999</v>
      </c>
      <c r="V1107" s="21">
        <v>5.0700000000000002E-2</v>
      </c>
      <c r="W1107" s="21">
        <v>0.32800000000000001</v>
      </c>
      <c r="X1107" s="21" t="s">
        <v>2342</v>
      </c>
      <c r="Y1107" s="21" t="s">
        <v>2342</v>
      </c>
      <c r="Z1107" s="21" t="s">
        <v>2342</v>
      </c>
      <c r="AA1107" s="21" t="s">
        <v>2342</v>
      </c>
      <c r="AB1107" s="21" t="s">
        <v>2342</v>
      </c>
      <c r="AC1107" s="21" t="s">
        <v>2342</v>
      </c>
      <c r="AD1107" s="21" t="s">
        <v>2342</v>
      </c>
      <c r="AE1107" s="21" t="s">
        <v>2015</v>
      </c>
      <c r="AF1107" s="21" t="s">
        <v>2015</v>
      </c>
      <c r="AG1107" s="21" t="s">
        <v>2015</v>
      </c>
      <c r="AH1107" s="21" t="s">
        <v>2015</v>
      </c>
      <c r="AI1107" s="21" t="s">
        <v>2015</v>
      </c>
      <c r="AJ1107" s="21" t="s">
        <v>2015</v>
      </c>
      <c r="AK1107" s="21" t="s">
        <v>2015</v>
      </c>
      <c r="AL1107" s="21" t="s">
        <v>4803</v>
      </c>
    </row>
    <row r="1108" spans="1:38" ht="15" customHeight="1">
      <c r="A1108" s="21">
        <v>159397</v>
      </c>
      <c r="B1108" s="21">
        <v>662067</v>
      </c>
      <c r="C1108" s="21" t="s">
        <v>99</v>
      </c>
      <c r="D1108" s="21" t="s">
        <v>2086</v>
      </c>
      <c r="E1108" s="21" t="s">
        <v>12</v>
      </c>
      <c r="F1108" s="21" t="s">
        <v>4867</v>
      </c>
      <c r="G1108" s="21" t="s">
        <v>2340</v>
      </c>
      <c r="H1108" s="21" t="s">
        <v>2341</v>
      </c>
      <c r="I1108" s="21" t="s">
        <v>2015</v>
      </c>
      <c r="J1108" s="21" t="s">
        <v>2342</v>
      </c>
      <c r="K1108" s="21" t="s">
        <v>667</v>
      </c>
      <c r="L1108" s="21" t="s">
        <v>2852</v>
      </c>
      <c r="M1108" s="21"/>
      <c r="N1108" s="21" t="s">
        <v>2849</v>
      </c>
      <c r="O1108" s="21" t="s">
        <v>2345</v>
      </c>
      <c r="P1108" s="21" t="s">
        <v>2850</v>
      </c>
      <c r="Q1108" s="21">
        <v>127</v>
      </c>
      <c r="R1108" s="21">
        <v>29</v>
      </c>
      <c r="S1108" s="21">
        <v>270</v>
      </c>
      <c r="T1108" s="21">
        <v>426</v>
      </c>
      <c r="U1108" s="21">
        <v>0.29809999999999998</v>
      </c>
      <c r="V1108" s="21">
        <v>6.8099999999999994E-2</v>
      </c>
      <c r="W1108" s="21">
        <v>0.36620000000000003</v>
      </c>
      <c r="X1108" s="21" t="s">
        <v>2015</v>
      </c>
      <c r="Y1108" s="21" t="s">
        <v>2015</v>
      </c>
      <c r="Z1108" s="21" t="s">
        <v>2015</v>
      </c>
      <c r="AA1108" s="21" t="s">
        <v>2015</v>
      </c>
      <c r="AB1108" s="21" t="s">
        <v>2015</v>
      </c>
      <c r="AC1108" s="21" t="s">
        <v>2015</v>
      </c>
      <c r="AD1108" s="21" t="s">
        <v>2015</v>
      </c>
      <c r="AE1108" s="21" t="s">
        <v>2342</v>
      </c>
      <c r="AF1108" s="21" t="s">
        <v>2342</v>
      </c>
      <c r="AG1108" s="21" t="s">
        <v>2342</v>
      </c>
      <c r="AH1108" s="21" t="s">
        <v>2015</v>
      </c>
      <c r="AI1108" s="21" t="s">
        <v>2015</v>
      </c>
      <c r="AJ1108" s="21" t="s">
        <v>2015</v>
      </c>
      <c r="AK1108" s="21" t="s">
        <v>2015</v>
      </c>
      <c r="AL1108" s="21" t="s">
        <v>4803</v>
      </c>
    </row>
    <row r="1109" spans="1:38" ht="15" customHeight="1">
      <c r="A1109" s="21">
        <v>159397</v>
      </c>
      <c r="B1109" s="21">
        <v>662068</v>
      </c>
      <c r="C1109" s="21" t="s">
        <v>99</v>
      </c>
      <c r="D1109" s="21" t="s">
        <v>2086</v>
      </c>
      <c r="E1109" s="21" t="s">
        <v>12</v>
      </c>
      <c r="F1109" s="21" t="s">
        <v>4867</v>
      </c>
      <c r="G1109" s="21" t="s">
        <v>2340</v>
      </c>
      <c r="H1109" s="21" t="s">
        <v>2341</v>
      </c>
      <c r="I1109" s="21" t="s">
        <v>2015</v>
      </c>
      <c r="J1109" s="21" t="s">
        <v>2342</v>
      </c>
      <c r="K1109" s="21" t="s">
        <v>666</v>
      </c>
      <c r="L1109" s="21" t="s">
        <v>2851</v>
      </c>
      <c r="M1109" s="21"/>
      <c r="N1109" s="21" t="s">
        <v>2849</v>
      </c>
      <c r="O1109" s="21" t="s">
        <v>2345</v>
      </c>
      <c r="P1109" s="21" t="s">
        <v>2850</v>
      </c>
      <c r="Q1109" s="21">
        <v>146</v>
      </c>
      <c r="R1109" s="21">
        <v>47</v>
      </c>
      <c r="S1109" s="21">
        <v>397</v>
      </c>
      <c r="T1109" s="21">
        <v>590</v>
      </c>
      <c r="U1109" s="21">
        <v>0.2475</v>
      </c>
      <c r="V1109" s="21">
        <v>7.9699999999999993E-2</v>
      </c>
      <c r="W1109" s="21">
        <v>0.3271</v>
      </c>
      <c r="X1109" s="21" t="s">
        <v>2015</v>
      </c>
      <c r="Y1109" s="21" t="s">
        <v>2015</v>
      </c>
      <c r="Z1109" s="21" t="s">
        <v>2015</v>
      </c>
      <c r="AA1109" s="21" t="s">
        <v>2015</v>
      </c>
      <c r="AB1109" s="21" t="s">
        <v>2015</v>
      </c>
      <c r="AC1109" s="21" t="s">
        <v>2015</v>
      </c>
      <c r="AD1109" s="21" t="s">
        <v>2015</v>
      </c>
      <c r="AE1109" s="21" t="s">
        <v>2015</v>
      </c>
      <c r="AF1109" s="21" t="s">
        <v>2015</v>
      </c>
      <c r="AG1109" s="21" t="s">
        <v>2015</v>
      </c>
      <c r="AH1109" s="21" t="s">
        <v>2342</v>
      </c>
      <c r="AI1109" s="21" t="s">
        <v>2342</v>
      </c>
      <c r="AJ1109" s="21" t="s">
        <v>2342</v>
      </c>
      <c r="AK1109" s="21" t="s">
        <v>2342</v>
      </c>
      <c r="AL1109" s="21" t="s">
        <v>4803</v>
      </c>
    </row>
    <row r="1110" spans="1:38" ht="15" customHeight="1">
      <c r="A1110" s="21">
        <v>159558</v>
      </c>
      <c r="B1110" s="21">
        <v>662069</v>
      </c>
      <c r="C1110" s="21" t="s">
        <v>309</v>
      </c>
      <c r="D1110" s="21" t="s">
        <v>2298</v>
      </c>
      <c r="E1110" s="21" t="s">
        <v>12</v>
      </c>
      <c r="F1110" s="21" t="s">
        <v>4867</v>
      </c>
      <c r="G1110" s="21" t="s">
        <v>2340</v>
      </c>
      <c r="H1110" s="21" t="s">
        <v>2341</v>
      </c>
      <c r="I1110" s="21" t="s">
        <v>2015</v>
      </c>
      <c r="J1110" s="21" t="s">
        <v>2342</v>
      </c>
      <c r="K1110" s="21" t="s">
        <v>1971</v>
      </c>
      <c r="L1110" s="21" t="s">
        <v>4585</v>
      </c>
      <c r="M1110" s="21"/>
      <c r="N1110" s="21" t="s">
        <v>4580</v>
      </c>
      <c r="O1110" s="21" t="s">
        <v>2345</v>
      </c>
      <c r="P1110" s="21" t="s">
        <v>4581</v>
      </c>
      <c r="Q1110" s="21">
        <v>339</v>
      </c>
      <c r="R1110" s="21">
        <v>99</v>
      </c>
      <c r="S1110" s="21">
        <v>965</v>
      </c>
      <c r="T1110" s="21">
        <v>1403</v>
      </c>
      <c r="U1110" s="21">
        <v>0.24160000000000001</v>
      </c>
      <c r="V1110" s="21">
        <v>7.0599999999999996E-2</v>
      </c>
      <c r="W1110" s="21">
        <v>0.31219999999999998</v>
      </c>
      <c r="X1110" s="21" t="s">
        <v>2015</v>
      </c>
      <c r="Y1110" s="21" t="s">
        <v>2015</v>
      </c>
      <c r="Z1110" s="21" t="s">
        <v>2015</v>
      </c>
      <c r="AA1110" s="21" t="s">
        <v>2015</v>
      </c>
      <c r="AB1110" s="21" t="s">
        <v>2015</v>
      </c>
      <c r="AC1110" s="21" t="s">
        <v>2015</v>
      </c>
      <c r="AD1110" s="21" t="s">
        <v>2015</v>
      </c>
      <c r="AE1110" s="21" t="s">
        <v>2015</v>
      </c>
      <c r="AF1110" s="21" t="s">
        <v>2015</v>
      </c>
      <c r="AG1110" s="21" t="s">
        <v>2015</v>
      </c>
      <c r="AH1110" s="21" t="s">
        <v>2342</v>
      </c>
      <c r="AI1110" s="21" t="s">
        <v>2342</v>
      </c>
      <c r="AJ1110" s="21" t="s">
        <v>2342</v>
      </c>
      <c r="AK1110" s="21" t="s">
        <v>2342</v>
      </c>
      <c r="AL1110" s="21" t="s">
        <v>4803</v>
      </c>
    </row>
    <row r="1111" spans="1:38" ht="15" customHeight="1">
      <c r="A1111" s="21">
        <v>159558</v>
      </c>
      <c r="B1111" s="21">
        <v>662072</v>
      </c>
      <c r="C1111" s="21" t="s">
        <v>309</v>
      </c>
      <c r="D1111" s="21" t="s">
        <v>2298</v>
      </c>
      <c r="E1111" s="21" t="s">
        <v>12</v>
      </c>
      <c r="F1111" s="21" t="s">
        <v>4867</v>
      </c>
      <c r="G1111" s="21" t="s">
        <v>2340</v>
      </c>
      <c r="H1111" s="21" t="s">
        <v>2341</v>
      </c>
      <c r="I1111" s="21" t="s">
        <v>2015</v>
      </c>
      <c r="J1111" s="21" t="s">
        <v>2342</v>
      </c>
      <c r="K1111" s="21" t="s">
        <v>1967</v>
      </c>
      <c r="L1111" s="21" t="s">
        <v>5358</v>
      </c>
      <c r="M1111" s="21"/>
      <c r="N1111" s="21" t="s">
        <v>4580</v>
      </c>
      <c r="O1111" s="21" t="s">
        <v>2345</v>
      </c>
      <c r="P1111" s="21" t="s">
        <v>4581</v>
      </c>
      <c r="Q1111" s="21">
        <v>139</v>
      </c>
      <c r="R1111" s="21">
        <v>36</v>
      </c>
      <c r="S1111" s="21">
        <v>453</v>
      </c>
      <c r="T1111" s="21">
        <v>628</v>
      </c>
      <c r="U1111" s="21">
        <v>0.2213</v>
      </c>
      <c r="V1111" s="21">
        <v>5.7299999999999997E-2</v>
      </c>
      <c r="W1111" s="21">
        <v>0.2787</v>
      </c>
      <c r="X1111" s="21" t="s">
        <v>2342</v>
      </c>
      <c r="Y1111" s="21" t="s">
        <v>2342</v>
      </c>
      <c r="Z1111" s="21" t="s">
        <v>2342</v>
      </c>
      <c r="AA1111" s="21" t="s">
        <v>2342</v>
      </c>
      <c r="AB1111" s="21" t="s">
        <v>2342</v>
      </c>
      <c r="AC1111" s="21" t="s">
        <v>2342</v>
      </c>
      <c r="AD1111" s="21" t="s">
        <v>2342</v>
      </c>
      <c r="AE1111" s="21" t="s">
        <v>2015</v>
      </c>
      <c r="AF1111" s="21" t="s">
        <v>2015</v>
      </c>
      <c r="AG1111" s="21" t="s">
        <v>2015</v>
      </c>
      <c r="AH1111" s="21" t="s">
        <v>2015</v>
      </c>
      <c r="AI1111" s="21" t="s">
        <v>2015</v>
      </c>
      <c r="AJ1111" s="21" t="s">
        <v>2015</v>
      </c>
      <c r="AK1111" s="21" t="s">
        <v>2015</v>
      </c>
      <c r="AL1111" s="21" t="s">
        <v>4803</v>
      </c>
    </row>
    <row r="1112" spans="1:38" ht="15" customHeight="1">
      <c r="A1112" s="21">
        <v>159558</v>
      </c>
      <c r="B1112" s="21">
        <v>662073</v>
      </c>
      <c r="C1112" s="21" t="s">
        <v>309</v>
      </c>
      <c r="D1112" s="21" t="s">
        <v>2298</v>
      </c>
      <c r="E1112" s="21" t="s">
        <v>12</v>
      </c>
      <c r="F1112" s="21" t="s">
        <v>4867</v>
      </c>
      <c r="G1112" s="21" t="s">
        <v>2340</v>
      </c>
      <c r="H1112" s="21" t="s">
        <v>2341</v>
      </c>
      <c r="I1112" s="21" t="s">
        <v>2015</v>
      </c>
      <c r="J1112" s="21" t="s">
        <v>2342</v>
      </c>
      <c r="K1112" s="21" t="s">
        <v>1968</v>
      </c>
      <c r="L1112" s="21" t="s">
        <v>4582</v>
      </c>
      <c r="M1112" s="21"/>
      <c r="N1112" s="21" t="s">
        <v>4580</v>
      </c>
      <c r="O1112" s="21" t="s">
        <v>2345</v>
      </c>
      <c r="P1112" s="21" t="s">
        <v>4581</v>
      </c>
      <c r="Q1112" s="21">
        <v>199</v>
      </c>
      <c r="R1112" s="21">
        <v>48</v>
      </c>
      <c r="S1112" s="21">
        <v>279</v>
      </c>
      <c r="T1112" s="21">
        <v>526</v>
      </c>
      <c r="U1112" s="21">
        <v>0.37830000000000003</v>
      </c>
      <c r="V1112" s="21">
        <v>9.1300000000000006E-2</v>
      </c>
      <c r="W1112" s="21">
        <v>0.46960000000000002</v>
      </c>
      <c r="X1112" s="21" t="s">
        <v>2342</v>
      </c>
      <c r="Y1112" s="21" t="s">
        <v>2342</v>
      </c>
      <c r="Z1112" s="21" t="s">
        <v>2342</v>
      </c>
      <c r="AA1112" s="21" t="s">
        <v>2342</v>
      </c>
      <c r="AB1112" s="21" t="s">
        <v>2342</v>
      </c>
      <c r="AC1112" s="21" t="s">
        <v>2342</v>
      </c>
      <c r="AD1112" s="21" t="s">
        <v>2342</v>
      </c>
      <c r="AE1112" s="21" t="s">
        <v>2015</v>
      </c>
      <c r="AF1112" s="21" t="s">
        <v>2015</v>
      </c>
      <c r="AG1112" s="21" t="s">
        <v>2015</v>
      </c>
      <c r="AH1112" s="21" t="s">
        <v>2015</v>
      </c>
      <c r="AI1112" s="21" t="s">
        <v>2015</v>
      </c>
      <c r="AJ1112" s="21" t="s">
        <v>2015</v>
      </c>
      <c r="AK1112" s="21" t="s">
        <v>2015</v>
      </c>
      <c r="AL1112" s="21" t="s">
        <v>4803</v>
      </c>
    </row>
    <row r="1113" spans="1:38" ht="15" customHeight="1">
      <c r="A1113" s="21">
        <v>159558</v>
      </c>
      <c r="B1113" s="21">
        <v>662074</v>
      </c>
      <c r="C1113" s="21" t="s">
        <v>309</v>
      </c>
      <c r="D1113" s="21" t="s">
        <v>2298</v>
      </c>
      <c r="E1113" s="21" t="s">
        <v>12</v>
      </c>
      <c r="F1113" s="21" t="s">
        <v>4867</v>
      </c>
      <c r="G1113" s="21" t="s">
        <v>2340</v>
      </c>
      <c r="H1113" s="21" t="s">
        <v>2341</v>
      </c>
      <c r="I1113" s="21" t="s">
        <v>2015</v>
      </c>
      <c r="J1113" s="21" t="s">
        <v>2342</v>
      </c>
      <c r="K1113" s="21" t="s">
        <v>1970</v>
      </c>
      <c r="L1113" s="21" t="s">
        <v>4584</v>
      </c>
      <c r="M1113" s="21"/>
      <c r="N1113" s="21" t="s">
        <v>4580</v>
      </c>
      <c r="O1113" s="21" t="s">
        <v>2345</v>
      </c>
      <c r="P1113" s="21" t="s">
        <v>4581</v>
      </c>
      <c r="Q1113" s="21">
        <v>76</v>
      </c>
      <c r="R1113" s="21">
        <v>23</v>
      </c>
      <c r="S1113" s="21">
        <v>346</v>
      </c>
      <c r="T1113" s="21">
        <v>445</v>
      </c>
      <c r="U1113" s="21">
        <v>0.17080000000000001</v>
      </c>
      <c r="V1113" s="21">
        <v>5.1700000000000003E-2</v>
      </c>
      <c r="W1113" s="21">
        <v>0.2225</v>
      </c>
      <c r="X1113" s="21" t="s">
        <v>2342</v>
      </c>
      <c r="Y1113" s="21" t="s">
        <v>2342</v>
      </c>
      <c r="Z1113" s="21" t="s">
        <v>2342</v>
      </c>
      <c r="AA1113" s="21" t="s">
        <v>2342</v>
      </c>
      <c r="AB1113" s="21" t="s">
        <v>2342</v>
      </c>
      <c r="AC1113" s="21" t="s">
        <v>2342</v>
      </c>
      <c r="AD1113" s="21" t="s">
        <v>2342</v>
      </c>
      <c r="AE1113" s="21" t="s">
        <v>2015</v>
      </c>
      <c r="AF1113" s="21" t="s">
        <v>2015</v>
      </c>
      <c r="AG1113" s="21" t="s">
        <v>2015</v>
      </c>
      <c r="AH1113" s="21" t="s">
        <v>2015</v>
      </c>
      <c r="AI1113" s="21" t="s">
        <v>2015</v>
      </c>
      <c r="AJ1113" s="21" t="s">
        <v>2015</v>
      </c>
      <c r="AK1113" s="21" t="s">
        <v>2015</v>
      </c>
      <c r="AL1113" s="21" t="s">
        <v>4803</v>
      </c>
    </row>
    <row r="1114" spans="1:38" ht="15" customHeight="1">
      <c r="A1114" s="21">
        <v>159558</v>
      </c>
      <c r="B1114" s="21">
        <v>662075</v>
      </c>
      <c r="C1114" s="21" t="s">
        <v>309</v>
      </c>
      <c r="D1114" s="21" t="s">
        <v>2298</v>
      </c>
      <c r="E1114" s="21" t="s">
        <v>12</v>
      </c>
      <c r="F1114" s="21" t="s">
        <v>4867</v>
      </c>
      <c r="G1114" s="21" t="s">
        <v>2340</v>
      </c>
      <c r="H1114" s="21" t="s">
        <v>2341</v>
      </c>
      <c r="I1114" s="21" t="s">
        <v>2015</v>
      </c>
      <c r="J1114" s="21" t="s">
        <v>2342</v>
      </c>
      <c r="K1114" s="21" t="s">
        <v>1972</v>
      </c>
      <c r="L1114" s="21" t="s">
        <v>4586</v>
      </c>
      <c r="M1114" s="21"/>
      <c r="N1114" s="21" t="s">
        <v>4580</v>
      </c>
      <c r="O1114" s="21" t="s">
        <v>2345</v>
      </c>
      <c r="P1114" s="21" t="s">
        <v>4581</v>
      </c>
      <c r="Q1114" s="21">
        <v>64</v>
      </c>
      <c r="R1114" s="21">
        <v>20</v>
      </c>
      <c r="S1114" s="21">
        <v>207</v>
      </c>
      <c r="T1114" s="21">
        <v>291</v>
      </c>
      <c r="U1114" s="21">
        <v>0.21990000000000001</v>
      </c>
      <c r="V1114" s="21">
        <v>6.8699999999999997E-2</v>
      </c>
      <c r="W1114" s="21">
        <v>0.28870000000000001</v>
      </c>
      <c r="X1114" s="21" t="s">
        <v>2342</v>
      </c>
      <c r="Y1114" s="21" t="s">
        <v>2342</v>
      </c>
      <c r="Z1114" s="21" t="s">
        <v>2342</v>
      </c>
      <c r="AA1114" s="21" t="s">
        <v>2342</v>
      </c>
      <c r="AB1114" s="21" t="s">
        <v>2342</v>
      </c>
      <c r="AC1114" s="21" t="s">
        <v>2342</v>
      </c>
      <c r="AD1114" s="21" t="s">
        <v>2342</v>
      </c>
      <c r="AE1114" s="21" t="s">
        <v>2015</v>
      </c>
      <c r="AF1114" s="21" t="s">
        <v>2015</v>
      </c>
      <c r="AG1114" s="21" t="s">
        <v>2015</v>
      </c>
      <c r="AH1114" s="21" t="s">
        <v>2015</v>
      </c>
      <c r="AI1114" s="21" t="s">
        <v>2015</v>
      </c>
      <c r="AJ1114" s="21" t="s">
        <v>2015</v>
      </c>
      <c r="AK1114" s="21" t="s">
        <v>2015</v>
      </c>
      <c r="AL1114" s="21" t="s">
        <v>4803</v>
      </c>
    </row>
    <row r="1115" spans="1:38" ht="15" customHeight="1">
      <c r="A1115" s="21">
        <v>159294</v>
      </c>
      <c r="B1115" s="21">
        <v>662077</v>
      </c>
      <c r="C1115" s="21" t="s">
        <v>112</v>
      </c>
      <c r="D1115" s="21" t="s">
        <v>2099</v>
      </c>
      <c r="E1115" s="21" t="s">
        <v>12</v>
      </c>
      <c r="F1115" s="21" t="s">
        <v>4874</v>
      </c>
      <c r="G1115" s="21" t="s">
        <v>2340</v>
      </c>
      <c r="H1115" s="21" t="s">
        <v>2341</v>
      </c>
      <c r="I1115" s="21" t="s">
        <v>2015</v>
      </c>
      <c r="J1115" s="21" t="s">
        <v>2342</v>
      </c>
      <c r="K1115" s="21" t="s">
        <v>822</v>
      </c>
      <c r="L1115" s="21" t="s">
        <v>3052</v>
      </c>
      <c r="M1115" s="21"/>
      <c r="N1115" s="21" t="s">
        <v>2501</v>
      </c>
      <c r="O1115" s="21" t="s">
        <v>2345</v>
      </c>
      <c r="P1115" s="21" t="s">
        <v>3048</v>
      </c>
      <c r="Q1115" s="21">
        <v>329</v>
      </c>
      <c r="R1115" s="21">
        <v>108</v>
      </c>
      <c r="S1115" s="21">
        <v>469</v>
      </c>
      <c r="T1115" s="21">
        <v>906</v>
      </c>
      <c r="U1115" s="21">
        <v>0.36309999999999998</v>
      </c>
      <c r="V1115" s="21">
        <v>0.1192</v>
      </c>
      <c r="W1115" s="21">
        <v>0.48230000000000001</v>
      </c>
      <c r="X1115" s="21" t="s">
        <v>2015</v>
      </c>
      <c r="Y1115" s="21" t="s">
        <v>2015</v>
      </c>
      <c r="Z1115" s="21" t="s">
        <v>2015</v>
      </c>
      <c r="AA1115" s="21" t="s">
        <v>2015</v>
      </c>
      <c r="AB1115" s="21" t="s">
        <v>2015</v>
      </c>
      <c r="AC1115" s="21" t="s">
        <v>2015</v>
      </c>
      <c r="AD1115" s="21" t="s">
        <v>2015</v>
      </c>
      <c r="AE1115" s="21" t="s">
        <v>2015</v>
      </c>
      <c r="AF1115" s="21" t="s">
        <v>2015</v>
      </c>
      <c r="AG1115" s="21" t="s">
        <v>2015</v>
      </c>
      <c r="AH1115" s="21" t="s">
        <v>2015</v>
      </c>
      <c r="AI1115" s="21" t="s">
        <v>2342</v>
      </c>
      <c r="AJ1115" s="21" t="s">
        <v>2342</v>
      </c>
      <c r="AK1115" s="21" t="s">
        <v>2342</v>
      </c>
      <c r="AL1115" s="21" t="s">
        <v>4803</v>
      </c>
    </row>
    <row r="1116" spans="1:38" ht="15" customHeight="1">
      <c r="A1116" s="21">
        <v>159294</v>
      </c>
      <c r="B1116" s="21">
        <v>662078</v>
      </c>
      <c r="C1116" s="21" t="s">
        <v>112</v>
      </c>
      <c r="D1116" s="21" t="s">
        <v>2099</v>
      </c>
      <c r="E1116" s="21" t="s">
        <v>12</v>
      </c>
      <c r="F1116" s="21" t="s">
        <v>4874</v>
      </c>
      <c r="G1116" s="21" t="s">
        <v>2340</v>
      </c>
      <c r="H1116" s="21" t="s">
        <v>2341</v>
      </c>
      <c r="I1116" s="21" t="s">
        <v>2015</v>
      </c>
      <c r="J1116" s="21" t="s">
        <v>2342</v>
      </c>
      <c r="K1116" s="21" t="s">
        <v>823</v>
      </c>
      <c r="L1116" s="21" t="s">
        <v>3053</v>
      </c>
      <c r="M1116" s="21"/>
      <c r="N1116" s="21" t="s">
        <v>3050</v>
      </c>
      <c r="O1116" s="21" t="s">
        <v>2345</v>
      </c>
      <c r="P1116" s="21" t="s">
        <v>3051</v>
      </c>
      <c r="Q1116" s="21">
        <v>267</v>
      </c>
      <c r="R1116" s="21">
        <v>70</v>
      </c>
      <c r="S1116" s="21">
        <v>313</v>
      </c>
      <c r="T1116" s="21">
        <v>650</v>
      </c>
      <c r="U1116" s="21">
        <v>0.4108</v>
      </c>
      <c r="V1116" s="21">
        <v>0.1077</v>
      </c>
      <c r="W1116" s="21">
        <v>0.51849999999999996</v>
      </c>
      <c r="X1116" s="21" t="s">
        <v>2015</v>
      </c>
      <c r="Y1116" s="21" t="s">
        <v>2015</v>
      </c>
      <c r="Z1116" s="21" t="s">
        <v>2015</v>
      </c>
      <c r="AA1116" s="21" t="s">
        <v>2015</v>
      </c>
      <c r="AB1116" s="21" t="s">
        <v>2015</v>
      </c>
      <c r="AC1116" s="21" t="s">
        <v>2015</v>
      </c>
      <c r="AD1116" s="21" t="s">
        <v>2015</v>
      </c>
      <c r="AE1116" s="21" t="s">
        <v>2342</v>
      </c>
      <c r="AF1116" s="21" t="s">
        <v>2342</v>
      </c>
      <c r="AG1116" s="21" t="s">
        <v>2015</v>
      </c>
      <c r="AH1116" s="21" t="s">
        <v>2015</v>
      </c>
      <c r="AI1116" s="21" t="s">
        <v>2015</v>
      </c>
      <c r="AJ1116" s="21" t="s">
        <v>2015</v>
      </c>
      <c r="AK1116" s="21" t="s">
        <v>2015</v>
      </c>
      <c r="AL1116" s="21" t="s">
        <v>4803</v>
      </c>
    </row>
    <row r="1117" spans="1:38" ht="15" customHeight="1">
      <c r="A1117" s="21">
        <v>159294</v>
      </c>
      <c r="B1117" s="21">
        <v>662080</v>
      </c>
      <c r="C1117" s="21" t="s">
        <v>112</v>
      </c>
      <c r="D1117" s="21" t="s">
        <v>2099</v>
      </c>
      <c r="E1117" s="21" t="s">
        <v>12</v>
      </c>
      <c r="F1117" s="21" t="s">
        <v>4874</v>
      </c>
      <c r="G1117" s="21" t="s">
        <v>2340</v>
      </c>
      <c r="H1117" s="21" t="s">
        <v>2341</v>
      </c>
      <c r="I1117" s="21" t="s">
        <v>2015</v>
      </c>
      <c r="J1117" s="21" t="s">
        <v>2342</v>
      </c>
      <c r="K1117" s="21" t="s">
        <v>821</v>
      </c>
      <c r="L1117" s="21" t="s">
        <v>3049</v>
      </c>
      <c r="M1117" s="21"/>
      <c r="N1117" s="21" t="s">
        <v>3050</v>
      </c>
      <c r="O1117" s="21" t="s">
        <v>2345</v>
      </c>
      <c r="P1117" s="21" t="s">
        <v>3051</v>
      </c>
      <c r="Q1117" s="21">
        <v>170</v>
      </c>
      <c r="R1117" s="21">
        <v>54</v>
      </c>
      <c r="S1117" s="21">
        <v>275</v>
      </c>
      <c r="T1117" s="21">
        <v>499</v>
      </c>
      <c r="U1117" s="21">
        <v>0.3407</v>
      </c>
      <c r="V1117" s="21">
        <v>0.1082</v>
      </c>
      <c r="W1117" s="21">
        <v>0.44890000000000002</v>
      </c>
      <c r="X1117" s="21" t="s">
        <v>2342</v>
      </c>
      <c r="Y1117" s="21" t="s">
        <v>2342</v>
      </c>
      <c r="Z1117" s="21" t="s">
        <v>2342</v>
      </c>
      <c r="AA1117" s="21" t="s">
        <v>2342</v>
      </c>
      <c r="AB1117" s="21" t="s">
        <v>2015</v>
      </c>
      <c r="AC1117" s="21" t="s">
        <v>2015</v>
      </c>
      <c r="AD1117" s="21" t="s">
        <v>2015</v>
      </c>
      <c r="AE1117" s="21" t="s">
        <v>2015</v>
      </c>
      <c r="AF1117" s="21" t="s">
        <v>2015</v>
      </c>
      <c r="AG1117" s="21" t="s">
        <v>2015</v>
      </c>
      <c r="AH1117" s="21" t="s">
        <v>2015</v>
      </c>
      <c r="AI1117" s="21" t="s">
        <v>2015</v>
      </c>
      <c r="AJ1117" s="21" t="s">
        <v>2015</v>
      </c>
      <c r="AK1117" s="21" t="s">
        <v>2015</v>
      </c>
      <c r="AL1117" s="21" t="s">
        <v>4803</v>
      </c>
    </row>
    <row r="1118" spans="1:38" ht="15" customHeight="1">
      <c r="A1118" s="21">
        <v>159294</v>
      </c>
      <c r="B1118" s="21">
        <v>662081</v>
      </c>
      <c r="C1118" s="21" t="s">
        <v>112</v>
      </c>
      <c r="D1118" s="21" t="s">
        <v>2099</v>
      </c>
      <c r="E1118" s="21" t="s">
        <v>12</v>
      </c>
      <c r="F1118" s="21" t="s">
        <v>4874</v>
      </c>
      <c r="G1118" s="21" t="s">
        <v>2340</v>
      </c>
      <c r="H1118" s="21" t="s">
        <v>2341</v>
      </c>
      <c r="I1118" s="21" t="s">
        <v>2015</v>
      </c>
      <c r="J1118" s="21" t="s">
        <v>2342</v>
      </c>
      <c r="K1118" s="21" t="s">
        <v>4699</v>
      </c>
      <c r="L1118" s="21" t="s">
        <v>3044</v>
      </c>
      <c r="M1118" s="21"/>
      <c r="N1118" s="21" t="s">
        <v>3045</v>
      </c>
      <c r="O1118" s="21" t="s">
        <v>2345</v>
      </c>
      <c r="P1118" s="21" t="s">
        <v>3046</v>
      </c>
      <c r="Q1118" s="21">
        <v>162</v>
      </c>
      <c r="R1118" s="21">
        <v>41</v>
      </c>
      <c r="S1118" s="21">
        <v>235</v>
      </c>
      <c r="T1118" s="21">
        <v>438</v>
      </c>
      <c r="U1118" s="21">
        <v>0.36990000000000001</v>
      </c>
      <c r="V1118" s="21">
        <v>9.3600000000000003E-2</v>
      </c>
      <c r="W1118" s="21">
        <v>0.46350000000000002</v>
      </c>
      <c r="X1118" s="21" t="s">
        <v>2015</v>
      </c>
      <c r="Y1118" s="21" t="s">
        <v>2015</v>
      </c>
      <c r="Z1118" s="21" t="s">
        <v>2015</v>
      </c>
      <c r="AA1118" s="21" t="s">
        <v>2015</v>
      </c>
      <c r="AB1118" s="21" t="s">
        <v>2342</v>
      </c>
      <c r="AC1118" s="21" t="s">
        <v>2342</v>
      </c>
      <c r="AD1118" s="21" t="s">
        <v>2342</v>
      </c>
      <c r="AE1118" s="21" t="s">
        <v>2015</v>
      </c>
      <c r="AF1118" s="21" t="s">
        <v>2015</v>
      </c>
      <c r="AG1118" s="21" t="s">
        <v>2015</v>
      </c>
      <c r="AH1118" s="21" t="s">
        <v>2015</v>
      </c>
      <c r="AI1118" s="21" t="s">
        <v>2015</v>
      </c>
      <c r="AJ1118" s="21" t="s">
        <v>2015</v>
      </c>
      <c r="AK1118" s="21" t="s">
        <v>2015</v>
      </c>
      <c r="AL1118" s="21" t="s">
        <v>4803</v>
      </c>
    </row>
    <row r="1119" spans="1:38" ht="15" customHeight="1">
      <c r="A1119" s="21">
        <v>159877</v>
      </c>
      <c r="B1119" s="21">
        <v>662082</v>
      </c>
      <c r="C1119" s="21" t="s">
        <v>267</v>
      </c>
      <c r="D1119" s="21" t="s">
        <v>2255</v>
      </c>
      <c r="E1119" s="21" t="s">
        <v>2</v>
      </c>
      <c r="F1119" s="21" t="s">
        <v>4865</v>
      </c>
      <c r="G1119" s="21" t="s">
        <v>2340</v>
      </c>
      <c r="H1119" s="21" t="s">
        <v>2341</v>
      </c>
      <c r="I1119" s="21" t="s">
        <v>2015</v>
      </c>
      <c r="J1119" s="21" t="s">
        <v>2342</v>
      </c>
      <c r="K1119" s="21" t="s">
        <v>1738</v>
      </c>
      <c r="L1119" s="21" t="s">
        <v>5565</v>
      </c>
      <c r="M1119" s="21"/>
      <c r="N1119" s="21" t="s">
        <v>4240</v>
      </c>
      <c r="O1119" s="21" t="s">
        <v>2345</v>
      </c>
      <c r="P1119" s="21" t="s">
        <v>4241</v>
      </c>
      <c r="Q1119" s="21">
        <v>29</v>
      </c>
      <c r="R1119" s="21">
        <v>0</v>
      </c>
      <c r="S1119" s="21">
        <v>7</v>
      </c>
      <c r="T1119" s="21">
        <v>36</v>
      </c>
      <c r="U1119" s="21">
        <v>0.80559999999999998</v>
      </c>
      <c r="V1119" s="21">
        <v>0</v>
      </c>
      <c r="W1119" s="21">
        <v>0.80559999999999998</v>
      </c>
      <c r="X1119" s="21" t="s">
        <v>2015</v>
      </c>
      <c r="Y1119" s="21" t="s">
        <v>2342</v>
      </c>
      <c r="Z1119" s="21" t="s">
        <v>2342</v>
      </c>
      <c r="AA1119" s="21" t="s">
        <v>2342</v>
      </c>
      <c r="AB1119" s="21" t="s">
        <v>2342</v>
      </c>
      <c r="AC1119" s="21" t="s">
        <v>2342</v>
      </c>
      <c r="AD1119" s="21" t="s">
        <v>2015</v>
      </c>
      <c r="AE1119" s="21" t="s">
        <v>2015</v>
      </c>
      <c r="AF1119" s="21" t="s">
        <v>2015</v>
      </c>
      <c r="AG1119" s="21" t="s">
        <v>2015</v>
      </c>
      <c r="AH1119" s="21" t="s">
        <v>2015</v>
      </c>
      <c r="AI1119" s="21" t="s">
        <v>2015</v>
      </c>
      <c r="AJ1119" s="21" t="s">
        <v>2015</v>
      </c>
      <c r="AK1119" s="21" t="s">
        <v>2015</v>
      </c>
      <c r="AL1119" s="21" t="s">
        <v>4802</v>
      </c>
    </row>
    <row r="1120" spans="1:38" ht="15" customHeight="1">
      <c r="A1120" s="21">
        <v>159877</v>
      </c>
      <c r="B1120" s="21">
        <v>662083</v>
      </c>
      <c r="C1120" s="21" t="s">
        <v>267</v>
      </c>
      <c r="D1120" s="21" t="s">
        <v>2255</v>
      </c>
      <c r="E1120" s="21" t="s">
        <v>2</v>
      </c>
      <c r="F1120" s="21" t="s">
        <v>4865</v>
      </c>
      <c r="G1120" s="21" t="s">
        <v>2340</v>
      </c>
      <c r="H1120" s="21" t="s">
        <v>2341</v>
      </c>
      <c r="I1120" s="21" t="s">
        <v>2015</v>
      </c>
      <c r="J1120" s="21" t="s">
        <v>2342</v>
      </c>
      <c r="K1120" s="21" t="s">
        <v>1739</v>
      </c>
      <c r="L1120" s="21" t="s">
        <v>5274</v>
      </c>
      <c r="M1120" s="21"/>
      <c r="N1120" s="21" t="s">
        <v>5275</v>
      </c>
      <c r="O1120" s="21" t="s">
        <v>2345</v>
      </c>
      <c r="P1120" s="21" t="s">
        <v>4241</v>
      </c>
      <c r="Q1120" s="21">
        <v>22</v>
      </c>
      <c r="R1120" s="21">
        <v>0</v>
      </c>
      <c r="S1120" s="21">
        <v>10</v>
      </c>
      <c r="T1120" s="21">
        <v>32</v>
      </c>
      <c r="U1120" s="21">
        <v>0.6875</v>
      </c>
      <c r="V1120" s="21">
        <v>0</v>
      </c>
      <c r="W1120" s="21">
        <v>0.6875</v>
      </c>
      <c r="X1120" s="21" t="s">
        <v>2015</v>
      </c>
      <c r="Y1120" s="21" t="s">
        <v>2015</v>
      </c>
      <c r="Z1120" s="21" t="s">
        <v>2015</v>
      </c>
      <c r="AA1120" s="21" t="s">
        <v>2015</v>
      </c>
      <c r="AB1120" s="21" t="s">
        <v>2015</v>
      </c>
      <c r="AC1120" s="21" t="s">
        <v>2015</v>
      </c>
      <c r="AD1120" s="21" t="s">
        <v>2015</v>
      </c>
      <c r="AE1120" s="21" t="s">
        <v>2015</v>
      </c>
      <c r="AF1120" s="21" t="s">
        <v>2015</v>
      </c>
      <c r="AG1120" s="21" t="s">
        <v>2015</v>
      </c>
      <c r="AH1120" s="21" t="s">
        <v>2342</v>
      </c>
      <c r="AI1120" s="21" t="s">
        <v>2342</v>
      </c>
      <c r="AJ1120" s="21" t="s">
        <v>2342</v>
      </c>
      <c r="AK1120" s="21" t="s">
        <v>2342</v>
      </c>
      <c r="AL1120" s="21" t="s">
        <v>4802</v>
      </c>
    </row>
    <row r="1121" spans="1:38" ht="15" customHeight="1">
      <c r="A1121" s="21">
        <v>159330</v>
      </c>
      <c r="B1121" s="21">
        <v>662084</v>
      </c>
      <c r="C1121" s="21" t="s">
        <v>319</v>
      </c>
      <c r="D1121" s="21" t="s">
        <v>2308</v>
      </c>
      <c r="E1121" s="21" t="s">
        <v>31</v>
      </c>
      <c r="F1121" s="21" t="s">
        <v>4874</v>
      </c>
      <c r="G1121" s="21" t="s">
        <v>2340</v>
      </c>
      <c r="H1121" s="21" t="s">
        <v>2341</v>
      </c>
      <c r="I1121" s="21" t="s">
        <v>2015</v>
      </c>
      <c r="J1121" s="21" t="s">
        <v>2342</v>
      </c>
      <c r="K1121" s="21" t="s">
        <v>2006</v>
      </c>
      <c r="L1121" s="21" t="s">
        <v>4632</v>
      </c>
      <c r="M1121" s="21"/>
      <c r="N1121" s="21" t="s">
        <v>4633</v>
      </c>
      <c r="O1121" s="21" t="s">
        <v>2345</v>
      </c>
      <c r="P1121" s="21" t="s">
        <v>4634</v>
      </c>
      <c r="Q1121" s="21">
        <v>375</v>
      </c>
      <c r="R1121" s="21">
        <v>0</v>
      </c>
      <c r="S1121" s="21">
        <v>140</v>
      </c>
      <c r="T1121" s="21">
        <v>515</v>
      </c>
      <c r="U1121" s="21">
        <v>0.72819999999999996</v>
      </c>
      <c r="V1121" s="21">
        <v>0</v>
      </c>
      <c r="W1121" s="21">
        <v>0.72819999999999996</v>
      </c>
      <c r="X1121" s="21" t="s">
        <v>2015</v>
      </c>
      <c r="Y1121" s="21" t="s">
        <v>2342</v>
      </c>
      <c r="Z1121" s="21" t="s">
        <v>2342</v>
      </c>
      <c r="AA1121" s="21" t="s">
        <v>2342</v>
      </c>
      <c r="AB1121" s="21" t="s">
        <v>2342</v>
      </c>
      <c r="AC1121" s="21" t="s">
        <v>2342</v>
      </c>
      <c r="AD1121" s="21" t="s">
        <v>2342</v>
      </c>
      <c r="AE1121" s="21" t="s">
        <v>2015</v>
      </c>
      <c r="AF1121" s="21" t="s">
        <v>2015</v>
      </c>
      <c r="AG1121" s="21" t="s">
        <v>2015</v>
      </c>
      <c r="AH1121" s="21" t="s">
        <v>2015</v>
      </c>
      <c r="AI1121" s="21" t="s">
        <v>2015</v>
      </c>
      <c r="AJ1121" s="21" t="s">
        <v>2015</v>
      </c>
      <c r="AK1121" s="21" t="s">
        <v>2015</v>
      </c>
      <c r="AL1121" s="21" t="s">
        <v>4802</v>
      </c>
    </row>
    <row r="1122" spans="1:38" ht="15" customHeight="1">
      <c r="A1122" s="21">
        <v>159330</v>
      </c>
      <c r="B1122" s="21">
        <v>662086</v>
      </c>
      <c r="C1122" s="21" t="s">
        <v>319</v>
      </c>
      <c r="D1122" s="21" t="s">
        <v>2308</v>
      </c>
      <c r="E1122" s="21" t="s">
        <v>31</v>
      </c>
      <c r="F1122" s="21" t="s">
        <v>4874</v>
      </c>
      <c r="G1122" s="21" t="s">
        <v>2340</v>
      </c>
      <c r="H1122" s="21" t="s">
        <v>2341</v>
      </c>
      <c r="I1122" s="21" t="s">
        <v>2015</v>
      </c>
      <c r="J1122" s="21" t="s">
        <v>2342</v>
      </c>
      <c r="K1122" s="21" t="s">
        <v>4800</v>
      </c>
      <c r="L1122" s="21" t="s">
        <v>4640</v>
      </c>
      <c r="M1122" s="21"/>
      <c r="N1122" s="21" t="s">
        <v>4633</v>
      </c>
      <c r="O1122" s="21" t="s">
        <v>2345</v>
      </c>
      <c r="P1122" s="21" t="s">
        <v>4634</v>
      </c>
      <c r="Q1122" s="21">
        <v>274</v>
      </c>
      <c r="R1122" s="21">
        <v>0</v>
      </c>
      <c r="S1122" s="21">
        <v>167</v>
      </c>
      <c r="T1122" s="21">
        <v>441</v>
      </c>
      <c r="U1122" s="21">
        <v>0.62129999999999996</v>
      </c>
      <c r="V1122" s="21">
        <v>0</v>
      </c>
      <c r="W1122" s="21">
        <v>0.62129999999999996</v>
      </c>
      <c r="X1122" s="21" t="s">
        <v>2015</v>
      </c>
      <c r="Y1122" s="21" t="s">
        <v>2342</v>
      </c>
      <c r="Z1122" s="21" t="s">
        <v>2342</v>
      </c>
      <c r="AA1122" s="21" t="s">
        <v>2342</v>
      </c>
      <c r="AB1122" s="21" t="s">
        <v>2342</v>
      </c>
      <c r="AC1122" s="21" t="s">
        <v>2342</v>
      </c>
      <c r="AD1122" s="21" t="s">
        <v>2342</v>
      </c>
      <c r="AE1122" s="21" t="s">
        <v>2015</v>
      </c>
      <c r="AF1122" s="21" t="s">
        <v>2015</v>
      </c>
      <c r="AG1122" s="21" t="s">
        <v>2015</v>
      </c>
      <c r="AH1122" s="21" t="s">
        <v>2015</v>
      </c>
      <c r="AI1122" s="21" t="s">
        <v>2015</v>
      </c>
      <c r="AJ1122" s="21" t="s">
        <v>2015</v>
      </c>
      <c r="AK1122" s="21" t="s">
        <v>2015</v>
      </c>
      <c r="AL1122" s="21" t="s">
        <v>4802</v>
      </c>
    </row>
    <row r="1123" spans="1:38" ht="15" customHeight="1">
      <c r="A1123" s="21">
        <v>159330</v>
      </c>
      <c r="B1123" s="21">
        <v>662087</v>
      </c>
      <c r="C1123" s="21" t="s">
        <v>319</v>
      </c>
      <c r="D1123" s="21" t="s">
        <v>2308</v>
      </c>
      <c r="E1123" s="21" t="s">
        <v>31</v>
      </c>
      <c r="F1123" s="21" t="s">
        <v>4874</v>
      </c>
      <c r="G1123" s="21" t="s">
        <v>2340</v>
      </c>
      <c r="H1123" s="21" t="s">
        <v>2341</v>
      </c>
      <c r="I1123" s="21" t="s">
        <v>2015</v>
      </c>
      <c r="J1123" s="21" t="s">
        <v>2342</v>
      </c>
      <c r="K1123" s="21" t="s">
        <v>2009</v>
      </c>
      <c r="L1123" s="21" t="s">
        <v>5615</v>
      </c>
      <c r="M1123" s="21"/>
      <c r="N1123" s="21" t="s">
        <v>4633</v>
      </c>
      <c r="O1123" s="21" t="s">
        <v>2345</v>
      </c>
      <c r="P1123" s="21" t="s">
        <v>4634</v>
      </c>
      <c r="Q1123" s="21">
        <v>167</v>
      </c>
      <c r="R1123" s="21">
        <v>68</v>
      </c>
      <c r="S1123" s="21">
        <v>398</v>
      </c>
      <c r="T1123" s="21">
        <v>633</v>
      </c>
      <c r="U1123" s="21">
        <v>0.26379999999999998</v>
      </c>
      <c r="V1123" s="21">
        <v>0.1074</v>
      </c>
      <c r="W1123" s="21">
        <v>0.37119999999999997</v>
      </c>
      <c r="X1123" s="21" t="s">
        <v>2015</v>
      </c>
      <c r="Y1123" s="21" t="s">
        <v>2342</v>
      </c>
      <c r="Z1123" s="21" t="s">
        <v>2342</v>
      </c>
      <c r="AA1123" s="21" t="s">
        <v>2342</v>
      </c>
      <c r="AB1123" s="21" t="s">
        <v>2342</v>
      </c>
      <c r="AC1123" s="21" t="s">
        <v>2342</v>
      </c>
      <c r="AD1123" s="21" t="s">
        <v>2342</v>
      </c>
      <c r="AE1123" s="21" t="s">
        <v>2015</v>
      </c>
      <c r="AF1123" s="21" t="s">
        <v>2015</v>
      </c>
      <c r="AG1123" s="21" t="s">
        <v>2015</v>
      </c>
      <c r="AH1123" s="21" t="s">
        <v>2015</v>
      </c>
      <c r="AI1123" s="21" t="s">
        <v>2015</v>
      </c>
      <c r="AJ1123" s="21" t="s">
        <v>2015</v>
      </c>
      <c r="AK1123" s="21" t="s">
        <v>2015</v>
      </c>
      <c r="AL1123" s="21" t="s">
        <v>4803</v>
      </c>
    </row>
    <row r="1124" spans="1:38" ht="15" customHeight="1">
      <c r="A1124" s="21">
        <v>159330</v>
      </c>
      <c r="B1124" s="21">
        <v>662088</v>
      </c>
      <c r="C1124" s="21" t="s">
        <v>319</v>
      </c>
      <c r="D1124" s="21" t="s">
        <v>2308</v>
      </c>
      <c r="E1124" s="21" t="s">
        <v>31</v>
      </c>
      <c r="F1124" s="21" t="s">
        <v>4874</v>
      </c>
      <c r="G1124" s="21" t="s">
        <v>2340</v>
      </c>
      <c r="H1124" s="21" t="s">
        <v>2341</v>
      </c>
      <c r="I1124" s="21" t="s">
        <v>2015</v>
      </c>
      <c r="J1124" s="21" t="s">
        <v>2342</v>
      </c>
      <c r="K1124" s="21" t="s">
        <v>5614</v>
      </c>
      <c r="L1124" s="21" t="s">
        <v>4639</v>
      </c>
      <c r="M1124" s="21"/>
      <c r="N1124" s="21" t="s">
        <v>4633</v>
      </c>
      <c r="O1124" s="21" t="s">
        <v>2345</v>
      </c>
      <c r="P1124" s="21" t="s">
        <v>4634</v>
      </c>
      <c r="Q1124" s="21">
        <v>206</v>
      </c>
      <c r="R1124" s="21">
        <v>0</v>
      </c>
      <c r="S1124" s="21">
        <v>171</v>
      </c>
      <c r="T1124" s="21">
        <v>377</v>
      </c>
      <c r="U1124" s="21">
        <v>0.5464</v>
      </c>
      <c r="V1124" s="21">
        <v>0</v>
      </c>
      <c r="W1124" s="21">
        <v>0.5464</v>
      </c>
      <c r="X1124" s="21" t="s">
        <v>2015</v>
      </c>
      <c r="Y1124" s="21" t="s">
        <v>2342</v>
      </c>
      <c r="Z1124" s="21" t="s">
        <v>2342</v>
      </c>
      <c r="AA1124" s="21" t="s">
        <v>2342</v>
      </c>
      <c r="AB1124" s="21" t="s">
        <v>2342</v>
      </c>
      <c r="AC1124" s="21" t="s">
        <v>2342</v>
      </c>
      <c r="AD1124" s="21" t="s">
        <v>2342</v>
      </c>
      <c r="AE1124" s="21" t="s">
        <v>2015</v>
      </c>
      <c r="AF1124" s="21" t="s">
        <v>2015</v>
      </c>
      <c r="AG1124" s="21" t="s">
        <v>2015</v>
      </c>
      <c r="AH1124" s="21" t="s">
        <v>2015</v>
      </c>
      <c r="AI1124" s="21" t="s">
        <v>2015</v>
      </c>
      <c r="AJ1124" s="21" t="s">
        <v>2015</v>
      </c>
      <c r="AK1124" s="21" t="s">
        <v>2015</v>
      </c>
      <c r="AL1124" s="21" t="s">
        <v>4802</v>
      </c>
    </row>
    <row r="1125" spans="1:38" ht="15" customHeight="1">
      <c r="A1125" s="21">
        <v>159330</v>
      </c>
      <c r="B1125" s="21">
        <v>662089</v>
      </c>
      <c r="C1125" s="21" t="s">
        <v>319</v>
      </c>
      <c r="D1125" s="21" t="s">
        <v>2308</v>
      </c>
      <c r="E1125" s="21" t="s">
        <v>31</v>
      </c>
      <c r="F1125" s="21" t="s">
        <v>4874</v>
      </c>
      <c r="G1125" s="21" t="s">
        <v>2340</v>
      </c>
      <c r="H1125" s="21" t="s">
        <v>2341</v>
      </c>
      <c r="I1125" s="21" t="s">
        <v>2015</v>
      </c>
      <c r="J1125" s="21" t="s">
        <v>2342</v>
      </c>
      <c r="K1125" s="21" t="s">
        <v>4799</v>
      </c>
      <c r="L1125" s="21" t="s">
        <v>5369</v>
      </c>
      <c r="M1125" s="21"/>
      <c r="N1125" s="21" t="s">
        <v>4633</v>
      </c>
      <c r="O1125" s="21" t="s">
        <v>2345</v>
      </c>
      <c r="P1125" s="21" t="s">
        <v>4634</v>
      </c>
      <c r="Q1125" s="21">
        <v>238</v>
      </c>
      <c r="R1125" s="21">
        <v>65</v>
      </c>
      <c r="S1125" s="21">
        <v>398</v>
      </c>
      <c r="T1125" s="21">
        <v>701</v>
      </c>
      <c r="U1125" s="21">
        <v>0.33950000000000002</v>
      </c>
      <c r="V1125" s="21">
        <v>9.2700000000000005E-2</v>
      </c>
      <c r="W1125" s="21">
        <v>0.43219999999999997</v>
      </c>
      <c r="X1125" s="21" t="s">
        <v>2015</v>
      </c>
      <c r="Y1125" s="21" t="s">
        <v>2015</v>
      </c>
      <c r="Z1125" s="21" t="s">
        <v>2015</v>
      </c>
      <c r="AA1125" s="21" t="s">
        <v>2015</v>
      </c>
      <c r="AB1125" s="21" t="s">
        <v>2015</v>
      </c>
      <c r="AC1125" s="21" t="s">
        <v>2015</v>
      </c>
      <c r="AD1125" s="21" t="s">
        <v>2015</v>
      </c>
      <c r="AE1125" s="21" t="s">
        <v>2342</v>
      </c>
      <c r="AF1125" s="21" t="s">
        <v>2342</v>
      </c>
      <c r="AG1125" s="21" t="s">
        <v>2342</v>
      </c>
      <c r="AH1125" s="21" t="s">
        <v>2015</v>
      </c>
      <c r="AI1125" s="21" t="s">
        <v>2015</v>
      </c>
      <c r="AJ1125" s="21" t="s">
        <v>2015</v>
      </c>
      <c r="AK1125" s="21" t="s">
        <v>2015</v>
      </c>
      <c r="AL1125" s="21" t="s">
        <v>4803</v>
      </c>
    </row>
    <row r="1126" spans="1:38" ht="15" customHeight="1">
      <c r="A1126" s="21">
        <v>159330</v>
      </c>
      <c r="B1126" s="21">
        <v>662090</v>
      </c>
      <c r="C1126" s="21" t="s">
        <v>319</v>
      </c>
      <c r="D1126" s="21" t="s">
        <v>2308</v>
      </c>
      <c r="E1126" s="21" t="s">
        <v>31</v>
      </c>
      <c r="F1126" s="21" t="s">
        <v>4874</v>
      </c>
      <c r="G1126" s="21" t="s">
        <v>2340</v>
      </c>
      <c r="H1126" s="21" t="s">
        <v>2341</v>
      </c>
      <c r="I1126" s="21" t="s">
        <v>2015</v>
      </c>
      <c r="J1126" s="21" t="s">
        <v>2342</v>
      </c>
      <c r="K1126" s="21" t="s">
        <v>4798</v>
      </c>
      <c r="L1126" s="21" t="s">
        <v>4643</v>
      </c>
      <c r="M1126" s="21"/>
      <c r="N1126" s="21" t="s">
        <v>4633</v>
      </c>
      <c r="O1126" s="21" t="s">
        <v>2345</v>
      </c>
      <c r="P1126" s="21" t="s">
        <v>4634</v>
      </c>
      <c r="Q1126" s="21">
        <v>471</v>
      </c>
      <c r="R1126" s="21">
        <v>114</v>
      </c>
      <c r="S1126" s="21">
        <v>1045</v>
      </c>
      <c r="T1126" s="21">
        <v>1630</v>
      </c>
      <c r="U1126" s="21">
        <v>0.28899999999999998</v>
      </c>
      <c r="V1126" s="21">
        <v>6.9900000000000004E-2</v>
      </c>
      <c r="W1126" s="21">
        <v>0.3589</v>
      </c>
      <c r="X1126" s="21" t="s">
        <v>2015</v>
      </c>
      <c r="Y1126" s="21" t="s">
        <v>2015</v>
      </c>
      <c r="Z1126" s="21" t="s">
        <v>2015</v>
      </c>
      <c r="AA1126" s="21" t="s">
        <v>2015</v>
      </c>
      <c r="AB1126" s="21" t="s">
        <v>2015</v>
      </c>
      <c r="AC1126" s="21" t="s">
        <v>2015</v>
      </c>
      <c r="AD1126" s="21" t="s">
        <v>2015</v>
      </c>
      <c r="AE1126" s="21" t="s">
        <v>2015</v>
      </c>
      <c r="AF1126" s="21" t="s">
        <v>2015</v>
      </c>
      <c r="AG1126" s="21" t="s">
        <v>2015</v>
      </c>
      <c r="AH1126" s="21" t="s">
        <v>2342</v>
      </c>
      <c r="AI1126" s="21" t="s">
        <v>2342</v>
      </c>
      <c r="AJ1126" s="21" t="s">
        <v>2342</v>
      </c>
      <c r="AK1126" s="21" t="s">
        <v>2342</v>
      </c>
      <c r="AL1126" s="21" t="s">
        <v>4803</v>
      </c>
    </row>
    <row r="1127" spans="1:38" ht="15" customHeight="1">
      <c r="A1127" s="21">
        <v>159329</v>
      </c>
      <c r="B1127" s="21">
        <v>662092</v>
      </c>
      <c r="C1127" s="21" t="s">
        <v>289</v>
      </c>
      <c r="D1127" s="21" t="s">
        <v>2278</v>
      </c>
      <c r="E1127" s="21" t="s">
        <v>31</v>
      </c>
      <c r="F1127" s="21" t="s">
        <v>4874</v>
      </c>
      <c r="G1127" s="21" t="s">
        <v>2340</v>
      </c>
      <c r="H1127" s="21" t="s">
        <v>2341</v>
      </c>
      <c r="I1127" s="21" t="s">
        <v>2015</v>
      </c>
      <c r="J1127" s="21" t="s">
        <v>2342</v>
      </c>
      <c r="K1127" s="21" t="s">
        <v>1858</v>
      </c>
      <c r="L1127" s="21" t="s">
        <v>4449</v>
      </c>
      <c r="M1127" s="21"/>
      <c r="N1127" s="21" t="s">
        <v>4413</v>
      </c>
      <c r="O1127" s="21" t="s">
        <v>2345</v>
      </c>
      <c r="P1127" s="21" t="s">
        <v>3715</v>
      </c>
      <c r="Q1127" s="21">
        <v>175</v>
      </c>
      <c r="R1127" s="21">
        <v>41</v>
      </c>
      <c r="S1127" s="21">
        <v>373</v>
      </c>
      <c r="T1127" s="21">
        <v>589</v>
      </c>
      <c r="U1127" s="21">
        <v>0.29709999999999998</v>
      </c>
      <c r="V1127" s="21">
        <v>6.9599999999999995E-2</v>
      </c>
      <c r="W1127" s="21">
        <v>0.36670000000000003</v>
      </c>
      <c r="X1127" s="21" t="s">
        <v>2015</v>
      </c>
      <c r="Y1127" s="21" t="s">
        <v>2342</v>
      </c>
      <c r="Z1127" s="21" t="s">
        <v>2342</v>
      </c>
      <c r="AA1127" s="21" t="s">
        <v>2342</v>
      </c>
      <c r="AB1127" s="21" t="s">
        <v>2342</v>
      </c>
      <c r="AC1127" s="21" t="s">
        <v>2342</v>
      </c>
      <c r="AD1127" s="21" t="s">
        <v>2342</v>
      </c>
      <c r="AE1127" s="21" t="s">
        <v>2015</v>
      </c>
      <c r="AF1127" s="21" t="s">
        <v>2015</v>
      </c>
      <c r="AG1127" s="21" t="s">
        <v>2015</v>
      </c>
      <c r="AH1127" s="21" t="s">
        <v>2015</v>
      </c>
      <c r="AI1127" s="21" t="s">
        <v>2015</v>
      </c>
      <c r="AJ1127" s="21" t="s">
        <v>2015</v>
      </c>
      <c r="AK1127" s="21" t="s">
        <v>2015</v>
      </c>
      <c r="AL1127" s="21" t="s">
        <v>4803</v>
      </c>
    </row>
    <row r="1128" spans="1:38" ht="15" customHeight="1">
      <c r="A1128" s="21">
        <v>159329</v>
      </c>
      <c r="B1128" s="21">
        <v>662093</v>
      </c>
      <c r="C1128" s="21" t="s">
        <v>289</v>
      </c>
      <c r="D1128" s="21" t="s">
        <v>2278</v>
      </c>
      <c r="E1128" s="21" t="s">
        <v>31</v>
      </c>
      <c r="F1128" s="21" t="s">
        <v>4874</v>
      </c>
      <c r="G1128" s="21" t="s">
        <v>2340</v>
      </c>
      <c r="H1128" s="21" t="s">
        <v>2341</v>
      </c>
      <c r="I1128" s="21" t="s">
        <v>2015</v>
      </c>
      <c r="J1128" s="21" t="s">
        <v>2342</v>
      </c>
      <c r="K1128" s="21" t="s">
        <v>1857</v>
      </c>
      <c r="L1128" s="21" t="s">
        <v>4448</v>
      </c>
      <c r="M1128" s="21"/>
      <c r="N1128" s="21" t="s">
        <v>4413</v>
      </c>
      <c r="O1128" s="21" t="s">
        <v>2345</v>
      </c>
      <c r="P1128" s="21" t="s">
        <v>4414</v>
      </c>
      <c r="Q1128" s="21">
        <v>123</v>
      </c>
      <c r="R1128" s="21">
        <v>24</v>
      </c>
      <c r="S1128" s="21">
        <v>336</v>
      </c>
      <c r="T1128" s="21">
        <v>483</v>
      </c>
      <c r="U1128" s="21">
        <v>0.25469999999999998</v>
      </c>
      <c r="V1128" s="21">
        <v>4.9700000000000001E-2</v>
      </c>
      <c r="W1128" s="21">
        <v>0.30430000000000001</v>
      </c>
      <c r="X1128" s="21" t="s">
        <v>2015</v>
      </c>
      <c r="Y1128" s="21" t="s">
        <v>2342</v>
      </c>
      <c r="Z1128" s="21" t="s">
        <v>2342</v>
      </c>
      <c r="AA1128" s="21" t="s">
        <v>2342</v>
      </c>
      <c r="AB1128" s="21" t="s">
        <v>2342</v>
      </c>
      <c r="AC1128" s="21" t="s">
        <v>2342</v>
      </c>
      <c r="AD1128" s="21" t="s">
        <v>2342</v>
      </c>
      <c r="AE1128" s="21" t="s">
        <v>2015</v>
      </c>
      <c r="AF1128" s="21" t="s">
        <v>2015</v>
      </c>
      <c r="AG1128" s="21" t="s">
        <v>2015</v>
      </c>
      <c r="AH1128" s="21" t="s">
        <v>2015</v>
      </c>
      <c r="AI1128" s="21" t="s">
        <v>2015</v>
      </c>
      <c r="AJ1128" s="21" t="s">
        <v>2015</v>
      </c>
      <c r="AK1128" s="21" t="s">
        <v>2015</v>
      </c>
      <c r="AL1128" s="21" t="s">
        <v>4803</v>
      </c>
    </row>
    <row r="1129" spans="1:38" ht="15" customHeight="1">
      <c r="A1129" s="21">
        <v>159329</v>
      </c>
      <c r="B1129" s="21">
        <v>662094</v>
      </c>
      <c r="C1129" s="21" t="s">
        <v>289</v>
      </c>
      <c r="D1129" s="21" t="s">
        <v>2278</v>
      </c>
      <c r="E1129" s="21" t="s">
        <v>31</v>
      </c>
      <c r="F1129" s="21" t="s">
        <v>4874</v>
      </c>
      <c r="G1129" s="21" t="s">
        <v>2340</v>
      </c>
      <c r="H1129" s="21" t="s">
        <v>2341</v>
      </c>
      <c r="I1129" s="21" t="s">
        <v>2015</v>
      </c>
      <c r="J1129" s="21" t="s">
        <v>2342</v>
      </c>
      <c r="K1129" s="21" t="s">
        <v>1855</v>
      </c>
      <c r="L1129" s="21" t="s">
        <v>4443</v>
      </c>
      <c r="M1129" s="21"/>
      <c r="N1129" s="21" t="s">
        <v>2814</v>
      </c>
      <c r="O1129" s="21" t="s">
        <v>2345</v>
      </c>
      <c r="P1129" s="21" t="s">
        <v>3715</v>
      </c>
      <c r="Q1129" s="21">
        <v>119</v>
      </c>
      <c r="R1129" s="21">
        <v>35</v>
      </c>
      <c r="S1129" s="21">
        <v>450</v>
      </c>
      <c r="T1129" s="21">
        <v>604</v>
      </c>
      <c r="U1129" s="21">
        <v>0.19700000000000001</v>
      </c>
      <c r="V1129" s="21">
        <v>5.79E-2</v>
      </c>
      <c r="W1129" s="21">
        <v>0.255</v>
      </c>
      <c r="X1129" s="21" t="s">
        <v>2015</v>
      </c>
      <c r="Y1129" s="21" t="s">
        <v>2342</v>
      </c>
      <c r="Z1129" s="21" t="s">
        <v>2342</v>
      </c>
      <c r="AA1129" s="21" t="s">
        <v>2342</v>
      </c>
      <c r="AB1129" s="21" t="s">
        <v>2342</v>
      </c>
      <c r="AC1129" s="21" t="s">
        <v>2342</v>
      </c>
      <c r="AD1129" s="21" t="s">
        <v>2342</v>
      </c>
      <c r="AE1129" s="21" t="s">
        <v>2015</v>
      </c>
      <c r="AF1129" s="21" t="s">
        <v>2015</v>
      </c>
      <c r="AG1129" s="21" t="s">
        <v>2015</v>
      </c>
      <c r="AH1129" s="21" t="s">
        <v>2015</v>
      </c>
      <c r="AI1129" s="21" t="s">
        <v>2015</v>
      </c>
      <c r="AJ1129" s="21" t="s">
        <v>2015</v>
      </c>
      <c r="AK1129" s="21" t="s">
        <v>2015</v>
      </c>
      <c r="AL1129" s="21" t="s">
        <v>4803</v>
      </c>
    </row>
    <row r="1130" spans="1:38" ht="15" customHeight="1">
      <c r="A1130" s="21">
        <v>159329</v>
      </c>
      <c r="B1130" s="21">
        <v>662095</v>
      </c>
      <c r="C1130" s="21" t="s">
        <v>289</v>
      </c>
      <c r="D1130" s="21" t="s">
        <v>2278</v>
      </c>
      <c r="E1130" s="21" t="s">
        <v>31</v>
      </c>
      <c r="F1130" s="21" t="s">
        <v>4874</v>
      </c>
      <c r="G1130" s="21" t="s">
        <v>2340</v>
      </c>
      <c r="H1130" s="21" t="s">
        <v>2341</v>
      </c>
      <c r="I1130" s="21" t="s">
        <v>2015</v>
      </c>
      <c r="J1130" s="21" t="s">
        <v>2342</v>
      </c>
      <c r="K1130" s="21" t="s">
        <v>1856</v>
      </c>
      <c r="L1130" s="21" t="s">
        <v>4444</v>
      </c>
      <c r="M1130" s="21" t="s">
        <v>4445</v>
      </c>
      <c r="N1130" s="21" t="s">
        <v>4446</v>
      </c>
      <c r="O1130" s="21" t="s">
        <v>2345</v>
      </c>
      <c r="P1130" s="21" t="s">
        <v>4447</v>
      </c>
      <c r="Q1130" s="21">
        <v>95</v>
      </c>
      <c r="R1130" s="21">
        <v>27</v>
      </c>
      <c r="S1130" s="21">
        <v>231</v>
      </c>
      <c r="T1130" s="21">
        <v>353</v>
      </c>
      <c r="U1130" s="21">
        <v>0.26910000000000001</v>
      </c>
      <c r="V1130" s="21">
        <v>7.6499999999999999E-2</v>
      </c>
      <c r="W1130" s="21">
        <v>0.34560000000000002</v>
      </c>
      <c r="X1130" s="21" t="s">
        <v>2015</v>
      </c>
      <c r="Y1130" s="21" t="s">
        <v>2342</v>
      </c>
      <c r="Z1130" s="21" t="s">
        <v>2342</v>
      </c>
      <c r="AA1130" s="21" t="s">
        <v>2342</v>
      </c>
      <c r="AB1130" s="21" t="s">
        <v>2342</v>
      </c>
      <c r="AC1130" s="21" t="s">
        <v>2342</v>
      </c>
      <c r="AD1130" s="21" t="s">
        <v>2342</v>
      </c>
      <c r="AE1130" s="21" t="s">
        <v>2015</v>
      </c>
      <c r="AF1130" s="21" t="s">
        <v>2015</v>
      </c>
      <c r="AG1130" s="21" t="s">
        <v>2015</v>
      </c>
      <c r="AH1130" s="21" t="s">
        <v>2015</v>
      </c>
      <c r="AI1130" s="21" t="s">
        <v>2015</v>
      </c>
      <c r="AJ1130" s="21" t="s">
        <v>2015</v>
      </c>
      <c r="AK1130" s="21" t="s">
        <v>2015</v>
      </c>
      <c r="AL1130" s="21" t="s">
        <v>4803</v>
      </c>
    </row>
    <row r="1131" spans="1:38" ht="15" customHeight="1">
      <c r="A1131" s="21">
        <v>159329</v>
      </c>
      <c r="B1131" s="21">
        <v>662096</v>
      </c>
      <c r="C1131" s="21" t="s">
        <v>289</v>
      </c>
      <c r="D1131" s="21" t="s">
        <v>2278</v>
      </c>
      <c r="E1131" s="21" t="s">
        <v>31</v>
      </c>
      <c r="F1131" s="21" t="s">
        <v>4874</v>
      </c>
      <c r="G1131" s="21" t="s">
        <v>2340</v>
      </c>
      <c r="H1131" s="21" t="s">
        <v>2341</v>
      </c>
      <c r="I1131" s="21" t="s">
        <v>2015</v>
      </c>
      <c r="J1131" s="21" t="s">
        <v>2342</v>
      </c>
      <c r="K1131" s="21" t="s">
        <v>1854</v>
      </c>
      <c r="L1131" s="21" t="s">
        <v>4441</v>
      </c>
      <c r="M1131" s="21"/>
      <c r="N1131" s="21" t="s">
        <v>2814</v>
      </c>
      <c r="O1131" s="21" t="s">
        <v>2345</v>
      </c>
      <c r="P1131" s="21" t="s">
        <v>4414</v>
      </c>
      <c r="Q1131" s="21">
        <v>60</v>
      </c>
      <c r="R1131" s="21">
        <v>26</v>
      </c>
      <c r="S1131" s="21">
        <v>294</v>
      </c>
      <c r="T1131" s="21">
        <v>380</v>
      </c>
      <c r="U1131" s="21">
        <v>0.15790000000000001</v>
      </c>
      <c r="V1131" s="21">
        <v>6.8400000000000002E-2</v>
      </c>
      <c r="W1131" s="21">
        <v>0.2263</v>
      </c>
      <c r="X1131" s="21" t="s">
        <v>2015</v>
      </c>
      <c r="Y1131" s="21" t="s">
        <v>2342</v>
      </c>
      <c r="Z1131" s="21" t="s">
        <v>2342</v>
      </c>
      <c r="AA1131" s="21" t="s">
        <v>2342</v>
      </c>
      <c r="AB1131" s="21" t="s">
        <v>2342</v>
      </c>
      <c r="AC1131" s="21" t="s">
        <v>2342</v>
      </c>
      <c r="AD1131" s="21" t="s">
        <v>2342</v>
      </c>
      <c r="AE1131" s="21" t="s">
        <v>2015</v>
      </c>
      <c r="AF1131" s="21" t="s">
        <v>2015</v>
      </c>
      <c r="AG1131" s="21" t="s">
        <v>2015</v>
      </c>
      <c r="AH1131" s="21" t="s">
        <v>2015</v>
      </c>
      <c r="AI1131" s="21" t="s">
        <v>2015</v>
      </c>
      <c r="AJ1131" s="21" t="s">
        <v>2015</v>
      </c>
      <c r="AK1131" s="21" t="s">
        <v>2015</v>
      </c>
      <c r="AL1131" s="21" t="s">
        <v>4803</v>
      </c>
    </row>
    <row r="1132" spans="1:38" ht="15" customHeight="1">
      <c r="A1132" s="21">
        <v>159329</v>
      </c>
      <c r="B1132" s="21">
        <v>662097</v>
      </c>
      <c r="C1132" s="21" t="s">
        <v>289</v>
      </c>
      <c r="D1132" s="21" t="s">
        <v>2278</v>
      </c>
      <c r="E1132" s="21" t="s">
        <v>31</v>
      </c>
      <c r="F1132" s="21" t="s">
        <v>4874</v>
      </c>
      <c r="G1132" s="21" t="s">
        <v>2340</v>
      </c>
      <c r="H1132" s="21" t="s">
        <v>2341</v>
      </c>
      <c r="I1132" s="21" t="s">
        <v>2015</v>
      </c>
      <c r="J1132" s="21" t="s">
        <v>2342</v>
      </c>
      <c r="K1132" s="21" t="s">
        <v>1860</v>
      </c>
      <c r="L1132" s="21" t="s">
        <v>4451</v>
      </c>
      <c r="M1132" s="21"/>
      <c r="N1132" s="21" t="s">
        <v>4413</v>
      </c>
      <c r="O1132" s="21" t="s">
        <v>2345</v>
      </c>
      <c r="P1132" s="21" t="s">
        <v>4414</v>
      </c>
      <c r="Q1132" s="21">
        <v>78</v>
      </c>
      <c r="R1132" s="21">
        <v>24</v>
      </c>
      <c r="S1132" s="21">
        <v>270</v>
      </c>
      <c r="T1132" s="21">
        <v>372</v>
      </c>
      <c r="U1132" s="21">
        <v>0.2097</v>
      </c>
      <c r="V1132" s="21">
        <v>6.4500000000000002E-2</v>
      </c>
      <c r="W1132" s="21">
        <v>0.2742</v>
      </c>
      <c r="X1132" s="21" t="s">
        <v>2015</v>
      </c>
      <c r="Y1132" s="21" t="s">
        <v>2342</v>
      </c>
      <c r="Z1132" s="21" t="s">
        <v>2342</v>
      </c>
      <c r="AA1132" s="21" t="s">
        <v>2342</v>
      </c>
      <c r="AB1132" s="21" t="s">
        <v>2342</v>
      </c>
      <c r="AC1132" s="21" t="s">
        <v>2342</v>
      </c>
      <c r="AD1132" s="21" t="s">
        <v>2342</v>
      </c>
      <c r="AE1132" s="21" t="s">
        <v>2015</v>
      </c>
      <c r="AF1132" s="21" t="s">
        <v>2015</v>
      </c>
      <c r="AG1132" s="21" t="s">
        <v>2015</v>
      </c>
      <c r="AH1132" s="21" t="s">
        <v>2015</v>
      </c>
      <c r="AI1132" s="21" t="s">
        <v>2015</v>
      </c>
      <c r="AJ1132" s="21" t="s">
        <v>2015</v>
      </c>
      <c r="AK1132" s="21" t="s">
        <v>2015</v>
      </c>
      <c r="AL1132" s="21" t="s">
        <v>4803</v>
      </c>
    </row>
    <row r="1133" spans="1:38" ht="15" customHeight="1">
      <c r="A1133" s="21">
        <v>159329</v>
      </c>
      <c r="B1133" s="21">
        <v>662098</v>
      </c>
      <c r="C1133" s="21" t="s">
        <v>289</v>
      </c>
      <c r="D1133" s="21" t="s">
        <v>2278</v>
      </c>
      <c r="E1133" s="21" t="s">
        <v>31</v>
      </c>
      <c r="F1133" s="21" t="s">
        <v>4874</v>
      </c>
      <c r="G1133" s="21" t="s">
        <v>2340</v>
      </c>
      <c r="H1133" s="21" t="s">
        <v>2341</v>
      </c>
      <c r="I1133" s="21" t="s">
        <v>2015</v>
      </c>
      <c r="J1133" s="21" t="s">
        <v>2342</v>
      </c>
      <c r="K1133" s="21" t="s">
        <v>4791</v>
      </c>
      <c r="L1133" s="21" t="s">
        <v>4442</v>
      </c>
      <c r="M1133" s="21"/>
      <c r="N1133" s="21" t="s">
        <v>4413</v>
      </c>
      <c r="O1133" s="21" t="s">
        <v>2345</v>
      </c>
      <c r="P1133" s="21" t="s">
        <v>4414</v>
      </c>
      <c r="Q1133" s="21">
        <v>208</v>
      </c>
      <c r="R1133" s="21">
        <v>51</v>
      </c>
      <c r="S1133" s="21">
        <v>491</v>
      </c>
      <c r="T1133" s="21">
        <v>750</v>
      </c>
      <c r="U1133" s="21">
        <v>0.27729999999999999</v>
      </c>
      <c r="V1133" s="21">
        <v>6.8000000000000005E-2</v>
      </c>
      <c r="W1133" s="21">
        <v>0.3453</v>
      </c>
      <c r="X1133" s="21" t="s">
        <v>2015</v>
      </c>
      <c r="Y1133" s="21" t="s">
        <v>2015</v>
      </c>
      <c r="Z1133" s="21" t="s">
        <v>2015</v>
      </c>
      <c r="AA1133" s="21" t="s">
        <v>2015</v>
      </c>
      <c r="AB1133" s="21" t="s">
        <v>2015</v>
      </c>
      <c r="AC1133" s="21" t="s">
        <v>2015</v>
      </c>
      <c r="AD1133" s="21" t="s">
        <v>2015</v>
      </c>
      <c r="AE1133" s="21" t="s">
        <v>2342</v>
      </c>
      <c r="AF1133" s="21" t="s">
        <v>2342</v>
      </c>
      <c r="AG1133" s="21" t="s">
        <v>2342</v>
      </c>
      <c r="AH1133" s="21" t="s">
        <v>2015</v>
      </c>
      <c r="AI1133" s="21" t="s">
        <v>2015</v>
      </c>
      <c r="AJ1133" s="21" t="s">
        <v>2015</v>
      </c>
      <c r="AK1133" s="21" t="s">
        <v>2015</v>
      </c>
      <c r="AL1133" s="21" t="s">
        <v>4803</v>
      </c>
    </row>
    <row r="1134" spans="1:38" ht="15" customHeight="1">
      <c r="A1134" s="21">
        <v>159329</v>
      </c>
      <c r="B1134" s="21">
        <v>662099</v>
      </c>
      <c r="C1134" s="21" t="s">
        <v>289</v>
      </c>
      <c r="D1134" s="21" t="s">
        <v>2278</v>
      </c>
      <c r="E1134" s="21" t="s">
        <v>31</v>
      </c>
      <c r="F1134" s="21" t="s">
        <v>4874</v>
      </c>
      <c r="G1134" s="21" t="s">
        <v>2340</v>
      </c>
      <c r="H1134" s="21" t="s">
        <v>2341</v>
      </c>
      <c r="I1134" s="21" t="s">
        <v>2015</v>
      </c>
      <c r="J1134" s="21" t="s">
        <v>2342</v>
      </c>
      <c r="K1134" s="21" t="s">
        <v>1861</v>
      </c>
      <c r="L1134" s="21" t="s">
        <v>4452</v>
      </c>
      <c r="M1134" s="21"/>
      <c r="N1134" s="21" t="s">
        <v>4413</v>
      </c>
      <c r="O1134" s="21" t="s">
        <v>2345</v>
      </c>
      <c r="P1134" s="21" t="s">
        <v>4414</v>
      </c>
      <c r="Q1134" s="21">
        <v>124</v>
      </c>
      <c r="R1134" s="21">
        <v>41</v>
      </c>
      <c r="S1134" s="21">
        <v>451</v>
      </c>
      <c r="T1134" s="21">
        <v>616</v>
      </c>
      <c r="U1134" s="21">
        <v>0.20130000000000001</v>
      </c>
      <c r="V1134" s="21">
        <v>6.6600000000000006E-2</v>
      </c>
      <c r="W1134" s="21">
        <v>0.26790000000000003</v>
      </c>
      <c r="X1134" s="21" t="s">
        <v>2015</v>
      </c>
      <c r="Y1134" s="21" t="s">
        <v>2015</v>
      </c>
      <c r="Z1134" s="21" t="s">
        <v>2015</v>
      </c>
      <c r="AA1134" s="21" t="s">
        <v>2015</v>
      </c>
      <c r="AB1134" s="21" t="s">
        <v>2015</v>
      </c>
      <c r="AC1134" s="21" t="s">
        <v>2015</v>
      </c>
      <c r="AD1134" s="21" t="s">
        <v>2015</v>
      </c>
      <c r="AE1134" s="21" t="s">
        <v>2342</v>
      </c>
      <c r="AF1134" s="21" t="s">
        <v>2342</v>
      </c>
      <c r="AG1134" s="21" t="s">
        <v>2342</v>
      </c>
      <c r="AH1134" s="21" t="s">
        <v>2015</v>
      </c>
      <c r="AI1134" s="21" t="s">
        <v>2015</v>
      </c>
      <c r="AJ1134" s="21" t="s">
        <v>2015</v>
      </c>
      <c r="AK1134" s="21" t="s">
        <v>2015</v>
      </c>
      <c r="AL1134" s="21" t="s">
        <v>4803</v>
      </c>
    </row>
    <row r="1135" spans="1:38" ht="15" customHeight="1">
      <c r="A1135" s="21">
        <v>159329</v>
      </c>
      <c r="B1135" s="21">
        <v>662101</v>
      </c>
      <c r="C1135" s="21" t="s">
        <v>289</v>
      </c>
      <c r="D1135" s="21" t="s">
        <v>2278</v>
      </c>
      <c r="E1135" s="21" t="s">
        <v>31</v>
      </c>
      <c r="F1135" s="21" t="s">
        <v>4874</v>
      </c>
      <c r="G1135" s="21" t="s">
        <v>2340</v>
      </c>
      <c r="H1135" s="21" t="s">
        <v>2341</v>
      </c>
      <c r="I1135" s="21" t="s">
        <v>2015</v>
      </c>
      <c r="J1135" s="21" t="s">
        <v>2342</v>
      </c>
      <c r="K1135" s="21" t="s">
        <v>1859</v>
      </c>
      <c r="L1135" s="21" t="s">
        <v>4450</v>
      </c>
      <c r="M1135" s="21"/>
      <c r="N1135" s="21" t="s">
        <v>4413</v>
      </c>
      <c r="O1135" s="21" t="s">
        <v>2345</v>
      </c>
      <c r="P1135" s="21" t="s">
        <v>3715</v>
      </c>
      <c r="Q1135" s="21">
        <v>185</v>
      </c>
      <c r="R1135" s="21">
        <v>71</v>
      </c>
      <c r="S1135" s="21">
        <v>845</v>
      </c>
      <c r="T1135" s="21">
        <v>1101</v>
      </c>
      <c r="U1135" s="21">
        <v>0.16800000000000001</v>
      </c>
      <c r="V1135" s="21">
        <v>6.4500000000000002E-2</v>
      </c>
      <c r="W1135" s="21">
        <v>0.23250000000000001</v>
      </c>
      <c r="X1135" s="21" t="s">
        <v>2015</v>
      </c>
      <c r="Y1135" s="21" t="s">
        <v>2015</v>
      </c>
      <c r="Z1135" s="21" t="s">
        <v>2015</v>
      </c>
      <c r="AA1135" s="21" t="s">
        <v>2015</v>
      </c>
      <c r="AB1135" s="21" t="s">
        <v>2015</v>
      </c>
      <c r="AC1135" s="21" t="s">
        <v>2015</v>
      </c>
      <c r="AD1135" s="21" t="s">
        <v>2015</v>
      </c>
      <c r="AE1135" s="21" t="s">
        <v>2015</v>
      </c>
      <c r="AF1135" s="21" t="s">
        <v>2015</v>
      </c>
      <c r="AG1135" s="21" t="s">
        <v>2015</v>
      </c>
      <c r="AH1135" s="21" t="s">
        <v>2342</v>
      </c>
      <c r="AI1135" s="21" t="s">
        <v>2342</v>
      </c>
      <c r="AJ1135" s="21" t="s">
        <v>2342</v>
      </c>
      <c r="AK1135" s="21" t="s">
        <v>2342</v>
      </c>
      <c r="AL1135" s="21" t="s">
        <v>4803</v>
      </c>
    </row>
    <row r="1136" spans="1:38" ht="15" customHeight="1">
      <c r="A1136" s="21">
        <v>159329</v>
      </c>
      <c r="B1136" s="21">
        <v>662102</v>
      </c>
      <c r="C1136" s="21" t="s">
        <v>289</v>
      </c>
      <c r="D1136" s="21" t="s">
        <v>2278</v>
      </c>
      <c r="E1136" s="21" t="s">
        <v>31</v>
      </c>
      <c r="F1136" s="21" t="s">
        <v>4874</v>
      </c>
      <c r="G1136" s="21" t="s">
        <v>2340</v>
      </c>
      <c r="H1136" s="21" t="s">
        <v>2341</v>
      </c>
      <c r="I1136" s="21" t="s">
        <v>2015</v>
      </c>
      <c r="J1136" s="21" t="s">
        <v>2342</v>
      </c>
      <c r="K1136" s="21" t="s">
        <v>4790</v>
      </c>
      <c r="L1136" s="21" t="s">
        <v>4440</v>
      </c>
      <c r="M1136" s="21"/>
      <c r="N1136" s="21" t="s">
        <v>2814</v>
      </c>
      <c r="O1136" s="21" t="s">
        <v>2345</v>
      </c>
      <c r="P1136" s="21" t="s">
        <v>4414</v>
      </c>
      <c r="Q1136" s="21">
        <v>170</v>
      </c>
      <c r="R1136" s="21">
        <v>53</v>
      </c>
      <c r="S1136" s="21">
        <v>618</v>
      </c>
      <c r="T1136" s="21">
        <v>841</v>
      </c>
      <c r="U1136" s="21">
        <v>0.2021</v>
      </c>
      <c r="V1136" s="21">
        <v>6.3E-2</v>
      </c>
      <c r="W1136" s="21">
        <v>0.26519999999999999</v>
      </c>
      <c r="X1136" s="21" t="s">
        <v>2015</v>
      </c>
      <c r="Y1136" s="21" t="s">
        <v>2015</v>
      </c>
      <c r="Z1136" s="21" t="s">
        <v>2015</v>
      </c>
      <c r="AA1136" s="21" t="s">
        <v>2015</v>
      </c>
      <c r="AB1136" s="21" t="s">
        <v>2015</v>
      </c>
      <c r="AC1136" s="21" t="s">
        <v>2015</v>
      </c>
      <c r="AD1136" s="21" t="s">
        <v>2015</v>
      </c>
      <c r="AE1136" s="21" t="s">
        <v>2015</v>
      </c>
      <c r="AF1136" s="21" t="s">
        <v>2015</v>
      </c>
      <c r="AG1136" s="21" t="s">
        <v>2015</v>
      </c>
      <c r="AH1136" s="21" t="s">
        <v>2342</v>
      </c>
      <c r="AI1136" s="21" t="s">
        <v>2342</v>
      </c>
      <c r="AJ1136" s="21" t="s">
        <v>2342</v>
      </c>
      <c r="AK1136" s="21" t="s">
        <v>2342</v>
      </c>
      <c r="AL1136" s="21" t="s">
        <v>4803</v>
      </c>
    </row>
    <row r="1137" spans="1:38" ht="15" customHeight="1">
      <c r="A1137" s="21">
        <v>159977</v>
      </c>
      <c r="B1137" s="21">
        <v>662103</v>
      </c>
      <c r="C1137" s="21" t="s">
        <v>298</v>
      </c>
      <c r="D1137" s="21" t="s">
        <v>2287</v>
      </c>
      <c r="E1137" s="21" t="s">
        <v>23</v>
      </c>
      <c r="F1137" s="21" t="s">
        <v>4865</v>
      </c>
      <c r="G1137" s="21" t="s">
        <v>2340</v>
      </c>
      <c r="H1137" s="21" t="s">
        <v>2341</v>
      </c>
      <c r="I1137" s="21" t="s">
        <v>2015</v>
      </c>
      <c r="J1137" s="21" t="s">
        <v>2342</v>
      </c>
      <c r="K1137" s="21" t="s">
        <v>1918</v>
      </c>
      <c r="L1137" s="21" t="s">
        <v>5333</v>
      </c>
      <c r="M1137" s="21" t="s">
        <v>5335</v>
      </c>
      <c r="N1137" s="21" t="s">
        <v>23</v>
      </c>
      <c r="O1137" s="21" t="s">
        <v>2345</v>
      </c>
      <c r="P1137" s="21" t="s">
        <v>4520</v>
      </c>
      <c r="Q1137" s="21">
        <v>874</v>
      </c>
      <c r="R1137" s="21">
        <v>0</v>
      </c>
      <c r="S1137" s="21">
        <v>755</v>
      </c>
      <c r="T1137" s="21">
        <v>1629</v>
      </c>
      <c r="U1137" s="21">
        <v>0.53649999999999998</v>
      </c>
      <c r="V1137" s="21">
        <v>0</v>
      </c>
      <c r="W1137" s="21">
        <v>0.53649999999999998</v>
      </c>
      <c r="X1137" s="21" t="s">
        <v>2015</v>
      </c>
      <c r="Y1137" s="21" t="s">
        <v>2015</v>
      </c>
      <c r="Z1137" s="21" t="s">
        <v>2015</v>
      </c>
      <c r="AA1137" s="21" t="s">
        <v>2015</v>
      </c>
      <c r="AB1137" s="21" t="s">
        <v>2015</v>
      </c>
      <c r="AC1137" s="21" t="s">
        <v>2015</v>
      </c>
      <c r="AD1137" s="21" t="s">
        <v>2015</v>
      </c>
      <c r="AE1137" s="21" t="s">
        <v>2015</v>
      </c>
      <c r="AF1137" s="21" t="s">
        <v>2015</v>
      </c>
      <c r="AG1137" s="21" t="s">
        <v>2015</v>
      </c>
      <c r="AH1137" s="21" t="s">
        <v>2342</v>
      </c>
      <c r="AI1137" s="21" t="s">
        <v>2342</v>
      </c>
      <c r="AJ1137" s="21" t="s">
        <v>2342</v>
      </c>
      <c r="AK1137" s="21" t="s">
        <v>2342</v>
      </c>
      <c r="AL1137" s="21" t="s">
        <v>4802</v>
      </c>
    </row>
    <row r="1138" spans="1:38" ht="15" customHeight="1">
      <c r="A1138" s="21">
        <v>159977</v>
      </c>
      <c r="B1138" s="21">
        <v>662104</v>
      </c>
      <c r="C1138" s="21" t="s">
        <v>298</v>
      </c>
      <c r="D1138" s="21" t="s">
        <v>2287</v>
      </c>
      <c r="E1138" s="21" t="s">
        <v>23</v>
      </c>
      <c r="F1138" s="21" t="s">
        <v>4865</v>
      </c>
      <c r="G1138" s="21" t="s">
        <v>2340</v>
      </c>
      <c r="H1138" s="21" t="s">
        <v>2341</v>
      </c>
      <c r="I1138" s="21" t="s">
        <v>2015</v>
      </c>
      <c r="J1138" s="21" t="s">
        <v>2342</v>
      </c>
      <c r="K1138" s="21" t="s">
        <v>1913</v>
      </c>
      <c r="L1138" s="21" t="s">
        <v>4521</v>
      </c>
      <c r="M1138" s="21"/>
      <c r="N1138" s="21" t="s">
        <v>23</v>
      </c>
      <c r="O1138" s="21" t="s">
        <v>2345</v>
      </c>
      <c r="P1138" s="21" t="s">
        <v>4520</v>
      </c>
      <c r="Q1138" s="21">
        <v>387</v>
      </c>
      <c r="R1138" s="21">
        <v>0</v>
      </c>
      <c r="S1138" s="21">
        <v>176</v>
      </c>
      <c r="T1138" s="21">
        <v>563</v>
      </c>
      <c r="U1138" s="21">
        <v>0.68740000000000001</v>
      </c>
      <c r="V1138" s="21">
        <v>0</v>
      </c>
      <c r="W1138" s="21">
        <v>0.68740000000000001</v>
      </c>
      <c r="X1138" s="21" t="s">
        <v>2015</v>
      </c>
      <c r="Y1138" s="21" t="s">
        <v>2015</v>
      </c>
      <c r="Z1138" s="21" t="s">
        <v>2015</v>
      </c>
      <c r="AA1138" s="21" t="s">
        <v>2015</v>
      </c>
      <c r="AB1138" s="21" t="s">
        <v>2015</v>
      </c>
      <c r="AC1138" s="21" t="s">
        <v>2015</v>
      </c>
      <c r="AD1138" s="21" t="s">
        <v>2015</v>
      </c>
      <c r="AE1138" s="21" t="s">
        <v>2342</v>
      </c>
      <c r="AF1138" s="21" t="s">
        <v>2342</v>
      </c>
      <c r="AG1138" s="21" t="s">
        <v>2342</v>
      </c>
      <c r="AH1138" s="21" t="s">
        <v>2015</v>
      </c>
      <c r="AI1138" s="21" t="s">
        <v>2015</v>
      </c>
      <c r="AJ1138" s="21" t="s">
        <v>2015</v>
      </c>
      <c r="AK1138" s="21" t="s">
        <v>2015</v>
      </c>
      <c r="AL1138" s="21" t="s">
        <v>4802</v>
      </c>
    </row>
    <row r="1139" spans="1:38" ht="15" customHeight="1">
      <c r="A1139" s="21">
        <v>159977</v>
      </c>
      <c r="B1139" s="21">
        <v>662105</v>
      </c>
      <c r="C1139" s="21" t="s">
        <v>298</v>
      </c>
      <c r="D1139" s="21" t="s">
        <v>2287</v>
      </c>
      <c r="E1139" s="21" t="s">
        <v>23</v>
      </c>
      <c r="F1139" s="21" t="s">
        <v>4865</v>
      </c>
      <c r="G1139" s="21" t="s">
        <v>2340</v>
      </c>
      <c r="H1139" s="21" t="s">
        <v>2341</v>
      </c>
      <c r="I1139" s="21" t="s">
        <v>2015</v>
      </c>
      <c r="J1139" s="21" t="s">
        <v>2342</v>
      </c>
      <c r="K1139" s="21" t="s">
        <v>1751</v>
      </c>
      <c r="L1139" s="21" t="s">
        <v>4522</v>
      </c>
      <c r="M1139" s="21"/>
      <c r="N1139" s="21" t="s">
        <v>23</v>
      </c>
      <c r="O1139" s="21" t="s">
        <v>2345</v>
      </c>
      <c r="P1139" s="21" t="s">
        <v>4520</v>
      </c>
      <c r="Q1139" s="21">
        <v>453</v>
      </c>
      <c r="R1139" s="21">
        <v>0</v>
      </c>
      <c r="S1139" s="21">
        <v>159</v>
      </c>
      <c r="T1139" s="21">
        <v>612</v>
      </c>
      <c r="U1139" s="21">
        <v>0.74019999999999997</v>
      </c>
      <c r="V1139" s="21">
        <v>0</v>
      </c>
      <c r="W1139" s="21">
        <v>0.74019999999999997</v>
      </c>
      <c r="X1139" s="21" t="s">
        <v>2015</v>
      </c>
      <c r="Y1139" s="21" t="s">
        <v>2015</v>
      </c>
      <c r="Z1139" s="21" t="s">
        <v>2015</v>
      </c>
      <c r="AA1139" s="21" t="s">
        <v>2015</v>
      </c>
      <c r="AB1139" s="21" t="s">
        <v>2015</v>
      </c>
      <c r="AC1139" s="21" t="s">
        <v>2015</v>
      </c>
      <c r="AD1139" s="21" t="s">
        <v>2015</v>
      </c>
      <c r="AE1139" s="21" t="s">
        <v>2342</v>
      </c>
      <c r="AF1139" s="21" t="s">
        <v>2342</v>
      </c>
      <c r="AG1139" s="21" t="s">
        <v>2342</v>
      </c>
      <c r="AH1139" s="21" t="s">
        <v>2015</v>
      </c>
      <c r="AI1139" s="21" t="s">
        <v>2015</v>
      </c>
      <c r="AJ1139" s="21" t="s">
        <v>2015</v>
      </c>
      <c r="AK1139" s="21" t="s">
        <v>2015</v>
      </c>
      <c r="AL1139" s="21" t="s">
        <v>4802</v>
      </c>
    </row>
    <row r="1140" spans="1:38" ht="15" customHeight="1">
      <c r="A1140" s="21">
        <v>159977</v>
      </c>
      <c r="B1140" s="21">
        <v>662106</v>
      </c>
      <c r="C1140" s="21" t="s">
        <v>298</v>
      </c>
      <c r="D1140" s="21" t="s">
        <v>2287</v>
      </c>
      <c r="E1140" s="21" t="s">
        <v>23</v>
      </c>
      <c r="F1140" s="21" t="s">
        <v>4865</v>
      </c>
      <c r="G1140" s="21" t="s">
        <v>2340</v>
      </c>
      <c r="H1140" s="21" t="s">
        <v>2341</v>
      </c>
      <c r="I1140" s="21" t="s">
        <v>2015</v>
      </c>
      <c r="J1140" s="21" t="s">
        <v>2342</v>
      </c>
      <c r="K1140" s="21" t="s">
        <v>1912</v>
      </c>
      <c r="L1140" s="21" t="s">
        <v>5601</v>
      </c>
      <c r="M1140" s="21"/>
      <c r="N1140" s="21" t="s">
        <v>23</v>
      </c>
      <c r="O1140" s="21" t="s">
        <v>2345</v>
      </c>
      <c r="P1140" s="21" t="s">
        <v>4520</v>
      </c>
      <c r="Q1140" s="21">
        <v>277</v>
      </c>
      <c r="R1140" s="21">
        <v>0</v>
      </c>
      <c r="S1140" s="21">
        <v>130</v>
      </c>
      <c r="T1140" s="21">
        <v>407</v>
      </c>
      <c r="U1140" s="21">
        <v>0.68059999999999998</v>
      </c>
      <c r="V1140" s="21">
        <v>0</v>
      </c>
      <c r="W1140" s="21">
        <v>0.68059999999999998</v>
      </c>
      <c r="X1140" s="21" t="s">
        <v>2015</v>
      </c>
      <c r="Y1140" s="21" t="s">
        <v>2342</v>
      </c>
      <c r="Z1140" s="21" t="s">
        <v>2342</v>
      </c>
      <c r="AA1140" s="21" t="s">
        <v>2342</v>
      </c>
      <c r="AB1140" s="21" t="s">
        <v>2342</v>
      </c>
      <c r="AC1140" s="21" t="s">
        <v>2342</v>
      </c>
      <c r="AD1140" s="21" t="s">
        <v>2342</v>
      </c>
      <c r="AE1140" s="21" t="s">
        <v>2015</v>
      </c>
      <c r="AF1140" s="21" t="s">
        <v>2015</v>
      </c>
      <c r="AG1140" s="21" t="s">
        <v>2015</v>
      </c>
      <c r="AH1140" s="21" t="s">
        <v>2015</v>
      </c>
      <c r="AI1140" s="21" t="s">
        <v>2015</v>
      </c>
      <c r="AJ1140" s="21" t="s">
        <v>2015</v>
      </c>
      <c r="AK1140" s="21" t="s">
        <v>2015</v>
      </c>
      <c r="AL1140" s="21" t="s">
        <v>4802</v>
      </c>
    </row>
    <row r="1141" spans="1:38" ht="15" customHeight="1">
      <c r="A1141" s="21">
        <v>159977</v>
      </c>
      <c r="B1141" s="21">
        <v>662108</v>
      </c>
      <c r="C1141" s="21" t="s">
        <v>298</v>
      </c>
      <c r="D1141" s="21" t="s">
        <v>2287</v>
      </c>
      <c r="E1141" s="21" t="s">
        <v>23</v>
      </c>
      <c r="F1141" s="21" t="s">
        <v>4865</v>
      </c>
      <c r="G1141" s="21" t="s">
        <v>2340</v>
      </c>
      <c r="H1141" s="21" t="s">
        <v>2341</v>
      </c>
      <c r="I1141" s="21" t="s">
        <v>2015</v>
      </c>
      <c r="J1141" s="21" t="s">
        <v>2342</v>
      </c>
      <c r="K1141" s="21" t="s">
        <v>494</v>
      </c>
      <c r="L1141" s="21" t="s">
        <v>5334</v>
      </c>
      <c r="M1141" s="21"/>
      <c r="N1141" s="21" t="s">
        <v>23</v>
      </c>
      <c r="O1141" s="21" t="s">
        <v>2345</v>
      </c>
      <c r="P1141" s="21" t="s">
        <v>4520</v>
      </c>
      <c r="Q1141" s="21">
        <v>325</v>
      </c>
      <c r="R1141" s="21">
        <v>0</v>
      </c>
      <c r="S1141" s="21">
        <v>115</v>
      </c>
      <c r="T1141" s="21">
        <v>440</v>
      </c>
      <c r="U1141" s="21">
        <v>0.73860000000000003</v>
      </c>
      <c r="V1141" s="21">
        <v>0</v>
      </c>
      <c r="W1141" s="21">
        <v>0.73860000000000003</v>
      </c>
      <c r="X1141" s="21" t="s">
        <v>2015</v>
      </c>
      <c r="Y1141" s="21" t="s">
        <v>2342</v>
      </c>
      <c r="Z1141" s="21" t="s">
        <v>2342</v>
      </c>
      <c r="AA1141" s="21" t="s">
        <v>2342</v>
      </c>
      <c r="AB1141" s="21" t="s">
        <v>2342</v>
      </c>
      <c r="AC1141" s="21" t="s">
        <v>2342</v>
      </c>
      <c r="AD1141" s="21" t="s">
        <v>2342</v>
      </c>
      <c r="AE1141" s="21" t="s">
        <v>2015</v>
      </c>
      <c r="AF1141" s="21" t="s">
        <v>2015</v>
      </c>
      <c r="AG1141" s="21" t="s">
        <v>2015</v>
      </c>
      <c r="AH1141" s="21" t="s">
        <v>2015</v>
      </c>
      <c r="AI1141" s="21" t="s">
        <v>2015</v>
      </c>
      <c r="AJ1141" s="21" t="s">
        <v>2015</v>
      </c>
      <c r="AK1141" s="21" t="s">
        <v>2015</v>
      </c>
      <c r="AL1141" s="21" t="s">
        <v>4802</v>
      </c>
    </row>
    <row r="1142" spans="1:38" ht="15" customHeight="1">
      <c r="A1142" s="21">
        <v>159977</v>
      </c>
      <c r="B1142" s="21">
        <v>662110</v>
      </c>
      <c r="C1142" s="21" t="s">
        <v>298</v>
      </c>
      <c r="D1142" s="21" t="s">
        <v>2287</v>
      </c>
      <c r="E1142" s="21" t="s">
        <v>23</v>
      </c>
      <c r="F1142" s="21" t="s">
        <v>4865</v>
      </c>
      <c r="G1142" s="21" t="s">
        <v>2340</v>
      </c>
      <c r="H1142" s="21" t="s">
        <v>2341</v>
      </c>
      <c r="I1142" s="21" t="s">
        <v>2015</v>
      </c>
      <c r="J1142" s="21" t="s">
        <v>2342</v>
      </c>
      <c r="K1142" s="21" t="s">
        <v>1916</v>
      </c>
      <c r="L1142" s="21" t="s">
        <v>5333</v>
      </c>
      <c r="M1142" s="21" t="s">
        <v>5335</v>
      </c>
      <c r="N1142" s="21" t="s">
        <v>23</v>
      </c>
      <c r="O1142" s="21" t="s">
        <v>2345</v>
      </c>
      <c r="P1142" s="21" t="s">
        <v>4520</v>
      </c>
      <c r="Q1142" s="21">
        <v>295</v>
      </c>
      <c r="R1142" s="21">
        <v>0</v>
      </c>
      <c r="S1142" s="21">
        <v>218</v>
      </c>
      <c r="T1142" s="21">
        <v>513</v>
      </c>
      <c r="U1142" s="21">
        <v>0.57499999999999996</v>
      </c>
      <c r="V1142" s="21">
        <v>0</v>
      </c>
      <c r="W1142" s="21">
        <v>0.57499999999999996</v>
      </c>
      <c r="X1142" s="21" t="s">
        <v>2015</v>
      </c>
      <c r="Y1142" s="21" t="s">
        <v>2342</v>
      </c>
      <c r="Z1142" s="21" t="s">
        <v>2342</v>
      </c>
      <c r="AA1142" s="21" t="s">
        <v>2342</v>
      </c>
      <c r="AB1142" s="21" t="s">
        <v>2342</v>
      </c>
      <c r="AC1142" s="21" t="s">
        <v>2342</v>
      </c>
      <c r="AD1142" s="21" t="s">
        <v>2342</v>
      </c>
      <c r="AE1142" s="21" t="s">
        <v>2015</v>
      </c>
      <c r="AF1142" s="21" t="s">
        <v>2015</v>
      </c>
      <c r="AG1142" s="21" t="s">
        <v>2015</v>
      </c>
      <c r="AH1142" s="21" t="s">
        <v>2015</v>
      </c>
      <c r="AI1142" s="21" t="s">
        <v>2015</v>
      </c>
      <c r="AJ1142" s="21" t="s">
        <v>2015</v>
      </c>
      <c r="AK1142" s="21" t="s">
        <v>2015</v>
      </c>
      <c r="AL1142" s="21" t="s">
        <v>4802</v>
      </c>
    </row>
    <row r="1143" spans="1:38" ht="15" customHeight="1">
      <c r="A1143" s="21">
        <v>159977</v>
      </c>
      <c r="B1143" s="21">
        <v>662111</v>
      </c>
      <c r="C1143" s="21" t="s">
        <v>298</v>
      </c>
      <c r="D1143" s="21" t="s">
        <v>2287</v>
      </c>
      <c r="E1143" s="21" t="s">
        <v>23</v>
      </c>
      <c r="F1143" s="21" t="s">
        <v>4865</v>
      </c>
      <c r="G1143" s="21" t="s">
        <v>2340</v>
      </c>
      <c r="H1143" s="21" t="s">
        <v>2341</v>
      </c>
      <c r="I1143" s="21" t="s">
        <v>2015</v>
      </c>
      <c r="J1143" s="21" t="s">
        <v>2342</v>
      </c>
      <c r="K1143" s="21" t="s">
        <v>1917</v>
      </c>
      <c r="L1143" s="21" t="s">
        <v>5602</v>
      </c>
      <c r="M1143" s="21" t="s">
        <v>5336</v>
      </c>
      <c r="N1143" s="21" t="s">
        <v>23</v>
      </c>
      <c r="O1143" s="21" t="s">
        <v>2345</v>
      </c>
      <c r="P1143" s="21" t="s">
        <v>4520</v>
      </c>
      <c r="Q1143" s="21">
        <v>358</v>
      </c>
      <c r="R1143" s="21">
        <v>0</v>
      </c>
      <c r="S1143" s="21">
        <v>12</v>
      </c>
      <c r="T1143" s="21">
        <v>370</v>
      </c>
      <c r="U1143" s="21">
        <v>0.96760000000000002</v>
      </c>
      <c r="V1143" s="21">
        <v>0</v>
      </c>
      <c r="W1143" s="21">
        <v>0.96760000000000002</v>
      </c>
      <c r="X1143" s="21" t="s">
        <v>2015</v>
      </c>
      <c r="Y1143" s="21" t="s">
        <v>2342</v>
      </c>
      <c r="Z1143" s="21" t="s">
        <v>2342</v>
      </c>
      <c r="AA1143" s="21" t="s">
        <v>2342</v>
      </c>
      <c r="AB1143" s="21" t="s">
        <v>2342</v>
      </c>
      <c r="AC1143" s="21" t="s">
        <v>2342</v>
      </c>
      <c r="AD1143" s="21" t="s">
        <v>2342</v>
      </c>
      <c r="AE1143" s="21" t="s">
        <v>2015</v>
      </c>
      <c r="AF1143" s="21" t="s">
        <v>2015</v>
      </c>
      <c r="AG1143" s="21" t="s">
        <v>2015</v>
      </c>
      <c r="AH1143" s="21" t="s">
        <v>2015</v>
      </c>
      <c r="AI1143" s="21" t="s">
        <v>2015</v>
      </c>
      <c r="AJ1143" s="21" t="s">
        <v>2015</v>
      </c>
      <c r="AK1143" s="21" t="s">
        <v>2015</v>
      </c>
      <c r="AL1143" s="21" t="s">
        <v>4802</v>
      </c>
    </row>
    <row r="1144" spans="1:38" ht="15" customHeight="1">
      <c r="A1144" s="21">
        <v>159977</v>
      </c>
      <c r="B1144" s="21">
        <v>662112</v>
      </c>
      <c r="C1144" s="21" t="s">
        <v>298</v>
      </c>
      <c r="D1144" s="21" t="s">
        <v>2287</v>
      </c>
      <c r="E1144" s="21" t="s">
        <v>23</v>
      </c>
      <c r="F1144" s="21" t="s">
        <v>4865</v>
      </c>
      <c r="G1144" s="21" t="s">
        <v>2340</v>
      </c>
      <c r="H1144" s="21" t="s">
        <v>2341</v>
      </c>
      <c r="I1144" s="21" t="s">
        <v>2015</v>
      </c>
      <c r="J1144" s="21" t="s">
        <v>2342</v>
      </c>
      <c r="K1144" s="21" t="s">
        <v>1915</v>
      </c>
      <c r="L1144" s="21" t="s">
        <v>5333</v>
      </c>
      <c r="M1144" s="21" t="s">
        <v>5335</v>
      </c>
      <c r="N1144" s="21" t="s">
        <v>23</v>
      </c>
      <c r="O1144" s="21" t="s">
        <v>2345</v>
      </c>
      <c r="P1144" s="21" t="s">
        <v>4520</v>
      </c>
      <c r="Q1144" s="21">
        <v>184</v>
      </c>
      <c r="R1144" s="21">
        <v>0</v>
      </c>
      <c r="S1144" s="21">
        <v>0</v>
      </c>
      <c r="T1144" s="21">
        <v>184</v>
      </c>
      <c r="U1144" s="21">
        <v>1</v>
      </c>
      <c r="V1144" s="21">
        <v>0</v>
      </c>
      <c r="W1144" s="21">
        <v>1</v>
      </c>
      <c r="X1144" s="21" t="s">
        <v>2015</v>
      </c>
      <c r="Y1144" s="21" t="s">
        <v>2015</v>
      </c>
      <c r="Z1144" s="21" t="s">
        <v>2015</v>
      </c>
      <c r="AA1144" s="21" t="s">
        <v>2015</v>
      </c>
      <c r="AB1144" s="21" t="s">
        <v>2015</v>
      </c>
      <c r="AC1144" s="21" t="s">
        <v>2015</v>
      </c>
      <c r="AD1144" s="21" t="s">
        <v>2015</v>
      </c>
      <c r="AE1144" s="21" t="s">
        <v>2342</v>
      </c>
      <c r="AF1144" s="21" t="s">
        <v>2342</v>
      </c>
      <c r="AG1144" s="21" t="s">
        <v>2342</v>
      </c>
      <c r="AH1144" s="21" t="s">
        <v>2342</v>
      </c>
      <c r="AI1144" s="21" t="s">
        <v>2342</v>
      </c>
      <c r="AJ1144" s="21" t="s">
        <v>2342</v>
      </c>
      <c r="AK1144" s="21" t="s">
        <v>2342</v>
      </c>
      <c r="AL1144" s="21" t="s">
        <v>4802</v>
      </c>
    </row>
    <row r="1145" spans="1:38" ht="15" customHeight="1">
      <c r="A1145" s="21">
        <v>159502</v>
      </c>
      <c r="B1145" s="21">
        <v>662114</v>
      </c>
      <c r="C1145" s="21" t="s">
        <v>75</v>
      </c>
      <c r="D1145" s="21" t="s">
        <v>2062</v>
      </c>
      <c r="E1145" s="21" t="s">
        <v>23</v>
      </c>
      <c r="F1145" s="21" t="s">
        <v>4865</v>
      </c>
      <c r="G1145" s="21" t="s">
        <v>2340</v>
      </c>
      <c r="H1145" s="21" t="s">
        <v>2341</v>
      </c>
      <c r="I1145" s="21" t="s">
        <v>2015</v>
      </c>
      <c r="J1145" s="21" t="s">
        <v>2342</v>
      </c>
      <c r="K1145" s="21" t="s">
        <v>606</v>
      </c>
      <c r="L1145" s="21" t="s">
        <v>2704</v>
      </c>
      <c r="M1145" s="21"/>
      <c r="N1145" s="21" t="s">
        <v>2705</v>
      </c>
      <c r="O1145" s="21" t="s">
        <v>2345</v>
      </c>
      <c r="P1145" s="21" t="s">
        <v>2706</v>
      </c>
      <c r="Q1145" s="21">
        <v>488</v>
      </c>
      <c r="R1145" s="21">
        <v>0</v>
      </c>
      <c r="S1145" s="21">
        <v>215</v>
      </c>
      <c r="T1145" s="21">
        <v>703</v>
      </c>
      <c r="U1145" s="21">
        <v>0.69420000000000004</v>
      </c>
      <c r="V1145" s="21">
        <v>0</v>
      </c>
      <c r="W1145" s="21">
        <v>0.69420000000000004</v>
      </c>
      <c r="X1145" s="21" t="s">
        <v>2342</v>
      </c>
      <c r="Y1145" s="21" t="s">
        <v>2342</v>
      </c>
      <c r="Z1145" s="21" t="s">
        <v>2342</v>
      </c>
      <c r="AA1145" s="21" t="s">
        <v>2342</v>
      </c>
      <c r="AB1145" s="21" t="s">
        <v>2342</v>
      </c>
      <c r="AC1145" s="21" t="s">
        <v>2342</v>
      </c>
      <c r="AD1145" s="21" t="s">
        <v>2342</v>
      </c>
      <c r="AE1145" s="21" t="s">
        <v>2015</v>
      </c>
      <c r="AF1145" s="21" t="s">
        <v>2015</v>
      </c>
      <c r="AG1145" s="21" t="s">
        <v>2015</v>
      </c>
      <c r="AH1145" s="21" t="s">
        <v>2015</v>
      </c>
      <c r="AI1145" s="21" t="s">
        <v>2015</v>
      </c>
      <c r="AJ1145" s="21" t="s">
        <v>2015</v>
      </c>
      <c r="AK1145" s="21" t="s">
        <v>2015</v>
      </c>
      <c r="AL1145" s="21" t="s">
        <v>4802</v>
      </c>
    </row>
    <row r="1146" spans="1:38" ht="15" customHeight="1">
      <c r="A1146" s="21">
        <v>159502</v>
      </c>
      <c r="B1146" s="21">
        <v>662115</v>
      </c>
      <c r="C1146" s="21" t="s">
        <v>75</v>
      </c>
      <c r="D1146" s="21" t="s">
        <v>2062</v>
      </c>
      <c r="E1146" s="21" t="s">
        <v>23</v>
      </c>
      <c r="F1146" s="21" t="s">
        <v>4865</v>
      </c>
      <c r="G1146" s="21" t="s">
        <v>2340</v>
      </c>
      <c r="H1146" s="21" t="s">
        <v>2341</v>
      </c>
      <c r="I1146" s="21" t="s">
        <v>2015</v>
      </c>
      <c r="J1146" s="21" t="s">
        <v>2342</v>
      </c>
      <c r="K1146" s="21" t="s">
        <v>607</v>
      </c>
      <c r="L1146" s="21" t="s">
        <v>2707</v>
      </c>
      <c r="M1146" s="21"/>
      <c r="N1146" s="21" t="s">
        <v>2705</v>
      </c>
      <c r="O1146" s="21" t="s">
        <v>2345</v>
      </c>
      <c r="P1146" s="21" t="s">
        <v>2706</v>
      </c>
      <c r="Q1146" s="21">
        <v>566</v>
      </c>
      <c r="R1146" s="21">
        <v>0</v>
      </c>
      <c r="S1146" s="21">
        <v>258</v>
      </c>
      <c r="T1146" s="21">
        <v>824</v>
      </c>
      <c r="U1146" s="21">
        <v>0.68689999999999996</v>
      </c>
      <c r="V1146" s="21">
        <v>0</v>
      </c>
      <c r="W1146" s="21">
        <v>0.68689999999999996</v>
      </c>
      <c r="X1146" s="21" t="s">
        <v>2015</v>
      </c>
      <c r="Y1146" s="21" t="s">
        <v>2015</v>
      </c>
      <c r="Z1146" s="21" t="s">
        <v>2015</v>
      </c>
      <c r="AA1146" s="21" t="s">
        <v>2015</v>
      </c>
      <c r="AB1146" s="21" t="s">
        <v>2015</v>
      </c>
      <c r="AC1146" s="21" t="s">
        <v>2015</v>
      </c>
      <c r="AD1146" s="21" t="s">
        <v>2015</v>
      </c>
      <c r="AE1146" s="21" t="s">
        <v>2342</v>
      </c>
      <c r="AF1146" s="21" t="s">
        <v>2342</v>
      </c>
      <c r="AG1146" s="21" t="s">
        <v>2342</v>
      </c>
      <c r="AH1146" s="21" t="s">
        <v>2342</v>
      </c>
      <c r="AI1146" s="21" t="s">
        <v>2342</v>
      </c>
      <c r="AJ1146" s="21" t="s">
        <v>2342</v>
      </c>
      <c r="AK1146" s="21" t="s">
        <v>2342</v>
      </c>
      <c r="AL1146" s="21" t="s">
        <v>4802</v>
      </c>
    </row>
    <row r="1147" spans="1:38" ht="15" customHeight="1">
      <c r="A1147" s="21">
        <v>159523</v>
      </c>
      <c r="B1147" s="21">
        <v>662117</v>
      </c>
      <c r="C1147" s="21" t="s">
        <v>286</v>
      </c>
      <c r="D1147" s="21" t="s">
        <v>2275</v>
      </c>
      <c r="E1147" s="21" t="s">
        <v>23</v>
      </c>
      <c r="F1147" s="21" t="s">
        <v>4873</v>
      </c>
      <c r="G1147" s="21" t="s">
        <v>2340</v>
      </c>
      <c r="H1147" s="21" t="s">
        <v>2341</v>
      </c>
      <c r="I1147" s="21" t="s">
        <v>2015</v>
      </c>
      <c r="J1147" s="21" t="s">
        <v>2342</v>
      </c>
      <c r="K1147" s="21" t="s">
        <v>1846</v>
      </c>
      <c r="L1147" s="21" t="s">
        <v>4428</v>
      </c>
      <c r="M1147" s="21"/>
      <c r="N1147" s="21" t="s">
        <v>4429</v>
      </c>
      <c r="O1147" s="21" t="s">
        <v>2345</v>
      </c>
      <c r="P1147" s="21" t="s">
        <v>4430</v>
      </c>
      <c r="Q1147" s="21">
        <v>89</v>
      </c>
      <c r="R1147" s="21">
        <v>30</v>
      </c>
      <c r="S1147" s="21">
        <v>109</v>
      </c>
      <c r="T1147" s="21">
        <v>228</v>
      </c>
      <c r="U1147" s="21">
        <v>0.39040000000000002</v>
      </c>
      <c r="V1147" s="21">
        <v>0.13159999999999999</v>
      </c>
      <c r="W1147" s="21">
        <v>0.52190000000000003</v>
      </c>
      <c r="X1147" s="21" t="s">
        <v>2342</v>
      </c>
      <c r="Y1147" s="21" t="s">
        <v>2342</v>
      </c>
      <c r="Z1147" s="21" t="s">
        <v>2342</v>
      </c>
      <c r="AA1147" s="21" t="s">
        <v>2342</v>
      </c>
      <c r="AB1147" s="21" t="s">
        <v>2342</v>
      </c>
      <c r="AC1147" s="21" t="s">
        <v>2342</v>
      </c>
      <c r="AD1147" s="21" t="s">
        <v>2342</v>
      </c>
      <c r="AE1147" s="21" t="s">
        <v>2342</v>
      </c>
      <c r="AF1147" s="21" t="s">
        <v>2342</v>
      </c>
      <c r="AG1147" s="21" t="s">
        <v>2342</v>
      </c>
      <c r="AH1147" s="21" t="s">
        <v>2342</v>
      </c>
      <c r="AI1147" s="21" t="s">
        <v>2342</v>
      </c>
      <c r="AJ1147" s="21" t="s">
        <v>2342</v>
      </c>
      <c r="AK1147" s="21" t="s">
        <v>2342</v>
      </c>
      <c r="AL1147" s="21" t="s">
        <v>4803</v>
      </c>
    </row>
    <row r="1148" spans="1:38" ht="15" customHeight="1">
      <c r="A1148" s="21">
        <v>159950</v>
      </c>
      <c r="B1148" s="21">
        <v>662119</v>
      </c>
      <c r="C1148" s="21" t="s">
        <v>78</v>
      </c>
      <c r="D1148" s="21" t="s">
        <v>2065</v>
      </c>
      <c r="E1148" s="21" t="s">
        <v>23</v>
      </c>
      <c r="F1148" s="21" t="s">
        <v>4865</v>
      </c>
      <c r="G1148" s="21" t="s">
        <v>2340</v>
      </c>
      <c r="H1148" s="21" t="s">
        <v>2341</v>
      </c>
      <c r="I1148" s="21" t="s">
        <v>2015</v>
      </c>
      <c r="J1148" s="21" t="s">
        <v>2342</v>
      </c>
      <c r="K1148" s="21" t="s">
        <v>428</v>
      </c>
      <c r="L1148" s="21" t="s">
        <v>2714</v>
      </c>
      <c r="M1148" s="21"/>
      <c r="N1148" s="21" t="s">
        <v>2715</v>
      </c>
      <c r="O1148" s="21" t="s">
        <v>2345</v>
      </c>
      <c r="P1148" s="21" t="s">
        <v>2716</v>
      </c>
      <c r="Q1148" s="21">
        <v>239</v>
      </c>
      <c r="R1148" s="21">
        <v>0</v>
      </c>
      <c r="S1148" s="21">
        <v>127</v>
      </c>
      <c r="T1148" s="21">
        <v>366</v>
      </c>
      <c r="U1148" s="21">
        <v>0.65300000000000002</v>
      </c>
      <c r="V1148" s="21">
        <v>0</v>
      </c>
      <c r="W1148" s="21">
        <v>0.65300000000000002</v>
      </c>
      <c r="X1148" s="21" t="s">
        <v>2342</v>
      </c>
      <c r="Y1148" s="21" t="s">
        <v>2342</v>
      </c>
      <c r="Z1148" s="21" t="s">
        <v>2342</v>
      </c>
      <c r="AA1148" s="21" t="s">
        <v>2342</v>
      </c>
      <c r="AB1148" s="21" t="s">
        <v>2342</v>
      </c>
      <c r="AC1148" s="21" t="s">
        <v>2342</v>
      </c>
      <c r="AD1148" s="21" t="s">
        <v>2342</v>
      </c>
      <c r="AE1148" s="21" t="s">
        <v>2015</v>
      </c>
      <c r="AF1148" s="21" t="s">
        <v>2015</v>
      </c>
      <c r="AG1148" s="21" t="s">
        <v>2015</v>
      </c>
      <c r="AH1148" s="21" t="s">
        <v>2015</v>
      </c>
      <c r="AI1148" s="21" t="s">
        <v>2015</v>
      </c>
      <c r="AJ1148" s="21" t="s">
        <v>2015</v>
      </c>
      <c r="AK1148" s="21" t="s">
        <v>2015</v>
      </c>
      <c r="AL1148" s="21" t="s">
        <v>4802</v>
      </c>
    </row>
    <row r="1149" spans="1:38" ht="15" customHeight="1">
      <c r="A1149" s="21">
        <v>159950</v>
      </c>
      <c r="B1149" s="21">
        <v>662120</v>
      </c>
      <c r="C1149" s="21" t="s">
        <v>78</v>
      </c>
      <c r="D1149" s="21" t="s">
        <v>2065</v>
      </c>
      <c r="E1149" s="21" t="s">
        <v>23</v>
      </c>
      <c r="F1149" s="21" t="s">
        <v>4865</v>
      </c>
      <c r="G1149" s="21" t="s">
        <v>2340</v>
      </c>
      <c r="H1149" s="21" t="s">
        <v>2341</v>
      </c>
      <c r="I1149" s="21" t="s">
        <v>2015</v>
      </c>
      <c r="J1149" s="21" t="s">
        <v>2342</v>
      </c>
      <c r="K1149" s="21" t="s">
        <v>612</v>
      </c>
      <c r="L1149" s="21" t="s">
        <v>2718</v>
      </c>
      <c r="M1149" s="21"/>
      <c r="N1149" s="21" t="s">
        <v>2715</v>
      </c>
      <c r="O1149" s="21" t="s">
        <v>2345</v>
      </c>
      <c r="P1149" s="21" t="s">
        <v>2716</v>
      </c>
      <c r="Q1149" s="21">
        <v>154</v>
      </c>
      <c r="R1149" s="21">
        <v>0</v>
      </c>
      <c r="S1149" s="21">
        <v>43</v>
      </c>
      <c r="T1149" s="21">
        <v>197</v>
      </c>
      <c r="U1149" s="21">
        <v>0.78169999999999995</v>
      </c>
      <c r="V1149" s="21">
        <v>0</v>
      </c>
      <c r="W1149" s="21">
        <v>0.78169999999999995</v>
      </c>
      <c r="X1149" s="21" t="s">
        <v>2015</v>
      </c>
      <c r="Y1149" s="21" t="s">
        <v>2015</v>
      </c>
      <c r="Z1149" s="21" t="s">
        <v>2015</v>
      </c>
      <c r="AA1149" s="21" t="s">
        <v>2015</v>
      </c>
      <c r="AB1149" s="21" t="s">
        <v>2015</v>
      </c>
      <c r="AC1149" s="21" t="s">
        <v>2015</v>
      </c>
      <c r="AD1149" s="21" t="s">
        <v>2015</v>
      </c>
      <c r="AE1149" s="21" t="s">
        <v>2342</v>
      </c>
      <c r="AF1149" s="21" t="s">
        <v>2342</v>
      </c>
      <c r="AG1149" s="21" t="s">
        <v>2342</v>
      </c>
      <c r="AH1149" s="21" t="s">
        <v>2015</v>
      </c>
      <c r="AI1149" s="21" t="s">
        <v>2015</v>
      </c>
      <c r="AJ1149" s="21" t="s">
        <v>2015</v>
      </c>
      <c r="AK1149" s="21" t="s">
        <v>2015</v>
      </c>
      <c r="AL1149" s="21" t="s">
        <v>4802</v>
      </c>
    </row>
    <row r="1150" spans="1:38" ht="15" customHeight="1">
      <c r="A1150" s="21">
        <v>159950</v>
      </c>
      <c r="B1150" s="21">
        <v>662121</v>
      </c>
      <c r="C1150" s="21" t="s">
        <v>78</v>
      </c>
      <c r="D1150" s="21" t="s">
        <v>2065</v>
      </c>
      <c r="E1150" s="21" t="s">
        <v>23</v>
      </c>
      <c r="F1150" s="21" t="s">
        <v>4865</v>
      </c>
      <c r="G1150" s="21" t="s">
        <v>2340</v>
      </c>
      <c r="H1150" s="21" t="s">
        <v>2341</v>
      </c>
      <c r="I1150" s="21" t="s">
        <v>2015</v>
      </c>
      <c r="J1150" s="21" t="s">
        <v>2342</v>
      </c>
      <c r="K1150" s="21" t="s">
        <v>611</v>
      </c>
      <c r="L1150" s="21" t="s">
        <v>2717</v>
      </c>
      <c r="M1150" s="21"/>
      <c r="N1150" s="21" t="s">
        <v>2715</v>
      </c>
      <c r="O1150" s="21" t="s">
        <v>2345</v>
      </c>
      <c r="P1150" s="21" t="s">
        <v>2716</v>
      </c>
      <c r="Q1150" s="21">
        <v>139</v>
      </c>
      <c r="R1150" s="21">
        <v>0</v>
      </c>
      <c r="S1150" s="21">
        <v>87</v>
      </c>
      <c r="T1150" s="21">
        <v>226</v>
      </c>
      <c r="U1150" s="21">
        <v>0.61499999999999999</v>
      </c>
      <c r="V1150" s="21">
        <v>0</v>
      </c>
      <c r="W1150" s="21">
        <v>0.61499999999999999</v>
      </c>
      <c r="X1150" s="21" t="s">
        <v>2015</v>
      </c>
      <c r="Y1150" s="21" t="s">
        <v>2015</v>
      </c>
      <c r="Z1150" s="21" t="s">
        <v>2015</v>
      </c>
      <c r="AA1150" s="21" t="s">
        <v>2015</v>
      </c>
      <c r="AB1150" s="21" t="s">
        <v>2015</v>
      </c>
      <c r="AC1150" s="21" t="s">
        <v>2015</v>
      </c>
      <c r="AD1150" s="21" t="s">
        <v>2015</v>
      </c>
      <c r="AE1150" s="21" t="s">
        <v>2015</v>
      </c>
      <c r="AF1150" s="21" t="s">
        <v>2015</v>
      </c>
      <c r="AG1150" s="21" t="s">
        <v>2015</v>
      </c>
      <c r="AH1150" s="21" t="s">
        <v>2342</v>
      </c>
      <c r="AI1150" s="21" t="s">
        <v>2342</v>
      </c>
      <c r="AJ1150" s="21" t="s">
        <v>2342</v>
      </c>
      <c r="AK1150" s="21" t="s">
        <v>2342</v>
      </c>
      <c r="AL1150" s="21" t="s">
        <v>4802</v>
      </c>
    </row>
    <row r="1151" spans="1:38" ht="15" customHeight="1">
      <c r="A1151" s="21">
        <v>159519</v>
      </c>
      <c r="B1151" s="21">
        <v>662122</v>
      </c>
      <c r="C1151" s="21" t="s">
        <v>297</v>
      </c>
      <c r="D1151" s="21" t="s">
        <v>2286</v>
      </c>
      <c r="E1151" s="21" t="s">
        <v>23</v>
      </c>
      <c r="F1151" s="21" t="s">
        <v>4865</v>
      </c>
      <c r="G1151" s="21" t="s">
        <v>2340</v>
      </c>
      <c r="H1151" s="21" t="s">
        <v>2341</v>
      </c>
      <c r="I1151" s="21" t="s">
        <v>2015</v>
      </c>
      <c r="J1151" s="21" t="s">
        <v>2342</v>
      </c>
      <c r="K1151" s="21" t="s">
        <v>1910</v>
      </c>
      <c r="L1151" s="21" t="s">
        <v>5331</v>
      </c>
      <c r="M1151" s="21"/>
      <c r="N1151" s="21" t="s">
        <v>5332</v>
      </c>
      <c r="O1151" s="21" t="s">
        <v>2345</v>
      </c>
      <c r="P1151" s="21" t="s">
        <v>4519</v>
      </c>
      <c r="Q1151" s="21">
        <v>82</v>
      </c>
      <c r="R1151" s="21">
        <v>0</v>
      </c>
      <c r="S1151" s="21">
        <v>32</v>
      </c>
      <c r="T1151" s="21">
        <v>114</v>
      </c>
      <c r="U1151" s="21">
        <v>0.71930000000000005</v>
      </c>
      <c r="V1151" s="21">
        <v>0</v>
      </c>
      <c r="W1151" s="21">
        <v>0.71930000000000005</v>
      </c>
      <c r="X1151" s="21" t="s">
        <v>2342</v>
      </c>
      <c r="Y1151" s="21" t="s">
        <v>2342</v>
      </c>
      <c r="Z1151" s="21" t="s">
        <v>2342</v>
      </c>
      <c r="AA1151" s="21" t="s">
        <v>2342</v>
      </c>
      <c r="AB1151" s="21" t="s">
        <v>2342</v>
      </c>
      <c r="AC1151" s="21" t="s">
        <v>2342</v>
      </c>
      <c r="AD1151" s="21" t="s">
        <v>2342</v>
      </c>
      <c r="AE1151" s="21" t="s">
        <v>2015</v>
      </c>
      <c r="AF1151" s="21" t="s">
        <v>2015</v>
      </c>
      <c r="AG1151" s="21" t="s">
        <v>2015</v>
      </c>
      <c r="AH1151" s="21" t="s">
        <v>2015</v>
      </c>
      <c r="AI1151" s="21" t="s">
        <v>2015</v>
      </c>
      <c r="AJ1151" s="21" t="s">
        <v>2015</v>
      </c>
      <c r="AK1151" s="21" t="s">
        <v>2015</v>
      </c>
      <c r="AL1151" s="21" t="s">
        <v>4802</v>
      </c>
    </row>
    <row r="1152" spans="1:38" ht="15" customHeight="1">
      <c r="A1152" s="21">
        <v>159519</v>
      </c>
      <c r="B1152" s="21">
        <v>662123</v>
      </c>
      <c r="C1152" s="21" t="s">
        <v>297</v>
      </c>
      <c r="D1152" s="21" t="s">
        <v>2286</v>
      </c>
      <c r="E1152" s="21" t="s">
        <v>23</v>
      </c>
      <c r="F1152" s="21" t="s">
        <v>4865</v>
      </c>
      <c r="G1152" s="21" t="s">
        <v>2340</v>
      </c>
      <c r="H1152" s="21" t="s">
        <v>2341</v>
      </c>
      <c r="I1152" s="21" t="s">
        <v>2015</v>
      </c>
      <c r="J1152" s="21" t="s">
        <v>2342</v>
      </c>
      <c r="K1152" s="21" t="s">
        <v>1909</v>
      </c>
      <c r="L1152" s="21" t="s">
        <v>5330</v>
      </c>
      <c r="M1152" s="21"/>
      <c r="N1152" s="21" t="s">
        <v>4518</v>
      </c>
      <c r="O1152" s="21" t="s">
        <v>2345</v>
      </c>
      <c r="P1152" s="21" t="s">
        <v>4519</v>
      </c>
      <c r="Q1152" s="21">
        <v>58</v>
      </c>
      <c r="R1152" s="21">
        <v>0</v>
      </c>
      <c r="S1152" s="21">
        <v>15</v>
      </c>
      <c r="T1152" s="21">
        <v>73</v>
      </c>
      <c r="U1152" s="21">
        <v>0.79449999999999998</v>
      </c>
      <c r="V1152" s="21">
        <v>0</v>
      </c>
      <c r="W1152" s="21">
        <v>0.79449999999999998</v>
      </c>
      <c r="X1152" s="21" t="s">
        <v>2015</v>
      </c>
      <c r="Y1152" s="21" t="s">
        <v>2015</v>
      </c>
      <c r="Z1152" s="21" t="s">
        <v>2015</v>
      </c>
      <c r="AA1152" s="21" t="s">
        <v>2015</v>
      </c>
      <c r="AB1152" s="21" t="s">
        <v>2015</v>
      </c>
      <c r="AC1152" s="21" t="s">
        <v>2015</v>
      </c>
      <c r="AD1152" s="21" t="s">
        <v>2015</v>
      </c>
      <c r="AE1152" s="21" t="s">
        <v>2342</v>
      </c>
      <c r="AF1152" s="21" t="s">
        <v>2342</v>
      </c>
      <c r="AG1152" s="21" t="s">
        <v>2342</v>
      </c>
      <c r="AH1152" s="21" t="s">
        <v>2015</v>
      </c>
      <c r="AI1152" s="21" t="s">
        <v>2015</v>
      </c>
      <c r="AJ1152" s="21" t="s">
        <v>2015</v>
      </c>
      <c r="AK1152" s="21" t="s">
        <v>2015</v>
      </c>
      <c r="AL1152" s="21" t="s">
        <v>4802</v>
      </c>
    </row>
    <row r="1153" spans="1:38" ht="15" customHeight="1">
      <c r="A1153" s="21">
        <v>159519</v>
      </c>
      <c r="B1153" s="21">
        <v>662124</v>
      </c>
      <c r="C1153" s="21" t="s">
        <v>297</v>
      </c>
      <c r="D1153" s="21" t="s">
        <v>2286</v>
      </c>
      <c r="E1153" s="21" t="s">
        <v>23</v>
      </c>
      <c r="F1153" s="21" t="s">
        <v>4865</v>
      </c>
      <c r="G1153" s="21" t="s">
        <v>2340</v>
      </c>
      <c r="H1153" s="21" t="s">
        <v>2341</v>
      </c>
      <c r="I1153" s="21" t="s">
        <v>2015</v>
      </c>
      <c r="J1153" s="21" t="s">
        <v>2342</v>
      </c>
      <c r="K1153" s="21" t="s">
        <v>1911</v>
      </c>
      <c r="L1153" s="21" t="s">
        <v>5330</v>
      </c>
      <c r="M1153" s="21"/>
      <c r="N1153" s="21" t="s">
        <v>4518</v>
      </c>
      <c r="O1153" s="21" t="s">
        <v>2345</v>
      </c>
      <c r="P1153" s="21" t="s">
        <v>4519</v>
      </c>
      <c r="Q1153" s="21">
        <v>68</v>
      </c>
      <c r="R1153" s="21">
        <v>0</v>
      </c>
      <c r="S1153" s="21">
        <v>19</v>
      </c>
      <c r="T1153" s="21">
        <v>87</v>
      </c>
      <c r="U1153" s="21">
        <v>0.78159999999999996</v>
      </c>
      <c r="V1153" s="21">
        <v>0</v>
      </c>
      <c r="W1153" s="21">
        <v>0.78159999999999996</v>
      </c>
      <c r="X1153" s="21" t="s">
        <v>2015</v>
      </c>
      <c r="Y1153" s="21" t="s">
        <v>2015</v>
      </c>
      <c r="Z1153" s="21" t="s">
        <v>2015</v>
      </c>
      <c r="AA1153" s="21" t="s">
        <v>2015</v>
      </c>
      <c r="AB1153" s="21" t="s">
        <v>2015</v>
      </c>
      <c r="AC1153" s="21" t="s">
        <v>2015</v>
      </c>
      <c r="AD1153" s="21" t="s">
        <v>2015</v>
      </c>
      <c r="AE1153" s="21" t="s">
        <v>2015</v>
      </c>
      <c r="AF1153" s="21" t="s">
        <v>2015</v>
      </c>
      <c r="AG1153" s="21" t="s">
        <v>2015</v>
      </c>
      <c r="AH1153" s="21" t="s">
        <v>2342</v>
      </c>
      <c r="AI1153" s="21" t="s">
        <v>2342</v>
      </c>
      <c r="AJ1153" s="21" t="s">
        <v>2342</v>
      </c>
      <c r="AK1153" s="21" t="s">
        <v>2342</v>
      </c>
      <c r="AL1153" s="21" t="s">
        <v>4802</v>
      </c>
    </row>
    <row r="1154" spans="1:38" ht="15" customHeight="1">
      <c r="A1154" s="21">
        <v>159524</v>
      </c>
      <c r="B1154" s="21">
        <v>662125</v>
      </c>
      <c r="C1154" s="21" t="s">
        <v>223</v>
      </c>
      <c r="D1154" s="21" t="s">
        <v>2211</v>
      </c>
      <c r="E1154" s="21" t="s">
        <v>23</v>
      </c>
      <c r="F1154" s="21" t="s">
        <v>4865</v>
      </c>
      <c r="G1154" s="21" t="s">
        <v>2340</v>
      </c>
      <c r="H1154" s="21" t="s">
        <v>2341</v>
      </c>
      <c r="I1154" s="21" t="s">
        <v>2015</v>
      </c>
      <c r="J1154" s="21" t="s">
        <v>2342</v>
      </c>
      <c r="K1154" s="21" t="s">
        <v>1403</v>
      </c>
      <c r="L1154" s="21" t="s">
        <v>3828</v>
      </c>
      <c r="M1154" s="21" t="s">
        <v>3829</v>
      </c>
      <c r="N1154" s="21" t="s">
        <v>3830</v>
      </c>
      <c r="O1154" s="21" t="s">
        <v>2345</v>
      </c>
      <c r="P1154" s="21" t="s">
        <v>3831</v>
      </c>
      <c r="Q1154" s="21">
        <v>134</v>
      </c>
      <c r="R1154" s="21">
        <v>0</v>
      </c>
      <c r="S1154" s="21">
        <v>6</v>
      </c>
      <c r="T1154" s="21">
        <v>140</v>
      </c>
      <c r="U1154" s="21">
        <v>0.95709999999999995</v>
      </c>
      <c r="V1154" s="21">
        <v>0</v>
      </c>
      <c r="W1154" s="21">
        <v>0.95709999999999995</v>
      </c>
      <c r="X1154" s="21" t="s">
        <v>2342</v>
      </c>
      <c r="Y1154" s="21" t="s">
        <v>2342</v>
      </c>
      <c r="Z1154" s="21" t="s">
        <v>2342</v>
      </c>
      <c r="AA1154" s="21" t="s">
        <v>2342</v>
      </c>
      <c r="AB1154" s="21" t="s">
        <v>2342</v>
      </c>
      <c r="AC1154" s="21" t="s">
        <v>2342</v>
      </c>
      <c r="AD1154" s="21" t="s">
        <v>2342</v>
      </c>
      <c r="AE1154" s="21" t="s">
        <v>2015</v>
      </c>
      <c r="AF1154" s="21" t="s">
        <v>2015</v>
      </c>
      <c r="AG1154" s="21" t="s">
        <v>2015</v>
      </c>
      <c r="AH1154" s="21" t="s">
        <v>2015</v>
      </c>
      <c r="AI1154" s="21" t="s">
        <v>2015</v>
      </c>
      <c r="AJ1154" s="21" t="s">
        <v>2015</v>
      </c>
      <c r="AK1154" s="21" t="s">
        <v>2015</v>
      </c>
      <c r="AL1154" s="21" t="s">
        <v>4802</v>
      </c>
    </row>
    <row r="1155" spans="1:38" ht="15" customHeight="1">
      <c r="A1155" s="21">
        <v>159524</v>
      </c>
      <c r="B1155" s="21">
        <v>662126</v>
      </c>
      <c r="C1155" s="21" t="s">
        <v>223</v>
      </c>
      <c r="D1155" s="21" t="s">
        <v>2211</v>
      </c>
      <c r="E1155" s="21" t="s">
        <v>23</v>
      </c>
      <c r="F1155" s="21" t="s">
        <v>4865</v>
      </c>
      <c r="G1155" s="21" t="s">
        <v>2340</v>
      </c>
      <c r="H1155" s="21" t="s">
        <v>2341</v>
      </c>
      <c r="I1155" s="21" t="s">
        <v>2015</v>
      </c>
      <c r="J1155" s="21" t="s">
        <v>2342</v>
      </c>
      <c r="K1155" s="21" t="s">
        <v>1404</v>
      </c>
      <c r="L1155" s="21" t="s">
        <v>3828</v>
      </c>
      <c r="M1155" s="21" t="s">
        <v>3829</v>
      </c>
      <c r="N1155" s="21" t="s">
        <v>3830</v>
      </c>
      <c r="O1155" s="21" t="s">
        <v>2345</v>
      </c>
      <c r="P1155" s="21" t="s">
        <v>3831</v>
      </c>
      <c r="Q1155" s="21">
        <v>66</v>
      </c>
      <c r="R1155" s="21">
        <v>0</v>
      </c>
      <c r="S1155" s="21">
        <v>7</v>
      </c>
      <c r="T1155" s="21">
        <v>73</v>
      </c>
      <c r="U1155" s="21">
        <v>0.90410000000000001</v>
      </c>
      <c r="V1155" s="21">
        <v>0</v>
      </c>
      <c r="W1155" s="21">
        <v>0.90410000000000001</v>
      </c>
      <c r="X1155" s="21" t="s">
        <v>2015</v>
      </c>
      <c r="Y1155" s="21" t="s">
        <v>2015</v>
      </c>
      <c r="Z1155" s="21" t="s">
        <v>2015</v>
      </c>
      <c r="AA1155" s="21" t="s">
        <v>2015</v>
      </c>
      <c r="AB1155" s="21" t="s">
        <v>2015</v>
      </c>
      <c r="AC1155" s="21" t="s">
        <v>2015</v>
      </c>
      <c r="AD1155" s="21" t="s">
        <v>2015</v>
      </c>
      <c r="AE1155" s="21" t="s">
        <v>2015</v>
      </c>
      <c r="AF1155" s="21" t="s">
        <v>2015</v>
      </c>
      <c r="AG1155" s="21" t="s">
        <v>2015</v>
      </c>
      <c r="AH1155" s="21" t="s">
        <v>2342</v>
      </c>
      <c r="AI1155" s="21" t="s">
        <v>2342</v>
      </c>
      <c r="AJ1155" s="21" t="s">
        <v>2342</v>
      </c>
      <c r="AK1155" s="21" t="s">
        <v>2342</v>
      </c>
      <c r="AL1155" s="21" t="s">
        <v>4802</v>
      </c>
    </row>
    <row r="1156" spans="1:38" ht="15" customHeight="1">
      <c r="A1156" s="21">
        <v>159942</v>
      </c>
      <c r="B1156" s="21">
        <v>662130</v>
      </c>
      <c r="C1156" s="21" t="s">
        <v>48</v>
      </c>
      <c r="D1156" s="21" t="s">
        <v>2035</v>
      </c>
      <c r="E1156" s="21" t="s">
        <v>7</v>
      </c>
      <c r="F1156" s="21" t="s">
        <v>4866</v>
      </c>
      <c r="G1156" s="21" t="s">
        <v>2340</v>
      </c>
      <c r="H1156" s="21" t="s">
        <v>2341</v>
      </c>
      <c r="I1156" s="21" t="s">
        <v>2015</v>
      </c>
      <c r="J1156" s="21" t="s">
        <v>2342</v>
      </c>
      <c r="K1156" s="21" t="s">
        <v>428</v>
      </c>
      <c r="L1156" s="21" t="s">
        <v>2466</v>
      </c>
      <c r="M1156" s="21"/>
      <c r="N1156" s="21" t="s">
        <v>2384</v>
      </c>
      <c r="O1156" s="21" t="s">
        <v>2345</v>
      </c>
      <c r="P1156" s="21" t="s">
        <v>2385</v>
      </c>
      <c r="Q1156" s="21">
        <v>36</v>
      </c>
      <c r="R1156" s="21">
        <v>14</v>
      </c>
      <c r="S1156" s="21">
        <v>185</v>
      </c>
      <c r="T1156" s="21">
        <v>235</v>
      </c>
      <c r="U1156" s="21">
        <v>0.1532</v>
      </c>
      <c r="V1156" s="21">
        <v>5.96E-2</v>
      </c>
      <c r="W1156" s="21">
        <v>0.21279999999999999</v>
      </c>
      <c r="X1156" s="21" t="s">
        <v>2015</v>
      </c>
      <c r="Y1156" s="21" t="s">
        <v>2342</v>
      </c>
      <c r="Z1156" s="21" t="s">
        <v>2342</v>
      </c>
      <c r="AA1156" s="21" t="s">
        <v>2342</v>
      </c>
      <c r="AB1156" s="21" t="s">
        <v>2342</v>
      </c>
      <c r="AC1156" s="21" t="s">
        <v>2342</v>
      </c>
      <c r="AD1156" s="21" t="s">
        <v>2342</v>
      </c>
      <c r="AE1156" s="21" t="s">
        <v>2015</v>
      </c>
      <c r="AF1156" s="21" t="s">
        <v>2015</v>
      </c>
      <c r="AG1156" s="21" t="s">
        <v>2015</v>
      </c>
      <c r="AH1156" s="21" t="s">
        <v>2015</v>
      </c>
      <c r="AI1156" s="21" t="s">
        <v>2015</v>
      </c>
      <c r="AJ1156" s="21" t="s">
        <v>2015</v>
      </c>
      <c r="AK1156" s="21" t="s">
        <v>2015</v>
      </c>
      <c r="AL1156" s="21" t="s">
        <v>4803</v>
      </c>
    </row>
    <row r="1157" spans="1:38" ht="15" customHeight="1">
      <c r="A1157" s="21">
        <v>159942</v>
      </c>
      <c r="B1157" s="21">
        <v>662131</v>
      </c>
      <c r="C1157" s="21" t="s">
        <v>48</v>
      </c>
      <c r="D1157" s="21" t="s">
        <v>2035</v>
      </c>
      <c r="E1157" s="21" t="s">
        <v>7</v>
      </c>
      <c r="F1157" s="21" t="s">
        <v>4866</v>
      </c>
      <c r="G1157" s="21" t="s">
        <v>2340</v>
      </c>
      <c r="H1157" s="21" t="s">
        <v>2341</v>
      </c>
      <c r="I1157" s="21" t="s">
        <v>2015</v>
      </c>
      <c r="J1157" s="21" t="s">
        <v>2342</v>
      </c>
      <c r="K1157" s="21" t="s">
        <v>431</v>
      </c>
      <c r="L1157" s="21" t="s">
        <v>2470</v>
      </c>
      <c r="M1157" s="21"/>
      <c r="N1157" s="21" t="s">
        <v>2384</v>
      </c>
      <c r="O1157" s="21" t="s">
        <v>2345</v>
      </c>
      <c r="P1157" s="21" t="s">
        <v>2465</v>
      </c>
      <c r="Q1157" s="21">
        <v>76</v>
      </c>
      <c r="R1157" s="21">
        <v>28</v>
      </c>
      <c r="S1157" s="21">
        <v>329</v>
      </c>
      <c r="T1157" s="21">
        <v>433</v>
      </c>
      <c r="U1157" s="21">
        <v>0.17549999999999999</v>
      </c>
      <c r="V1157" s="21">
        <v>6.4699999999999994E-2</v>
      </c>
      <c r="W1157" s="21">
        <v>0.2402</v>
      </c>
      <c r="X1157" s="21" t="s">
        <v>2015</v>
      </c>
      <c r="Y1157" s="21" t="s">
        <v>2342</v>
      </c>
      <c r="Z1157" s="21" t="s">
        <v>2342</v>
      </c>
      <c r="AA1157" s="21" t="s">
        <v>2342</v>
      </c>
      <c r="AB1157" s="21" t="s">
        <v>2342</v>
      </c>
      <c r="AC1157" s="21" t="s">
        <v>2342</v>
      </c>
      <c r="AD1157" s="21" t="s">
        <v>2342</v>
      </c>
      <c r="AE1157" s="21" t="s">
        <v>2015</v>
      </c>
      <c r="AF1157" s="21" t="s">
        <v>2015</v>
      </c>
      <c r="AG1157" s="21" t="s">
        <v>2015</v>
      </c>
      <c r="AH1157" s="21" t="s">
        <v>2015</v>
      </c>
      <c r="AI1157" s="21" t="s">
        <v>2015</v>
      </c>
      <c r="AJ1157" s="21" t="s">
        <v>2015</v>
      </c>
      <c r="AK1157" s="21" t="s">
        <v>2015</v>
      </c>
      <c r="AL1157" s="21" t="s">
        <v>4803</v>
      </c>
    </row>
    <row r="1158" spans="1:38" ht="15" customHeight="1">
      <c r="A1158" s="21">
        <v>159942</v>
      </c>
      <c r="B1158" s="21">
        <v>662134</v>
      </c>
      <c r="C1158" s="21" t="s">
        <v>48</v>
      </c>
      <c r="D1158" s="21" t="s">
        <v>2035</v>
      </c>
      <c r="E1158" s="21" t="s">
        <v>7</v>
      </c>
      <c r="F1158" s="21" t="s">
        <v>4866</v>
      </c>
      <c r="G1158" s="21" t="s">
        <v>2340</v>
      </c>
      <c r="H1158" s="21" t="s">
        <v>2341</v>
      </c>
      <c r="I1158" s="21" t="s">
        <v>2015</v>
      </c>
      <c r="J1158" s="21" t="s">
        <v>2342</v>
      </c>
      <c r="K1158" s="21" t="s">
        <v>434</v>
      </c>
      <c r="L1158" s="21" t="s">
        <v>2474</v>
      </c>
      <c r="M1158" s="21"/>
      <c r="N1158" s="21" t="s">
        <v>2384</v>
      </c>
      <c r="O1158" s="21" t="s">
        <v>2345</v>
      </c>
      <c r="P1158" s="21" t="s">
        <v>2385</v>
      </c>
      <c r="Q1158" s="21">
        <v>84</v>
      </c>
      <c r="R1158" s="21">
        <v>21</v>
      </c>
      <c r="S1158" s="21">
        <v>202</v>
      </c>
      <c r="T1158" s="21">
        <v>307</v>
      </c>
      <c r="U1158" s="21">
        <v>0.27360000000000001</v>
      </c>
      <c r="V1158" s="21">
        <v>6.8400000000000002E-2</v>
      </c>
      <c r="W1158" s="21">
        <v>0.34200000000000003</v>
      </c>
      <c r="X1158" s="21" t="s">
        <v>2015</v>
      </c>
      <c r="Y1158" s="21" t="s">
        <v>2342</v>
      </c>
      <c r="Z1158" s="21" t="s">
        <v>2342</v>
      </c>
      <c r="AA1158" s="21" t="s">
        <v>2342</v>
      </c>
      <c r="AB1158" s="21" t="s">
        <v>2342</v>
      </c>
      <c r="AC1158" s="21" t="s">
        <v>2342</v>
      </c>
      <c r="AD1158" s="21" t="s">
        <v>2342</v>
      </c>
      <c r="AE1158" s="21" t="s">
        <v>2015</v>
      </c>
      <c r="AF1158" s="21" t="s">
        <v>2015</v>
      </c>
      <c r="AG1158" s="21" t="s">
        <v>2015</v>
      </c>
      <c r="AH1158" s="21" t="s">
        <v>2015</v>
      </c>
      <c r="AI1158" s="21" t="s">
        <v>2015</v>
      </c>
      <c r="AJ1158" s="21" t="s">
        <v>2015</v>
      </c>
      <c r="AK1158" s="21" t="s">
        <v>2015</v>
      </c>
      <c r="AL1158" s="21" t="s">
        <v>4803</v>
      </c>
    </row>
    <row r="1159" spans="1:38" ht="15" customHeight="1">
      <c r="A1159" s="21">
        <v>159942</v>
      </c>
      <c r="B1159" s="21">
        <v>662136</v>
      </c>
      <c r="C1159" s="21" t="s">
        <v>48</v>
      </c>
      <c r="D1159" s="21" t="s">
        <v>2035</v>
      </c>
      <c r="E1159" s="21" t="s">
        <v>7</v>
      </c>
      <c r="F1159" s="21" t="s">
        <v>4866</v>
      </c>
      <c r="G1159" s="21" t="s">
        <v>2340</v>
      </c>
      <c r="H1159" s="21" t="s">
        <v>2341</v>
      </c>
      <c r="I1159" s="21" t="s">
        <v>2015</v>
      </c>
      <c r="J1159" s="21" t="s">
        <v>2342</v>
      </c>
      <c r="K1159" s="21" t="s">
        <v>437</v>
      </c>
      <c r="L1159" s="21" t="s">
        <v>2477</v>
      </c>
      <c r="M1159" s="21"/>
      <c r="N1159" s="21" t="s">
        <v>2384</v>
      </c>
      <c r="O1159" s="21" t="s">
        <v>2345</v>
      </c>
      <c r="P1159" s="21" t="s">
        <v>2385</v>
      </c>
      <c r="Q1159" s="21">
        <v>95</v>
      </c>
      <c r="R1159" s="21">
        <v>25</v>
      </c>
      <c r="S1159" s="21">
        <v>279</v>
      </c>
      <c r="T1159" s="21">
        <v>399</v>
      </c>
      <c r="U1159" s="21">
        <v>0.23810000000000001</v>
      </c>
      <c r="V1159" s="21">
        <v>6.2700000000000006E-2</v>
      </c>
      <c r="W1159" s="21">
        <v>0.30080000000000001</v>
      </c>
      <c r="X1159" s="21" t="s">
        <v>2015</v>
      </c>
      <c r="Y1159" s="21" t="s">
        <v>2342</v>
      </c>
      <c r="Z1159" s="21" t="s">
        <v>2342</v>
      </c>
      <c r="AA1159" s="21" t="s">
        <v>2342</v>
      </c>
      <c r="AB1159" s="21" t="s">
        <v>2342</v>
      </c>
      <c r="AC1159" s="21" t="s">
        <v>2342</v>
      </c>
      <c r="AD1159" s="21" t="s">
        <v>2342</v>
      </c>
      <c r="AE1159" s="21" t="s">
        <v>2015</v>
      </c>
      <c r="AF1159" s="21" t="s">
        <v>2015</v>
      </c>
      <c r="AG1159" s="21" t="s">
        <v>2015</v>
      </c>
      <c r="AH1159" s="21" t="s">
        <v>2015</v>
      </c>
      <c r="AI1159" s="21" t="s">
        <v>2015</v>
      </c>
      <c r="AJ1159" s="21" t="s">
        <v>2015</v>
      </c>
      <c r="AK1159" s="21" t="s">
        <v>2015</v>
      </c>
      <c r="AL1159" s="21" t="s">
        <v>4803</v>
      </c>
    </row>
    <row r="1160" spans="1:38" ht="15" customHeight="1">
      <c r="A1160" s="21">
        <v>159942</v>
      </c>
      <c r="B1160" s="21">
        <v>662137</v>
      </c>
      <c r="C1160" s="21" t="s">
        <v>48</v>
      </c>
      <c r="D1160" s="21" t="s">
        <v>2035</v>
      </c>
      <c r="E1160" s="21" t="s">
        <v>7</v>
      </c>
      <c r="F1160" s="21" t="s">
        <v>4866</v>
      </c>
      <c r="G1160" s="21" t="s">
        <v>2340</v>
      </c>
      <c r="H1160" s="21" t="s">
        <v>2341</v>
      </c>
      <c r="I1160" s="21" t="s">
        <v>2015</v>
      </c>
      <c r="J1160" s="21" t="s">
        <v>2342</v>
      </c>
      <c r="K1160" s="21" t="s">
        <v>438</v>
      </c>
      <c r="L1160" s="21" t="s">
        <v>2478</v>
      </c>
      <c r="M1160" s="21"/>
      <c r="N1160" s="21" t="s">
        <v>2384</v>
      </c>
      <c r="O1160" s="21" t="s">
        <v>2345</v>
      </c>
      <c r="P1160" s="21" t="s">
        <v>2465</v>
      </c>
      <c r="Q1160" s="21">
        <v>267</v>
      </c>
      <c r="R1160" s="21">
        <v>0</v>
      </c>
      <c r="S1160" s="21">
        <v>108</v>
      </c>
      <c r="T1160" s="21">
        <v>375</v>
      </c>
      <c r="U1160" s="21">
        <v>0.71199999999999997</v>
      </c>
      <c r="V1160" s="21">
        <v>0</v>
      </c>
      <c r="W1160" s="21">
        <v>0.71199999999999997</v>
      </c>
      <c r="X1160" s="21" t="s">
        <v>2015</v>
      </c>
      <c r="Y1160" s="21" t="s">
        <v>2342</v>
      </c>
      <c r="Z1160" s="21" t="s">
        <v>2342</v>
      </c>
      <c r="AA1160" s="21" t="s">
        <v>2342</v>
      </c>
      <c r="AB1160" s="21" t="s">
        <v>2342</v>
      </c>
      <c r="AC1160" s="21" t="s">
        <v>2342</v>
      </c>
      <c r="AD1160" s="21" t="s">
        <v>2342</v>
      </c>
      <c r="AE1160" s="21" t="s">
        <v>2015</v>
      </c>
      <c r="AF1160" s="21" t="s">
        <v>2015</v>
      </c>
      <c r="AG1160" s="21" t="s">
        <v>2015</v>
      </c>
      <c r="AH1160" s="21" t="s">
        <v>2015</v>
      </c>
      <c r="AI1160" s="21" t="s">
        <v>2015</v>
      </c>
      <c r="AJ1160" s="21" t="s">
        <v>2015</v>
      </c>
      <c r="AK1160" s="21" t="s">
        <v>2015</v>
      </c>
      <c r="AL1160" s="21" t="s">
        <v>4802</v>
      </c>
    </row>
    <row r="1161" spans="1:38" ht="15" customHeight="1">
      <c r="A1161" s="21">
        <v>159942</v>
      </c>
      <c r="B1161" s="21">
        <v>662138</v>
      </c>
      <c r="C1161" s="21" t="s">
        <v>48</v>
      </c>
      <c r="D1161" s="21" t="s">
        <v>2035</v>
      </c>
      <c r="E1161" s="21" t="s">
        <v>7</v>
      </c>
      <c r="F1161" s="21" t="s">
        <v>4866</v>
      </c>
      <c r="G1161" s="21" t="s">
        <v>2340</v>
      </c>
      <c r="H1161" s="21" t="s">
        <v>2341</v>
      </c>
      <c r="I1161" s="21" t="s">
        <v>2015</v>
      </c>
      <c r="J1161" s="21" t="s">
        <v>2342</v>
      </c>
      <c r="K1161" s="21" t="s">
        <v>441</v>
      </c>
      <c r="L1161" s="21" t="s">
        <v>2481</v>
      </c>
      <c r="M1161" s="21"/>
      <c r="N1161" s="21" t="s">
        <v>2384</v>
      </c>
      <c r="O1161" s="21" t="s">
        <v>2345</v>
      </c>
      <c r="P1161" s="21" t="s">
        <v>2465</v>
      </c>
      <c r="Q1161" s="21">
        <v>35</v>
      </c>
      <c r="R1161" s="21">
        <v>16</v>
      </c>
      <c r="S1161" s="21">
        <v>274</v>
      </c>
      <c r="T1161" s="21">
        <v>325</v>
      </c>
      <c r="U1161" s="21">
        <v>0.1077</v>
      </c>
      <c r="V1161" s="21">
        <v>4.9200000000000001E-2</v>
      </c>
      <c r="W1161" s="21">
        <v>0.15690000000000001</v>
      </c>
      <c r="X1161" s="21" t="s">
        <v>2015</v>
      </c>
      <c r="Y1161" s="21" t="s">
        <v>2342</v>
      </c>
      <c r="Z1161" s="21" t="s">
        <v>2342</v>
      </c>
      <c r="AA1161" s="21" t="s">
        <v>2342</v>
      </c>
      <c r="AB1161" s="21" t="s">
        <v>2342</v>
      </c>
      <c r="AC1161" s="21" t="s">
        <v>2342</v>
      </c>
      <c r="AD1161" s="21" t="s">
        <v>2342</v>
      </c>
      <c r="AE1161" s="21" t="s">
        <v>2015</v>
      </c>
      <c r="AF1161" s="21" t="s">
        <v>2015</v>
      </c>
      <c r="AG1161" s="21" t="s">
        <v>2015</v>
      </c>
      <c r="AH1161" s="21" t="s">
        <v>2015</v>
      </c>
      <c r="AI1161" s="21" t="s">
        <v>2015</v>
      </c>
      <c r="AJ1161" s="21" t="s">
        <v>2015</v>
      </c>
      <c r="AK1161" s="21" t="s">
        <v>2015</v>
      </c>
      <c r="AL1161" s="21" t="s">
        <v>4803</v>
      </c>
    </row>
    <row r="1162" spans="1:38" ht="15" customHeight="1">
      <c r="A1162" s="21">
        <v>159942</v>
      </c>
      <c r="B1162" s="21">
        <v>662140</v>
      </c>
      <c r="C1162" s="21" t="s">
        <v>48</v>
      </c>
      <c r="D1162" s="21" t="s">
        <v>2035</v>
      </c>
      <c r="E1162" s="21" t="s">
        <v>7</v>
      </c>
      <c r="F1162" s="21" t="s">
        <v>4866</v>
      </c>
      <c r="G1162" s="21" t="s">
        <v>2340</v>
      </c>
      <c r="H1162" s="21" t="s">
        <v>2341</v>
      </c>
      <c r="I1162" s="21" t="s">
        <v>2015</v>
      </c>
      <c r="J1162" s="21" t="s">
        <v>2342</v>
      </c>
      <c r="K1162" s="21" t="s">
        <v>430</v>
      </c>
      <c r="L1162" s="21" t="s">
        <v>2469</v>
      </c>
      <c r="M1162" s="21"/>
      <c r="N1162" s="21" t="s">
        <v>2384</v>
      </c>
      <c r="O1162" s="21" t="s">
        <v>2345</v>
      </c>
      <c r="P1162" s="21" t="s">
        <v>2385</v>
      </c>
      <c r="Q1162" s="21">
        <v>299</v>
      </c>
      <c r="R1162" s="21">
        <v>0</v>
      </c>
      <c r="S1162" s="21">
        <v>299</v>
      </c>
      <c r="T1162" s="21">
        <v>598</v>
      </c>
      <c r="U1162" s="21">
        <v>0.5</v>
      </c>
      <c r="V1162" s="21">
        <v>0</v>
      </c>
      <c r="W1162" s="21">
        <v>0.5</v>
      </c>
      <c r="X1162" s="21" t="s">
        <v>2015</v>
      </c>
      <c r="Y1162" s="21" t="s">
        <v>2015</v>
      </c>
      <c r="Z1162" s="21" t="s">
        <v>2015</v>
      </c>
      <c r="AA1162" s="21" t="s">
        <v>2015</v>
      </c>
      <c r="AB1162" s="21" t="s">
        <v>2015</v>
      </c>
      <c r="AC1162" s="21" t="s">
        <v>2015</v>
      </c>
      <c r="AD1162" s="21" t="s">
        <v>2015</v>
      </c>
      <c r="AE1162" s="21" t="s">
        <v>2342</v>
      </c>
      <c r="AF1162" s="21" t="s">
        <v>2342</v>
      </c>
      <c r="AG1162" s="21" t="s">
        <v>2342</v>
      </c>
      <c r="AH1162" s="21" t="s">
        <v>2015</v>
      </c>
      <c r="AI1162" s="21" t="s">
        <v>2015</v>
      </c>
      <c r="AJ1162" s="21" t="s">
        <v>2015</v>
      </c>
      <c r="AK1162" s="21" t="s">
        <v>2015</v>
      </c>
      <c r="AL1162" s="21" t="s">
        <v>4802</v>
      </c>
    </row>
    <row r="1163" spans="1:38" ht="15" customHeight="1">
      <c r="A1163" s="21">
        <v>159942</v>
      </c>
      <c r="B1163" s="21">
        <v>662141</v>
      </c>
      <c r="C1163" s="21" t="s">
        <v>48</v>
      </c>
      <c r="D1163" s="21" t="s">
        <v>2035</v>
      </c>
      <c r="E1163" s="21" t="s">
        <v>7</v>
      </c>
      <c r="F1163" s="21" t="s">
        <v>4866</v>
      </c>
      <c r="G1163" s="21" t="s">
        <v>2340</v>
      </c>
      <c r="H1163" s="21" t="s">
        <v>2341</v>
      </c>
      <c r="I1163" s="21" t="s">
        <v>2015</v>
      </c>
      <c r="J1163" s="21" t="s">
        <v>2342</v>
      </c>
      <c r="K1163" s="21" t="s">
        <v>433</v>
      </c>
      <c r="L1163" s="21" t="s">
        <v>2473</v>
      </c>
      <c r="M1163" s="21"/>
      <c r="N1163" s="21" t="s">
        <v>2384</v>
      </c>
      <c r="O1163" s="21" t="s">
        <v>2345</v>
      </c>
      <c r="P1163" s="21" t="s">
        <v>2465</v>
      </c>
      <c r="Q1163" s="21">
        <v>143</v>
      </c>
      <c r="R1163" s="21">
        <v>37</v>
      </c>
      <c r="S1163" s="21">
        <v>453</v>
      </c>
      <c r="T1163" s="21">
        <v>633</v>
      </c>
      <c r="U1163" s="21">
        <v>0.22589999999999999</v>
      </c>
      <c r="V1163" s="21">
        <v>5.8500000000000003E-2</v>
      </c>
      <c r="W1163" s="21">
        <v>0.28439999999999999</v>
      </c>
      <c r="X1163" s="21" t="s">
        <v>2015</v>
      </c>
      <c r="Y1163" s="21" t="s">
        <v>2015</v>
      </c>
      <c r="Z1163" s="21" t="s">
        <v>2015</v>
      </c>
      <c r="AA1163" s="21" t="s">
        <v>2015</v>
      </c>
      <c r="AB1163" s="21" t="s">
        <v>2015</v>
      </c>
      <c r="AC1163" s="21" t="s">
        <v>2015</v>
      </c>
      <c r="AD1163" s="21" t="s">
        <v>2015</v>
      </c>
      <c r="AE1163" s="21" t="s">
        <v>2342</v>
      </c>
      <c r="AF1163" s="21" t="s">
        <v>2342</v>
      </c>
      <c r="AG1163" s="21" t="s">
        <v>2342</v>
      </c>
      <c r="AH1163" s="21" t="s">
        <v>2015</v>
      </c>
      <c r="AI1163" s="21" t="s">
        <v>2015</v>
      </c>
      <c r="AJ1163" s="21" t="s">
        <v>2015</v>
      </c>
      <c r="AK1163" s="21" t="s">
        <v>2015</v>
      </c>
      <c r="AL1163" s="21" t="s">
        <v>4803</v>
      </c>
    </row>
    <row r="1164" spans="1:38" ht="15" customHeight="1">
      <c r="A1164" s="21">
        <v>159942</v>
      </c>
      <c r="B1164" s="21">
        <v>662143</v>
      </c>
      <c r="C1164" s="21" t="s">
        <v>48</v>
      </c>
      <c r="D1164" s="21" t="s">
        <v>2035</v>
      </c>
      <c r="E1164" s="21" t="s">
        <v>7</v>
      </c>
      <c r="F1164" s="21" t="s">
        <v>4866</v>
      </c>
      <c r="G1164" s="21" t="s">
        <v>2340</v>
      </c>
      <c r="H1164" s="21" t="s">
        <v>2341</v>
      </c>
      <c r="I1164" s="21" t="s">
        <v>2015</v>
      </c>
      <c r="J1164" s="21" t="s">
        <v>2342</v>
      </c>
      <c r="K1164" s="21" t="s">
        <v>445</v>
      </c>
      <c r="L1164" s="21" t="s">
        <v>2485</v>
      </c>
      <c r="M1164" s="21"/>
      <c r="N1164" s="21" t="s">
        <v>2384</v>
      </c>
      <c r="O1164" s="21" t="s">
        <v>2345</v>
      </c>
      <c r="P1164" s="21" t="s">
        <v>2385</v>
      </c>
      <c r="Q1164" s="21">
        <v>307</v>
      </c>
      <c r="R1164" s="21">
        <v>0</v>
      </c>
      <c r="S1164" s="21">
        <v>295</v>
      </c>
      <c r="T1164" s="21">
        <v>602</v>
      </c>
      <c r="U1164" s="21">
        <v>0.51</v>
      </c>
      <c r="V1164" s="21">
        <v>0</v>
      </c>
      <c r="W1164" s="21">
        <v>0.51</v>
      </c>
      <c r="X1164" s="21" t="s">
        <v>2015</v>
      </c>
      <c r="Y1164" s="21" t="s">
        <v>2015</v>
      </c>
      <c r="Z1164" s="21" t="s">
        <v>2015</v>
      </c>
      <c r="AA1164" s="21" t="s">
        <v>2015</v>
      </c>
      <c r="AB1164" s="21" t="s">
        <v>2015</v>
      </c>
      <c r="AC1164" s="21" t="s">
        <v>2015</v>
      </c>
      <c r="AD1164" s="21" t="s">
        <v>2015</v>
      </c>
      <c r="AE1164" s="21" t="s">
        <v>2342</v>
      </c>
      <c r="AF1164" s="21" t="s">
        <v>2342</v>
      </c>
      <c r="AG1164" s="21" t="s">
        <v>2342</v>
      </c>
      <c r="AH1164" s="21" t="s">
        <v>2015</v>
      </c>
      <c r="AI1164" s="21" t="s">
        <v>2015</v>
      </c>
      <c r="AJ1164" s="21" t="s">
        <v>2015</v>
      </c>
      <c r="AK1164" s="21" t="s">
        <v>2015</v>
      </c>
      <c r="AL1164" s="21" t="s">
        <v>4802</v>
      </c>
    </row>
    <row r="1165" spans="1:38" ht="15" customHeight="1">
      <c r="A1165" s="21">
        <v>159942</v>
      </c>
      <c r="B1165" s="21">
        <v>662147</v>
      </c>
      <c r="C1165" s="21" t="s">
        <v>48</v>
      </c>
      <c r="D1165" s="21" t="s">
        <v>2035</v>
      </c>
      <c r="E1165" s="21" t="s">
        <v>7</v>
      </c>
      <c r="F1165" s="21" t="s">
        <v>4866</v>
      </c>
      <c r="G1165" s="21" t="s">
        <v>2340</v>
      </c>
      <c r="H1165" s="21" t="s">
        <v>2341</v>
      </c>
      <c r="I1165" s="21" t="s">
        <v>2015</v>
      </c>
      <c r="J1165" s="21" t="s">
        <v>2342</v>
      </c>
      <c r="K1165" s="21" t="s">
        <v>436</v>
      </c>
      <c r="L1165" s="21" t="s">
        <v>2476</v>
      </c>
      <c r="M1165" s="21"/>
      <c r="N1165" s="21" t="s">
        <v>2384</v>
      </c>
      <c r="O1165" s="21" t="s">
        <v>2345</v>
      </c>
      <c r="P1165" s="21" t="s">
        <v>2385</v>
      </c>
      <c r="Q1165" s="21">
        <v>156</v>
      </c>
      <c r="R1165" s="21">
        <v>0</v>
      </c>
      <c r="S1165" s="21">
        <v>16</v>
      </c>
      <c r="T1165" s="21">
        <v>172</v>
      </c>
      <c r="U1165" s="21">
        <v>0.90700000000000003</v>
      </c>
      <c r="V1165" s="21">
        <v>0</v>
      </c>
      <c r="W1165" s="21">
        <v>0.90700000000000003</v>
      </c>
      <c r="X1165" s="21" t="s">
        <v>2015</v>
      </c>
      <c r="Y1165" s="21" t="s">
        <v>2015</v>
      </c>
      <c r="Z1165" s="21" t="s">
        <v>2015</v>
      </c>
      <c r="AA1165" s="21" t="s">
        <v>2015</v>
      </c>
      <c r="AB1165" s="21" t="s">
        <v>2015</v>
      </c>
      <c r="AC1165" s="21" t="s">
        <v>2015</v>
      </c>
      <c r="AD1165" s="21" t="s">
        <v>2015</v>
      </c>
      <c r="AE1165" s="21" t="s">
        <v>2015</v>
      </c>
      <c r="AF1165" s="21" t="s">
        <v>2015</v>
      </c>
      <c r="AG1165" s="21" t="s">
        <v>2015</v>
      </c>
      <c r="AH1165" s="21" t="s">
        <v>2342</v>
      </c>
      <c r="AI1165" s="21" t="s">
        <v>2342</v>
      </c>
      <c r="AJ1165" s="21" t="s">
        <v>2342</v>
      </c>
      <c r="AK1165" s="21" t="s">
        <v>2342</v>
      </c>
      <c r="AL1165" s="21" t="s">
        <v>4802</v>
      </c>
    </row>
    <row r="1166" spans="1:38" ht="15" customHeight="1">
      <c r="A1166" s="21">
        <v>159289</v>
      </c>
      <c r="B1166" s="21">
        <v>662151</v>
      </c>
      <c r="C1166" s="21" t="s">
        <v>111</v>
      </c>
      <c r="D1166" s="21" t="s">
        <v>2098</v>
      </c>
      <c r="E1166" s="21" t="s">
        <v>7</v>
      </c>
      <c r="F1166" s="21" t="s">
        <v>4875</v>
      </c>
      <c r="G1166" s="21" t="s">
        <v>2340</v>
      </c>
      <c r="H1166" s="21" t="s">
        <v>2341</v>
      </c>
      <c r="I1166" s="21" t="s">
        <v>2015</v>
      </c>
      <c r="J1166" s="21" t="s">
        <v>2342</v>
      </c>
      <c r="K1166" s="21" t="s">
        <v>812</v>
      </c>
      <c r="L1166" s="21" t="s">
        <v>5447</v>
      </c>
      <c r="M1166" s="21"/>
      <c r="N1166" s="21" t="s">
        <v>3030</v>
      </c>
      <c r="O1166" s="21" t="s">
        <v>2345</v>
      </c>
      <c r="P1166" s="21" t="s">
        <v>3031</v>
      </c>
      <c r="Q1166" s="21">
        <v>34</v>
      </c>
      <c r="R1166" s="21">
        <v>0</v>
      </c>
      <c r="S1166" s="21">
        <v>9</v>
      </c>
      <c r="T1166" s="21">
        <v>43</v>
      </c>
      <c r="U1166" s="21">
        <v>0.79069999999999996</v>
      </c>
      <c r="V1166" s="21">
        <v>0</v>
      </c>
      <c r="W1166" s="21">
        <v>0.79069999999999996</v>
      </c>
      <c r="X1166" s="21" t="s">
        <v>2015</v>
      </c>
      <c r="Y1166" s="21" t="s">
        <v>2342</v>
      </c>
      <c r="Z1166" s="21" t="s">
        <v>2342</v>
      </c>
      <c r="AA1166" s="21" t="s">
        <v>2342</v>
      </c>
      <c r="AB1166" s="21" t="s">
        <v>2342</v>
      </c>
      <c r="AC1166" s="21" t="s">
        <v>2342</v>
      </c>
      <c r="AD1166" s="21" t="s">
        <v>2342</v>
      </c>
      <c r="AE1166" s="21" t="s">
        <v>2015</v>
      </c>
      <c r="AF1166" s="21" t="s">
        <v>2015</v>
      </c>
      <c r="AG1166" s="21" t="s">
        <v>2015</v>
      </c>
      <c r="AH1166" s="21" t="s">
        <v>2015</v>
      </c>
      <c r="AI1166" s="21" t="s">
        <v>2015</v>
      </c>
      <c r="AJ1166" s="21" t="s">
        <v>2015</v>
      </c>
      <c r="AK1166" s="21" t="s">
        <v>2015</v>
      </c>
      <c r="AL1166" s="21" t="s">
        <v>4802</v>
      </c>
    </row>
    <row r="1167" spans="1:38" ht="15" customHeight="1">
      <c r="A1167" s="21">
        <v>159289</v>
      </c>
      <c r="B1167" s="21">
        <v>662152</v>
      </c>
      <c r="C1167" s="21" t="s">
        <v>111</v>
      </c>
      <c r="D1167" s="21" t="s">
        <v>2098</v>
      </c>
      <c r="E1167" s="21" t="s">
        <v>7</v>
      </c>
      <c r="F1167" s="21" t="s">
        <v>4875</v>
      </c>
      <c r="G1167" s="21" t="s">
        <v>2340</v>
      </c>
      <c r="H1167" s="21" t="s">
        <v>2341</v>
      </c>
      <c r="I1167" s="21" t="s">
        <v>2015</v>
      </c>
      <c r="J1167" s="21" t="s">
        <v>2342</v>
      </c>
      <c r="K1167" s="21" t="s">
        <v>814</v>
      </c>
      <c r="L1167" s="21" t="s">
        <v>3034</v>
      </c>
      <c r="M1167" s="21"/>
      <c r="N1167" s="21" t="s">
        <v>3032</v>
      </c>
      <c r="O1167" s="21" t="s">
        <v>2345</v>
      </c>
      <c r="P1167" s="21" t="s">
        <v>3033</v>
      </c>
      <c r="Q1167" s="21">
        <v>232</v>
      </c>
      <c r="R1167" s="21">
        <v>0</v>
      </c>
      <c r="S1167" s="21">
        <v>80</v>
      </c>
      <c r="T1167" s="21">
        <v>312</v>
      </c>
      <c r="U1167" s="21">
        <v>0.74360000000000004</v>
      </c>
      <c r="V1167" s="21">
        <v>0</v>
      </c>
      <c r="W1167" s="21">
        <v>0.74360000000000004</v>
      </c>
      <c r="X1167" s="21" t="s">
        <v>2015</v>
      </c>
      <c r="Y1167" s="21" t="s">
        <v>2342</v>
      </c>
      <c r="Z1167" s="21" t="s">
        <v>2342</v>
      </c>
      <c r="AA1167" s="21" t="s">
        <v>2342</v>
      </c>
      <c r="AB1167" s="21" t="s">
        <v>2342</v>
      </c>
      <c r="AC1167" s="21" t="s">
        <v>2342</v>
      </c>
      <c r="AD1167" s="21" t="s">
        <v>2342</v>
      </c>
      <c r="AE1167" s="21" t="s">
        <v>2015</v>
      </c>
      <c r="AF1167" s="21" t="s">
        <v>2015</v>
      </c>
      <c r="AG1167" s="21" t="s">
        <v>2015</v>
      </c>
      <c r="AH1167" s="21" t="s">
        <v>2015</v>
      </c>
      <c r="AI1167" s="21" t="s">
        <v>2015</v>
      </c>
      <c r="AJ1167" s="21" t="s">
        <v>2015</v>
      </c>
      <c r="AK1167" s="21" t="s">
        <v>2015</v>
      </c>
      <c r="AL1167" s="21" t="s">
        <v>4802</v>
      </c>
    </row>
    <row r="1168" spans="1:38" ht="15" customHeight="1">
      <c r="A1168" s="21">
        <v>159289</v>
      </c>
      <c r="B1168" s="21">
        <v>662153</v>
      </c>
      <c r="C1168" s="21" t="s">
        <v>111</v>
      </c>
      <c r="D1168" s="21" t="s">
        <v>2098</v>
      </c>
      <c r="E1168" s="21" t="s">
        <v>7</v>
      </c>
      <c r="F1168" s="21" t="s">
        <v>4875</v>
      </c>
      <c r="G1168" s="21" t="s">
        <v>2340</v>
      </c>
      <c r="H1168" s="21" t="s">
        <v>2341</v>
      </c>
      <c r="I1168" s="21" t="s">
        <v>2015</v>
      </c>
      <c r="J1168" s="21" t="s">
        <v>2342</v>
      </c>
      <c r="K1168" s="21" t="s">
        <v>588</v>
      </c>
      <c r="L1168" s="21" t="s">
        <v>3035</v>
      </c>
      <c r="M1168" s="21"/>
      <c r="N1168" s="21" t="s">
        <v>3036</v>
      </c>
      <c r="O1168" s="21" t="s">
        <v>2345</v>
      </c>
      <c r="P1168" s="21" t="s">
        <v>3037</v>
      </c>
      <c r="Q1168" s="21">
        <v>183</v>
      </c>
      <c r="R1168" s="21">
        <v>0</v>
      </c>
      <c r="S1168" s="21">
        <v>146</v>
      </c>
      <c r="T1168" s="21">
        <v>329</v>
      </c>
      <c r="U1168" s="21">
        <v>0.55620000000000003</v>
      </c>
      <c r="V1168" s="21">
        <v>0</v>
      </c>
      <c r="W1168" s="21">
        <v>0.55620000000000003</v>
      </c>
      <c r="X1168" s="21" t="s">
        <v>2015</v>
      </c>
      <c r="Y1168" s="21" t="s">
        <v>2342</v>
      </c>
      <c r="Z1168" s="21" t="s">
        <v>2342</v>
      </c>
      <c r="AA1168" s="21" t="s">
        <v>2342</v>
      </c>
      <c r="AB1168" s="21" t="s">
        <v>2342</v>
      </c>
      <c r="AC1168" s="21" t="s">
        <v>2342</v>
      </c>
      <c r="AD1168" s="21" t="s">
        <v>2342</v>
      </c>
      <c r="AE1168" s="21" t="s">
        <v>2015</v>
      </c>
      <c r="AF1168" s="21" t="s">
        <v>2015</v>
      </c>
      <c r="AG1168" s="21" t="s">
        <v>2015</v>
      </c>
      <c r="AH1168" s="21" t="s">
        <v>2015</v>
      </c>
      <c r="AI1168" s="21" t="s">
        <v>2015</v>
      </c>
      <c r="AJ1168" s="21" t="s">
        <v>2015</v>
      </c>
      <c r="AK1168" s="21" t="s">
        <v>2015</v>
      </c>
      <c r="AL1168" s="21" t="s">
        <v>4802</v>
      </c>
    </row>
    <row r="1169" spans="1:38" ht="15" customHeight="1">
      <c r="A1169" s="21">
        <v>159289</v>
      </c>
      <c r="B1169" s="21">
        <v>662154</v>
      </c>
      <c r="C1169" s="21" t="s">
        <v>111</v>
      </c>
      <c r="D1169" s="21" t="s">
        <v>2098</v>
      </c>
      <c r="E1169" s="21" t="s">
        <v>7</v>
      </c>
      <c r="F1169" s="21" t="s">
        <v>4875</v>
      </c>
      <c r="G1169" s="21" t="s">
        <v>2340</v>
      </c>
      <c r="H1169" s="21" t="s">
        <v>2341</v>
      </c>
      <c r="I1169" s="21" t="s">
        <v>2015</v>
      </c>
      <c r="J1169" s="21" t="s">
        <v>2342</v>
      </c>
      <c r="K1169" s="21" t="s">
        <v>815</v>
      </c>
      <c r="L1169" s="21" t="s">
        <v>5032</v>
      </c>
      <c r="M1169" s="21"/>
      <c r="N1169" s="21" t="s">
        <v>3032</v>
      </c>
      <c r="O1169" s="21" t="s">
        <v>2345</v>
      </c>
      <c r="P1169" s="21" t="s">
        <v>3033</v>
      </c>
      <c r="Q1169" s="21">
        <v>321</v>
      </c>
      <c r="R1169" s="21">
        <v>0</v>
      </c>
      <c r="S1169" s="21">
        <v>130</v>
      </c>
      <c r="T1169" s="21">
        <v>451</v>
      </c>
      <c r="U1169" s="21">
        <v>0.71179999999999999</v>
      </c>
      <c r="V1169" s="21">
        <v>0</v>
      </c>
      <c r="W1169" s="21">
        <v>0.71179999999999999</v>
      </c>
      <c r="X1169" s="21" t="s">
        <v>2015</v>
      </c>
      <c r="Y1169" s="21" t="s">
        <v>2342</v>
      </c>
      <c r="Z1169" s="21" t="s">
        <v>2342</v>
      </c>
      <c r="AA1169" s="21" t="s">
        <v>2342</v>
      </c>
      <c r="AB1169" s="21" t="s">
        <v>2342</v>
      </c>
      <c r="AC1169" s="21" t="s">
        <v>2342</v>
      </c>
      <c r="AD1169" s="21" t="s">
        <v>2342</v>
      </c>
      <c r="AE1169" s="21" t="s">
        <v>2015</v>
      </c>
      <c r="AF1169" s="21" t="s">
        <v>2015</v>
      </c>
      <c r="AG1169" s="21" t="s">
        <v>2015</v>
      </c>
      <c r="AH1169" s="21" t="s">
        <v>2015</v>
      </c>
      <c r="AI1169" s="21" t="s">
        <v>2015</v>
      </c>
      <c r="AJ1169" s="21" t="s">
        <v>2015</v>
      </c>
      <c r="AK1169" s="21" t="s">
        <v>2015</v>
      </c>
      <c r="AL1169" s="21" t="s">
        <v>4802</v>
      </c>
    </row>
    <row r="1170" spans="1:38" ht="15" customHeight="1">
      <c r="A1170" s="21">
        <v>159289</v>
      </c>
      <c r="B1170" s="21">
        <v>662156</v>
      </c>
      <c r="C1170" s="21" t="s">
        <v>111</v>
      </c>
      <c r="D1170" s="21" t="s">
        <v>2098</v>
      </c>
      <c r="E1170" s="21" t="s">
        <v>7</v>
      </c>
      <c r="F1170" s="21" t="s">
        <v>4875</v>
      </c>
      <c r="G1170" s="21" t="s">
        <v>2340</v>
      </c>
      <c r="H1170" s="21" t="s">
        <v>2341</v>
      </c>
      <c r="I1170" s="21" t="s">
        <v>2015</v>
      </c>
      <c r="J1170" s="21" t="s">
        <v>2342</v>
      </c>
      <c r="K1170" s="21" t="s">
        <v>4819</v>
      </c>
      <c r="L1170" s="21" t="s">
        <v>4820</v>
      </c>
      <c r="M1170" s="21"/>
      <c r="N1170" s="21" t="s">
        <v>2384</v>
      </c>
      <c r="O1170" s="21" t="s">
        <v>2345</v>
      </c>
      <c r="P1170" s="21" t="s">
        <v>2465</v>
      </c>
      <c r="Q1170" s="21">
        <v>55</v>
      </c>
      <c r="R1170" s="21">
        <v>0</v>
      </c>
      <c r="S1170" s="21">
        <v>51</v>
      </c>
      <c r="T1170" s="21">
        <v>106</v>
      </c>
      <c r="U1170" s="21">
        <v>0.51890000000000003</v>
      </c>
      <c r="V1170" s="21">
        <v>0</v>
      </c>
      <c r="W1170" s="21">
        <v>0.51890000000000003</v>
      </c>
      <c r="X1170" s="21" t="s">
        <v>2015</v>
      </c>
      <c r="Y1170" s="21" t="s">
        <v>2342</v>
      </c>
      <c r="Z1170" s="21" t="s">
        <v>2015</v>
      </c>
      <c r="AA1170" s="21" t="s">
        <v>2015</v>
      </c>
      <c r="AB1170" s="21" t="s">
        <v>2015</v>
      </c>
      <c r="AC1170" s="21" t="s">
        <v>2015</v>
      </c>
      <c r="AD1170" s="21" t="s">
        <v>2015</v>
      </c>
      <c r="AE1170" s="21" t="s">
        <v>2015</v>
      </c>
      <c r="AF1170" s="21" t="s">
        <v>2015</v>
      </c>
      <c r="AG1170" s="21" t="s">
        <v>2015</v>
      </c>
      <c r="AH1170" s="21" t="s">
        <v>2015</v>
      </c>
      <c r="AI1170" s="21" t="s">
        <v>2015</v>
      </c>
      <c r="AJ1170" s="21" t="s">
        <v>2015</v>
      </c>
      <c r="AK1170" s="21" t="s">
        <v>2015</v>
      </c>
      <c r="AL1170" s="21" t="s">
        <v>4802</v>
      </c>
    </row>
    <row r="1171" spans="1:38" ht="15" customHeight="1">
      <c r="A1171" s="21">
        <v>159289</v>
      </c>
      <c r="B1171" s="21">
        <v>662157</v>
      </c>
      <c r="C1171" s="21" t="s">
        <v>111</v>
      </c>
      <c r="D1171" s="21" t="s">
        <v>2098</v>
      </c>
      <c r="E1171" s="21" t="s">
        <v>7</v>
      </c>
      <c r="F1171" s="21" t="s">
        <v>4875</v>
      </c>
      <c r="G1171" s="21" t="s">
        <v>2340</v>
      </c>
      <c r="H1171" s="21" t="s">
        <v>2341</v>
      </c>
      <c r="I1171" s="21" t="s">
        <v>2015</v>
      </c>
      <c r="J1171" s="21" t="s">
        <v>2342</v>
      </c>
      <c r="K1171" s="21" t="s">
        <v>818</v>
      </c>
      <c r="L1171" s="21" t="s">
        <v>3040</v>
      </c>
      <c r="M1171" s="21" t="s">
        <v>3041</v>
      </c>
      <c r="N1171" s="21" t="s">
        <v>3032</v>
      </c>
      <c r="O1171" s="21" t="s">
        <v>2345</v>
      </c>
      <c r="P1171" s="21" t="s">
        <v>3033</v>
      </c>
      <c r="Q1171" s="21">
        <v>294</v>
      </c>
      <c r="R1171" s="21">
        <v>0</v>
      </c>
      <c r="S1171" s="21">
        <v>162</v>
      </c>
      <c r="T1171" s="21">
        <v>456</v>
      </c>
      <c r="U1171" s="21">
        <v>0.64470000000000005</v>
      </c>
      <c r="V1171" s="21">
        <v>0</v>
      </c>
      <c r="W1171" s="21">
        <v>0.64470000000000005</v>
      </c>
      <c r="X1171" s="21" t="s">
        <v>2015</v>
      </c>
      <c r="Y1171" s="21" t="s">
        <v>2342</v>
      </c>
      <c r="Z1171" s="21" t="s">
        <v>2342</v>
      </c>
      <c r="AA1171" s="21" t="s">
        <v>2342</v>
      </c>
      <c r="AB1171" s="21" t="s">
        <v>2342</v>
      </c>
      <c r="AC1171" s="21" t="s">
        <v>2342</v>
      </c>
      <c r="AD1171" s="21" t="s">
        <v>2342</v>
      </c>
      <c r="AE1171" s="21" t="s">
        <v>2015</v>
      </c>
      <c r="AF1171" s="21" t="s">
        <v>2015</v>
      </c>
      <c r="AG1171" s="21" t="s">
        <v>2015</v>
      </c>
      <c r="AH1171" s="21" t="s">
        <v>2015</v>
      </c>
      <c r="AI1171" s="21" t="s">
        <v>2015</v>
      </c>
      <c r="AJ1171" s="21" t="s">
        <v>2015</v>
      </c>
      <c r="AK1171" s="21" t="s">
        <v>2015</v>
      </c>
      <c r="AL1171" s="21" t="s">
        <v>4802</v>
      </c>
    </row>
    <row r="1172" spans="1:38" ht="15" customHeight="1">
      <c r="A1172" s="21">
        <v>159289</v>
      </c>
      <c r="B1172" s="21">
        <v>662158</v>
      </c>
      <c r="C1172" s="21" t="s">
        <v>111</v>
      </c>
      <c r="D1172" s="21" t="s">
        <v>2098</v>
      </c>
      <c r="E1172" s="21" t="s">
        <v>7</v>
      </c>
      <c r="F1172" s="21" t="s">
        <v>4875</v>
      </c>
      <c r="G1172" s="21" t="s">
        <v>2340</v>
      </c>
      <c r="H1172" s="21" t="s">
        <v>2341</v>
      </c>
      <c r="I1172" s="21" t="s">
        <v>2015</v>
      </c>
      <c r="J1172" s="21" t="s">
        <v>2342</v>
      </c>
      <c r="K1172" s="21" t="s">
        <v>817</v>
      </c>
      <c r="L1172" s="21" t="s">
        <v>3038</v>
      </c>
      <c r="M1172" s="21" t="s">
        <v>3039</v>
      </c>
      <c r="N1172" s="21" t="s">
        <v>3032</v>
      </c>
      <c r="O1172" s="21" t="s">
        <v>2345</v>
      </c>
      <c r="P1172" s="21" t="s">
        <v>3033</v>
      </c>
      <c r="Q1172" s="21">
        <v>290</v>
      </c>
      <c r="R1172" s="21">
        <v>0</v>
      </c>
      <c r="S1172" s="21">
        <v>160</v>
      </c>
      <c r="T1172" s="21">
        <v>450</v>
      </c>
      <c r="U1172" s="21">
        <v>0.64439999999999997</v>
      </c>
      <c r="V1172" s="21">
        <v>0</v>
      </c>
      <c r="W1172" s="21">
        <v>0.64439999999999997</v>
      </c>
      <c r="X1172" s="21" t="s">
        <v>2015</v>
      </c>
      <c r="Y1172" s="21" t="s">
        <v>2015</v>
      </c>
      <c r="Z1172" s="21" t="s">
        <v>2015</v>
      </c>
      <c r="AA1172" s="21" t="s">
        <v>2015</v>
      </c>
      <c r="AB1172" s="21" t="s">
        <v>2015</v>
      </c>
      <c r="AC1172" s="21" t="s">
        <v>2015</v>
      </c>
      <c r="AD1172" s="21" t="s">
        <v>2015</v>
      </c>
      <c r="AE1172" s="21" t="s">
        <v>2342</v>
      </c>
      <c r="AF1172" s="21" t="s">
        <v>2342</v>
      </c>
      <c r="AG1172" s="21" t="s">
        <v>2342</v>
      </c>
      <c r="AH1172" s="21" t="s">
        <v>2015</v>
      </c>
      <c r="AI1172" s="21" t="s">
        <v>2015</v>
      </c>
      <c r="AJ1172" s="21" t="s">
        <v>2015</v>
      </c>
      <c r="AK1172" s="21" t="s">
        <v>2015</v>
      </c>
      <c r="AL1172" s="21" t="s">
        <v>4802</v>
      </c>
    </row>
    <row r="1173" spans="1:38" ht="15" customHeight="1">
      <c r="A1173" s="21">
        <v>159289</v>
      </c>
      <c r="B1173" s="21">
        <v>662159</v>
      </c>
      <c r="C1173" s="21" t="s">
        <v>111</v>
      </c>
      <c r="D1173" s="21" t="s">
        <v>2098</v>
      </c>
      <c r="E1173" s="21" t="s">
        <v>7</v>
      </c>
      <c r="F1173" s="21" t="s">
        <v>4875</v>
      </c>
      <c r="G1173" s="21" t="s">
        <v>2340</v>
      </c>
      <c r="H1173" s="21" t="s">
        <v>2341</v>
      </c>
      <c r="I1173" s="21" t="s">
        <v>2015</v>
      </c>
      <c r="J1173" s="21" t="s">
        <v>2342</v>
      </c>
      <c r="K1173" s="21" t="s">
        <v>819</v>
      </c>
      <c r="L1173" s="21" t="s">
        <v>3042</v>
      </c>
      <c r="M1173" s="21" t="s">
        <v>3043</v>
      </c>
      <c r="N1173" s="21" t="s">
        <v>3032</v>
      </c>
      <c r="O1173" s="21" t="s">
        <v>2345</v>
      </c>
      <c r="P1173" s="21" t="s">
        <v>3033</v>
      </c>
      <c r="Q1173" s="21">
        <v>345</v>
      </c>
      <c r="R1173" s="21">
        <v>0</v>
      </c>
      <c r="S1173" s="21">
        <v>233</v>
      </c>
      <c r="T1173" s="21">
        <v>578</v>
      </c>
      <c r="U1173" s="21">
        <v>0.59689999999999999</v>
      </c>
      <c r="V1173" s="21">
        <v>0</v>
      </c>
      <c r="W1173" s="21">
        <v>0.59689999999999999</v>
      </c>
      <c r="X1173" s="21" t="s">
        <v>2015</v>
      </c>
      <c r="Y1173" s="21" t="s">
        <v>2015</v>
      </c>
      <c r="Z1173" s="21" t="s">
        <v>2015</v>
      </c>
      <c r="AA1173" s="21" t="s">
        <v>2015</v>
      </c>
      <c r="AB1173" s="21" t="s">
        <v>2015</v>
      </c>
      <c r="AC1173" s="21" t="s">
        <v>2015</v>
      </c>
      <c r="AD1173" s="21" t="s">
        <v>2015</v>
      </c>
      <c r="AE1173" s="21" t="s">
        <v>2342</v>
      </c>
      <c r="AF1173" s="21" t="s">
        <v>2342</v>
      </c>
      <c r="AG1173" s="21" t="s">
        <v>2342</v>
      </c>
      <c r="AH1173" s="21" t="s">
        <v>2015</v>
      </c>
      <c r="AI1173" s="21" t="s">
        <v>2015</v>
      </c>
      <c r="AJ1173" s="21" t="s">
        <v>2015</v>
      </c>
      <c r="AK1173" s="21" t="s">
        <v>2015</v>
      </c>
      <c r="AL1173" s="21" t="s">
        <v>4802</v>
      </c>
    </row>
    <row r="1174" spans="1:38" ht="15" customHeight="1">
      <c r="A1174" s="21">
        <v>159289</v>
      </c>
      <c r="B1174" s="21">
        <v>662160</v>
      </c>
      <c r="C1174" s="21" t="s">
        <v>111</v>
      </c>
      <c r="D1174" s="21" t="s">
        <v>2098</v>
      </c>
      <c r="E1174" s="21" t="s">
        <v>7</v>
      </c>
      <c r="F1174" s="21" t="s">
        <v>4875</v>
      </c>
      <c r="G1174" s="21" t="s">
        <v>2340</v>
      </c>
      <c r="H1174" s="21" t="s">
        <v>2341</v>
      </c>
      <c r="I1174" s="21" t="s">
        <v>2015</v>
      </c>
      <c r="J1174" s="21" t="s">
        <v>2342</v>
      </c>
      <c r="K1174" s="21" t="s">
        <v>816</v>
      </c>
      <c r="L1174" s="21" t="s">
        <v>5033</v>
      </c>
      <c r="M1174" s="21"/>
      <c r="N1174" s="21" t="s">
        <v>3032</v>
      </c>
      <c r="O1174" s="21" t="s">
        <v>2345</v>
      </c>
      <c r="P1174" s="21" t="s">
        <v>3033</v>
      </c>
      <c r="Q1174" s="21">
        <v>454</v>
      </c>
      <c r="R1174" s="21">
        <v>110</v>
      </c>
      <c r="S1174" s="21">
        <v>818</v>
      </c>
      <c r="T1174" s="21">
        <v>1382</v>
      </c>
      <c r="U1174" s="21">
        <v>0.32850000000000001</v>
      </c>
      <c r="V1174" s="21">
        <v>7.9600000000000004E-2</v>
      </c>
      <c r="W1174" s="21">
        <v>0.40810000000000002</v>
      </c>
      <c r="X1174" s="21" t="s">
        <v>2015</v>
      </c>
      <c r="Y1174" s="21" t="s">
        <v>2015</v>
      </c>
      <c r="Z1174" s="21" t="s">
        <v>2015</v>
      </c>
      <c r="AA1174" s="21" t="s">
        <v>2015</v>
      </c>
      <c r="AB1174" s="21" t="s">
        <v>2015</v>
      </c>
      <c r="AC1174" s="21" t="s">
        <v>2015</v>
      </c>
      <c r="AD1174" s="21" t="s">
        <v>2015</v>
      </c>
      <c r="AE1174" s="21" t="s">
        <v>2015</v>
      </c>
      <c r="AF1174" s="21" t="s">
        <v>2015</v>
      </c>
      <c r="AG1174" s="21" t="s">
        <v>2015</v>
      </c>
      <c r="AH1174" s="21" t="s">
        <v>2342</v>
      </c>
      <c r="AI1174" s="21" t="s">
        <v>2342</v>
      </c>
      <c r="AJ1174" s="21" t="s">
        <v>2342</v>
      </c>
      <c r="AK1174" s="21" t="s">
        <v>2342</v>
      </c>
      <c r="AL1174" s="21" t="s">
        <v>4803</v>
      </c>
    </row>
    <row r="1175" spans="1:38" ht="15" customHeight="1">
      <c r="A1175" s="21">
        <v>159529</v>
      </c>
      <c r="B1175" s="21">
        <v>662162</v>
      </c>
      <c r="C1175" s="21" t="s">
        <v>50</v>
      </c>
      <c r="D1175" s="21" t="s">
        <v>2037</v>
      </c>
      <c r="E1175" s="21" t="s">
        <v>7</v>
      </c>
      <c r="F1175" s="21" t="s">
        <v>4875</v>
      </c>
      <c r="G1175" s="21" t="s">
        <v>2340</v>
      </c>
      <c r="H1175" s="21" t="s">
        <v>2341</v>
      </c>
      <c r="I1175" s="21" t="s">
        <v>2015</v>
      </c>
      <c r="J1175" s="21" t="s">
        <v>2342</v>
      </c>
      <c r="K1175" s="21" t="s">
        <v>475</v>
      </c>
      <c r="L1175" s="21" t="s">
        <v>4961</v>
      </c>
      <c r="M1175" s="21" t="s">
        <v>4962</v>
      </c>
      <c r="N1175" s="21" t="s">
        <v>2529</v>
      </c>
      <c r="O1175" s="21" t="s">
        <v>2345</v>
      </c>
      <c r="P1175" s="21" t="s">
        <v>2530</v>
      </c>
      <c r="Q1175" s="21">
        <v>155</v>
      </c>
      <c r="R1175" s="21">
        <v>41</v>
      </c>
      <c r="S1175" s="21">
        <v>229</v>
      </c>
      <c r="T1175" s="21">
        <v>425</v>
      </c>
      <c r="U1175" s="21">
        <v>0.36470000000000002</v>
      </c>
      <c r="V1175" s="21">
        <v>9.6500000000000002E-2</v>
      </c>
      <c r="W1175" s="21">
        <v>0.4612</v>
      </c>
      <c r="X1175" s="21" t="s">
        <v>2342</v>
      </c>
      <c r="Y1175" s="21" t="s">
        <v>2342</v>
      </c>
      <c r="Z1175" s="21" t="s">
        <v>2342</v>
      </c>
      <c r="AA1175" s="21" t="s">
        <v>2342</v>
      </c>
      <c r="AB1175" s="21" t="s">
        <v>2015</v>
      </c>
      <c r="AC1175" s="21" t="s">
        <v>2015</v>
      </c>
      <c r="AD1175" s="21" t="s">
        <v>2015</v>
      </c>
      <c r="AE1175" s="21" t="s">
        <v>2015</v>
      </c>
      <c r="AF1175" s="21" t="s">
        <v>2015</v>
      </c>
      <c r="AG1175" s="21" t="s">
        <v>2015</v>
      </c>
      <c r="AH1175" s="21" t="s">
        <v>2015</v>
      </c>
      <c r="AI1175" s="21" t="s">
        <v>2015</v>
      </c>
      <c r="AJ1175" s="21" t="s">
        <v>2015</v>
      </c>
      <c r="AK1175" s="21" t="s">
        <v>2015</v>
      </c>
      <c r="AL1175" s="21" t="s">
        <v>4803</v>
      </c>
    </row>
    <row r="1176" spans="1:38" ht="15" customHeight="1">
      <c r="A1176" s="21">
        <v>159529</v>
      </c>
      <c r="B1176" s="21">
        <v>662163</v>
      </c>
      <c r="C1176" s="21" t="s">
        <v>50</v>
      </c>
      <c r="D1176" s="21" t="s">
        <v>2037</v>
      </c>
      <c r="E1176" s="21" t="s">
        <v>7</v>
      </c>
      <c r="F1176" s="21" t="s">
        <v>4875</v>
      </c>
      <c r="G1176" s="21" t="s">
        <v>2340</v>
      </c>
      <c r="H1176" s="21" t="s">
        <v>2341</v>
      </c>
      <c r="I1176" s="21" t="s">
        <v>2015</v>
      </c>
      <c r="J1176" s="21" t="s">
        <v>2342</v>
      </c>
      <c r="K1176" s="21" t="s">
        <v>472</v>
      </c>
      <c r="L1176" s="21" t="s">
        <v>4956</v>
      </c>
      <c r="M1176" s="21" t="s">
        <v>4957</v>
      </c>
      <c r="N1176" s="21" t="s">
        <v>2529</v>
      </c>
      <c r="O1176" s="21" t="s">
        <v>2345</v>
      </c>
      <c r="P1176" s="21" t="s">
        <v>2530</v>
      </c>
      <c r="Q1176" s="21">
        <v>168</v>
      </c>
      <c r="R1176" s="21">
        <v>39</v>
      </c>
      <c r="S1176" s="21">
        <v>255</v>
      </c>
      <c r="T1176" s="21">
        <v>462</v>
      </c>
      <c r="U1176" s="21">
        <v>0.36359999999999998</v>
      </c>
      <c r="V1176" s="21">
        <v>8.4400000000000003E-2</v>
      </c>
      <c r="W1176" s="21">
        <v>0.4481</v>
      </c>
      <c r="X1176" s="21" t="s">
        <v>2015</v>
      </c>
      <c r="Y1176" s="21" t="s">
        <v>2015</v>
      </c>
      <c r="Z1176" s="21" t="s">
        <v>2015</v>
      </c>
      <c r="AA1176" s="21" t="s">
        <v>2015</v>
      </c>
      <c r="AB1176" s="21" t="s">
        <v>2342</v>
      </c>
      <c r="AC1176" s="21" t="s">
        <v>2342</v>
      </c>
      <c r="AD1176" s="21" t="s">
        <v>2342</v>
      </c>
      <c r="AE1176" s="21" t="s">
        <v>2015</v>
      </c>
      <c r="AF1176" s="21" t="s">
        <v>2015</v>
      </c>
      <c r="AG1176" s="21" t="s">
        <v>2015</v>
      </c>
      <c r="AH1176" s="21" t="s">
        <v>2015</v>
      </c>
      <c r="AI1176" s="21" t="s">
        <v>2015</v>
      </c>
      <c r="AJ1176" s="21" t="s">
        <v>2015</v>
      </c>
      <c r="AK1176" s="21" t="s">
        <v>2015</v>
      </c>
      <c r="AL1176" s="21" t="s">
        <v>4803</v>
      </c>
    </row>
    <row r="1177" spans="1:38" ht="15" customHeight="1">
      <c r="A1177" s="21">
        <v>159529</v>
      </c>
      <c r="B1177" s="21">
        <v>662164</v>
      </c>
      <c r="C1177" s="21" t="s">
        <v>50</v>
      </c>
      <c r="D1177" s="21" t="s">
        <v>2037</v>
      </c>
      <c r="E1177" s="21" t="s">
        <v>7</v>
      </c>
      <c r="F1177" s="21" t="s">
        <v>4875</v>
      </c>
      <c r="G1177" s="21" t="s">
        <v>2340</v>
      </c>
      <c r="H1177" s="21" t="s">
        <v>2341</v>
      </c>
      <c r="I1177" s="21" t="s">
        <v>2015</v>
      </c>
      <c r="J1177" s="21" t="s">
        <v>2342</v>
      </c>
      <c r="K1177" s="21" t="s">
        <v>474</v>
      </c>
      <c r="L1177" s="21" t="s">
        <v>4960</v>
      </c>
      <c r="M1177" s="21" t="s">
        <v>4959</v>
      </c>
      <c r="N1177" s="21" t="s">
        <v>2529</v>
      </c>
      <c r="O1177" s="21" t="s">
        <v>2345</v>
      </c>
      <c r="P1177" s="21" t="s">
        <v>2530</v>
      </c>
      <c r="Q1177" s="21">
        <v>159</v>
      </c>
      <c r="R1177" s="21">
        <v>35</v>
      </c>
      <c r="S1177" s="21">
        <v>265</v>
      </c>
      <c r="T1177" s="21">
        <v>459</v>
      </c>
      <c r="U1177" s="21">
        <v>0.34639999999999999</v>
      </c>
      <c r="V1177" s="21">
        <v>7.6300000000000007E-2</v>
      </c>
      <c r="W1177" s="21">
        <v>0.42270000000000002</v>
      </c>
      <c r="X1177" s="21" t="s">
        <v>2015</v>
      </c>
      <c r="Y1177" s="21" t="s">
        <v>2015</v>
      </c>
      <c r="Z1177" s="21" t="s">
        <v>2015</v>
      </c>
      <c r="AA1177" s="21" t="s">
        <v>2015</v>
      </c>
      <c r="AB1177" s="21" t="s">
        <v>2015</v>
      </c>
      <c r="AC1177" s="21" t="s">
        <v>2015</v>
      </c>
      <c r="AD1177" s="21" t="s">
        <v>2015</v>
      </c>
      <c r="AE1177" s="21" t="s">
        <v>2342</v>
      </c>
      <c r="AF1177" s="21" t="s">
        <v>2342</v>
      </c>
      <c r="AG1177" s="21" t="s">
        <v>2342</v>
      </c>
      <c r="AH1177" s="21" t="s">
        <v>2015</v>
      </c>
      <c r="AI1177" s="21" t="s">
        <v>2015</v>
      </c>
      <c r="AJ1177" s="21" t="s">
        <v>2015</v>
      </c>
      <c r="AK1177" s="21" t="s">
        <v>2015</v>
      </c>
      <c r="AL1177" s="21" t="s">
        <v>4803</v>
      </c>
    </row>
    <row r="1178" spans="1:38" ht="15" customHeight="1">
      <c r="A1178" s="21">
        <v>159529</v>
      </c>
      <c r="B1178" s="21">
        <v>662165</v>
      </c>
      <c r="C1178" s="21" t="s">
        <v>50</v>
      </c>
      <c r="D1178" s="21" t="s">
        <v>2037</v>
      </c>
      <c r="E1178" s="21" t="s">
        <v>7</v>
      </c>
      <c r="F1178" s="21" t="s">
        <v>4875</v>
      </c>
      <c r="G1178" s="21" t="s">
        <v>2340</v>
      </c>
      <c r="H1178" s="21" t="s">
        <v>2341</v>
      </c>
      <c r="I1178" s="21" t="s">
        <v>2015</v>
      </c>
      <c r="J1178" s="21" t="s">
        <v>2342</v>
      </c>
      <c r="K1178" s="21" t="s">
        <v>473</v>
      </c>
      <c r="L1178" s="21" t="s">
        <v>4958</v>
      </c>
      <c r="M1178" s="21" t="s">
        <v>4959</v>
      </c>
      <c r="N1178" s="21" t="s">
        <v>2529</v>
      </c>
      <c r="O1178" s="21" t="s">
        <v>2345</v>
      </c>
      <c r="P1178" s="21" t="s">
        <v>2530</v>
      </c>
      <c r="Q1178" s="21">
        <v>169</v>
      </c>
      <c r="R1178" s="21">
        <v>59</v>
      </c>
      <c r="S1178" s="21">
        <v>364</v>
      </c>
      <c r="T1178" s="21">
        <v>592</v>
      </c>
      <c r="U1178" s="21">
        <v>0.28549999999999998</v>
      </c>
      <c r="V1178" s="21">
        <v>9.9699999999999997E-2</v>
      </c>
      <c r="W1178" s="21">
        <v>0.3851</v>
      </c>
      <c r="X1178" s="21" t="s">
        <v>2015</v>
      </c>
      <c r="Y1178" s="21" t="s">
        <v>2015</v>
      </c>
      <c r="Z1178" s="21" t="s">
        <v>2015</v>
      </c>
      <c r="AA1178" s="21" t="s">
        <v>2015</v>
      </c>
      <c r="AB1178" s="21" t="s">
        <v>2015</v>
      </c>
      <c r="AC1178" s="21" t="s">
        <v>2015</v>
      </c>
      <c r="AD1178" s="21" t="s">
        <v>2015</v>
      </c>
      <c r="AE1178" s="21" t="s">
        <v>2015</v>
      </c>
      <c r="AF1178" s="21" t="s">
        <v>2015</v>
      </c>
      <c r="AG1178" s="21" t="s">
        <v>2015</v>
      </c>
      <c r="AH1178" s="21" t="s">
        <v>2342</v>
      </c>
      <c r="AI1178" s="21" t="s">
        <v>2342</v>
      </c>
      <c r="AJ1178" s="21" t="s">
        <v>2342</v>
      </c>
      <c r="AK1178" s="21" t="s">
        <v>2342</v>
      </c>
      <c r="AL1178" s="21" t="s">
        <v>4803</v>
      </c>
    </row>
    <row r="1179" spans="1:38" ht="15" customHeight="1">
      <c r="A1179" s="21">
        <v>159530</v>
      </c>
      <c r="B1179" s="21">
        <v>662166</v>
      </c>
      <c r="C1179" s="21" t="s">
        <v>159</v>
      </c>
      <c r="D1179" s="21" t="s">
        <v>2147</v>
      </c>
      <c r="E1179" s="21" t="s">
        <v>7</v>
      </c>
      <c r="F1179" s="21" t="s">
        <v>4875</v>
      </c>
      <c r="G1179" s="21" t="s">
        <v>2340</v>
      </c>
      <c r="H1179" s="21" t="s">
        <v>2341</v>
      </c>
      <c r="I1179" s="21" t="s">
        <v>2015</v>
      </c>
      <c r="J1179" s="21" t="s">
        <v>2342</v>
      </c>
      <c r="K1179" s="21" t="s">
        <v>1087</v>
      </c>
      <c r="L1179" s="21" t="s">
        <v>3421</v>
      </c>
      <c r="M1179" s="21"/>
      <c r="N1179" s="21" t="s">
        <v>2856</v>
      </c>
      <c r="O1179" s="21" t="s">
        <v>2345</v>
      </c>
      <c r="P1179" s="21" t="s">
        <v>2857</v>
      </c>
      <c r="Q1179" s="21">
        <v>220</v>
      </c>
      <c r="R1179" s="21">
        <v>53</v>
      </c>
      <c r="S1179" s="21">
        <v>256</v>
      </c>
      <c r="T1179" s="21">
        <v>529</v>
      </c>
      <c r="U1179" s="21">
        <v>0.41589999999999999</v>
      </c>
      <c r="V1179" s="21">
        <v>0.1002</v>
      </c>
      <c r="W1179" s="21">
        <v>0.5161</v>
      </c>
      <c r="X1179" s="21" t="s">
        <v>2342</v>
      </c>
      <c r="Y1179" s="21" t="s">
        <v>2342</v>
      </c>
      <c r="Z1179" s="21" t="s">
        <v>2342</v>
      </c>
      <c r="AA1179" s="21" t="s">
        <v>2342</v>
      </c>
      <c r="AB1179" s="21" t="s">
        <v>2342</v>
      </c>
      <c r="AC1179" s="21" t="s">
        <v>2342</v>
      </c>
      <c r="AD1179" s="21" t="s">
        <v>2342</v>
      </c>
      <c r="AE1179" s="21" t="s">
        <v>2015</v>
      </c>
      <c r="AF1179" s="21" t="s">
        <v>2015</v>
      </c>
      <c r="AG1179" s="21" t="s">
        <v>2015</v>
      </c>
      <c r="AH1179" s="21" t="s">
        <v>2015</v>
      </c>
      <c r="AI1179" s="21" t="s">
        <v>2015</v>
      </c>
      <c r="AJ1179" s="21" t="s">
        <v>2015</v>
      </c>
      <c r="AK1179" s="21" t="s">
        <v>2015</v>
      </c>
      <c r="AL1179" s="21" t="s">
        <v>4803</v>
      </c>
    </row>
    <row r="1180" spans="1:38" ht="15" customHeight="1">
      <c r="A1180" s="21">
        <v>159530</v>
      </c>
      <c r="B1180" s="21">
        <v>662167</v>
      </c>
      <c r="C1180" s="21" t="s">
        <v>159</v>
      </c>
      <c r="D1180" s="21" t="s">
        <v>2147</v>
      </c>
      <c r="E1180" s="21" t="s">
        <v>7</v>
      </c>
      <c r="F1180" s="21" t="s">
        <v>4875</v>
      </c>
      <c r="G1180" s="21" t="s">
        <v>2340</v>
      </c>
      <c r="H1180" s="21" t="s">
        <v>2341</v>
      </c>
      <c r="I1180" s="21" t="s">
        <v>2015</v>
      </c>
      <c r="J1180" s="21" t="s">
        <v>2342</v>
      </c>
      <c r="K1180" s="21" t="s">
        <v>1091</v>
      </c>
      <c r="L1180" s="21" t="s">
        <v>3424</v>
      </c>
      <c r="M1180" s="21"/>
      <c r="N1180" s="21" t="s">
        <v>2856</v>
      </c>
      <c r="O1180" s="21" t="s">
        <v>2345</v>
      </c>
      <c r="P1180" s="21" t="s">
        <v>2857</v>
      </c>
      <c r="Q1180" s="21">
        <v>158</v>
      </c>
      <c r="R1180" s="21">
        <v>54</v>
      </c>
      <c r="S1180" s="21">
        <v>277</v>
      </c>
      <c r="T1180" s="21">
        <v>489</v>
      </c>
      <c r="U1180" s="21">
        <v>0.3231</v>
      </c>
      <c r="V1180" s="21">
        <v>0.1104</v>
      </c>
      <c r="W1180" s="21">
        <v>0.4335</v>
      </c>
      <c r="X1180" s="21" t="s">
        <v>2342</v>
      </c>
      <c r="Y1180" s="21" t="s">
        <v>2342</v>
      </c>
      <c r="Z1180" s="21" t="s">
        <v>2342</v>
      </c>
      <c r="AA1180" s="21" t="s">
        <v>2342</v>
      </c>
      <c r="AB1180" s="21" t="s">
        <v>2342</v>
      </c>
      <c r="AC1180" s="21" t="s">
        <v>2342</v>
      </c>
      <c r="AD1180" s="21" t="s">
        <v>2342</v>
      </c>
      <c r="AE1180" s="21" t="s">
        <v>2342</v>
      </c>
      <c r="AF1180" s="21" t="s">
        <v>2342</v>
      </c>
      <c r="AG1180" s="21" t="s">
        <v>2015</v>
      </c>
      <c r="AH1180" s="21" t="s">
        <v>2015</v>
      </c>
      <c r="AI1180" s="21" t="s">
        <v>2015</v>
      </c>
      <c r="AJ1180" s="21" t="s">
        <v>2015</v>
      </c>
      <c r="AK1180" s="21" t="s">
        <v>2015</v>
      </c>
      <c r="AL1180" s="21" t="s">
        <v>4803</v>
      </c>
    </row>
    <row r="1181" spans="1:38" ht="15" customHeight="1">
      <c r="A1181" s="21">
        <v>159530</v>
      </c>
      <c r="B1181" s="21">
        <v>662168</v>
      </c>
      <c r="C1181" s="21" t="s">
        <v>159</v>
      </c>
      <c r="D1181" s="21" t="s">
        <v>2147</v>
      </c>
      <c r="E1181" s="21" t="s">
        <v>7</v>
      </c>
      <c r="F1181" s="21" t="s">
        <v>4875</v>
      </c>
      <c r="G1181" s="21" t="s">
        <v>2340</v>
      </c>
      <c r="H1181" s="21" t="s">
        <v>2341</v>
      </c>
      <c r="I1181" s="21" t="s">
        <v>2015</v>
      </c>
      <c r="J1181" s="21" t="s">
        <v>2342</v>
      </c>
      <c r="K1181" s="21" t="s">
        <v>1088</v>
      </c>
      <c r="L1181" s="21" t="s">
        <v>3422</v>
      </c>
      <c r="M1181" s="21"/>
      <c r="N1181" s="21" t="s">
        <v>2856</v>
      </c>
      <c r="O1181" s="21" t="s">
        <v>2345</v>
      </c>
      <c r="P1181" s="21" t="s">
        <v>2857</v>
      </c>
      <c r="Q1181" s="21">
        <v>134</v>
      </c>
      <c r="R1181" s="21">
        <v>41</v>
      </c>
      <c r="S1181" s="21">
        <v>252</v>
      </c>
      <c r="T1181" s="21">
        <v>427</v>
      </c>
      <c r="U1181" s="21">
        <v>0.31380000000000002</v>
      </c>
      <c r="V1181" s="21">
        <v>9.6000000000000002E-2</v>
      </c>
      <c r="W1181" s="21">
        <v>0.4098</v>
      </c>
      <c r="X1181" s="21" t="s">
        <v>2342</v>
      </c>
      <c r="Y1181" s="21" t="s">
        <v>2342</v>
      </c>
      <c r="Z1181" s="21" t="s">
        <v>2342</v>
      </c>
      <c r="AA1181" s="21" t="s">
        <v>2342</v>
      </c>
      <c r="AB1181" s="21" t="s">
        <v>2342</v>
      </c>
      <c r="AC1181" s="21" t="s">
        <v>2342</v>
      </c>
      <c r="AD1181" s="21" t="s">
        <v>2342</v>
      </c>
      <c r="AE1181" s="21" t="s">
        <v>2015</v>
      </c>
      <c r="AF1181" s="21" t="s">
        <v>2015</v>
      </c>
      <c r="AG1181" s="21" t="s">
        <v>2015</v>
      </c>
      <c r="AH1181" s="21" t="s">
        <v>2015</v>
      </c>
      <c r="AI1181" s="21" t="s">
        <v>2015</v>
      </c>
      <c r="AJ1181" s="21" t="s">
        <v>2015</v>
      </c>
      <c r="AK1181" s="21" t="s">
        <v>2015</v>
      </c>
      <c r="AL1181" s="21" t="s">
        <v>4803</v>
      </c>
    </row>
    <row r="1182" spans="1:38" ht="15" customHeight="1">
      <c r="A1182" s="21">
        <v>159530</v>
      </c>
      <c r="B1182" s="21">
        <v>662169</v>
      </c>
      <c r="C1182" s="21" t="s">
        <v>159</v>
      </c>
      <c r="D1182" s="21" t="s">
        <v>2147</v>
      </c>
      <c r="E1182" s="21" t="s">
        <v>7</v>
      </c>
      <c r="F1182" s="21" t="s">
        <v>4875</v>
      </c>
      <c r="G1182" s="21" t="s">
        <v>2340</v>
      </c>
      <c r="H1182" s="21" t="s">
        <v>2341</v>
      </c>
      <c r="I1182" s="21" t="s">
        <v>2015</v>
      </c>
      <c r="J1182" s="21" t="s">
        <v>2342</v>
      </c>
      <c r="K1182" s="21" t="s">
        <v>1090</v>
      </c>
      <c r="L1182" s="21" t="s">
        <v>4721</v>
      </c>
      <c r="M1182" s="21" t="s">
        <v>4722</v>
      </c>
      <c r="N1182" s="21" t="s">
        <v>2856</v>
      </c>
      <c r="O1182" s="21" t="s">
        <v>2345</v>
      </c>
      <c r="P1182" s="21" t="s">
        <v>2857</v>
      </c>
      <c r="Q1182" s="21">
        <v>235</v>
      </c>
      <c r="R1182" s="21">
        <v>69</v>
      </c>
      <c r="S1182" s="21">
        <v>368</v>
      </c>
      <c r="T1182" s="21">
        <v>672</v>
      </c>
      <c r="U1182" s="21">
        <v>0.34970000000000001</v>
      </c>
      <c r="V1182" s="21">
        <v>0.1027</v>
      </c>
      <c r="W1182" s="21">
        <v>0.45240000000000002</v>
      </c>
      <c r="X1182" s="21" t="s">
        <v>2015</v>
      </c>
      <c r="Y1182" s="21" t="s">
        <v>2015</v>
      </c>
      <c r="Z1182" s="21" t="s">
        <v>2015</v>
      </c>
      <c r="AA1182" s="21" t="s">
        <v>2015</v>
      </c>
      <c r="AB1182" s="21" t="s">
        <v>2015</v>
      </c>
      <c r="AC1182" s="21" t="s">
        <v>2015</v>
      </c>
      <c r="AD1182" s="21" t="s">
        <v>2015</v>
      </c>
      <c r="AE1182" s="21" t="s">
        <v>2342</v>
      </c>
      <c r="AF1182" s="21" t="s">
        <v>2342</v>
      </c>
      <c r="AG1182" s="21" t="s">
        <v>2342</v>
      </c>
      <c r="AH1182" s="21" t="s">
        <v>2015</v>
      </c>
      <c r="AI1182" s="21" t="s">
        <v>2015</v>
      </c>
      <c r="AJ1182" s="21" t="s">
        <v>2015</v>
      </c>
      <c r="AK1182" s="21" t="s">
        <v>2015</v>
      </c>
      <c r="AL1182" s="21" t="s">
        <v>4803</v>
      </c>
    </row>
    <row r="1183" spans="1:38" ht="15" customHeight="1">
      <c r="A1183" s="21">
        <v>159530</v>
      </c>
      <c r="B1183" s="21">
        <v>662170</v>
      </c>
      <c r="C1183" s="21" t="s">
        <v>159</v>
      </c>
      <c r="D1183" s="21" t="s">
        <v>2147</v>
      </c>
      <c r="E1183" s="21" t="s">
        <v>7</v>
      </c>
      <c r="F1183" s="21" t="s">
        <v>4875</v>
      </c>
      <c r="G1183" s="21" t="s">
        <v>2340</v>
      </c>
      <c r="H1183" s="21" t="s">
        <v>2341</v>
      </c>
      <c r="I1183" s="21" t="s">
        <v>2015</v>
      </c>
      <c r="J1183" s="21" t="s">
        <v>2342</v>
      </c>
      <c r="K1183" s="21" t="s">
        <v>1089</v>
      </c>
      <c r="L1183" s="21" t="s">
        <v>3423</v>
      </c>
      <c r="M1183" s="21"/>
      <c r="N1183" s="21" t="s">
        <v>2856</v>
      </c>
      <c r="O1183" s="21" t="s">
        <v>2345</v>
      </c>
      <c r="P1183" s="21" t="s">
        <v>2857</v>
      </c>
      <c r="Q1183" s="21">
        <v>249</v>
      </c>
      <c r="R1183" s="21">
        <v>77</v>
      </c>
      <c r="S1183" s="21">
        <v>627</v>
      </c>
      <c r="T1183" s="21">
        <v>953</v>
      </c>
      <c r="U1183" s="21">
        <v>0.26129999999999998</v>
      </c>
      <c r="V1183" s="21">
        <v>8.0799999999999997E-2</v>
      </c>
      <c r="W1183" s="21">
        <v>0.34210000000000002</v>
      </c>
      <c r="X1183" s="21" t="s">
        <v>2015</v>
      </c>
      <c r="Y1183" s="21" t="s">
        <v>2015</v>
      </c>
      <c r="Z1183" s="21" t="s">
        <v>2015</v>
      </c>
      <c r="AA1183" s="21" t="s">
        <v>2015</v>
      </c>
      <c r="AB1183" s="21" t="s">
        <v>2015</v>
      </c>
      <c r="AC1183" s="21" t="s">
        <v>2015</v>
      </c>
      <c r="AD1183" s="21" t="s">
        <v>2015</v>
      </c>
      <c r="AE1183" s="21" t="s">
        <v>2015</v>
      </c>
      <c r="AF1183" s="21" t="s">
        <v>2015</v>
      </c>
      <c r="AG1183" s="21" t="s">
        <v>2015</v>
      </c>
      <c r="AH1183" s="21" t="s">
        <v>2342</v>
      </c>
      <c r="AI1183" s="21" t="s">
        <v>2342</v>
      </c>
      <c r="AJ1183" s="21" t="s">
        <v>2342</v>
      </c>
      <c r="AK1183" s="21" t="s">
        <v>2342</v>
      </c>
      <c r="AL1183" s="21" t="s">
        <v>4803</v>
      </c>
    </row>
    <row r="1184" spans="1:38" ht="15" customHeight="1">
      <c r="A1184" s="21">
        <v>159531</v>
      </c>
      <c r="B1184" s="21">
        <v>662171</v>
      </c>
      <c r="C1184" s="21" t="s">
        <v>170</v>
      </c>
      <c r="D1184" s="21" t="s">
        <v>2158</v>
      </c>
      <c r="E1184" s="21" t="s">
        <v>7</v>
      </c>
      <c r="F1184" s="21" t="s">
        <v>4875</v>
      </c>
      <c r="G1184" s="21" t="s">
        <v>2340</v>
      </c>
      <c r="H1184" s="21" t="s">
        <v>2341</v>
      </c>
      <c r="I1184" s="21" t="s">
        <v>2015</v>
      </c>
      <c r="J1184" s="21" t="s">
        <v>2342</v>
      </c>
      <c r="K1184" s="21" t="s">
        <v>1136</v>
      </c>
      <c r="L1184" s="21" t="s">
        <v>3485</v>
      </c>
      <c r="M1184" s="21"/>
      <c r="N1184" s="21" t="s">
        <v>3486</v>
      </c>
      <c r="O1184" s="21" t="s">
        <v>2345</v>
      </c>
      <c r="P1184" s="21" t="s">
        <v>3487</v>
      </c>
      <c r="Q1184" s="21">
        <v>257</v>
      </c>
      <c r="R1184" s="21">
        <v>79</v>
      </c>
      <c r="S1184" s="21">
        <v>394</v>
      </c>
      <c r="T1184" s="21">
        <v>730</v>
      </c>
      <c r="U1184" s="21">
        <v>0.35210000000000002</v>
      </c>
      <c r="V1184" s="21">
        <v>0.1082</v>
      </c>
      <c r="W1184" s="21">
        <v>0.46029999999999999</v>
      </c>
      <c r="X1184" s="21" t="s">
        <v>2015</v>
      </c>
      <c r="Y1184" s="21" t="s">
        <v>2342</v>
      </c>
      <c r="Z1184" s="21" t="s">
        <v>2342</v>
      </c>
      <c r="AA1184" s="21" t="s">
        <v>2342</v>
      </c>
      <c r="AB1184" s="21" t="s">
        <v>2342</v>
      </c>
      <c r="AC1184" s="21" t="s">
        <v>2342</v>
      </c>
      <c r="AD1184" s="21" t="s">
        <v>2342</v>
      </c>
      <c r="AE1184" s="21" t="s">
        <v>2015</v>
      </c>
      <c r="AF1184" s="21" t="s">
        <v>2015</v>
      </c>
      <c r="AG1184" s="21" t="s">
        <v>2015</v>
      </c>
      <c r="AH1184" s="21" t="s">
        <v>2015</v>
      </c>
      <c r="AI1184" s="21" t="s">
        <v>2015</v>
      </c>
      <c r="AJ1184" s="21" t="s">
        <v>2015</v>
      </c>
      <c r="AK1184" s="21" t="s">
        <v>2015</v>
      </c>
      <c r="AL1184" s="21" t="s">
        <v>4803</v>
      </c>
    </row>
    <row r="1185" spans="1:38" ht="15" customHeight="1">
      <c r="A1185" s="21">
        <v>159531</v>
      </c>
      <c r="B1185" s="21">
        <v>662174</v>
      </c>
      <c r="C1185" s="21" t="s">
        <v>170</v>
      </c>
      <c r="D1185" s="21" t="s">
        <v>2158</v>
      </c>
      <c r="E1185" s="21" t="s">
        <v>7</v>
      </c>
      <c r="F1185" s="21" t="s">
        <v>4875</v>
      </c>
      <c r="G1185" s="21" t="s">
        <v>2340</v>
      </c>
      <c r="H1185" s="21" t="s">
        <v>2341</v>
      </c>
      <c r="I1185" s="21" t="s">
        <v>2015</v>
      </c>
      <c r="J1185" s="21" t="s">
        <v>2342</v>
      </c>
      <c r="K1185" s="21" t="s">
        <v>1137</v>
      </c>
      <c r="L1185" s="21" t="s">
        <v>3488</v>
      </c>
      <c r="M1185" s="21"/>
      <c r="N1185" s="21" t="s">
        <v>2384</v>
      </c>
      <c r="O1185" s="21" t="s">
        <v>2345</v>
      </c>
      <c r="P1185" s="21" t="s">
        <v>2465</v>
      </c>
      <c r="Q1185" s="21">
        <v>110</v>
      </c>
      <c r="R1185" s="21">
        <v>47</v>
      </c>
      <c r="S1185" s="21">
        <v>341</v>
      </c>
      <c r="T1185" s="21">
        <v>498</v>
      </c>
      <c r="U1185" s="21">
        <v>0.22090000000000001</v>
      </c>
      <c r="V1185" s="21">
        <v>9.4399999999999998E-2</v>
      </c>
      <c r="W1185" s="21">
        <v>0.31530000000000002</v>
      </c>
      <c r="X1185" s="21" t="s">
        <v>2015</v>
      </c>
      <c r="Y1185" s="21" t="s">
        <v>2015</v>
      </c>
      <c r="Z1185" s="21" t="s">
        <v>2015</v>
      </c>
      <c r="AA1185" s="21" t="s">
        <v>2015</v>
      </c>
      <c r="AB1185" s="21" t="s">
        <v>2015</v>
      </c>
      <c r="AC1185" s="21" t="s">
        <v>2015</v>
      </c>
      <c r="AD1185" s="21" t="s">
        <v>2015</v>
      </c>
      <c r="AE1185" s="21" t="s">
        <v>2015</v>
      </c>
      <c r="AF1185" s="21" t="s">
        <v>2015</v>
      </c>
      <c r="AG1185" s="21" t="s">
        <v>2015</v>
      </c>
      <c r="AH1185" s="21" t="s">
        <v>2342</v>
      </c>
      <c r="AI1185" s="21" t="s">
        <v>2342</v>
      </c>
      <c r="AJ1185" s="21" t="s">
        <v>2342</v>
      </c>
      <c r="AK1185" s="21" t="s">
        <v>2342</v>
      </c>
      <c r="AL1185" s="21" t="s">
        <v>4803</v>
      </c>
    </row>
    <row r="1186" spans="1:38" ht="15" customHeight="1">
      <c r="A1186" s="21">
        <v>159527</v>
      </c>
      <c r="B1186" s="21">
        <v>662179</v>
      </c>
      <c r="C1186" s="21" t="s">
        <v>188</v>
      </c>
      <c r="D1186" s="21" t="s">
        <v>2176</v>
      </c>
      <c r="E1186" s="21" t="s">
        <v>7</v>
      </c>
      <c r="F1186" s="21" t="s">
        <v>4875</v>
      </c>
      <c r="G1186" s="21" t="s">
        <v>2340</v>
      </c>
      <c r="H1186" s="21" t="s">
        <v>2341</v>
      </c>
      <c r="I1186" s="21" t="s">
        <v>2015</v>
      </c>
      <c r="J1186" s="21" t="s">
        <v>2342</v>
      </c>
      <c r="K1186" s="21" t="s">
        <v>1218</v>
      </c>
      <c r="L1186" s="21" t="s">
        <v>3580</v>
      </c>
      <c r="M1186" s="21" t="s">
        <v>5157</v>
      </c>
      <c r="N1186" s="21" t="s">
        <v>3486</v>
      </c>
      <c r="O1186" s="21" t="s">
        <v>2345</v>
      </c>
      <c r="P1186" s="21" t="s">
        <v>3487</v>
      </c>
      <c r="Q1186" s="21">
        <v>346</v>
      </c>
      <c r="R1186" s="21">
        <v>0</v>
      </c>
      <c r="S1186" s="21">
        <v>167</v>
      </c>
      <c r="T1186" s="21">
        <v>513</v>
      </c>
      <c r="U1186" s="21">
        <v>0.67449999999999999</v>
      </c>
      <c r="V1186" s="21">
        <v>0</v>
      </c>
      <c r="W1186" s="21">
        <v>0.67449999999999999</v>
      </c>
      <c r="X1186" s="21" t="s">
        <v>2015</v>
      </c>
      <c r="Y1186" s="21" t="s">
        <v>2015</v>
      </c>
      <c r="Z1186" s="21" t="s">
        <v>2015</v>
      </c>
      <c r="AA1186" s="21" t="s">
        <v>2015</v>
      </c>
      <c r="AB1186" s="21" t="s">
        <v>2015</v>
      </c>
      <c r="AC1186" s="21" t="s">
        <v>2015</v>
      </c>
      <c r="AD1186" s="21" t="s">
        <v>2015</v>
      </c>
      <c r="AE1186" s="21" t="s">
        <v>2015</v>
      </c>
      <c r="AF1186" s="21" t="s">
        <v>2015</v>
      </c>
      <c r="AG1186" s="21" t="s">
        <v>2015</v>
      </c>
      <c r="AH1186" s="21" t="s">
        <v>2342</v>
      </c>
      <c r="AI1186" s="21" t="s">
        <v>2342</v>
      </c>
      <c r="AJ1186" s="21" t="s">
        <v>2342</v>
      </c>
      <c r="AK1186" s="21" t="s">
        <v>2342</v>
      </c>
      <c r="AL1186" s="21" t="s">
        <v>4802</v>
      </c>
    </row>
    <row r="1187" spans="1:38" ht="15" customHeight="1">
      <c r="A1187" s="21">
        <v>159526</v>
      </c>
      <c r="B1187" s="21">
        <v>662180</v>
      </c>
      <c r="C1187" s="21" t="s">
        <v>179</v>
      </c>
      <c r="D1187" s="21" t="s">
        <v>2167</v>
      </c>
      <c r="E1187" s="21" t="s">
        <v>7</v>
      </c>
      <c r="F1187" s="21" t="s">
        <v>4875</v>
      </c>
      <c r="G1187" s="21" t="s">
        <v>2340</v>
      </c>
      <c r="H1187" s="21" t="s">
        <v>2341</v>
      </c>
      <c r="I1187" s="21" t="s">
        <v>2015</v>
      </c>
      <c r="J1187" s="21" t="s">
        <v>2342</v>
      </c>
      <c r="K1187" s="21" t="s">
        <v>1175</v>
      </c>
      <c r="L1187" s="21" t="s">
        <v>5132</v>
      </c>
      <c r="M1187" s="21"/>
      <c r="N1187" s="21" t="s">
        <v>5133</v>
      </c>
      <c r="O1187" s="21" t="s">
        <v>2345</v>
      </c>
      <c r="P1187" s="21" t="s">
        <v>3540</v>
      </c>
      <c r="Q1187" s="21">
        <v>133</v>
      </c>
      <c r="R1187" s="21">
        <v>0</v>
      </c>
      <c r="S1187" s="21">
        <v>71</v>
      </c>
      <c r="T1187" s="21">
        <v>204</v>
      </c>
      <c r="U1187" s="21">
        <v>0.65200000000000002</v>
      </c>
      <c r="V1187" s="21">
        <v>0</v>
      </c>
      <c r="W1187" s="21">
        <v>0.65200000000000002</v>
      </c>
      <c r="X1187" s="21" t="s">
        <v>2015</v>
      </c>
      <c r="Y1187" s="21" t="s">
        <v>2342</v>
      </c>
      <c r="Z1187" s="21" t="s">
        <v>2342</v>
      </c>
      <c r="AA1187" s="21" t="s">
        <v>2342</v>
      </c>
      <c r="AB1187" s="21" t="s">
        <v>2342</v>
      </c>
      <c r="AC1187" s="21" t="s">
        <v>2342</v>
      </c>
      <c r="AD1187" s="21" t="s">
        <v>2342</v>
      </c>
      <c r="AE1187" s="21" t="s">
        <v>2342</v>
      </c>
      <c r="AF1187" s="21" t="s">
        <v>2015</v>
      </c>
      <c r="AG1187" s="21" t="s">
        <v>2015</v>
      </c>
      <c r="AH1187" s="21" t="s">
        <v>2015</v>
      </c>
      <c r="AI1187" s="21" t="s">
        <v>2015</v>
      </c>
      <c r="AJ1187" s="21" t="s">
        <v>2015</v>
      </c>
      <c r="AK1187" s="21" t="s">
        <v>2015</v>
      </c>
      <c r="AL1187" s="21" t="s">
        <v>4802</v>
      </c>
    </row>
    <row r="1188" spans="1:38" ht="15" customHeight="1">
      <c r="A1188" s="21">
        <v>159526</v>
      </c>
      <c r="B1188" s="21">
        <v>662181</v>
      </c>
      <c r="C1188" s="21" t="s">
        <v>179</v>
      </c>
      <c r="D1188" s="21" t="s">
        <v>2167</v>
      </c>
      <c r="E1188" s="21" t="s">
        <v>7</v>
      </c>
      <c r="F1188" s="21" t="s">
        <v>4875</v>
      </c>
      <c r="G1188" s="21" t="s">
        <v>2340</v>
      </c>
      <c r="H1188" s="21" t="s">
        <v>2341</v>
      </c>
      <c r="I1188" s="21" t="s">
        <v>2015</v>
      </c>
      <c r="J1188" s="21" t="s">
        <v>2342</v>
      </c>
      <c r="K1188" s="21" t="s">
        <v>756</v>
      </c>
      <c r="L1188" s="21" t="s">
        <v>5495</v>
      </c>
      <c r="M1188" s="21"/>
      <c r="N1188" s="21" t="s">
        <v>2384</v>
      </c>
      <c r="O1188" s="21" t="s">
        <v>2345</v>
      </c>
      <c r="P1188" s="21" t="s">
        <v>2465</v>
      </c>
      <c r="Q1188" s="21">
        <v>125</v>
      </c>
      <c r="R1188" s="21">
        <v>0</v>
      </c>
      <c r="S1188" s="21">
        <v>184</v>
      </c>
      <c r="T1188" s="21">
        <v>309</v>
      </c>
      <c r="U1188" s="21">
        <v>0.40450000000000003</v>
      </c>
      <c r="V1188" s="21">
        <v>0</v>
      </c>
      <c r="W1188" s="21">
        <v>0.40450000000000003</v>
      </c>
      <c r="X1188" s="21" t="s">
        <v>2015</v>
      </c>
      <c r="Y1188" s="21" t="s">
        <v>2342</v>
      </c>
      <c r="Z1188" s="21" t="s">
        <v>2342</v>
      </c>
      <c r="AA1188" s="21" t="s">
        <v>2342</v>
      </c>
      <c r="AB1188" s="21" t="s">
        <v>2342</v>
      </c>
      <c r="AC1188" s="21" t="s">
        <v>2342</v>
      </c>
      <c r="AD1188" s="21" t="s">
        <v>2342</v>
      </c>
      <c r="AE1188" s="21" t="s">
        <v>2342</v>
      </c>
      <c r="AF1188" s="21" t="s">
        <v>2015</v>
      </c>
      <c r="AG1188" s="21" t="s">
        <v>2015</v>
      </c>
      <c r="AH1188" s="21" t="s">
        <v>2015</v>
      </c>
      <c r="AI1188" s="21" t="s">
        <v>2015</v>
      </c>
      <c r="AJ1188" s="21" t="s">
        <v>2015</v>
      </c>
      <c r="AK1188" s="21" t="s">
        <v>2015</v>
      </c>
      <c r="AL1188" s="21" t="s">
        <v>4802</v>
      </c>
    </row>
    <row r="1189" spans="1:38" ht="15" customHeight="1">
      <c r="A1189" s="21">
        <v>159526</v>
      </c>
      <c r="B1189" s="21">
        <v>662182</v>
      </c>
      <c r="C1189" s="21" t="s">
        <v>179</v>
      </c>
      <c r="D1189" s="21" t="s">
        <v>2167</v>
      </c>
      <c r="E1189" s="21" t="s">
        <v>7</v>
      </c>
      <c r="F1189" s="21" t="s">
        <v>4875</v>
      </c>
      <c r="G1189" s="21" t="s">
        <v>2340</v>
      </c>
      <c r="H1189" s="21" t="s">
        <v>2341</v>
      </c>
      <c r="I1189" s="21" t="s">
        <v>2015</v>
      </c>
      <c r="J1189" s="21" t="s">
        <v>2342</v>
      </c>
      <c r="K1189" s="21" t="s">
        <v>1176</v>
      </c>
      <c r="L1189" s="21" t="s">
        <v>5134</v>
      </c>
      <c r="M1189" s="21" t="s">
        <v>5135</v>
      </c>
      <c r="N1189" s="21" t="s">
        <v>5136</v>
      </c>
      <c r="O1189" s="21" t="s">
        <v>2345</v>
      </c>
      <c r="P1189" s="21" t="s">
        <v>5137</v>
      </c>
      <c r="Q1189" s="21">
        <v>278</v>
      </c>
      <c r="R1189" s="21">
        <v>0</v>
      </c>
      <c r="S1189" s="21">
        <v>41</v>
      </c>
      <c r="T1189" s="21">
        <v>319</v>
      </c>
      <c r="U1189" s="21">
        <v>0.87150000000000005</v>
      </c>
      <c r="V1189" s="21">
        <v>0</v>
      </c>
      <c r="W1189" s="21">
        <v>0.87150000000000005</v>
      </c>
      <c r="X1189" s="21" t="s">
        <v>2015</v>
      </c>
      <c r="Y1189" s="21" t="s">
        <v>2342</v>
      </c>
      <c r="Z1189" s="21" t="s">
        <v>2342</v>
      </c>
      <c r="AA1189" s="21" t="s">
        <v>2342</v>
      </c>
      <c r="AB1189" s="21" t="s">
        <v>2342</v>
      </c>
      <c r="AC1189" s="21" t="s">
        <v>2342</v>
      </c>
      <c r="AD1189" s="21" t="s">
        <v>2342</v>
      </c>
      <c r="AE1189" s="21" t="s">
        <v>2342</v>
      </c>
      <c r="AF1189" s="21" t="s">
        <v>2015</v>
      </c>
      <c r="AG1189" s="21" t="s">
        <v>2015</v>
      </c>
      <c r="AH1189" s="21" t="s">
        <v>2015</v>
      </c>
      <c r="AI1189" s="21" t="s">
        <v>2015</v>
      </c>
      <c r="AJ1189" s="21" t="s">
        <v>2015</v>
      </c>
      <c r="AK1189" s="21" t="s">
        <v>2015</v>
      </c>
      <c r="AL1189" s="21" t="s">
        <v>4802</v>
      </c>
    </row>
    <row r="1190" spans="1:38" ht="15" customHeight="1">
      <c r="A1190" s="21">
        <v>159526</v>
      </c>
      <c r="B1190" s="21">
        <v>662184</v>
      </c>
      <c r="C1190" s="21" t="s">
        <v>179</v>
      </c>
      <c r="D1190" s="21" t="s">
        <v>2167</v>
      </c>
      <c r="E1190" s="21" t="s">
        <v>7</v>
      </c>
      <c r="F1190" s="21" t="s">
        <v>4875</v>
      </c>
      <c r="G1190" s="21" t="s">
        <v>2340</v>
      </c>
      <c r="H1190" s="21" t="s">
        <v>2341</v>
      </c>
      <c r="I1190" s="21" t="s">
        <v>2015</v>
      </c>
      <c r="J1190" s="21" t="s">
        <v>2342</v>
      </c>
      <c r="K1190" s="21" t="s">
        <v>1178</v>
      </c>
      <c r="L1190" s="21" t="s">
        <v>5138</v>
      </c>
      <c r="M1190" s="21" t="s">
        <v>5139</v>
      </c>
      <c r="N1190" s="21" t="s">
        <v>3539</v>
      </c>
      <c r="O1190" s="21" t="s">
        <v>2345</v>
      </c>
      <c r="P1190" s="21" t="s">
        <v>3540</v>
      </c>
      <c r="Q1190" s="21">
        <v>389</v>
      </c>
      <c r="R1190" s="21">
        <v>0</v>
      </c>
      <c r="S1190" s="21">
        <v>161</v>
      </c>
      <c r="T1190" s="21">
        <v>550</v>
      </c>
      <c r="U1190" s="21">
        <v>0.70730000000000004</v>
      </c>
      <c r="V1190" s="21">
        <v>0</v>
      </c>
      <c r="W1190" s="21">
        <v>0.70730000000000004</v>
      </c>
      <c r="X1190" s="21" t="s">
        <v>2015</v>
      </c>
      <c r="Y1190" s="21" t="s">
        <v>2015</v>
      </c>
      <c r="Z1190" s="21" t="s">
        <v>2015</v>
      </c>
      <c r="AA1190" s="21" t="s">
        <v>2015</v>
      </c>
      <c r="AB1190" s="21" t="s">
        <v>2015</v>
      </c>
      <c r="AC1190" s="21" t="s">
        <v>2015</v>
      </c>
      <c r="AD1190" s="21" t="s">
        <v>2015</v>
      </c>
      <c r="AE1190" s="21" t="s">
        <v>2015</v>
      </c>
      <c r="AF1190" s="21" t="s">
        <v>2015</v>
      </c>
      <c r="AG1190" s="21" t="s">
        <v>2015</v>
      </c>
      <c r="AH1190" s="21" t="s">
        <v>2342</v>
      </c>
      <c r="AI1190" s="21" t="s">
        <v>2342</v>
      </c>
      <c r="AJ1190" s="21" t="s">
        <v>2342</v>
      </c>
      <c r="AK1190" s="21" t="s">
        <v>2342</v>
      </c>
      <c r="AL1190" s="21" t="s">
        <v>4802</v>
      </c>
    </row>
    <row r="1191" spans="1:38" ht="15" customHeight="1">
      <c r="A1191" s="21">
        <v>159493</v>
      </c>
      <c r="B1191" s="21">
        <v>662188</v>
      </c>
      <c r="C1191" s="21" t="s">
        <v>280</v>
      </c>
      <c r="D1191" s="21" t="s">
        <v>2269</v>
      </c>
      <c r="E1191" s="21" t="s">
        <v>22</v>
      </c>
      <c r="F1191" s="21" t="s">
        <v>4865</v>
      </c>
      <c r="G1191" s="21" t="s">
        <v>2340</v>
      </c>
      <c r="H1191" s="21" t="s">
        <v>2341</v>
      </c>
      <c r="I1191" s="21" t="s">
        <v>2015</v>
      </c>
      <c r="J1191" s="21" t="s">
        <v>2342</v>
      </c>
      <c r="K1191" s="21" t="s">
        <v>1828</v>
      </c>
      <c r="L1191" s="21" t="s">
        <v>5581</v>
      </c>
      <c r="M1191" s="21" t="s">
        <v>4404</v>
      </c>
      <c r="N1191" s="21" t="s">
        <v>4405</v>
      </c>
      <c r="O1191" s="21" t="s">
        <v>2345</v>
      </c>
      <c r="P1191" s="21" t="s">
        <v>4406</v>
      </c>
      <c r="Q1191" s="21">
        <v>63</v>
      </c>
      <c r="R1191" s="21">
        <v>0</v>
      </c>
      <c r="S1191" s="21">
        <v>49</v>
      </c>
      <c r="T1191" s="21">
        <v>112</v>
      </c>
      <c r="U1191" s="21">
        <v>0.5625</v>
      </c>
      <c r="V1191" s="21">
        <v>0</v>
      </c>
      <c r="W1191" s="21">
        <v>0.5625</v>
      </c>
      <c r="X1191" s="21" t="s">
        <v>2015</v>
      </c>
      <c r="Y1191" s="21" t="s">
        <v>2342</v>
      </c>
      <c r="Z1191" s="21" t="s">
        <v>2342</v>
      </c>
      <c r="AA1191" s="21" t="s">
        <v>2342</v>
      </c>
      <c r="AB1191" s="21" t="s">
        <v>2342</v>
      </c>
      <c r="AC1191" s="21" t="s">
        <v>2342</v>
      </c>
      <c r="AD1191" s="21" t="s">
        <v>2342</v>
      </c>
      <c r="AE1191" s="21" t="s">
        <v>2342</v>
      </c>
      <c r="AF1191" s="21" t="s">
        <v>2015</v>
      </c>
      <c r="AG1191" s="21" t="s">
        <v>2015</v>
      </c>
      <c r="AH1191" s="21" t="s">
        <v>2015</v>
      </c>
      <c r="AI1191" s="21" t="s">
        <v>2015</v>
      </c>
      <c r="AJ1191" s="21" t="s">
        <v>2015</v>
      </c>
      <c r="AK1191" s="21" t="s">
        <v>2015</v>
      </c>
      <c r="AL1191" s="21" t="s">
        <v>4802</v>
      </c>
    </row>
    <row r="1192" spans="1:38" ht="15" customHeight="1">
      <c r="A1192" s="21">
        <v>159493</v>
      </c>
      <c r="B1192" s="21">
        <v>662189</v>
      </c>
      <c r="C1192" s="21" t="s">
        <v>280</v>
      </c>
      <c r="D1192" s="21" t="s">
        <v>2269</v>
      </c>
      <c r="E1192" s="21" t="s">
        <v>22</v>
      </c>
      <c r="F1192" s="21" t="s">
        <v>4865</v>
      </c>
      <c r="G1192" s="21" t="s">
        <v>2340</v>
      </c>
      <c r="H1192" s="21" t="s">
        <v>2341</v>
      </c>
      <c r="I1192" s="21" t="s">
        <v>2015</v>
      </c>
      <c r="J1192" s="21" t="s">
        <v>2342</v>
      </c>
      <c r="K1192" s="21" t="s">
        <v>1829</v>
      </c>
      <c r="L1192" s="21" t="s">
        <v>4404</v>
      </c>
      <c r="M1192" s="21"/>
      <c r="N1192" s="21" t="s">
        <v>4405</v>
      </c>
      <c r="O1192" s="21" t="s">
        <v>2345</v>
      </c>
      <c r="P1192" s="21" t="s">
        <v>4406</v>
      </c>
      <c r="Q1192" s="21">
        <v>77</v>
      </c>
      <c r="R1192" s="21">
        <v>0</v>
      </c>
      <c r="S1192" s="21">
        <v>23</v>
      </c>
      <c r="T1192" s="21">
        <v>100</v>
      </c>
      <c r="U1192" s="21">
        <v>0.77</v>
      </c>
      <c r="V1192" s="21">
        <v>0</v>
      </c>
      <c r="W1192" s="21">
        <v>0.77</v>
      </c>
      <c r="X1192" s="21" t="s">
        <v>2342</v>
      </c>
      <c r="Y1192" s="21" t="s">
        <v>2015</v>
      </c>
      <c r="Z1192" s="21" t="s">
        <v>2015</v>
      </c>
      <c r="AA1192" s="21" t="s">
        <v>2015</v>
      </c>
      <c r="AB1192" s="21" t="s">
        <v>2015</v>
      </c>
      <c r="AC1192" s="21" t="s">
        <v>2015</v>
      </c>
      <c r="AD1192" s="21" t="s">
        <v>2015</v>
      </c>
      <c r="AE1192" s="21" t="s">
        <v>2015</v>
      </c>
      <c r="AF1192" s="21" t="s">
        <v>2342</v>
      </c>
      <c r="AG1192" s="21" t="s">
        <v>2342</v>
      </c>
      <c r="AH1192" s="21" t="s">
        <v>2342</v>
      </c>
      <c r="AI1192" s="21" t="s">
        <v>2342</v>
      </c>
      <c r="AJ1192" s="21" t="s">
        <v>2342</v>
      </c>
      <c r="AK1192" s="21" t="s">
        <v>2342</v>
      </c>
      <c r="AL1192" s="21" t="s">
        <v>4802</v>
      </c>
    </row>
    <row r="1193" spans="1:38" ht="15" customHeight="1">
      <c r="A1193" s="21">
        <v>159493</v>
      </c>
      <c r="B1193" s="21">
        <v>662190</v>
      </c>
      <c r="C1193" s="21" t="s">
        <v>280</v>
      </c>
      <c r="D1193" s="21" t="s">
        <v>2269</v>
      </c>
      <c r="E1193" s="21" t="s">
        <v>22</v>
      </c>
      <c r="F1193" s="21" t="s">
        <v>4865</v>
      </c>
      <c r="G1193" s="21" t="s">
        <v>2340</v>
      </c>
      <c r="H1193" s="21" t="s">
        <v>2341</v>
      </c>
      <c r="I1193" s="21" t="s">
        <v>2015</v>
      </c>
      <c r="J1193" s="21" t="s">
        <v>2342</v>
      </c>
      <c r="K1193" s="21" t="s">
        <v>1827</v>
      </c>
      <c r="L1193" s="21" t="s">
        <v>4403</v>
      </c>
      <c r="M1193" s="21" t="s">
        <v>4404</v>
      </c>
      <c r="N1193" s="21" t="s">
        <v>4405</v>
      </c>
      <c r="O1193" s="21" t="s">
        <v>2345</v>
      </c>
      <c r="P1193" s="21" t="s">
        <v>4406</v>
      </c>
      <c r="Q1193" s="21">
        <v>0</v>
      </c>
      <c r="R1193" s="21">
        <v>0</v>
      </c>
      <c r="S1193" s="21">
        <v>0</v>
      </c>
      <c r="T1193" s="21">
        <v>0</v>
      </c>
      <c r="U1193" s="21">
        <v>0</v>
      </c>
      <c r="V1193" s="21">
        <v>0</v>
      </c>
      <c r="W1193" s="21">
        <v>0</v>
      </c>
      <c r="X1193" s="21" t="s">
        <v>2342</v>
      </c>
      <c r="Y1193" s="21" t="s">
        <v>2015</v>
      </c>
      <c r="Z1193" s="21" t="s">
        <v>2015</v>
      </c>
      <c r="AA1193" s="21" t="s">
        <v>2015</v>
      </c>
      <c r="AB1193" s="21" t="s">
        <v>2015</v>
      </c>
      <c r="AC1193" s="21" t="s">
        <v>2015</v>
      </c>
      <c r="AD1193" s="21" t="s">
        <v>2015</v>
      </c>
      <c r="AE1193" s="21" t="s">
        <v>2015</v>
      </c>
      <c r="AF1193" s="21" t="s">
        <v>2015</v>
      </c>
      <c r="AG1193" s="21" t="s">
        <v>2015</v>
      </c>
      <c r="AH1193" s="21" t="s">
        <v>2015</v>
      </c>
      <c r="AI1193" s="21" t="s">
        <v>2015</v>
      </c>
      <c r="AJ1193" s="21" t="s">
        <v>2015</v>
      </c>
      <c r="AK1193" s="21" t="s">
        <v>2015</v>
      </c>
      <c r="AL1193" s="21" t="s">
        <v>4803</v>
      </c>
    </row>
    <row r="1194" spans="1:38" ht="15" customHeight="1">
      <c r="A1194" s="21">
        <v>159971</v>
      </c>
      <c r="B1194" s="21">
        <v>662191</v>
      </c>
      <c r="C1194" s="21" t="s">
        <v>226</v>
      </c>
      <c r="D1194" s="21" t="s">
        <v>2214</v>
      </c>
      <c r="E1194" s="21" t="s">
        <v>22</v>
      </c>
      <c r="F1194" s="21" t="s">
        <v>4865</v>
      </c>
      <c r="G1194" s="21" t="s">
        <v>2340</v>
      </c>
      <c r="H1194" s="21" t="s">
        <v>2341</v>
      </c>
      <c r="I1194" s="21" t="s">
        <v>2015</v>
      </c>
      <c r="J1194" s="21" t="s">
        <v>2342</v>
      </c>
      <c r="K1194" s="21" t="s">
        <v>1030</v>
      </c>
      <c r="L1194" s="21" t="s">
        <v>3835</v>
      </c>
      <c r="M1194" s="21"/>
      <c r="N1194" s="21" t="s">
        <v>3836</v>
      </c>
      <c r="O1194" s="21" t="s">
        <v>2345</v>
      </c>
      <c r="P1194" s="21" t="s">
        <v>3837</v>
      </c>
      <c r="Q1194" s="21">
        <v>45</v>
      </c>
      <c r="R1194" s="21">
        <v>14</v>
      </c>
      <c r="S1194" s="21">
        <v>214</v>
      </c>
      <c r="T1194" s="21">
        <v>273</v>
      </c>
      <c r="U1194" s="21">
        <v>0.1648</v>
      </c>
      <c r="V1194" s="21">
        <v>5.1299999999999998E-2</v>
      </c>
      <c r="W1194" s="21">
        <v>0.21609999999999999</v>
      </c>
      <c r="X1194" s="21" t="s">
        <v>2015</v>
      </c>
      <c r="Y1194" s="21" t="s">
        <v>2342</v>
      </c>
      <c r="Z1194" s="21" t="s">
        <v>2342</v>
      </c>
      <c r="AA1194" s="21" t="s">
        <v>2342</v>
      </c>
      <c r="AB1194" s="21" t="s">
        <v>2342</v>
      </c>
      <c r="AC1194" s="21" t="s">
        <v>2342</v>
      </c>
      <c r="AD1194" s="21" t="s">
        <v>2342</v>
      </c>
      <c r="AE1194" s="21" t="s">
        <v>2015</v>
      </c>
      <c r="AF1194" s="21" t="s">
        <v>2015</v>
      </c>
      <c r="AG1194" s="21" t="s">
        <v>2015</v>
      </c>
      <c r="AH1194" s="21" t="s">
        <v>2015</v>
      </c>
      <c r="AI1194" s="21" t="s">
        <v>2015</v>
      </c>
      <c r="AJ1194" s="21" t="s">
        <v>2015</v>
      </c>
      <c r="AK1194" s="21" t="s">
        <v>2015</v>
      </c>
      <c r="AL1194" s="21" t="s">
        <v>4803</v>
      </c>
    </row>
    <row r="1195" spans="1:38" ht="15" customHeight="1">
      <c r="A1195" s="21">
        <v>159971</v>
      </c>
      <c r="B1195" s="21">
        <v>662192</v>
      </c>
      <c r="C1195" s="21" t="s">
        <v>226</v>
      </c>
      <c r="D1195" s="21" t="s">
        <v>2214</v>
      </c>
      <c r="E1195" s="21" t="s">
        <v>22</v>
      </c>
      <c r="F1195" s="21" t="s">
        <v>4865</v>
      </c>
      <c r="G1195" s="21" t="s">
        <v>2340</v>
      </c>
      <c r="H1195" s="21" t="s">
        <v>2341</v>
      </c>
      <c r="I1195" s="21" t="s">
        <v>2015</v>
      </c>
      <c r="J1195" s="21" t="s">
        <v>2342</v>
      </c>
      <c r="K1195" s="21" t="s">
        <v>1115</v>
      </c>
      <c r="L1195" s="21" t="s">
        <v>3841</v>
      </c>
      <c r="M1195" s="21"/>
      <c r="N1195" s="21" t="s">
        <v>3836</v>
      </c>
      <c r="O1195" s="21" t="s">
        <v>2345</v>
      </c>
      <c r="P1195" s="21" t="s">
        <v>3837</v>
      </c>
      <c r="Q1195" s="21">
        <v>41</v>
      </c>
      <c r="R1195" s="21">
        <v>5</v>
      </c>
      <c r="S1195" s="21">
        <v>228</v>
      </c>
      <c r="T1195" s="21">
        <v>274</v>
      </c>
      <c r="U1195" s="21">
        <v>0.14960000000000001</v>
      </c>
      <c r="V1195" s="21">
        <v>1.8200000000000001E-2</v>
      </c>
      <c r="W1195" s="21">
        <v>0.16789999999999999</v>
      </c>
      <c r="X1195" s="21" t="s">
        <v>2015</v>
      </c>
      <c r="Y1195" s="21" t="s">
        <v>2342</v>
      </c>
      <c r="Z1195" s="21" t="s">
        <v>2342</v>
      </c>
      <c r="AA1195" s="21" t="s">
        <v>2342</v>
      </c>
      <c r="AB1195" s="21" t="s">
        <v>2342</v>
      </c>
      <c r="AC1195" s="21" t="s">
        <v>2342</v>
      </c>
      <c r="AD1195" s="21" t="s">
        <v>2342</v>
      </c>
      <c r="AE1195" s="21" t="s">
        <v>2015</v>
      </c>
      <c r="AF1195" s="21" t="s">
        <v>2015</v>
      </c>
      <c r="AG1195" s="21" t="s">
        <v>2015</v>
      </c>
      <c r="AH1195" s="21" t="s">
        <v>2015</v>
      </c>
      <c r="AI1195" s="21" t="s">
        <v>2015</v>
      </c>
      <c r="AJ1195" s="21" t="s">
        <v>2015</v>
      </c>
      <c r="AK1195" s="21" t="s">
        <v>2015</v>
      </c>
      <c r="AL1195" s="21" t="s">
        <v>4803</v>
      </c>
    </row>
    <row r="1196" spans="1:38" ht="15" customHeight="1">
      <c r="A1196" s="21">
        <v>159971</v>
      </c>
      <c r="B1196" s="21">
        <v>662193</v>
      </c>
      <c r="C1196" s="21" t="s">
        <v>226</v>
      </c>
      <c r="D1196" s="21" t="s">
        <v>2214</v>
      </c>
      <c r="E1196" s="21" t="s">
        <v>22</v>
      </c>
      <c r="F1196" s="21" t="s">
        <v>4865</v>
      </c>
      <c r="G1196" s="21" t="s">
        <v>2340</v>
      </c>
      <c r="H1196" s="21" t="s">
        <v>2341</v>
      </c>
      <c r="I1196" s="21" t="s">
        <v>2015</v>
      </c>
      <c r="J1196" s="21" t="s">
        <v>2342</v>
      </c>
      <c r="K1196" s="21" t="s">
        <v>1179</v>
      </c>
      <c r="L1196" s="21" t="s">
        <v>3838</v>
      </c>
      <c r="M1196" s="21"/>
      <c r="N1196" s="21" t="s">
        <v>3836</v>
      </c>
      <c r="O1196" s="21" t="s">
        <v>2345</v>
      </c>
      <c r="P1196" s="21" t="s">
        <v>3837</v>
      </c>
      <c r="Q1196" s="21">
        <v>149</v>
      </c>
      <c r="R1196" s="21">
        <v>28</v>
      </c>
      <c r="S1196" s="21">
        <v>131</v>
      </c>
      <c r="T1196" s="21">
        <v>308</v>
      </c>
      <c r="U1196" s="21">
        <v>0.48380000000000001</v>
      </c>
      <c r="V1196" s="21">
        <v>9.0899999999999995E-2</v>
      </c>
      <c r="W1196" s="21">
        <v>0.57469999999999999</v>
      </c>
      <c r="X1196" s="21" t="s">
        <v>2015</v>
      </c>
      <c r="Y1196" s="21" t="s">
        <v>2342</v>
      </c>
      <c r="Z1196" s="21" t="s">
        <v>2342</v>
      </c>
      <c r="AA1196" s="21" t="s">
        <v>2342</v>
      </c>
      <c r="AB1196" s="21" t="s">
        <v>2342</v>
      </c>
      <c r="AC1196" s="21" t="s">
        <v>2342</v>
      </c>
      <c r="AD1196" s="21" t="s">
        <v>2342</v>
      </c>
      <c r="AE1196" s="21" t="s">
        <v>2015</v>
      </c>
      <c r="AF1196" s="21" t="s">
        <v>2015</v>
      </c>
      <c r="AG1196" s="21" t="s">
        <v>2015</v>
      </c>
      <c r="AH1196" s="21" t="s">
        <v>2015</v>
      </c>
      <c r="AI1196" s="21" t="s">
        <v>2015</v>
      </c>
      <c r="AJ1196" s="21" t="s">
        <v>2015</v>
      </c>
      <c r="AK1196" s="21" t="s">
        <v>2015</v>
      </c>
      <c r="AL1196" s="21" t="s">
        <v>4803</v>
      </c>
    </row>
    <row r="1197" spans="1:38" ht="15" customHeight="1">
      <c r="A1197" s="21">
        <v>159971</v>
      </c>
      <c r="B1197" s="21">
        <v>662194</v>
      </c>
      <c r="C1197" s="21" t="s">
        <v>226</v>
      </c>
      <c r="D1197" s="21" t="s">
        <v>2214</v>
      </c>
      <c r="E1197" s="21" t="s">
        <v>22</v>
      </c>
      <c r="F1197" s="21" t="s">
        <v>4865</v>
      </c>
      <c r="G1197" s="21" t="s">
        <v>2340</v>
      </c>
      <c r="H1197" s="21" t="s">
        <v>2341</v>
      </c>
      <c r="I1197" s="21" t="s">
        <v>2015</v>
      </c>
      <c r="J1197" s="21" t="s">
        <v>2342</v>
      </c>
      <c r="K1197" s="21" t="s">
        <v>1411</v>
      </c>
      <c r="L1197" s="21" t="s">
        <v>3839</v>
      </c>
      <c r="M1197" s="21"/>
      <c r="N1197" s="21" t="s">
        <v>3836</v>
      </c>
      <c r="O1197" s="21" t="s">
        <v>2345</v>
      </c>
      <c r="P1197" s="21" t="s">
        <v>3837</v>
      </c>
      <c r="Q1197" s="21">
        <v>162</v>
      </c>
      <c r="R1197" s="21">
        <v>35</v>
      </c>
      <c r="S1197" s="21">
        <v>399</v>
      </c>
      <c r="T1197" s="21">
        <v>596</v>
      </c>
      <c r="U1197" s="21">
        <v>0.27179999999999999</v>
      </c>
      <c r="V1197" s="21">
        <v>5.8700000000000002E-2</v>
      </c>
      <c r="W1197" s="21">
        <v>0.33050000000000002</v>
      </c>
      <c r="X1197" s="21" t="s">
        <v>2015</v>
      </c>
      <c r="Y1197" s="21" t="s">
        <v>2015</v>
      </c>
      <c r="Z1197" s="21" t="s">
        <v>2015</v>
      </c>
      <c r="AA1197" s="21" t="s">
        <v>2015</v>
      </c>
      <c r="AB1197" s="21" t="s">
        <v>2015</v>
      </c>
      <c r="AC1197" s="21" t="s">
        <v>2015</v>
      </c>
      <c r="AD1197" s="21" t="s">
        <v>2015</v>
      </c>
      <c r="AE1197" s="21" t="s">
        <v>2342</v>
      </c>
      <c r="AF1197" s="21" t="s">
        <v>2342</v>
      </c>
      <c r="AG1197" s="21" t="s">
        <v>2342</v>
      </c>
      <c r="AH1197" s="21" t="s">
        <v>2015</v>
      </c>
      <c r="AI1197" s="21" t="s">
        <v>2015</v>
      </c>
      <c r="AJ1197" s="21" t="s">
        <v>2015</v>
      </c>
      <c r="AK1197" s="21" t="s">
        <v>2015</v>
      </c>
      <c r="AL1197" s="21" t="s">
        <v>4803</v>
      </c>
    </row>
    <row r="1198" spans="1:38" ht="15" customHeight="1">
      <c r="A1198" s="21">
        <v>159971</v>
      </c>
      <c r="B1198" s="21">
        <v>662195</v>
      </c>
      <c r="C1198" s="21" t="s">
        <v>226</v>
      </c>
      <c r="D1198" s="21" t="s">
        <v>2214</v>
      </c>
      <c r="E1198" s="21" t="s">
        <v>22</v>
      </c>
      <c r="F1198" s="21" t="s">
        <v>4865</v>
      </c>
      <c r="G1198" s="21" t="s">
        <v>2340</v>
      </c>
      <c r="H1198" s="21" t="s">
        <v>2341</v>
      </c>
      <c r="I1198" s="21" t="s">
        <v>2015</v>
      </c>
      <c r="J1198" s="21" t="s">
        <v>2342</v>
      </c>
      <c r="K1198" s="21" t="s">
        <v>1412</v>
      </c>
      <c r="L1198" s="21" t="s">
        <v>3840</v>
      </c>
      <c r="M1198" s="21"/>
      <c r="N1198" s="21" t="s">
        <v>3836</v>
      </c>
      <c r="O1198" s="21" t="s">
        <v>2345</v>
      </c>
      <c r="P1198" s="21" t="s">
        <v>3837</v>
      </c>
      <c r="Q1198" s="21">
        <v>202</v>
      </c>
      <c r="R1198" s="21">
        <v>36</v>
      </c>
      <c r="S1198" s="21">
        <v>672</v>
      </c>
      <c r="T1198" s="21">
        <v>910</v>
      </c>
      <c r="U1198" s="21">
        <v>0.222</v>
      </c>
      <c r="V1198" s="21">
        <v>3.9600000000000003E-2</v>
      </c>
      <c r="W1198" s="21">
        <v>0.26150000000000001</v>
      </c>
      <c r="X1198" s="21" t="s">
        <v>2015</v>
      </c>
      <c r="Y1198" s="21" t="s">
        <v>2015</v>
      </c>
      <c r="Z1198" s="21" t="s">
        <v>2015</v>
      </c>
      <c r="AA1198" s="21" t="s">
        <v>2015</v>
      </c>
      <c r="AB1198" s="21" t="s">
        <v>2015</v>
      </c>
      <c r="AC1198" s="21" t="s">
        <v>2015</v>
      </c>
      <c r="AD1198" s="21" t="s">
        <v>2015</v>
      </c>
      <c r="AE1198" s="21" t="s">
        <v>2015</v>
      </c>
      <c r="AF1198" s="21" t="s">
        <v>2015</v>
      </c>
      <c r="AG1198" s="21" t="s">
        <v>2015</v>
      </c>
      <c r="AH1198" s="21" t="s">
        <v>2342</v>
      </c>
      <c r="AI1198" s="21" t="s">
        <v>2342</v>
      </c>
      <c r="AJ1198" s="21" t="s">
        <v>2342</v>
      </c>
      <c r="AK1198" s="21" t="s">
        <v>2342</v>
      </c>
      <c r="AL1198" s="21" t="s">
        <v>4803</v>
      </c>
    </row>
    <row r="1199" spans="1:38" ht="15" customHeight="1">
      <c r="A1199" s="21">
        <v>159402</v>
      </c>
      <c r="B1199" s="21">
        <v>662196</v>
      </c>
      <c r="C1199" s="21" t="s">
        <v>74</v>
      </c>
      <c r="D1199" s="21" t="s">
        <v>2061</v>
      </c>
      <c r="E1199" s="21" t="s">
        <v>22</v>
      </c>
      <c r="F1199" s="21" t="s">
        <v>4865</v>
      </c>
      <c r="G1199" s="21" t="s">
        <v>2340</v>
      </c>
      <c r="H1199" s="21" t="s">
        <v>2341</v>
      </c>
      <c r="I1199" s="21" t="s">
        <v>2015</v>
      </c>
      <c r="J1199" s="21" t="s">
        <v>2342</v>
      </c>
      <c r="K1199" s="21" t="s">
        <v>605</v>
      </c>
      <c r="L1199" s="21" t="s">
        <v>2703</v>
      </c>
      <c r="M1199" s="21"/>
      <c r="N1199" s="21" t="s">
        <v>2701</v>
      </c>
      <c r="O1199" s="21" t="s">
        <v>2345</v>
      </c>
      <c r="P1199" s="21" t="s">
        <v>2702</v>
      </c>
      <c r="Q1199" s="21">
        <v>87</v>
      </c>
      <c r="R1199" s="21">
        <v>13</v>
      </c>
      <c r="S1199" s="21">
        <v>201</v>
      </c>
      <c r="T1199" s="21">
        <v>301</v>
      </c>
      <c r="U1199" s="21">
        <v>0.28899999999999998</v>
      </c>
      <c r="V1199" s="21">
        <v>4.3200000000000002E-2</v>
      </c>
      <c r="W1199" s="21">
        <v>0.3322</v>
      </c>
      <c r="X1199" s="21" t="s">
        <v>2342</v>
      </c>
      <c r="Y1199" s="21" t="s">
        <v>2342</v>
      </c>
      <c r="Z1199" s="21" t="s">
        <v>2342</v>
      </c>
      <c r="AA1199" s="21" t="s">
        <v>2342</v>
      </c>
      <c r="AB1199" s="21" t="s">
        <v>2342</v>
      </c>
      <c r="AC1199" s="21" t="s">
        <v>2342</v>
      </c>
      <c r="AD1199" s="21" t="s">
        <v>2342</v>
      </c>
      <c r="AE1199" s="21" t="s">
        <v>2342</v>
      </c>
      <c r="AF1199" s="21" t="s">
        <v>2015</v>
      </c>
      <c r="AG1199" s="21" t="s">
        <v>2015</v>
      </c>
      <c r="AH1199" s="21" t="s">
        <v>2015</v>
      </c>
      <c r="AI1199" s="21" t="s">
        <v>2015</v>
      </c>
      <c r="AJ1199" s="21" t="s">
        <v>2015</v>
      </c>
      <c r="AK1199" s="21" t="s">
        <v>2015</v>
      </c>
      <c r="AL1199" s="21" t="s">
        <v>4803</v>
      </c>
    </row>
    <row r="1200" spans="1:38" ht="15" customHeight="1">
      <c r="A1200" s="21">
        <v>159402</v>
      </c>
      <c r="B1200" s="21">
        <v>662197</v>
      </c>
      <c r="C1200" s="21" t="s">
        <v>74</v>
      </c>
      <c r="D1200" s="21" t="s">
        <v>2061</v>
      </c>
      <c r="E1200" s="21" t="s">
        <v>22</v>
      </c>
      <c r="F1200" s="21" t="s">
        <v>4865</v>
      </c>
      <c r="G1200" s="21" t="s">
        <v>2340</v>
      </c>
      <c r="H1200" s="21" t="s">
        <v>2341</v>
      </c>
      <c r="I1200" s="21" t="s">
        <v>2015</v>
      </c>
      <c r="J1200" s="21" t="s">
        <v>2342</v>
      </c>
      <c r="K1200" s="21" t="s">
        <v>604</v>
      </c>
      <c r="L1200" s="21" t="s">
        <v>2700</v>
      </c>
      <c r="M1200" s="21"/>
      <c r="N1200" s="21" t="s">
        <v>2701</v>
      </c>
      <c r="O1200" s="21" t="s">
        <v>2345</v>
      </c>
      <c r="P1200" s="21" t="s">
        <v>2702</v>
      </c>
      <c r="Q1200" s="21">
        <v>53</v>
      </c>
      <c r="R1200" s="21">
        <v>15</v>
      </c>
      <c r="S1200" s="21">
        <v>200</v>
      </c>
      <c r="T1200" s="21">
        <v>268</v>
      </c>
      <c r="U1200" s="21">
        <v>0.1978</v>
      </c>
      <c r="V1200" s="21">
        <v>5.6000000000000001E-2</v>
      </c>
      <c r="W1200" s="21">
        <v>0.25369999999999998</v>
      </c>
      <c r="X1200" s="21" t="s">
        <v>2015</v>
      </c>
      <c r="Y1200" s="21" t="s">
        <v>2015</v>
      </c>
      <c r="Z1200" s="21" t="s">
        <v>2015</v>
      </c>
      <c r="AA1200" s="21" t="s">
        <v>2015</v>
      </c>
      <c r="AB1200" s="21" t="s">
        <v>2015</v>
      </c>
      <c r="AC1200" s="21" t="s">
        <v>2015</v>
      </c>
      <c r="AD1200" s="21" t="s">
        <v>2015</v>
      </c>
      <c r="AE1200" s="21" t="s">
        <v>2015</v>
      </c>
      <c r="AF1200" s="21" t="s">
        <v>2342</v>
      </c>
      <c r="AG1200" s="21" t="s">
        <v>2342</v>
      </c>
      <c r="AH1200" s="21" t="s">
        <v>2342</v>
      </c>
      <c r="AI1200" s="21" t="s">
        <v>2342</v>
      </c>
      <c r="AJ1200" s="21" t="s">
        <v>2342</v>
      </c>
      <c r="AK1200" s="21" t="s">
        <v>2342</v>
      </c>
      <c r="AL1200" s="21" t="s">
        <v>4803</v>
      </c>
    </row>
    <row r="1201" spans="1:38" ht="15" customHeight="1">
      <c r="A1201" s="21">
        <v>159546</v>
      </c>
      <c r="B1201" s="21">
        <v>662198</v>
      </c>
      <c r="C1201" s="21" t="s">
        <v>116</v>
      </c>
      <c r="D1201" s="21" t="s">
        <v>2103</v>
      </c>
      <c r="E1201" s="21" t="s">
        <v>22</v>
      </c>
      <c r="F1201" s="21" t="s">
        <v>4865</v>
      </c>
      <c r="G1201" s="21" t="s">
        <v>2340</v>
      </c>
      <c r="H1201" s="21" t="s">
        <v>2341</v>
      </c>
      <c r="I1201" s="21" t="s">
        <v>2015</v>
      </c>
      <c r="J1201" s="21" t="s">
        <v>2342</v>
      </c>
      <c r="K1201" s="21" t="s">
        <v>728</v>
      </c>
      <c r="L1201" s="21" t="s">
        <v>3078</v>
      </c>
      <c r="M1201" s="21" t="s">
        <v>3079</v>
      </c>
      <c r="N1201" s="21" t="s">
        <v>37</v>
      </c>
      <c r="O1201" s="21" t="s">
        <v>2345</v>
      </c>
      <c r="P1201" s="21" t="s">
        <v>3080</v>
      </c>
      <c r="Q1201" s="21">
        <v>56</v>
      </c>
      <c r="R1201" s="21">
        <v>0</v>
      </c>
      <c r="S1201" s="21">
        <v>1</v>
      </c>
      <c r="T1201" s="21">
        <v>57</v>
      </c>
      <c r="U1201" s="21">
        <v>0.98250000000000004</v>
      </c>
      <c r="V1201" s="21">
        <v>0</v>
      </c>
      <c r="W1201" s="21">
        <v>0.98250000000000004</v>
      </c>
      <c r="X1201" s="21" t="s">
        <v>2342</v>
      </c>
      <c r="Y1201" s="21" t="s">
        <v>2342</v>
      </c>
      <c r="Z1201" s="21" t="s">
        <v>2342</v>
      </c>
      <c r="AA1201" s="21" t="s">
        <v>2342</v>
      </c>
      <c r="AB1201" s="21" t="s">
        <v>2342</v>
      </c>
      <c r="AC1201" s="21" t="s">
        <v>2342</v>
      </c>
      <c r="AD1201" s="21" t="s">
        <v>2342</v>
      </c>
      <c r="AE1201" s="21" t="s">
        <v>2015</v>
      </c>
      <c r="AF1201" s="21" t="s">
        <v>2015</v>
      </c>
      <c r="AG1201" s="21" t="s">
        <v>2015</v>
      </c>
      <c r="AH1201" s="21" t="s">
        <v>2015</v>
      </c>
      <c r="AI1201" s="21" t="s">
        <v>2015</v>
      </c>
      <c r="AJ1201" s="21" t="s">
        <v>2015</v>
      </c>
      <c r="AK1201" s="21" t="s">
        <v>2015</v>
      </c>
      <c r="AL1201" s="21" t="s">
        <v>4802</v>
      </c>
    </row>
    <row r="1202" spans="1:38" ht="15" customHeight="1">
      <c r="A1202" s="21">
        <v>159546</v>
      </c>
      <c r="B1202" s="21">
        <v>662199</v>
      </c>
      <c r="C1202" s="21" t="s">
        <v>116</v>
      </c>
      <c r="D1202" s="21" t="s">
        <v>2103</v>
      </c>
      <c r="E1202" s="21" t="s">
        <v>22</v>
      </c>
      <c r="F1202" s="21" t="s">
        <v>4865</v>
      </c>
      <c r="G1202" s="21" t="s">
        <v>2340</v>
      </c>
      <c r="H1202" s="21" t="s">
        <v>2341</v>
      </c>
      <c r="I1202" s="21" t="s">
        <v>2015</v>
      </c>
      <c r="J1202" s="21" t="s">
        <v>2342</v>
      </c>
      <c r="K1202" s="21" t="s">
        <v>846</v>
      </c>
      <c r="L1202" s="21" t="s">
        <v>3078</v>
      </c>
      <c r="M1202" s="21" t="s">
        <v>3079</v>
      </c>
      <c r="N1202" s="21" t="s">
        <v>37</v>
      </c>
      <c r="O1202" s="21" t="s">
        <v>2345</v>
      </c>
      <c r="P1202" s="21" t="s">
        <v>3080</v>
      </c>
      <c r="Q1202" s="21">
        <v>8</v>
      </c>
      <c r="R1202" s="21">
        <v>5</v>
      </c>
      <c r="S1202" s="21">
        <v>17</v>
      </c>
      <c r="T1202" s="21">
        <v>30</v>
      </c>
      <c r="U1202" s="21">
        <v>0.26669999999999999</v>
      </c>
      <c r="V1202" s="21">
        <v>0.16669999999999999</v>
      </c>
      <c r="W1202" s="21">
        <v>0.43330000000000002</v>
      </c>
      <c r="X1202" s="21" t="s">
        <v>2015</v>
      </c>
      <c r="Y1202" s="21" t="s">
        <v>2015</v>
      </c>
      <c r="Z1202" s="21" t="s">
        <v>2015</v>
      </c>
      <c r="AA1202" s="21" t="s">
        <v>2015</v>
      </c>
      <c r="AB1202" s="21" t="s">
        <v>2015</v>
      </c>
      <c r="AC1202" s="21" t="s">
        <v>2015</v>
      </c>
      <c r="AD1202" s="21" t="s">
        <v>2015</v>
      </c>
      <c r="AE1202" s="21" t="s">
        <v>2342</v>
      </c>
      <c r="AF1202" s="21" t="s">
        <v>2342</v>
      </c>
      <c r="AG1202" s="21" t="s">
        <v>2342</v>
      </c>
      <c r="AH1202" s="21" t="s">
        <v>2015</v>
      </c>
      <c r="AI1202" s="21" t="s">
        <v>2015</v>
      </c>
      <c r="AJ1202" s="21" t="s">
        <v>2015</v>
      </c>
      <c r="AK1202" s="21" t="s">
        <v>2015</v>
      </c>
      <c r="AL1202" s="21" t="s">
        <v>4803</v>
      </c>
    </row>
    <row r="1203" spans="1:38" ht="15" customHeight="1">
      <c r="A1203" s="21">
        <v>159384</v>
      </c>
      <c r="B1203" s="21">
        <v>662201</v>
      </c>
      <c r="C1203" s="21" t="s">
        <v>103</v>
      </c>
      <c r="D1203" s="21" t="s">
        <v>2090</v>
      </c>
      <c r="E1203" s="21" t="s">
        <v>22</v>
      </c>
      <c r="F1203" s="21" t="s">
        <v>4865</v>
      </c>
      <c r="G1203" s="21" t="s">
        <v>2340</v>
      </c>
      <c r="H1203" s="21" t="s">
        <v>2341</v>
      </c>
      <c r="I1203" s="21" t="s">
        <v>2015</v>
      </c>
      <c r="J1203" s="21" t="s">
        <v>2342</v>
      </c>
      <c r="K1203" s="21" t="s">
        <v>707</v>
      </c>
      <c r="L1203" s="21" t="s">
        <v>2904</v>
      </c>
      <c r="M1203" s="21"/>
      <c r="N1203" s="21" t="s">
        <v>2905</v>
      </c>
      <c r="O1203" s="21" t="s">
        <v>2345</v>
      </c>
      <c r="P1203" s="21" t="s">
        <v>2906</v>
      </c>
      <c r="Q1203" s="21">
        <v>32</v>
      </c>
      <c r="R1203" s="21">
        <v>0</v>
      </c>
      <c r="S1203" s="21">
        <v>17</v>
      </c>
      <c r="T1203" s="21">
        <v>49</v>
      </c>
      <c r="U1203" s="21">
        <v>0.65310000000000001</v>
      </c>
      <c r="V1203" s="21">
        <v>0</v>
      </c>
      <c r="W1203" s="21">
        <v>0.65310000000000001</v>
      </c>
      <c r="X1203" s="21" t="s">
        <v>2015</v>
      </c>
      <c r="Y1203" s="21" t="s">
        <v>2015</v>
      </c>
      <c r="Z1203" s="21" t="s">
        <v>2015</v>
      </c>
      <c r="AA1203" s="21" t="s">
        <v>2015</v>
      </c>
      <c r="AB1203" s="21" t="s">
        <v>2015</v>
      </c>
      <c r="AC1203" s="21" t="s">
        <v>2015</v>
      </c>
      <c r="AD1203" s="21" t="s">
        <v>2015</v>
      </c>
      <c r="AE1203" s="21" t="s">
        <v>2342</v>
      </c>
      <c r="AF1203" s="21" t="s">
        <v>2342</v>
      </c>
      <c r="AG1203" s="21" t="s">
        <v>2342</v>
      </c>
      <c r="AH1203" s="21" t="s">
        <v>2015</v>
      </c>
      <c r="AI1203" s="21" t="s">
        <v>2015</v>
      </c>
      <c r="AJ1203" s="21" t="s">
        <v>2015</v>
      </c>
      <c r="AK1203" s="21" t="s">
        <v>2015</v>
      </c>
      <c r="AL1203" s="21" t="s">
        <v>4802</v>
      </c>
    </row>
    <row r="1204" spans="1:38" ht="15" customHeight="1">
      <c r="A1204" s="21">
        <v>159494</v>
      </c>
      <c r="B1204" s="21">
        <v>662202</v>
      </c>
      <c r="C1204" s="21" t="s">
        <v>245</v>
      </c>
      <c r="D1204" s="21" t="s">
        <v>2233</v>
      </c>
      <c r="E1204" s="21" t="s">
        <v>22</v>
      </c>
      <c r="F1204" s="21" t="s">
        <v>4865</v>
      </c>
      <c r="G1204" s="21" t="s">
        <v>2340</v>
      </c>
      <c r="H1204" s="21" t="s">
        <v>2341</v>
      </c>
      <c r="I1204" s="21" t="s">
        <v>2015</v>
      </c>
      <c r="J1204" s="21" t="s">
        <v>2342</v>
      </c>
      <c r="K1204" s="21" t="s">
        <v>245</v>
      </c>
      <c r="L1204" s="21" t="s">
        <v>5231</v>
      </c>
      <c r="M1204" s="21" t="s">
        <v>5232</v>
      </c>
      <c r="N1204" s="21" t="s">
        <v>3973</v>
      </c>
      <c r="O1204" s="21" t="s">
        <v>2345</v>
      </c>
      <c r="P1204" s="21" t="s">
        <v>3974</v>
      </c>
      <c r="Q1204" s="21">
        <v>128</v>
      </c>
      <c r="R1204" s="21">
        <v>0</v>
      </c>
      <c r="S1204" s="21">
        <v>42</v>
      </c>
      <c r="T1204" s="21">
        <v>170</v>
      </c>
      <c r="U1204" s="21">
        <v>0.75290000000000001</v>
      </c>
      <c r="V1204" s="21">
        <v>0</v>
      </c>
      <c r="W1204" s="21">
        <v>0.75290000000000001</v>
      </c>
      <c r="X1204" s="21" t="s">
        <v>2342</v>
      </c>
      <c r="Y1204" s="21" t="s">
        <v>2342</v>
      </c>
      <c r="Z1204" s="21" t="s">
        <v>2342</v>
      </c>
      <c r="AA1204" s="21" t="s">
        <v>2342</v>
      </c>
      <c r="AB1204" s="21" t="s">
        <v>2342</v>
      </c>
      <c r="AC1204" s="21" t="s">
        <v>2342</v>
      </c>
      <c r="AD1204" s="21" t="s">
        <v>2342</v>
      </c>
      <c r="AE1204" s="21" t="s">
        <v>2342</v>
      </c>
      <c r="AF1204" s="21" t="s">
        <v>2342</v>
      </c>
      <c r="AG1204" s="21" t="s">
        <v>2342</v>
      </c>
      <c r="AH1204" s="21" t="s">
        <v>2342</v>
      </c>
      <c r="AI1204" s="21" t="s">
        <v>2342</v>
      </c>
      <c r="AJ1204" s="21" t="s">
        <v>2342</v>
      </c>
      <c r="AK1204" s="21" t="s">
        <v>2342</v>
      </c>
      <c r="AL1204" s="21" t="s">
        <v>4802</v>
      </c>
    </row>
    <row r="1205" spans="1:38" ht="15" customHeight="1">
      <c r="A1205" s="21">
        <v>159386</v>
      </c>
      <c r="B1205" s="21">
        <v>662205</v>
      </c>
      <c r="C1205" s="21" t="s">
        <v>247</v>
      </c>
      <c r="D1205" s="21" t="s">
        <v>2235</v>
      </c>
      <c r="E1205" s="21" t="s">
        <v>22</v>
      </c>
      <c r="F1205" s="21" t="s">
        <v>4865</v>
      </c>
      <c r="G1205" s="21" t="s">
        <v>2340</v>
      </c>
      <c r="H1205" s="21" t="s">
        <v>2341</v>
      </c>
      <c r="I1205" s="21" t="s">
        <v>2015</v>
      </c>
      <c r="J1205" s="21" t="s">
        <v>2342</v>
      </c>
      <c r="K1205" s="21" t="s">
        <v>1513</v>
      </c>
      <c r="L1205" s="21" t="s">
        <v>3983</v>
      </c>
      <c r="M1205" s="21"/>
      <c r="N1205" s="21" t="s">
        <v>3984</v>
      </c>
      <c r="O1205" s="21" t="s">
        <v>2345</v>
      </c>
      <c r="P1205" s="21" t="s">
        <v>3985</v>
      </c>
      <c r="Q1205" s="21">
        <v>19</v>
      </c>
      <c r="R1205" s="21">
        <v>16</v>
      </c>
      <c r="S1205" s="21">
        <v>51</v>
      </c>
      <c r="T1205" s="21">
        <v>86</v>
      </c>
      <c r="U1205" s="21">
        <v>0.22090000000000001</v>
      </c>
      <c r="V1205" s="21">
        <v>0.186</v>
      </c>
      <c r="W1205" s="21">
        <v>0.40699999999999997</v>
      </c>
      <c r="X1205" s="21" t="s">
        <v>2342</v>
      </c>
      <c r="Y1205" s="21" t="s">
        <v>2342</v>
      </c>
      <c r="Z1205" s="21" t="s">
        <v>2342</v>
      </c>
      <c r="AA1205" s="21" t="s">
        <v>2342</v>
      </c>
      <c r="AB1205" s="21" t="s">
        <v>2342</v>
      </c>
      <c r="AC1205" s="21" t="s">
        <v>2342</v>
      </c>
      <c r="AD1205" s="21" t="s">
        <v>2342</v>
      </c>
      <c r="AE1205" s="21" t="s">
        <v>2015</v>
      </c>
      <c r="AF1205" s="21" t="s">
        <v>2015</v>
      </c>
      <c r="AG1205" s="21" t="s">
        <v>2015</v>
      </c>
      <c r="AH1205" s="21" t="s">
        <v>2015</v>
      </c>
      <c r="AI1205" s="21" t="s">
        <v>2015</v>
      </c>
      <c r="AJ1205" s="21" t="s">
        <v>2015</v>
      </c>
      <c r="AK1205" s="21" t="s">
        <v>2015</v>
      </c>
      <c r="AL1205" s="21" t="s">
        <v>4803</v>
      </c>
    </row>
    <row r="1206" spans="1:38" ht="15" customHeight="1">
      <c r="A1206" s="21">
        <v>159386</v>
      </c>
      <c r="B1206" s="21">
        <v>662206</v>
      </c>
      <c r="C1206" s="21" t="s">
        <v>247</v>
      </c>
      <c r="D1206" s="21" t="s">
        <v>2235</v>
      </c>
      <c r="E1206" s="21" t="s">
        <v>22</v>
      </c>
      <c r="F1206" s="21" t="s">
        <v>4865</v>
      </c>
      <c r="G1206" s="21" t="s">
        <v>2340</v>
      </c>
      <c r="H1206" s="21" t="s">
        <v>2341</v>
      </c>
      <c r="I1206" s="21" t="s">
        <v>2015</v>
      </c>
      <c r="J1206" s="21" t="s">
        <v>2342</v>
      </c>
      <c r="K1206" s="21" t="s">
        <v>1514</v>
      </c>
      <c r="L1206" s="21" t="s">
        <v>3983</v>
      </c>
      <c r="M1206" s="21"/>
      <c r="N1206" s="21" t="s">
        <v>3984</v>
      </c>
      <c r="O1206" s="21" t="s">
        <v>2345</v>
      </c>
      <c r="P1206" s="21" t="s">
        <v>3985</v>
      </c>
      <c r="Q1206" s="21">
        <v>43</v>
      </c>
      <c r="R1206" s="21">
        <v>0</v>
      </c>
      <c r="S1206" s="21">
        <v>20</v>
      </c>
      <c r="T1206" s="21">
        <v>63</v>
      </c>
      <c r="U1206" s="21">
        <v>0.6825</v>
      </c>
      <c r="V1206" s="21">
        <v>0</v>
      </c>
      <c r="W1206" s="21">
        <v>0.6825</v>
      </c>
      <c r="X1206" s="21" t="s">
        <v>2015</v>
      </c>
      <c r="Y1206" s="21" t="s">
        <v>2015</v>
      </c>
      <c r="Z1206" s="21" t="s">
        <v>2015</v>
      </c>
      <c r="AA1206" s="21" t="s">
        <v>2015</v>
      </c>
      <c r="AB1206" s="21" t="s">
        <v>2015</v>
      </c>
      <c r="AC1206" s="21" t="s">
        <v>2015</v>
      </c>
      <c r="AD1206" s="21" t="s">
        <v>2015</v>
      </c>
      <c r="AE1206" s="21" t="s">
        <v>2015</v>
      </c>
      <c r="AF1206" s="21" t="s">
        <v>2015</v>
      </c>
      <c r="AG1206" s="21" t="s">
        <v>2015</v>
      </c>
      <c r="AH1206" s="21" t="s">
        <v>2342</v>
      </c>
      <c r="AI1206" s="21" t="s">
        <v>2342</v>
      </c>
      <c r="AJ1206" s="21" t="s">
        <v>2342</v>
      </c>
      <c r="AK1206" s="21" t="s">
        <v>2342</v>
      </c>
      <c r="AL1206" s="21" t="s">
        <v>4802</v>
      </c>
    </row>
    <row r="1207" spans="1:38" ht="15" customHeight="1">
      <c r="A1207" s="21">
        <v>159882</v>
      </c>
      <c r="B1207" s="21">
        <v>662209</v>
      </c>
      <c r="C1207" s="21" t="s">
        <v>290</v>
      </c>
      <c r="D1207" s="21" t="s">
        <v>2279</v>
      </c>
      <c r="E1207" s="21" t="s">
        <v>30</v>
      </c>
      <c r="F1207" s="21" t="s">
        <v>4873</v>
      </c>
      <c r="G1207" s="21" t="s">
        <v>2340</v>
      </c>
      <c r="H1207" s="21" t="s">
        <v>2341</v>
      </c>
      <c r="I1207" s="21" t="s">
        <v>2015</v>
      </c>
      <c r="J1207" s="21" t="s">
        <v>2342</v>
      </c>
      <c r="K1207" s="21" t="s">
        <v>1862</v>
      </c>
      <c r="L1207" s="21" t="s">
        <v>5319</v>
      </c>
      <c r="M1207" s="21"/>
      <c r="N1207" s="21" t="s">
        <v>5320</v>
      </c>
      <c r="O1207" s="21" t="s">
        <v>2345</v>
      </c>
      <c r="P1207" s="21" t="s">
        <v>4453</v>
      </c>
      <c r="Q1207" s="21">
        <v>581</v>
      </c>
      <c r="R1207" s="21">
        <v>0</v>
      </c>
      <c r="S1207" s="21">
        <v>0</v>
      </c>
      <c r="T1207" s="21">
        <v>581</v>
      </c>
      <c r="U1207" s="21">
        <v>1</v>
      </c>
      <c r="V1207" s="21">
        <v>0</v>
      </c>
      <c r="W1207" s="21">
        <v>1</v>
      </c>
      <c r="X1207" s="21" t="s">
        <v>2342</v>
      </c>
      <c r="Y1207" s="21" t="s">
        <v>2342</v>
      </c>
      <c r="Z1207" s="21" t="s">
        <v>2342</v>
      </c>
      <c r="AA1207" s="21" t="s">
        <v>2342</v>
      </c>
      <c r="AB1207" s="21" t="s">
        <v>2342</v>
      </c>
      <c r="AC1207" s="21" t="s">
        <v>2342</v>
      </c>
      <c r="AD1207" s="21" t="s">
        <v>2342</v>
      </c>
      <c r="AE1207" s="21" t="s">
        <v>2342</v>
      </c>
      <c r="AF1207" s="21" t="s">
        <v>2342</v>
      </c>
      <c r="AG1207" s="21" t="s">
        <v>2342</v>
      </c>
      <c r="AH1207" s="21" t="s">
        <v>2015</v>
      </c>
      <c r="AI1207" s="21" t="s">
        <v>2015</v>
      </c>
      <c r="AJ1207" s="21" t="s">
        <v>2015</v>
      </c>
      <c r="AK1207" s="21" t="s">
        <v>2015</v>
      </c>
      <c r="AL1207" s="21" t="s">
        <v>4802</v>
      </c>
    </row>
    <row r="1208" spans="1:38" ht="15" customHeight="1">
      <c r="A1208" s="21">
        <v>159883</v>
      </c>
      <c r="B1208" s="21">
        <v>662212</v>
      </c>
      <c r="C1208" s="21" t="s">
        <v>182</v>
      </c>
      <c r="D1208" s="21" t="s">
        <v>2170</v>
      </c>
      <c r="E1208" s="21" t="s">
        <v>30</v>
      </c>
      <c r="F1208" s="21" t="s">
        <v>4873</v>
      </c>
      <c r="G1208" s="21" t="s">
        <v>2340</v>
      </c>
      <c r="H1208" s="21" t="s">
        <v>2341</v>
      </c>
      <c r="I1208" s="21" t="s">
        <v>2015</v>
      </c>
      <c r="J1208" s="21" t="s">
        <v>2342</v>
      </c>
      <c r="K1208" s="21" t="s">
        <v>1204</v>
      </c>
      <c r="L1208" s="21" t="s">
        <v>3881</v>
      </c>
      <c r="M1208" s="21"/>
      <c r="N1208" s="21" t="s">
        <v>3566</v>
      </c>
      <c r="O1208" s="21" t="s">
        <v>2345</v>
      </c>
      <c r="P1208" s="21" t="s">
        <v>3567</v>
      </c>
      <c r="Q1208" s="21">
        <v>267</v>
      </c>
      <c r="R1208" s="21">
        <v>0</v>
      </c>
      <c r="S1208" s="21">
        <v>139</v>
      </c>
      <c r="T1208" s="21">
        <v>406</v>
      </c>
      <c r="U1208" s="21">
        <v>0.65759999999999996</v>
      </c>
      <c r="V1208" s="21">
        <v>0</v>
      </c>
      <c r="W1208" s="21">
        <v>0.65759999999999996</v>
      </c>
      <c r="X1208" s="21" t="s">
        <v>2015</v>
      </c>
      <c r="Y1208" s="21" t="s">
        <v>2015</v>
      </c>
      <c r="Z1208" s="21" t="s">
        <v>2015</v>
      </c>
      <c r="AA1208" s="21" t="s">
        <v>2015</v>
      </c>
      <c r="AB1208" s="21" t="s">
        <v>2015</v>
      </c>
      <c r="AC1208" s="21" t="s">
        <v>2015</v>
      </c>
      <c r="AD1208" s="21" t="s">
        <v>2342</v>
      </c>
      <c r="AE1208" s="21" t="s">
        <v>2342</v>
      </c>
      <c r="AF1208" s="21" t="s">
        <v>2342</v>
      </c>
      <c r="AG1208" s="21" t="s">
        <v>2342</v>
      </c>
      <c r="AH1208" s="21" t="s">
        <v>2015</v>
      </c>
      <c r="AI1208" s="21" t="s">
        <v>2015</v>
      </c>
      <c r="AJ1208" s="21" t="s">
        <v>2015</v>
      </c>
      <c r="AK1208" s="21" t="s">
        <v>2015</v>
      </c>
      <c r="AL1208" s="21" t="s">
        <v>4802</v>
      </c>
    </row>
    <row r="1209" spans="1:38" ht="15" customHeight="1">
      <c r="A1209" s="21">
        <v>159883</v>
      </c>
      <c r="B1209" s="21">
        <v>662213</v>
      </c>
      <c r="C1209" s="21" t="s">
        <v>182</v>
      </c>
      <c r="D1209" s="21" t="s">
        <v>2170</v>
      </c>
      <c r="E1209" s="21" t="s">
        <v>30</v>
      </c>
      <c r="F1209" s="21" t="s">
        <v>4873</v>
      </c>
      <c r="G1209" s="21" t="s">
        <v>2340</v>
      </c>
      <c r="H1209" s="21" t="s">
        <v>2341</v>
      </c>
      <c r="I1209" s="21" t="s">
        <v>2015</v>
      </c>
      <c r="J1209" s="21" t="s">
        <v>2342</v>
      </c>
      <c r="K1209" s="21" t="s">
        <v>1203</v>
      </c>
      <c r="L1209" s="21" t="s">
        <v>3436</v>
      </c>
      <c r="M1209" s="21"/>
      <c r="N1209" s="21" t="s">
        <v>3566</v>
      </c>
      <c r="O1209" s="21" t="s">
        <v>2345</v>
      </c>
      <c r="P1209" s="21" t="s">
        <v>3567</v>
      </c>
      <c r="Q1209" s="21">
        <v>175</v>
      </c>
      <c r="R1209" s="21">
        <v>49</v>
      </c>
      <c r="S1209" s="21">
        <v>188</v>
      </c>
      <c r="T1209" s="21">
        <v>412</v>
      </c>
      <c r="U1209" s="21">
        <v>0.42480000000000001</v>
      </c>
      <c r="V1209" s="21">
        <v>0.11890000000000001</v>
      </c>
      <c r="W1209" s="21">
        <v>0.54369999999999996</v>
      </c>
      <c r="X1209" s="21" t="s">
        <v>2015</v>
      </c>
      <c r="Y1209" s="21" t="s">
        <v>2015</v>
      </c>
      <c r="Z1209" s="21" t="s">
        <v>2015</v>
      </c>
      <c r="AA1209" s="21" t="s">
        <v>2015</v>
      </c>
      <c r="AB1209" s="21" t="s">
        <v>2015</v>
      </c>
      <c r="AC1209" s="21" t="s">
        <v>2015</v>
      </c>
      <c r="AD1209" s="21" t="s">
        <v>2015</v>
      </c>
      <c r="AE1209" s="21" t="s">
        <v>2015</v>
      </c>
      <c r="AF1209" s="21" t="s">
        <v>2015</v>
      </c>
      <c r="AG1209" s="21" t="s">
        <v>2015</v>
      </c>
      <c r="AH1209" s="21" t="s">
        <v>2342</v>
      </c>
      <c r="AI1209" s="21" t="s">
        <v>2342</v>
      </c>
      <c r="AJ1209" s="21" t="s">
        <v>2342</v>
      </c>
      <c r="AK1209" s="21" t="s">
        <v>2342</v>
      </c>
      <c r="AL1209" s="21" t="s">
        <v>4803</v>
      </c>
    </row>
    <row r="1210" spans="1:38" ht="15" customHeight="1">
      <c r="A1210" s="21">
        <v>159887</v>
      </c>
      <c r="B1210" s="21">
        <v>662214</v>
      </c>
      <c r="C1210" s="21" t="s">
        <v>318</v>
      </c>
      <c r="D1210" s="21" t="s">
        <v>2307</v>
      </c>
      <c r="E1210" s="21" t="s">
        <v>30</v>
      </c>
      <c r="F1210" s="21" t="s">
        <v>4873</v>
      </c>
      <c r="G1210" s="21" t="s">
        <v>2340</v>
      </c>
      <c r="H1210" s="21" t="s">
        <v>2341</v>
      </c>
      <c r="I1210" s="21" t="s">
        <v>2015</v>
      </c>
      <c r="J1210" s="21" t="s">
        <v>2342</v>
      </c>
      <c r="K1210" s="21" t="s">
        <v>1519</v>
      </c>
      <c r="L1210" s="21" t="s">
        <v>4610</v>
      </c>
      <c r="M1210" s="21"/>
      <c r="N1210" s="21" t="s">
        <v>30</v>
      </c>
      <c r="O1210" s="21" t="s">
        <v>2345</v>
      </c>
      <c r="P1210" s="21" t="s">
        <v>2831</v>
      </c>
      <c r="Q1210" s="21">
        <v>615</v>
      </c>
      <c r="R1210" s="21">
        <v>0</v>
      </c>
      <c r="S1210" s="21">
        <v>0</v>
      </c>
      <c r="T1210" s="21">
        <v>615</v>
      </c>
      <c r="U1210" s="21">
        <v>1</v>
      </c>
      <c r="V1210" s="21">
        <v>0</v>
      </c>
      <c r="W1210" s="21">
        <v>1</v>
      </c>
      <c r="X1210" s="21" t="s">
        <v>2015</v>
      </c>
      <c r="Y1210" s="21" t="s">
        <v>2342</v>
      </c>
      <c r="Z1210" s="21" t="s">
        <v>2342</v>
      </c>
      <c r="AA1210" s="21" t="s">
        <v>2342</v>
      </c>
      <c r="AB1210" s="21" t="s">
        <v>2342</v>
      </c>
      <c r="AC1210" s="21" t="s">
        <v>2342</v>
      </c>
      <c r="AD1210" s="21" t="s">
        <v>2342</v>
      </c>
      <c r="AE1210" s="21" t="s">
        <v>2015</v>
      </c>
      <c r="AF1210" s="21" t="s">
        <v>2015</v>
      </c>
      <c r="AG1210" s="21" t="s">
        <v>2015</v>
      </c>
      <c r="AH1210" s="21" t="s">
        <v>2015</v>
      </c>
      <c r="AI1210" s="21" t="s">
        <v>2015</v>
      </c>
      <c r="AJ1210" s="21" t="s">
        <v>2015</v>
      </c>
      <c r="AK1210" s="21" t="s">
        <v>2015</v>
      </c>
      <c r="AL1210" s="21" t="s">
        <v>4802</v>
      </c>
    </row>
    <row r="1211" spans="1:38" ht="15" customHeight="1">
      <c r="A1211" s="21">
        <v>159887</v>
      </c>
      <c r="B1211" s="21">
        <v>662215</v>
      </c>
      <c r="C1211" s="21" t="s">
        <v>318</v>
      </c>
      <c r="D1211" s="21" t="s">
        <v>2307</v>
      </c>
      <c r="E1211" s="21" t="s">
        <v>30</v>
      </c>
      <c r="F1211" s="21" t="s">
        <v>4873</v>
      </c>
      <c r="G1211" s="21" t="s">
        <v>2340</v>
      </c>
      <c r="H1211" s="21" t="s">
        <v>2341</v>
      </c>
      <c r="I1211" s="21" t="s">
        <v>2015</v>
      </c>
      <c r="J1211" s="21" t="s">
        <v>2342</v>
      </c>
      <c r="K1211" s="21" t="s">
        <v>1989</v>
      </c>
      <c r="L1211" s="21" t="s">
        <v>4611</v>
      </c>
      <c r="M1211" s="21"/>
      <c r="N1211" s="21" t="s">
        <v>30</v>
      </c>
      <c r="O1211" s="21" t="s">
        <v>2345</v>
      </c>
      <c r="P1211" s="21" t="s">
        <v>2831</v>
      </c>
      <c r="Q1211" s="21">
        <v>524</v>
      </c>
      <c r="R1211" s="21">
        <v>0</v>
      </c>
      <c r="S1211" s="21">
        <v>0</v>
      </c>
      <c r="T1211" s="21">
        <v>524</v>
      </c>
      <c r="U1211" s="21">
        <v>1</v>
      </c>
      <c r="V1211" s="21">
        <v>0</v>
      </c>
      <c r="W1211" s="21">
        <v>1</v>
      </c>
      <c r="X1211" s="21" t="s">
        <v>2015</v>
      </c>
      <c r="Y1211" s="21" t="s">
        <v>2342</v>
      </c>
      <c r="Z1211" s="21" t="s">
        <v>2342</v>
      </c>
      <c r="AA1211" s="21" t="s">
        <v>2342</v>
      </c>
      <c r="AB1211" s="21" t="s">
        <v>2342</v>
      </c>
      <c r="AC1211" s="21" t="s">
        <v>2342</v>
      </c>
      <c r="AD1211" s="21" t="s">
        <v>2342</v>
      </c>
      <c r="AE1211" s="21" t="s">
        <v>2015</v>
      </c>
      <c r="AF1211" s="21" t="s">
        <v>2015</v>
      </c>
      <c r="AG1211" s="21" t="s">
        <v>2015</v>
      </c>
      <c r="AH1211" s="21" t="s">
        <v>2015</v>
      </c>
      <c r="AI1211" s="21" t="s">
        <v>2015</v>
      </c>
      <c r="AJ1211" s="21" t="s">
        <v>2015</v>
      </c>
      <c r="AK1211" s="21" t="s">
        <v>2015</v>
      </c>
      <c r="AL1211" s="21" t="s">
        <v>4802</v>
      </c>
    </row>
    <row r="1212" spans="1:38" ht="15" customHeight="1">
      <c r="A1212" s="21">
        <v>159887</v>
      </c>
      <c r="B1212" s="21">
        <v>662216</v>
      </c>
      <c r="C1212" s="21" t="s">
        <v>318</v>
      </c>
      <c r="D1212" s="21" t="s">
        <v>2307</v>
      </c>
      <c r="E1212" s="21" t="s">
        <v>30</v>
      </c>
      <c r="F1212" s="21" t="s">
        <v>4873</v>
      </c>
      <c r="G1212" s="21" t="s">
        <v>2340</v>
      </c>
      <c r="H1212" s="21" t="s">
        <v>2341</v>
      </c>
      <c r="I1212" s="21" t="s">
        <v>2015</v>
      </c>
      <c r="J1212" s="21" t="s">
        <v>2342</v>
      </c>
      <c r="K1212" s="21" t="s">
        <v>1991</v>
      </c>
      <c r="L1212" s="21" t="s">
        <v>4613</v>
      </c>
      <c r="M1212" s="21"/>
      <c r="N1212" s="21" t="s">
        <v>30</v>
      </c>
      <c r="O1212" s="21" t="s">
        <v>2345</v>
      </c>
      <c r="P1212" s="21" t="s">
        <v>2807</v>
      </c>
      <c r="Q1212" s="21">
        <v>169</v>
      </c>
      <c r="R1212" s="21">
        <v>0</v>
      </c>
      <c r="S1212" s="21">
        <v>78</v>
      </c>
      <c r="T1212" s="21">
        <v>247</v>
      </c>
      <c r="U1212" s="21">
        <v>0.68420000000000003</v>
      </c>
      <c r="V1212" s="21">
        <v>0</v>
      </c>
      <c r="W1212" s="21">
        <v>0.68420000000000003</v>
      </c>
      <c r="X1212" s="21" t="s">
        <v>2342</v>
      </c>
      <c r="Y1212" s="21" t="s">
        <v>2015</v>
      </c>
      <c r="Z1212" s="21" t="s">
        <v>2015</v>
      </c>
      <c r="AA1212" s="21" t="s">
        <v>2015</v>
      </c>
      <c r="AB1212" s="21" t="s">
        <v>2015</v>
      </c>
      <c r="AC1212" s="21" t="s">
        <v>2015</v>
      </c>
      <c r="AD1212" s="21" t="s">
        <v>2015</v>
      </c>
      <c r="AE1212" s="21" t="s">
        <v>2015</v>
      </c>
      <c r="AF1212" s="21" t="s">
        <v>2015</v>
      </c>
      <c r="AG1212" s="21" t="s">
        <v>2015</v>
      </c>
      <c r="AH1212" s="21" t="s">
        <v>2015</v>
      </c>
      <c r="AI1212" s="21" t="s">
        <v>2015</v>
      </c>
      <c r="AJ1212" s="21" t="s">
        <v>2015</v>
      </c>
      <c r="AK1212" s="21" t="s">
        <v>2015</v>
      </c>
      <c r="AL1212" s="21" t="s">
        <v>4802</v>
      </c>
    </row>
    <row r="1213" spans="1:38" ht="15" customHeight="1">
      <c r="A1213" s="21">
        <v>159887</v>
      </c>
      <c r="B1213" s="21">
        <v>662217</v>
      </c>
      <c r="C1213" s="21" t="s">
        <v>318</v>
      </c>
      <c r="D1213" s="21" t="s">
        <v>2307</v>
      </c>
      <c r="E1213" s="21" t="s">
        <v>30</v>
      </c>
      <c r="F1213" s="21" t="s">
        <v>4873</v>
      </c>
      <c r="G1213" s="21" t="s">
        <v>2340</v>
      </c>
      <c r="H1213" s="21" t="s">
        <v>2341</v>
      </c>
      <c r="I1213" s="21" t="s">
        <v>2015</v>
      </c>
      <c r="J1213" s="21" t="s">
        <v>2342</v>
      </c>
      <c r="K1213" s="21" t="s">
        <v>728</v>
      </c>
      <c r="L1213" s="21" t="s">
        <v>4616</v>
      </c>
      <c r="M1213" s="21"/>
      <c r="N1213" s="21" t="s">
        <v>30</v>
      </c>
      <c r="O1213" s="21" t="s">
        <v>2345</v>
      </c>
      <c r="P1213" s="21" t="s">
        <v>2807</v>
      </c>
      <c r="Q1213" s="21">
        <v>489</v>
      </c>
      <c r="R1213" s="21">
        <v>0</v>
      </c>
      <c r="S1213" s="21">
        <v>0</v>
      </c>
      <c r="T1213" s="21">
        <v>489</v>
      </c>
      <c r="U1213" s="21">
        <v>1</v>
      </c>
      <c r="V1213" s="21">
        <v>0</v>
      </c>
      <c r="W1213" s="21">
        <v>1</v>
      </c>
      <c r="X1213" s="21" t="s">
        <v>2015</v>
      </c>
      <c r="Y1213" s="21" t="s">
        <v>2342</v>
      </c>
      <c r="Z1213" s="21" t="s">
        <v>2342</v>
      </c>
      <c r="AA1213" s="21" t="s">
        <v>2342</v>
      </c>
      <c r="AB1213" s="21" t="s">
        <v>2342</v>
      </c>
      <c r="AC1213" s="21" t="s">
        <v>2342</v>
      </c>
      <c r="AD1213" s="21" t="s">
        <v>2342</v>
      </c>
      <c r="AE1213" s="21" t="s">
        <v>2015</v>
      </c>
      <c r="AF1213" s="21" t="s">
        <v>2015</v>
      </c>
      <c r="AG1213" s="21" t="s">
        <v>2015</v>
      </c>
      <c r="AH1213" s="21" t="s">
        <v>2015</v>
      </c>
      <c r="AI1213" s="21" t="s">
        <v>2015</v>
      </c>
      <c r="AJ1213" s="21" t="s">
        <v>2015</v>
      </c>
      <c r="AK1213" s="21" t="s">
        <v>2015</v>
      </c>
      <c r="AL1213" s="21" t="s">
        <v>4802</v>
      </c>
    </row>
    <row r="1214" spans="1:38" ht="15" customHeight="1">
      <c r="A1214" s="21">
        <v>159887</v>
      </c>
      <c r="B1214" s="21">
        <v>662219</v>
      </c>
      <c r="C1214" s="21" t="s">
        <v>318</v>
      </c>
      <c r="D1214" s="21" t="s">
        <v>2307</v>
      </c>
      <c r="E1214" s="21" t="s">
        <v>30</v>
      </c>
      <c r="F1214" s="21" t="s">
        <v>4873</v>
      </c>
      <c r="G1214" s="21" t="s">
        <v>2340</v>
      </c>
      <c r="H1214" s="21" t="s">
        <v>2341</v>
      </c>
      <c r="I1214" s="21" t="s">
        <v>2015</v>
      </c>
      <c r="J1214" s="21" t="s">
        <v>2342</v>
      </c>
      <c r="K1214" s="21" t="s">
        <v>1995</v>
      </c>
      <c r="L1214" s="21" t="s">
        <v>4618</v>
      </c>
      <c r="M1214" s="21"/>
      <c r="N1214" s="21" t="s">
        <v>30</v>
      </c>
      <c r="O1214" s="21" t="s">
        <v>2345</v>
      </c>
      <c r="P1214" s="21" t="s">
        <v>2807</v>
      </c>
      <c r="Q1214" s="21">
        <v>613</v>
      </c>
      <c r="R1214" s="21">
        <v>0</v>
      </c>
      <c r="S1214" s="21">
        <v>0</v>
      </c>
      <c r="T1214" s="21">
        <v>613</v>
      </c>
      <c r="U1214" s="21">
        <v>1</v>
      </c>
      <c r="V1214" s="21">
        <v>0</v>
      </c>
      <c r="W1214" s="21">
        <v>1</v>
      </c>
      <c r="X1214" s="21" t="s">
        <v>2342</v>
      </c>
      <c r="Y1214" s="21" t="s">
        <v>2342</v>
      </c>
      <c r="Z1214" s="21" t="s">
        <v>2342</v>
      </c>
      <c r="AA1214" s="21" t="s">
        <v>2342</v>
      </c>
      <c r="AB1214" s="21" t="s">
        <v>2342</v>
      </c>
      <c r="AC1214" s="21" t="s">
        <v>2342</v>
      </c>
      <c r="AD1214" s="21" t="s">
        <v>2342</v>
      </c>
      <c r="AE1214" s="21" t="s">
        <v>2015</v>
      </c>
      <c r="AF1214" s="21" t="s">
        <v>2015</v>
      </c>
      <c r="AG1214" s="21" t="s">
        <v>2015</v>
      </c>
      <c r="AH1214" s="21" t="s">
        <v>2015</v>
      </c>
      <c r="AI1214" s="21" t="s">
        <v>2015</v>
      </c>
      <c r="AJ1214" s="21" t="s">
        <v>2015</v>
      </c>
      <c r="AK1214" s="21" t="s">
        <v>2015</v>
      </c>
      <c r="AL1214" s="21" t="s">
        <v>4802</v>
      </c>
    </row>
    <row r="1215" spans="1:38" ht="15" customHeight="1">
      <c r="A1215" s="21">
        <v>159887</v>
      </c>
      <c r="B1215" s="21">
        <v>662220</v>
      </c>
      <c r="C1215" s="21" t="s">
        <v>318</v>
      </c>
      <c r="D1215" s="21" t="s">
        <v>2307</v>
      </c>
      <c r="E1215" s="21" t="s">
        <v>30</v>
      </c>
      <c r="F1215" s="21" t="s">
        <v>4873</v>
      </c>
      <c r="G1215" s="21" t="s">
        <v>2340</v>
      </c>
      <c r="H1215" s="21" t="s">
        <v>2341</v>
      </c>
      <c r="I1215" s="21" t="s">
        <v>2015</v>
      </c>
      <c r="J1215" s="21" t="s">
        <v>2342</v>
      </c>
      <c r="K1215" s="21" t="s">
        <v>1997</v>
      </c>
      <c r="L1215" s="21" t="s">
        <v>4620</v>
      </c>
      <c r="M1215" s="21"/>
      <c r="N1215" s="21" t="s">
        <v>30</v>
      </c>
      <c r="O1215" s="21" t="s">
        <v>2345</v>
      </c>
      <c r="P1215" s="21" t="s">
        <v>2831</v>
      </c>
      <c r="Q1215" s="21">
        <v>507</v>
      </c>
      <c r="R1215" s="21">
        <v>0</v>
      </c>
      <c r="S1215" s="21">
        <v>0</v>
      </c>
      <c r="T1215" s="21">
        <v>507</v>
      </c>
      <c r="U1215" s="21">
        <v>1</v>
      </c>
      <c r="V1215" s="21">
        <v>0</v>
      </c>
      <c r="W1215" s="21">
        <v>1</v>
      </c>
      <c r="X1215" s="21" t="s">
        <v>2015</v>
      </c>
      <c r="Y1215" s="21" t="s">
        <v>2342</v>
      </c>
      <c r="Z1215" s="21" t="s">
        <v>2342</v>
      </c>
      <c r="AA1215" s="21" t="s">
        <v>2342</v>
      </c>
      <c r="AB1215" s="21" t="s">
        <v>2342</v>
      </c>
      <c r="AC1215" s="21" t="s">
        <v>2342</v>
      </c>
      <c r="AD1215" s="21" t="s">
        <v>2342</v>
      </c>
      <c r="AE1215" s="21" t="s">
        <v>2015</v>
      </c>
      <c r="AF1215" s="21" t="s">
        <v>2015</v>
      </c>
      <c r="AG1215" s="21" t="s">
        <v>2015</v>
      </c>
      <c r="AH1215" s="21" t="s">
        <v>2015</v>
      </c>
      <c r="AI1215" s="21" t="s">
        <v>2015</v>
      </c>
      <c r="AJ1215" s="21" t="s">
        <v>2015</v>
      </c>
      <c r="AK1215" s="21" t="s">
        <v>2015</v>
      </c>
      <c r="AL1215" s="21" t="s">
        <v>4802</v>
      </c>
    </row>
    <row r="1216" spans="1:38" ht="15" customHeight="1">
      <c r="A1216" s="21">
        <v>159887</v>
      </c>
      <c r="B1216" s="21">
        <v>662221</v>
      </c>
      <c r="C1216" s="21" t="s">
        <v>318</v>
      </c>
      <c r="D1216" s="21" t="s">
        <v>2307</v>
      </c>
      <c r="E1216" s="21" t="s">
        <v>30</v>
      </c>
      <c r="F1216" s="21" t="s">
        <v>4873</v>
      </c>
      <c r="G1216" s="21" t="s">
        <v>2340</v>
      </c>
      <c r="H1216" s="21" t="s">
        <v>2341</v>
      </c>
      <c r="I1216" s="21" t="s">
        <v>2015</v>
      </c>
      <c r="J1216" s="21" t="s">
        <v>2342</v>
      </c>
      <c r="K1216" s="21" t="s">
        <v>1998</v>
      </c>
      <c r="L1216" s="21" t="s">
        <v>4621</v>
      </c>
      <c r="M1216" s="21"/>
      <c r="N1216" s="21" t="s">
        <v>30</v>
      </c>
      <c r="O1216" s="21" t="s">
        <v>2345</v>
      </c>
      <c r="P1216" s="21" t="s">
        <v>2831</v>
      </c>
      <c r="Q1216" s="21">
        <v>529</v>
      </c>
      <c r="R1216" s="21">
        <v>0</v>
      </c>
      <c r="S1216" s="21">
        <v>30</v>
      </c>
      <c r="T1216" s="21">
        <v>559</v>
      </c>
      <c r="U1216" s="21">
        <v>0.94630000000000003</v>
      </c>
      <c r="V1216" s="21">
        <v>0</v>
      </c>
      <c r="W1216" s="21">
        <v>0.94630000000000003</v>
      </c>
      <c r="X1216" s="21" t="s">
        <v>2015</v>
      </c>
      <c r="Y1216" s="21" t="s">
        <v>2342</v>
      </c>
      <c r="Z1216" s="21" t="s">
        <v>2342</v>
      </c>
      <c r="AA1216" s="21" t="s">
        <v>2342</v>
      </c>
      <c r="AB1216" s="21" t="s">
        <v>2342</v>
      </c>
      <c r="AC1216" s="21" t="s">
        <v>2342</v>
      </c>
      <c r="AD1216" s="21" t="s">
        <v>2342</v>
      </c>
      <c r="AE1216" s="21" t="s">
        <v>2015</v>
      </c>
      <c r="AF1216" s="21" t="s">
        <v>2015</v>
      </c>
      <c r="AG1216" s="21" t="s">
        <v>2015</v>
      </c>
      <c r="AH1216" s="21" t="s">
        <v>2015</v>
      </c>
      <c r="AI1216" s="21" t="s">
        <v>2015</v>
      </c>
      <c r="AJ1216" s="21" t="s">
        <v>2015</v>
      </c>
      <c r="AK1216" s="21" t="s">
        <v>2015</v>
      </c>
      <c r="AL1216" s="21" t="s">
        <v>4802</v>
      </c>
    </row>
    <row r="1217" spans="1:38" ht="15" customHeight="1">
      <c r="A1217" s="21">
        <v>159887</v>
      </c>
      <c r="B1217" s="21">
        <v>662222</v>
      </c>
      <c r="C1217" s="21" t="s">
        <v>318</v>
      </c>
      <c r="D1217" s="21" t="s">
        <v>2307</v>
      </c>
      <c r="E1217" s="21" t="s">
        <v>30</v>
      </c>
      <c r="F1217" s="21" t="s">
        <v>4873</v>
      </c>
      <c r="G1217" s="21" t="s">
        <v>2340</v>
      </c>
      <c r="H1217" s="21" t="s">
        <v>2341</v>
      </c>
      <c r="I1217" s="21" t="s">
        <v>2015</v>
      </c>
      <c r="J1217" s="21" t="s">
        <v>2342</v>
      </c>
      <c r="K1217" s="21" t="s">
        <v>1999</v>
      </c>
      <c r="L1217" s="21" t="s">
        <v>4622</v>
      </c>
      <c r="M1217" s="21"/>
      <c r="N1217" s="21" t="s">
        <v>30</v>
      </c>
      <c r="O1217" s="21" t="s">
        <v>2345</v>
      </c>
      <c r="P1217" s="21" t="s">
        <v>2807</v>
      </c>
      <c r="Q1217" s="21">
        <v>414</v>
      </c>
      <c r="R1217" s="21">
        <v>0</v>
      </c>
      <c r="S1217" s="21">
        <v>0</v>
      </c>
      <c r="T1217" s="21">
        <v>414</v>
      </c>
      <c r="U1217" s="21">
        <v>1</v>
      </c>
      <c r="V1217" s="21">
        <v>0</v>
      </c>
      <c r="W1217" s="21">
        <v>1</v>
      </c>
      <c r="X1217" s="21" t="s">
        <v>2015</v>
      </c>
      <c r="Y1217" s="21" t="s">
        <v>2342</v>
      </c>
      <c r="Z1217" s="21" t="s">
        <v>2342</v>
      </c>
      <c r="AA1217" s="21" t="s">
        <v>2342</v>
      </c>
      <c r="AB1217" s="21" t="s">
        <v>2342</v>
      </c>
      <c r="AC1217" s="21" t="s">
        <v>2342</v>
      </c>
      <c r="AD1217" s="21" t="s">
        <v>2342</v>
      </c>
      <c r="AE1217" s="21" t="s">
        <v>2015</v>
      </c>
      <c r="AF1217" s="21" t="s">
        <v>2015</v>
      </c>
      <c r="AG1217" s="21" t="s">
        <v>2015</v>
      </c>
      <c r="AH1217" s="21" t="s">
        <v>2015</v>
      </c>
      <c r="AI1217" s="21" t="s">
        <v>2015</v>
      </c>
      <c r="AJ1217" s="21" t="s">
        <v>2015</v>
      </c>
      <c r="AK1217" s="21" t="s">
        <v>2015</v>
      </c>
      <c r="AL1217" s="21" t="s">
        <v>4802</v>
      </c>
    </row>
    <row r="1218" spans="1:38" ht="15" customHeight="1">
      <c r="A1218" s="21">
        <v>159887</v>
      </c>
      <c r="B1218" s="21">
        <v>662224</v>
      </c>
      <c r="C1218" s="21" t="s">
        <v>318</v>
      </c>
      <c r="D1218" s="21" t="s">
        <v>2307</v>
      </c>
      <c r="E1218" s="21" t="s">
        <v>30</v>
      </c>
      <c r="F1218" s="21" t="s">
        <v>4873</v>
      </c>
      <c r="G1218" s="21" t="s">
        <v>2340</v>
      </c>
      <c r="H1218" s="21" t="s">
        <v>2341</v>
      </c>
      <c r="I1218" s="21" t="s">
        <v>2015</v>
      </c>
      <c r="J1218" s="21" t="s">
        <v>2342</v>
      </c>
      <c r="K1218" s="21" t="s">
        <v>1725</v>
      </c>
      <c r="L1218" s="21" t="s">
        <v>4624</v>
      </c>
      <c r="M1218" s="21"/>
      <c r="N1218" s="21" t="s">
        <v>30</v>
      </c>
      <c r="O1218" s="21" t="s">
        <v>2345</v>
      </c>
      <c r="P1218" s="21" t="s">
        <v>2807</v>
      </c>
      <c r="Q1218" s="21">
        <v>535</v>
      </c>
      <c r="R1218" s="21">
        <v>0</v>
      </c>
      <c r="S1218" s="21">
        <v>0</v>
      </c>
      <c r="T1218" s="21">
        <v>535</v>
      </c>
      <c r="U1218" s="21">
        <v>1</v>
      </c>
      <c r="V1218" s="21">
        <v>0</v>
      </c>
      <c r="W1218" s="21">
        <v>1</v>
      </c>
      <c r="X1218" s="21" t="s">
        <v>2015</v>
      </c>
      <c r="Y1218" s="21" t="s">
        <v>2342</v>
      </c>
      <c r="Z1218" s="21" t="s">
        <v>2342</v>
      </c>
      <c r="AA1218" s="21" t="s">
        <v>2342</v>
      </c>
      <c r="AB1218" s="21" t="s">
        <v>2342</v>
      </c>
      <c r="AC1218" s="21" t="s">
        <v>2342</v>
      </c>
      <c r="AD1218" s="21" t="s">
        <v>2342</v>
      </c>
      <c r="AE1218" s="21" t="s">
        <v>2015</v>
      </c>
      <c r="AF1218" s="21" t="s">
        <v>2015</v>
      </c>
      <c r="AG1218" s="21" t="s">
        <v>2015</v>
      </c>
      <c r="AH1218" s="21" t="s">
        <v>2015</v>
      </c>
      <c r="AI1218" s="21" t="s">
        <v>2015</v>
      </c>
      <c r="AJ1218" s="21" t="s">
        <v>2015</v>
      </c>
      <c r="AK1218" s="21" t="s">
        <v>2015</v>
      </c>
      <c r="AL1218" s="21" t="s">
        <v>4802</v>
      </c>
    </row>
    <row r="1219" spans="1:38" ht="15" customHeight="1">
      <c r="A1219" s="21">
        <v>159887</v>
      </c>
      <c r="B1219" s="21">
        <v>662225</v>
      </c>
      <c r="C1219" s="21" t="s">
        <v>318</v>
      </c>
      <c r="D1219" s="21" t="s">
        <v>2307</v>
      </c>
      <c r="E1219" s="21" t="s">
        <v>30</v>
      </c>
      <c r="F1219" s="21" t="s">
        <v>4873</v>
      </c>
      <c r="G1219" s="21" t="s">
        <v>2340</v>
      </c>
      <c r="H1219" s="21" t="s">
        <v>2341</v>
      </c>
      <c r="I1219" s="21" t="s">
        <v>2015</v>
      </c>
      <c r="J1219" s="21" t="s">
        <v>2342</v>
      </c>
      <c r="K1219" s="21" t="s">
        <v>2001</v>
      </c>
      <c r="L1219" s="21" t="s">
        <v>4625</v>
      </c>
      <c r="M1219" s="21"/>
      <c r="N1219" s="21" t="s">
        <v>30</v>
      </c>
      <c r="O1219" s="21" t="s">
        <v>2345</v>
      </c>
      <c r="P1219" s="21" t="s">
        <v>2807</v>
      </c>
      <c r="Q1219" s="21">
        <v>488</v>
      </c>
      <c r="R1219" s="21">
        <v>0</v>
      </c>
      <c r="S1219" s="21">
        <v>0</v>
      </c>
      <c r="T1219" s="21">
        <v>488</v>
      </c>
      <c r="U1219" s="21">
        <v>1</v>
      </c>
      <c r="V1219" s="21">
        <v>0</v>
      </c>
      <c r="W1219" s="21">
        <v>1</v>
      </c>
      <c r="X1219" s="21" t="s">
        <v>2015</v>
      </c>
      <c r="Y1219" s="21" t="s">
        <v>2342</v>
      </c>
      <c r="Z1219" s="21" t="s">
        <v>2342</v>
      </c>
      <c r="AA1219" s="21" t="s">
        <v>2342</v>
      </c>
      <c r="AB1219" s="21" t="s">
        <v>2342</v>
      </c>
      <c r="AC1219" s="21" t="s">
        <v>2342</v>
      </c>
      <c r="AD1219" s="21" t="s">
        <v>2342</v>
      </c>
      <c r="AE1219" s="21" t="s">
        <v>2015</v>
      </c>
      <c r="AF1219" s="21" t="s">
        <v>2015</v>
      </c>
      <c r="AG1219" s="21" t="s">
        <v>2015</v>
      </c>
      <c r="AH1219" s="21" t="s">
        <v>2015</v>
      </c>
      <c r="AI1219" s="21" t="s">
        <v>2015</v>
      </c>
      <c r="AJ1219" s="21" t="s">
        <v>2015</v>
      </c>
      <c r="AK1219" s="21" t="s">
        <v>2015</v>
      </c>
      <c r="AL1219" s="21" t="s">
        <v>4802</v>
      </c>
    </row>
    <row r="1220" spans="1:38" ht="15" customHeight="1">
      <c r="A1220" s="21">
        <v>159887</v>
      </c>
      <c r="B1220" s="21">
        <v>662226</v>
      </c>
      <c r="C1220" s="21" t="s">
        <v>318</v>
      </c>
      <c r="D1220" s="21" t="s">
        <v>2307</v>
      </c>
      <c r="E1220" s="21" t="s">
        <v>30</v>
      </c>
      <c r="F1220" s="21" t="s">
        <v>4873</v>
      </c>
      <c r="G1220" s="21" t="s">
        <v>2340</v>
      </c>
      <c r="H1220" s="21" t="s">
        <v>2341</v>
      </c>
      <c r="I1220" s="21" t="s">
        <v>2015</v>
      </c>
      <c r="J1220" s="21" t="s">
        <v>2342</v>
      </c>
      <c r="K1220" s="21" t="s">
        <v>1325</v>
      </c>
      <c r="L1220" s="21" t="s">
        <v>4626</v>
      </c>
      <c r="M1220" s="21"/>
      <c r="N1220" s="21" t="s">
        <v>30</v>
      </c>
      <c r="O1220" s="21" t="s">
        <v>2345</v>
      </c>
      <c r="P1220" s="21" t="s">
        <v>2807</v>
      </c>
      <c r="Q1220" s="21">
        <v>480</v>
      </c>
      <c r="R1220" s="21">
        <v>0</v>
      </c>
      <c r="S1220" s="21">
        <v>0</v>
      </c>
      <c r="T1220" s="21">
        <v>480</v>
      </c>
      <c r="U1220" s="21">
        <v>1</v>
      </c>
      <c r="V1220" s="21">
        <v>0</v>
      </c>
      <c r="W1220" s="21">
        <v>1</v>
      </c>
      <c r="X1220" s="21" t="s">
        <v>2015</v>
      </c>
      <c r="Y1220" s="21" t="s">
        <v>2342</v>
      </c>
      <c r="Z1220" s="21" t="s">
        <v>2342</v>
      </c>
      <c r="AA1220" s="21" t="s">
        <v>2342</v>
      </c>
      <c r="AB1220" s="21" t="s">
        <v>2342</v>
      </c>
      <c r="AC1220" s="21" t="s">
        <v>2342</v>
      </c>
      <c r="AD1220" s="21" t="s">
        <v>2342</v>
      </c>
      <c r="AE1220" s="21" t="s">
        <v>2015</v>
      </c>
      <c r="AF1220" s="21" t="s">
        <v>2015</v>
      </c>
      <c r="AG1220" s="21" t="s">
        <v>2015</v>
      </c>
      <c r="AH1220" s="21" t="s">
        <v>2015</v>
      </c>
      <c r="AI1220" s="21" t="s">
        <v>2015</v>
      </c>
      <c r="AJ1220" s="21" t="s">
        <v>2015</v>
      </c>
      <c r="AK1220" s="21" t="s">
        <v>2015</v>
      </c>
      <c r="AL1220" s="21" t="s">
        <v>4802</v>
      </c>
    </row>
    <row r="1221" spans="1:38" ht="15" customHeight="1">
      <c r="A1221" s="21">
        <v>159887</v>
      </c>
      <c r="B1221" s="21">
        <v>662227</v>
      </c>
      <c r="C1221" s="21" t="s">
        <v>318</v>
      </c>
      <c r="D1221" s="21" t="s">
        <v>2307</v>
      </c>
      <c r="E1221" s="21" t="s">
        <v>30</v>
      </c>
      <c r="F1221" s="21" t="s">
        <v>4873</v>
      </c>
      <c r="G1221" s="21" t="s">
        <v>2340</v>
      </c>
      <c r="H1221" s="21" t="s">
        <v>2341</v>
      </c>
      <c r="I1221" s="21" t="s">
        <v>2015</v>
      </c>
      <c r="J1221" s="21" t="s">
        <v>2342</v>
      </c>
      <c r="K1221" s="21" t="s">
        <v>339</v>
      </c>
      <c r="L1221" s="21" t="s">
        <v>4629</v>
      </c>
      <c r="M1221" s="21"/>
      <c r="N1221" s="21" t="s">
        <v>30</v>
      </c>
      <c r="O1221" s="21" t="s">
        <v>2345</v>
      </c>
      <c r="P1221" s="21" t="s">
        <v>4574</v>
      </c>
      <c r="Q1221" s="21">
        <v>372</v>
      </c>
      <c r="R1221" s="21">
        <v>0</v>
      </c>
      <c r="S1221" s="21">
        <v>59</v>
      </c>
      <c r="T1221" s="21">
        <v>431</v>
      </c>
      <c r="U1221" s="21">
        <v>0.86309999999999998</v>
      </c>
      <c r="V1221" s="21">
        <v>0</v>
      </c>
      <c r="W1221" s="21">
        <v>0.86309999999999998</v>
      </c>
      <c r="X1221" s="21" t="s">
        <v>2015</v>
      </c>
      <c r="Y1221" s="21" t="s">
        <v>2342</v>
      </c>
      <c r="Z1221" s="21" t="s">
        <v>2342</v>
      </c>
      <c r="AA1221" s="21" t="s">
        <v>2342</v>
      </c>
      <c r="AB1221" s="21" t="s">
        <v>2342</v>
      </c>
      <c r="AC1221" s="21" t="s">
        <v>2342</v>
      </c>
      <c r="AD1221" s="21" t="s">
        <v>2342</v>
      </c>
      <c r="AE1221" s="21" t="s">
        <v>2015</v>
      </c>
      <c r="AF1221" s="21" t="s">
        <v>2015</v>
      </c>
      <c r="AG1221" s="21" t="s">
        <v>2015</v>
      </c>
      <c r="AH1221" s="21" t="s">
        <v>2015</v>
      </c>
      <c r="AI1221" s="21" t="s">
        <v>2015</v>
      </c>
      <c r="AJ1221" s="21" t="s">
        <v>2015</v>
      </c>
      <c r="AK1221" s="21" t="s">
        <v>2015</v>
      </c>
      <c r="AL1221" s="21" t="s">
        <v>4802</v>
      </c>
    </row>
    <row r="1222" spans="1:38" ht="15" customHeight="1">
      <c r="A1222" s="21">
        <v>159887</v>
      </c>
      <c r="B1222" s="21">
        <v>662228</v>
      </c>
      <c r="C1222" s="21" t="s">
        <v>318</v>
      </c>
      <c r="D1222" s="21" t="s">
        <v>2307</v>
      </c>
      <c r="E1222" s="21" t="s">
        <v>30</v>
      </c>
      <c r="F1222" s="21" t="s">
        <v>4873</v>
      </c>
      <c r="G1222" s="21" t="s">
        <v>2340</v>
      </c>
      <c r="H1222" s="21" t="s">
        <v>2341</v>
      </c>
      <c r="I1222" s="21" t="s">
        <v>2015</v>
      </c>
      <c r="J1222" s="21" t="s">
        <v>2342</v>
      </c>
      <c r="K1222" s="21" t="s">
        <v>1993</v>
      </c>
      <c r="L1222" s="21" t="s">
        <v>4615</v>
      </c>
      <c r="M1222" s="21"/>
      <c r="N1222" s="21" t="s">
        <v>30</v>
      </c>
      <c r="O1222" s="21" t="s">
        <v>2345</v>
      </c>
      <c r="P1222" s="21" t="s">
        <v>2807</v>
      </c>
      <c r="Q1222" s="21">
        <v>894</v>
      </c>
      <c r="R1222" s="21">
        <v>0</v>
      </c>
      <c r="S1222" s="21">
        <v>0</v>
      </c>
      <c r="T1222" s="21">
        <v>894</v>
      </c>
      <c r="U1222" s="21">
        <v>1</v>
      </c>
      <c r="V1222" s="21">
        <v>0</v>
      </c>
      <c r="W1222" s="21">
        <v>1</v>
      </c>
      <c r="X1222" s="21" t="s">
        <v>2015</v>
      </c>
      <c r="Y1222" s="21" t="s">
        <v>2015</v>
      </c>
      <c r="Z1222" s="21" t="s">
        <v>2015</v>
      </c>
      <c r="AA1222" s="21" t="s">
        <v>2015</v>
      </c>
      <c r="AB1222" s="21" t="s">
        <v>2015</v>
      </c>
      <c r="AC1222" s="21" t="s">
        <v>2015</v>
      </c>
      <c r="AD1222" s="21" t="s">
        <v>2015</v>
      </c>
      <c r="AE1222" s="21" t="s">
        <v>2342</v>
      </c>
      <c r="AF1222" s="21" t="s">
        <v>2342</v>
      </c>
      <c r="AG1222" s="21" t="s">
        <v>2342</v>
      </c>
      <c r="AH1222" s="21" t="s">
        <v>2015</v>
      </c>
      <c r="AI1222" s="21" t="s">
        <v>2015</v>
      </c>
      <c r="AJ1222" s="21" t="s">
        <v>2015</v>
      </c>
      <c r="AK1222" s="21" t="s">
        <v>2015</v>
      </c>
      <c r="AL1222" s="21" t="s">
        <v>4802</v>
      </c>
    </row>
    <row r="1223" spans="1:38" ht="15" customHeight="1">
      <c r="A1223" s="21">
        <v>159887</v>
      </c>
      <c r="B1223" s="21">
        <v>662229</v>
      </c>
      <c r="C1223" s="21" t="s">
        <v>318</v>
      </c>
      <c r="D1223" s="21" t="s">
        <v>2307</v>
      </c>
      <c r="E1223" s="21" t="s">
        <v>30</v>
      </c>
      <c r="F1223" s="21" t="s">
        <v>4873</v>
      </c>
      <c r="G1223" s="21" t="s">
        <v>2340</v>
      </c>
      <c r="H1223" s="21" t="s">
        <v>2341</v>
      </c>
      <c r="I1223" s="21" t="s">
        <v>2015</v>
      </c>
      <c r="J1223" s="21" t="s">
        <v>2342</v>
      </c>
      <c r="K1223" s="21" t="s">
        <v>1996</v>
      </c>
      <c r="L1223" s="21" t="s">
        <v>4619</v>
      </c>
      <c r="M1223" s="21"/>
      <c r="N1223" s="21" t="s">
        <v>30</v>
      </c>
      <c r="O1223" s="21" t="s">
        <v>2345</v>
      </c>
      <c r="P1223" s="21" t="s">
        <v>2807</v>
      </c>
      <c r="Q1223" s="21">
        <v>851</v>
      </c>
      <c r="R1223" s="21">
        <v>0</v>
      </c>
      <c r="S1223" s="21">
        <v>0</v>
      </c>
      <c r="T1223" s="21">
        <v>851</v>
      </c>
      <c r="U1223" s="21">
        <v>1</v>
      </c>
      <c r="V1223" s="21">
        <v>0</v>
      </c>
      <c r="W1223" s="21">
        <v>1</v>
      </c>
      <c r="X1223" s="21" t="s">
        <v>2015</v>
      </c>
      <c r="Y1223" s="21" t="s">
        <v>2015</v>
      </c>
      <c r="Z1223" s="21" t="s">
        <v>2015</v>
      </c>
      <c r="AA1223" s="21" t="s">
        <v>2015</v>
      </c>
      <c r="AB1223" s="21" t="s">
        <v>2015</v>
      </c>
      <c r="AC1223" s="21" t="s">
        <v>2015</v>
      </c>
      <c r="AD1223" s="21" t="s">
        <v>2015</v>
      </c>
      <c r="AE1223" s="21" t="s">
        <v>2342</v>
      </c>
      <c r="AF1223" s="21" t="s">
        <v>2342</v>
      </c>
      <c r="AG1223" s="21" t="s">
        <v>2342</v>
      </c>
      <c r="AH1223" s="21" t="s">
        <v>2015</v>
      </c>
      <c r="AI1223" s="21" t="s">
        <v>2015</v>
      </c>
      <c r="AJ1223" s="21" t="s">
        <v>2015</v>
      </c>
      <c r="AK1223" s="21" t="s">
        <v>2015</v>
      </c>
      <c r="AL1223" s="21" t="s">
        <v>4802</v>
      </c>
    </row>
    <row r="1224" spans="1:38" ht="15" customHeight="1">
      <c r="A1224" s="21">
        <v>159887</v>
      </c>
      <c r="B1224" s="21">
        <v>662230</v>
      </c>
      <c r="C1224" s="21" t="s">
        <v>318</v>
      </c>
      <c r="D1224" s="21" t="s">
        <v>2307</v>
      </c>
      <c r="E1224" s="21" t="s">
        <v>30</v>
      </c>
      <c r="F1224" s="21" t="s">
        <v>4873</v>
      </c>
      <c r="G1224" s="21" t="s">
        <v>2340</v>
      </c>
      <c r="H1224" s="21" t="s">
        <v>2341</v>
      </c>
      <c r="I1224" s="21" t="s">
        <v>2015</v>
      </c>
      <c r="J1224" s="21" t="s">
        <v>2342</v>
      </c>
      <c r="K1224" s="21" t="s">
        <v>2003</v>
      </c>
      <c r="L1224" s="21" t="s">
        <v>4628</v>
      </c>
      <c r="M1224" s="21"/>
      <c r="N1224" s="21" t="s">
        <v>30</v>
      </c>
      <c r="O1224" s="21" t="s">
        <v>2345</v>
      </c>
      <c r="P1224" s="21" t="s">
        <v>2831</v>
      </c>
      <c r="Q1224" s="21">
        <v>749</v>
      </c>
      <c r="R1224" s="21">
        <v>0</v>
      </c>
      <c r="S1224" s="21">
        <v>0</v>
      </c>
      <c r="T1224" s="21">
        <v>749</v>
      </c>
      <c r="U1224" s="21">
        <v>1</v>
      </c>
      <c r="V1224" s="21">
        <v>0</v>
      </c>
      <c r="W1224" s="21">
        <v>1</v>
      </c>
      <c r="X1224" s="21" t="s">
        <v>2015</v>
      </c>
      <c r="Y1224" s="21" t="s">
        <v>2015</v>
      </c>
      <c r="Z1224" s="21" t="s">
        <v>2015</v>
      </c>
      <c r="AA1224" s="21" t="s">
        <v>2015</v>
      </c>
      <c r="AB1224" s="21" t="s">
        <v>2015</v>
      </c>
      <c r="AC1224" s="21" t="s">
        <v>2015</v>
      </c>
      <c r="AD1224" s="21" t="s">
        <v>2015</v>
      </c>
      <c r="AE1224" s="21" t="s">
        <v>2342</v>
      </c>
      <c r="AF1224" s="21" t="s">
        <v>2342</v>
      </c>
      <c r="AG1224" s="21" t="s">
        <v>2342</v>
      </c>
      <c r="AH1224" s="21" t="s">
        <v>2015</v>
      </c>
      <c r="AI1224" s="21" t="s">
        <v>2015</v>
      </c>
      <c r="AJ1224" s="21" t="s">
        <v>2015</v>
      </c>
      <c r="AK1224" s="21" t="s">
        <v>2015</v>
      </c>
      <c r="AL1224" s="21" t="s">
        <v>4802</v>
      </c>
    </row>
    <row r="1225" spans="1:38" ht="15" customHeight="1">
      <c r="A1225" s="21">
        <v>159901</v>
      </c>
      <c r="B1225" s="21">
        <v>662237</v>
      </c>
      <c r="C1225" s="21" t="s">
        <v>96</v>
      </c>
      <c r="D1225" s="21" t="s">
        <v>2083</v>
      </c>
      <c r="E1225" s="21" t="s">
        <v>30</v>
      </c>
      <c r="F1225" s="21" t="s">
        <v>4873</v>
      </c>
      <c r="G1225" s="21" t="s">
        <v>2340</v>
      </c>
      <c r="H1225" s="21" t="s">
        <v>2341</v>
      </c>
      <c r="I1225" s="21" t="s">
        <v>2015</v>
      </c>
      <c r="J1225" s="21" t="s">
        <v>2342</v>
      </c>
      <c r="K1225" s="21" t="s">
        <v>658</v>
      </c>
      <c r="L1225" s="21" t="s">
        <v>5010</v>
      </c>
      <c r="M1225" s="21"/>
      <c r="N1225" s="21" t="s">
        <v>30</v>
      </c>
      <c r="O1225" s="21" t="s">
        <v>2345</v>
      </c>
      <c r="P1225" s="21" t="s">
        <v>2831</v>
      </c>
      <c r="Q1225" s="21">
        <v>406</v>
      </c>
      <c r="R1225" s="21">
        <v>0</v>
      </c>
      <c r="S1225" s="21">
        <v>91</v>
      </c>
      <c r="T1225" s="21">
        <v>497</v>
      </c>
      <c r="U1225" s="21">
        <v>0.81689999999999996</v>
      </c>
      <c r="V1225" s="21">
        <v>0</v>
      </c>
      <c r="W1225" s="21">
        <v>0.81689999999999996</v>
      </c>
      <c r="X1225" s="21" t="s">
        <v>2015</v>
      </c>
      <c r="Y1225" s="21" t="s">
        <v>2342</v>
      </c>
      <c r="Z1225" s="21" t="s">
        <v>2342</v>
      </c>
      <c r="AA1225" s="21" t="s">
        <v>2342</v>
      </c>
      <c r="AB1225" s="21" t="s">
        <v>2342</v>
      </c>
      <c r="AC1225" s="21" t="s">
        <v>2342</v>
      </c>
      <c r="AD1225" s="21" t="s">
        <v>2342</v>
      </c>
      <c r="AE1225" s="21" t="s">
        <v>2015</v>
      </c>
      <c r="AF1225" s="21" t="s">
        <v>2015</v>
      </c>
      <c r="AG1225" s="21" t="s">
        <v>2015</v>
      </c>
      <c r="AH1225" s="21" t="s">
        <v>2015</v>
      </c>
      <c r="AI1225" s="21" t="s">
        <v>2015</v>
      </c>
      <c r="AJ1225" s="21" t="s">
        <v>2015</v>
      </c>
      <c r="AK1225" s="21" t="s">
        <v>2015</v>
      </c>
      <c r="AL1225" s="21" t="s">
        <v>4802</v>
      </c>
    </row>
    <row r="1226" spans="1:38" ht="15" customHeight="1">
      <c r="A1226" s="21">
        <v>159901</v>
      </c>
      <c r="B1226" s="21">
        <v>662238</v>
      </c>
      <c r="C1226" s="21" t="s">
        <v>96</v>
      </c>
      <c r="D1226" s="21" t="s">
        <v>2083</v>
      </c>
      <c r="E1226" s="21" t="s">
        <v>30</v>
      </c>
      <c r="F1226" s="21" t="s">
        <v>4873</v>
      </c>
      <c r="G1226" s="21" t="s">
        <v>2340</v>
      </c>
      <c r="H1226" s="21" t="s">
        <v>2341</v>
      </c>
      <c r="I1226" s="21" t="s">
        <v>2015</v>
      </c>
      <c r="J1226" s="21" t="s">
        <v>2342</v>
      </c>
      <c r="K1226" s="21" t="s">
        <v>657</v>
      </c>
      <c r="L1226" s="21" t="s">
        <v>5010</v>
      </c>
      <c r="M1226" s="21"/>
      <c r="N1226" s="21" t="s">
        <v>30</v>
      </c>
      <c r="O1226" s="21" t="s">
        <v>2345</v>
      </c>
      <c r="P1226" s="21" t="s">
        <v>2831</v>
      </c>
      <c r="Q1226" s="21">
        <v>318</v>
      </c>
      <c r="R1226" s="21">
        <v>0</v>
      </c>
      <c r="S1226" s="21">
        <v>184</v>
      </c>
      <c r="T1226" s="21">
        <v>502</v>
      </c>
      <c r="U1226" s="21">
        <v>0.63349999999999995</v>
      </c>
      <c r="V1226" s="21">
        <v>0</v>
      </c>
      <c r="W1226" s="21">
        <v>0.63349999999999995</v>
      </c>
      <c r="X1226" s="21" t="s">
        <v>2015</v>
      </c>
      <c r="Y1226" s="21" t="s">
        <v>2342</v>
      </c>
      <c r="Z1226" s="21" t="s">
        <v>2342</v>
      </c>
      <c r="AA1226" s="21" t="s">
        <v>2342</v>
      </c>
      <c r="AB1226" s="21" t="s">
        <v>2342</v>
      </c>
      <c r="AC1226" s="21" t="s">
        <v>2342</v>
      </c>
      <c r="AD1226" s="21" t="s">
        <v>2342</v>
      </c>
      <c r="AE1226" s="21" t="s">
        <v>2015</v>
      </c>
      <c r="AF1226" s="21" t="s">
        <v>2015</v>
      </c>
      <c r="AG1226" s="21" t="s">
        <v>2015</v>
      </c>
      <c r="AH1226" s="21" t="s">
        <v>2015</v>
      </c>
      <c r="AI1226" s="21" t="s">
        <v>2015</v>
      </c>
      <c r="AJ1226" s="21" t="s">
        <v>2015</v>
      </c>
      <c r="AK1226" s="21" t="s">
        <v>2015</v>
      </c>
      <c r="AL1226" s="21" t="s">
        <v>4802</v>
      </c>
    </row>
    <row r="1227" spans="1:38" ht="15" customHeight="1">
      <c r="A1227" s="21">
        <v>159901</v>
      </c>
      <c r="B1227" s="21">
        <v>662239</v>
      </c>
      <c r="C1227" s="21" t="s">
        <v>96</v>
      </c>
      <c r="D1227" s="21" t="s">
        <v>2083</v>
      </c>
      <c r="E1227" s="21" t="s">
        <v>30</v>
      </c>
      <c r="F1227" s="21" t="s">
        <v>4873</v>
      </c>
      <c r="G1227" s="21" t="s">
        <v>2340</v>
      </c>
      <c r="H1227" s="21" t="s">
        <v>2341</v>
      </c>
      <c r="I1227" s="21" t="s">
        <v>2015</v>
      </c>
      <c r="J1227" s="21" t="s">
        <v>2342</v>
      </c>
      <c r="K1227" s="21" t="s">
        <v>4694</v>
      </c>
      <c r="L1227" s="21" t="s">
        <v>5010</v>
      </c>
      <c r="M1227" s="21" t="s">
        <v>5011</v>
      </c>
      <c r="N1227" s="21" t="s">
        <v>30</v>
      </c>
      <c r="O1227" s="21" t="s">
        <v>2345</v>
      </c>
      <c r="P1227" s="21" t="s">
        <v>2831</v>
      </c>
      <c r="Q1227" s="21">
        <v>412</v>
      </c>
      <c r="R1227" s="21">
        <v>0</v>
      </c>
      <c r="S1227" s="21">
        <v>123</v>
      </c>
      <c r="T1227" s="21">
        <v>535</v>
      </c>
      <c r="U1227" s="21">
        <v>0.77010000000000001</v>
      </c>
      <c r="V1227" s="21">
        <v>0</v>
      </c>
      <c r="W1227" s="21">
        <v>0.77010000000000001</v>
      </c>
      <c r="X1227" s="21" t="s">
        <v>2015</v>
      </c>
      <c r="Y1227" s="21" t="s">
        <v>2342</v>
      </c>
      <c r="Z1227" s="21" t="s">
        <v>2342</v>
      </c>
      <c r="AA1227" s="21" t="s">
        <v>2342</v>
      </c>
      <c r="AB1227" s="21" t="s">
        <v>2342</v>
      </c>
      <c r="AC1227" s="21" t="s">
        <v>2342</v>
      </c>
      <c r="AD1227" s="21" t="s">
        <v>2342</v>
      </c>
      <c r="AE1227" s="21" t="s">
        <v>2015</v>
      </c>
      <c r="AF1227" s="21" t="s">
        <v>2015</v>
      </c>
      <c r="AG1227" s="21" t="s">
        <v>2015</v>
      </c>
      <c r="AH1227" s="21" t="s">
        <v>2015</v>
      </c>
      <c r="AI1227" s="21" t="s">
        <v>2015</v>
      </c>
      <c r="AJ1227" s="21" t="s">
        <v>2015</v>
      </c>
      <c r="AK1227" s="21" t="s">
        <v>2015</v>
      </c>
      <c r="AL1227" s="21" t="s">
        <v>4802</v>
      </c>
    </row>
    <row r="1228" spans="1:38" ht="15" customHeight="1">
      <c r="A1228" s="21">
        <v>159901</v>
      </c>
      <c r="B1228" s="21">
        <v>662240</v>
      </c>
      <c r="C1228" s="21" t="s">
        <v>96</v>
      </c>
      <c r="D1228" s="21" t="s">
        <v>2083</v>
      </c>
      <c r="E1228" s="21" t="s">
        <v>30</v>
      </c>
      <c r="F1228" s="21" t="s">
        <v>4873</v>
      </c>
      <c r="G1228" s="21" t="s">
        <v>2340</v>
      </c>
      <c r="H1228" s="21" t="s">
        <v>2341</v>
      </c>
      <c r="I1228" s="21" t="s">
        <v>2015</v>
      </c>
      <c r="J1228" s="21" t="s">
        <v>2342</v>
      </c>
      <c r="K1228" s="21" t="s">
        <v>4693</v>
      </c>
      <c r="L1228" s="21" t="s">
        <v>5010</v>
      </c>
      <c r="M1228" s="21"/>
      <c r="N1228" s="21" t="s">
        <v>30</v>
      </c>
      <c r="O1228" s="21" t="s">
        <v>2345</v>
      </c>
      <c r="P1228" s="21" t="s">
        <v>2831</v>
      </c>
      <c r="Q1228" s="21">
        <v>603</v>
      </c>
      <c r="R1228" s="21">
        <v>0</v>
      </c>
      <c r="S1228" s="21">
        <v>197</v>
      </c>
      <c r="T1228" s="21">
        <v>800</v>
      </c>
      <c r="U1228" s="21">
        <v>0.75380000000000003</v>
      </c>
      <c r="V1228" s="21">
        <v>0</v>
      </c>
      <c r="W1228" s="21">
        <v>0.75380000000000003</v>
      </c>
      <c r="X1228" s="21" t="s">
        <v>2015</v>
      </c>
      <c r="Y1228" s="21" t="s">
        <v>2015</v>
      </c>
      <c r="Z1228" s="21" t="s">
        <v>2015</v>
      </c>
      <c r="AA1228" s="21" t="s">
        <v>2015</v>
      </c>
      <c r="AB1228" s="21" t="s">
        <v>2015</v>
      </c>
      <c r="AC1228" s="21" t="s">
        <v>2015</v>
      </c>
      <c r="AD1228" s="21" t="s">
        <v>2015</v>
      </c>
      <c r="AE1228" s="21" t="s">
        <v>2342</v>
      </c>
      <c r="AF1228" s="21" t="s">
        <v>2342</v>
      </c>
      <c r="AG1228" s="21" t="s">
        <v>2342</v>
      </c>
      <c r="AH1228" s="21" t="s">
        <v>2015</v>
      </c>
      <c r="AI1228" s="21" t="s">
        <v>2015</v>
      </c>
      <c r="AJ1228" s="21" t="s">
        <v>2015</v>
      </c>
      <c r="AK1228" s="21" t="s">
        <v>2015</v>
      </c>
      <c r="AL1228" s="21" t="s">
        <v>4802</v>
      </c>
    </row>
    <row r="1229" spans="1:38" ht="15" customHeight="1">
      <c r="A1229" s="21">
        <v>159901</v>
      </c>
      <c r="B1229" s="21">
        <v>662241</v>
      </c>
      <c r="C1229" s="21" t="s">
        <v>96</v>
      </c>
      <c r="D1229" s="21" t="s">
        <v>2083</v>
      </c>
      <c r="E1229" s="21" t="s">
        <v>30</v>
      </c>
      <c r="F1229" s="21" t="s">
        <v>4873</v>
      </c>
      <c r="G1229" s="21" t="s">
        <v>2340</v>
      </c>
      <c r="H1229" s="21" t="s">
        <v>2341</v>
      </c>
      <c r="I1229" s="21" t="s">
        <v>2015</v>
      </c>
      <c r="J1229" s="21" t="s">
        <v>2342</v>
      </c>
      <c r="K1229" s="21" t="s">
        <v>656</v>
      </c>
      <c r="L1229" s="21" t="s">
        <v>5010</v>
      </c>
      <c r="M1229" s="21"/>
      <c r="N1229" s="21" t="s">
        <v>30</v>
      </c>
      <c r="O1229" s="21" t="s">
        <v>2345</v>
      </c>
      <c r="P1229" s="21" t="s">
        <v>2831</v>
      </c>
      <c r="Q1229" s="21">
        <v>739</v>
      </c>
      <c r="R1229" s="21">
        <v>0</v>
      </c>
      <c r="S1229" s="21">
        <v>277</v>
      </c>
      <c r="T1229" s="21">
        <v>1016</v>
      </c>
      <c r="U1229" s="21">
        <v>0.72740000000000005</v>
      </c>
      <c r="V1229" s="21">
        <v>0</v>
      </c>
      <c r="W1229" s="21">
        <v>0.72740000000000005</v>
      </c>
      <c r="X1229" s="21" t="s">
        <v>2015</v>
      </c>
      <c r="Y1229" s="21" t="s">
        <v>2015</v>
      </c>
      <c r="Z1229" s="21" t="s">
        <v>2015</v>
      </c>
      <c r="AA1229" s="21" t="s">
        <v>2015</v>
      </c>
      <c r="AB1229" s="21" t="s">
        <v>2015</v>
      </c>
      <c r="AC1229" s="21" t="s">
        <v>2015</v>
      </c>
      <c r="AD1229" s="21" t="s">
        <v>2015</v>
      </c>
      <c r="AE1229" s="21" t="s">
        <v>2015</v>
      </c>
      <c r="AF1229" s="21" t="s">
        <v>2015</v>
      </c>
      <c r="AG1229" s="21" t="s">
        <v>2015</v>
      </c>
      <c r="AH1229" s="21" t="s">
        <v>2342</v>
      </c>
      <c r="AI1229" s="21" t="s">
        <v>2342</v>
      </c>
      <c r="AJ1229" s="21" t="s">
        <v>2342</v>
      </c>
      <c r="AK1229" s="21" t="s">
        <v>2342</v>
      </c>
      <c r="AL1229" s="21" t="s">
        <v>4802</v>
      </c>
    </row>
    <row r="1230" spans="1:38" ht="15" customHeight="1">
      <c r="A1230" s="21">
        <v>159908</v>
      </c>
      <c r="B1230" s="21">
        <v>662242</v>
      </c>
      <c r="C1230" s="21" t="s">
        <v>251</v>
      </c>
      <c r="D1230" s="21" t="s">
        <v>2239</v>
      </c>
      <c r="E1230" s="21" t="s">
        <v>30</v>
      </c>
      <c r="F1230" s="21" t="s">
        <v>4873</v>
      </c>
      <c r="G1230" s="21" t="s">
        <v>2340</v>
      </c>
      <c r="H1230" s="21" t="s">
        <v>2341</v>
      </c>
      <c r="I1230" s="21" t="s">
        <v>2015</v>
      </c>
      <c r="J1230" s="21" t="s">
        <v>2342</v>
      </c>
      <c r="K1230" s="21" t="s">
        <v>1623</v>
      </c>
      <c r="L1230" s="21" t="s">
        <v>5254</v>
      </c>
      <c r="M1230" s="21"/>
      <c r="N1230" s="21" t="s">
        <v>4111</v>
      </c>
      <c r="O1230" s="21" t="s">
        <v>2345</v>
      </c>
      <c r="P1230" s="21" t="s">
        <v>4112</v>
      </c>
      <c r="Q1230" s="21">
        <v>383</v>
      </c>
      <c r="R1230" s="21">
        <v>0</v>
      </c>
      <c r="S1230" s="21">
        <v>141</v>
      </c>
      <c r="T1230" s="21">
        <v>524</v>
      </c>
      <c r="U1230" s="21">
        <v>0.73089999999999999</v>
      </c>
      <c r="V1230" s="21">
        <v>0</v>
      </c>
      <c r="W1230" s="21">
        <v>0.73089999999999999</v>
      </c>
      <c r="X1230" s="21" t="s">
        <v>2015</v>
      </c>
      <c r="Y1230" s="21" t="s">
        <v>2015</v>
      </c>
      <c r="Z1230" s="21" t="s">
        <v>2342</v>
      </c>
      <c r="AA1230" s="21" t="s">
        <v>2342</v>
      </c>
      <c r="AB1230" s="21" t="s">
        <v>2015</v>
      </c>
      <c r="AC1230" s="21" t="s">
        <v>2015</v>
      </c>
      <c r="AD1230" s="21" t="s">
        <v>2015</v>
      </c>
      <c r="AE1230" s="21" t="s">
        <v>2015</v>
      </c>
      <c r="AF1230" s="21" t="s">
        <v>2015</v>
      </c>
      <c r="AG1230" s="21" t="s">
        <v>2015</v>
      </c>
      <c r="AH1230" s="21" t="s">
        <v>2015</v>
      </c>
      <c r="AI1230" s="21" t="s">
        <v>2015</v>
      </c>
      <c r="AJ1230" s="21" t="s">
        <v>2015</v>
      </c>
      <c r="AK1230" s="21" t="s">
        <v>2015</v>
      </c>
      <c r="AL1230" s="21" t="s">
        <v>4802</v>
      </c>
    </row>
    <row r="1231" spans="1:38" ht="15" customHeight="1">
      <c r="A1231" s="21">
        <v>159908</v>
      </c>
      <c r="B1231" s="21">
        <v>662243</v>
      </c>
      <c r="C1231" s="21" t="s">
        <v>251</v>
      </c>
      <c r="D1231" s="21" t="s">
        <v>2239</v>
      </c>
      <c r="E1231" s="21" t="s">
        <v>30</v>
      </c>
      <c r="F1231" s="21" t="s">
        <v>4873</v>
      </c>
      <c r="G1231" s="21" t="s">
        <v>2340</v>
      </c>
      <c r="H1231" s="21" t="s">
        <v>2341</v>
      </c>
      <c r="I1231" s="21" t="s">
        <v>2015</v>
      </c>
      <c r="J1231" s="21" t="s">
        <v>2342</v>
      </c>
      <c r="K1231" s="21" t="s">
        <v>1624</v>
      </c>
      <c r="L1231" s="21" t="s">
        <v>5255</v>
      </c>
      <c r="M1231" s="21"/>
      <c r="N1231" s="21" t="s">
        <v>4111</v>
      </c>
      <c r="O1231" s="21" t="s">
        <v>2345</v>
      </c>
      <c r="P1231" s="21" t="s">
        <v>4112</v>
      </c>
      <c r="Q1231" s="21">
        <v>346</v>
      </c>
      <c r="R1231" s="21">
        <v>0</v>
      </c>
      <c r="S1231" s="21">
        <v>54</v>
      </c>
      <c r="T1231" s="21">
        <v>400</v>
      </c>
      <c r="U1231" s="21">
        <v>0.86499999999999999</v>
      </c>
      <c r="V1231" s="21">
        <v>0</v>
      </c>
      <c r="W1231" s="21">
        <v>0.86499999999999999</v>
      </c>
      <c r="X1231" s="21" t="s">
        <v>2342</v>
      </c>
      <c r="Y1231" s="21" t="s">
        <v>2342</v>
      </c>
      <c r="Z1231" s="21" t="s">
        <v>2015</v>
      </c>
      <c r="AA1231" s="21" t="s">
        <v>2015</v>
      </c>
      <c r="AB1231" s="21" t="s">
        <v>2015</v>
      </c>
      <c r="AC1231" s="21" t="s">
        <v>2015</v>
      </c>
      <c r="AD1231" s="21" t="s">
        <v>2015</v>
      </c>
      <c r="AE1231" s="21" t="s">
        <v>2015</v>
      </c>
      <c r="AF1231" s="21" t="s">
        <v>2015</v>
      </c>
      <c r="AG1231" s="21" t="s">
        <v>2015</v>
      </c>
      <c r="AH1231" s="21" t="s">
        <v>2015</v>
      </c>
      <c r="AI1231" s="21" t="s">
        <v>2015</v>
      </c>
      <c r="AJ1231" s="21" t="s">
        <v>2015</v>
      </c>
      <c r="AK1231" s="21" t="s">
        <v>2342</v>
      </c>
      <c r="AL1231" s="21" t="s">
        <v>4802</v>
      </c>
    </row>
    <row r="1232" spans="1:38" ht="15" customHeight="1">
      <c r="A1232" s="21">
        <v>159908</v>
      </c>
      <c r="B1232" s="21">
        <v>662244</v>
      </c>
      <c r="C1232" s="21" t="s">
        <v>251</v>
      </c>
      <c r="D1232" s="21" t="s">
        <v>2239</v>
      </c>
      <c r="E1232" s="21" t="s">
        <v>30</v>
      </c>
      <c r="F1232" s="21" t="s">
        <v>4873</v>
      </c>
      <c r="G1232" s="21" t="s">
        <v>2340</v>
      </c>
      <c r="H1232" s="21" t="s">
        <v>2341</v>
      </c>
      <c r="I1232" s="21" t="s">
        <v>2015</v>
      </c>
      <c r="J1232" s="21" t="s">
        <v>2342</v>
      </c>
      <c r="K1232" s="21" t="s">
        <v>1626</v>
      </c>
      <c r="L1232" s="21" t="s">
        <v>5254</v>
      </c>
      <c r="M1232" s="21"/>
      <c r="N1232" s="21" t="s">
        <v>4111</v>
      </c>
      <c r="O1232" s="21" t="s">
        <v>2345</v>
      </c>
      <c r="P1232" s="21" t="s">
        <v>4112</v>
      </c>
      <c r="Q1232" s="21">
        <v>586</v>
      </c>
      <c r="R1232" s="21">
        <v>0</v>
      </c>
      <c r="S1232" s="21">
        <v>247</v>
      </c>
      <c r="T1232" s="21">
        <v>833</v>
      </c>
      <c r="U1232" s="21">
        <v>0.70350000000000001</v>
      </c>
      <c r="V1232" s="21">
        <v>0</v>
      </c>
      <c r="W1232" s="21">
        <v>0.70350000000000001</v>
      </c>
      <c r="X1232" s="21" t="s">
        <v>2015</v>
      </c>
      <c r="Y1232" s="21" t="s">
        <v>2015</v>
      </c>
      <c r="Z1232" s="21" t="s">
        <v>2015</v>
      </c>
      <c r="AA1232" s="21" t="s">
        <v>2015</v>
      </c>
      <c r="AB1232" s="21" t="s">
        <v>2342</v>
      </c>
      <c r="AC1232" s="21" t="s">
        <v>2342</v>
      </c>
      <c r="AD1232" s="21" t="s">
        <v>2342</v>
      </c>
      <c r="AE1232" s="21" t="s">
        <v>2015</v>
      </c>
      <c r="AF1232" s="21" t="s">
        <v>2015</v>
      </c>
      <c r="AG1232" s="21" t="s">
        <v>2015</v>
      </c>
      <c r="AH1232" s="21" t="s">
        <v>2015</v>
      </c>
      <c r="AI1232" s="21" t="s">
        <v>2015</v>
      </c>
      <c r="AJ1232" s="21" t="s">
        <v>2015</v>
      </c>
      <c r="AK1232" s="21" t="s">
        <v>2015</v>
      </c>
      <c r="AL1232" s="21" t="s">
        <v>4802</v>
      </c>
    </row>
    <row r="1233" spans="1:38" ht="15" customHeight="1">
      <c r="A1233" s="21">
        <v>159908</v>
      </c>
      <c r="B1233" s="21">
        <v>662245</v>
      </c>
      <c r="C1233" s="21" t="s">
        <v>251</v>
      </c>
      <c r="D1233" s="21" t="s">
        <v>2239</v>
      </c>
      <c r="E1233" s="21" t="s">
        <v>30</v>
      </c>
      <c r="F1233" s="21" t="s">
        <v>4873</v>
      </c>
      <c r="G1233" s="21" t="s">
        <v>2340</v>
      </c>
      <c r="H1233" s="21" t="s">
        <v>2341</v>
      </c>
      <c r="I1233" s="21" t="s">
        <v>2015</v>
      </c>
      <c r="J1233" s="21" t="s">
        <v>2342</v>
      </c>
      <c r="K1233" s="21" t="s">
        <v>1627</v>
      </c>
      <c r="L1233" s="21" t="s">
        <v>4113</v>
      </c>
      <c r="M1233" s="21"/>
      <c r="N1233" s="21" t="s">
        <v>4111</v>
      </c>
      <c r="O1233" s="21" t="s">
        <v>2345</v>
      </c>
      <c r="P1233" s="21" t="s">
        <v>4112</v>
      </c>
      <c r="Q1233" s="21">
        <v>674</v>
      </c>
      <c r="R1233" s="21">
        <v>0</v>
      </c>
      <c r="S1233" s="21">
        <v>242</v>
      </c>
      <c r="T1233" s="21">
        <v>916</v>
      </c>
      <c r="U1233" s="21">
        <v>0.73580000000000001</v>
      </c>
      <c r="V1233" s="21">
        <v>0</v>
      </c>
      <c r="W1233" s="21">
        <v>0.73580000000000001</v>
      </c>
      <c r="X1233" s="21" t="s">
        <v>2015</v>
      </c>
      <c r="Y1233" s="21" t="s">
        <v>2015</v>
      </c>
      <c r="Z1233" s="21" t="s">
        <v>2015</v>
      </c>
      <c r="AA1233" s="21" t="s">
        <v>2015</v>
      </c>
      <c r="AB1233" s="21" t="s">
        <v>2015</v>
      </c>
      <c r="AC1233" s="21" t="s">
        <v>2015</v>
      </c>
      <c r="AD1233" s="21" t="s">
        <v>2015</v>
      </c>
      <c r="AE1233" s="21" t="s">
        <v>2342</v>
      </c>
      <c r="AF1233" s="21" t="s">
        <v>2342</v>
      </c>
      <c r="AG1233" s="21" t="s">
        <v>2342</v>
      </c>
      <c r="AH1233" s="21" t="s">
        <v>2015</v>
      </c>
      <c r="AI1233" s="21" t="s">
        <v>2015</v>
      </c>
      <c r="AJ1233" s="21" t="s">
        <v>2015</v>
      </c>
      <c r="AK1233" s="21" t="s">
        <v>2015</v>
      </c>
      <c r="AL1233" s="21" t="s">
        <v>4802</v>
      </c>
    </row>
    <row r="1234" spans="1:38" ht="15" customHeight="1">
      <c r="A1234" s="21">
        <v>159908</v>
      </c>
      <c r="B1234" s="21">
        <v>662246</v>
      </c>
      <c r="C1234" s="21" t="s">
        <v>251</v>
      </c>
      <c r="D1234" s="21" t="s">
        <v>2239</v>
      </c>
      <c r="E1234" s="21" t="s">
        <v>30</v>
      </c>
      <c r="F1234" s="21" t="s">
        <v>4873</v>
      </c>
      <c r="G1234" s="21" t="s">
        <v>2340</v>
      </c>
      <c r="H1234" s="21" t="s">
        <v>2341</v>
      </c>
      <c r="I1234" s="21" t="s">
        <v>2015</v>
      </c>
      <c r="J1234" s="21" t="s">
        <v>2342</v>
      </c>
      <c r="K1234" s="21" t="s">
        <v>1625</v>
      </c>
      <c r="L1234" s="21" t="s">
        <v>5254</v>
      </c>
      <c r="M1234" s="21"/>
      <c r="N1234" s="21" t="s">
        <v>4111</v>
      </c>
      <c r="O1234" s="21" t="s">
        <v>2345</v>
      </c>
      <c r="P1234" s="21" t="s">
        <v>4112</v>
      </c>
      <c r="Q1234" s="21">
        <v>759</v>
      </c>
      <c r="R1234" s="21">
        <v>0</v>
      </c>
      <c r="S1234" s="21">
        <v>449</v>
      </c>
      <c r="T1234" s="21">
        <v>1208</v>
      </c>
      <c r="U1234" s="21">
        <v>0.62829999999999997</v>
      </c>
      <c r="V1234" s="21">
        <v>0</v>
      </c>
      <c r="W1234" s="21">
        <v>0.62829999999999997</v>
      </c>
      <c r="X1234" s="21" t="s">
        <v>2015</v>
      </c>
      <c r="Y1234" s="21" t="s">
        <v>2015</v>
      </c>
      <c r="Z1234" s="21" t="s">
        <v>2015</v>
      </c>
      <c r="AA1234" s="21" t="s">
        <v>2015</v>
      </c>
      <c r="AB1234" s="21" t="s">
        <v>2015</v>
      </c>
      <c r="AC1234" s="21" t="s">
        <v>2015</v>
      </c>
      <c r="AD1234" s="21" t="s">
        <v>2015</v>
      </c>
      <c r="AE1234" s="21" t="s">
        <v>2015</v>
      </c>
      <c r="AF1234" s="21" t="s">
        <v>2015</v>
      </c>
      <c r="AG1234" s="21" t="s">
        <v>2015</v>
      </c>
      <c r="AH1234" s="21" t="s">
        <v>2342</v>
      </c>
      <c r="AI1234" s="21" t="s">
        <v>2342</v>
      </c>
      <c r="AJ1234" s="21" t="s">
        <v>2342</v>
      </c>
      <c r="AK1234" s="21" t="s">
        <v>2342</v>
      </c>
      <c r="AL1234" s="21" t="s">
        <v>4802</v>
      </c>
    </row>
    <row r="1235" spans="1:38" ht="15" customHeight="1">
      <c r="A1235" s="21">
        <v>159909</v>
      </c>
      <c r="B1235" s="21">
        <v>662247</v>
      </c>
      <c r="C1235" s="21" t="s">
        <v>160</v>
      </c>
      <c r="D1235" s="21" t="s">
        <v>2148</v>
      </c>
      <c r="E1235" s="21" t="s">
        <v>30</v>
      </c>
      <c r="F1235" s="21" t="s">
        <v>4873</v>
      </c>
      <c r="G1235" s="21" t="s">
        <v>2340</v>
      </c>
      <c r="H1235" s="21" t="s">
        <v>2341</v>
      </c>
      <c r="I1235" s="21" t="s">
        <v>2015</v>
      </c>
      <c r="J1235" s="21" t="s">
        <v>2342</v>
      </c>
      <c r="K1235" s="21" t="s">
        <v>1092</v>
      </c>
      <c r="L1235" s="21" t="s">
        <v>3425</v>
      </c>
      <c r="M1235" s="21"/>
      <c r="N1235" s="21" t="s">
        <v>3426</v>
      </c>
      <c r="O1235" s="21" t="s">
        <v>2345</v>
      </c>
      <c r="P1235" s="21" t="s">
        <v>3427</v>
      </c>
      <c r="Q1235" s="21">
        <v>414</v>
      </c>
      <c r="R1235" s="21">
        <v>0</v>
      </c>
      <c r="S1235" s="21">
        <v>0</v>
      </c>
      <c r="T1235" s="21">
        <v>414</v>
      </c>
      <c r="U1235" s="21">
        <v>1</v>
      </c>
      <c r="V1235" s="21">
        <v>0</v>
      </c>
      <c r="W1235" s="21">
        <v>1</v>
      </c>
      <c r="X1235" s="21" t="s">
        <v>2342</v>
      </c>
      <c r="Y1235" s="21" t="s">
        <v>2342</v>
      </c>
      <c r="Z1235" s="21" t="s">
        <v>2342</v>
      </c>
      <c r="AA1235" s="21" t="s">
        <v>2342</v>
      </c>
      <c r="AB1235" s="21" t="s">
        <v>2342</v>
      </c>
      <c r="AC1235" s="21" t="s">
        <v>2342</v>
      </c>
      <c r="AD1235" s="21" t="s">
        <v>2342</v>
      </c>
      <c r="AE1235" s="21" t="s">
        <v>2342</v>
      </c>
      <c r="AF1235" s="21" t="s">
        <v>2015</v>
      </c>
      <c r="AG1235" s="21" t="s">
        <v>2015</v>
      </c>
      <c r="AH1235" s="21" t="s">
        <v>2015</v>
      </c>
      <c r="AI1235" s="21" t="s">
        <v>2015</v>
      </c>
      <c r="AJ1235" s="21" t="s">
        <v>2015</v>
      </c>
      <c r="AK1235" s="21" t="s">
        <v>2015</v>
      </c>
      <c r="AL1235" s="21" t="s">
        <v>4802</v>
      </c>
    </row>
    <row r="1236" spans="1:38" ht="15" customHeight="1">
      <c r="A1236" s="21">
        <v>159909</v>
      </c>
      <c r="B1236" s="21">
        <v>662248</v>
      </c>
      <c r="C1236" s="21" t="s">
        <v>160</v>
      </c>
      <c r="D1236" s="21" t="s">
        <v>2148</v>
      </c>
      <c r="E1236" s="21" t="s">
        <v>30</v>
      </c>
      <c r="F1236" s="21" t="s">
        <v>4873</v>
      </c>
      <c r="G1236" s="21" t="s">
        <v>2340</v>
      </c>
      <c r="H1236" s="21" t="s">
        <v>2341</v>
      </c>
      <c r="I1236" s="21" t="s">
        <v>2015</v>
      </c>
      <c r="J1236" s="21" t="s">
        <v>2342</v>
      </c>
      <c r="K1236" s="21" t="s">
        <v>1093</v>
      </c>
      <c r="L1236" s="21" t="s">
        <v>4827</v>
      </c>
      <c r="M1236" s="21"/>
      <c r="N1236" s="21" t="s">
        <v>3426</v>
      </c>
      <c r="O1236" s="21" t="s">
        <v>2345</v>
      </c>
      <c r="P1236" s="21" t="s">
        <v>3427</v>
      </c>
      <c r="Q1236" s="21">
        <v>370</v>
      </c>
      <c r="R1236" s="21">
        <v>0</v>
      </c>
      <c r="S1236" s="21">
        <v>0</v>
      </c>
      <c r="T1236" s="21">
        <v>370</v>
      </c>
      <c r="U1236" s="21">
        <v>1</v>
      </c>
      <c r="V1236" s="21">
        <v>0</v>
      </c>
      <c r="W1236" s="21">
        <v>1</v>
      </c>
      <c r="X1236" s="21" t="s">
        <v>2015</v>
      </c>
      <c r="Y1236" s="21" t="s">
        <v>2015</v>
      </c>
      <c r="Z1236" s="21" t="s">
        <v>2015</v>
      </c>
      <c r="AA1236" s="21" t="s">
        <v>2015</v>
      </c>
      <c r="AB1236" s="21" t="s">
        <v>2015</v>
      </c>
      <c r="AC1236" s="21" t="s">
        <v>2015</v>
      </c>
      <c r="AD1236" s="21" t="s">
        <v>2015</v>
      </c>
      <c r="AE1236" s="21" t="s">
        <v>2015</v>
      </c>
      <c r="AF1236" s="21" t="s">
        <v>2342</v>
      </c>
      <c r="AG1236" s="21" t="s">
        <v>2342</v>
      </c>
      <c r="AH1236" s="21" t="s">
        <v>2342</v>
      </c>
      <c r="AI1236" s="21" t="s">
        <v>2342</v>
      </c>
      <c r="AJ1236" s="21" t="s">
        <v>2342</v>
      </c>
      <c r="AK1236" s="21" t="s">
        <v>2342</v>
      </c>
      <c r="AL1236" s="21" t="s">
        <v>4802</v>
      </c>
    </row>
    <row r="1237" spans="1:38" ht="15" customHeight="1">
      <c r="A1237" s="21">
        <v>159911</v>
      </c>
      <c r="B1237" s="21">
        <v>662249</v>
      </c>
      <c r="C1237" s="21" t="s">
        <v>120</v>
      </c>
      <c r="D1237" s="21" t="s">
        <v>2107</v>
      </c>
      <c r="E1237" s="21" t="s">
        <v>30</v>
      </c>
      <c r="F1237" s="21" t="s">
        <v>4873</v>
      </c>
      <c r="G1237" s="21" t="s">
        <v>2340</v>
      </c>
      <c r="H1237" s="21" t="s">
        <v>2341</v>
      </c>
      <c r="I1237" s="21" t="s">
        <v>2015</v>
      </c>
      <c r="J1237" s="21" t="s">
        <v>2342</v>
      </c>
      <c r="K1237" s="21" t="s">
        <v>856</v>
      </c>
      <c r="L1237" s="21" t="s">
        <v>3097</v>
      </c>
      <c r="M1237" s="21"/>
      <c r="N1237" s="21" t="s">
        <v>3093</v>
      </c>
      <c r="O1237" s="21" t="s">
        <v>2345</v>
      </c>
      <c r="P1237" s="21" t="s">
        <v>3094</v>
      </c>
      <c r="Q1237" s="21">
        <v>486</v>
      </c>
      <c r="R1237" s="21">
        <v>0</v>
      </c>
      <c r="S1237" s="21">
        <v>77</v>
      </c>
      <c r="T1237" s="21">
        <v>563</v>
      </c>
      <c r="U1237" s="21">
        <v>0.86319999999999997</v>
      </c>
      <c r="V1237" s="21">
        <v>0</v>
      </c>
      <c r="W1237" s="21">
        <v>0.86319999999999997</v>
      </c>
      <c r="X1237" s="21" t="s">
        <v>2342</v>
      </c>
      <c r="Y1237" s="21" t="s">
        <v>2342</v>
      </c>
      <c r="Z1237" s="21" t="s">
        <v>2342</v>
      </c>
      <c r="AA1237" s="21" t="s">
        <v>2342</v>
      </c>
      <c r="AB1237" s="21" t="s">
        <v>2342</v>
      </c>
      <c r="AC1237" s="21" t="s">
        <v>2342</v>
      </c>
      <c r="AD1237" s="21" t="s">
        <v>2342</v>
      </c>
      <c r="AE1237" s="21" t="s">
        <v>2015</v>
      </c>
      <c r="AF1237" s="21" t="s">
        <v>2015</v>
      </c>
      <c r="AG1237" s="21" t="s">
        <v>2015</v>
      </c>
      <c r="AH1237" s="21" t="s">
        <v>2015</v>
      </c>
      <c r="AI1237" s="21" t="s">
        <v>2015</v>
      </c>
      <c r="AJ1237" s="21" t="s">
        <v>2015</v>
      </c>
      <c r="AK1237" s="21" t="s">
        <v>2015</v>
      </c>
      <c r="AL1237" s="21" t="s">
        <v>4802</v>
      </c>
    </row>
    <row r="1238" spans="1:38" ht="15" customHeight="1">
      <c r="A1238" s="21">
        <v>159911</v>
      </c>
      <c r="B1238" s="21">
        <v>662250</v>
      </c>
      <c r="C1238" s="21" t="s">
        <v>120</v>
      </c>
      <c r="D1238" s="21" t="s">
        <v>2107</v>
      </c>
      <c r="E1238" s="21" t="s">
        <v>30</v>
      </c>
      <c r="F1238" s="21" t="s">
        <v>4873</v>
      </c>
      <c r="G1238" s="21" t="s">
        <v>2340</v>
      </c>
      <c r="H1238" s="21" t="s">
        <v>2341</v>
      </c>
      <c r="I1238" s="21" t="s">
        <v>2015</v>
      </c>
      <c r="J1238" s="21" t="s">
        <v>2342</v>
      </c>
      <c r="K1238" s="21" t="s">
        <v>857</v>
      </c>
      <c r="L1238" s="21" t="s">
        <v>3098</v>
      </c>
      <c r="M1238" s="21"/>
      <c r="N1238" s="21" t="s">
        <v>3093</v>
      </c>
      <c r="O1238" s="21" t="s">
        <v>2345</v>
      </c>
      <c r="P1238" s="21" t="s">
        <v>3094</v>
      </c>
      <c r="Q1238" s="21">
        <v>518</v>
      </c>
      <c r="R1238" s="21">
        <v>0</v>
      </c>
      <c r="S1238" s="21">
        <v>0</v>
      </c>
      <c r="T1238" s="21">
        <v>518</v>
      </c>
      <c r="U1238" s="21">
        <v>1</v>
      </c>
      <c r="V1238" s="21">
        <v>0</v>
      </c>
      <c r="W1238" s="21">
        <v>1</v>
      </c>
      <c r="X1238" s="21" t="s">
        <v>2342</v>
      </c>
      <c r="Y1238" s="21" t="s">
        <v>2342</v>
      </c>
      <c r="Z1238" s="21" t="s">
        <v>2342</v>
      </c>
      <c r="AA1238" s="21" t="s">
        <v>2342</v>
      </c>
      <c r="AB1238" s="21" t="s">
        <v>2342</v>
      </c>
      <c r="AC1238" s="21" t="s">
        <v>2342</v>
      </c>
      <c r="AD1238" s="21" t="s">
        <v>2342</v>
      </c>
      <c r="AE1238" s="21" t="s">
        <v>2015</v>
      </c>
      <c r="AF1238" s="21" t="s">
        <v>2015</v>
      </c>
      <c r="AG1238" s="21" t="s">
        <v>2015</v>
      </c>
      <c r="AH1238" s="21" t="s">
        <v>2015</v>
      </c>
      <c r="AI1238" s="21" t="s">
        <v>2015</v>
      </c>
      <c r="AJ1238" s="21" t="s">
        <v>2015</v>
      </c>
      <c r="AK1238" s="21" t="s">
        <v>2015</v>
      </c>
      <c r="AL1238" s="21" t="s">
        <v>4802</v>
      </c>
    </row>
    <row r="1239" spans="1:38" ht="15" customHeight="1">
      <c r="A1239" s="21">
        <v>159911</v>
      </c>
      <c r="B1239" s="21">
        <v>662251</v>
      </c>
      <c r="C1239" s="21" t="s">
        <v>120</v>
      </c>
      <c r="D1239" s="21" t="s">
        <v>2107</v>
      </c>
      <c r="E1239" s="21" t="s">
        <v>30</v>
      </c>
      <c r="F1239" s="21" t="s">
        <v>4873</v>
      </c>
      <c r="G1239" s="21" t="s">
        <v>2340</v>
      </c>
      <c r="H1239" s="21" t="s">
        <v>2341</v>
      </c>
      <c r="I1239" s="21" t="s">
        <v>2015</v>
      </c>
      <c r="J1239" s="21" t="s">
        <v>2342</v>
      </c>
      <c r="K1239" s="21" t="s">
        <v>853</v>
      </c>
      <c r="L1239" s="21" t="s">
        <v>3092</v>
      </c>
      <c r="M1239" s="21"/>
      <c r="N1239" s="21" t="s">
        <v>3093</v>
      </c>
      <c r="O1239" s="21" t="s">
        <v>2345</v>
      </c>
      <c r="P1239" s="21" t="s">
        <v>3094</v>
      </c>
      <c r="Q1239" s="21">
        <v>485</v>
      </c>
      <c r="R1239" s="21">
        <v>0</v>
      </c>
      <c r="S1239" s="21">
        <v>0</v>
      </c>
      <c r="T1239" s="21">
        <v>485</v>
      </c>
      <c r="U1239" s="21">
        <v>1</v>
      </c>
      <c r="V1239" s="21">
        <v>0</v>
      </c>
      <c r="W1239" s="21">
        <v>1</v>
      </c>
      <c r="X1239" s="21" t="s">
        <v>2342</v>
      </c>
      <c r="Y1239" s="21" t="s">
        <v>2342</v>
      </c>
      <c r="Z1239" s="21" t="s">
        <v>2342</v>
      </c>
      <c r="AA1239" s="21" t="s">
        <v>2342</v>
      </c>
      <c r="AB1239" s="21" t="s">
        <v>2342</v>
      </c>
      <c r="AC1239" s="21" t="s">
        <v>2342</v>
      </c>
      <c r="AD1239" s="21" t="s">
        <v>2342</v>
      </c>
      <c r="AE1239" s="21" t="s">
        <v>2015</v>
      </c>
      <c r="AF1239" s="21" t="s">
        <v>2015</v>
      </c>
      <c r="AG1239" s="21" t="s">
        <v>2015</v>
      </c>
      <c r="AH1239" s="21" t="s">
        <v>2015</v>
      </c>
      <c r="AI1239" s="21" t="s">
        <v>2015</v>
      </c>
      <c r="AJ1239" s="21" t="s">
        <v>2015</v>
      </c>
      <c r="AK1239" s="21" t="s">
        <v>2015</v>
      </c>
      <c r="AL1239" s="21" t="s">
        <v>4802</v>
      </c>
    </row>
    <row r="1240" spans="1:38" ht="15" customHeight="1">
      <c r="A1240" s="21">
        <v>159911</v>
      </c>
      <c r="B1240" s="21">
        <v>662252</v>
      </c>
      <c r="C1240" s="21" t="s">
        <v>120</v>
      </c>
      <c r="D1240" s="21" t="s">
        <v>2107</v>
      </c>
      <c r="E1240" s="21" t="s">
        <v>30</v>
      </c>
      <c r="F1240" s="21" t="s">
        <v>4873</v>
      </c>
      <c r="G1240" s="21" t="s">
        <v>2340</v>
      </c>
      <c r="H1240" s="21" t="s">
        <v>2341</v>
      </c>
      <c r="I1240" s="21" t="s">
        <v>2015</v>
      </c>
      <c r="J1240" s="21" t="s">
        <v>2342</v>
      </c>
      <c r="K1240" s="21" t="s">
        <v>855</v>
      </c>
      <c r="L1240" s="21" t="s">
        <v>3096</v>
      </c>
      <c r="M1240" s="21"/>
      <c r="N1240" s="21" t="s">
        <v>3093</v>
      </c>
      <c r="O1240" s="21" t="s">
        <v>2345</v>
      </c>
      <c r="P1240" s="21" t="s">
        <v>3094</v>
      </c>
      <c r="Q1240" s="21">
        <v>859</v>
      </c>
      <c r="R1240" s="21">
        <v>0</v>
      </c>
      <c r="S1240" s="21">
        <v>9</v>
      </c>
      <c r="T1240" s="21">
        <v>868</v>
      </c>
      <c r="U1240" s="21">
        <v>0.98960000000000004</v>
      </c>
      <c r="V1240" s="21">
        <v>0</v>
      </c>
      <c r="W1240" s="21">
        <v>0.98960000000000004</v>
      </c>
      <c r="X1240" s="21" t="s">
        <v>2015</v>
      </c>
      <c r="Y1240" s="21" t="s">
        <v>2015</v>
      </c>
      <c r="Z1240" s="21" t="s">
        <v>2015</v>
      </c>
      <c r="AA1240" s="21" t="s">
        <v>2015</v>
      </c>
      <c r="AB1240" s="21" t="s">
        <v>2015</v>
      </c>
      <c r="AC1240" s="21" t="s">
        <v>2015</v>
      </c>
      <c r="AD1240" s="21" t="s">
        <v>2015</v>
      </c>
      <c r="AE1240" s="21" t="s">
        <v>2342</v>
      </c>
      <c r="AF1240" s="21" t="s">
        <v>2342</v>
      </c>
      <c r="AG1240" s="21" t="s">
        <v>2342</v>
      </c>
      <c r="AH1240" s="21" t="s">
        <v>2015</v>
      </c>
      <c r="AI1240" s="21" t="s">
        <v>2015</v>
      </c>
      <c r="AJ1240" s="21" t="s">
        <v>2015</v>
      </c>
      <c r="AK1240" s="21" t="s">
        <v>2015</v>
      </c>
      <c r="AL1240" s="21" t="s">
        <v>4802</v>
      </c>
    </row>
    <row r="1241" spans="1:38" ht="15" customHeight="1">
      <c r="A1241" s="21">
        <v>159913</v>
      </c>
      <c r="B1241" s="21">
        <v>662256</v>
      </c>
      <c r="C1241" s="21" t="s">
        <v>276</v>
      </c>
      <c r="D1241" s="21" t="s">
        <v>2265</v>
      </c>
      <c r="E1241" s="21" t="s">
        <v>30</v>
      </c>
      <c r="F1241" s="21" t="s">
        <v>4873</v>
      </c>
      <c r="G1241" s="21" t="s">
        <v>2340</v>
      </c>
      <c r="H1241" s="21" t="s">
        <v>2341</v>
      </c>
      <c r="I1241" s="21" t="s">
        <v>2015</v>
      </c>
      <c r="J1241" s="21" t="s">
        <v>2342</v>
      </c>
      <c r="K1241" s="21" t="s">
        <v>371</v>
      </c>
      <c r="L1241" s="21" t="s">
        <v>4331</v>
      </c>
      <c r="M1241" s="21"/>
      <c r="N1241" s="21" t="s">
        <v>4321</v>
      </c>
      <c r="O1241" s="21" t="s">
        <v>2345</v>
      </c>
      <c r="P1241" s="21" t="s">
        <v>4322</v>
      </c>
      <c r="Q1241" s="21">
        <v>639</v>
      </c>
      <c r="R1241" s="21">
        <v>0</v>
      </c>
      <c r="S1241" s="21">
        <v>5</v>
      </c>
      <c r="T1241" s="21">
        <v>644</v>
      </c>
      <c r="U1241" s="21">
        <v>0.99219999999999997</v>
      </c>
      <c r="V1241" s="21">
        <v>0</v>
      </c>
      <c r="W1241" s="21">
        <v>0.99219999999999997</v>
      </c>
      <c r="X1241" s="21" t="s">
        <v>2015</v>
      </c>
      <c r="Y1241" s="21" t="s">
        <v>2015</v>
      </c>
      <c r="Z1241" s="21" t="s">
        <v>2342</v>
      </c>
      <c r="AA1241" s="21" t="s">
        <v>2342</v>
      </c>
      <c r="AB1241" s="21" t="s">
        <v>2342</v>
      </c>
      <c r="AC1241" s="21" t="s">
        <v>2342</v>
      </c>
      <c r="AD1241" s="21" t="s">
        <v>2342</v>
      </c>
      <c r="AE1241" s="21" t="s">
        <v>2015</v>
      </c>
      <c r="AF1241" s="21" t="s">
        <v>2015</v>
      </c>
      <c r="AG1241" s="21" t="s">
        <v>2015</v>
      </c>
      <c r="AH1241" s="21" t="s">
        <v>2015</v>
      </c>
      <c r="AI1241" s="21" t="s">
        <v>2015</v>
      </c>
      <c r="AJ1241" s="21" t="s">
        <v>2015</v>
      </c>
      <c r="AK1241" s="21" t="s">
        <v>2015</v>
      </c>
      <c r="AL1241" s="21" t="s">
        <v>4802</v>
      </c>
    </row>
    <row r="1242" spans="1:38" ht="15" customHeight="1">
      <c r="A1242" s="21">
        <v>159913</v>
      </c>
      <c r="B1242" s="21">
        <v>662257</v>
      </c>
      <c r="C1242" s="21" t="s">
        <v>276</v>
      </c>
      <c r="D1242" s="21" t="s">
        <v>2265</v>
      </c>
      <c r="E1242" s="21" t="s">
        <v>30</v>
      </c>
      <c r="F1242" s="21" t="s">
        <v>4873</v>
      </c>
      <c r="G1242" s="21" t="s">
        <v>2340</v>
      </c>
      <c r="H1242" s="21" t="s">
        <v>2341</v>
      </c>
      <c r="I1242" s="21" t="s">
        <v>2015</v>
      </c>
      <c r="J1242" s="21" t="s">
        <v>2342</v>
      </c>
      <c r="K1242" s="21" t="s">
        <v>1776</v>
      </c>
      <c r="L1242" s="21" t="s">
        <v>4323</v>
      </c>
      <c r="M1242" s="21"/>
      <c r="N1242" s="21" t="s">
        <v>4321</v>
      </c>
      <c r="O1242" s="21" t="s">
        <v>2345</v>
      </c>
      <c r="P1242" s="21" t="s">
        <v>4322</v>
      </c>
      <c r="Q1242" s="21">
        <v>566</v>
      </c>
      <c r="R1242" s="21">
        <v>0</v>
      </c>
      <c r="S1242" s="21">
        <v>0</v>
      </c>
      <c r="T1242" s="21">
        <v>566</v>
      </c>
      <c r="U1242" s="21">
        <v>1</v>
      </c>
      <c r="V1242" s="21">
        <v>0</v>
      </c>
      <c r="W1242" s="21">
        <v>1</v>
      </c>
      <c r="X1242" s="21" t="s">
        <v>2015</v>
      </c>
      <c r="Y1242" s="21" t="s">
        <v>2015</v>
      </c>
      <c r="Z1242" s="21" t="s">
        <v>2342</v>
      </c>
      <c r="AA1242" s="21" t="s">
        <v>2342</v>
      </c>
      <c r="AB1242" s="21" t="s">
        <v>2342</v>
      </c>
      <c r="AC1242" s="21" t="s">
        <v>2342</v>
      </c>
      <c r="AD1242" s="21" t="s">
        <v>2342</v>
      </c>
      <c r="AE1242" s="21" t="s">
        <v>2015</v>
      </c>
      <c r="AF1242" s="21" t="s">
        <v>2015</v>
      </c>
      <c r="AG1242" s="21" t="s">
        <v>2015</v>
      </c>
      <c r="AH1242" s="21" t="s">
        <v>2015</v>
      </c>
      <c r="AI1242" s="21" t="s">
        <v>2015</v>
      </c>
      <c r="AJ1242" s="21" t="s">
        <v>2015</v>
      </c>
      <c r="AK1242" s="21" t="s">
        <v>2015</v>
      </c>
      <c r="AL1242" s="21" t="s">
        <v>4802</v>
      </c>
    </row>
    <row r="1243" spans="1:38" ht="15" customHeight="1">
      <c r="A1243" s="21">
        <v>159913</v>
      </c>
      <c r="B1243" s="21">
        <v>662258</v>
      </c>
      <c r="C1243" s="21" t="s">
        <v>276</v>
      </c>
      <c r="D1243" s="21" t="s">
        <v>2265</v>
      </c>
      <c r="E1243" s="21" t="s">
        <v>30</v>
      </c>
      <c r="F1243" s="21" t="s">
        <v>4873</v>
      </c>
      <c r="G1243" s="21" t="s">
        <v>2340</v>
      </c>
      <c r="H1243" s="21" t="s">
        <v>2341</v>
      </c>
      <c r="I1243" s="21" t="s">
        <v>2015</v>
      </c>
      <c r="J1243" s="21" t="s">
        <v>2342</v>
      </c>
      <c r="K1243" s="21" t="s">
        <v>1778</v>
      </c>
      <c r="L1243" s="21" t="s">
        <v>4324</v>
      </c>
      <c r="M1243" s="21"/>
      <c r="N1243" s="21" t="s">
        <v>4325</v>
      </c>
      <c r="O1243" s="21" t="s">
        <v>2345</v>
      </c>
      <c r="P1243" s="21" t="s">
        <v>4326</v>
      </c>
      <c r="Q1243" s="21">
        <v>462</v>
      </c>
      <c r="R1243" s="21">
        <v>0</v>
      </c>
      <c r="S1243" s="21">
        <v>0</v>
      </c>
      <c r="T1243" s="21">
        <v>462</v>
      </c>
      <c r="U1243" s="21">
        <v>1</v>
      </c>
      <c r="V1243" s="21">
        <v>0</v>
      </c>
      <c r="W1243" s="21">
        <v>1</v>
      </c>
      <c r="X1243" s="21" t="s">
        <v>2015</v>
      </c>
      <c r="Y1243" s="21" t="s">
        <v>2015</v>
      </c>
      <c r="Z1243" s="21" t="s">
        <v>2342</v>
      </c>
      <c r="AA1243" s="21" t="s">
        <v>2342</v>
      </c>
      <c r="AB1243" s="21" t="s">
        <v>2342</v>
      </c>
      <c r="AC1243" s="21" t="s">
        <v>2342</v>
      </c>
      <c r="AD1243" s="21" t="s">
        <v>2342</v>
      </c>
      <c r="AE1243" s="21" t="s">
        <v>2015</v>
      </c>
      <c r="AF1243" s="21" t="s">
        <v>2015</v>
      </c>
      <c r="AG1243" s="21" t="s">
        <v>2015</v>
      </c>
      <c r="AH1243" s="21" t="s">
        <v>2015</v>
      </c>
      <c r="AI1243" s="21" t="s">
        <v>2015</v>
      </c>
      <c r="AJ1243" s="21" t="s">
        <v>2015</v>
      </c>
      <c r="AK1243" s="21" t="s">
        <v>2015</v>
      </c>
      <c r="AL1243" s="21" t="s">
        <v>4802</v>
      </c>
    </row>
    <row r="1244" spans="1:38" ht="15" customHeight="1">
      <c r="A1244" s="21">
        <v>159913</v>
      </c>
      <c r="B1244" s="21">
        <v>662259</v>
      </c>
      <c r="C1244" s="21" t="s">
        <v>276</v>
      </c>
      <c r="D1244" s="21" t="s">
        <v>2265</v>
      </c>
      <c r="E1244" s="21" t="s">
        <v>30</v>
      </c>
      <c r="F1244" s="21" t="s">
        <v>4873</v>
      </c>
      <c r="G1244" s="21" t="s">
        <v>2340</v>
      </c>
      <c r="H1244" s="21" t="s">
        <v>2341</v>
      </c>
      <c r="I1244" s="21" t="s">
        <v>2015</v>
      </c>
      <c r="J1244" s="21" t="s">
        <v>2342</v>
      </c>
      <c r="K1244" s="21" t="s">
        <v>345</v>
      </c>
      <c r="L1244" s="21" t="s">
        <v>4327</v>
      </c>
      <c r="M1244" s="21"/>
      <c r="N1244" s="21" t="s">
        <v>4321</v>
      </c>
      <c r="O1244" s="21" t="s">
        <v>2345</v>
      </c>
      <c r="P1244" s="21" t="s">
        <v>4322</v>
      </c>
      <c r="Q1244" s="21">
        <v>612</v>
      </c>
      <c r="R1244" s="21">
        <v>0</v>
      </c>
      <c r="S1244" s="21">
        <v>0</v>
      </c>
      <c r="T1244" s="21">
        <v>612</v>
      </c>
      <c r="U1244" s="21">
        <v>1</v>
      </c>
      <c r="V1244" s="21">
        <v>0</v>
      </c>
      <c r="W1244" s="21">
        <v>1</v>
      </c>
      <c r="X1244" s="21" t="s">
        <v>2015</v>
      </c>
      <c r="Y1244" s="21" t="s">
        <v>2015</v>
      </c>
      <c r="Z1244" s="21" t="s">
        <v>2342</v>
      </c>
      <c r="AA1244" s="21" t="s">
        <v>2342</v>
      </c>
      <c r="AB1244" s="21" t="s">
        <v>2342</v>
      </c>
      <c r="AC1244" s="21" t="s">
        <v>2342</v>
      </c>
      <c r="AD1244" s="21" t="s">
        <v>2342</v>
      </c>
      <c r="AE1244" s="21" t="s">
        <v>2015</v>
      </c>
      <c r="AF1244" s="21" t="s">
        <v>2015</v>
      </c>
      <c r="AG1244" s="21" t="s">
        <v>2015</v>
      </c>
      <c r="AH1244" s="21" t="s">
        <v>2015</v>
      </c>
      <c r="AI1244" s="21" t="s">
        <v>2015</v>
      </c>
      <c r="AJ1244" s="21" t="s">
        <v>2015</v>
      </c>
      <c r="AK1244" s="21" t="s">
        <v>2015</v>
      </c>
      <c r="AL1244" s="21" t="s">
        <v>4802</v>
      </c>
    </row>
    <row r="1245" spans="1:38" ht="15" customHeight="1">
      <c r="A1245" s="21">
        <v>159914</v>
      </c>
      <c r="B1245" s="21">
        <v>662269</v>
      </c>
      <c r="C1245" s="21" t="s">
        <v>285</v>
      </c>
      <c r="D1245" s="21" t="s">
        <v>2274</v>
      </c>
      <c r="E1245" s="21" t="s">
        <v>30</v>
      </c>
      <c r="F1245" s="21" t="s">
        <v>4873</v>
      </c>
      <c r="G1245" s="21" t="s">
        <v>2340</v>
      </c>
      <c r="H1245" s="21" t="s">
        <v>2341</v>
      </c>
      <c r="I1245" s="21" t="s">
        <v>2015</v>
      </c>
      <c r="J1245" s="21" t="s">
        <v>2342</v>
      </c>
      <c r="K1245" s="21" t="s">
        <v>4788</v>
      </c>
      <c r="L1245" s="21" t="s">
        <v>4419</v>
      </c>
      <c r="M1245" s="21"/>
      <c r="N1245" s="21" t="s">
        <v>4420</v>
      </c>
      <c r="O1245" s="21" t="s">
        <v>2345</v>
      </c>
      <c r="P1245" s="21" t="s">
        <v>4421</v>
      </c>
      <c r="Q1245" s="21">
        <v>413</v>
      </c>
      <c r="R1245" s="21">
        <v>0</v>
      </c>
      <c r="S1245" s="21">
        <v>0</v>
      </c>
      <c r="T1245" s="21">
        <v>413</v>
      </c>
      <c r="U1245" s="21">
        <v>1</v>
      </c>
      <c r="V1245" s="21">
        <v>0</v>
      </c>
      <c r="W1245" s="21">
        <v>1</v>
      </c>
      <c r="X1245" s="21" t="s">
        <v>2342</v>
      </c>
      <c r="Y1245" s="21" t="s">
        <v>2015</v>
      </c>
      <c r="Z1245" s="21" t="s">
        <v>2015</v>
      </c>
      <c r="AA1245" s="21" t="s">
        <v>2015</v>
      </c>
      <c r="AB1245" s="21" t="s">
        <v>2015</v>
      </c>
      <c r="AC1245" s="21" t="s">
        <v>2015</v>
      </c>
      <c r="AD1245" s="21" t="s">
        <v>2015</v>
      </c>
      <c r="AE1245" s="21" t="s">
        <v>2015</v>
      </c>
      <c r="AF1245" s="21" t="s">
        <v>2015</v>
      </c>
      <c r="AG1245" s="21" t="s">
        <v>2015</v>
      </c>
      <c r="AH1245" s="21" t="s">
        <v>2342</v>
      </c>
      <c r="AI1245" s="21" t="s">
        <v>2342</v>
      </c>
      <c r="AJ1245" s="21" t="s">
        <v>2342</v>
      </c>
      <c r="AK1245" s="21" t="s">
        <v>2342</v>
      </c>
      <c r="AL1245" s="21" t="s">
        <v>4802</v>
      </c>
    </row>
    <row r="1246" spans="1:38" ht="15" customHeight="1">
      <c r="A1246" s="21">
        <v>159915</v>
      </c>
      <c r="B1246" s="21">
        <v>662270</v>
      </c>
      <c r="C1246" s="21" t="s">
        <v>126</v>
      </c>
      <c r="D1246" s="21" t="s">
        <v>2114</v>
      </c>
      <c r="E1246" s="21" t="s">
        <v>30</v>
      </c>
      <c r="F1246" s="21" t="s">
        <v>4873</v>
      </c>
      <c r="G1246" s="21" t="s">
        <v>2340</v>
      </c>
      <c r="H1246" s="21" t="s">
        <v>2341</v>
      </c>
      <c r="I1246" s="21" t="s">
        <v>2015</v>
      </c>
      <c r="J1246" s="21" t="s">
        <v>2342</v>
      </c>
      <c r="K1246" s="21" t="s">
        <v>4702</v>
      </c>
      <c r="L1246" s="21" t="s">
        <v>5051</v>
      </c>
      <c r="M1246" s="21"/>
      <c r="N1246" s="21" t="s">
        <v>3122</v>
      </c>
      <c r="O1246" s="21" t="s">
        <v>2345</v>
      </c>
      <c r="P1246" s="21" t="s">
        <v>3123</v>
      </c>
      <c r="Q1246" s="21">
        <v>255</v>
      </c>
      <c r="R1246" s="21">
        <v>0</v>
      </c>
      <c r="S1246" s="21">
        <v>42</v>
      </c>
      <c r="T1246" s="21">
        <v>297</v>
      </c>
      <c r="U1246" s="21">
        <v>0.85860000000000003</v>
      </c>
      <c r="V1246" s="21">
        <v>0</v>
      </c>
      <c r="W1246" s="21">
        <v>0.85860000000000003</v>
      </c>
      <c r="X1246" s="21" t="s">
        <v>2015</v>
      </c>
      <c r="Y1246" s="21" t="s">
        <v>2342</v>
      </c>
      <c r="Z1246" s="21" t="s">
        <v>2342</v>
      </c>
      <c r="AA1246" s="21" t="s">
        <v>2342</v>
      </c>
      <c r="AB1246" s="21" t="s">
        <v>2342</v>
      </c>
      <c r="AC1246" s="21" t="s">
        <v>2015</v>
      </c>
      <c r="AD1246" s="21" t="s">
        <v>2015</v>
      </c>
      <c r="AE1246" s="21" t="s">
        <v>2015</v>
      </c>
      <c r="AF1246" s="21" t="s">
        <v>2015</v>
      </c>
      <c r="AG1246" s="21" t="s">
        <v>2015</v>
      </c>
      <c r="AH1246" s="21" t="s">
        <v>2015</v>
      </c>
      <c r="AI1246" s="21" t="s">
        <v>2015</v>
      </c>
      <c r="AJ1246" s="21" t="s">
        <v>2015</v>
      </c>
      <c r="AK1246" s="21" t="s">
        <v>2015</v>
      </c>
      <c r="AL1246" s="21" t="s">
        <v>4802</v>
      </c>
    </row>
    <row r="1247" spans="1:38" ht="15" customHeight="1">
      <c r="A1247" s="21">
        <v>159915</v>
      </c>
      <c r="B1247" s="21">
        <v>662271</v>
      </c>
      <c r="C1247" s="21" t="s">
        <v>126</v>
      </c>
      <c r="D1247" s="21" t="s">
        <v>2114</v>
      </c>
      <c r="E1247" s="21" t="s">
        <v>30</v>
      </c>
      <c r="F1247" s="21" t="s">
        <v>4873</v>
      </c>
      <c r="G1247" s="21" t="s">
        <v>2340</v>
      </c>
      <c r="H1247" s="21" t="s">
        <v>2341</v>
      </c>
      <c r="I1247" s="21" t="s">
        <v>2015</v>
      </c>
      <c r="J1247" s="21" t="s">
        <v>2342</v>
      </c>
      <c r="K1247" s="21" t="s">
        <v>875</v>
      </c>
      <c r="L1247" s="21" t="s">
        <v>5052</v>
      </c>
      <c r="M1247" s="21"/>
      <c r="N1247" s="21" t="s">
        <v>3124</v>
      </c>
      <c r="O1247" s="21" t="s">
        <v>2345</v>
      </c>
      <c r="P1247" s="21" t="s">
        <v>3125</v>
      </c>
      <c r="Q1247" s="21">
        <v>232</v>
      </c>
      <c r="R1247" s="21">
        <v>0</v>
      </c>
      <c r="S1247" s="21">
        <v>7</v>
      </c>
      <c r="T1247" s="21">
        <v>239</v>
      </c>
      <c r="U1247" s="21">
        <v>0.97070000000000001</v>
      </c>
      <c r="V1247" s="21">
        <v>0</v>
      </c>
      <c r="W1247" s="21">
        <v>0.97070000000000001</v>
      </c>
      <c r="X1247" s="21" t="s">
        <v>2015</v>
      </c>
      <c r="Y1247" s="21" t="s">
        <v>2015</v>
      </c>
      <c r="Z1247" s="21" t="s">
        <v>2015</v>
      </c>
      <c r="AA1247" s="21" t="s">
        <v>2015</v>
      </c>
      <c r="AB1247" s="21" t="s">
        <v>2015</v>
      </c>
      <c r="AC1247" s="21" t="s">
        <v>2342</v>
      </c>
      <c r="AD1247" s="21" t="s">
        <v>2342</v>
      </c>
      <c r="AE1247" s="21" t="s">
        <v>2342</v>
      </c>
      <c r="AF1247" s="21" t="s">
        <v>2015</v>
      </c>
      <c r="AG1247" s="21" t="s">
        <v>2015</v>
      </c>
      <c r="AH1247" s="21" t="s">
        <v>2015</v>
      </c>
      <c r="AI1247" s="21" t="s">
        <v>2015</v>
      </c>
      <c r="AJ1247" s="21" t="s">
        <v>2015</v>
      </c>
      <c r="AK1247" s="21" t="s">
        <v>2015</v>
      </c>
      <c r="AL1247" s="21" t="s">
        <v>4802</v>
      </c>
    </row>
    <row r="1248" spans="1:38" ht="15" customHeight="1">
      <c r="A1248" s="21">
        <v>159915</v>
      </c>
      <c r="B1248" s="21">
        <v>662272</v>
      </c>
      <c r="C1248" s="21" t="s">
        <v>126</v>
      </c>
      <c r="D1248" s="21" t="s">
        <v>2114</v>
      </c>
      <c r="E1248" s="21" t="s">
        <v>30</v>
      </c>
      <c r="F1248" s="21" t="s">
        <v>4873</v>
      </c>
      <c r="G1248" s="21" t="s">
        <v>2340</v>
      </c>
      <c r="H1248" s="21" t="s">
        <v>2341</v>
      </c>
      <c r="I1248" s="21" t="s">
        <v>2015</v>
      </c>
      <c r="J1248" s="21" t="s">
        <v>2342</v>
      </c>
      <c r="K1248" s="21" t="s">
        <v>872</v>
      </c>
      <c r="L1248" s="21" t="s">
        <v>5457</v>
      </c>
      <c r="M1248" s="21"/>
      <c r="N1248" s="21" t="s">
        <v>3122</v>
      </c>
      <c r="O1248" s="21" t="s">
        <v>2345</v>
      </c>
      <c r="P1248" s="21" t="s">
        <v>3123</v>
      </c>
      <c r="Q1248" s="21">
        <v>267</v>
      </c>
      <c r="R1248" s="21">
        <v>0</v>
      </c>
      <c r="S1248" s="21">
        <v>68</v>
      </c>
      <c r="T1248" s="21">
        <v>335</v>
      </c>
      <c r="U1248" s="21">
        <v>0.79700000000000004</v>
      </c>
      <c r="V1248" s="21">
        <v>0</v>
      </c>
      <c r="W1248" s="21">
        <v>0.79700000000000004</v>
      </c>
      <c r="X1248" s="21" t="s">
        <v>2015</v>
      </c>
      <c r="Y1248" s="21" t="s">
        <v>2015</v>
      </c>
      <c r="Z1248" s="21" t="s">
        <v>2015</v>
      </c>
      <c r="AA1248" s="21" t="s">
        <v>2015</v>
      </c>
      <c r="AB1248" s="21" t="s">
        <v>2015</v>
      </c>
      <c r="AC1248" s="21" t="s">
        <v>2015</v>
      </c>
      <c r="AD1248" s="21" t="s">
        <v>2015</v>
      </c>
      <c r="AE1248" s="21" t="s">
        <v>2015</v>
      </c>
      <c r="AF1248" s="21" t="s">
        <v>2015</v>
      </c>
      <c r="AG1248" s="21" t="s">
        <v>2015</v>
      </c>
      <c r="AH1248" s="21" t="s">
        <v>2342</v>
      </c>
      <c r="AI1248" s="21" t="s">
        <v>2342</v>
      </c>
      <c r="AJ1248" s="21" t="s">
        <v>2342</v>
      </c>
      <c r="AK1248" s="21" t="s">
        <v>2342</v>
      </c>
      <c r="AL1248" s="21" t="s">
        <v>4802</v>
      </c>
    </row>
    <row r="1249" spans="1:38" ht="15" customHeight="1">
      <c r="A1249" s="21">
        <v>159918</v>
      </c>
      <c r="B1249" s="21">
        <v>662276</v>
      </c>
      <c r="C1249" s="21" t="s">
        <v>320</v>
      </c>
      <c r="D1249" s="21" t="s">
        <v>2309</v>
      </c>
      <c r="E1249" s="21" t="s">
        <v>30</v>
      </c>
      <c r="F1249" s="21" t="s">
        <v>4873</v>
      </c>
      <c r="G1249" s="21" t="s">
        <v>2340</v>
      </c>
      <c r="H1249" s="21" t="s">
        <v>2341</v>
      </c>
      <c r="I1249" s="21" t="s">
        <v>2015</v>
      </c>
      <c r="J1249" s="21" t="s">
        <v>2342</v>
      </c>
      <c r="K1249" s="21" t="s">
        <v>2011</v>
      </c>
      <c r="L1249" s="21" t="s">
        <v>5370</v>
      </c>
      <c r="M1249" s="21"/>
      <c r="N1249" s="21" t="s">
        <v>4647</v>
      </c>
      <c r="O1249" s="21" t="s">
        <v>2345</v>
      </c>
      <c r="P1249" s="21" t="s">
        <v>4648</v>
      </c>
      <c r="Q1249" s="21">
        <v>199</v>
      </c>
      <c r="R1249" s="21">
        <v>0</v>
      </c>
      <c r="S1249" s="21">
        <v>66</v>
      </c>
      <c r="T1249" s="21">
        <v>265</v>
      </c>
      <c r="U1249" s="21">
        <v>0.75090000000000001</v>
      </c>
      <c r="V1249" s="21">
        <v>0</v>
      </c>
      <c r="W1249" s="21">
        <v>0.75090000000000001</v>
      </c>
      <c r="X1249" s="21" t="s">
        <v>2342</v>
      </c>
      <c r="Y1249" s="21" t="s">
        <v>2342</v>
      </c>
      <c r="Z1249" s="21" t="s">
        <v>2342</v>
      </c>
      <c r="AA1249" s="21" t="s">
        <v>2342</v>
      </c>
      <c r="AB1249" s="21" t="s">
        <v>2015</v>
      </c>
      <c r="AC1249" s="21" t="s">
        <v>2015</v>
      </c>
      <c r="AD1249" s="21" t="s">
        <v>2015</v>
      </c>
      <c r="AE1249" s="21" t="s">
        <v>2015</v>
      </c>
      <c r="AF1249" s="21" t="s">
        <v>2015</v>
      </c>
      <c r="AG1249" s="21" t="s">
        <v>2015</v>
      </c>
      <c r="AH1249" s="21" t="s">
        <v>2015</v>
      </c>
      <c r="AI1249" s="21" t="s">
        <v>2015</v>
      </c>
      <c r="AJ1249" s="21" t="s">
        <v>2015</v>
      </c>
      <c r="AK1249" s="21" t="s">
        <v>2015</v>
      </c>
      <c r="AL1249" s="21" t="s">
        <v>4802</v>
      </c>
    </row>
    <row r="1250" spans="1:38" ht="15" customHeight="1">
      <c r="A1250" s="21">
        <v>159918</v>
      </c>
      <c r="B1250" s="21">
        <v>662277</v>
      </c>
      <c r="C1250" s="21" t="s">
        <v>320</v>
      </c>
      <c r="D1250" s="21" t="s">
        <v>2309</v>
      </c>
      <c r="E1250" s="21" t="s">
        <v>30</v>
      </c>
      <c r="F1250" s="21" t="s">
        <v>4873</v>
      </c>
      <c r="G1250" s="21" t="s">
        <v>2340</v>
      </c>
      <c r="H1250" s="21" t="s">
        <v>2341</v>
      </c>
      <c r="I1250" s="21" t="s">
        <v>2015</v>
      </c>
      <c r="J1250" s="21" t="s">
        <v>2342</v>
      </c>
      <c r="K1250" s="21" t="s">
        <v>2013</v>
      </c>
      <c r="L1250" s="21" t="s">
        <v>5372</v>
      </c>
      <c r="M1250" s="21"/>
      <c r="N1250" s="21" t="s">
        <v>4647</v>
      </c>
      <c r="O1250" s="21" t="s">
        <v>2345</v>
      </c>
      <c r="P1250" s="21" t="s">
        <v>4648</v>
      </c>
      <c r="Q1250" s="21">
        <v>202</v>
      </c>
      <c r="R1250" s="21">
        <v>0</v>
      </c>
      <c r="S1250" s="21">
        <v>62</v>
      </c>
      <c r="T1250" s="21">
        <v>264</v>
      </c>
      <c r="U1250" s="21">
        <v>0.76519999999999999</v>
      </c>
      <c r="V1250" s="21">
        <v>0</v>
      </c>
      <c r="W1250" s="21">
        <v>0.76519999999999999</v>
      </c>
      <c r="X1250" s="21" t="s">
        <v>2015</v>
      </c>
      <c r="Y1250" s="21" t="s">
        <v>2015</v>
      </c>
      <c r="Z1250" s="21" t="s">
        <v>2015</v>
      </c>
      <c r="AA1250" s="21" t="s">
        <v>2015</v>
      </c>
      <c r="AB1250" s="21" t="s">
        <v>2342</v>
      </c>
      <c r="AC1250" s="21" t="s">
        <v>2342</v>
      </c>
      <c r="AD1250" s="21" t="s">
        <v>2342</v>
      </c>
      <c r="AE1250" s="21" t="s">
        <v>2015</v>
      </c>
      <c r="AF1250" s="21" t="s">
        <v>2015</v>
      </c>
      <c r="AG1250" s="21" t="s">
        <v>2015</v>
      </c>
      <c r="AH1250" s="21" t="s">
        <v>2015</v>
      </c>
      <c r="AI1250" s="21" t="s">
        <v>2015</v>
      </c>
      <c r="AJ1250" s="21" t="s">
        <v>2015</v>
      </c>
      <c r="AK1250" s="21" t="s">
        <v>2015</v>
      </c>
      <c r="AL1250" s="21" t="s">
        <v>4802</v>
      </c>
    </row>
    <row r="1251" spans="1:38" ht="15" customHeight="1">
      <c r="A1251" s="21">
        <v>159918</v>
      </c>
      <c r="B1251" s="21">
        <v>662278</v>
      </c>
      <c r="C1251" s="21" t="s">
        <v>320</v>
      </c>
      <c r="D1251" s="21" t="s">
        <v>2309</v>
      </c>
      <c r="E1251" s="21" t="s">
        <v>30</v>
      </c>
      <c r="F1251" s="21" t="s">
        <v>4873</v>
      </c>
      <c r="G1251" s="21" t="s">
        <v>2340</v>
      </c>
      <c r="H1251" s="21" t="s">
        <v>2341</v>
      </c>
      <c r="I1251" s="21" t="s">
        <v>2015</v>
      </c>
      <c r="J1251" s="21" t="s">
        <v>2342</v>
      </c>
      <c r="K1251" s="21" t="s">
        <v>2014</v>
      </c>
      <c r="L1251" s="21" t="s">
        <v>4649</v>
      </c>
      <c r="M1251" s="21"/>
      <c r="N1251" s="21" t="s">
        <v>4647</v>
      </c>
      <c r="O1251" s="21" t="s">
        <v>2345</v>
      </c>
      <c r="P1251" s="21" t="s">
        <v>4648</v>
      </c>
      <c r="Q1251" s="21">
        <v>206</v>
      </c>
      <c r="R1251" s="21">
        <v>0</v>
      </c>
      <c r="S1251" s="21">
        <v>106</v>
      </c>
      <c r="T1251" s="21">
        <v>312</v>
      </c>
      <c r="U1251" s="21">
        <v>0.6603</v>
      </c>
      <c r="V1251" s="21">
        <v>0</v>
      </c>
      <c r="W1251" s="21">
        <v>0.6603</v>
      </c>
      <c r="X1251" s="21" t="s">
        <v>2015</v>
      </c>
      <c r="Y1251" s="21" t="s">
        <v>2015</v>
      </c>
      <c r="Z1251" s="21" t="s">
        <v>2015</v>
      </c>
      <c r="AA1251" s="21" t="s">
        <v>2015</v>
      </c>
      <c r="AB1251" s="21" t="s">
        <v>2015</v>
      </c>
      <c r="AC1251" s="21" t="s">
        <v>2015</v>
      </c>
      <c r="AD1251" s="21" t="s">
        <v>2015</v>
      </c>
      <c r="AE1251" s="21" t="s">
        <v>2342</v>
      </c>
      <c r="AF1251" s="21" t="s">
        <v>2342</v>
      </c>
      <c r="AG1251" s="21" t="s">
        <v>2342</v>
      </c>
      <c r="AH1251" s="21" t="s">
        <v>2015</v>
      </c>
      <c r="AI1251" s="21" t="s">
        <v>2015</v>
      </c>
      <c r="AJ1251" s="21" t="s">
        <v>2015</v>
      </c>
      <c r="AK1251" s="21" t="s">
        <v>2015</v>
      </c>
      <c r="AL1251" s="21" t="s">
        <v>4802</v>
      </c>
    </row>
    <row r="1252" spans="1:38" ht="15" customHeight="1">
      <c r="A1252" s="21">
        <v>159918</v>
      </c>
      <c r="B1252" s="21">
        <v>662279</v>
      </c>
      <c r="C1252" s="21" t="s">
        <v>320</v>
      </c>
      <c r="D1252" s="21" t="s">
        <v>2309</v>
      </c>
      <c r="E1252" s="21" t="s">
        <v>30</v>
      </c>
      <c r="F1252" s="21" t="s">
        <v>4873</v>
      </c>
      <c r="G1252" s="21" t="s">
        <v>2340</v>
      </c>
      <c r="H1252" s="21" t="s">
        <v>2341</v>
      </c>
      <c r="I1252" s="21" t="s">
        <v>2015</v>
      </c>
      <c r="J1252" s="21" t="s">
        <v>2342</v>
      </c>
      <c r="K1252" s="21" t="s">
        <v>2012</v>
      </c>
      <c r="L1252" s="21" t="s">
        <v>5371</v>
      </c>
      <c r="M1252" s="21"/>
      <c r="N1252" s="21" t="s">
        <v>4647</v>
      </c>
      <c r="O1252" s="21" t="s">
        <v>2345</v>
      </c>
      <c r="P1252" s="21" t="s">
        <v>4648</v>
      </c>
      <c r="Q1252" s="21">
        <v>246</v>
      </c>
      <c r="R1252" s="21">
        <v>0</v>
      </c>
      <c r="S1252" s="21">
        <v>183</v>
      </c>
      <c r="T1252" s="21">
        <v>429</v>
      </c>
      <c r="U1252" s="21">
        <v>0.57340000000000002</v>
      </c>
      <c r="V1252" s="21">
        <v>0</v>
      </c>
      <c r="W1252" s="21">
        <v>0.57340000000000002</v>
      </c>
      <c r="X1252" s="21" t="s">
        <v>2015</v>
      </c>
      <c r="Y1252" s="21" t="s">
        <v>2015</v>
      </c>
      <c r="Z1252" s="21" t="s">
        <v>2015</v>
      </c>
      <c r="AA1252" s="21" t="s">
        <v>2015</v>
      </c>
      <c r="AB1252" s="21" t="s">
        <v>2015</v>
      </c>
      <c r="AC1252" s="21" t="s">
        <v>2015</v>
      </c>
      <c r="AD1252" s="21" t="s">
        <v>2015</v>
      </c>
      <c r="AE1252" s="21" t="s">
        <v>2015</v>
      </c>
      <c r="AF1252" s="21" t="s">
        <v>2015</v>
      </c>
      <c r="AG1252" s="21" t="s">
        <v>2015</v>
      </c>
      <c r="AH1252" s="21" t="s">
        <v>2342</v>
      </c>
      <c r="AI1252" s="21" t="s">
        <v>2342</v>
      </c>
      <c r="AJ1252" s="21" t="s">
        <v>2342</v>
      </c>
      <c r="AK1252" s="21" t="s">
        <v>2342</v>
      </c>
      <c r="AL1252" s="21" t="s">
        <v>4802</v>
      </c>
    </row>
    <row r="1253" spans="1:38" ht="15" customHeight="1">
      <c r="A1253" s="21">
        <v>159919</v>
      </c>
      <c r="B1253" s="21">
        <v>662285</v>
      </c>
      <c r="C1253" s="21" t="s">
        <v>299</v>
      </c>
      <c r="D1253" s="21" t="s">
        <v>2288</v>
      </c>
      <c r="E1253" s="21" t="s">
        <v>30</v>
      </c>
      <c r="F1253" s="21" t="s">
        <v>4873</v>
      </c>
      <c r="G1253" s="21" t="s">
        <v>2340</v>
      </c>
      <c r="H1253" s="21" t="s">
        <v>2341</v>
      </c>
      <c r="I1253" s="21" t="s">
        <v>2015</v>
      </c>
      <c r="J1253" s="21" t="s">
        <v>2342</v>
      </c>
      <c r="K1253" s="21" t="s">
        <v>1920</v>
      </c>
      <c r="L1253" s="21" t="s">
        <v>5342</v>
      </c>
      <c r="M1253" s="21"/>
      <c r="N1253" s="21" t="s">
        <v>4523</v>
      </c>
      <c r="O1253" s="21" t="s">
        <v>2345</v>
      </c>
      <c r="P1253" s="21" t="s">
        <v>4524</v>
      </c>
      <c r="Q1253" s="21">
        <v>85</v>
      </c>
      <c r="R1253" s="21">
        <v>0</v>
      </c>
      <c r="S1253" s="21">
        <v>0</v>
      </c>
      <c r="T1253" s="21">
        <v>85</v>
      </c>
      <c r="U1253" s="21">
        <v>1</v>
      </c>
      <c r="V1253" s="21">
        <v>0</v>
      </c>
      <c r="W1253" s="21">
        <v>1</v>
      </c>
      <c r="X1253" s="21" t="s">
        <v>2015</v>
      </c>
      <c r="Y1253" s="21" t="s">
        <v>2015</v>
      </c>
      <c r="Z1253" s="21" t="s">
        <v>2015</v>
      </c>
      <c r="AA1253" s="21" t="s">
        <v>2015</v>
      </c>
      <c r="AB1253" s="21" t="s">
        <v>2015</v>
      </c>
      <c r="AC1253" s="21" t="s">
        <v>2015</v>
      </c>
      <c r="AD1253" s="21" t="s">
        <v>2015</v>
      </c>
      <c r="AE1253" s="21" t="s">
        <v>2015</v>
      </c>
      <c r="AF1253" s="21" t="s">
        <v>2015</v>
      </c>
      <c r="AG1253" s="21" t="s">
        <v>2015</v>
      </c>
      <c r="AH1253" s="21" t="s">
        <v>2342</v>
      </c>
      <c r="AI1253" s="21" t="s">
        <v>2342</v>
      </c>
      <c r="AJ1253" s="21" t="s">
        <v>2342</v>
      </c>
      <c r="AK1253" s="21" t="s">
        <v>2342</v>
      </c>
      <c r="AL1253" s="21" t="s">
        <v>4802</v>
      </c>
    </row>
    <row r="1254" spans="1:38" ht="15" customHeight="1">
      <c r="A1254" s="21">
        <v>159958</v>
      </c>
      <c r="B1254" s="21">
        <v>662286</v>
      </c>
      <c r="C1254" s="21" t="s">
        <v>307</v>
      </c>
      <c r="D1254" s="21" t="s">
        <v>2296</v>
      </c>
      <c r="E1254" s="21" t="s">
        <v>30</v>
      </c>
      <c r="F1254" s="21" t="s">
        <v>4873</v>
      </c>
      <c r="G1254" s="21" t="s">
        <v>2340</v>
      </c>
      <c r="H1254" s="21" t="s">
        <v>2341</v>
      </c>
      <c r="I1254" s="21" t="s">
        <v>2015</v>
      </c>
      <c r="J1254" s="21" t="s">
        <v>2342</v>
      </c>
      <c r="K1254" s="21" t="s">
        <v>1959</v>
      </c>
      <c r="L1254" s="21" t="s">
        <v>4576</v>
      </c>
      <c r="M1254" s="21"/>
      <c r="N1254" s="21" t="s">
        <v>30</v>
      </c>
      <c r="O1254" s="21" t="s">
        <v>2345</v>
      </c>
      <c r="P1254" s="21" t="s">
        <v>4574</v>
      </c>
      <c r="Q1254" s="21">
        <v>276</v>
      </c>
      <c r="R1254" s="21">
        <v>0</v>
      </c>
      <c r="S1254" s="21">
        <v>86</v>
      </c>
      <c r="T1254" s="21">
        <v>362</v>
      </c>
      <c r="U1254" s="21">
        <v>0.76239999999999997</v>
      </c>
      <c r="V1254" s="21">
        <v>0</v>
      </c>
      <c r="W1254" s="21">
        <v>0.76239999999999997</v>
      </c>
      <c r="X1254" s="21" t="s">
        <v>2015</v>
      </c>
      <c r="Y1254" s="21" t="s">
        <v>2342</v>
      </c>
      <c r="Z1254" s="21" t="s">
        <v>2342</v>
      </c>
      <c r="AA1254" s="21" t="s">
        <v>2342</v>
      </c>
      <c r="AB1254" s="21" t="s">
        <v>2342</v>
      </c>
      <c r="AC1254" s="21" t="s">
        <v>2342</v>
      </c>
      <c r="AD1254" s="21" t="s">
        <v>2342</v>
      </c>
      <c r="AE1254" s="21" t="s">
        <v>2015</v>
      </c>
      <c r="AF1254" s="21" t="s">
        <v>2015</v>
      </c>
      <c r="AG1254" s="21" t="s">
        <v>2015</v>
      </c>
      <c r="AH1254" s="21" t="s">
        <v>2015</v>
      </c>
      <c r="AI1254" s="21" t="s">
        <v>2015</v>
      </c>
      <c r="AJ1254" s="21" t="s">
        <v>2015</v>
      </c>
      <c r="AK1254" s="21" t="s">
        <v>2015</v>
      </c>
      <c r="AL1254" s="21" t="s">
        <v>4802</v>
      </c>
    </row>
    <row r="1255" spans="1:38" ht="15" customHeight="1">
      <c r="A1255" s="21">
        <v>159958</v>
      </c>
      <c r="B1255" s="21">
        <v>662287</v>
      </c>
      <c r="C1255" s="21" t="s">
        <v>307</v>
      </c>
      <c r="D1255" s="21" t="s">
        <v>2296</v>
      </c>
      <c r="E1255" s="21" t="s">
        <v>30</v>
      </c>
      <c r="F1255" s="21" t="s">
        <v>4873</v>
      </c>
      <c r="G1255" s="21" t="s">
        <v>2340</v>
      </c>
      <c r="H1255" s="21" t="s">
        <v>2341</v>
      </c>
      <c r="I1255" s="21" t="s">
        <v>2015</v>
      </c>
      <c r="J1255" s="21" t="s">
        <v>2342</v>
      </c>
      <c r="K1255" s="21" t="s">
        <v>1960</v>
      </c>
      <c r="L1255" s="21" t="s">
        <v>4576</v>
      </c>
      <c r="M1255" s="21"/>
      <c r="N1255" s="21" t="s">
        <v>30</v>
      </c>
      <c r="O1255" s="21" t="s">
        <v>2345</v>
      </c>
      <c r="P1255" s="21" t="s">
        <v>4574</v>
      </c>
      <c r="Q1255" s="21">
        <v>115</v>
      </c>
      <c r="R1255" s="21">
        <v>31</v>
      </c>
      <c r="S1255" s="21">
        <v>273</v>
      </c>
      <c r="T1255" s="21">
        <v>419</v>
      </c>
      <c r="U1255" s="21">
        <v>0.27450000000000002</v>
      </c>
      <c r="V1255" s="21">
        <v>7.3999999999999996E-2</v>
      </c>
      <c r="W1255" s="21">
        <v>0.34839999999999999</v>
      </c>
      <c r="X1255" s="21" t="s">
        <v>2015</v>
      </c>
      <c r="Y1255" s="21" t="s">
        <v>2342</v>
      </c>
      <c r="Z1255" s="21" t="s">
        <v>2342</v>
      </c>
      <c r="AA1255" s="21" t="s">
        <v>2342</v>
      </c>
      <c r="AB1255" s="21" t="s">
        <v>2342</v>
      </c>
      <c r="AC1255" s="21" t="s">
        <v>2342</v>
      </c>
      <c r="AD1255" s="21" t="s">
        <v>2342</v>
      </c>
      <c r="AE1255" s="21" t="s">
        <v>2015</v>
      </c>
      <c r="AF1255" s="21" t="s">
        <v>2015</v>
      </c>
      <c r="AG1255" s="21" t="s">
        <v>2015</v>
      </c>
      <c r="AH1255" s="21" t="s">
        <v>2015</v>
      </c>
      <c r="AI1255" s="21" t="s">
        <v>2015</v>
      </c>
      <c r="AJ1255" s="21" t="s">
        <v>2015</v>
      </c>
      <c r="AK1255" s="21" t="s">
        <v>2015</v>
      </c>
      <c r="AL1255" s="21" t="s">
        <v>4803</v>
      </c>
    </row>
    <row r="1256" spans="1:38" ht="15" customHeight="1">
      <c r="A1256" s="21">
        <v>159958</v>
      </c>
      <c r="B1256" s="21">
        <v>662288</v>
      </c>
      <c r="C1256" s="21" t="s">
        <v>307</v>
      </c>
      <c r="D1256" s="21" t="s">
        <v>2296</v>
      </c>
      <c r="E1256" s="21" t="s">
        <v>30</v>
      </c>
      <c r="F1256" s="21" t="s">
        <v>4873</v>
      </c>
      <c r="G1256" s="21" t="s">
        <v>2340</v>
      </c>
      <c r="H1256" s="21" t="s">
        <v>2341</v>
      </c>
      <c r="I1256" s="21" t="s">
        <v>2015</v>
      </c>
      <c r="J1256" s="21" t="s">
        <v>2342</v>
      </c>
      <c r="K1256" s="21" t="s">
        <v>520</v>
      </c>
      <c r="L1256" s="21" t="s">
        <v>4576</v>
      </c>
      <c r="M1256" s="21"/>
      <c r="N1256" s="21" t="s">
        <v>30</v>
      </c>
      <c r="O1256" s="21" t="s">
        <v>2345</v>
      </c>
      <c r="P1256" s="21" t="s">
        <v>4574</v>
      </c>
      <c r="Q1256" s="21">
        <v>83</v>
      </c>
      <c r="R1256" s="21">
        <v>39</v>
      </c>
      <c r="S1256" s="21">
        <v>276</v>
      </c>
      <c r="T1256" s="21">
        <v>398</v>
      </c>
      <c r="U1256" s="21">
        <v>0.20849999999999999</v>
      </c>
      <c r="V1256" s="21">
        <v>9.8000000000000004E-2</v>
      </c>
      <c r="W1256" s="21">
        <v>0.30649999999999999</v>
      </c>
      <c r="X1256" s="21" t="s">
        <v>2015</v>
      </c>
      <c r="Y1256" s="21" t="s">
        <v>2342</v>
      </c>
      <c r="Z1256" s="21" t="s">
        <v>2342</v>
      </c>
      <c r="AA1256" s="21" t="s">
        <v>2342</v>
      </c>
      <c r="AB1256" s="21" t="s">
        <v>2342</v>
      </c>
      <c r="AC1256" s="21" t="s">
        <v>2342</v>
      </c>
      <c r="AD1256" s="21" t="s">
        <v>2342</v>
      </c>
      <c r="AE1256" s="21" t="s">
        <v>2015</v>
      </c>
      <c r="AF1256" s="21" t="s">
        <v>2015</v>
      </c>
      <c r="AG1256" s="21" t="s">
        <v>2015</v>
      </c>
      <c r="AH1256" s="21" t="s">
        <v>2015</v>
      </c>
      <c r="AI1256" s="21" t="s">
        <v>2015</v>
      </c>
      <c r="AJ1256" s="21" t="s">
        <v>2015</v>
      </c>
      <c r="AK1256" s="21" t="s">
        <v>2015</v>
      </c>
      <c r="AL1256" s="21" t="s">
        <v>4803</v>
      </c>
    </row>
    <row r="1257" spans="1:38" ht="15" customHeight="1">
      <c r="A1257" s="21">
        <v>159958</v>
      </c>
      <c r="B1257" s="21">
        <v>662289</v>
      </c>
      <c r="C1257" s="21" t="s">
        <v>307</v>
      </c>
      <c r="D1257" s="21" t="s">
        <v>2296</v>
      </c>
      <c r="E1257" s="21" t="s">
        <v>30</v>
      </c>
      <c r="F1257" s="21" t="s">
        <v>4873</v>
      </c>
      <c r="G1257" s="21" t="s">
        <v>2340</v>
      </c>
      <c r="H1257" s="21" t="s">
        <v>2341</v>
      </c>
      <c r="I1257" s="21" t="s">
        <v>2015</v>
      </c>
      <c r="J1257" s="21" t="s">
        <v>2342</v>
      </c>
      <c r="K1257" s="21" t="s">
        <v>1961</v>
      </c>
      <c r="L1257" s="21" t="s">
        <v>4576</v>
      </c>
      <c r="M1257" s="21"/>
      <c r="N1257" s="21" t="s">
        <v>30</v>
      </c>
      <c r="O1257" s="21" t="s">
        <v>2345</v>
      </c>
      <c r="P1257" s="21" t="s">
        <v>4574</v>
      </c>
      <c r="Q1257" s="21">
        <v>136</v>
      </c>
      <c r="R1257" s="21">
        <v>0</v>
      </c>
      <c r="S1257" s="21">
        <v>98</v>
      </c>
      <c r="T1257" s="21">
        <v>234</v>
      </c>
      <c r="U1257" s="21">
        <v>0.58120000000000005</v>
      </c>
      <c r="V1257" s="21">
        <v>0</v>
      </c>
      <c r="W1257" s="21">
        <v>0.58120000000000005</v>
      </c>
      <c r="X1257" s="21" t="s">
        <v>2015</v>
      </c>
      <c r="Y1257" s="21" t="s">
        <v>2342</v>
      </c>
      <c r="Z1257" s="21" t="s">
        <v>2342</v>
      </c>
      <c r="AA1257" s="21" t="s">
        <v>2342</v>
      </c>
      <c r="AB1257" s="21" t="s">
        <v>2342</v>
      </c>
      <c r="AC1257" s="21" t="s">
        <v>2342</v>
      </c>
      <c r="AD1257" s="21" t="s">
        <v>2342</v>
      </c>
      <c r="AE1257" s="21" t="s">
        <v>2015</v>
      </c>
      <c r="AF1257" s="21" t="s">
        <v>2015</v>
      </c>
      <c r="AG1257" s="21" t="s">
        <v>2015</v>
      </c>
      <c r="AH1257" s="21" t="s">
        <v>2015</v>
      </c>
      <c r="AI1257" s="21" t="s">
        <v>2015</v>
      </c>
      <c r="AJ1257" s="21" t="s">
        <v>2015</v>
      </c>
      <c r="AK1257" s="21" t="s">
        <v>2015</v>
      </c>
      <c r="AL1257" s="21" t="s">
        <v>4802</v>
      </c>
    </row>
    <row r="1258" spans="1:38" ht="15" customHeight="1">
      <c r="A1258" s="21">
        <v>159958</v>
      </c>
      <c r="B1258" s="21">
        <v>662290</v>
      </c>
      <c r="C1258" s="21" t="s">
        <v>307</v>
      </c>
      <c r="D1258" s="21" t="s">
        <v>2296</v>
      </c>
      <c r="E1258" s="21" t="s">
        <v>30</v>
      </c>
      <c r="F1258" s="21" t="s">
        <v>4873</v>
      </c>
      <c r="G1258" s="21" t="s">
        <v>2340</v>
      </c>
      <c r="H1258" s="21" t="s">
        <v>2341</v>
      </c>
      <c r="I1258" s="21" t="s">
        <v>2015</v>
      </c>
      <c r="J1258" s="21" t="s">
        <v>2342</v>
      </c>
      <c r="K1258" s="21" t="s">
        <v>1962</v>
      </c>
      <c r="L1258" s="21" t="s">
        <v>4576</v>
      </c>
      <c r="M1258" s="21"/>
      <c r="N1258" s="21" t="s">
        <v>30</v>
      </c>
      <c r="O1258" s="21" t="s">
        <v>2345</v>
      </c>
      <c r="P1258" s="21" t="s">
        <v>4574</v>
      </c>
      <c r="Q1258" s="21">
        <v>366</v>
      </c>
      <c r="R1258" s="21">
        <v>0</v>
      </c>
      <c r="S1258" s="21">
        <v>130</v>
      </c>
      <c r="T1258" s="21">
        <v>496</v>
      </c>
      <c r="U1258" s="21">
        <v>0.7379</v>
      </c>
      <c r="V1258" s="21">
        <v>0</v>
      </c>
      <c r="W1258" s="21">
        <v>0.7379</v>
      </c>
      <c r="X1258" s="21" t="s">
        <v>2015</v>
      </c>
      <c r="Y1258" s="21" t="s">
        <v>2342</v>
      </c>
      <c r="Z1258" s="21" t="s">
        <v>2342</v>
      </c>
      <c r="AA1258" s="21" t="s">
        <v>2342</v>
      </c>
      <c r="AB1258" s="21" t="s">
        <v>2342</v>
      </c>
      <c r="AC1258" s="21" t="s">
        <v>2342</v>
      </c>
      <c r="AD1258" s="21" t="s">
        <v>2342</v>
      </c>
      <c r="AE1258" s="21" t="s">
        <v>2015</v>
      </c>
      <c r="AF1258" s="21" t="s">
        <v>2015</v>
      </c>
      <c r="AG1258" s="21" t="s">
        <v>2015</v>
      </c>
      <c r="AH1258" s="21" t="s">
        <v>2015</v>
      </c>
      <c r="AI1258" s="21" t="s">
        <v>2015</v>
      </c>
      <c r="AJ1258" s="21" t="s">
        <v>2015</v>
      </c>
      <c r="AK1258" s="21" t="s">
        <v>2015</v>
      </c>
      <c r="AL1258" s="21" t="s">
        <v>4802</v>
      </c>
    </row>
    <row r="1259" spans="1:38" ht="15" customHeight="1">
      <c r="A1259" s="21">
        <v>159958</v>
      </c>
      <c r="B1259" s="21">
        <v>662291</v>
      </c>
      <c r="C1259" s="21" t="s">
        <v>307</v>
      </c>
      <c r="D1259" s="21" t="s">
        <v>2296</v>
      </c>
      <c r="E1259" s="21" t="s">
        <v>30</v>
      </c>
      <c r="F1259" s="21" t="s">
        <v>4873</v>
      </c>
      <c r="G1259" s="21" t="s">
        <v>2340</v>
      </c>
      <c r="H1259" s="21" t="s">
        <v>2341</v>
      </c>
      <c r="I1259" s="21" t="s">
        <v>2015</v>
      </c>
      <c r="J1259" s="21" t="s">
        <v>2342</v>
      </c>
      <c r="K1259" s="21" t="s">
        <v>1964</v>
      </c>
      <c r="L1259" s="21" t="s">
        <v>4576</v>
      </c>
      <c r="M1259" s="21"/>
      <c r="N1259" s="21" t="s">
        <v>30</v>
      </c>
      <c r="O1259" s="21" t="s">
        <v>2345</v>
      </c>
      <c r="P1259" s="21" t="s">
        <v>4574</v>
      </c>
      <c r="Q1259" s="21">
        <v>306</v>
      </c>
      <c r="R1259" s="21">
        <v>0</v>
      </c>
      <c r="S1259" s="21">
        <v>154</v>
      </c>
      <c r="T1259" s="21">
        <v>460</v>
      </c>
      <c r="U1259" s="21">
        <v>0.66520000000000001</v>
      </c>
      <c r="V1259" s="21">
        <v>0</v>
      </c>
      <c r="W1259" s="21">
        <v>0.66520000000000001</v>
      </c>
      <c r="X1259" s="21" t="s">
        <v>2015</v>
      </c>
      <c r="Y1259" s="21" t="s">
        <v>2342</v>
      </c>
      <c r="Z1259" s="21" t="s">
        <v>2342</v>
      </c>
      <c r="AA1259" s="21" t="s">
        <v>2342</v>
      </c>
      <c r="AB1259" s="21" t="s">
        <v>2342</v>
      </c>
      <c r="AC1259" s="21" t="s">
        <v>2342</v>
      </c>
      <c r="AD1259" s="21" t="s">
        <v>2342</v>
      </c>
      <c r="AE1259" s="21" t="s">
        <v>2015</v>
      </c>
      <c r="AF1259" s="21" t="s">
        <v>2015</v>
      </c>
      <c r="AG1259" s="21" t="s">
        <v>2015</v>
      </c>
      <c r="AH1259" s="21" t="s">
        <v>2015</v>
      </c>
      <c r="AI1259" s="21" t="s">
        <v>2015</v>
      </c>
      <c r="AJ1259" s="21" t="s">
        <v>2015</v>
      </c>
      <c r="AK1259" s="21" t="s">
        <v>2015</v>
      </c>
      <c r="AL1259" s="21" t="s">
        <v>4802</v>
      </c>
    </row>
    <row r="1260" spans="1:38" ht="15" customHeight="1">
      <c r="A1260" s="21">
        <v>159958</v>
      </c>
      <c r="B1260" s="21">
        <v>662293</v>
      </c>
      <c r="C1260" s="21" t="s">
        <v>307</v>
      </c>
      <c r="D1260" s="21" t="s">
        <v>2296</v>
      </c>
      <c r="E1260" s="21" t="s">
        <v>30</v>
      </c>
      <c r="F1260" s="21" t="s">
        <v>4873</v>
      </c>
      <c r="G1260" s="21" t="s">
        <v>2340</v>
      </c>
      <c r="H1260" s="21" t="s">
        <v>2341</v>
      </c>
      <c r="I1260" s="21" t="s">
        <v>2015</v>
      </c>
      <c r="J1260" s="21" t="s">
        <v>2342</v>
      </c>
      <c r="K1260" s="21" t="s">
        <v>5357</v>
      </c>
      <c r="L1260" s="21" t="s">
        <v>4576</v>
      </c>
      <c r="M1260" s="21"/>
      <c r="N1260" s="21" t="s">
        <v>30</v>
      </c>
      <c r="O1260" s="21" t="s">
        <v>2345</v>
      </c>
      <c r="P1260" s="21" t="s">
        <v>4574</v>
      </c>
      <c r="Q1260" s="21">
        <v>700</v>
      </c>
      <c r="R1260" s="21">
        <v>0</v>
      </c>
      <c r="S1260" s="21">
        <v>503</v>
      </c>
      <c r="T1260" s="21">
        <v>1203</v>
      </c>
      <c r="U1260" s="21">
        <v>0.58189999999999997</v>
      </c>
      <c r="V1260" s="21">
        <v>0</v>
      </c>
      <c r="W1260" s="21">
        <v>0.58189999999999997</v>
      </c>
      <c r="X1260" s="21" t="s">
        <v>2015</v>
      </c>
      <c r="Y1260" s="21" t="s">
        <v>2015</v>
      </c>
      <c r="Z1260" s="21" t="s">
        <v>2015</v>
      </c>
      <c r="AA1260" s="21" t="s">
        <v>2015</v>
      </c>
      <c r="AB1260" s="21" t="s">
        <v>2015</v>
      </c>
      <c r="AC1260" s="21" t="s">
        <v>2015</v>
      </c>
      <c r="AD1260" s="21" t="s">
        <v>2015</v>
      </c>
      <c r="AE1260" s="21" t="s">
        <v>2342</v>
      </c>
      <c r="AF1260" s="21" t="s">
        <v>2342</v>
      </c>
      <c r="AG1260" s="21" t="s">
        <v>2342</v>
      </c>
      <c r="AH1260" s="21" t="s">
        <v>2015</v>
      </c>
      <c r="AI1260" s="21" t="s">
        <v>2015</v>
      </c>
      <c r="AJ1260" s="21" t="s">
        <v>2015</v>
      </c>
      <c r="AK1260" s="21" t="s">
        <v>2015</v>
      </c>
      <c r="AL1260" s="21" t="s">
        <v>4802</v>
      </c>
    </row>
    <row r="1261" spans="1:38" ht="15" customHeight="1">
      <c r="A1261" s="21">
        <v>159958</v>
      </c>
      <c r="B1261" s="21">
        <v>662294</v>
      </c>
      <c r="C1261" s="21" t="s">
        <v>307</v>
      </c>
      <c r="D1261" s="21" t="s">
        <v>2296</v>
      </c>
      <c r="E1261" s="21" t="s">
        <v>30</v>
      </c>
      <c r="F1261" s="21" t="s">
        <v>4873</v>
      </c>
      <c r="G1261" s="21" t="s">
        <v>2340</v>
      </c>
      <c r="H1261" s="21" t="s">
        <v>2341</v>
      </c>
      <c r="I1261" s="21" t="s">
        <v>2015</v>
      </c>
      <c r="J1261" s="21" t="s">
        <v>2342</v>
      </c>
      <c r="K1261" s="21" t="s">
        <v>1963</v>
      </c>
      <c r="L1261" s="21" t="s">
        <v>4575</v>
      </c>
      <c r="M1261" s="21"/>
      <c r="N1261" s="21" t="s">
        <v>30</v>
      </c>
      <c r="O1261" s="21" t="s">
        <v>2345</v>
      </c>
      <c r="P1261" s="21" t="s">
        <v>4574</v>
      </c>
      <c r="Q1261" s="21">
        <v>455</v>
      </c>
      <c r="R1261" s="21">
        <v>143</v>
      </c>
      <c r="S1261" s="21">
        <v>921</v>
      </c>
      <c r="T1261" s="21">
        <v>1519</v>
      </c>
      <c r="U1261" s="21">
        <v>0.29949999999999999</v>
      </c>
      <c r="V1261" s="21">
        <v>9.4100000000000003E-2</v>
      </c>
      <c r="W1261" s="21">
        <v>0.39369999999999999</v>
      </c>
      <c r="X1261" s="21" t="s">
        <v>2015</v>
      </c>
      <c r="Y1261" s="21" t="s">
        <v>2015</v>
      </c>
      <c r="Z1261" s="21" t="s">
        <v>2015</v>
      </c>
      <c r="AA1261" s="21" t="s">
        <v>2015</v>
      </c>
      <c r="AB1261" s="21" t="s">
        <v>2015</v>
      </c>
      <c r="AC1261" s="21" t="s">
        <v>2015</v>
      </c>
      <c r="AD1261" s="21" t="s">
        <v>2015</v>
      </c>
      <c r="AE1261" s="21" t="s">
        <v>2015</v>
      </c>
      <c r="AF1261" s="21" t="s">
        <v>2015</v>
      </c>
      <c r="AG1261" s="21" t="s">
        <v>2015</v>
      </c>
      <c r="AH1261" s="21" t="s">
        <v>2342</v>
      </c>
      <c r="AI1261" s="21" t="s">
        <v>2342</v>
      </c>
      <c r="AJ1261" s="21" t="s">
        <v>2342</v>
      </c>
      <c r="AK1261" s="21" t="s">
        <v>2342</v>
      </c>
      <c r="AL1261" s="21" t="s">
        <v>4803</v>
      </c>
    </row>
    <row r="1262" spans="1:38" ht="15" customHeight="1">
      <c r="A1262" s="21">
        <v>159188</v>
      </c>
      <c r="B1262" s="21">
        <v>662295</v>
      </c>
      <c r="C1262" s="21" t="s">
        <v>178</v>
      </c>
      <c r="D1262" s="21" t="s">
        <v>2166</v>
      </c>
      <c r="E1262" s="21" t="s">
        <v>30</v>
      </c>
      <c r="F1262" s="21" t="s">
        <v>4873</v>
      </c>
      <c r="G1262" s="21" t="s">
        <v>2340</v>
      </c>
      <c r="H1262" s="21" t="s">
        <v>2341</v>
      </c>
      <c r="I1262" s="21" t="s">
        <v>2015</v>
      </c>
      <c r="J1262" s="21" t="s">
        <v>2342</v>
      </c>
      <c r="K1262" s="21" t="s">
        <v>1172</v>
      </c>
      <c r="L1262" s="21" t="s">
        <v>5494</v>
      </c>
      <c r="M1262" s="21" t="s">
        <v>3532</v>
      </c>
      <c r="N1262" s="21" t="s">
        <v>3533</v>
      </c>
      <c r="O1262" s="21" t="s">
        <v>2345</v>
      </c>
      <c r="P1262" s="21" t="s">
        <v>3534</v>
      </c>
      <c r="Q1262" s="21">
        <v>476</v>
      </c>
      <c r="R1262" s="21">
        <v>0</v>
      </c>
      <c r="S1262" s="21">
        <v>0</v>
      </c>
      <c r="T1262" s="21">
        <v>476</v>
      </c>
      <c r="U1262" s="21">
        <v>1</v>
      </c>
      <c r="V1262" s="21">
        <v>0</v>
      </c>
      <c r="W1262" s="21">
        <v>1</v>
      </c>
      <c r="X1262" s="21" t="s">
        <v>2342</v>
      </c>
      <c r="Y1262" s="21" t="s">
        <v>2342</v>
      </c>
      <c r="Z1262" s="21" t="s">
        <v>2342</v>
      </c>
      <c r="AA1262" s="21" t="s">
        <v>2342</v>
      </c>
      <c r="AB1262" s="21" t="s">
        <v>2342</v>
      </c>
      <c r="AC1262" s="21" t="s">
        <v>2342</v>
      </c>
      <c r="AD1262" s="21" t="s">
        <v>2342</v>
      </c>
      <c r="AE1262" s="21" t="s">
        <v>2342</v>
      </c>
      <c r="AF1262" s="21" t="s">
        <v>2015</v>
      </c>
      <c r="AG1262" s="21" t="s">
        <v>2015</v>
      </c>
      <c r="AH1262" s="21" t="s">
        <v>2015</v>
      </c>
      <c r="AI1262" s="21" t="s">
        <v>2015</v>
      </c>
      <c r="AJ1262" s="21" t="s">
        <v>2015</v>
      </c>
      <c r="AK1262" s="21" t="s">
        <v>2015</v>
      </c>
      <c r="AL1262" s="21" t="s">
        <v>4802</v>
      </c>
    </row>
    <row r="1263" spans="1:38" ht="15" customHeight="1">
      <c r="A1263" s="21">
        <v>159188</v>
      </c>
      <c r="B1263" s="21">
        <v>662297</v>
      </c>
      <c r="C1263" s="21" t="s">
        <v>178</v>
      </c>
      <c r="D1263" s="21" t="s">
        <v>2166</v>
      </c>
      <c r="E1263" s="21" t="s">
        <v>30</v>
      </c>
      <c r="F1263" s="21" t="s">
        <v>4873</v>
      </c>
      <c r="G1263" s="21" t="s">
        <v>2340</v>
      </c>
      <c r="H1263" s="21" t="s">
        <v>2341</v>
      </c>
      <c r="I1263" s="21" t="s">
        <v>2015</v>
      </c>
      <c r="J1263" s="21" t="s">
        <v>2342</v>
      </c>
      <c r="K1263" s="21" t="s">
        <v>1174</v>
      </c>
      <c r="L1263" s="21" t="s">
        <v>3538</v>
      </c>
      <c r="M1263" s="21" t="s">
        <v>3535</v>
      </c>
      <c r="N1263" s="21" t="s">
        <v>3537</v>
      </c>
      <c r="O1263" s="21" t="s">
        <v>2345</v>
      </c>
      <c r="P1263" s="21" t="s">
        <v>3534</v>
      </c>
      <c r="Q1263" s="21">
        <v>268</v>
      </c>
      <c r="R1263" s="21">
        <v>0</v>
      </c>
      <c r="S1263" s="21">
        <v>0</v>
      </c>
      <c r="T1263" s="21">
        <v>268</v>
      </c>
      <c r="U1263" s="21">
        <v>1</v>
      </c>
      <c r="V1263" s="21">
        <v>0</v>
      </c>
      <c r="W1263" s="21">
        <v>1</v>
      </c>
      <c r="X1263" s="21" t="s">
        <v>2015</v>
      </c>
      <c r="Y1263" s="21" t="s">
        <v>2015</v>
      </c>
      <c r="Z1263" s="21" t="s">
        <v>2015</v>
      </c>
      <c r="AA1263" s="21" t="s">
        <v>2015</v>
      </c>
      <c r="AB1263" s="21" t="s">
        <v>2015</v>
      </c>
      <c r="AC1263" s="21" t="s">
        <v>2015</v>
      </c>
      <c r="AD1263" s="21" t="s">
        <v>2015</v>
      </c>
      <c r="AE1263" s="21" t="s">
        <v>2015</v>
      </c>
      <c r="AF1263" s="21" t="s">
        <v>2015</v>
      </c>
      <c r="AG1263" s="21" t="s">
        <v>2015</v>
      </c>
      <c r="AH1263" s="21" t="s">
        <v>2342</v>
      </c>
      <c r="AI1263" s="21" t="s">
        <v>2342</v>
      </c>
      <c r="AJ1263" s="21" t="s">
        <v>2342</v>
      </c>
      <c r="AK1263" s="21" t="s">
        <v>2342</v>
      </c>
      <c r="AL1263" s="21" t="s">
        <v>4802</v>
      </c>
    </row>
    <row r="1264" spans="1:38" ht="15" customHeight="1">
      <c r="A1264" s="21">
        <v>159923</v>
      </c>
      <c r="B1264" s="21">
        <v>662301</v>
      </c>
      <c r="C1264" s="21" t="s">
        <v>203</v>
      </c>
      <c r="D1264" s="21" t="s">
        <v>2191</v>
      </c>
      <c r="E1264" s="21" t="s">
        <v>31</v>
      </c>
      <c r="F1264" s="21" t="s">
        <v>4874</v>
      </c>
      <c r="G1264" s="21" t="s">
        <v>2340</v>
      </c>
      <c r="H1264" s="21" t="s">
        <v>2341</v>
      </c>
      <c r="I1264" s="21" t="s">
        <v>2015</v>
      </c>
      <c r="J1264" s="21" t="s">
        <v>2342</v>
      </c>
      <c r="K1264" s="21" t="s">
        <v>4734</v>
      </c>
      <c r="L1264" s="21" t="s">
        <v>3722</v>
      </c>
      <c r="M1264" s="21"/>
      <c r="N1264" s="21" t="s">
        <v>2814</v>
      </c>
      <c r="O1264" s="21" t="s">
        <v>2345</v>
      </c>
      <c r="P1264" s="21" t="s">
        <v>3117</v>
      </c>
      <c r="Q1264" s="21">
        <v>236</v>
      </c>
      <c r="R1264" s="21">
        <v>0</v>
      </c>
      <c r="S1264" s="21">
        <v>88</v>
      </c>
      <c r="T1264" s="21">
        <v>324</v>
      </c>
      <c r="U1264" s="21">
        <v>0.72840000000000005</v>
      </c>
      <c r="V1264" s="21">
        <v>0</v>
      </c>
      <c r="W1264" s="21">
        <v>0.72840000000000005</v>
      </c>
      <c r="X1264" s="21" t="s">
        <v>2015</v>
      </c>
      <c r="Y1264" s="21" t="s">
        <v>2342</v>
      </c>
      <c r="Z1264" s="21" t="s">
        <v>2342</v>
      </c>
      <c r="AA1264" s="21" t="s">
        <v>2342</v>
      </c>
      <c r="AB1264" s="21" t="s">
        <v>2342</v>
      </c>
      <c r="AC1264" s="21" t="s">
        <v>2342</v>
      </c>
      <c r="AD1264" s="21" t="s">
        <v>2342</v>
      </c>
      <c r="AE1264" s="21" t="s">
        <v>2015</v>
      </c>
      <c r="AF1264" s="21" t="s">
        <v>2015</v>
      </c>
      <c r="AG1264" s="21" t="s">
        <v>2015</v>
      </c>
      <c r="AH1264" s="21" t="s">
        <v>2015</v>
      </c>
      <c r="AI1264" s="21" t="s">
        <v>2015</v>
      </c>
      <c r="AJ1264" s="21" t="s">
        <v>2015</v>
      </c>
      <c r="AK1264" s="21" t="s">
        <v>2015</v>
      </c>
      <c r="AL1264" s="21" t="s">
        <v>4802</v>
      </c>
    </row>
    <row r="1265" spans="1:38" ht="15" customHeight="1">
      <c r="A1265" s="21">
        <v>159923</v>
      </c>
      <c r="B1265" s="21">
        <v>662302</v>
      </c>
      <c r="C1265" s="21" t="s">
        <v>203</v>
      </c>
      <c r="D1265" s="21" t="s">
        <v>2191</v>
      </c>
      <c r="E1265" s="21" t="s">
        <v>31</v>
      </c>
      <c r="F1265" s="21" t="s">
        <v>4874</v>
      </c>
      <c r="G1265" s="21" t="s">
        <v>2340</v>
      </c>
      <c r="H1265" s="21" t="s">
        <v>2341</v>
      </c>
      <c r="I1265" s="21" t="s">
        <v>2015</v>
      </c>
      <c r="J1265" s="21" t="s">
        <v>2342</v>
      </c>
      <c r="K1265" s="21" t="s">
        <v>451</v>
      </c>
      <c r="L1265" s="21" t="s">
        <v>3718</v>
      </c>
      <c r="M1265" s="21"/>
      <c r="N1265" s="21" t="s">
        <v>2814</v>
      </c>
      <c r="O1265" s="21" t="s">
        <v>2345</v>
      </c>
      <c r="P1265" s="21" t="s">
        <v>3715</v>
      </c>
      <c r="Q1265" s="21">
        <v>51</v>
      </c>
      <c r="R1265" s="21">
        <v>7</v>
      </c>
      <c r="S1265" s="21">
        <v>422</v>
      </c>
      <c r="T1265" s="21">
        <v>480</v>
      </c>
      <c r="U1265" s="21">
        <v>0.10630000000000001</v>
      </c>
      <c r="V1265" s="21">
        <v>1.46E-2</v>
      </c>
      <c r="W1265" s="21">
        <v>0.1208</v>
      </c>
      <c r="X1265" s="21" t="s">
        <v>2015</v>
      </c>
      <c r="Y1265" s="21" t="s">
        <v>2342</v>
      </c>
      <c r="Z1265" s="21" t="s">
        <v>2342</v>
      </c>
      <c r="AA1265" s="21" t="s">
        <v>2342</v>
      </c>
      <c r="AB1265" s="21" t="s">
        <v>2342</v>
      </c>
      <c r="AC1265" s="21" t="s">
        <v>2342</v>
      </c>
      <c r="AD1265" s="21" t="s">
        <v>2342</v>
      </c>
      <c r="AE1265" s="21" t="s">
        <v>2015</v>
      </c>
      <c r="AF1265" s="21" t="s">
        <v>2015</v>
      </c>
      <c r="AG1265" s="21" t="s">
        <v>2015</v>
      </c>
      <c r="AH1265" s="21" t="s">
        <v>2015</v>
      </c>
      <c r="AI1265" s="21" t="s">
        <v>2015</v>
      </c>
      <c r="AJ1265" s="21" t="s">
        <v>2015</v>
      </c>
      <c r="AK1265" s="21" t="s">
        <v>2015</v>
      </c>
      <c r="AL1265" s="21" t="s">
        <v>4803</v>
      </c>
    </row>
    <row r="1266" spans="1:38" ht="15" customHeight="1">
      <c r="A1266" s="21">
        <v>159923</v>
      </c>
      <c r="B1266" s="21">
        <v>662303</v>
      </c>
      <c r="C1266" s="21" t="s">
        <v>203</v>
      </c>
      <c r="D1266" s="21" t="s">
        <v>2191</v>
      </c>
      <c r="E1266" s="21" t="s">
        <v>31</v>
      </c>
      <c r="F1266" s="21" t="s">
        <v>4874</v>
      </c>
      <c r="G1266" s="21" t="s">
        <v>2340</v>
      </c>
      <c r="H1266" s="21" t="s">
        <v>2341</v>
      </c>
      <c r="I1266" s="21" t="s">
        <v>2015</v>
      </c>
      <c r="J1266" s="21" t="s">
        <v>2342</v>
      </c>
      <c r="K1266" s="21" t="s">
        <v>700</v>
      </c>
      <c r="L1266" s="21" t="s">
        <v>3723</v>
      </c>
      <c r="M1266" s="21"/>
      <c r="N1266" s="21" t="s">
        <v>2814</v>
      </c>
      <c r="O1266" s="21" t="s">
        <v>2345</v>
      </c>
      <c r="P1266" s="21" t="s">
        <v>3715</v>
      </c>
      <c r="Q1266" s="21">
        <v>54</v>
      </c>
      <c r="R1266" s="21">
        <v>9</v>
      </c>
      <c r="S1266" s="21">
        <v>207</v>
      </c>
      <c r="T1266" s="21">
        <v>270</v>
      </c>
      <c r="U1266" s="21">
        <v>0.2</v>
      </c>
      <c r="V1266" s="21">
        <v>3.3300000000000003E-2</v>
      </c>
      <c r="W1266" s="21">
        <v>0.23330000000000001</v>
      </c>
      <c r="X1266" s="21" t="s">
        <v>2015</v>
      </c>
      <c r="Y1266" s="21" t="s">
        <v>2342</v>
      </c>
      <c r="Z1266" s="21" t="s">
        <v>2342</v>
      </c>
      <c r="AA1266" s="21" t="s">
        <v>2342</v>
      </c>
      <c r="AB1266" s="21" t="s">
        <v>2342</v>
      </c>
      <c r="AC1266" s="21" t="s">
        <v>2342</v>
      </c>
      <c r="AD1266" s="21" t="s">
        <v>2342</v>
      </c>
      <c r="AE1266" s="21" t="s">
        <v>2015</v>
      </c>
      <c r="AF1266" s="21" t="s">
        <v>2015</v>
      </c>
      <c r="AG1266" s="21" t="s">
        <v>2015</v>
      </c>
      <c r="AH1266" s="21" t="s">
        <v>2015</v>
      </c>
      <c r="AI1266" s="21" t="s">
        <v>2015</v>
      </c>
      <c r="AJ1266" s="21" t="s">
        <v>2015</v>
      </c>
      <c r="AK1266" s="21" t="s">
        <v>2015</v>
      </c>
      <c r="AL1266" s="21" t="s">
        <v>4803</v>
      </c>
    </row>
    <row r="1267" spans="1:38" ht="15" customHeight="1">
      <c r="A1267" s="21">
        <v>159923</v>
      </c>
      <c r="B1267" s="21">
        <v>662304</v>
      </c>
      <c r="C1267" s="21" t="s">
        <v>203</v>
      </c>
      <c r="D1267" s="21" t="s">
        <v>2191</v>
      </c>
      <c r="E1267" s="21" t="s">
        <v>31</v>
      </c>
      <c r="F1267" s="21" t="s">
        <v>4874</v>
      </c>
      <c r="G1267" s="21" t="s">
        <v>2340</v>
      </c>
      <c r="H1267" s="21" t="s">
        <v>2341</v>
      </c>
      <c r="I1267" s="21" t="s">
        <v>2015</v>
      </c>
      <c r="J1267" s="21" t="s">
        <v>2342</v>
      </c>
      <c r="K1267" s="21" t="s">
        <v>1321</v>
      </c>
      <c r="L1267" s="21" t="s">
        <v>3725</v>
      </c>
      <c r="M1267" s="21"/>
      <c r="N1267" s="21" t="s">
        <v>2814</v>
      </c>
      <c r="O1267" s="21" t="s">
        <v>2345</v>
      </c>
      <c r="P1267" s="21" t="s">
        <v>3715</v>
      </c>
      <c r="Q1267" s="21">
        <v>58</v>
      </c>
      <c r="R1267" s="21">
        <v>11</v>
      </c>
      <c r="S1267" s="21">
        <v>208</v>
      </c>
      <c r="T1267" s="21">
        <v>277</v>
      </c>
      <c r="U1267" s="21">
        <v>0.2094</v>
      </c>
      <c r="V1267" s="21">
        <v>3.9699999999999999E-2</v>
      </c>
      <c r="W1267" s="21">
        <v>0.24909999999999999</v>
      </c>
      <c r="X1267" s="21" t="s">
        <v>2342</v>
      </c>
      <c r="Y1267" s="21" t="s">
        <v>2342</v>
      </c>
      <c r="Z1267" s="21" t="s">
        <v>2342</v>
      </c>
      <c r="AA1267" s="21" t="s">
        <v>2342</v>
      </c>
      <c r="AB1267" s="21" t="s">
        <v>2342</v>
      </c>
      <c r="AC1267" s="21" t="s">
        <v>2342</v>
      </c>
      <c r="AD1267" s="21" t="s">
        <v>2342</v>
      </c>
      <c r="AE1267" s="21" t="s">
        <v>2015</v>
      </c>
      <c r="AF1267" s="21" t="s">
        <v>2015</v>
      </c>
      <c r="AG1267" s="21" t="s">
        <v>2015</v>
      </c>
      <c r="AH1267" s="21" t="s">
        <v>2015</v>
      </c>
      <c r="AI1267" s="21" t="s">
        <v>2015</v>
      </c>
      <c r="AJ1267" s="21" t="s">
        <v>2015</v>
      </c>
      <c r="AK1267" s="21" t="s">
        <v>2015</v>
      </c>
      <c r="AL1267" s="21" t="s">
        <v>4803</v>
      </c>
    </row>
    <row r="1268" spans="1:38" ht="15" customHeight="1">
      <c r="A1268" s="21">
        <v>159923</v>
      </c>
      <c r="B1268" s="21">
        <v>662306</v>
      </c>
      <c r="C1268" s="21" t="s">
        <v>203</v>
      </c>
      <c r="D1268" s="21" t="s">
        <v>2191</v>
      </c>
      <c r="E1268" s="21" t="s">
        <v>31</v>
      </c>
      <c r="F1268" s="21" t="s">
        <v>4874</v>
      </c>
      <c r="G1268" s="21" t="s">
        <v>2340</v>
      </c>
      <c r="H1268" s="21" t="s">
        <v>2341</v>
      </c>
      <c r="I1268" s="21" t="s">
        <v>2015</v>
      </c>
      <c r="J1268" s="21" t="s">
        <v>2342</v>
      </c>
      <c r="K1268" s="21" t="s">
        <v>1319</v>
      </c>
      <c r="L1268" s="21" t="s">
        <v>3720</v>
      </c>
      <c r="M1268" s="21"/>
      <c r="N1268" s="21" t="s">
        <v>2814</v>
      </c>
      <c r="O1268" s="21" t="s">
        <v>2345</v>
      </c>
      <c r="P1268" s="21" t="s">
        <v>3117</v>
      </c>
      <c r="Q1268" s="21">
        <v>249</v>
      </c>
      <c r="R1268" s="21">
        <v>0</v>
      </c>
      <c r="S1268" s="21">
        <v>199</v>
      </c>
      <c r="T1268" s="21">
        <v>448</v>
      </c>
      <c r="U1268" s="21">
        <v>0.55579999999999996</v>
      </c>
      <c r="V1268" s="21">
        <v>0</v>
      </c>
      <c r="W1268" s="21">
        <v>0.55579999999999996</v>
      </c>
      <c r="X1268" s="21" t="s">
        <v>2015</v>
      </c>
      <c r="Y1268" s="21" t="s">
        <v>2015</v>
      </c>
      <c r="Z1268" s="21" t="s">
        <v>2015</v>
      </c>
      <c r="AA1268" s="21" t="s">
        <v>2015</v>
      </c>
      <c r="AB1268" s="21" t="s">
        <v>2015</v>
      </c>
      <c r="AC1268" s="21" t="s">
        <v>2015</v>
      </c>
      <c r="AD1268" s="21" t="s">
        <v>2015</v>
      </c>
      <c r="AE1268" s="21" t="s">
        <v>2342</v>
      </c>
      <c r="AF1268" s="21" t="s">
        <v>2342</v>
      </c>
      <c r="AG1268" s="21" t="s">
        <v>2342</v>
      </c>
      <c r="AH1268" s="21" t="s">
        <v>2015</v>
      </c>
      <c r="AI1268" s="21" t="s">
        <v>2015</v>
      </c>
      <c r="AJ1268" s="21" t="s">
        <v>2015</v>
      </c>
      <c r="AK1268" s="21" t="s">
        <v>2015</v>
      </c>
      <c r="AL1268" s="21" t="s">
        <v>4802</v>
      </c>
    </row>
    <row r="1269" spans="1:38" ht="15" customHeight="1">
      <c r="A1269" s="21">
        <v>159923</v>
      </c>
      <c r="B1269" s="21">
        <v>662307</v>
      </c>
      <c r="C1269" s="21" t="s">
        <v>203</v>
      </c>
      <c r="D1269" s="21" t="s">
        <v>2191</v>
      </c>
      <c r="E1269" s="21" t="s">
        <v>31</v>
      </c>
      <c r="F1269" s="21" t="s">
        <v>4874</v>
      </c>
      <c r="G1269" s="21" t="s">
        <v>2340</v>
      </c>
      <c r="H1269" s="21" t="s">
        <v>2341</v>
      </c>
      <c r="I1269" s="21" t="s">
        <v>2015</v>
      </c>
      <c r="J1269" s="21" t="s">
        <v>2342</v>
      </c>
      <c r="K1269" s="21" t="s">
        <v>1327</v>
      </c>
      <c r="L1269" s="21" t="s">
        <v>3733</v>
      </c>
      <c r="M1269" s="21"/>
      <c r="N1269" s="21" t="s">
        <v>2814</v>
      </c>
      <c r="O1269" s="21" t="s">
        <v>2345</v>
      </c>
      <c r="P1269" s="21" t="s">
        <v>3715</v>
      </c>
      <c r="Q1269" s="21">
        <v>95</v>
      </c>
      <c r="R1269" s="21">
        <v>36</v>
      </c>
      <c r="S1269" s="21">
        <v>627</v>
      </c>
      <c r="T1269" s="21">
        <v>758</v>
      </c>
      <c r="U1269" s="21">
        <v>0.12529999999999999</v>
      </c>
      <c r="V1269" s="21">
        <v>4.7500000000000001E-2</v>
      </c>
      <c r="W1269" s="21">
        <v>0.17280000000000001</v>
      </c>
      <c r="X1269" s="21" t="s">
        <v>2015</v>
      </c>
      <c r="Y1269" s="21" t="s">
        <v>2015</v>
      </c>
      <c r="Z1269" s="21" t="s">
        <v>2015</v>
      </c>
      <c r="AA1269" s="21" t="s">
        <v>2015</v>
      </c>
      <c r="AB1269" s="21" t="s">
        <v>2015</v>
      </c>
      <c r="AC1269" s="21" t="s">
        <v>2015</v>
      </c>
      <c r="AD1269" s="21" t="s">
        <v>2015</v>
      </c>
      <c r="AE1269" s="21" t="s">
        <v>2342</v>
      </c>
      <c r="AF1269" s="21" t="s">
        <v>2342</v>
      </c>
      <c r="AG1269" s="21" t="s">
        <v>2342</v>
      </c>
      <c r="AH1269" s="21" t="s">
        <v>2015</v>
      </c>
      <c r="AI1269" s="21" t="s">
        <v>2015</v>
      </c>
      <c r="AJ1269" s="21" t="s">
        <v>2015</v>
      </c>
      <c r="AK1269" s="21" t="s">
        <v>2015</v>
      </c>
      <c r="AL1269" s="21" t="s">
        <v>4803</v>
      </c>
    </row>
    <row r="1270" spans="1:38" ht="15" customHeight="1">
      <c r="A1270" s="21">
        <v>159923</v>
      </c>
      <c r="B1270" s="21">
        <v>662308</v>
      </c>
      <c r="C1270" s="21" t="s">
        <v>203</v>
      </c>
      <c r="D1270" s="21" t="s">
        <v>2191</v>
      </c>
      <c r="E1270" s="21" t="s">
        <v>31</v>
      </c>
      <c r="F1270" s="21" t="s">
        <v>4874</v>
      </c>
      <c r="G1270" s="21" t="s">
        <v>2340</v>
      </c>
      <c r="H1270" s="21" t="s">
        <v>2341</v>
      </c>
      <c r="I1270" s="21" t="s">
        <v>2015</v>
      </c>
      <c r="J1270" s="21" t="s">
        <v>2342</v>
      </c>
      <c r="K1270" s="21" t="s">
        <v>1323</v>
      </c>
      <c r="L1270" s="21" t="s">
        <v>3727</v>
      </c>
      <c r="M1270" s="21"/>
      <c r="N1270" s="21" t="s">
        <v>2814</v>
      </c>
      <c r="O1270" s="21" t="s">
        <v>2345</v>
      </c>
      <c r="P1270" s="21" t="s">
        <v>3715</v>
      </c>
      <c r="Q1270" s="21">
        <v>225</v>
      </c>
      <c r="R1270" s="21">
        <v>71</v>
      </c>
      <c r="S1270" s="21">
        <v>1581</v>
      </c>
      <c r="T1270" s="21">
        <v>1877</v>
      </c>
      <c r="U1270" s="21">
        <v>0.11990000000000001</v>
      </c>
      <c r="V1270" s="21">
        <v>3.78E-2</v>
      </c>
      <c r="W1270" s="21">
        <v>0.15770000000000001</v>
      </c>
      <c r="X1270" s="21" t="s">
        <v>2015</v>
      </c>
      <c r="Y1270" s="21" t="s">
        <v>2015</v>
      </c>
      <c r="Z1270" s="21" t="s">
        <v>2015</v>
      </c>
      <c r="AA1270" s="21" t="s">
        <v>2015</v>
      </c>
      <c r="AB1270" s="21" t="s">
        <v>2015</v>
      </c>
      <c r="AC1270" s="21" t="s">
        <v>2015</v>
      </c>
      <c r="AD1270" s="21" t="s">
        <v>2015</v>
      </c>
      <c r="AE1270" s="21" t="s">
        <v>2015</v>
      </c>
      <c r="AF1270" s="21" t="s">
        <v>2015</v>
      </c>
      <c r="AG1270" s="21" t="s">
        <v>2015</v>
      </c>
      <c r="AH1270" s="21" t="s">
        <v>2342</v>
      </c>
      <c r="AI1270" s="21" t="s">
        <v>2342</v>
      </c>
      <c r="AJ1270" s="21" t="s">
        <v>2342</v>
      </c>
      <c r="AK1270" s="21" t="s">
        <v>2342</v>
      </c>
      <c r="AL1270" s="21" t="s">
        <v>4803</v>
      </c>
    </row>
    <row r="1271" spans="1:38" ht="15" customHeight="1">
      <c r="A1271" s="21">
        <v>159923</v>
      </c>
      <c r="B1271" s="21">
        <v>662309</v>
      </c>
      <c r="C1271" s="21" t="s">
        <v>203</v>
      </c>
      <c r="D1271" s="21" t="s">
        <v>2191</v>
      </c>
      <c r="E1271" s="21" t="s">
        <v>31</v>
      </c>
      <c r="F1271" s="21" t="s">
        <v>4874</v>
      </c>
      <c r="G1271" s="21" t="s">
        <v>2340</v>
      </c>
      <c r="H1271" s="21" t="s">
        <v>2341</v>
      </c>
      <c r="I1271" s="21" t="s">
        <v>2015</v>
      </c>
      <c r="J1271" s="21" t="s">
        <v>2342</v>
      </c>
      <c r="K1271" s="21" t="s">
        <v>4733</v>
      </c>
      <c r="L1271" s="21" t="s">
        <v>3714</v>
      </c>
      <c r="M1271" s="21"/>
      <c r="N1271" s="21" t="s">
        <v>2814</v>
      </c>
      <c r="O1271" s="21" t="s">
        <v>2345</v>
      </c>
      <c r="P1271" s="21" t="s">
        <v>3715</v>
      </c>
      <c r="Q1271" s="21">
        <v>40</v>
      </c>
      <c r="R1271" s="21">
        <v>10</v>
      </c>
      <c r="S1271" s="21">
        <v>126</v>
      </c>
      <c r="T1271" s="21">
        <v>176</v>
      </c>
      <c r="U1271" s="21">
        <v>0.2273</v>
      </c>
      <c r="V1271" s="21">
        <v>5.6800000000000003E-2</v>
      </c>
      <c r="W1271" s="21">
        <v>0.28410000000000002</v>
      </c>
      <c r="X1271" s="21" t="s">
        <v>2015</v>
      </c>
      <c r="Y1271" s="21" t="s">
        <v>2015</v>
      </c>
      <c r="Z1271" s="21" t="s">
        <v>2015</v>
      </c>
      <c r="AA1271" s="21" t="s">
        <v>2015</v>
      </c>
      <c r="AB1271" s="21" t="s">
        <v>2015</v>
      </c>
      <c r="AC1271" s="21" t="s">
        <v>2015</v>
      </c>
      <c r="AD1271" s="21" t="s">
        <v>2015</v>
      </c>
      <c r="AE1271" s="21" t="s">
        <v>2015</v>
      </c>
      <c r="AF1271" s="21" t="s">
        <v>2015</v>
      </c>
      <c r="AG1271" s="21" t="s">
        <v>2015</v>
      </c>
      <c r="AH1271" s="21" t="s">
        <v>2342</v>
      </c>
      <c r="AI1271" s="21" t="s">
        <v>2342</v>
      </c>
      <c r="AJ1271" s="21" t="s">
        <v>2342</v>
      </c>
      <c r="AK1271" s="21" t="s">
        <v>2342</v>
      </c>
      <c r="AL1271" s="21" t="s">
        <v>4803</v>
      </c>
    </row>
    <row r="1272" spans="1:38" ht="15" customHeight="1">
      <c r="A1272" s="21">
        <v>159888</v>
      </c>
      <c r="B1272" s="21">
        <v>662313</v>
      </c>
      <c r="C1272" s="21" t="s">
        <v>277</v>
      </c>
      <c r="D1272" s="21" t="s">
        <v>2266</v>
      </c>
      <c r="E1272" s="21" t="s">
        <v>12</v>
      </c>
      <c r="F1272" s="21" t="s">
        <v>4863</v>
      </c>
      <c r="G1272" s="21" t="s">
        <v>2340</v>
      </c>
      <c r="H1272" s="21" t="s">
        <v>2341</v>
      </c>
      <c r="I1272" s="21" t="s">
        <v>2015</v>
      </c>
      <c r="J1272" s="21" t="s">
        <v>2342</v>
      </c>
      <c r="K1272" s="21" t="s">
        <v>1811</v>
      </c>
      <c r="L1272" s="21" t="s">
        <v>4380</v>
      </c>
      <c r="M1272" s="21"/>
      <c r="N1272" s="21" t="s">
        <v>2501</v>
      </c>
      <c r="O1272" s="21" t="s">
        <v>2345</v>
      </c>
      <c r="P1272" s="21" t="s">
        <v>4368</v>
      </c>
      <c r="Q1272" s="21">
        <v>71</v>
      </c>
      <c r="R1272" s="21">
        <v>0</v>
      </c>
      <c r="S1272" s="21">
        <v>373</v>
      </c>
      <c r="T1272" s="21">
        <v>444</v>
      </c>
      <c r="U1272" s="21">
        <v>0.15989999999999999</v>
      </c>
      <c r="V1272" s="21">
        <v>0</v>
      </c>
      <c r="W1272" s="21">
        <v>0.15989999999999999</v>
      </c>
      <c r="X1272" s="21" t="s">
        <v>2015</v>
      </c>
      <c r="Y1272" s="21" t="s">
        <v>2342</v>
      </c>
      <c r="Z1272" s="21" t="s">
        <v>2342</v>
      </c>
      <c r="AA1272" s="21" t="s">
        <v>2342</v>
      </c>
      <c r="AB1272" s="21" t="s">
        <v>2342</v>
      </c>
      <c r="AC1272" s="21" t="s">
        <v>2342</v>
      </c>
      <c r="AD1272" s="21" t="s">
        <v>2342</v>
      </c>
      <c r="AE1272" s="21" t="s">
        <v>2015</v>
      </c>
      <c r="AF1272" s="21" t="s">
        <v>2015</v>
      </c>
      <c r="AG1272" s="21" t="s">
        <v>2015</v>
      </c>
      <c r="AH1272" s="21" t="s">
        <v>2015</v>
      </c>
      <c r="AI1272" s="21" t="s">
        <v>2015</v>
      </c>
      <c r="AJ1272" s="21" t="s">
        <v>2015</v>
      </c>
      <c r="AK1272" s="21" t="s">
        <v>2015</v>
      </c>
      <c r="AL1272" s="21" t="s">
        <v>4802</v>
      </c>
    </row>
    <row r="1273" spans="1:38" ht="15" customHeight="1">
      <c r="A1273" s="21">
        <v>159604</v>
      </c>
      <c r="B1273" s="21">
        <v>662315</v>
      </c>
      <c r="C1273" s="21" t="s">
        <v>3174</v>
      </c>
      <c r="D1273" s="21"/>
      <c r="E1273" s="21" t="s">
        <v>5923</v>
      </c>
      <c r="F1273" s="21" t="s">
        <v>4865</v>
      </c>
      <c r="G1273" s="21" t="s">
        <v>2380</v>
      </c>
      <c r="H1273" s="21" t="s">
        <v>2341</v>
      </c>
      <c r="I1273" s="21" t="s">
        <v>2015</v>
      </c>
      <c r="J1273" s="21" t="s">
        <v>2342</v>
      </c>
      <c r="K1273" s="21" t="s">
        <v>3172</v>
      </c>
      <c r="L1273" s="21" t="s">
        <v>5056</v>
      </c>
      <c r="M1273" s="21"/>
      <c r="N1273" s="21" t="s">
        <v>2681</v>
      </c>
      <c r="O1273" s="21" t="s">
        <v>2345</v>
      </c>
      <c r="P1273" s="21" t="s">
        <v>2682</v>
      </c>
      <c r="Q1273" s="21">
        <v>17</v>
      </c>
      <c r="R1273" s="21">
        <v>10</v>
      </c>
      <c r="S1273" s="21">
        <v>121</v>
      </c>
      <c r="T1273" s="21">
        <v>148</v>
      </c>
      <c r="U1273" s="21">
        <v>0.1149</v>
      </c>
      <c r="V1273" s="21">
        <v>6.7599999999999993E-2</v>
      </c>
      <c r="W1273" s="21">
        <v>0.18240000000000001</v>
      </c>
      <c r="X1273" s="21" t="s">
        <v>2342</v>
      </c>
      <c r="Y1273" s="21" t="s">
        <v>2342</v>
      </c>
      <c r="Z1273" s="21" t="s">
        <v>2342</v>
      </c>
      <c r="AA1273" s="21" t="s">
        <v>2342</v>
      </c>
      <c r="AB1273" s="21" t="s">
        <v>2342</v>
      </c>
      <c r="AC1273" s="21" t="s">
        <v>2342</v>
      </c>
      <c r="AD1273" s="21" t="s">
        <v>2342</v>
      </c>
      <c r="AE1273" s="21" t="s">
        <v>2342</v>
      </c>
      <c r="AF1273" s="21" t="s">
        <v>2342</v>
      </c>
      <c r="AG1273" s="21" t="s">
        <v>2342</v>
      </c>
      <c r="AH1273" s="21" t="s">
        <v>2015</v>
      </c>
      <c r="AI1273" s="21" t="s">
        <v>2015</v>
      </c>
      <c r="AJ1273" s="21" t="s">
        <v>2015</v>
      </c>
      <c r="AK1273" s="21" t="s">
        <v>2015</v>
      </c>
      <c r="AL1273" s="21" t="s">
        <v>4803</v>
      </c>
    </row>
    <row r="1274" spans="1:38" ht="15" customHeight="1">
      <c r="A1274" s="21">
        <v>159165</v>
      </c>
      <c r="B1274" s="21">
        <v>662317</v>
      </c>
      <c r="C1274" s="21" t="s">
        <v>4253</v>
      </c>
      <c r="D1274" s="21"/>
      <c r="E1274" s="21" t="s">
        <v>11</v>
      </c>
      <c r="F1274" s="21" t="s">
        <v>4873</v>
      </c>
      <c r="G1274" s="21" t="s">
        <v>2380</v>
      </c>
      <c r="H1274" s="21" t="s">
        <v>2341</v>
      </c>
      <c r="I1274" s="21" t="s">
        <v>2015</v>
      </c>
      <c r="J1274" s="21" t="s">
        <v>2342</v>
      </c>
      <c r="K1274" s="21" t="s">
        <v>4253</v>
      </c>
      <c r="L1274" s="21" t="s">
        <v>4254</v>
      </c>
      <c r="M1274" s="21"/>
      <c r="N1274" s="21" t="s">
        <v>2488</v>
      </c>
      <c r="O1274" s="21" t="s">
        <v>2345</v>
      </c>
      <c r="P1274" s="21" t="s">
        <v>2489</v>
      </c>
      <c r="Q1274" s="21">
        <v>0</v>
      </c>
      <c r="R1274" s="21">
        <v>0</v>
      </c>
      <c r="S1274" s="21">
        <v>0</v>
      </c>
      <c r="T1274" s="21">
        <v>0</v>
      </c>
      <c r="U1274" s="21">
        <v>0</v>
      </c>
      <c r="V1274" s="21">
        <v>0</v>
      </c>
      <c r="W1274" s="21">
        <v>0</v>
      </c>
      <c r="X1274" s="21" t="s">
        <v>2342</v>
      </c>
      <c r="Y1274" s="21" t="s">
        <v>2342</v>
      </c>
      <c r="Z1274" s="21" t="s">
        <v>2342</v>
      </c>
      <c r="AA1274" s="21" t="s">
        <v>2342</v>
      </c>
      <c r="AB1274" s="21" t="s">
        <v>2342</v>
      </c>
      <c r="AC1274" s="21" t="s">
        <v>2342</v>
      </c>
      <c r="AD1274" s="21" t="s">
        <v>2342</v>
      </c>
      <c r="AE1274" s="21" t="s">
        <v>2342</v>
      </c>
      <c r="AF1274" s="21" t="s">
        <v>2342</v>
      </c>
      <c r="AG1274" s="21" t="s">
        <v>2342</v>
      </c>
      <c r="AH1274" s="21" t="s">
        <v>2015</v>
      </c>
      <c r="AI1274" s="21" t="s">
        <v>2015</v>
      </c>
      <c r="AJ1274" s="21" t="s">
        <v>2015</v>
      </c>
      <c r="AK1274" s="21" t="s">
        <v>2015</v>
      </c>
      <c r="AL1274" s="21" t="s">
        <v>4803</v>
      </c>
    </row>
    <row r="1275" spans="1:38" ht="15" customHeight="1">
      <c r="A1275" s="21">
        <v>159848</v>
      </c>
      <c r="B1275" s="21">
        <v>662321</v>
      </c>
      <c r="C1275" s="21" t="s">
        <v>2636</v>
      </c>
      <c r="D1275" s="21"/>
      <c r="E1275" s="21" t="s">
        <v>17</v>
      </c>
      <c r="F1275" s="21" t="s">
        <v>4867</v>
      </c>
      <c r="G1275" s="21" t="s">
        <v>2340</v>
      </c>
      <c r="H1275" s="21" t="s">
        <v>2487</v>
      </c>
      <c r="I1275" s="21" t="s">
        <v>2342</v>
      </c>
      <c r="J1275" s="21" t="s">
        <v>2342</v>
      </c>
      <c r="K1275" s="21" t="s">
        <v>2637</v>
      </c>
      <c r="L1275" s="21" t="s">
        <v>2638</v>
      </c>
      <c r="M1275" s="21" t="s">
        <v>2639</v>
      </c>
      <c r="N1275" s="21" t="s">
        <v>2640</v>
      </c>
      <c r="O1275" s="21" t="s">
        <v>2345</v>
      </c>
      <c r="P1275" s="21" t="s">
        <v>2641</v>
      </c>
      <c r="Q1275" s="21">
        <v>8</v>
      </c>
      <c r="R1275" s="21">
        <v>0</v>
      </c>
      <c r="S1275" s="21">
        <v>0</v>
      </c>
      <c r="T1275" s="21">
        <v>8</v>
      </c>
      <c r="U1275" s="21">
        <v>1</v>
      </c>
      <c r="V1275" s="21">
        <v>0</v>
      </c>
      <c r="W1275" s="21">
        <v>1</v>
      </c>
      <c r="X1275" s="21" t="s">
        <v>2015</v>
      </c>
      <c r="Y1275" s="21" t="s">
        <v>2015</v>
      </c>
      <c r="Z1275" s="21" t="s">
        <v>2015</v>
      </c>
      <c r="AA1275" s="21" t="s">
        <v>2015</v>
      </c>
      <c r="AB1275" s="21" t="s">
        <v>2342</v>
      </c>
      <c r="AC1275" s="21" t="s">
        <v>2342</v>
      </c>
      <c r="AD1275" s="21" t="s">
        <v>2342</v>
      </c>
      <c r="AE1275" s="21" t="s">
        <v>2342</v>
      </c>
      <c r="AF1275" s="21" t="s">
        <v>2342</v>
      </c>
      <c r="AG1275" s="21" t="s">
        <v>2342</v>
      </c>
      <c r="AH1275" s="21" t="s">
        <v>2342</v>
      </c>
      <c r="AI1275" s="21" t="s">
        <v>2342</v>
      </c>
      <c r="AJ1275" s="21" t="s">
        <v>2342</v>
      </c>
      <c r="AK1275" s="21" t="s">
        <v>2342</v>
      </c>
      <c r="AL1275" s="21" t="s">
        <v>4803</v>
      </c>
    </row>
    <row r="1276" spans="1:38" ht="15" customHeight="1">
      <c r="A1276" s="21">
        <v>159849</v>
      </c>
      <c r="B1276" s="21">
        <v>662322</v>
      </c>
      <c r="C1276" s="21" t="s">
        <v>2676</v>
      </c>
      <c r="D1276" s="21"/>
      <c r="E1276" s="21" t="s">
        <v>16</v>
      </c>
      <c r="F1276" s="21" t="s">
        <v>4863</v>
      </c>
      <c r="G1276" s="21" t="s">
        <v>2340</v>
      </c>
      <c r="H1276" s="21" t="s">
        <v>2487</v>
      </c>
      <c r="I1276" s="21" t="s">
        <v>2342</v>
      </c>
      <c r="J1276" s="21" t="s">
        <v>2342</v>
      </c>
      <c r="K1276" s="21" t="s">
        <v>2677</v>
      </c>
      <c r="L1276" s="21" t="s">
        <v>2678</v>
      </c>
      <c r="M1276" s="21"/>
      <c r="N1276" s="21" t="s">
        <v>2679</v>
      </c>
      <c r="O1276" s="21" t="s">
        <v>2345</v>
      </c>
      <c r="P1276" s="21" t="s">
        <v>2680</v>
      </c>
      <c r="Q1276" s="21">
        <v>13</v>
      </c>
      <c r="R1276" s="21">
        <v>0</v>
      </c>
      <c r="S1276" s="21">
        <v>0</v>
      </c>
      <c r="T1276" s="21">
        <v>13</v>
      </c>
      <c r="U1276" s="21">
        <v>1</v>
      </c>
      <c r="V1276" s="21">
        <v>0</v>
      </c>
      <c r="W1276" s="21">
        <v>1</v>
      </c>
      <c r="X1276" s="21" t="s">
        <v>2015</v>
      </c>
      <c r="Y1276" s="21" t="s">
        <v>2015</v>
      </c>
      <c r="Z1276" s="21" t="s">
        <v>2015</v>
      </c>
      <c r="AA1276" s="21" t="s">
        <v>2015</v>
      </c>
      <c r="AB1276" s="21" t="s">
        <v>2015</v>
      </c>
      <c r="AC1276" s="21" t="s">
        <v>2015</v>
      </c>
      <c r="AD1276" s="21" t="s">
        <v>2015</v>
      </c>
      <c r="AE1276" s="21" t="s">
        <v>2342</v>
      </c>
      <c r="AF1276" s="21" t="s">
        <v>2342</v>
      </c>
      <c r="AG1276" s="21" t="s">
        <v>2342</v>
      </c>
      <c r="AH1276" s="21" t="s">
        <v>2342</v>
      </c>
      <c r="AI1276" s="21" t="s">
        <v>2342</v>
      </c>
      <c r="AJ1276" s="21" t="s">
        <v>2342</v>
      </c>
      <c r="AK1276" s="21" t="s">
        <v>2342</v>
      </c>
      <c r="AL1276" s="21" t="s">
        <v>4803</v>
      </c>
    </row>
    <row r="1277" spans="1:38" ht="15" customHeight="1">
      <c r="A1277" s="21">
        <v>159132</v>
      </c>
      <c r="B1277" s="21">
        <v>662327</v>
      </c>
      <c r="C1277" s="21" t="s">
        <v>4250</v>
      </c>
      <c r="D1277" s="21"/>
      <c r="E1277" s="21" t="s">
        <v>10</v>
      </c>
      <c r="F1277" s="21" t="s">
        <v>4864</v>
      </c>
      <c r="G1277" s="21" t="s">
        <v>2380</v>
      </c>
      <c r="H1277" s="21" t="s">
        <v>2341</v>
      </c>
      <c r="I1277" s="21" t="s">
        <v>2015</v>
      </c>
      <c r="J1277" s="21" t="s">
        <v>2342</v>
      </c>
      <c r="K1277" s="21" t="s">
        <v>4250</v>
      </c>
      <c r="L1277" s="21" t="s">
        <v>4251</v>
      </c>
      <c r="M1277" s="21"/>
      <c r="N1277" s="21" t="s">
        <v>2421</v>
      </c>
      <c r="O1277" s="21" t="s">
        <v>2345</v>
      </c>
      <c r="P1277" s="21" t="s">
        <v>4252</v>
      </c>
      <c r="Q1277" s="21">
        <v>43</v>
      </c>
      <c r="R1277" s="21">
        <v>5</v>
      </c>
      <c r="S1277" s="21">
        <v>356</v>
      </c>
      <c r="T1277" s="21">
        <v>404</v>
      </c>
      <c r="U1277" s="21">
        <v>0.10639999999999999</v>
      </c>
      <c r="V1277" s="21">
        <v>1.24E-2</v>
      </c>
      <c r="W1277" s="21">
        <v>0.1188</v>
      </c>
      <c r="X1277" s="21" t="s">
        <v>2015</v>
      </c>
      <c r="Y1277" s="21" t="s">
        <v>2342</v>
      </c>
      <c r="Z1277" s="21" t="s">
        <v>2342</v>
      </c>
      <c r="AA1277" s="21" t="s">
        <v>2342</v>
      </c>
      <c r="AB1277" s="21" t="s">
        <v>2342</v>
      </c>
      <c r="AC1277" s="21" t="s">
        <v>2342</v>
      </c>
      <c r="AD1277" s="21" t="s">
        <v>2342</v>
      </c>
      <c r="AE1277" s="21" t="s">
        <v>2342</v>
      </c>
      <c r="AF1277" s="21" t="s">
        <v>2342</v>
      </c>
      <c r="AG1277" s="21" t="s">
        <v>2342</v>
      </c>
      <c r="AH1277" s="21" t="s">
        <v>2015</v>
      </c>
      <c r="AI1277" s="21" t="s">
        <v>2015</v>
      </c>
      <c r="AJ1277" s="21" t="s">
        <v>2015</v>
      </c>
      <c r="AK1277" s="21" t="s">
        <v>2015</v>
      </c>
      <c r="AL1277" s="21" t="s">
        <v>4803</v>
      </c>
    </row>
    <row r="1278" spans="1:38" ht="15" customHeight="1">
      <c r="A1278" s="21">
        <v>159142</v>
      </c>
      <c r="B1278" s="21">
        <v>662328</v>
      </c>
      <c r="C1278" s="21" t="s">
        <v>4264</v>
      </c>
      <c r="D1278" s="21"/>
      <c r="E1278" s="21" t="s">
        <v>5923</v>
      </c>
      <c r="F1278" s="21" t="s">
        <v>4875</v>
      </c>
      <c r="G1278" s="21" t="s">
        <v>2380</v>
      </c>
      <c r="H1278" s="21" t="s">
        <v>2341</v>
      </c>
      <c r="I1278" s="21" t="s">
        <v>2015</v>
      </c>
      <c r="J1278" s="21" t="s">
        <v>2342</v>
      </c>
      <c r="K1278" s="21" t="s">
        <v>4264</v>
      </c>
      <c r="L1278" s="21" t="s">
        <v>5283</v>
      </c>
      <c r="M1278" s="21"/>
      <c r="N1278" s="21" t="s">
        <v>2743</v>
      </c>
      <c r="O1278" s="21" t="s">
        <v>2345</v>
      </c>
      <c r="P1278" s="21" t="s">
        <v>2744</v>
      </c>
      <c r="Q1278" s="21">
        <v>30</v>
      </c>
      <c r="R1278" s="21">
        <v>16</v>
      </c>
      <c r="S1278" s="21">
        <v>100</v>
      </c>
      <c r="T1278" s="21">
        <v>146</v>
      </c>
      <c r="U1278" s="21">
        <v>0.20549999999999999</v>
      </c>
      <c r="V1278" s="21">
        <v>0.1096</v>
      </c>
      <c r="W1278" s="21">
        <v>0.31509999999999999</v>
      </c>
      <c r="X1278" s="21" t="s">
        <v>2015</v>
      </c>
      <c r="Y1278" s="21" t="s">
        <v>2342</v>
      </c>
      <c r="Z1278" s="21" t="s">
        <v>2342</v>
      </c>
      <c r="AA1278" s="21" t="s">
        <v>2342</v>
      </c>
      <c r="AB1278" s="21" t="s">
        <v>2342</v>
      </c>
      <c r="AC1278" s="21" t="s">
        <v>2342</v>
      </c>
      <c r="AD1278" s="21" t="s">
        <v>2342</v>
      </c>
      <c r="AE1278" s="21" t="s">
        <v>2342</v>
      </c>
      <c r="AF1278" s="21" t="s">
        <v>2342</v>
      </c>
      <c r="AG1278" s="21" t="s">
        <v>2342</v>
      </c>
      <c r="AH1278" s="21" t="s">
        <v>2015</v>
      </c>
      <c r="AI1278" s="21" t="s">
        <v>2015</v>
      </c>
      <c r="AJ1278" s="21" t="s">
        <v>2015</v>
      </c>
      <c r="AK1278" s="21" t="s">
        <v>2015</v>
      </c>
      <c r="AL1278" s="21" t="s">
        <v>4803</v>
      </c>
    </row>
    <row r="1279" spans="1:38" ht="15" customHeight="1">
      <c r="A1279" s="21">
        <v>159851</v>
      </c>
      <c r="B1279" s="21">
        <v>662330</v>
      </c>
      <c r="C1279" s="21" t="s">
        <v>2741</v>
      </c>
      <c r="D1279" s="21"/>
      <c r="E1279" s="21" t="s">
        <v>18</v>
      </c>
      <c r="F1279" s="21" t="s">
        <v>4864</v>
      </c>
      <c r="G1279" s="21" t="s">
        <v>2340</v>
      </c>
      <c r="H1279" s="21" t="s">
        <v>2487</v>
      </c>
      <c r="I1279" s="21" t="s">
        <v>2342</v>
      </c>
      <c r="J1279" s="21" t="s">
        <v>2015</v>
      </c>
      <c r="K1279" s="21" t="s">
        <v>2742</v>
      </c>
      <c r="L1279" s="21" t="s">
        <v>4997</v>
      </c>
      <c r="M1279" s="21"/>
      <c r="N1279" s="21" t="s">
        <v>2743</v>
      </c>
      <c r="O1279" s="21" t="s">
        <v>2345</v>
      </c>
      <c r="P1279" s="21" t="s">
        <v>2744</v>
      </c>
      <c r="Q1279" s="21">
        <v>9</v>
      </c>
      <c r="R1279" s="21">
        <v>0</v>
      </c>
      <c r="S1279" s="21">
        <v>0</v>
      </c>
      <c r="T1279" s="21">
        <v>9</v>
      </c>
      <c r="U1279" s="21">
        <v>1</v>
      </c>
      <c r="V1279" s="21">
        <v>0</v>
      </c>
      <c r="W1279" s="21">
        <v>1</v>
      </c>
      <c r="X1279" s="21" t="s">
        <v>2015</v>
      </c>
      <c r="Y1279" s="21" t="s">
        <v>2015</v>
      </c>
      <c r="Z1279" s="21" t="s">
        <v>2015</v>
      </c>
      <c r="AA1279" s="21" t="s">
        <v>2015</v>
      </c>
      <c r="AB1279" s="21" t="s">
        <v>2342</v>
      </c>
      <c r="AC1279" s="21" t="s">
        <v>2342</v>
      </c>
      <c r="AD1279" s="21" t="s">
        <v>2342</v>
      </c>
      <c r="AE1279" s="21" t="s">
        <v>2342</v>
      </c>
      <c r="AF1279" s="21" t="s">
        <v>2342</v>
      </c>
      <c r="AG1279" s="21" t="s">
        <v>2342</v>
      </c>
      <c r="AH1279" s="21" t="s">
        <v>2342</v>
      </c>
      <c r="AI1279" s="21" t="s">
        <v>2342</v>
      </c>
      <c r="AJ1279" s="21" t="s">
        <v>2342</v>
      </c>
      <c r="AK1279" s="21" t="s">
        <v>2342</v>
      </c>
      <c r="AL1279" s="21" t="s">
        <v>4803</v>
      </c>
    </row>
    <row r="1280" spans="1:38" ht="15" customHeight="1">
      <c r="A1280" s="21">
        <v>159177</v>
      </c>
      <c r="B1280" s="21">
        <v>662331</v>
      </c>
      <c r="C1280" s="21" t="s">
        <v>4261</v>
      </c>
      <c r="D1280" s="21"/>
      <c r="E1280" s="21" t="s">
        <v>24</v>
      </c>
      <c r="F1280" s="21" t="s">
        <v>4873</v>
      </c>
      <c r="G1280" s="21" t="s">
        <v>2380</v>
      </c>
      <c r="H1280" s="21" t="s">
        <v>2341</v>
      </c>
      <c r="I1280" s="21" t="s">
        <v>2015</v>
      </c>
      <c r="J1280" s="21" t="s">
        <v>2342</v>
      </c>
      <c r="K1280" s="21" t="s">
        <v>4262</v>
      </c>
      <c r="L1280" s="21" t="s">
        <v>4263</v>
      </c>
      <c r="M1280" s="21" t="s">
        <v>4263</v>
      </c>
      <c r="N1280" s="21" t="s">
        <v>2810</v>
      </c>
      <c r="O1280" s="21" t="s">
        <v>2345</v>
      </c>
      <c r="P1280" s="21" t="s">
        <v>2811</v>
      </c>
      <c r="Q1280" s="21">
        <v>25</v>
      </c>
      <c r="R1280" s="21">
        <v>13</v>
      </c>
      <c r="S1280" s="21">
        <v>64</v>
      </c>
      <c r="T1280" s="21">
        <v>102</v>
      </c>
      <c r="U1280" s="21">
        <v>0.24510000000000001</v>
      </c>
      <c r="V1280" s="21">
        <v>0.1275</v>
      </c>
      <c r="W1280" s="21">
        <v>0.3725</v>
      </c>
      <c r="X1280" s="21" t="s">
        <v>2015</v>
      </c>
      <c r="Y1280" s="21" t="s">
        <v>2342</v>
      </c>
      <c r="Z1280" s="21" t="s">
        <v>2342</v>
      </c>
      <c r="AA1280" s="21" t="s">
        <v>2342</v>
      </c>
      <c r="AB1280" s="21" t="s">
        <v>2342</v>
      </c>
      <c r="AC1280" s="21" t="s">
        <v>2342</v>
      </c>
      <c r="AD1280" s="21" t="s">
        <v>2342</v>
      </c>
      <c r="AE1280" s="21" t="s">
        <v>2342</v>
      </c>
      <c r="AF1280" s="21" t="s">
        <v>2015</v>
      </c>
      <c r="AG1280" s="21" t="s">
        <v>2015</v>
      </c>
      <c r="AH1280" s="21" t="s">
        <v>2015</v>
      </c>
      <c r="AI1280" s="21" t="s">
        <v>2015</v>
      </c>
      <c r="AJ1280" s="21" t="s">
        <v>2015</v>
      </c>
      <c r="AK1280" s="21" t="s">
        <v>2015</v>
      </c>
      <c r="AL1280" s="21" t="s">
        <v>4803</v>
      </c>
    </row>
    <row r="1281" spans="1:38" ht="15" customHeight="1">
      <c r="A1281" s="21">
        <v>159955</v>
      </c>
      <c r="B1281" s="21">
        <v>662353</v>
      </c>
      <c r="C1281" s="21" t="s">
        <v>4888</v>
      </c>
      <c r="D1281" s="21"/>
      <c r="E1281" s="21" t="s">
        <v>6</v>
      </c>
      <c r="F1281" s="21" t="s">
        <v>4883</v>
      </c>
      <c r="G1281" s="21" t="s">
        <v>2380</v>
      </c>
      <c r="H1281" s="21" t="s">
        <v>2341</v>
      </c>
      <c r="I1281" s="21" t="s">
        <v>2015</v>
      </c>
      <c r="J1281" s="21" t="s">
        <v>2342</v>
      </c>
      <c r="K1281" s="21" t="s">
        <v>4888</v>
      </c>
      <c r="L1281" s="21" t="s">
        <v>4889</v>
      </c>
      <c r="M1281" s="21"/>
      <c r="N1281" s="21" t="s">
        <v>2381</v>
      </c>
      <c r="O1281" s="21" t="s">
        <v>2345</v>
      </c>
      <c r="P1281" s="21" t="s">
        <v>3178</v>
      </c>
      <c r="Q1281" s="21">
        <v>0</v>
      </c>
      <c r="R1281" s="21">
        <v>0</v>
      </c>
      <c r="S1281" s="21">
        <v>0</v>
      </c>
      <c r="T1281" s="21">
        <v>0</v>
      </c>
      <c r="U1281" s="21">
        <v>0</v>
      </c>
      <c r="V1281" s="21">
        <v>0</v>
      </c>
      <c r="W1281" s="21">
        <v>0</v>
      </c>
      <c r="X1281" s="21" t="s">
        <v>2342</v>
      </c>
      <c r="Y1281" s="21" t="s">
        <v>2342</v>
      </c>
      <c r="Z1281" s="21" t="s">
        <v>2342</v>
      </c>
      <c r="AA1281" s="21" t="s">
        <v>2342</v>
      </c>
      <c r="AB1281" s="21" t="s">
        <v>2342</v>
      </c>
      <c r="AC1281" s="21" t="s">
        <v>2342</v>
      </c>
      <c r="AD1281" s="21" t="s">
        <v>2342</v>
      </c>
      <c r="AE1281" s="21" t="s">
        <v>2342</v>
      </c>
      <c r="AF1281" s="21" t="s">
        <v>2342</v>
      </c>
      <c r="AG1281" s="21" t="s">
        <v>2342</v>
      </c>
      <c r="AH1281" s="21" t="s">
        <v>2015</v>
      </c>
      <c r="AI1281" s="21" t="s">
        <v>2015</v>
      </c>
      <c r="AJ1281" s="21" t="s">
        <v>2015</v>
      </c>
      <c r="AK1281" s="21" t="s">
        <v>2015</v>
      </c>
      <c r="AL1281" s="21" t="s">
        <v>4803</v>
      </c>
    </row>
    <row r="1282" spans="1:38" ht="15" customHeight="1">
      <c r="A1282" s="21">
        <v>159583</v>
      </c>
      <c r="B1282" s="21">
        <v>662357</v>
      </c>
      <c r="C1282" s="21" t="s">
        <v>5233</v>
      </c>
      <c r="D1282" s="21"/>
      <c r="E1282" s="21" t="s">
        <v>6</v>
      </c>
      <c r="F1282" s="21" t="s">
        <v>4883</v>
      </c>
      <c r="G1282" s="21" t="s">
        <v>2380</v>
      </c>
      <c r="H1282" s="21" t="s">
        <v>2341</v>
      </c>
      <c r="I1282" s="21" t="s">
        <v>2015</v>
      </c>
      <c r="J1282" s="21" t="s">
        <v>2342</v>
      </c>
      <c r="K1282" s="21" t="s">
        <v>5234</v>
      </c>
      <c r="L1282" s="21" t="s">
        <v>5235</v>
      </c>
      <c r="M1282" s="21"/>
      <c r="N1282" s="21" t="s">
        <v>2381</v>
      </c>
      <c r="O1282" s="21" t="s">
        <v>2345</v>
      </c>
      <c r="P1282" s="21" t="s">
        <v>3982</v>
      </c>
      <c r="Q1282" s="21">
        <v>0</v>
      </c>
      <c r="R1282" s="21">
        <v>0</v>
      </c>
      <c r="S1282" s="21">
        <v>0</v>
      </c>
      <c r="T1282" s="21">
        <v>0</v>
      </c>
      <c r="U1282" s="21">
        <v>0</v>
      </c>
      <c r="V1282" s="21">
        <v>0</v>
      </c>
      <c r="W1282" s="21">
        <v>0</v>
      </c>
      <c r="X1282" s="21" t="s">
        <v>2342</v>
      </c>
      <c r="Y1282" s="21" t="s">
        <v>2342</v>
      </c>
      <c r="Z1282" s="21" t="s">
        <v>2342</v>
      </c>
      <c r="AA1282" s="21" t="s">
        <v>2342</v>
      </c>
      <c r="AB1282" s="21" t="s">
        <v>2342</v>
      </c>
      <c r="AC1282" s="21" t="s">
        <v>2342</v>
      </c>
      <c r="AD1282" s="21" t="s">
        <v>2342</v>
      </c>
      <c r="AE1282" s="21" t="s">
        <v>2342</v>
      </c>
      <c r="AF1282" s="21" t="s">
        <v>2342</v>
      </c>
      <c r="AG1282" s="21" t="s">
        <v>2342</v>
      </c>
      <c r="AH1282" s="21" t="s">
        <v>2015</v>
      </c>
      <c r="AI1282" s="21" t="s">
        <v>2015</v>
      </c>
      <c r="AJ1282" s="21" t="s">
        <v>2015</v>
      </c>
      <c r="AK1282" s="21" t="s">
        <v>2015</v>
      </c>
      <c r="AL1282" s="21" t="s">
        <v>4803</v>
      </c>
    </row>
    <row r="1283" spans="1:38" ht="15" customHeight="1">
      <c r="A1283" s="21">
        <v>159278</v>
      </c>
      <c r="B1283" s="21">
        <v>662363</v>
      </c>
      <c r="C1283" s="21" t="s">
        <v>2733</v>
      </c>
      <c r="D1283" s="21"/>
      <c r="E1283" s="21" t="s">
        <v>6</v>
      </c>
      <c r="F1283" s="21" t="s">
        <v>4871</v>
      </c>
      <c r="G1283" s="21" t="s">
        <v>2380</v>
      </c>
      <c r="H1283" s="21" t="s">
        <v>2655</v>
      </c>
      <c r="I1283" s="21" t="s">
        <v>2015</v>
      </c>
      <c r="J1283" s="21" t="s">
        <v>2342</v>
      </c>
      <c r="K1283" s="21" t="s">
        <v>2733</v>
      </c>
      <c r="L1283" s="21" t="s">
        <v>2734</v>
      </c>
      <c r="M1283" s="21"/>
      <c r="N1283" s="21" t="s">
        <v>2735</v>
      </c>
      <c r="O1283" s="21" t="s">
        <v>2345</v>
      </c>
      <c r="P1283" s="21" t="s">
        <v>2736</v>
      </c>
      <c r="Q1283" s="21">
        <v>0</v>
      </c>
      <c r="R1283" s="21">
        <v>0</v>
      </c>
      <c r="S1283" s="21">
        <v>0</v>
      </c>
      <c r="T1283" s="21">
        <v>0</v>
      </c>
      <c r="U1283" s="21">
        <v>0</v>
      </c>
      <c r="V1283" s="21">
        <v>0</v>
      </c>
      <c r="W1283" s="21">
        <v>0</v>
      </c>
      <c r="X1283" s="21" t="s">
        <v>2342</v>
      </c>
      <c r="Y1283" s="21" t="s">
        <v>2015</v>
      </c>
      <c r="Z1283" s="21" t="s">
        <v>2015</v>
      </c>
      <c r="AA1283" s="21" t="s">
        <v>2015</v>
      </c>
      <c r="AB1283" s="21" t="s">
        <v>2015</v>
      </c>
      <c r="AC1283" s="21" t="s">
        <v>2015</v>
      </c>
      <c r="AD1283" s="21" t="s">
        <v>2015</v>
      </c>
      <c r="AE1283" s="21" t="s">
        <v>2015</v>
      </c>
      <c r="AF1283" s="21" t="s">
        <v>2015</v>
      </c>
      <c r="AG1283" s="21" t="s">
        <v>2015</v>
      </c>
      <c r="AH1283" s="21" t="s">
        <v>2015</v>
      </c>
      <c r="AI1283" s="21" t="s">
        <v>2015</v>
      </c>
      <c r="AJ1283" s="21" t="s">
        <v>2015</v>
      </c>
      <c r="AK1283" s="21" t="s">
        <v>2015</v>
      </c>
      <c r="AL1283" s="21" t="s">
        <v>4803</v>
      </c>
    </row>
    <row r="1284" spans="1:38" ht="15" customHeight="1">
      <c r="A1284" s="21">
        <v>159172</v>
      </c>
      <c r="B1284" s="21">
        <v>662365</v>
      </c>
      <c r="C1284" s="21" t="s">
        <v>5276</v>
      </c>
      <c r="D1284" s="21"/>
      <c r="E1284" s="21" t="s">
        <v>6</v>
      </c>
      <c r="F1284" s="21" t="s">
        <v>4883</v>
      </c>
      <c r="G1284" s="21" t="s">
        <v>2380</v>
      </c>
      <c r="H1284" s="21" t="s">
        <v>2341</v>
      </c>
      <c r="I1284" s="21" t="s">
        <v>2015</v>
      </c>
      <c r="J1284" s="21" t="s">
        <v>2342</v>
      </c>
      <c r="K1284" s="21" t="s">
        <v>5276</v>
      </c>
      <c r="L1284" s="21" t="s">
        <v>5277</v>
      </c>
      <c r="M1284" s="21"/>
      <c r="N1284" s="21" t="s">
        <v>2381</v>
      </c>
      <c r="O1284" s="21" t="s">
        <v>2345</v>
      </c>
      <c r="P1284" s="21" t="s">
        <v>3135</v>
      </c>
      <c r="Q1284" s="21">
        <v>0</v>
      </c>
      <c r="R1284" s="21">
        <v>0</v>
      </c>
      <c r="S1284" s="21">
        <v>0</v>
      </c>
      <c r="T1284" s="21">
        <v>0</v>
      </c>
      <c r="U1284" s="21">
        <v>0</v>
      </c>
      <c r="V1284" s="21">
        <v>0</v>
      </c>
      <c r="W1284" s="21">
        <v>0</v>
      </c>
      <c r="X1284" s="21" t="s">
        <v>2342</v>
      </c>
      <c r="Y1284" s="21" t="s">
        <v>2342</v>
      </c>
      <c r="Z1284" s="21" t="s">
        <v>2342</v>
      </c>
      <c r="AA1284" s="21" t="s">
        <v>2342</v>
      </c>
      <c r="AB1284" s="21" t="s">
        <v>2342</v>
      </c>
      <c r="AC1284" s="21" t="s">
        <v>2342</v>
      </c>
      <c r="AD1284" s="21" t="s">
        <v>2342</v>
      </c>
      <c r="AE1284" s="21" t="s">
        <v>2342</v>
      </c>
      <c r="AF1284" s="21" t="s">
        <v>2342</v>
      </c>
      <c r="AG1284" s="21" t="s">
        <v>2342</v>
      </c>
      <c r="AH1284" s="21" t="s">
        <v>2015</v>
      </c>
      <c r="AI1284" s="21" t="s">
        <v>2015</v>
      </c>
      <c r="AJ1284" s="21" t="s">
        <v>2015</v>
      </c>
      <c r="AK1284" s="21" t="s">
        <v>2015</v>
      </c>
      <c r="AL1284" s="21" t="s">
        <v>4803</v>
      </c>
    </row>
    <row r="1285" spans="1:38" ht="15" customHeight="1">
      <c r="A1285" s="21">
        <v>158781</v>
      </c>
      <c r="B1285" s="21">
        <v>662366</v>
      </c>
      <c r="C1285" s="21" t="s">
        <v>4259</v>
      </c>
      <c r="D1285" s="21"/>
      <c r="E1285" s="21" t="s">
        <v>6</v>
      </c>
      <c r="F1285" s="21" t="s">
        <v>4871</v>
      </c>
      <c r="G1285" s="21" t="s">
        <v>2380</v>
      </c>
      <c r="H1285" s="21" t="s">
        <v>2341</v>
      </c>
      <c r="I1285" s="21" t="s">
        <v>2015</v>
      </c>
      <c r="J1285" s="21" t="s">
        <v>2342</v>
      </c>
      <c r="K1285" s="21" t="s">
        <v>4259</v>
      </c>
      <c r="L1285" s="21" t="s">
        <v>4260</v>
      </c>
      <c r="M1285" s="21"/>
      <c r="N1285" s="21" t="s">
        <v>3028</v>
      </c>
      <c r="O1285" s="21" t="s">
        <v>2345</v>
      </c>
      <c r="P1285" s="21" t="s">
        <v>3029</v>
      </c>
      <c r="Q1285" s="21">
        <v>0</v>
      </c>
      <c r="R1285" s="21">
        <v>0</v>
      </c>
      <c r="S1285" s="21">
        <v>0</v>
      </c>
      <c r="T1285" s="21">
        <v>0</v>
      </c>
      <c r="U1285" s="21">
        <v>0</v>
      </c>
      <c r="V1285" s="21">
        <v>0</v>
      </c>
      <c r="W1285" s="21">
        <v>0</v>
      </c>
      <c r="X1285" s="21" t="s">
        <v>2342</v>
      </c>
      <c r="Y1285" s="21" t="s">
        <v>2342</v>
      </c>
      <c r="Z1285" s="21" t="s">
        <v>2342</v>
      </c>
      <c r="AA1285" s="21" t="s">
        <v>2342</v>
      </c>
      <c r="AB1285" s="21" t="s">
        <v>2342</v>
      </c>
      <c r="AC1285" s="21" t="s">
        <v>2342</v>
      </c>
      <c r="AD1285" s="21" t="s">
        <v>2342</v>
      </c>
      <c r="AE1285" s="21" t="s">
        <v>2342</v>
      </c>
      <c r="AF1285" s="21" t="s">
        <v>2342</v>
      </c>
      <c r="AG1285" s="21" t="s">
        <v>2342</v>
      </c>
      <c r="AH1285" s="21" t="s">
        <v>2015</v>
      </c>
      <c r="AI1285" s="21" t="s">
        <v>2015</v>
      </c>
      <c r="AJ1285" s="21" t="s">
        <v>2015</v>
      </c>
      <c r="AK1285" s="21" t="s">
        <v>2015</v>
      </c>
      <c r="AL1285" s="21" t="s">
        <v>4803</v>
      </c>
    </row>
    <row r="1286" spans="1:38" ht="15" customHeight="1">
      <c r="A1286" s="21">
        <v>159156</v>
      </c>
      <c r="B1286" s="21">
        <v>662367</v>
      </c>
      <c r="C1286" s="21" t="s">
        <v>5566</v>
      </c>
      <c r="D1286" s="21"/>
      <c r="E1286" s="21" t="e">
        <v>#N/A</v>
      </c>
      <c r="F1286" s="21" t="s">
        <v>4871</v>
      </c>
      <c r="G1286" s="21" t="s">
        <v>2380</v>
      </c>
      <c r="H1286" s="21" t="s">
        <v>2341</v>
      </c>
      <c r="I1286" s="21" t="s">
        <v>2015</v>
      </c>
      <c r="J1286" s="21" t="s">
        <v>2342</v>
      </c>
      <c r="K1286" s="21" t="s">
        <v>5566</v>
      </c>
      <c r="L1286" s="21" t="s">
        <v>5567</v>
      </c>
      <c r="M1286" s="21"/>
      <c r="N1286" s="21" t="s">
        <v>5568</v>
      </c>
      <c r="O1286" s="21" t="s">
        <v>2345</v>
      </c>
      <c r="P1286" s="21" t="s">
        <v>4244</v>
      </c>
      <c r="Q1286" s="21">
        <v>0</v>
      </c>
      <c r="R1286" s="21">
        <v>0</v>
      </c>
      <c r="S1286" s="21">
        <v>0</v>
      </c>
      <c r="T1286" s="21">
        <v>0</v>
      </c>
      <c r="U1286" s="21">
        <v>0</v>
      </c>
      <c r="V1286" s="21">
        <v>0</v>
      </c>
      <c r="W1286" s="21">
        <v>0</v>
      </c>
      <c r="X1286" s="21" t="s">
        <v>2342</v>
      </c>
      <c r="Y1286" s="21" t="s">
        <v>2342</v>
      </c>
      <c r="Z1286" s="21" t="s">
        <v>2342</v>
      </c>
      <c r="AA1286" s="21" t="s">
        <v>2342</v>
      </c>
      <c r="AB1286" s="21" t="s">
        <v>2342</v>
      </c>
      <c r="AC1286" s="21" t="s">
        <v>2342</v>
      </c>
      <c r="AD1286" s="21" t="s">
        <v>2342</v>
      </c>
      <c r="AE1286" s="21" t="s">
        <v>2342</v>
      </c>
      <c r="AF1286" s="21" t="s">
        <v>2342</v>
      </c>
      <c r="AG1286" s="21" t="s">
        <v>2342</v>
      </c>
      <c r="AH1286" s="21" t="s">
        <v>2015</v>
      </c>
      <c r="AI1286" s="21" t="s">
        <v>2015</v>
      </c>
      <c r="AJ1286" s="21" t="s">
        <v>2015</v>
      </c>
      <c r="AK1286" s="21" t="s">
        <v>2015</v>
      </c>
      <c r="AL1286" s="21" t="s">
        <v>4803</v>
      </c>
    </row>
    <row r="1287" spans="1:38" ht="15" customHeight="1">
      <c r="A1287" s="21">
        <v>159124</v>
      </c>
      <c r="B1287" s="21">
        <v>662372</v>
      </c>
      <c r="C1287" s="21" t="s">
        <v>3980</v>
      </c>
      <c r="D1287" s="21"/>
      <c r="E1287" s="21" t="s">
        <v>6</v>
      </c>
      <c r="F1287" s="21" t="s">
        <v>4875</v>
      </c>
      <c r="G1287" s="21" t="s">
        <v>2380</v>
      </c>
      <c r="H1287" s="21" t="s">
        <v>2341</v>
      </c>
      <c r="I1287" s="21" t="s">
        <v>2015</v>
      </c>
      <c r="J1287" s="21" t="s">
        <v>2342</v>
      </c>
      <c r="K1287" s="21" t="s">
        <v>3980</v>
      </c>
      <c r="L1287" s="21" t="s">
        <v>3981</v>
      </c>
      <c r="M1287" s="21"/>
      <c r="N1287" s="21" t="s">
        <v>2434</v>
      </c>
      <c r="O1287" s="21" t="s">
        <v>2345</v>
      </c>
      <c r="P1287" s="21" t="s">
        <v>2437</v>
      </c>
      <c r="Q1287" s="21">
        <v>0</v>
      </c>
      <c r="R1287" s="21">
        <v>0</v>
      </c>
      <c r="S1287" s="21">
        <v>0</v>
      </c>
      <c r="T1287" s="21">
        <v>0</v>
      </c>
      <c r="U1287" s="21">
        <v>0</v>
      </c>
      <c r="V1287" s="21">
        <v>0</v>
      </c>
      <c r="W1287" s="21">
        <v>0</v>
      </c>
      <c r="X1287" s="21" t="s">
        <v>2342</v>
      </c>
      <c r="Y1287" s="21" t="s">
        <v>2342</v>
      </c>
      <c r="Z1287" s="21" t="s">
        <v>2342</v>
      </c>
      <c r="AA1287" s="21" t="s">
        <v>2342</v>
      </c>
      <c r="AB1287" s="21" t="s">
        <v>2342</v>
      </c>
      <c r="AC1287" s="21" t="s">
        <v>2342</v>
      </c>
      <c r="AD1287" s="21" t="s">
        <v>2342</v>
      </c>
      <c r="AE1287" s="21" t="s">
        <v>2342</v>
      </c>
      <c r="AF1287" s="21" t="s">
        <v>2342</v>
      </c>
      <c r="AG1287" s="21" t="s">
        <v>2342</v>
      </c>
      <c r="AH1287" s="21" t="s">
        <v>2015</v>
      </c>
      <c r="AI1287" s="21" t="s">
        <v>2015</v>
      </c>
      <c r="AJ1287" s="21" t="s">
        <v>2015</v>
      </c>
      <c r="AK1287" s="21" t="s">
        <v>2015</v>
      </c>
      <c r="AL1287" s="21" t="s">
        <v>4803</v>
      </c>
    </row>
    <row r="1288" spans="1:38" ht="15" customHeight="1">
      <c r="A1288" s="21">
        <v>159168</v>
      </c>
      <c r="B1288" s="21">
        <v>662374</v>
      </c>
      <c r="C1288" s="21" t="s">
        <v>3171</v>
      </c>
      <c r="D1288" s="21"/>
      <c r="E1288" s="21" t="s">
        <v>6</v>
      </c>
      <c r="F1288" s="21" t="s">
        <v>4867</v>
      </c>
      <c r="G1288" s="21" t="s">
        <v>2380</v>
      </c>
      <c r="H1288" s="21" t="s">
        <v>2341</v>
      </c>
      <c r="I1288" s="21" t="s">
        <v>2015</v>
      </c>
      <c r="J1288" s="21" t="s">
        <v>2342</v>
      </c>
      <c r="K1288" s="21" t="s">
        <v>3172</v>
      </c>
      <c r="L1288" s="21" t="s">
        <v>3173</v>
      </c>
      <c r="M1288" s="21"/>
      <c r="N1288" s="21" t="s">
        <v>2393</v>
      </c>
      <c r="O1288" s="21" t="s">
        <v>2345</v>
      </c>
      <c r="P1288" s="21" t="s">
        <v>2396</v>
      </c>
      <c r="Q1288" s="21">
        <v>0</v>
      </c>
      <c r="R1288" s="21">
        <v>0</v>
      </c>
      <c r="S1288" s="21">
        <v>0</v>
      </c>
      <c r="T1288" s="21">
        <v>0</v>
      </c>
      <c r="U1288" s="21">
        <v>0</v>
      </c>
      <c r="V1288" s="21">
        <v>0</v>
      </c>
      <c r="W1288" s="21">
        <v>0</v>
      </c>
      <c r="X1288" s="21" t="s">
        <v>2342</v>
      </c>
      <c r="Y1288" s="21" t="s">
        <v>2342</v>
      </c>
      <c r="Z1288" s="21" t="s">
        <v>2342</v>
      </c>
      <c r="AA1288" s="21" t="s">
        <v>2342</v>
      </c>
      <c r="AB1288" s="21" t="s">
        <v>2342</v>
      </c>
      <c r="AC1288" s="21" t="s">
        <v>2342</v>
      </c>
      <c r="AD1288" s="21" t="s">
        <v>2342</v>
      </c>
      <c r="AE1288" s="21" t="s">
        <v>2342</v>
      </c>
      <c r="AF1288" s="21" t="s">
        <v>2342</v>
      </c>
      <c r="AG1288" s="21" t="s">
        <v>2342</v>
      </c>
      <c r="AH1288" s="21" t="s">
        <v>2015</v>
      </c>
      <c r="AI1288" s="21" t="s">
        <v>2015</v>
      </c>
      <c r="AJ1288" s="21" t="s">
        <v>2015</v>
      </c>
      <c r="AK1288" s="21" t="s">
        <v>2015</v>
      </c>
      <c r="AL1288" s="21" t="s">
        <v>4803</v>
      </c>
    </row>
    <row r="1289" spans="1:38" ht="15" customHeight="1">
      <c r="A1289" s="21">
        <v>159721</v>
      </c>
      <c r="B1289" s="21">
        <v>662377</v>
      </c>
      <c r="C1289" s="21" t="s">
        <v>4256</v>
      </c>
      <c r="D1289" s="21"/>
      <c r="E1289" s="21" t="s">
        <v>6</v>
      </c>
      <c r="F1289" s="21" t="s">
        <v>4883</v>
      </c>
      <c r="G1289" s="21" t="s">
        <v>2380</v>
      </c>
      <c r="H1289" s="21" t="s">
        <v>2341</v>
      </c>
      <c r="I1289" s="21" t="s">
        <v>2015</v>
      </c>
      <c r="J1289" s="21" t="s">
        <v>2342</v>
      </c>
      <c r="K1289" s="21" t="s">
        <v>4256</v>
      </c>
      <c r="L1289" s="21" t="s">
        <v>4257</v>
      </c>
      <c r="M1289" s="21"/>
      <c r="N1289" s="21" t="s">
        <v>2791</v>
      </c>
      <c r="O1289" s="21" t="s">
        <v>2345</v>
      </c>
      <c r="P1289" s="21" t="s">
        <v>4005</v>
      </c>
      <c r="Q1289" s="21">
        <v>0</v>
      </c>
      <c r="R1289" s="21">
        <v>0</v>
      </c>
      <c r="S1289" s="21">
        <v>0</v>
      </c>
      <c r="T1289" s="21">
        <v>0</v>
      </c>
      <c r="U1289" s="21">
        <v>0</v>
      </c>
      <c r="V1289" s="21">
        <v>0</v>
      </c>
      <c r="W1289" s="21">
        <v>0</v>
      </c>
      <c r="X1289" s="21" t="s">
        <v>2342</v>
      </c>
      <c r="Y1289" s="21" t="s">
        <v>2342</v>
      </c>
      <c r="Z1289" s="21" t="s">
        <v>2342</v>
      </c>
      <c r="AA1289" s="21" t="s">
        <v>2342</v>
      </c>
      <c r="AB1289" s="21" t="s">
        <v>2342</v>
      </c>
      <c r="AC1289" s="21" t="s">
        <v>2342</v>
      </c>
      <c r="AD1289" s="21" t="s">
        <v>2342</v>
      </c>
      <c r="AE1289" s="21" t="s">
        <v>2342</v>
      </c>
      <c r="AF1289" s="21" t="s">
        <v>2342</v>
      </c>
      <c r="AG1289" s="21" t="s">
        <v>2342</v>
      </c>
      <c r="AH1289" s="21" t="s">
        <v>2015</v>
      </c>
      <c r="AI1289" s="21" t="s">
        <v>2015</v>
      </c>
      <c r="AJ1289" s="21" t="s">
        <v>2015</v>
      </c>
      <c r="AK1289" s="21" t="s">
        <v>2015</v>
      </c>
      <c r="AL1289" s="21" t="s">
        <v>4803</v>
      </c>
    </row>
    <row r="1290" spans="1:38" ht="15" customHeight="1">
      <c r="A1290" s="21">
        <v>159134</v>
      </c>
      <c r="B1290" s="21">
        <v>662380</v>
      </c>
      <c r="C1290" s="21" t="s">
        <v>4245</v>
      </c>
      <c r="D1290" s="21"/>
      <c r="E1290" s="21" t="s">
        <v>6</v>
      </c>
      <c r="F1290" s="21" t="s">
        <v>4875</v>
      </c>
      <c r="G1290" s="21" t="s">
        <v>2380</v>
      </c>
      <c r="H1290" s="21" t="s">
        <v>2341</v>
      </c>
      <c r="I1290" s="21" t="s">
        <v>2015</v>
      </c>
      <c r="J1290" s="21" t="s">
        <v>2342</v>
      </c>
      <c r="K1290" s="21" t="s">
        <v>4245</v>
      </c>
      <c r="L1290" s="21" t="s">
        <v>4246</v>
      </c>
      <c r="M1290" s="21"/>
      <c r="N1290" s="21" t="s">
        <v>2883</v>
      </c>
      <c r="O1290" s="21" t="s">
        <v>2345</v>
      </c>
      <c r="P1290" s="21" t="s">
        <v>3654</v>
      </c>
      <c r="Q1290" s="21">
        <v>0</v>
      </c>
      <c r="R1290" s="21">
        <v>0</v>
      </c>
      <c r="S1290" s="21">
        <v>0</v>
      </c>
      <c r="T1290" s="21">
        <v>0</v>
      </c>
      <c r="U1290" s="21">
        <v>0</v>
      </c>
      <c r="V1290" s="21">
        <v>0</v>
      </c>
      <c r="W1290" s="21">
        <v>0</v>
      </c>
      <c r="X1290" s="21" t="s">
        <v>2342</v>
      </c>
      <c r="Y1290" s="21" t="s">
        <v>2342</v>
      </c>
      <c r="Z1290" s="21" t="s">
        <v>2342</v>
      </c>
      <c r="AA1290" s="21" t="s">
        <v>2342</v>
      </c>
      <c r="AB1290" s="21" t="s">
        <v>2342</v>
      </c>
      <c r="AC1290" s="21" t="s">
        <v>2342</v>
      </c>
      <c r="AD1290" s="21" t="s">
        <v>2342</v>
      </c>
      <c r="AE1290" s="21" t="s">
        <v>2342</v>
      </c>
      <c r="AF1290" s="21" t="s">
        <v>2342</v>
      </c>
      <c r="AG1290" s="21" t="s">
        <v>2342</v>
      </c>
      <c r="AH1290" s="21" t="s">
        <v>2015</v>
      </c>
      <c r="AI1290" s="21" t="s">
        <v>2015</v>
      </c>
      <c r="AJ1290" s="21" t="s">
        <v>2015</v>
      </c>
      <c r="AK1290" s="21" t="s">
        <v>2015</v>
      </c>
      <c r="AL1290" s="21" t="s">
        <v>4803</v>
      </c>
    </row>
    <row r="1291" spans="1:38" ht="15" customHeight="1">
      <c r="A1291" s="21">
        <v>159857</v>
      </c>
      <c r="B1291" s="21">
        <v>662388</v>
      </c>
      <c r="C1291" s="21" t="s">
        <v>3404</v>
      </c>
      <c r="D1291" s="21"/>
      <c r="E1291" s="21" t="s">
        <v>8</v>
      </c>
      <c r="F1291" s="21" t="s">
        <v>4865</v>
      </c>
      <c r="G1291" s="21" t="s">
        <v>2340</v>
      </c>
      <c r="H1291" s="21" t="s">
        <v>2655</v>
      </c>
      <c r="I1291" s="21" t="s">
        <v>2342</v>
      </c>
      <c r="J1291" s="21" t="s">
        <v>2342</v>
      </c>
      <c r="K1291" s="21" t="s">
        <v>3405</v>
      </c>
      <c r="L1291" s="21" t="s">
        <v>5108</v>
      </c>
      <c r="M1291" s="21" t="s">
        <v>5109</v>
      </c>
      <c r="N1291" s="21" t="s">
        <v>3406</v>
      </c>
      <c r="O1291" s="21" t="s">
        <v>2345</v>
      </c>
      <c r="P1291" s="21" t="s">
        <v>3407</v>
      </c>
      <c r="Q1291" s="21">
        <v>14</v>
      </c>
      <c r="R1291" s="21">
        <v>0</v>
      </c>
      <c r="S1291" s="21">
        <v>0</v>
      </c>
      <c r="T1291" s="21">
        <v>14</v>
      </c>
      <c r="U1291" s="21">
        <v>1</v>
      </c>
      <c r="V1291" s="21">
        <v>0</v>
      </c>
      <c r="W1291" s="21">
        <v>1</v>
      </c>
      <c r="X1291" s="21" t="s">
        <v>2015</v>
      </c>
      <c r="Y1291" s="21" t="s">
        <v>2015</v>
      </c>
      <c r="Z1291" s="21" t="s">
        <v>2015</v>
      </c>
      <c r="AA1291" s="21" t="s">
        <v>2015</v>
      </c>
      <c r="AB1291" s="21" t="s">
        <v>2015</v>
      </c>
      <c r="AC1291" s="21" t="s">
        <v>2015</v>
      </c>
      <c r="AD1291" s="21" t="s">
        <v>2015</v>
      </c>
      <c r="AE1291" s="21" t="s">
        <v>2015</v>
      </c>
      <c r="AF1291" s="21" t="s">
        <v>2015</v>
      </c>
      <c r="AG1291" s="21" t="s">
        <v>2015</v>
      </c>
      <c r="AH1291" s="21" t="s">
        <v>2342</v>
      </c>
      <c r="AI1291" s="21" t="s">
        <v>2342</v>
      </c>
      <c r="AJ1291" s="21" t="s">
        <v>2342</v>
      </c>
      <c r="AK1291" s="21" t="s">
        <v>2342</v>
      </c>
      <c r="AL1291" s="21" t="s">
        <v>4803</v>
      </c>
    </row>
    <row r="1292" spans="1:38" ht="15" customHeight="1">
      <c r="A1292" s="21">
        <v>159073</v>
      </c>
      <c r="B1292" s="21">
        <v>662389</v>
      </c>
      <c r="C1292" s="21" t="s">
        <v>3764</v>
      </c>
      <c r="D1292" s="21"/>
      <c r="E1292" s="21" t="s">
        <v>13</v>
      </c>
      <c r="F1292" s="21" t="s">
        <v>4873</v>
      </c>
      <c r="G1292" s="21" t="s">
        <v>2380</v>
      </c>
      <c r="H1292" s="21" t="s">
        <v>2341</v>
      </c>
      <c r="I1292" s="21" t="s">
        <v>2015</v>
      </c>
      <c r="J1292" s="21" t="s">
        <v>2342</v>
      </c>
      <c r="K1292" s="21" t="s">
        <v>3765</v>
      </c>
      <c r="L1292" s="21" t="s">
        <v>3766</v>
      </c>
      <c r="M1292" s="21"/>
      <c r="N1292" s="21" t="s">
        <v>3710</v>
      </c>
      <c r="O1292" s="21" t="s">
        <v>2345</v>
      </c>
      <c r="P1292" s="21" t="s">
        <v>3711</v>
      </c>
      <c r="Q1292" s="21">
        <v>212</v>
      </c>
      <c r="R1292" s="21">
        <v>0</v>
      </c>
      <c r="S1292" s="21">
        <v>0</v>
      </c>
      <c r="T1292" s="21">
        <v>212</v>
      </c>
      <c r="U1292" s="21">
        <v>1</v>
      </c>
      <c r="V1292" s="21">
        <v>0</v>
      </c>
      <c r="W1292" s="21">
        <v>1</v>
      </c>
      <c r="X1292" s="21" t="s">
        <v>2342</v>
      </c>
      <c r="Y1292" s="21" t="s">
        <v>2342</v>
      </c>
      <c r="Z1292" s="21" t="s">
        <v>2342</v>
      </c>
      <c r="AA1292" s="21" t="s">
        <v>2342</v>
      </c>
      <c r="AB1292" s="21" t="s">
        <v>2342</v>
      </c>
      <c r="AC1292" s="21" t="s">
        <v>2342</v>
      </c>
      <c r="AD1292" s="21" t="s">
        <v>2342</v>
      </c>
      <c r="AE1292" s="21" t="s">
        <v>2342</v>
      </c>
      <c r="AF1292" s="21" t="s">
        <v>2342</v>
      </c>
      <c r="AG1292" s="21" t="s">
        <v>2342</v>
      </c>
      <c r="AH1292" s="21" t="s">
        <v>2342</v>
      </c>
      <c r="AI1292" s="21" t="s">
        <v>2015</v>
      </c>
      <c r="AJ1292" s="21" t="s">
        <v>2015</v>
      </c>
      <c r="AK1292" s="21" t="s">
        <v>2015</v>
      </c>
      <c r="AL1292" s="21" t="s">
        <v>4802</v>
      </c>
    </row>
    <row r="1293" spans="1:38" ht="15" customHeight="1">
      <c r="A1293" s="21">
        <v>159737</v>
      </c>
      <c r="B1293" s="21">
        <v>662399</v>
      </c>
      <c r="C1293" s="21" t="s">
        <v>4497</v>
      </c>
      <c r="D1293" s="21"/>
      <c r="E1293" s="21" t="s">
        <v>12</v>
      </c>
      <c r="F1293" s="21" t="s">
        <v>4863</v>
      </c>
      <c r="G1293" s="21" t="s">
        <v>2380</v>
      </c>
      <c r="H1293" s="21" t="s">
        <v>2341</v>
      </c>
      <c r="I1293" s="21" t="s">
        <v>2015</v>
      </c>
      <c r="J1293" s="21" t="s">
        <v>2342</v>
      </c>
      <c r="K1293" s="21" t="s">
        <v>4793</v>
      </c>
      <c r="L1293" s="21" t="s">
        <v>4498</v>
      </c>
      <c r="M1293" s="21"/>
      <c r="N1293" s="21" t="s">
        <v>2501</v>
      </c>
      <c r="O1293" s="21" t="s">
        <v>2345</v>
      </c>
      <c r="P1293" s="21" t="s">
        <v>4333</v>
      </c>
      <c r="Q1293" s="21">
        <v>29</v>
      </c>
      <c r="R1293" s="21">
        <v>19</v>
      </c>
      <c r="S1293" s="21">
        <v>90</v>
      </c>
      <c r="T1293" s="21">
        <v>138</v>
      </c>
      <c r="U1293" s="21">
        <v>0.21010000000000001</v>
      </c>
      <c r="V1293" s="21">
        <v>0.13769999999999999</v>
      </c>
      <c r="W1293" s="21">
        <v>0.3478</v>
      </c>
      <c r="X1293" s="21" t="s">
        <v>2342</v>
      </c>
      <c r="Y1293" s="21" t="s">
        <v>2342</v>
      </c>
      <c r="Z1293" s="21" t="s">
        <v>2342</v>
      </c>
      <c r="AA1293" s="21" t="s">
        <v>2342</v>
      </c>
      <c r="AB1293" s="21" t="s">
        <v>2342</v>
      </c>
      <c r="AC1293" s="21" t="s">
        <v>2342</v>
      </c>
      <c r="AD1293" s="21" t="s">
        <v>2342</v>
      </c>
      <c r="AE1293" s="21" t="s">
        <v>2342</v>
      </c>
      <c r="AF1293" s="21" t="s">
        <v>2342</v>
      </c>
      <c r="AG1293" s="21" t="s">
        <v>2342</v>
      </c>
      <c r="AH1293" s="21" t="s">
        <v>2015</v>
      </c>
      <c r="AI1293" s="21" t="s">
        <v>2015</v>
      </c>
      <c r="AJ1293" s="21" t="s">
        <v>2015</v>
      </c>
      <c r="AK1293" s="21" t="s">
        <v>2015</v>
      </c>
      <c r="AL1293" s="21" t="s">
        <v>4803</v>
      </c>
    </row>
    <row r="1294" spans="1:38" ht="15" customHeight="1">
      <c r="A1294" s="21">
        <v>159507</v>
      </c>
      <c r="B1294" s="21">
        <v>662401</v>
      </c>
      <c r="C1294" s="21" t="s">
        <v>2658</v>
      </c>
      <c r="D1294" s="21" t="s">
        <v>2659</v>
      </c>
      <c r="E1294" s="21" t="s">
        <v>12</v>
      </c>
      <c r="F1294" s="21" t="s">
        <v>4874</v>
      </c>
      <c r="G1294" s="21" t="s">
        <v>2340</v>
      </c>
      <c r="H1294" s="21" t="s">
        <v>2487</v>
      </c>
      <c r="I1294" s="21" t="s">
        <v>2342</v>
      </c>
      <c r="J1294" s="21" t="s">
        <v>2342</v>
      </c>
      <c r="K1294" s="21" t="s">
        <v>2660</v>
      </c>
      <c r="L1294" s="21" t="s">
        <v>2661</v>
      </c>
      <c r="M1294" s="21"/>
      <c r="N1294" s="21" t="s">
        <v>2662</v>
      </c>
      <c r="O1294" s="21" t="s">
        <v>2345</v>
      </c>
      <c r="P1294" s="21" t="s">
        <v>2663</v>
      </c>
      <c r="Q1294" s="21">
        <v>15</v>
      </c>
      <c r="R1294" s="21">
        <v>0</v>
      </c>
      <c r="S1294" s="21">
        <v>0</v>
      </c>
      <c r="T1294" s="21">
        <v>15</v>
      </c>
      <c r="U1294" s="21">
        <v>1</v>
      </c>
      <c r="V1294" s="21">
        <v>0</v>
      </c>
      <c r="W1294" s="21">
        <v>1</v>
      </c>
      <c r="X1294" s="21" t="s">
        <v>2015</v>
      </c>
      <c r="Y1294" s="21" t="s">
        <v>2342</v>
      </c>
      <c r="Z1294" s="21" t="s">
        <v>2342</v>
      </c>
      <c r="AA1294" s="21" t="s">
        <v>2342</v>
      </c>
      <c r="AB1294" s="21" t="s">
        <v>2342</v>
      </c>
      <c r="AC1294" s="21" t="s">
        <v>2342</v>
      </c>
      <c r="AD1294" s="21" t="s">
        <v>2342</v>
      </c>
      <c r="AE1294" s="21" t="s">
        <v>2342</v>
      </c>
      <c r="AF1294" s="21" t="s">
        <v>2015</v>
      </c>
      <c r="AG1294" s="21" t="s">
        <v>2015</v>
      </c>
      <c r="AH1294" s="21" t="s">
        <v>2015</v>
      </c>
      <c r="AI1294" s="21" t="s">
        <v>2015</v>
      </c>
      <c r="AJ1294" s="21" t="s">
        <v>2015</v>
      </c>
      <c r="AK1294" s="21" t="s">
        <v>2015</v>
      </c>
      <c r="AL1294" s="21" t="s">
        <v>4803</v>
      </c>
    </row>
    <row r="1295" spans="1:38" ht="15" customHeight="1">
      <c r="A1295" s="21">
        <v>159610</v>
      </c>
      <c r="B1295" s="21">
        <v>662407</v>
      </c>
      <c r="C1295" s="21" t="s">
        <v>4433</v>
      </c>
      <c r="D1295" s="21"/>
      <c r="E1295" s="21" t="s">
        <v>8</v>
      </c>
      <c r="F1295" s="21" t="s">
        <v>4865</v>
      </c>
      <c r="G1295" s="21" t="s">
        <v>2380</v>
      </c>
      <c r="H1295" s="21" t="s">
        <v>2341</v>
      </c>
      <c r="I1295" s="21" t="s">
        <v>2015</v>
      </c>
      <c r="J1295" s="21" t="s">
        <v>2342</v>
      </c>
      <c r="K1295" s="21" t="s">
        <v>4434</v>
      </c>
      <c r="L1295" s="21" t="s">
        <v>4789</v>
      </c>
      <c r="M1295" s="21"/>
      <c r="N1295" s="21" t="s">
        <v>8</v>
      </c>
      <c r="O1295" s="21" t="s">
        <v>2345</v>
      </c>
      <c r="P1295" s="21" t="s">
        <v>4192</v>
      </c>
      <c r="Q1295" s="21">
        <v>80</v>
      </c>
      <c r="R1295" s="21">
        <v>0</v>
      </c>
      <c r="S1295" s="21">
        <v>22</v>
      </c>
      <c r="T1295" s="21">
        <v>102</v>
      </c>
      <c r="U1295" s="21">
        <v>0.7843</v>
      </c>
      <c r="V1295" s="21">
        <v>0</v>
      </c>
      <c r="W1295" s="21">
        <v>0.7843</v>
      </c>
      <c r="X1295" s="21" t="s">
        <v>2015</v>
      </c>
      <c r="Y1295" s="21" t="s">
        <v>2342</v>
      </c>
      <c r="Z1295" s="21" t="s">
        <v>2342</v>
      </c>
      <c r="AA1295" s="21" t="s">
        <v>2342</v>
      </c>
      <c r="AB1295" s="21" t="s">
        <v>2342</v>
      </c>
      <c r="AC1295" s="21" t="s">
        <v>2342</v>
      </c>
      <c r="AD1295" s="21" t="s">
        <v>2342</v>
      </c>
      <c r="AE1295" s="21" t="s">
        <v>2342</v>
      </c>
      <c r="AF1295" s="21" t="s">
        <v>2342</v>
      </c>
      <c r="AG1295" s="21" t="s">
        <v>2342</v>
      </c>
      <c r="AH1295" s="21" t="s">
        <v>2015</v>
      </c>
      <c r="AI1295" s="21" t="s">
        <v>2015</v>
      </c>
      <c r="AJ1295" s="21" t="s">
        <v>2015</v>
      </c>
      <c r="AK1295" s="21" t="s">
        <v>2015</v>
      </c>
      <c r="AL1295" s="21" t="s">
        <v>4802</v>
      </c>
    </row>
    <row r="1296" spans="1:38" ht="15" customHeight="1">
      <c r="A1296" s="21">
        <v>159543</v>
      </c>
      <c r="B1296" s="21">
        <v>662411</v>
      </c>
      <c r="C1296" s="21" t="s">
        <v>2986</v>
      </c>
      <c r="D1296" s="21"/>
      <c r="E1296" s="21" t="s">
        <v>8</v>
      </c>
      <c r="F1296" s="21" t="s">
        <v>4865</v>
      </c>
      <c r="G1296" s="21" t="s">
        <v>2380</v>
      </c>
      <c r="H1296" s="21" t="s">
        <v>2655</v>
      </c>
      <c r="I1296" s="21" t="s">
        <v>2342</v>
      </c>
      <c r="J1296" s="21" t="s">
        <v>2342</v>
      </c>
      <c r="K1296" s="21" t="s">
        <v>5027</v>
      </c>
      <c r="L1296" s="21" t="s">
        <v>2987</v>
      </c>
      <c r="M1296" s="21"/>
      <c r="N1296" s="21" t="s">
        <v>8</v>
      </c>
      <c r="O1296" s="21" t="s">
        <v>2345</v>
      </c>
      <c r="P1296" s="21" t="s">
        <v>2389</v>
      </c>
      <c r="Q1296" s="21">
        <v>0</v>
      </c>
      <c r="R1296" s="21">
        <v>0</v>
      </c>
      <c r="S1296" s="21">
        <v>0</v>
      </c>
      <c r="T1296" s="21">
        <v>0</v>
      </c>
      <c r="U1296" s="21">
        <v>0</v>
      </c>
      <c r="V1296" s="21">
        <v>0</v>
      </c>
      <c r="W1296" s="21">
        <v>0</v>
      </c>
      <c r="X1296" s="21" t="s">
        <v>2015</v>
      </c>
      <c r="Y1296" s="21" t="s">
        <v>2015</v>
      </c>
      <c r="Z1296" s="21" t="s">
        <v>2015</v>
      </c>
      <c r="AA1296" s="21" t="s">
        <v>2015</v>
      </c>
      <c r="AB1296" s="21" t="s">
        <v>2015</v>
      </c>
      <c r="AC1296" s="21" t="s">
        <v>2342</v>
      </c>
      <c r="AD1296" s="21" t="s">
        <v>2342</v>
      </c>
      <c r="AE1296" s="21" t="s">
        <v>2342</v>
      </c>
      <c r="AF1296" s="21" t="s">
        <v>2342</v>
      </c>
      <c r="AG1296" s="21" t="s">
        <v>2342</v>
      </c>
      <c r="AH1296" s="21" t="s">
        <v>2342</v>
      </c>
      <c r="AI1296" s="21" t="s">
        <v>2342</v>
      </c>
      <c r="AJ1296" s="21" t="s">
        <v>2342</v>
      </c>
      <c r="AK1296" s="21" t="s">
        <v>2342</v>
      </c>
      <c r="AL1296" s="21" t="s">
        <v>4803</v>
      </c>
    </row>
    <row r="1297" spans="1:38" ht="15" customHeight="1">
      <c r="A1297" s="21">
        <v>159619</v>
      </c>
      <c r="B1297" s="21">
        <v>662412</v>
      </c>
      <c r="C1297" s="21" t="s">
        <v>4265</v>
      </c>
      <c r="D1297" s="21"/>
      <c r="E1297" s="21" t="s">
        <v>8</v>
      </c>
      <c r="F1297" s="21" t="s">
        <v>4865</v>
      </c>
      <c r="G1297" s="21" t="s">
        <v>2380</v>
      </c>
      <c r="H1297" s="21" t="s">
        <v>2341</v>
      </c>
      <c r="I1297" s="21" t="s">
        <v>2015</v>
      </c>
      <c r="J1297" s="21" t="s">
        <v>2342</v>
      </c>
      <c r="K1297" s="21" t="s">
        <v>4265</v>
      </c>
      <c r="L1297" s="21" t="s">
        <v>4266</v>
      </c>
      <c r="M1297" s="21"/>
      <c r="N1297" s="21" t="s">
        <v>8</v>
      </c>
      <c r="O1297" s="21" t="s">
        <v>2345</v>
      </c>
      <c r="P1297" s="21" t="s">
        <v>2389</v>
      </c>
      <c r="Q1297" s="21">
        <v>0</v>
      </c>
      <c r="R1297" s="21">
        <v>0</v>
      </c>
      <c r="S1297" s="21">
        <v>0</v>
      </c>
      <c r="T1297" s="21">
        <v>0</v>
      </c>
      <c r="U1297" s="21">
        <v>0</v>
      </c>
      <c r="V1297" s="21">
        <v>0</v>
      </c>
      <c r="W1297" s="21">
        <v>0</v>
      </c>
      <c r="X1297" s="21" t="s">
        <v>2015</v>
      </c>
      <c r="Y1297" s="21" t="s">
        <v>2342</v>
      </c>
      <c r="Z1297" s="21" t="s">
        <v>2342</v>
      </c>
      <c r="AA1297" s="21" t="s">
        <v>2342</v>
      </c>
      <c r="AB1297" s="21" t="s">
        <v>2342</v>
      </c>
      <c r="AC1297" s="21" t="s">
        <v>2342</v>
      </c>
      <c r="AD1297" s="21" t="s">
        <v>2342</v>
      </c>
      <c r="AE1297" s="21" t="s">
        <v>2342</v>
      </c>
      <c r="AF1297" s="21" t="s">
        <v>2342</v>
      </c>
      <c r="AG1297" s="21" t="s">
        <v>2342</v>
      </c>
      <c r="AH1297" s="21" t="s">
        <v>2015</v>
      </c>
      <c r="AI1297" s="21" t="s">
        <v>2015</v>
      </c>
      <c r="AJ1297" s="21" t="s">
        <v>2015</v>
      </c>
      <c r="AK1297" s="21" t="s">
        <v>2015</v>
      </c>
      <c r="AL1297" s="21" t="s">
        <v>4803</v>
      </c>
    </row>
    <row r="1298" spans="1:38" ht="15" customHeight="1">
      <c r="A1298" s="21">
        <v>159613</v>
      </c>
      <c r="B1298" s="21">
        <v>662414</v>
      </c>
      <c r="C1298" s="21" t="s">
        <v>5280</v>
      </c>
      <c r="D1298" s="21"/>
      <c r="E1298" s="21" t="s">
        <v>8</v>
      </c>
      <c r="F1298" s="21" t="s">
        <v>4865</v>
      </c>
      <c r="G1298" s="21" t="s">
        <v>2380</v>
      </c>
      <c r="H1298" s="21" t="s">
        <v>2341</v>
      </c>
      <c r="I1298" s="21" t="s">
        <v>2015</v>
      </c>
      <c r="J1298" s="21" t="s">
        <v>2342</v>
      </c>
      <c r="K1298" s="21" t="s">
        <v>5280</v>
      </c>
      <c r="L1298" s="21" t="s">
        <v>5281</v>
      </c>
      <c r="M1298" s="21"/>
      <c r="N1298" s="21" t="s">
        <v>2624</v>
      </c>
      <c r="O1298" s="21" t="s">
        <v>2345</v>
      </c>
      <c r="P1298" s="21" t="s">
        <v>2626</v>
      </c>
      <c r="Q1298" s="21">
        <v>0</v>
      </c>
      <c r="R1298" s="21">
        <v>0</v>
      </c>
      <c r="S1298" s="21">
        <v>0</v>
      </c>
      <c r="T1298" s="21">
        <v>0</v>
      </c>
      <c r="U1298" s="21">
        <v>0</v>
      </c>
      <c r="V1298" s="21">
        <v>0</v>
      </c>
      <c r="W1298" s="21">
        <v>0</v>
      </c>
      <c r="X1298" s="21" t="s">
        <v>2342</v>
      </c>
      <c r="Y1298" s="21" t="s">
        <v>2342</v>
      </c>
      <c r="Z1298" s="21" t="s">
        <v>2342</v>
      </c>
      <c r="AA1298" s="21" t="s">
        <v>2342</v>
      </c>
      <c r="AB1298" s="21" t="s">
        <v>2342</v>
      </c>
      <c r="AC1298" s="21" t="s">
        <v>2342</v>
      </c>
      <c r="AD1298" s="21" t="s">
        <v>2342</v>
      </c>
      <c r="AE1298" s="21" t="s">
        <v>2342</v>
      </c>
      <c r="AF1298" s="21" t="s">
        <v>2342</v>
      </c>
      <c r="AG1298" s="21" t="s">
        <v>2342</v>
      </c>
      <c r="AH1298" s="21" t="s">
        <v>2015</v>
      </c>
      <c r="AI1298" s="21" t="s">
        <v>2015</v>
      </c>
      <c r="AJ1298" s="21" t="s">
        <v>2015</v>
      </c>
      <c r="AK1298" s="21" t="s">
        <v>2015</v>
      </c>
      <c r="AL1298" s="21" t="s">
        <v>4803</v>
      </c>
    </row>
    <row r="1299" spans="1:38" ht="15" customHeight="1">
      <c r="A1299" s="21">
        <v>159357</v>
      </c>
      <c r="B1299" s="21">
        <v>662415</v>
      </c>
      <c r="C1299" s="21" t="s">
        <v>3175</v>
      </c>
      <c r="D1299" s="21"/>
      <c r="E1299" s="21" t="s">
        <v>31</v>
      </c>
      <c r="F1299" s="21" t="s">
        <v>4874</v>
      </c>
      <c r="G1299" s="21" t="s">
        <v>2380</v>
      </c>
      <c r="H1299" s="21" t="s">
        <v>2341</v>
      </c>
      <c r="I1299" s="21" t="s">
        <v>2015</v>
      </c>
      <c r="J1299" s="21" t="s">
        <v>2342</v>
      </c>
      <c r="K1299" s="21" t="s">
        <v>3172</v>
      </c>
      <c r="L1299" s="21" t="s">
        <v>5057</v>
      </c>
      <c r="M1299" s="21"/>
      <c r="N1299" s="21" t="s">
        <v>3176</v>
      </c>
      <c r="O1299" s="21" t="s">
        <v>2345</v>
      </c>
      <c r="P1299" s="21" t="s">
        <v>5058</v>
      </c>
      <c r="Q1299" s="21">
        <v>0</v>
      </c>
      <c r="R1299" s="21">
        <v>0</v>
      </c>
      <c r="S1299" s="21">
        <v>0</v>
      </c>
      <c r="T1299" s="21">
        <v>0</v>
      </c>
      <c r="U1299" s="21">
        <v>0</v>
      </c>
      <c r="V1299" s="21">
        <v>0</v>
      </c>
      <c r="W1299" s="21">
        <v>0</v>
      </c>
      <c r="X1299" s="21" t="s">
        <v>2342</v>
      </c>
      <c r="Y1299" s="21" t="s">
        <v>2342</v>
      </c>
      <c r="Z1299" s="21" t="s">
        <v>2342</v>
      </c>
      <c r="AA1299" s="21" t="s">
        <v>2342</v>
      </c>
      <c r="AB1299" s="21" t="s">
        <v>2342</v>
      </c>
      <c r="AC1299" s="21" t="s">
        <v>2342</v>
      </c>
      <c r="AD1299" s="21" t="s">
        <v>2342</v>
      </c>
      <c r="AE1299" s="21" t="s">
        <v>2342</v>
      </c>
      <c r="AF1299" s="21" t="s">
        <v>2342</v>
      </c>
      <c r="AG1299" s="21" t="s">
        <v>2342</v>
      </c>
      <c r="AH1299" s="21" t="s">
        <v>2015</v>
      </c>
      <c r="AI1299" s="21" t="s">
        <v>2015</v>
      </c>
      <c r="AJ1299" s="21" t="s">
        <v>2015</v>
      </c>
      <c r="AK1299" s="21" t="s">
        <v>2015</v>
      </c>
      <c r="AL1299" s="21" t="s">
        <v>4803</v>
      </c>
    </row>
    <row r="1300" spans="1:38" ht="15" customHeight="1">
      <c r="A1300" s="21">
        <v>159511</v>
      </c>
      <c r="B1300" s="21">
        <v>662428</v>
      </c>
      <c r="C1300" s="21" t="s">
        <v>5412</v>
      </c>
      <c r="D1300" s="21"/>
      <c r="E1300" s="21" t="s">
        <v>1</v>
      </c>
      <c r="F1300" s="21" t="s">
        <v>4864</v>
      </c>
      <c r="G1300" s="21" t="s">
        <v>2380</v>
      </c>
      <c r="H1300" s="21" t="s">
        <v>2655</v>
      </c>
      <c r="I1300" s="21" t="s">
        <v>2015</v>
      </c>
      <c r="J1300" s="21" t="s">
        <v>2342</v>
      </c>
      <c r="K1300" s="21" t="s">
        <v>5412</v>
      </c>
      <c r="L1300" s="21" t="s">
        <v>5413</v>
      </c>
      <c r="M1300" s="21"/>
      <c r="N1300" s="21" t="s">
        <v>2674</v>
      </c>
      <c r="O1300" s="21" t="s">
        <v>2345</v>
      </c>
      <c r="P1300" s="21" t="s">
        <v>2675</v>
      </c>
      <c r="Q1300" s="21">
        <v>0</v>
      </c>
      <c r="R1300" s="21">
        <v>0</v>
      </c>
      <c r="S1300" s="21">
        <v>0</v>
      </c>
      <c r="T1300" s="21">
        <v>0</v>
      </c>
      <c r="U1300" s="21">
        <v>0</v>
      </c>
      <c r="V1300" s="21">
        <v>0</v>
      </c>
      <c r="W1300" s="21">
        <v>0</v>
      </c>
      <c r="X1300" s="21" t="s">
        <v>2015</v>
      </c>
      <c r="Y1300" s="21" t="s">
        <v>2342</v>
      </c>
      <c r="Z1300" s="21" t="s">
        <v>2342</v>
      </c>
      <c r="AA1300" s="21" t="s">
        <v>2342</v>
      </c>
      <c r="AB1300" s="21" t="s">
        <v>2342</v>
      </c>
      <c r="AC1300" s="21" t="s">
        <v>2342</v>
      </c>
      <c r="AD1300" s="21" t="s">
        <v>2342</v>
      </c>
      <c r="AE1300" s="21" t="s">
        <v>2342</v>
      </c>
      <c r="AF1300" s="21" t="s">
        <v>2342</v>
      </c>
      <c r="AG1300" s="21" t="s">
        <v>2342</v>
      </c>
      <c r="AH1300" s="21" t="s">
        <v>2342</v>
      </c>
      <c r="AI1300" s="21" t="s">
        <v>2342</v>
      </c>
      <c r="AJ1300" s="21" t="s">
        <v>2342</v>
      </c>
      <c r="AK1300" s="21" t="s">
        <v>2342</v>
      </c>
      <c r="AL1300" s="21" t="s">
        <v>4803</v>
      </c>
    </row>
    <row r="1301" spans="1:38" ht="15" customHeight="1">
      <c r="A1301" s="21">
        <v>159106</v>
      </c>
      <c r="B1301" s="21">
        <v>662430</v>
      </c>
      <c r="C1301" s="21" t="s">
        <v>2383</v>
      </c>
      <c r="D1301" s="21"/>
      <c r="E1301" s="21" t="s">
        <v>7</v>
      </c>
      <c r="F1301" s="21" t="s">
        <v>4866</v>
      </c>
      <c r="G1301" s="21" t="s">
        <v>2380</v>
      </c>
      <c r="H1301" s="21" t="s">
        <v>2341</v>
      </c>
      <c r="I1301" s="21" t="s">
        <v>2015</v>
      </c>
      <c r="J1301" s="21" t="s">
        <v>2342</v>
      </c>
      <c r="K1301" s="21" t="s">
        <v>2383</v>
      </c>
      <c r="L1301" s="21" t="s">
        <v>4937</v>
      </c>
      <c r="M1301" s="21"/>
      <c r="N1301" s="21" t="s">
        <v>2384</v>
      </c>
      <c r="O1301" s="21" t="s">
        <v>2345</v>
      </c>
      <c r="P1301" s="21" t="s">
        <v>2385</v>
      </c>
      <c r="Q1301" s="21">
        <v>0</v>
      </c>
      <c r="R1301" s="21">
        <v>0</v>
      </c>
      <c r="S1301" s="21">
        <v>0</v>
      </c>
      <c r="T1301" s="21">
        <v>0</v>
      </c>
      <c r="U1301" s="21">
        <v>0</v>
      </c>
      <c r="V1301" s="21">
        <v>0</v>
      </c>
      <c r="W1301" s="21">
        <v>0</v>
      </c>
      <c r="X1301" s="21" t="s">
        <v>2342</v>
      </c>
      <c r="Y1301" s="21" t="s">
        <v>2342</v>
      </c>
      <c r="Z1301" s="21" t="s">
        <v>2342</v>
      </c>
      <c r="AA1301" s="21" t="s">
        <v>2342</v>
      </c>
      <c r="AB1301" s="21" t="s">
        <v>2342</v>
      </c>
      <c r="AC1301" s="21" t="s">
        <v>2342</v>
      </c>
      <c r="AD1301" s="21" t="s">
        <v>2342</v>
      </c>
      <c r="AE1301" s="21" t="s">
        <v>2342</v>
      </c>
      <c r="AF1301" s="21" t="s">
        <v>2342</v>
      </c>
      <c r="AG1301" s="21" t="s">
        <v>2342</v>
      </c>
      <c r="AH1301" s="21" t="s">
        <v>2015</v>
      </c>
      <c r="AI1301" s="21" t="s">
        <v>2015</v>
      </c>
      <c r="AJ1301" s="21" t="s">
        <v>2015</v>
      </c>
      <c r="AK1301" s="21" t="s">
        <v>2015</v>
      </c>
      <c r="AL1301" s="21" t="s">
        <v>4803</v>
      </c>
    </row>
    <row r="1302" spans="1:38" ht="15" customHeight="1">
      <c r="A1302" s="21">
        <v>159398</v>
      </c>
      <c r="B1302" s="21">
        <v>662431</v>
      </c>
      <c r="C1302" s="21" t="s">
        <v>157</v>
      </c>
      <c r="D1302" s="21" t="s">
        <v>2145</v>
      </c>
      <c r="E1302" s="21" t="s">
        <v>7</v>
      </c>
      <c r="F1302" s="21" t="s">
        <v>4875</v>
      </c>
      <c r="G1302" s="21" t="s">
        <v>2340</v>
      </c>
      <c r="H1302" s="21" t="s">
        <v>2341</v>
      </c>
      <c r="I1302" s="21" t="s">
        <v>2015</v>
      </c>
      <c r="J1302" s="21" t="s">
        <v>2342</v>
      </c>
      <c r="K1302" s="21" t="s">
        <v>1083</v>
      </c>
      <c r="L1302" s="21" t="s">
        <v>5114</v>
      </c>
      <c r="M1302" s="21"/>
      <c r="N1302" s="21" t="s">
        <v>2384</v>
      </c>
      <c r="O1302" s="21" t="s">
        <v>2345</v>
      </c>
      <c r="P1302" s="21" t="s">
        <v>2465</v>
      </c>
      <c r="Q1302" s="21">
        <v>322</v>
      </c>
      <c r="R1302" s="21">
        <v>0</v>
      </c>
      <c r="S1302" s="21">
        <v>67</v>
      </c>
      <c r="T1302" s="21">
        <v>389</v>
      </c>
      <c r="U1302" s="21">
        <v>0.82779999999999998</v>
      </c>
      <c r="V1302" s="21">
        <v>0</v>
      </c>
      <c r="W1302" s="21">
        <v>0.82779999999999998</v>
      </c>
      <c r="X1302" s="21" t="s">
        <v>2015</v>
      </c>
      <c r="Y1302" s="21" t="s">
        <v>2342</v>
      </c>
      <c r="Z1302" s="21" t="s">
        <v>2342</v>
      </c>
      <c r="AA1302" s="21" t="s">
        <v>2342</v>
      </c>
      <c r="AB1302" s="21" t="s">
        <v>2342</v>
      </c>
      <c r="AC1302" s="21" t="s">
        <v>2342</v>
      </c>
      <c r="AD1302" s="21" t="s">
        <v>2342</v>
      </c>
      <c r="AE1302" s="21" t="s">
        <v>2342</v>
      </c>
      <c r="AF1302" s="21" t="s">
        <v>2342</v>
      </c>
      <c r="AG1302" s="21" t="s">
        <v>2342</v>
      </c>
      <c r="AH1302" s="21" t="s">
        <v>2342</v>
      </c>
      <c r="AI1302" s="21" t="s">
        <v>2342</v>
      </c>
      <c r="AJ1302" s="21" t="s">
        <v>2342</v>
      </c>
      <c r="AK1302" s="21" t="s">
        <v>2342</v>
      </c>
      <c r="AL1302" s="21" t="s">
        <v>4802</v>
      </c>
    </row>
    <row r="1303" spans="1:38" ht="15" customHeight="1">
      <c r="A1303" s="21">
        <v>159143</v>
      </c>
      <c r="B1303" s="21">
        <v>662432</v>
      </c>
      <c r="C1303" s="21" t="s">
        <v>2854</v>
      </c>
      <c r="D1303" s="21"/>
      <c r="E1303" s="21" t="s">
        <v>5923</v>
      </c>
      <c r="F1303" s="21" t="s">
        <v>4875</v>
      </c>
      <c r="G1303" s="21" t="s">
        <v>2380</v>
      </c>
      <c r="H1303" s="21" t="s">
        <v>2341</v>
      </c>
      <c r="I1303" s="21" t="s">
        <v>2015</v>
      </c>
      <c r="J1303" s="21" t="s">
        <v>2342</v>
      </c>
      <c r="K1303" s="21" t="s">
        <v>2854</v>
      </c>
      <c r="L1303" s="21" t="s">
        <v>2855</v>
      </c>
      <c r="M1303" s="21"/>
      <c r="N1303" s="21" t="s">
        <v>2856</v>
      </c>
      <c r="O1303" s="21" t="s">
        <v>2345</v>
      </c>
      <c r="P1303" s="21" t="s">
        <v>2857</v>
      </c>
      <c r="Q1303" s="21">
        <v>0</v>
      </c>
      <c r="R1303" s="21">
        <v>0</v>
      </c>
      <c r="S1303" s="21">
        <v>0</v>
      </c>
      <c r="T1303" s="21">
        <v>0</v>
      </c>
      <c r="U1303" s="21">
        <v>0</v>
      </c>
      <c r="V1303" s="21">
        <v>0</v>
      </c>
      <c r="W1303" s="21">
        <v>0</v>
      </c>
      <c r="X1303" s="21" t="s">
        <v>2342</v>
      </c>
      <c r="Y1303" s="21" t="s">
        <v>2342</v>
      </c>
      <c r="Z1303" s="21" t="s">
        <v>2342</v>
      </c>
      <c r="AA1303" s="21" t="s">
        <v>2342</v>
      </c>
      <c r="AB1303" s="21" t="s">
        <v>2342</v>
      </c>
      <c r="AC1303" s="21" t="s">
        <v>2342</v>
      </c>
      <c r="AD1303" s="21" t="s">
        <v>2342</v>
      </c>
      <c r="AE1303" s="21" t="s">
        <v>2342</v>
      </c>
      <c r="AF1303" s="21" t="s">
        <v>2342</v>
      </c>
      <c r="AG1303" s="21" t="s">
        <v>2342</v>
      </c>
      <c r="AH1303" s="21" t="s">
        <v>2015</v>
      </c>
      <c r="AI1303" s="21" t="s">
        <v>2015</v>
      </c>
      <c r="AJ1303" s="21" t="s">
        <v>2015</v>
      </c>
      <c r="AK1303" s="21" t="s">
        <v>2015</v>
      </c>
      <c r="AL1303" s="21" t="s">
        <v>4803</v>
      </c>
    </row>
    <row r="1304" spans="1:38" ht="15" customHeight="1">
      <c r="A1304" s="21">
        <v>159615</v>
      </c>
      <c r="B1304" s="21">
        <v>662437</v>
      </c>
      <c r="C1304" s="21" t="s">
        <v>3118</v>
      </c>
      <c r="D1304" s="21"/>
      <c r="E1304" s="21" t="s">
        <v>22</v>
      </c>
      <c r="F1304" s="21" t="s">
        <v>4865</v>
      </c>
      <c r="G1304" s="21" t="s">
        <v>2380</v>
      </c>
      <c r="H1304" s="21" t="s">
        <v>2341</v>
      </c>
      <c r="I1304" s="21" t="s">
        <v>2015</v>
      </c>
      <c r="J1304" s="21" t="s">
        <v>2342</v>
      </c>
      <c r="K1304" s="21" t="s">
        <v>3119</v>
      </c>
      <c r="L1304" s="21" t="s">
        <v>5048</v>
      </c>
      <c r="M1304" s="21"/>
      <c r="N1304" s="21" t="s">
        <v>2709</v>
      </c>
      <c r="O1304" s="21" t="s">
        <v>2345</v>
      </c>
      <c r="P1304" s="21" t="s">
        <v>2710</v>
      </c>
      <c r="Q1304" s="21">
        <v>0</v>
      </c>
      <c r="R1304" s="21">
        <v>0</v>
      </c>
      <c r="S1304" s="21">
        <v>0</v>
      </c>
      <c r="T1304" s="21">
        <v>0</v>
      </c>
      <c r="U1304" s="21">
        <v>0</v>
      </c>
      <c r="V1304" s="21">
        <v>0</v>
      </c>
      <c r="W1304" s="21">
        <v>0</v>
      </c>
      <c r="X1304" s="21" t="s">
        <v>2015</v>
      </c>
      <c r="Y1304" s="21" t="s">
        <v>2342</v>
      </c>
      <c r="Z1304" s="21" t="s">
        <v>2342</v>
      </c>
      <c r="AA1304" s="21" t="s">
        <v>2342</v>
      </c>
      <c r="AB1304" s="21" t="s">
        <v>2342</v>
      </c>
      <c r="AC1304" s="21" t="s">
        <v>2342</v>
      </c>
      <c r="AD1304" s="21" t="s">
        <v>2342</v>
      </c>
      <c r="AE1304" s="21" t="s">
        <v>2342</v>
      </c>
      <c r="AF1304" s="21" t="s">
        <v>2342</v>
      </c>
      <c r="AG1304" s="21" t="s">
        <v>2342</v>
      </c>
      <c r="AH1304" s="21" t="s">
        <v>2015</v>
      </c>
      <c r="AI1304" s="21" t="s">
        <v>2015</v>
      </c>
      <c r="AJ1304" s="21" t="s">
        <v>2015</v>
      </c>
      <c r="AK1304" s="21" t="s">
        <v>2015</v>
      </c>
      <c r="AL1304" s="21" t="s">
        <v>4803</v>
      </c>
    </row>
    <row r="1305" spans="1:38" ht="15" customHeight="1">
      <c r="A1305" s="21">
        <v>159870</v>
      </c>
      <c r="B1305" s="21">
        <v>662438</v>
      </c>
      <c r="C1305" s="21" t="s">
        <v>4608</v>
      </c>
      <c r="D1305" s="21"/>
      <c r="E1305" s="21" t="s">
        <v>30</v>
      </c>
      <c r="F1305" s="21" t="s">
        <v>4873</v>
      </c>
      <c r="G1305" s="21" t="s">
        <v>2340</v>
      </c>
      <c r="H1305" s="21" t="s">
        <v>2487</v>
      </c>
      <c r="I1305" s="21" t="s">
        <v>2342</v>
      </c>
      <c r="J1305" s="21" t="s">
        <v>2342</v>
      </c>
      <c r="K1305" s="21" t="s">
        <v>4609</v>
      </c>
      <c r="L1305" s="21" t="s">
        <v>5368</v>
      </c>
      <c r="M1305" s="21"/>
      <c r="N1305" s="21" t="s">
        <v>30</v>
      </c>
      <c r="O1305" s="21" t="s">
        <v>2345</v>
      </c>
      <c r="P1305" s="21" t="s">
        <v>2807</v>
      </c>
      <c r="Q1305" s="21">
        <v>31</v>
      </c>
      <c r="R1305" s="21">
        <v>0</v>
      </c>
      <c r="S1305" s="21">
        <v>0</v>
      </c>
      <c r="T1305" s="21">
        <v>31</v>
      </c>
      <c r="U1305" s="21">
        <v>1</v>
      </c>
      <c r="V1305" s="21">
        <v>0</v>
      </c>
      <c r="W1305" s="21">
        <v>1</v>
      </c>
      <c r="X1305" s="21" t="s">
        <v>2015</v>
      </c>
      <c r="Y1305" s="21" t="s">
        <v>2015</v>
      </c>
      <c r="Z1305" s="21" t="s">
        <v>2015</v>
      </c>
      <c r="AA1305" s="21" t="s">
        <v>2015</v>
      </c>
      <c r="AB1305" s="21" t="s">
        <v>2015</v>
      </c>
      <c r="AC1305" s="21" t="s">
        <v>2015</v>
      </c>
      <c r="AD1305" s="21" t="s">
        <v>2015</v>
      </c>
      <c r="AE1305" s="21" t="s">
        <v>2342</v>
      </c>
      <c r="AF1305" s="21" t="s">
        <v>2342</v>
      </c>
      <c r="AG1305" s="21" t="s">
        <v>2342</v>
      </c>
      <c r="AH1305" s="21" t="s">
        <v>2342</v>
      </c>
      <c r="AI1305" s="21" t="s">
        <v>2342</v>
      </c>
      <c r="AJ1305" s="21" t="s">
        <v>2342</v>
      </c>
      <c r="AK1305" s="21" t="s">
        <v>2342</v>
      </c>
      <c r="AL1305" s="21" t="s">
        <v>4803</v>
      </c>
    </row>
    <row r="1306" spans="1:38" ht="15" customHeight="1">
      <c r="A1306" s="21">
        <v>159470</v>
      </c>
      <c r="B1306" s="21">
        <v>662439</v>
      </c>
      <c r="C1306" s="21" t="s">
        <v>4255</v>
      </c>
      <c r="D1306" s="21"/>
      <c r="E1306" s="21" t="s">
        <v>30</v>
      </c>
      <c r="F1306" s="21" t="s">
        <v>4873</v>
      </c>
      <c r="G1306" s="21" t="s">
        <v>2380</v>
      </c>
      <c r="H1306" s="21" t="s">
        <v>2341</v>
      </c>
      <c r="I1306" s="21" t="s">
        <v>2015</v>
      </c>
      <c r="J1306" s="21" t="s">
        <v>2342</v>
      </c>
      <c r="K1306" s="21" t="s">
        <v>4255</v>
      </c>
      <c r="L1306" s="21" t="s">
        <v>5282</v>
      </c>
      <c r="M1306" s="21"/>
      <c r="N1306" s="21" t="s">
        <v>30</v>
      </c>
      <c r="O1306" s="21" t="s">
        <v>2345</v>
      </c>
      <c r="P1306" s="21" t="s">
        <v>2831</v>
      </c>
      <c r="Q1306" s="21">
        <v>69</v>
      </c>
      <c r="R1306" s="21">
        <v>24</v>
      </c>
      <c r="S1306" s="21">
        <v>263</v>
      </c>
      <c r="T1306" s="21">
        <v>356</v>
      </c>
      <c r="U1306" s="21">
        <v>0.1938</v>
      </c>
      <c r="V1306" s="21">
        <v>6.7400000000000002E-2</v>
      </c>
      <c r="W1306" s="21">
        <v>0.26119999999999999</v>
      </c>
      <c r="X1306" s="21" t="s">
        <v>2342</v>
      </c>
      <c r="Y1306" s="21" t="s">
        <v>2342</v>
      </c>
      <c r="Z1306" s="21" t="s">
        <v>2342</v>
      </c>
      <c r="AA1306" s="21" t="s">
        <v>2342</v>
      </c>
      <c r="AB1306" s="21" t="s">
        <v>2342</v>
      </c>
      <c r="AC1306" s="21" t="s">
        <v>2342</v>
      </c>
      <c r="AD1306" s="21" t="s">
        <v>2342</v>
      </c>
      <c r="AE1306" s="21" t="s">
        <v>2342</v>
      </c>
      <c r="AF1306" s="21" t="s">
        <v>2342</v>
      </c>
      <c r="AG1306" s="21" t="s">
        <v>2342</v>
      </c>
      <c r="AH1306" s="21" t="s">
        <v>2015</v>
      </c>
      <c r="AI1306" s="21" t="s">
        <v>2015</v>
      </c>
      <c r="AJ1306" s="21" t="s">
        <v>2015</v>
      </c>
      <c r="AK1306" s="21" t="s">
        <v>2015</v>
      </c>
      <c r="AL1306" s="21" t="s">
        <v>4803</v>
      </c>
    </row>
    <row r="1307" spans="1:38" ht="15" customHeight="1">
      <c r="A1307" s="21">
        <v>159125</v>
      </c>
      <c r="B1307" s="21">
        <v>662447</v>
      </c>
      <c r="C1307" s="21" t="s">
        <v>4319</v>
      </c>
      <c r="D1307" s="21"/>
      <c r="E1307" s="21" t="s">
        <v>30</v>
      </c>
      <c r="F1307" s="21" t="s">
        <v>4873</v>
      </c>
      <c r="G1307" s="21" t="s">
        <v>2380</v>
      </c>
      <c r="H1307" s="21" t="s">
        <v>2341</v>
      </c>
      <c r="I1307" s="21" t="s">
        <v>2015</v>
      </c>
      <c r="J1307" s="21" t="s">
        <v>2342</v>
      </c>
      <c r="K1307" s="21" t="s">
        <v>4319</v>
      </c>
      <c r="L1307" s="21" t="s">
        <v>4320</v>
      </c>
      <c r="M1307" s="21"/>
      <c r="N1307" s="21" t="s">
        <v>4321</v>
      </c>
      <c r="O1307" s="21" t="s">
        <v>2345</v>
      </c>
      <c r="P1307" s="21" t="s">
        <v>4322</v>
      </c>
      <c r="Q1307" s="21">
        <v>0</v>
      </c>
      <c r="R1307" s="21">
        <v>0</v>
      </c>
      <c r="S1307" s="21">
        <v>0</v>
      </c>
      <c r="T1307" s="21">
        <v>0</v>
      </c>
      <c r="U1307" s="21">
        <v>0</v>
      </c>
      <c r="V1307" s="21">
        <v>0</v>
      </c>
      <c r="W1307" s="21">
        <v>0</v>
      </c>
      <c r="X1307" s="21" t="s">
        <v>2015</v>
      </c>
      <c r="Y1307" s="21" t="s">
        <v>2342</v>
      </c>
      <c r="Z1307" s="21" t="s">
        <v>2342</v>
      </c>
      <c r="AA1307" s="21" t="s">
        <v>2342</v>
      </c>
      <c r="AB1307" s="21" t="s">
        <v>2342</v>
      </c>
      <c r="AC1307" s="21" t="s">
        <v>2342</v>
      </c>
      <c r="AD1307" s="21" t="s">
        <v>2342</v>
      </c>
      <c r="AE1307" s="21" t="s">
        <v>2342</v>
      </c>
      <c r="AF1307" s="21" t="s">
        <v>2342</v>
      </c>
      <c r="AG1307" s="21" t="s">
        <v>2342</v>
      </c>
      <c r="AH1307" s="21" t="s">
        <v>2342</v>
      </c>
      <c r="AI1307" s="21" t="s">
        <v>2342</v>
      </c>
      <c r="AJ1307" s="21" t="s">
        <v>2342</v>
      </c>
      <c r="AK1307" s="21" t="s">
        <v>2342</v>
      </c>
      <c r="AL1307" s="21" t="s">
        <v>4803</v>
      </c>
    </row>
    <row r="1308" spans="1:38" ht="15" customHeight="1">
      <c r="A1308" s="21">
        <v>159409</v>
      </c>
      <c r="B1308" s="21">
        <v>662451</v>
      </c>
      <c r="C1308" s="21" t="s">
        <v>3989</v>
      </c>
      <c r="D1308" s="21"/>
      <c r="E1308" s="21" t="s">
        <v>7</v>
      </c>
      <c r="F1308" s="21" t="s">
        <v>4866</v>
      </c>
      <c r="G1308" s="21" t="s">
        <v>2380</v>
      </c>
      <c r="H1308" s="21" t="s">
        <v>2655</v>
      </c>
      <c r="I1308" s="21" t="s">
        <v>2342</v>
      </c>
      <c r="J1308" s="21" t="s">
        <v>2342</v>
      </c>
      <c r="K1308" s="21" t="s">
        <v>3989</v>
      </c>
      <c r="L1308" s="21" t="s">
        <v>3990</v>
      </c>
      <c r="M1308" s="21"/>
      <c r="N1308" s="21" t="s">
        <v>2384</v>
      </c>
      <c r="O1308" s="21" t="s">
        <v>2345</v>
      </c>
      <c r="P1308" s="21" t="s">
        <v>2465</v>
      </c>
      <c r="Q1308" s="21">
        <v>24</v>
      </c>
      <c r="R1308" s="21">
        <v>0</v>
      </c>
      <c r="S1308" s="21">
        <v>0</v>
      </c>
      <c r="T1308" s="21">
        <v>24</v>
      </c>
      <c r="U1308" s="21">
        <v>1</v>
      </c>
      <c r="V1308" s="21">
        <v>0</v>
      </c>
      <c r="W1308" s="21">
        <v>1</v>
      </c>
      <c r="X1308" s="21" t="s">
        <v>2015</v>
      </c>
      <c r="Y1308" s="21" t="s">
        <v>2015</v>
      </c>
      <c r="Z1308" s="21" t="s">
        <v>2015</v>
      </c>
      <c r="AA1308" s="21" t="s">
        <v>2015</v>
      </c>
      <c r="AB1308" s="21" t="s">
        <v>2015</v>
      </c>
      <c r="AC1308" s="21" t="s">
        <v>2015</v>
      </c>
      <c r="AD1308" s="21" t="s">
        <v>2015</v>
      </c>
      <c r="AE1308" s="21" t="s">
        <v>2015</v>
      </c>
      <c r="AF1308" s="21" t="s">
        <v>2342</v>
      </c>
      <c r="AG1308" s="21" t="s">
        <v>2342</v>
      </c>
      <c r="AH1308" s="21" t="s">
        <v>2342</v>
      </c>
      <c r="AI1308" s="21" t="s">
        <v>2342</v>
      </c>
      <c r="AJ1308" s="21" t="s">
        <v>2342</v>
      </c>
      <c r="AK1308" s="21" t="s">
        <v>2342</v>
      </c>
      <c r="AL1308" s="21" t="s">
        <v>4803</v>
      </c>
    </row>
    <row r="1309" spans="1:38" ht="15" customHeight="1">
      <c r="A1309" s="21">
        <v>159859</v>
      </c>
      <c r="B1309" s="21">
        <v>662453</v>
      </c>
      <c r="C1309" s="21" t="s">
        <v>3708</v>
      </c>
      <c r="D1309" s="21"/>
      <c r="E1309" s="21" t="s">
        <v>13</v>
      </c>
      <c r="F1309" s="21" t="s">
        <v>4873</v>
      </c>
      <c r="G1309" s="21" t="s">
        <v>2340</v>
      </c>
      <c r="H1309" s="21" t="s">
        <v>2487</v>
      </c>
      <c r="I1309" s="21" t="s">
        <v>2342</v>
      </c>
      <c r="J1309" s="21" t="s">
        <v>2015</v>
      </c>
      <c r="K1309" s="21" t="s">
        <v>3708</v>
      </c>
      <c r="L1309" s="21" t="s">
        <v>5508</v>
      </c>
      <c r="M1309" s="21"/>
      <c r="N1309" s="21" t="s">
        <v>13</v>
      </c>
      <c r="O1309" s="21" t="s">
        <v>2345</v>
      </c>
      <c r="P1309" s="21" t="s">
        <v>3709</v>
      </c>
      <c r="Q1309" s="21">
        <v>8</v>
      </c>
      <c r="R1309" s="21">
        <v>0</v>
      </c>
      <c r="S1309" s="21">
        <v>0</v>
      </c>
      <c r="T1309" s="21">
        <v>8</v>
      </c>
      <c r="U1309" s="21">
        <v>1</v>
      </c>
      <c r="V1309" s="21">
        <v>0</v>
      </c>
      <c r="W1309" s="21">
        <v>1</v>
      </c>
      <c r="X1309" s="21" t="s">
        <v>2015</v>
      </c>
      <c r="Y1309" s="21" t="s">
        <v>2015</v>
      </c>
      <c r="Z1309" s="21" t="s">
        <v>2015</v>
      </c>
      <c r="AA1309" s="21" t="s">
        <v>2015</v>
      </c>
      <c r="AB1309" s="21" t="s">
        <v>2015</v>
      </c>
      <c r="AC1309" s="21" t="s">
        <v>2342</v>
      </c>
      <c r="AD1309" s="21" t="s">
        <v>2342</v>
      </c>
      <c r="AE1309" s="21" t="s">
        <v>2342</v>
      </c>
      <c r="AF1309" s="21" t="s">
        <v>2342</v>
      </c>
      <c r="AG1309" s="21" t="s">
        <v>2342</v>
      </c>
      <c r="AH1309" s="21" t="s">
        <v>2342</v>
      </c>
      <c r="AI1309" s="21" t="s">
        <v>2342</v>
      </c>
      <c r="AJ1309" s="21" t="s">
        <v>2342</v>
      </c>
      <c r="AK1309" s="21" t="s">
        <v>2342</v>
      </c>
      <c r="AL1309" s="21" t="s">
        <v>4803</v>
      </c>
    </row>
    <row r="1310" spans="1:38" ht="15" customHeight="1">
      <c r="A1310" s="21">
        <v>159976</v>
      </c>
      <c r="B1310" s="21">
        <v>662460</v>
      </c>
      <c r="C1310" s="21" t="s">
        <v>114</v>
      </c>
      <c r="D1310" s="21" t="s">
        <v>2101</v>
      </c>
      <c r="E1310" s="21" t="s">
        <v>12</v>
      </c>
      <c r="F1310" s="21" t="s">
        <v>4874</v>
      </c>
      <c r="G1310" s="21" t="s">
        <v>2340</v>
      </c>
      <c r="H1310" s="21" t="s">
        <v>2341</v>
      </c>
      <c r="I1310" s="21" t="s">
        <v>2015</v>
      </c>
      <c r="J1310" s="21" t="s">
        <v>2342</v>
      </c>
      <c r="K1310" s="21" t="s">
        <v>832</v>
      </c>
      <c r="L1310" s="21" t="s">
        <v>3061</v>
      </c>
      <c r="M1310" s="21"/>
      <c r="N1310" s="21" t="s">
        <v>2501</v>
      </c>
      <c r="O1310" s="21" t="s">
        <v>2345</v>
      </c>
      <c r="P1310" s="21" t="s">
        <v>3058</v>
      </c>
      <c r="Q1310" s="21">
        <v>235</v>
      </c>
      <c r="R1310" s="21">
        <v>0</v>
      </c>
      <c r="S1310" s="21">
        <v>18</v>
      </c>
      <c r="T1310" s="21">
        <v>253</v>
      </c>
      <c r="U1310" s="21">
        <v>0.92889999999999995</v>
      </c>
      <c r="V1310" s="21">
        <v>0</v>
      </c>
      <c r="W1310" s="21">
        <v>0.92889999999999995</v>
      </c>
      <c r="X1310" s="21" t="s">
        <v>2342</v>
      </c>
      <c r="Y1310" s="21" t="s">
        <v>2015</v>
      </c>
      <c r="Z1310" s="21" t="s">
        <v>2015</v>
      </c>
      <c r="AA1310" s="21" t="s">
        <v>2015</v>
      </c>
      <c r="AB1310" s="21" t="s">
        <v>2015</v>
      </c>
      <c r="AC1310" s="21" t="s">
        <v>2015</v>
      </c>
      <c r="AD1310" s="21" t="s">
        <v>2015</v>
      </c>
      <c r="AE1310" s="21" t="s">
        <v>2015</v>
      </c>
      <c r="AF1310" s="21" t="s">
        <v>2015</v>
      </c>
      <c r="AG1310" s="21" t="s">
        <v>2015</v>
      </c>
      <c r="AH1310" s="21" t="s">
        <v>2015</v>
      </c>
      <c r="AI1310" s="21" t="s">
        <v>2015</v>
      </c>
      <c r="AJ1310" s="21" t="s">
        <v>2015</v>
      </c>
      <c r="AK1310" s="21" t="s">
        <v>2015</v>
      </c>
      <c r="AL1310" s="21" t="s">
        <v>4802</v>
      </c>
    </row>
    <row r="1311" spans="1:38" ht="15" customHeight="1">
      <c r="A1311" s="21">
        <v>160027</v>
      </c>
      <c r="B1311" s="21">
        <v>662470</v>
      </c>
      <c r="C1311" s="21" t="s">
        <v>60</v>
      </c>
      <c r="D1311" s="21" t="s">
        <v>2047</v>
      </c>
      <c r="E1311" s="21" t="s">
        <v>17</v>
      </c>
      <c r="F1311" s="21" t="s">
        <v>4867</v>
      </c>
      <c r="G1311" s="21" t="s">
        <v>2340</v>
      </c>
      <c r="H1311" s="21" t="s">
        <v>2341</v>
      </c>
      <c r="I1311" s="21" t="s">
        <v>2015</v>
      </c>
      <c r="J1311" s="21" t="s">
        <v>2342</v>
      </c>
      <c r="K1311" s="21" t="s">
        <v>5389</v>
      </c>
      <c r="L1311" s="21" t="s">
        <v>5390</v>
      </c>
      <c r="M1311" s="21"/>
      <c r="N1311" s="21" t="s">
        <v>5391</v>
      </c>
      <c r="O1311" s="21" t="s">
        <v>2345</v>
      </c>
      <c r="P1311" s="21" t="s">
        <v>2586</v>
      </c>
      <c r="Q1311" s="21">
        <v>0</v>
      </c>
      <c r="R1311" s="21">
        <v>0</v>
      </c>
      <c r="S1311" s="21">
        <v>14</v>
      </c>
      <c r="T1311" s="21">
        <v>14</v>
      </c>
      <c r="U1311" s="21">
        <v>0</v>
      </c>
      <c r="V1311" s="21">
        <v>0</v>
      </c>
      <c r="W1311" s="21">
        <v>0</v>
      </c>
      <c r="X1311" s="21" t="s">
        <v>2015</v>
      </c>
      <c r="Y1311" s="21" t="s">
        <v>2342</v>
      </c>
      <c r="Z1311" s="21" t="s">
        <v>2342</v>
      </c>
      <c r="AA1311" s="21" t="s">
        <v>2342</v>
      </c>
      <c r="AB1311" s="21" t="s">
        <v>2342</v>
      </c>
      <c r="AC1311" s="21" t="s">
        <v>2342</v>
      </c>
      <c r="AD1311" s="21" t="s">
        <v>2342</v>
      </c>
      <c r="AE1311" s="21" t="s">
        <v>2015</v>
      </c>
      <c r="AF1311" s="21" t="s">
        <v>2015</v>
      </c>
      <c r="AG1311" s="21" t="s">
        <v>2015</v>
      </c>
      <c r="AH1311" s="21" t="s">
        <v>2015</v>
      </c>
      <c r="AI1311" s="21" t="s">
        <v>2015</v>
      </c>
      <c r="AJ1311" s="21" t="s">
        <v>2015</v>
      </c>
      <c r="AK1311" s="21" t="s">
        <v>2015</v>
      </c>
      <c r="AL1311" s="21" t="s">
        <v>4803</v>
      </c>
    </row>
    <row r="1312" spans="1:38" ht="15" customHeight="1">
      <c r="A1312" s="21">
        <v>159910</v>
      </c>
      <c r="B1312" s="21">
        <v>662473</v>
      </c>
      <c r="C1312" s="21" t="s">
        <v>154</v>
      </c>
      <c r="D1312" s="21" t="s">
        <v>2142</v>
      </c>
      <c r="E1312" s="21" t="s">
        <v>18</v>
      </c>
      <c r="F1312" s="21" t="s">
        <v>4864</v>
      </c>
      <c r="G1312" s="21" t="s">
        <v>2340</v>
      </c>
      <c r="H1312" s="21" t="s">
        <v>2341</v>
      </c>
      <c r="I1312" s="21" t="s">
        <v>2015</v>
      </c>
      <c r="J1312" s="21" t="s">
        <v>2342</v>
      </c>
      <c r="K1312" s="21" t="s">
        <v>1067</v>
      </c>
      <c r="L1312" s="21" t="s">
        <v>5471</v>
      </c>
      <c r="M1312" s="21"/>
      <c r="N1312" s="21" t="s">
        <v>2743</v>
      </c>
      <c r="O1312" s="21" t="s">
        <v>2345</v>
      </c>
      <c r="P1312" s="21" t="s">
        <v>2744</v>
      </c>
      <c r="Q1312" s="21">
        <v>81</v>
      </c>
      <c r="R1312" s="21">
        <v>0</v>
      </c>
      <c r="S1312" s="21">
        <v>13</v>
      </c>
      <c r="T1312" s="21">
        <v>94</v>
      </c>
      <c r="U1312" s="21">
        <v>0.86170000000000002</v>
      </c>
      <c r="V1312" s="21">
        <v>0</v>
      </c>
      <c r="W1312" s="21">
        <v>0.86170000000000002</v>
      </c>
      <c r="X1312" s="21" t="s">
        <v>2342</v>
      </c>
      <c r="Y1312" s="21" t="s">
        <v>2342</v>
      </c>
      <c r="Z1312" s="21" t="s">
        <v>2015</v>
      </c>
      <c r="AA1312" s="21" t="s">
        <v>2015</v>
      </c>
      <c r="AB1312" s="21" t="s">
        <v>2015</v>
      </c>
      <c r="AC1312" s="21" t="s">
        <v>2015</v>
      </c>
      <c r="AD1312" s="21" t="s">
        <v>2015</v>
      </c>
      <c r="AE1312" s="21" t="s">
        <v>2015</v>
      </c>
      <c r="AF1312" s="21" t="s">
        <v>2015</v>
      </c>
      <c r="AG1312" s="21" t="s">
        <v>2015</v>
      </c>
      <c r="AH1312" s="21" t="s">
        <v>2015</v>
      </c>
      <c r="AI1312" s="21" t="s">
        <v>2015</v>
      </c>
      <c r="AJ1312" s="21" t="s">
        <v>2015</v>
      </c>
      <c r="AK1312" s="21" t="s">
        <v>2015</v>
      </c>
      <c r="AL1312" s="21" t="s">
        <v>4802</v>
      </c>
    </row>
    <row r="1313" spans="1:38" ht="15" customHeight="1">
      <c r="A1313" s="21">
        <v>159944</v>
      </c>
      <c r="B1313" s="21">
        <v>662474</v>
      </c>
      <c r="C1313" s="21" t="s">
        <v>52</v>
      </c>
      <c r="D1313" s="21" t="s">
        <v>2039</v>
      </c>
      <c r="E1313" s="21" t="s">
        <v>9</v>
      </c>
      <c r="F1313" s="21" t="s">
        <v>4863</v>
      </c>
      <c r="G1313" s="21" t="s">
        <v>2340</v>
      </c>
      <c r="H1313" s="21" t="s">
        <v>2341</v>
      </c>
      <c r="I1313" s="21" t="s">
        <v>2015</v>
      </c>
      <c r="J1313" s="21" t="s">
        <v>2342</v>
      </c>
      <c r="K1313" s="21" t="s">
        <v>485</v>
      </c>
      <c r="L1313" s="21" t="s">
        <v>2547</v>
      </c>
      <c r="M1313" s="21"/>
      <c r="N1313" s="21" t="s">
        <v>2535</v>
      </c>
      <c r="O1313" s="21" t="s">
        <v>2345</v>
      </c>
      <c r="P1313" s="21" t="s">
        <v>2540</v>
      </c>
      <c r="Q1313" s="21">
        <v>75</v>
      </c>
      <c r="R1313" s="21">
        <v>15</v>
      </c>
      <c r="S1313" s="21">
        <v>6</v>
      </c>
      <c r="T1313" s="21">
        <v>96</v>
      </c>
      <c r="U1313" s="21">
        <v>0.78129999999999999</v>
      </c>
      <c r="V1313" s="21">
        <v>0.15629999999999999</v>
      </c>
      <c r="W1313" s="21">
        <v>0.9375</v>
      </c>
      <c r="X1313" s="21" t="s">
        <v>2015</v>
      </c>
      <c r="Y1313" s="21" t="s">
        <v>2015</v>
      </c>
      <c r="Z1313" s="21" t="s">
        <v>2015</v>
      </c>
      <c r="AA1313" s="21" t="s">
        <v>2015</v>
      </c>
      <c r="AB1313" s="21" t="s">
        <v>2015</v>
      </c>
      <c r="AC1313" s="21" t="s">
        <v>2015</v>
      </c>
      <c r="AD1313" s="21" t="s">
        <v>2015</v>
      </c>
      <c r="AE1313" s="21" t="s">
        <v>2015</v>
      </c>
      <c r="AF1313" s="21" t="s">
        <v>2015</v>
      </c>
      <c r="AG1313" s="21" t="s">
        <v>2015</v>
      </c>
      <c r="AH1313" s="21" t="s">
        <v>2015</v>
      </c>
      <c r="AI1313" s="21" t="s">
        <v>2015</v>
      </c>
      <c r="AJ1313" s="21" t="s">
        <v>2342</v>
      </c>
      <c r="AK1313" s="21" t="s">
        <v>2342</v>
      </c>
      <c r="AL1313" s="21" t="s">
        <v>4803</v>
      </c>
    </row>
    <row r="1314" spans="1:38" ht="15" customHeight="1">
      <c r="A1314" s="21">
        <v>159297</v>
      </c>
      <c r="B1314" s="21">
        <v>662479</v>
      </c>
      <c r="C1314" s="21" t="s">
        <v>42</v>
      </c>
      <c r="D1314" s="21" t="s">
        <v>2029</v>
      </c>
      <c r="E1314" s="21" t="s">
        <v>4</v>
      </c>
      <c r="F1314" s="21" t="s">
        <v>4866</v>
      </c>
      <c r="G1314" s="21" t="s">
        <v>2340</v>
      </c>
      <c r="H1314" s="21" t="s">
        <v>2341</v>
      </c>
      <c r="I1314" s="21" t="s">
        <v>2015</v>
      </c>
      <c r="J1314" s="21" t="s">
        <v>2342</v>
      </c>
      <c r="K1314" s="21" t="s">
        <v>345</v>
      </c>
      <c r="L1314" s="21" t="s">
        <v>2375</v>
      </c>
      <c r="M1314" s="21"/>
      <c r="N1314" s="21" t="s">
        <v>2370</v>
      </c>
      <c r="O1314" s="21" t="s">
        <v>2345</v>
      </c>
      <c r="P1314" s="21" t="s">
        <v>2371</v>
      </c>
      <c r="Q1314" s="21">
        <v>113</v>
      </c>
      <c r="R1314" s="21">
        <v>31</v>
      </c>
      <c r="S1314" s="21">
        <v>353</v>
      </c>
      <c r="T1314" s="21">
        <v>497</v>
      </c>
      <c r="U1314" s="21">
        <v>0.22739999999999999</v>
      </c>
      <c r="V1314" s="21">
        <v>6.2399999999999997E-2</v>
      </c>
      <c r="W1314" s="21">
        <v>0.28970000000000001</v>
      </c>
      <c r="X1314" s="21" t="s">
        <v>2015</v>
      </c>
      <c r="Y1314" s="21" t="s">
        <v>2342</v>
      </c>
      <c r="Z1314" s="21" t="s">
        <v>2342</v>
      </c>
      <c r="AA1314" s="21" t="s">
        <v>2342</v>
      </c>
      <c r="AB1314" s="21" t="s">
        <v>2342</v>
      </c>
      <c r="AC1314" s="21" t="s">
        <v>2342</v>
      </c>
      <c r="AD1314" s="21" t="s">
        <v>2342</v>
      </c>
      <c r="AE1314" s="21" t="s">
        <v>2015</v>
      </c>
      <c r="AF1314" s="21" t="s">
        <v>2015</v>
      </c>
      <c r="AG1314" s="21" t="s">
        <v>2015</v>
      </c>
      <c r="AH1314" s="21" t="s">
        <v>2015</v>
      </c>
      <c r="AI1314" s="21" t="s">
        <v>2015</v>
      </c>
      <c r="AJ1314" s="21" t="s">
        <v>2015</v>
      </c>
      <c r="AK1314" s="21" t="s">
        <v>2015</v>
      </c>
      <c r="AL1314" s="21" t="s">
        <v>4803</v>
      </c>
    </row>
    <row r="1315" spans="1:38" ht="15" customHeight="1">
      <c r="A1315" s="21">
        <v>159936</v>
      </c>
      <c r="B1315" s="21">
        <v>662484</v>
      </c>
      <c r="C1315" s="21" t="s">
        <v>279</v>
      </c>
      <c r="D1315" s="21" t="s">
        <v>2268</v>
      </c>
      <c r="E1315" s="21" t="s">
        <v>6</v>
      </c>
      <c r="F1315" s="21" t="s">
        <v>4867</v>
      </c>
      <c r="G1315" s="21" t="s">
        <v>2340</v>
      </c>
      <c r="H1315" s="21" t="s">
        <v>2341</v>
      </c>
      <c r="I1315" s="21" t="s">
        <v>2015</v>
      </c>
      <c r="J1315" s="21" t="s">
        <v>2342</v>
      </c>
      <c r="K1315" s="21" t="s">
        <v>1820</v>
      </c>
      <c r="L1315" s="21" t="s">
        <v>5309</v>
      </c>
      <c r="M1315" s="21"/>
      <c r="N1315" s="21" t="s">
        <v>4393</v>
      </c>
      <c r="O1315" s="21" t="s">
        <v>2345</v>
      </c>
      <c r="P1315" s="21" t="s">
        <v>4394</v>
      </c>
      <c r="Q1315" s="21">
        <v>126</v>
      </c>
      <c r="R1315" s="21">
        <v>26</v>
      </c>
      <c r="S1315" s="21">
        <v>733</v>
      </c>
      <c r="T1315" s="21">
        <v>885</v>
      </c>
      <c r="U1315" s="21">
        <v>0.1424</v>
      </c>
      <c r="V1315" s="21">
        <v>2.9399999999999999E-2</v>
      </c>
      <c r="W1315" s="21">
        <v>0.17180000000000001</v>
      </c>
      <c r="X1315" s="21" t="s">
        <v>2342</v>
      </c>
      <c r="Y1315" s="21" t="s">
        <v>2342</v>
      </c>
      <c r="Z1315" s="21" t="s">
        <v>2342</v>
      </c>
      <c r="AA1315" s="21" t="s">
        <v>2342</v>
      </c>
      <c r="AB1315" s="21" t="s">
        <v>2342</v>
      </c>
      <c r="AC1315" s="21" t="s">
        <v>2342</v>
      </c>
      <c r="AD1315" s="21" t="s">
        <v>2342</v>
      </c>
      <c r="AE1315" s="21" t="s">
        <v>2015</v>
      </c>
      <c r="AF1315" s="21" t="s">
        <v>2015</v>
      </c>
      <c r="AG1315" s="21" t="s">
        <v>2015</v>
      </c>
      <c r="AH1315" s="21" t="s">
        <v>2015</v>
      </c>
      <c r="AI1315" s="21" t="s">
        <v>2015</v>
      </c>
      <c r="AJ1315" s="21" t="s">
        <v>2015</v>
      </c>
      <c r="AK1315" s="21" t="s">
        <v>2015</v>
      </c>
      <c r="AL1315" s="21" t="s">
        <v>4803</v>
      </c>
    </row>
    <row r="1316" spans="1:38" ht="15" customHeight="1">
      <c r="A1316" s="21">
        <v>159902</v>
      </c>
      <c r="B1316" s="21">
        <v>662485</v>
      </c>
      <c r="C1316" s="21" t="s">
        <v>128</v>
      </c>
      <c r="D1316" s="21" t="s">
        <v>2116</v>
      </c>
      <c r="E1316" s="21" t="s">
        <v>10</v>
      </c>
      <c r="F1316" s="21" t="s">
        <v>4864</v>
      </c>
      <c r="G1316" s="21" t="s">
        <v>2340</v>
      </c>
      <c r="H1316" s="21" t="s">
        <v>2341</v>
      </c>
      <c r="I1316" s="21" t="s">
        <v>2015</v>
      </c>
      <c r="J1316" s="21" t="s">
        <v>2342</v>
      </c>
      <c r="K1316" s="21" t="s">
        <v>902</v>
      </c>
      <c r="L1316" s="21" t="s">
        <v>3169</v>
      </c>
      <c r="M1316" s="21"/>
      <c r="N1316" s="21" t="s">
        <v>2428</v>
      </c>
      <c r="O1316" s="21" t="s">
        <v>2345</v>
      </c>
      <c r="P1316" s="21" t="s">
        <v>2429</v>
      </c>
      <c r="Q1316" s="21">
        <v>63</v>
      </c>
      <c r="R1316" s="21">
        <v>48</v>
      </c>
      <c r="S1316" s="21">
        <v>569</v>
      </c>
      <c r="T1316" s="21">
        <v>680</v>
      </c>
      <c r="U1316" s="21">
        <v>9.2600000000000002E-2</v>
      </c>
      <c r="V1316" s="21">
        <v>7.0599999999999996E-2</v>
      </c>
      <c r="W1316" s="21">
        <v>0.16320000000000001</v>
      </c>
      <c r="X1316" s="21" t="s">
        <v>2015</v>
      </c>
      <c r="Y1316" s="21" t="s">
        <v>2015</v>
      </c>
      <c r="Z1316" s="21" t="s">
        <v>2015</v>
      </c>
      <c r="AA1316" s="21" t="s">
        <v>2015</v>
      </c>
      <c r="AB1316" s="21" t="s">
        <v>2015</v>
      </c>
      <c r="AC1316" s="21" t="s">
        <v>2015</v>
      </c>
      <c r="AD1316" s="21" t="s">
        <v>2015</v>
      </c>
      <c r="AE1316" s="21" t="s">
        <v>2015</v>
      </c>
      <c r="AF1316" s="21" t="s">
        <v>2015</v>
      </c>
      <c r="AG1316" s="21" t="s">
        <v>2015</v>
      </c>
      <c r="AH1316" s="21" t="s">
        <v>2342</v>
      </c>
      <c r="AI1316" s="21" t="s">
        <v>2342</v>
      </c>
      <c r="AJ1316" s="21" t="s">
        <v>2342</v>
      </c>
      <c r="AK1316" s="21" t="s">
        <v>2342</v>
      </c>
      <c r="AL1316" s="21" t="s">
        <v>4803</v>
      </c>
    </row>
    <row r="1317" spans="1:38" ht="15" customHeight="1">
      <c r="A1317" s="21">
        <v>159855</v>
      </c>
      <c r="B1317" s="21">
        <v>662493</v>
      </c>
      <c r="C1317" s="21" t="s">
        <v>3313</v>
      </c>
      <c r="D1317" s="21"/>
      <c r="E1317" s="21" t="s">
        <v>6</v>
      </c>
      <c r="F1317" s="21" t="s">
        <v>4882</v>
      </c>
      <c r="G1317" s="21" t="s">
        <v>2340</v>
      </c>
      <c r="H1317" s="21" t="s">
        <v>2487</v>
      </c>
      <c r="I1317" s="21" t="s">
        <v>2342</v>
      </c>
      <c r="J1317" s="21" t="s">
        <v>2342</v>
      </c>
      <c r="K1317" s="21" t="s">
        <v>3313</v>
      </c>
      <c r="L1317" s="21" t="s">
        <v>3314</v>
      </c>
      <c r="M1317" s="21"/>
      <c r="N1317" s="21" t="s">
        <v>2381</v>
      </c>
      <c r="O1317" s="21" t="s">
        <v>2345</v>
      </c>
      <c r="P1317" s="21" t="s">
        <v>3315</v>
      </c>
      <c r="Q1317" s="21">
        <v>60</v>
      </c>
      <c r="R1317" s="21">
        <v>0</v>
      </c>
      <c r="S1317" s="21">
        <v>0</v>
      </c>
      <c r="T1317" s="21">
        <v>60</v>
      </c>
      <c r="U1317" s="21">
        <v>1</v>
      </c>
      <c r="V1317" s="21">
        <v>0</v>
      </c>
      <c r="W1317" s="21">
        <v>1</v>
      </c>
      <c r="X1317" s="21" t="s">
        <v>2015</v>
      </c>
      <c r="Y1317" s="21" t="s">
        <v>2015</v>
      </c>
      <c r="Z1317" s="21" t="s">
        <v>2015</v>
      </c>
      <c r="AA1317" s="21" t="s">
        <v>2015</v>
      </c>
      <c r="AB1317" s="21" t="s">
        <v>2015</v>
      </c>
      <c r="AC1317" s="21" t="s">
        <v>2015</v>
      </c>
      <c r="AD1317" s="21" t="s">
        <v>2342</v>
      </c>
      <c r="AE1317" s="21" t="s">
        <v>2342</v>
      </c>
      <c r="AF1317" s="21" t="s">
        <v>2342</v>
      </c>
      <c r="AG1317" s="21" t="s">
        <v>2342</v>
      </c>
      <c r="AH1317" s="21" t="s">
        <v>2342</v>
      </c>
      <c r="AI1317" s="21" t="s">
        <v>2342</v>
      </c>
      <c r="AJ1317" s="21" t="s">
        <v>2342</v>
      </c>
      <c r="AK1317" s="21" t="s">
        <v>2342</v>
      </c>
      <c r="AL1317" s="21" t="s">
        <v>4803</v>
      </c>
    </row>
    <row r="1318" spans="1:38" ht="15" customHeight="1">
      <c r="A1318" s="21">
        <v>159942</v>
      </c>
      <c r="B1318" s="21">
        <v>662494</v>
      </c>
      <c r="C1318" s="21" t="s">
        <v>48</v>
      </c>
      <c r="D1318" s="21" t="s">
        <v>2035</v>
      </c>
      <c r="E1318" s="21" t="s">
        <v>7</v>
      </c>
      <c r="F1318" s="21" t="s">
        <v>4866</v>
      </c>
      <c r="G1318" s="21" t="s">
        <v>2340</v>
      </c>
      <c r="H1318" s="21" t="s">
        <v>2341</v>
      </c>
      <c r="I1318" s="21" t="s">
        <v>2015</v>
      </c>
      <c r="J1318" s="21" t="s">
        <v>2342</v>
      </c>
      <c r="K1318" s="21" t="s">
        <v>435</v>
      </c>
      <c r="L1318" s="21" t="s">
        <v>2475</v>
      </c>
      <c r="M1318" s="21"/>
      <c r="N1318" s="21" t="s">
        <v>2384</v>
      </c>
      <c r="O1318" s="21" t="s">
        <v>2345</v>
      </c>
      <c r="P1318" s="21" t="s">
        <v>2465</v>
      </c>
      <c r="Q1318" s="21">
        <v>179</v>
      </c>
      <c r="R1318" s="21">
        <v>0</v>
      </c>
      <c r="S1318" s="21">
        <v>231</v>
      </c>
      <c r="T1318" s="21">
        <v>410</v>
      </c>
      <c r="U1318" s="21">
        <v>0.43659999999999999</v>
      </c>
      <c r="V1318" s="21">
        <v>0</v>
      </c>
      <c r="W1318" s="21">
        <v>0.43659999999999999</v>
      </c>
      <c r="X1318" s="21" t="s">
        <v>2015</v>
      </c>
      <c r="Y1318" s="21" t="s">
        <v>2342</v>
      </c>
      <c r="Z1318" s="21" t="s">
        <v>2342</v>
      </c>
      <c r="AA1318" s="21" t="s">
        <v>2342</v>
      </c>
      <c r="AB1318" s="21" t="s">
        <v>2342</v>
      </c>
      <c r="AC1318" s="21" t="s">
        <v>2342</v>
      </c>
      <c r="AD1318" s="21" t="s">
        <v>2342</v>
      </c>
      <c r="AE1318" s="21" t="s">
        <v>2015</v>
      </c>
      <c r="AF1318" s="21" t="s">
        <v>2015</v>
      </c>
      <c r="AG1318" s="21" t="s">
        <v>2015</v>
      </c>
      <c r="AH1318" s="21" t="s">
        <v>2015</v>
      </c>
      <c r="AI1318" s="21" t="s">
        <v>2015</v>
      </c>
      <c r="AJ1318" s="21" t="s">
        <v>2015</v>
      </c>
      <c r="AK1318" s="21" t="s">
        <v>2015</v>
      </c>
      <c r="AL1318" s="21" t="s">
        <v>4802</v>
      </c>
    </row>
    <row r="1319" spans="1:38" ht="15" customHeight="1">
      <c r="A1319" s="21">
        <v>159155</v>
      </c>
      <c r="B1319" s="21">
        <v>662496</v>
      </c>
      <c r="C1319" s="21" t="s">
        <v>3072</v>
      </c>
      <c r="D1319" s="21"/>
      <c r="E1319" s="21" t="s">
        <v>6</v>
      </c>
      <c r="F1319" s="21" t="s">
        <v>4882</v>
      </c>
      <c r="G1319" s="21" t="s">
        <v>2380</v>
      </c>
      <c r="H1319" s="21" t="s">
        <v>2655</v>
      </c>
      <c r="I1319" s="21" t="s">
        <v>2342</v>
      </c>
      <c r="J1319" s="21" t="s">
        <v>2342</v>
      </c>
      <c r="K1319" s="21" t="s">
        <v>3077</v>
      </c>
      <c r="L1319" s="21" t="s">
        <v>3074</v>
      </c>
      <c r="M1319" s="21"/>
      <c r="N1319" s="21" t="s">
        <v>3075</v>
      </c>
      <c r="O1319" s="21" t="s">
        <v>2345</v>
      </c>
      <c r="P1319" s="21" t="s">
        <v>3076</v>
      </c>
      <c r="Q1319" s="21">
        <v>0</v>
      </c>
      <c r="R1319" s="21">
        <v>0</v>
      </c>
      <c r="S1319" s="21">
        <v>0</v>
      </c>
      <c r="T1319" s="21">
        <v>0</v>
      </c>
      <c r="U1319" s="21">
        <v>0</v>
      </c>
      <c r="V1319" s="21">
        <v>0</v>
      </c>
      <c r="W1319" s="21">
        <v>0</v>
      </c>
      <c r="X1319" s="21" t="s">
        <v>2015</v>
      </c>
      <c r="Y1319" s="21" t="s">
        <v>2015</v>
      </c>
      <c r="Z1319" s="21" t="s">
        <v>2015</v>
      </c>
      <c r="AA1319" s="21" t="s">
        <v>2015</v>
      </c>
      <c r="AB1319" s="21" t="s">
        <v>2015</v>
      </c>
      <c r="AC1319" s="21" t="s">
        <v>2015</v>
      </c>
      <c r="AD1319" s="21" t="s">
        <v>2015</v>
      </c>
      <c r="AE1319" s="21" t="s">
        <v>2015</v>
      </c>
      <c r="AF1319" s="21" t="s">
        <v>2015</v>
      </c>
      <c r="AG1319" s="21" t="s">
        <v>2015</v>
      </c>
      <c r="AH1319" s="21" t="s">
        <v>2342</v>
      </c>
      <c r="AI1319" s="21" t="s">
        <v>2342</v>
      </c>
      <c r="AJ1319" s="21" t="s">
        <v>2342</v>
      </c>
      <c r="AK1319" s="21" t="s">
        <v>2342</v>
      </c>
      <c r="AL1319" s="21" t="s">
        <v>4803</v>
      </c>
    </row>
    <row r="1320" spans="1:38" ht="15" customHeight="1">
      <c r="A1320" s="21">
        <v>159155</v>
      </c>
      <c r="B1320" s="21">
        <v>662497</v>
      </c>
      <c r="C1320" s="21" t="s">
        <v>3072</v>
      </c>
      <c r="D1320" s="21"/>
      <c r="E1320" s="21" t="s">
        <v>6</v>
      </c>
      <c r="F1320" s="21" t="s">
        <v>4882</v>
      </c>
      <c r="G1320" s="21" t="s">
        <v>2380</v>
      </c>
      <c r="H1320" s="21" t="s">
        <v>2655</v>
      </c>
      <c r="I1320" s="21" t="s">
        <v>2342</v>
      </c>
      <c r="J1320" s="21" t="s">
        <v>2342</v>
      </c>
      <c r="K1320" s="21" t="s">
        <v>3073</v>
      </c>
      <c r="L1320" s="21" t="s">
        <v>3074</v>
      </c>
      <c r="M1320" s="21"/>
      <c r="N1320" s="21" t="s">
        <v>3075</v>
      </c>
      <c r="O1320" s="21" t="s">
        <v>2345</v>
      </c>
      <c r="P1320" s="21" t="s">
        <v>3076</v>
      </c>
      <c r="Q1320" s="21">
        <v>6</v>
      </c>
      <c r="R1320" s="21">
        <v>0</v>
      </c>
      <c r="S1320" s="21">
        <v>0</v>
      </c>
      <c r="T1320" s="21">
        <v>6</v>
      </c>
      <c r="U1320" s="21">
        <v>1</v>
      </c>
      <c r="V1320" s="21">
        <v>0</v>
      </c>
      <c r="W1320" s="21">
        <v>1</v>
      </c>
      <c r="X1320" s="21" t="s">
        <v>2015</v>
      </c>
      <c r="Y1320" s="21" t="s">
        <v>2015</v>
      </c>
      <c r="Z1320" s="21" t="s">
        <v>2015</v>
      </c>
      <c r="AA1320" s="21" t="s">
        <v>2015</v>
      </c>
      <c r="AB1320" s="21" t="s">
        <v>2015</v>
      </c>
      <c r="AC1320" s="21" t="s">
        <v>2015</v>
      </c>
      <c r="AD1320" s="21" t="s">
        <v>2015</v>
      </c>
      <c r="AE1320" s="21" t="s">
        <v>2015</v>
      </c>
      <c r="AF1320" s="21" t="s">
        <v>2015</v>
      </c>
      <c r="AG1320" s="21" t="s">
        <v>2015</v>
      </c>
      <c r="AH1320" s="21" t="s">
        <v>2342</v>
      </c>
      <c r="AI1320" s="21" t="s">
        <v>2342</v>
      </c>
      <c r="AJ1320" s="21" t="s">
        <v>2342</v>
      </c>
      <c r="AK1320" s="21" t="s">
        <v>2342</v>
      </c>
      <c r="AL1320" s="21" t="s">
        <v>4803</v>
      </c>
    </row>
    <row r="1321" spans="1:38" ht="15" customHeight="1">
      <c r="A1321" s="21">
        <v>159956</v>
      </c>
      <c r="B1321" s="21">
        <v>662500</v>
      </c>
      <c r="C1321" s="21" t="s">
        <v>65</v>
      </c>
      <c r="D1321" s="21" t="s">
        <v>2052</v>
      </c>
      <c r="E1321" s="21" t="s">
        <v>8</v>
      </c>
      <c r="F1321" s="21" t="s">
        <v>4865</v>
      </c>
      <c r="G1321" s="21" t="s">
        <v>2340</v>
      </c>
      <c r="H1321" s="21" t="s">
        <v>2341</v>
      </c>
      <c r="I1321" s="21" t="s">
        <v>2015</v>
      </c>
      <c r="J1321" s="21" t="s">
        <v>2342</v>
      </c>
      <c r="K1321" s="21" t="s">
        <v>545</v>
      </c>
      <c r="L1321" s="21" t="s">
        <v>5394</v>
      </c>
      <c r="M1321" s="21"/>
      <c r="N1321" s="21" t="s">
        <v>5395</v>
      </c>
      <c r="O1321" s="21" t="s">
        <v>2345</v>
      </c>
      <c r="P1321" s="21" t="s">
        <v>5396</v>
      </c>
      <c r="Q1321" s="21">
        <v>198</v>
      </c>
      <c r="R1321" s="21">
        <v>0</v>
      </c>
      <c r="S1321" s="21">
        <v>100</v>
      </c>
      <c r="T1321" s="21">
        <v>298</v>
      </c>
      <c r="U1321" s="21">
        <v>0.66439999999999999</v>
      </c>
      <c r="V1321" s="21">
        <v>0</v>
      </c>
      <c r="W1321" s="21">
        <v>0.66439999999999999</v>
      </c>
      <c r="X1321" s="21" t="s">
        <v>2015</v>
      </c>
      <c r="Y1321" s="21" t="s">
        <v>2342</v>
      </c>
      <c r="Z1321" s="21" t="s">
        <v>2342</v>
      </c>
      <c r="AA1321" s="21" t="s">
        <v>2342</v>
      </c>
      <c r="AB1321" s="21" t="s">
        <v>2342</v>
      </c>
      <c r="AC1321" s="21" t="s">
        <v>2342</v>
      </c>
      <c r="AD1321" s="21" t="s">
        <v>2342</v>
      </c>
      <c r="AE1321" s="21" t="s">
        <v>2015</v>
      </c>
      <c r="AF1321" s="21" t="s">
        <v>2015</v>
      </c>
      <c r="AG1321" s="21" t="s">
        <v>2015</v>
      </c>
      <c r="AH1321" s="21" t="s">
        <v>2015</v>
      </c>
      <c r="AI1321" s="21" t="s">
        <v>2015</v>
      </c>
      <c r="AJ1321" s="21" t="s">
        <v>2015</v>
      </c>
      <c r="AK1321" s="21" t="s">
        <v>2015</v>
      </c>
      <c r="AL1321" s="21" t="s">
        <v>4802</v>
      </c>
    </row>
    <row r="1322" spans="1:38" ht="15" customHeight="1">
      <c r="A1322" s="21">
        <v>160059</v>
      </c>
      <c r="B1322" s="21">
        <v>662516</v>
      </c>
      <c r="C1322" s="21" t="s">
        <v>181</v>
      </c>
      <c r="D1322" s="21" t="s">
        <v>2169</v>
      </c>
      <c r="E1322" s="21" t="s">
        <v>4</v>
      </c>
      <c r="F1322" s="21" t="s">
        <v>4866</v>
      </c>
      <c r="G1322" s="21" t="s">
        <v>2340</v>
      </c>
      <c r="H1322" s="21" t="s">
        <v>2341</v>
      </c>
      <c r="I1322" s="21" t="s">
        <v>2015</v>
      </c>
      <c r="J1322" s="21" t="s">
        <v>2342</v>
      </c>
      <c r="K1322" s="21" t="s">
        <v>1191</v>
      </c>
      <c r="L1322" s="21" t="s">
        <v>5147</v>
      </c>
      <c r="M1322" s="21"/>
      <c r="N1322" s="21" t="s">
        <v>3555</v>
      </c>
      <c r="O1322" s="21" t="s">
        <v>2345</v>
      </c>
      <c r="P1322" s="21" t="s">
        <v>3556</v>
      </c>
      <c r="Q1322" s="21">
        <v>515</v>
      </c>
      <c r="R1322" s="21">
        <v>158</v>
      </c>
      <c r="S1322" s="21">
        <v>1584</v>
      </c>
      <c r="T1322" s="21">
        <v>2257</v>
      </c>
      <c r="U1322" s="21">
        <v>0.22819999999999999</v>
      </c>
      <c r="V1322" s="21">
        <v>7.0000000000000007E-2</v>
      </c>
      <c r="W1322" s="21">
        <v>0.29820000000000002</v>
      </c>
      <c r="X1322" s="21" t="s">
        <v>2015</v>
      </c>
      <c r="Y1322" s="21" t="s">
        <v>2015</v>
      </c>
      <c r="Z1322" s="21" t="s">
        <v>2015</v>
      </c>
      <c r="AA1322" s="21" t="s">
        <v>2015</v>
      </c>
      <c r="AB1322" s="21" t="s">
        <v>2015</v>
      </c>
      <c r="AC1322" s="21" t="s">
        <v>2015</v>
      </c>
      <c r="AD1322" s="21" t="s">
        <v>2015</v>
      </c>
      <c r="AE1322" s="21" t="s">
        <v>2015</v>
      </c>
      <c r="AF1322" s="21" t="s">
        <v>2015</v>
      </c>
      <c r="AG1322" s="21" t="s">
        <v>2015</v>
      </c>
      <c r="AH1322" s="21" t="s">
        <v>2342</v>
      </c>
      <c r="AI1322" s="21" t="s">
        <v>2342</v>
      </c>
      <c r="AJ1322" s="21" t="s">
        <v>2342</v>
      </c>
      <c r="AK1322" s="21" t="s">
        <v>2342</v>
      </c>
      <c r="AL1322" s="21" t="s">
        <v>4803</v>
      </c>
    </row>
    <row r="1323" spans="1:38" ht="15" customHeight="1">
      <c r="A1323" s="21">
        <v>159880</v>
      </c>
      <c r="B1323" s="21">
        <v>662525</v>
      </c>
      <c r="C1323" s="21" t="s">
        <v>249</v>
      </c>
      <c r="D1323" s="21" t="s">
        <v>2237</v>
      </c>
      <c r="E1323" s="21" t="s">
        <v>6</v>
      </c>
      <c r="F1323" s="21" t="s">
        <v>4883</v>
      </c>
      <c r="G1323" s="21" t="s">
        <v>2340</v>
      </c>
      <c r="H1323" s="21" t="s">
        <v>2341</v>
      </c>
      <c r="I1323" s="21" t="s">
        <v>2015</v>
      </c>
      <c r="J1323" s="21" t="s">
        <v>2342</v>
      </c>
      <c r="K1323" s="21" t="s">
        <v>1601</v>
      </c>
      <c r="L1323" s="21" t="s">
        <v>4772</v>
      </c>
      <c r="M1323" s="21"/>
      <c r="N1323" s="21" t="s">
        <v>2381</v>
      </c>
      <c r="O1323" s="21" t="s">
        <v>2345</v>
      </c>
      <c r="P1323" s="21" t="s">
        <v>3113</v>
      </c>
      <c r="Q1323" s="21">
        <v>488</v>
      </c>
      <c r="R1323" s="21">
        <v>0</v>
      </c>
      <c r="S1323" s="21">
        <v>122</v>
      </c>
      <c r="T1323" s="21">
        <v>610</v>
      </c>
      <c r="U1323" s="21">
        <v>0.8</v>
      </c>
      <c r="V1323" s="21">
        <v>0</v>
      </c>
      <c r="W1323" s="21">
        <v>0.8</v>
      </c>
      <c r="X1323" s="21" t="s">
        <v>2342</v>
      </c>
      <c r="Y1323" s="21" t="s">
        <v>2342</v>
      </c>
      <c r="Z1323" s="21" t="s">
        <v>2342</v>
      </c>
      <c r="AA1323" s="21" t="s">
        <v>2342</v>
      </c>
      <c r="AB1323" s="21" t="s">
        <v>2342</v>
      </c>
      <c r="AC1323" s="21" t="s">
        <v>2342</v>
      </c>
      <c r="AD1323" s="21" t="s">
        <v>2342</v>
      </c>
      <c r="AE1323" s="21" t="s">
        <v>2342</v>
      </c>
      <c r="AF1323" s="21" t="s">
        <v>2342</v>
      </c>
      <c r="AG1323" s="21" t="s">
        <v>2342</v>
      </c>
      <c r="AH1323" s="21" t="s">
        <v>2015</v>
      </c>
      <c r="AI1323" s="21" t="s">
        <v>2015</v>
      </c>
      <c r="AJ1323" s="21" t="s">
        <v>2015</v>
      </c>
      <c r="AK1323" s="21" t="s">
        <v>2015</v>
      </c>
      <c r="AL1323" s="21" t="s">
        <v>4802</v>
      </c>
    </row>
    <row r="1324" spans="1:38" ht="15" customHeight="1">
      <c r="A1324" s="21">
        <v>159923</v>
      </c>
      <c r="B1324" s="21">
        <v>662553</v>
      </c>
      <c r="C1324" s="21" t="s">
        <v>203</v>
      </c>
      <c r="D1324" s="21" t="s">
        <v>2191</v>
      </c>
      <c r="E1324" s="21" t="s">
        <v>31</v>
      </c>
      <c r="F1324" s="21" t="s">
        <v>4874</v>
      </c>
      <c r="G1324" s="21" t="s">
        <v>2340</v>
      </c>
      <c r="H1324" s="21" t="s">
        <v>2341</v>
      </c>
      <c r="I1324" s="21" t="s">
        <v>2015</v>
      </c>
      <c r="J1324" s="21" t="s">
        <v>2342</v>
      </c>
      <c r="K1324" s="21" t="s">
        <v>1325</v>
      </c>
      <c r="L1324" s="21" t="s">
        <v>3731</v>
      </c>
      <c r="M1324" s="21"/>
      <c r="N1324" s="21" t="s">
        <v>2814</v>
      </c>
      <c r="O1324" s="21" t="s">
        <v>2345</v>
      </c>
      <c r="P1324" s="21" t="s">
        <v>2815</v>
      </c>
      <c r="Q1324" s="21">
        <v>95</v>
      </c>
      <c r="R1324" s="21">
        <v>26</v>
      </c>
      <c r="S1324" s="21">
        <v>265</v>
      </c>
      <c r="T1324" s="21">
        <v>386</v>
      </c>
      <c r="U1324" s="21">
        <v>0.24610000000000001</v>
      </c>
      <c r="V1324" s="21">
        <v>6.7400000000000002E-2</v>
      </c>
      <c r="W1324" s="21">
        <v>0.3135</v>
      </c>
      <c r="X1324" s="21" t="s">
        <v>2342</v>
      </c>
      <c r="Y1324" s="21" t="s">
        <v>2342</v>
      </c>
      <c r="Z1324" s="21" t="s">
        <v>2342</v>
      </c>
      <c r="AA1324" s="21" t="s">
        <v>2342</v>
      </c>
      <c r="AB1324" s="21" t="s">
        <v>2342</v>
      </c>
      <c r="AC1324" s="21" t="s">
        <v>2342</v>
      </c>
      <c r="AD1324" s="21" t="s">
        <v>2342</v>
      </c>
      <c r="AE1324" s="21" t="s">
        <v>2015</v>
      </c>
      <c r="AF1324" s="21" t="s">
        <v>2015</v>
      </c>
      <c r="AG1324" s="21" t="s">
        <v>2015</v>
      </c>
      <c r="AH1324" s="21" t="s">
        <v>2015</v>
      </c>
      <c r="AI1324" s="21" t="s">
        <v>2015</v>
      </c>
      <c r="AJ1324" s="21" t="s">
        <v>2015</v>
      </c>
      <c r="AK1324" s="21" t="s">
        <v>2015</v>
      </c>
      <c r="AL1324" s="21" t="s">
        <v>4803</v>
      </c>
    </row>
    <row r="1325" spans="1:38" ht="15" customHeight="1">
      <c r="A1325" s="21">
        <v>159546</v>
      </c>
      <c r="B1325" s="21">
        <v>662563</v>
      </c>
      <c r="C1325" s="21" t="s">
        <v>116</v>
      </c>
      <c r="D1325" s="21" t="s">
        <v>2103</v>
      </c>
      <c r="E1325" s="21" t="s">
        <v>22</v>
      </c>
      <c r="F1325" s="21" t="s">
        <v>4865</v>
      </c>
      <c r="G1325" s="21" t="s">
        <v>2340</v>
      </c>
      <c r="H1325" s="21" t="s">
        <v>2341</v>
      </c>
      <c r="I1325" s="21" t="s">
        <v>2015</v>
      </c>
      <c r="J1325" s="21" t="s">
        <v>2342</v>
      </c>
      <c r="K1325" s="21" t="s">
        <v>845</v>
      </c>
      <c r="L1325" s="21" t="s">
        <v>3081</v>
      </c>
      <c r="M1325" s="21"/>
      <c r="N1325" s="21" t="s">
        <v>3082</v>
      </c>
      <c r="O1325" s="21" t="s">
        <v>2345</v>
      </c>
      <c r="P1325" s="21" t="s">
        <v>3083</v>
      </c>
      <c r="Q1325" s="21">
        <v>12</v>
      </c>
      <c r="R1325" s="21">
        <v>6</v>
      </c>
      <c r="S1325" s="21">
        <v>14</v>
      </c>
      <c r="T1325" s="21">
        <v>32</v>
      </c>
      <c r="U1325" s="21">
        <v>0.375</v>
      </c>
      <c r="V1325" s="21">
        <v>0.1875</v>
      </c>
      <c r="W1325" s="21">
        <v>0.5625</v>
      </c>
      <c r="X1325" s="21" t="s">
        <v>2015</v>
      </c>
      <c r="Y1325" s="21" t="s">
        <v>2015</v>
      </c>
      <c r="Z1325" s="21" t="s">
        <v>2015</v>
      </c>
      <c r="AA1325" s="21" t="s">
        <v>2015</v>
      </c>
      <c r="AB1325" s="21" t="s">
        <v>2015</v>
      </c>
      <c r="AC1325" s="21" t="s">
        <v>2015</v>
      </c>
      <c r="AD1325" s="21" t="s">
        <v>2015</v>
      </c>
      <c r="AE1325" s="21" t="s">
        <v>2015</v>
      </c>
      <c r="AF1325" s="21" t="s">
        <v>2015</v>
      </c>
      <c r="AG1325" s="21" t="s">
        <v>2015</v>
      </c>
      <c r="AH1325" s="21" t="s">
        <v>2342</v>
      </c>
      <c r="AI1325" s="21" t="s">
        <v>2342</v>
      </c>
      <c r="AJ1325" s="21" t="s">
        <v>2342</v>
      </c>
      <c r="AK1325" s="21" t="s">
        <v>2342</v>
      </c>
      <c r="AL1325" s="21" t="s">
        <v>4803</v>
      </c>
    </row>
    <row r="1326" spans="1:38" ht="15" customHeight="1">
      <c r="A1326" s="21">
        <v>159886</v>
      </c>
      <c r="B1326" s="21">
        <v>662569</v>
      </c>
      <c r="C1326" s="21" t="s">
        <v>221</v>
      </c>
      <c r="D1326" s="21" t="s">
        <v>2209</v>
      </c>
      <c r="E1326" s="21" t="s">
        <v>16</v>
      </c>
      <c r="F1326" s="21" t="s">
        <v>4863</v>
      </c>
      <c r="G1326" s="21" t="s">
        <v>2340</v>
      </c>
      <c r="H1326" s="21" t="s">
        <v>2341</v>
      </c>
      <c r="I1326" s="21" t="s">
        <v>2015</v>
      </c>
      <c r="J1326" s="21" t="s">
        <v>2342</v>
      </c>
      <c r="K1326" s="21" t="s">
        <v>1179</v>
      </c>
      <c r="L1326" s="21" t="s">
        <v>3819</v>
      </c>
      <c r="M1326" s="21"/>
      <c r="N1326" s="21" t="s">
        <v>2679</v>
      </c>
      <c r="O1326" s="21" t="s">
        <v>2345</v>
      </c>
      <c r="P1326" s="21" t="s">
        <v>3817</v>
      </c>
      <c r="Q1326" s="21">
        <v>218</v>
      </c>
      <c r="R1326" s="21">
        <v>0</v>
      </c>
      <c r="S1326" s="21">
        <v>49</v>
      </c>
      <c r="T1326" s="21">
        <v>267</v>
      </c>
      <c r="U1326" s="21">
        <v>0.8165</v>
      </c>
      <c r="V1326" s="21">
        <v>0</v>
      </c>
      <c r="W1326" s="21">
        <v>0.8165</v>
      </c>
      <c r="X1326" s="21" t="s">
        <v>2342</v>
      </c>
      <c r="Y1326" s="21" t="s">
        <v>2342</v>
      </c>
      <c r="Z1326" s="21" t="s">
        <v>2342</v>
      </c>
      <c r="AA1326" s="21" t="s">
        <v>2342</v>
      </c>
      <c r="AB1326" s="21" t="s">
        <v>2342</v>
      </c>
      <c r="AC1326" s="21" t="s">
        <v>2342</v>
      </c>
      <c r="AD1326" s="21" t="s">
        <v>2342</v>
      </c>
      <c r="AE1326" s="21" t="s">
        <v>2342</v>
      </c>
      <c r="AF1326" s="21" t="s">
        <v>2015</v>
      </c>
      <c r="AG1326" s="21" t="s">
        <v>2015</v>
      </c>
      <c r="AH1326" s="21" t="s">
        <v>2015</v>
      </c>
      <c r="AI1326" s="21" t="s">
        <v>2015</v>
      </c>
      <c r="AJ1326" s="21" t="s">
        <v>2015</v>
      </c>
      <c r="AK1326" s="21" t="s">
        <v>2015</v>
      </c>
      <c r="AL1326" s="21" t="s">
        <v>4802</v>
      </c>
    </row>
    <row r="1327" spans="1:38" ht="15" customHeight="1">
      <c r="A1327" s="21">
        <v>159417</v>
      </c>
      <c r="B1327" s="21">
        <v>662586</v>
      </c>
      <c r="C1327" s="21" t="s">
        <v>102</v>
      </c>
      <c r="D1327" s="21" t="s">
        <v>2089</v>
      </c>
      <c r="E1327" s="21" t="s">
        <v>0</v>
      </c>
      <c r="F1327" s="21" t="s">
        <v>4863</v>
      </c>
      <c r="G1327" s="21" t="s">
        <v>2340</v>
      </c>
      <c r="H1327" s="21" t="s">
        <v>2341</v>
      </c>
      <c r="I1327" s="21" t="s">
        <v>2015</v>
      </c>
      <c r="J1327" s="21" t="s">
        <v>2342</v>
      </c>
      <c r="K1327" s="21" t="s">
        <v>4698</v>
      </c>
      <c r="L1327" s="21" t="s">
        <v>2901</v>
      </c>
      <c r="M1327" s="21"/>
      <c r="N1327" s="21" t="s">
        <v>2902</v>
      </c>
      <c r="O1327" s="21" t="s">
        <v>2345</v>
      </c>
      <c r="P1327" s="21" t="s">
        <v>2903</v>
      </c>
      <c r="Q1327" s="21">
        <v>53</v>
      </c>
      <c r="R1327" s="21">
        <v>0</v>
      </c>
      <c r="S1327" s="21">
        <v>14</v>
      </c>
      <c r="T1327" s="21">
        <v>67</v>
      </c>
      <c r="U1327" s="21">
        <v>0.79100000000000004</v>
      </c>
      <c r="V1327" s="21">
        <v>0</v>
      </c>
      <c r="W1327" s="21">
        <v>0.79100000000000004</v>
      </c>
      <c r="X1327" s="21" t="s">
        <v>2015</v>
      </c>
      <c r="Y1327" s="21" t="s">
        <v>2015</v>
      </c>
      <c r="Z1327" s="21" t="s">
        <v>2015</v>
      </c>
      <c r="AA1327" s="21" t="s">
        <v>2015</v>
      </c>
      <c r="AB1327" s="21" t="s">
        <v>2015</v>
      </c>
      <c r="AC1327" s="21" t="s">
        <v>2015</v>
      </c>
      <c r="AD1327" s="21" t="s">
        <v>2015</v>
      </c>
      <c r="AE1327" s="21" t="s">
        <v>2015</v>
      </c>
      <c r="AF1327" s="21" t="s">
        <v>2015</v>
      </c>
      <c r="AG1327" s="21" t="s">
        <v>2015</v>
      </c>
      <c r="AH1327" s="21" t="s">
        <v>2342</v>
      </c>
      <c r="AI1327" s="21" t="s">
        <v>2342</v>
      </c>
      <c r="AJ1327" s="21" t="s">
        <v>2342</v>
      </c>
      <c r="AK1327" s="21" t="s">
        <v>2342</v>
      </c>
      <c r="AL1327" s="21" t="s">
        <v>4802</v>
      </c>
    </row>
    <row r="1328" spans="1:38" ht="15" customHeight="1">
      <c r="A1328" s="21">
        <v>159914</v>
      </c>
      <c r="B1328" s="21">
        <v>662616</v>
      </c>
      <c r="C1328" s="21" t="s">
        <v>285</v>
      </c>
      <c r="D1328" s="21" t="s">
        <v>2274</v>
      </c>
      <c r="E1328" s="21" t="s">
        <v>30</v>
      </c>
      <c r="F1328" s="21" t="s">
        <v>4873</v>
      </c>
      <c r="G1328" s="21" t="s">
        <v>2340</v>
      </c>
      <c r="H1328" s="21" t="s">
        <v>2341</v>
      </c>
      <c r="I1328" s="21" t="s">
        <v>2015</v>
      </c>
      <c r="J1328" s="21" t="s">
        <v>2342</v>
      </c>
      <c r="K1328" s="21" t="s">
        <v>1844</v>
      </c>
      <c r="L1328" s="21" t="s">
        <v>4425</v>
      </c>
      <c r="M1328" s="21"/>
      <c r="N1328" s="21" t="s">
        <v>4420</v>
      </c>
      <c r="O1328" s="21" t="s">
        <v>2345</v>
      </c>
      <c r="P1328" s="21" t="s">
        <v>4421</v>
      </c>
      <c r="Q1328" s="21">
        <v>965</v>
      </c>
      <c r="R1328" s="21">
        <v>0</v>
      </c>
      <c r="S1328" s="21">
        <v>18</v>
      </c>
      <c r="T1328" s="21">
        <v>983</v>
      </c>
      <c r="U1328" s="21">
        <v>0.98170000000000002</v>
      </c>
      <c r="V1328" s="21">
        <v>0</v>
      </c>
      <c r="W1328" s="21">
        <v>0.98170000000000002</v>
      </c>
      <c r="X1328" s="21" t="s">
        <v>2015</v>
      </c>
      <c r="Y1328" s="21" t="s">
        <v>2015</v>
      </c>
      <c r="Z1328" s="21" t="s">
        <v>2015</v>
      </c>
      <c r="AA1328" s="21" t="s">
        <v>2015</v>
      </c>
      <c r="AB1328" s="21" t="s">
        <v>2015</v>
      </c>
      <c r="AC1328" s="21" t="s">
        <v>2015</v>
      </c>
      <c r="AD1328" s="21" t="s">
        <v>2015</v>
      </c>
      <c r="AE1328" s="21" t="s">
        <v>2015</v>
      </c>
      <c r="AF1328" s="21" t="s">
        <v>2015</v>
      </c>
      <c r="AG1328" s="21" t="s">
        <v>2015</v>
      </c>
      <c r="AH1328" s="21" t="s">
        <v>2342</v>
      </c>
      <c r="AI1328" s="21" t="s">
        <v>2342</v>
      </c>
      <c r="AJ1328" s="21" t="s">
        <v>2342</v>
      </c>
      <c r="AK1328" s="21" t="s">
        <v>2342</v>
      </c>
      <c r="AL1328" s="21" t="s">
        <v>4802</v>
      </c>
    </row>
    <row r="1329" spans="1:38" ht="15" customHeight="1">
      <c r="A1329" s="21">
        <v>159888</v>
      </c>
      <c r="B1329" s="21">
        <v>662626</v>
      </c>
      <c r="C1329" s="21" t="s">
        <v>277</v>
      </c>
      <c r="D1329" s="21" t="s">
        <v>2266</v>
      </c>
      <c r="E1329" s="21" t="s">
        <v>12</v>
      </c>
      <c r="F1329" s="21" t="s">
        <v>4863</v>
      </c>
      <c r="G1329" s="21" t="s">
        <v>2340</v>
      </c>
      <c r="H1329" s="21" t="s">
        <v>2341</v>
      </c>
      <c r="I1329" s="21" t="s">
        <v>2015</v>
      </c>
      <c r="J1329" s="21" t="s">
        <v>2342</v>
      </c>
      <c r="K1329" s="21" t="s">
        <v>1784</v>
      </c>
      <c r="L1329" s="21" t="s">
        <v>4335</v>
      </c>
      <c r="M1329" s="21"/>
      <c r="N1329" s="21" t="s">
        <v>2501</v>
      </c>
      <c r="O1329" s="21" t="s">
        <v>2345</v>
      </c>
      <c r="P1329" s="21" t="s">
        <v>3111</v>
      </c>
      <c r="Q1329" s="21">
        <v>484</v>
      </c>
      <c r="R1329" s="21">
        <v>0</v>
      </c>
      <c r="S1329" s="21">
        <v>0</v>
      </c>
      <c r="T1329" s="21">
        <v>484</v>
      </c>
      <c r="U1329" s="21">
        <v>1</v>
      </c>
      <c r="V1329" s="21">
        <v>0</v>
      </c>
      <c r="W1329" s="21">
        <v>1</v>
      </c>
      <c r="X1329" s="21" t="s">
        <v>2342</v>
      </c>
      <c r="Y1329" s="21" t="s">
        <v>2342</v>
      </c>
      <c r="Z1329" s="21" t="s">
        <v>2342</v>
      </c>
      <c r="AA1329" s="21" t="s">
        <v>2342</v>
      </c>
      <c r="AB1329" s="21" t="s">
        <v>2342</v>
      </c>
      <c r="AC1329" s="21" t="s">
        <v>2342</v>
      </c>
      <c r="AD1329" s="21" t="s">
        <v>2342</v>
      </c>
      <c r="AE1329" s="21" t="s">
        <v>2015</v>
      </c>
      <c r="AF1329" s="21" t="s">
        <v>2015</v>
      </c>
      <c r="AG1329" s="21" t="s">
        <v>2015</v>
      </c>
      <c r="AH1329" s="21" t="s">
        <v>2015</v>
      </c>
      <c r="AI1329" s="21" t="s">
        <v>2015</v>
      </c>
      <c r="AJ1329" s="21" t="s">
        <v>2015</v>
      </c>
      <c r="AK1329" s="21" t="s">
        <v>2015</v>
      </c>
      <c r="AL1329" s="21" t="s">
        <v>4802</v>
      </c>
    </row>
    <row r="1330" spans="1:38" ht="15" customHeight="1">
      <c r="A1330" s="21">
        <v>159885</v>
      </c>
      <c r="B1330" s="21">
        <v>662627</v>
      </c>
      <c r="C1330" s="21" t="s">
        <v>38</v>
      </c>
      <c r="D1330" s="21" t="s">
        <v>2025</v>
      </c>
      <c r="E1330" s="21" t="s">
        <v>0</v>
      </c>
      <c r="F1330" s="21" t="s">
        <v>4863</v>
      </c>
      <c r="G1330" s="21" t="s">
        <v>2340</v>
      </c>
      <c r="H1330" s="21" t="s">
        <v>2341</v>
      </c>
      <c r="I1330" s="21" t="s">
        <v>2015</v>
      </c>
      <c r="J1330" s="21" t="s">
        <v>2342</v>
      </c>
      <c r="K1330" s="21" t="s">
        <v>322</v>
      </c>
      <c r="L1330" s="21" t="s">
        <v>2347</v>
      </c>
      <c r="M1330" s="21"/>
      <c r="N1330" s="21" t="s">
        <v>2344</v>
      </c>
      <c r="O1330" s="21" t="s">
        <v>2345</v>
      </c>
      <c r="P1330" s="21" t="s">
        <v>2346</v>
      </c>
      <c r="Q1330" s="21">
        <v>612</v>
      </c>
      <c r="R1330" s="21">
        <v>0</v>
      </c>
      <c r="S1330" s="21">
        <v>273</v>
      </c>
      <c r="T1330" s="21">
        <v>885</v>
      </c>
      <c r="U1330" s="21">
        <v>0.6915</v>
      </c>
      <c r="V1330" s="21">
        <v>0</v>
      </c>
      <c r="W1330" s="21">
        <v>0.6915</v>
      </c>
      <c r="X1330" s="21" t="s">
        <v>2015</v>
      </c>
      <c r="Y1330" s="21" t="s">
        <v>2015</v>
      </c>
      <c r="Z1330" s="21" t="s">
        <v>2015</v>
      </c>
      <c r="AA1330" s="21" t="s">
        <v>2015</v>
      </c>
      <c r="AB1330" s="21" t="s">
        <v>2015</v>
      </c>
      <c r="AC1330" s="21" t="s">
        <v>2015</v>
      </c>
      <c r="AD1330" s="21" t="s">
        <v>2015</v>
      </c>
      <c r="AE1330" s="21" t="s">
        <v>2015</v>
      </c>
      <c r="AF1330" s="21" t="s">
        <v>2015</v>
      </c>
      <c r="AG1330" s="21" t="s">
        <v>2015</v>
      </c>
      <c r="AH1330" s="21" t="s">
        <v>2342</v>
      </c>
      <c r="AI1330" s="21" t="s">
        <v>2342</v>
      </c>
      <c r="AJ1330" s="21" t="s">
        <v>2342</v>
      </c>
      <c r="AK1330" s="21" t="s">
        <v>2342</v>
      </c>
      <c r="AL1330" s="21" t="s">
        <v>4802</v>
      </c>
    </row>
    <row r="1331" spans="1:38" ht="15" customHeight="1">
      <c r="A1331" s="21">
        <v>159916</v>
      </c>
      <c r="B1331" s="21">
        <v>662631</v>
      </c>
      <c r="C1331" s="21" t="s">
        <v>121</v>
      </c>
      <c r="D1331" s="21" t="s">
        <v>2108</v>
      </c>
      <c r="E1331" s="21" t="s">
        <v>30</v>
      </c>
      <c r="F1331" s="21" t="s">
        <v>4873</v>
      </c>
      <c r="G1331" s="21" t="s">
        <v>2340</v>
      </c>
      <c r="H1331" s="21" t="s">
        <v>2341</v>
      </c>
      <c r="I1331" s="21" t="s">
        <v>2015</v>
      </c>
      <c r="J1331" s="21" t="s">
        <v>2342</v>
      </c>
      <c r="K1331" s="21" t="s">
        <v>860</v>
      </c>
      <c r="L1331" s="21" t="s">
        <v>3099</v>
      </c>
      <c r="M1331" s="21"/>
      <c r="N1331" s="21" t="s">
        <v>3100</v>
      </c>
      <c r="O1331" s="21" t="s">
        <v>2345</v>
      </c>
      <c r="P1331" s="21" t="s">
        <v>3101</v>
      </c>
      <c r="Q1331" s="21">
        <v>447</v>
      </c>
      <c r="R1331" s="21">
        <v>0</v>
      </c>
      <c r="S1331" s="21">
        <v>0</v>
      </c>
      <c r="T1331" s="21">
        <v>447</v>
      </c>
      <c r="U1331" s="21">
        <v>1</v>
      </c>
      <c r="V1331" s="21">
        <v>0</v>
      </c>
      <c r="W1331" s="21">
        <v>1</v>
      </c>
      <c r="X1331" s="21" t="s">
        <v>2015</v>
      </c>
      <c r="Y1331" s="21" t="s">
        <v>2015</v>
      </c>
      <c r="Z1331" s="21" t="s">
        <v>2015</v>
      </c>
      <c r="AA1331" s="21" t="s">
        <v>2015</v>
      </c>
      <c r="AB1331" s="21" t="s">
        <v>2015</v>
      </c>
      <c r="AC1331" s="21" t="s">
        <v>2015</v>
      </c>
      <c r="AD1331" s="21" t="s">
        <v>2342</v>
      </c>
      <c r="AE1331" s="21" t="s">
        <v>2342</v>
      </c>
      <c r="AF1331" s="21" t="s">
        <v>2342</v>
      </c>
      <c r="AG1331" s="21" t="s">
        <v>2342</v>
      </c>
      <c r="AH1331" s="21" t="s">
        <v>2015</v>
      </c>
      <c r="AI1331" s="21" t="s">
        <v>2015</v>
      </c>
      <c r="AJ1331" s="21" t="s">
        <v>2015</v>
      </c>
      <c r="AK1331" s="21" t="s">
        <v>2015</v>
      </c>
      <c r="AL1331" s="21" t="s">
        <v>4802</v>
      </c>
    </row>
    <row r="1332" spans="1:38" ht="15" customHeight="1">
      <c r="A1332" s="21">
        <v>160059</v>
      </c>
      <c r="B1332" s="21">
        <v>662632</v>
      </c>
      <c r="C1332" s="21" t="s">
        <v>181</v>
      </c>
      <c r="D1332" s="21" t="s">
        <v>2169</v>
      </c>
      <c r="E1332" s="21" t="s">
        <v>4</v>
      </c>
      <c r="F1332" s="21" t="s">
        <v>4866</v>
      </c>
      <c r="G1332" s="21" t="s">
        <v>2340</v>
      </c>
      <c r="H1332" s="21" t="s">
        <v>2341</v>
      </c>
      <c r="I1332" s="21" t="s">
        <v>2015</v>
      </c>
      <c r="J1332" s="21" t="s">
        <v>2342</v>
      </c>
      <c r="K1332" s="21" t="s">
        <v>1196</v>
      </c>
      <c r="L1332" s="21" t="s">
        <v>3562</v>
      </c>
      <c r="M1332" s="21"/>
      <c r="N1332" s="21" t="s">
        <v>2924</v>
      </c>
      <c r="O1332" s="21" t="s">
        <v>2345</v>
      </c>
      <c r="P1332" s="21" t="s">
        <v>3553</v>
      </c>
      <c r="Q1332" s="21">
        <v>406</v>
      </c>
      <c r="R1332" s="21">
        <v>0</v>
      </c>
      <c r="S1332" s="21">
        <v>202</v>
      </c>
      <c r="T1332" s="21">
        <v>608</v>
      </c>
      <c r="U1332" s="21">
        <v>0.66779999999999995</v>
      </c>
      <c r="V1332" s="21">
        <v>0</v>
      </c>
      <c r="W1332" s="21">
        <v>0.66779999999999995</v>
      </c>
      <c r="X1332" s="21" t="s">
        <v>2015</v>
      </c>
      <c r="Y1332" s="21" t="s">
        <v>2342</v>
      </c>
      <c r="Z1332" s="21" t="s">
        <v>2342</v>
      </c>
      <c r="AA1332" s="21" t="s">
        <v>2342</v>
      </c>
      <c r="AB1332" s="21" t="s">
        <v>2342</v>
      </c>
      <c r="AC1332" s="21" t="s">
        <v>2342</v>
      </c>
      <c r="AD1332" s="21" t="s">
        <v>2342</v>
      </c>
      <c r="AE1332" s="21" t="s">
        <v>2015</v>
      </c>
      <c r="AF1332" s="21" t="s">
        <v>2015</v>
      </c>
      <c r="AG1332" s="21" t="s">
        <v>2015</v>
      </c>
      <c r="AH1332" s="21" t="s">
        <v>2015</v>
      </c>
      <c r="AI1332" s="21" t="s">
        <v>2015</v>
      </c>
      <c r="AJ1332" s="21" t="s">
        <v>2015</v>
      </c>
      <c r="AK1332" s="21" t="s">
        <v>2015</v>
      </c>
      <c r="AL1332" s="21" t="s">
        <v>4802</v>
      </c>
    </row>
    <row r="1333" spans="1:38" ht="15" customHeight="1">
      <c r="A1333" s="21">
        <v>159928</v>
      </c>
      <c r="B1333" s="21">
        <v>662637</v>
      </c>
      <c r="C1333" s="21" t="s">
        <v>127</v>
      </c>
      <c r="D1333" s="21" t="s">
        <v>2115</v>
      </c>
      <c r="E1333" s="21" t="s">
        <v>6</v>
      </c>
      <c r="F1333" s="21" t="s">
        <v>4883</v>
      </c>
      <c r="G1333" s="21" t="s">
        <v>2340</v>
      </c>
      <c r="H1333" s="21" t="s">
        <v>2341</v>
      </c>
      <c r="I1333" s="21" t="s">
        <v>2015</v>
      </c>
      <c r="J1333" s="21" t="s">
        <v>2342</v>
      </c>
      <c r="K1333" s="21" t="s">
        <v>881</v>
      </c>
      <c r="L1333" s="21" t="s">
        <v>3140</v>
      </c>
      <c r="M1333" s="21"/>
      <c r="N1333" s="21" t="s">
        <v>3028</v>
      </c>
      <c r="O1333" s="21" t="s">
        <v>2345</v>
      </c>
      <c r="P1333" s="21" t="s">
        <v>3029</v>
      </c>
      <c r="Q1333" s="21">
        <v>390</v>
      </c>
      <c r="R1333" s="21">
        <v>0</v>
      </c>
      <c r="S1333" s="21">
        <v>136</v>
      </c>
      <c r="T1333" s="21">
        <v>526</v>
      </c>
      <c r="U1333" s="21">
        <v>0.74139999999999995</v>
      </c>
      <c r="V1333" s="21">
        <v>0</v>
      </c>
      <c r="W1333" s="21">
        <v>0.74139999999999995</v>
      </c>
      <c r="X1333" s="21" t="s">
        <v>2015</v>
      </c>
      <c r="Y1333" s="21" t="s">
        <v>2342</v>
      </c>
      <c r="Z1333" s="21" t="s">
        <v>2342</v>
      </c>
      <c r="AA1333" s="21" t="s">
        <v>2342</v>
      </c>
      <c r="AB1333" s="21" t="s">
        <v>2342</v>
      </c>
      <c r="AC1333" s="21" t="s">
        <v>2342</v>
      </c>
      <c r="AD1333" s="21" t="s">
        <v>2342</v>
      </c>
      <c r="AE1333" s="21" t="s">
        <v>2015</v>
      </c>
      <c r="AF1333" s="21" t="s">
        <v>2015</v>
      </c>
      <c r="AG1333" s="21" t="s">
        <v>2015</v>
      </c>
      <c r="AH1333" s="21" t="s">
        <v>2015</v>
      </c>
      <c r="AI1333" s="21" t="s">
        <v>2015</v>
      </c>
      <c r="AJ1333" s="21" t="s">
        <v>2015</v>
      </c>
      <c r="AK1333" s="21" t="s">
        <v>2015</v>
      </c>
      <c r="AL1333" s="21" t="s">
        <v>4802</v>
      </c>
    </row>
    <row r="1334" spans="1:38" ht="15" customHeight="1">
      <c r="A1334" s="21">
        <v>159928</v>
      </c>
      <c r="B1334" s="21">
        <v>662639</v>
      </c>
      <c r="C1334" s="21" t="s">
        <v>127</v>
      </c>
      <c r="D1334" s="21" t="s">
        <v>2115</v>
      </c>
      <c r="E1334" s="21" t="s">
        <v>6</v>
      </c>
      <c r="F1334" s="21" t="s">
        <v>4883</v>
      </c>
      <c r="G1334" s="21" t="s">
        <v>2340</v>
      </c>
      <c r="H1334" s="21" t="s">
        <v>2341</v>
      </c>
      <c r="I1334" s="21" t="s">
        <v>2015</v>
      </c>
      <c r="J1334" s="21" t="s">
        <v>2342</v>
      </c>
      <c r="K1334" s="21" t="s">
        <v>899</v>
      </c>
      <c r="L1334" s="21" t="s">
        <v>3166</v>
      </c>
      <c r="M1334" s="21"/>
      <c r="N1334" s="21" t="s">
        <v>3139</v>
      </c>
      <c r="O1334" s="21" t="s">
        <v>2345</v>
      </c>
      <c r="P1334" s="21" t="s">
        <v>3131</v>
      </c>
      <c r="Q1334" s="21">
        <v>637</v>
      </c>
      <c r="R1334" s="21">
        <v>0</v>
      </c>
      <c r="S1334" s="21">
        <v>34</v>
      </c>
      <c r="T1334" s="21">
        <v>671</v>
      </c>
      <c r="U1334" s="21">
        <v>0.94930000000000003</v>
      </c>
      <c r="V1334" s="21">
        <v>0</v>
      </c>
      <c r="W1334" s="21">
        <v>0.94930000000000003</v>
      </c>
      <c r="X1334" s="21" t="s">
        <v>2015</v>
      </c>
      <c r="Y1334" s="21" t="s">
        <v>2015</v>
      </c>
      <c r="Z1334" s="21" t="s">
        <v>2015</v>
      </c>
      <c r="AA1334" s="21" t="s">
        <v>2015</v>
      </c>
      <c r="AB1334" s="21" t="s">
        <v>2015</v>
      </c>
      <c r="AC1334" s="21" t="s">
        <v>2015</v>
      </c>
      <c r="AD1334" s="21" t="s">
        <v>2015</v>
      </c>
      <c r="AE1334" s="21" t="s">
        <v>2015</v>
      </c>
      <c r="AF1334" s="21" t="s">
        <v>2015</v>
      </c>
      <c r="AG1334" s="21" t="s">
        <v>2015</v>
      </c>
      <c r="AH1334" s="21" t="s">
        <v>2342</v>
      </c>
      <c r="AI1334" s="21" t="s">
        <v>2342</v>
      </c>
      <c r="AJ1334" s="21" t="s">
        <v>2342</v>
      </c>
      <c r="AK1334" s="21" t="s">
        <v>2342</v>
      </c>
      <c r="AL1334" s="21" t="s">
        <v>4802</v>
      </c>
    </row>
    <row r="1335" spans="1:38" ht="15" customHeight="1">
      <c r="A1335" s="21">
        <v>159942</v>
      </c>
      <c r="B1335" s="21">
        <v>662684</v>
      </c>
      <c r="C1335" s="21" t="s">
        <v>48</v>
      </c>
      <c r="D1335" s="21" t="s">
        <v>2035</v>
      </c>
      <c r="E1335" s="21" t="s">
        <v>7</v>
      </c>
      <c r="F1335" s="21" t="s">
        <v>4866</v>
      </c>
      <c r="G1335" s="21" t="s">
        <v>2340</v>
      </c>
      <c r="H1335" s="21" t="s">
        <v>2341</v>
      </c>
      <c r="I1335" s="21" t="s">
        <v>2015</v>
      </c>
      <c r="J1335" s="21" t="s">
        <v>2342</v>
      </c>
      <c r="K1335" s="21" t="s">
        <v>432</v>
      </c>
      <c r="L1335" s="21" t="s">
        <v>2472</v>
      </c>
      <c r="M1335" s="21"/>
      <c r="N1335" s="21" t="s">
        <v>2384</v>
      </c>
      <c r="O1335" s="21" t="s">
        <v>2345</v>
      </c>
      <c r="P1335" s="21" t="s">
        <v>2385</v>
      </c>
      <c r="Q1335" s="21">
        <v>229</v>
      </c>
      <c r="R1335" s="21">
        <v>0</v>
      </c>
      <c r="S1335" s="21">
        <v>217</v>
      </c>
      <c r="T1335" s="21">
        <v>446</v>
      </c>
      <c r="U1335" s="21">
        <v>0.51349999999999996</v>
      </c>
      <c r="V1335" s="21">
        <v>0</v>
      </c>
      <c r="W1335" s="21">
        <v>0.51349999999999996</v>
      </c>
      <c r="X1335" s="21" t="s">
        <v>2342</v>
      </c>
      <c r="Y1335" s="21" t="s">
        <v>2342</v>
      </c>
      <c r="Z1335" s="21" t="s">
        <v>2342</v>
      </c>
      <c r="AA1335" s="21" t="s">
        <v>2342</v>
      </c>
      <c r="AB1335" s="21" t="s">
        <v>2342</v>
      </c>
      <c r="AC1335" s="21" t="s">
        <v>2342</v>
      </c>
      <c r="AD1335" s="21" t="s">
        <v>2342</v>
      </c>
      <c r="AE1335" s="21" t="s">
        <v>2015</v>
      </c>
      <c r="AF1335" s="21" t="s">
        <v>2015</v>
      </c>
      <c r="AG1335" s="21" t="s">
        <v>2015</v>
      </c>
      <c r="AH1335" s="21" t="s">
        <v>2015</v>
      </c>
      <c r="AI1335" s="21" t="s">
        <v>2015</v>
      </c>
      <c r="AJ1335" s="21" t="s">
        <v>2015</v>
      </c>
      <c r="AK1335" s="21" t="s">
        <v>2015</v>
      </c>
      <c r="AL1335" s="21" t="s">
        <v>4802</v>
      </c>
    </row>
    <row r="1336" spans="1:38" ht="15" customHeight="1">
      <c r="A1336" s="21">
        <v>159351</v>
      </c>
      <c r="B1336" s="21">
        <v>662691</v>
      </c>
      <c r="C1336" s="21" t="s">
        <v>150</v>
      </c>
      <c r="D1336" s="21" t="s">
        <v>2138</v>
      </c>
      <c r="E1336" s="21" t="s">
        <v>4</v>
      </c>
      <c r="F1336" s="21" t="s">
        <v>4866</v>
      </c>
      <c r="G1336" s="21" t="s">
        <v>2340</v>
      </c>
      <c r="H1336" s="21" t="s">
        <v>2341</v>
      </c>
      <c r="I1336" s="21" t="s">
        <v>2015</v>
      </c>
      <c r="J1336" s="21" t="s">
        <v>2342</v>
      </c>
      <c r="K1336" s="21" t="s">
        <v>1056</v>
      </c>
      <c r="L1336" s="21" t="s">
        <v>3391</v>
      </c>
      <c r="M1336" s="21"/>
      <c r="N1336" s="21" t="s">
        <v>2370</v>
      </c>
      <c r="O1336" s="21" t="s">
        <v>2345</v>
      </c>
      <c r="P1336" s="21" t="s">
        <v>2371</v>
      </c>
      <c r="Q1336" s="21">
        <v>218</v>
      </c>
      <c r="R1336" s="21">
        <v>0</v>
      </c>
      <c r="S1336" s="21">
        <v>151</v>
      </c>
      <c r="T1336" s="21">
        <v>369</v>
      </c>
      <c r="U1336" s="21">
        <v>0.59079999999999999</v>
      </c>
      <c r="V1336" s="21">
        <v>0</v>
      </c>
      <c r="W1336" s="21">
        <v>0.59079999999999999</v>
      </c>
      <c r="X1336" s="21" t="s">
        <v>2015</v>
      </c>
      <c r="Y1336" s="21" t="s">
        <v>2342</v>
      </c>
      <c r="Z1336" s="21" t="s">
        <v>2342</v>
      </c>
      <c r="AA1336" s="21" t="s">
        <v>2342</v>
      </c>
      <c r="AB1336" s="21" t="s">
        <v>2342</v>
      </c>
      <c r="AC1336" s="21" t="s">
        <v>2342</v>
      </c>
      <c r="AD1336" s="21" t="s">
        <v>2342</v>
      </c>
      <c r="AE1336" s="21" t="s">
        <v>2015</v>
      </c>
      <c r="AF1336" s="21" t="s">
        <v>2015</v>
      </c>
      <c r="AG1336" s="21" t="s">
        <v>2015</v>
      </c>
      <c r="AH1336" s="21" t="s">
        <v>2015</v>
      </c>
      <c r="AI1336" s="21" t="s">
        <v>2015</v>
      </c>
      <c r="AJ1336" s="21" t="s">
        <v>2015</v>
      </c>
      <c r="AK1336" s="21" t="s">
        <v>2015</v>
      </c>
      <c r="AL1336" s="21" t="s">
        <v>4802</v>
      </c>
    </row>
    <row r="1337" spans="1:38" ht="15" customHeight="1">
      <c r="A1337" s="21">
        <v>159941</v>
      </c>
      <c r="B1337" s="21">
        <v>662698</v>
      </c>
      <c r="C1337" s="21" t="s">
        <v>139</v>
      </c>
      <c r="D1337" s="21" t="s">
        <v>2127</v>
      </c>
      <c r="E1337" s="21" t="s">
        <v>6</v>
      </c>
      <c r="F1337" s="21" t="s">
        <v>4867</v>
      </c>
      <c r="G1337" s="21" t="s">
        <v>2340</v>
      </c>
      <c r="H1337" s="21" t="s">
        <v>2341</v>
      </c>
      <c r="I1337" s="21" t="s">
        <v>2015</v>
      </c>
      <c r="J1337" s="21" t="s">
        <v>2342</v>
      </c>
      <c r="K1337" s="21" t="s">
        <v>996</v>
      </c>
      <c r="L1337" s="21" t="s">
        <v>3305</v>
      </c>
      <c r="M1337" s="21"/>
      <c r="N1337" s="21" t="s">
        <v>3017</v>
      </c>
      <c r="O1337" s="21" t="s">
        <v>2345</v>
      </c>
      <c r="P1337" s="21" t="s">
        <v>3112</v>
      </c>
      <c r="Q1337" s="21">
        <v>286</v>
      </c>
      <c r="R1337" s="21">
        <v>0</v>
      </c>
      <c r="S1337" s="21">
        <v>95</v>
      </c>
      <c r="T1337" s="21">
        <v>381</v>
      </c>
      <c r="U1337" s="21">
        <v>0.75070000000000003</v>
      </c>
      <c r="V1337" s="21">
        <v>0</v>
      </c>
      <c r="W1337" s="21">
        <v>0.75070000000000003</v>
      </c>
      <c r="X1337" s="21" t="s">
        <v>2342</v>
      </c>
      <c r="Y1337" s="21" t="s">
        <v>2342</v>
      </c>
      <c r="Z1337" s="21" t="s">
        <v>2342</v>
      </c>
      <c r="AA1337" s="21" t="s">
        <v>2342</v>
      </c>
      <c r="AB1337" s="21" t="s">
        <v>2342</v>
      </c>
      <c r="AC1337" s="21" t="s">
        <v>2342</v>
      </c>
      <c r="AD1337" s="21" t="s">
        <v>2342</v>
      </c>
      <c r="AE1337" s="21" t="s">
        <v>2342</v>
      </c>
      <c r="AF1337" s="21" t="s">
        <v>2015</v>
      </c>
      <c r="AG1337" s="21" t="s">
        <v>2015</v>
      </c>
      <c r="AH1337" s="21" t="s">
        <v>2015</v>
      </c>
      <c r="AI1337" s="21" t="s">
        <v>2015</v>
      </c>
      <c r="AJ1337" s="21" t="s">
        <v>2015</v>
      </c>
      <c r="AK1337" s="21" t="s">
        <v>2015</v>
      </c>
      <c r="AL1337" s="21" t="s">
        <v>4802</v>
      </c>
    </row>
    <row r="1338" spans="1:38" ht="15" customHeight="1">
      <c r="A1338" s="21">
        <v>159888</v>
      </c>
      <c r="B1338" s="21">
        <v>662700</v>
      </c>
      <c r="C1338" s="21" t="s">
        <v>277</v>
      </c>
      <c r="D1338" s="21" t="s">
        <v>2266</v>
      </c>
      <c r="E1338" s="21" t="s">
        <v>12</v>
      </c>
      <c r="F1338" s="21" t="s">
        <v>4863</v>
      </c>
      <c r="G1338" s="21" t="s">
        <v>2340</v>
      </c>
      <c r="H1338" s="21" t="s">
        <v>2341</v>
      </c>
      <c r="I1338" s="21" t="s">
        <v>2015</v>
      </c>
      <c r="J1338" s="21" t="s">
        <v>2342</v>
      </c>
      <c r="K1338" s="21" t="s">
        <v>1788</v>
      </c>
      <c r="L1338" s="21" t="s">
        <v>4342</v>
      </c>
      <c r="M1338" s="21"/>
      <c r="N1338" s="21" t="s">
        <v>2501</v>
      </c>
      <c r="O1338" s="21" t="s">
        <v>2345</v>
      </c>
      <c r="P1338" s="21" t="s">
        <v>3809</v>
      </c>
      <c r="Q1338" s="21">
        <v>316</v>
      </c>
      <c r="R1338" s="21">
        <v>0</v>
      </c>
      <c r="S1338" s="21">
        <v>77</v>
      </c>
      <c r="T1338" s="21">
        <v>393</v>
      </c>
      <c r="U1338" s="21">
        <v>0.80410000000000004</v>
      </c>
      <c r="V1338" s="21">
        <v>0</v>
      </c>
      <c r="W1338" s="21">
        <v>0.80410000000000004</v>
      </c>
      <c r="X1338" s="21" t="s">
        <v>2015</v>
      </c>
      <c r="Y1338" s="21" t="s">
        <v>2342</v>
      </c>
      <c r="Z1338" s="21" t="s">
        <v>2342</v>
      </c>
      <c r="AA1338" s="21" t="s">
        <v>2342</v>
      </c>
      <c r="AB1338" s="21" t="s">
        <v>2342</v>
      </c>
      <c r="AC1338" s="21" t="s">
        <v>2342</v>
      </c>
      <c r="AD1338" s="21" t="s">
        <v>2342</v>
      </c>
      <c r="AE1338" s="21" t="s">
        <v>2015</v>
      </c>
      <c r="AF1338" s="21" t="s">
        <v>2015</v>
      </c>
      <c r="AG1338" s="21" t="s">
        <v>2015</v>
      </c>
      <c r="AH1338" s="21" t="s">
        <v>2015</v>
      </c>
      <c r="AI1338" s="21" t="s">
        <v>2015</v>
      </c>
      <c r="AJ1338" s="21" t="s">
        <v>2015</v>
      </c>
      <c r="AK1338" s="21" t="s">
        <v>2015</v>
      </c>
      <c r="AL1338" s="21" t="s">
        <v>4802</v>
      </c>
    </row>
    <row r="1339" spans="1:38" ht="15" customHeight="1">
      <c r="A1339" s="21">
        <v>159915</v>
      </c>
      <c r="B1339" s="21">
        <v>662702</v>
      </c>
      <c r="C1339" s="21" t="s">
        <v>126</v>
      </c>
      <c r="D1339" s="21" t="s">
        <v>2114</v>
      </c>
      <c r="E1339" s="21" t="s">
        <v>30</v>
      </c>
      <c r="F1339" s="21" t="s">
        <v>4873</v>
      </c>
      <c r="G1339" s="21" t="s">
        <v>2340</v>
      </c>
      <c r="H1339" s="21" t="s">
        <v>2341</v>
      </c>
      <c r="I1339" s="21" t="s">
        <v>2015</v>
      </c>
      <c r="J1339" s="21" t="s">
        <v>2342</v>
      </c>
      <c r="K1339" s="21" t="s">
        <v>873</v>
      </c>
      <c r="L1339" s="21" t="s">
        <v>5457</v>
      </c>
      <c r="M1339" s="21"/>
      <c r="N1339" s="21" t="s">
        <v>3122</v>
      </c>
      <c r="O1339" s="21" t="s">
        <v>2345</v>
      </c>
      <c r="P1339" s="21" t="s">
        <v>3123</v>
      </c>
      <c r="Q1339" s="21">
        <v>177</v>
      </c>
      <c r="R1339" s="21">
        <v>0</v>
      </c>
      <c r="S1339" s="21">
        <v>14</v>
      </c>
      <c r="T1339" s="21">
        <v>191</v>
      </c>
      <c r="U1339" s="21">
        <v>0.92669999999999997</v>
      </c>
      <c r="V1339" s="21">
        <v>0</v>
      </c>
      <c r="W1339" s="21">
        <v>0.92669999999999997</v>
      </c>
      <c r="X1339" s="21" t="s">
        <v>2015</v>
      </c>
      <c r="Y1339" s="21" t="s">
        <v>2015</v>
      </c>
      <c r="Z1339" s="21" t="s">
        <v>2015</v>
      </c>
      <c r="AA1339" s="21" t="s">
        <v>2015</v>
      </c>
      <c r="AB1339" s="21" t="s">
        <v>2015</v>
      </c>
      <c r="AC1339" s="21" t="s">
        <v>2015</v>
      </c>
      <c r="AD1339" s="21" t="s">
        <v>2015</v>
      </c>
      <c r="AE1339" s="21" t="s">
        <v>2015</v>
      </c>
      <c r="AF1339" s="21" t="s">
        <v>2342</v>
      </c>
      <c r="AG1339" s="21" t="s">
        <v>2342</v>
      </c>
      <c r="AH1339" s="21" t="s">
        <v>2015</v>
      </c>
      <c r="AI1339" s="21" t="s">
        <v>2015</v>
      </c>
      <c r="AJ1339" s="21" t="s">
        <v>2015</v>
      </c>
      <c r="AK1339" s="21" t="s">
        <v>2015</v>
      </c>
      <c r="AL1339" s="21" t="s">
        <v>4802</v>
      </c>
    </row>
    <row r="1340" spans="1:38" ht="15" customHeight="1">
      <c r="A1340" s="21">
        <v>159907</v>
      </c>
      <c r="B1340" s="21">
        <v>662704</v>
      </c>
      <c r="C1340" s="21" t="s">
        <v>108</v>
      </c>
      <c r="D1340" s="21" t="s">
        <v>2095</v>
      </c>
      <c r="E1340" s="21" t="s">
        <v>10</v>
      </c>
      <c r="F1340" s="21" t="s">
        <v>4864</v>
      </c>
      <c r="G1340" s="21" t="s">
        <v>2340</v>
      </c>
      <c r="H1340" s="21" t="s">
        <v>2341</v>
      </c>
      <c r="I1340" s="21" t="s">
        <v>2015</v>
      </c>
      <c r="J1340" s="21" t="s">
        <v>2342</v>
      </c>
      <c r="K1340" s="21" t="s">
        <v>774</v>
      </c>
      <c r="L1340" s="21" t="s">
        <v>2982</v>
      </c>
      <c r="M1340" s="21"/>
      <c r="N1340" s="21" t="s">
        <v>2421</v>
      </c>
      <c r="O1340" s="21" t="s">
        <v>2345</v>
      </c>
      <c r="P1340" s="21" t="s">
        <v>2955</v>
      </c>
      <c r="Q1340" s="21">
        <v>221</v>
      </c>
      <c r="R1340" s="21">
        <v>0</v>
      </c>
      <c r="S1340" s="21">
        <v>147</v>
      </c>
      <c r="T1340" s="21">
        <v>368</v>
      </c>
      <c r="U1340" s="21">
        <v>0.60050000000000003</v>
      </c>
      <c r="V1340" s="21">
        <v>0</v>
      </c>
      <c r="W1340" s="21">
        <v>0.60050000000000003</v>
      </c>
      <c r="X1340" s="21" t="s">
        <v>2342</v>
      </c>
      <c r="Y1340" s="21" t="s">
        <v>2342</v>
      </c>
      <c r="Z1340" s="21" t="s">
        <v>2342</v>
      </c>
      <c r="AA1340" s="21" t="s">
        <v>2342</v>
      </c>
      <c r="AB1340" s="21" t="s">
        <v>2342</v>
      </c>
      <c r="AC1340" s="21" t="s">
        <v>2342</v>
      </c>
      <c r="AD1340" s="21" t="s">
        <v>2342</v>
      </c>
      <c r="AE1340" s="21" t="s">
        <v>2015</v>
      </c>
      <c r="AF1340" s="21" t="s">
        <v>2015</v>
      </c>
      <c r="AG1340" s="21" t="s">
        <v>2015</v>
      </c>
      <c r="AH1340" s="21" t="s">
        <v>2015</v>
      </c>
      <c r="AI1340" s="21" t="s">
        <v>2015</v>
      </c>
      <c r="AJ1340" s="21" t="s">
        <v>2015</v>
      </c>
      <c r="AK1340" s="21" t="s">
        <v>2015</v>
      </c>
      <c r="AL1340" s="21" t="s">
        <v>4802</v>
      </c>
    </row>
    <row r="1341" spans="1:38" ht="15" customHeight="1">
      <c r="A1341" s="21">
        <v>159672</v>
      </c>
      <c r="B1341" s="21">
        <v>662711</v>
      </c>
      <c r="C1341" s="21" t="s">
        <v>146</v>
      </c>
      <c r="D1341" s="21" t="s">
        <v>2134</v>
      </c>
      <c r="E1341" s="21" t="s">
        <v>17</v>
      </c>
      <c r="F1341" s="21" t="s">
        <v>4867</v>
      </c>
      <c r="G1341" s="21" t="s">
        <v>2340</v>
      </c>
      <c r="H1341" s="21" t="s">
        <v>2341</v>
      </c>
      <c r="I1341" s="21" t="s">
        <v>2015</v>
      </c>
      <c r="J1341" s="21" t="s">
        <v>2342</v>
      </c>
      <c r="K1341" s="21" t="s">
        <v>858</v>
      </c>
      <c r="L1341" s="21" t="s">
        <v>3332</v>
      </c>
      <c r="M1341" s="21" t="s">
        <v>3330</v>
      </c>
      <c r="N1341" s="21" t="s">
        <v>17</v>
      </c>
      <c r="O1341" s="21" t="s">
        <v>2345</v>
      </c>
      <c r="P1341" s="21" t="s">
        <v>3331</v>
      </c>
      <c r="Q1341" s="21">
        <v>53</v>
      </c>
      <c r="R1341" s="21">
        <v>0</v>
      </c>
      <c r="S1341" s="21">
        <v>0</v>
      </c>
      <c r="T1341" s="21">
        <v>53</v>
      </c>
      <c r="U1341" s="21">
        <v>1</v>
      </c>
      <c r="V1341" s="21">
        <v>0</v>
      </c>
      <c r="W1341" s="21">
        <v>1</v>
      </c>
      <c r="X1341" s="21" t="s">
        <v>2342</v>
      </c>
      <c r="Y1341" s="21" t="s">
        <v>2015</v>
      </c>
      <c r="Z1341" s="21" t="s">
        <v>2015</v>
      </c>
      <c r="AA1341" s="21" t="s">
        <v>2015</v>
      </c>
      <c r="AB1341" s="21" t="s">
        <v>2015</v>
      </c>
      <c r="AC1341" s="21" t="s">
        <v>2015</v>
      </c>
      <c r="AD1341" s="21" t="s">
        <v>2015</v>
      </c>
      <c r="AE1341" s="21" t="s">
        <v>2015</v>
      </c>
      <c r="AF1341" s="21" t="s">
        <v>2015</v>
      </c>
      <c r="AG1341" s="21" t="s">
        <v>2015</v>
      </c>
      <c r="AH1341" s="21" t="s">
        <v>2015</v>
      </c>
      <c r="AI1341" s="21" t="s">
        <v>2015</v>
      </c>
      <c r="AJ1341" s="21" t="s">
        <v>2015</v>
      </c>
      <c r="AK1341" s="21" t="s">
        <v>2015</v>
      </c>
      <c r="AL1341" s="21" t="s">
        <v>4802</v>
      </c>
    </row>
    <row r="1342" spans="1:38" ht="15" customHeight="1">
      <c r="A1342" s="21">
        <v>159453</v>
      </c>
      <c r="B1342" s="21">
        <v>662712</v>
      </c>
      <c r="C1342" s="21" t="s">
        <v>304</v>
      </c>
      <c r="D1342" s="21" t="s">
        <v>2293</v>
      </c>
      <c r="E1342" s="21" t="s">
        <v>20</v>
      </c>
      <c r="F1342" s="21" t="s">
        <v>4865</v>
      </c>
      <c r="G1342" s="21" t="s">
        <v>2340</v>
      </c>
      <c r="H1342" s="21" t="s">
        <v>2341</v>
      </c>
      <c r="I1342" s="21" t="s">
        <v>2015</v>
      </c>
      <c r="J1342" s="21" t="s">
        <v>2342</v>
      </c>
      <c r="K1342" s="21" t="s">
        <v>1939</v>
      </c>
      <c r="L1342" s="21" t="s">
        <v>4555</v>
      </c>
      <c r="M1342" s="21" t="s">
        <v>4551</v>
      </c>
      <c r="N1342" s="21" t="s">
        <v>4553</v>
      </c>
      <c r="O1342" s="21" t="s">
        <v>2345</v>
      </c>
      <c r="P1342" s="21" t="s">
        <v>4554</v>
      </c>
      <c r="Q1342" s="21">
        <v>88</v>
      </c>
      <c r="R1342" s="21">
        <v>0</v>
      </c>
      <c r="S1342" s="21">
        <v>0</v>
      </c>
      <c r="T1342" s="21">
        <v>88</v>
      </c>
      <c r="U1342" s="21">
        <v>1</v>
      </c>
      <c r="V1342" s="21">
        <v>0</v>
      </c>
      <c r="W1342" s="21">
        <v>1</v>
      </c>
      <c r="X1342" s="21" t="s">
        <v>2015</v>
      </c>
      <c r="Y1342" s="21" t="s">
        <v>2015</v>
      </c>
      <c r="Z1342" s="21" t="s">
        <v>2015</v>
      </c>
      <c r="AA1342" s="21" t="s">
        <v>2015</v>
      </c>
      <c r="AB1342" s="21" t="s">
        <v>2015</v>
      </c>
      <c r="AC1342" s="21" t="s">
        <v>2015</v>
      </c>
      <c r="AD1342" s="21" t="s">
        <v>2015</v>
      </c>
      <c r="AE1342" s="21" t="s">
        <v>2342</v>
      </c>
      <c r="AF1342" s="21" t="s">
        <v>2342</v>
      </c>
      <c r="AG1342" s="21" t="s">
        <v>2342</v>
      </c>
      <c r="AH1342" s="21" t="s">
        <v>2015</v>
      </c>
      <c r="AI1342" s="21" t="s">
        <v>2015</v>
      </c>
      <c r="AJ1342" s="21" t="s">
        <v>2015</v>
      </c>
      <c r="AK1342" s="21" t="s">
        <v>2015</v>
      </c>
      <c r="AL1342" s="21" t="s">
        <v>4802</v>
      </c>
    </row>
    <row r="1343" spans="1:38" ht="15" customHeight="1">
      <c r="A1343" s="21">
        <v>159928</v>
      </c>
      <c r="B1343" s="21">
        <v>662715</v>
      </c>
      <c r="C1343" s="21" t="s">
        <v>127</v>
      </c>
      <c r="D1343" s="21" t="s">
        <v>2115</v>
      </c>
      <c r="E1343" s="21" t="s">
        <v>6</v>
      </c>
      <c r="F1343" s="21" t="s">
        <v>4883</v>
      </c>
      <c r="G1343" s="21" t="s">
        <v>2340</v>
      </c>
      <c r="H1343" s="21" t="s">
        <v>2341</v>
      </c>
      <c r="I1343" s="21" t="s">
        <v>2015</v>
      </c>
      <c r="J1343" s="21" t="s">
        <v>2342</v>
      </c>
      <c r="K1343" s="21" t="s">
        <v>752</v>
      </c>
      <c r="L1343" s="21" t="s">
        <v>3141</v>
      </c>
      <c r="M1343" s="21"/>
      <c r="N1343" s="21" t="s">
        <v>2381</v>
      </c>
      <c r="O1343" s="21" t="s">
        <v>2345</v>
      </c>
      <c r="P1343" s="21" t="s">
        <v>3135</v>
      </c>
      <c r="Q1343" s="21">
        <v>978</v>
      </c>
      <c r="R1343" s="21">
        <v>0</v>
      </c>
      <c r="S1343" s="21">
        <v>67</v>
      </c>
      <c r="T1343" s="21">
        <v>1045</v>
      </c>
      <c r="U1343" s="21">
        <v>0.93589999999999995</v>
      </c>
      <c r="V1343" s="21">
        <v>0</v>
      </c>
      <c r="W1343" s="21">
        <v>0.93589999999999995</v>
      </c>
      <c r="X1343" s="21" t="s">
        <v>2015</v>
      </c>
      <c r="Y1343" s="21" t="s">
        <v>2015</v>
      </c>
      <c r="Z1343" s="21" t="s">
        <v>2015</v>
      </c>
      <c r="AA1343" s="21" t="s">
        <v>2015</v>
      </c>
      <c r="AB1343" s="21" t="s">
        <v>2015</v>
      </c>
      <c r="AC1343" s="21" t="s">
        <v>2015</v>
      </c>
      <c r="AD1343" s="21" t="s">
        <v>2015</v>
      </c>
      <c r="AE1343" s="21" t="s">
        <v>2015</v>
      </c>
      <c r="AF1343" s="21" t="s">
        <v>2015</v>
      </c>
      <c r="AG1343" s="21" t="s">
        <v>2015</v>
      </c>
      <c r="AH1343" s="21" t="s">
        <v>2342</v>
      </c>
      <c r="AI1343" s="21" t="s">
        <v>2342</v>
      </c>
      <c r="AJ1343" s="21" t="s">
        <v>2342</v>
      </c>
      <c r="AK1343" s="21" t="s">
        <v>2342</v>
      </c>
      <c r="AL1343" s="21" t="s">
        <v>4802</v>
      </c>
    </row>
    <row r="1344" spans="1:38" ht="15" customHeight="1">
      <c r="A1344" s="21">
        <v>159939</v>
      </c>
      <c r="B1344" s="21">
        <v>662720</v>
      </c>
      <c r="C1344" s="21" t="s">
        <v>255</v>
      </c>
      <c r="D1344" s="21" t="s">
        <v>2243</v>
      </c>
      <c r="E1344" s="21" t="s">
        <v>6</v>
      </c>
      <c r="F1344" s="21" t="s">
        <v>4883</v>
      </c>
      <c r="G1344" s="21" t="s">
        <v>2340</v>
      </c>
      <c r="H1344" s="21" t="s">
        <v>2341</v>
      </c>
      <c r="I1344" s="21" t="s">
        <v>2015</v>
      </c>
      <c r="J1344" s="21" t="s">
        <v>2342</v>
      </c>
      <c r="K1344" s="21" t="s">
        <v>4918</v>
      </c>
      <c r="L1344" s="21" t="s">
        <v>4919</v>
      </c>
      <c r="M1344" s="21"/>
      <c r="N1344" s="21" t="s">
        <v>2791</v>
      </c>
      <c r="O1344" s="21" t="s">
        <v>2345</v>
      </c>
      <c r="P1344" s="21" t="s">
        <v>2792</v>
      </c>
      <c r="Q1344" s="21">
        <v>19</v>
      </c>
      <c r="R1344" s="21">
        <v>11</v>
      </c>
      <c r="S1344" s="21">
        <v>179</v>
      </c>
      <c r="T1344" s="21">
        <v>209</v>
      </c>
      <c r="U1344" s="21">
        <v>9.0899999999999995E-2</v>
      </c>
      <c r="V1344" s="21">
        <v>5.2600000000000001E-2</v>
      </c>
      <c r="W1344" s="21">
        <v>0.14349999999999999</v>
      </c>
      <c r="X1344" s="21" t="s">
        <v>2015</v>
      </c>
      <c r="Y1344" s="21" t="s">
        <v>2342</v>
      </c>
      <c r="Z1344" s="21" t="s">
        <v>2342</v>
      </c>
      <c r="AA1344" s="21" t="s">
        <v>2342</v>
      </c>
      <c r="AB1344" s="21" t="s">
        <v>2342</v>
      </c>
      <c r="AC1344" s="21" t="s">
        <v>2342</v>
      </c>
      <c r="AD1344" s="21" t="s">
        <v>2342</v>
      </c>
      <c r="AE1344" s="21" t="s">
        <v>2342</v>
      </c>
      <c r="AF1344" s="21" t="s">
        <v>2342</v>
      </c>
      <c r="AG1344" s="21" t="s">
        <v>2342</v>
      </c>
      <c r="AH1344" s="21" t="s">
        <v>2015</v>
      </c>
      <c r="AI1344" s="21" t="s">
        <v>2015</v>
      </c>
      <c r="AJ1344" s="21" t="s">
        <v>2015</v>
      </c>
      <c r="AK1344" s="21" t="s">
        <v>2015</v>
      </c>
      <c r="AL1344" s="21" t="s">
        <v>4803</v>
      </c>
    </row>
    <row r="1345" spans="1:38" ht="15" customHeight="1">
      <c r="A1345" s="21">
        <v>159922</v>
      </c>
      <c r="B1345" s="21">
        <v>662721</v>
      </c>
      <c r="C1345" s="21" t="s">
        <v>110</v>
      </c>
      <c r="D1345" s="21" t="s">
        <v>2097</v>
      </c>
      <c r="E1345" s="21" t="s">
        <v>6</v>
      </c>
      <c r="F1345" s="21" t="s">
        <v>4871</v>
      </c>
      <c r="G1345" s="21" t="s">
        <v>2340</v>
      </c>
      <c r="H1345" s="21" t="s">
        <v>2341</v>
      </c>
      <c r="I1345" s="21" t="s">
        <v>2015</v>
      </c>
      <c r="J1345" s="21" t="s">
        <v>2342</v>
      </c>
      <c r="K1345" s="21" t="s">
        <v>805</v>
      </c>
      <c r="L1345" s="21" t="s">
        <v>3021</v>
      </c>
      <c r="M1345" s="21"/>
      <c r="N1345" s="21" t="s">
        <v>2988</v>
      </c>
      <c r="O1345" s="21" t="s">
        <v>2345</v>
      </c>
      <c r="P1345" s="21" t="s">
        <v>2989</v>
      </c>
      <c r="Q1345" s="21">
        <v>877</v>
      </c>
      <c r="R1345" s="21">
        <v>0</v>
      </c>
      <c r="S1345" s="21">
        <v>342</v>
      </c>
      <c r="T1345" s="21">
        <v>1219</v>
      </c>
      <c r="U1345" s="21">
        <v>0.71940000000000004</v>
      </c>
      <c r="V1345" s="21">
        <v>0</v>
      </c>
      <c r="W1345" s="21">
        <v>0.71940000000000004</v>
      </c>
      <c r="X1345" s="21" t="s">
        <v>2015</v>
      </c>
      <c r="Y1345" s="21" t="s">
        <v>2015</v>
      </c>
      <c r="Z1345" s="21" t="s">
        <v>2015</v>
      </c>
      <c r="AA1345" s="21" t="s">
        <v>2015</v>
      </c>
      <c r="AB1345" s="21" t="s">
        <v>2015</v>
      </c>
      <c r="AC1345" s="21" t="s">
        <v>2015</v>
      </c>
      <c r="AD1345" s="21" t="s">
        <v>2015</v>
      </c>
      <c r="AE1345" s="21" t="s">
        <v>2015</v>
      </c>
      <c r="AF1345" s="21" t="s">
        <v>2015</v>
      </c>
      <c r="AG1345" s="21" t="s">
        <v>2015</v>
      </c>
      <c r="AH1345" s="21" t="s">
        <v>2342</v>
      </c>
      <c r="AI1345" s="21" t="s">
        <v>2342</v>
      </c>
      <c r="AJ1345" s="21" t="s">
        <v>2342</v>
      </c>
      <c r="AK1345" s="21" t="s">
        <v>2342</v>
      </c>
      <c r="AL1345" s="21" t="s">
        <v>4802</v>
      </c>
    </row>
    <row r="1346" spans="1:38" ht="15" customHeight="1">
      <c r="A1346" s="21">
        <v>159907</v>
      </c>
      <c r="B1346" s="21">
        <v>662725</v>
      </c>
      <c r="C1346" s="21" t="s">
        <v>108</v>
      </c>
      <c r="D1346" s="21" t="s">
        <v>2095</v>
      </c>
      <c r="E1346" s="21" t="s">
        <v>10</v>
      </c>
      <c r="F1346" s="21" t="s">
        <v>4864</v>
      </c>
      <c r="G1346" s="21" t="s">
        <v>2340</v>
      </c>
      <c r="H1346" s="21" t="s">
        <v>2341</v>
      </c>
      <c r="I1346" s="21" t="s">
        <v>2015</v>
      </c>
      <c r="J1346" s="21" t="s">
        <v>2342</v>
      </c>
      <c r="K1346" s="21" t="s">
        <v>747</v>
      </c>
      <c r="L1346" s="21" t="s">
        <v>5434</v>
      </c>
      <c r="M1346" s="21"/>
      <c r="N1346" s="21" t="s">
        <v>2421</v>
      </c>
      <c r="O1346" s="21" t="s">
        <v>2345</v>
      </c>
      <c r="P1346" s="21" t="s">
        <v>2959</v>
      </c>
      <c r="Q1346" s="21">
        <v>253</v>
      </c>
      <c r="R1346" s="21">
        <v>0</v>
      </c>
      <c r="S1346" s="21">
        <v>145</v>
      </c>
      <c r="T1346" s="21">
        <v>398</v>
      </c>
      <c r="U1346" s="21">
        <v>0.63570000000000004</v>
      </c>
      <c r="V1346" s="21">
        <v>0</v>
      </c>
      <c r="W1346" s="21">
        <v>0.63570000000000004</v>
      </c>
      <c r="X1346" s="21" t="s">
        <v>2342</v>
      </c>
      <c r="Y1346" s="21" t="s">
        <v>2342</v>
      </c>
      <c r="Z1346" s="21" t="s">
        <v>2342</v>
      </c>
      <c r="AA1346" s="21" t="s">
        <v>2342</v>
      </c>
      <c r="AB1346" s="21" t="s">
        <v>2342</v>
      </c>
      <c r="AC1346" s="21" t="s">
        <v>2342</v>
      </c>
      <c r="AD1346" s="21" t="s">
        <v>2342</v>
      </c>
      <c r="AE1346" s="21" t="s">
        <v>2015</v>
      </c>
      <c r="AF1346" s="21" t="s">
        <v>2015</v>
      </c>
      <c r="AG1346" s="21" t="s">
        <v>2015</v>
      </c>
      <c r="AH1346" s="21" t="s">
        <v>2015</v>
      </c>
      <c r="AI1346" s="21" t="s">
        <v>2015</v>
      </c>
      <c r="AJ1346" s="21" t="s">
        <v>2015</v>
      </c>
      <c r="AK1346" s="21" t="s">
        <v>2015</v>
      </c>
      <c r="AL1346" s="21" t="s">
        <v>4802</v>
      </c>
    </row>
    <row r="1347" spans="1:38" ht="15" customHeight="1">
      <c r="A1347" s="21">
        <v>159294</v>
      </c>
      <c r="B1347" s="21">
        <v>662726</v>
      </c>
      <c r="C1347" s="21" t="s">
        <v>112</v>
      </c>
      <c r="D1347" s="21" t="s">
        <v>2099</v>
      </c>
      <c r="E1347" s="21" t="s">
        <v>12</v>
      </c>
      <c r="F1347" s="21" t="s">
        <v>4874</v>
      </c>
      <c r="G1347" s="21" t="s">
        <v>2340</v>
      </c>
      <c r="H1347" s="21" t="s">
        <v>2341</v>
      </c>
      <c r="I1347" s="21" t="s">
        <v>2015</v>
      </c>
      <c r="J1347" s="21" t="s">
        <v>2342</v>
      </c>
      <c r="K1347" s="21" t="s">
        <v>820</v>
      </c>
      <c r="L1347" s="21" t="s">
        <v>3047</v>
      </c>
      <c r="M1347" s="21"/>
      <c r="N1347" s="21" t="s">
        <v>2501</v>
      </c>
      <c r="O1347" s="21" t="s">
        <v>2345</v>
      </c>
      <c r="P1347" s="21" t="s">
        <v>3048</v>
      </c>
      <c r="Q1347" s="21">
        <v>201</v>
      </c>
      <c r="R1347" s="21">
        <v>64</v>
      </c>
      <c r="S1347" s="21">
        <v>296</v>
      </c>
      <c r="T1347" s="21">
        <v>561</v>
      </c>
      <c r="U1347" s="21">
        <v>0.35830000000000001</v>
      </c>
      <c r="V1347" s="21">
        <v>0.11409999999999999</v>
      </c>
      <c r="W1347" s="21">
        <v>0.47239999999999999</v>
      </c>
      <c r="X1347" s="21" t="s">
        <v>2015</v>
      </c>
      <c r="Y1347" s="21" t="s">
        <v>2015</v>
      </c>
      <c r="Z1347" s="21" t="s">
        <v>2015</v>
      </c>
      <c r="AA1347" s="21" t="s">
        <v>2015</v>
      </c>
      <c r="AB1347" s="21" t="s">
        <v>2015</v>
      </c>
      <c r="AC1347" s="21" t="s">
        <v>2015</v>
      </c>
      <c r="AD1347" s="21" t="s">
        <v>2015</v>
      </c>
      <c r="AE1347" s="21" t="s">
        <v>2015</v>
      </c>
      <c r="AF1347" s="21" t="s">
        <v>2015</v>
      </c>
      <c r="AG1347" s="21" t="s">
        <v>2342</v>
      </c>
      <c r="AH1347" s="21" t="s">
        <v>2342</v>
      </c>
      <c r="AI1347" s="21" t="s">
        <v>2015</v>
      </c>
      <c r="AJ1347" s="21" t="s">
        <v>2015</v>
      </c>
      <c r="AK1347" s="21" t="s">
        <v>2015</v>
      </c>
      <c r="AL1347" s="21" t="s">
        <v>4803</v>
      </c>
    </row>
    <row r="1348" spans="1:38" ht="15" customHeight="1">
      <c r="A1348" s="21">
        <v>159880</v>
      </c>
      <c r="B1348" s="21">
        <v>662731</v>
      </c>
      <c r="C1348" s="21" t="s">
        <v>249</v>
      </c>
      <c r="D1348" s="21" t="s">
        <v>2237</v>
      </c>
      <c r="E1348" s="21" t="s">
        <v>6</v>
      </c>
      <c r="F1348" s="21" t="s">
        <v>4883</v>
      </c>
      <c r="G1348" s="21" t="s">
        <v>2340</v>
      </c>
      <c r="H1348" s="21" t="s">
        <v>2341</v>
      </c>
      <c r="I1348" s="21" t="s">
        <v>2015</v>
      </c>
      <c r="J1348" s="21" t="s">
        <v>2342</v>
      </c>
      <c r="K1348" s="21" t="s">
        <v>1537</v>
      </c>
      <c r="L1348" s="21" t="s">
        <v>4013</v>
      </c>
      <c r="M1348" s="21"/>
      <c r="N1348" s="21" t="s">
        <v>2381</v>
      </c>
      <c r="O1348" s="21" t="s">
        <v>2345</v>
      </c>
      <c r="P1348" s="21" t="s">
        <v>3113</v>
      </c>
      <c r="Q1348" s="21">
        <v>30</v>
      </c>
      <c r="R1348" s="21">
        <v>0</v>
      </c>
      <c r="S1348" s="21">
        <v>3</v>
      </c>
      <c r="T1348" s="21">
        <v>33</v>
      </c>
      <c r="U1348" s="21">
        <v>0.90910000000000002</v>
      </c>
      <c r="V1348" s="21">
        <v>0</v>
      </c>
      <c r="W1348" s="21">
        <v>0.90910000000000002</v>
      </c>
      <c r="X1348" s="21" t="s">
        <v>2015</v>
      </c>
      <c r="Y1348" s="21" t="s">
        <v>2015</v>
      </c>
      <c r="Z1348" s="21" t="s">
        <v>2015</v>
      </c>
      <c r="AA1348" s="21" t="s">
        <v>2015</v>
      </c>
      <c r="AB1348" s="21" t="s">
        <v>2015</v>
      </c>
      <c r="AC1348" s="21" t="s">
        <v>2015</v>
      </c>
      <c r="AD1348" s="21" t="s">
        <v>2015</v>
      </c>
      <c r="AE1348" s="21" t="s">
        <v>2015</v>
      </c>
      <c r="AF1348" s="21" t="s">
        <v>2015</v>
      </c>
      <c r="AG1348" s="21" t="s">
        <v>2015</v>
      </c>
      <c r="AH1348" s="21" t="s">
        <v>2342</v>
      </c>
      <c r="AI1348" s="21" t="s">
        <v>2342</v>
      </c>
      <c r="AJ1348" s="21" t="s">
        <v>2342</v>
      </c>
      <c r="AK1348" s="21" t="s">
        <v>2342</v>
      </c>
      <c r="AL1348" s="21" t="s">
        <v>4802</v>
      </c>
    </row>
    <row r="1349" spans="1:38" ht="15" customHeight="1">
      <c r="A1349" s="21">
        <v>159487</v>
      </c>
      <c r="B1349" s="21">
        <v>662736</v>
      </c>
      <c r="C1349" s="21" t="s">
        <v>254</v>
      </c>
      <c r="D1349" s="21" t="s">
        <v>2242</v>
      </c>
      <c r="E1349" s="21" t="s">
        <v>32</v>
      </c>
      <c r="F1349" s="21" t="s">
        <v>4874</v>
      </c>
      <c r="G1349" s="21" t="s">
        <v>2340</v>
      </c>
      <c r="H1349" s="21" t="s">
        <v>2341</v>
      </c>
      <c r="I1349" s="21" t="s">
        <v>2015</v>
      </c>
      <c r="J1349" s="21" t="s">
        <v>2342</v>
      </c>
      <c r="K1349" s="21" t="s">
        <v>4774</v>
      </c>
      <c r="L1349" s="21" t="s">
        <v>4125</v>
      </c>
      <c r="M1349" s="21"/>
      <c r="N1349" s="21" t="s">
        <v>3180</v>
      </c>
      <c r="O1349" s="21" t="s">
        <v>2345</v>
      </c>
      <c r="P1349" s="21" t="s">
        <v>3181</v>
      </c>
      <c r="Q1349" s="21">
        <v>168</v>
      </c>
      <c r="R1349" s="21">
        <v>0</v>
      </c>
      <c r="S1349" s="21">
        <v>8</v>
      </c>
      <c r="T1349" s="21">
        <v>176</v>
      </c>
      <c r="U1349" s="21">
        <v>0.95450000000000002</v>
      </c>
      <c r="V1349" s="21">
        <v>0</v>
      </c>
      <c r="W1349" s="21">
        <v>0.95450000000000002</v>
      </c>
      <c r="X1349" s="21" t="s">
        <v>2015</v>
      </c>
      <c r="Y1349" s="21" t="s">
        <v>2015</v>
      </c>
      <c r="Z1349" s="21" t="s">
        <v>2015</v>
      </c>
      <c r="AA1349" s="21" t="s">
        <v>2015</v>
      </c>
      <c r="AB1349" s="21" t="s">
        <v>2015</v>
      </c>
      <c r="AC1349" s="21" t="s">
        <v>2015</v>
      </c>
      <c r="AD1349" s="21" t="s">
        <v>2015</v>
      </c>
      <c r="AE1349" s="21" t="s">
        <v>2342</v>
      </c>
      <c r="AF1349" s="21" t="s">
        <v>2342</v>
      </c>
      <c r="AG1349" s="21" t="s">
        <v>2342</v>
      </c>
      <c r="AH1349" s="21" t="s">
        <v>2342</v>
      </c>
      <c r="AI1349" s="21" t="s">
        <v>2342</v>
      </c>
      <c r="AJ1349" s="21" t="s">
        <v>2342</v>
      </c>
      <c r="AK1349" s="21" t="s">
        <v>2342</v>
      </c>
      <c r="AL1349" s="21" t="s">
        <v>4802</v>
      </c>
    </row>
    <row r="1350" spans="1:38" ht="15" customHeight="1">
      <c r="A1350" s="21">
        <v>159477</v>
      </c>
      <c r="B1350" s="21">
        <v>662742</v>
      </c>
      <c r="C1350" s="21" t="s">
        <v>314</v>
      </c>
      <c r="D1350" s="21" t="s">
        <v>2303</v>
      </c>
      <c r="E1350" s="21" t="s">
        <v>1</v>
      </c>
      <c r="F1350" s="21" t="s">
        <v>4864</v>
      </c>
      <c r="G1350" s="21" t="s">
        <v>2340</v>
      </c>
      <c r="H1350" s="21" t="s">
        <v>2341</v>
      </c>
      <c r="I1350" s="21" t="s">
        <v>2015</v>
      </c>
      <c r="J1350" s="21" t="s">
        <v>2342</v>
      </c>
      <c r="K1350" s="21" t="s">
        <v>1982</v>
      </c>
      <c r="L1350" s="21" t="s">
        <v>4597</v>
      </c>
      <c r="M1350" s="21"/>
      <c r="N1350" s="21" t="s">
        <v>4595</v>
      </c>
      <c r="O1350" s="21" t="s">
        <v>2345</v>
      </c>
      <c r="P1350" s="21" t="s">
        <v>4596</v>
      </c>
      <c r="Q1350" s="21">
        <v>163</v>
      </c>
      <c r="R1350" s="21">
        <v>0</v>
      </c>
      <c r="S1350" s="21">
        <v>15</v>
      </c>
      <c r="T1350" s="21">
        <v>178</v>
      </c>
      <c r="U1350" s="21">
        <v>0.91569999999999996</v>
      </c>
      <c r="V1350" s="21">
        <v>0</v>
      </c>
      <c r="W1350" s="21">
        <v>0.91569999999999996</v>
      </c>
      <c r="X1350" s="21" t="s">
        <v>2015</v>
      </c>
      <c r="Y1350" s="21" t="s">
        <v>2015</v>
      </c>
      <c r="Z1350" s="21" t="s">
        <v>2015</v>
      </c>
      <c r="AA1350" s="21" t="s">
        <v>2015</v>
      </c>
      <c r="AB1350" s="21" t="s">
        <v>2015</v>
      </c>
      <c r="AC1350" s="21" t="s">
        <v>2015</v>
      </c>
      <c r="AD1350" s="21" t="s">
        <v>2015</v>
      </c>
      <c r="AE1350" s="21" t="s">
        <v>2342</v>
      </c>
      <c r="AF1350" s="21" t="s">
        <v>2342</v>
      </c>
      <c r="AG1350" s="21" t="s">
        <v>2342</v>
      </c>
      <c r="AH1350" s="21" t="s">
        <v>2015</v>
      </c>
      <c r="AI1350" s="21" t="s">
        <v>2015</v>
      </c>
      <c r="AJ1350" s="21" t="s">
        <v>2015</v>
      </c>
      <c r="AK1350" s="21" t="s">
        <v>2015</v>
      </c>
      <c r="AL1350" s="21" t="s">
        <v>4802</v>
      </c>
    </row>
    <row r="1351" spans="1:38" ht="15" customHeight="1">
      <c r="A1351" s="21">
        <v>159452</v>
      </c>
      <c r="B1351" s="21">
        <v>662758</v>
      </c>
      <c r="C1351" s="21" t="s">
        <v>214</v>
      </c>
      <c r="D1351" s="21" t="s">
        <v>2202</v>
      </c>
      <c r="E1351" s="21" t="s">
        <v>22</v>
      </c>
      <c r="F1351" s="21" t="s">
        <v>4865</v>
      </c>
      <c r="G1351" s="21" t="s">
        <v>2340</v>
      </c>
      <c r="H1351" s="21" t="s">
        <v>2341</v>
      </c>
      <c r="I1351" s="21" t="s">
        <v>2015</v>
      </c>
      <c r="J1351" s="21" t="s">
        <v>2342</v>
      </c>
      <c r="K1351" s="21" t="s">
        <v>1354</v>
      </c>
      <c r="L1351" s="21" t="s">
        <v>3081</v>
      </c>
      <c r="M1351" s="21"/>
      <c r="N1351" s="21" t="s">
        <v>3082</v>
      </c>
      <c r="O1351" s="21" t="s">
        <v>2345</v>
      </c>
      <c r="P1351" s="21" t="s">
        <v>3083</v>
      </c>
      <c r="Q1351" s="21">
        <v>27</v>
      </c>
      <c r="R1351" s="21">
        <v>6</v>
      </c>
      <c r="S1351" s="21">
        <v>51</v>
      </c>
      <c r="T1351" s="21">
        <v>84</v>
      </c>
      <c r="U1351" s="21">
        <v>0.32140000000000002</v>
      </c>
      <c r="V1351" s="21">
        <v>7.1400000000000005E-2</v>
      </c>
      <c r="W1351" s="21">
        <v>0.39290000000000003</v>
      </c>
      <c r="X1351" s="21" t="s">
        <v>2342</v>
      </c>
      <c r="Y1351" s="21" t="s">
        <v>2342</v>
      </c>
      <c r="Z1351" s="21" t="s">
        <v>2342</v>
      </c>
      <c r="AA1351" s="21" t="s">
        <v>2342</v>
      </c>
      <c r="AB1351" s="21" t="s">
        <v>2342</v>
      </c>
      <c r="AC1351" s="21" t="s">
        <v>2342</v>
      </c>
      <c r="AD1351" s="21" t="s">
        <v>2342</v>
      </c>
      <c r="AE1351" s="21" t="s">
        <v>2015</v>
      </c>
      <c r="AF1351" s="21" t="s">
        <v>2015</v>
      </c>
      <c r="AG1351" s="21" t="s">
        <v>2015</v>
      </c>
      <c r="AH1351" s="21" t="s">
        <v>2015</v>
      </c>
      <c r="AI1351" s="21" t="s">
        <v>2015</v>
      </c>
      <c r="AJ1351" s="21" t="s">
        <v>2015</v>
      </c>
      <c r="AK1351" s="21" t="s">
        <v>2015</v>
      </c>
      <c r="AL1351" s="21" t="s">
        <v>4803</v>
      </c>
    </row>
    <row r="1352" spans="1:38" ht="15" customHeight="1">
      <c r="A1352" s="21">
        <v>159452</v>
      </c>
      <c r="B1352" s="21">
        <v>662759</v>
      </c>
      <c r="C1352" s="21" t="s">
        <v>214</v>
      </c>
      <c r="D1352" s="21" t="s">
        <v>2202</v>
      </c>
      <c r="E1352" s="21" t="s">
        <v>22</v>
      </c>
      <c r="F1352" s="21" t="s">
        <v>4865</v>
      </c>
      <c r="G1352" s="21" t="s">
        <v>2340</v>
      </c>
      <c r="H1352" s="21" t="s">
        <v>2341</v>
      </c>
      <c r="I1352" s="21" t="s">
        <v>2015</v>
      </c>
      <c r="J1352" s="21" t="s">
        <v>2342</v>
      </c>
      <c r="K1352" s="21" t="s">
        <v>1355</v>
      </c>
      <c r="L1352" s="21" t="s">
        <v>3081</v>
      </c>
      <c r="M1352" s="21"/>
      <c r="N1352" s="21" t="s">
        <v>3082</v>
      </c>
      <c r="O1352" s="21" t="s">
        <v>2345</v>
      </c>
      <c r="P1352" s="21" t="s">
        <v>3083</v>
      </c>
      <c r="Q1352" s="21">
        <v>8</v>
      </c>
      <c r="R1352" s="21">
        <v>7</v>
      </c>
      <c r="S1352" s="21">
        <v>36</v>
      </c>
      <c r="T1352" s="21">
        <v>51</v>
      </c>
      <c r="U1352" s="21">
        <v>0.15690000000000001</v>
      </c>
      <c r="V1352" s="21">
        <v>0.13730000000000001</v>
      </c>
      <c r="W1352" s="21">
        <v>0.29409999999999997</v>
      </c>
      <c r="X1352" s="21" t="s">
        <v>2015</v>
      </c>
      <c r="Y1352" s="21" t="s">
        <v>2015</v>
      </c>
      <c r="Z1352" s="21" t="s">
        <v>2015</v>
      </c>
      <c r="AA1352" s="21" t="s">
        <v>2015</v>
      </c>
      <c r="AB1352" s="21" t="s">
        <v>2015</v>
      </c>
      <c r="AC1352" s="21" t="s">
        <v>2015</v>
      </c>
      <c r="AD1352" s="21" t="s">
        <v>2015</v>
      </c>
      <c r="AE1352" s="21" t="s">
        <v>2015</v>
      </c>
      <c r="AF1352" s="21" t="s">
        <v>2015</v>
      </c>
      <c r="AG1352" s="21" t="s">
        <v>2015</v>
      </c>
      <c r="AH1352" s="21" t="s">
        <v>2342</v>
      </c>
      <c r="AI1352" s="21" t="s">
        <v>2342</v>
      </c>
      <c r="AJ1352" s="21" t="s">
        <v>2342</v>
      </c>
      <c r="AK1352" s="21" t="s">
        <v>2342</v>
      </c>
      <c r="AL1352" s="21" t="s">
        <v>4803</v>
      </c>
    </row>
    <row r="1353" spans="1:38" ht="15" customHeight="1">
      <c r="A1353" s="21">
        <v>159313</v>
      </c>
      <c r="B1353" s="21">
        <v>662764</v>
      </c>
      <c r="C1353" s="21" t="s">
        <v>84</v>
      </c>
      <c r="D1353" s="21" t="s">
        <v>2071</v>
      </c>
      <c r="E1353" s="21" t="s">
        <v>25</v>
      </c>
      <c r="F1353" s="21" t="s">
        <v>4866</v>
      </c>
      <c r="G1353" s="21" t="s">
        <v>2340</v>
      </c>
      <c r="H1353" s="21" t="s">
        <v>2341</v>
      </c>
      <c r="I1353" s="21" t="s">
        <v>2015</v>
      </c>
      <c r="J1353" s="21" t="s">
        <v>2342</v>
      </c>
      <c r="K1353" s="21" t="s">
        <v>626</v>
      </c>
      <c r="L1353" s="21" t="s">
        <v>2740</v>
      </c>
      <c r="M1353" s="21"/>
      <c r="N1353" s="21" t="s">
        <v>2738</v>
      </c>
      <c r="O1353" s="21" t="s">
        <v>2345</v>
      </c>
      <c r="P1353" s="21" t="s">
        <v>2739</v>
      </c>
      <c r="Q1353" s="21">
        <v>59</v>
      </c>
      <c r="R1353" s="21">
        <v>23</v>
      </c>
      <c r="S1353" s="21">
        <v>140</v>
      </c>
      <c r="T1353" s="21">
        <v>222</v>
      </c>
      <c r="U1353" s="21">
        <v>0.26579999999999998</v>
      </c>
      <c r="V1353" s="21">
        <v>0.1036</v>
      </c>
      <c r="W1353" s="21">
        <v>0.36940000000000001</v>
      </c>
      <c r="X1353" s="21" t="s">
        <v>2015</v>
      </c>
      <c r="Y1353" s="21" t="s">
        <v>2015</v>
      </c>
      <c r="Z1353" s="21" t="s">
        <v>2015</v>
      </c>
      <c r="AA1353" s="21" t="s">
        <v>2015</v>
      </c>
      <c r="AB1353" s="21" t="s">
        <v>2015</v>
      </c>
      <c r="AC1353" s="21" t="s">
        <v>2015</v>
      </c>
      <c r="AD1353" s="21" t="s">
        <v>2015</v>
      </c>
      <c r="AE1353" s="21" t="s">
        <v>2342</v>
      </c>
      <c r="AF1353" s="21" t="s">
        <v>2342</v>
      </c>
      <c r="AG1353" s="21" t="s">
        <v>2342</v>
      </c>
      <c r="AH1353" s="21" t="s">
        <v>2015</v>
      </c>
      <c r="AI1353" s="21" t="s">
        <v>2015</v>
      </c>
      <c r="AJ1353" s="21" t="s">
        <v>2015</v>
      </c>
      <c r="AK1353" s="21" t="s">
        <v>2015</v>
      </c>
      <c r="AL1353" s="21" t="s">
        <v>4803</v>
      </c>
    </row>
    <row r="1354" spans="1:38" ht="15" customHeight="1">
      <c r="A1354" s="21">
        <v>159330</v>
      </c>
      <c r="B1354" s="21">
        <v>662778</v>
      </c>
      <c r="C1354" s="21" t="s">
        <v>319</v>
      </c>
      <c r="D1354" s="21" t="s">
        <v>2308</v>
      </c>
      <c r="E1354" s="21" t="s">
        <v>31</v>
      </c>
      <c r="F1354" s="21" t="s">
        <v>4874</v>
      </c>
      <c r="G1354" s="21" t="s">
        <v>2340</v>
      </c>
      <c r="H1354" s="21" t="s">
        <v>2341</v>
      </c>
      <c r="I1354" s="21" t="s">
        <v>2015</v>
      </c>
      <c r="J1354" s="21" t="s">
        <v>2342</v>
      </c>
      <c r="K1354" s="21" t="s">
        <v>5613</v>
      </c>
      <c r="L1354" s="21" t="s">
        <v>4636</v>
      </c>
      <c r="M1354" s="21"/>
      <c r="N1354" s="21" t="s">
        <v>4637</v>
      </c>
      <c r="O1354" s="21" t="s">
        <v>2345</v>
      </c>
      <c r="P1354" s="21" t="s">
        <v>4638</v>
      </c>
      <c r="Q1354" s="21">
        <v>236</v>
      </c>
      <c r="R1354" s="21">
        <v>0</v>
      </c>
      <c r="S1354" s="21">
        <v>133</v>
      </c>
      <c r="T1354" s="21">
        <v>369</v>
      </c>
      <c r="U1354" s="21">
        <v>0.63959999999999995</v>
      </c>
      <c r="V1354" s="21">
        <v>0</v>
      </c>
      <c r="W1354" s="21">
        <v>0.63959999999999995</v>
      </c>
      <c r="X1354" s="21" t="s">
        <v>2015</v>
      </c>
      <c r="Y1354" s="21" t="s">
        <v>2342</v>
      </c>
      <c r="Z1354" s="21" t="s">
        <v>2342</v>
      </c>
      <c r="AA1354" s="21" t="s">
        <v>2342</v>
      </c>
      <c r="AB1354" s="21" t="s">
        <v>2342</v>
      </c>
      <c r="AC1354" s="21" t="s">
        <v>2342</v>
      </c>
      <c r="AD1354" s="21" t="s">
        <v>2342</v>
      </c>
      <c r="AE1354" s="21" t="s">
        <v>2015</v>
      </c>
      <c r="AF1354" s="21" t="s">
        <v>2015</v>
      </c>
      <c r="AG1354" s="21" t="s">
        <v>2015</v>
      </c>
      <c r="AH1354" s="21" t="s">
        <v>2015</v>
      </c>
      <c r="AI1354" s="21" t="s">
        <v>2015</v>
      </c>
      <c r="AJ1354" s="21" t="s">
        <v>2015</v>
      </c>
      <c r="AK1354" s="21" t="s">
        <v>2015</v>
      </c>
      <c r="AL1354" s="21" t="s">
        <v>4802</v>
      </c>
    </row>
    <row r="1355" spans="1:38" ht="15" customHeight="1">
      <c r="A1355" s="21">
        <v>159343</v>
      </c>
      <c r="B1355" s="21">
        <v>662789</v>
      </c>
      <c r="C1355" s="21" t="s">
        <v>202</v>
      </c>
      <c r="D1355" s="21" t="s">
        <v>2190</v>
      </c>
      <c r="E1355" s="21" t="s">
        <v>13</v>
      </c>
      <c r="F1355" s="21" t="s">
        <v>4873</v>
      </c>
      <c r="G1355" s="21" t="s">
        <v>2340</v>
      </c>
      <c r="H1355" s="21" t="s">
        <v>2341</v>
      </c>
      <c r="I1355" s="21" t="s">
        <v>2015</v>
      </c>
      <c r="J1355" s="21" t="s">
        <v>2342</v>
      </c>
      <c r="K1355" s="21" t="s">
        <v>1315</v>
      </c>
      <c r="L1355" s="21" t="s">
        <v>5169</v>
      </c>
      <c r="M1355" s="21" t="s">
        <v>5509</v>
      </c>
      <c r="N1355" s="21" t="s">
        <v>13</v>
      </c>
      <c r="O1355" s="21" t="s">
        <v>2345</v>
      </c>
      <c r="P1355" s="21" t="s">
        <v>3709</v>
      </c>
      <c r="Q1355" s="21">
        <v>160</v>
      </c>
      <c r="R1355" s="21">
        <v>0</v>
      </c>
      <c r="S1355" s="21">
        <v>64</v>
      </c>
      <c r="T1355" s="21">
        <v>224</v>
      </c>
      <c r="U1355" s="21">
        <v>0.71430000000000005</v>
      </c>
      <c r="V1355" s="21">
        <v>0</v>
      </c>
      <c r="W1355" s="21">
        <v>0.71430000000000005</v>
      </c>
      <c r="X1355" s="21" t="s">
        <v>2015</v>
      </c>
      <c r="Y1355" s="21" t="s">
        <v>2015</v>
      </c>
      <c r="Z1355" s="21" t="s">
        <v>2015</v>
      </c>
      <c r="AA1355" s="21" t="s">
        <v>2015</v>
      </c>
      <c r="AB1355" s="21" t="s">
        <v>2015</v>
      </c>
      <c r="AC1355" s="21" t="s">
        <v>2015</v>
      </c>
      <c r="AD1355" s="21" t="s">
        <v>2015</v>
      </c>
      <c r="AE1355" s="21" t="s">
        <v>2342</v>
      </c>
      <c r="AF1355" s="21" t="s">
        <v>2342</v>
      </c>
      <c r="AG1355" s="21" t="s">
        <v>2342</v>
      </c>
      <c r="AH1355" s="21" t="s">
        <v>2015</v>
      </c>
      <c r="AI1355" s="21" t="s">
        <v>2015</v>
      </c>
      <c r="AJ1355" s="21" t="s">
        <v>2015</v>
      </c>
      <c r="AK1355" s="21" t="s">
        <v>2015</v>
      </c>
      <c r="AL1355" s="21" t="s">
        <v>4802</v>
      </c>
    </row>
    <row r="1356" spans="1:38" ht="15" customHeight="1">
      <c r="A1356" s="21">
        <v>159241</v>
      </c>
      <c r="B1356" s="21">
        <v>662792</v>
      </c>
      <c r="C1356" s="21" t="s">
        <v>49</v>
      </c>
      <c r="D1356" s="21" t="s">
        <v>2036</v>
      </c>
      <c r="E1356" s="21" t="s">
        <v>12</v>
      </c>
      <c r="F1356" s="21" t="s">
        <v>4874</v>
      </c>
      <c r="G1356" s="21" t="s">
        <v>2340</v>
      </c>
      <c r="H1356" s="21" t="s">
        <v>2341</v>
      </c>
      <c r="I1356" s="21" t="s">
        <v>2015</v>
      </c>
      <c r="J1356" s="21" t="s">
        <v>2342</v>
      </c>
      <c r="K1356" s="21" t="s">
        <v>455</v>
      </c>
      <c r="L1356" s="21" t="s">
        <v>2505</v>
      </c>
      <c r="M1356" s="21"/>
      <c r="N1356" s="21" t="s">
        <v>2497</v>
      </c>
      <c r="O1356" s="21" t="s">
        <v>2345</v>
      </c>
      <c r="P1356" s="21" t="s">
        <v>2498</v>
      </c>
      <c r="Q1356" s="21">
        <v>228</v>
      </c>
      <c r="R1356" s="21">
        <v>46</v>
      </c>
      <c r="S1356" s="21">
        <v>339</v>
      </c>
      <c r="T1356" s="21">
        <v>613</v>
      </c>
      <c r="U1356" s="21">
        <v>0.37190000000000001</v>
      </c>
      <c r="V1356" s="21">
        <v>7.4999999999999997E-2</v>
      </c>
      <c r="W1356" s="21">
        <v>0.44700000000000001</v>
      </c>
      <c r="X1356" s="21" t="s">
        <v>2015</v>
      </c>
      <c r="Y1356" s="21" t="s">
        <v>2015</v>
      </c>
      <c r="Z1356" s="21" t="s">
        <v>2015</v>
      </c>
      <c r="AA1356" s="21" t="s">
        <v>2015</v>
      </c>
      <c r="AB1356" s="21" t="s">
        <v>2015</v>
      </c>
      <c r="AC1356" s="21" t="s">
        <v>2015</v>
      </c>
      <c r="AD1356" s="21" t="s">
        <v>2015</v>
      </c>
      <c r="AE1356" s="21" t="s">
        <v>2342</v>
      </c>
      <c r="AF1356" s="21" t="s">
        <v>2342</v>
      </c>
      <c r="AG1356" s="21" t="s">
        <v>2342</v>
      </c>
      <c r="AH1356" s="21" t="s">
        <v>2015</v>
      </c>
      <c r="AI1356" s="21" t="s">
        <v>2015</v>
      </c>
      <c r="AJ1356" s="21" t="s">
        <v>2015</v>
      </c>
      <c r="AK1356" s="21" t="s">
        <v>2015</v>
      </c>
      <c r="AL1356" s="21" t="s">
        <v>4803</v>
      </c>
    </row>
    <row r="1357" spans="1:38" ht="15" customHeight="1">
      <c r="A1357" s="21">
        <v>159672</v>
      </c>
      <c r="B1357" s="21">
        <v>662793</v>
      </c>
      <c r="C1357" s="21" t="s">
        <v>146</v>
      </c>
      <c r="D1357" s="21" t="s">
        <v>2134</v>
      </c>
      <c r="E1357" s="21" t="s">
        <v>17</v>
      </c>
      <c r="F1357" s="21" t="s">
        <v>4867</v>
      </c>
      <c r="G1357" s="21" t="s">
        <v>2340</v>
      </c>
      <c r="H1357" s="21" t="s">
        <v>2341</v>
      </c>
      <c r="I1357" s="21" t="s">
        <v>2015</v>
      </c>
      <c r="J1357" s="21" t="s">
        <v>2342</v>
      </c>
      <c r="K1357" s="21" t="s">
        <v>5097</v>
      </c>
      <c r="L1357" s="21" t="s">
        <v>3332</v>
      </c>
      <c r="M1357" s="21" t="s">
        <v>3330</v>
      </c>
      <c r="N1357" s="21" t="s">
        <v>17</v>
      </c>
      <c r="O1357" s="21" t="s">
        <v>2345</v>
      </c>
      <c r="P1357" s="21" t="s">
        <v>3331</v>
      </c>
      <c r="Q1357" s="21">
        <v>11</v>
      </c>
      <c r="R1357" s="21">
        <v>0</v>
      </c>
      <c r="S1357" s="21">
        <v>5</v>
      </c>
      <c r="T1357" s="21">
        <v>16</v>
      </c>
      <c r="U1357" s="21">
        <v>0.6875</v>
      </c>
      <c r="V1357" s="21">
        <v>0</v>
      </c>
      <c r="W1357" s="21">
        <v>0.6875</v>
      </c>
      <c r="X1357" s="21" t="s">
        <v>2015</v>
      </c>
      <c r="Y1357" s="21" t="s">
        <v>2015</v>
      </c>
      <c r="Z1357" s="21" t="s">
        <v>2015</v>
      </c>
      <c r="AA1357" s="21" t="s">
        <v>2015</v>
      </c>
      <c r="AB1357" s="21" t="s">
        <v>2015</v>
      </c>
      <c r="AC1357" s="21" t="s">
        <v>2015</v>
      </c>
      <c r="AD1357" s="21" t="s">
        <v>2015</v>
      </c>
      <c r="AE1357" s="21" t="s">
        <v>2015</v>
      </c>
      <c r="AF1357" s="21" t="s">
        <v>2015</v>
      </c>
      <c r="AG1357" s="21" t="s">
        <v>2015</v>
      </c>
      <c r="AH1357" s="21" t="s">
        <v>2342</v>
      </c>
      <c r="AI1357" s="21" t="s">
        <v>2342</v>
      </c>
      <c r="AJ1357" s="21" t="s">
        <v>2342</v>
      </c>
      <c r="AK1357" s="21" t="s">
        <v>2342</v>
      </c>
      <c r="AL1357" s="21" t="s">
        <v>4802</v>
      </c>
    </row>
    <row r="1358" spans="1:38" ht="15" customHeight="1">
      <c r="A1358" s="21">
        <v>159869</v>
      </c>
      <c r="B1358" s="21">
        <v>662802</v>
      </c>
      <c r="C1358" s="21" t="s">
        <v>4577</v>
      </c>
      <c r="D1358" s="21"/>
      <c r="E1358" s="21" t="s">
        <v>7</v>
      </c>
      <c r="F1358" s="21" t="s">
        <v>4866</v>
      </c>
      <c r="G1358" s="21" t="s">
        <v>2340</v>
      </c>
      <c r="H1358" s="21" t="s">
        <v>2487</v>
      </c>
      <c r="I1358" s="21" t="s">
        <v>2342</v>
      </c>
      <c r="J1358" s="21" t="s">
        <v>2342</v>
      </c>
      <c r="K1358" s="21" t="s">
        <v>4577</v>
      </c>
      <c r="L1358" s="21" t="s">
        <v>4578</v>
      </c>
      <c r="M1358" s="21"/>
      <c r="N1358" s="21" t="s">
        <v>2384</v>
      </c>
      <c r="O1358" s="21" t="s">
        <v>2345</v>
      </c>
      <c r="P1358" s="21" t="s">
        <v>2385</v>
      </c>
      <c r="Q1358" s="21">
        <v>10</v>
      </c>
      <c r="R1358" s="21">
        <v>0</v>
      </c>
      <c r="S1358" s="21">
        <v>0</v>
      </c>
      <c r="T1358" s="21">
        <v>10</v>
      </c>
      <c r="U1358" s="21">
        <v>1</v>
      </c>
      <c r="V1358" s="21">
        <v>0</v>
      </c>
      <c r="W1358" s="21">
        <v>1</v>
      </c>
      <c r="X1358" s="21" t="s">
        <v>2015</v>
      </c>
      <c r="Y1358" s="21" t="s">
        <v>2015</v>
      </c>
      <c r="Z1358" s="21" t="s">
        <v>2015</v>
      </c>
      <c r="AA1358" s="21" t="s">
        <v>2015</v>
      </c>
      <c r="AB1358" s="21" t="s">
        <v>2015</v>
      </c>
      <c r="AC1358" s="21" t="s">
        <v>2015</v>
      </c>
      <c r="AD1358" s="21" t="s">
        <v>2015</v>
      </c>
      <c r="AE1358" s="21" t="s">
        <v>2015</v>
      </c>
      <c r="AF1358" s="21" t="s">
        <v>2015</v>
      </c>
      <c r="AG1358" s="21" t="s">
        <v>2015</v>
      </c>
      <c r="AH1358" s="21" t="s">
        <v>2342</v>
      </c>
      <c r="AI1358" s="21" t="s">
        <v>2342</v>
      </c>
      <c r="AJ1358" s="21" t="s">
        <v>2342</v>
      </c>
      <c r="AK1358" s="21" t="s">
        <v>2342</v>
      </c>
      <c r="AL1358" s="21" t="s">
        <v>4803</v>
      </c>
    </row>
    <row r="1359" spans="1:38" ht="15" customHeight="1">
      <c r="A1359" s="21">
        <v>159972</v>
      </c>
      <c r="B1359" s="21">
        <v>662805</v>
      </c>
      <c r="C1359" s="21" t="s">
        <v>165</v>
      </c>
      <c r="D1359" s="21" t="s">
        <v>2153</v>
      </c>
      <c r="E1359" s="21" t="s">
        <v>4</v>
      </c>
      <c r="F1359" s="21" t="s">
        <v>4866</v>
      </c>
      <c r="G1359" s="21" t="s">
        <v>2340</v>
      </c>
      <c r="H1359" s="21" t="s">
        <v>2341</v>
      </c>
      <c r="I1359" s="21" t="s">
        <v>2015</v>
      </c>
      <c r="J1359" s="21" t="s">
        <v>2342</v>
      </c>
      <c r="K1359" s="21" t="s">
        <v>1104</v>
      </c>
      <c r="L1359" s="21" t="s">
        <v>3439</v>
      </c>
      <c r="M1359" s="21"/>
      <c r="N1359" s="21" t="s">
        <v>3393</v>
      </c>
      <c r="O1359" s="21" t="s">
        <v>2345</v>
      </c>
      <c r="P1359" s="21" t="s">
        <v>3394</v>
      </c>
      <c r="Q1359" s="21">
        <v>89</v>
      </c>
      <c r="R1359" s="21">
        <v>0</v>
      </c>
      <c r="S1359" s="21">
        <v>0</v>
      </c>
      <c r="T1359" s="21">
        <v>89</v>
      </c>
      <c r="U1359" s="21">
        <v>1</v>
      </c>
      <c r="V1359" s="21">
        <v>0</v>
      </c>
      <c r="W1359" s="21">
        <v>1</v>
      </c>
      <c r="X1359" s="21" t="s">
        <v>2015</v>
      </c>
      <c r="Y1359" s="21" t="s">
        <v>2015</v>
      </c>
      <c r="Z1359" s="21" t="s">
        <v>2015</v>
      </c>
      <c r="AA1359" s="21" t="s">
        <v>2015</v>
      </c>
      <c r="AB1359" s="21" t="s">
        <v>2015</v>
      </c>
      <c r="AC1359" s="21" t="s">
        <v>2015</v>
      </c>
      <c r="AD1359" s="21" t="s">
        <v>2015</v>
      </c>
      <c r="AE1359" s="21" t="s">
        <v>2015</v>
      </c>
      <c r="AF1359" s="21" t="s">
        <v>2015</v>
      </c>
      <c r="AG1359" s="21" t="s">
        <v>2015</v>
      </c>
      <c r="AH1359" s="21" t="s">
        <v>2342</v>
      </c>
      <c r="AI1359" s="21" t="s">
        <v>2342</v>
      </c>
      <c r="AJ1359" s="21" t="s">
        <v>2342</v>
      </c>
      <c r="AK1359" s="21" t="s">
        <v>2342</v>
      </c>
      <c r="AL1359" s="21" t="s">
        <v>4802</v>
      </c>
    </row>
    <row r="1360" spans="1:38" ht="15" customHeight="1">
      <c r="A1360" s="21">
        <v>159963</v>
      </c>
      <c r="B1360" s="21">
        <v>662807</v>
      </c>
      <c r="C1360" s="21" t="s">
        <v>232</v>
      </c>
      <c r="D1360" s="21" t="s">
        <v>2220</v>
      </c>
      <c r="E1360" s="21" t="s">
        <v>24</v>
      </c>
      <c r="F1360" s="21" t="s">
        <v>4873</v>
      </c>
      <c r="G1360" s="21" t="s">
        <v>2340</v>
      </c>
      <c r="H1360" s="21" t="s">
        <v>2341</v>
      </c>
      <c r="I1360" s="21" t="s">
        <v>2015</v>
      </c>
      <c r="J1360" s="21" t="s">
        <v>2342</v>
      </c>
      <c r="K1360" s="21" t="s">
        <v>4747</v>
      </c>
      <c r="L1360" s="21" t="s">
        <v>4915</v>
      </c>
      <c r="M1360" s="21"/>
      <c r="N1360" s="21" t="s">
        <v>3884</v>
      </c>
      <c r="O1360" s="21" t="s">
        <v>2345</v>
      </c>
      <c r="P1360" s="21" t="s">
        <v>3885</v>
      </c>
      <c r="Q1360" s="21">
        <v>89</v>
      </c>
      <c r="R1360" s="21">
        <v>0</v>
      </c>
      <c r="S1360" s="21">
        <v>2</v>
      </c>
      <c r="T1360" s="21">
        <v>91</v>
      </c>
      <c r="U1360" s="21">
        <v>0.97799999999999998</v>
      </c>
      <c r="V1360" s="21">
        <v>0</v>
      </c>
      <c r="W1360" s="21">
        <v>0.97799999999999998</v>
      </c>
      <c r="X1360" s="21" t="s">
        <v>2015</v>
      </c>
      <c r="Y1360" s="21" t="s">
        <v>2342</v>
      </c>
      <c r="Z1360" s="21" t="s">
        <v>2342</v>
      </c>
      <c r="AA1360" s="21" t="s">
        <v>2342</v>
      </c>
      <c r="AB1360" s="21" t="s">
        <v>2342</v>
      </c>
      <c r="AC1360" s="21" t="s">
        <v>2342</v>
      </c>
      <c r="AD1360" s="21" t="s">
        <v>2342</v>
      </c>
      <c r="AE1360" s="21" t="s">
        <v>2342</v>
      </c>
      <c r="AF1360" s="21" t="s">
        <v>2342</v>
      </c>
      <c r="AG1360" s="21" t="s">
        <v>2342</v>
      </c>
      <c r="AH1360" s="21" t="s">
        <v>2342</v>
      </c>
      <c r="AI1360" s="21" t="s">
        <v>2342</v>
      </c>
      <c r="AJ1360" s="21" t="s">
        <v>2342</v>
      </c>
      <c r="AK1360" s="21" t="s">
        <v>2342</v>
      </c>
      <c r="AL1360" s="21" t="s">
        <v>4802</v>
      </c>
    </row>
    <row r="1361" spans="1:38" ht="15" customHeight="1">
      <c r="A1361" s="21">
        <v>159320</v>
      </c>
      <c r="B1361" s="21">
        <v>662814</v>
      </c>
      <c r="C1361" s="21" t="s">
        <v>168</v>
      </c>
      <c r="D1361" s="21" t="s">
        <v>2156</v>
      </c>
      <c r="E1361" s="21" t="s">
        <v>8</v>
      </c>
      <c r="F1361" s="21" t="s">
        <v>4865</v>
      </c>
      <c r="G1361" s="21" t="s">
        <v>2340</v>
      </c>
      <c r="H1361" s="21" t="s">
        <v>2341</v>
      </c>
      <c r="I1361" s="21" t="s">
        <v>2015</v>
      </c>
      <c r="J1361" s="21" t="s">
        <v>2342</v>
      </c>
      <c r="K1361" s="21" t="s">
        <v>1130</v>
      </c>
      <c r="L1361" s="21" t="s">
        <v>3476</v>
      </c>
      <c r="M1361" s="21"/>
      <c r="N1361" s="21" t="s">
        <v>3477</v>
      </c>
      <c r="O1361" s="21" t="s">
        <v>2345</v>
      </c>
      <c r="P1361" s="21" t="s">
        <v>3478</v>
      </c>
      <c r="Q1361" s="21">
        <v>51</v>
      </c>
      <c r="R1361" s="21">
        <v>86</v>
      </c>
      <c r="S1361" s="21">
        <v>368</v>
      </c>
      <c r="T1361" s="21">
        <v>505</v>
      </c>
      <c r="U1361" s="21">
        <v>0.10100000000000001</v>
      </c>
      <c r="V1361" s="21">
        <v>0.17030000000000001</v>
      </c>
      <c r="W1361" s="21">
        <v>0.27129999999999999</v>
      </c>
      <c r="X1361" s="21" t="s">
        <v>2015</v>
      </c>
      <c r="Y1361" s="21" t="s">
        <v>2342</v>
      </c>
      <c r="Z1361" s="21" t="s">
        <v>2342</v>
      </c>
      <c r="AA1361" s="21" t="s">
        <v>2342</v>
      </c>
      <c r="AB1361" s="21" t="s">
        <v>2342</v>
      </c>
      <c r="AC1361" s="21" t="s">
        <v>2342</v>
      </c>
      <c r="AD1361" s="21" t="s">
        <v>2342</v>
      </c>
      <c r="AE1361" s="21" t="s">
        <v>2015</v>
      </c>
      <c r="AF1361" s="21" t="s">
        <v>2015</v>
      </c>
      <c r="AG1361" s="21" t="s">
        <v>2015</v>
      </c>
      <c r="AH1361" s="21" t="s">
        <v>2015</v>
      </c>
      <c r="AI1361" s="21" t="s">
        <v>2015</v>
      </c>
      <c r="AJ1361" s="21" t="s">
        <v>2015</v>
      </c>
      <c r="AK1361" s="21" t="s">
        <v>2015</v>
      </c>
      <c r="AL1361" s="21" t="s">
        <v>4803</v>
      </c>
    </row>
    <row r="1362" spans="1:38" ht="15" customHeight="1">
      <c r="A1362" s="21">
        <v>159944</v>
      </c>
      <c r="B1362" s="21">
        <v>662851</v>
      </c>
      <c r="C1362" s="21" t="s">
        <v>52</v>
      </c>
      <c r="D1362" s="21" t="s">
        <v>2039</v>
      </c>
      <c r="E1362" s="21" t="s">
        <v>9</v>
      </c>
      <c r="F1362" s="21" t="s">
        <v>4863</v>
      </c>
      <c r="G1362" s="21" t="s">
        <v>2340</v>
      </c>
      <c r="H1362" s="21" t="s">
        <v>2341</v>
      </c>
      <c r="I1362" s="21" t="s">
        <v>2015</v>
      </c>
      <c r="J1362" s="21" t="s">
        <v>2342</v>
      </c>
      <c r="K1362" s="21" t="s">
        <v>479</v>
      </c>
      <c r="L1362" s="21" t="s">
        <v>2539</v>
      </c>
      <c r="M1362" s="21"/>
      <c r="N1362" s="21" t="s">
        <v>2535</v>
      </c>
      <c r="O1362" s="21" t="s">
        <v>2345</v>
      </c>
      <c r="P1362" s="21" t="s">
        <v>2540</v>
      </c>
      <c r="Q1362" s="21">
        <v>260</v>
      </c>
      <c r="R1362" s="21">
        <v>0</v>
      </c>
      <c r="S1362" s="21">
        <v>64</v>
      </c>
      <c r="T1362" s="21">
        <v>324</v>
      </c>
      <c r="U1362" s="21">
        <v>0.80249999999999999</v>
      </c>
      <c r="V1362" s="21">
        <v>0</v>
      </c>
      <c r="W1362" s="21">
        <v>0.80249999999999999</v>
      </c>
      <c r="X1362" s="21" t="s">
        <v>2342</v>
      </c>
      <c r="Y1362" s="21" t="s">
        <v>2342</v>
      </c>
      <c r="Z1362" s="21" t="s">
        <v>2342</v>
      </c>
      <c r="AA1362" s="21" t="s">
        <v>2342</v>
      </c>
      <c r="AB1362" s="21" t="s">
        <v>2342</v>
      </c>
      <c r="AC1362" s="21" t="s">
        <v>2342</v>
      </c>
      <c r="AD1362" s="21" t="s">
        <v>2342</v>
      </c>
      <c r="AE1362" s="21" t="s">
        <v>2015</v>
      </c>
      <c r="AF1362" s="21" t="s">
        <v>2015</v>
      </c>
      <c r="AG1362" s="21" t="s">
        <v>2015</v>
      </c>
      <c r="AH1362" s="21" t="s">
        <v>2015</v>
      </c>
      <c r="AI1362" s="21" t="s">
        <v>2015</v>
      </c>
      <c r="AJ1362" s="21" t="s">
        <v>2015</v>
      </c>
      <c r="AK1362" s="21" t="s">
        <v>2015</v>
      </c>
      <c r="AL1362" s="21" t="s">
        <v>4802</v>
      </c>
    </row>
    <row r="1363" spans="1:38" ht="15" customHeight="1">
      <c r="A1363" s="21">
        <v>159888</v>
      </c>
      <c r="B1363" s="21">
        <v>662879</v>
      </c>
      <c r="C1363" s="21" t="s">
        <v>277</v>
      </c>
      <c r="D1363" s="21" t="s">
        <v>2266</v>
      </c>
      <c r="E1363" s="21" t="s">
        <v>12</v>
      </c>
      <c r="F1363" s="21" t="s">
        <v>4863</v>
      </c>
      <c r="G1363" s="21" t="s">
        <v>2340</v>
      </c>
      <c r="H1363" s="21" t="s">
        <v>2341</v>
      </c>
      <c r="I1363" s="21" t="s">
        <v>2015</v>
      </c>
      <c r="J1363" s="21" t="s">
        <v>2342</v>
      </c>
      <c r="K1363" s="21" t="s">
        <v>4782</v>
      </c>
      <c r="L1363" s="21" t="s">
        <v>4350</v>
      </c>
      <c r="M1363" s="21"/>
      <c r="N1363" s="21" t="s">
        <v>2501</v>
      </c>
      <c r="O1363" s="21" t="s">
        <v>2345</v>
      </c>
      <c r="P1363" s="21" t="s">
        <v>4334</v>
      </c>
      <c r="Q1363" s="21">
        <v>434</v>
      </c>
      <c r="R1363" s="21">
        <v>0</v>
      </c>
      <c r="S1363" s="21">
        <v>10</v>
      </c>
      <c r="T1363" s="21">
        <v>444</v>
      </c>
      <c r="U1363" s="21">
        <v>0.97750000000000004</v>
      </c>
      <c r="V1363" s="21">
        <v>0</v>
      </c>
      <c r="W1363" s="21">
        <v>0.97750000000000004</v>
      </c>
      <c r="X1363" s="21" t="s">
        <v>2015</v>
      </c>
      <c r="Y1363" s="21" t="s">
        <v>2015</v>
      </c>
      <c r="Z1363" s="21" t="s">
        <v>2015</v>
      </c>
      <c r="AA1363" s="21" t="s">
        <v>2015</v>
      </c>
      <c r="AB1363" s="21" t="s">
        <v>2015</v>
      </c>
      <c r="AC1363" s="21" t="s">
        <v>2015</v>
      </c>
      <c r="AD1363" s="21" t="s">
        <v>2015</v>
      </c>
      <c r="AE1363" s="21" t="s">
        <v>2342</v>
      </c>
      <c r="AF1363" s="21" t="s">
        <v>2342</v>
      </c>
      <c r="AG1363" s="21" t="s">
        <v>2342</v>
      </c>
      <c r="AH1363" s="21" t="s">
        <v>2015</v>
      </c>
      <c r="AI1363" s="21" t="s">
        <v>2015</v>
      </c>
      <c r="AJ1363" s="21" t="s">
        <v>2015</v>
      </c>
      <c r="AK1363" s="21" t="s">
        <v>2015</v>
      </c>
      <c r="AL1363" s="21" t="s">
        <v>4802</v>
      </c>
    </row>
    <row r="1364" spans="1:38" ht="15" customHeight="1">
      <c r="A1364" s="21">
        <v>159888</v>
      </c>
      <c r="B1364" s="21">
        <v>662880</v>
      </c>
      <c r="C1364" s="21" t="s">
        <v>277</v>
      </c>
      <c r="D1364" s="21" t="s">
        <v>2266</v>
      </c>
      <c r="E1364" s="21" t="s">
        <v>12</v>
      </c>
      <c r="F1364" s="21" t="s">
        <v>4863</v>
      </c>
      <c r="G1364" s="21" t="s">
        <v>2340</v>
      </c>
      <c r="H1364" s="21" t="s">
        <v>2341</v>
      </c>
      <c r="I1364" s="21" t="s">
        <v>2015</v>
      </c>
      <c r="J1364" s="21" t="s">
        <v>2342</v>
      </c>
      <c r="K1364" s="21" t="s">
        <v>5305</v>
      </c>
      <c r="L1364" s="21" t="s">
        <v>4383</v>
      </c>
      <c r="M1364" s="21"/>
      <c r="N1364" s="21" t="s">
        <v>4338</v>
      </c>
      <c r="O1364" s="21" t="s">
        <v>2345</v>
      </c>
      <c r="P1364" s="21" t="s">
        <v>4249</v>
      </c>
      <c r="Q1364" s="21">
        <v>172</v>
      </c>
      <c r="R1364" s="21">
        <v>0</v>
      </c>
      <c r="S1364" s="21">
        <v>232</v>
      </c>
      <c r="T1364" s="21">
        <v>404</v>
      </c>
      <c r="U1364" s="21">
        <v>0.42570000000000002</v>
      </c>
      <c r="V1364" s="21">
        <v>0</v>
      </c>
      <c r="W1364" s="21">
        <v>0.42570000000000002</v>
      </c>
      <c r="X1364" s="21" t="s">
        <v>2015</v>
      </c>
      <c r="Y1364" s="21" t="s">
        <v>2015</v>
      </c>
      <c r="Z1364" s="21" t="s">
        <v>2015</v>
      </c>
      <c r="AA1364" s="21" t="s">
        <v>2015</v>
      </c>
      <c r="AB1364" s="21" t="s">
        <v>2015</v>
      </c>
      <c r="AC1364" s="21" t="s">
        <v>2015</v>
      </c>
      <c r="AD1364" s="21" t="s">
        <v>2015</v>
      </c>
      <c r="AE1364" s="21" t="s">
        <v>2342</v>
      </c>
      <c r="AF1364" s="21" t="s">
        <v>2342</v>
      </c>
      <c r="AG1364" s="21" t="s">
        <v>2342</v>
      </c>
      <c r="AH1364" s="21" t="s">
        <v>2015</v>
      </c>
      <c r="AI1364" s="21" t="s">
        <v>2015</v>
      </c>
      <c r="AJ1364" s="21" t="s">
        <v>2015</v>
      </c>
      <c r="AK1364" s="21" t="s">
        <v>2015</v>
      </c>
      <c r="AL1364" s="21" t="s">
        <v>4802</v>
      </c>
    </row>
    <row r="1365" spans="1:38" ht="15" customHeight="1">
      <c r="A1365" s="21">
        <v>159900</v>
      </c>
      <c r="B1365" s="21">
        <v>662887</v>
      </c>
      <c r="C1365" s="21" t="s">
        <v>266</v>
      </c>
      <c r="D1365" s="21" t="s">
        <v>2254</v>
      </c>
      <c r="E1365" s="21" t="s">
        <v>8</v>
      </c>
      <c r="F1365" s="21" t="s">
        <v>4865</v>
      </c>
      <c r="G1365" s="21" t="s">
        <v>2340</v>
      </c>
      <c r="H1365" s="21" t="s">
        <v>2341</v>
      </c>
      <c r="I1365" s="21" t="s">
        <v>2015</v>
      </c>
      <c r="J1365" s="21" t="s">
        <v>2342</v>
      </c>
      <c r="K1365" s="21" t="s">
        <v>1726</v>
      </c>
      <c r="L1365" s="21" t="s">
        <v>5273</v>
      </c>
      <c r="M1365" s="21"/>
      <c r="N1365" s="21" t="s">
        <v>8</v>
      </c>
      <c r="O1365" s="21" t="s">
        <v>2345</v>
      </c>
      <c r="P1365" s="21" t="s">
        <v>4195</v>
      </c>
      <c r="Q1365" s="21">
        <v>1543</v>
      </c>
      <c r="R1365" s="21">
        <v>0</v>
      </c>
      <c r="S1365" s="21">
        <v>0</v>
      </c>
      <c r="T1365" s="21">
        <v>1543</v>
      </c>
      <c r="U1365" s="21">
        <v>1</v>
      </c>
      <c r="V1365" s="21">
        <v>0</v>
      </c>
      <c r="W1365" s="21">
        <v>1</v>
      </c>
      <c r="X1365" s="21" t="s">
        <v>2015</v>
      </c>
      <c r="Y1365" s="21" t="s">
        <v>2015</v>
      </c>
      <c r="Z1365" s="21" t="s">
        <v>2015</v>
      </c>
      <c r="AA1365" s="21" t="s">
        <v>2015</v>
      </c>
      <c r="AB1365" s="21" t="s">
        <v>2015</v>
      </c>
      <c r="AC1365" s="21" t="s">
        <v>2015</v>
      </c>
      <c r="AD1365" s="21" t="s">
        <v>2015</v>
      </c>
      <c r="AE1365" s="21" t="s">
        <v>2015</v>
      </c>
      <c r="AF1365" s="21" t="s">
        <v>2015</v>
      </c>
      <c r="AG1365" s="21" t="s">
        <v>2015</v>
      </c>
      <c r="AH1365" s="21" t="s">
        <v>2342</v>
      </c>
      <c r="AI1365" s="21" t="s">
        <v>2342</v>
      </c>
      <c r="AJ1365" s="21" t="s">
        <v>2342</v>
      </c>
      <c r="AK1365" s="21" t="s">
        <v>2342</v>
      </c>
      <c r="AL1365" s="21" t="s">
        <v>4802</v>
      </c>
    </row>
    <row r="1366" spans="1:38" ht="15" customHeight="1">
      <c r="A1366" s="21">
        <v>159888</v>
      </c>
      <c r="B1366" s="21">
        <v>662891</v>
      </c>
      <c r="C1366" s="21" t="s">
        <v>277</v>
      </c>
      <c r="D1366" s="21" t="s">
        <v>2266</v>
      </c>
      <c r="E1366" s="21" t="s">
        <v>12</v>
      </c>
      <c r="F1366" s="21" t="s">
        <v>4863</v>
      </c>
      <c r="G1366" s="21" t="s">
        <v>2340</v>
      </c>
      <c r="H1366" s="21" t="s">
        <v>2341</v>
      </c>
      <c r="I1366" s="21" t="s">
        <v>2015</v>
      </c>
      <c r="J1366" s="21" t="s">
        <v>2342</v>
      </c>
      <c r="K1366" s="21" t="s">
        <v>1798</v>
      </c>
      <c r="L1366" s="21" t="s">
        <v>4357</v>
      </c>
      <c r="M1366" s="21"/>
      <c r="N1366" s="21" t="s">
        <v>2501</v>
      </c>
      <c r="O1366" s="21" t="s">
        <v>2345</v>
      </c>
      <c r="P1366" s="21" t="s">
        <v>2502</v>
      </c>
      <c r="Q1366" s="21">
        <v>314</v>
      </c>
      <c r="R1366" s="21">
        <v>0</v>
      </c>
      <c r="S1366" s="21">
        <v>0</v>
      </c>
      <c r="T1366" s="21">
        <v>314</v>
      </c>
      <c r="U1366" s="21">
        <v>1</v>
      </c>
      <c r="V1366" s="21">
        <v>0</v>
      </c>
      <c r="W1366" s="21">
        <v>1</v>
      </c>
      <c r="X1366" s="21" t="s">
        <v>2342</v>
      </c>
      <c r="Y1366" s="21" t="s">
        <v>2342</v>
      </c>
      <c r="Z1366" s="21" t="s">
        <v>2342</v>
      </c>
      <c r="AA1366" s="21" t="s">
        <v>2342</v>
      </c>
      <c r="AB1366" s="21" t="s">
        <v>2342</v>
      </c>
      <c r="AC1366" s="21" t="s">
        <v>2342</v>
      </c>
      <c r="AD1366" s="21" t="s">
        <v>2342</v>
      </c>
      <c r="AE1366" s="21" t="s">
        <v>2015</v>
      </c>
      <c r="AF1366" s="21" t="s">
        <v>2015</v>
      </c>
      <c r="AG1366" s="21" t="s">
        <v>2015</v>
      </c>
      <c r="AH1366" s="21" t="s">
        <v>2015</v>
      </c>
      <c r="AI1366" s="21" t="s">
        <v>2015</v>
      </c>
      <c r="AJ1366" s="21" t="s">
        <v>2015</v>
      </c>
      <c r="AK1366" s="21" t="s">
        <v>2015</v>
      </c>
      <c r="AL1366" s="21" t="s">
        <v>4802</v>
      </c>
    </row>
    <row r="1367" spans="1:38" ht="15" customHeight="1">
      <c r="A1367" s="21">
        <v>159888</v>
      </c>
      <c r="B1367" s="21">
        <v>662892</v>
      </c>
      <c r="C1367" s="21" t="s">
        <v>277</v>
      </c>
      <c r="D1367" s="21" t="s">
        <v>2266</v>
      </c>
      <c r="E1367" s="21" t="s">
        <v>12</v>
      </c>
      <c r="F1367" s="21" t="s">
        <v>4863</v>
      </c>
      <c r="G1367" s="21" t="s">
        <v>2340</v>
      </c>
      <c r="H1367" s="21" t="s">
        <v>2341</v>
      </c>
      <c r="I1367" s="21" t="s">
        <v>2015</v>
      </c>
      <c r="J1367" s="21" t="s">
        <v>2342</v>
      </c>
      <c r="K1367" s="21" t="s">
        <v>1782</v>
      </c>
      <c r="L1367" s="21" t="s">
        <v>4857</v>
      </c>
      <c r="M1367" s="21"/>
      <c r="N1367" s="21" t="s">
        <v>2501</v>
      </c>
      <c r="O1367" s="21" t="s">
        <v>2345</v>
      </c>
      <c r="P1367" s="21" t="s">
        <v>4334</v>
      </c>
      <c r="Q1367" s="21">
        <v>627</v>
      </c>
      <c r="R1367" s="21">
        <v>0</v>
      </c>
      <c r="S1367" s="21">
        <v>97</v>
      </c>
      <c r="T1367" s="21">
        <v>724</v>
      </c>
      <c r="U1367" s="21">
        <v>0.86599999999999999</v>
      </c>
      <c r="V1367" s="21">
        <v>0</v>
      </c>
      <c r="W1367" s="21">
        <v>0.86599999999999999</v>
      </c>
      <c r="X1367" s="21" t="s">
        <v>2015</v>
      </c>
      <c r="Y1367" s="21" t="s">
        <v>2015</v>
      </c>
      <c r="Z1367" s="21" t="s">
        <v>2015</v>
      </c>
      <c r="AA1367" s="21" t="s">
        <v>2015</v>
      </c>
      <c r="AB1367" s="21" t="s">
        <v>2015</v>
      </c>
      <c r="AC1367" s="21" t="s">
        <v>2015</v>
      </c>
      <c r="AD1367" s="21" t="s">
        <v>2015</v>
      </c>
      <c r="AE1367" s="21" t="s">
        <v>2342</v>
      </c>
      <c r="AF1367" s="21" t="s">
        <v>2342</v>
      </c>
      <c r="AG1367" s="21" t="s">
        <v>2342</v>
      </c>
      <c r="AH1367" s="21" t="s">
        <v>2015</v>
      </c>
      <c r="AI1367" s="21" t="s">
        <v>2015</v>
      </c>
      <c r="AJ1367" s="21" t="s">
        <v>2015</v>
      </c>
      <c r="AK1367" s="21" t="s">
        <v>2015</v>
      </c>
      <c r="AL1367" s="21" t="s">
        <v>4802</v>
      </c>
    </row>
    <row r="1368" spans="1:38" ht="15" customHeight="1">
      <c r="A1368" s="21">
        <v>159888</v>
      </c>
      <c r="B1368" s="21">
        <v>662893</v>
      </c>
      <c r="C1368" s="21" t="s">
        <v>277</v>
      </c>
      <c r="D1368" s="21" t="s">
        <v>2266</v>
      </c>
      <c r="E1368" s="21" t="s">
        <v>12</v>
      </c>
      <c r="F1368" s="21" t="s">
        <v>4863</v>
      </c>
      <c r="G1368" s="21" t="s">
        <v>2340</v>
      </c>
      <c r="H1368" s="21" t="s">
        <v>2341</v>
      </c>
      <c r="I1368" s="21" t="s">
        <v>2015</v>
      </c>
      <c r="J1368" s="21" t="s">
        <v>2342</v>
      </c>
      <c r="K1368" s="21" t="s">
        <v>1816</v>
      </c>
      <c r="L1368" s="21" t="s">
        <v>4385</v>
      </c>
      <c r="M1368" s="21"/>
      <c r="N1368" s="21" t="s">
        <v>4338</v>
      </c>
      <c r="O1368" s="21" t="s">
        <v>2345</v>
      </c>
      <c r="P1368" s="21" t="s">
        <v>4386</v>
      </c>
      <c r="Q1368" s="21">
        <v>236</v>
      </c>
      <c r="R1368" s="21">
        <v>0</v>
      </c>
      <c r="S1368" s="21">
        <v>138</v>
      </c>
      <c r="T1368" s="21">
        <v>374</v>
      </c>
      <c r="U1368" s="21">
        <v>0.63100000000000001</v>
      </c>
      <c r="V1368" s="21">
        <v>0</v>
      </c>
      <c r="W1368" s="21">
        <v>0.63100000000000001</v>
      </c>
      <c r="X1368" s="21" t="s">
        <v>2015</v>
      </c>
      <c r="Y1368" s="21" t="s">
        <v>2015</v>
      </c>
      <c r="Z1368" s="21" t="s">
        <v>2015</v>
      </c>
      <c r="AA1368" s="21" t="s">
        <v>2015</v>
      </c>
      <c r="AB1368" s="21" t="s">
        <v>2015</v>
      </c>
      <c r="AC1368" s="21" t="s">
        <v>2342</v>
      </c>
      <c r="AD1368" s="21" t="s">
        <v>2342</v>
      </c>
      <c r="AE1368" s="21" t="s">
        <v>2342</v>
      </c>
      <c r="AF1368" s="21" t="s">
        <v>2342</v>
      </c>
      <c r="AG1368" s="21" t="s">
        <v>2342</v>
      </c>
      <c r="AH1368" s="21" t="s">
        <v>2015</v>
      </c>
      <c r="AI1368" s="21" t="s">
        <v>2015</v>
      </c>
      <c r="AJ1368" s="21" t="s">
        <v>2015</v>
      </c>
      <c r="AK1368" s="21" t="s">
        <v>2015</v>
      </c>
      <c r="AL1368" s="21" t="s">
        <v>4802</v>
      </c>
    </row>
    <row r="1369" spans="1:38" ht="15" customHeight="1">
      <c r="A1369" s="21">
        <v>159928</v>
      </c>
      <c r="B1369" s="21">
        <v>662894</v>
      </c>
      <c r="C1369" s="21" t="s">
        <v>127</v>
      </c>
      <c r="D1369" s="21" t="s">
        <v>2115</v>
      </c>
      <c r="E1369" s="21" t="s">
        <v>6</v>
      </c>
      <c r="F1369" s="21" t="s">
        <v>4883</v>
      </c>
      <c r="G1369" s="21" t="s">
        <v>2340</v>
      </c>
      <c r="H1369" s="21" t="s">
        <v>2341</v>
      </c>
      <c r="I1369" s="21" t="s">
        <v>2015</v>
      </c>
      <c r="J1369" s="21" t="s">
        <v>2342</v>
      </c>
      <c r="K1369" s="21" t="s">
        <v>886</v>
      </c>
      <c r="L1369" s="21" t="s">
        <v>3150</v>
      </c>
      <c r="M1369" s="21"/>
      <c r="N1369" s="21" t="s">
        <v>3151</v>
      </c>
      <c r="O1369" s="21" t="s">
        <v>2345</v>
      </c>
      <c r="P1369" s="21" t="s">
        <v>3143</v>
      </c>
      <c r="Q1369" s="21">
        <v>233</v>
      </c>
      <c r="R1369" s="21">
        <v>0</v>
      </c>
      <c r="S1369" s="21">
        <v>306</v>
      </c>
      <c r="T1369" s="21">
        <v>539</v>
      </c>
      <c r="U1369" s="21">
        <v>0.43230000000000002</v>
      </c>
      <c r="V1369" s="21">
        <v>0</v>
      </c>
      <c r="W1369" s="21">
        <v>0.43230000000000002</v>
      </c>
      <c r="X1369" s="21" t="s">
        <v>2015</v>
      </c>
      <c r="Y1369" s="21" t="s">
        <v>2342</v>
      </c>
      <c r="Z1369" s="21" t="s">
        <v>2342</v>
      </c>
      <c r="AA1369" s="21" t="s">
        <v>2342</v>
      </c>
      <c r="AB1369" s="21" t="s">
        <v>2342</v>
      </c>
      <c r="AC1369" s="21" t="s">
        <v>2342</v>
      </c>
      <c r="AD1369" s="21" t="s">
        <v>2342</v>
      </c>
      <c r="AE1369" s="21" t="s">
        <v>2015</v>
      </c>
      <c r="AF1369" s="21" t="s">
        <v>2015</v>
      </c>
      <c r="AG1369" s="21" t="s">
        <v>2015</v>
      </c>
      <c r="AH1369" s="21" t="s">
        <v>2015</v>
      </c>
      <c r="AI1369" s="21" t="s">
        <v>2015</v>
      </c>
      <c r="AJ1369" s="21" t="s">
        <v>2015</v>
      </c>
      <c r="AK1369" s="21" t="s">
        <v>2015</v>
      </c>
      <c r="AL1369" s="21" t="s">
        <v>4802</v>
      </c>
    </row>
    <row r="1370" spans="1:38" ht="15" customHeight="1">
      <c r="A1370" s="21">
        <v>159197</v>
      </c>
      <c r="B1370" s="21">
        <v>662899</v>
      </c>
      <c r="C1370" s="21" t="s">
        <v>71</v>
      </c>
      <c r="D1370" s="21" t="s">
        <v>2058</v>
      </c>
      <c r="E1370" s="21" t="s">
        <v>5</v>
      </c>
      <c r="F1370" s="21" t="s">
        <v>4865</v>
      </c>
      <c r="G1370" s="21" t="s">
        <v>2340</v>
      </c>
      <c r="H1370" s="21" t="s">
        <v>2341</v>
      </c>
      <c r="I1370" s="21" t="s">
        <v>2015</v>
      </c>
      <c r="J1370" s="21" t="s">
        <v>2342</v>
      </c>
      <c r="K1370" s="21" t="s">
        <v>578</v>
      </c>
      <c r="L1370" s="21" t="s">
        <v>2683</v>
      </c>
      <c r="M1370" s="21"/>
      <c r="N1370" s="21" t="s">
        <v>2681</v>
      </c>
      <c r="O1370" s="21" t="s">
        <v>2345</v>
      </c>
      <c r="P1370" s="21" t="s">
        <v>2682</v>
      </c>
      <c r="Q1370" s="21">
        <v>260</v>
      </c>
      <c r="R1370" s="21">
        <v>0</v>
      </c>
      <c r="S1370" s="21">
        <v>34</v>
      </c>
      <c r="T1370" s="21">
        <v>294</v>
      </c>
      <c r="U1370" s="21">
        <v>0.88439999999999996</v>
      </c>
      <c r="V1370" s="21">
        <v>0</v>
      </c>
      <c r="W1370" s="21">
        <v>0.88439999999999996</v>
      </c>
      <c r="X1370" s="21" t="s">
        <v>2342</v>
      </c>
      <c r="Y1370" s="21" t="s">
        <v>2342</v>
      </c>
      <c r="Z1370" s="21" t="s">
        <v>2342</v>
      </c>
      <c r="AA1370" s="21" t="s">
        <v>2342</v>
      </c>
      <c r="AB1370" s="21" t="s">
        <v>2342</v>
      </c>
      <c r="AC1370" s="21" t="s">
        <v>2342</v>
      </c>
      <c r="AD1370" s="21" t="s">
        <v>2342</v>
      </c>
      <c r="AE1370" s="21" t="s">
        <v>2342</v>
      </c>
      <c r="AF1370" s="21" t="s">
        <v>2015</v>
      </c>
      <c r="AG1370" s="21" t="s">
        <v>2015</v>
      </c>
      <c r="AH1370" s="21" t="s">
        <v>2015</v>
      </c>
      <c r="AI1370" s="21" t="s">
        <v>2015</v>
      </c>
      <c r="AJ1370" s="21" t="s">
        <v>2015</v>
      </c>
      <c r="AK1370" s="21" t="s">
        <v>2015</v>
      </c>
      <c r="AL1370" s="21" t="s">
        <v>4802</v>
      </c>
    </row>
    <row r="1371" spans="1:38" ht="15" customHeight="1">
      <c r="A1371" s="21">
        <v>160059</v>
      </c>
      <c r="B1371" s="21">
        <v>662909</v>
      </c>
      <c r="C1371" s="21" t="s">
        <v>181</v>
      </c>
      <c r="D1371" s="21" t="s">
        <v>2169</v>
      </c>
      <c r="E1371" s="21" t="s">
        <v>4</v>
      </c>
      <c r="F1371" s="21" t="s">
        <v>4866</v>
      </c>
      <c r="G1371" s="21" t="s">
        <v>2340</v>
      </c>
      <c r="H1371" s="21" t="s">
        <v>2341</v>
      </c>
      <c r="I1371" s="21" t="s">
        <v>2015</v>
      </c>
      <c r="J1371" s="21" t="s">
        <v>2342</v>
      </c>
      <c r="K1371" s="21" t="s">
        <v>1201</v>
      </c>
      <c r="L1371" s="21" t="s">
        <v>3564</v>
      </c>
      <c r="M1371" s="21"/>
      <c r="N1371" s="21" t="s">
        <v>2924</v>
      </c>
      <c r="O1371" s="21" t="s">
        <v>2345</v>
      </c>
      <c r="P1371" s="21" t="s">
        <v>3553</v>
      </c>
      <c r="Q1371" s="21">
        <v>724</v>
      </c>
      <c r="R1371" s="21">
        <v>0</v>
      </c>
      <c r="S1371" s="21">
        <v>237</v>
      </c>
      <c r="T1371" s="21">
        <v>961</v>
      </c>
      <c r="U1371" s="21">
        <v>0.75339999999999996</v>
      </c>
      <c r="V1371" s="21">
        <v>0</v>
      </c>
      <c r="W1371" s="21">
        <v>0.75339999999999996</v>
      </c>
      <c r="X1371" s="21" t="s">
        <v>2015</v>
      </c>
      <c r="Y1371" s="21" t="s">
        <v>2015</v>
      </c>
      <c r="Z1371" s="21" t="s">
        <v>2015</v>
      </c>
      <c r="AA1371" s="21" t="s">
        <v>2015</v>
      </c>
      <c r="AB1371" s="21" t="s">
        <v>2015</v>
      </c>
      <c r="AC1371" s="21" t="s">
        <v>2015</v>
      </c>
      <c r="AD1371" s="21" t="s">
        <v>2015</v>
      </c>
      <c r="AE1371" s="21" t="s">
        <v>2342</v>
      </c>
      <c r="AF1371" s="21" t="s">
        <v>2342</v>
      </c>
      <c r="AG1371" s="21" t="s">
        <v>2342</v>
      </c>
      <c r="AH1371" s="21" t="s">
        <v>2015</v>
      </c>
      <c r="AI1371" s="21" t="s">
        <v>2015</v>
      </c>
      <c r="AJ1371" s="21" t="s">
        <v>2015</v>
      </c>
      <c r="AK1371" s="21" t="s">
        <v>2015</v>
      </c>
      <c r="AL1371" s="21" t="s">
        <v>4802</v>
      </c>
    </row>
    <row r="1372" spans="1:38" ht="15" customHeight="1">
      <c r="A1372" s="21">
        <v>159241</v>
      </c>
      <c r="B1372" s="21">
        <v>662913</v>
      </c>
      <c r="C1372" s="21" t="s">
        <v>49</v>
      </c>
      <c r="D1372" s="21" t="s">
        <v>2036</v>
      </c>
      <c r="E1372" s="21" t="s">
        <v>12</v>
      </c>
      <c r="F1372" s="21" t="s">
        <v>4874</v>
      </c>
      <c r="G1372" s="21" t="s">
        <v>2340</v>
      </c>
      <c r="H1372" s="21" t="s">
        <v>2341</v>
      </c>
      <c r="I1372" s="21" t="s">
        <v>2015</v>
      </c>
      <c r="J1372" s="21" t="s">
        <v>2342</v>
      </c>
      <c r="K1372" s="21" t="s">
        <v>456</v>
      </c>
      <c r="L1372" s="21" t="s">
        <v>2507</v>
      </c>
      <c r="M1372" s="21"/>
      <c r="N1372" s="21" t="s">
        <v>2490</v>
      </c>
      <c r="O1372" s="21" t="s">
        <v>2345</v>
      </c>
      <c r="P1372" s="21" t="s">
        <v>2491</v>
      </c>
      <c r="Q1372" s="21">
        <v>386</v>
      </c>
      <c r="R1372" s="21">
        <v>0</v>
      </c>
      <c r="S1372" s="21">
        <v>161</v>
      </c>
      <c r="T1372" s="21">
        <v>547</v>
      </c>
      <c r="U1372" s="21">
        <v>0.70569999999999999</v>
      </c>
      <c r="V1372" s="21">
        <v>0</v>
      </c>
      <c r="W1372" s="21">
        <v>0.70569999999999999</v>
      </c>
      <c r="X1372" s="21" t="s">
        <v>2015</v>
      </c>
      <c r="Y1372" s="21" t="s">
        <v>2342</v>
      </c>
      <c r="Z1372" s="21" t="s">
        <v>2342</v>
      </c>
      <c r="AA1372" s="21" t="s">
        <v>2342</v>
      </c>
      <c r="AB1372" s="21" t="s">
        <v>2342</v>
      </c>
      <c r="AC1372" s="21" t="s">
        <v>2342</v>
      </c>
      <c r="AD1372" s="21" t="s">
        <v>2342</v>
      </c>
      <c r="AE1372" s="21" t="s">
        <v>2015</v>
      </c>
      <c r="AF1372" s="21" t="s">
        <v>2015</v>
      </c>
      <c r="AG1372" s="21" t="s">
        <v>2015</v>
      </c>
      <c r="AH1372" s="21" t="s">
        <v>2015</v>
      </c>
      <c r="AI1372" s="21" t="s">
        <v>2015</v>
      </c>
      <c r="AJ1372" s="21" t="s">
        <v>2015</v>
      </c>
      <c r="AK1372" s="21" t="s">
        <v>2015</v>
      </c>
      <c r="AL1372" s="21" t="s">
        <v>4802</v>
      </c>
    </row>
    <row r="1373" spans="1:38" ht="15" customHeight="1">
      <c r="A1373" s="21">
        <v>159241</v>
      </c>
      <c r="B1373" s="21">
        <v>662914</v>
      </c>
      <c r="C1373" s="21" t="s">
        <v>49</v>
      </c>
      <c r="D1373" s="21" t="s">
        <v>2036</v>
      </c>
      <c r="E1373" s="21" t="s">
        <v>12</v>
      </c>
      <c r="F1373" s="21" t="s">
        <v>4874</v>
      </c>
      <c r="G1373" s="21" t="s">
        <v>2340</v>
      </c>
      <c r="H1373" s="21" t="s">
        <v>2341</v>
      </c>
      <c r="I1373" s="21" t="s">
        <v>2015</v>
      </c>
      <c r="J1373" s="21" t="s">
        <v>2342</v>
      </c>
      <c r="K1373" s="21" t="s">
        <v>469</v>
      </c>
      <c r="L1373" s="21" t="s">
        <v>2526</v>
      </c>
      <c r="M1373" s="21"/>
      <c r="N1373" s="21" t="s">
        <v>2490</v>
      </c>
      <c r="O1373" s="21" t="s">
        <v>2345</v>
      </c>
      <c r="P1373" s="21" t="s">
        <v>2491</v>
      </c>
      <c r="Q1373" s="21">
        <v>369</v>
      </c>
      <c r="R1373" s="21">
        <v>0</v>
      </c>
      <c r="S1373" s="21">
        <v>40</v>
      </c>
      <c r="T1373" s="21">
        <v>409</v>
      </c>
      <c r="U1373" s="21">
        <v>0.9022</v>
      </c>
      <c r="V1373" s="21">
        <v>0</v>
      </c>
      <c r="W1373" s="21">
        <v>0.9022</v>
      </c>
      <c r="X1373" s="21" t="s">
        <v>2342</v>
      </c>
      <c r="Y1373" s="21" t="s">
        <v>2342</v>
      </c>
      <c r="Z1373" s="21" t="s">
        <v>2342</v>
      </c>
      <c r="AA1373" s="21" t="s">
        <v>2342</v>
      </c>
      <c r="AB1373" s="21" t="s">
        <v>2342</v>
      </c>
      <c r="AC1373" s="21" t="s">
        <v>2342</v>
      </c>
      <c r="AD1373" s="21" t="s">
        <v>2342</v>
      </c>
      <c r="AE1373" s="21" t="s">
        <v>2015</v>
      </c>
      <c r="AF1373" s="21" t="s">
        <v>2015</v>
      </c>
      <c r="AG1373" s="21" t="s">
        <v>2015</v>
      </c>
      <c r="AH1373" s="21" t="s">
        <v>2015</v>
      </c>
      <c r="AI1373" s="21" t="s">
        <v>2015</v>
      </c>
      <c r="AJ1373" s="21" t="s">
        <v>2015</v>
      </c>
      <c r="AK1373" s="21" t="s">
        <v>2015</v>
      </c>
      <c r="AL1373" s="21" t="s">
        <v>4802</v>
      </c>
    </row>
    <row r="1374" spans="1:38" ht="15" customHeight="1">
      <c r="A1374" s="21">
        <v>159241</v>
      </c>
      <c r="B1374" s="21">
        <v>662915</v>
      </c>
      <c r="C1374" s="21" t="s">
        <v>49</v>
      </c>
      <c r="D1374" s="21" t="s">
        <v>2036</v>
      </c>
      <c r="E1374" s="21" t="s">
        <v>12</v>
      </c>
      <c r="F1374" s="21" t="s">
        <v>4874</v>
      </c>
      <c r="G1374" s="21" t="s">
        <v>2340</v>
      </c>
      <c r="H1374" s="21" t="s">
        <v>2341</v>
      </c>
      <c r="I1374" s="21" t="s">
        <v>2015</v>
      </c>
      <c r="J1374" s="21" t="s">
        <v>2342</v>
      </c>
      <c r="K1374" s="21" t="s">
        <v>4671</v>
      </c>
      <c r="L1374" s="21" t="s">
        <v>2527</v>
      </c>
      <c r="M1374" s="21"/>
      <c r="N1374" s="21" t="s">
        <v>2501</v>
      </c>
      <c r="O1374" s="21" t="s">
        <v>2345</v>
      </c>
      <c r="P1374" s="21" t="s">
        <v>2502</v>
      </c>
      <c r="Q1374" s="21">
        <v>529</v>
      </c>
      <c r="R1374" s="21">
        <v>0</v>
      </c>
      <c r="S1374" s="21">
        <v>196</v>
      </c>
      <c r="T1374" s="21">
        <v>725</v>
      </c>
      <c r="U1374" s="21">
        <v>0.72970000000000002</v>
      </c>
      <c r="V1374" s="21">
        <v>0</v>
      </c>
      <c r="W1374" s="21">
        <v>0.72970000000000002</v>
      </c>
      <c r="X1374" s="21" t="s">
        <v>2015</v>
      </c>
      <c r="Y1374" s="21" t="s">
        <v>2015</v>
      </c>
      <c r="Z1374" s="21" t="s">
        <v>2015</v>
      </c>
      <c r="AA1374" s="21" t="s">
        <v>2015</v>
      </c>
      <c r="AB1374" s="21" t="s">
        <v>2015</v>
      </c>
      <c r="AC1374" s="21" t="s">
        <v>2015</v>
      </c>
      <c r="AD1374" s="21" t="s">
        <v>2015</v>
      </c>
      <c r="AE1374" s="21" t="s">
        <v>2342</v>
      </c>
      <c r="AF1374" s="21" t="s">
        <v>2342</v>
      </c>
      <c r="AG1374" s="21" t="s">
        <v>2342</v>
      </c>
      <c r="AH1374" s="21" t="s">
        <v>2015</v>
      </c>
      <c r="AI1374" s="21" t="s">
        <v>2015</v>
      </c>
      <c r="AJ1374" s="21" t="s">
        <v>2015</v>
      </c>
      <c r="AK1374" s="21" t="s">
        <v>2015</v>
      </c>
      <c r="AL1374" s="21" t="s">
        <v>4802</v>
      </c>
    </row>
    <row r="1375" spans="1:38" ht="15" customHeight="1">
      <c r="A1375" s="21">
        <v>159490</v>
      </c>
      <c r="B1375" s="21">
        <v>662927</v>
      </c>
      <c r="C1375" s="21" t="s">
        <v>115</v>
      </c>
      <c r="D1375" s="21" t="s">
        <v>2102</v>
      </c>
      <c r="E1375" s="21" t="s">
        <v>8</v>
      </c>
      <c r="F1375" s="21" t="s">
        <v>4865</v>
      </c>
      <c r="G1375" s="21" t="s">
        <v>2340</v>
      </c>
      <c r="H1375" s="21" t="s">
        <v>2341</v>
      </c>
      <c r="I1375" s="21" t="s">
        <v>2015</v>
      </c>
      <c r="J1375" s="21" t="s">
        <v>2342</v>
      </c>
      <c r="K1375" s="21" t="s">
        <v>844</v>
      </c>
      <c r="L1375" s="21" t="s">
        <v>5039</v>
      </c>
      <c r="M1375" s="21"/>
      <c r="N1375" s="21" t="s">
        <v>3070</v>
      </c>
      <c r="O1375" s="21" t="s">
        <v>2345</v>
      </c>
      <c r="P1375" s="21" t="s">
        <v>3071</v>
      </c>
      <c r="Q1375" s="21">
        <v>29</v>
      </c>
      <c r="R1375" s="21">
        <v>18</v>
      </c>
      <c r="S1375" s="21">
        <v>172</v>
      </c>
      <c r="T1375" s="21">
        <v>219</v>
      </c>
      <c r="U1375" s="21">
        <v>0.13239999999999999</v>
      </c>
      <c r="V1375" s="21">
        <v>8.2199999999999995E-2</v>
      </c>
      <c r="W1375" s="21">
        <v>0.21460000000000001</v>
      </c>
      <c r="X1375" s="21" t="s">
        <v>2015</v>
      </c>
      <c r="Y1375" s="21" t="s">
        <v>2015</v>
      </c>
      <c r="Z1375" s="21" t="s">
        <v>2015</v>
      </c>
      <c r="AA1375" s="21" t="s">
        <v>2015</v>
      </c>
      <c r="AB1375" s="21" t="s">
        <v>2015</v>
      </c>
      <c r="AC1375" s="21" t="s">
        <v>2015</v>
      </c>
      <c r="AD1375" s="21" t="s">
        <v>2015</v>
      </c>
      <c r="AE1375" s="21" t="s">
        <v>2342</v>
      </c>
      <c r="AF1375" s="21" t="s">
        <v>2342</v>
      </c>
      <c r="AG1375" s="21" t="s">
        <v>2342</v>
      </c>
      <c r="AH1375" s="21" t="s">
        <v>2015</v>
      </c>
      <c r="AI1375" s="21" t="s">
        <v>2015</v>
      </c>
      <c r="AJ1375" s="21" t="s">
        <v>2015</v>
      </c>
      <c r="AK1375" s="21" t="s">
        <v>2015</v>
      </c>
      <c r="AL1375" s="21" t="s">
        <v>4803</v>
      </c>
    </row>
    <row r="1376" spans="1:38" ht="15" customHeight="1">
      <c r="A1376" s="21">
        <v>159884</v>
      </c>
      <c r="B1376" s="21">
        <v>662928</v>
      </c>
      <c r="C1376" s="21" t="s">
        <v>227</v>
      </c>
      <c r="D1376" s="21" t="s">
        <v>2215</v>
      </c>
      <c r="E1376" s="21" t="s">
        <v>12</v>
      </c>
      <c r="F1376" s="21" t="s">
        <v>4874</v>
      </c>
      <c r="G1376" s="21" t="s">
        <v>2340</v>
      </c>
      <c r="H1376" s="21" t="s">
        <v>2341</v>
      </c>
      <c r="I1376" s="21" t="s">
        <v>2015</v>
      </c>
      <c r="J1376" s="21" t="s">
        <v>2342</v>
      </c>
      <c r="K1376" s="21" t="s">
        <v>1430</v>
      </c>
      <c r="L1376" s="21" t="s">
        <v>3868</v>
      </c>
      <c r="M1376" s="21"/>
      <c r="N1376" s="21" t="s">
        <v>2509</v>
      </c>
      <c r="O1376" s="21" t="s">
        <v>2345</v>
      </c>
      <c r="P1376" s="21" t="s">
        <v>3046</v>
      </c>
      <c r="Q1376" s="21">
        <v>260</v>
      </c>
      <c r="R1376" s="21">
        <v>0</v>
      </c>
      <c r="S1376" s="21">
        <v>91</v>
      </c>
      <c r="T1376" s="21">
        <v>351</v>
      </c>
      <c r="U1376" s="21">
        <v>0.74070000000000003</v>
      </c>
      <c r="V1376" s="21">
        <v>0</v>
      </c>
      <c r="W1376" s="21">
        <v>0.74070000000000003</v>
      </c>
      <c r="X1376" s="21" t="s">
        <v>2015</v>
      </c>
      <c r="Y1376" s="21" t="s">
        <v>2342</v>
      </c>
      <c r="Z1376" s="21" t="s">
        <v>2342</v>
      </c>
      <c r="AA1376" s="21" t="s">
        <v>2342</v>
      </c>
      <c r="AB1376" s="21" t="s">
        <v>2342</v>
      </c>
      <c r="AC1376" s="21" t="s">
        <v>2342</v>
      </c>
      <c r="AD1376" s="21" t="s">
        <v>2342</v>
      </c>
      <c r="AE1376" s="21" t="s">
        <v>2342</v>
      </c>
      <c r="AF1376" s="21" t="s">
        <v>2015</v>
      </c>
      <c r="AG1376" s="21" t="s">
        <v>2015</v>
      </c>
      <c r="AH1376" s="21" t="s">
        <v>2015</v>
      </c>
      <c r="AI1376" s="21" t="s">
        <v>2015</v>
      </c>
      <c r="AJ1376" s="21" t="s">
        <v>2015</v>
      </c>
      <c r="AK1376" s="21" t="s">
        <v>2015</v>
      </c>
      <c r="AL1376" s="21" t="s">
        <v>4802</v>
      </c>
    </row>
    <row r="1377" spans="1:38" ht="15" customHeight="1">
      <c r="A1377" s="21">
        <v>159941</v>
      </c>
      <c r="B1377" s="21">
        <v>662940</v>
      </c>
      <c r="C1377" s="21" t="s">
        <v>139</v>
      </c>
      <c r="D1377" s="21" t="s">
        <v>2127</v>
      </c>
      <c r="E1377" s="21" t="s">
        <v>6</v>
      </c>
      <c r="F1377" s="21" t="s">
        <v>4867</v>
      </c>
      <c r="G1377" s="21" t="s">
        <v>2340</v>
      </c>
      <c r="H1377" s="21" t="s">
        <v>2341</v>
      </c>
      <c r="I1377" s="21" t="s">
        <v>2015</v>
      </c>
      <c r="J1377" s="21" t="s">
        <v>2342</v>
      </c>
      <c r="K1377" s="21" t="s">
        <v>975</v>
      </c>
      <c r="L1377" s="21" t="s">
        <v>3282</v>
      </c>
      <c r="M1377" s="21"/>
      <c r="N1377" s="21" t="s">
        <v>3017</v>
      </c>
      <c r="O1377" s="21" t="s">
        <v>2345</v>
      </c>
      <c r="P1377" s="21" t="s">
        <v>3276</v>
      </c>
      <c r="Q1377" s="21">
        <v>1297</v>
      </c>
      <c r="R1377" s="21">
        <v>0</v>
      </c>
      <c r="S1377" s="21">
        <v>839</v>
      </c>
      <c r="T1377" s="21">
        <v>2136</v>
      </c>
      <c r="U1377" s="21">
        <v>0.60719999999999996</v>
      </c>
      <c r="V1377" s="21">
        <v>0</v>
      </c>
      <c r="W1377" s="21">
        <v>0.60719999999999996</v>
      </c>
      <c r="X1377" s="21" t="s">
        <v>2015</v>
      </c>
      <c r="Y1377" s="21" t="s">
        <v>2015</v>
      </c>
      <c r="Z1377" s="21" t="s">
        <v>2015</v>
      </c>
      <c r="AA1377" s="21" t="s">
        <v>2015</v>
      </c>
      <c r="AB1377" s="21" t="s">
        <v>2015</v>
      </c>
      <c r="AC1377" s="21" t="s">
        <v>2015</v>
      </c>
      <c r="AD1377" s="21" t="s">
        <v>2015</v>
      </c>
      <c r="AE1377" s="21" t="s">
        <v>2015</v>
      </c>
      <c r="AF1377" s="21" t="s">
        <v>2015</v>
      </c>
      <c r="AG1377" s="21" t="s">
        <v>2015</v>
      </c>
      <c r="AH1377" s="21" t="s">
        <v>2342</v>
      </c>
      <c r="AI1377" s="21" t="s">
        <v>2342</v>
      </c>
      <c r="AJ1377" s="21" t="s">
        <v>2342</v>
      </c>
      <c r="AK1377" s="21" t="s">
        <v>2342</v>
      </c>
      <c r="AL1377" s="21" t="s">
        <v>4802</v>
      </c>
    </row>
    <row r="1378" spans="1:38" ht="15" customHeight="1">
      <c r="A1378" s="21">
        <v>159928</v>
      </c>
      <c r="B1378" s="21">
        <v>662943</v>
      </c>
      <c r="C1378" s="21" t="s">
        <v>127</v>
      </c>
      <c r="D1378" s="21" t="s">
        <v>2115</v>
      </c>
      <c r="E1378" s="21" t="s">
        <v>6</v>
      </c>
      <c r="F1378" s="21" t="s">
        <v>4883</v>
      </c>
      <c r="G1378" s="21" t="s">
        <v>2340</v>
      </c>
      <c r="H1378" s="21" t="s">
        <v>2341</v>
      </c>
      <c r="I1378" s="21" t="s">
        <v>2015</v>
      </c>
      <c r="J1378" s="21" t="s">
        <v>2342</v>
      </c>
      <c r="K1378" s="21" t="s">
        <v>895</v>
      </c>
      <c r="L1378" s="21" t="s">
        <v>3160</v>
      </c>
      <c r="M1378" s="21"/>
      <c r="N1378" s="21" t="s">
        <v>3161</v>
      </c>
      <c r="O1378" s="21" t="s">
        <v>2345</v>
      </c>
      <c r="P1378" s="21" t="s">
        <v>3162</v>
      </c>
      <c r="Q1378" s="21">
        <v>122</v>
      </c>
      <c r="R1378" s="21">
        <v>0</v>
      </c>
      <c r="S1378" s="21">
        <v>283</v>
      </c>
      <c r="T1378" s="21">
        <v>405</v>
      </c>
      <c r="U1378" s="21">
        <v>0.30120000000000002</v>
      </c>
      <c r="V1378" s="21">
        <v>0</v>
      </c>
      <c r="W1378" s="21">
        <v>0.30120000000000002</v>
      </c>
      <c r="X1378" s="21" t="s">
        <v>2015</v>
      </c>
      <c r="Y1378" s="21" t="s">
        <v>2015</v>
      </c>
      <c r="Z1378" s="21" t="s">
        <v>2015</v>
      </c>
      <c r="AA1378" s="21" t="s">
        <v>2015</v>
      </c>
      <c r="AB1378" s="21" t="s">
        <v>2015</v>
      </c>
      <c r="AC1378" s="21" t="s">
        <v>2015</v>
      </c>
      <c r="AD1378" s="21" t="s">
        <v>2015</v>
      </c>
      <c r="AE1378" s="21" t="s">
        <v>2015</v>
      </c>
      <c r="AF1378" s="21" t="s">
        <v>2015</v>
      </c>
      <c r="AG1378" s="21" t="s">
        <v>2015</v>
      </c>
      <c r="AH1378" s="21" t="s">
        <v>2342</v>
      </c>
      <c r="AI1378" s="21" t="s">
        <v>2342</v>
      </c>
      <c r="AJ1378" s="21" t="s">
        <v>2342</v>
      </c>
      <c r="AK1378" s="21" t="s">
        <v>2342</v>
      </c>
      <c r="AL1378" s="21" t="s">
        <v>4802</v>
      </c>
    </row>
    <row r="1379" spans="1:38" ht="15" customHeight="1">
      <c r="A1379" s="21">
        <v>159244</v>
      </c>
      <c r="B1379" s="21">
        <v>662947</v>
      </c>
      <c r="C1379" s="21" t="s">
        <v>97</v>
      </c>
      <c r="D1379" s="21" t="s">
        <v>2084</v>
      </c>
      <c r="E1379" s="21" t="s">
        <v>14</v>
      </c>
      <c r="F1379" s="21" t="s">
        <v>4867</v>
      </c>
      <c r="G1379" s="21" t="s">
        <v>2340</v>
      </c>
      <c r="H1379" s="21" t="s">
        <v>2341</v>
      </c>
      <c r="I1379" s="21" t="s">
        <v>2015</v>
      </c>
      <c r="J1379" s="21" t="s">
        <v>2342</v>
      </c>
      <c r="K1379" s="21" t="s">
        <v>5012</v>
      </c>
      <c r="L1379" s="21" t="s">
        <v>2833</v>
      </c>
      <c r="M1379" s="21"/>
      <c r="N1379" s="21" t="s">
        <v>2797</v>
      </c>
      <c r="O1379" s="21" t="s">
        <v>2345</v>
      </c>
      <c r="P1379" s="21" t="s">
        <v>2798</v>
      </c>
      <c r="Q1379" s="21">
        <v>353</v>
      </c>
      <c r="R1379" s="21">
        <v>0</v>
      </c>
      <c r="S1379" s="21">
        <v>123</v>
      </c>
      <c r="T1379" s="21">
        <v>476</v>
      </c>
      <c r="U1379" s="21">
        <v>0.74160000000000004</v>
      </c>
      <c r="V1379" s="21">
        <v>0</v>
      </c>
      <c r="W1379" s="21">
        <v>0.74160000000000004</v>
      </c>
      <c r="X1379" s="21" t="s">
        <v>2015</v>
      </c>
      <c r="Y1379" s="21" t="s">
        <v>2342</v>
      </c>
      <c r="Z1379" s="21" t="s">
        <v>2342</v>
      </c>
      <c r="AA1379" s="21" t="s">
        <v>2342</v>
      </c>
      <c r="AB1379" s="21" t="s">
        <v>2342</v>
      </c>
      <c r="AC1379" s="21" t="s">
        <v>2342</v>
      </c>
      <c r="AD1379" s="21" t="s">
        <v>2342</v>
      </c>
      <c r="AE1379" s="21" t="s">
        <v>2342</v>
      </c>
      <c r="AF1379" s="21" t="s">
        <v>2015</v>
      </c>
      <c r="AG1379" s="21" t="s">
        <v>2015</v>
      </c>
      <c r="AH1379" s="21" t="s">
        <v>2015</v>
      </c>
      <c r="AI1379" s="21" t="s">
        <v>2015</v>
      </c>
      <c r="AJ1379" s="21" t="s">
        <v>2015</v>
      </c>
      <c r="AK1379" s="21" t="s">
        <v>2015</v>
      </c>
      <c r="AL1379" s="21" t="s">
        <v>4802</v>
      </c>
    </row>
    <row r="1380" spans="1:38" ht="15" customHeight="1">
      <c r="A1380" s="21">
        <v>159961</v>
      </c>
      <c r="B1380" s="21">
        <v>662948</v>
      </c>
      <c r="C1380" s="21" t="s">
        <v>106</v>
      </c>
      <c r="D1380" s="21" t="s">
        <v>2093</v>
      </c>
      <c r="E1380" s="21" t="s">
        <v>24</v>
      </c>
      <c r="F1380" s="21" t="s">
        <v>4873</v>
      </c>
      <c r="G1380" s="21" t="s">
        <v>2340</v>
      </c>
      <c r="H1380" s="21" t="s">
        <v>2341</v>
      </c>
      <c r="I1380" s="21" t="s">
        <v>2015</v>
      </c>
      <c r="J1380" s="21" t="s">
        <v>2342</v>
      </c>
      <c r="K1380" s="21" t="s">
        <v>4816</v>
      </c>
      <c r="L1380" s="21" t="s">
        <v>5024</v>
      </c>
      <c r="M1380" s="21"/>
      <c r="N1380" s="21" t="s">
        <v>2810</v>
      </c>
      <c r="O1380" s="21" t="s">
        <v>2345</v>
      </c>
      <c r="P1380" s="21" t="s">
        <v>2811</v>
      </c>
      <c r="Q1380" s="21">
        <v>75</v>
      </c>
      <c r="R1380" s="21">
        <v>0</v>
      </c>
      <c r="S1380" s="21">
        <v>0</v>
      </c>
      <c r="T1380" s="21">
        <v>75</v>
      </c>
      <c r="U1380" s="21">
        <v>1</v>
      </c>
      <c r="V1380" s="21">
        <v>0</v>
      </c>
      <c r="W1380" s="21">
        <v>1</v>
      </c>
      <c r="X1380" s="21" t="s">
        <v>2342</v>
      </c>
      <c r="Y1380" s="21" t="s">
        <v>2015</v>
      </c>
      <c r="Z1380" s="21" t="s">
        <v>2015</v>
      </c>
      <c r="AA1380" s="21" t="s">
        <v>2015</v>
      </c>
      <c r="AB1380" s="21" t="s">
        <v>2015</v>
      </c>
      <c r="AC1380" s="21" t="s">
        <v>2015</v>
      </c>
      <c r="AD1380" s="21" t="s">
        <v>2015</v>
      </c>
      <c r="AE1380" s="21" t="s">
        <v>2015</v>
      </c>
      <c r="AF1380" s="21" t="s">
        <v>2015</v>
      </c>
      <c r="AG1380" s="21" t="s">
        <v>2015</v>
      </c>
      <c r="AH1380" s="21" t="s">
        <v>2015</v>
      </c>
      <c r="AI1380" s="21" t="s">
        <v>2015</v>
      </c>
      <c r="AJ1380" s="21" t="s">
        <v>2015</v>
      </c>
      <c r="AK1380" s="21" t="s">
        <v>2015</v>
      </c>
      <c r="AL1380" s="21" t="s">
        <v>4802</v>
      </c>
    </row>
    <row r="1381" spans="1:38" ht="15" customHeight="1">
      <c r="A1381" s="21">
        <v>159879</v>
      </c>
      <c r="B1381" s="21">
        <v>662950</v>
      </c>
      <c r="C1381" s="21" t="s">
        <v>293</v>
      </c>
      <c r="D1381" s="21" t="s">
        <v>2282</v>
      </c>
      <c r="E1381" s="21" t="s">
        <v>10</v>
      </c>
      <c r="F1381" s="21" t="s">
        <v>4864</v>
      </c>
      <c r="G1381" s="21" t="s">
        <v>2340</v>
      </c>
      <c r="H1381" s="21" t="s">
        <v>2341</v>
      </c>
      <c r="I1381" s="21" t="s">
        <v>2015</v>
      </c>
      <c r="J1381" s="21" t="s">
        <v>2342</v>
      </c>
      <c r="K1381" s="21" t="s">
        <v>1896</v>
      </c>
      <c r="L1381" s="21" t="s">
        <v>4492</v>
      </c>
      <c r="M1381" s="21"/>
      <c r="N1381" s="21" t="s">
        <v>2421</v>
      </c>
      <c r="O1381" s="21" t="s">
        <v>2345</v>
      </c>
      <c r="P1381" s="21" t="s">
        <v>2980</v>
      </c>
      <c r="Q1381" s="21">
        <v>262</v>
      </c>
      <c r="R1381" s="21">
        <v>0</v>
      </c>
      <c r="S1381" s="21">
        <v>474</v>
      </c>
      <c r="T1381" s="21">
        <v>736</v>
      </c>
      <c r="U1381" s="21">
        <v>0.35599999999999998</v>
      </c>
      <c r="V1381" s="21">
        <v>0</v>
      </c>
      <c r="W1381" s="21">
        <v>0.35599999999999998</v>
      </c>
      <c r="X1381" s="21" t="s">
        <v>2015</v>
      </c>
      <c r="Y1381" s="21" t="s">
        <v>2015</v>
      </c>
      <c r="Z1381" s="21" t="s">
        <v>2015</v>
      </c>
      <c r="AA1381" s="21" t="s">
        <v>2015</v>
      </c>
      <c r="AB1381" s="21" t="s">
        <v>2015</v>
      </c>
      <c r="AC1381" s="21" t="s">
        <v>2015</v>
      </c>
      <c r="AD1381" s="21" t="s">
        <v>2015</v>
      </c>
      <c r="AE1381" s="21" t="s">
        <v>2342</v>
      </c>
      <c r="AF1381" s="21" t="s">
        <v>2342</v>
      </c>
      <c r="AG1381" s="21" t="s">
        <v>2342</v>
      </c>
      <c r="AH1381" s="21" t="s">
        <v>2015</v>
      </c>
      <c r="AI1381" s="21" t="s">
        <v>2015</v>
      </c>
      <c r="AJ1381" s="21" t="s">
        <v>2015</v>
      </c>
      <c r="AK1381" s="21" t="s">
        <v>2015</v>
      </c>
      <c r="AL1381" s="21" t="s">
        <v>4802</v>
      </c>
    </row>
    <row r="1382" spans="1:38" ht="15" customHeight="1">
      <c r="A1382" s="21">
        <v>159401</v>
      </c>
      <c r="B1382" s="21">
        <v>662984</v>
      </c>
      <c r="C1382" s="21" t="s">
        <v>242</v>
      </c>
      <c r="D1382" s="21" t="s">
        <v>2230</v>
      </c>
      <c r="E1382" s="21" t="s">
        <v>8</v>
      </c>
      <c r="F1382" s="21" t="s">
        <v>4865</v>
      </c>
      <c r="G1382" s="21" t="s">
        <v>2340</v>
      </c>
      <c r="H1382" s="21" t="s">
        <v>2341</v>
      </c>
      <c r="I1382" s="21" t="s">
        <v>2015</v>
      </c>
      <c r="J1382" s="21" t="s">
        <v>2342</v>
      </c>
      <c r="K1382" s="21" t="s">
        <v>1493</v>
      </c>
      <c r="L1382" s="21" t="s">
        <v>3957</v>
      </c>
      <c r="M1382" s="21"/>
      <c r="N1382" s="21" t="s">
        <v>3958</v>
      </c>
      <c r="O1382" s="21" t="s">
        <v>2345</v>
      </c>
      <c r="P1382" s="21" t="s">
        <v>3956</v>
      </c>
      <c r="Q1382" s="21">
        <v>30</v>
      </c>
      <c r="R1382" s="21">
        <v>11</v>
      </c>
      <c r="S1382" s="21">
        <v>54</v>
      </c>
      <c r="T1382" s="21">
        <v>95</v>
      </c>
      <c r="U1382" s="21">
        <v>0.31580000000000003</v>
      </c>
      <c r="V1382" s="21">
        <v>0.1158</v>
      </c>
      <c r="W1382" s="21">
        <v>0.43159999999999998</v>
      </c>
      <c r="X1382" s="21" t="s">
        <v>2015</v>
      </c>
      <c r="Y1382" s="21" t="s">
        <v>2342</v>
      </c>
      <c r="Z1382" s="21" t="s">
        <v>2342</v>
      </c>
      <c r="AA1382" s="21" t="s">
        <v>2342</v>
      </c>
      <c r="AB1382" s="21" t="s">
        <v>2342</v>
      </c>
      <c r="AC1382" s="21" t="s">
        <v>2342</v>
      </c>
      <c r="AD1382" s="21" t="s">
        <v>2342</v>
      </c>
      <c r="AE1382" s="21" t="s">
        <v>2342</v>
      </c>
      <c r="AF1382" s="21" t="s">
        <v>2342</v>
      </c>
      <c r="AG1382" s="21" t="s">
        <v>2342</v>
      </c>
      <c r="AH1382" s="21" t="s">
        <v>2342</v>
      </c>
      <c r="AI1382" s="21" t="s">
        <v>2342</v>
      </c>
      <c r="AJ1382" s="21" t="s">
        <v>2342</v>
      </c>
      <c r="AK1382" s="21" t="s">
        <v>2342</v>
      </c>
      <c r="AL1382" s="21" t="s">
        <v>4803</v>
      </c>
    </row>
    <row r="1383" spans="1:38" ht="15" customHeight="1">
      <c r="A1383" s="21">
        <v>159558</v>
      </c>
      <c r="B1383" s="21">
        <v>662989</v>
      </c>
      <c r="C1383" s="21" t="s">
        <v>309</v>
      </c>
      <c r="D1383" s="21" t="s">
        <v>2298</v>
      </c>
      <c r="E1383" s="21" t="s">
        <v>12</v>
      </c>
      <c r="F1383" s="21" t="s">
        <v>4867</v>
      </c>
      <c r="G1383" s="21" t="s">
        <v>2340</v>
      </c>
      <c r="H1383" s="21" t="s">
        <v>2341</v>
      </c>
      <c r="I1383" s="21" t="s">
        <v>2015</v>
      </c>
      <c r="J1383" s="21" t="s">
        <v>2342</v>
      </c>
      <c r="K1383" s="21" t="s">
        <v>1969</v>
      </c>
      <c r="L1383" s="21" t="s">
        <v>4583</v>
      </c>
      <c r="M1383" s="21"/>
      <c r="N1383" s="21" t="s">
        <v>4580</v>
      </c>
      <c r="O1383" s="21" t="s">
        <v>2345</v>
      </c>
      <c r="P1383" s="21" t="s">
        <v>4581</v>
      </c>
      <c r="Q1383" s="21">
        <v>244</v>
      </c>
      <c r="R1383" s="21">
        <v>101</v>
      </c>
      <c r="S1383" s="21">
        <v>714</v>
      </c>
      <c r="T1383" s="21">
        <v>1059</v>
      </c>
      <c r="U1383" s="21">
        <v>0.23039999999999999</v>
      </c>
      <c r="V1383" s="21">
        <v>9.5399999999999999E-2</v>
      </c>
      <c r="W1383" s="21">
        <v>0.32579999999999998</v>
      </c>
      <c r="X1383" s="21" t="s">
        <v>2015</v>
      </c>
      <c r="Y1383" s="21" t="s">
        <v>2015</v>
      </c>
      <c r="Z1383" s="21" t="s">
        <v>2015</v>
      </c>
      <c r="AA1383" s="21" t="s">
        <v>2015</v>
      </c>
      <c r="AB1383" s="21" t="s">
        <v>2015</v>
      </c>
      <c r="AC1383" s="21" t="s">
        <v>2015</v>
      </c>
      <c r="AD1383" s="21" t="s">
        <v>2015</v>
      </c>
      <c r="AE1383" s="21" t="s">
        <v>2342</v>
      </c>
      <c r="AF1383" s="21" t="s">
        <v>2342</v>
      </c>
      <c r="AG1383" s="21" t="s">
        <v>2342</v>
      </c>
      <c r="AH1383" s="21" t="s">
        <v>2015</v>
      </c>
      <c r="AI1383" s="21" t="s">
        <v>2015</v>
      </c>
      <c r="AJ1383" s="21" t="s">
        <v>2015</v>
      </c>
      <c r="AK1383" s="21" t="s">
        <v>2015</v>
      </c>
      <c r="AL1383" s="21" t="s">
        <v>4803</v>
      </c>
    </row>
    <row r="1384" spans="1:38" ht="15" customHeight="1">
      <c r="A1384" s="21">
        <v>159306</v>
      </c>
      <c r="B1384" s="21">
        <v>662991</v>
      </c>
      <c r="C1384" s="21" t="s">
        <v>238</v>
      </c>
      <c r="D1384" s="21" t="s">
        <v>2226</v>
      </c>
      <c r="E1384" s="21" t="s">
        <v>26</v>
      </c>
      <c r="F1384" s="21" t="s">
        <v>4865</v>
      </c>
      <c r="G1384" s="21" t="s">
        <v>2340</v>
      </c>
      <c r="H1384" s="21" t="s">
        <v>2341</v>
      </c>
      <c r="I1384" s="21" t="s">
        <v>2015</v>
      </c>
      <c r="J1384" s="21" t="s">
        <v>2342</v>
      </c>
      <c r="K1384" s="21" t="s">
        <v>1469</v>
      </c>
      <c r="L1384" s="21" t="s">
        <v>5224</v>
      </c>
      <c r="M1384" s="21"/>
      <c r="N1384" s="21" t="s">
        <v>3928</v>
      </c>
      <c r="O1384" s="21" t="s">
        <v>2345</v>
      </c>
      <c r="P1384" s="21" t="s">
        <v>3929</v>
      </c>
      <c r="Q1384" s="21">
        <v>44</v>
      </c>
      <c r="R1384" s="21">
        <v>0</v>
      </c>
      <c r="S1384" s="21">
        <v>10</v>
      </c>
      <c r="T1384" s="21">
        <v>54</v>
      </c>
      <c r="U1384" s="21">
        <v>0.81479999999999997</v>
      </c>
      <c r="V1384" s="21">
        <v>0</v>
      </c>
      <c r="W1384" s="21">
        <v>0.81479999999999997</v>
      </c>
      <c r="X1384" s="21" t="s">
        <v>2015</v>
      </c>
      <c r="Y1384" s="21" t="s">
        <v>2015</v>
      </c>
      <c r="Z1384" s="21" t="s">
        <v>2015</v>
      </c>
      <c r="AA1384" s="21" t="s">
        <v>2015</v>
      </c>
      <c r="AB1384" s="21" t="s">
        <v>2015</v>
      </c>
      <c r="AC1384" s="21" t="s">
        <v>2015</v>
      </c>
      <c r="AD1384" s="21" t="s">
        <v>2015</v>
      </c>
      <c r="AE1384" s="21" t="s">
        <v>2015</v>
      </c>
      <c r="AF1384" s="21" t="s">
        <v>2342</v>
      </c>
      <c r="AG1384" s="21" t="s">
        <v>2342</v>
      </c>
      <c r="AH1384" s="21" t="s">
        <v>2015</v>
      </c>
      <c r="AI1384" s="21" t="s">
        <v>2015</v>
      </c>
      <c r="AJ1384" s="21" t="s">
        <v>2015</v>
      </c>
      <c r="AK1384" s="21" t="s">
        <v>2015</v>
      </c>
      <c r="AL1384" s="21" t="s">
        <v>4802</v>
      </c>
    </row>
    <row r="1385" spans="1:38" ht="15" customHeight="1">
      <c r="A1385" s="21">
        <v>159880</v>
      </c>
      <c r="B1385" s="21">
        <v>662994</v>
      </c>
      <c r="C1385" s="21" t="s">
        <v>249</v>
      </c>
      <c r="D1385" s="21" t="s">
        <v>2237</v>
      </c>
      <c r="E1385" s="21" t="s">
        <v>6</v>
      </c>
      <c r="F1385" s="21" t="s">
        <v>4883</v>
      </c>
      <c r="G1385" s="21" t="s">
        <v>2340</v>
      </c>
      <c r="H1385" s="21" t="s">
        <v>2341</v>
      </c>
      <c r="I1385" s="21" t="s">
        <v>2015</v>
      </c>
      <c r="J1385" s="21" t="s">
        <v>2342</v>
      </c>
      <c r="K1385" s="21" t="s">
        <v>1602</v>
      </c>
      <c r="L1385" s="21" t="s">
        <v>4078</v>
      </c>
      <c r="M1385" s="21"/>
      <c r="N1385" s="21" t="s">
        <v>2381</v>
      </c>
      <c r="O1385" s="21" t="s">
        <v>2345</v>
      </c>
      <c r="P1385" s="21" t="s">
        <v>4011</v>
      </c>
      <c r="Q1385" s="21">
        <v>27</v>
      </c>
      <c r="R1385" s="21">
        <v>0</v>
      </c>
      <c r="S1385" s="21">
        <v>0</v>
      </c>
      <c r="T1385" s="21">
        <v>27</v>
      </c>
      <c r="U1385" s="21">
        <v>1</v>
      </c>
      <c r="V1385" s="21">
        <v>0</v>
      </c>
      <c r="W1385" s="21">
        <v>1</v>
      </c>
      <c r="X1385" s="21" t="s">
        <v>2015</v>
      </c>
      <c r="Y1385" s="21" t="s">
        <v>2015</v>
      </c>
      <c r="Z1385" s="21" t="s">
        <v>2015</v>
      </c>
      <c r="AA1385" s="21" t="s">
        <v>2015</v>
      </c>
      <c r="AB1385" s="21" t="s">
        <v>2015</v>
      </c>
      <c r="AC1385" s="21" t="s">
        <v>2015</v>
      </c>
      <c r="AD1385" s="21" t="s">
        <v>2015</v>
      </c>
      <c r="AE1385" s="21" t="s">
        <v>2015</v>
      </c>
      <c r="AF1385" s="21" t="s">
        <v>2015</v>
      </c>
      <c r="AG1385" s="21" t="s">
        <v>2015</v>
      </c>
      <c r="AH1385" s="21" t="s">
        <v>2342</v>
      </c>
      <c r="AI1385" s="21" t="s">
        <v>2342</v>
      </c>
      <c r="AJ1385" s="21" t="s">
        <v>2342</v>
      </c>
      <c r="AK1385" s="21" t="s">
        <v>2342</v>
      </c>
      <c r="AL1385" s="21" t="s">
        <v>4802</v>
      </c>
    </row>
    <row r="1386" spans="1:38" ht="15" customHeight="1">
      <c r="A1386" s="21">
        <v>159942</v>
      </c>
      <c r="B1386" s="21">
        <v>663002</v>
      </c>
      <c r="C1386" s="21" t="s">
        <v>48</v>
      </c>
      <c r="D1386" s="21" t="s">
        <v>2035</v>
      </c>
      <c r="E1386" s="21" t="s">
        <v>7</v>
      </c>
      <c r="F1386" s="21" t="s">
        <v>4866</v>
      </c>
      <c r="G1386" s="21" t="s">
        <v>2340</v>
      </c>
      <c r="H1386" s="21" t="s">
        <v>2341</v>
      </c>
      <c r="I1386" s="21" t="s">
        <v>2015</v>
      </c>
      <c r="J1386" s="21" t="s">
        <v>2342</v>
      </c>
      <c r="K1386" s="21" t="s">
        <v>4669</v>
      </c>
      <c r="L1386" s="21" t="s">
        <v>2471</v>
      </c>
      <c r="M1386" s="21"/>
      <c r="N1386" s="21" t="s">
        <v>2384</v>
      </c>
      <c r="O1386" s="21" t="s">
        <v>2345</v>
      </c>
      <c r="P1386" s="21" t="s">
        <v>2465</v>
      </c>
      <c r="Q1386" s="21">
        <v>2</v>
      </c>
      <c r="R1386" s="21">
        <v>0</v>
      </c>
      <c r="S1386" s="21">
        <v>0</v>
      </c>
      <c r="T1386" s="21">
        <v>2</v>
      </c>
      <c r="U1386" s="21">
        <v>1</v>
      </c>
      <c r="V1386" s="21">
        <v>0</v>
      </c>
      <c r="W1386" s="21">
        <v>1</v>
      </c>
      <c r="X1386" s="21" t="s">
        <v>2342</v>
      </c>
      <c r="Y1386" s="21" t="s">
        <v>2015</v>
      </c>
      <c r="Z1386" s="21" t="s">
        <v>2015</v>
      </c>
      <c r="AA1386" s="21" t="s">
        <v>2015</v>
      </c>
      <c r="AB1386" s="21" t="s">
        <v>2015</v>
      </c>
      <c r="AC1386" s="21" t="s">
        <v>2015</v>
      </c>
      <c r="AD1386" s="21" t="s">
        <v>2015</v>
      </c>
      <c r="AE1386" s="21" t="s">
        <v>2015</v>
      </c>
      <c r="AF1386" s="21" t="s">
        <v>2015</v>
      </c>
      <c r="AG1386" s="21" t="s">
        <v>2015</v>
      </c>
      <c r="AH1386" s="21" t="s">
        <v>2015</v>
      </c>
      <c r="AI1386" s="21" t="s">
        <v>2015</v>
      </c>
      <c r="AJ1386" s="21" t="s">
        <v>2015</v>
      </c>
      <c r="AK1386" s="21" t="s">
        <v>2015</v>
      </c>
      <c r="AL1386" s="21" t="s">
        <v>4803</v>
      </c>
    </row>
    <row r="1387" spans="1:38" ht="15" customHeight="1">
      <c r="A1387" s="21">
        <v>159960</v>
      </c>
      <c r="B1387" s="21">
        <v>663012</v>
      </c>
      <c r="C1387" s="21" t="s">
        <v>260</v>
      </c>
      <c r="D1387" s="21" t="s">
        <v>2248</v>
      </c>
      <c r="E1387" s="21" t="s">
        <v>24</v>
      </c>
      <c r="F1387" s="21" t="s">
        <v>4873</v>
      </c>
      <c r="G1387" s="21" t="s">
        <v>2340</v>
      </c>
      <c r="H1387" s="21" t="s">
        <v>2341</v>
      </c>
      <c r="I1387" s="21" t="s">
        <v>2015</v>
      </c>
      <c r="J1387" s="21" t="s">
        <v>2342</v>
      </c>
      <c r="K1387" s="21" t="s">
        <v>1677</v>
      </c>
      <c r="L1387" s="21" t="s">
        <v>4175</v>
      </c>
      <c r="M1387" s="21"/>
      <c r="N1387" s="21" t="s">
        <v>4173</v>
      </c>
      <c r="O1387" s="21" t="s">
        <v>2345</v>
      </c>
      <c r="P1387" s="21" t="s">
        <v>4174</v>
      </c>
      <c r="Q1387" s="21">
        <v>147</v>
      </c>
      <c r="R1387" s="21">
        <v>0</v>
      </c>
      <c r="S1387" s="21">
        <v>1</v>
      </c>
      <c r="T1387" s="21">
        <v>148</v>
      </c>
      <c r="U1387" s="21">
        <v>0.99319999999999997</v>
      </c>
      <c r="V1387" s="21">
        <v>0</v>
      </c>
      <c r="W1387" s="21">
        <v>0.99319999999999997</v>
      </c>
      <c r="X1387" s="21" t="s">
        <v>2015</v>
      </c>
      <c r="Y1387" s="21" t="s">
        <v>2015</v>
      </c>
      <c r="Z1387" s="21" t="s">
        <v>2015</v>
      </c>
      <c r="AA1387" s="21" t="s">
        <v>2015</v>
      </c>
      <c r="AB1387" s="21" t="s">
        <v>2015</v>
      </c>
      <c r="AC1387" s="21" t="s">
        <v>2015</v>
      </c>
      <c r="AD1387" s="21" t="s">
        <v>2015</v>
      </c>
      <c r="AE1387" s="21" t="s">
        <v>2015</v>
      </c>
      <c r="AF1387" s="21" t="s">
        <v>2015</v>
      </c>
      <c r="AG1387" s="21" t="s">
        <v>2015</v>
      </c>
      <c r="AH1387" s="21" t="s">
        <v>2342</v>
      </c>
      <c r="AI1387" s="21" t="s">
        <v>2342</v>
      </c>
      <c r="AJ1387" s="21" t="s">
        <v>2342</v>
      </c>
      <c r="AK1387" s="21" t="s">
        <v>2342</v>
      </c>
      <c r="AL1387" s="21" t="s">
        <v>4802</v>
      </c>
    </row>
    <row r="1388" spans="1:38" ht="15" customHeight="1">
      <c r="A1388" s="21">
        <v>159410</v>
      </c>
      <c r="B1388" s="21">
        <v>663014</v>
      </c>
      <c r="C1388" s="21" t="s">
        <v>3900</v>
      </c>
      <c r="D1388" s="21"/>
      <c r="E1388" s="21" t="s">
        <v>6</v>
      </c>
      <c r="F1388" s="21" t="s">
        <v>4882</v>
      </c>
      <c r="G1388" s="21" t="s">
        <v>2380</v>
      </c>
      <c r="H1388" s="21" t="s">
        <v>2655</v>
      </c>
      <c r="I1388" s="21" t="s">
        <v>2342</v>
      </c>
      <c r="J1388" s="21" t="s">
        <v>2342</v>
      </c>
      <c r="K1388" s="21" t="s">
        <v>3900</v>
      </c>
      <c r="L1388" s="21" t="s">
        <v>5223</v>
      </c>
      <c r="M1388" s="21"/>
      <c r="N1388" s="21" t="s">
        <v>2381</v>
      </c>
      <c r="O1388" s="21" t="s">
        <v>2345</v>
      </c>
      <c r="P1388" s="21" t="s">
        <v>3127</v>
      </c>
      <c r="Q1388" s="21">
        <v>31</v>
      </c>
      <c r="R1388" s="21">
        <v>0</v>
      </c>
      <c r="S1388" s="21">
        <v>0</v>
      </c>
      <c r="T1388" s="21">
        <v>31</v>
      </c>
      <c r="U1388" s="21">
        <v>1</v>
      </c>
      <c r="V1388" s="21">
        <v>0</v>
      </c>
      <c r="W1388" s="21">
        <v>1</v>
      </c>
      <c r="X1388" s="21" t="s">
        <v>2015</v>
      </c>
      <c r="Y1388" s="21" t="s">
        <v>2015</v>
      </c>
      <c r="Z1388" s="21" t="s">
        <v>2015</v>
      </c>
      <c r="AA1388" s="21" t="s">
        <v>2015</v>
      </c>
      <c r="AB1388" s="21" t="s">
        <v>2015</v>
      </c>
      <c r="AC1388" s="21" t="s">
        <v>2015</v>
      </c>
      <c r="AD1388" s="21" t="s">
        <v>2015</v>
      </c>
      <c r="AE1388" s="21" t="s">
        <v>2342</v>
      </c>
      <c r="AF1388" s="21" t="s">
        <v>2342</v>
      </c>
      <c r="AG1388" s="21" t="s">
        <v>2342</v>
      </c>
      <c r="AH1388" s="21" t="s">
        <v>2342</v>
      </c>
      <c r="AI1388" s="21" t="s">
        <v>2342</v>
      </c>
      <c r="AJ1388" s="21" t="s">
        <v>2342</v>
      </c>
      <c r="AK1388" s="21" t="s">
        <v>2342</v>
      </c>
      <c r="AL1388" s="21" t="s">
        <v>4803</v>
      </c>
    </row>
    <row r="1389" spans="1:38" ht="15" customHeight="1">
      <c r="A1389" s="21">
        <v>159938</v>
      </c>
      <c r="B1389" s="21">
        <v>663020</v>
      </c>
      <c r="C1389" s="21" t="s">
        <v>133</v>
      </c>
      <c r="D1389" s="21" t="s">
        <v>2121</v>
      </c>
      <c r="E1389" s="21" t="s">
        <v>6</v>
      </c>
      <c r="F1389" s="21" t="s">
        <v>4867</v>
      </c>
      <c r="G1389" s="21" t="s">
        <v>2340</v>
      </c>
      <c r="H1389" s="21" t="s">
        <v>2341</v>
      </c>
      <c r="I1389" s="21" t="s">
        <v>2015</v>
      </c>
      <c r="J1389" s="21" t="s">
        <v>2342</v>
      </c>
      <c r="K1389" s="21" t="s">
        <v>925</v>
      </c>
      <c r="L1389" s="21" t="s">
        <v>3223</v>
      </c>
      <c r="M1389" s="21"/>
      <c r="N1389" s="21" t="s">
        <v>3224</v>
      </c>
      <c r="O1389" s="21" t="s">
        <v>2345</v>
      </c>
      <c r="P1389" s="21" t="s">
        <v>3200</v>
      </c>
      <c r="Q1389" s="21">
        <v>40</v>
      </c>
      <c r="R1389" s="21">
        <v>19</v>
      </c>
      <c r="S1389" s="21">
        <v>432</v>
      </c>
      <c r="T1389" s="21">
        <v>491</v>
      </c>
      <c r="U1389" s="21">
        <v>8.1500000000000003E-2</v>
      </c>
      <c r="V1389" s="21">
        <v>3.8699999999999998E-2</v>
      </c>
      <c r="W1389" s="21">
        <v>0.1202</v>
      </c>
      <c r="X1389" s="21" t="s">
        <v>2015</v>
      </c>
      <c r="Y1389" s="21" t="s">
        <v>2342</v>
      </c>
      <c r="Z1389" s="21" t="s">
        <v>2342</v>
      </c>
      <c r="AA1389" s="21" t="s">
        <v>2342</v>
      </c>
      <c r="AB1389" s="21" t="s">
        <v>2342</v>
      </c>
      <c r="AC1389" s="21" t="s">
        <v>2342</v>
      </c>
      <c r="AD1389" s="21" t="s">
        <v>2342</v>
      </c>
      <c r="AE1389" s="21" t="s">
        <v>2015</v>
      </c>
      <c r="AF1389" s="21" t="s">
        <v>2015</v>
      </c>
      <c r="AG1389" s="21" t="s">
        <v>2015</v>
      </c>
      <c r="AH1389" s="21" t="s">
        <v>2015</v>
      </c>
      <c r="AI1389" s="21" t="s">
        <v>2015</v>
      </c>
      <c r="AJ1389" s="21" t="s">
        <v>2015</v>
      </c>
      <c r="AK1389" s="21" t="s">
        <v>2015</v>
      </c>
      <c r="AL1389" s="21" t="s">
        <v>4803</v>
      </c>
    </row>
    <row r="1390" spans="1:38" ht="15" customHeight="1">
      <c r="A1390" s="21">
        <v>159379</v>
      </c>
      <c r="B1390" s="21">
        <v>663051</v>
      </c>
      <c r="C1390" s="21" t="s">
        <v>248</v>
      </c>
      <c r="D1390" s="21" t="s">
        <v>2236</v>
      </c>
      <c r="E1390" s="21" t="s">
        <v>35</v>
      </c>
      <c r="F1390" s="21" t="s">
        <v>4866</v>
      </c>
      <c r="G1390" s="21" t="s">
        <v>2340</v>
      </c>
      <c r="H1390" s="21" t="s">
        <v>2341</v>
      </c>
      <c r="I1390" s="21" t="s">
        <v>2015</v>
      </c>
      <c r="J1390" s="21" t="s">
        <v>2342</v>
      </c>
      <c r="K1390" s="21" t="s">
        <v>1518</v>
      </c>
      <c r="L1390" s="21" t="s">
        <v>3988</v>
      </c>
      <c r="M1390" s="21"/>
      <c r="N1390" s="21" t="s">
        <v>3986</v>
      </c>
      <c r="O1390" s="21" t="s">
        <v>2345</v>
      </c>
      <c r="P1390" s="21" t="s">
        <v>3987</v>
      </c>
      <c r="Q1390" s="21">
        <v>7</v>
      </c>
      <c r="R1390" s="21">
        <v>4</v>
      </c>
      <c r="S1390" s="21">
        <v>27</v>
      </c>
      <c r="T1390" s="21">
        <v>38</v>
      </c>
      <c r="U1390" s="21">
        <v>0.1842</v>
      </c>
      <c r="V1390" s="21">
        <v>0.1053</v>
      </c>
      <c r="W1390" s="21">
        <v>0.28949999999999998</v>
      </c>
      <c r="X1390" s="21" t="s">
        <v>2015</v>
      </c>
      <c r="Y1390" s="21" t="s">
        <v>2342</v>
      </c>
      <c r="Z1390" s="21" t="s">
        <v>2342</v>
      </c>
      <c r="AA1390" s="21" t="s">
        <v>2342</v>
      </c>
      <c r="AB1390" s="21" t="s">
        <v>2342</v>
      </c>
      <c r="AC1390" s="21" t="s">
        <v>2342</v>
      </c>
      <c r="AD1390" s="21" t="s">
        <v>2342</v>
      </c>
      <c r="AE1390" s="21" t="s">
        <v>2342</v>
      </c>
      <c r="AF1390" s="21" t="s">
        <v>2342</v>
      </c>
      <c r="AG1390" s="21" t="s">
        <v>2342</v>
      </c>
      <c r="AH1390" s="21" t="s">
        <v>2342</v>
      </c>
      <c r="AI1390" s="21" t="s">
        <v>2342</v>
      </c>
      <c r="AJ1390" s="21" t="s">
        <v>2342</v>
      </c>
      <c r="AK1390" s="21" t="s">
        <v>2342</v>
      </c>
      <c r="AL1390" s="21" t="s">
        <v>4803</v>
      </c>
    </row>
    <row r="1391" spans="1:38" ht="15" customHeight="1">
      <c r="A1391" s="21">
        <v>159327</v>
      </c>
      <c r="B1391" s="21">
        <v>663064</v>
      </c>
      <c r="C1391" s="21" t="s">
        <v>263</v>
      </c>
      <c r="D1391" s="21" t="s">
        <v>2251</v>
      </c>
      <c r="E1391" s="21" t="s">
        <v>25</v>
      </c>
      <c r="F1391" s="21" t="s">
        <v>4866</v>
      </c>
      <c r="G1391" s="21" t="s">
        <v>2340</v>
      </c>
      <c r="H1391" s="21" t="s">
        <v>2341</v>
      </c>
      <c r="I1391" s="21" t="s">
        <v>2015</v>
      </c>
      <c r="J1391" s="21" t="s">
        <v>2342</v>
      </c>
      <c r="K1391" s="21" t="s">
        <v>1695</v>
      </c>
      <c r="L1391" s="21" t="s">
        <v>5557</v>
      </c>
      <c r="M1391" s="21" t="s">
        <v>5558</v>
      </c>
      <c r="N1391" s="21" t="s">
        <v>4186</v>
      </c>
      <c r="O1391" s="21" t="s">
        <v>2345</v>
      </c>
      <c r="P1391" s="21" t="s">
        <v>4187</v>
      </c>
      <c r="Q1391" s="21">
        <v>32</v>
      </c>
      <c r="R1391" s="21">
        <v>0</v>
      </c>
      <c r="S1391" s="21">
        <v>6</v>
      </c>
      <c r="T1391" s="21">
        <v>38</v>
      </c>
      <c r="U1391" s="21">
        <v>0.84209999999999996</v>
      </c>
      <c r="V1391" s="21">
        <v>0</v>
      </c>
      <c r="W1391" s="21">
        <v>0.84209999999999996</v>
      </c>
      <c r="X1391" s="21" t="s">
        <v>2015</v>
      </c>
      <c r="Y1391" s="21" t="s">
        <v>2015</v>
      </c>
      <c r="Z1391" s="21" t="s">
        <v>2015</v>
      </c>
      <c r="AA1391" s="21" t="s">
        <v>2015</v>
      </c>
      <c r="AB1391" s="21" t="s">
        <v>2015</v>
      </c>
      <c r="AC1391" s="21" t="s">
        <v>2015</v>
      </c>
      <c r="AD1391" s="21" t="s">
        <v>2015</v>
      </c>
      <c r="AE1391" s="21" t="s">
        <v>2015</v>
      </c>
      <c r="AF1391" s="21" t="s">
        <v>2015</v>
      </c>
      <c r="AG1391" s="21" t="s">
        <v>2015</v>
      </c>
      <c r="AH1391" s="21" t="s">
        <v>2342</v>
      </c>
      <c r="AI1391" s="21" t="s">
        <v>2342</v>
      </c>
      <c r="AJ1391" s="21" t="s">
        <v>2342</v>
      </c>
      <c r="AK1391" s="21" t="s">
        <v>2342</v>
      </c>
      <c r="AL1391" s="21" t="s">
        <v>4802</v>
      </c>
    </row>
    <row r="1392" spans="1:38" ht="15" customHeight="1">
      <c r="A1392" s="21">
        <v>159972</v>
      </c>
      <c r="B1392" s="21">
        <v>663076</v>
      </c>
      <c r="C1392" s="21" t="s">
        <v>165</v>
      </c>
      <c r="D1392" s="21" t="s">
        <v>2153</v>
      </c>
      <c r="E1392" s="21" t="s">
        <v>4</v>
      </c>
      <c r="F1392" s="21" t="s">
        <v>4866</v>
      </c>
      <c r="G1392" s="21" t="s">
        <v>2340</v>
      </c>
      <c r="H1392" s="21" t="s">
        <v>2341</v>
      </c>
      <c r="I1392" s="21" t="s">
        <v>2015</v>
      </c>
      <c r="J1392" s="21" t="s">
        <v>2342</v>
      </c>
      <c r="K1392" s="21" t="s">
        <v>1108</v>
      </c>
      <c r="L1392" s="21" t="s">
        <v>3448</v>
      </c>
      <c r="M1392" s="21"/>
      <c r="N1392" s="21" t="s">
        <v>3393</v>
      </c>
      <c r="O1392" s="21" t="s">
        <v>2345</v>
      </c>
      <c r="P1392" s="21" t="s">
        <v>3394</v>
      </c>
      <c r="Q1392" s="21">
        <v>50</v>
      </c>
      <c r="R1392" s="21">
        <v>0</v>
      </c>
      <c r="S1392" s="21">
        <v>89</v>
      </c>
      <c r="T1392" s="21">
        <v>139</v>
      </c>
      <c r="U1392" s="21">
        <v>0.35970000000000002</v>
      </c>
      <c r="V1392" s="21">
        <v>0</v>
      </c>
      <c r="W1392" s="21">
        <v>0.35970000000000002</v>
      </c>
      <c r="X1392" s="21" t="s">
        <v>2015</v>
      </c>
      <c r="Y1392" s="21" t="s">
        <v>2342</v>
      </c>
      <c r="Z1392" s="21" t="s">
        <v>2342</v>
      </c>
      <c r="AA1392" s="21" t="s">
        <v>2342</v>
      </c>
      <c r="AB1392" s="21" t="s">
        <v>2342</v>
      </c>
      <c r="AC1392" s="21" t="s">
        <v>2342</v>
      </c>
      <c r="AD1392" s="21" t="s">
        <v>2342</v>
      </c>
      <c r="AE1392" s="21" t="s">
        <v>2015</v>
      </c>
      <c r="AF1392" s="21" t="s">
        <v>2015</v>
      </c>
      <c r="AG1392" s="21" t="s">
        <v>2015</v>
      </c>
      <c r="AH1392" s="21" t="s">
        <v>2015</v>
      </c>
      <c r="AI1392" s="21" t="s">
        <v>2015</v>
      </c>
      <c r="AJ1392" s="21" t="s">
        <v>2015</v>
      </c>
      <c r="AK1392" s="21" t="s">
        <v>2015</v>
      </c>
      <c r="AL1392" s="21" t="s">
        <v>4802</v>
      </c>
    </row>
    <row r="1393" spans="1:38" ht="15" customHeight="1">
      <c r="A1393" s="21">
        <v>159392</v>
      </c>
      <c r="B1393" s="21">
        <v>663088</v>
      </c>
      <c r="C1393" s="21" t="s">
        <v>140</v>
      </c>
      <c r="D1393" s="21" t="s">
        <v>2128</v>
      </c>
      <c r="E1393" s="21" t="s">
        <v>20</v>
      </c>
      <c r="F1393" s="21" t="s">
        <v>4865</v>
      </c>
      <c r="G1393" s="21" t="s">
        <v>2340</v>
      </c>
      <c r="H1393" s="21" t="s">
        <v>2341</v>
      </c>
      <c r="I1393" s="21" t="s">
        <v>2015</v>
      </c>
      <c r="J1393" s="21" t="s">
        <v>2342</v>
      </c>
      <c r="K1393" s="21" t="s">
        <v>5464</v>
      </c>
      <c r="L1393" s="21" t="s">
        <v>3307</v>
      </c>
      <c r="M1393" s="21" t="s">
        <v>3311</v>
      </c>
      <c r="N1393" s="21" t="s">
        <v>3309</v>
      </c>
      <c r="O1393" s="21" t="s">
        <v>2345</v>
      </c>
      <c r="P1393" s="21" t="s">
        <v>3310</v>
      </c>
      <c r="Q1393" s="21">
        <v>94</v>
      </c>
      <c r="R1393" s="21">
        <v>11</v>
      </c>
      <c r="S1393" s="21">
        <v>16</v>
      </c>
      <c r="T1393" s="21">
        <v>121</v>
      </c>
      <c r="U1393" s="21">
        <v>0.77690000000000003</v>
      </c>
      <c r="V1393" s="21">
        <v>9.0899999999999995E-2</v>
      </c>
      <c r="W1393" s="21">
        <v>0.86780000000000002</v>
      </c>
      <c r="X1393" s="21" t="s">
        <v>2015</v>
      </c>
      <c r="Y1393" s="21" t="s">
        <v>2015</v>
      </c>
      <c r="Z1393" s="21" t="s">
        <v>2015</v>
      </c>
      <c r="AA1393" s="21" t="s">
        <v>2015</v>
      </c>
      <c r="AB1393" s="21" t="s">
        <v>2015</v>
      </c>
      <c r="AC1393" s="21" t="s">
        <v>2015</v>
      </c>
      <c r="AD1393" s="21" t="s">
        <v>2015</v>
      </c>
      <c r="AE1393" s="21" t="s">
        <v>2015</v>
      </c>
      <c r="AF1393" s="21" t="s">
        <v>2015</v>
      </c>
      <c r="AG1393" s="21" t="s">
        <v>2015</v>
      </c>
      <c r="AH1393" s="21" t="s">
        <v>2342</v>
      </c>
      <c r="AI1393" s="21" t="s">
        <v>2342</v>
      </c>
      <c r="AJ1393" s="21" t="s">
        <v>2342</v>
      </c>
      <c r="AK1393" s="21" t="s">
        <v>2342</v>
      </c>
      <c r="AL1393" s="21" t="s">
        <v>4803</v>
      </c>
    </row>
    <row r="1394" spans="1:38" ht="15" customHeight="1">
      <c r="A1394" s="21">
        <v>160031</v>
      </c>
      <c r="B1394" s="21">
        <v>663099</v>
      </c>
      <c r="C1394" s="21" t="s">
        <v>73</v>
      </c>
      <c r="D1394" s="21" t="s">
        <v>2060</v>
      </c>
      <c r="E1394" s="21" t="s">
        <v>12</v>
      </c>
      <c r="F1394" s="21" t="s">
        <v>4874</v>
      </c>
      <c r="G1394" s="21" t="s">
        <v>2340</v>
      </c>
      <c r="H1394" s="21" t="s">
        <v>2341</v>
      </c>
      <c r="I1394" s="21" t="s">
        <v>2015</v>
      </c>
      <c r="J1394" s="21" t="s">
        <v>2342</v>
      </c>
      <c r="K1394" s="21" t="s">
        <v>593</v>
      </c>
      <c r="L1394" s="21" t="s">
        <v>4990</v>
      </c>
      <c r="M1394" s="21"/>
      <c r="N1394" s="21" t="s">
        <v>2662</v>
      </c>
      <c r="O1394" s="21" t="s">
        <v>2345</v>
      </c>
      <c r="P1394" s="21" t="s">
        <v>2694</v>
      </c>
      <c r="Q1394" s="21">
        <v>511</v>
      </c>
      <c r="R1394" s="21">
        <v>0</v>
      </c>
      <c r="S1394" s="21">
        <v>114</v>
      </c>
      <c r="T1394" s="21">
        <v>625</v>
      </c>
      <c r="U1394" s="21">
        <v>0.81759999999999999</v>
      </c>
      <c r="V1394" s="21">
        <v>0</v>
      </c>
      <c r="W1394" s="21">
        <v>0.81759999999999999</v>
      </c>
      <c r="X1394" s="21" t="s">
        <v>2015</v>
      </c>
      <c r="Y1394" s="21" t="s">
        <v>2015</v>
      </c>
      <c r="Z1394" s="21" t="s">
        <v>2015</v>
      </c>
      <c r="AA1394" s="21" t="s">
        <v>2015</v>
      </c>
      <c r="AB1394" s="21" t="s">
        <v>2015</v>
      </c>
      <c r="AC1394" s="21" t="s">
        <v>2015</v>
      </c>
      <c r="AD1394" s="21" t="s">
        <v>2015</v>
      </c>
      <c r="AE1394" s="21" t="s">
        <v>2342</v>
      </c>
      <c r="AF1394" s="21" t="s">
        <v>2342</v>
      </c>
      <c r="AG1394" s="21" t="s">
        <v>2342</v>
      </c>
      <c r="AH1394" s="21" t="s">
        <v>2015</v>
      </c>
      <c r="AI1394" s="21" t="s">
        <v>2015</v>
      </c>
      <c r="AJ1394" s="21" t="s">
        <v>2015</v>
      </c>
      <c r="AK1394" s="21" t="s">
        <v>2015</v>
      </c>
      <c r="AL1394" s="21" t="s">
        <v>4802</v>
      </c>
    </row>
    <row r="1395" spans="1:38" ht="15" customHeight="1">
      <c r="A1395" s="21">
        <v>160031</v>
      </c>
      <c r="B1395" s="21">
        <v>663100</v>
      </c>
      <c r="C1395" s="21" t="s">
        <v>73</v>
      </c>
      <c r="D1395" s="21" t="s">
        <v>2060</v>
      </c>
      <c r="E1395" s="21" t="s">
        <v>12</v>
      </c>
      <c r="F1395" s="21" t="s">
        <v>4874</v>
      </c>
      <c r="G1395" s="21" t="s">
        <v>2340</v>
      </c>
      <c r="H1395" s="21" t="s">
        <v>2341</v>
      </c>
      <c r="I1395" s="21" t="s">
        <v>2015</v>
      </c>
      <c r="J1395" s="21" t="s">
        <v>2342</v>
      </c>
      <c r="K1395" s="21" t="s">
        <v>600</v>
      </c>
      <c r="L1395" s="21" t="s">
        <v>4990</v>
      </c>
      <c r="M1395" s="21"/>
      <c r="N1395" s="21" t="s">
        <v>2662</v>
      </c>
      <c r="O1395" s="21" t="s">
        <v>2345</v>
      </c>
      <c r="P1395" s="21" t="s">
        <v>2694</v>
      </c>
      <c r="Q1395" s="21">
        <v>335</v>
      </c>
      <c r="R1395" s="21">
        <v>0</v>
      </c>
      <c r="S1395" s="21">
        <v>17</v>
      </c>
      <c r="T1395" s="21">
        <v>352</v>
      </c>
      <c r="U1395" s="21">
        <v>0.95169999999999999</v>
      </c>
      <c r="V1395" s="21">
        <v>0</v>
      </c>
      <c r="W1395" s="21">
        <v>0.95169999999999999</v>
      </c>
      <c r="X1395" s="21" t="s">
        <v>2342</v>
      </c>
      <c r="Y1395" s="21" t="s">
        <v>2342</v>
      </c>
      <c r="Z1395" s="21" t="s">
        <v>2342</v>
      </c>
      <c r="AA1395" s="21" t="s">
        <v>2342</v>
      </c>
      <c r="AB1395" s="21" t="s">
        <v>2342</v>
      </c>
      <c r="AC1395" s="21" t="s">
        <v>2342</v>
      </c>
      <c r="AD1395" s="21" t="s">
        <v>2342</v>
      </c>
      <c r="AE1395" s="21" t="s">
        <v>2015</v>
      </c>
      <c r="AF1395" s="21" t="s">
        <v>2015</v>
      </c>
      <c r="AG1395" s="21" t="s">
        <v>2015</v>
      </c>
      <c r="AH1395" s="21" t="s">
        <v>2015</v>
      </c>
      <c r="AI1395" s="21" t="s">
        <v>2015</v>
      </c>
      <c r="AJ1395" s="21" t="s">
        <v>2015</v>
      </c>
      <c r="AK1395" s="21" t="s">
        <v>2015</v>
      </c>
      <c r="AL1395" s="21" t="s">
        <v>4802</v>
      </c>
    </row>
    <row r="1396" spans="1:38" ht="15" customHeight="1">
      <c r="A1396" s="21">
        <v>159891</v>
      </c>
      <c r="B1396" s="21">
        <v>663101</v>
      </c>
      <c r="C1396" s="21" t="s">
        <v>138</v>
      </c>
      <c r="D1396" s="21" t="s">
        <v>2126</v>
      </c>
      <c r="E1396" s="21" t="s">
        <v>11</v>
      </c>
      <c r="F1396" s="21" t="s">
        <v>4873</v>
      </c>
      <c r="G1396" s="21" t="s">
        <v>2340</v>
      </c>
      <c r="H1396" s="21" t="s">
        <v>2341</v>
      </c>
      <c r="I1396" s="21" t="s">
        <v>2015</v>
      </c>
      <c r="J1396" s="21" t="s">
        <v>2342</v>
      </c>
      <c r="K1396" s="21" t="s">
        <v>960</v>
      </c>
      <c r="L1396" s="21" t="s">
        <v>3263</v>
      </c>
      <c r="M1396" s="21"/>
      <c r="N1396" s="21" t="s">
        <v>3253</v>
      </c>
      <c r="O1396" s="21" t="s">
        <v>2345</v>
      </c>
      <c r="P1396" s="21" t="s">
        <v>3055</v>
      </c>
      <c r="Q1396" s="21">
        <v>399</v>
      </c>
      <c r="R1396" s="21">
        <v>0</v>
      </c>
      <c r="S1396" s="21">
        <v>0</v>
      </c>
      <c r="T1396" s="21">
        <v>399</v>
      </c>
      <c r="U1396" s="21">
        <v>1</v>
      </c>
      <c r="V1396" s="21">
        <v>0</v>
      </c>
      <c r="W1396" s="21">
        <v>1</v>
      </c>
      <c r="X1396" s="21" t="s">
        <v>2015</v>
      </c>
      <c r="Y1396" s="21" t="s">
        <v>2342</v>
      </c>
      <c r="Z1396" s="21" t="s">
        <v>2342</v>
      </c>
      <c r="AA1396" s="21" t="s">
        <v>2342</v>
      </c>
      <c r="AB1396" s="21" t="s">
        <v>2342</v>
      </c>
      <c r="AC1396" s="21" t="s">
        <v>2342</v>
      </c>
      <c r="AD1396" s="21" t="s">
        <v>2342</v>
      </c>
      <c r="AE1396" s="21" t="s">
        <v>2015</v>
      </c>
      <c r="AF1396" s="21" t="s">
        <v>2015</v>
      </c>
      <c r="AG1396" s="21" t="s">
        <v>2015</v>
      </c>
      <c r="AH1396" s="21" t="s">
        <v>2015</v>
      </c>
      <c r="AI1396" s="21" t="s">
        <v>2015</v>
      </c>
      <c r="AJ1396" s="21" t="s">
        <v>2015</v>
      </c>
      <c r="AK1396" s="21" t="s">
        <v>2015</v>
      </c>
      <c r="AL1396" s="21" t="s">
        <v>4802</v>
      </c>
    </row>
    <row r="1397" spans="1:38" ht="15" customHeight="1">
      <c r="A1397" s="21">
        <v>159935</v>
      </c>
      <c r="B1397" s="21">
        <v>663131</v>
      </c>
      <c r="C1397" s="21" t="s">
        <v>44</v>
      </c>
      <c r="D1397" s="21" t="s">
        <v>2031</v>
      </c>
      <c r="E1397" s="21" t="s">
        <v>6</v>
      </c>
      <c r="F1397" s="21" t="s">
        <v>4867</v>
      </c>
      <c r="G1397" s="21" t="s">
        <v>2340</v>
      </c>
      <c r="H1397" s="21" t="s">
        <v>2341</v>
      </c>
      <c r="I1397" s="21" t="s">
        <v>2015</v>
      </c>
      <c r="J1397" s="21" t="s">
        <v>2342</v>
      </c>
      <c r="K1397" s="21" t="s">
        <v>359</v>
      </c>
      <c r="L1397" s="21" t="s">
        <v>4870</v>
      </c>
      <c r="M1397" s="21"/>
      <c r="N1397" s="21" t="s">
        <v>2393</v>
      </c>
      <c r="O1397" s="21" t="s">
        <v>2345</v>
      </c>
      <c r="P1397" s="21" t="s">
        <v>2396</v>
      </c>
      <c r="Q1397" s="21">
        <v>833</v>
      </c>
      <c r="R1397" s="21">
        <v>0</v>
      </c>
      <c r="S1397" s="21">
        <v>0</v>
      </c>
      <c r="T1397" s="21">
        <v>833</v>
      </c>
      <c r="U1397" s="21">
        <v>1</v>
      </c>
      <c r="V1397" s="21">
        <v>0</v>
      </c>
      <c r="W1397" s="21">
        <v>1</v>
      </c>
      <c r="X1397" s="21" t="s">
        <v>2342</v>
      </c>
      <c r="Y1397" s="21" t="s">
        <v>2342</v>
      </c>
      <c r="Z1397" s="21" t="s">
        <v>2342</v>
      </c>
      <c r="AA1397" s="21" t="s">
        <v>2342</v>
      </c>
      <c r="AB1397" s="21" t="s">
        <v>2342</v>
      </c>
      <c r="AC1397" s="21" t="s">
        <v>2342</v>
      </c>
      <c r="AD1397" s="21" t="s">
        <v>2342</v>
      </c>
      <c r="AE1397" s="21" t="s">
        <v>2015</v>
      </c>
      <c r="AF1397" s="21" t="s">
        <v>2015</v>
      </c>
      <c r="AG1397" s="21" t="s">
        <v>2015</v>
      </c>
      <c r="AH1397" s="21" t="s">
        <v>2015</v>
      </c>
      <c r="AI1397" s="21" t="s">
        <v>2015</v>
      </c>
      <c r="AJ1397" s="21" t="s">
        <v>2015</v>
      </c>
      <c r="AK1397" s="21" t="s">
        <v>2015</v>
      </c>
      <c r="AL1397" s="21" t="s">
        <v>4802</v>
      </c>
    </row>
    <row r="1398" spans="1:38" ht="15" customHeight="1">
      <c r="A1398" s="21">
        <v>159935</v>
      </c>
      <c r="B1398" s="21">
        <v>663145</v>
      </c>
      <c r="C1398" s="21" t="s">
        <v>44</v>
      </c>
      <c r="D1398" s="21" t="s">
        <v>2031</v>
      </c>
      <c r="E1398" s="21" t="s">
        <v>6</v>
      </c>
      <c r="F1398" s="21" t="s">
        <v>4867</v>
      </c>
      <c r="G1398" s="21" t="s">
        <v>2340</v>
      </c>
      <c r="H1398" s="21" t="s">
        <v>2341</v>
      </c>
      <c r="I1398" s="21" t="s">
        <v>2015</v>
      </c>
      <c r="J1398" s="21" t="s">
        <v>2342</v>
      </c>
      <c r="K1398" s="21" t="s">
        <v>354</v>
      </c>
      <c r="L1398" s="21" t="s">
        <v>2395</v>
      </c>
      <c r="M1398" s="21"/>
      <c r="N1398" s="21" t="s">
        <v>2393</v>
      </c>
      <c r="O1398" s="21" t="s">
        <v>2345</v>
      </c>
      <c r="P1398" s="21" t="s">
        <v>2396</v>
      </c>
      <c r="Q1398" s="21">
        <v>1316</v>
      </c>
      <c r="R1398" s="21">
        <v>0</v>
      </c>
      <c r="S1398" s="21">
        <v>402</v>
      </c>
      <c r="T1398" s="21">
        <v>1718</v>
      </c>
      <c r="U1398" s="21">
        <v>0.76600000000000001</v>
      </c>
      <c r="V1398" s="21">
        <v>0</v>
      </c>
      <c r="W1398" s="21">
        <v>0.76600000000000001</v>
      </c>
      <c r="X1398" s="21" t="s">
        <v>2015</v>
      </c>
      <c r="Y1398" s="21" t="s">
        <v>2015</v>
      </c>
      <c r="Z1398" s="21" t="s">
        <v>2015</v>
      </c>
      <c r="AA1398" s="21" t="s">
        <v>2015</v>
      </c>
      <c r="AB1398" s="21" t="s">
        <v>2015</v>
      </c>
      <c r="AC1398" s="21" t="s">
        <v>2015</v>
      </c>
      <c r="AD1398" s="21" t="s">
        <v>2015</v>
      </c>
      <c r="AE1398" s="21" t="s">
        <v>2015</v>
      </c>
      <c r="AF1398" s="21" t="s">
        <v>2015</v>
      </c>
      <c r="AG1398" s="21" t="s">
        <v>2015</v>
      </c>
      <c r="AH1398" s="21" t="s">
        <v>2342</v>
      </c>
      <c r="AI1398" s="21" t="s">
        <v>2342</v>
      </c>
      <c r="AJ1398" s="21" t="s">
        <v>2342</v>
      </c>
      <c r="AK1398" s="21" t="s">
        <v>2342</v>
      </c>
      <c r="AL1398" s="21" t="s">
        <v>4802</v>
      </c>
    </row>
    <row r="1399" spans="1:38" ht="15" customHeight="1">
      <c r="A1399" s="21">
        <v>159935</v>
      </c>
      <c r="B1399" s="21">
        <v>663146</v>
      </c>
      <c r="C1399" s="21" t="s">
        <v>44</v>
      </c>
      <c r="D1399" s="21" t="s">
        <v>2031</v>
      </c>
      <c r="E1399" s="21" t="s">
        <v>6</v>
      </c>
      <c r="F1399" s="21" t="s">
        <v>4867</v>
      </c>
      <c r="G1399" s="21" t="s">
        <v>2340</v>
      </c>
      <c r="H1399" s="21" t="s">
        <v>2341</v>
      </c>
      <c r="I1399" s="21" t="s">
        <v>2015</v>
      </c>
      <c r="J1399" s="21" t="s">
        <v>2342</v>
      </c>
      <c r="K1399" s="21" t="s">
        <v>368</v>
      </c>
      <c r="L1399" s="21" t="s">
        <v>4804</v>
      </c>
      <c r="M1399" s="21"/>
      <c r="N1399" s="21" t="s">
        <v>2393</v>
      </c>
      <c r="O1399" s="21" t="s">
        <v>2345</v>
      </c>
      <c r="P1399" s="21" t="s">
        <v>2396</v>
      </c>
      <c r="Q1399" s="21">
        <v>743</v>
      </c>
      <c r="R1399" s="21">
        <v>0</v>
      </c>
      <c r="S1399" s="21">
        <v>169</v>
      </c>
      <c r="T1399" s="21">
        <v>912</v>
      </c>
      <c r="U1399" s="21">
        <v>0.81469999999999998</v>
      </c>
      <c r="V1399" s="21">
        <v>0</v>
      </c>
      <c r="W1399" s="21">
        <v>0.81469999999999998</v>
      </c>
      <c r="X1399" s="21" t="s">
        <v>2015</v>
      </c>
      <c r="Y1399" s="21" t="s">
        <v>2015</v>
      </c>
      <c r="Z1399" s="21" t="s">
        <v>2015</v>
      </c>
      <c r="AA1399" s="21" t="s">
        <v>2015</v>
      </c>
      <c r="AB1399" s="21" t="s">
        <v>2015</v>
      </c>
      <c r="AC1399" s="21" t="s">
        <v>2015</v>
      </c>
      <c r="AD1399" s="21" t="s">
        <v>2015</v>
      </c>
      <c r="AE1399" s="21" t="s">
        <v>2342</v>
      </c>
      <c r="AF1399" s="21" t="s">
        <v>2342</v>
      </c>
      <c r="AG1399" s="21" t="s">
        <v>2342</v>
      </c>
      <c r="AH1399" s="21" t="s">
        <v>2015</v>
      </c>
      <c r="AI1399" s="21" t="s">
        <v>2015</v>
      </c>
      <c r="AJ1399" s="21" t="s">
        <v>2015</v>
      </c>
      <c r="AK1399" s="21" t="s">
        <v>2015</v>
      </c>
      <c r="AL1399" s="21" t="s">
        <v>4802</v>
      </c>
    </row>
    <row r="1400" spans="1:38" ht="15" customHeight="1">
      <c r="A1400" s="21">
        <v>159935</v>
      </c>
      <c r="B1400" s="21">
        <v>663147</v>
      </c>
      <c r="C1400" s="21" t="s">
        <v>44</v>
      </c>
      <c r="D1400" s="21" t="s">
        <v>2031</v>
      </c>
      <c r="E1400" s="21" t="s">
        <v>6</v>
      </c>
      <c r="F1400" s="21" t="s">
        <v>4867</v>
      </c>
      <c r="G1400" s="21" t="s">
        <v>2340</v>
      </c>
      <c r="H1400" s="21" t="s">
        <v>2341</v>
      </c>
      <c r="I1400" s="21" t="s">
        <v>2015</v>
      </c>
      <c r="J1400" s="21" t="s">
        <v>2342</v>
      </c>
      <c r="K1400" s="21" t="s">
        <v>345</v>
      </c>
      <c r="L1400" s="21" t="s">
        <v>4940</v>
      </c>
      <c r="M1400" s="21"/>
      <c r="N1400" s="21" t="s">
        <v>2393</v>
      </c>
      <c r="O1400" s="21" t="s">
        <v>2345</v>
      </c>
      <c r="P1400" s="21" t="s">
        <v>2396</v>
      </c>
      <c r="Q1400" s="21">
        <v>602</v>
      </c>
      <c r="R1400" s="21">
        <v>0</v>
      </c>
      <c r="S1400" s="21">
        <v>57</v>
      </c>
      <c r="T1400" s="21">
        <v>659</v>
      </c>
      <c r="U1400" s="21">
        <v>0.91349999999999998</v>
      </c>
      <c r="V1400" s="21">
        <v>0</v>
      </c>
      <c r="W1400" s="21">
        <v>0.91349999999999998</v>
      </c>
      <c r="X1400" s="21" t="s">
        <v>2342</v>
      </c>
      <c r="Y1400" s="21" t="s">
        <v>2342</v>
      </c>
      <c r="Z1400" s="21" t="s">
        <v>2342</v>
      </c>
      <c r="AA1400" s="21" t="s">
        <v>2342</v>
      </c>
      <c r="AB1400" s="21" t="s">
        <v>2342</v>
      </c>
      <c r="AC1400" s="21" t="s">
        <v>2342</v>
      </c>
      <c r="AD1400" s="21" t="s">
        <v>2342</v>
      </c>
      <c r="AE1400" s="21" t="s">
        <v>2015</v>
      </c>
      <c r="AF1400" s="21" t="s">
        <v>2015</v>
      </c>
      <c r="AG1400" s="21" t="s">
        <v>2015</v>
      </c>
      <c r="AH1400" s="21" t="s">
        <v>2015</v>
      </c>
      <c r="AI1400" s="21" t="s">
        <v>2015</v>
      </c>
      <c r="AJ1400" s="21" t="s">
        <v>2015</v>
      </c>
      <c r="AK1400" s="21" t="s">
        <v>2015</v>
      </c>
      <c r="AL1400" s="21" t="s">
        <v>4802</v>
      </c>
    </row>
    <row r="1401" spans="1:38" ht="15" customHeight="1">
      <c r="A1401" s="21">
        <v>159935</v>
      </c>
      <c r="B1401" s="21">
        <v>663148</v>
      </c>
      <c r="C1401" s="21" t="s">
        <v>44</v>
      </c>
      <c r="D1401" s="21" t="s">
        <v>2031</v>
      </c>
      <c r="E1401" s="21" t="s">
        <v>6</v>
      </c>
      <c r="F1401" s="21" t="s">
        <v>4867</v>
      </c>
      <c r="G1401" s="21" t="s">
        <v>2340</v>
      </c>
      <c r="H1401" s="21" t="s">
        <v>2341</v>
      </c>
      <c r="I1401" s="21" t="s">
        <v>2015</v>
      </c>
      <c r="J1401" s="21" t="s">
        <v>2342</v>
      </c>
      <c r="K1401" s="21" t="s">
        <v>358</v>
      </c>
      <c r="L1401" s="21" t="s">
        <v>4938</v>
      </c>
      <c r="M1401" s="21"/>
      <c r="N1401" s="21" t="s">
        <v>2393</v>
      </c>
      <c r="O1401" s="21" t="s">
        <v>2345</v>
      </c>
      <c r="P1401" s="21" t="s">
        <v>2396</v>
      </c>
      <c r="Q1401" s="21">
        <v>479</v>
      </c>
      <c r="R1401" s="21">
        <v>0</v>
      </c>
      <c r="S1401" s="21">
        <v>116</v>
      </c>
      <c r="T1401" s="21">
        <v>595</v>
      </c>
      <c r="U1401" s="21">
        <v>0.80500000000000005</v>
      </c>
      <c r="V1401" s="21">
        <v>0</v>
      </c>
      <c r="W1401" s="21">
        <v>0.80500000000000005</v>
      </c>
      <c r="X1401" s="21" t="s">
        <v>2342</v>
      </c>
      <c r="Y1401" s="21" t="s">
        <v>2342</v>
      </c>
      <c r="Z1401" s="21" t="s">
        <v>2342</v>
      </c>
      <c r="AA1401" s="21" t="s">
        <v>2342</v>
      </c>
      <c r="AB1401" s="21" t="s">
        <v>2342</v>
      </c>
      <c r="AC1401" s="21" t="s">
        <v>2342</v>
      </c>
      <c r="AD1401" s="21" t="s">
        <v>2342</v>
      </c>
      <c r="AE1401" s="21" t="s">
        <v>2015</v>
      </c>
      <c r="AF1401" s="21" t="s">
        <v>2015</v>
      </c>
      <c r="AG1401" s="21" t="s">
        <v>2015</v>
      </c>
      <c r="AH1401" s="21" t="s">
        <v>2015</v>
      </c>
      <c r="AI1401" s="21" t="s">
        <v>2015</v>
      </c>
      <c r="AJ1401" s="21" t="s">
        <v>2015</v>
      </c>
      <c r="AK1401" s="21" t="s">
        <v>2015</v>
      </c>
      <c r="AL1401" s="21" t="s">
        <v>4802</v>
      </c>
    </row>
    <row r="1402" spans="1:38" ht="15" customHeight="1">
      <c r="A1402" s="21">
        <v>159338</v>
      </c>
      <c r="B1402" s="21">
        <v>663152</v>
      </c>
      <c r="C1402" s="21" t="s">
        <v>193</v>
      </c>
      <c r="D1402" s="21" t="s">
        <v>2181</v>
      </c>
      <c r="E1402" s="21" t="s">
        <v>29</v>
      </c>
      <c r="F1402" s="21" t="s">
        <v>4864</v>
      </c>
      <c r="G1402" s="21" t="s">
        <v>2340</v>
      </c>
      <c r="H1402" s="21" t="s">
        <v>2341</v>
      </c>
      <c r="I1402" s="21" t="s">
        <v>2015</v>
      </c>
      <c r="J1402" s="21" t="s">
        <v>2342</v>
      </c>
      <c r="K1402" s="21" t="s">
        <v>1244</v>
      </c>
      <c r="L1402" s="21" t="s">
        <v>5506</v>
      </c>
      <c r="M1402" s="21"/>
      <c r="N1402" s="21" t="s">
        <v>5507</v>
      </c>
      <c r="O1402" s="21" t="s">
        <v>2345</v>
      </c>
      <c r="P1402" s="21" t="s">
        <v>2730</v>
      </c>
      <c r="Q1402" s="21">
        <v>66</v>
      </c>
      <c r="R1402" s="21">
        <v>0</v>
      </c>
      <c r="S1402" s="21">
        <v>14</v>
      </c>
      <c r="T1402" s="21">
        <v>80</v>
      </c>
      <c r="U1402" s="21">
        <v>0.82499999999999996</v>
      </c>
      <c r="V1402" s="21">
        <v>0</v>
      </c>
      <c r="W1402" s="21">
        <v>0.82499999999999996</v>
      </c>
      <c r="X1402" s="21" t="s">
        <v>2342</v>
      </c>
      <c r="Y1402" s="21" t="s">
        <v>2342</v>
      </c>
      <c r="Z1402" s="21" t="s">
        <v>2342</v>
      </c>
      <c r="AA1402" s="21" t="s">
        <v>2342</v>
      </c>
      <c r="AB1402" s="21" t="s">
        <v>2342</v>
      </c>
      <c r="AC1402" s="21" t="s">
        <v>2342</v>
      </c>
      <c r="AD1402" s="21" t="s">
        <v>2342</v>
      </c>
      <c r="AE1402" s="21" t="s">
        <v>2342</v>
      </c>
      <c r="AF1402" s="21" t="s">
        <v>2342</v>
      </c>
      <c r="AG1402" s="21" t="s">
        <v>2342</v>
      </c>
      <c r="AH1402" s="21" t="s">
        <v>2342</v>
      </c>
      <c r="AI1402" s="21" t="s">
        <v>2342</v>
      </c>
      <c r="AJ1402" s="21" t="s">
        <v>2342</v>
      </c>
      <c r="AK1402" s="21" t="s">
        <v>2342</v>
      </c>
      <c r="AL1402" s="21" t="s">
        <v>4802</v>
      </c>
    </row>
    <row r="1403" spans="1:38" ht="15" customHeight="1">
      <c r="A1403" s="21">
        <v>159587</v>
      </c>
      <c r="B1403" s="21">
        <v>663155</v>
      </c>
      <c r="C1403" s="21" t="s">
        <v>155</v>
      </c>
      <c r="D1403" s="21" t="s">
        <v>2143</v>
      </c>
      <c r="E1403" s="21" t="s">
        <v>20</v>
      </c>
      <c r="F1403" s="21" t="s">
        <v>4865</v>
      </c>
      <c r="G1403" s="21" t="s">
        <v>2340</v>
      </c>
      <c r="H1403" s="21" t="s">
        <v>2341</v>
      </c>
      <c r="I1403" s="21" t="s">
        <v>2015</v>
      </c>
      <c r="J1403" s="21" t="s">
        <v>2342</v>
      </c>
      <c r="K1403" s="21" t="s">
        <v>1080</v>
      </c>
      <c r="L1403" s="21" t="s">
        <v>3413</v>
      </c>
      <c r="M1403" s="21"/>
      <c r="N1403" s="21" t="s">
        <v>3414</v>
      </c>
      <c r="O1403" s="21" t="s">
        <v>2345</v>
      </c>
      <c r="P1403" s="21" t="s">
        <v>3415</v>
      </c>
      <c r="Q1403" s="21">
        <v>118</v>
      </c>
      <c r="R1403" s="21">
        <v>0</v>
      </c>
      <c r="S1403" s="21">
        <v>0</v>
      </c>
      <c r="T1403" s="21">
        <v>118</v>
      </c>
      <c r="U1403" s="21">
        <v>1</v>
      </c>
      <c r="V1403" s="21">
        <v>0</v>
      </c>
      <c r="W1403" s="21">
        <v>1</v>
      </c>
      <c r="X1403" s="21" t="s">
        <v>2342</v>
      </c>
      <c r="Y1403" s="21" t="s">
        <v>2342</v>
      </c>
      <c r="Z1403" s="21" t="s">
        <v>2342</v>
      </c>
      <c r="AA1403" s="21" t="s">
        <v>2342</v>
      </c>
      <c r="AB1403" s="21" t="s">
        <v>2342</v>
      </c>
      <c r="AC1403" s="21" t="s">
        <v>2342</v>
      </c>
      <c r="AD1403" s="21" t="s">
        <v>2342</v>
      </c>
      <c r="AE1403" s="21" t="s">
        <v>2342</v>
      </c>
      <c r="AF1403" s="21" t="s">
        <v>2342</v>
      </c>
      <c r="AG1403" s="21" t="s">
        <v>2342</v>
      </c>
      <c r="AH1403" s="21" t="s">
        <v>2015</v>
      </c>
      <c r="AI1403" s="21" t="s">
        <v>2015</v>
      </c>
      <c r="AJ1403" s="21" t="s">
        <v>2015</v>
      </c>
      <c r="AK1403" s="21" t="s">
        <v>2015</v>
      </c>
      <c r="AL1403" s="21" t="s">
        <v>4802</v>
      </c>
    </row>
    <row r="1404" spans="1:38" ht="15" customHeight="1">
      <c r="A1404" s="21">
        <v>159935</v>
      </c>
      <c r="B1404" s="21">
        <v>663172</v>
      </c>
      <c r="C1404" s="21" t="s">
        <v>44</v>
      </c>
      <c r="D1404" s="21" t="s">
        <v>2031</v>
      </c>
      <c r="E1404" s="21" t="s">
        <v>6</v>
      </c>
      <c r="F1404" s="21" t="s">
        <v>4867</v>
      </c>
      <c r="G1404" s="21" t="s">
        <v>2340</v>
      </c>
      <c r="H1404" s="21" t="s">
        <v>2341</v>
      </c>
      <c r="I1404" s="21" t="s">
        <v>2015</v>
      </c>
      <c r="J1404" s="21" t="s">
        <v>2342</v>
      </c>
      <c r="K1404" s="21" t="s">
        <v>370</v>
      </c>
      <c r="L1404" s="21" t="s">
        <v>2409</v>
      </c>
      <c r="M1404" s="21"/>
      <c r="N1404" s="21" t="s">
        <v>2393</v>
      </c>
      <c r="O1404" s="21" t="s">
        <v>2345</v>
      </c>
      <c r="P1404" s="21" t="s">
        <v>2396</v>
      </c>
      <c r="Q1404" s="21">
        <v>347</v>
      </c>
      <c r="R1404" s="21">
        <v>0</v>
      </c>
      <c r="S1404" s="21">
        <v>8</v>
      </c>
      <c r="T1404" s="21">
        <v>355</v>
      </c>
      <c r="U1404" s="21">
        <v>0.97750000000000004</v>
      </c>
      <c r="V1404" s="21">
        <v>0</v>
      </c>
      <c r="W1404" s="21">
        <v>0.97750000000000004</v>
      </c>
      <c r="X1404" s="21" t="s">
        <v>2342</v>
      </c>
      <c r="Y1404" s="21" t="s">
        <v>2342</v>
      </c>
      <c r="Z1404" s="21" t="s">
        <v>2342</v>
      </c>
      <c r="AA1404" s="21" t="s">
        <v>2342</v>
      </c>
      <c r="AB1404" s="21" t="s">
        <v>2342</v>
      </c>
      <c r="AC1404" s="21" t="s">
        <v>2342</v>
      </c>
      <c r="AD1404" s="21" t="s">
        <v>2342</v>
      </c>
      <c r="AE1404" s="21" t="s">
        <v>2015</v>
      </c>
      <c r="AF1404" s="21" t="s">
        <v>2015</v>
      </c>
      <c r="AG1404" s="21" t="s">
        <v>2015</v>
      </c>
      <c r="AH1404" s="21" t="s">
        <v>2015</v>
      </c>
      <c r="AI1404" s="21" t="s">
        <v>2015</v>
      </c>
      <c r="AJ1404" s="21" t="s">
        <v>2015</v>
      </c>
      <c r="AK1404" s="21" t="s">
        <v>2015</v>
      </c>
      <c r="AL1404" s="21" t="s">
        <v>4802</v>
      </c>
    </row>
    <row r="1405" spans="1:38" ht="15" customHeight="1">
      <c r="A1405" s="21">
        <v>159935</v>
      </c>
      <c r="B1405" s="21">
        <v>663173</v>
      </c>
      <c r="C1405" s="21" t="s">
        <v>44</v>
      </c>
      <c r="D1405" s="21" t="s">
        <v>2031</v>
      </c>
      <c r="E1405" s="21" t="s">
        <v>6</v>
      </c>
      <c r="F1405" s="21" t="s">
        <v>4867</v>
      </c>
      <c r="G1405" s="21" t="s">
        <v>2340</v>
      </c>
      <c r="H1405" s="21" t="s">
        <v>2341</v>
      </c>
      <c r="I1405" s="21" t="s">
        <v>2015</v>
      </c>
      <c r="J1405" s="21" t="s">
        <v>2342</v>
      </c>
      <c r="K1405" s="21" t="s">
        <v>369</v>
      </c>
      <c r="L1405" s="21" t="s">
        <v>2408</v>
      </c>
      <c r="M1405" s="21"/>
      <c r="N1405" s="21" t="s">
        <v>2393</v>
      </c>
      <c r="O1405" s="21" t="s">
        <v>2345</v>
      </c>
      <c r="P1405" s="21" t="s">
        <v>2394</v>
      </c>
      <c r="Q1405" s="21">
        <v>710</v>
      </c>
      <c r="R1405" s="21">
        <v>0</v>
      </c>
      <c r="S1405" s="21">
        <v>248</v>
      </c>
      <c r="T1405" s="21">
        <v>958</v>
      </c>
      <c r="U1405" s="21">
        <v>0.74109999999999998</v>
      </c>
      <c r="V1405" s="21">
        <v>0</v>
      </c>
      <c r="W1405" s="21">
        <v>0.74109999999999998</v>
      </c>
      <c r="X1405" s="21" t="s">
        <v>2015</v>
      </c>
      <c r="Y1405" s="21" t="s">
        <v>2015</v>
      </c>
      <c r="Z1405" s="21" t="s">
        <v>2015</v>
      </c>
      <c r="AA1405" s="21" t="s">
        <v>2015</v>
      </c>
      <c r="AB1405" s="21" t="s">
        <v>2015</v>
      </c>
      <c r="AC1405" s="21" t="s">
        <v>2015</v>
      </c>
      <c r="AD1405" s="21" t="s">
        <v>2015</v>
      </c>
      <c r="AE1405" s="21" t="s">
        <v>2342</v>
      </c>
      <c r="AF1405" s="21" t="s">
        <v>2342</v>
      </c>
      <c r="AG1405" s="21" t="s">
        <v>2342</v>
      </c>
      <c r="AH1405" s="21" t="s">
        <v>2015</v>
      </c>
      <c r="AI1405" s="21" t="s">
        <v>2015</v>
      </c>
      <c r="AJ1405" s="21" t="s">
        <v>2015</v>
      </c>
      <c r="AK1405" s="21" t="s">
        <v>2015</v>
      </c>
      <c r="AL1405" s="21" t="s">
        <v>4802</v>
      </c>
    </row>
    <row r="1406" spans="1:38" ht="15" customHeight="1">
      <c r="A1406" s="21">
        <v>159241</v>
      </c>
      <c r="B1406" s="21">
        <v>663179</v>
      </c>
      <c r="C1406" s="21" t="s">
        <v>49</v>
      </c>
      <c r="D1406" s="21" t="s">
        <v>2036</v>
      </c>
      <c r="E1406" s="21" t="s">
        <v>12</v>
      </c>
      <c r="F1406" s="21" t="s">
        <v>4874</v>
      </c>
      <c r="G1406" s="21" t="s">
        <v>2340</v>
      </c>
      <c r="H1406" s="21" t="s">
        <v>2341</v>
      </c>
      <c r="I1406" s="21" t="s">
        <v>2015</v>
      </c>
      <c r="J1406" s="21" t="s">
        <v>2342</v>
      </c>
      <c r="K1406" s="21" t="s">
        <v>459</v>
      </c>
      <c r="L1406" s="21" t="s">
        <v>2513</v>
      </c>
      <c r="M1406" s="21"/>
      <c r="N1406" s="21" t="s">
        <v>2497</v>
      </c>
      <c r="O1406" s="21" t="s">
        <v>2345</v>
      </c>
      <c r="P1406" s="21" t="s">
        <v>2498</v>
      </c>
      <c r="Q1406" s="21">
        <v>604</v>
      </c>
      <c r="R1406" s="21">
        <v>150</v>
      </c>
      <c r="S1406" s="21">
        <v>1268</v>
      </c>
      <c r="T1406" s="21">
        <v>2022</v>
      </c>
      <c r="U1406" s="21">
        <v>0.29870000000000002</v>
      </c>
      <c r="V1406" s="21">
        <v>7.4200000000000002E-2</v>
      </c>
      <c r="W1406" s="21">
        <v>0.37290000000000001</v>
      </c>
      <c r="X1406" s="21" t="s">
        <v>2015</v>
      </c>
      <c r="Y1406" s="21" t="s">
        <v>2015</v>
      </c>
      <c r="Z1406" s="21" t="s">
        <v>2015</v>
      </c>
      <c r="AA1406" s="21" t="s">
        <v>2015</v>
      </c>
      <c r="AB1406" s="21" t="s">
        <v>2015</v>
      </c>
      <c r="AC1406" s="21" t="s">
        <v>2015</v>
      </c>
      <c r="AD1406" s="21" t="s">
        <v>2015</v>
      </c>
      <c r="AE1406" s="21" t="s">
        <v>2015</v>
      </c>
      <c r="AF1406" s="21" t="s">
        <v>2015</v>
      </c>
      <c r="AG1406" s="21" t="s">
        <v>2015</v>
      </c>
      <c r="AH1406" s="21" t="s">
        <v>2342</v>
      </c>
      <c r="AI1406" s="21" t="s">
        <v>2342</v>
      </c>
      <c r="AJ1406" s="21" t="s">
        <v>2342</v>
      </c>
      <c r="AK1406" s="21" t="s">
        <v>2342</v>
      </c>
      <c r="AL1406" s="21" t="s">
        <v>4803</v>
      </c>
    </row>
    <row r="1407" spans="1:38" ht="15" customHeight="1">
      <c r="A1407" s="21">
        <v>159937</v>
      </c>
      <c r="B1407" s="21">
        <v>663180</v>
      </c>
      <c r="C1407" s="21" t="s">
        <v>259</v>
      </c>
      <c r="D1407" s="21" t="s">
        <v>2247</v>
      </c>
      <c r="E1407" s="21" t="s">
        <v>6</v>
      </c>
      <c r="F1407" s="21" t="s">
        <v>4867</v>
      </c>
      <c r="G1407" s="21" t="s">
        <v>2340</v>
      </c>
      <c r="H1407" s="21" t="s">
        <v>2341</v>
      </c>
      <c r="I1407" s="21" t="s">
        <v>2015</v>
      </c>
      <c r="J1407" s="21" t="s">
        <v>2342</v>
      </c>
      <c r="K1407" s="21" t="s">
        <v>1666</v>
      </c>
      <c r="L1407" s="21" t="s">
        <v>4161</v>
      </c>
      <c r="M1407" s="21" t="s">
        <v>4161</v>
      </c>
      <c r="N1407" s="21" t="s">
        <v>2782</v>
      </c>
      <c r="O1407" s="21" t="s">
        <v>2345</v>
      </c>
      <c r="P1407" s="21" t="s">
        <v>2783</v>
      </c>
      <c r="Q1407" s="21">
        <v>18</v>
      </c>
      <c r="R1407" s="21">
        <v>2</v>
      </c>
      <c r="S1407" s="21">
        <v>527</v>
      </c>
      <c r="T1407" s="21">
        <v>547</v>
      </c>
      <c r="U1407" s="21">
        <v>3.2899999999999999E-2</v>
      </c>
      <c r="V1407" s="21">
        <v>3.7000000000000002E-3</v>
      </c>
      <c r="W1407" s="21">
        <v>3.6600000000000001E-2</v>
      </c>
      <c r="X1407" s="21" t="s">
        <v>2015</v>
      </c>
      <c r="Y1407" s="21" t="s">
        <v>2342</v>
      </c>
      <c r="Z1407" s="21" t="s">
        <v>2342</v>
      </c>
      <c r="AA1407" s="21" t="s">
        <v>2342</v>
      </c>
      <c r="AB1407" s="21" t="s">
        <v>2342</v>
      </c>
      <c r="AC1407" s="21" t="s">
        <v>2342</v>
      </c>
      <c r="AD1407" s="21" t="s">
        <v>2342</v>
      </c>
      <c r="AE1407" s="21" t="s">
        <v>2015</v>
      </c>
      <c r="AF1407" s="21" t="s">
        <v>2015</v>
      </c>
      <c r="AG1407" s="21" t="s">
        <v>2015</v>
      </c>
      <c r="AH1407" s="21" t="s">
        <v>2015</v>
      </c>
      <c r="AI1407" s="21" t="s">
        <v>2015</v>
      </c>
      <c r="AJ1407" s="21" t="s">
        <v>2015</v>
      </c>
      <c r="AK1407" s="21" t="s">
        <v>2015</v>
      </c>
      <c r="AL1407" s="21" t="s">
        <v>4803</v>
      </c>
    </row>
    <row r="1408" spans="1:38" ht="15" customHeight="1">
      <c r="A1408" s="21">
        <v>159935</v>
      </c>
      <c r="B1408" s="21">
        <v>663194</v>
      </c>
      <c r="C1408" s="21" t="s">
        <v>44</v>
      </c>
      <c r="D1408" s="21" t="s">
        <v>2031</v>
      </c>
      <c r="E1408" s="21" t="s">
        <v>6</v>
      </c>
      <c r="F1408" s="21" t="s">
        <v>4867</v>
      </c>
      <c r="G1408" s="21" t="s">
        <v>2340</v>
      </c>
      <c r="H1408" s="21" t="s">
        <v>2341</v>
      </c>
      <c r="I1408" s="21" t="s">
        <v>2015</v>
      </c>
      <c r="J1408" s="21" t="s">
        <v>2342</v>
      </c>
      <c r="K1408" s="21" t="s">
        <v>366</v>
      </c>
      <c r="L1408" s="21" t="s">
        <v>2406</v>
      </c>
      <c r="M1408" s="21"/>
      <c r="N1408" s="21" t="s">
        <v>2393</v>
      </c>
      <c r="O1408" s="21" t="s">
        <v>2345</v>
      </c>
      <c r="P1408" s="21" t="s">
        <v>2394</v>
      </c>
      <c r="Q1408" s="21">
        <v>542</v>
      </c>
      <c r="R1408" s="21">
        <v>0</v>
      </c>
      <c r="S1408" s="21">
        <v>61</v>
      </c>
      <c r="T1408" s="21">
        <v>603</v>
      </c>
      <c r="U1408" s="21">
        <v>0.89880000000000004</v>
      </c>
      <c r="V1408" s="21">
        <v>0</v>
      </c>
      <c r="W1408" s="21">
        <v>0.89880000000000004</v>
      </c>
      <c r="X1408" s="21" t="s">
        <v>2342</v>
      </c>
      <c r="Y1408" s="21" t="s">
        <v>2342</v>
      </c>
      <c r="Z1408" s="21" t="s">
        <v>2342</v>
      </c>
      <c r="AA1408" s="21" t="s">
        <v>2342</v>
      </c>
      <c r="AB1408" s="21" t="s">
        <v>2342</v>
      </c>
      <c r="AC1408" s="21" t="s">
        <v>2342</v>
      </c>
      <c r="AD1408" s="21" t="s">
        <v>2342</v>
      </c>
      <c r="AE1408" s="21" t="s">
        <v>2015</v>
      </c>
      <c r="AF1408" s="21" t="s">
        <v>2015</v>
      </c>
      <c r="AG1408" s="21" t="s">
        <v>2015</v>
      </c>
      <c r="AH1408" s="21" t="s">
        <v>2015</v>
      </c>
      <c r="AI1408" s="21" t="s">
        <v>2015</v>
      </c>
      <c r="AJ1408" s="21" t="s">
        <v>2015</v>
      </c>
      <c r="AK1408" s="21" t="s">
        <v>2015</v>
      </c>
      <c r="AL1408" s="21" t="s">
        <v>4802</v>
      </c>
    </row>
    <row r="1409" spans="1:38" ht="15" customHeight="1">
      <c r="A1409" s="21">
        <v>159935</v>
      </c>
      <c r="B1409" s="21">
        <v>663202</v>
      </c>
      <c r="C1409" s="21" t="s">
        <v>44</v>
      </c>
      <c r="D1409" s="21" t="s">
        <v>2031</v>
      </c>
      <c r="E1409" s="21" t="s">
        <v>6</v>
      </c>
      <c r="F1409" s="21" t="s">
        <v>4867</v>
      </c>
      <c r="G1409" s="21" t="s">
        <v>2340</v>
      </c>
      <c r="H1409" s="21" t="s">
        <v>2341</v>
      </c>
      <c r="I1409" s="21" t="s">
        <v>2015</v>
      </c>
      <c r="J1409" s="21" t="s">
        <v>2342</v>
      </c>
      <c r="K1409" s="21" t="s">
        <v>352</v>
      </c>
      <c r="L1409" s="21" t="s">
        <v>2390</v>
      </c>
      <c r="M1409" s="21"/>
      <c r="N1409" s="21" t="s">
        <v>29</v>
      </c>
      <c r="O1409" s="21" t="s">
        <v>2345</v>
      </c>
      <c r="P1409" s="21" t="s">
        <v>2391</v>
      </c>
      <c r="Q1409" s="21">
        <v>504</v>
      </c>
      <c r="R1409" s="21">
        <v>0</v>
      </c>
      <c r="S1409" s="21">
        <v>143</v>
      </c>
      <c r="T1409" s="21">
        <v>647</v>
      </c>
      <c r="U1409" s="21">
        <v>0.77900000000000003</v>
      </c>
      <c r="V1409" s="21">
        <v>0</v>
      </c>
      <c r="W1409" s="21">
        <v>0.77900000000000003</v>
      </c>
      <c r="X1409" s="21" t="s">
        <v>2342</v>
      </c>
      <c r="Y1409" s="21" t="s">
        <v>2342</v>
      </c>
      <c r="Z1409" s="21" t="s">
        <v>2342</v>
      </c>
      <c r="AA1409" s="21" t="s">
        <v>2342</v>
      </c>
      <c r="AB1409" s="21" t="s">
        <v>2342</v>
      </c>
      <c r="AC1409" s="21" t="s">
        <v>2342</v>
      </c>
      <c r="AD1409" s="21" t="s">
        <v>2342</v>
      </c>
      <c r="AE1409" s="21" t="s">
        <v>2015</v>
      </c>
      <c r="AF1409" s="21" t="s">
        <v>2015</v>
      </c>
      <c r="AG1409" s="21" t="s">
        <v>2015</v>
      </c>
      <c r="AH1409" s="21" t="s">
        <v>2015</v>
      </c>
      <c r="AI1409" s="21" t="s">
        <v>2015</v>
      </c>
      <c r="AJ1409" s="21" t="s">
        <v>2015</v>
      </c>
      <c r="AK1409" s="21" t="s">
        <v>2015</v>
      </c>
      <c r="AL1409" s="21" t="s">
        <v>4802</v>
      </c>
    </row>
    <row r="1410" spans="1:38" ht="15" customHeight="1">
      <c r="A1410" s="21">
        <v>159935</v>
      </c>
      <c r="B1410" s="21">
        <v>663212</v>
      </c>
      <c r="C1410" s="21" t="s">
        <v>44</v>
      </c>
      <c r="D1410" s="21" t="s">
        <v>2031</v>
      </c>
      <c r="E1410" s="21" t="s">
        <v>6</v>
      </c>
      <c r="F1410" s="21" t="s">
        <v>4867</v>
      </c>
      <c r="G1410" s="21" t="s">
        <v>2340</v>
      </c>
      <c r="H1410" s="21" t="s">
        <v>2341</v>
      </c>
      <c r="I1410" s="21" t="s">
        <v>2015</v>
      </c>
      <c r="J1410" s="21" t="s">
        <v>2342</v>
      </c>
      <c r="K1410" s="21" t="s">
        <v>357</v>
      </c>
      <c r="L1410" s="21" t="s">
        <v>2399</v>
      </c>
      <c r="M1410" s="21"/>
      <c r="N1410" s="21" t="s">
        <v>2393</v>
      </c>
      <c r="O1410" s="21" t="s">
        <v>2345</v>
      </c>
      <c r="P1410" s="21" t="s">
        <v>2396</v>
      </c>
      <c r="Q1410" s="21">
        <v>709</v>
      </c>
      <c r="R1410" s="21">
        <v>0</v>
      </c>
      <c r="S1410" s="21">
        <v>200</v>
      </c>
      <c r="T1410" s="21">
        <v>909</v>
      </c>
      <c r="U1410" s="21">
        <v>0.78</v>
      </c>
      <c r="V1410" s="21">
        <v>0</v>
      </c>
      <c r="W1410" s="21">
        <v>0.78</v>
      </c>
      <c r="X1410" s="21" t="s">
        <v>2015</v>
      </c>
      <c r="Y1410" s="21" t="s">
        <v>2015</v>
      </c>
      <c r="Z1410" s="21" t="s">
        <v>2015</v>
      </c>
      <c r="AA1410" s="21" t="s">
        <v>2015</v>
      </c>
      <c r="AB1410" s="21" t="s">
        <v>2015</v>
      </c>
      <c r="AC1410" s="21" t="s">
        <v>2015</v>
      </c>
      <c r="AD1410" s="21" t="s">
        <v>2015</v>
      </c>
      <c r="AE1410" s="21" t="s">
        <v>2342</v>
      </c>
      <c r="AF1410" s="21" t="s">
        <v>2342</v>
      </c>
      <c r="AG1410" s="21" t="s">
        <v>2342</v>
      </c>
      <c r="AH1410" s="21" t="s">
        <v>2015</v>
      </c>
      <c r="AI1410" s="21" t="s">
        <v>2015</v>
      </c>
      <c r="AJ1410" s="21" t="s">
        <v>2015</v>
      </c>
      <c r="AK1410" s="21" t="s">
        <v>2015</v>
      </c>
      <c r="AL1410" s="21" t="s">
        <v>4802</v>
      </c>
    </row>
    <row r="1411" spans="1:38" ht="15" customHeight="1">
      <c r="A1411" s="21">
        <v>160057</v>
      </c>
      <c r="B1411" s="21">
        <v>663213</v>
      </c>
      <c r="C1411" s="21" t="s">
        <v>4778</v>
      </c>
      <c r="D1411" s="21" t="s">
        <v>2264</v>
      </c>
      <c r="E1411" s="21" t="s">
        <v>12</v>
      </c>
      <c r="F1411" s="21" t="s">
        <v>4874</v>
      </c>
      <c r="G1411" s="21" t="s">
        <v>2340</v>
      </c>
      <c r="H1411" s="21" t="s">
        <v>2341</v>
      </c>
      <c r="I1411" s="21" t="s">
        <v>2015</v>
      </c>
      <c r="J1411" s="21" t="s">
        <v>2342</v>
      </c>
      <c r="K1411" s="21" t="s">
        <v>1767</v>
      </c>
      <c r="L1411" s="21" t="s">
        <v>4305</v>
      </c>
      <c r="M1411" s="21"/>
      <c r="N1411" s="21" t="s">
        <v>4304</v>
      </c>
      <c r="O1411" s="21" t="s">
        <v>2345</v>
      </c>
      <c r="P1411" s="21" t="s">
        <v>2774</v>
      </c>
      <c r="Q1411" s="21">
        <v>309</v>
      </c>
      <c r="R1411" s="21">
        <v>118</v>
      </c>
      <c r="S1411" s="21">
        <v>1257</v>
      </c>
      <c r="T1411" s="21">
        <v>1684</v>
      </c>
      <c r="U1411" s="21">
        <v>0.1835</v>
      </c>
      <c r="V1411" s="21">
        <v>7.0099999999999996E-2</v>
      </c>
      <c r="W1411" s="21">
        <v>0.25359999999999999</v>
      </c>
      <c r="X1411" s="21" t="s">
        <v>2015</v>
      </c>
      <c r="Y1411" s="21" t="s">
        <v>2015</v>
      </c>
      <c r="Z1411" s="21" t="s">
        <v>2015</v>
      </c>
      <c r="AA1411" s="21" t="s">
        <v>2015</v>
      </c>
      <c r="AB1411" s="21" t="s">
        <v>2015</v>
      </c>
      <c r="AC1411" s="21" t="s">
        <v>2015</v>
      </c>
      <c r="AD1411" s="21" t="s">
        <v>2015</v>
      </c>
      <c r="AE1411" s="21" t="s">
        <v>2015</v>
      </c>
      <c r="AF1411" s="21" t="s">
        <v>2015</v>
      </c>
      <c r="AG1411" s="21" t="s">
        <v>2015</v>
      </c>
      <c r="AH1411" s="21" t="s">
        <v>2342</v>
      </c>
      <c r="AI1411" s="21" t="s">
        <v>2342</v>
      </c>
      <c r="AJ1411" s="21" t="s">
        <v>2342</v>
      </c>
      <c r="AK1411" s="21" t="s">
        <v>2342</v>
      </c>
      <c r="AL1411" s="21" t="s">
        <v>4803</v>
      </c>
    </row>
    <row r="1412" spans="1:38" ht="15" customHeight="1">
      <c r="A1412" s="21">
        <v>159910</v>
      </c>
      <c r="B1412" s="21">
        <v>663216</v>
      </c>
      <c r="C1412" s="21" t="s">
        <v>154</v>
      </c>
      <c r="D1412" s="21" t="s">
        <v>2142</v>
      </c>
      <c r="E1412" s="21" t="s">
        <v>18</v>
      </c>
      <c r="F1412" s="21" t="s">
        <v>4864</v>
      </c>
      <c r="G1412" s="21" t="s">
        <v>2340</v>
      </c>
      <c r="H1412" s="21" t="s">
        <v>2341</v>
      </c>
      <c r="I1412" s="21" t="s">
        <v>2015</v>
      </c>
      <c r="J1412" s="21" t="s">
        <v>2342</v>
      </c>
      <c r="K1412" s="21" t="s">
        <v>1075</v>
      </c>
      <c r="L1412" s="21" t="s">
        <v>5480</v>
      </c>
      <c r="M1412" s="21"/>
      <c r="N1412" s="21" t="s">
        <v>2743</v>
      </c>
      <c r="O1412" s="21" t="s">
        <v>2345</v>
      </c>
      <c r="P1412" s="21" t="s">
        <v>2744</v>
      </c>
      <c r="Q1412" s="21">
        <v>294</v>
      </c>
      <c r="R1412" s="21">
        <v>0</v>
      </c>
      <c r="S1412" s="21">
        <v>128</v>
      </c>
      <c r="T1412" s="21">
        <v>422</v>
      </c>
      <c r="U1412" s="21">
        <v>0.69669999999999999</v>
      </c>
      <c r="V1412" s="21">
        <v>0</v>
      </c>
      <c r="W1412" s="21">
        <v>0.69669999999999999</v>
      </c>
      <c r="X1412" s="21" t="s">
        <v>2015</v>
      </c>
      <c r="Y1412" s="21" t="s">
        <v>2015</v>
      </c>
      <c r="Z1412" s="21" t="s">
        <v>2015</v>
      </c>
      <c r="AA1412" s="21" t="s">
        <v>2015</v>
      </c>
      <c r="AB1412" s="21" t="s">
        <v>2015</v>
      </c>
      <c r="AC1412" s="21" t="s">
        <v>2015</v>
      </c>
      <c r="AD1412" s="21" t="s">
        <v>2015</v>
      </c>
      <c r="AE1412" s="21" t="s">
        <v>2342</v>
      </c>
      <c r="AF1412" s="21" t="s">
        <v>2342</v>
      </c>
      <c r="AG1412" s="21" t="s">
        <v>2342</v>
      </c>
      <c r="AH1412" s="21" t="s">
        <v>2015</v>
      </c>
      <c r="AI1412" s="21" t="s">
        <v>2015</v>
      </c>
      <c r="AJ1412" s="21" t="s">
        <v>2015</v>
      </c>
      <c r="AK1412" s="21" t="s">
        <v>2015</v>
      </c>
      <c r="AL1412" s="21" t="s">
        <v>4802</v>
      </c>
    </row>
    <row r="1413" spans="1:38" ht="15" customHeight="1">
      <c r="A1413" s="21">
        <v>160034</v>
      </c>
      <c r="B1413" s="21">
        <v>663219</v>
      </c>
      <c r="C1413" s="21" t="s">
        <v>239</v>
      </c>
      <c r="D1413" s="21" t="s">
        <v>2227</v>
      </c>
      <c r="E1413" s="21" t="s">
        <v>11</v>
      </c>
      <c r="F1413" s="21" t="s">
        <v>4873</v>
      </c>
      <c r="G1413" s="21" t="s">
        <v>2340</v>
      </c>
      <c r="H1413" s="21" t="s">
        <v>2341</v>
      </c>
      <c r="I1413" s="21" t="s">
        <v>2015</v>
      </c>
      <c r="J1413" s="21" t="s">
        <v>2342</v>
      </c>
      <c r="K1413" s="21" t="s">
        <v>1474</v>
      </c>
      <c r="L1413" s="21" t="s">
        <v>3933</v>
      </c>
      <c r="M1413" s="21"/>
      <c r="N1413" s="21" t="s">
        <v>3934</v>
      </c>
      <c r="O1413" s="21" t="s">
        <v>2345</v>
      </c>
      <c r="P1413" s="21" t="s">
        <v>3935</v>
      </c>
      <c r="Q1413" s="21">
        <v>344</v>
      </c>
      <c r="R1413" s="21">
        <v>0</v>
      </c>
      <c r="S1413" s="21">
        <v>357</v>
      </c>
      <c r="T1413" s="21">
        <v>701</v>
      </c>
      <c r="U1413" s="21">
        <v>0.49070000000000003</v>
      </c>
      <c r="V1413" s="21">
        <v>0</v>
      </c>
      <c r="W1413" s="21">
        <v>0.49070000000000003</v>
      </c>
      <c r="X1413" s="21" t="s">
        <v>2015</v>
      </c>
      <c r="Y1413" s="21" t="s">
        <v>2015</v>
      </c>
      <c r="Z1413" s="21" t="s">
        <v>2015</v>
      </c>
      <c r="AA1413" s="21" t="s">
        <v>2015</v>
      </c>
      <c r="AB1413" s="21" t="s">
        <v>2015</v>
      </c>
      <c r="AC1413" s="21" t="s">
        <v>2015</v>
      </c>
      <c r="AD1413" s="21" t="s">
        <v>2015</v>
      </c>
      <c r="AE1413" s="21" t="s">
        <v>2342</v>
      </c>
      <c r="AF1413" s="21" t="s">
        <v>2342</v>
      </c>
      <c r="AG1413" s="21" t="s">
        <v>2342</v>
      </c>
      <c r="AH1413" s="21" t="s">
        <v>2015</v>
      </c>
      <c r="AI1413" s="21" t="s">
        <v>2015</v>
      </c>
      <c r="AJ1413" s="21" t="s">
        <v>2015</v>
      </c>
      <c r="AK1413" s="21" t="s">
        <v>2015</v>
      </c>
      <c r="AL1413" s="21" t="s">
        <v>4802</v>
      </c>
    </row>
    <row r="1414" spans="1:38" ht="15" customHeight="1">
      <c r="A1414" s="21">
        <v>159100</v>
      </c>
      <c r="B1414" s="21">
        <v>663230</v>
      </c>
      <c r="C1414" s="21" t="s">
        <v>5059</v>
      </c>
      <c r="D1414" s="21"/>
      <c r="E1414" s="21" t="s">
        <v>6</v>
      </c>
      <c r="F1414" s="21" t="s">
        <v>4883</v>
      </c>
      <c r="G1414" s="21" t="s">
        <v>2380</v>
      </c>
      <c r="H1414" s="21" t="s">
        <v>2341</v>
      </c>
      <c r="I1414" s="21" t="s">
        <v>2015</v>
      </c>
      <c r="J1414" s="21" t="s">
        <v>2342</v>
      </c>
      <c r="K1414" s="21" t="s">
        <v>5060</v>
      </c>
      <c r="L1414" s="21" t="s">
        <v>5061</v>
      </c>
      <c r="M1414" s="21"/>
      <c r="N1414" s="21" t="s">
        <v>2381</v>
      </c>
      <c r="O1414" s="21" t="s">
        <v>2345</v>
      </c>
      <c r="P1414" s="21" t="s">
        <v>3178</v>
      </c>
      <c r="Q1414" s="21">
        <v>0</v>
      </c>
      <c r="R1414" s="21">
        <v>0</v>
      </c>
      <c r="S1414" s="21">
        <v>0</v>
      </c>
      <c r="T1414" s="21">
        <v>0</v>
      </c>
      <c r="U1414" s="21">
        <v>0</v>
      </c>
      <c r="V1414" s="21">
        <v>0</v>
      </c>
      <c r="W1414" s="21">
        <v>0</v>
      </c>
      <c r="X1414" s="21" t="s">
        <v>2015</v>
      </c>
      <c r="Y1414" s="21" t="s">
        <v>2342</v>
      </c>
      <c r="Z1414" s="21" t="s">
        <v>2342</v>
      </c>
      <c r="AA1414" s="21" t="s">
        <v>2342</v>
      </c>
      <c r="AB1414" s="21" t="s">
        <v>2342</v>
      </c>
      <c r="AC1414" s="21" t="s">
        <v>2342</v>
      </c>
      <c r="AD1414" s="21" t="s">
        <v>2342</v>
      </c>
      <c r="AE1414" s="21" t="s">
        <v>2342</v>
      </c>
      <c r="AF1414" s="21" t="s">
        <v>2342</v>
      </c>
      <c r="AG1414" s="21" t="s">
        <v>2342</v>
      </c>
      <c r="AH1414" s="21" t="s">
        <v>2015</v>
      </c>
      <c r="AI1414" s="21" t="s">
        <v>2015</v>
      </c>
      <c r="AJ1414" s="21" t="s">
        <v>2015</v>
      </c>
      <c r="AK1414" s="21" t="s">
        <v>2015</v>
      </c>
      <c r="AL1414" s="21" t="s">
        <v>4803</v>
      </c>
    </row>
    <row r="1415" spans="1:38" ht="15" customHeight="1">
      <c r="A1415" s="21">
        <v>159938</v>
      </c>
      <c r="B1415" s="21">
        <v>663236</v>
      </c>
      <c r="C1415" s="21" t="s">
        <v>133</v>
      </c>
      <c r="D1415" s="21" t="s">
        <v>2121</v>
      </c>
      <c r="E1415" s="21" t="s">
        <v>6</v>
      </c>
      <c r="F1415" s="21" t="s">
        <v>4867</v>
      </c>
      <c r="G1415" s="21" t="s">
        <v>2340</v>
      </c>
      <c r="H1415" s="21" t="s">
        <v>2341</v>
      </c>
      <c r="I1415" s="21" t="s">
        <v>2015</v>
      </c>
      <c r="J1415" s="21" t="s">
        <v>2342</v>
      </c>
      <c r="K1415" s="21" t="s">
        <v>926</v>
      </c>
      <c r="L1415" s="21" t="s">
        <v>3225</v>
      </c>
      <c r="M1415" s="21"/>
      <c r="N1415" s="21" t="s">
        <v>3202</v>
      </c>
      <c r="O1415" s="21" t="s">
        <v>2345</v>
      </c>
      <c r="P1415" s="21" t="s">
        <v>3203</v>
      </c>
      <c r="Q1415" s="21">
        <v>41</v>
      </c>
      <c r="R1415" s="21">
        <v>13</v>
      </c>
      <c r="S1415" s="21">
        <v>637</v>
      </c>
      <c r="T1415" s="21">
        <v>691</v>
      </c>
      <c r="U1415" s="21">
        <v>5.9299999999999999E-2</v>
      </c>
      <c r="V1415" s="21">
        <v>1.8800000000000001E-2</v>
      </c>
      <c r="W1415" s="21">
        <v>7.8100000000000003E-2</v>
      </c>
      <c r="X1415" s="21" t="s">
        <v>2015</v>
      </c>
      <c r="Y1415" s="21" t="s">
        <v>2015</v>
      </c>
      <c r="Z1415" s="21" t="s">
        <v>2015</v>
      </c>
      <c r="AA1415" s="21" t="s">
        <v>2015</v>
      </c>
      <c r="AB1415" s="21" t="s">
        <v>2015</v>
      </c>
      <c r="AC1415" s="21" t="s">
        <v>2015</v>
      </c>
      <c r="AD1415" s="21" t="s">
        <v>2015</v>
      </c>
      <c r="AE1415" s="21" t="s">
        <v>2342</v>
      </c>
      <c r="AF1415" s="21" t="s">
        <v>2342</v>
      </c>
      <c r="AG1415" s="21" t="s">
        <v>2342</v>
      </c>
      <c r="AH1415" s="21" t="s">
        <v>2015</v>
      </c>
      <c r="AI1415" s="21" t="s">
        <v>2015</v>
      </c>
      <c r="AJ1415" s="21" t="s">
        <v>2015</v>
      </c>
      <c r="AK1415" s="21" t="s">
        <v>2015</v>
      </c>
      <c r="AL1415" s="21" t="s">
        <v>4803</v>
      </c>
    </row>
    <row r="1416" spans="1:38" ht="15" customHeight="1">
      <c r="A1416" s="21">
        <v>159330</v>
      </c>
      <c r="B1416" s="21">
        <v>663240</v>
      </c>
      <c r="C1416" s="21" t="s">
        <v>319</v>
      </c>
      <c r="D1416" s="21" t="s">
        <v>2308</v>
      </c>
      <c r="E1416" s="21" t="s">
        <v>31</v>
      </c>
      <c r="F1416" s="21" t="s">
        <v>4874</v>
      </c>
      <c r="G1416" s="21" t="s">
        <v>2340</v>
      </c>
      <c r="H1416" s="21" t="s">
        <v>2341</v>
      </c>
      <c r="I1416" s="21" t="s">
        <v>2015</v>
      </c>
      <c r="J1416" s="21" t="s">
        <v>2342</v>
      </c>
      <c r="K1416" s="21" t="s">
        <v>2007</v>
      </c>
      <c r="L1416" s="21" t="s">
        <v>4635</v>
      </c>
      <c r="M1416" s="21"/>
      <c r="N1416" s="21" t="s">
        <v>4633</v>
      </c>
      <c r="O1416" s="21" t="s">
        <v>2345</v>
      </c>
      <c r="P1416" s="21" t="s">
        <v>4634</v>
      </c>
      <c r="Q1416" s="21">
        <v>92</v>
      </c>
      <c r="R1416" s="21">
        <v>38</v>
      </c>
      <c r="S1416" s="21">
        <v>183</v>
      </c>
      <c r="T1416" s="21">
        <v>313</v>
      </c>
      <c r="U1416" s="21">
        <v>0.29389999999999999</v>
      </c>
      <c r="V1416" s="21">
        <v>0.12139999999999999</v>
      </c>
      <c r="W1416" s="21">
        <v>0.4153</v>
      </c>
      <c r="X1416" s="21" t="s">
        <v>2015</v>
      </c>
      <c r="Y1416" s="21" t="s">
        <v>2342</v>
      </c>
      <c r="Z1416" s="21" t="s">
        <v>2342</v>
      </c>
      <c r="AA1416" s="21" t="s">
        <v>2342</v>
      </c>
      <c r="AB1416" s="21" t="s">
        <v>2342</v>
      </c>
      <c r="AC1416" s="21" t="s">
        <v>2342</v>
      </c>
      <c r="AD1416" s="21" t="s">
        <v>2342</v>
      </c>
      <c r="AE1416" s="21" t="s">
        <v>2015</v>
      </c>
      <c r="AF1416" s="21" t="s">
        <v>2015</v>
      </c>
      <c r="AG1416" s="21" t="s">
        <v>2015</v>
      </c>
      <c r="AH1416" s="21" t="s">
        <v>2015</v>
      </c>
      <c r="AI1416" s="21" t="s">
        <v>2015</v>
      </c>
      <c r="AJ1416" s="21" t="s">
        <v>2015</v>
      </c>
      <c r="AK1416" s="21" t="s">
        <v>2015</v>
      </c>
      <c r="AL1416" s="21" t="s">
        <v>4803</v>
      </c>
    </row>
    <row r="1417" spans="1:38" ht="15" customHeight="1">
      <c r="A1417" s="21">
        <v>159326</v>
      </c>
      <c r="B1417" s="21">
        <v>663243</v>
      </c>
      <c r="C1417" s="21" t="s">
        <v>173</v>
      </c>
      <c r="D1417" s="21" t="s">
        <v>2161</v>
      </c>
      <c r="E1417" s="21" t="s">
        <v>4</v>
      </c>
      <c r="F1417" s="21" t="s">
        <v>4875</v>
      </c>
      <c r="G1417" s="21" t="s">
        <v>2340</v>
      </c>
      <c r="H1417" s="21" t="s">
        <v>2341</v>
      </c>
      <c r="I1417" s="21" t="s">
        <v>2015</v>
      </c>
      <c r="J1417" s="21" t="s">
        <v>2342</v>
      </c>
      <c r="K1417" s="21" t="s">
        <v>1146</v>
      </c>
      <c r="L1417" s="21" t="s">
        <v>3501</v>
      </c>
      <c r="M1417" s="21"/>
      <c r="N1417" s="21" t="s">
        <v>3499</v>
      </c>
      <c r="O1417" s="21" t="s">
        <v>2345</v>
      </c>
      <c r="P1417" s="21" t="s">
        <v>3500</v>
      </c>
      <c r="Q1417" s="21">
        <v>121</v>
      </c>
      <c r="R1417" s="21">
        <v>31</v>
      </c>
      <c r="S1417" s="21">
        <v>237</v>
      </c>
      <c r="T1417" s="21">
        <v>389</v>
      </c>
      <c r="U1417" s="21">
        <v>0.31109999999999999</v>
      </c>
      <c r="V1417" s="21">
        <v>7.9699999999999993E-2</v>
      </c>
      <c r="W1417" s="21">
        <v>0.39069999999999999</v>
      </c>
      <c r="X1417" s="21" t="s">
        <v>2015</v>
      </c>
      <c r="Y1417" s="21" t="s">
        <v>2342</v>
      </c>
      <c r="Z1417" s="21" t="s">
        <v>2342</v>
      </c>
      <c r="AA1417" s="21" t="s">
        <v>2342</v>
      </c>
      <c r="AB1417" s="21" t="s">
        <v>2342</v>
      </c>
      <c r="AC1417" s="21" t="s">
        <v>2342</v>
      </c>
      <c r="AD1417" s="21" t="s">
        <v>2342</v>
      </c>
      <c r="AE1417" s="21" t="s">
        <v>2015</v>
      </c>
      <c r="AF1417" s="21" t="s">
        <v>2015</v>
      </c>
      <c r="AG1417" s="21" t="s">
        <v>2015</v>
      </c>
      <c r="AH1417" s="21" t="s">
        <v>2015</v>
      </c>
      <c r="AI1417" s="21" t="s">
        <v>2015</v>
      </c>
      <c r="AJ1417" s="21" t="s">
        <v>2015</v>
      </c>
      <c r="AK1417" s="21" t="s">
        <v>2015</v>
      </c>
      <c r="AL1417" s="21" t="s">
        <v>4803</v>
      </c>
    </row>
    <row r="1418" spans="1:38" ht="15" customHeight="1">
      <c r="A1418" s="21">
        <v>159507</v>
      </c>
      <c r="B1418" s="21">
        <v>663256</v>
      </c>
      <c r="C1418" s="21" t="s">
        <v>2658</v>
      </c>
      <c r="D1418" s="21" t="s">
        <v>2659</v>
      </c>
      <c r="E1418" s="21" t="s">
        <v>12</v>
      </c>
      <c r="F1418" s="21" t="s">
        <v>4874</v>
      </c>
      <c r="G1418" s="21" t="s">
        <v>2340</v>
      </c>
      <c r="H1418" s="21" t="s">
        <v>2487</v>
      </c>
      <c r="I1418" s="21" t="s">
        <v>2342</v>
      </c>
      <c r="J1418" s="21" t="s">
        <v>2342</v>
      </c>
      <c r="K1418" s="21" t="s">
        <v>2666</v>
      </c>
      <c r="L1418" s="21" t="s">
        <v>2661</v>
      </c>
      <c r="M1418" s="21"/>
      <c r="N1418" s="21" t="s">
        <v>2662</v>
      </c>
      <c r="O1418" s="21" t="s">
        <v>2345</v>
      </c>
      <c r="P1418" s="21" t="s">
        <v>2663</v>
      </c>
      <c r="Q1418" s="21">
        <v>15</v>
      </c>
      <c r="R1418" s="21">
        <v>0</v>
      </c>
      <c r="S1418" s="21">
        <v>0</v>
      </c>
      <c r="T1418" s="21">
        <v>15</v>
      </c>
      <c r="U1418" s="21">
        <v>1</v>
      </c>
      <c r="V1418" s="21">
        <v>0</v>
      </c>
      <c r="W1418" s="21">
        <v>1</v>
      </c>
      <c r="X1418" s="21" t="s">
        <v>2015</v>
      </c>
      <c r="Y1418" s="21" t="s">
        <v>2015</v>
      </c>
      <c r="Z1418" s="21" t="s">
        <v>2015</v>
      </c>
      <c r="AA1418" s="21" t="s">
        <v>2015</v>
      </c>
      <c r="AB1418" s="21" t="s">
        <v>2015</v>
      </c>
      <c r="AC1418" s="21" t="s">
        <v>2015</v>
      </c>
      <c r="AD1418" s="21" t="s">
        <v>2015</v>
      </c>
      <c r="AE1418" s="21" t="s">
        <v>2015</v>
      </c>
      <c r="AF1418" s="21" t="s">
        <v>2015</v>
      </c>
      <c r="AG1418" s="21" t="s">
        <v>2015</v>
      </c>
      <c r="AH1418" s="21" t="s">
        <v>2015</v>
      </c>
      <c r="AI1418" s="21" t="s">
        <v>2342</v>
      </c>
      <c r="AJ1418" s="21" t="s">
        <v>2342</v>
      </c>
      <c r="AK1418" s="21" t="s">
        <v>2342</v>
      </c>
      <c r="AL1418" s="21" t="s">
        <v>4803</v>
      </c>
    </row>
    <row r="1419" spans="1:38" ht="15" customHeight="1">
      <c r="A1419" s="21">
        <v>159507</v>
      </c>
      <c r="B1419" s="21">
        <v>663257</v>
      </c>
      <c r="C1419" s="21" t="s">
        <v>2658</v>
      </c>
      <c r="D1419" s="21" t="s">
        <v>2659</v>
      </c>
      <c r="E1419" s="21" t="s">
        <v>12</v>
      </c>
      <c r="F1419" s="21" t="s">
        <v>4874</v>
      </c>
      <c r="G1419" s="21" t="s">
        <v>2340</v>
      </c>
      <c r="H1419" s="21" t="s">
        <v>2487</v>
      </c>
      <c r="I1419" s="21" t="s">
        <v>2342</v>
      </c>
      <c r="J1419" s="21" t="s">
        <v>2342</v>
      </c>
      <c r="K1419" s="21" t="s">
        <v>2665</v>
      </c>
      <c r="L1419" s="21" t="s">
        <v>2661</v>
      </c>
      <c r="M1419" s="21"/>
      <c r="N1419" s="21" t="s">
        <v>2662</v>
      </c>
      <c r="O1419" s="21" t="s">
        <v>2345</v>
      </c>
      <c r="P1419" s="21" t="s">
        <v>2663</v>
      </c>
      <c r="Q1419" s="21">
        <v>16</v>
      </c>
      <c r="R1419" s="21">
        <v>0</v>
      </c>
      <c r="S1419" s="21">
        <v>0</v>
      </c>
      <c r="T1419" s="21">
        <v>16</v>
      </c>
      <c r="U1419" s="21">
        <v>1</v>
      </c>
      <c r="V1419" s="21">
        <v>0</v>
      </c>
      <c r="W1419" s="21">
        <v>1</v>
      </c>
      <c r="X1419" s="21" t="s">
        <v>2015</v>
      </c>
      <c r="Y1419" s="21" t="s">
        <v>2015</v>
      </c>
      <c r="Z1419" s="21" t="s">
        <v>2015</v>
      </c>
      <c r="AA1419" s="21" t="s">
        <v>2015</v>
      </c>
      <c r="AB1419" s="21" t="s">
        <v>2015</v>
      </c>
      <c r="AC1419" s="21" t="s">
        <v>2015</v>
      </c>
      <c r="AD1419" s="21" t="s">
        <v>2015</v>
      </c>
      <c r="AE1419" s="21" t="s">
        <v>2015</v>
      </c>
      <c r="AF1419" s="21" t="s">
        <v>2342</v>
      </c>
      <c r="AG1419" s="21" t="s">
        <v>2342</v>
      </c>
      <c r="AH1419" s="21" t="s">
        <v>2342</v>
      </c>
      <c r="AI1419" s="21" t="s">
        <v>2015</v>
      </c>
      <c r="AJ1419" s="21" t="s">
        <v>2015</v>
      </c>
      <c r="AK1419" s="21" t="s">
        <v>2015</v>
      </c>
      <c r="AL1419" s="21" t="s">
        <v>4803</v>
      </c>
    </row>
    <row r="1420" spans="1:38" ht="15" customHeight="1">
      <c r="A1420" s="21">
        <v>159507</v>
      </c>
      <c r="B1420" s="21">
        <v>663259</v>
      </c>
      <c r="C1420" s="21" t="s">
        <v>2658</v>
      </c>
      <c r="D1420" s="21" t="s">
        <v>2659</v>
      </c>
      <c r="E1420" s="21" t="s">
        <v>12</v>
      </c>
      <c r="F1420" s="21" t="s">
        <v>4874</v>
      </c>
      <c r="G1420" s="21" t="s">
        <v>2340</v>
      </c>
      <c r="H1420" s="21" t="s">
        <v>2487</v>
      </c>
      <c r="I1420" s="21" t="s">
        <v>2342</v>
      </c>
      <c r="J1420" s="21" t="s">
        <v>2342</v>
      </c>
      <c r="K1420" s="21" t="s">
        <v>2664</v>
      </c>
      <c r="L1420" s="21" t="s">
        <v>2661</v>
      </c>
      <c r="M1420" s="21"/>
      <c r="N1420" s="21" t="s">
        <v>2662</v>
      </c>
      <c r="O1420" s="21" t="s">
        <v>2345</v>
      </c>
      <c r="P1420" s="21" t="s">
        <v>2663</v>
      </c>
      <c r="Q1420" s="21">
        <v>25</v>
      </c>
      <c r="R1420" s="21">
        <v>0</v>
      </c>
      <c r="S1420" s="21">
        <v>0</v>
      </c>
      <c r="T1420" s="21">
        <v>25</v>
      </c>
      <c r="U1420" s="21">
        <v>1</v>
      </c>
      <c r="V1420" s="21">
        <v>0</v>
      </c>
      <c r="W1420" s="21">
        <v>1</v>
      </c>
      <c r="X1420" s="21" t="s">
        <v>2015</v>
      </c>
      <c r="Y1420" s="21" t="s">
        <v>2015</v>
      </c>
      <c r="Z1420" s="21" t="s">
        <v>2015</v>
      </c>
      <c r="AA1420" s="21" t="s">
        <v>2015</v>
      </c>
      <c r="AB1420" s="21" t="s">
        <v>2015</v>
      </c>
      <c r="AC1420" s="21" t="s">
        <v>2015</v>
      </c>
      <c r="AD1420" s="21" t="s">
        <v>2015</v>
      </c>
      <c r="AE1420" s="21" t="s">
        <v>2015</v>
      </c>
      <c r="AF1420" s="21" t="s">
        <v>2342</v>
      </c>
      <c r="AG1420" s="21" t="s">
        <v>2342</v>
      </c>
      <c r="AH1420" s="21" t="s">
        <v>2342</v>
      </c>
      <c r="AI1420" s="21" t="s">
        <v>2342</v>
      </c>
      <c r="AJ1420" s="21" t="s">
        <v>2342</v>
      </c>
      <c r="AK1420" s="21" t="s">
        <v>2342</v>
      </c>
      <c r="AL1420" s="21" t="s">
        <v>4803</v>
      </c>
    </row>
    <row r="1421" spans="1:38" ht="15" customHeight="1">
      <c r="A1421" s="21">
        <v>159880</v>
      </c>
      <c r="B1421" s="21">
        <v>663282</v>
      </c>
      <c r="C1421" s="21" t="s">
        <v>249</v>
      </c>
      <c r="D1421" s="21" t="s">
        <v>2237</v>
      </c>
      <c r="E1421" s="21" t="s">
        <v>6</v>
      </c>
      <c r="F1421" s="21" t="s">
        <v>4883</v>
      </c>
      <c r="G1421" s="21" t="s">
        <v>2340</v>
      </c>
      <c r="H1421" s="21" t="s">
        <v>2341</v>
      </c>
      <c r="I1421" s="21" t="s">
        <v>2015</v>
      </c>
      <c r="J1421" s="21" t="s">
        <v>2342</v>
      </c>
      <c r="K1421" s="21" t="s">
        <v>1587</v>
      </c>
      <c r="L1421" s="21" t="s">
        <v>4063</v>
      </c>
      <c r="M1421" s="21"/>
      <c r="N1421" s="21" t="s">
        <v>2381</v>
      </c>
      <c r="O1421" s="21" t="s">
        <v>2345</v>
      </c>
      <c r="P1421" s="21" t="s">
        <v>4053</v>
      </c>
      <c r="Q1421" s="21">
        <v>38</v>
      </c>
      <c r="R1421" s="21">
        <v>5</v>
      </c>
      <c r="S1421" s="21">
        <v>241</v>
      </c>
      <c r="T1421" s="21">
        <v>284</v>
      </c>
      <c r="U1421" s="21">
        <v>0.1338</v>
      </c>
      <c r="V1421" s="21">
        <v>1.7600000000000001E-2</v>
      </c>
      <c r="W1421" s="21">
        <v>0.15140000000000001</v>
      </c>
      <c r="X1421" s="21" t="s">
        <v>2015</v>
      </c>
      <c r="Y1421" s="21" t="s">
        <v>2015</v>
      </c>
      <c r="Z1421" s="21" t="s">
        <v>2015</v>
      </c>
      <c r="AA1421" s="21" t="s">
        <v>2015</v>
      </c>
      <c r="AB1421" s="21" t="s">
        <v>2015</v>
      </c>
      <c r="AC1421" s="21" t="s">
        <v>2015</v>
      </c>
      <c r="AD1421" s="21" t="s">
        <v>2015</v>
      </c>
      <c r="AE1421" s="21" t="s">
        <v>2015</v>
      </c>
      <c r="AF1421" s="21" t="s">
        <v>2015</v>
      </c>
      <c r="AG1421" s="21" t="s">
        <v>2015</v>
      </c>
      <c r="AH1421" s="21" t="s">
        <v>2342</v>
      </c>
      <c r="AI1421" s="21" t="s">
        <v>2342</v>
      </c>
      <c r="AJ1421" s="21" t="s">
        <v>2342</v>
      </c>
      <c r="AK1421" s="21" t="s">
        <v>2342</v>
      </c>
      <c r="AL1421" s="21" t="s">
        <v>4803</v>
      </c>
    </row>
    <row r="1422" spans="1:38" ht="15" customHeight="1">
      <c r="A1422" s="21">
        <v>159440</v>
      </c>
      <c r="B1422" s="21">
        <v>663283</v>
      </c>
      <c r="C1422" s="21" t="s">
        <v>222</v>
      </c>
      <c r="D1422" s="21" t="s">
        <v>2210</v>
      </c>
      <c r="E1422" s="21" t="s">
        <v>15</v>
      </c>
      <c r="F1422" s="21" t="s">
        <v>4863</v>
      </c>
      <c r="G1422" s="21" t="s">
        <v>2340</v>
      </c>
      <c r="H1422" s="21" t="s">
        <v>2341</v>
      </c>
      <c r="I1422" s="21" t="s">
        <v>2015</v>
      </c>
      <c r="J1422" s="21" t="s">
        <v>2342</v>
      </c>
      <c r="K1422" s="21" t="s">
        <v>4839</v>
      </c>
      <c r="L1422" s="21" t="s">
        <v>3826</v>
      </c>
      <c r="M1422" s="21"/>
      <c r="N1422" s="21" t="s">
        <v>3824</v>
      </c>
      <c r="O1422" s="21" t="s">
        <v>2345</v>
      </c>
      <c r="P1422" s="21" t="s">
        <v>3825</v>
      </c>
      <c r="Q1422" s="21">
        <v>172</v>
      </c>
      <c r="R1422" s="21">
        <v>49</v>
      </c>
      <c r="S1422" s="21">
        <v>271</v>
      </c>
      <c r="T1422" s="21">
        <v>492</v>
      </c>
      <c r="U1422" s="21">
        <v>0.34960000000000002</v>
      </c>
      <c r="V1422" s="21">
        <v>9.9599999999999994E-2</v>
      </c>
      <c r="W1422" s="21">
        <v>0.44919999999999999</v>
      </c>
      <c r="X1422" s="21" t="s">
        <v>2342</v>
      </c>
      <c r="Y1422" s="21" t="s">
        <v>2342</v>
      </c>
      <c r="Z1422" s="21" t="s">
        <v>2342</v>
      </c>
      <c r="AA1422" s="21" t="s">
        <v>2342</v>
      </c>
      <c r="AB1422" s="21" t="s">
        <v>2342</v>
      </c>
      <c r="AC1422" s="21" t="s">
        <v>2342</v>
      </c>
      <c r="AD1422" s="21" t="s">
        <v>2342</v>
      </c>
      <c r="AE1422" s="21" t="s">
        <v>2015</v>
      </c>
      <c r="AF1422" s="21" t="s">
        <v>2015</v>
      </c>
      <c r="AG1422" s="21" t="s">
        <v>2015</v>
      </c>
      <c r="AH1422" s="21" t="s">
        <v>2015</v>
      </c>
      <c r="AI1422" s="21" t="s">
        <v>2015</v>
      </c>
      <c r="AJ1422" s="21" t="s">
        <v>2015</v>
      </c>
      <c r="AK1422" s="21" t="s">
        <v>2015</v>
      </c>
      <c r="AL1422" s="21" t="s">
        <v>4803</v>
      </c>
    </row>
    <row r="1423" spans="1:38" ht="15" customHeight="1">
      <c r="A1423" s="21">
        <v>159879</v>
      </c>
      <c r="B1423" s="21">
        <v>663289</v>
      </c>
      <c r="C1423" s="21" t="s">
        <v>293</v>
      </c>
      <c r="D1423" s="21" t="s">
        <v>2282</v>
      </c>
      <c r="E1423" s="21" t="s">
        <v>10</v>
      </c>
      <c r="F1423" s="21" t="s">
        <v>4864</v>
      </c>
      <c r="G1423" s="21" t="s">
        <v>2340</v>
      </c>
      <c r="H1423" s="21" t="s">
        <v>2341</v>
      </c>
      <c r="I1423" s="21" t="s">
        <v>2015</v>
      </c>
      <c r="J1423" s="21" t="s">
        <v>2342</v>
      </c>
      <c r="K1423" s="21" t="s">
        <v>5599</v>
      </c>
      <c r="L1423" s="21" t="s">
        <v>5600</v>
      </c>
      <c r="M1423" s="21"/>
      <c r="N1423" s="21" t="s">
        <v>2421</v>
      </c>
      <c r="O1423" s="21" t="s">
        <v>2345</v>
      </c>
      <c r="P1423" s="21" t="s">
        <v>2963</v>
      </c>
      <c r="Q1423" s="21">
        <v>137</v>
      </c>
      <c r="R1423" s="21">
        <v>0</v>
      </c>
      <c r="S1423" s="21">
        <v>47</v>
      </c>
      <c r="T1423" s="21">
        <v>184</v>
      </c>
      <c r="U1423" s="21">
        <v>0.74460000000000004</v>
      </c>
      <c r="V1423" s="21">
        <v>0</v>
      </c>
      <c r="W1423" s="21">
        <v>0.74460000000000004</v>
      </c>
      <c r="X1423" s="21" t="s">
        <v>2015</v>
      </c>
      <c r="Y1423" s="21" t="s">
        <v>2342</v>
      </c>
      <c r="Z1423" s="21" t="s">
        <v>2342</v>
      </c>
      <c r="AA1423" s="21" t="s">
        <v>2342</v>
      </c>
      <c r="AB1423" s="21" t="s">
        <v>2342</v>
      </c>
      <c r="AC1423" s="21" t="s">
        <v>2342</v>
      </c>
      <c r="AD1423" s="21" t="s">
        <v>2342</v>
      </c>
      <c r="AE1423" s="21" t="s">
        <v>2342</v>
      </c>
      <c r="AF1423" s="21" t="s">
        <v>2342</v>
      </c>
      <c r="AG1423" s="21" t="s">
        <v>2342</v>
      </c>
      <c r="AH1423" s="21" t="s">
        <v>2342</v>
      </c>
      <c r="AI1423" s="21" t="s">
        <v>2342</v>
      </c>
      <c r="AJ1423" s="21" t="s">
        <v>2342</v>
      </c>
      <c r="AK1423" s="21" t="s">
        <v>2342</v>
      </c>
      <c r="AL1423" s="21" t="s">
        <v>4802</v>
      </c>
    </row>
    <row r="1424" spans="1:38" ht="15" customHeight="1">
      <c r="A1424" s="21">
        <v>159452</v>
      </c>
      <c r="B1424" s="21">
        <v>663295</v>
      </c>
      <c r="C1424" s="21" t="s">
        <v>214</v>
      </c>
      <c r="D1424" s="21" t="s">
        <v>2202</v>
      </c>
      <c r="E1424" s="21" t="s">
        <v>22</v>
      </c>
      <c r="F1424" s="21" t="s">
        <v>4865</v>
      </c>
      <c r="G1424" s="21" t="s">
        <v>2340</v>
      </c>
      <c r="H1424" s="21" t="s">
        <v>2341</v>
      </c>
      <c r="I1424" s="21" t="s">
        <v>2015</v>
      </c>
      <c r="J1424" s="21" t="s">
        <v>2342</v>
      </c>
      <c r="K1424" s="21" t="s">
        <v>1356</v>
      </c>
      <c r="L1424" s="21" t="s">
        <v>3762</v>
      </c>
      <c r="M1424" s="21" t="s">
        <v>3763</v>
      </c>
      <c r="N1424" s="21" t="s">
        <v>37</v>
      </c>
      <c r="O1424" s="21" t="s">
        <v>2345</v>
      </c>
      <c r="P1424" s="21" t="s">
        <v>3080</v>
      </c>
      <c r="Q1424" s="21">
        <v>5</v>
      </c>
      <c r="R1424" s="21">
        <v>6</v>
      </c>
      <c r="S1424" s="21">
        <v>22</v>
      </c>
      <c r="T1424" s="21">
        <v>33</v>
      </c>
      <c r="U1424" s="21">
        <v>0.1515</v>
      </c>
      <c r="V1424" s="21">
        <v>0.18179999999999999</v>
      </c>
      <c r="W1424" s="21">
        <v>0.33329999999999999</v>
      </c>
      <c r="X1424" s="21" t="s">
        <v>2015</v>
      </c>
      <c r="Y1424" s="21" t="s">
        <v>2015</v>
      </c>
      <c r="Z1424" s="21" t="s">
        <v>2015</v>
      </c>
      <c r="AA1424" s="21" t="s">
        <v>2015</v>
      </c>
      <c r="AB1424" s="21" t="s">
        <v>2015</v>
      </c>
      <c r="AC1424" s="21" t="s">
        <v>2015</v>
      </c>
      <c r="AD1424" s="21" t="s">
        <v>2015</v>
      </c>
      <c r="AE1424" s="21" t="s">
        <v>2342</v>
      </c>
      <c r="AF1424" s="21" t="s">
        <v>2342</v>
      </c>
      <c r="AG1424" s="21" t="s">
        <v>2342</v>
      </c>
      <c r="AH1424" s="21" t="s">
        <v>2015</v>
      </c>
      <c r="AI1424" s="21" t="s">
        <v>2015</v>
      </c>
      <c r="AJ1424" s="21" t="s">
        <v>2015</v>
      </c>
      <c r="AK1424" s="21" t="s">
        <v>2015</v>
      </c>
      <c r="AL1424" s="21" t="s">
        <v>4803</v>
      </c>
    </row>
    <row r="1425" spans="1:38" ht="15" customHeight="1">
      <c r="A1425" s="21">
        <v>159484</v>
      </c>
      <c r="B1425" s="21">
        <v>663298</v>
      </c>
      <c r="C1425" s="21" t="s">
        <v>5278</v>
      </c>
      <c r="D1425" s="21"/>
      <c r="E1425" s="21" t="s">
        <v>6</v>
      </c>
      <c r="F1425" s="21" t="s">
        <v>4883</v>
      </c>
      <c r="G1425" s="21" t="s">
        <v>2380</v>
      </c>
      <c r="H1425" s="21" t="s">
        <v>2341</v>
      </c>
      <c r="I1425" s="21" t="s">
        <v>2015</v>
      </c>
      <c r="J1425" s="21" t="s">
        <v>2342</v>
      </c>
      <c r="K1425" s="21" t="s">
        <v>5278</v>
      </c>
      <c r="L1425" s="21" t="s">
        <v>5279</v>
      </c>
      <c r="M1425" s="21"/>
      <c r="N1425" s="21" t="s">
        <v>3137</v>
      </c>
      <c r="O1425" s="21" t="s">
        <v>2345</v>
      </c>
      <c r="P1425" s="21" t="s">
        <v>3143</v>
      </c>
      <c r="Q1425" s="21">
        <v>0</v>
      </c>
      <c r="R1425" s="21">
        <v>0</v>
      </c>
      <c r="S1425" s="21">
        <v>0</v>
      </c>
      <c r="T1425" s="21">
        <v>0</v>
      </c>
      <c r="U1425" s="21">
        <v>0</v>
      </c>
      <c r="V1425" s="21">
        <v>0</v>
      </c>
      <c r="W1425" s="21">
        <v>0</v>
      </c>
      <c r="X1425" s="21" t="s">
        <v>2015</v>
      </c>
      <c r="Y1425" s="21" t="s">
        <v>2342</v>
      </c>
      <c r="Z1425" s="21" t="s">
        <v>2342</v>
      </c>
      <c r="AA1425" s="21" t="s">
        <v>2342</v>
      </c>
      <c r="AB1425" s="21" t="s">
        <v>2342</v>
      </c>
      <c r="AC1425" s="21" t="s">
        <v>2342</v>
      </c>
      <c r="AD1425" s="21" t="s">
        <v>2342</v>
      </c>
      <c r="AE1425" s="21" t="s">
        <v>2342</v>
      </c>
      <c r="AF1425" s="21" t="s">
        <v>2342</v>
      </c>
      <c r="AG1425" s="21" t="s">
        <v>2342</v>
      </c>
      <c r="AH1425" s="21" t="s">
        <v>2015</v>
      </c>
      <c r="AI1425" s="21" t="s">
        <v>2015</v>
      </c>
      <c r="AJ1425" s="21" t="s">
        <v>2015</v>
      </c>
      <c r="AK1425" s="21" t="s">
        <v>2015</v>
      </c>
      <c r="AL1425" s="21" t="s">
        <v>4803</v>
      </c>
    </row>
    <row r="1426" spans="1:38" ht="15" customHeight="1">
      <c r="A1426" s="21">
        <v>159977</v>
      </c>
      <c r="B1426" s="21">
        <v>663301</v>
      </c>
      <c r="C1426" s="21" t="s">
        <v>298</v>
      </c>
      <c r="D1426" s="21" t="s">
        <v>2287</v>
      </c>
      <c r="E1426" s="21" t="s">
        <v>23</v>
      </c>
      <c r="F1426" s="21" t="s">
        <v>4865</v>
      </c>
      <c r="G1426" s="21" t="s">
        <v>2340</v>
      </c>
      <c r="H1426" s="21" t="s">
        <v>2341</v>
      </c>
      <c r="I1426" s="21" t="s">
        <v>2015</v>
      </c>
      <c r="J1426" s="21" t="s">
        <v>2342</v>
      </c>
      <c r="K1426" s="21" t="s">
        <v>1914</v>
      </c>
      <c r="L1426" s="21" t="s">
        <v>5334</v>
      </c>
      <c r="M1426" s="21"/>
      <c r="N1426" s="21" t="s">
        <v>23</v>
      </c>
      <c r="O1426" s="21" t="s">
        <v>2345</v>
      </c>
      <c r="P1426" s="21" t="s">
        <v>4520</v>
      </c>
      <c r="Q1426" s="21">
        <v>465</v>
      </c>
      <c r="R1426" s="21">
        <v>0</v>
      </c>
      <c r="S1426" s="21">
        <v>21</v>
      </c>
      <c r="T1426" s="21">
        <v>486</v>
      </c>
      <c r="U1426" s="21">
        <v>0.95679999999999998</v>
      </c>
      <c r="V1426" s="21">
        <v>0</v>
      </c>
      <c r="W1426" s="21">
        <v>0.95679999999999998</v>
      </c>
      <c r="X1426" s="21" t="s">
        <v>2015</v>
      </c>
      <c r="Y1426" s="21" t="s">
        <v>2342</v>
      </c>
      <c r="Z1426" s="21" t="s">
        <v>2342</v>
      </c>
      <c r="AA1426" s="21" t="s">
        <v>2342</v>
      </c>
      <c r="AB1426" s="21" t="s">
        <v>2342</v>
      </c>
      <c r="AC1426" s="21" t="s">
        <v>2342</v>
      </c>
      <c r="AD1426" s="21" t="s">
        <v>2342</v>
      </c>
      <c r="AE1426" s="21" t="s">
        <v>2015</v>
      </c>
      <c r="AF1426" s="21" t="s">
        <v>2015</v>
      </c>
      <c r="AG1426" s="21" t="s">
        <v>2015</v>
      </c>
      <c r="AH1426" s="21" t="s">
        <v>2015</v>
      </c>
      <c r="AI1426" s="21" t="s">
        <v>2015</v>
      </c>
      <c r="AJ1426" s="21" t="s">
        <v>2015</v>
      </c>
      <c r="AK1426" s="21" t="s">
        <v>2015</v>
      </c>
      <c r="AL1426" s="21" t="s">
        <v>4802</v>
      </c>
    </row>
    <row r="1427" spans="1:38" ht="15" customHeight="1">
      <c r="A1427" s="21">
        <v>159956</v>
      </c>
      <c r="B1427" s="21">
        <v>663329</v>
      </c>
      <c r="C1427" s="21" t="s">
        <v>65</v>
      </c>
      <c r="D1427" s="21" t="s">
        <v>2052</v>
      </c>
      <c r="E1427" s="21" t="s">
        <v>8</v>
      </c>
      <c r="F1427" s="21" t="s">
        <v>4865</v>
      </c>
      <c r="G1427" s="21" t="s">
        <v>2340</v>
      </c>
      <c r="H1427" s="21" t="s">
        <v>2341</v>
      </c>
      <c r="I1427" s="21" t="s">
        <v>2015</v>
      </c>
      <c r="J1427" s="21" t="s">
        <v>2342</v>
      </c>
      <c r="K1427" s="21" t="s">
        <v>548</v>
      </c>
      <c r="L1427" s="21" t="s">
        <v>5394</v>
      </c>
      <c r="M1427" s="21"/>
      <c r="N1427" s="21" t="s">
        <v>5395</v>
      </c>
      <c r="O1427" s="21" t="s">
        <v>2345</v>
      </c>
      <c r="P1427" s="21" t="s">
        <v>5396</v>
      </c>
      <c r="Q1427" s="21">
        <v>548</v>
      </c>
      <c r="R1427" s="21">
        <v>0</v>
      </c>
      <c r="S1427" s="21">
        <v>81</v>
      </c>
      <c r="T1427" s="21">
        <v>629</v>
      </c>
      <c r="U1427" s="21">
        <v>0.87119999999999997</v>
      </c>
      <c r="V1427" s="21">
        <v>0</v>
      </c>
      <c r="W1427" s="21">
        <v>0.87119999999999997</v>
      </c>
      <c r="X1427" s="21" t="s">
        <v>2015</v>
      </c>
      <c r="Y1427" s="21" t="s">
        <v>2342</v>
      </c>
      <c r="Z1427" s="21" t="s">
        <v>2342</v>
      </c>
      <c r="AA1427" s="21" t="s">
        <v>2342</v>
      </c>
      <c r="AB1427" s="21" t="s">
        <v>2342</v>
      </c>
      <c r="AC1427" s="21" t="s">
        <v>2342</v>
      </c>
      <c r="AD1427" s="21" t="s">
        <v>2342</v>
      </c>
      <c r="AE1427" s="21" t="s">
        <v>2015</v>
      </c>
      <c r="AF1427" s="21" t="s">
        <v>2015</v>
      </c>
      <c r="AG1427" s="21" t="s">
        <v>2015</v>
      </c>
      <c r="AH1427" s="21" t="s">
        <v>2015</v>
      </c>
      <c r="AI1427" s="21" t="s">
        <v>2015</v>
      </c>
      <c r="AJ1427" s="21" t="s">
        <v>2015</v>
      </c>
      <c r="AK1427" s="21" t="s">
        <v>2015</v>
      </c>
      <c r="AL1427" s="21" t="s">
        <v>4802</v>
      </c>
    </row>
    <row r="1428" spans="1:38" ht="15" customHeight="1">
      <c r="A1428" s="21">
        <v>159383</v>
      </c>
      <c r="B1428" s="21">
        <v>663332</v>
      </c>
      <c r="C1428" s="21" t="s">
        <v>92</v>
      </c>
      <c r="D1428" s="21" t="s">
        <v>2079</v>
      </c>
      <c r="E1428" s="21" t="s">
        <v>8</v>
      </c>
      <c r="F1428" s="21" t="s">
        <v>4865</v>
      </c>
      <c r="G1428" s="21" t="s">
        <v>2340</v>
      </c>
      <c r="H1428" s="21" t="s">
        <v>2341</v>
      </c>
      <c r="I1428" s="21" t="s">
        <v>2015</v>
      </c>
      <c r="J1428" s="21" t="s">
        <v>2342</v>
      </c>
      <c r="K1428" s="21" t="s">
        <v>644</v>
      </c>
      <c r="L1428" s="21" t="s">
        <v>5424</v>
      </c>
      <c r="M1428" s="21" t="s">
        <v>5425</v>
      </c>
      <c r="N1428" s="21" t="s">
        <v>2769</v>
      </c>
      <c r="O1428" s="21" t="s">
        <v>2345</v>
      </c>
      <c r="P1428" s="21" t="s">
        <v>2770</v>
      </c>
      <c r="Q1428" s="21">
        <v>292</v>
      </c>
      <c r="R1428" s="21">
        <v>0</v>
      </c>
      <c r="S1428" s="21">
        <v>183</v>
      </c>
      <c r="T1428" s="21">
        <v>475</v>
      </c>
      <c r="U1428" s="21">
        <v>0.61470000000000002</v>
      </c>
      <c r="V1428" s="21">
        <v>0</v>
      </c>
      <c r="W1428" s="21">
        <v>0.61470000000000002</v>
      </c>
      <c r="X1428" s="21" t="s">
        <v>2015</v>
      </c>
      <c r="Y1428" s="21" t="s">
        <v>2015</v>
      </c>
      <c r="Z1428" s="21" t="s">
        <v>2015</v>
      </c>
      <c r="AA1428" s="21" t="s">
        <v>2015</v>
      </c>
      <c r="AB1428" s="21" t="s">
        <v>2015</v>
      </c>
      <c r="AC1428" s="21" t="s">
        <v>2015</v>
      </c>
      <c r="AD1428" s="21" t="s">
        <v>2015</v>
      </c>
      <c r="AE1428" s="21" t="s">
        <v>2342</v>
      </c>
      <c r="AF1428" s="21" t="s">
        <v>2342</v>
      </c>
      <c r="AG1428" s="21" t="s">
        <v>2342</v>
      </c>
      <c r="AH1428" s="21" t="s">
        <v>2015</v>
      </c>
      <c r="AI1428" s="21" t="s">
        <v>2015</v>
      </c>
      <c r="AJ1428" s="21" t="s">
        <v>2015</v>
      </c>
      <c r="AK1428" s="21" t="s">
        <v>2015</v>
      </c>
      <c r="AL1428" s="21" t="s">
        <v>4802</v>
      </c>
    </row>
    <row r="1429" spans="1:38" ht="15" customHeight="1">
      <c r="A1429" s="21">
        <v>159188</v>
      </c>
      <c r="B1429" s="21">
        <v>663335</v>
      </c>
      <c r="C1429" s="21" t="s">
        <v>178</v>
      </c>
      <c r="D1429" s="21" t="s">
        <v>2166</v>
      </c>
      <c r="E1429" s="21" t="s">
        <v>30</v>
      </c>
      <c r="F1429" s="21" t="s">
        <v>4873</v>
      </c>
      <c r="G1429" s="21" t="s">
        <v>2340</v>
      </c>
      <c r="H1429" s="21" t="s">
        <v>2341</v>
      </c>
      <c r="I1429" s="21" t="s">
        <v>2015</v>
      </c>
      <c r="J1429" s="21" t="s">
        <v>2342</v>
      </c>
      <c r="K1429" s="21" t="s">
        <v>1173</v>
      </c>
      <c r="L1429" s="21" t="s">
        <v>3535</v>
      </c>
      <c r="M1429" s="21" t="s">
        <v>3536</v>
      </c>
      <c r="N1429" s="21" t="s">
        <v>3537</v>
      </c>
      <c r="O1429" s="21" t="s">
        <v>2345</v>
      </c>
      <c r="P1429" s="21" t="s">
        <v>3534</v>
      </c>
      <c r="Q1429" s="21">
        <v>142</v>
      </c>
      <c r="R1429" s="21">
        <v>0</v>
      </c>
      <c r="S1429" s="21">
        <v>0</v>
      </c>
      <c r="T1429" s="21">
        <v>142</v>
      </c>
      <c r="U1429" s="21">
        <v>1</v>
      </c>
      <c r="V1429" s="21">
        <v>0</v>
      </c>
      <c r="W1429" s="21">
        <v>1</v>
      </c>
      <c r="X1429" s="21" t="s">
        <v>2015</v>
      </c>
      <c r="Y1429" s="21" t="s">
        <v>2015</v>
      </c>
      <c r="Z1429" s="21" t="s">
        <v>2015</v>
      </c>
      <c r="AA1429" s="21" t="s">
        <v>2015</v>
      </c>
      <c r="AB1429" s="21" t="s">
        <v>2015</v>
      </c>
      <c r="AC1429" s="21" t="s">
        <v>2015</v>
      </c>
      <c r="AD1429" s="21" t="s">
        <v>2015</v>
      </c>
      <c r="AE1429" s="21" t="s">
        <v>2015</v>
      </c>
      <c r="AF1429" s="21" t="s">
        <v>2342</v>
      </c>
      <c r="AG1429" s="21" t="s">
        <v>2342</v>
      </c>
      <c r="AH1429" s="21" t="s">
        <v>2015</v>
      </c>
      <c r="AI1429" s="21" t="s">
        <v>2015</v>
      </c>
      <c r="AJ1429" s="21" t="s">
        <v>2015</v>
      </c>
      <c r="AK1429" s="21" t="s">
        <v>2015</v>
      </c>
      <c r="AL1429" s="21" t="s">
        <v>4802</v>
      </c>
    </row>
    <row r="1430" spans="1:38" ht="15" customHeight="1">
      <c r="A1430" s="21">
        <v>159889</v>
      </c>
      <c r="B1430" s="21">
        <v>663336</v>
      </c>
      <c r="C1430" s="21" t="s">
        <v>225</v>
      </c>
      <c r="D1430" s="21" t="s">
        <v>2213</v>
      </c>
      <c r="E1430" s="21" t="s">
        <v>11</v>
      </c>
      <c r="F1430" s="21" t="s">
        <v>4873</v>
      </c>
      <c r="G1430" s="21" t="s">
        <v>2340</v>
      </c>
      <c r="H1430" s="21" t="s">
        <v>2341</v>
      </c>
      <c r="I1430" s="21" t="s">
        <v>2015</v>
      </c>
      <c r="J1430" s="21" t="s">
        <v>2342</v>
      </c>
      <c r="K1430" s="21" t="s">
        <v>1407</v>
      </c>
      <c r="L1430" s="21" t="s">
        <v>5210</v>
      </c>
      <c r="M1430" s="21"/>
      <c r="N1430" s="21" t="s">
        <v>3833</v>
      </c>
      <c r="O1430" s="21" t="s">
        <v>2345</v>
      </c>
      <c r="P1430" s="21" t="s">
        <v>3834</v>
      </c>
      <c r="Q1430" s="21">
        <v>372</v>
      </c>
      <c r="R1430" s="21">
        <v>0</v>
      </c>
      <c r="S1430" s="21">
        <v>10</v>
      </c>
      <c r="T1430" s="21">
        <v>382</v>
      </c>
      <c r="U1430" s="21">
        <v>0.9738</v>
      </c>
      <c r="V1430" s="21">
        <v>0</v>
      </c>
      <c r="W1430" s="21">
        <v>0.9738</v>
      </c>
      <c r="X1430" s="21" t="s">
        <v>2342</v>
      </c>
      <c r="Y1430" s="21" t="s">
        <v>2342</v>
      </c>
      <c r="Z1430" s="21" t="s">
        <v>2342</v>
      </c>
      <c r="AA1430" s="21" t="s">
        <v>2342</v>
      </c>
      <c r="AB1430" s="21" t="s">
        <v>2015</v>
      </c>
      <c r="AC1430" s="21" t="s">
        <v>2015</v>
      </c>
      <c r="AD1430" s="21" t="s">
        <v>2015</v>
      </c>
      <c r="AE1430" s="21" t="s">
        <v>2015</v>
      </c>
      <c r="AF1430" s="21" t="s">
        <v>2015</v>
      </c>
      <c r="AG1430" s="21" t="s">
        <v>2015</v>
      </c>
      <c r="AH1430" s="21" t="s">
        <v>2015</v>
      </c>
      <c r="AI1430" s="21" t="s">
        <v>2015</v>
      </c>
      <c r="AJ1430" s="21" t="s">
        <v>2015</v>
      </c>
      <c r="AK1430" s="21" t="s">
        <v>2015</v>
      </c>
      <c r="AL1430" s="21" t="s">
        <v>4802</v>
      </c>
    </row>
    <row r="1431" spans="1:38" ht="15" customHeight="1">
      <c r="A1431" s="21">
        <v>159889</v>
      </c>
      <c r="B1431" s="21">
        <v>663337</v>
      </c>
      <c r="C1431" s="21" t="s">
        <v>225</v>
      </c>
      <c r="D1431" s="21" t="s">
        <v>2213</v>
      </c>
      <c r="E1431" s="21" t="s">
        <v>11</v>
      </c>
      <c r="F1431" s="21" t="s">
        <v>4873</v>
      </c>
      <c r="G1431" s="21" t="s">
        <v>2340</v>
      </c>
      <c r="H1431" s="21" t="s">
        <v>2341</v>
      </c>
      <c r="I1431" s="21" t="s">
        <v>2015</v>
      </c>
      <c r="J1431" s="21" t="s">
        <v>2342</v>
      </c>
      <c r="K1431" s="21" t="s">
        <v>1406</v>
      </c>
      <c r="L1431" s="21" t="s">
        <v>3832</v>
      </c>
      <c r="M1431" s="21"/>
      <c r="N1431" s="21" t="s">
        <v>3833</v>
      </c>
      <c r="O1431" s="21" t="s">
        <v>2345</v>
      </c>
      <c r="P1431" s="21" t="s">
        <v>3834</v>
      </c>
      <c r="Q1431" s="21">
        <v>534</v>
      </c>
      <c r="R1431" s="21">
        <v>0</v>
      </c>
      <c r="S1431" s="21">
        <v>41</v>
      </c>
      <c r="T1431" s="21">
        <v>575</v>
      </c>
      <c r="U1431" s="21">
        <v>0.92869999999999997</v>
      </c>
      <c r="V1431" s="21">
        <v>0</v>
      </c>
      <c r="W1431" s="21">
        <v>0.92869999999999997</v>
      </c>
      <c r="X1431" s="21" t="s">
        <v>2015</v>
      </c>
      <c r="Y1431" s="21" t="s">
        <v>2015</v>
      </c>
      <c r="Z1431" s="21" t="s">
        <v>2015</v>
      </c>
      <c r="AA1431" s="21" t="s">
        <v>2015</v>
      </c>
      <c r="AB1431" s="21" t="s">
        <v>2015</v>
      </c>
      <c r="AC1431" s="21" t="s">
        <v>2015</v>
      </c>
      <c r="AD1431" s="21" t="s">
        <v>2015</v>
      </c>
      <c r="AE1431" s="21" t="s">
        <v>2342</v>
      </c>
      <c r="AF1431" s="21" t="s">
        <v>2342</v>
      </c>
      <c r="AG1431" s="21" t="s">
        <v>2342</v>
      </c>
      <c r="AH1431" s="21" t="s">
        <v>2015</v>
      </c>
      <c r="AI1431" s="21" t="s">
        <v>2015</v>
      </c>
      <c r="AJ1431" s="21" t="s">
        <v>2015</v>
      </c>
      <c r="AK1431" s="21" t="s">
        <v>2015</v>
      </c>
      <c r="AL1431" s="21" t="s">
        <v>4802</v>
      </c>
    </row>
    <row r="1432" spans="1:38" ht="15" customHeight="1">
      <c r="A1432" s="21">
        <v>159354</v>
      </c>
      <c r="B1432" s="21">
        <v>663341</v>
      </c>
      <c r="C1432" s="21" t="s">
        <v>270</v>
      </c>
      <c r="D1432" s="21" t="s">
        <v>2258</v>
      </c>
      <c r="E1432" s="21" t="s">
        <v>36</v>
      </c>
      <c r="F1432" s="21" t="s">
        <v>4864</v>
      </c>
      <c r="G1432" s="21" t="s">
        <v>2340</v>
      </c>
      <c r="H1432" s="21" t="s">
        <v>2341</v>
      </c>
      <c r="I1432" s="21" t="s">
        <v>2015</v>
      </c>
      <c r="J1432" s="21" t="s">
        <v>2342</v>
      </c>
      <c r="K1432" s="21" t="s">
        <v>1757</v>
      </c>
      <c r="L1432" s="21" t="s">
        <v>5570</v>
      </c>
      <c r="M1432" s="21"/>
      <c r="N1432" s="21" t="s">
        <v>4290</v>
      </c>
      <c r="O1432" s="21" t="s">
        <v>2345</v>
      </c>
      <c r="P1432" s="21" t="s">
        <v>4144</v>
      </c>
      <c r="Q1432" s="21">
        <v>135</v>
      </c>
      <c r="R1432" s="21">
        <v>0</v>
      </c>
      <c r="S1432" s="21">
        <v>70</v>
      </c>
      <c r="T1432" s="21">
        <v>205</v>
      </c>
      <c r="U1432" s="21">
        <v>0.65849999999999997</v>
      </c>
      <c r="V1432" s="21">
        <v>0</v>
      </c>
      <c r="W1432" s="21">
        <v>0.65849999999999997</v>
      </c>
      <c r="X1432" s="21" t="s">
        <v>2015</v>
      </c>
      <c r="Y1432" s="21" t="s">
        <v>2015</v>
      </c>
      <c r="Z1432" s="21" t="s">
        <v>2015</v>
      </c>
      <c r="AA1432" s="21" t="s">
        <v>2015</v>
      </c>
      <c r="AB1432" s="21" t="s">
        <v>2015</v>
      </c>
      <c r="AC1432" s="21" t="s">
        <v>2015</v>
      </c>
      <c r="AD1432" s="21" t="s">
        <v>2015</v>
      </c>
      <c r="AE1432" s="21" t="s">
        <v>2342</v>
      </c>
      <c r="AF1432" s="21" t="s">
        <v>2342</v>
      </c>
      <c r="AG1432" s="21" t="s">
        <v>2342</v>
      </c>
      <c r="AH1432" s="21" t="s">
        <v>2015</v>
      </c>
      <c r="AI1432" s="21" t="s">
        <v>2015</v>
      </c>
      <c r="AJ1432" s="21" t="s">
        <v>2015</v>
      </c>
      <c r="AK1432" s="21" t="s">
        <v>2015</v>
      </c>
      <c r="AL1432" s="21" t="s">
        <v>4802</v>
      </c>
    </row>
    <row r="1433" spans="1:38" ht="15" customHeight="1">
      <c r="A1433" s="21">
        <v>159914</v>
      </c>
      <c r="B1433" s="21">
        <v>663344</v>
      </c>
      <c r="C1433" s="21" t="s">
        <v>285</v>
      </c>
      <c r="D1433" s="21" t="s">
        <v>2274</v>
      </c>
      <c r="E1433" s="21" t="s">
        <v>30</v>
      </c>
      <c r="F1433" s="21" t="s">
        <v>4873</v>
      </c>
      <c r="G1433" s="21" t="s">
        <v>2340</v>
      </c>
      <c r="H1433" s="21" t="s">
        <v>2341</v>
      </c>
      <c r="I1433" s="21" t="s">
        <v>2015</v>
      </c>
      <c r="J1433" s="21" t="s">
        <v>2342</v>
      </c>
      <c r="K1433" s="21" t="s">
        <v>1845</v>
      </c>
      <c r="L1433" s="21" t="s">
        <v>4426</v>
      </c>
      <c r="M1433" s="21"/>
      <c r="N1433" s="21" t="s">
        <v>4420</v>
      </c>
      <c r="O1433" s="21" t="s">
        <v>2345</v>
      </c>
      <c r="P1433" s="21" t="s">
        <v>4421</v>
      </c>
      <c r="Q1433" s="21">
        <v>861</v>
      </c>
      <c r="R1433" s="21">
        <v>0</v>
      </c>
      <c r="S1433" s="21">
        <v>0</v>
      </c>
      <c r="T1433" s="21">
        <v>861</v>
      </c>
      <c r="U1433" s="21">
        <v>1</v>
      </c>
      <c r="V1433" s="21">
        <v>0</v>
      </c>
      <c r="W1433" s="21">
        <v>1</v>
      </c>
      <c r="X1433" s="21" t="s">
        <v>2015</v>
      </c>
      <c r="Y1433" s="21" t="s">
        <v>2015</v>
      </c>
      <c r="Z1433" s="21" t="s">
        <v>2015</v>
      </c>
      <c r="AA1433" s="21" t="s">
        <v>2015</v>
      </c>
      <c r="AB1433" s="21" t="s">
        <v>2015</v>
      </c>
      <c r="AC1433" s="21" t="s">
        <v>2015</v>
      </c>
      <c r="AD1433" s="21" t="s">
        <v>2015</v>
      </c>
      <c r="AE1433" s="21" t="s">
        <v>2342</v>
      </c>
      <c r="AF1433" s="21" t="s">
        <v>2342</v>
      </c>
      <c r="AG1433" s="21" t="s">
        <v>2342</v>
      </c>
      <c r="AH1433" s="21" t="s">
        <v>2015</v>
      </c>
      <c r="AI1433" s="21" t="s">
        <v>2015</v>
      </c>
      <c r="AJ1433" s="21" t="s">
        <v>2015</v>
      </c>
      <c r="AK1433" s="21" t="s">
        <v>2015</v>
      </c>
      <c r="AL1433" s="21" t="s">
        <v>4802</v>
      </c>
    </row>
    <row r="1434" spans="1:38" ht="15" customHeight="1">
      <c r="A1434" s="21">
        <v>159914</v>
      </c>
      <c r="B1434" s="21">
        <v>663345</v>
      </c>
      <c r="C1434" s="21" t="s">
        <v>285</v>
      </c>
      <c r="D1434" s="21" t="s">
        <v>2274</v>
      </c>
      <c r="E1434" s="21" t="s">
        <v>30</v>
      </c>
      <c r="F1434" s="21" t="s">
        <v>4873</v>
      </c>
      <c r="G1434" s="21" t="s">
        <v>2340</v>
      </c>
      <c r="H1434" s="21" t="s">
        <v>2341</v>
      </c>
      <c r="I1434" s="21" t="s">
        <v>2015</v>
      </c>
      <c r="J1434" s="21" t="s">
        <v>2342</v>
      </c>
      <c r="K1434" s="21" t="s">
        <v>702</v>
      </c>
      <c r="L1434" s="21" t="s">
        <v>4427</v>
      </c>
      <c r="M1434" s="21"/>
      <c r="N1434" s="21" t="s">
        <v>4420</v>
      </c>
      <c r="O1434" s="21" t="s">
        <v>2345</v>
      </c>
      <c r="P1434" s="21" t="s">
        <v>4421</v>
      </c>
      <c r="Q1434" s="21">
        <v>455</v>
      </c>
      <c r="R1434" s="21">
        <v>0</v>
      </c>
      <c r="S1434" s="21">
        <v>0</v>
      </c>
      <c r="T1434" s="21">
        <v>455</v>
      </c>
      <c r="U1434" s="21">
        <v>1</v>
      </c>
      <c r="V1434" s="21">
        <v>0</v>
      </c>
      <c r="W1434" s="21">
        <v>1</v>
      </c>
      <c r="X1434" s="21" t="s">
        <v>2015</v>
      </c>
      <c r="Y1434" s="21" t="s">
        <v>2342</v>
      </c>
      <c r="Z1434" s="21" t="s">
        <v>2342</v>
      </c>
      <c r="AA1434" s="21" t="s">
        <v>2342</v>
      </c>
      <c r="AB1434" s="21" t="s">
        <v>2342</v>
      </c>
      <c r="AC1434" s="21" t="s">
        <v>2342</v>
      </c>
      <c r="AD1434" s="21" t="s">
        <v>2342</v>
      </c>
      <c r="AE1434" s="21" t="s">
        <v>2015</v>
      </c>
      <c r="AF1434" s="21" t="s">
        <v>2015</v>
      </c>
      <c r="AG1434" s="21" t="s">
        <v>2015</v>
      </c>
      <c r="AH1434" s="21" t="s">
        <v>2015</v>
      </c>
      <c r="AI1434" s="21" t="s">
        <v>2015</v>
      </c>
      <c r="AJ1434" s="21" t="s">
        <v>2015</v>
      </c>
      <c r="AK1434" s="21" t="s">
        <v>2015</v>
      </c>
      <c r="AL1434" s="21" t="s">
        <v>4802</v>
      </c>
    </row>
    <row r="1435" spans="1:38" ht="15" customHeight="1">
      <c r="A1435" s="21">
        <v>159913</v>
      </c>
      <c r="B1435" s="21">
        <v>663352</v>
      </c>
      <c r="C1435" s="21" t="s">
        <v>276</v>
      </c>
      <c r="D1435" s="21" t="s">
        <v>2265</v>
      </c>
      <c r="E1435" s="21" t="s">
        <v>30</v>
      </c>
      <c r="F1435" s="21" t="s">
        <v>4873</v>
      </c>
      <c r="G1435" s="21" t="s">
        <v>2340</v>
      </c>
      <c r="H1435" s="21" t="s">
        <v>2341</v>
      </c>
      <c r="I1435" s="21" t="s">
        <v>2015</v>
      </c>
      <c r="J1435" s="21" t="s">
        <v>2342</v>
      </c>
      <c r="K1435" s="21" t="s">
        <v>1777</v>
      </c>
      <c r="L1435" s="21" t="s">
        <v>5573</v>
      </c>
      <c r="M1435" s="21" t="s">
        <v>5300</v>
      </c>
      <c r="N1435" s="21" t="s">
        <v>4321</v>
      </c>
      <c r="O1435" s="21" t="s">
        <v>2345</v>
      </c>
      <c r="P1435" s="21" t="s">
        <v>4322</v>
      </c>
      <c r="Q1435" s="21">
        <v>847</v>
      </c>
      <c r="R1435" s="21">
        <v>0</v>
      </c>
      <c r="S1435" s="21">
        <v>2</v>
      </c>
      <c r="T1435" s="21">
        <v>849</v>
      </c>
      <c r="U1435" s="21">
        <v>0.99760000000000004</v>
      </c>
      <c r="V1435" s="21">
        <v>0</v>
      </c>
      <c r="W1435" s="21">
        <v>0.99760000000000004</v>
      </c>
      <c r="X1435" s="21" t="s">
        <v>2015</v>
      </c>
      <c r="Y1435" s="21" t="s">
        <v>2015</v>
      </c>
      <c r="Z1435" s="21" t="s">
        <v>2015</v>
      </c>
      <c r="AA1435" s="21" t="s">
        <v>2015</v>
      </c>
      <c r="AB1435" s="21" t="s">
        <v>2015</v>
      </c>
      <c r="AC1435" s="21" t="s">
        <v>2015</v>
      </c>
      <c r="AD1435" s="21" t="s">
        <v>2015</v>
      </c>
      <c r="AE1435" s="21" t="s">
        <v>2342</v>
      </c>
      <c r="AF1435" s="21" t="s">
        <v>2342</v>
      </c>
      <c r="AG1435" s="21" t="s">
        <v>2342</v>
      </c>
      <c r="AH1435" s="21" t="s">
        <v>2015</v>
      </c>
      <c r="AI1435" s="21" t="s">
        <v>2015</v>
      </c>
      <c r="AJ1435" s="21" t="s">
        <v>2015</v>
      </c>
      <c r="AK1435" s="21" t="s">
        <v>2015</v>
      </c>
      <c r="AL1435" s="21" t="s">
        <v>4802</v>
      </c>
    </row>
    <row r="1436" spans="1:38" ht="15" customHeight="1">
      <c r="A1436" s="21">
        <v>159913</v>
      </c>
      <c r="B1436" s="21">
        <v>663353</v>
      </c>
      <c r="C1436" s="21" t="s">
        <v>276</v>
      </c>
      <c r="D1436" s="21" t="s">
        <v>2265</v>
      </c>
      <c r="E1436" s="21" t="s">
        <v>30</v>
      </c>
      <c r="F1436" s="21" t="s">
        <v>4873</v>
      </c>
      <c r="G1436" s="21" t="s">
        <v>2340</v>
      </c>
      <c r="H1436" s="21" t="s">
        <v>2341</v>
      </c>
      <c r="I1436" s="21" t="s">
        <v>2015</v>
      </c>
      <c r="J1436" s="21" t="s">
        <v>2342</v>
      </c>
      <c r="K1436" s="21" t="s">
        <v>1781</v>
      </c>
      <c r="L1436" s="21" t="s">
        <v>4330</v>
      </c>
      <c r="M1436" s="21"/>
      <c r="N1436" s="21" t="s">
        <v>4321</v>
      </c>
      <c r="O1436" s="21" t="s">
        <v>2345</v>
      </c>
      <c r="P1436" s="21" t="s">
        <v>4322</v>
      </c>
      <c r="Q1436" s="21">
        <v>2068</v>
      </c>
      <c r="R1436" s="21">
        <v>0</v>
      </c>
      <c r="S1436" s="21">
        <v>99</v>
      </c>
      <c r="T1436" s="21">
        <v>2167</v>
      </c>
      <c r="U1436" s="21">
        <v>0.95430000000000004</v>
      </c>
      <c r="V1436" s="21">
        <v>0</v>
      </c>
      <c r="W1436" s="21">
        <v>0.95430000000000004</v>
      </c>
      <c r="X1436" s="21" t="s">
        <v>2015</v>
      </c>
      <c r="Y1436" s="21" t="s">
        <v>2015</v>
      </c>
      <c r="Z1436" s="21" t="s">
        <v>2015</v>
      </c>
      <c r="AA1436" s="21" t="s">
        <v>2015</v>
      </c>
      <c r="AB1436" s="21" t="s">
        <v>2015</v>
      </c>
      <c r="AC1436" s="21" t="s">
        <v>2015</v>
      </c>
      <c r="AD1436" s="21" t="s">
        <v>2015</v>
      </c>
      <c r="AE1436" s="21" t="s">
        <v>2015</v>
      </c>
      <c r="AF1436" s="21" t="s">
        <v>2015</v>
      </c>
      <c r="AG1436" s="21" t="s">
        <v>2015</v>
      </c>
      <c r="AH1436" s="21" t="s">
        <v>2342</v>
      </c>
      <c r="AI1436" s="21" t="s">
        <v>2342</v>
      </c>
      <c r="AJ1436" s="21" t="s">
        <v>2342</v>
      </c>
      <c r="AK1436" s="21" t="s">
        <v>2342</v>
      </c>
      <c r="AL1436" s="21" t="s">
        <v>4802</v>
      </c>
    </row>
    <row r="1437" spans="1:38" ht="15" customHeight="1">
      <c r="A1437" s="21">
        <v>159241</v>
      </c>
      <c r="B1437" s="21">
        <v>663355</v>
      </c>
      <c r="C1437" s="21" t="s">
        <v>49</v>
      </c>
      <c r="D1437" s="21" t="s">
        <v>2036</v>
      </c>
      <c r="E1437" s="21" t="s">
        <v>12</v>
      </c>
      <c r="F1437" s="21" t="s">
        <v>4874</v>
      </c>
      <c r="G1437" s="21" t="s">
        <v>2340</v>
      </c>
      <c r="H1437" s="21" t="s">
        <v>2341</v>
      </c>
      <c r="I1437" s="21" t="s">
        <v>2015</v>
      </c>
      <c r="J1437" s="21" t="s">
        <v>2342</v>
      </c>
      <c r="K1437" s="21" t="s">
        <v>453</v>
      </c>
      <c r="L1437" s="21" t="s">
        <v>2500</v>
      </c>
      <c r="M1437" s="21"/>
      <c r="N1437" s="21" t="s">
        <v>2501</v>
      </c>
      <c r="O1437" s="21" t="s">
        <v>2345</v>
      </c>
      <c r="P1437" s="21" t="s">
        <v>2502</v>
      </c>
      <c r="Q1437" s="21">
        <v>564</v>
      </c>
      <c r="R1437" s="21">
        <v>0</v>
      </c>
      <c r="S1437" s="21">
        <v>196</v>
      </c>
      <c r="T1437" s="21">
        <v>760</v>
      </c>
      <c r="U1437" s="21">
        <v>0.74209999999999998</v>
      </c>
      <c r="V1437" s="21">
        <v>0</v>
      </c>
      <c r="W1437" s="21">
        <v>0.74209999999999998</v>
      </c>
      <c r="X1437" s="21" t="s">
        <v>2342</v>
      </c>
      <c r="Y1437" s="21" t="s">
        <v>2342</v>
      </c>
      <c r="Z1437" s="21" t="s">
        <v>2342</v>
      </c>
      <c r="AA1437" s="21" t="s">
        <v>2342</v>
      </c>
      <c r="AB1437" s="21" t="s">
        <v>2342</v>
      </c>
      <c r="AC1437" s="21" t="s">
        <v>2342</v>
      </c>
      <c r="AD1437" s="21" t="s">
        <v>2342</v>
      </c>
      <c r="AE1437" s="21" t="s">
        <v>2015</v>
      </c>
      <c r="AF1437" s="21" t="s">
        <v>2015</v>
      </c>
      <c r="AG1437" s="21" t="s">
        <v>2015</v>
      </c>
      <c r="AH1437" s="21" t="s">
        <v>2015</v>
      </c>
      <c r="AI1437" s="21" t="s">
        <v>2015</v>
      </c>
      <c r="AJ1437" s="21" t="s">
        <v>2015</v>
      </c>
      <c r="AK1437" s="21" t="s">
        <v>2015</v>
      </c>
      <c r="AL1437" s="21" t="s">
        <v>4802</v>
      </c>
    </row>
    <row r="1438" spans="1:38" ht="15" customHeight="1">
      <c r="A1438" s="21">
        <v>159332</v>
      </c>
      <c r="B1438" s="21">
        <v>663360</v>
      </c>
      <c r="C1438" s="21" t="s">
        <v>95</v>
      </c>
      <c r="D1438" s="21" t="s">
        <v>2082</v>
      </c>
      <c r="E1438" s="21" t="s">
        <v>8</v>
      </c>
      <c r="F1438" s="21" t="s">
        <v>4865</v>
      </c>
      <c r="G1438" s="21" t="s">
        <v>2340</v>
      </c>
      <c r="H1438" s="21" t="s">
        <v>2341</v>
      </c>
      <c r="I1438" s="21" t="s">
        <v>2015</v>
      </c>
      <c r="J1438" s="21" t="s">
        <v>2342</v>
      </c>
      <c r="K1438" s="21" t="s">
        <v>654</v>
      </c>
      <c r="L1438" s="21" t="s">
        <v>2829</v>
      </c>
      <c r="M1438" s="21"/>
      <c r="N1438" s="21" t="s">
        <v>8</v>
      </c>
      <c r="O1438" s="21" t="s">
        <v>2345</v>
      </c>
      <c r="P1438" s="21" t="s">
        <v>2626</v>
      </c>
      <c r="Q1438" s="21">
        <v>498</v>
      </c>
      <c r="R1438" s="21">
        <v>0</v>
      </c>
      <c r="S1438" s="21">
        <v>0</v>
      </c>
      <c r="T1438" s="21">
        <v>498</v>
      </c>
      <c r="U1438" s="21">
        <v>1</v>
      </c>
      <c r="V1438" s="21">
        <v>0</v>
      </c>
      <c r="W1438" s="21">
        <v>1</v>
      </c>
      <c r="X1438" s="21" t="s">
        <v>2342</v>
      </c>
      <c r="Y1438" s="21" t="s">
        <v>2342</v>
      </c>
      <c r="Z1438" s="21" t="s">
        <v>2342</v>
      </c>
      <c r="AA1438" s="21" t="s">
        <v>2342</v>
      </c>
      <c r="AB1438" s="21" t="s">
        <v>2342</v>
      </c>
      <c r="AC1438" s="21" t="s">
        <v>2342</v>
      </c>
      <c r="AD1438" s="21" t="s">
        <v>2342</v>
      </c>
      <c r="AE1438" s="21" t="s">
        <v>2342</v>
      </c>
      <c r="AF1438" s="21" t="s">
        <v>2015</v>
      </c>
      <c r="AG1438" s="21" t="s">
        <v>2015</v>
      </c>
      <c r="AH1438" s="21" t="s">
        <v>2015</v>
      </c>
      <c r="AI1438" s="21" t="s">
        <v>2015</v>
      </c>
      <c r="AJ1438" s="21" t="s">
        <v>2015</v>
      </c>
      <c r="AK1438" s="21" t="s">
        <v>2015</v>
      </c>
      <c r="AL1438" s="21" t="s">
        <v>4802</v>
      </c>
    </row>
    <row r="1439" spans="1:38" ht="15" customHeight="1">
      <c r="A1439" s="21">
        <v>159332</v>
      </c>
      <c r="B1439" s="21">
        <v>663363</v>
      </c>
      <c r="C1439" s="21" t="s">
        <v>95</v>
      </c>
      <c r="D1439" s="21" t="s">
        <v>2082</v>
      </c>
      <c r="E1439" s="21" t="s">
        <v>8</v>
      </c>
      <c r="F1439" s="21" t="s">
        <v>4865</v>
      </c>
      <c r="G1439" s="21" t="s">
        <v>2340</v>
      </c>
      <c r="H1439" s="21" t="s">
        <v>2341</v>
      </c>
      <c r="I1439" s="21" t="s">
        <v>2015</v>
      </c>
      <c r="J1439" s="21" t="s">
        <v>2342</v>
      </c>
      <c r="K1439" s="21" t="s">
        <v>650</v>
      </c>
      <c r="L1439" s="21" t="s">
        <v>2823</v>
      </c>
      <c r="M1439" s="21"/>
      <c r="N1439" s="21" t="s">
        <v>8</v>
      </c>
      <c r="O1439" s="21" t="s">
        <v>2345</v>
      </c>
      <c r="P1439" s="21" t="s">
        <v>2625</v>
      </c>
      <c r="Q1439" s="21">
        <v>576</v>
      </c>
      <c r="R1439" s="21">
        <v>0</v>
      </c>
      <c r="S1439" s="21">
        <v>385</v>
      </c>
      <c r="T1439" s="21">
        <v>961</v>
      </c>
      <c r="U1439" s="21">
        <v>0.59940000000000004</v>
      </c>
      <c r="V1439" s="21">
        <v>0</v>
      </c>
      <c r="W1439" s="21">
        <v>0.59940000000000004</v>
      </c>
      <c r="X1439" s="21" t="s">
        <v>2015</v>
      </c>
      <c r="Y1439" s="21" t="s">
        <v>2015</v>
      </c>
      <c r="Z1439" s="21" t="s">
        <v>2015</v>
      </c>
      <c r="AA1439" s="21" t="s">
        <v>2015</v>
      </c>
      <c r="AB1439" s="21" t="s">
        <v>2015</v>
      </c>
      <c r="AC1439" s="21" t="s">
        <v>2015</v>
      </c>
      <c r="AD1439" s="21" t="s">
        <v>2015</v>
      </c>
      <c r="AE1439" s="21" t="s">
        <v>2015</v>
      </c>
      <c r="AF1439" s="21" t="s">
        <v>2015</v>
      </c>
      <c r="AG1439" s="21" t="s">
        <v>2015</v>
      </c>
      <c r="AH1439" s="21" t="s">
        <v>2342</v>
      </c>
      <c r="AI1439" s="21" t="s">
        <v>2342</v>
      </c>
      <c r="AJ1439" s="21" t="s">
        <v>2342</v>
      </c>
      <c r="AK1439" s="21" t="s">
        <v>2342</v>
      </c>
      <c r="AL1439" s="21" t="s">
        <v>4802</v>
      </c>
    </row>
    <row r="1440" spans="1:38" ht="15" customHeight="1">
      <c r="A1440" s="21">
        <v>159421</v>
      </c>
      <c r="B1440" s="21">
        <v>663364</v>
      </c>
      <c r="C1440" s="21" t="s">
        <v>186</v>
      </c>
      <c r="D1440" s="21" t="s">
        <v>2174</v>
      </c>
      <c r="E1440" s="21" t="s">
        <v>27</v>
      </c>
      <c r="F1440" s="21" t="s">
        <v>4865</v>
      </c>
      <c r="G1440" s="21" t="s">
        <v>2340</v>
      </c>
      <c r="H1440" s="21" t="s">
        <v>2341</v>
      </c>
      <c r="I1440" s="21" t="s">
        <v>2015</v>
      </c>
      <c r="J1440" s="21" t="s">
        <v>2342</v>
      </c>
      <c r="K1440" s="21" t="s">
        <v>1209</v>
      </c>
      <c r="L1440" s="21" t="s">
        <v>5154</v>
      </c>
      <c r="M1440" s="21"/>
      <c r="N1440" s="21" t="s">
        <v>3572</v>
      </c>
      <c r="O1440" s="21" t="s">
        <v>2345</v>
      </c>
      <c r="P1440" s="21" t="s">
        <v>3573</v>
      </c>
      <c r="Q1440" s="21">
        <v>257</v>
      </c>
      <c r="R1440" s="21">
        <v>0</v>
      </c>
      <c r="S1440" s="21">
        <v>127</v>
      </c>
      <c r="T1440" s="21">
        <v>384</v>
      </c>
      <c r="U1440" s="21">
        <v>0.66930000000000001</v>
      </c>
      <c r="V1440" s="21">
        <v>0</v>
      </c>
      <c r="W1440" s="21">
        <v>0.66930000000000001</v>
      </c>
      <c r="X1440" s="21" t="s">
        <v>2015</v>
      </c>
      <c r="Y1440" s="21" t="s">
        <v>2015</v>
      </c>
      <c r="Z1440" s="21" t="s">
        <v>2015</v>
      </c>
      <c r="AA1440" s="21" t="s">
        <v>2015</v>
      </c>
      <c r="AB1440" s="21" t="s">
        <v>2015</v>
      </c>
      <c r="AC1440" s="21" t="s">
        <v>2015</v>
      </c>
      <c r="AD1440" s="21" t="s">
        <v>2015</v>
      </c>
      <c r="AE1440" s="21" t="s">
        <v>2015</v>
      </c>
      <c r="AF1440" s="21" t="s">
        <v>2015</v>
      </c>
      <c r="AG1440" s="21" t="s">
        <v>2015</v>
      </c>
      <c r="AH1440" s="21" t="s">
        <v>2342</v>
      </c>
      <c r="AI1440" s="21" t="s">
        <v>2342</v>
      </c>
      <c r="AJ1440" s="21" t="s">
        <v>2342</v>
      </c>
      <c r="AK1440" s="21" t="s">
        <v>2342</v>
      </c>
      <c r="AL1440" s="21" t="s">
        <v>4802</v>
      </c>
    </row>
    <row r="1441" spans="1:38" ht="15" customHeight="1">
      <c r="A1441" s="21">
        <v>159421</v>
      </c>
      <c r="B1441" s="21">
        <v>663366</v>
      </c>
      <c r="C1441" s="21" t="s">
        <v>186</v>
      </c>
      <c r="D1441" s="21" t="s">
        <v>2174</v>
      </c>
      <c r="E1441" s="21" t="s">
        <v>27</v>
      </c>
      <c r="F1441" s="21" t="s">
        <v>4865</v>
      </c>
      <c r="G1441" s="21" t="s">
        <v>2340</v>
      </c>
      <c r="H1441" s="21" t="s">
        <v>2341</v>
      </c>
      <c r="I1441" s="21" t="s">
        <v>2015</v>
      </c>
      <c r="J1441" s="21" t="s">
        <v>2342</v>
      </c>
      <c r="K1441" s="21" t="s">
        <v>1211</v>
      </c>
      <c r="L1441" s="21" t="s">
        <v>3574</v>
      </c>
      <c r="M1441" s="21"/>
      <c r="N1441" s="21" t="s">
        <v>3572</v>
      </c>
      <c r="O1441" s="21" t="s">
        <v>2345</v>
      </c>
      <c r="P1441" s="21" t="s">
        <v>3573</v>
      </c>
      <c r="Q1441" s="21">
        <v>293</v>
      </c>
      <c r="R1441" s="21">
        <v>0</v>
      </c>
      <c r="S1441" s="21">
        <v>69</v>
      </c>
      <c r="T1441" s="21">
        <v>362</v>
      </c>
      <c r="U1441" s="21">
        <v>0.80940000000000001</v>
      </c>
      <c r="V1441" s="21">
        <v>0</v>
      </c>
      <c r="W1441" s="21">
        <v>0.80940000000000001</v>
      </c>
      <c r="X1441" s="21" t="s">
        <v>2342</v>
      </c>
      <c r="Y1441" s="21" t="s">
        <v>2342</v>
      </c>
      <c r="Z1441" s="21" t="s">
        <v>2342</v>
      </c>
      <c r="AA1441" s="21" t="s">
        <v>2342</v>
      </c>
      <c r="AB1441" s="21" t="s">
        <v>2342</v>
      </c>
      <c r="AC1441" s="21" t="s">
        <v>2342</v>
      </c>
      <c r="AD1441" s="21" t="s">
        <v>2015</v>
      </c>
      <c r="AE1441" s="21" t="s">
        <v>2015</v>
      </c>
      <c r="AF1441" s="21" t="s">
        <v>2015</v>
      </c>
      <c r="AG1441" s="21" t="s">
        <v>2015</v>
      </c>
      <c r="AH1441" s="21" t="s">
        <v>2015</v>
      </c>
      <c r="AI1441" s="21" t="s">
        <v>2015</v>
      </c>
      <c r="AJ1441" s="21" t="s">
        <v>2015</v>
      </c>
      <c r="AK1441" s="21" t="s">
        <v>2015</v>
      </c>
      <c r="AL1441" s="21" t="s">
        <v>4802</v>
      </c>
    </row>
    <row r="1442" spans="1:38" ht="15" customHeight="1">
      <c r="A1442" s="21">
        <v>159976</v>
      </c>
      <c r="B1442" s="21">
        <v>663367</v>
      </c>
      <c r="C1442" s="21" t="s">
        <v>114</v>
      </c>
      <c r="D1442" s="21" t="s">
        <v>2101</v>
      </c>
      <c r="E1442" s="21" t="s">
        <v>12</v>
      </c>
      <c r="F1442" s="21" t="s">
        <v>4874</v>
      </c>
      <c r="G1442" s="21" t="s">
        <v>2340</v>
      </c>
      <c r="H1442" s="21" t="s">
        <v>2341</v>
      </c>
      <c r="I1442" s="21" t="s">
        <v>2015</v>
      </c>
      <c r="J1442" s="21" t="s">
        <v>2342</v>
      </c>
      <c r="K1442" s="21" t="s">
        <v>838</v>
      </c>
      <c r="L1442" s="21" t="s">
        <v>3066</v>
      </c>
      <c r="M1442" s="21"/>
      <c r="N1442" s="21" t="s">
        <v>2501</v>
      </c>
      <c r="O1442" s="21" t="s">
        <v>2345</v>
      </c>
      <c r="P1442" s="21" t="s">
        <v>2502</v>
      </c>
      <c r="Q1442" s="21">
        <v>462</v>
      </c>
      <c r="R1442" s="21">
        <v>0</v>
      </c>
      <c r="S1442" s="21">
        <v>11</v>
      </c>
      <c r="T1442" s="21">
        <v>473</v>
      </c>
      <c r="U1442" s="21">
        <v>0.97670000000000001</v>
      </c>
      <c r="V1442" s="21">
        <v>0</v>
      </c>
      <c r="W1442" s="21">
        <v>0.97670000000000001</v>
      </c>
      <c r="X1442" s="21" t="s">
        <v>2015</v>
      </c>
      <c r="Y1442" s="21" t="s">
        <v>2342</v>
      </c>
      <c r="Z1442" s="21" t="s">
        <v>2342</v>
      </c>
      <c r="AA1442" s="21" t="s">
        <v>2342</v>
      </c>
      <c r="AB1442" s="21" t="s">
        <v>2342</v>
      </c>
      <c r="AC1442" s="21" t="s">
        <v>2342</v>
      </c>
      <c r="AD1442" s="21" t="s">
        <v>2342</v>
      </c>
      <c r="AE1442" s="21" t="s">
        <v>2015</v>
      </c>
      <c r="AF1442" s="21" t="s">
        <v>2015</v>
      </c>
      <c r="AG1442" s="21" t="s">
        <v>2015</v>
      </c>
      <c r="AH1442" s="21" t="s">
        <v>2015</v>
      </c>
      <c r="AI1442" s="21" t="s">
        <v>2015</v>
      </c>
      <c r="AJ1442" s="21" t="s">
        <v>2015</v>
      </c>
      <c r="AK1442" s="21" t="s">
        <v>2015</v>
      </c>
      <c r="AL1442" s="21" t="s">
        <v>4802</v>
      </c>
    </row>
    <row r="1443" spans="1:38" ht="15" customHeight="1">
      <c r="A1443" s="21">
        <v>159976</v>
      </c>
      <c r="B1443" s="21">
        <v>663368</v>
      </c>
      <c r="C1443" s="21" t="s">
        <v>114</v>
      </c>
      <c r="D1443" s="21" t="s">
        <v>2101</v>
      </c>
      <c r="E1443" s="21" t="s">
        <v>12</v>
      </c>
      <c r="F1443" s="21" t="s">
        <v>4874</v>
      </c>
      <c r="G1443" s="21" t="s">
        <v>2340</v>
      </c>
      <c r="H1443" s="21" t="s">
        <v>2341</v>
      </c>
      <c r="I1443" s="21" t="s">
        <v>2015</v>
      </c>
      <c r="J1443" s="21" t="s">
        <v>2342</v>
      </c>
      <c r="K1443" s="21" t="s">
        <v>830</v>
      </c>
      <c r="L1443" s="21" t="s">
        <v>3059</v>
      </c>
      <c r="M1443" s="21"/>
      <c r="N1443" s="21" t="s">
        <v>2501</v>
      </c>
      <c r="O1443" s="21" t="s">
        <v>2345</v>
      </c>
      <c r="P1443" s="21" t="s">
        <v>3058</v>
      </c>
      <c r="Q1443" s="21">
        <v>378</v>
      </c>
      <c r="R1443" s="21">
        <v>0</v>
      </c>
      <c r="S1443" s="21">
        <v>0</v>
      </c>
      <c r="T1443" s="21">
        <v>378</v>
      </c>
      <c r="U1443" s="21">
        <v>1</v>
      </c>
      <c r="V1443" s="21">
        <v>0</v>
      </c>
      <c r="W1443" s="21">
        <v>1</v>
      </c>
      <c r="X1443" s="21" t="s">
        <v>2015</v>
      </c>
      <c r="Y1443" s="21" t="s">
        <v>2342</v>
      </c>
      <c r="Z1443" s="21" t="s">
        <v>2342</v>
      </c>
      <c r="AA1443" s="21" t="s">
        <v>2342</v>
      </c>
      <c r="AB1443" s="21" t="s">
        <v>2342</v>
      </c>
      <c r="AC1443" s="21" t="s">
        <v>2342</v>
      </c>
      <c r="AD1443" s="21" t="s">
        <v>2342</v>
      </c>
      <c r="AE1443" s="21" t="s">
        <v>2015</v>
      </c>
      <c r="AF1443" s="21" t="s">
        <v>2015</v>
      </c>
      <c r="AG1443" s="21" t="s">
        <v>2015</v>
      </c>
      <c r="AH1443" s="21" t="s">
        <v>2015</v>
      </c>
      <c r="AI1443" s="21" t="s">
        <v>2015</v>
      </c>
      <c r="AJ1443" s="21" t="s">
        <v>2015</v>
      </c>
      <c r="AK1443" s="21" t="s">
        <v>2015</v>
      </c>
      <c r="AL1443" s="21" t="s">
        <v>4802</v>
      </c>
    </row>
    <row r="1444" spans="1:38" ht="15" customHeight="1">
      <c r="A1444" s="21">
        <v>159976</v>
      </c>
      <c r="B1444" s="21">
        <v>663369</v>
      </c>
      <c r="C1444" s="21" t="s">
        <v>114</v>
      </c>
      <c r="D1444" s="21" t="s">
        <v>2101</v>
      </c>
      <c r="E1444" s="21" t="s">
        <v>12</v>
      </c>
      <c r="F1444" s="21" t="s">
        <v>4874</v>
      </c>
      <c r="G1444" s="21" t="s">
        <v>2340</v>
      </c>
      <c r="H1444" s="21" t="s">
        <v>2341</v>
      </c>
      <c r="I1444" s="21" t="s">
        <v>2015</v>
      </c>
      <c r="J1444" s="21" t="s">
        <v>2342</v>
      </c>
      <c r="K1444" s="21" t="s">
        <v>828</v>
      </c>
      <c r="L1444" s="21" t="s">
        <v>3065</v>
      </c>
      <c r="M1444" s="21"/>
      <c r="N1444" s="21" t="s">
        <v>2501</v>
      </c>
      <c r="O1444" s="21" t="s">
        <v>2345</v>
      </c>
      <c r="P1444" s="21" t="s">
        <v>3058</v>
      </c>
      <c r="Q1444" s="21">
        <v>391</v>
      </c>
      <c r="R1444" s="21">
        <v>0</v>
      </c>
      <c r="S1444" s="21">
        <v>99</v>
      </c>
      <c r="T1444" s="21">
        <v>490</v>
      </c>
      <c r="U1444" s="21">
        <v>0.79800000000000004</v>
      </c>
      <c r="V1444" s="21">
        <v>0</v>
      </c>
      <c r="W1444" s="21">
        <v>0.79800000000000004</v>
      </c>
      <c r="X1444" s="21" t="s">
        <v>2015</v>
      </c>
      <c r="Y1444" s="21" t="s">
        <v>2342</v>
      </c>
      <c r="Z1444" s="21" t="s">
        <v>2342</v>
      </c>
      <c r="AA1444" s="21" t="s">
        <v>2342</v>
      </c>
      <c r="AB1444" s="21" t="s">
        <v>2342</v>
      </c>
      <c r="AC1444" s="21" t="s">
        <v>2342</v>
      </c>
      <c r="AD1444" s="21" t="s">
        <v>2342</v>
      </c>
      <c r="AE1444" s="21" t="s">
        <v>2015</v>
      </c>
      <c r="AF1444" s="21" t="s">
        <v>2015</v>
      </c>
      <c r="AG1444" s="21" t="s">
        <v>2015</v>
      </c>
      <c r="AH1444" s="21" t="s">
        <v>2015</v>
      </c>
      <c r="AI1444" s="21" t="s">
        <v>2015</v>
      </c>
      <c r="AJ1444" s="21" t="s">
        <v>2015</v>
      </c>
      <c r="AK1444" s="21" t="s">
        <v>2015</v>
      </c>
      <c r="AL1444" s="21" t="s">
        <v>4802</v>
      </c>
    </row>
    <row r="1445" spans="1:38" ht="15" customHeight="1">
      <c r="A1445" s="21">
        <v>159976</v>
      </c>
      <c r="B1445" s="21">
        <v>663370</v>
      </c>
      <c r="C1445" s="21" t="s">
        <v>114</v>
      </c>
      <c r="D1445" s="21" t="s">
        <v>2101</v>
      </c>
      <c r="E1445" s="21" t="s">
        <v>12</v>
      </c>
      <c r="F1445" s="21" t="s">
        <v>4874</v>
      </c>
      <c r="G1445" s="21" t="s">
        <v>2340</v>
      </c>
      <c r="H1445" s="21" t="s">
        <v>2341</v>
      </c>
      <c r="I1445" s="21" t="s">
        <v>2015</v>
      </c>
      <c r="J1445" s="21" t="s">
        <v>2342</v>
      </c>
      <c r="K1445" s="21" t="s">
        <v>836</v>
      </c>
      <c r="L1445" s="21" t="s">
        <v>3064</v>
      </c>
      <c r="M1445" s="21"/>
      <c r="N1445" s="21" t="s">
        <v>2501</v>
      </c>
      <c r="O1445" s="21" t="s">
        <v>2345</v>
      </c>
      <c r="P1445" s="21" t="s">
        <v>2502</v>
      </c>
      <c r="Q1445" s="21">
        <v>384</v>
      </c>
      <c r="R1445" s="21">
        <v>0</v>
      </c>
      <c r="S1445" s="21">
        <v>27</v>
      </c>
      <c r="T1445" s="21">
        <v>411</v>
      </c>
      <c r="U1445" s="21">
        <v>0.93430000000000002</v>
      </c>
      <c r="V1445" s="21">
        <v>0</v>
      </c>
      <c r="W1445" s="21">
        <v>0.93430000000000002</v>
      </c>
      <c r="X1445" s="21" t="s">
        <v>2015</v>
      </c>
      <c r="Y1445" s="21" t="s">
        <v>2342</v>
      </c>
      <c r="Z1445" s="21" t="s">
        <v>2342</v>
      </c>
      <c r="AA1445" s="21" t="s">
        <v>2342</v>
      </c>
      <c r="AB1445" s="21" t="s">
        <v>2342</v>
      </c>
      <c r="AC1445" s="21" t="s">
        <v>2342</v>
      </c>
      <c r="AD1445" s="21" t="s">
        <v>2342</v>
      </c>
      <c r="AE1445" s="21" t="s">
        <v>2015</v>
      </c>
      <c r="AF1445" s="21" t="s">
        <v>2015</v>
      </c>
      <c r="AG1445" s="21" t="s">
        <v>2015</v>
      </c>
      <c r="AH1445" s="21" t="s">
        <v>2015</v>
      </c>
      <c r="AI1445" s="21" t="s">
        <v>2015</v>
      </c>
      <c r="AJ1445" s="21" t="s">
        <v>2015</v>
      </c>
      <c r="AK1445" s="21" t="s">
        <v>2015</v>
      </c>
      <c r="AL1445" s="21" t="s">
        <v>4802</v>
      </c>
    </row>
    <row r="1446" spans="1:38" ht="15" customHeight="1">
      <c r="A1446" s="21">
        <v>159893</v>
      </c>
      <c r="B1446" s="21">
        <v>663372</v>
      </c>
      <c r="C1446" s="21" t="s">
        <v>130</v>
      </c>
      <c r="D1446" s="21" t="s">
        <v>2118</v>
      </c>
      <c r="E1446" s="21" t="s">
        <v>0</v>
      </c>
      <c r="F1446" s="21" t="s">
        <v>4863</v>
      </c>
      <c r="G1446" s="21" t="s">
        <v>2340</v>
      </c>
      <c r="H1446" s="21" t="s">
        <v>2341</v>
      </c>
      <c r="I1446" s="21" t="s">
        <v>2015</v>
      </c>
      <c r="J1446" s="21" t="s">
        <v>2342</v>
      </c>
      <c r="K1446" s="21" t="s">
        <v>814</v>
      </c>
      <c r="L1446" s="21" t="s">
        <v>5063</v>
      </c>
      <c r="M1446" s="21"/>
      <c r="N1446" s="21" t="s">
        <v>5064</v>
      </c>
      <c r="O1446" s="21" t="s">
        <v>2345</v>
      </c>
      <c r="P1446" s="21" t="s">
        <v>3183</v>
      </c>
      <c r="Q1446" s="21">
        <v>204</v>
      </c>
      <c r="R1446" s="21">
        <v>0</v>
      </c>
      <c r="S1446" s="21">
        <v>38</v>
      </c>
      <c r="T1446" s="21">
        <v>242</v>
      </c>
      <c r="U1446" s="21">
        <v>0.84299999999999997</v>
      </c>
      <c r="V1446" s="21">
        <v>0</v>
      </c>
      <c r="W1446" s="21">
        <v>0.84299999999999997</v>
      </c>
      <c r="X1446" s="21" t="s">
        <v>2015</v>
      </c>
      <c r="Y1446" s="21" t="s">
        <v>2015</v>
      </c>
      <c r="Z1446" s="21" t="s">
        <v>2015</v>
      </c>
      <c r="AA1446" s="21" t="s">
        <v>2342</v>
      </c>
      <c r="AB1446" s="21" t="s">
        <v>2342</v>
      </c>
      <c r="AC1446" s="21" t="s">
        <v>2342</v>
      </c>
      <c r="AD1446" s="21" t="s">
        <v>2342</v>
      </c>
      <c r="AE1446" s="21" t="s">
        <v>2015</v>
      </c>
      <c r="AF1446" s="21" t="s">
        <v>2015</v>
      </c>
      <c r="AG1446" s="21" t="s">
        <v>2015</v>
      </c>
      <c r="AH1446" s="21" t="s">
        <v>2015</v>
      </c>
      <c r="AI1446" s="21" t="s">
        <v>2015</v>
      </c>
      <c r="AJ1446" s="21" t="s">
        <v>2015</v>
      </c>
      <c r="AK1446" s="21" t="s">
        <v>2015</v>
      </c>
      <c r="AL1446" s="21" t="s">
        <v>4802</v>
      </c>
    </row>
    <row r="1447" spans="1:38" ht="15" customHeight="1">
      <c r="A1447" s="21">
        <v>159907</v>
      </c>
      <c r="B1447" s="21">
        <v>663373</v>
      </c>
      <c r="C1447" s="21" t="s">
        <v>108</v>
      </c>
      <c r="D1447" s="21" t="s">
        <v>2095</v>
      </c>
      <c r="E1447" s="21" t="s">
        <v>10</v>
      </c>
      <c r="F1447" s="21" t="s">
        <v>4864</v>
      </c>
      <c r="G1447" s="21" t="s">
        <v>2340</v>
      </c>
      <c r="H1447" s="21" t="s">
        <v>2341</v>
      </c>
      <c r="I1447" s="21" t="s">
        <v>2015</v>
      </c>
      <c r="J1447" s="21" t="s">
        <v>2342</v>
      </c>
      <c r="K1447" s="21" t="s">
        <v>766</v>
      </c>
      <c r="L1447" s="21" t="s">
        <v>5442</v>
      </c>
      <c r="M1447" s="21"/>
      <c r="N1447" s="21" t="s">
        <v>2421</v>
      </c>
      <c r="O1447" s="21" t="s">
        <v>2345</v>
      </c>
      <c r="P1447" s="21" t="s">
        <v>2422</v>
      </c>
      <c r="Q1447" s="21">
        <v>381</v>
      </c>
      <c r="R1447" s="21">
        <v>0</v>
      </c>
      <c r="S1447" s="21">
        <v>28</v>
      </c>
      <c r="T1447" s="21">
        <v>409</v>
      </c>
      <c r="U1447" s="21">
        <v>0.93149999999999999</v>
      </c>
      <c r="V1447" s="21">
        <v>0</v>
      </c>
      <c r="W1447" s="21">
        <v>0.93149999999999999</v>
      </c>
      <c r="X1447" s="21" t="s">
        <v>2342</v>
      </c>
      <c r="Y1447" s="21" t="s">
        <v>2342</v>
      </c>
      <c r="Z1447" s="21" t="s">
        <v>2342</v>
      </c>
      <c r="AA1447" s="21" t="s">
        <v>2342</v>
      </c>
      <c r="AB1447" s="21" t="s">
        <v>2342</v>
      </c>
      <c r="AC1447" s="21" t="s">
        <v>2342</v>
      </c>
      <c r="AD1447" s="21" t="s">
        <v>2342</v>
      </c>
      <c r="AE1447" s="21" t="s">
        <v>2015</v>
      </c>
      <c r="AF1447" s="21" t="s">
        <v>2015</v>
      </c>
      <c r="AG1447" s="21" t="s">
        <v>2015</v>
      </c>
      <c r="AH1447" s="21" t="s">
        <v>2015</v>
      </c>
      <c r="AI1447" s="21" t="s">
        <v>2015</v>
      </c>
      <c r="AJ1447" s="21" t="s">
        <v>2015</v>
      </c>
      <c r="AK1447" s="21" t="s">
        <v>2015</v>
      </c>
      <c r="AL1447" s="21" t="s">
        <v>4802</v>
      </c>
    </row>
    <row r="1448" spans="1:38" ht="15" customHeight="1">
      <c r="A1448" s="21">
        <v>159907</v>
      </c>
      <c r="B1448" s="21">
        <v>663374</v>
      </c>
      <c r="C1448" s="21" t="s">
        <v>108</v>
      </c>
      <c r="D1448" s="21" t="s">
        <v>2095</v>
      </c>
      <c r="E1448" s="21" t="s">
        <v>10</v>
      </c>
      <c r="F1448" s="21" t="s">
        <v>4864</v>
      </c>
      <c r="G1448" s="21" t="s">
        <v>2340</v>
      </c>
      <c r="H1448" s="21" t="s">
        <v>2341</v>
      </c>
      <c r="I1448" s="21" t="s">
        <v>2015</v>
      </c>
      <c r="J1448" s="21" t="s">
        <v>2342</v>
      </c>
      <c r="K1448" s="21" t="s">
        <v>749</v>
      </c>
      <c r="L1448" s="21" t="s">
        <v>2961</v>
      </c>
      <c r="M1448" s="21"/>
      <c r="N1448" s="21" t="s">
        <v>2421</v>
      </c>
      <c r="O1448" s="21" t="s">
        <v>2345</v>
      </c>
      <c r="P1448" s="21" t="s">
        <v>2959</v>
      </c>
      <c r="Q1448" s="21">
        <v>404</v>
      </c>
      <c r="R1448" s="21">
        <v>0</v>
      </c>
      <c r="S1448" s="21">
        <v>78</v>
      </c>
      <c r="T1448" s="21">
        <v>482</v>
      </c>
      <c r="U1448" s="21">
        <v>0.83819999999999995</v>
      </c>
      <c r="V1448" s="21">
        <v>0</v>
      </c>
      <c r="W1448" s="21">
        <v>0.83819999999999995</v>
      </c>
      <c r="X1448" s="21" t="s">
        <v>2342</v>
      </c>
      <c r="Y1448" s="21" t="s">
        <v>2342</v>
      </c>
      <c r="Z1448" s="21" t="s">
        <v>2342</v>
      </c>
      <c r="AA1448" s="21" t="s">
        <v>2342</v>
      </c>
      <c r="AB1448" s="21" t="s">
        <v>2342</v>
      </c>
      <c r="AC1448" s="21" t="s">
        <v>2342</v>
      </c>
      <c r="AD1448" s="21" t="s">
        <v>2342</v>
      </c>
      <c r="AE1448" s="21" t="s">
        <v>2015</v>
      </c>
      <c r="AF1448" s="21" t="s">
        <v>2015</v>
      </c>
      <c r="AG1448" s="21" t="s">
        <v>2015</v>
      </c>
      <c r="AH1448" s="21" t="s">
        <v>2015</v>
      </c>
      <c r="AI1448" s="21" t="s">
        <v>2015</v>
      </c>
      <c r="AJ1448" s="21" t="s">
        <v>2015</v>
      </c>
      <c r="AK1448" s="21" t="s">
        <v>2015</v>
      </c>
      <c r="AL1448" s="21" t="s">
        <v>4802</v>
      </c>
    </row>
    <row r="1449" spans="1:38" ht="15" customHeight="1">
      <c r="A1449" s="21">
        <v>159972</v>
      </c>
      <c r="B1449" s="21">
        <v>663376</v>
      </c>
      <c r="C1449" s="21" t="s">
        <v>165</v>
      </c>
      <c r="D1449" s="21" t="s">
        <v>2153</v>
      </c>
      <c r="E1449" s="21" t="s">
        <v>4</v>
      </c>
      <c r="F1449" s="21" t="s">
        <v>4866</v>
      </c>
      <c r="G1449" s="21" t="s">
        <v>2340</v>
      </c>
      <c r="H1449" s="21" t="s">
        <v>2341</v>
      </c>
      <c r="I1449" s="21" t="s">
        <v>2015</v>
      </c>
      <c r="J1449" s="21" t="s">
        <v>2342</v>
      </c>
      <c r="K1449" s="21" t="s">
        <v>1106</v>
      </c>
      <c r="L1449" s="21" t="s">
        <v>3446</v>
      </c>
      <c r="M1449" s="21"/>
      <c r="N1449" s="21" t="s">
        <v>3393</v>
      </c>
      <c r="O1449" s="21" t="s">
        <v>2345</v>
      </c>
      <c r="P1449" s="21" t="s">
        <v>3441</v>
      </c>
      <c r="Q1449" s="21">
        <v>403</v>
      </c>
      <c r="R1449" s="21">
        <v>0</v>
      </c>
      <c r="S1449" s="21">
        <v>37</v>
      </c>
      <c r="T1449" s="21">
        <v>440</v>
      </c>
      <c r="U1449" s="21">
        <v>0.91590000000000005</v>
      </c>
      <c r="V1449" s="21">
        <v>0</v>
      </c>
      <c r="W1449" s="21">
        <v>0.91590000000000005</v>
      </c>
      <c r="X1449" s="21" t="s">
        <v>2015</v>
      </c>
      <c r="Y1449" s="21" t="s">
        <v>2342</v>
      </c>
      <c r="Z1449" s="21" t="s">
        <v>2342</v>
      </c>
      <c r="AA1449" s="21" t="s">
        <v>2342</v>
      </c>
      <c r="AB1449" s="21" t="s">
        <v>2342</v>
      </c>
      <c r="AC1449" s="21" t="s">
        <v>2342</v>
      </c>
      <c r="AD1449" s="21" t="s">
        <v>2342</v>
      </c>
      <c r="AE1449" s="21" t="s">
        <v>2015</v>
      </c>
      <c r="AF1449" s="21" t="s">
        <v>2015</v>
      </c>
      <c r="AG1449" s="21" t="s">
        <v>2015</v>
      </c>
      <c r="AH1449" s="21" t="s">
        <v>2015</v>
      </c>
      <c r="AI1449" s="21" t="s">
        <v>2015</v>
      </c>
      <c r="AJ1449" s="21" t="s">
        <v>2015</v>
      </c>
      <c r="AK1449" s="21" t="s">
        <v>2015</v>
      </c>
      <c r="AL1449" s="21" t="s">
        <v>4802</v>
      </c>
    </row>
    <row r="1450" spans="1:38" ht="15" customHeight="1">
      <c r="A1450" s="21">
        <v>159949</v>
      </c>
      <c r="B1450" s="21">
        <v>663377</v>
      </c>
      <c r="C1450" s="21" t="s">
        <v>100</v>
      </c>
      <c r="D1450" s="21" t="s">
        <v>2087</v>
      </c>
      <c r="E1450" s="21" t="s">
        <v>4</v>
      </c>
      <c r="F1450" s="21" t="s">
        <v>4866</v>
      </c>
      <c r="G1450" s="21" t="s">
        <v>2340</v>
      </c>
      <c r="H1450" s="21" t="s">
        <v>2341</v>
      </c>
      <c r="I1450" s="21" t="s">
        <v>2015</v>
      </c>
      <c r="J1450" s="21" t="s">
        <v>2342</v>
      </c>
      <c r="K1450" s="21" t="s">
        <v>676</v>
      </c>
      <c r="L1450" s="21" t="s">
        <v>2873</v>
      </c>
      <c r="M1450" s="21"/>
      <c r="N1450" s="21" t="s">
        <v>2859</v>
      </c>
      <c r="O1450" s="21" t="s">
        <v>2345</v>
      </c>
      <c r="P1450" s="21" t="s">
        <v>2860</v>
      </c>
      <c r="Q1450" s="21">
        <v>214</v>
      </c>
      <c r="R1450" s="21">
        <v>72</v>
      </c>
      <c r="S1450" s="21">
        <v>154</v>
      </c>
      <c r="T1450" s="21">
        <v>440</v>
      </c>
      <c r="U1450" s="21">
        <v>0.4864</v>
      </c>
      <c r="V1450" s="21">
        <v>0.1636</v>
      </c>
      <c r="W1450" s="21">
        <v>0.65</v>
      </c>
      <c r="X1450" s="21" t="s">
        <v>2015</v>
      </c>
      <c r="Y1450" s="21" t="s">
        <v>2342</v>
      </c>
      <c r="Z1450" s="21" t="s">
        <v>2342</v>
      </c>
      <c r="AA1450" s="21" t="s">
        <v>2342</v>
      </c>
      <c r="AB1450" s="21" t="s">
        <v>2342</v>
      </c>
      <c r="AC1450" s="21" t="s">
        <v>2342</v>
      </c>
      <c r="AD1450" s="21" t="s">
        <v>2342</v>
      </c>
      <c r="AE1450" s="21" t="s">
        <v>2342</v>
      </c>
      <c r="AF1450" s="21" t="s">
        <v>2015</v>
      </c>
      <c r="AG1450" s="21" t="s">
        <v>2015</v>
      </c>
      <c r="AH1450" s="21" t="s">
        <v>2015</v>
      </c>
      <c r="AI1450" s="21" t="s">
        <v>2015</v>
      </c>
      <c r="AJ1450" s="21" t="s">
        <v>2015</v>
      </c>
      <c r="AK1450" s="21" t="s">
        <v>2015</v>
      </c>
      <c r="AL1450" s="21" t="s">
        <v>4803</v>
      </c>
    </row>
    <row r="1451" spans="1:38" ht="15" customHeight="1">
      <c r="A1451" s="21">
        <v>159891</v>
      </c>
      <c r="B1451" s="21">
        <v>663381</v>
      </c>
      <c r="C1451" s="21" t="s">
        <v>138</v>
      </c>
      <c r="D1451" s="21" t="s">
        <v>2126</v>
      </c>
      <c r="E1451" s="21" t="s">
        <v>11</v>
      </c>
      <c r="F1451" s="21" t="s">
        <v>4873</v>
      </c>
      <c r="G1451" s="21" t="s">
        <v>2340</v>
      </c>
      <c r="H1451" s="21" t="s">
        <v>2341</v>
      </c>
      <c r="I1451" s="21" t="s">
        <v>2015</v>
      </c>
      <c r="J1451" s="21" t="s">
        <v>2342</v>
      </c>
      <c r="K1451" s="21" t="s">
        <v>944</v>
      </c>
      <c r="L1451" s="21" t="s">
        <v>3245</v>
      </c>
      <c r="M1451" s="21"/>
      <c r="N1451" s="21" t="s">
        <v>2488</v>
      </c>
      <c r="O1451" s="21" t="s">
        <v>2345</v>
      </c>
      <c r="P1451" s="21" t="s">
        <v>3055</v>
      </c>
      <c r="Q1451" s="21">
        <v>359</v>
      </c>
      <c r="R1451" s="21">
        <v>0</v>
      </c>
      <c r="S1451" s="21">
        <v>50</v>
      </c>
      <c r="T1451" s="21">
        <v>409</v>
      </c>
      <c r="U1451" s="21">
        <v>0.87780000000000002</v>
      </c>
      <c r="V1451" s="21">
        <v>0</v>
      </c>
      <c r="W1451" s="21">
        <v>0.87780000000000002</v>
      </c>
      <c r="X1451" s="21" t="s">
        <v>2015</v>
      </c>
      <c r="Y1451" s="21" t="s">
        <v>2342</v>
      </c>
      <c r="Z1451" s="21" t="s">
        <v>2342</v>
      </c>
      <c r="AA1451" s="21" t="s">
        <v>2342</v>
      </c>
      <c r="AB1451" s="21" t="s">
        <v>2342</v>
      </c>
      <c r="AC1451" s="21" t="s">
        <v>2342</v>
      </c>
      <c r="AD1451" s="21" t="s">
        <v>2342</v>
      </c>
      <c r="AE1451" s="21" t="s">
        <v>2015</v>
      </c>
      <c r="AF1451" s="21" t="s">
        <v>2015</v>
      </c>
      <c r="AG1451" s="21" t="s">
        <v>2015</v>
      </c>
      <c r="AH1451" s="21" t="s">
        <v>2015</v>
      </c>
      <c r="AI1451" s="21" t="s">
        <v>2015</v>
      </c>
      <c r="AJ1451" s="21" t="s">
        <v>2015</v>
      </c>
      <c r="AK1451" s="21" t="s">
        <v>2015</v>
      </c>
      <c r="AL1451" s="21" t="s">
        <v>4802</v>
      </c>
    </row>
    <row r="1452" spans="1:38" ht="15" customHeight="1">
      <c r="A1452" s="21">
        <v>159891</v>
      </c>
      <c r="B1452" s="21">
        <v>663382</v>
      </c>
      <c r="C1452" s="21" t="s">
        <v>138</v>
      </c>
      <c r="D1452" s="21" t="s">
        <v>2126</v>
      </c>
      <c r="E1452" s="21" t="s">
        <v>11</v>
      </c>
      <c r="F1452" s="21" t="s">
        <v>4873</v>
      </c>
      <c r="G1452" s="21" t="s">
        <v>2340</v>
      </c>
      <c r="H1452" s="21" t="s">
        <v>2341</v>
      </c>
      <c r="I1452" s="21" t="s">
        <v>2015</v>
      </c>
      <c r="J1452" s="21" t="s">
        <v>2342</v>
      </c>
      <c r="K1452" s="21" t="s">
        <v>700</v>
      </c>
      <c r="L1452" s="21" t="s">
        <v>3256</v>
      </c>
      <c r="M1452" s="21"/>
      <c r="N1452" s="21" t="s">
        <v>2488</v>
      </c>
      <c r="O1452" s="21" t="s">
        <v>2345</v>
      </c>
      <c r="P1452" s="21" t="s">
        <v>3247</v>
      </c>
      <c r="Q1452" s="21">
        <v>358</v>
      </c>
      <c r="R1452" s="21">
        <v>0</v>
      </c>
      <c r="S1452" s="21">
        <v>84</v>
      </c>
      <c r="T1452" s="21">
        <v>442</v>
      </c>
      <c r="U1452" s="21">
        <v>0.81</v>
      </c>
      <c r="V1452" s="21">
        <v>0</v>
      </c>
      <c r="W1452" s="21">
        <v>0.81</v>
      </c>
      <c r="X1452" s="21" t="s">
        <v>2015</v>
      </c>
      <c r="Y1452" s="21" t="s">
        <v>2342</v>
      </c>
      <c r="Z1452" s="21" t="s">
        <v>2342</v>
      </c>
      <c r="AA1452" s="21" t="s">
        <v>2342</v>
      </c>
      <c r="AB1452" s="21" t="s">
        <v>2342</v>
      </c>
      <c r="AC1452" s="21" t="s">
        <v>2342</v>
      </c>
      <c r="AD1452" s="21" t="s">
        <v>2342</v>
      </c>
      <c r="AE1452" s="21" t="s">
        <v>2015</v>
      </c>
      <c r="AF1452" s="21" t="s">
        <v>2015</v>
      </c>
      <c r="AG1452" s="21" t="s">
        <v>2015</v>
      </c>
      <c r="AH1452" s="21" t="s">
        <v>2015</v>
      </c>
      <c r="AI1452" s="21" t="s">
        <v>2015</v>
      </c>
      <c r="AJ1452" s="21" t="s">
        <v>2015</v>
      </c>
      <c r="AK1452" s="21" t="s">
        <v>2015</v>
      </c>
      <c r="AL1452" s="21" t="s">
        <v>4802</v>
      </c>
    </row>
    <row r="1453" spans="1:38" ht="15" customHeight="1">
      <c r="A1453" s="21">
        <v>159383</v>
      </c>
      <c r="B1453" s="21">
        <v>663383</v>
      </c>
      <c r="C1453" s="21" t="s">
        <v>92</v>
      </c>
      <c r="D1453" s="21" t="s">
        <v>2079</v>
      </c>
      <c r="E1453" s="21" t="s">
        <v>8</v>
      </c>
      <c r="F1453" s="21" t="s">
        <v>4865</v>
      </c>
      <c r="G1453" s="21" t="s">
        <v>2340</v>
      </c>
      <c r="H1453" s="21" t="s">
        <v>2341</v>
      </c>
      <c r="I1453" s="21" t="s">
        <v>2015</v>
      </c>
      <c r="J1453" s="21" t="s">
        <v>2342</v>
      </c>
      <c r="K1453" s="21" t="s">
        <v>642</v>
      </c>
      <c r="L1453" s="21" t="s">
        <v>2772</v>
      </c>
      <c r="M1453" s="21"/>
      <c r="N1453" s="21" t="s">
        <v>2769</v>
      </c>
      <c r="O1453" s="21" t="s">
        <v>2345</v>
      </c>
      <c r="P1453" s="21" t="s">
        <v>2770</v>
      </c>
      <c r="Q1453" s="21">
        <v>184</v>
      </c>
      <c r="R1453" s="21">
        <v>48</v>
      </c>
      <c r="S1453" s="21">
        <v>202</v>
      </c>
      <c r="T1453" s="21">
        <v>434</v>
      </c>
      <c r="U1453" s="21">
        <v>0.42399999999999999</v>
      </c>
      <c r="V1453" s="21">
        <v>0.1106</v>
      </c>
      <c r="W1453" s="21">
        <v>0.53459999999999996</v>
      </c>
      <c r="X1453" s="21" t="s">
        <v>2342</v>
      </c>
      <c r="Y1453" s="21" t="s">
        <v>2342</v>
      </c>
      <c r="Z1453" s="21" t="s">
        <v>2342</v>
      </c>
      <c r="AA1453" s="21" t="s">
        <v>2342</v>
      </c>
      <c r="AB1453" s="21" t="s">
        <v>2015</v>
      </c>
      <c r="AC1453" s="21" t="s">
        <v>2015</v>
      </c>
      <c r="AD1453" s="21" t="s">
        <v>2015</v>
      </c>
      <c r="AE1453" s="21" t="s">
        <v>2015</v>
      </c>
      <c r="AF1453" s="21" t="s">
        <v>2015</v>
      </c>
      <c r="AG1453" s="21" t="s">
        <v>2015</v>
      </c>
      <c r="AH1453" s="21" t="s">
        <v>2015</v>
      </c>
      <c r="AI1453" s="21" t="s">
        <v>2015</v>
      </c>
      <c r="AJ1453" s="21" t="s">
        <v>2015</v>
      </c>
      <c r="AK1453" s="21" t="s">
        <v>2015</v>
      </c>
      <c r="AL1453" s="21" t="s">
        <v>4810</v>
      </c>
    </row>
    <row r="1454" spans="1:38" ht="15" customHeight="1">
      <c r="A1454" s="21">
        <v>159980</v>
      </c>
      <c r="B1454" s="21">
        <v>663384</v>
      </c>
      <c r="C1454" s="21" t="s">
        <v>197</v>
      </c>
      <c r="D1454" s="21" t="s">
        <v>2185</v>
      </c>
      <c r="E1454" s="21" t="s">
        <v>25</v>
      </c>
      <c r="F1454" s="21" t="s">
        <v>4866</v>
      </c>
      <c r="G1454" s="21" t="s">
        <v>2340</v>
      </c>
      <c r="H1454" s="21" t="s">
        <v>2341</v>
      </c>
      <c r="I1454" s="21" t="s">
        <v>2015</v>
      </c>
      <c r="J1454" s="21" t="s">
        <v>2342</v>
      </c>
      <c r="K1454" s="21" t="s">
        <v>1257</v>
      </c>
      <c r="L1454" s="21" t="s">
        <v>4732</v>
      </c>
      <c r="M1454" s="21"/>
      <c r="N1454" s="21" t="s">
        <v>3684</v>
      </c>
      <c r="O1454" s="21" t="s">
        <v>2345</v>
      </c>
      <c r="P1454" s="21" t="s">
        <v>2675</v>
      </c>
      <c r="Q1454" s="21">
        <v>149</v>
      </c>
      <c r="R1454" s="21">
        <v>105</v>
      </c>
      <c r="S1454" s="21">
        <v>194</v>
      </c>
      <c r="T1454" s="21">
        <v>448</v>
      </c>
      <c r="U1454" s="21">
        <v>0.33260000000000001</v>
      </c>
      <c r="V1454" s="21">
        <v>0.2344</v>
      </c>
      <c r="W1454" s="21">
        <v>0.56699999999999995</v>
      </c>
      <c r="X1454" s="21" t="s">
        <v>2015</v>
      </c>
      <c r="Y1454" s="21" t="s">
        <v>2342</v>
      </c>
      <c r="Z1454" s="21" t="s">
        <v>2342</v>
      </c>
      <c r="AA1454" s="21" t="s">
        <v>2342</v>
      </c>
      <c r="AB1454" s="21" t="s">
        <v>2342</v>
      </c>
      <c r="AC1454" s="21" t="s">
        <v>2342</v>
      </c>
      <c r="AD1454" s="21" t="s">
        <v>2015</v>
      </c>
      <c r="AE1454" s="21" t="s">
        <v>2015</v>
      </c>
      <c r="AF1454" s="21" t="s">
        <v>2015</v>
      </c>
      <c r="AG1454" s="21" t="s">
        <v>2015</v>
      </c>
      <c r="AH1454" s="21" t="s">
        <v>2015</v>
      </c>
      <c r="AI1454" s="21" t="s">
        <v>2015</v>
      </c>
      <c r="AJ1454" s="21" t="s">
        <v>2015</v>
      </c>
      <c r="AK1454" s="21" t="s">
        <v>2015</v>
      </c>
      <c r="AL1454" s="21" t="s">
        <v>4803</v>
      </c>
    </row>
    <row r="1455" spans="1:38" ht="15" customHeight="1">
      <c r="A1455" s="21">
        <v>159980</v>
      </c>
      <c r="B1455" s="21">
        <v>663385</v>
      </c>
      <c r="C1455" s="21" t="s">
        <v>197</v>
      </c>
      <c r="D1455" s="21" t="s">
        <v>2185</v>
      </c>
      <c r="E1455" s="21" t="s">
        <v>25</v>
      </c>
      <c r="F1455" s="21" t="s">
        <v>4866</v>
      </c>
      <c r="G1455" s="21" t="s">
        <v>2340</v>
      </c>
      <c r="H1455" s="21" t="s">
        <v>2341</v>
      </c>
      <c r="I1455" s="21" t="s">
        <v>2015</v>
      </c>
      <c r="J1455" s="21" t="s">
        <v>2342</v>
      </c>
      <c r="K1455" s="21" t="s">
        <v>1298</v>
      </c>
      <c r="L1455" s="21" t="s">
        <v>3687</v>
      </c>
      <c r="M1455" s="21"/>
      <c r="N1455" s="21" t="s">
        <v>3684</v>
      </c>
      <c r="O1455" s="21" t="s">
        <v>2345</v>
      </c>
      <c r="P1455" s="21" t="s">
        <v>2675</v>
      </c>
      <c r="Q1455" s="21">
        <v>139</v>
      </c>
      <c r="R1455" s="21">
        <v>106</v>
      </c>
      <c r="S1455" s="21">
        <v>237</v>
      </c>
      <c r="T1455" s="21">
        <v>482</v>
      </c>
      <c r="U1455" s="21">
        <v>0.28839999999999999</v>
      </c>
      <c r="V1455" s="21">
        <v>0.21990000000000001</v>
      </c>
      <c r="W1455" s="21">
        <v>0.50829999999999997</v>
      </c>
      <c r="X1455" s="21" t="s">
        <v>2015</v>
      </c>
      <c r="Y1455" s="21" t="s">
        <v>2342</v>
      </c>
      <c r="Z1455" s="21" t="s">
        <v>2342</v>
      </c>
      <c r="AA1455" s="21" t="s">
        <v>2342</v>
      </c>
      <c r="AB1455" s="21" t="s">
        <v>2342</v>
      </c>
      <c r="AC1455" s="21" t="s">
        <v>2342</v>
      </c>
      <c r="AD1455" s="21" t="s">
        <v>2015</v>
      </c>
      <c r="AE1455" s="21" t="s">
        <v>2015</v>
      </c>
      <c r="AF1455" s="21" t="s">
        <v>2015</v>
      </c>
      <c r="AG1455" s="21" t="s">
        <v>2015</v>
      </c>
      <c r="AH1455" s="21" t="s">
        <v>2015</v>
      </c>
      <c r="AI1455" s="21" t="s">
        <v>2015</v>
      </c>
      <c r="AJ1455" s="21" t="s">
        <v>2015</v>
      </c>
      <c r="AK1455" s="21" t="s">
        <v>2015</v>
      </c>
      <c r="AL1455" s="21" t="s">
        <v>4803</v>
      </c>
    </row>
    <row r="1456" spans="1:38" ht="15" customHeight="1">
      <c r="A1456" s="21">
        <v>159980</v>
      </c>
      <c r="B1456" s="21">
        <v>663386</v>
      </c>
      <c r="C1456" s="21" t="s">
        <v>197</v>
      </c>
      <c r="D1456" s="21" t="s">
        <v>2185</v>
      </c>
      <c r="E1456" s="21" t="s">
        <v>25</v>
      </c>
      <c r="F1456" s="21" t="s">
        <v>4866</v>
      </c>
      <c r="G1456" s="21" t="s">
        <v>2340</v>
      </c>
      <c r="H1456" s="21" t="s">
        <v>2341</v>
      </c>
      <c r="I1456" s="21" t="s">
        <v>2015</v>
      </c>
      <c r="J1456" s="21" t="s">
        <v>2342</v>
      </c>
      <c r="K1456" s="21" t="s">
        <v>1297</v>
      </c>
      <c r="L1456" s="21" t="s">
        <v>3686</v>
      </c>
      <c r="M1456" s="21"/>
      <c r="N1456" s="21" t="s">
        <v>3684</v>
      </c>
      <c r="O1456" s="21" t="s">
        <v>2345</v>
      </c>
      <c r="P1456" s="21" t="s">
        <v>2675</v>
      </c>
      <c r="Q1456" s="21">
        <v>85</v>
      </c>
      <c r="R1456" s="21">
        <v>96</v>
      </c>
      <c r="S1456" s="21">
        <v>367</v>
      </c>
      <c r="T1456" s="21">
        <v>548</v>
      </c>
      <c r="U1456" s="21">
        <v>0.15509999999999999</v>
      </c>
      <c r="V1456" s="21">
        <v>0.17519999999999999</v>
      </c>
      <c r="W1456" s="21">
        <v>0.33029999999999998</v>
      </c>
      <c r="X1456" s="21" t="s">
        <v>2342</v>
      </c>
      <c r="Y1456" s="21" t="s">
        <v>2342</v>
      </c>
      <c r="Z1456" s="21" t="s">
        <v>2342</v>
      </c>
      <c r="AA1456" s="21" t="s">
        <v>2342</v>
      </c>
      <c r="AB1456" s="21" t="s">
        <v>2342</v>
      </c>
      <c r="AC1456" s="21" t="s">
        <v>2342</v>
      </c>
      <c r="AD1456" s="21" t="s">
        <v>2342</v>
      </c>
      <c r="AE1456" s="21" t="s">
        <v>2342</v>
      </c>
      <c r="AF1456" s="21" t="s">
        <v>2342</v>
      </c>
      <c r="AG1456" s="21" t="s">
        <v>2342</v>
      </c>
      <c r="AH1456" s="21" t="s">
        <v>2342</v>
      </c>
      <c r="AI1456" s="21" t="s">
        <v>2342</v>
      </c>
      <c r="AJ1456" s="21" t="s">
        <v>2342</v>
      </c>
      <c r="AK1456" s="21" t="s">
        <v>2342</v>
      </c>
      <c r="AL1456" s="21" t="s">
        <v>4803</v>
      </c>
    </row>
    <row r="1457" spans="1:38" ht="15" customHeight="1">
      <c r="A1457" s="21">
        <v>159949</v>
      </c>
      <c r="B1457" s="21">
        <v>663388</v>
      </c>
      <c r="C1457" s="21" t="s">
        <v>100</v>
      </c>
      <c r="D1457" s="21" t="s">
        <v>2087</v>
      </c>
      <c r="E1457" s="21" t="s">
        <v>4</v>
      </c>
      <c r="F1457" s="21" t="s">
        <v>4866</v>
      </c>
      <c r="G1457" s="21" t="s">
        <v>2340</v>
      </c>
      <c r="H1457" s="21" t="s">
        <v>2341</v>
      </c>
      <c r="I1457" s="21" t="s">
        <v>2015</v>
      </c>
      <c r="J1457" s="21" t="s">
        <v>2342</v>
      </c>
      <c r="K1457" s="21" t="s">
        <v>677</v>
      </c>
      <c r="L1457" s="21" t="s">
        <v>2874</v>
      </c>
      <c r="M1457" s="21"/>
      <c r="N1457" s="21" t="s">
        <v>2859</v>
      </c>
      <c r="O1457" s="21" t="s">
        <v>2345</v>
      </c>
      <c r="P1457" s="21" t="s">
        <v>2860</v>
      </c>
      <c r="Q1457" s="21">
        <v>157</v>
      </c>
      <c r="R1457" s="21">
        <v>58</v>
      </c>
      <c r="S1457" s="21">
        <v>271</v>
      </c>
      <c r="T1457" s="21">
        <v>486</v>
      </c>
      <c r="U1457" s="21">
        <v>0.32300000000000001</v>
      </c>
      <c r="V1457" s="21">
        <v>0.1193</v>
      </c>
      <c r="W1457" s="21">
        <v>0.44240000000000002</v>
      </c>
      <c r="X1457" s="21" t="s">
        <v>2015</v>
      </c>
      <c r="Y1457" s="21" t="s">
        <v>2015</v>
      </c>
      <c r="Z1457" s="21" t="s">
        <v>2015</v>
      </c>
      <c r="AA1457" s="21" t="s">
        <v>2015</v>
      </c>
      <c r="AB1457" s="21" t="s">
        <v>2015</v>
      </c>
      <c r="AC1457" s="21" t="s">
        <v>2015</v>
      </c>
      <c r="AD1457" s="21" t="s">
        <v>2015</v>
      </c>
      <c r="AE1457" s="21" t="s">
        <v>2015</v>
      </c>
      <c r="AF1457" s="21" t="s">
        <v>2342</v>
      </c>
      <c r="AG1457" s="21" t="s">
        <v>2342</v>
      </c>
      <c r="AH1457" s="21" t="s">
        <v>2015</v>
      </c>
      <c r="AI1457" s="21" t="s">
        <v>2015</v>
      </c>
      <c r="AJ1457" s="21" t="s">
        <v>2015</v>
      </c>
      <c r="AK1457" s="21" t="s">
        <v>2015</v>
      </c>
      <c r="AL1457" s="21" t="s">
        <v>4803</v>
      </c>
    </row>
    <row r="1458" spans="1:38" ht="15" customHeight="1">
      <c r="A1458" s="21">
        <v>159922</v>
      </c>
      <c r="B1458" s="21">
        <v>663390</v>
      </c>
      <c r="C1458" s="21" t="s">
        <v>110</v>
      </c>
      <c r="D1458" s="21" t="s">
        <v>2097</v>
      </c>
      <c r="E1458" s="21" t="s">
        <v>6</v>
      </c>
      <c r="F1458" s="21" t="s">
        <v>4871</v>
      </c>
      <c r="G1458" s="21" t="s">
        <v>2340</v>
      </c>
      <c r="H1458" s="21" t="s">
        <v>2341</v>
      </c>
      <c r="I1458" s="21" t="s">
        <v>2015</v>
      </c>
      <c r="J1458" s="21" t="s">
        <v>2342</v>
      </c>
      <c r="K1458" s="21" t="s">
        <v>726</v>
      </c>
      <c r="L1458" s="21" t="s">
        <v>3022</v>
      </c>
      <c r="M1458" s="21"/>
      <c r="N1458" s="21" t="s">
        <v>3017</v>
      </c>
      <c r="O1458" s="21" t="s">
        <v>2345</v>
      </c>
      <c r="P1458" s="21" t="s">
        <v>3018</v>
      </c>
      <c r="Q1458" s="21">
        <v>620</v>
      </c>
      <c r="R1458" s="21">
        <v>0</v>
      </c>
      <c r="S1458" s="21">
        <v>99</v>
      </c>
      <c r="T1458" s="21">
        <v>719</v>
      </c>
      <c r="U1458" s="21">
        <v>0.86229999999999996</v>
      </c>
      <c r="V1458" s="21">
        <v>0</v>
      </c>
      <c r="W1458" s="21">
        <v>0.86229999999999996</v>
      </c>
      <c r="X1458" s="21" t="s">
        <v>2015</v>
      </c>
      <c r="Y1458" s="21" t="s">
        <v>2015</v>
      </c>
      <c r="Z1458" s="21" t="s">
        <v>2015</v>
      </c>
      <c r="AA1458" s="21" t="s">
        <v>2015</v>
      </c>
      <c r="AB1458" s="21" t="s">
        <v>2015</v>
      </c>
      <c r="AC1458" s="21" t="s">
        <v>2015</v>
      </c>
      <c r="AD1458" s="21" t="s">
        <v>2015</v>
      </c>
      <c r="AE1458" s="21" t="s">
        <v>2342</v>
      </c>
      <c r="AF1458" s="21" t="s">
        <v>2342</v>
      </c>
      <c r="AG1458" s="21" t="s">
        <v>2342</v>
      </c>
      <c r="AH1458" s="21" t="s">
        <v>2015</v>
      </c>
      <c r="AI1458" s="21" t="s">
        <v>2015</v>
      </c>
      <c r="AJ1458" s="21" t="s">
        <v>2015</v>
      </c>
      <c r="AK1458" s="21" t="s">
        <v>2015</v>
      </c>
      <c r="AL1458" s="21" t="s">
        <v>4802</v>
      </c>
    </row>
    <row r="1459" spans="1:38" ht="15" customHeight="1">
      <c r="A1459" s="21">
        <v>159922</v>
      </c>
      <c r="B1459" s="21">
        <v>663391</v>
      </c>
      <c r="C1459" s="21" t="s">
        <v>110</v>
      </c>
      <c r="D1459" s="21" t="s">
        <v>2097</v>
      </c>
      <c r="E1459" s="21" t="s">
        <v>6</v>
      </c>
      <c r="F1459" s="21" t="s">
        <v>4871</v>
      </c>
      <c r="G1459" s="21" t="s">
        <v>2340</v>
      </c>
      <c r="H1459" s="21" t="s">
        <v>2341</v>
      </c>
      <c r="I1459" s="21" t="s">
        <v>2015</v>
      </c>
      <c r="J1459" s="21" t="s">
        <v>2342</v>
      </c>
      <c r="K1459" s="21" t="s">
        <v>798</v>
      </c>
      <c r="L1459" s="21" t="s">
        <v>3011</v>
      </c>
      <c r="M1459" s="21"/>
      <c r="N1459" s="21" t="s">
        <v>2988</v>
      </c>
      <c r="O1459" s="21" t="s">
        <v>2345</v>
      </c>
      <c r="P1459" s="21" t="s">
        <v>2989</v>
      </c>
      <c r="Q1459" s="21">
        <v>575</v>
      </c>
      <c r="R1459" s="21">
        <v>0</v>
      </c>
      <c r="S1459" s="21">
        <v>112</v>
      </c>
      <c r="T1459" s="21">
        <v>687</v>
      </c>
      <c r="U1459" s="21">
        <v>0.83699999999999997</v>
      </c>
      <c r="V1459" s="21">
        <v>0</v>
      </c>
      <c r="W1459" s="21">
        <v>0.83699999999999997</v>
      </c>
      <c r="X1459" s="21" t="s">
        <v>2015</v>
      </c>
      <c r="Y1459" s="21" t="s">
        <v>2015</v>
      </c>
      <c r="Z1459" s="21" t="s">
        <v>2015</v>
      </c>
      <c r="AA1459" s="21" t="s">
        <v>2015</v>
      </c>
      <c r="AB1459" s="21" t="s">
        <v>2015</v>
      </c>
      <c r="AC1459" s="21" t="s">
        <v>2015</v>
      </c>
      <c r="AD1459" s="21" t="s">
        <v>2015</v>
      </c>
      <c r="AE1459" s="21" t="s">
        <v>2342</v>
      </c>
      <c r="AF1459" s="21" t="s">
        <v>2342</v>
      </c>
      <c r="AG1459" s="21" t="s">
        <v>2342</v>
      </c>
      <c r="AH1459" s="21" t="s">
        <v>2015</v>
      </c>
      <c r="AI1459" s="21" t="s">
        <v>2015</v>
      </c>
      <c r="AJ1459" s="21" t="s">
        <v>2015</v>
      </c>
      <c r="AK1459" s="21" t="s">
        <v>2015</v>
      </c>
      <c r="AL1459" s="21" t="s">
        <v>4802</v>
      </c>
    </row>
    <row r="1460" spans="1:38" ht="15" customHeight="1">
      <c r="A1460" s="21">
        <v>159922</v>
      </c>
      <c r="B1460" s="21">
        <v>663392</v>
      </c>
      <c r="C1460" s="21" t="s">
        <v>110</v>
      </c>
      <c r="D1460" s="21" t="s">
        <v>2097</v>
      </c>
      <c r="E1460" s="21" t="s">
        <v>6</v>
      </c>
      <c r="F1460" s="21" t="s">
        <v>4871</v>
      </c>
      <c r="G1460" s="21" t="s">
        <v>2340</v>
      </c>
      <c r="H1460" s="21" t="s">
        <v>2341</v>
      </c>
      <c r="I1460" s="21" t="s">
        <v>2015</v>
      </c>
      <c r="J1460" s="21" t="s">
        <v>2342</v>
      </c>
      <c r="K1460" s="21" t="s">
        <v>799</v>
      </c>
      <c r="L1460" s="21" t="s">
        <v>3012</v>
      </c>
      <c r="M1460" s="21"/>
      <c r="N1460" s="21" t="s">
        <v>2988</v>
      </c>
      <c r="O1460" s="21" t="s">
        <v>2345</v>
      </c>
      <c r="P1460" s="21" t="s">
        <v>2991</v>
      </c>
      <c r="Q1460" s="21">
        <v>366</v>
      </c>
      <c r="R1460" s="21">
        <v>0</v>
      </c>
      <c r="S1460" s="21">
        <v>173</v>
      </c>
      <c r="T1460" s="21">
        <v>539</v>
      </c>
      <c r="U1460" s="21">
        <v>0.67900000000000005</v>
      </c>
      <c r="V1460" s="21">
        <v>0</v>
      </c>
      <c r="W1460" s="21">
        <v>0.67900000000000005</v>
      </c>
      <c r="X1460" s="21" t="s">
        <v>2015</v>
      </c>
      <c r="Y1460" s="21" t="s">
        <v>2015</v>
      </c>
      <c r="Z1460" s="21" t="s">
        <v>2015</v>
      </c>
      <c r="AA1460" s="21" t="s">
        <v>2015</v>
      </c>
      <c r="AB1460" s="21" t="s">
        <v>2015</v>
      </c>
      <c r="AC1460" s="21" t="s">
        <v>2015</v>
      </c>
      <c r="AD1460" s="21" t="s">
        <v>2015</v>
      </c>
      <c r="AE1460" s="21" t="s">
        <v>2342</v>
      </c>
      <c r="AF1460" s="21" t="s">
        <v>2342</v>
      </c>
      <c r="AG1460" s="21" t="s">
        <v>2342</v>
      </c>
      <c r="AH1460" s="21" t="s">
        <v>2342</v>
      </c>
      <c r="AI1460" s="21" t="s">
        <v>2342</v>
      </c>
      <c r="AJ1460" s="21" t="s">
        <v>2342</v>
      </c>
      <c r="AK1460" s="21" t="s">
        <v>2342</v>
      </c>
      <c r="AL1460" s="21" t="s">
        <v>4802</v>
      </c>
    </row>
    <row r="1461" spans="1:38" ht="15" customHeight="1">
      <c r="A1461" s="21">
        <v>159922</v>
      </c>
      <c r="B1461" s="21">
        <v>663393</v>
      </c>
      <c r="C1461" s="21" t="s">
        <v>110</v>
      </c>
      <c r="D1461" s="21" t="s">
        <v>2097</v>
      </c>
      <c r="E1461" s="21" t="s">
        <v>6</v>
      </c>
      <c r="F1461" s="21" t="s">
        <v>4871</v>
      </c>
      <c r="G1461" s="21" t="s">
        <v>2340</v>
      </c>
      <c r="H1461" s="21" t="s">
        <v>2341</v>
      </c>
      <c r="I1461" s="21" t="s">
        <v>2015</v>
      </c>
      <c r="J1461" s="21" t="s">
        <v>2342</v>
      </c>
      <c r="K1461" s="21" t="s">
        <v>781</v>
      </c>
      <c r="L1461" s="21" t="s">
        <v>2995</v>
      </c>
      <c r="M1461" s="21"/>
      <c r="N1461" s="21" t="s">
        <v>2988</v>
      </c>
      <c r="O1461" s="21" t="s">
        <v>2345</v>
      </c>
      <c r="P1461" s="21" t="s">
        <v>2989</v>
      </c>
      <c r="Q1461" s="21">
        <v>1191</v>
      </c>
      <c r="R1461" s="21">
        <v>0</v>
      </c>
      <c r="S1461" s="21">
        <v>439</v>
      </c>
      <c r="T1461" s="21">
        <v>1630</v>
      </c>
      <c r="U1461" s="21">
        <v>0.73070000000000002</v>
      </c>
      <c r="V1461" s="21">
        <v>0</v>
      </c>
      <c r="W1461" s="21">
        <v>0.73070000000000002</v>
      </c>
      <c r="X1461" s="21" t="s">
        <v>2015</v>
      </c>
      <c r="Y1461" s="21" t="s">
        <v>2015</v>
      </c>
      <c r="Z1461" s="21" t="s">
        <v>2015</v>
      </c>
      <c r="AA1461" s="21" t="s">
        <v>2015</v>
      </c>
      <c r="AB1461" s="21" t="s">
        <v>2015</v>
      </c>
      <c r="AC1461" s="21" t="s">
        <v>2015</v>
      </c>
      <c r="AD1461" s="21" t="s">
        <v>2015</v>
      </c>
      <c r="AE1461" s="21" t="s">
        <v>2015</v>
      </c>
      <c r="AF1461" s="21" t="s">
        <v>2015</v>
      </c>
      <c r="AG1461" s="21" t="s">
        <v>2015</v>
      </c>
      <c r="AH1461" s="21" t="s">
        <v>2342</v>
      </c>
      <c r="AI1461" s="21" t="s">
        <v>2342</v>
      </c>
      <c r="AJ1461" s="21" t="s">
        <v>2342</v>
      </c>
      <c r="AK1461" s="21" t="s">
        <v>2342</v>
      </c>
      <c r="AL1461" s="21" t="s">
        <v>4802</v>
      </c>
    </row>
    <row r="1462" spans="1:38" ht="15" customHeight="1">
      <c r="A1462" s="21">
        <v>159922</v>
      </c>
      <c r="B1462" s="21">
        <v>663394</v>
      </c>
      <c r="C1462" s="21" t="s">
        <v>110</v>
      </c>
      <c r="D1462" s="21" t="s">
        <v>2097</v>
      </c>
      <c r="E1462" s="21" t="s">
        <v>6</v>
      </c>
      <c r="F1462" s="21" t="s">
        <v>4871</v>
      </c>
      <c r="G1462" s="21" t="s">
        <v>2340</v>
      </c>
      <c r="H1462" s="21" t="s">
        <v>2341</v>
      </c>
      <c r="I1462" s="21" t="s">
        <v>2015</v>
      </c>
      <c r="J1462" s="21" t="s">
        <v>2342</v>
      </c>
      <c r="K1462" s="21" t="s">
        <v>776</v>
      </c>
      <c r="L1462" s="21" t="s">
        <v>2990</v>
      </c>
      <c r="M1462" s="21"/>
      <c r="N1462" s="21" t="s">
        <v>2988</v>
      </c>
      <c r="O1462" s="21" t="s">
        <v>2345</v>
      </c>
      <c r="P1462" s="21" t="s">
        <v>2991</v>
      </c>
      <c r="Q1462" s="21">
        <v>223</v>
      </c>
      <c r="R1462" s="21">
        <v>0</v>
      </c>
      <c r="S1462" s="21">
        <v>88</v>
      </c>
      <c r="T1462" s="21">
        <v>311</v>
      </c>
      <c r="U1462" s="21">
        <v>0.71699999999999997</v>
      </c>
      <c r="V1462" s="21">
        <v>0</v>
      </c>
      <c r="W1462" s="21">
        <v>0.71699999999999997</v>
      </c>
      <c r="X1462" s="21" t="s">
        <v>2342</v>
      </c>
      <c r="Y1462" s="21" t="s">
        <v>2342</v>
      </c>
      <c r="Z1462" s="21" t="s">
        <v>2342</v>
      </c>
      <c r="AA1462" s="21" t="s">
        <v>2342</v>
      </c>
      <c r="AB1462" s="21" t="s">
        <v>2342</v>
      </c>
      <c r="AC1462" s="21" t="s">
        <v>2342</v>
      </c>
      <c r="AD1462" s="21" t="s">
        <v>2342</v>
      </c>
      <c r="AE1462" s="21" t="s">
        <v>2015</v>
      </c>
      <c r="AF1462" s="21" t="s">
        <v>2015</v>
      </c>
      <c r="AG1462" s="21" t="s">
        <v>2015</v>
      </c>
      <c r="AH1462" s="21" t="s">
        <v>2015</v>
      </c>
      <c r="AI1462" s="21" t="s">
        <v>2015</v>
      </c>
      <c r="AJ1462" s="21" t="s">
        <v>2015</v>
      </c>
      <c r="AK1462" s="21" t="s">
        <v>2015</v>
      </c>
      <c r="AL1462" s="21" t="s">
        <v>4802</v>
      </c>
    </row>
    <row r="1463" spans="1:38" ht="15" customHeight="1">
      <c r="A1463" s="21">
        <v>159922</v>
      </c>
      <c r="B1463" s="21">
        <v>663395</v>
      </c>
      <c r="C1463" s="21" t="s">
        <v>110</v>
      </c>
      <c r="D1463" s="21" t="s">
        <v>2097</v>
      </c>
      <c r="E1463" s="21" t="s">
        <v>6</v>
      </c>
      <c r="F1463" s="21" t="s">
        <v>4871</v>
      </c>
      <c r="G1463" s="21" t="s">
        <v>2340</v>
      </c>
      <c r="H1463" s="21" t="s">
        <v>2341</v>
      </c>
      <c r="I1463" s="21" t="s">
        <v>2015</v>
      </c>
      <c r="J1463" s="21" t="s">
        <v>2342</v>
      </c>
      <c r="K1463" s="21" t="s">
        <v>778</v>
      </c>
      <c r="L1463" s="21" t="s">
        <v>2993</v>
      </c>
      <c r="M1463" s="21"/>
      <c r="N1463" s="21" t="s">
        <v>2393</v>
      </c>
      <c r="O1463" s="21" t="s">
        <v>2345</v>
      </c>
      <c r="P1463" s="21" t="s">
        <v>2401</v>
      </c>
      <c r="Q1463" s="21">
        <v>197</v>
      </c>
      <c r="R1463" s="21">
        <v>0</v>
      </c>
      <c r="S1463" s="21">
        <v>130</v>
      </c>
      <c r="T1463" s="21">
        <v>327</v>
      </c>
      <c r="U1463" s="21">
        <v>0.60240000000000005</v>
      </c>
      <c r="V1463" s="21">
        <v>0</v>
      </c>
      <c r="W1463" s="21">
        <v>0.60240000000000005</v>
      </c>
      <c r="X1463" s="21" t="s">
        <v>2342</v>
      </c>
      <c r="Y1463" s="21" t="s">
        <v>2342</v>
      </c>
      <c r="Z1463" s="21" t="s">
        <v>2342</v>
      </c>
      <c r="AA1463" s="21" t="s">
        <v>2342</v>
      </c>
      <c r="AB1463" s="21" t="s">
        <v>2342</v>
      </c>
      <c r="AC1463" s="21" t="s">
        <v>2342</v>
      </c>
      <c r="AD1463" s="21" t="s">
        <v>2342</v>
      </c>
      <c r="AE1463" s="21" t="s">
        <v>2015</v>
      </c>
      <c r="AF1463" s="21" t="s">
        <v>2015</v>
      </c>
      <c r="AG1463" s="21" t="s">
        <v>2015</v>
      </c>
      <c r="AH1463" s="21" t="s">
        <v>2015</v>
      </c>
      <c r="AI1463" s="21" t="s">
        <v>2015</v>
      </c>
      <c r="AJ1463" s="21" t="s">
        <v>2015</v>
      </c>
      <c r="AK1463" s="21" t="s">
        <v>2015</v>
      </c>
      <c r="AL1463" s="21" t="s">
        <v>4802</v>
      </c>
    </row>
    <row r="1464" spans="1:38" ht="15" customHeight="1">
      <c r="A1464" s="21">
        <v>159922</v>
      </c>
      <c r="B1464" s="21">
        <v>663396</v>
      </c>
      <c r="C1464" s="21" t="s">
        <v>110</v>
      </c>
      <c r="D1464" s="21" t="s">
        <v>2097</v>
      </c>
      <c r="E1464" s="21" t="s">
        <v>6</v>
      </c>
      <c r="F1464" s="21" t="s">
        <v>4871</v>
      </c>
      <c r="G1464" s="21" t="s">
        <v>2340</v>
      </c>
      <c r="H1464" s="21" t="s">
        <v>2341</v>
      </c>
      <c r="I1464" s="21" t="s">
        <v>2015</v>
      </c>
      <c r="J1464" s="21" t="s">
        <v>2342</v>
      </c>
      <c r="K1464" s="21" t="s">
        <v>787</v>
      </c>
      <c r="L1464" s="21" t="s">
        <v>5030</v>
      </c>
      <c r="M1464" s="21"/>
      <c r="N1464" s="21" t="s">
        <v>2988</v>
      </c>
      <c r="O1464" s="21" t="s">
        <v>2345</v>
      </c>
      <c r="P1464" s="21" t="s">
        <v>2991</v>
      </c>
      <c r="Q1464" s="21">
        <v>299</v>
      </c>
      <c r="R1464" s="21">
        <v>0</v>
      </c>
      <c r="S1464" s="21">
        <v>69</v>
      </c>
      <c r="T1464" s="21">
        <v>368</v>
      </c>
      <c r="U1464" s="21">
        <v>0.8125</v>
      </c>
      <c r="V1464" s="21">
        <v>0</v>
      </c>
      <c r="W1464" s="21">
        <v>0.8125</v>
      </c>
      <c r="X1464" s="21" t="s">
        <v>2015</v>
      </c>
      <c r="Y1464" s="21" t="s">
        <v>2342</v>
      </c>
      <c r="Z1464" s="21" t="s">
        <v>2342</v>
      </c>
      <c r="AA1464" s="21" t="s">
        <v>2342</v>
      </c>
      <c r="AB1464" s="21" t="s">
        <v>2342</v>
      </c>
      <c r="AC1464" s="21" t="s">
        <v>2342</v>
      </c>
      <c r="AD1464" s="21" t="s">
        <v>2342</v>
      </c>
      <c r="AE1464" s="21" t="s">
        <v>2015</v>
      </c>
      <c r="AF1464" s="21" t="s">
        <v>2015</v>
      </c>
      <c r="AG1464" s="21" t="s">
        <v>2015</v>
      </c>
      <c r="AH1464" s="21" t="s">
        <v>2015</v>
      </c>
      <c r="AI1464" s="21" t="s">
        <v>2015</v>
      </c>
      <c r="AJ1464" s="21" t="s">
        <v>2015</v>
      </c>
      <c r="AK1464" s="21" t="s">
        <v>2015</v>
      </c>
      <c r="AL1464" s="21" t="s">
        <v>4802</v>
      </c>
    </row>
    <row r="1465" spans="1:38" ht="15" customHeight="1">
      <c r="A1465" s="21">
        <v>159922</v>
      </c>
      <c r="B1465" s="21">
        <v>663397</v>
      </c>
      <c r="C1465" s="21" t="s">
        <v>110</v>
      </c>
      <c r="D1465" s="21" t="s">
        <v>2097</v>
      </c>
      <c r="E1465" s="21" t="s">
        <v>6</v>
      </c>
      <c r="F1465" s="21" t="s">
        <v>4871</v>
      </c>
      <c r="G1465" s="21" t="s">
        <v>2340</v>
      </c>
      <c r="H1465" s="21" t="s">
        <v>2341</v>
      </c>
      <c r="I1465" s="21" t="s">
        <v>2015</v>
      </c>
      <c r="J1465" s="21" t="s">
        <v>2342</v>
      </c>
      <c r="K1465" s="21" t="s">
        <v>790</v>
      </c>
      <c r="L1465" s="21" t="s">
        <v>3003</v>
      </c>
      <c r="M1465" s="21"/>
      <c r="N1465" s="21" t="s">
        <v>2988</v>
      </c>
      <c r="O1465" s="21" t="s">
        <v>2345</v>
      </c>
      <c r="P1465" s="21" t="s">
        <v>2989</v>
      </c>
      <c r="Q1465" s="21">
        <v>493</v>
      </c>
      <c r="R1465" s="21">
        <v>0</v>
      </c>
      <c r="S1465" s="21">
        <v>0</v>
      </c>
      <c r="T1465" s="21">
        <v>493</v>
      </c>
      <c r="U1465" s="21">
        <v>1</v>
      </c>
      <c r="V1465" s="21">
        <v>0</v>
      </c>
      <c r="W1465" s="21">
        <v>1</v>
      </c>
      <c r="X1465" s="21" t="s">
        <v>2015</v>
      </c>
      <c r="Y1465" s="21" t="s">
        <v>2342</v>
      </c>
      <c r="Z1465" s="21" t="s">
        <v>2342</v>
      </c>
      <c r="AA1465" s="21" t="s">
        <v>2342</v>
      </c>
      <c r="AB1465" s="21" t="s">
        <v>2342</v>
      </c>
      <c r="AC1465" s="21" t="s">
        <v>2342</v>
      </c>
      <c r="AD1465" s="21" t="s">
        <v>2342</v>
      </c>
      <c r="AE1465" s="21" t="s">
        <v>2015</v>
      </c>
      <c r="AF1465" s="21" t="s">
        <v>2015</v>
      </c>
      <c r="AG1465" s="21" t="s">
        <v>2015</v>
      </c>
      <c r="AH1465" s="21" t="s">
        <v>2015</v>
      </c>
      <c r="AI1465" s="21" t="s">
        <v>2015</v>
      </c>
      <c r="AJ1465" s="21" t="s">
        <v>2015</v>
      </c>
      <c r="AK1465" s="21" t="s">
        <v>2015</v>
      </c>
      <c r="AL1465" s="21" t="s">
        <v>4802</v>
      </c>
    </row>
    <row r="1466" spans="1:38" ht="15" customHeight="1">
      <c r="A1466" s="21">
        <v>159922</v>
      </c>
      <c r="B1466" s="21">
        <v>663398</v>
      </c>
      <c r="C1466" s="21" t="s">
        <v>110</v>
      </c>
      <c r="D1466" s="21" t="s">
        <v>2097</v>
      </c>
      <c r="E1466" s="21" t="s">
        <v>6</v>
      </c>
      <c r="F1466" s="21" t="s">
        <v>4871</v>
      </c>
      <c r="G1466" s="21" t="s">
        <v>2340</v>
      </c>
      <c r="H1466" s="21" t="s">
        <v>2341</v>
      </c>
      <c r="I1466" s="21" t="s">
        <v>2015</v>
      </c>
      <c r="J1466" s="21" t="s">
        <v>2342</v>
      </c>
      <c r="K1466" s="21" t="s">
        <v>792</v>
      </c>
      <c r="L1466" s="21" t="s">
        <v>3005</v>
      </c>
      <c r="M1466" s="21"/>
      <c r="N1466" s="21" t="s">
        <v>2988</v>
      </c>
      <c r="O1466" s="21" t="s">
        <v>2345</v>
      </c>
      <c r="P1466" s="21" t="s">
        <v>2989</v>
      </c>
      <c r="Q1466" s="21">
        <v>401</v>
      </c>
      <c r="R1466" s="21">
        <v>0</v>
      </c>
      <c r="S1466" s="21">
        <v>53</v>
      </c>
      <c r="T1466" s="21">
        <v>454</v>
      </c>
      <c r="U1466" s="21">
        <v>0.88329999999999997</v>
      </c>
      <c r="V1466" s="21">
        <v>0</v>
      </c>
      <c r="W1466" s="21">
        <v>0.88329999999999997</v>
      </c>
      <c r="X1466" s="21" t="s">
        <v>2015</v>
      </c>
      <c r="Y1466" s="21" t="s">
        <v>2342</v>
      </c>
      <c r="Z1466" s="21" t="s">
        <v>2342</v>
      </c>
      <c r="AA1466" s="21" t="s">
        <v>2342</v>
      </c>
      <c r="AB1466" s="21" t="s">
        <v>2342</v>
      </c>
      <c r="AC1466" s="21" t="s">
        <v>2342</v>
      </c>
      <c r="AD1466" s="21" t="s">
        <v>2342</v>
      </c>
      <c r="AE1466" s="21" t="s">
        <v>2015</v>
      </c>
      <c r="AF1466" s="21" t="s">
        <v>2015</v>
      </c>
      <c r="AG1466" s="21" t="s">
        <v>2015</v>
      </c>
      <c r="AH1466" s="21" t="s">
        <v>2015</v>
      </c>
      <c r="AI1466" s="21" t="s">
        <v>2015</v>
      </c>
      <c r="AJ1466" s="21" t="s">
        <v>2015</v>
      </c>
      <c r="AK1466" s="21" t="s">
        <v>2015</v>
      </c>
      <c r="AL1466" s="21" t="s">
        <v>4802</v>
      </c>
    </row>
    <row r="1467" spans="1:38" ht="15" customHeight="1">
      <c r="A1467" s="21">
        <v>159922</v>
      </c>
      <c r="B1467" s="21">
        <v>663399</v>
      </c>
      <c r="C1467" s="21" t="s">
        <v>110</v>
      </c>
      <c r="D1467" s="21" t="s">
        <v>2097</v>
      </c>
      <c r="E1467" s="21" t="s">
        <v>6</v>
      </c>
      <c r="F1467" s="21" t="s">
        <v>4871</v>
      </c>
      <c r="G1467" s="21" t="s">
        <v>2340</v>
      </c>
      <c r="H1467" s="21" t="s">
        <v>2341</v>
      </c>
      <c r="I1467" s="21" t="s">
        <v>2015</v>
      </c>
      <c r="J1467" s="21" t="s">
        <v>2342</v>
      </c>
      <c r="K1467" s="21" t="s">
        <v>795</v>
      </c>
      <c r="L1467" s="21" t="s">
        <v>3008</v>
      </c>
      <c r="M1467" s="21"/>
      <c r="N1467" s="21" t="s">
        <v>2988</v>
      </c>
      <c r="O1467" s="21" t="s">
        <v>2345</v>
      </c>
      <c r="P1467" s="21" t="s">
        <v>2991</v>
      </c>
      <c r="Q1467" s="21">
        <v>383</v>
      </c>
      <c r="R1467" s="21">
        <v>0</v>
      </c>
      <c r="S1467" s="21">
        <v>45</v>
      </c>
      <c r="T1467" s="21">
        <v>428</v>
      </c>
      <c r="U1467" s="21">
        <v>0.89490000000000003</v>
      </c>
      <c r="V1467" s="21">
        <v>0</v>
      </c>
      <c r="W1467" s="21">
        <v>0.89490000000000003</v>
      </c>
      <c r="X1467" s="21" t="s">
        <v>2015</v>
      </c>
      <c r="Y1467" s="21" t="s">
        <v>2342</v>
      </c>
      <c r="Z1467" s="21" t="s">
        <v>2342</v>
      </c>
      <c r="AA1467" s="21" t="s">
        <v>2342</v>
      </c>
      <c r="AB1467" s="21" t="s">
        <v>2342</v>
      </c>
      <c r="AC1467" s="21" t="s">
        <v>2342</v>
      </c>
      <c r="AD1467" s="21" t="s">
        <v>2342</v>
      </c>
      <c r="AE1467" s="21" t="s">
        <v>2015</v>
      </c>
      <c r="AF1467" s="21" t="s">
        <v>2015</v>
      </c>
      <c r="AG1467" s="21" t="s">
        <v>2015</v>
      </c>
      <c r="AH1467" s="21" t="s">
        <v>2015</v>
      </c>
      <c r="AI1467" s="21" t="s">
        <v>2015</v>
      </c>
      <c r="AJ1467" s="21" t="s">
        <v>2015</v>
      </c>
      <c r="AK1467" s="21" t="s">
        <v>2015</v>
      </c>
      <c r="AL1467" s="21" t="s">
        <v>4802</v>
      </c>
    </row>
    <row r="1468" spans="1:38" ht="15" customHeight="1">
      <c r="A1468" s="21">
        <v>159922</v>
      </c>
      <c r="B1468" s="21">
        <v>663400</v>
      </c>
      <c r="C1468" s="21" t="s">
        <v>110</v>
      </c>
      <c r="D1468" s="21" t="s">
        <v>2097</v>
      </c>
      <c r="E1468" s="21" t="s">
        <v>6</v>
      </c>
      <c r="F1468" s="21" t="s">
        <v>4871</v>
      </c>
      <c r="G1468" s="21" t="s">
        <v>2340</v>
      </c>
      <c r="H1468" s="21" t="s">
        <v>2341</v>
      </c>
      <c r="I1468" s="21" t="s">
        <v>2015</v>
      </c>
      <c r="J1468" s="21" t="s">
        <v>2342</v>
      </c>
      <c r="K1468" s="21" t="s">
        <v>803</v>
      </c>
      <c r="L1468" s="21" t="s">
        <v>3019</v>
      </c>
      <c r="M1468" s="21"/>
      <c r="N1468" s="21" t="s">
        <v>3017</v>
      </c>
      <c r="O1468" s="21" t="s">
        <v>2345</v>
      </c>
      <c r="P1468" s="21" t="s">
        <v>3018</v>
      </c>
      <c r="Q1468" s="21">
        <v>525</v>
      </c>
      <c r="R1468" s="21">
        <v>0</v>
      </c>
      <c r="S1468" s="21">
        <v>0</v>
      </c>
      <c r="T1468" s="21">
        <v>525</v>
      </c>
      <c r="U1468" s="21">
        <v>1</v>
      </c>
      <c r="V1468" s="21">
        <v>0</v>
      </c>
      <c r="W1468" s="21">
        <v>1</v>
      </c>
      <c r="X1468" s="21" t="s">
        <v>2015</v>
      </c>
      <c r="Y1468" s="21" t="s">
        <v>2342</v>
      </c>
      <c r="Z1468" s="21" t="s">
        <v>2342</v>
      </c>
      <c r="AA1468" s="21" t="s">
        <v>2342</v>
      </c>
      <c r="AB1468" s="21" t="s">
        <v>2342</v>
      </c>
      <c r="AC1468" s="21" t="s">
        <v>2342</v>
      </c>
      <c r="AD1468" s="21" t="s">
        <v>2342</v>
      </c>
      <c r="AE1468" s="21" t="s">
        <v>2015</v>
      </c>
      <c r="AF1468" s="21" t="s">
        <v>2015</v>
      </c>
      <c r="AG1468" s="21" t="s">
        <v>2015</v>
      </c>
      <c r="AH1468" s="21" t="s">
        <v>2015</v>
      </c>
      <c r="AI1468" s="21" t="s">
        <v>2015</v>
      </c>
      <c r="AJ1468" s="21" t="s">
        <v>2015</v>
      </c>
      <c r="AK1468" s="21" t="s">
        <v>2015</v>
      </c>
      <c r="AL1468" s="21" t="s">
        <v>4802</v>
      </c>
    </row>
    <row r="1469" spans="1:38" ht="15" customHeight="1">
      <c r="A1469" s="21">
        <v>159922</v>
      </c>
      <c r="B1469" s="21">
        <v>663401</v>
      </c>
      <c r="C1469" s="21" t="s">
        <v>110</v>
      </c>
      <c r="D1469" s="21" t="s">
        <v>2097</v>
      </c>
      <c r="E1469" s="21" t="s">
        <v>6</v>
      </c>
      <c r="F1469" s="21" t="s">
        <v>4871</v>
      </c>
      <c r="G1469" s="21" t="s">
        <v>2340</v>
      </c>
      <c r="H1469" s="21" t="s">
        <v>2341</v>
      </c>
      <c r="I1469" s="21" t="s">
        <v>2015</v>
      </c>
      <c r="J1469" s="21" t="s">
        <v>2342</v>
      </c>
      <c r="K1469" s="21" t="s">
        <v>809</v>
      </c>
      <c r="L1469" s="21" t="s">
        <v>3025</v>
      </c>
      <c r="M1469" s="21"/>
      <c r="N1469" s="21" t="s">
        <v>2393</v>
      </c>
      <c r="O1469" s="21" t="s">
        <v>2345</v>
      </c>
      <c r="P1469" s="21" t="s">
        <v>2401</v>
      </c>
      <c r="Q1469" s="21">
        <v>393</v>
      </c>
      <c r="R1469" s="21">
        <v>0</v>
      </c>
      <c r="S1469" s="21">
        <v>130</v>
      </c>
      <c r="T1469" s="21">
        <v>523</v>
      </c>
      <c r="U1469" s="21">
        <v>0.75139999999999996</v>
      </c>
      <c r="V1469" s="21">
        <v>0</v>
      </c>
      <c r="W1469" s="21">
        <v>0.75139999999999996</v>
      </c>
      <c r="X1469" s="21" t="s">
        <v>2015</v>
      </c>
      <c r="Y1469" s="21" t="s">
        <v>2342</v>
      </c>
      <c r="Z1469" s="21" t="s">
        <v>2342</v>
      </c>
      <c r="AA1469" s="21" t="s">
        <v>2342</v>
      </c>
      <c r="AB1469" s="21" t="s">
        <v>2342</v>
      </c>
      <c r="AC1469" s="21" t="s">
        <v>2342</v>
      </c>
      <c r="AD1469" s="21" t="s">
        <v>2342</v>
      </c>
      <c r="AE1469" s="21" t="s">
        <v>2015</v>
      </c>
      <c r="AF1469" s="21" t="s">
        <v>2015</v>
      </c>
      <c r="AG1469" s="21" t="s">
        <v>2015</v>
      </c>
      <c r="AH1469" s="21" t="s">
        <v>2015</v>
      </c>
      <c r="AI1469" s="21" t="s">
        <v>2015</v>
      </c>
      <c r="AJ1469" s="21" t="s">
        <v>2015</v>
      </c>
      <c r="AK1469" s="21" t="s">
        <v>2015</v>
      </c>
      <c r="AL1469" s="21" t="s">
        <v>4802</v>
      </c>
    </row>
    <row r="1470" spans="1:38" ht="15" customHeight="1">
      <c r="A1470" s="21">
        <v>159922</v>
      </c>
      <c r="B1470" s="21">
        <v>663402</v>
      </c>
      <c r="C1470" s="21" t="s">
        <v>110</v>
      </c>
      <c r="D1470" s="21" t="s">
        <v>2097</v>
      </c>
      <c r="E1470" s="21" t="s">
        <v>6</v>
      </c>
      <c r="F1470" s="21" t="s">
        <v>4871</v>
      </c>
      <c r="G1470" s="21" t="s">
        <v>2340</v>
      </c>
      <c r="H1470" s="21" t="s">
        <v>2341</v>
      </c>
      <c r="I1470" s="21" t="s">
        <v>2015</v>
      </c>
      <c r="J1470" s="21" t="s">
        <v>2342</v>
      </c>
      <c r="K1470" s="21" t="s">
        <v>810</v>
      </c>
      <c r="L1470" s="21" t="s">
        <v>3026</v>
      </c>
      <c r="M1470" s="21"/>
      <c r="N1470" s="21" t="s">
        <v>2988</v>
      </c>
      <c r="O1470" s="21" t="s">
        <v>2345</v>
      </c>
      <c r="P1470" s="21" t="s">
        <v>2989</v>
      </c>
      <c r="Q1470" s="21">
        <v>533</v>
      </c>
      <c r="R1470" s="21">
        <v>0</v>
      </c>
      <c r="S1470" s="21">
        <v>48</v>
      </c>
      <c r="T1470" s="21">
        <v>581</v>
      </c>
      <c r="U1470" s="21">
        <v>0.91739999999999999</v>
      </c>
      <c r="V1470" s="21">
        <v>0</v>
      </c>
      <c r="W1470" s="21">
        <v>0.91739999999999999</v>
      </c>
      <c r="X1470" s="21" t="s">
        <v>2342</v>
      </c>
      <c r="Y1470" s="21" t="s">
        <v>2342</v>
      </c>
      <c r="Z1470" s="21" t="s">
        <v>2342</v>
      </c>
      <c r="AA1470" s="21" t="s">
        <v>2342</v>
      </c>
      <c r="AB1470" s="21" t="s">
        <v>2342</v>
      </c>
      <c r="AC1470" s="21" t="s">
        <v>2342</v>
      </c>
      <c r="AD1470" s="21" t="s">
        <v>2342</v>
      </c>
      <c r="AE1470" s="21" t="s">
        <v>2015</v>
      </c>
      <c r="AF1470" s="21" t="s">
        <v>2015</v>
      </c>
      <c r="AG1470" s="21" t="s">
        <v>2015</v>
      </c>
      <c r="AH1470" s="21" t="s">
        <v>2015</v>
      </c>
      <c r="AI1470" s="21" t="s">
        <v>2015</v>
      </c>
      <c r="AJ1470" s="21" t="s">
        <v>2015</v>
      </c>
      <c r="AK1470" s="21" t="s">
        <v>2015</v>
      </c>
      <c r="AL1470" s="21" t="s">
        <v>4802</v>
      </c>
    </row>
    <row r="1471" spans="1:38" ht="15" customHeight="1">
      <c r="A1471" s="21">
        <v>159249</v>
      </c>
      <c r="B1471" s="21">
        <v>663403</v>
      </c>
      <c r="C1471" s="21" t="s">
        <v>212</v>
      </c>
      <c r="D1471" s="21" t="s">
        <v>2200</v>
      </c>
      <c r="E1471" s="21" t="s">
        <v>34</v>
      </c>
      <c r="F1471" s="21" t="s">
        <v>4873</v>
      </c>
      <c r="G1471" s="21" t="s">
        <v>2340</v>
      </c>
      <c r="H1471" s="21" t="s">
        <v>2341</v>
      </c>
      <c r="I1471" s="21" t="s">
        <v>2015</v>
      </c>
      <c r="J1471" s="21" t="s">
        <v>2342</v>
      </c>
      <c r="K1471" s="21" t="s">
        <v>1350</v>
      </c>
      <c r="L1471" s="21" t="s">
        <v>3756</v>
      </c>
      <c r="M1471" s="21"/>
      <c r="N1471" s="21" t="s">
        <v>3751</v>
      </c>
      <c r="O1471" s="21" t="s">
        <v>2345</v>
      </c>
      <c r="P1471" s="21" t="s">
        <v>3752</v>
      </c>
      <c r="Q1471" s="21">
        <v>1246</v>
      </c>
      <c r="R1471" s="21">
        <v>0</v>
      </c>
      <c r="S1471" s="21">
        <v>103</v>
      </c>
      <c r="T1471" s="21">
        <v>1349</v>
      </c>
      <c r="U1471" s="21">
        <v>0.92359999999999998</v>
      </c>
      <c r="V1471" s="21">
        <v>0</v>
      </c>
      <c r="W1471" s="21">
        <v>0.92359999999999998</v>
      </c>
      <c r="X1471" s="21" t="s">
        <v>2015</v>
      </c>
      <c r="Y1471" s="21" t="s">
        <v>2015</v>
      </c>
      <c r="Z1471" s="21" t="s">
        <v>2015</v>
      </c>
      <c r="AA1471" s="21" t="s">
        <v>2015</v>
      </c>
      <c r="AB1471" s="21" t="s">
        <v>2015</v>
      </c>
      <c r="AC1471" s="21" t="s">
        <v>2015</v>
      </c>
      <c r="AD1471" s="21" t="s">
        <v>2015</v>
      </c>
      <c r="AE1471" s="21" t="s">
        <v>2015</v>
      </c>
      <c r="AF1471" s="21" t="s">
        <v>2015</v>
      </c>
      <c r="AG1471" s="21" t="s">
        <v>2015</v>
      </c>
      <c r="AH1471" s="21" t="s">
        <v>2342</v>
      </c>
      <c r="AI1471" s="21" t="s">
        <v>2342</v>
      </c>
      <c r="AJ1471" s="21" t="s">
        <v>2342</v>
      </c>
      <c r="AK1471" s="21" t="s">
        <v>2342</v>
      </c>
      <c r="AL1471" s="21" t="s">
        <v>4802</v>
      </c>
    </row>
    <row r="1472" spans="1:38" ht="15" customHeight="1">
      <c r="A1472" s="21">
        <v>159249</v>
      </c>
      <c r="B1472" s="21">
        <v>663404</v>
      </c>
      <c r="C1472" s="21" t="s">
        <v>212</v>
      </c>
      <c r="D1472" s="21" t="s">
        <v>2200</v>
      </c>
      <c r="E1472" s="21" t="s">
        <v>34</v>
      </c>
      <c r="F1472" s="21" t="s">
        <v>4873</v>
      </c>
      <c r="G1472" s="21" t="s">
        <v>2340</v>
      </c>
      <c r="H1472" s="21" t="s">
        <v>2341</v>
      </c>
      <c r="I1472" s="21" t="s">
        <v>2015</v>
      </c>
      <c r="J1472" s="21" t="s">
        <v>2342</v>
      </c>
      <c r="K1472" s="21" t="s">
        <v>1348</v>
      </c>
      <c r="L1472" s="21" t="s">
        <v>3754</v>
      </c>
      <c r="M1472" s="21"/>
      <c r="N1472" s="21" t="s">
        <v>3751</v>
      </c>
      <c r="O1472" s="21" t="s">
        <v>2345</v>
      </c>
      <c r="P1472" s="21" t="s">
        <v>3752</v>
      </c>
      <c r="Q1472" s="21">
        <v>558</v>
      </c>
      <c r="R1472" s="21">
        <v>0</v>
      </c>
      <c r="S1472" s="21">
        <v>18</v>
      </c>
      <c r="T1472" s="21">
        <v>576</v>
      </c>
      <c r="U1472" s="21">
        <v>0.96879999999999999</v>
      </c>
      <c r="V1472" s="21">
        <v>0</v>
      </c>
      <c r="W1472" s="21">
        <v>0.96879999999999999</v>
      </c>
      <c r="X1472" s="21" t="s">
        <v>2015</v>
      </c>
      <c r="Y1472" s="21" t="s">
        <v>2342</v>
      </c>
      <c r="Z1472" s="21" t="s">
        <v>2342</v>
      </c>
      <c r="AA1472" s="21" t="s">
        <v>2342</v>
      </c>
      <c r="AB1472" s="21" t="s">
        <v>2342</v>
      </c>
      <c r="AC1472" s="21" t="s">
        <v>2342</v>
      </c>
      <c r="AD1472" s="21" t="s">
        <v>2342</v>
      </c>
      <c r="AE1472" s="21" t="s">
        <v>2342</v>
      </c>
      <c r="AF1472" s="21" t="s">
        <v>2015</v>
      </c>
      <c r="AG1472" s="21" t="s">
        <v>2015</v>
      </c>
      <c r="AH1472" s="21" t="s">
        <v>2015</v>
      </c>
      <c r="AI1472" s="21" t="s">
        <v>2015</v>
      </c>
      <c r="AJ1472" s="21" t="s">
        <v>2015</v>
      </c>
      <c r="AK1472" s="21" t="s">
        <v>2015</v>
      </c>
      <c r="AL1472" s="21" t="s">
        <v>4802</v>
      </c>
    </row>
    <row r="1473" spans="1:38" ht="15" customHeight="1">
      <c r="A1473" s="21">
        <v>159932</v>
      </c>
      <c r="B1473" s="21">
        <v>663406</v>
      </c>
      <c r="C1473" s="21" t="s">
        <v>47</v>
      </c>
      <c r="D1473" s="21" t="s">
        <v>2034</v>
      </c>
      <c r="E1473" s="21" t="s">
        <v>6</v>
      </c>
      <c r="F1473" s="21" t="s">
        <v>4871</v>
      </c>
      <c r="G1473" s="21" t="s">
        <v>2340</v>
      </c>
      <c r="H1473" s="21" t="s">
        <v>2341</v>
      </c>
      <c r="I1473" s="21" t="s">
        <v>2015</v>
      </c>
      <c r="J1473" s="21" t="s">
        <v>2342</v>
      </c>
      <c r="K1473" s="21" t="s">
        <v>416</v>
      </c>
      <c r="L1473" s="21" t="s">
        <v>2455</v>
      </c>
      <c r="M1473" s="21"/>
      <c r="N1473" s="21" t="s">
        <v>2434</v>
      </c>
      <c r="O1473" s="21" t="s">
        <v>2345</v>
      </c>
      <c r="P1473" s="21" t="s">
        <v>2435</v>
      </c>
      <c r="Q1473" s="21">
        <v>170</v>
      </c>
      <c r="R1473" s="21">
        <v>36</v>
      </c>
      <c r="S1473" s="21">
        <v>234</v>
      </c>
      <c r="T1473" s="21">
        <v>440</v>
      </c>
      <c r="U1473" s="21">
        <v>0.38640000000000002</v>
      </c>
      <c r="V1473" s="21">
        <v>8.1799999999999998E-2</v>
      </c>
      <c r="W1473" s="21">
        <v>0.46820000000000001</v>
      </c>
      <c r="X1473" s="21" t="s">
        <v>2342</v>
      </c>
      <c r="Y1473" s="21" t="s">
        <v>2342</v>
      </c>
      <c r="Z1473" s="21" t="s">
        <v>2342</v>
      </c>
      <c r="AA1473" s="21" t="s">
        <v>2342</v>
      </c>
      <c r="AB1473" s="21" t="s">
        <v>2342</v>
      </c>
      <c r="AC1473" s="21" t="s">
        <v>2342</v>
      </c>
      <c r="AD1473" s="21" t="s">
        <v>2342</v>
      </c>
      <c r="AE1473" s="21" t="s">
        <v>2015</v>
      </c>
      <c r="AF1473" s="21" t="s">
        <v>2015</v>
      </c>
      <c r="AG1473" s="21" t="s">
        <v>2015</v>
      </c>
      <c r="AH1473" s="21" t="s">
        <v>2015</v>
      </c>
      <c r="AI1473" s="21" t="s">
        <v>2015</v>
      </c>
      <c r="AJ1473" s="21" t="s">
        <v>2015</v>
      </c>
      <c r="AK1473" s="21" t="s">
        <v>2015</v>
      </c>
      <c r="AL1473" s="21" t="s">
        <v>4803</v>
      </c>
    </row>
    <row r="1474" spans="1:38" ht="15" customHeight="1">
      <c r="A1474" s="21">
        <v>159893</v>
      </c>
      <c r="B1474" s="21">
        <v>663407</v>
      </c>
      <c r="C1474" s="21" t="s">
        <v>130</v>
      </c>
      <c r="D1474" s="21" t="s">
        <v>2118</v>
      </c>
      <c r="E1474" s="21" t="s">
        <v>0</v>
      </c>
      <c r="F1474" s="21" t="s">
        <v>4863</v>
      </c>
      <c r="G1474" s="21" t="s">
        <v>2340</v>
      </c>
      <c r="H1474" s="21" t="s">
        <v>2341</v>
      </c>
      <c r="I1474" s="21" t="s">
        <v>2015</v>
      </c>
      <c r="J1474" s="21" t="s">
        <v>2342</v>
      </c>
      <c r="K1474" s="21" t="s">
        <v>904</v>
      </c>
      <c r="L1474" s="21" t="s">
        <v>3185</v>
      </c>
      <c r="M1474" s="21"/>
      <c r="N1474" s="21" t="s">
        <v>3182</v>
      </c>
      <c r="O1474" s="21" t="s">
        <v>2345</v>
      </c>
      <c r="P1474" s="21" t="s">
        <v>3183</v>
      </c>
      <c r="Q1474" s="21">
        <v>311</v>
      </c>
      <c r="R1474" s="21">
        <v>0</v>
      </c>
      <c r="S1474" s="21">
        <v>131</v>
      </c>
      <c r="T1474" s="21">
        <v>442</v>
      </c>
      <c r="U1474" s="21">
        <v>0.7036</v>
      </c>
      <c r="V1474" s="21">
        <v>0</v>
      </c>
      <c r="W1474" s="21">
        <v>0.7036</v>
      </c>
      <c r="X1474" s="21" t="s">
        <v>2015</v>
      </c>
      <c r="Y1474" s="21" t="s">
        <v>2015</v>
      </c>
      <c r="Z1474" s="21" t="s">
        <v>2015</v>
      </c>
      <c r="AA1474" s="21" t="s">
        <v>2015</v>
      </c>
      <c r="AB1474" s="21" t="s">
        <v>2015</v>
      </c>
      <c r="AC1474" s="21" t="s">
        <v>2015</v>
      </c>
      <c r="AD1474" s="21" t="s">
        <v>2015</v>
      </c>
      <c r="AE1474" s="21" t="s">
        <v>2015</v>
      </c>
      <c r="AF1474" s="21" t="s">
        <v>2015</v>
      </c>
      <c r="AG1474" s="21" t="s">
        <v>2015</v>
      </c>
      <c r="AH1474" s="21" t="s">
        <v>2342</v>
      </c>
      <c r="AI1474" s="21" t="s">
        <v>2342</v>
      </c>
      <c r="AJ1474" s="21" t="s">
        <v>2342</v>
      </c>
      <c r="AK1474" s="21" t="s">
        <v>2342</v>
      </c>
      <c r="AL1474" s="21" t="s">
        <v>4802</v>
      </c>
    </row>
    <row r="1475" spans="1:38" ht="15" customHeight="1">
      <c r="A1475" s="21">
        <v>159944</v>
      </c>
      <c r="B1475" s="21">
        <v>663408</v>
      </c>
      <c r="C1475" s="21" t="s">
        <v>52</v>
      </c>
      <c r="D1475" s="21" t="s">
        <v>2039</v>
      </c>
      <c r="E1475" s="21" t="s">
        <v>9</v>
      </c>
      <c r="F1475" s="21" t="s">
        <v>4863</v>
      </c>
      <c r="G1475" s="21" t="s">
        <v>2340</v>
      </c>
      <c r="H1475" s="21" t="s">
        <v>2341</v>
      </c>
      <c r="I1475" s="21" t="s">
        <v>2015</v>
      </c>
      <c r="J1475" s="21" t="s">
        <v>2342</v>
      </c>
      <c r="K1475" s="21" t="s">
        <v>478</v>
      </c>
      <c r="L1475" s="21" t="s">
        <v>2537</v>
      </c>
      <c r="M1475" s="21"/>
      <c r="N1475" s="21" t="s">
        <v>2535</v>
      </c>
      <c r="O1475" s="21" t="s">
        <v>2345</v>
      </c>
      <c r="P1475" s="21" t="s">
        <v>2538</v>
      </c>
      <c r="Q1475" s="21">
        <v>1037</v>
      </c>
      <c r="R1475" s="21">
        <v>0</v>
      </c>
      <c r="S1475" s="21">
        <v>0</v>
      </c>
      <c r="T1475" s="21">
        <v>1037</v>
      </c>
      <c r="U1475" s="21">
        <v>1</v>
      </c>
      <c r="V1475" s="21">
        <v>0</v>
      </c>
      <c r="W1475" s="21">
        <v>1</v>
      </c>
      <c r="X1475" s="21" t="s">
        <v>2015</v>
      </c>
      <c r="Y1475" s="21" t="s">
        <v>2015</v>
      </c>
      <c r="Z1475" s="21" t="s">
        <v>2015</v>
      </c>
      <c r="AA1475" s="21" t="s">
        <v>2015</v>
      </c>
      <c r="AB1475" s="21" t="s">
        <v>2015</v>
      </c>
      <c r="AC1475" s="21" t="s">
        <v>2015</v>
      </c>
      <c r="AD1475" s="21" t="s">
        <v>2015</v>
      </c>
      <c r="AE1475" s="21" t="s">
        <v>2015</v>
      </c>
      <c r="AF1475" s="21" t="s">
        <v>2015</v>
      </c>
      <c r="AG1475" s="21" t="s">
        <v>2015</v>
      </c>
      <c r="AH1475" s="21" t="s">
        <v>2342</v>
      </c>
      <c r="AI1475" s="21" t="s">
        <v>2342</v>
      </c>
      <c r="AJ1475" s="21" t="s">
        <v>2342</v>
      </c>
      <c r="AK1475" s="21" t="s">
        <v>2342</v>
      </c>
      <c r="AL1475" s="21" t="s">
        <v>4802</v>
      </c>
    </row>
    <row r="1476" spans="1:38" ht="15" customHeight="1">
      <c r="A1476" s="21">
        <v>159382</v>
      </c>
      <c r="B1476" s="21">
        <v>663421</v>
      </c>
      <c r="C1476" s="21" t="s">
        <v>69</v>
      </c>
      <c r="D1476" s="21" t="s">
        <v>2056</v>
      </c>
      <c r="E1476" s="21" t="s">
        <v>20</v>
      </c>
      <c r="F1476" s="21" t="s">
        <v>4865</v>
      </c>
      <c r="G1476" s="21" t="s">
        <v>2340</v>
      </c>
      <c r="H1476" s="21" t="s">
        <v>2341</v>
      </c>
      <c r="I1476" s="21" t="s">
        <v>2015</v>
      </c>
      <c r="J1476" s="21" t="s">
        <v>2342</v>
      </c>
      <c r="K1476" s="21" t="s">
        <v>572</v>
      </c>
      <c r="L1476" s="21" t="s">
        <v>2652</v>
      </c>
      <c r="M1476" s="21" t="s">
        <v>2653</v>
      </c>
      <c r="N1476" s="21" t="s">
        <v>2648</v>
      </c>
      <c r="O1476" s="21" t="s">
        <v>2345</v>
      </c>
      <c r="P1476" s="21" t="s">
        <v>2649</v>
      </c>
      <c r="Q1476" s="21">
        <v>197</v>
      </c>
      <c r="R1476" s="21">
        <v>0</v>
      </c>
      <c r="S1476" s="21">
        <v>111</v>
      </c>
      <c r="T1476" s="21">
        <v>308</v>
      </c>
      <c r="U1476" s="21">
        <v>0.63959999999999995</v>
      </c>
      <c r="V1476" s="21">
        <v>0</v>
      </c>
      <c r="W1476" s="21">
        <v>0.63959999999999995</v>
      </c>
      <c r="X1476" s="21" t="s">
        <v>2015</v>
      </c>
      <c r="Y1476" s="21" t="s">
        <v>2015</v>
      </c>
      <c r="Z1476" s="21" t="s">
        <v>2015</v>
      </c>
      <c r="AA1476" s="21" t="s">
        <v>2015</v>
      </c>
      <c r="AB1476" s="21" t="s">
        <v>2015</v>
      </c>
      <c r="AC1476" s="21" t="s">
        <v>2015</v>
      </c>
      <c r="AD1476" s="21" t="s">
        <v>2015</v>
      </c>
      <c r="AE1476" s="21" t="s">
        <v>2015</v>
      </c>
      <c r="AF1476" s="21" t="s">
        <v>2342</v>
      </c>
      <c r="AG1476" s="21" t="s">
        <v>2342</v>
      </c>
      <c r="AH1476" s="21" t="s">
        <v>2342</v>
      </c>
      <c r="AI1476" s="21" t="s">
        <v>2342</v>
      </c>
      <c r="AJ1476" s="21" t="s">
        <v>2342</v>
      </c>
      <c r="AK1476" s="21" t="s">
        <v>2342</v>
      </c>
      <c r="AL1476" s="21" t="s">
        <v>4802</v>
      </c>
    </row>
    <row r="1477" spans="1:38" ht="15" customHeight="1">
      <c r="A1477" s="21">
        <v>159326</v>
      </c>
      <c r="B1477" s="21">
        <v>663425</v>
      </c>
      <c r="C1477" s="21" t="s">
        <v>173</v>
      </c>
      <c r="D1477" s="21" t="s">
        <v>2161</v>
      </c>
      <c r="E1477" s="21" t="s">
        <v>4</v>
      </c>
      <c r="F1477" s="21" t="s">
        <v>4875</v>
      </c>
      <c r="G1477" s="21" t="s">
        <v>2340</v>
      </c>
      <c r="H1477" s="21" t="s">
        <v>2341</v>
      </c>
      <c r="I1477" s="21" t="s">
        <v>2015</v>
      </c>
      <c r="J1477" s="21" t="s">
        <v>2342</v>
      </c>
      <c r="K1477" s="21" t="s">
        <v>1145</v>
      </c>
      <c r="L1477" s="21" t="s">
        <v>3498</v>
      </c>
      <c r="M1477" s="21"/>
      <c r="N1477" s="21" t="s">
        <v>3499</v>
      </c>
      <c r="O1477" s="21" t="s">
        <v>2345</v>
      </c>
      <c r="P1477" s="21" t="s">
        <v>3500</v>
      </c>
      <c r="Q1477" s="21">
        <v>404</v>
      </c>
      <c r="R1477" s="21">
        <v>0</v>
      </c>
      <c r="S1477" s="21">
        <v>169</v>
      </c>
      <c r="T1477" s="21">
        <v>573</v>
      </c>
      <c r="U1477" s="21">
        <v>0.70509999999999995</v>
      </c>
      <c r="V1477" s="21">
        <v>0</v>
      </c>
      <c r="W1477" s="21">
        <v>0.70509999999999995</v>
      </c>
      <c r="X1477" s="21" t="s">
        <v>2342</v>
      </c>
      <c r="Y1477" s="21" t="s">
        <v>2342</v>
      </c>
      <c r="Z1477" s="21" t="s">
        <v>2342</v>
      </c>
      <c r="AA1477" s="21" t="s">
        <v>2342</v>
      </c>
      <c r="AB1477" s="21" t="s">
        <v>2342</v>
      </c>
      <c r="AC1477" s="21" t="s">
        <v>2342</v>
      </c>
      <c r="AD1477" s="21" t="s">
        <v>2342</v>
      </c>
      <c r="AE1477" s="21" t="s">
        <v>2015</v>
      </c>
      <c r="AF1477" s="21" t="s">
        <v>2015</v>
      </c>
      <c r="AG1477" s="21" t="s">
        <v>2015</v>
      </c>
      <c r="AH1477" s="21" t="s">
        <v>2015</v>
      </c>
      <c r="AI1477" s="21" t="s">
        <v>2015</v>
      </c>
      <c r="AJ1477" s="21" t="s">
        <v>2015</v>
      </c>
      <c r="AK1477" s="21" t="s">
        <v>2015</v>
      </c>
      <c r="AL1477" s="21" t="s">
        <v>4802</v>
      </c>
    </row>
    <row r="1478" spans="1:38" ht="15" customHeight="1">
      <c r="A1478" s="21">
        <v>159978</v>
      </c>
      <c r="B1478" s="21">
        <v>663428</v>
      </c>
      <c r="C1478" s="21" t="s">
        <v>250</v>
      </c>
      <c r="D1478" s="21" t="s">
        <v>2238</v>
      </c>
      <c r="E1478" s="21" t="s">
        <v>3</v>
      </c>
      <c r="F1478" s="21" t="s">
        <v>4866</v>
      </c>
      <c r="G1478" s="21" t="s">
        <v>2340</v>
      </c>
      <c r="H1478" s="21" t="s">
        <v>2341</v>
      </c>
      <c r="I1478" s="21" t="s">
        <v>2015</v>
      </c>
      <c r="J1478" s="21" t="s">
        <v>2342</v>
      </c>
      <c r="K1478" s="21" t="s">
        <v>1619</v>
      </c>
      <c r="L1478" s="21" t="s">
        <v>4106</v>
      </c>
      <c r="M1478" s="21"/>
      <c r="N1478" s="21" t="s">
        <v>4107</v>
      </c>
      <c r="O1478" s="21" t="s">
        <v>2345</v>
      </c>
      <c r="P1478" s="21" t="s">
        <v>4096</v>
      </c>
      <c r="Q1478" s="21">
        <v>404</v>
      </c>
      <c r="R1478" s="21">
        <v>0</v>
      </c>
      <c r="S1478" s="21">
        <v>6</v>
      </c>
      <c r="T1478" s="21">
        <v>410</v>
      </c>
      <c r="U1478" s="21">
        <v>0.98540000000000005</v>
      </c>
      <c r="V1478" s="21">
        <v>0</v>
      </c>
      <c r="W1478" s="21">
        <v>0.98540000000000005</v>
      </c>
      <c r="X1478" s="21" t="s">
        <v>2342</v>
      </c>
      <c r="Y1478" s="21" t="s">
        <v>2342</v>
      </c>
      <c r="Z1478" s="21" t="s">
        <v>2342</v>
      </c>
      <c r="AA1478" s="21" t="s">
        <v>2342</v>
      </c>
      <c r="AB1478" s="21" t="s">
        <v>2342</v>
      </c>
      <c r="AC1478" s="21" t="s">
        <v>2342</v>
      </c>
      <c r="AD1478" s="21" t="s">
        <v>2342</v>
      </c>
      <c r="AE1478" s="21" t="s">
        <v>2342</v>
      </c>
      <c r="AF1478" s="21" t="s">
        <v>2015</v>
      </c>
      <c r="AG1478" s="21" t="s">
        <v>2015</v>
      </c>
      <c r="AH1478" s="21" t="s">
        <v>2015</v>
      </c>
      <c r="AI1478" s="21" t="s">
        <v>2015</v>
      </c>
      <c r="AJ1478" s="21" t="s">
        <v>2015</v>
      </c>
      <c r="AK1478" s="21" t="s">
        <v>2015</v>
      </c>
      <c r="AL1478" s="21" t="s">
        <v>4802</v>
      </c>
    </row>
    <row r="1479" spans="1:38" ht="15" customHeight="1">
      <c r="A1479" s="21">
        <v>159405</v>
      </c>
      <c r="B1479" s="21">
        <v>663429</v>
      </c>
      <c r="C1479" s="21" t="s">
        <v>231</v>
      </c>
      <c r="D1479" s="21" t="s">
        <v>2219</v>
      </c>
      <c r="E1479" s="21" t="s">
        <v>16</v>
      </c>
      <c r="F1479" s="21" t="s">
        <v>4863</v>
      </c>
      <c r="G1479" s="21" t="s">
        <v>2340</v>
      </c>
      <c r="H1479" s="21" t="s">
        <v>2341</v>
      </c>
      <c r="I1479" s="21" t="s">
        <v>2015</v>
      </c>
      <c r="J1479" s="21" t="s">
        <v>2342</v>
      </c>
      <c r="K1479" s="21" t="s">
        <v>4914</v>
      </c>
      <c r="L1479" s="21" t="s">
        <v>5220</v>
      </c>
      <c r="M1479" s="21"/>
      <c r="N1479" s="21" t="s">
        <v>3876</v>
      </c>
      <c r="O1479" s="21" t="s">
        <v>2345</v>
      </c>
      <c r="P1479" s="21" t="s">
        <v>3877</v>
      </c>
      <c r="Q1479" s="21">
        <v>199</v>
      </c>
      <c r="R1479" s="21">
        <v>0</v>
      </c>
      <c r="S1479" s="21">
        <v>77</v>
      </c>
      <c r="T1479" s="21">
        <v>276</v>
      </c>
      <c r="U1479" s="21">
        <v>0.72099999999999997</v>
      </c>
      <c r="V1479" s="21">
        <v>0</v>
      </c>
      <c r="W1479" s="21">
        <v>0.72099999999999997</v>
      </c>
      <c r="X1479" s="21" t="s">
        <v>2015</v>
      </c>
      <c r="Y1479" s="21" t="s">
        <v>2015</v>
      </c>
      <c r="Z1479" s="21" t="s">
        <v>2015</v>
      </c>
      <c r="AA1479" s="21" t="s">
        <v>2015</v>
      </c>
      <c r="AB1479" s="21" t="s">
        <v>2015</v>
      </c>
      <c r="AC1479" s="21" t="s">
        <v>2015</v>
      </c>
      <c r="AD1479" s="21" t="s">
        <v>2342</v>
      </c>
      <c r="AE1479" s="21" t="s">
        <v>2342</v>
      </c>
      <c r="AF1479" s="21" t="s">
        <v>2342</v>
      </c>
      <c r="AG1479" s="21" t="s">
        <v>2342</v>
      </c>
      <c r="AH1479" s="21" t="s">
        <v>2015</v>
      </c>
      <c r="AI1479" s="21" t="s">
        <v>2015</v>
      </c>
      <c r="AJ1479" s="21" t="s">
        <v>2015</v>
      </c>
      <c r="AK1479" s="21" t="s">
        <v>2015</v>
      </c>
      <c r="AL1479" s="21" t="s">
        <v>4802</v>
      </c>
    </row>
    <row r="1480" spans="1:38" ht="15" customHeight="1">
      <c r="A1480" s="21">
        <v>159405</v>
      </c>
      <c r="B1480" s="21">
        <v>663430</v>
      </c>
      <c r="C1480" s="21" t="s">
        <v>231</v>
      </c>
      <c r="D1480" s="21" t="s">
        <v>2219</v>
      </c>
      <c r="E1480" s="21" t="s">
        <v>16</v>
      </c>
      <c r="F1480" s="21" t="s">
        <v>4863</v>
      </c>
      <c r="G1480" s="21" t="s">
        <v>2340</v>
      </c>
      <c r="H1480" s="21" t="s">
        <v>2341</v>
      </c>
      <c r="I1480" s="21" t="s">
        <v>2015</v>
      </c>
      <c r="J1480" s="21" t="s">
        <v>2342</v>
      </c>
      <c r="K1480" s="21" t="s">
        <v>1435</v>
      </c>
      <c r="L1480" s="21" t="s">
        <v>5219</v>
      </c>
      <c r="M1480" s="21"/>
      <c r="N1480" s="21" t="s">
        <v>3876</v>
      </c>
      <c r="O1480" s="21" t="s">
        <v>2345</v>
      </c>
      <c r="P1480" s="21" t="s">
        <v>3877</v>
      </c>
      <c r="Q1480" s="21">
        <v>360</v>
      </c>
      <c r="R1480" s="21">
        <v>0</v>
      </c>
      <c r="S1480" s="21">
        <v>35</v>
      </c>
      <c r="T1480" s="21">
        <v>395</v>
      </c>
      <c r="U1480" s="21">
        <v>0.91139999999999999</v>
      </c>
      <c r="V1480" s="21">
        <v>0</v>
      </c>
      <c r="W1480" s="21">
        <v>0.91139999999999999</v>
      </c>
      <c r="X1480" s="21" t="s">
        <v>2342</v>
      </c>
      <c r="Y1480" s="21" t="s">
        <v>2342</v>
      </c>
      <c r="Z1480" s="21" t="s">
        <v>2342</v>
      </c>
      <c r="AA1480" s="21" t="s">
        <v>2342</v>
      </c>
      <c r="AB1480" s="21" t="s">
        <v>2342</v>
      </c>
      <c r="AC1480" s="21" t="s">
        <v>2342</v>
      </c>
      <c r="AD1480" s="21" t="s">
        <v>2015</v>
      </c>
      <c r="AE1480" s="21" t="s">
        <v>2015</v>
      </c>
      <c r="AF1480" s="21" t="s">
        <v>2015</v>
      </c>
      <c r="AG1480" s="21" t="s">
        <v>2015</v>
      </c>
      <c r="AH1480" s="21" t="s">
        <v>2015</v>
      </c>
      <c r="AI1480" s="21" t="s">
        <v>2015</v>
      </c>
      <c r="AJ1480" s="21" t="s">
        <v>2015</v>
      </c>
      <c r="AK1480" s="21" t="s">
        <v>2015</v>
      </c>
      <c r="AL1480" s="21" t="s">
        <v>4802</v>
      </c>
    </row>
    <row r="1481" spans="1:38" ht="15" customHeight="1">
      <c r="A1481" s="21">
        <v>159306</v>
      </c>
      <c r="B1481" s="21">
        <v>663432</v>
      </c>
      <c r="C1481" s="21" t="s">
        <v>238</v>
      </c>
      <c r="D1481" s="21" t="s">
        <v>2226</v>
      </c>
      <c r="E1481" s="21" t="s">
        <v>26</v>
      </c>
      <c r="F1481" s="21" t="s">
        <v>4865</v>
      </c>
      <c r="G1481" s="21" t="s">
        <v>2340</v>
      </c>
      <c r="H1481" s="21" t="s">
        <v>2341</v>
      </c>
      <c r="I1481" s="21" t="s">
        <v>2015</v>
      </c>
      <c r="J1481" s="21" t="s">
        <v>2342</v>
      </c>
      <c r="K1481" s="21" t="s">
        <v>1468</v>
      </c>
      <c r="L1481" s="21" t="s">
        <v>5224</v>
      </c>
      <c r="M1481" s="21"/>
      <c r="N1481" s="21" t="s">
        <v>3928</v>
      </c>
      <c r="O1481" s="21" t="s">
        <v>2345</v>
      </c>
      <c r="P1481" s="21" t="s">
        <v>3929</v>
      </c>
      <c r="Q1481" s="21">
        <v>127</v>
      </c>
      <c r="R1481" s="21">
        <v>0</v>
      </c>
      <c r="S1481" s="21">
        <v>45</v>
      </c>
      <c r="T1481" s="21">
        <v>172</v>
      </c>
      <c r="U1481" s="21">
        <v>0.73839999999999995</v>
      </c>
      <c r="V1481" s="21">
        <v>0</v>
      </c>
      <c r="W1481" s="21">
        <v>0.73839999999999995</v>
      </c>
      <c r="X1481" s="21" t="s">
        <v>2342</v>
      </c>
      <c r="Y1481" s="21" t="s">
        <v>2342</v>
      </c>
      <c r="Z1481" s="21" t="s">
        <v>2342</v>
      </c>
      <c r="AA1481" s="21" t="s">
        <v>2342</v>
      </c>
      <c r="AB1481" s="21" t="s">
        <v>2342</v>
      </c>
      <c r="AC1481" s="21" t="s">
        <v>2342</v>
      </c>
      <c r="AD1481" s="21" t="s">
        <v>2342</v>
      </c>
      <c r="AE1481" s="21" t="s">
        <v>2342</v>
      </c>
      <c r="AF1481" s="21" t="s">
        <v>2015</v>
      </c>
      <c r="AG1481" s="21" t="s">
        <v>2015</v>
      </c>
      <c r="AH1481" s="21" t="s">
        <v>2015</v>
      </c>
      <c r="AI1481" s="21" t="s">
        <v>2015</v>
      </c>
      <c r="AJ1481" s="21" t="s">
        <v>2015</v>
      </c>
      <c r="AK1481" s="21" t="s">
        <v>2015</v>
      </c>
      <c r="AL1481" s="21" t="s">
        <v>4802</v>
      </c>
    </row>
    <row r="1482" spans="1:38" ht="15" customHeight="1">
      <c r="A1482" s="21">
        <v>159951</v>
      </c>
      <c r="B1482" s="21">
        <v>663434</v>
      </c>
      <c r="C1482" s="21" t="s">
        <v>176</v>
      </c>
      <c r="D1482" s="21" t="s">
        <v>2164</v>
      </c>
      <c r="E1482" s="21" t="s">
        <v>24</v>
      </c>
      <c r="F1482" s="21" t="s">
        <v>4873</v>
      </c>
      <c r="G1482" s="21" t="s">
        <v>2340</v>
      </c>
      <c r="H1482" s="21" t="s">
        <v>2341</v>
      </c>
      <c r="I1482" s="21" t="s">
        <v>2015</v>
      </c>
      <c r="J1482" s="21" t="s">
        <v>2342</v>
      </c>
      <c r="K1482" s="21" t="s">
        <v>1159</v>
      </c>
      <c r="L1482" s="21" t="s">
        <v>3520</v>
      </c>
      <c r="M1482" s="21"/>
      <c r="N1482" s="21" t="s">
        <v>3516</v>
      </c>
      <c r="O1482" s="21" t="s">
        <v>2345</v>
      </c>
      <c r="P1482" s="21" t="s">
        <v>3517</v>
      </c>
      <c r="Q1482" s="21">
        <v>307</v>
      </c>
      <c r="R1482" s="21">
        <v>0</v>
      </c>
      <c r="S1482" s="21">
        <v>93</v>
      </c>
      <c r="T1482" s="21">
        <v>400</v>
      </c>
      <c r="U1482" s="21">
        <v>0.76749999999999996</v>
      </c>
      <c r="V1482" s="21">
        <v>0</v>
      </c>
      <c r="W1482" s="21">
        <v>0.76749999999999996</v>
      </c>
      <c r="X1482" s="21" t="s">
        <v>2015</v>
      </c>
      <c r="Y1482" s="21" t="s">
        <v>2342</v>
      </c>
      <c r="Z1482" s="21" t="s">
        <v>2342</v>
      </c>
      <c r="AA1482" s="21" t="s">
        <v>2342</v>
      </c>
      <c r="AB1482" s="21" t="s">
        <v>2342</v>
      </c>
      <c r="AC1482" s="21" t="s">
        <v>2342</v>
      </c>
      <c r="AD1482" s="21" t="s">
        <v>2342</v>
      </c>
      <c r="AE1482" s="21" t="s">
        <v>2015</v>
      </c>
      <c r="AF1482" s="21" t="s">
        <v>2015</v>
      </c>
      <c r="AG1482" s="21" t="s">
        <v>2015</v>
      </c>
      <c r="AH1482" s="21" t="s">
        <v>2015</v>
      </c>
      <c r="AI1482" s="21" t="s">
        <v>2015</v>
      </c>
      <c r="AJ1482" s="21" t="s">
        <v>2015</v>
      </c>
      <c r="AK1482" s="21" t="s">
        <v>2015</v>
      </c>
      <c r="AL1482" s="21" t="s">
        <v>4802</v>
      </c>
    </row>
    <row r="1483" spans="1:38" ht="15" customHeight="1">
      <c r="A1483" s="21">
        <v>159911</v>
      </c>
      <c r="B1483" s="21">
        <v>663436</v>
      </c>
      <c r="C1483" s="21" t="s">
        <v>120</v>
      </c>
      <c r="D1483" s="21" t="s">
        <v>2107</v>
      </c>
      <c r="E1483" s="21" t="s">
        <v>30</v>
      </c>
      <c r="F1483" s="21" t="s">
        <v>4873</v>
      </c>
      <c r="G1483" s="21" t="s">
        <v>2340</v>
      </c>
      <c r="H1483" s="21" t="s">
        <v>2341</v>
      </c>
      <c r="I1483" s="21" t="s">
        <v>2015</v>
      </c>
      <c r="J1483" s="21" t="s">
        <v>2342</v>
      </c>
      <c r="K1483" s="21" t="s">
        <v>854</v>
      </c>
      <c r="L1483" s="21" t="s">
        <v>3095</v>
      </c>
      <c r="M1483" s="21"/>
      <c r="N1483" s="21" t="s">
        <v>3093</v>
      </c>
      <c r="O1483" s="21" t="s">
        <v>2345</v>
      </c>
      <c r="P1483" s="21" t="s">
        <v>3094</v>
      </c>
      <c r="Q1483" s="21">
        <v>1033</v>
      </c>
      <c r="R1483" s="21">
        <v>0</v>
      </c>
      <c r="S1483" s="21">
        <v>96</v>
      </c>
      <c r="T1483" s="21">
        <v>1129</v>
      </c>
      <c r="U1483" s="21">
        <v>0.91500000000000004</v>
      </c>
      <c r="V1483" s="21">
        <v>0</v>
      </c>
      <c r="W1483" s="21">
        <v>0.91500000000000004</v>
      </c>
      <c r="X1483" s="21" t="s">
        <v>2015</v>
      </c>
      <c r="Y1483" s="21" t="s">
        <v>2015</v>
      </c>
      <c r="Z1483" s="21" t="s">
        <v>2015</v>
      </c>
      <c r="AA1483" s="21" t="s">
        <v>2015</v>
      </c>
      <c r="AB1483" s="21" t="s">
        <v>2015</v>
      </c>
      <c r="AC1483" s="21" t="s">
        <v>2015</v>
      </c>
      <c r="AD1483" s="21" t="s">
        <v>2015</v>
      </c>
      <c r="AE1483" s="21" t="s">
        <v>2015</v>
      </c>
      <c r="AF1483" s="21" t="s">
        <v>2015</v>
      </c>
      <c r="AG1483" s="21" t="s">
        <v>2015</v>
      </c>
      <c r="AH1483" s="21" t="s">
        <v>2342</v>
      </c>
      <c r="AI1483" s="21" t="s">
        <v>2342</v>
      </c>
      <c r="AJ1483" s="21" t="s">
        <v>2342</v>
      </c>
      <c r="AK1483" s="21" t="s">
        <v>2342</v>
      </c>
      <c r="AL1483" s="21" t="s">
        <v>4802</v>
      </c>
    </row>
    <row r="1484" spans="1:38" ht="15" customHeight="1">
      <c r="A1484" s="21">
        <v>159900</v>
      </c>
      <c r="B1484" s="21">
        <v>663439</v>
      </c>
      <c r="C1484" s="21" t="s">
        <v>266</v>
      </c>
      <c r="D1484" s="21" t="s">
        <v>2254</v>
      </c>
      <c r="E1484" s="21" t="s">
        <v>8</v>
      </c>
      <c r="F1484" s="21" t="s">
        <v>4865</v>
      </c>
      <c r="G1484" s="21" t="s">
        <v>2340</v>
      </c>
      <c r="H1484" s="21" t="s">
        <v>2341</v>
      </c>
      <c r="I1484" s="21" t="s">
        <v>2015</v>
      </c>
      <c r="J1484" s="21" t="s">
        <v>2342</v>
      </c>
      <c r="K1484" s="21" t="s">
        <v>1704</v>
      </c>
      <c r="L1484" s="21" t="s">
        <v>4199</v>
      </c>
      <c r="M1484" s="21"/>
      <c r="N1484" s="21" t="s">
        <v>8</v>
      </c>
      <c r="O1484" s="21" t="s">
        <v>2345</v>
      </c>
      <c r="P1484" s="21" t="s">
        <v>3740</v>
      </c>
      <c r="Q1484" s="21">
        <v>371</v>
      </c>
      <c r="R1484" s="21">
        <v>0</v>
      </c>
      <c r="S1484" s="21">
        <v>16</v>
      </c>
      <c r="T1484" s="21">
        <v>387</v>
      </c>
      <c r="U1484" s="21">
        <v>0.9587</v>
      </c>
      <c r="V1484" s="21">
        <v>0</v>
      </c>
      <c r="W1484" s="21">
        <v>0.9587</v>
      </c>
      <c r="X1484" s="21" t="s">
        <v>2015</v>
      </c>
      <c r="Y1484" s="21" t="s">
        <v>2342</v>
      </c>
      <c r="Z1484" s="21" t="s">
        <v>2342</v>
      </c>
      <c r="AA1484" s="21" t="s">
        <v>2342</v>
      </c>
      <c r="AB1484" s="21" t="s">
        <v>2342</v>
      </c>
      <c r="AC1484" s="21" t="s">
        <v>2342</v>
      </c>
      <c r="AD1484" s="21" t="s">
        <v>2342</v>
      </c>
      <c r="AE1484" s="21" t="s">
        <v>2015</v>
      </c>
      <c r="AF1484" s="21" t="s">
        <v>2015</v>
      </c>
      <c r="AG1484" s="21" t="s">
        <v>2015</v>
      </c>
      <c r="AH1484" s="21" t="s">
        <v>2015</v>
      </c>
      <c r="AI1484" s="21" t="s">
        <v>2015</v>
      </c>
      <c r="AJ1484" s="21" t="s">
        <v>2015</v>
      </c>
      <c r="AK1484" s="21" t="s">
        <v>2015</v>
      </c>
      <c r="AL1484" s="21" t="s">
        <v>4802</v>
      </c>
    </row>
    <row r="1485" spans="1:38" ht="15" customHeight="1">
      <c r="A1485" s="21">
        <v>159942</v>
      </c>
      <c r="B1485" s="21">
        <v>663440</v>
      </c>
      <c r="C1485" s="21" t="s">
        <v>48</v>
      </c>
      <c r="D1485" s="21" t="s">
        <v>2035</v>
      </c>
      <c r="E1485" s="21" t="s">
        <v>7</v>
      </c>
      <c r="F1485" s="21" t="s">
        <v>4866</v>
      </c>
      <c r="G1485" s="21" t="s">
        <v>2340</v>
      </c>
      <c r="H1485" s="21" t="s">
        <v>2341</v>
      </c>
      <c r="I1485" s="21" t="s">
        <v>2015</v>
      </c>
      <c r="J1485" s="21" t="s">
        <v>2342</v>
      </c>
      <c r="K1485" s="21" t="s">
        <v>425</v>
      </c>
      <c r="L1485" s="21" t="s">
        <v>2462</v>
      </c>
      <c r="M1485" s="21"/>
      <c r="N1485" s="21" t="s">
        <v>2384</v>
      </c>
      <c r="O1485" s="21" t="s">
        <v>2345</v>
      </c>
      <c r="P1485" s="21" t="s">
        <v>2385</v>
      </c>
      <c r="Q1485" s="21">
        <v>336</v>
      </c>
      <c r="R1485" s="21">
        <v>79</v>
      </c>
      <c r="S1485" s="21">
        <v>880</v>
      </c>
      <c r="T1485" s="21">
        <v>1295</v>
      </c>
      <c r="U1485" s="21">
        <v>0.25950000000000001</v>
      </c>
      <c r="V1485" s="21">
        <v>6.0999999999999999E-2</v>
      </c>
      <c r="W1485" s="21">
        <v>0.32050000000000001</v>
      </c>
      <c r="X1485" s="21" t="s">
        <v>2015</v>
      </c>
      <c r="Y1485" s="21" t="s">
        <v>2015</v>
      </c>
      <c r="Z1485" s="21" t="s">
        <v>2015</v>
      </c>
      <c r="AA1485" s="21" t="s">
        <v>2015</v>
      </c>
      <c r="AB1485" s="21" t="s">
        <v>2015</v>
      </c>
      <c r="AC1485" s="21" t="s">
        <v>2015</v>
      </c>
      <c r="AD1485" s="21" t="s">
        <v>2015</v>
      </c>
      <c r="AE1485" s="21" t="s">
        <v>2015</v>
      </c>
      <c r="AF1485" s="21" t="s">
        <v>2015</v>
      </c>
      <c r="AG1485" s="21" t="s">
        <v>2015</v>
      </c>
      <c r="AH1485" s="21" t="s">
        <v>2342</v>
      </c>
      <c r="AI1485" s="21" t="s">
        <v>2342</v>
      </c>
      <c r="AJ1485" s="21" t="s">
        <v>2342</v>
      </c>
      <c r="AK1485" s="21" t="s">
        <v>2342</v>
      </c>
      <c r="AL1485" s="21" t="s">
        <v>4803</v>
      </c>
    </row>
    <row r="1486" spans="1:38" ht="15" customHeight="1">
      <c r="A1486" s="21">
        <v>159942</v>
      </c>
      <c r="B1486" s="21">
        <v>663441</v>
      </c>
      <c r="C1486" s="21" t="s">
        <v>48</v>
      </c>
      <c r="D1486" s="21" t="s">
        <v>2035</v>
      </c>
      <c r="E1486" s="21" t="s">
        <v>7</v>
      </c>
      <c r="F1486" s="21" t="s">
        <v>4866</v>
      </c>
      <c r="G1486" s="21" t="s">
        <v>2340</v>
      </c>
      <c r="H1486" s="21" t="s">
        <v>2341</v>
      </c>
      <c r="I1486" s="21" t="s">
        <v>2015</v>
      </c>
      <c r="J1486" s="21" t="s">
        <v>2342</v>
      </c>
      <c r="K1486" s="21" t="s">
        <v>439</v>
      </c>
      <c r="L1486" s="21" t="s">
        <v>2479</v>
      </c>
      <c r="M1486" s="21"/>
      <c r="N1486" s="21" t="s">
        <v>2384</v>
      </c>
      <c r="O1486" s="21" t="s">
        <v>2345</v>
      </c>
      <c r="P1486" s="21" t="s">
        <v>2385</v>
      </c>
      <c r="Q1486" s="21">
        <v>214</v>
      </c>
      <c r="R1486" s="21">
        <v>53</v>
      </c>
      <c r="S1486" s="21">
        <v>892</v>
      </c>
      <c r="T1486" s="21">
        <v>1159</v>
      </c>
      <c r="U1486" s="21">
        <v>0.18459999999999999</v>
      </c>
      <c r="V1486" s="21">
        <v>4.5699999999999998E-2</v>
      </c>
      <c r="W1486" s="21">
        <v>0.23039999999999999</v>
      </c>
      <c r="X1486" s="21" t="s">
        <v>2015</v>
      </c>
      <c r="Y1486" s="21" t="s">
        <v>2015</v>
      </c>
      <c r="Z1486" s="21" t="s">
        <v>2015</v>
      </c>
      <c r="AA1486" s="21" t="s">
        <v>2015</v>
      </c>
      <c r="AB1486" s="21" t="s">
        <v>2015</v>
      </c>
      <c r="AC1486" s="21" t="s">
        <v>2015</v>
      </c>
      <c r="AD1486" s="21" t="s">
        <v>2015</v>
      </c>
      <c r="AE1486" s="21" t="s">
        <v>2015</v>
      </c>
      <c r="AF1486" s="21" t="s">
        <v>2015</v>
      </c>
      <c r="AG1486" s="21" t="s">
        <v>2015</v>
      </c>
      <c r="AH1486" s="21" t="s">
        <v>2342</v>
      </c>
      <c r="AI1486" s="21" t="s">
        <v>2342</v>
      </c>
      <c r="AJ1486" s="21" t="s">
        <v>2342</v>
      </c>
      <c r="AK1486" s="21" t="s">
        <v>2342</v>
      </c>
      <c r="AL1486" s="21" t="s">
        <v>4803</v>
      </c>
    </row>
    <row r="1487" spans="1:38" ht="15" customHeight="1">
      <c r="A1487" s="21">
        <v>159942</v>
      </c>
      <c r="B1487" s="21">
        <v>663443</v>
      </c>
      <c r="C1487" s="21" t="s">
        <v>48</v>
      </c>
      <c r="D1487" s="21" t="s">
        <v>2035</v>
      </c>
      <c r="E1487" s="21" t="s">
        <v>7</v>
      </c>
      <c r="F1487" s="21" t="s">
        <v>4866</v>
      </c>
      <c r="G1487" s="21" t="s">
        <v>2340</v>
      </c>
      <c r="H1487" s="21" t="s">
        <v>2341</v>
      </c>
      <c r="I1487" s="21" t="s">
        <v>2015</v>
      </c>
      <c r="J1487" s="21" t="s">
        <v>2342</v>
      </c>
      <c r="K1487" s="21" t="s">
        <v>427</v>
      </c>
      <c r="L1487" s="21" t="s">
        <v>2464</v>
      </c>
      <c r="M1487" s="21"/>
      <c r="N1487" s="21" t="s">
        <v>2384</v>
      </c>
      <c r="O1487" s="21" t="s">
        <v>2345</v>
      </c>
      <c r="P1487" s="21" t="s">
        <v>2465</v>
      </c>
      <c r="Q1487" s="21">
        <v>227</v>
      </c>
      <c r="R1487" s="21">
        <v>0</v>
      </c>
      <c r="S1487" s="21">
        <v>95</v>
      </c>
      <c r="T1487" s="21">
        <v>322</v>
      </c>
      <c r="U1487" s="21">
        <v>0.70499999999999996</v>
      </c>
      <c r="V1487" s="21">
        <v>0</v>
      </c>
      <c r="W1487" s="21">
        <v>0.70499999999999996</v>
      </c>
      <c r="X1487" s="21" t="s">
        <v>2015</v>
      </c>
      <c r="Y1487" s="21" t="s">
        <v>2342</v>
      </c>
      <c r="Z1487" s="21" t="s">
        <v>2342</v>
      </c>
      <c r="AA1487" s="21" t="s">
        <v>2342</v>
      </c>
      <c r="AB1487" s="21" t="s">
        <v>2342</v>
      </c>
      <c r="AC1487" s="21" t="s">
        <v>2342</v>
      </c>
      <c r="AD1487" s="21" t="s">
        <v>2342</v>
      </c>
      <c r="AE1487" s="21" t="s">
        <v>2015</v>
      </c>
      <c r="AF1487" s="21" t="s">
        <v>2015</v>
      </c>
      <c r="AG1487" s="21" t="s">
        <v>2015</v>
      </c>
      <c r="AH1487" s="21" t="s">
        <v>2015</v>
      </c>
      <c r="AI1487" s="21" t="s">
        <v>2015</v>
      </c>
      <c r="AJ1487" s="21" t="s">
        <v>2015</v>
      </c>
      <c r="AK1487" s="21" t="s">
        <v>2015</v>
      </c>
      <c r="AL1487" s="21" t="s">
        <v>4802</v>
      </c>
    </row>
    <row r="1488" spans="1:38" ht="15" customHeight="1">
      <c r="A1488" s="21">
        <v>159461</v>
      </c>
      <c r="B1488" s="21">
        <v>663445</v>
      </c>
      <c r="C1488" s="21" t="s">
        <v>257</v>
      </c>
      <c r="D1488" s="21" t="s">
        <v>2245</v>
      </c>
      <c r="E1488" s="21" t="s">
        <v>6</v>
      </c>
      <c r="F1488" s="21" t="s">
        <v>4875</v>
      </c>
      <c r="G1488" s="21" t="s">
        <v>2340</v>
      </c>
      <c r="H1488" s="21" t="s">
        <v>2341</v>
      </c>
      <c r="I1488" s="21" t="s">
        <v>2015</v>
      </c>
      <c r="J1488" s="21" t="s">
        <v>2342</v>
      </c>
      <c r="K1488" s="21" t="s">
        <v>1654</v>
      </c>
      <c r="L1488" s="21" t="s">
        <v>5539</v>
      </c>
      <c r="M1488" s="21"/>
      <c r="N1488" s="21" t="s">
        <v>4145</v>
      </c>
      <c r="O1488" s="21" t="s">
        <v>2345</v>
      </c>
      <c r="P1488" s="21" t="s">
        <v>4146</v>
      </c>
      <c r="Q1488" s="21">
        <v>23</v>
      </c>
      <c r="R1488" s="21">
        <v>0</v>
      </c>
      <c r="S1488" s="21">
        <v>15</v>
      </c>
      <c r="T1488" s="21">
        <v>38</v>
      </c>
      <c r="U1488" s="21">
        <v>0.60529999999999995</v>
      </c>
      <c r="V1488" s="21">
        <v>0</v>
      </c>
      <c r="W1488" s="21">
        <v>0.60529999999999995</v>
      </c>
      <c r="X1488" s="21" t="s">
        <v>2342</v>
      </c>
      <c r="Y1488" s="21" t="s">
        <v>2342</v>
      </c>
      <c r="Z1488" s="21" t="s">
        <v>2342</v>
      </c>
      <c r="AA1488" s="21" t="s">
        <v>2342</v>
      </c>
      <c r="AB1488" s="21" t="s">
        <v>2342</v>
      </c>
      <c r="AC1488" s="21" t="s">
        <v>2342</v>
      </c>
      <c r="AD1488" s="21" t="s">
        <v>2342</v>
      </c>
      <c r="AE1488" s="21" t="s">
        <v>2342</v>
      </c>
      <c r="AF1488" s="21" t="s">
        <v>2342</v>
      </c>
      <c r="AG1488" s="21" t="s">
        <v>2342</v>
      </c>
      <c r="AH1488" s="21" t="s">
        <v>2342</v>
      </c>
      <c r="AI1488" s="21" t="s">
        <v>2342</v>
      </c>
      <c r="AJ1488" s="21" t="s">
        <v>2342</v>
      </c>
      <c r="AK1488" s="21" t="s">
        <v>2342</v>
      </c>
      <c r="AL1488" s="21" t="s">
        <v>4802</v>
      </c>
    </row>
    <row r="1489" spans="1:38" ht="15" customHeight="1">
      <c r="A1489" s="21">
        <v>159521</v>
      </c>
      <c r="B1489" s="21">
        <v>663447</v>
      </c>
      <c r="C1489" s="21" t="s">
        <v>4794</v>
      </c>
      <c r="D1489" s="21" t="s">
        <v>4500</v>
      </c>
      <c r="E1489" s="21" t="s">
        <v>31</v>
      </c>
      <c r="F1489" s="21" t="s">
        <v>4874</v>
      </c>
      <c r="G1489" s="21" t="s">
        <v>2340</v>
      </c>
      <c r="H1489" s="21" t="s">
        <v>2341</v>
      </c>
      <c r="I1489" s="21" t="s">
        <v>2015</v>
      </c>
      <c r="J1489" s="21" t="s">
        <v>2342</v>
      </c>
      <c r="K1489" s="21" t="s">
        <v>4499</v>
      </c>
      <c r="L1489" s="21" t="s">
        <v>4501</v>
      </c>
      <c r="M1489" s="21"/>
      <c r="N1489" s="21" t="s">
        <v>2814</v>
      </c>
      <c r="O1489" s="21" t="s">
        <v>2345</v>
      </c>
      <c r="P1489" s="21" t="s">
        <v>3624</v>
      </c>
      <c r="Q1489" s="21">
        <v>113</v>
      </c>
      <c r="R1489" s="21">
        <v>0</v>
      </c>
      <c r="S1489" s="21">
        <v>21</v>
      </c>
      <c r="T1489" s="21">
        <v>134</v>
      </c>
      <c r="U1489" s="21">
        <v>0.84330000000000005</v>
      </c>
      <c r="V1489" s="21">
        <v>0</v>
      </c>
      <c r="W1489" s="21">
        <v>0.84330000000000005</v>
      </c>
      <c r="X1489" s="21" t="s">
        <v>2015</v>
      </c>
      <c r="Y1489" s="21" t="s">
        <v>2342</v>
      </c>
      <c r="Z1489" s="21" t="s">
        <v>2342</v>
      </c>
      <c r="AA1489" s="21" t="s">
        <v>2342</v>
      </c>
      <c r="AB1489" s="21" t="s">
        <v>2342</v>
      </c>
      <c r="AC1489" s="21" t="s">
        <v>2342</v>
      </c>
      <c r="AD1489" s="21" t="s">
        <v>2342</v>
      </c>
      <c r="AE1489" s="21" t="s">
        <v>2342</v>
      </c>
      <c r="AF1489" s="21" t="s">
        <v>2342</v>
      </c>
      <c r="AG1489" s="21" t="s">
        <v>2342</v>
      </c>
      <c r="AH1489" s="21" t="s">
        <v>2015</v>
      </c>
      <c r="AI1489" s="21" t="s">
        <v>2015</v>
      </c>
      <c r="AJ1489" s="21" t="s">
        <v>2015</v>
      </c>
      <c r="AK1489" s="21" t="s">
        <v>2015</v>
      </c>
      <c r="AL1489" s="21" t="s">
        <v>4802</v>
      </c>
    </row>
    <row r="1490" spans="1:38" ht="15" customHeight="1">
      <c r="A1490" s="21">
        <v>159210</v>
      </c>
      <c r="B1490" s="21">
        <v>663448</v>
      </c>
      <c r="C1490" s="21" t="s">
        <v>56</v>
      </c>
      <c r="D1490" s="21" t="s">
        <v>2043</v>
      </c>
      <c r="E1490" s="21" t="s">
        <v>3</v>
      </c>
      <c r="F1490" s="21" t="s">
        <v>4866</v>
      </c>
      <c r="G1490" s="21" t="s">
        <v>2340</v>
      </c>
      <c r="H1490" s="21" t="s">
        <v>2341</v>
      </c>
      <c r="I1490" s="21" t="s">
        <v>2015</v>
      </c>
      <c r="J1490" s="21" t="s">
        <v>2342</v>
      </c>
      <c r="K1490" s="21" t="s">
        <v>495</v>
      </c>
      <c r="L1490" s="21" t="s">
        <v>2565</v>
      </c>
      <c r="M1490" s="21"/>
      <c r="N1490" s="21" t="s">
        <v>2561</v>
      </c>
      <c r="O1490" s="21" t="s">
        <v>2345</v>
      </c>
      <c r="P1490" s="21" t="s">
        <v>2562</v>
      </c>
      <c r="Q1490" s="21">
        <v>503</v>
      </c>
      <c r="R1490" s="21">
        <v>0</v>
      </c>
      <c r="S1490" s="21">
        <v>66</v>
      </c>
      <c r="T1490" s="21">
        <v>569</v>
      </c>
      <c r="U1490" s="21">
        <v>0.88400000000000001</v>
      </c>
      <c r="V1490" s="21">
        <v>0</v>
      </c>
      <c r="W1490" s="21">
        <v>0.88400000000000001</v>
      </c>
      <c r="X1490" s="21" t="s">
        <v>2015</v>
      </c>
      <c r="Y1490" s="21" t="s">
        <v>2015</v>
      </c>
      <c r="Z1490" s="21" t="s">
        <v>2342</v>
      </c>
      <c r="AA1490" s="21" t="s">
        <v>2342</v>
      </c>
      <c r="AB1490" s="21" t="s">
        <v>2342</v>
      </c>
      <c r="AC1490" s="21" t="s">
        <v>2342</v>
      </c>
      <c r="AD1490" s="21" t="s">
        <v>2342</v>
      </c>
      <c r="AE1490" s="21" t="s">
        <v>2342</v>
      </c>
      <c r="AF1490" s="21" t="s">
        <v>2342</v>
      </c>
      <c r="AG1490" s="21" t="s">
        <v>2342</v>
      </c>
      <c r="AH1490" s="21" t="s">
        <v>2015</v>
      </c>
      <c r="AI1490" s="21" t="s">
        <v>2015</v>
      </c>
      <c r="AJ1490" s="21" t="s">
        <v>2015</v>
      </c>
      <c r="AK1490" s="21" t="s">
        <v>2015</v>
      </c>
      <c r="AL1490" s="21" t="s">
        <v>4802</v>
      </c>
    </row>
    <row r="1491" spans="1:38" ht="15" customHeight="1">
      <c r="A1491" s="21">
        <v>159873</v>
      </c>
      <c r="B1491" s="21">
        <v>663451</v>
      </c>
      <c r="C1491" s="21" t="s">
        <v>107</v>
      </c>
      <c r="D1491" s="21" t="s">
        <v>2094</v>
      </c>
      <c r="E1491" s="21" t="s">
        <v>4</v>
      </c>
      <c r="F1491" s="21" t="s">
        <v>4866</v>
      </c>
      <c r="G1491" s="21" t="s">
        <v>2340</v>
      </c>
      <c r="H1491" s="21" t="s">
        <v>2341</v>
      </c>
      <c r="I1491" s="21" t="s">
        <v>2015</v>
      </c>
      <c r="J1491" s="21" t="s">
        <v>2342</v>
      </c>
      <c r="K1491" s="21" t="s">
        <v>735</v>
      </c>
      <c r="L1491" s="21" t="s">
        <v>2943</v>
      </c>
      <c r="M1491" s="21"/>
      <c r="N1491" s="21" t="s">
        <v>2924</v>
      </c>
      <c r="O1491" s="21" t="s">
        <v>2345</v>
      </c>
      <c r="P1491" s="21" t="s">
        <v>2925</v>
      </c>
      <c r="Q1491" s="21">
        <v>399</v>
      </c>
      <c r="R1491" s="21">
        <v>0</v>
      </c>
      <c r="S1491" s="21">
        <v>46</v>
      </c>
      <c r="T1491" s="21">
        <v>445</v>
      </c>
      <c r="U1491" s="21">
        <v>0.89659999999999995</v>
      </c>
      <c r="V1491" s="21">
        <v>0</v>
      </c>
      <c r="W1491" s="21">
        <v>0.89659999999999995</v>
      </c>
      <c r="X1491" s="21" t="s">
        <v>2342</v>
      </c>
      <c r="Y1491" s="21" t="s">
        <v>2342</v>
      </c>
      <c r="Z1491" s="21" t="s">
        <v>2342</v>
      </c>
      <c r="AA1491" s="21" t="s">
        <v>2342</v>
      </c>
      <c r="AB1491" s="21" t="s">
        <v>2342</v>
      </c>
      <c r="AC1491" s="21" t="s">
        <v>2342</v>
      </c>
      <c r="AD1491" s="21" t="s">
        <v>2342</v>
      </c>
      <c r="AE1491" s="21" t="s">
        <v>2015</v>
      </c>
      <c r="AF1491" s="21" t="s">
        <v>2015</v>
      </c>
      <c r="AG1491" s="21" t="s">
        <v>2015</v>
      </c>
      <c r="AH1491" s="21" t="s">
        <v>2015</v>
      </c>
      <c r="AI1491" s="21" t="s">
        <v>2015</v>
      </c>
      <c r="AJ1491" s="21" t="s">
        <v>2015</v>
      </c>
      <c r="AK1491" s="21" t="s">
        <v>2015</v>
      </c>
      <c r="AL1491" s="21" t="s">
        <v>4802</v>
      </c>
    </row>
    <row r="1492" spans="1:38" ht="15" customHeight="1">
      <c r="A1492" s="21">
        <v>159873</v>
      </c>
      <c r="B1492" s="21">
        <v>663456</v>
      </c>
      <c r="C1492" s="21" t="s">
        <v>107</v>
      </c>
      <c r="D1492" s="21" t="s">
        <v>2094</v>
      </c>
      <c r="E1492" s="21" t="s">
        <v>4</v>
      </c>
      <c r="F1492" s="21" t="s">
        <v>4866</v>
      </c>
      <c r="G1492" s="21" t="s">
        <v>2340</v>
      </c>
      <c r="H1492" s="21" t="s">
        <v>2341</v>
      </c>
      <c r="I1492" s="21" t="s">
        <v>2015</v>
      </c>
      <c r="J1492" s="21" t="s">
        <v>2342</v>
      </c>
      <c r="K1492" s="21" t="s">
        <v>724</v>
      </c>
      <c r="L1492" s="21" t="s">
        <v>2929</v>
      </c>
      <c r="M1492" s="21"/>
      <c r="N1492" s="21" t="s">
        <v>2924</v>
      </c>
      <c r="O1492" s="21" t="s">
        <v>2345</v>
      </c>
      <c r="P1492" s="21" t="s">
        <v>2928</v>
      </c>
      <c r="Q1492" s="21">
        <v>487</v>
      </c>
      <c r="R1492" s="21">
        <v>0</v>
      </c>
      <c r="S1492" s="21">
        <v>132</v>
      </c>
      <c r="T1492" s="21">
        <v>619</v>
      </c>
      <c r="U1492" s="21">
        <v>0.78680000000000005</v>
      </c>
      <c r="V1492" s="21">
        <v>0</v>
      </c>
      <c r="W1492" s="21">
        <v>0.78680000000000005</v>
      </c>
      <c r="X1492" s="21" t="s">
        <v>2342</v>
      </c>
      <c r="Y1492" s="21" t="s">
        <v>2342</v>
      </c>
      <c r="Z1492" s="21" t="s">
        <v>2342</v>
      </c>
      <c r="AA1492" s="21" t="s">
        <v>2342</v>
      </c>
      <c r="AB1492" s="21" t="s">
        <v>2342</v>
      </c>
      <c r="AC1492" s="21" t="s">
        <v>2342</v>
      </c>
      <c r="AD1492" s="21" t="s">
        <v>2342</v>
      </c>
      <c r="AE1492" s="21" t="s">
        <v>2015</v>
      </c>
      <c r="AF1492" s="21" t="s">
        <v>2015</v>
      </c>
      <c r="AG1492" s="21" t="s">
        <v>2015</v>
      </c>
      <c r="AH1492" s="21" t="s">
        <v>2015</v>
      </c>
      <c r="AI1492" s="21" t="s">
        <v>2015</v>
      </c>
      <c r="AJ1492" s="21" t="s">
        <v>2015</v>
      </c>
      <c r="AK1492" s="21" t="s">
        <v>2015</v>
      </c>
      <c r="AL1492" s="21" t="s">
        <v>4802</v>
      </c>
    </row>
    <row r="1493" spans="1:38" ht="15" customHeight="1">
      <c r="A1493" s="21">
        <v>159487</v>
      </c>
      <c r="B1493" s="21">
        <v>663458</v>
      </c>
      <c r="C1493" s="21" t="s">
        <v>254</v>
      </c>
      <c r="D1493" s="21" t="s">
        <v>2242</v>
      </c>
      <c r="E1493" s="21" t="s">
        <v>32</v>
      </c>
      <c r="F1493" s="21" t="s">
        <v>4874</v>
      </c>
      <c r="G1493" s="21" t="s">
        <v>2340</v>
      </c>
      <c r="H1493" s="21" t="s">
        <v>2341</v>
      </c>
      <c r="I1493" s="21" t="s">
        <v>2015</v>
      </c>
      <c r="J1493" s="21" t="s">
        <v>2342</v>
      </c>
      <c r="K1493" s="21" t="s">
        <v>1636</v>
      </c>
      <c r="L1493" s="21" t="s">
        <v>5257</v>
      </c>
      <c r="M1493" s="21"/>
      <c r="N1493" s="21" t="s">
        <v>3180</v>
      </c>
      <c r="O1493" s="21" t="s">
        <v>2345</v>
      </c>
      <c r="P1493" s="21" t="s">
        <v>3181</v>
      </c>
      <c r="Q1493" s="21">
        <v>475</v>
      </c>
      <c r="R1493" s="21">
        <v>0</v>
      </c>
      <c r="S1493" s="21">
        <v>30</v>
      </c>
      <c r="T1493" s="21">
        <v>505</v>
      </c>
      <c r="U1493" s="21">
        <v>0.94059999999999999</v>
      </c>
      <c r="V1493" s="21">
        <v>0</v>
      </c>
      <c r="W1493" s="21">
        <v>0.94059999999999999</v>
      </c>
      <c r="X1493" s="21" t="s">
        <v>2015</v>
      </c>
      <c r="Y1493" s="21" t="s">
        <v>2342</v>
      </c>
      <c r="Z1493" s="21" t="s">
        <v>2342</v>
      </c>
      <c r="AA1493" s="21" t="s">
        <v>2342</v>
      </c>
      <c r="AB1493" s="21" t="s">
        <v>2342</v>
      </c>
      <c r="AC1493" s="21" t="s">
        <v>2342</v>
      </c>
      <c r="AD1493" s="21" t="s">
        <v>2015</v>
      </c>
      <c r="AE1493" s="21" t="s">
        <v>2015</v>
      </c>
      <c r="AF1493" s="21" t="s">
        <v>2015</v>
      </c>
      <c r="AG1493" s="21" t="s">
        <v>2015</v>
      </c>
      <c r="AH1493" s="21" t="s">
        <v>2015</v>
      </c>
      <c r="AI1493" s="21" t="s">
        <v>2015</v>
      </c>
      <c r="AJ1493" s="21" t="s">
        <v>2015</v>
      </c>
      <c r="AK1493" s="21" t="s">
        <v>2015</v>
      </c>
      <c r="AL1493" s="21" t="s">
        <v>4802</v>
      </c>
    </row>
    <row r="1494" spans="1:38" ht="15" customHeight="1">
      <c r="A1494" s="21">
        <v>159527</v>
      </c>
      <c r="B1494" s="21">
        <v>663459</v>
      </c>
      <c r="C1494" s="21" t="s">
        <v>188</v>
      </c>
      <c r="D1494" s="21" t="s">
        <v>2176</v>
      </c>
      <c r="E1494" s="21" t="s">
        <v>7</v>
      </c>
      <c r="F1494" s="21" t="s">
        <v>4875</v>
      </c>
      <c r="G1494" s="21" t="s">
        <v>2340</v>
      </c>
      <c r="H1494" s="21" t="s">
        <v>2341</v>
      </c>
      <c r="I1494" s="21" t="s">
        <v>2015</v>
      </c>
      <c r="J1494" s="21" t="s">
        <v>2342</v>
      </c>
      <c r="K1494" s="21" t="s">
        <v>1216</v>
      </c>
      <c r="L1494" s="21" t="s">
        <v>3578</v>
      </c>
      <c r="M1494" s="21" t="s">
        <v>3486</v>
      </c>
      <c r="N1494" s="21" t="s">
        <v>3486</v>
      </c>
      <c r="O1494" s="21" t="s">
        <v>2345</v>
      </c>
      <c r="P1494" s="21" t="s">
        <v>3487</v>
      </c>
      <c r="Q1494" s="21">
        <v>256</v>
      </c>
      <c r="R1494" s="21">
        <v>0</v>
      </c>
      <c r="S1494" s="21">
        <v>86</v>
      </c>
      <c r="T1494" s="21">
        <v>342</v>
      </c>
      <c r="U1494" s="21">
        <v>0.74850000000000005</v>
      </c>
      <c r="V1494" s="21">
        <v>0</v>
      </c>
      <c r="W1494" s="21">
        <v>0.74850000000000005</v>
      </c>
      <c r="X1494" s="21" t="s">
        <v>2342</v>
      </c>
      <c r="Y1494" s="21" t="s">
        <v>2342</v>
      </c>
      <c r="Z1494" s="21" t="s">
        <v>2342</v>
      </c>
      <c r="AA1494" s="21" t="s">
        <v>2342</v>
      </c>
      <c r="AB1494" s="21" t="s">
        <v>2342</v>
      </c>
      <c r="AC1494" s="21" t="s">
        <v>2342</v>
      </c>
      <c r="AD1494" s="21" t="s">
        <v>2342</v>
      </c>
      <c r="AE1494" s="21" t="s">
        <v>2015</v>
      </c>
      <c r="AF1494" s="21" t="s">
        <v>2015</v>
      </c>
      <c r="AG1494" s="21" t="s">
        <v>2015</v>
      </c>
      <c r="AH1494" s="21" t="s">
        <v>2015</v>
      </c>
      <c r="AI1494" s="21" t="s">
        <v>2015</v>
      </c>
      <c r="AJ1494" s="21" t="s">
        <v>2015</v>
      </c>
      <c r="AK1494" s="21" t="s">
        <v>2015</v>
      </c>
      <c r="AL1494" s="21" t="s">
        <v>4802</v>
      </c>
    </row>
    <row r="1495" spans="1:38" ht="15" customHeight="1">
      <c r="A1495" s="21">
        <v>159527</v>
      </c>
      <c r="B1495" s="21">
        <v>663460</v>
      </c>
      <c r="C1495" s="21" t="s">
        <v>188</v>
      </c>
      <c r="D1495" s="21" t="s">
        <v>2176</v>
      </c>
      <c r="E1495" s="21" t="s">
        <v>7</v>
      </c>
      <c r="F1495" s="21" t="s">
        <v>4875</v>
      </c>
      <c r="G1495" s="21" t="s">
        <v>2340</v>
      </c>
      <c r="H1495" s="21" t="s">
        <v>2341</v>
      </c>
      <c r="I1495" s="21" t="s">
        <v>2015</v>
      </c>
      <c r="J1495" s="21" t="s">
        <v>2342</v>
      </c>
      <c r="K1495" s="21" t="s">
        <v>1220</v>
      </c>
      <c r="L1495" s="21" t="s">
        <v>3582</v>
      </c>
      <c r="M1495" s="21" t="s">
        <v>3583</v>
      </c>
      <c r="N1495" s="21" t="s">
        <v>3584</v>
      </c>
      <c r="O1495" s="21" t="s">
        <v>2345</v>
      </c>
      <c r="P1495" s="21" t="s">
        <v>3585</v>
      </c>
      <c r="Q1495" s="21">
        <v>248</v>
      </c>
      <c r="R1495" s="21">
        <v>0</v>
      </c>
      <c r="S1495" s="21">
        <v>55</v>
      </c>
      <c r="T1495" s="21">
        <v>303</v>
      </c>
      <c r="U1495" s="21">
        <v>0.81850000000000001</v>
      </c>
      <c r="V1495" s="21">
        <v>0</v>
      </c>
      <c r="W1495" s="21">
        <v>0.81850000000000001</v>
      </c>
      <c r="X1495" s="21" t="s">
        <v>2342</v>
      </c>
      <c r="Y1495" s="21" t="s">
        <v>2342</v>
      </c>
      <c r="Z1495" s="21" t="s">
        <v>2342</v>
      </c>
      <c r="AA1495" s="21" t="s">
        <v>2342</v>
      </c>
      <c r="AB1495" s="21" t="s">
        <v>2342</v>
      </c>
      <c r="AC1495" s="21" t="s">
        <v>2342</v>
      </c>
      <c r="AD1495" s="21" t="s">
        <v>2342</v>
      </c>
      <c r="AE1495" s="21" t="s">
        <v>2015</v>
      </c>
      <c r="AF1495" s="21" t="s">
        <v>2015</v>
      </c>
      <c r="AG1495" s="21" t="s">
        <v>2015</v>
      </c>
      <c r="AH1495" s="21" t="s">
        <v>2015</v>
      </c>
      <c r="AI1495" s="21" t="s">
        <v>2015</v>
      </c>
      <c r="AJ1495" s="21" t="s">
        <v>2015</v>
      </c>
      <c r="AK1495" s="21" t="s">
        <v>2015</v>
      </c>
      <c r="AL1495" s="21" t="s">
        <v>4802</v>
      </c>
    </row>
    <row r="1496" spans="1:38" ht="15" customHeight="1">
      <c r="A1496" s="21">
        <v>159880</v>
      </c>
      <c r="B1496" s="21">
        <v>663461</v>
      </c>
      <c r="C1496" s="21" t="s">
        <v>249</v>
      </c>
      <c r="D1496" s="21" t="s">
        <v>2237</v>
      </c>
      <c r="E1496" s="21" t="s">
        <v>6</v>
      </c>
      <c r="F1496" s="21" t="s">
        <v>4883</v>
      </c>
      <c r="G1496" s="21" t="s">
        <v>2340</v>
      </c>
      <c r="H1496" s="21" t="s">
        <v>2341</v>
      </c>
      <c r="I1496" s="21" t="s">
        <v>2015</v>
      </c>
      <c r="J1496" s="21" t="s">
        <v>2342</v>
      </c>
      <c r="K1496" s="21" t="s">
        <v>1603</v>
      </c>
      <c r="L1496" s="21" t="s">
        <v>4080</v>
      </c>
      <c r="M1496" s="21"/>
      <c r="N1496" s="21" t="s">
        <v>2381</v>
      </c>
      <c r="O1496" s="21" t="s">
        <v>2345</v>
      </c>
      <c r="P1496" s="21" t="s">
        <v>4033</v>
      </c>
      <c r="Q1496" s="21">
        <v>23</v>
      </c>
      <c r="R1496" s="21">
        <v>3</v>
      </c>
      <c r="S1496" s="21">
        <v>219</v>
      </c>
      <c r="T1496" s="21">
        <v>245</v>
      </c>
      <c r="U1496" s="21">
        <v>9.3899999999999997E-2</v>
      </c>
      <c r="V1496" s="21">
        <v>1.2200000000000001E-2</v>
      </c>
      <c r="W1496" s="21">
        <v>0.1061</v>
      </c>
      <c r="X1496" s="21" t="s">
        <v>2015</v>
      </c>
      <c r="Y1496" s="21" t="s">
        <v>2015</v>
      </c>
      <c r="Z1496" s="21" t="s">
        <v>2015</v>
      </c>
      <c r="AA1496" s="21" t="s">
        <v>2015</v>
      </c>
      <c r="AB1496" s="21" t="s">
        <v>2015</v>
      </c>
      <c r="AC1496" s="21" t="s">
        <v>2015</v>
      </c>
      <c r="AD1496" s="21" t="s">
        <v>2015</v>
      </c>
      <c r="AE1496" s="21" t="s">
        <v>2015</v>
      </c>
      <c r="AF1496" s="21" t="s">
        <v>2015</v>
      </c>
      <c r="AG1496" s="21" t="s">
        <v>2015</v>
      </c>
      <c r="AH1496" s="21" t="s">
        <v>2342</v>
      </c>
      <c r="AI1496" s="21" t="s">
        <v>2342</v>
      </c>
      <c r="AJ1496" s="21" t="s">
        <v>2342</v>
      </c>
      <c r="AK1496" s="21" t="s">
        <v>2342</v>
      </c>
      <c r="AL1496" s="21" t="s">
        <v>4803</v>
      </c>
    </row>
    <row r="1497" spans="1:38" ht="15" customHeight="1">
      <c r="A1497" s="21">
        <v>159888</v>
      </c>
      <c r="B1497" s="21">
        <v>663462</v>
      </c>
      <c r="C1497" s="21" t="s">
        <v>277</v>
      </c>
      <c r="D1497" s="21" t="s">
        <v>2266</v>
      </c>
      <c r="E1497" s="21" t="s">
        <v>12</v>
      </c>
      <c r="F1497" s="21" t="s">
        <v>4863</v>
      </c>
      <c r="G1497" s="21" t="s">
        <v>2340</v>
      </c>
      <c r="H1497" s="21" t="s">
        <v>2341</v>
      </c>
      <c r="I1497" s="21" t="s">
        <v>2015</v>
      </c>
      <c r="J1497" s="21" t="s">
        <v>2342</v>
      </c>
      <c r="K1497" s="21" t="s">
        <v>1805</v>
      </c>
      <c r="L1497" s="21" t="s">
        <v>4371</v>
      </c>
      <c r="M1497" s="21"/>
      <c r="N1497" s="21" t="s">
        <v>2501</v>
      </c>
      <c r="O1497" s="21" t="s">
        <v>2345</v>
      </c>
      <c r="P1497" s="21" t="s">
        <v>4333</v>
      </c>
      <c r="Q1497" s="21">
        <v>1132</v>
      </c>
      <c r="R1497" s="21">
        <v>0</v>
      </c>
      <c r="S1497" s="21">
        <v>313</v>
      </c>
      <c r="T1497" s="21">
        <v>1445</v>
      </c>
      <c r="U1497" s="21">
        <v>0.78339999999999999</v>
      </c>
      <c r="V1497" s="21">
        <v>0</v>
      </c>
      <c r="W1497" s="21">
        <v>0.78339999999999999</v>
      </c>
      <c r="X1497" s="21" t="s">
        <v>2015</v>
      </c>
      <c r="Y1497" s="21" t="s">
        <v>2015</v>
      </c>
      <c r="Z1497" s="21" t="s">
        <v>2015</v>
      </c>
      <c r="AA1497" s="21" t="s">
        <v>2015</v>
      </c>
      <c r="AB1497" s="21" t="s">
        <v>2015</v>
      </c>
      <c r="AC1497" s="21" t="s">
        <v>2015</v>
      </c>
      <c r="AD1497" s="21" t="s">
        <v>2015</v>
      </c>
      <c r="AE1497" s="21" t="s">
        <v>2015</v>
      </c>
      <c r="AF1497" s="21" t="s">
        <v>2015</v>
      </c>
      <c r="AG1497" s="21" t="s">
        <v>2015</v>
      </c>
      <c r="AH1497" s="21" t="s">
        <v>2342</v>
      </c>
      <c r="AI1497" s="21" t="s">
        <v>2342</v>
      </c>
      <c r="AJ1497" s="21" t="s">
        <v>2342</v>
      </c>
      <c r="AK1497" s="21" t="s">
        <v>2342</v>
      </c>
      <c r="AL1497" s="21" t="s">
        <v>4802</v>
      </c>
    </row>
    <row r="1498" spans="1:38" ht="15" customHeight="1">
      <c r="A1498" s="21">
        <v>160031</v>
      </c>
      <c r="B1498" s="21">
        <v>663477</v>
      </c>
      <c r="C1498" s="21" t="s">
        <v>73</v>
      </c>
      <c r="D1498" s="21" t="s">
        <v>2060</v>
      </c>
      <c r="E1498" s="21" t="s">
        <v>12</v>
      </c>
      <c r="F1498" s="21" t="s">
        <v>4874</v>
      </c>
      <c r="G1498" s="21" t="s">
        <v>2340</v>
      </c>
      <c r="H1498" s="21" t="s">
        <v>2341</v>
      </c>
      <c r="I1498" s="21" t="s">
        <v>2015</v>
      </c>
      <c r="J1498" s="21" t="s">
        <v>2342</v>
      </c>
      <c r="K1498" s="21" t="s">
        <v>595</v>
      </c>
      <c r="L1498" s="21" t="s">
        <v>4990</v>
      </c>
      <c r="M1498" s="21"/>
      <c r="N1498" s="21" t="s">
        <v>2662</v>
      </c>
      <c r="O1498" s="21" t="s">
        <v>2345</v>
      </c>
      <c r="P1498" s="21" t="s">
        <v>2694</v>
      </c>
      <c r="Q1498" s="21">
        <v>401</v>
      </c>
      <c r="R1498" s="21">
        <v>0</v>
      </c>
      <c r="S1498" s="21">
        <v>70</v>
      </c>
      <c r="T1498" s="21">
        <v>471</v>
      </c>
      <c r="U1498" s="21">
        <v>0.85140000000000005</v>
      </c>
      <c r="V1498" s="21">
        <v>0</v>
      </c>
      <c r="W1498" s="21">
        <v>0.85140000000000005</v>
      </c>
      <c r="X1498" s="21" t="s">
        <v>2015</v>
      </c>
      <c r="Y1498" s="21" t="s">
        <v>2342</v>
      </c>
      <c r="Z1498" s="21" t="s">
        <v>2342</v>
      </c>
      <c r="AA1498" s="21" t="s">
        <v>2342</v>
      </c>
      <c r="AB1498" s="21" t="s">
        <v>2342</v>
      </c>
      <c r="AC1498" s="21" t="s">
        <v>2342</v>
      </c>
      <c r="AD1498" s="21" t="s">
        <v>2342</v>
      </c>
      <c r="AE1498" s="21" t="s">
        <v>2015</v>
      </c>
      <c r="AF1498" s="21" t="s">
        <v>2015</v>
      </c>
      <c r="AG1498" s="21" t="s">
        <v>2015</v>
      </c>
      <c r="AH1498" s="21" t="s">
        <v>2015</v>
      </c>
      <c r="AI1498" s="21" t="s">
        <v>2015</v>
      </c>
      <c r="AJ1498" s="21" t="s">
        <v>2015</v>
      </c>
      <c r="AK1498" s="21" t="s">
        <v>2015</v>
      </c>
      <c r="AL1498" s="21" t="s">
        <v>4802</v>
      </c>
    </row>
    <row r="1499" spans="1:38" ht="15" customHeight="1">
      <c r="A1499" s="21">
        <v>159945</v>
      </c>
      <c r="B1499" s="21">
        <v>663479</v>
      </c>
      <c r="C1499" s="21" t="s">
        <v>215</v>
      </c>
      <c r="D1499" s="21" t="s">
        <v>2203</v>
      </c>
      <c r="E1499" s="21" t="s">
        <v>33</v>
      </c>
      <c r="F1499" s="21" t="s">
        <v>4873</v>
      </c>
      <c r="G1499" s="21" t="s">
        <v>2340</v>
      </c>
      <c r="H1499" s="21" t="s">
        <v>2341</v>
      </c>
      <c r="I1499" s="21" t="s">
        <v>2015</v>
      </c>
      <c r="J1499" s="21" t="s">
        <v>2342</v>
      </c>
      <c r="K1499" s="21" t="s">
        <v>1371</v>
      </c>
      <c r="L1499" s="21" t="s">
        <v>3785</v>
      </c>
      <c r="M1499" s="21"/>
      <c r="N1499" s="21" t="s">
        <v>5176</v>
      </c>
      <c r="O1499" s="21" t="s">
        <v>2345</v>
      </c>
      <c r="P1499" s="21" t="s">
        <v>3769</v>
      </c>
      <c r="Q1499" s="21">
        <v>474</v>
      </c>
      <c r="R1499" s="21">
        <v>0</v>
      </c>
      <c r="S1499" s="21">
        <v>0</v>
      </c>
      <c r="T1499" s="21">
        <v>474</v>
      </c>
      <c r="U1499" s="21">
        <v>1</v>
      </c>
      <c r="V1499" s="21">
        <v>0</v>
      </c>
      <c r="W1499" s="21">
        <v>1</v>
      </c>
      <c r="X1499" s="21" t="s">
        <v>2015</v>
      </c>
      <c r="Y1499" s="21" t="s">
        <v>2342</v>
      </c>
      <c r="Z1499" s="21" t="s">
        <v>2342</v>
      </c>
      <c r="AA1499" s="21" t="s">
        <v>2342</v>
      </c>
      <c r="AB1499" s="21" t="s">
        <v>2342</v>
      </c>
      <c r="AC1499" s="21" t="s">
        <v>2342</v>
      </c>
      <c r="AD1499" s="21" t="s">
        <v>2342</v>
      </c>
      <c r="AE1499" s="21" t="s">
        <v>2015</v>
      </c>
      <c r="AF1499" s="21" t="s">
        <v>2015</v>
      </c>
      <c r="AG1499" s="21" t="s">
        <v>2015</v>
      </c>
      <c r="AH1499" s="21" t="s">
        <v>2015</v>
      </c>
      <c r="AI1499" s="21" t="s">
        <v>2015</v>
      </c>
      <c r="AJ1499" s="21" t="s">
        <v>2015</v>
      </c>
      <c r="AK1499" s="21" t="s">
        <v>2015</v>
      </c>
      <c r="AL1499" s="21" t="s">
        <v>4802</v>
      </c>
    </row>
    <row r="1500" spans="1:38" ht="15" customHeight="1">
      <c r="A1500" s="21">
        <v>159945</v>
      </c>
      <c r="B1500" s="21">
        <v>663480</v>
      </c>
      <c r="C1500" s="21" t="s">
        <v>215</v>
      </c>
      <c r="D1500" s="21" t="s">
        <v>2203</v>
      </c>
      <c r="E1500" s="21" t="s">
        <v>33</v>
      </c>
      <c r="F1500" s="21" t="s">
        <v>4873</v>
      </c>
      <c r="G1500" s="21" t="s">
        <v>2340</v>
      </c>
      <c r="H1500" s="21" t="s">
        <v>2341</v>
      </c>
      <c r="I1500" s="21" t="s">
        <v>2015</v>
      </c>
      <c r="J1500" s="21" t="s">
        <v>2342</v>
      </c>
      <c r="K1500" s="21" t="s">
        <v>1374</v>
      </c>
      <c r="L1500" s="21" t="s">
        <v>3789</v>
      </c>
      <c r="M1500" s="21"/>
      <c r="N1500" s="21" t="s">
        <v>5176</v>
      </c>
      <c r="O1500" s="21" t="s">
        <v>2345</v>
      </c>
      <c r="P1500" s="21" t="s">
        <v>3769</v>
      </c>
      <c r="Q1500" s="21">
        <v>585</v>
      </c>
      <c r="R1500" s="21">
        <v>0</v>
      </c>
      <c r="S1500" s="21">
        <v>0</v>
      </c>
      <c r="T1500" s="21">
        <v>585</v>
      </c>
      <c r="U1500" s="21">
        <v>1</v>
      </c>
      <c r="V1500" s="21">
        <v>0</v>
      </c>
      <c r="W1500" s="21">
        <v>1</v>
      </c>
      <c r="X1500" s="21" t="s">
        <v>2342</v>
      </c>
      <c r="Y1500" s="21" t="s">
        <v>2342</v>
      </c>
      <c r="Z1500" s="21" t="s">
        <v>2342</v>
      </c>
      <c r="AA1500" s="21" t="s">
        <v>2342</v>
      </c>
      <c r="AB1500" s="21" t="s">
        <v>2342</v>
      </c>
      <c r="AC1500" s="21" t="s">
        <v>2342</v>
      </c>
      <c r="AD1500" s="21" t="s">
        <v>2342</v>
      </c>
      <c r="AE1500" s="21" t="s">
        <v>2015</v>
      </c>
      <c r="AF1500" s="21" t="s">
        <v>2015</v>
      </c>
      <c r="AG1500" s="21" t="s">
        <v>2015</v>
      </c>
      <c r="AH1500" s="21" t="s">
        <v>2015</v>
      </c>
      <c r="AI1500" s="21" t="s">
        <v>2015</v>
      </c>
      <c r="AJ1500" s="21" t="s">
        <v>2015</v>
      </c>
      <c r="AK1500" s="21" t="s">
        <v>2015</v>
      </c>
      <c r="AL1500" s="21" t="s">
        <v>4802</v>
      </c>
    </row>
    <row r="1501" spans="1:38" ht="15" customHeight="1">
      <c r="A1501" s="21">
        <v>159945</v>
      </c>
      <c r="B1501" s="21">
        <v>663481</v>
      </c>
      <c r="C1501" s="21" t="s">
        <v>215</v>
      </c>
      <c r="D1501" s="21" t="s">
        <v>2203</v>
      </c>
      <c r="E1501" s="21" t="s">
        <v>33</v>
      </c>
      <c r="F1501" s="21" t="s">
        <v>4873</v>
      </c>
      <c r="G1501" s="21" t="s">
        <v>2340</v>
      </c>
      <c r="H1501" s="21" t="s">
        <v>2341</v>
      </c>
      <c r="I1501" s="21" t="s">
        <v>2015</v>
      </c>
      <c r="J1501" s="21" t="s">
        <v>2342</v>
      </c>
      <c r="K1501" s="21" t="s">
        <v>1368</v>
      </c>
      <c r="L1501" s="21" t="s">
        <v>3782</v>
      </c>
      <c r="M1501" s="21"/>
      <c r="N1501" s="21" t="s">
        <v>3768</v>
      </c>
      <c r="O1501" s="21" t="s">
        <v>2345</v>
      </c>
      <c r="P1501" s="21" t="s">
        <v>3769</v>
      </c>
      <c r="Q1501" s="21">
        <v>1019</v>
      </c>
      <c r="R1501" s="21">
        <v>0</v>
      </c>
      <c r="S1501" s="21">
        <v>0</v>
      </c>
      <c r="T1501" s="21">
        <v>1019</v>
      </c>
      <c r="U1501" s="21">
        <v>1</v>
      </c>
      <c r="V1501" s="21">
        <v>0</v>
      </c>
      <c r="W1501" s="21">
        <v>1</v>
      </c>
      <c r="X1501" s="21" t="s">
        <v>2015</v>
      </c>
      <c r="Y1501" s="21" t="s">
        <v>2015</v>
      </c>
      <c r="Z1501" s="21" t="s">
        <v>2015</v>
      </c>
      <c r="AA1501" s="21" t="s">
        <v>2015</v>
      </c>
      <c r="AB1501" s="21" t="s">
        <v>2015</v>
      </c>
      <c r="AC1501" s="21" t="s">
        <v>2015</v>
      </c>
      <c r="AD1501" s="21" t="s">
        <v>2015</v>
      </c>
      <c r="AE1501" s="21" t="s">
        <v>2342</v>
      </c>
      <c r="AF1501" s="21" t="s">
        <v>2342</v>
      </c>
      <c r="AG1501" s="21" t="s">
        <v>2342</v>
      </c>
      <c r="AH1501" s="21" t="s">
        <v>2015</v>
      </c>
      <c r="AI1501" s="21" t="s">
        <v>2015</v>
      </c>
      <c r="AJ1501" s="21" t="s">
        <v>2015</v>
      </c>
      <c r="AK1501" s="21" t="s">
        <v>2015</v>
      </c>
      <c r="AL1501" s="21" t="s">
        <v>4802</v>
      </c>
    </row>
    <row r="1502" spans="1:38" ht="15" customHeight="1">
      <c r="A1502" s="21">
        <v>159435</v>
      </c>
      <c r="B1502" s="21">
        <v>663482</v>
      </c>
      <c r="C1502" s="21" t="s">
        <v>308</v>
      </c>
      <c r="D1502" s="21" t="s">
        <v>2297</v>
      </c>
      <c r="E1502" s="21" t="s">
        <v>1</v>
      </c>
      <c r="F1502" s="21" t="s">
        <v>4864</v>
      </c>
      <c r="G1502" s="21" t="s">
        <v>2340</v>
      </c>
      <c r="H1502" s="21" t="s">
        <v>2341</v>
      </c>
      <c r="I1502" s="21" t="s">
        <v>2015</v>
      </c>
      <c r="J1502" s="21" t="s">
        <v>2342</v>
      </c>
      <c r="K1502" s="21" t="s">
        <v>1965</v>
      </c>
      <c r="L1502" s="21" t="s">
        <v>5287</v>
      </c>
      <c r="M1502" s="21"/>
      <c r="N1502" s="21" t="s">
        <v>2674</v>
      </c>
      <c r="O1502" s="21" t="s">
        <v>2345</v>
      </c>
      <c r="P1502" s="21" t="s">
        <v>4579</v>
      </c>
      <c r="Q1502" s="21">
        <v>202</v>
      </c>
      <c r="R1502" s="21">
        <v>0</v>
      </c>
      <c r="S1502" s="21">
        <v>6</v>
      </c>
      <c r="T1502" s="21">
        <v>208</v>
      </c>
      <c r="U1502" s="21">
        <v>0.97119999999999995</v>
      </c>
      <c r="V1502" s="21">
        <v>0</v>
      </c>
      <c r="W1502" s="21">
        <v>0.97119999999999995</v>
      </c>
      <c r="X1502" s="21" t="s">
        <v>2342</v>
      </c>
      <c r="Y1502" s="21" t="s">
        <v>2342</v>
      </c>
      <c r="Z1502" s="21" t="s">
        <v>2342</v>
      </c>
      <c r="AA1502" s="21" t="s">
        <v>2342</v>
      </c>
      <c r="AB1502" s="21" t="s">
        <v>2342</v>
      </c>
      <c r="AC1502" s="21" t="s">
        <v>2342</v>
      </c>
      <c r="AD1502" s="21" t="s">
        <v>2342</v>
      </c>
      <c r="AE1502" s="21" t="s">
        <v>2342</v>
      </c>
      <c r="AF1502" s="21" t="s">
        <v>2015</v>
      </c>
      <c r="AG1502" s="21" t="s">
        <v>2015</v>
      </c>
      <c r="AH1502" s="21" t="s">
        <v>2015</v>
      </c>
      <c r="AI1502" s="21" t="s">
        <v>2015</v>
      </c>
      <c r="AJ1502" s="21" t="s">
        <v>2015</v>
      </c>
      <c r="AK1502" s="21" t="s">
        <v>2015</v>
      </c>
      <c r="AL1502" s="21" t="s">
        <v>4802</v>
      </c>
    </row>
    <row r="1503" spans="1:38" ht="15" customHeight="1">
      <c r="A1503" s="21">
        <v>159344</v>
      </c>
      <c r="B1503" s="21">
        <v>663494</v>
      </c>
      <c r="C1503" s="21" t="s">
        <v>204</v>
      </c>
      <c r="D1503" s="21" t="s">
        <v>2192</v>
      </c>
      <c r="E1503" s="21" t="s">
        <v>13</v>
      </c>
      <c r="F1503" s="21" t="s">
        <v>4873</v>
      </c>
      <c r="G1503" s="21" t="s">
        <v>2340</v>
      </c>
      <c r="H1503" s="21" t="s">
        <v>2341</v>
      </c>
      <c r="I1503" s="21" t="s">
        <v>2015</v>
      </c>
      <c r="J1503" s="21" t="s">
        <v>2342</v>
      </c>
      <c r="K1503" s="21" t="s">
        <v>1331</v>
      </c>
      <c r="L1503" s="21" t="s">
        <v>5171</v>
      </c>
      <c r="M1503" s="21"/>
      <c r="N1503" s="21" t="s">
        <v>3710</v>
      </c>
      <c r="O1503" s="21" t="s">
        <v>2345</v>
      </c>
      <c r="P1503" s="21" t="s">
        <v>3711</v>
      </c>
      <c r="Q1503" s="21">
        <v>340</v>
      </c>
      <c r="R1503" s="21">
        <v>0</v>
      </c>
      <c r="S1503" s="21">
        <v>0</v>
      </c>
      <c r="T1503" s="21">
        <v>340</v>
      </c>
      <c r="U1503" s="21">
        <v>1</v>
      </c>
      <c r="V1503" s="21">
        <v>0</v>
      </c>
      <c r="W1503" s="21">
        <v>1</v>
      </c>
      <c r="X1503" s="21" t="s">
        <v>2015</v>
      </c>
      <c r="Y1503" s="21" t="s">
        <v>2015</v>
      </c>
      <c r="Z1503" s="21" t="s">
        <v>2015</v>
      </c>
      <c r="AA1503" s="21" t="s">
        <v>2015</v>
      </c>
      <c r="AB1503" s="21" t="s">
        <v>2015</v>
      </c>
      <c r="AC1503" s="21" t="s">
        <v>2015</v>
      </c>
      <c r="AD1503" s="21" t="s">
        <v>2015</v>
      </c>
      <c r="AE1503" s="21" t="s">
        <v>2342</v>
      </c>
      <c r="AF1503" s="21" t="s">
        <v>2342</v>
      </c>
      <c r="AG1503" s="21" t="s">
        <v>2342</v>
      </c>
      <c r="AH1503" s="21" t="s">
        <v>2015</v>
      </c>
      <c r="AI1503" s="21" t="s">
        <v>2015</v>
      </c>
      <c r="AJ1503" s="21" t="s">
        <v>2015</v>
      </c>
      <c r="AK1503" s="21" t="s">
        <v>2015</v>
      </c>
      <c r="AL1503" s="21" t="s">
        <v>4802</v>
      </c>
    </row>
    <row r="1504" spans="1:38" ht="15" customHeight="1">
      <c r="A1504" s="21">
        <v>159344</v>
      </c>
      <c r="B1504" s="21">
        <v>663495</v>
      </c>
      <c r="C1504" s="21" t="s">
        <v>204</v>
      </c>
      <c r="D1504" s="21" t="s">
        <v>2192</v>
      </c>
      <c r="E1504" s="21" t="s">
        <v>13</v>
      </c>
      <c r="F1504" s="21" t="s">
        <v>4873</v>
      </c>
      <c r="G1504" s="21" t="s">
        <v>2340</v>
      </c>
      <c r="H1504" s="21" t="s">
        <v>2341</v>
      </c>
      <c r="I1504" s="21" t="s">
        <v>2015</v>
      </c>
      <c r="J1504" s="21" t="s">
        <v>2342</v>
      </c>
      <c r="K1504" s="21" t="s">
        <v>1330</v>
      </c>
      <c r="L1504" s="21" t="s">
        <v>5171</v>
      </c>
      <c r="M1504" s="21"/>
      <c r="N1504" s="21" t="s">
        <v>3710</v>
      </c>
      <c r="O1504" s="21" t="s">
        <v>2345</v>
      </c>
      <c r="P1504" s="21" t="s">
        <v>3711</v>
      </c>
      <c r="Q1504" s="21">
        <v>399</v>
      </c>
      <c r="R1504" s="21">
        <v>0</v>
      </c>
      <c r="S1504" s="21">
        <v>64</v>
      </c>
      <c r="T1504" s="21">
        <v>463</v>
      </c>
      <c r="U1504" s="21">
        <v>0.86180000000000001</v>
      </c>
      <c r="V1504" s="21">
        <v>0</v>
      </c>
      <c r="W1504" s="21">
        <v>0.86180000000000001</v>
      </c>
      <c r="X1504" s="21" t="s">
        <v>2015</v>
      </c>
      <c r="Y1504" s="21" t="s">
        <v>2015</v>
      </c>
      <c r="Z1504" s="21" t="s">
        <v>2015</v>
      </c>
      <c r="AA1504" s="21" t="s">
        <v>2015</v>
      </c>
      <c r="AB1504" s="21" t="s">
        <v>2015</v>
      </c>
      <c r="AC1504" s="21" t="s">
        <v>2015</v>
      </c>
      <c r="AD1504" s="21" t="s">
        <v>2015</v>
      </c>
      <c r="AE1504" s="21" t="s">
        <v>2015</v>
      </c>
      <c r="AF1504" s="21" t="s">
        <v>2015</v>
      </c>
      <c r="AG1504" s="21" t="s">
        <v>2015</v>
      </c>
      <c r="AH1504" s="21" t="s">
        <v>2342</v>
      </c>
      <c r="AI1504" s="21" t="s">
        <v>2342</v>
      </c>
      <c r="AJ1504" s="21" t="s">
        <v>2342</v>
      </c>
      <c r="AK1504" s="21" t="s">
        <v>2342</v>
      </c>
      <c r="AL1504" s="21" t="s">
        <v>4802</v>
      </c>
    </row>
    <row r="1505" spans="1:38" ht="15" customHeight="1">
      <c r="A1505" s="21">
        <v>159956</v>
      </c>
      <c r="B1505" s="21">
        <v>663498</v>
      </c>
      <c r="C1505" s="21" t="s">
        <v>65</v>
      </c>
      <c r="D1505" s="21" t="s">
        <v>2052</v>
      </c>
      <c r="E1505" s="21" t="s">
        <v>8</v>
      </c>
      <c r="F1505" s="21" t="s">
        <v>4865</v>
      </c>
      <c r="G1505" s="21" t="s">
        <v>2340</v>
      </c>
      <c r="H1505" s="21" t="s">
        <v>2341</v>
      </c>
      <c r="I1505" s="21" t="s">
        <v>2015</v>
      </c>
      <c r="J1505" s="21" t="s">
        <v>2342</v>
      </c>
      <c r="K1505" s="21" t="s">
        <v>540</v>
      </c>
      <c r="L1505" s="21" t="s">
        <v>5394</v>
      </c>
      <c r="M1505" s="21"/>
      <c r="N1505" s="21" t="s">
        <v>5395</v>
      </c>
      <c r="O1505" s="21" t="s">
        <v>2345</v>
      </c>
      <c r="P1505" s="21" t="s">
        <v>5396</v>
      </c>
      <c r="Q1505" s="21">
        <v>389</v>
      </c>
      <c r="R1505" s="21">
        <v>0</v>
      </c>
      <c r="S1505" s="21">
        <v>218</v>
      </c>
      <c r="T1505" s="21">
        <v>607</v>
      </c>
      <c r="U1505" s="21">
        <v>0.64090000000000003</v>
      </c>
      <c r="V1505" s="21">
        <v>0</v>
      </c>
      <c r="W1505" s="21">
        <v>0.64090000000000003</v>
      </c>
      <c r="X1505" s="21" t="s">
        <v>2015</v>
      </c>
      <c r="Y1505" s="21" t="s">
        <v>2342</v>
      </c>
      <c r="Z1505" s="21" t="s">
        <v>2342</v>
      </c>
      <c r="AA1505" s="21" t="s">
        <v>2342</v>
      </c>
      <c r="AB1505" s="21" t="s">
        <v>2342</v>
      </c>
      <c r="AC1505" s="21" t="s">
        <v>2342</v>
      </c>
      <c r="AD1505" s="21" t="s">
        <v>2342</v>
      </c>
      <c r="AE1505" s="21" t="s">
        <v>2015</v>
      </c>
      <c r="AF1505" s="21" t="s">
        <v>2015</v>
      </c>
      <c r="AG1505" s="21" t="s">
        <v>2015</v>
      </c>
      <c r="AH1505" s="21" t="s">
        <v>2015</v>
      </c>
      <c r="AI1505" s="21" t="s">
        <v>2015</v>
      </c>
      <c r="AJ1505" s="21" t="s">
        <v>2015</v>
      </c>
      <c r="AK1505" s="21" t="s">
        <v>2015</v>
      </c>
      <c r="AL1505" s="21" t="s">
        <v>4802</v>
      </c>
    </row>
    <row r="1506" spans="1:38" ht="15" customHeight="1">
      <c r="A1506" s="21">
        <v>159418</v>
      </c>
      <c r="B1506" s="21">
        <v>663500</v>
      </c>
      <c r="C1506" s="21" t="s">
        <v>310</v>
      </c>
      <c r="D1506" s="21" t="s">
        <v>2299</v>
      </c>
      <c r="E1506" s="21" t="s">
        <v>19</v>
      </c>
      <c r="F1506" s="21" t="s">
        <v>4864</v>
      </c>
      <c r="G1506" s="21" t="s">
        <v>2340</v>
      </c>
      <c r="H1506" s="21" t="s">
        <v>2341</v>
      </c>
      <c r="I1506" s="21" t="s">
        <v>2015</v>
      </c>
      <c r="J1506" s="21" t="s">
        <v>2342</v>
      </c>
      <c r="K1506" s="21" t="s">
        <v>1973</v>
      </c>
      <c r="L1506" s="21" t="s">
        <v>4587</v>
      </c>
      <c r="M1506" s="21"/>
      <c r="N1506" s="21" t="s">
        <v>4588</v>
      </c>
      <c r="O1506" s="21" t="s">
        <v>2345</v>
      </c>
      <c r="P1506" s="21" t="s">
        <v>4589</v>
      </c>
      <c r="Q1506" s="21">
        <v>114</v>
      </c>
      <c r="R1506" s="21">
        <v>38</v>
      </c>
      <c r="S1506" s="21">
        <v>228</v>
      </c>
      <c r="T1506" s="21">
        <v>380</v>
      </c>
      <c r="U1506" s="21">
        <v>0.3</v>
      </c>
      <c r="V1506" s="21">
        <v>0.1</v>
      </c>
      <c r="W1506" s="21">
        <v>0.4</v>
      </c>
      <c r="X1506" s="21" t="s">
        <v>2015</v>
      </c>
      <c r="Y1506" s="21" t="s">
        <v>2015</v>
      </c>
      <c r="Z1506" s="21" t="s">
        <v>2015</v>
      </c>
      <c r="AA1506" s="21" t="s">
        <v>2015</v>
      </c>
      <c r="AB1506" s="21" t="s">
        <v>2015</v>
      </c>
      <c r="AC1506" s="21" t="s">
        <v>2015</v>
      </c>
      <c r="AD1506" s="21" t="s">
        <v>2015</v>
      </c>
      <c r="AE1506" s="21" t="s">
        <v>2015</v>
      </c>
      <c r="AF1506" s="21" t="s">
        <v>2015</v>
      </c>
      <c r="AG1506" s="21" t="s">
        <v>2015</v>
      </c>
      <c r="AH1506" s="21" t="s">
        <v>2342</v>
      </c>
      <c r="AI1506" s="21" t="s">
        <v>2342</v>
      </c>
      <c r="AJ1506" s="21" t="s">
        <v>2342</v>
      </c>
      <c r="AK1506" s="21" t="s">
        <v>2342</v>
      </c>
      <c r="AL1506" s="21" t="s">
        <v>4803</v>
      </c>
    </row>
    <row r="1507" spans="1:38" ht="15" customHeight="1">
      <c r="A1507" s="21">
        <v>159974</v>
      </c>
      <c r="B1507" s="21">
        <v>663502</v>
      </c>
      <c r="C1507" s="21" t="s">
        <v>180</v>
      </c>
      <c r="D1507" s="21" t="s">
        <v>2168</v>
      </c>
      <c r="E1507" s="21" t="s">
        <v>3</v>
      </c>
      <c r="F1507" s="21" t="s">
        <v>4875</v>
      </c>
      <c r="G1507" s="21" t="s">
        <v>2340</v>
      </c>
      <c r="H1507" s="21" t="s">
        <v>2341</v>
      </c>
      <c r="I1507" s="21" t="s">
        <v>2015</v>
      </c>
      <c r="J1507" s="21" t="s">
        <v>2342</v>
      </c>
      <c r="K1507" s="21" t="s">
        <v>1182</v>
      </c>
      <c r="L1507" s="21" t="s">
        <v>3551</v>
      </c>
      <c r="M1507" s="21"/>
      <c r="N1507" s="21" t="s">
        <v>2727</v>
      </c>
      <c r="O1507" s="21" t="s">
        <v>2345</v>
      </c>
      <c r="P1507" s="21" t="s">
        <v>3545</v>
      </c>
      <c r="Q1507" s="21">
        <v>512</v>
      </c>
      <c r="R1507" s="21">
        <v>0</v>
      </c>
      <c r="S1507" s="21">
        <v>114</v>
      </c>
      <c r="T1507" s="21">
        <v>626</v>
      </c>
      <c r="U1507" s="21">
        <v>0.81789999999999996</v>
      </c>
      <c r="V1507" s="21">
        <v>0</v>
      </c>
      <c r="W1507" s="21">
        <v>0.81789999999999996</v>
      </c>
      <c r="X1507" s="21" t="s">
        <v>2015</v>
      </c>
      <c r="Y1507" s="21" t="s">
        <v>2015</v>
      </c>
      <c r="Z1507" s="21" t="s">
        <v>2015</v>
      </c>
      <c r="AA1507" s="21" t="s">
        <v>2015</v>
      </c>
      <c r="AB1507" s="21" t="s">
        <v>2015</v>
      </c>
      <c r="AC1507" s="21" t="s">
        <v>2015</v>
      </c>
      <c r="AD1507" s="21" t="s">
        <v>2015</v>
      </c>
      <c r="AE1507" s="21" t="s">
        <v>2342</v>
      </c>
      <c r="AF1507" s="21" t="s">
        <v>2342</v>
      </c>
      <c r="AG1507" s="21" t="s">
        <v>2342</v>
      </c>
      <c r="AH1507" s="21" t="s">
        <v>2015</v>
      </c>
      <c r="AI1507" s="21" t="s">
        <v>2015</v>
      </c>
      <c r="AJ1507" s="21" t="s">
        <v>2015</v>
      </c>
      <c r="AK1507" s="21" t="s">
        <v>2015</v>
      </c>
      <c r="AL1507" s="21" t="s">
        <v>4802</v>
      </c>
    </row>
    <row r="1508" spans="1:38" ht="15" customHeight="1">
      <c r="A1508" s="21">
        <v>159986</v>
      </c>
      <c r="B1508" s="21">
        <v>663508</v>
      </c>
      <c r="C1508" s="21" t="s">
        <v>306</v>
      </c>
      <c r="D1508" s="21" t="s">
        <v>2295</v>
      </c>
      <c r="E1508" s="21" t="s">
        <v>8</v>
      </c>
      <c r="F1508" s="21" t="s">
        <v>4865</v>
      </c>
      <c r="G1508" s="21" t="s">
        <v>2340</v>
      </c>
      <c r="H1508" s="21" t="s">
        <v>2341</v>
      </c>
      <c r="I1508" s="21" t="s">
        <v>2015</v>
      </c>
      <c r="J1508" s="21" t="s">
        <v>2342</v>
      </c>
      <c r="K1508" s="21" t="s">
        <v>1956</v>
      </c>
      <c r="L1508" s="21" t="s">
        <v>4571</v>
      </c>
      <c r="M1508" s="21"/>
      <c r="N1508" s="21" t="s">
        <v>8</v>
      </c>
      <c r="O1508" s="21" t="s">
        <v>2345</v>
      </c>
      <c r="P1508" s="21" t="s">
        <v>4201</v>
      </c>
      <c r="Q1508" s="21">
        <v>194</v>
      </c>
      <c r="R1508" s="21">
        <v>0</v>
      </c>
      <c r="S1508" s="21">
        <v>50</v>
      </c>
      <c r="T1508" s="21">
        <v>244</v>
      </c>
      <c r="U1508" s="21">
        <v>0.79510000000000003</v>
      </c>
      <c r="V1508" s="21">
        <v>0</v>
      </c>
      <c r="W1508" s="21">
        <v>0.79510000000000003</v>
      </c>
      <c r="X1508" s="21" t="s">
        <v>2015</v>
      </c>
      <c r="Y1508" s="21" t="s">
        <v>2015</v>
      </c>
      <c r="Z1508" s="21" t="s">
        <v>2015</v>
      </c>
      <c r="AA1508" s="21" t="s">
        <v>2015</v>
      </c>
      <c r="AB1508" s="21" t="s">
        <v>2015</v>
      </c>
      <c r="AC1508" s="21" t="s">
        <v>2015</v>
      </c>
      <c r="AD1508" s="21" t="s">
        <v>2015</v>
      </c>
      <c r="AE1508" s="21" t="s">
        <v>2015</v>
      </c>
      <c r="AF1508" s="21" t="s">
        <v>2015</v>
      </c>
      <c r="AG1508" s="21" t="s">
        <v>2015</v>
      </c>
      <c r="AH1508" s="21" t="s">
        <v>2342</v>
      </c>
      <c r="AI1508" s="21" t="s">
        <v>2342</v>
      </c>
      <c r="AJ1508" s="21" t="s">
        <v>2342</v>
      </c>
      <c r="AK1508" s="21" t="s">
        <v>2342</v>
      </c>
      <c r="AL1508" s="21" t="s">
        <v>4802</v>
      </c>
    </row>
    <row r="1509" spans="1:38" ht="15" customHeight="1">
      <c r="A1509" s="21">
        <v>159986</v>
      </c>
      <c r="B1509" s="21">
        <v>663509</v>
      </c>
      <c r="C1509" s="21" t="s">
        <v>306</v>
      </c>
      <c r="D1509" s="21" t="s">
        <v>2295</v>
      </c>
      <c r="E1509" s="21" t="s">
        <v>8</v>
      </c>
      <c r="F1509" s="21" t="s">
        <v>4865</v>
      </c>
      <c r="G1509" s="21" t="s">
        <v>2340</v>
      </c>
      <c r="H1509" s="21" t="s">
        <v>2341</v>
      </c>
      <c r="I1509" s="21" t="s">
        <v>2015</v>
      </c>
      <c r="J1509" s="21" t="s">
        <v>2342</v>
      </c>
      <c r="K1509" s="21" t="s">
        <v>1949</v>
      </c>
      <c r="L1509" s="21" t="s">
        <v>4564</v>
      </c>
      <c r="M1509" s="21"/>
      <c r="N1509" s="21" t="s">
        <v>8</v>
      </c>
      <c r="O1509" s="21" t="s">
        <v>2345</v>
      </c>
      <c r="P1509" s="21" t="s">
        <v>4201</v>
      </c>
      <c r="Q1509" s="21">
        <v>373</v>
      </c>
      <c r="R1509" s="21">
        <v>0</v>
      </c>
      <c r="S1509" s="21">
        <v>189</v>
      </c>
      <c r="T1509" s="21">
        <v>562</v>
      </c>
      <c r="U1509" s="21">
        <v>0.66369999999999996</v>
      </c>
      <c r="V1509" s="21">
        <v>0</v>
      </c>
      <c r="W1509" s="21">
        <v>0.66369999999999996</v>
      </c>
      <c r="X1509" s="21" t="s">
        <v>2015</v>
      </c>
      <c r="Y1509" s="21" t="s">
        <v>2015</v>
      </c>
      <c r="Z1509" s="21" t="s">
        <v>2015</v>
      </c>
      <c r="AA1509" s="21" t="s">
        <v>2015</v>
      </c>
      <c r="AB1509" s="21" t="s">
        <v>2015</v>
      </c>
      <c r="AC1509" s="21" t="s">
        <v>2015</v>
      </c>
      <c r="AD1509" s="21" t="s">
        <v>2015</v>
      </c>
      <c r="AE1509" s="21" t="s">
        <v>2342</v>
      </c>
      <c r="AF1509" s="21" t="s">
        <v>2342</v>
      </c>
      <c r="AG1509" s="21" t="s">
        <v>2342</v>
      </c>
      <c r="AH1509" s="21" t="s">
        <v>2015</v>
      </c>
      <c r="AI1509" s="21" t="s">
        <v>2015</v>
      </c>
      <c r="AJ1509" s="21" t="s">
        <v>2015</v>
      </c>
      <c r="AK1509" s="21" t="s">
        <v>2015</v>
      </c>
      <c r="AL1509" s="21" t="s">
        <v>4802</v>
      </c>
    </row>
    <row r="1510" spans="1:38" ht="15" customHeight="1">
      <c r="A1510" s="21">
        <v>159972</v>
      </c>
      <c r="B1510" s="21">
        <v>663510</v>
      </c>
      <c r="C1510" s="21" t="s">
        <v>165</v>
      </c>
      <c r="D1510" s="21" t="s">
        <v>2153</v>
      </c>
      <c r="E1510" s="21" t="s">
        <v>4</v>
      </c>
      <c r="F1510" s="21" t="s">
        <v>4866</v>
      </c>
      <c r="G1510" s="21" t="s">
        <v>2340</v>
      </c>
      <c r="H1510" s="21" t="s">
        <v>2341</v>
      </c>
      <c r="I1510" s="21" t="s">
        <v>2015</v>
      </c>
      <c r="J1510" s="21" t="s">
        <v>2342</v>
      </c>
      <c r="K1510" s="21" t="s">
        <v>557</v>
      </c>
      <c r="L1510" s="21" t="s">
        <v>5118</v>
      </c>
      <c r="M1510" s="21"/>
      <c r="N1510" s="21" t="s">
        <v>3393</v>
      </c>
      <c r="O1510" s="21" t="s">
        <v>2345</v>
      </c>
      <c r="P1510" s="21" t="s">
        <v>3441</v>
      </c>
      <c r="Q1510" s="21">
        <v>287</v>
      </c>
      <c r="R1510" s="21">
        <v>0</v>
      </c>
      <c r="S1510" s="21">
        <v>127</v>
      </c>
      <c r="T1510" s="21">
        <v>414</v>
      </c>
      <c r="U1510" s="21">
        <v>0.69320000000000004</v>
      </c>
      <c r="V1510" s="21">
        <v>0</v>
      </c>
      <c r="W1510" s="21">
        <v>0.69320000000000004</v>
      </c>
      <c r="X1510" s="21" t="s">
        <v>2015</v>
      </c>
      <c r="Y1510" s="21" t="s">
        <v>2342</v>
      </c>
      <c r="Z1510" s="21" t="s">
        <v>2342</v>
      </c>
      <c r="AA1510" s="21" t="s">
        <v>2342</v>
      </c>
      <c r="AB1510" s="21" t="s">
        <v>2342</v>
      </c>
      <c r="AC1510" s="21" t="s">
        <v>2342</v>
      </c>
      <c r="AD1510" s="21" t="s">
        <v>2342</v>
      </c>
      <c r="AE1510" s="21" t="s">
        <v>2015</v>
      </c>
      <c r="AF1510" s="21" t="s">
        <v>2015</v>
      </c>
      <c r="AG1510" s="21" t="s">
        <v>2015</v>
      </c>
      <c r="AH1510" s="21" t="s">
        <v>2015</v>
      </c>
      <c r="AI1510" s="21" t="s">
        <v>2015</v>
      </c>
      <c r="AJ1510" s="21" t="s">
        <v>2015</v>
      </c>
      <c r="AK1510" s="21" t="s">
        <v>2015</v>
      </c>
      <c r="AL1510" s="21" t="s">
        <v>4802</v>
      </c>
    </row>
    <row r="1511" spans="1:38" ht="15" customHeight="1">
      <c r="A1511" s="21">
        <v>159972</v>
      </c>
      <c r="B1511" s="21">
        <v>663511</v>
      </c>
      <c r="C1511" s="21" t="s">
        <v>165</v>
      </c>
      <c r="D1511" s="21" t="s">
        <v>2153</v>
      </c>
      <c r="E1511" s="21" t="s">
        <v>4</v>
      </c>
      <c r="F1511" s="21" t="s">
        <v>4866</v>
      </c>
      <c r="G1511" s="21" t="s">
        <v>2340</v>
      </c>
      <c r="H1511" s="21" t="s">
        <v>2341</v>
      </c>
      <c r="I1511" s="21" t="s">
        <v>2015</v>
      </c>
      <c r="J1511" s="21" t="s">
        <v>2342</v>
      </c>
      <c r="K1511" s="21" t="s">
        <v>1110</v>
      </c>
      <c r="L1511" s="21" t="s">
        <v>3450</v>
      </c>
      <c r="M1511" s="21"/>
      <c r="N1511" s="21" t="s">
        <v>3393</v>
      </c>
      <c r="O1511" s="21" t="s">
        <v>2345</v>
      </c>
      <c r="P1511" s="21" t="s">
        <v>3441</v>
      </c>
      <c r="Q1511" s="21">
        <v>457</v>
      </c>
      <c r="R1511" s="21">
        <v>0</v>
      </c>
      <c r="S1511" s="21">
        <v>192</v>
      </c>
      <c r="T1511" s="21">
        <v>649</v>
      </c>
      <c r="U1511" s="21">
        <v>0.70420000000000005</v>
      </c>
      <c r="V1511" s="21">
        <v>0</v>
      </c>
      <c r="W1511" s="21">
        <v>0.70420000000000005</v>
      </c>
      <c r="X1511" s="21" t="s">
        <v>2015</v>
      </c>
      <c r="Y1511" s="21" t="s">
        <v>2015</v>
      </c>
      <c r="Z1511" s="21" t="s">
        <v>2015</v>
      </c>
      <c r="AA1511" s="21" t="s">
        <v>2015</v>
      </c>
      <c r="AB1511" s="21" t="s">
        <v>2015</v>
      </c>
      <c r="AC1511" s="21" t="s">
        <v>2015</v>
      </c>
      <c r="AD1511" s="21" t="s">
        <v>2015</v>
      </c>
      <c r="AE1511" s="21" t="s">
        <v>2342</v>
      </c>
      <c r="AF1511" s="21" t="s">
        <v>2342</v>
      </c>
      <c r="AG1511" s="21" t="s">
        <v>2342</v>
      </c>
      <c r="AH1511" s="21" t="s">
        <v>2015</v>
      </c>
      <c r="AI1511" s="21" t="s">
        <v>2015</v>
      </c>
      <c r="AJ1511" s="21" t="s">
        <v>2015</v>
      </c>
      <c r="AK1511" s="21" t="s">
        <v>2015</v>
      </c>
      <c r="AL1511" s="21" t="s">
        <v>4802</v>
      </c>
    </row>
    <row r="1512" spans="1:38" ht="15" customHeight="1">
      <c r="A1512" s="21">
        <v>159972</v>
      </c>
      <c r="B1512" s="21">
        <v>663512</v>
      </c>
      <c r="C1512" s="21" t="s">
        <v>165</v>
      </c>
      <c r="D1512" s="21" t="s">
        <v>2153</v>
      </c>
      <c r="E1512" s="21" t="s">
        <v>4</v>
      </c>
      <c r="F1512" s="21" t="s">
        <v>4866</v>
      </c>
      <c r="G1512" s="21" t="s">
        <v>2340</v>
      </c>
      <c r="H1512" s="21" t="s">
        <v>2341</v>
      </c>
      <c r="I1512" s="21" t="s">
        <v>2015</v>
      </c>
      <c r="J1512" s="21" t="s">
        <v>2342</v>
      </c>
      <c r="K1512" s="21" t="s">
        <v>1111</v>
      </c>
      <c r="L1512" s="21" t="s">
        <v>3451</v>
      </c>
      <c r="M1512" s="21"/>
      <c r="N1512" s="21" t="s">
        <v>3393</v>
      </c>
      <c r="O1512" s="21" t="s">
        <v>2345</v>
      </c>
      <c r="P1512" s="21" t="s">
        <v>3441</v>
      </c>
      <c r="Q1512" s="21">
        <v>932</v>
      </c>
      <c r="R1512" s="21">
        <v>0</v>
      </c>
      <c r="S1512" s="21">
        <v>284</v>
      </c>
      <c r="T1512" s="21">
        <v>1216</v>
      </c>
      <c r="U1512" s="21">
        <v>0.76639999999999997</v>
      </c>
      <c r="V1512" s="21">
        <v>0</v>
      </c>
      <c r="W1512" s="21">
        <v>0.76639999999999997</v>
      </c>
      <c r="X1512" s="21" t="s">
        <v>2015</v>
      </c>
      <c r="Y1512" s="21" t="s">
        <v>2015</v>
      </c>
      <c r="Z1512" s="21" t="s">
        <v>2015</v>
      </c>
      <c r="AA1512" s="21" t="s">
        <v>2015</v>
      </c>
      <c r="AB1512" s="21" t="s">
        <v>2015</v>
      </c>
      <c r="AC1512" s="21" t="s">
        <v>2015</v>
      </c>
      <c r="AD1512" s="21" t="s">
        <v>2015</v>
      </c>
      <c r="AE1512" s="21" t="s">
        <v>2015</v>
      </c>
      <c r="AF1512" s="21" t="s">
        <v>2015</v>
      </c>
      <c r="AG1512" s="21" t="s">
        <v>2015</v>
      </c>
      <c r="AH1512" s="21" t="s">
        <v>2342</v>
      </c>
      <c r="AI1512" s="21" t="s">
        <v>2342</v>
      </c>
      <c r="AJ1512" s="21" t="s">
        <v>2342</v>
      </c>
      <c r="AK1512" s="21" t="s">
        <v>2342</v>
      </c>
      <c r="AL1512" s="21" t="s">
        <v>4802</v>
      </c>
    </row>
    <row r="1513" spans="1:38" ht="15" customHeight="1">
      <c r="A1513" s="21">
        <v>159928</v>
      </c>
      <c r="B1513" s="21">
        <v>663515</v>
      </c>
      <c r="C1513" s="21" t="s">
        <v>127</v>
      </c>
      <c r="D1513" s="21" t="s">
        <v>2115</v>
      </c>
      <c r="E1513" s="21" t="s">
        <v>6</v>
      </c>
      <c r="F1513" s="21" t="s">
        <v>4883</v>
      </c>
      <c r="G1513" s="21" t="s">
        <v>2340</v>
      </c>
      <c r="H1513" s="21" t="s">
        <v>2341</v>
      </c>
      <c r="I1513" s="21" t="s">
        <v>2015</v>
      </c>
      <c r="J1513" s="21" t="s">
        <v>2342</v>
      </c>
      <c r="K1513" s="21" t="s">
        <v>892</v>
      </c>
      <c r="L1513" s="21" t="s">
        <v>3157</v>
      </c>
      <c r="M1513" s="21"/>
      <c r="N1513" s="21" t="s">
        <v>3137</v>
      </c>
      <c r="O1513" s="21" t="s">
        <v>2345</v>
      </c>
      <c r="P1513" s="21" t="s">
        <v>3146</v>
      </c>
      <c r="Q1513" s="21">
        <v>194</v>
      </c>
      <c r="R1513" s="21">
        <v>0</v>
      </c>
      <c r="S1513" s="21">
        <v>296</v>
      </c>
      <c r="T1513" s="21">
        <v>490</v>
      </c>
      <c r="U1513" s="21">
        <v>0.39589999999999997</v>
      </c>
      <c r="V1513" s="21">
        <v>0</v>
      </c>
      <c r="W1513" s="21">
        <v>0.39589999999999997</v>
      </c>
      <c r="X1513" s="21" t="s">
        <v>2015</v>
      </c>
      <c r="Y1513" s="21" t="s">
        <v>2342</v>
      </c>
      <c r="Z1513" s="21" t="s">
        <v>2342</v>
      </c>
      <c r="AA1513" s="21" t="s">
        <v>2342</v>
      </c>
      <c r="AB1513" s="21" t="s">
        <v>2342</v>
      </c>
      <c r="AC1513" s="21" t="s">
        <v>2342</v>
      </c>
      <c r="AD1513" s="21" t="s">
        <v>2342</v>
      </c>
      <c r="AE1513" s="21" t="s">
        <v>2015</v>
      </c>
      <c r="AF1513" s="21" t="s">
        <v>2015</v>
      </c>
      <c r="AG1513" s="21" t="s">
        <v>2015</v>
      </c>
      <c r="AH1513" s="21" t="s">
        <v>2015</v>
      </c>
      <c r="AI1513" s="21" t="s">
        <v>2015</v>
      </c>
      <c r="AJ1513" s="21" t="s">
        <v>2015</v>
      </c>
      <c r="AK1513" s="21" t="s">
        <v>2015</v>
      </c>
      <c r="AL1513" s="21" t="s">
        <v>4802</v>
      </c>
    </row>
    <row r="1514" spans="1:38" ht="15" customHeight="1">
      <c r="A1514" s="21">
        <v>159956</v>
      </c>
      <c r="B1514" s="21">
        <v>663520</v>
      </c>
      <c r="C1514" s="21" t="s">
        <v>65</v>
      </c>
      <c r="D1514" s="21" t="s">
        <v>2052</v>
      </c>
      <c r="E1514" s="21" t="s">
        <v>8</v>
      </c>
      <c r="F1514" s="21" t="s">
        <v>4865</v>
      </c>
      <c r="G1514" s="21" t="s">
        <v>2340</v>
      </c>
      <c r="H1514" s="21" t="s">
        <v>2341</v>
      </c>
      <c r="I1514" s="21" t="s">
        <v>2015</v>
      </c>
      <c r="J1514" s="21" t="s">
        <v>2342</v>
      </c>
      <c r="K1514" s="21" t="s">
        <v>550</v>
      </c>
      <c r="L1514" s="21" t="s">
        <v>5397</v>
      </c>
      <c r="M1514" s="21"/>
      <c r="N1514" s="21" t="s">
        <v>5395</v>
      </c>
      <c r="O1514" s="21" t="s">
        <v>2345</v>
      </c>
      <c r="P1514" s="21" t="s">
        <v>5396</v>
      </c>
      <c r="Q1514" s="21">
        <v>216</v>
      </c>
      <c r="R1514" s="21">
        <v>0</v>
      </c>
      <c r="S1514" s="21">
        <v>14</v>
      </c>
      <c r="T1514" s="21">
        <v>230</v>
      </c>
      <c r="U1514" s="21">
        <v>0.93910000000000005</v>
      </c>
      <c r="V1514" s="21">
        <v>0</v>
      </c>
      <c r="W1514" s="21">
        <v>0.93910000000000005</v>
      </c>
      <c r="X1514" s="21" t="s">
        <v>2015</v>
      </c>
      <c r="Y1514" s="21" t="s">
        <v>2342</v>
      </c>
      <c r="Z1514" s="21" t="s">
        <v>2342</v>
      </c>
      <c r="AA1514" s="21" t="s">
        <v>2342</v>
      </c>
      <c r="AB1514" s="21" t="s">
        <v>2342</v>
      </c>
      <c r="AC1514" s="21" t="s">
        <v>2342</v>
      </c>
      <c r="AD1514" s="21" t="s">
        <v>2342</v>
      </c>
      <c r="AE1514" s="21" t="s">
        <v>2015</v>
      </c>
      <c r="AF1514" s="21" t="s">
        <v>2015</v>
      </c>
      <c r="AG1514" s="21" t="s">
        <v>2015</v>
      </c>
      <c r="AH1514" s="21" t="s">
        <v>2015</v>
      </c>
      <c r="AI1514" s="21" t="s">
        <v>2015</v>
      </c>
      <c r="AJ1514" s="21" t="s">
        <v>2015</v>
      </c>
      <c r="AK1514" s="21" t="s">
        <v>2015</v>
      </c>
      <c r="AL1514" s="21" t="s">
        <v>4802</v>
      </c>
    </row>
    <row r="1515" spans="1:38" ht="15" customHeight="1">
      <c r="A1515" s="21">
        <v>159487</v>
      </c>
      <c r="B1515" s="21">
        <v>663523</v>
      </c>
      <c r="C1515" s="21" t="s">
        <v>254</v>
      </c>
      <c r="D1515" s="21" t="s">
        <v>2242</v>
      </c>
      <c r="E1515" s="21" t="s">
        <v>32</v>
      </c>
      <c r="F1515" s="21" t="s">
        <v>4874</v>
      </c>
      <c r="G1515" s="21" t="s">
        <v>2340</v>
      </c>
      <c r="H1515" s="21" t="s">
        <v>2341</v>
      </c>
      <c r="I1515" s="21" t="s">
        <v>2015</v>
      </c>
      <c r="J1515" s="21" t="s">
        <v>2342</v>
      </c>
      <c r="K1515" s="21" t="s">
        <v>1640</v>
      </c>
      <c r="L1515" s="21" t="s">
        <v>4128</v>
      </c>
      <c r="M1515" s="21"/>
      <c r="N1515" s="21" t="s">
        <v>3180</v>
      </c>
      <c r="O1515" s="21" t="s">
        <v>2345</v>
      </c>
      <c r="P1515" s="21" t="s">
        <v>3181</v>
      </c>
      <c r="Q1515" s="21">
        <v>1136</v>
      </c>
      <c r="R1515" s="21">
        <v>0</v>
      </c>
      <c r="S1515" s="21">
        <v>329</v>
      </c>
      <c r="T1515" s="21">
        <v>1465</v>
      </c>
      <c r="U1515" s="21">
        <v>0.77539999999999998</v>
      </c>
      <c r="V1515" s="21">
        <v>0</v>
      </c>
      <c r="W1515" s="21">
        <v>0.77539999999999998</v>
      </c>
      <c r="X1515" s="21" t="s">
        <v>2015</v>
      </c>
      <c r="Y1515" s="21" t="s">
        <v>2015</v>
      </c>
      <c r="Z1515" s="21" t="s">
        <v>2015</v>
      </c>
      <c r="AA1515" s="21" t="s">
        <v>2015</v>
      </c>
      <c r="AB1515" s="21" t="s">
        <v>2015</v>
      </c>
      <c r="AC1515" s="21" t="s">
        <v>2015</v>
      </c>
      <c r="AD1515" s="21" t="s">
        <v>2015</v>
      </c>
      <c r="AE1515" s="21" t="s">
        <v>2015</v>
      </c>
      <c r="AF1515" s="21" t="s">
        <v>2015</v>
      </c>
      <c r="AG1515" s="21" t="s">
        <v>2015</v>
      </c>
      <c r="AH1515" s="21" t="s">
        <v>2342</v>
      </c>
      <c r="AI1515" s="21" t="s">
        <v>2342</v>
      </c>
      <c r="AJ1515" s="21" t="s">
        <v>2342</v>
      </c>
      <c r="AK1515" s="21" t="s">
        <v>2342</v>
      </c>
      <c r="AL1515" s="21" t="s">
        <v>4802</v>
      </c>
    </row>
    <row r="1516" spans="1:38" ht="15" customHeight="1">
      <c r="A1516" s="21">
        <v>159887</v>
      </c>
      <c r="B1516" s="21">
        <v>663540</v>
      </c>
      <c r="C1516" s="21" t="s">
        <v>318</v>
      </c>
      <c r="D1516" s="21" t="s">
        <v>2307</v>
      </c>
      <c r="E1516" s="21" t="s">
        <v>30</v>
      </c>
      <c r="F1516" s="21" t="s">
        <v>4873</v>
      </c>
      <c r="G1516" s="21" t="s">
        <v>2340</v>
      </c>
      <c r="H1516" s="21" t="s">
        <v>2341</v>
      </c>
      <c r="I1516" s="21" t="s">
        <v>2015</v>
      </c>
      <c r="J1516" s="21" t="s">
        <v>2342</v>
      </c>
      <c r="K1516" s="21" t="s">
        <v>2000</v>
      </c>
      <c r="L1516" s="21" t="s">
        <v>4623</v>
      </c>
      <c r="M1516" s="21"/>
      <c r="N1516" s="21" t="s">
        <v>30</v>
      </c>
      <c r="O1516" s="21" t="s">
        <v>2345</v>
      </c>
      <c r="P1516" s="21" t="s">
        <v>2807</v>
      </c>
      <c r="Q1516" s="21">
        <v>301</v>
      </c>
      <c r="R1516" s="21">
        <v>0</v>
      </c>
      <c r="S1516" s="21">
        <v>111</v>
      </c>
      <c r="T1516" s="21">
        <v>412</v>
      </c>
      <c r="U1516" s="21">
        <v>0.73060000000000003</v>
      </c>
      <c r="V1516" s="21">
        <v>0</v>
      </c>
      <c r="W1516" s="21">
        <v>0.73060000000000003</v>
      </c>
      <c r="X1516" s="21" t="s">
        <v>2015</v>
      </c>
      <c r="Y1516" s="21" t="s">
        <v>2342</v>
      </c>
      <c r="Z1516" s="21" t="s">
        <v>2342</v>
      </c>
      <c r="AA1516" s="21" t="s">
        <v>2342</v>
      </c>
      <c r="AB1516" s="21" t="s">
        <v>2342</v>
      </c>
      <c r="AC1516" s="21" t="s">
        <v>2342</v>
      </c>
      <c r="AD1516" s="21" t="s">
        <v>2342</v>
      </c>
      <c r="AE1516" s="21" t="s">
        <v>2015</v>
      </c>
      <c r="AF1516" s="21" t="s">
        <v>2015</v>
      </c>
      <c r="AG1516" s="21" t="s">
        <v>2015</v>
      </c>
      <c r="AH1516" s="21" t="s">
        <v>2015</v>
      </c>
      <c r="AI1516" s="21" t="s">
        <v>2015</v>
      </c>
      <c r="AJ1516" s="21" t="s">
        <v>2015</v>
      </c>
      <c r="AK1516" s="21" t="s">
        <v>2015</v>
      </c>
      <c r="AL1516" s="21" t="s">
        <v>4802</v>
      </c>
    </row>
    <row r="1517" spans="1:38" ht="15" customHeight="1">
      <c r="A1517" s="21">
        <v>159887</v>
      </c>
      <c r="B1517" s="21">
        <v>663541</v>
      </c>
      <c r="C1517" s="21" t="s">
        <v>318</v>
      </c>
      <c r="D1517" s="21" t="s">
        <v>2307</v>
      </c>
      <c r="E1517" s="21" t="s">
        <v>30</v>
      </c>
      <c r="F1517" s="21" t="s">
        <v>4873</v>
      </c>
      <c r="G1517" s="21" t="s">
        <v>2340</v>
      </c>
      <c r="H1517" s="21" t="s">
        <v>2341</v>
      </c>
      <c r="I1517" s="21" t="s">
        <v>2015</v>
      </c>
      <c r="J1517" s="21" t="s">
        <v>2342</v>
      </c>
      <c r="K1517" s="21" t="s">
        <v>1994</v>
      </c>
      <c r="L1517" s="21" t="s">
        <v>4617</v>
      </c>
      <c r="M1517" s="21"/>
      <c r="N1517" s="21" t="s">
        <v>30</v>
      </c>
      <c r="O1517" s="21" t="s">
        <v>2345</v>
      </c>
      <c r="P1517" s="21" t="s">
        <v>4574</v>
      </c>
      <c r="Q1517" s="21">
        <v>399</v>
      </c>
      <c r="R1517" s="21">
        <v>0</v>
      </c>
      <c r="S1517" s="21">
        <v>14</v>
      </c>
      <c r="T1517" s="21">
        <v>413</v>
      </c>
      <c r="U1517" s="21">
        <v>0.96609999999999996</v>
      </c>
      <c r="V1517" s="21">
        <v>0</v>
      </c>
      <c r="W1517" s="21">
        <v>0.96609999999999996</v>
      </c>
      <c r="X1517" s="21" t="s">
        <v>2015</v>
      </c>
      <c r="Y1517" s="21" t="s">
        <v>2342</v>
      </c>
      <c r="Z1517" s="21" t="s">
        <v>2342</v>
      </c>
      <c r="AA1517" s="21" t="s">
        <v>2342</v>
      </c>
      <c r="AB1517" s="21" t="s">
        <v>2342</v>
      </c>
      <c r="AC1517" s="21" t="s">
        <v>2342</v>
      </c>
      <c r="AD1517" s="21" t="s">
        <v>2342</v>
      </c>
      <c r="AE1517" s="21" t="s">
        <v>2015</v>
      </c>
      <c r="AF1517" s="21" t="s">
        <v>2015</v>
      </c>
      <c r="AG1517" s="21" t="s">
        <v>2015</v>
      </c>
      <c r="AH1517" s="21" t="s">
        <v>2015</v>
      </c>
      <c r="AI1517" s="21" t="s">
        <v>2015</v>
      </c>
      <c r="AJ1517" s="21" t="s">
        <v>2015</v>
      </c>
      <c r="AK1517" s="21" t="s">
        <v>2015</v>
      </c>
      <c r="AL1517" s="21" t="s">
        <v>4802</v>
      </c>
    </row>
    <row r="1518" spans="1:38" ht="15" customHeight="1">
      <c r="A1518" s="21">
        <v>159887</v>
      </c>
      <c r="B1518" s="21">
        <v>663543</v>
      </c>
      <c r="C1518" s="21" t="s">
        <v>318</v>
      </c>
      <c r="D1518" s="21" t="s">
        <v>2307</v>
      </c>
      <c r="E1518" s="21" t="s">
        <v>30</v>
      </c>
      <c r="F1518" s="21" t="s">
        <v>4873</v>
      </c>
      <c r="G1518" s="21" t="s">
        <v>2340</v>
      </c>
      <c r="H1518" s="21" t="s">
        <v>2341</v>
      </c>
      <c r="I1518" s="21" t="s">
        <v>2015</v>
      </c>
      <c r="J1518" s="21" t="s">
        <v>2342</v>
      </c>
      <c r="K1518" s="21" t="s">
        <v>1990</v>
      </c>
      <c r="L1518" s="21" t="s">
        <v>4612</v>
      </c>
      <c r="M1518" s="21"/>
      <c r="N1518" s="21" t="s">
        <v>30</v>
      </c>
      <c r="O1518" s="21" t="s">
        <v>2345</v>
      </c>
      <c r="P1518" s="21" t="s">
        <v>2807</v>
      </c>
      <c r="Q1518" s="21">
        <v>2122</v>
      </c>
      <c r="R1518" s="21">
        <v>0</v>
      </c>
      <c r="S1518" s="21">
        <v>208</v>
      </c>
      <c r="T1518" s="21">
        <v>2330</v>
      </c>
      <c r="U1518" s="21">
        <v>0.91069999999999995</v>
      </c>
      <c r="V1518" s="21">
        <v>0</v>
      </c>
      <c r="W1518" s="21">
        <v>0.91069999999999995</v>
      </c>
      <c r="X1518" s="21" t="s">
        <v>2015</v>
      </c>
      <c r="Y1518" s="21" t="s">
        <v>2015</v>
      </c>
      <c r="Z1518" s="21" t="s">
        <v>2015</v>
      </c>
      <c r="AA1518" s="21" t="s">
        <v>2015</v>
      </c>
      <c r="AB1518" s="21" t="s">
        <v>2015</v>
      </c>
      <c r="AC1518" s="21" t="s">
        <v>2015</v>
      </c>
      <c r="AD1518" s="21" t="s">
        <v>2015</v>
      </c>
      <c r="AE1518" s="21" t="s">
        <v>2015</v>
      </c>
      <c r="AF1518" s="21" t="s">
        <v>2015</v>
      </c>
      <c r="AG1518" s="21" t="s">
        <v>2015</v>
      </c>
      <c r="AH1518" s="21" t="s">
        <v>2342</v>
      </c>
      <c r="AI1518" s="21" t="s">
        <v>2342</v>
      </c>
      <c r="AJ1518" s="21" t="s">
        <v>2342</v>
      </c>
      <c r="AK1518" s="21" t="s">
        <v>2342</v>
      </c>
      <c r="AL1518" s="21" t="s">
        <v>4802</v>
      </c>
    </row>
    <row r="1519" spans="1:38" ht="15" customHeight="1">
      <c r="A1519" s="21">
        <v>159887</v>
      </c>
      <c r="B1519" s="21">
        <v>663544</v>
      </c>
      <c r="C1519" s="21" t="s">
        <v>318</v>
      </c>
      <c r="D1519" s="21" t="s">
        <v>2307</v>
      </c>
      <c r="E1519" s="21" t="s">
        <v>30</v>
      </c>
      <c r="F1519" s="21" t="s">
        <v>4873</v>
      </c>
      <c r="G1519" s="21" t="s">
        <v>2340</v>
      </c>
      <c r="H1519" s="21" t="s">
        <v>2341</v>
      </c>
      <c r="I1519" s="21" t="s">
        <v>2015</v>
      </c>
      <c r="J1519" s="21" t="s">
        <v>2342</v>
      </c>
      <c r="K1519" s="21" t="s">
        <v>1992</v>
      </c>
      <c r="L1519" s="21" t="s">
        <v>4614</v>
      </c>
      <c r="M1519" s="21"/>
      <c r="N1519" s="21" t="s">
        <v>30</v>
      </c>
      <c r="O1519" s="21" t="s">
        <v>2345</v>
      </c>
      <c r="P1519" s="21" t="s">
        <v>4574</v>
      </c>
      <c r="Q1519" s="21">
        <v>1944</v>
      </c>
      <c r="R1519" s="21">
        <v>0</v>
      </c>
      <c r="S1519" s="21">
        <v>267</v>
      </c>
      <c r="T1519" s="21">
        <v>2211</v>
      </c>
      <c r="U1519" s="21">
        <v>0.87919999999999998</v>
      </c>
      <c r="V1519" s="21">
        <v>0</v>
      </c>
      <c r="W1519" s="21">
        <v>0.87919999999999998</v>
      </c>
      <c r="X1519" s="21" t="s">
        <v>2015</v>
      </c>
      <c r="Y1519" s="21" t="s">
        <v>2015</v>
      </c>
      <c r="Z1519" s="21" t="s">
        <v>2015</v>
      </c>
      <c r="AA1519" s="21" t="s">
        <v>2015</v>
      </c>
      <c r="AB1519" s="21" t="s">
        <v>2015</v>
      </c>
      <c r="AC1519" s="21" t="s">
        <v>2015</v>
      </c>
      <c r="AD1519" s="21" t="s">
        <v>2015</v>
      </c>
      <c r="AE1519" s="21" t="s">
        <v>2015</v>
      </c>
      <c r="AF1519" s="21" t="s">
        <v>2015</v>
      </c>
      <c r="AG1519" s="21" t="s">
        <v>2015</v>
      </c>
      <c r="AH1519" s="21" t="s">
        <v>2342</v>
      </c>
      <c r="AI1519" s="21" t="s">
        <v>2342</v>
      </c>
      <c r="AJ1519" s="21" t="s">
        <v>2342</v>
      </c>
      <c r="AK1519" s="21" t="s">
        <v>2342</v>
      </c>
      <c r="AL1519" s="21" t="s">
        <v>4802</v>
      </c>
    </row>
    <row r="1520" spans="1:38" ht="15" customHeight="1">
      <c r="A1520" s="21">
        <v>159887</v>
      </c>
      <c r="B1520" s="21">
        <v>663545</v>
      </c>
      <c r="C1520" s="21" t="s">
        <v>318</v>
      </c>
      <c r="D1520" s="21" t="s">
        <v>2307</v>
      </c>
      <c r="E1520" s="21" t="s">
        <v>30</v>
      </c>
      <c r="F1520" s="21" t="s">
        <v>4873</v>
      </c>
      <c r="G1520" s="21" t="s">
        <v>2340</v>
      </c>
      <c r="H1520" s="21" t="s">
        <v>2341</v>
      </c>
      <c r="I1520" s="21" t="s">
        <v>2015</v>
      </c>
      <c r="J1520" s="21" t="s">
        <v>2342</v>
      </c>
      <c r="K1520" s="21" t="s">
        <v>2004</v>
      </c>
      <c r="L1520" s="21" t="s">
        <v>4630</v>
      </c>
      <c r="M1520" s="21"/>
      <c r="N1520" s="21" t="s">
        <v>30</v>
      </c>
      <c r="O1520" s="21" t="s">
        <v>2345</v>
      </c>
      <c r="P1520" s="21" t="s">
        <v>4574</v>
      </c>
      <c r="Q1520" s="21">
        <v>725</v>
      </c>
      <c r="R1520" s="21">
        <v>0</v>
      </c>
      <c r="S1520" s="21">
        <v>130</v>
      </c>
      <c r="T1520" s="21">
        <v>855</v>
      </c>
      <c r="U1520" s="21">
        <v>0.84799999999999998</v>
      </c>
      <c r="V1520" s="21">
        <v>0</v>
      </c>
      <c r="W1520" s="21">
        <v>0.84799999999999998</v>
      </c>
      <c r="X1520" s="21" t="s">
        <v>2015</v>
      </c>
      <c r="Y1520" s="21" t="s">
        <v>2015</v>
      </c>
      <c r="Z1520" s="21" t="s">
        <v>2015</v>
      </c>
      <c r="AA1520" s="21" t="s">
        <v>2015</v>
      </c>
      <c r="AB1520" s="21" t="s">
        <v>2015</v>
      </c>
      <c r="AC1520" s="21" t="s">
        <v>2015</v>
      </c>
      <c r="AD1520" s="21" t="s">
        <v>2015</v>
      </c>
      <c r="AE1520" s="21" t="s">
        <v>2342</v>
      </c>
      <c r="AF1520" s="21" t="s">
        <v>2342</v>
      </c>
      <c r="AG1520" s="21" t="s">
        <v>2342</v>
      </c>
      <c r="AH1520" s="21" t="s">
        <v>2015</v>
      </c>
      <c r="AI1520" s="21" t="s">
        <v>2015</v>
      </c>
      <c r="AJ1520" s="21" t="s">
        <v>2015</v>
      </c>
      <c r="AK1520" s="21" t="s">
        <v>2015</v>
      </c>
      <c r="AL1520" s="21" t="s">
        <v>4802</v>
      </c>
    </row>
    <row r="1521" spans="1:38" ht="15" customHeight="1">
      <c r="A1521" s="21">
        <v>159932</v>
      </c>
      <c r="B1521" s="21">
        <v>663553</v>
      </c>
      <c r="C1521" s="21" t="s">
        <v>47</v>
      </c>
      <c r="D1521" s="21" t="s">
        <v>2034</v>
      </c>
      <c r="E1521" s="21" t="s">
        <v>6</v>
      </c>
      <c r="F1521" s="21" t="s">
        <v>4871</v>
      </c>
      <c r="G1521" s="21" t="s">
        <v>2340</v>
      </c>
      <c r="H1521" s="21" t="s">
        <v>2341</v>
      </c>
      <c r="I1521" s="21" t="s">
        <v>2015</v>
      </c>
      <c r="J1521" s="21" t="s">
        <v>2342</v>
      </c>
      <c r="K1521" s="21" t="s">
        <v>419</v>
      </c>
      <c r="L1521" s="21" t="s">
        <v>4665</v>
      </c>
      <c r="M1521" s="21"/>
      <c r="N1521" s="21" t="s">
        <v>2434</v>
      </c>
      <c r="O1521" s="21" t="s">
        <v>2345</v>
      </c>
      <c r="P1521" s="21" t="s">
        <v>2441</v>
      </c>
      <c r="Q1521" s="21">
        <v>215</v>
      </c>
      <c r="R1521" s="21">
        <v>43</v>
      </c>
      <c r="S1521" s="21">
        <v>338</v>
      </c>
      <c r="T1521" s="21">
        <v>596</v>
      </c>
      <c r="U1521" s="21">
        <v>0.36070000000000002</v>
      </c>
      <c r="V1521" s="21">
        <v>7.2099999999999997E-2</v>
      </c>
      <c r="W1521" s="21">
        <v>0.43290000000000001</v>
      </c>
      <c r="X1521" s="21" t="s">
        <v>2342</v>
      </c>
      <c r="Y1521" s="21" t="s">
        <v>2342</v>
      </c>
      <c r="Z1521" s="21" t="s">
        <v>2342</v>
      </c>
      <c r="AA1521" s="21" t="s">
        <v>2342</v>
      </c>
      <c r="AB1521" s="21" t="s">
        <v>2342</v>
      </c>
      <c r="AC1521" s="21" t="s">
        <v>2342</v>
      </c>
      <c r="AD1521" s="21" t="s">
        <v>2342</v>
      </c>
      <c r="AE1521" s="21" t="s">
        <v>2015</v>
      </c>
      <c r="AF1521" s="21" t="s">
        <v>2015</v>
      </c>
      <c r="AG1521" s="21" t="s">
        <v>2015</v>
      </c>
      <c r="AH1521" s="21" t="s">
        <v>2015</v>
      </c>
      <c r="AI1521" s="21" t="s">
        <v>2015</v>
      </c>
      <c r="AJ1521" s="21" t="s">
        <v>2015</v>
      </c>
      <c r="AK1521" s="21" t="s">
        <v>2015</v>
      </c>
      <c r="AL1521" s="21" t="s">
        <v>4803</v>
      </c>
    </row>
    <row r="1522" spans="1:38" ht="15" customHeight="1">
      <c r="A1522" s="21">
        <v>159900</v>
      </c>
      <c r="B1522" s="21">
        <v>663554</v>
      </c>
      <c r="C1522" s="21" t="s">
        <v>266</v>
      </c>
      <c r="D1522" s="21" t="s">
        <v>2254</v>
      </c>
      <c r="E1522" s="21" t="s">
        <v>8</v>
      </c>
      <c r="F1522" s="21" t="s">
        <v>4865</v>
      </c>
      <c r="G1522" s="21" t="s">
        <v>2340</v>
      </c>
      <c r="H1522" s="21" t="s">
        <v>2341</v>
      </c>
      <c r="I1522" s="21" t="s">
        <v>2015</v>
      </c>
      <c r="J1522" s="21" t="s">
        <v>2342</v>
      </c>
      <c r="K1522" s="21" t="s">
        <v>1705</v>
      </c>
      <c r="L1522" s="21" t="s">
        <v>4202</v>
      </c>
      <c r="M1522" s="21"/>
      <c r="N1522" s="21" t="s">
        <v>8</v>
      </c>
      <c r="O1522" s="21" t="s">
        <v>2345</v>
      </c>
      <c r="P1522" s="21" t="s">
        <v>3511</v>
      </c>
      <c r="Q1522" s="21">
        <v>878</v>
      </c>
      <c r="R1522" s="21">
        <v>0</v>
      </c>
      <c r="S1522" s="21">
        <v>767</v>
      </c>
      <c r="T1522" s="21">
        <v>1645</v>
      </c>
      <c r="U1522" s="21">
        <v>0.53369999999999995</v>
      </c>
      <c r="V1522" s="21">
        <v>0</v>
      </c>
      <c r="W1522" s="21">
        <v>0.53369999999999995</v>
      </c>
      <c r="X1522" s="21" t="s">
        <v>2015</v>
      </c>
      <c r="Y1522" s="21" t="s">
        <v>2015</v>
      </c>
      <c r="Z1522" s="21" t="s">
        <v>2015</v>
      </c>
      <c r="AA1522" s="21" t="s">
        <v>2015</v>
      </c>
      <c r="AB1522" s="21" t="s">
        <v>2015</v>
      </c>
      <c r="AC1522" s="21" t="s">
        <v>2015</v>
      </c>
      <c r="AD1522" s="21" t="s">
        <v>2015</v>
      </c>
      <c r="AE1522" s="21" t="s">
        <v>2015</v>
      </c>
      <c r="AF1522" s="21" t="s">
        <v>2015</v>
      </c>
      <c r="AG1522" s="21" t="s">
        <v>2015</v>
      </c>
      <c r="AH1522" s="21" t="s">
        <v>2342</v>
      </c>
      <c r="AI1522" s="21" t="s">
        <v>2342</v>
      </c>
      <c r="AJ1522" s="21" t="s">
        <v>2342</v>
      </c>
      <c r="AK1522" s="21" t="s">
        <v>2342</v>
      </c>
      <c r="AL1522" s="21" t="s">
        <v>4802</v>
      </c>
    </row>
    <row r="1523" spans="1:38" ht="15" customHeight="1">
      <c r="A1523" s="21">
        <v>159935</v>
      </c>
      <c r="B1523" s="21">
        <v>663560</v>
      </c>
      <c r="C1523" s="21" t="s">
        <v>44</v>
      </c>
      <c r="D1523" s="21" t="s">
        <v>2031</v>
      </c>
      <c r="E1523" s="21" t="s">
        <v>6</v>
      </c>
      <c r="F1523" s="21" t="s">
        <v>4867</v>
      </c>
      <c r="G1523" s="21" t="s">
        <v>2340</v>
      </c>
      <c r="H1523" s="21" t="s">
        <v>2341</v>
      </c>
      <c r="I1523" s="21" t="s">
        <v>2015</v>
      </c>
      <c r="J1523" s="21" t="s">
        <v>2342</v>
      </c>
      <c r="K1523" s="21" t="s">
        <v>372</v>
      </c>
      <c r="L1523" s="21" t="s">
        <v>2410</v>
      </c>
      <c r="M1523" s="21"/>
      <c r="N1523" s="21" t="s">
        <v>2393</v>
      </c>
      <c r="O1523" s="21" t="s">
        <v>2345</v>
      </c>
      <c r="P1523" s="21" t="s">
        <v>2401</v>
      </c>
      <c r="Q1523" s="21">
        <v>140</v>
      </c>
      <c r="R1523" s="21">
        <v>0</v>
      </c>
      <c r="S1523" s="21">
        <v>35</v>
      </c>
      <c r="T1523" s="21">
        <v>175</v>
      </c>
      <c r="U1523" s="21">
        <v>0.8</v>
      </c>
      <c r="V1523" s="21">
        <v>0</v>
      </c>
      <c r="W1523" s="21">
        <v>0.8</v>
      </c>
      <c r="X1523" s="21" t="s">
        <v>2015</v>
      </c>
      <c r="Y1523" s="21" t="s">
        <v>2015</v>
      </c>
      <c r="Z1523" s="21" t="s">
        <v>2015</v>
      </c>
      <c r="AA1523" s="21" t="s">
        <v>2015</v>
      </c>
      <c r="AB1523" s="21" t="s">
        <v>2015</v>
      </c>
      <c r="AC1523" s="21" t="s">
        <v>2015</v>
      </c>
      <c r="AD1523" s="21" t="s">
        <v>2015</v>
      </c>
      <c r="AE1523" s="21" t="s">
        <v>2015</v>
      </c>
      <c r="AF1523" s="21" t="s">
        <v>2015</v>
      </c>
      <c r="AG1523" s="21" t="s">
        <v>2015</v>
      </c>
      <c r="AH1523" s="21" t="s">
        <v>2342</v>
      </c>
      <c r="AI1523" s="21" t="s">
        <v>2342</v>
      </c>
      <c r="AJ1523" s="21" t="s">
        <v>2342</v>
      </c>
      <c r="AK1523" s="21" t="s">
        <v>2342</v>
      </c>
      <c r="AL1523" s="21" t="s">
        <v>4802</v>
      </c>
    </row>
    <row r="1524" spans="1:38" ht="15" customHeight="1">
      <c r="A1524" s="21">
        <v>159907</v>
      </c>
      <c r="B1524" s="21">
        <v>663566</v>
      </c>
      <c r="C1524" s="21" t="s">
        <v>108</v>
      </c>
      <c r="D1524" s="21" t="s">
        <v>2095</v>
      </c>
      <c r="E1524" s="21" t="s">
        <v>10</v>
      </c>
      <c r="F1524" s="21" t="s">
        <v>4864</v>
      </c>
      <c r="G1524" s="21" t="s">
        <v>2340</v>
      </c>
      <c r="H1524" s="21" t="s">
        <v>2341</v>
      </c>
      <c r="I1524" s="21" t="s">
        <v>2015</v>
      </c>
      <c r="J1524" s="21" t="s">
        <v>2342</v>
      </c>
      <c r="K1524" s="21" t="s">
        <v>750</v>
      </c>
      <c r="L1524" s="21" t="s">
        <v>2962</v>
      </c>
      <c r="M1524" s="21"/>
      <c r="N1524" s="21" t="s">
        <v>2421</v>
      </c>
      <c r="O1524" s="21" t="s">
        <v>2345</v>
      </c>
      <c r="P1524" s="21" t="s">
        <v>2963</v>
      </c>
      <c r="Q1524" s="21">
        <v>324</v>
      </c>
      <c r="R1524" s="21">
        <v>0</v>
      </c>
      <c r="S1524" s="21">
        <v>49</v>
      </c>
      <c r="T1524" s="21">
        <v>373</v>
      </c>
      <c r="U1524" s="21">
        <v>0.86860000000000004</v>
      </c>
      <c r="V1524" s="21">
        <v>0</v>
      </c>
      <c r="W1524" s="21">
        <v>0.86860000000000004</v>
      </c>
      <c r="X1524" s="21" t="s">
        <v>2342</v>
      </c>
      <c r="Y1524" s="21" t="s">
        <v>2342</v>
      </c>
      <c r="Z1524" s="21" t="s">
        <v>2342</v>
      </c>
      <c r="AA1524" s="21" t="s">
        <v>2342</v>
      </c>
      <c r="AB1524" s="21" t="s">
        <v>2342</v>
      </c>
      <c r="AC1524" s="21" t="s">
        <v>2342</v>
      </c>
      <c r="AD1524" s="21" t="s">
        <v>2342</v>
      </c>
      <c r="AE1524" s="21" t="s">
        <v>2015</v>
      </c>
      <c r="AF1524" s="21" t="s">
        <v>2015</v>
      </c>
      <c r="AG1524" s="21" t="s">
        <v>2015</v>
      </c>
      <c r="AH1524" s="21" t="s">
        <v>2015</v>
      </c>
      <c r="AI1524" s="21" t="s">
        <v>2015</v>
      </c>
      <c r="AJ1524" s="21" t="s">
        <v>2015</v>
      </c>
      <c r="AK1524" s="21" t="s">
        <v>2015</v>
      </c>
      <c r="AL1524" s="21" t="s">
        <v>4802</v>
      </c>
    </row>
    <row r="1525" spans="1:38" ht="15" customHeight="1">
      <c r="A1525" s="21">
        <v>159935</v>
      </c>
      <c r="B1525" s="21">
        <v>663580</v>
      </c>
      <c r="C1525" s="21" t="s">
        <v>44</v>
      </c>
      <c r="D1525" s="21" t="s">
        <v>2031</v>
      </c>
      <c r="E1525" s="21" t="s">
        <v>6</v>
      </c>
      <c r="F1525" s="21" t="s">
        <v>4867</v>
      </c>
      <c r="G1525" s="21" t="s">
        <v>2340</v>
      </c>
      <c r="H1525" s="21" t="s">
        <v>2341</v>
      </c>
      <c r="I1525" s="21" t="s">
        <v>2015</v>
      </c>
      <c r="J1525" s="21" t="s">
        <v>2342</v>
      </c>
      <c r="K1525" s="21" t="s">
        <v>371</v>
      </c>
      <c r="L1525" s="21" t="s">
        <v>4939</v>
      </c>
      <c r="M1525" s="21"/>
      <c r="N1525" s="21" t="s">
        <v>2393</v>
      </c>
      <c r="O1525" s="21" t="s">
        <v>2345</v>
      </c>
      <c r="P1525" s="21" t="s">
        <v>2401</v>
      </c>
      <c r="Q1525" s="21">
        <v>466</v>
      </c>
      <c r="R1525" s="21">
        <v>0</v>
      </c>
      <c r="S1525" s="21">
        <v>24</v>
      </c>
      <c r="T1525" s="21">
        <v>490</v>
      </c>
      <c r="U1525" s="21">
        <v>0.95099999999999996</v>
      </c>
      <c r="V1525" s="21">
        <v>0</v>
      </c>
      <c r="W1525" s="21">
        <v>0.95099999999999996</v>
      </c>
      <c r="X1525" s="21" t="s">
        <v>2342</v>
      </c>
      <c r="Y1525" s="21" t="s">
        <v>2342</v>
      </c>
      <c r="Z1525" s="21" t="s">
        <v>2342</v>
      </c>
      <c r="AA1525" s="21" t="s">
        <v>2342</v>
      </c>
      <c r="AB1525" s="21" t="s">
        <v>2342</v>
      </c>
      <c r="AC1525" s="21" t="s">
        <v>2342</v>
      </c>
      <c r="AD1525" s="21" t="s">
        <v>2342</v>
      </c>
      <c r="AE1525" s="21" t="s">
        <v>2015</v>
      </c>
      <c r="AF1525" s="21" t="s">
        <v>2015</v>
      </c>
      <c r="AG1525" s="21" t="s">
        <v>2015</v>
      </c>
      <c r="AH1525" s="21" t="s">
        <v>2015</v>
      </c>
      <c r="AI1525" s="21" t="s">
        <v>2015</v>
      </c>
      <c r="AJ1525" s="21" t="s">
        <v>2015</v>
      </c>
      <c r="AK1525" s="21" t="s">
        <v>2015</v>
      </c>
      <c r="AL1525" s="21" t="s">
        <v>4802</v>
      </c>
    </row>
    <row r="1526" spans="1:38" ht="15" customHeight="1">
      <c r="A1526" s="21">
        <v>159907</v>
      </c>
      <c r="B1526" s="21">
        <v>663586</v>
      </c>
      <c r="C1526" s="21" t="s">
        <v>108</v>
      </c>
      <c r="D1526" s="21" t="s">
        <v>2095</v>
      </c>
      <c r="E1526" s="21" t="s">
        <v>10</v>
      </c>
      <c r="F1526" s="21" t="s">
        <v>4864</v>
      </c>
      <c r="G1526" s="21" t="s">
        <v>2340</v>
      </c>
      <c r="H1526" s="21" t="s">
        <v>2341</v>
      </c>
      <c r="I1526" s="21" t="s">
        <v>2015</v>
      </c>
      <c r="J1526" s="21" t="s">
        <v>2342</v>
      </c>
      <c r="K1526" s="21" t="s">
        <v>357</v>
      </c>
      <c r="L1526" s="21" t="s">
        <v>2957</v>
      </c>
      <c r="M1526" s="21"/>
      <c r="N1526" s="21" t="s">
        <v>2421</v>
      </c>
      <c r="O1526" s="21" t="s">
        <v>2345</v>
      </c>
      <c r="P1526" s="21" t="s">
        <v>2958</v>
      </c>
      <c r="Q1526" s="21">
        <v>737</v>
      </c>
      <c r="R1526" s="21">
        <v>0</v>
      </c>
      <c r="S1526" s="21">
        <v>111</v>
      </c>
      <c r="T1526" s="21">
        <v>848</v>
      </c>
      <c r="U1526" s="21">
        <v>0.86909999999999998</v>
      </c>
      <c r="V1526" s="21">
        <v>0</v>
      </c>
      <c r="W1526" s="21">
        <v>0.86909999999999998</v>
      </c>
      <c r="X1526" s="21" t="s">
        <v>2015</v>
      </c>
      <c r="Y1526" s="21" t="s">
        <v>2015</v>
      </c>
      <c r="Z1526" s="21" t="s">
        <v>2015</v>
      </c>
      <c r="AA1526" s="21" t="s">
        <v>2015</v>
      </c>
      <c r="AB1526" s="21" t="s">
        <v>2015</v>
      </c>
      <c r="AC1526" s="21" t="s">
        <v>2015</v>
      </c>
      <c r="AD1526" s="21" t="s">
        <v>2015</v>
      </c>
      <c r="AE1526" s="21" t="s">
        <v>2342</v>
      </c>
      <c r="AF1526" s="21" t="s">
        <v>2342</v>
      </c>
      <c r="AG1526" s="21" t="s">
        <v>2342</v>
      </c>
      <c r="AH1526" s="21" t="s">
        <v>2015</v>
      </c>
      <c r="AI1526" s="21" t="s">
        <v>2015</v>
      </c>
      <c r="AJ1526" s="21" t="s">
        <v>2015</v>
      </c>
      <c r="AK1526" s="21" t="s">
        <v>2015</v>
      </c>
      <c r="AL1526" s="21" t="s">
        <v>4802</v>
      </c>
    </row>
    <row r="1527" spans="1:38" ht="15" customHeight="1">
      <c r="A1527" s="21">
        <v>159940</v>
      </c>
      <c r="B1527" s="21">
        <v>663587</v>
      </c>
      <c r="C1527" s="21" t="s">
        <v>149</v>
      </c>
      <c r="D1527" s="21" t="s">
        <v>2137</v>
      </c>
      <c r="E1527" s="21" t="s">
        <v>6</v>
      </c>
      <c r="F1527" s="21" t="s">
        <v>4875</v>
      </c>
      <c r="G1527" s="21" t="s">
        <v>2340</v>
      </c>
      <c r="H1527" s="21" t="s">
        <v>2341</v>
      </c>
      <c r="I1527" s="21" t="s">
        <v>2015</v>
      </c>
      <c r="J1527" s="21" t="s">
        <v>2342</v>
      </c>
      <c r="K1527" s="21" t="s">
        <v>1047</v>
      </c>
      <c r="L1527" s="21" t="s">
        <v>3382</v>
      </c>
      <c r="M1527" s="21"/>
      <c r="N1527" s="21" t="s">
        <v>3350</v>
      </c>
      <c r="O1527" s="21" t="s">
        <v>2345</v>
      </c>
      <c r="P1527" s="21" t="s">
        <v>3351</v>
      </c>
      <c r="Q1527" s="21">
        <v>13</v>
      </c>
      <c r="R1527" s="21">
        <v>5</v>
      </c>
      <c r="S1527" s="21">
        <v>559</v>
      </c>
      <c r="T1527" s="21">
        <v>577</v>
      </c>
      <c r="U1527" s="21">
        <v>2.2499999999999999E-2</v>
      </c>
      <c r="V1527" s="21">
        <v>8.6999999999999994E-3</v>
      </c>
      <c r="W1527" s="21">
        <v>3.1199999999999999E-2</v>
      </c>
      <c r="X1527" s="21" t="s">
        <v>2015</v>
      </c>
      <c r="Y1527" s="21" t="s">
        <v>2342</v>
      </c>
      <c r="Z1527" s="21" t="s">
        <v>2342</v>
      </c>
      <c r="AA1527" s="21" t="s">
        <v>2342</v>
      </c>
      <c r="AB1527" s="21" t="s">
        <v>2342</v>
      </c>
      <c r="AC1527" s="21" t="s">
        <v>2342</v>
      </c>
      <c r="AD1527" s="21" t="s">
        <v>2342</v>
      </c>
      <c r="AE1527" s="21" t="s">
        <v>2015</v>
      </c>
      <c r="AF1527" s="21" t="s">
        <v>2015</v>
      </c>
      <c r="AG1527" s="21" t="s">
        <v>2015</v>
      </c>
      <c r="AH1527" s="21" t="s">
        <v>2015</v>
      </c>
      <c r="AI1527" s="21" t="s">
        <v>2015</v>
      </c>
      <c r="AJ1527" s="21" t="s">
        <v>2015</v>
      </c>
      <c r="AK1527" s="21" t="s">
        <v>2015</v>
      </c>
      <c r="AL1527" s="21" t="s">
        <v>4803</v>
      </c>
    </row>
    <row r="1528" spans="1:38" ht="15" customHeight="1">
      <c r="A1528" s="21">
        <v>159436</v>
      </c>
      <c r="B1528" s="21">
        <v>663589</v>
      </c>
      <c r="C1528" s="21" t="s">
        <v>284</v>
      </c>
      <c r="D1528" s="21" t="s">
        <v>2273</v>
      </c>
      <c r="E1528" s="21" t="s">
        <v>13</v>
      </c>
      <c r="F1528" s="21" t="s">
        <v>4873</v>
      </c>
      <c r="G1528" s="21" t="s">
        <v>2340</v>
      </c>
      <c r="H1528" s="21" t="s">
        <v>2341</v>
      </c>
      <c r="I1528" s="21" t="s">
        <v>2015</v>
      </c>
      <c r="J1528" s="21" t="s">
        <v>2342</v>
      </c>
      <c r="K1528" s="21" t="s">
        <v>1839</v>
      </c>
      <c r="L1528" s="21" t="s">
        <v>5316</v>
      </c>
      <c r="M1528" s="21"/>
      <c r="N1528" s="21" t="s">
        <v>4417</v>
      </c>
      <c r="O1528" s="21" t="s">
        <v>2345</v>
      </c>
      <c r="P1528" s="21" t="s">
        <v>4418</v>
      </c>
      <c r="Q1528" s="21">
        <v>303</v>
      </c>
      <c r="R1528" s="21">
        <v>0</v>
      </c>
      <c r="S1528" s="21">
        <v>15</v>
      </c>
      <c r="T1528" s="21">
        <v>318</v>
      </c>
      <c r="U1528" s="21">
        <v>0.95279999999999998</v>
      </c>
      <c r="V1528" s="21">
        <v>0</v>
      </c>
      <c r="W1528" s="21">
        <v>0.95279999999999998</v>
      </c>
      <c r="X1528" s="21" t="s">
        <v>2015</v>
      </c>
      <c r="Y1528" s="21" t="s">
        <v>2015</v>
      </c>
      <c r="Z1528" s="21" t="s">
        <v>2015</v>
      </c>
      <c r="AA1528" s="21" t="s">
        <v>2015</v>
      </c>
      <c r="AB1528" s="21" t="s">
        <v>2015</v>
      </c>
      <c r="AC1528" s="21" t="s">
        <v>2015</v>
      </c>
      <c r="AD1528" s="21" t="s">
        <v>2015</v>
      </c>
      <c r="AE1528" s="21" t="s">
        <v>2015</v>
      </c>
      <c r="AF1528" s="21" t="s">
        <v>2015</v>
      </c>
      <c r="AG1528" s="21" t="s">
        <v>2015</v>
      </c>
      <c r="AH1528" s="21" t="s">
        <v>2342</v>
      </c>
      <c r="AI1528" s="21" t="s">
        <v>2342</v>
      </c>
      <c r="AJ1528" s="21" t="s">
        <v>2342</v>
      </c>
      <c r="AK1528" s="21" t="s">
        <v>2342</v>
      </c>
      <c r="AL1528" s="21" t="s">
        <v>4802</v>
      </c>
    </row>
    <row r="1529" spans="1:38" ht="15" customHeight="1">
      <c r="A1529" s="21">
        <v>159913</v>
      </c>
      <c r="B1529" s="21">
        <v>663590</v>
      </c>
      <c r="C1529" s="21" t="s">
        <v>276</v>
      </c>
      <c r="D1529" s="21" t="s">
        <v>2265</v>
      </c>
      <c r="E1529" s="21" t="s">
        <v>30</v>
      </c>
      <c r="F1529" s="21" t="s">
        <v>4873</v>
      </c>
      <c r="G1529" s="21" t="s">
        <v>2340</v>
      </c>
      <c r="H1529" s="21" t="s">
        <v>2341</v>
      </c>
      <c r="I1529" s="21" t="s">
        <v>2015</v>
      </c>
      <c r="J1529" s="21" t="s">
        <v>2342</v>
      </c>
      <c r="K1529" s="21" t="s">
        <v>1779</v>
      </c>
      <c r="L1529" s="21" t="s">
        <v>4328</v>
      </c>
      <c r="M1529" s="21"/>
      <c r="N1529" s="21" t="s">
        <v>4321</v>
      </c>
      <c r="O1529" s="21" t="s">
        <v>2345</v>
      </c>
      <c r="P1529" s="21" t="s">
        <v>4322</v>
      </c>
      <c r="Q1529" s="21">
        <v>627</v>
      </c>
      <c r="R1529" s="21">
        <v>0</v>
      </c>
      <c r="S1529" s="21">
        <v>0</v>
      </c>
      <c r="T1529" s="21">
        <v>627</v>
      </c>
      <c r="U1529" s="21">
        <v>1</v>
      </c>
      <c r="V1529" s="21">
        <v>0</v>
      </c>
      <c r="W1529" s="21">
        <v>1</v>
      </c>
      <c r="X1529" s="21" t="s">
        <v>2015</v>
      </c>
      <c r="Y1529" s="21" t="s">
        <v>2015</v>
      </c>
      <c r="Z1529" s="21" t="s">
        <v>2015</v>
      </c>
      <c r="AA1529" s="21" t="s">
        <v>2015</v>
      </c>
      <c r="AB1529" s="21" t="s">
        <v>2015</v>
      </c>
      <c r="AC1529" s="21" t="s">
        <v>2015</v>
      </c>
      <c r="AD1529" s="21" t="s">
        <v>2015</v>
      </c>
      <c r="AE1529" s="21" t="s">
        <v>2342</v>
      </c>
      <c r="AF1529" s="21" t="s">
        <v>2342</v>
      </c>
      <c r="AG1529" s="21" t="s">
        <v>2342</v>
      </c>
      <c r="AH1529" s="21" t="s">
        <v>2015</v>
      </c>
      <c r="AI1529" s="21" t="s">
        <v>2015</v>
      </c>
      <c r="AJ1529" s="21" t="s">
        <v>2015</v>
      </c>
      <c r="AK1529" s="21" t="s">
        <v>2015</v>
      </c>
      <c r="AL1529" s="21" t="s">
        <v>4802</v>
      </c>
    </row>
    <row r="1530" spans="1:38" ht="15" customHeight="1">
      <c r="A1530" s="21">
        <v>159946</v>
      </c>
      <c r="B1530" s="21">
        <v>663591</v>
      </c>
      <c r="C1530" s="21" t="s">
        <v>57</v>
      </c>
      <c r="D1530" s="21" t="s">
        <v>2044</v>
      </c>
      <c r="E1530" s="21" t="s">
        <v>10</v>
      </c>
      <c r="F1530" s="21" t="s">
        <v>4864</v>
      </c>
      <c r="G1530" s="21" t="s">
        <v>2340</v>
      </c>
      <c r="H1530" s="21" t="s">
        <v>2341</v>
      </c>
      <c r="I1530" s="21" t="s">
        <v>2015</v>
      </c>
      <c r="J1530" s="21" t="s">
        <v>2342</v>
      </c>
      <c r="K1530" s="21" t="s">
        <v>502</v>
      </c>
      <c r="L1530" s="21" t="s">
        <v>2574</v>
      </c>
      <c r="M1530" s="21"/>
      <c r="N1530" s="21" t="s">
        <v>2568</v>
      </c>
      <c r="O1530" s="21" t="s">
        <v>2345</v>
      </c>
      <c r="P1530" s="21" t="s">
        <v>2569</v>
      </c>
      <c r="Q1530" s="21">
        <v>107</v>
      </c>
      <c r="R1530" s="21">
        <v>37</v>
      </c>
      <c r="S1530" s="21">
        <v>544</v>
      </c>
      <c r="T1530" s="21">
        <v>688</v>
      </c>
      <c r="U1530" s="21">
        <v>0.1555</v>
      </c>
      <c r="V1530" s="21">
        <v>5.3800000000000001E-2</v>
      </c>
      <c r="W1530" s="21">
        <v>0.20930000000000001</v>
      </c>
      <c r="X1530" s="21" t="s">
        <v>2015</v>
      </c>
      <c r="Y1530" s="21" t="s">
        <v>2015</v>
      </c>
      <c r="Z1530" s="21" t="s">
        <v>2015</v>
      </c>
      <c r="AA1530" s="21" t="s">
        <v>2015</v>
      </c>
      <c r="AB1530" s="21" t="s">
        <v>2015</v>
      </c>
      <c r="AC1530" s="21" t="s">
        <v>2015</v>
      </c>
      <c r="AD1530" s="21" t="s">
        <v>2015</v>
      </c>
      <c r="AE1530" s="21" t="s">
        <v>2342</v>
      </c>
      <c r="AF1530" s="21" t="s">
        <v>2342</v>
      </c>
      <c r="AG1530" s="21" t="s">
        <v>2342</v>
      </c>
      <c r="AH1530" s="21" t="s">
        <v>2015</v>
      </c>
      <c r="AI1530" s="21" t="s">
        <v>2015</v>
      </c>
      <c r="AJ1530" s="21" t="s">
        <v>2015</v>
      </c>
      <c r="AK1530" s="21" t="s">
        <v>2015</v>
      </c>
      <c r="AL1530" s="21" t="s">
        <v>4803</v>
      </c>
    </row>
    <row r="1531" spans="1:38" ht="15" customHeight="1">
      <c r="A1531" s="21">
        <v>159941</v>
      </c>
      <c r="B1531" s="21">
        <v>663593</v>
      </c>
      <c r="C1531" s="21" t="s">
        <v>139</v>
      </c>
      <c r="D1531" s="21" t="s">
        <v>2127</v>
      </c>
      <c r="E1531" s="21" t="s">
        <v>6</v>
      </c>
      <c r="F1531" s="21" t="s">
        <v>4867</v>
      </c>
      <c r="G1531" s="21" t="s">
        <v>2340</v>
      </c>
      <c r="H1531" s="21" t="s">
        <v>2341</v>
      </c>
      <c r="I1531" s="21" t="s">
        <v>2015</v>
      </c>
      <c r="J1531" s="21" t="s">
        <v>2342</v>
      </c>
      <c r="K1531" s="21" t="s">
        <v>977</v>
      </c>
      <c r="L1531" s="21" t="s">
        <v>3284</v>
      </c>
      <c r="M1531" s="21"/>
      <c r="N1531" s="21" t="s">
        <v>3017</v>
      </c>
      <c r="O1531" s="21" t="s">
        <v>2345</v>
      </c>
      <c r="P1531" s="21" t="s">
        <v>3112</v>
      </c>
      <c r="Q1531" s="21">
        <v>489</v>
      </c>
      <c r="R1531" s="21">
        <v>172</v>
      </c>
      <c r="S1531" s="21">
        <v>1372</v>
      </c>
      <c r="T1531" s="21">
        <v>2033</v>
      </c>
      <c r="U1531" s="21">
        <v>0.24049999999999999</v>
      </c>
      <c r="V1531" s="21">
        <v>8.4599999999999995E-2</v>
      </c>
      <c r="W1531" s="21">
        <v>0.3251</v>
      </c>
      <c r="X1531" s="21" t="s">
        <v>2015</v>
      </c>
      <c r="Y1531" s="21" t="s">
        <v>2015</v>
      </c>
      <c r="Z1531" s="21" t="s">
        <v>2015</v>
      </c>
      <c r="AA1531" s="21" t="s">
        <v>2015</v>
      </c>
      <c r="AB1531" s="21" t="s">
        <v>2015</v>
      </c>
      <c r="AC1531" s="21" t="s">
        <v>2015</v>
      </c>
      <c r="AD1531" s="21" t="s">
        <v>2015</v>
      </c>
      <c r="AE1531" s="21" t="s">
        <v>2015</v>
      </c>
      <c r="AF1531" s="21" t="s">
        <v>2015</v>
      </c>
      <c r="AG1531" s="21" t="s">
        <v>2015</v>
      </c>
      <c r="AH1531" s="21" t="s">
        <v>2342</v>
      </c>
      <c r="AI1531" s="21" t="s">
        <v>2342</v>
      </c>
      <c r="AJ1531" s="21" t="s">
        <v>2342</v>
      </c>
      <c r="AK1531" s="21" t="s">
        <v>2342</v>
      </c>
      <c r="AL1531" s="21" t="s">
        <v>4803</v>
      </c>
    </row>
    <row r="1532" spans="1:38" ht="15" customHeight="1">
      <c r="A1532" s="21">
        <v>159976</v>
      </c>
      <c r="B1532" s="21">
        <v>663594</v>
      </c>
      <c r="C1532" s="21" t="s">
        <v>114</v>
      </c>
      <c r="D1532" s="21" t="s">
        <v>2101</v>
      </c>
      <c r="E1532" s="21" t="s">
        <v>12</v>
      </c>
      <c r="F1532" s="21" t="s">
        <v>4874</v>
      </c>
      <c r="G1532" s="21" t="s">
        <v>2340</v>
      </c>
      <c r="H1532" s="21" t="s">
        <v>2341</v>
      </c>
      <c r="I1532" s="21" t="s">
        <v>2015</v>
      </c>
      <c r="J1532" s="21" t="s">
        <v>2342</v>
      </c>
      <c r="K1532" s="21" t="s">
        <v>841</v>
      </c>
      <c r="L1532" s="21" t="s">
        <v>3069</v>
      </c>
      <c r="M1532" s="21"/>
      <c r="N1532" s="21" t="s">
        <v>2501</v>
      </c>
      <c r="O1532" s="21" t="s">
        <v>2345</v>
      </c>
      <c r="P1532" s="21" t="s">
        <v>3058</v>
      </c>
      <c r="Q1532" s="21">
        <v>850</v>
      </c>
      <c r="R1532" s="21">
        <v>0</v>
      </c>
      <c r="S1532" s="21">
        <v>177</v>
      </c>
      <c r="T1532" s="21">
        <v>1027</v>
      </c>
      <c r="U1532" s="21">
        <v>0.82769999999999999</v>
      </c>
      <c r="V1532" s="21">
        <v>0</v>
      </c>
      <c r="W1532" s="21">
        <v>0.82769999999999999</v>
      </c>
      <c r="X1532" s="21" t="s">
        <v>2015</v>
      </c>
      <c r="Y1532" s="21" t="s">
        <v>2015</v>
      </c>
      <c r="Z1532" s="21" t="s">
        <v>2015</v>
      </c>
      <c r="AA1532" s="21" t="s">
        <v>2015</v>
      </c>
      <c r="AB1532" s="21" t="s">
        <v>2015</v>
      </c>
      <c r="AC1532" s="21" t="s">
        <v>2015</v>
      </c>
      <c r="AD1532" s="21" t="s">
        <v>2015</v>
      </c>
      <c r="AE1532" s="21" t="s">
        <v>2015</v>
      </c>
      <c r="AF1532" s="21" t="s">
        <v>2015</v>
      </c>
      <c r="AG1532" s="21" t="s">
        <v>2015</v>
      </c>
      <c r="AH1532" s="21" t="s">
        <v>2342</v>
      </c>
      <c r="AI1532" s="21" t="s">
        <v>2342</v>
      </c>
      <c r="AJ1532" s="21" t="s">
        <v>2342</v>
      </c>
      <c r="AK1532" s="21" t="s">
        <v>2342</v>
      </c>
      <c r="AL1532" s="21" t="s">
        <v>4802</v>
      </c>
    </row>
    <row r="1533" spans="1:38" ht="15" customHeight="1">
      <c r="A1533" s="21">
        <v>159241</v>
      </c>
      <c r="B1533" s="21">
        <v>663599</v>
      </c>
      <c r="C1533" s="21" t="s">
        <v>49</v>
      </c>
      <c r="D1533" s="21" t="s">
        <v>2036</v>
      </c>
      <c r="E1533" s="21" t="s">
        <v>12</v>
      </c>
      <c r="F1533" s="21" t="s">
        <v>4874</v>
      </c>
      <c r="G1533" s="21" t="s">
        <v>2340</v>
      </c>
      <c r="H1533" s="21" t="s">
        <v>2341</v>
      </c>
      <c r="I1533" s="21" t="s">
        <v>2015</v>
      </c>
      <c r="J1533" s="21" t="s">
        <v>2342</v>
      </c>
      <c r="K1533" s="21" t="s">
        <v>471</v>
      </c>
      <c r="L1533" s="21" t="s">
        <v>4955</v>
      </c>
      <c r="M1533" s="21"/>
      <c r="N1533" s="21" t="s">
        <v>2490</v>
      </c>
      <c r="O1533" s="21" t="s">
        <v>2345</v>
      </c>
      <c r="P1533" s="21" t="s">
        <v>2491</v>
      </c>
      <c r="Q1533" s="21">
        <v>1</v>
      </c>
      <c r="R1533" s="21">
        <v>0</v>
      </c>
      <c r="S1533" s="21">
        <v>0</v>
      </c>
      <c r="T1533" s="21">
        <v>1</v>
      </c>
      <c r="U1533" s="21">
        <v>1</v>
      </c>
      <c r="V1533" s="21">
        <v>0</v>
      </c>
      <c r="W1533" s="21">
        <v>1</v>
      </c>
      <c r="X1533" s="21" t="s">
        <v>2015</v>
      </c>
      <c r="Y1533" s="21" t="s">
        <v>2015</v>
      </c>
      <c r="Z1533" s="21" t="s">
        <v>2015</v>
      </c>
      <c r="AA1533" s="21" t="s">
        <v>2015</v>
      </c>
      <c r="AB1533" s="21" t="s">
        <v>2015</v>
      </c>
      <c r="AC1533" s="21" t="s">
        <v>2015</v>
      </c>
      <c r="AD1533" s="21" t="s">
        <v>2015</v>
      </c>
      <c r="AE1533" s="21" t="s">
        <v>2015</v>
      </c>
      <c r="AF1533" s="21" t="s">
        <v>2015</v>
      </c>
      <c r="AG1533" s="21" t="s">
        <v>2015</v>
      </c>
      <c r="AH1533" s="21" t="s">
        <v>2015</v>
      </c>
      <c r="AI1533" s="21" t="s">
        <v>2015</v>
      </c>
      <c r="AJ1533" s="21" t="s">
        <v>2015</v>
      </c>
      <c r="AK1533" s="21" t="s">
        <v>2342</v>
      </c>
      <c r="AL1533" s="21" t="s">
        <v>4803</v>
      </c>
    </row>
    <row r="1534" spans="1:38" ht="15" customHeight="1">
      <c r="A1534" s="21">
        <v>159888</v>
      </c>
      <c r="B1534" s="21">
        <v>663600</v>
      </c>
      <c r="C1534" s="21" t="s">
        <v>277</v>
      </c>
      <c r="D1534" s="21" t="s">
        <v>2266</v>
      </c>
      <c r="E1534" s="21" t="s">
        <v>12</v>
      </c>
      <c r="F1534" s="21" t="s">
        <v>4863</v>
      </c>
      <c r="G1534" s="21" t="s">
        <v>2340</v>
      </c>
      <c r="H1534" s="21" t="s">
        <v>2341</v>
      </c>
      <c r="I1534" s="21" t="s">
        <v>2015</v>
      </c>
      <c r="J1534" s="21" t="s">
        <v>2342</v>
      </c>
      <c r="K1534" s="21" t="s">
        <v>1796</v>
      </c>
      <c r="L1534" s="21" t="s">
        <v>4353</v>
      </c>
      <c r="M1534" s="21"/>
      <c r="N1534" s="21" t="s">
        <v>2501</v>
      </c>
      <c r="O1534" s="21" t="s">
        <v>2345</v>
      </c>
      <c r="P1534" s="21" t="s">
        <v>3058</v>
      </c>
      <c r="Q1534" s="21">
        <v>434</v>
      </c>
      <c r="R1534" s="21">
        <v>0</v>
      </c>
      <c r="S1534" s="21">
        <v>19</v>
      </c>
      <c r="T1534" s="21">
        <v>453</v>
      </c>
      <c r="U1534" s="21">
        <v>0.95809999999999995</v>
      </c>
      <c r="V1534" s="21">
        <v>0</v>
      </c>
      <c r="W1534" s="21">
        <v>0.95809999999999995</v>
      </c>
      <c r="X1534" s="21" t="s">
        <v>2342</v>
      </c>
      <c r="Y1534" s="21" t="s">
        <v>2342</v>
      </c>
      <c r="Z1534" s="21" t="s">
        <v>2342</v>
      </c>
      <c r="AA1534" s="21" t="s">
        <v>2342</v>
      </c>
      <c r="AB1534" s="21" t="s">
        <v>2342</v>
      </c>
      <c r="AC1534" s="21" t="s">
        <v>2342</v>
      </c>
      <c r="AD1534" s="21" t="s">
        <v>2342</v>
      </c>
      <c r="AE1534" s="21" t="s">
        <v>2015</v>
      </c>
      <c r="AF1534" s="21" t="s">
        <v>2015</v>
      </c>
      <c r="AG1534" s="21" t="s">
        <v>2015</v>
      </c>
      <c r="AH1534" s="21" t="s">
        <v>2015</v>
      </c>
      <c r="AI1534" s="21" t="s">
        <v>2015</v>
      </c>
      <c r="AJ1534" s="21" t="s">
        <v>2015</v>
      </c>
      <c r="AK1534" s="21" t="s">
        <v>2015</v>
      </c>
      <c r="AL1534" s="21" t="s">
        <v>4802</v>
      </c>
    </row>
    <row r="1535" spans="1:38" ht="15" customHeight="1">
      <c r="A1535" s="21">
        <v>159297</v>
      </c>
      <c r="B1535" s="21">
        <v>663603</v>
      </c>
      <c r="C1535" s="21" t="s">
        <v>42</v>
      </c>
      <c r="D1535" s="21" t="s">
        <v>2029</v>
      </c>
      <c r="E1535" s="21" t="s">
        <v>4</v>
      </c>
      <c r="F1535" s="21" t="s">
        <v>4866</v>
      </c>
      <c r="G1535" s="21" t="s">
        <v>2340</v>
      </c>
      <c r="H1535" s="21" t="s">
        <v>2341</v>
      </c>
      <c r="I1535" s="21" t="s">
        <v>2015</v>
      </c>
      <c r="J1535" s="21" t="s">
        <v>2342</v>
      </c>
      <c r="K1535" s="21" t="s">
        <v>342</v>
      </c>
      <c r="L1535" s="21" t="s">
        <v>4935</v>
      </c>
      <c r="M1535" s="21"/>
      <c r="N1535" s="21" t="s">
        <v>2370</v>
      </c>
      <c r="O1535" s="21" t="s">
        <v>2345</v>
      </c>
      <c r="P1535" s="21" t="s">
        <v>2371</v>
      </c>
      <c r="Q1535" s="21">
        <v>143</v>
      </c>
      <c r="R1535" s="21">
        <v>36</v>
      </c>
      <c r="S1535" s="21">
        <v>413</v>
      </c>
      <c r="T1535" s="21">
        <v>592</v>
      </c>
      <c r="U1535" s="21">
        <v>0.24160000000000001</v>
      </c>
      <c r="V1535" s="21">
        <v>6.08E-2</v>
      </c>
      <c r="W1535" s="21">
        <v>0.3024</v>
      </c>
      <c r="X1535" s="21" t="s">
        <v>2015</v>
      </c>
      <c r="Y1535" s="21" t="s">
        <v>2015</v>
      </c>
      <c r="Z1535" s="21" t="s">
        <v>2015</v>
      </c>
      <c r="AA1535" s="21" t="s">
        <v>2015</v>
      </c>
      <c r="AB1535" s="21" t="s">
        <v>2015</v>
      </c>
      <c r="AC1535" s="21" t="s">
        <v>2015</v>
      </c>
      <c r="AD1535" s="21" t="s">
        <v>2015</v>
      </c>
      <c r="AE1535" s="21" t="s">
        <v>2342</v>
      </c>
      <c r="AF1535" s="21" t="s">
        <v>2342</v>
      </c>
      <c r="AG1535" s="21" t="s">
        <v>2342</v>
      </c>
      <c r="AH1535" s="21" t="s">
        <v>2015</v>
      </c>
      <c r="AI1535" s="21" t="s">
        <v>2015</v>
      </c>
      <c r="AJ1535" s="21" t="s">
        <v>2015</v>
      </c>
      <c r="AK1535" s="21" t="s">
        <v>2015</v>
      </c>
      <c r="AL1535" s="21" t="s">
        <v>4803</v>
      </c>
    </row>
    <row r="1536" spans="1:38" ht="15" customHeight="1">
      <c r="A1536" s="21">
        <v>159330</v>
      </c>
      <c r="B1536" s="21">
        <v>663619</v>
      </c>
      <c r="C1536" s="21" t="s">
        <v>319</v>
      </c>
      <c r="D1536" s="21" t="s">
        <v>2308</v>
      </c>
      <c r="E1536" s="21" t="s">
        <v>31</v>
      </c>
      <c r="F1536" s="21" t="s">
        <v>4874</v>
      </c>
      <c r="G1536" s="21" t="s">
        <v>2340</v>
      </c>
      <c r="H1536" s="21" t="s">
        <v>2341</v>
      </c>
      <c r="I1536" s="21" t="s">
        <v>2015</v>
      </c>
      <c r="J1536" s="21" t="s">
        <v>2342</v>
      </c>
      <c r="K1536" s="21" t="s">
        <v>2008</v>
      </c>
      <c r="L1536" s="21" t="s">
        <v>4641</v>
      </c>
      <c r="M1536" s="21"/>
      <c r="N1536" s="21" t="s">
        <v>4633</v>
      </c>
      <c r="O1536" s="21" t="s">
        <v>2345</v>
      </c>
      <c r="P1536" s="21" t="s">
        <v>4634</v>
      </c>
      <c r="Q1536" s="21">
        <v>171</v>
      </c>
      <c r="R1536" s="21">
        <v>40</v>
      </c>
      <c r="S1536" s="21">
        <v>366</v>
      </c>
      <c r="T1536" s="21">
        <v>577</v>
      </c>
      <c r="U1536" s="21">
        <v>0.2964</v>
      </c>
      <c r="V1536" s="21">
        <v>6.93E-2</v>
      </c>
      <c r="W1536" s="21">
        <v>0.36570000000000003</v>
      </c>
      <c r="X1536" s="21" t="s">
        <v>2015</v>
      </c>
      <c r="Y1536" s="21" t="s">
        <v>2015</v>
      </c>
      <c r="Z1536" s="21" t="s">
        <v>2015</v>
      </c>
      <c r="AA1536" s="21" t="s">
        <v>2015</v>
      </c>
      <c r="AB1536" s="21" t="s">
        <v>2015</v>
      </c>
      <c r="AC1536" s="21" t="s">
        <v>2015</v>
      </c>
      <c r="AD1536" s="21" t="s">
        <v>2015</v>
      </c>
      <c r="AE1536" s="21" t="s">
        <v>2342</v>
      </c>
      <c r="AF1536" s="21" t="s">
        <v>2342</v>
      </c>
      <c r="AG1536" s="21" t="s">
        <v>2342</v>
      </c>
      <c r="AH1536" s="21" t="s">
        <v>2015</v>
      </c>
      <c r="AI1536" s="21" t="s">
        <v>2015</v>
      </c>
      <c r="AJ1536" s="21" t="s">
        <v>2015</v>
      </c>
      <c r="AK1536" s="21" t="s">
        <v>2015</v>
      </c>
      <c r="AL1536" s="21" t="s">
        <v>4803</v>
      </c>
    </row>
    <row r="1537" spans="1:38" ht="15" customHeight="1">
      <c r="A1537" s="21">
        <v>159330</v>
      </c>
      <c r="B1537" s="21">
        <v>663620</v>
      </c>
      <c r="C1537" s="21" t="s">
        <v>319</v>
      </c>
      <c r="D1537" s="21" t="s">
        <v>2308</v>
      </c>
      <c r="E1537" s="21" t="s">
        <v>31</v>
      </c>
      <c r="F1537" s="21" t="s">
        <v>4874</v>
      </c>
      <c r="G1537" s="21" t="s">
        <v>2340</v>
      </c>
      <c r="H1537" s="21" t="s">
        <v>2341</v>
      </c>
      <c r="I1537" s="21" t="s">
        <v>2015</v>
      </c>
      <c r="J1537" s="21" t="s">
        <v>2342</v>
      </c>
      <c r="K1537" s="21" t="s">
        <v>2010</v>
      </c>
      <c r="L1537" s="21" t="s">
        <v>4642</v>
      </c>
      <c r="M1537" s="21"/>
      <c r="N1537" s="21" t="s">
        <v>4633</v>
      </c>
      <c r="O1537" s="21" t="s">
        <v>2345</v>
      </c>
      <c r="P1537" s="21" t="s">
        <v>4634</v>
      </c>
      <c r="Q1537" s="21">
        <v>133</v>
      </c>
      <c r="R1537" s="21">
        <v>0</v>
      </c>
      <c r="S1537" s="21">
        <v>34</v>
      </c>
      <c r="T1537" s="21">
        <v>167</v>
      </c>
      <c r="U1537" s="21">
        <v>0.7964</v>
      </c>
      <c r="V1537" s="21">
        <v>0</v>
      </c>
      <c r="W1537" s="21">
        <v>0.7964</v>
      </c>
      <c r="X1537" s="21" t="s">
        <v>2015</v>
      </c>
      <c r="Y1537" s="21" t="s">
        <v>2015</v>
      </c>
      <c r="Z1537" s="21" t="s">
        <v>2015</v>
      </c>
      <c r="AA1537" s="21" t="s">
        <v>2015</v>
      </c>
      <c r="AB1537" s="21" t="s">
        <v>2015</v>
      </c>
      <c r="AC1537" s="21" t="s">
        <v>2015</v>
      </c>
      <c r="AD1537" s="21" t="s">
        <v>2015</v>
      </c>
      <c r="AE1537" s="21" t="s">
        <v>2015</v>
      </c>
      <c r="AF1537" s="21" t="s">
        <v>2015</v>
      </c>
      <c r="AG1537" s="21" t="s">
        <v>2015</v>
      </c>
      <c r="AH1537" s="21" t="s">
        <v>2342</v>
      </c>
      <c r="AI1537" s="21" t="s">
        <v>2342</v>
      </c>
      <c r="AJ1537" s="21" t="s">
        <v>2342</v>
      </c>
      <c r="AK1537" s="21" t="s">
        <v>2342</v>
      </c>
      <c r="AL1537" s="21" t="s">
        <v>4802</v>
      </c>
    </row>
    <row r="1538" spans="1:38" ht="15" customHeight="1">
      <c r="A1538" s="21">
        <v>159208</v>
      </c>
      <c r="B1538" s="21">
        <v>663622</v>
      </c>
      <c r="C1538" s="21" t="s">
        <v>167</v>
      </c>
      <c r="D1538" s="21" t="s">
        <v>2155</v>
      </c>
      <c r="E1538" s="21" t="s">
        <v>8</v>
      </c>
      <c r="F1538" s="21" t="s">
        <v>4865</v>
      </c>
      <c r="G1538" s="21" t="s">
        <v>2340</v>
      </c>
      <c r="H1538" s="21" t="s">
        <v>2341</v>
      </c>
      <c r="I1538" s="21" t="s">
        <v>2015</v>
      </c>
      <c r="J1538" s="21" t="s">
        <v>2342</v>
      </c>
      <c r="K1538" s="21" t="s">
        <v>1121</v>
      </c>
      <c r="L1538" s="21" t="s">
        <v>3469</v>
      </c>
      <c r="M1538" s="21"/>
      <c r="N1538" s="21" t="s">
        <v>8</v>
      </c>
      <c r="O1538" s="21" t="s">
        <v>2345</v>
      </c>
      <c r="P1538" s="21" t="s">
        <v>2389</v>
      </c>
      <c r="Q1538" s="21">
        <v>157</v>
      </c>
      <c r="R1538" s="21">
        <v>52</v>
      </c>
      <c r="S1538" s="21">
        <v>417</v>
      </c>
      <c r="T1538" s="21">
        <v>626</v>
      </c>
      <c r="U1538" s="21">
        <v>0.25080000000000002</v>
      </c>
      <c r="V1538" s="21">
        <v>8.3099999999999993E-2</v>
      </c>
      <c r="W1538" s="21">
        <v>0.33389999999999997</v>
      </c>
      <c r="X1538" s="21" t="s">
        <v>2015</v>
      </c>
      <c r="Y1538" s="21" t="s">
        <v>2342</v>
      </c>
      <c r="Z1538" s="21" t="s">
        <v>2342</v>
      </c>
      <c r="AA1538" s="21" t="s">
        <v>2342</v>
      </c>
      <c r="AB1538" s="21" t="s">
        <v>2342</v>
      </c>
      <c r="AC1538" s="21" t="s">
        <v>2342</v>
      </c>
      <c r="AD1538" s="21" t="s">
        <v>2342</v>
      </c>
      <c r="AE1538" s="21" t="s">
        <v>2342</v>
      </c>
      <c r="AF1538" s="21" t="s">
        <v>2342</v>
      </c>
      <c r="AG1538" s="21" t="s">
        <v>2342</v>
      </c>
      <c r="AH1538" s="21" t="s">
        <v>2342</v>
      </c>
      <c r="AI1538" s="21" t="s">
        <v>2342</v>
      </c>
      <c r="AJ1538" s="21" t="s">
        <v>2342</v>
      </c>
      <c r="AK1538" s="21" t="s">
        <v>2342</v>
      </c>
      <c r="AL1538" s="21" t="s">
        <v>4803</v>
      </c>
    </row>
    <row r="1539" spans="1:38" ht="15" customHeight="1">
      <c r="A1539" s="21">
        <v>159938</v>
      </c>
      <c r="B1539" s="21">
        <v>663637</v>
      </c>
      <c r="C1539" s="21" t="s">
        <v>133</v>
      </c>
      <c r="D1539" s="21" t="s">
        <v>2121</v>
      </c>
      <c r="E1539" s="21" t="s">
        <v>6</v>
      </c>
      <c r="F1539" s="21" t="s">
        <v>4867</v>
      </c>
      <c r="G1539" s="21" t="s">
        <v>2340</v>
      </c>
      <c r="H1539" s="21" t="s">
        <v>2341</v>
      </c>
      <c r="I1539" s="21" t="s">
        <v>2015</v>
      </c>
      <c r="J1539" s="21" t="s">
        <v>2342</v>
      </c>
      <c r="K1539" s="21" t="s">
        <v>918</v>
      </c>
      <c r="L1539" s="21" t="s">
        <v>3216</v>
      </c>
      <c r="M1539" s="21"/>
      <c r="N1539" s="21" t="s">
        <v>3202</v>
      </c>
      <c r="O1539" s="21" t="s">
        <v>2345</v>
      </c>
      <c r="P1539" s="21" t="s">
        <v>3203</v>
      </c>
      <c r="Q1539" s="21">
        <v>28</v>
      </c>
      <c r="R1539" s="21">
        <v>4</v>
      </c>
      <c r="S1539" s="21">
        <v>532</v>
      </c>
      <c r="T1539" s="21">
        <v>564</v>
      </c>
      <c r="U1539" s="21">
        <v>4.9599999999999998E-2</v>
      </c>
      <c r="V1539" s="21">
        <v>7.1000000000000004E-3</v>
      </c>
      <c r="W1539" s="21">
        <v>5.67E-2</v>
      </c>
      <c r="X1539" s="21" t="s">
        <v>2015</v>
      </c>
      <c r="Y1539" s="21" t="s">
        <v>2342</v>
      </c>
      <c r="Z1539" s="21" t="s">
        <v>2342</v>
      </c>
      <c r="AA1539" s="21" t="s">
        <v>2342</v>
      </c>
      <c r="AB1539" s="21" t="s">
        <v>2342</v>
      </c>
      <c r="AC1539" s="21" t="s">
        <v>2342</v>
      </c>
      <c r="AD1539" s="21" t="s">
        <v>2342</v>
      </c>
      <c r="AE1539" s="21" t="s">
        <v>2015</v>
      </c>
      <c r="AF1539" s="21" t="s">
        <v>2015</v>
      </c>
      <c r="AG1539" s="21" t="s">
        <v>2015</v>
      </c>
      <c r="AH1539" s="21" t="s">
        <v>2015</v>
      </c>
      <c r="AI1539" s="21" t="s">
        <v>2015</v>
      </c>
      <c r="AJ1539" s="21" t="s">
        <v>2015</v>
      </c>
      <c r="AK1539" s="21" t="s">
        <v>2015</v>
      </c>
      <c r="AL1539" s="21" t="s">
        <v>4803</v>
      </c>
    </row>
    <row r="1540" spans="1:38" ht="15" customHeight="1">
      <c r="A1540" s="21">
        <v>159928</v>
      </c>
      <c r="B1540" s="21">
        <v>663658</v>
      </c>
      <c r="C1540" s="21" t="s">
        <v>127</v>
      </c>
      <c r="D1540" s="21" t="s">
        <v>2115</v>
      </c>
      <c r="E1540" s="21" t="s">
        <v>6</v>
      </c>
      <c r="F1540" s="21" t="s">
        <v>4883</v>
      </c>
      <c r="G1540" s="21" t="s">
        <v>2340</v>
      </c>
      <c r="H1540" s="21" t="s">
        <v>2341</v>
      </c>
      <c r="I1540" s="21" t="s">
        <v>2015</v>
      </c>
      <c r="J1540" s="21" t="s">
        <v>2342</v>
      </c>
      <c r="K1540" s="21" t="s">
        <v>894</v>
      </c>
      <c r="L1540" s="21" t="s">
        <v>3159</v>
      </c>
      <c r="M1540" s="21"/>
      <c r="N1540" s="21" t="s">
        <v>3137</v>
      </c>
      <c r="O1540" s="21" t="s">
        <v>2345</v>
      </c>
      <c r="P1540" s="21" t="s">
        <v>3146</v>
      </c>
      <c r="Q1540" s="21">
        <v>152</v>
      </c>
      <c r="R1540" s="21">
        <v>0</v>
      </c>
      <c r="S1540" s="21">
        <v>139</v>
      </c>
      <c r="T1540" s="21">
        <v>291</v>
      </c>
      <c r="U1540" s="21">
        <v>0.52229999999999999</v>
      </c>
      <c r="V1540" s="21">
        <v>0</v>
      </c>
      <c r="W1540" s="21">
        <v>0.52229999999999999</v>
      </c>
      <c r="X1540" s="21" t="s">
        <v>2015</v>
      </c>
      <c r="Y1540" s="21" t="s">
        <v>2015</v>
      </c>
      <c r="Z1540" s="21" t="s">
        <v>2015</v>
      </c>
      <c r="AA1540" s="21" t="s">
        <v>2015</v>
      </c>
      <c r="AB1540" s="21" t="s">
        <v>2015</v>
      </c>
      <c r="AC1540" s="21" t="s">
        <v>2015</v>
      </c>
      <c r="AD1540" s="21" t="s">
        <v>2015</v>
      </c>
      <c r="AE1540" s="21" t="s">
        <v>2015</v>
      </c>
      <c r="AF1540" s="21" t="s">
        <v>2015</v>
      </c>
      <c r="AG1540" s="21" t="s">
        <v>2015</v>
      </c>
      <c r="AH1540" s="21" t="s">
        <v>2342</v>
      </c>
      <c r="AI1540" s="21" t="s">
        <v>2342</v>
      </c>
      <c r="AJ1540" s="21" t="s">
        <v>2342</v>
      </c>
      <c r="AK1540" s="21" t="s">
        <v>2342</v>
      </c>
      <c r="AL1540" s="21" t="s">
        <v>4802</v>
      </c>
    </row>
    <row r="1541" spans="1:38" ht="15" customHeight="1">
      <c r="A1541" s="21">
        <v>159900</v>
      </c>
      <c r="B1541" s="21">
        <v>663716</v>
      </c>
      <c r="C1541" s="21" t="s">
        <v>266</v>
      </c>
      <c r="D1541" s="21" t="s">
        <v>2254</v>
      </c>
      <c r="E1541" s="21" t="s">
        <v>8</v>
      </c>
      <c r="F1541" s="21" t="s">
        <v>4865</v>
      </c>
      <c r="G1541" s="21" t="s">
        <v>2340</v>
      </c>
      <c r="H1541" s="21" t="s">
        <v>2341</v>
      </c>
      <c r="I1541" s="21" t="s">
        <v>2015</v>
      </c>
      <c r="J1541" s="21" t="s">
        <v>2342</v>
      </c>
      <c r="K1541" s="21" t="s">
        <v>1725</v>
      </c>
      <c r="L1541" s="21" t="s">
        <v>5272</v>
      </c>
      <c r="M1541" s="21"/>
      <c r="N1541" s="21" t="s">
        <v>8</v>
      </c>
      <c r="O1541" s="21" t="s">
        <v>2345</v>
      </c>
      <c r="P1541" s="21" t="s">
        <v>4192</v>
      </c>
      <c r="Q1541" s="21">
        <v>242</v>
      </c>
      <c r="R1541" s="21">
        <v>0</v>
      </c>
      <c r="S1541" s="21">
        <v>61</v>
      </c>
      <c r="T1541" s="21">
        <v>303</v>
      </c>
      <c r="U1541" s="21">
        <v>0.79869999999999997</v>
      </c>
      <c r="V1541" s="21">
        <v>0</v>
      </c>
      <c r="W1541" s="21">
        <v>0.79869999999999997</v>
      </c>
      <c r="X1541" s="21" t="s">
        <v>2015</v>
      </c>
      <c r="Y1541" s="21" t="s">
        <v>2342</v>
      </c>
      <c r="Z1541" s="21" t="s">
        <v>2342</v>
      </c>
      <c r="AA1541" s="21" t="s">
        <v>2342</v>
      </c>
      <c r="AB1541" s="21" t="s">
        <v>2342</v>
      </c>
      <c r="AC1541" s="21" t="s">
        <v>2342</v>
      </c>
      <c r="AD1541" s="21" t="s">
        <v>2342</v>
      </c>
      <c r="AE1541" s="21" t="s">
        <v>2015</v>
      </c>
      <c r="AF1541" s="21" t="s">
        <v>2015</v>
      </c>
      <c r="AG1541" s="21" t="s">
        <v>2015</v>
      </c>
      <c r="AH1541" s="21" t="s">
        <v>2015</v>
      </c>
      <c r="AI1541" s="21" t="s">
        <v>2015</v>
      </c>
      <c r="AJ1541" s="21" t="s">
        <v>2015</v>
      </c>
      <c r="AK1541" s="21" t="s">
        <v>2015</v>
      </c>
      <c r="AL1541" s="21" t="s">
        <v>4802</v>
      </c>
    </row>
    <row r="1542" spans="1:38" ht="15" customHeight="1">
      <c r="A1542" s="21">
        <v>159922</v>
      </c>
      <c r="B1542" s="21">
        <v>663728</v>
      </c>
      <c r="C1542" s="21" t="s">
        <v>110</v>
      </c>
      <c r="D1542" s="21" t="s">
        <v>2097</v>
      </c>
      <c r="E1542" s="21" t="s">
        <v>6</v>
      </c>
      <c r="F1542" s="21" t="s">
        <v>4871</v>
      </c>
      <c r="G1542" s="21" t="s">
        <v>2340</v>
      </c>
      <c r="H1542" s="21" t="s">
        <v>2341</v>
      </c>
      <c r="I1542" s="21" t="s">
        <v>2015</v>
      </c>
      <c r="J1542" s="21" t="s">
        <v>2342</v>
      </c>
      <c r="K1542" s="21" t="s">
        <v>780</v>
      </c>
      <c r="L1542" s="21" t="s">
        <v>5029</v>
      </c>
      <c r="M1542" s="21"/>
      <c r="N1542" s="21" t="s">
        <v>2988</v>
      </c>
      <c r="O1542" s="21" t="s">
        <v>2345</v>
      </c>
      <c r="P1542" s="21" t="s">
        <v>2989</v>
      </c>
      <c r="Q1542" s="21">
        <v>317</v>
      </c>
      <c r="R1542" s="21">
        <v>0</v>
      </c>
      <c r="S1542" s="21">
        <v>135</v>
      </c>
      <c r="T1542" s="21">
        <v>452</v>
      </c>
      <c r="U1542" s="21">
        <v>0.70130000000000003</v>
      </c>
      <c r="V1542" s="21">
        <v>0</v>
      </c>
      <c r="W1542" s="21">
        <v>0.70130000000000003</v>
      </c>
      <c r="X1542" s="21" t="s">
        <v>2342</v>
      </c>
      <c r="Y1542" s="21" t="s">
        <v>2342</v>
      </c>
      <c r="Z1542" s="21" t="s">
        <v>2342</v>
      </c>
      <c r="AA1542" s="21" t="s">
        <v>2342</v>
      </c>
      <c r="AB1542" s="21" t="s">
        <v>2342</v>
      </c>
      <c r="AC1542" s="21" t="s">
        <v>2342</v>
      </c>
      <c r="AD1542" s="21" t="s">
        <v>2342</v>
      </c>
      <c r="AE1542" s="21" t="s">
        <v>2015</v>
      </c>
      <c r="AF1542" s="21" t="s">
        <v>2015</v>
      </c>
      <c r="AG1542" s="21" t="s">
        <v>2015</v>
      </c>
      <c r="AH1542" s="21" t="s">
        <v>2015</v>
      </c>
      <c r="AI1542" s="21" t="s">
        <v>2015</v>
      </c>
      <c r="AJ1542" s="21" t="s">
        <v>2015</v>
      </c>
      <c r="AK1542" s="21" t="s">
        <v>2015</v>
      </c>
      <c r="AL1542" s="21" t="s">
        <v>4802</v>
      </c>
    </row>
    <row r="1543" spans="1:38" ht="15" customHeight="1">
      <c r="A1543" s="21">
        <v>159249</v>
      </c>
      <c r="B1543" s="21">
        <v>663731</v>
      </c>
      <c r="C1543" s="21" t="s">
        <v>212</v>
      </c>
      <c r="D1543" s="21" t="s">
        <v>2200</v>
      </c>
      <c r="E1543" s="21" t="s">
        <v>34</v>
      </c>
      <c r="F1543" s="21" t="s">
        <v>4873</v>
      </c>
      <c r="G1543" s="21" t="s">
        <v>2340</v>
      </c>
      <c r="H1543" s="21" t="s">
        <v>2341</v>
      </c>
      <c r="I1543" s="21" t="s">
        <v>2015</v>
      </c>
      <c r="J1543" s="21" t="s">
        <v>2342</v>
      </c>
      <c r="K1543" s="21" t="s">
        <v>1351</v>
      </c>
      <c r="L1543" s="21" t="s">
        <v>3757</v>
      </c>
      <c r="M1543" s="21"/>
      <c r="N1543" s="21" t="s">
        <v>3751</v>
      </c>
      <c r="O1543" s="21" t="s">
        <v>2345</v>
      </c>
      <c r="P1543" s="21" t="s">
        <v>3752</v>
      </c>
      <c r="Q1543" s="21">
        <v>604</v>
      </c>
      <c r="R1543" s="21">
        <v>0</v>
      </c>
      <c r="S1543" s="21">
        <v>10</v>
      </c>
      <c r="T1543" s="21">
        <v>614</v>
      </c>
      <c r="U1543" s="21">
        <v>0.98370000000000002</v>
      </c>
      <c r="V1543" s="21">
        <v>0</v>
      </c>
      <c r="W1543" s="21">
        <v>0.98370000000000002</v>
      </c>
      <c r="X1543" s="21" t="s">
        <v>2015</v>
      </c>
      <c r="Y1543" s="21" t="s">
        <v>2342</v>
      </c>
      <c r="Z1543" s="21" t="s">
        <v>2342</v>
      </c>
      <c r="AA1543" s="21" t="s">
        <v>2342</v>
      </c>
      <c r="AB1543" s="21" t="s">
        <v>2342</v>
      </c>
      <c r="AC1543" s="21" t="s">
        <v>2342</v>
      </c>
      <c r="AD1543" s="21" t="s">
        <v>2342</v>
      </c>
      <c r="AE1543" s="21" t="s">
        <v>2342</v>
      </c>
      <c r="AF1543" s="21" t="s">
        <v>2015</v>
      </c>
      <c r="AG1543" s="21" t="s">
        <v>2015</v>
      </c>
      <c r="AH1543" s="21" t="s">
        <v>2015</v>
      </c>
      <c r="AI1543" s="21" t="s">
        <v>2015</v>
      </c>
      <c r="AJ1543" s="21" t="s">
        <v>2015</v>
      </c>
      <c r="AK1543" s="21" t="s">
        <v>2015</v>
      </c>
      <c r="AL1543" s="21" t="s">
        <v>4802</v>
      </c>
    </row>
    <row r="1544" spans="1:38" ht="15" customHeight="1">
      <c r="A1544" s="21">
        <v>160060</v>
      </c>
      <c r="B1544" s="21">
        <v>663735</v>
      </c>
      <c r="C1544" s="21" t="s">
        <v>66</v>
      </c>
      <c r="D1544" s="21" t="s">
        <v>2053</v>
      </c>
      <c r="E1544" s="21" t="s">
        <v>1</v>
      </c>
      <c r="F1544" s="21" t="s">
        <v>4864</v>
      </c>
      <c r="G1544" s="21" t="s">
        <v>2340</v>
      </c>
      <c r="H1544" s="21" t="s">
        <v>2341</v>
      </c>
      <c r="I1544" s="21" t="s">
        <v>2015</v>
      </c>
      <c r="J1544" s="21" t="s">
        <v>2342</v>
      </c>
      <c r="K1544" s="21" t="s">
        <v>371</v>
      </c>
      <c r="L1544" s="21" t="s">
        <v>5404</v>
      </c>
      <c r="M1544" s="21"/>
      <c r="N1544" s="21" t="s">
        <v>2627</v>
      </c>
      <c r="O1544" s="21" t="s">
        <v>2345</v>
      </c>
      <c r="P1544" s="21" t="s">
        <v>2628</v>
      </c>
      <c r="Q1544" s="21">
        <v>316</v>
      </c>
      <c r="R1544" s="21">
        <v>0</v>
      </c>
      <c r="S1544" s="21">
        <v>0</v>
      </c>
      <c r="T1544" s="21">
        <v>316</v>
      </c>
      <c r="U1544" s="21">
        <v>1</v>
      </c>
      <c r="V1544" s="21">
        <v>0</v>
      </c>
      <c r="W1544" s="21">
        <v>1</v>
      </c>
      <c r="X1544" s="21" t="s">
        <v>2015</v>
      </c>
      <c r="Y1544" s="21" t="s">
        <v>2342</v>
      </c>
      <c r="Z1544" s="21" t="s">
        <v>2342</v>
      </c>
      <c r="AA1544" s="21" t="s">
        <v>2342</v>
      </c>
      <c r="AB1544" s="21" t="s">
        <v>2342</v>
      </c>
      <c r="AC1544" s="21" t="s">
        <v>2342</v>
      </c>
      <c r="AD1544" s="21" t="s">
        <v>2342</v>
      </c>
      <c r="AE1544" s="21" t="s">
        <v>2342</v>
      </c>
      <c r="AF1544" s="21" t="s">
        <v>2015</v>
      </c>
      <c r="AG1544" s="21" t="s">
        <v>2015</v>
      </c>
      <c r="AH1544" s="21" t="s">
        <v>2015</v>
      </c>
      <c r="AI1544" s="21" t="s">
        <v>2015</v>
      </c>
      <c r="AJ1544" s="21" t="s">
        <v>2015</v>
      </c>
      <c r="AK1544" s="21" t="s">
        <v>2015</v>
      </c>
      <c r="AL1544" s="21" t="s">
        <v>4802</v>
      </c>
    </row>
    <row r="1545" spans="1:38" ht="15" customHeight="1">
      <c r="A1545" s="21">
        <v>159249</v>
      </c>
      <c r="B1545" s="21">
        <v>663737</v>
      </c>
      <c r="C1545" s="21" t="s">
        <v>212</v>
      </c>
      <c r="D1545" s="21" t="s">
        <v>2200</v>
      </c>
      <c r="E1545" s="21" t="s">
        <v>34</v>
      </c>
      <c r="F1545" s="21" t="s">
        <v>4873</v>
      </c>
      <c r="G1545" s="21" t="s">
        <v>2340</v>
      </c>
      <c r="H1545" s="21" t="s">
        <v>2341</v>
      </c>
      <c r="I1545" s="21" t="s">
        <v>2015</v>
      </c>
      <c r="J1545" s="21" t="s">
        <v>2342</v>
      </c>
      <c r="K1545" s="21" t="s">
        <v>1347</v>
      </c>
      <c r="L1545" s="21" t="s">
        <v>3753</v>
      </c>
      <c r="M1545" s="21"/>
      <c r="N1545" s="21" t="s">
        <v>3751</v>
      </c>
      <c r="O1545" s="21" t="s">
        <v>2345</v>
      </c>
      <c r="P1545" s="21" t="s">
        <v>3752</v>
      </c>
      <c r="Q1545" s="21">
        <v>599</v>
      </c>
      <c r="R1545" s="21">
        <v>0</v>
      </c>
      <c r="S1545" s="21">
        <v>0</v>
      </c>
      <c r="T1545" s="21">
        <v>599</v>
      </c>
      <c r="U1545" s="21">
        <v>1</v>
      </c>
      <c r="V1545" s="21">
        <v>0</v>
      </c>
      <c r="W1545" s="21">
        <v>1</v>
      </c>
      <c r="X1545" s="21" t="s">
        <v>2015</v>
      </c>
      <c r="Y1545" s="21" t="s">
        <v>2342</v>
      </c>
      <c r="Z1545" s="21" t="s">
        <v>2342</v>
      </c>
      <c r="AA1545" s="21" t="s">
        <v>2342</v>
      </c>
      <c r="AB1545" s="21" t="s">
        <v>2342</v>
      </c>
      <c r="AC1545" s="21" t="s">
        <v>2342</v>
      </c>
      <c r="AD1545" s="21" t="s">
        <v>2342</v>
      </c>
      <c r="AE1545" s="21" t="s">
        <v>2342</v>
      </c>
      <c r="AF1545" s="21" t="s">
        <v>2015</v>
      </c>
      <c r="AG1545" s="21" t="s">
        <v>2015</v>
      </c>
      <c r="AH1545" s="21" t="s">
        <v>2015</v>
      </c>
      <c r="AI1545" s="21" t="s">
        <v>2015</v>
      </c>
      <c r="AJ1545" s="21" t="s">
        <v>2015</v>
      </c>
      <c r="AK1545" s="21" t="s">
        <v>2015</v>
      </c>
      <c r="AL1545" s="21" t="s">
        <v>4802</v>
      </c>
    </row>
    <row r="1546" spans="1:38" ht="15" customHeight="1">
      <c r="A1546" s="21">
        <v>159922</v>
      </c>
      <c r="B1546" s="21">
        <v>663738</v>
      </c>
      <c r="C1546" s="21" t="s">
        <v>110</v>
      </c>
      <c r="D1546" s="21" t="s">
        <v>2097</v>
      </c>
      <c r="E1546" s="21" t="s">
        <v>6</v>
      </c>
      <c r="F1546" s="21" t="s">
        <v>4871</v>
      </c>
      <c r="G1546" s="21" t="s">
        <v>2340</v>
      </c>
      <c r="H1546" s="21" t="s">
        <v>2341</v>
      </c>
      <c r="I1546" s="21" t="s">
        <v>2015</v>
      </c>
      <c r="J1546" s="21" t="s">
        <v>2342</v>
      </c>
      <c r="K1546" s="21" t="s">
        <v>800</v>
      </c>
      <c r="L1546" s="21" t="s">
        <v>3013</v>
      </c>
      <c r="M1546" s="21"/>
      <c r="N1546" s="21" t="s">
        <v>2393</v>
      </c>
      <c r="O1546" s="21" t="s">
        <v>2345</v>
      </c>
      <c r="P1546" s="21" t="s">
        <v>2401</v>
      </c>
      <c r="Q1546" s="21">
        <v>459</v>
      </c>
      <c r="R1546" s="21">
        <v>0</v>
      </c>
      <c r="S1546" s="21">
        <v>79</v>
      </c>
      <c r="T1546" s="21">
        <v>538</v>
      </c>
      <c r="U1546" s="21">
        <v>0.85319999999999996</v>
      </c>
      <c r="V1546" s="21">
        <v>0</v>
      </c>
      <c r="W1546" s="21">
        <v>0.85319999999999996</v>
      </c>
      <c r="X1546" s="21" t="s">
        <v>2015</v>
      </c>
      <c r="Y1546" s="21" t="s">
        <v>2015</v>
      </c>
      <c r="Z1546" s="21" t="s">
        <v>2015</v>
      </c>
      <c r="AA1546" s="21" t="s">
        <v>2015</v>
      </c>
      <c r="AB1546" s="21" t="s">
        <v>2015</v>
      </c>
      <c r="AC1546" s="21" t="s">
        <v>2015</v>
      </c>
      <c r="AD1546" s="21" t="s">
        <v>2015</v>
      </c>
      <c r="AE1546" s="21" t="s">
        <v>2342</v>
      </c>
      <c r="AF1546" s="21" t="s">
        <v>2342</v>
      </c>
      <c r="AG1546" s="21" t="s">
        <v>2342</v>
      </c>
      <c r="AH1546" s="21" t="s">
        <v>2015</v>
      </c>
      <c r="AI1546" s="21" t="s">
        <v>2015</v>
      </c>
      <c r="AJ1546" s="21" t="s">
        <v>2015</v>
      </c>
      <c r="AK1546" s="21" t="s">
        <v>2015</v>
      </c>
      <c r="AL1546" s="21" t="s">
        <v>4802</v>
      </c>
    </row>
    <row r="1547" spans="1:38" ht="15" customHeight="1">
      <c r="A1547" s="21">
        <v>159873</v>
      </c>
      <c r="B1547" s="21">
        <v>663740</v>
      </c>
      <c r="C1547" s="21" t="s">
        <v>107</v>
      </c>
      <c r="D1547" s="21" t="s">
        <v>2094</v>
      </c>
      <c r="E1547" s="21" t="s">
        <v>4</v>
      </c>
      <c r="F1547" s="21" t="s">
        <v>4866</v>
      </c>
      <c r="G1547" s="21" t="s">
        <v>2340</v>
      </c>
      <c r="H1547" s="21" t="s">
        <v>2341</v>
      </c>
      <c r="I1547" s="21" t="s">
        <v>2015</v>
      </c>
      <c r="J1547" s="21" t="s">
        <v>2342</v>
      </c>
      <c r="K1547" s="21" t="s">
        <v>743</v>
      </c>
      <c r="L1547" s="21" t="s">
        <v>2952</v>
      </c>
      <c r="M1547" s="21"/>
      <c r="N1547" s="21" t="s">
        <v>2924</v>
      </c>
      <c r="O1547" s="21" t="s">
        <v>2345</v>
      </c>
      <c r="P1547" s="21" t="s">
        <v>2931</v>
      </c>
      <c r="Q1547" s="21">
        <v>191</v>
      </c>
      <c r="R1547" s="21">
        <v>0</v>
      </c>
      <c r="S1547" s="21">
        <v>215</v>
      </c>
      <c r="T1547" s="21">
        <v>406</v>
      </c>
      <c r="U1547" s="21">
        <v>0.47039999999999998</v>
      </c>
      <c r="V1547" s="21">
        <v>0</v>
      </c>
      <c r="W1547" s="21">
        <v>0.47039999999999998</v>
      </c>
      <c r="X1547" s="21" t="s">
        <v>2015</v>
      </c>
      <c r="Y1547" s="21" t="s">
        <v>2342</v>
      </c>
      <c r="Z1547" s="21" t="s">
        <v>2342</v>
      </c>
      <c r="AA1547" s="21" t="s">
        <v>2342</v>
      </c>
      <c r="AB1547" s="21" t="s">
        <v>2342</v>
      </c>
      <c r="AC1547" s="21" t="s">
        <v>2342</v>
      </c>
      <c r="AD1547" s="21" t="s">
        <v>2342</v>
      </c>
      <c r="AE1547" s="21" t="s">
        <v>2015</v>
      </c>
      <c r="AF1547" s="21" t="s">
        <v>2015</v>
      </c>
      <c r="AG1547" s="21" t="s">
        <v>2015</v>
      </c>
      <c r="AH1547" s="21" t="s">
        <v>2015</v>
      </c>
      <c r="AI1547" s="21" t="s">
        <v>2015</v>
      </c>
      <c r="AJ1547" s="21" t="s">
        <v>2015</v>
      </c>
      <c r="AK1547" s="21" t="s">
        <v>2015</v>
      </c>
      <c r="AL1547" s="21" t="s">
        <v>4802</v>
      </c>
    </row>
    <row r="1548" spans="1:38" ht="15" customHeight="1">
      <c r="A1548" s="21">
        <v>159873</v>
      </c>
      <c r="B1548" s="21">
        <v>663741</v>
      </c>
      <c r="C1548" s="21" t="s">
        <v>107</v>
      </c>
      <c r="D1548" s="21" t="s">
        <v>2094</v>
      </c>
      <c r="E1548" s="21" t="s">
        <v>4</v>
      </c>
      <c r="F1548" s="21" t="s">
        <v>4866</v>
      </c>
      <c r="G1548" s="21" t="s">
        <v>2340</v>
      </c>
      <c r="H1548" s="21" t="s">
        <v>2341</v>
      </c>
      <c r="I1548" s="21" t="s">
        <v>2015</v>
      </c>
      <c r="J1548" s="21" t="s">
        <v>2342</v>
      </c>
      <c r="K1548" s="21" t="s">
        <v>740</v>
      </c>
      <c r="L1548" s="21" t="s">
        <v>2948</v>
      </c>
      <c r="M1548" s="21"/>
      <c r="N1548" s="21" t="s">
        <v>2924</v>
      </c>
      <c r="O1548" s="21" t="s">
        <v>2345</v>
      </c>
      <c r="P1548" s="21" t="s">
        <v>2931</v>
      </c>
      <c r="Q1548" s="21">
        <v>136</v>
      </c>
      <c r="R1548" s="21">
        <v>0</v>
      </c>
      <c r="S1548" s="21">
        <v>33</v>
      </c>
      <c r="T1548" s="21">
        <v>169</v>
      </c>
      <c r="U1548" s="21">
        <v>0.80469999999999997</v>
      </c>
      <c r="V1548" s="21">
        <v>0</v>
      </c>
      <c r="W1548" s="21">
        <v>0.80469999999999997</v>
      </c>
      <c r="X1548" s="21" t="s">
        <v>2015</v>
      </c>
      <c r="Y1548" s="21" t="s">
        <v>2015</v>
      </c>
      <c r="Z1548" s="21" t="s">
        <v>2015</v>
      </c>
      <c r="AA1548" s="21" t="s">
        <v>2015</v>
      </c>
      <c r="AB1548" s="21" t="s">
        <v>2015</v>
      </c>
      <c r="AC1548" s="21" t="s">
        <v>2015</v>
      </c>
      <c r="AD1548" s="21" t="s">
        <v>2015</v>
      </c>
      <c r="AE1548" s="21" t="s">
        <v>2015</v>
      </c>
      <c r="AF1548" s="21" t="s">
        <v>2015</v>
      </c>
      <c r="AG1548" s="21" t="s">
        <v>2015</v>
      </c>
      <c r="AH1548" s="21" t="s">
        <v>2342</v>
      </c>
      <c r="AI1548" s="21" t="s">
        <v>2342</v>
      </c>
      <c r="AJ1548" s="21" t="s">
        <v>2342</v>
      </c>
      <c r="AK1548" s="21" t="s">
        <v>2342</v>
      </c>
      <c r="AL1548" s="21" t="s">
        <v>4802</v>
      </c>
    </row>
    <row r="1549" spans="1:38" ht="15" customHeight="1">
      <c r="A1549" s="21">
        <v>159935</v>
      </c>
      <c r="B1549" s="21">
        <v>663742</v>
      </c>
      <c r="C1549" s="21" t="s">
        <v>44</v>
      </c>
      <c r="D1549" s="21" t="s">
        <v>2031</v>
      </c>
      <c r="E1549" s="21" t="s">
        <v>6</v>
      </c>
      <c r="F1549" s="21" t="s">
        <v>4867</v>
      </c>
      <c r="G1549" s="21" t="s">
        <v>2340</v>
      </c>
      <c r="H1549" s="21" t="s">
        <v>2341</v>
      </c>
      <c r="I1549" s="21" t="s">
        <v>2015</v>
      </c>
      <c r="J1549" s="21" t="s">
        <v>2342</v>
      </c>
      <c r="K1549" s="21" t="s">
        <v>361</v>
      </c>
      <c r="L1549" s="21" t="s">
        <v>4939</v>
      </c>
      <c r="M1549" s="21"/>
      <c r="N1549" s="21" t="s">
        <v>2393</v>
      </c>
      <c r="O1549" s="21" t="s">
        <v>2345</v>
      </c>
      <c r="P1549" s="21" t="s">
        <v>2401</v>
      </c>
      <c r="Q1549" s="21">
        <v>369</v>
      </c>
      <c r="R1549" s="21">
        <v>0</v>
      </c>
      <c r="S1549" s="21">
        <v>51</v>
      </c>
      <c r="T1549" s="21">
        <v>420</v>
      </c>
      <c r="U1549" s="21">
        <v>0.87860000000000005</v>
      </c>
      <c r="V1549" s="21">
        <v>0</v>
      </c>
      <c r="W1549" s="21">
        <v>0.87860000000000005</v>
      </c>
      <c r="X1549" s="21" t="s">
        <v>2342</v>
      </c>
      <c r="Y1549" s="21" t="s">
        <v>2342</v>
      </c>
      <c r="Z1549" s="21" t="s">
        <v>2342</v>
      </c>
      <c r="AA1549" s="21" t="s">
        <v>2342</v>
      </c>
      <c r="AB1549" s="21" t="s">
        <v>2342</v>
      </c>
      <c r="AC1549" s="21" t="s">
        <v>2342</v>
      </c>
      <c r="AD1549" s="21" t="s">
        <v>2342</v>
      </c>
      <c r="AE1549" s="21" t="s">
        <v>2015</v>
      </c>
      <c r="AF1549" s="21" t="s">
        <v>2015</v>
      </c>
      <c r="AG1549" s="21" t="s">
        <v>2015</v>
      </c>
      <c r="AH1549" s="21" t="s">
        <v>2015</v>
      </c>
      <c r="AI1549" s="21" t="s">
        <v>2015</v>
      </c>
      <c r="AJ1549" s="21" t="s">
        <v>2015</v>
      </c>
      <c r="AK1549" s="21" t="s">
        <v>2015</v>
      </c>
      <c r="AL1549" s="21" t="s">
        <v>4802</v>
      </c>
    </row>
    <row r="1550" spans="1:38" ht="15" customHeight="1">
      <c r="A1550" s="21">
        <v>159978</v>
      </c>
      <c r="B1550" s="21">
        <v>663743</v>
      </c>
      <c r="C1550" s="21" t="s">
        <v>250</v>
      </c>
      <c r="D1550" s="21" t="s">
        <v>2238</v>
      </c>
      <c r="E1550" s="21" t="s">
        <v>3</v>
      </c>
      <c r="F1550" s="21" t="s">
        <v>4866</v>
      </c>
      <c r="G1550" s="21" t="s">
        <v>2340</v>
      </c>
      <c r="H1550" s="21" t="s">
        <v>2341</v>
      </c>
      <c r="I1550" s="21" t="s">
        <v>2015</v>
      </c>
      <c r="J1550" s="21" t="s">
        <v>2342</v>
      </c>
      <c r="K1550" s="21" t="s">
        <v>814</v>
      </c>
      <c r="L1550" s="21" t="s">
        <v>4097</v>
      </c>
      <c r="M1550" s="21"/>
      <c r="N1550" s="21" t="s">
        <v>4095</v>
      </c>
      <c r="O1550" s="21" t="s">
        <v>2345</v>
      </c>
      <c r="P1550" s="21" t="s">
        <v>4096</v>
      </c>
      <c r="Q1550" s="21">
        <v>342</v>
      </c>
      <c r="R1550" s="21">
        <v>0</v>
      </c>
      <c r="S1550" s="21">
        <v>123</v>
      </c>
      <c r="T1550" s="21">
        <v>465</v>
      </c>
      <c r="U1550" s="21">
        <v>0.73550000000000004</v>
      </c>
      <c r="V1550" s="21">
        <v>0</v>
      </c>
      <c r="W1550" s="21">
        <v>0.73550000000000004</v>
      </c>
      <c r="X1550" s="21" t="s">
        <v>2342</v>
      </c>
      <c r="Y1550" s="21" t="s">
        <v>2342</v>
      </c>
      <c r="Z1550" s="21" t="s">
        <v>2342</v>
      </c>
      <c r="AA1550" s="21" t="s">
        <v>2342</v>
      </c>
      <c r="AB1550" s="21" t="s">
        <v>2342</v>
      </c>
      <c r="AC1550" s="21" t="s">
        <v>2342</v>
      </c>
      <c r="AD1550" s="21" t="s">
        <v>2342</v>
      </c>
      <c r="AE1550" s="21" t="s">
        <v>2342</v>
      </c>
      <c r="AF1550" s="21" t="s">
        <v>2015</v>
      </c>
      <c r="AG1550" s="21" t="s">
        <v>2015</v>
      </c>
      <c r="AH1550" s="21" t="s">
        <v>2015</v>
      </c>
      <c r="AI1550" s="21" t="s">
        <v>2015</v>
      </c>
      <c r="AJ1550" s="21" t="s">
        <v>2015</v>
      </c>
      <c r="AK1550" s="21" t="s">
        <v>2015</v>
      </c>
      <c r="AL1550" s="21" t="s">
        <v>4802</v>
      </c>
    </row>
    <row r="1551" spans="1:38" ht="15" customHeight="1">
      <c r="A1551" s="21">
        <v>159956</v>
      </c>
      <c r="B1551" s="21">
        <v>663744</v>
      </c>
      <c r="C1551" s="21" t="s">
        <v>65</v>
      </c>
      <c r="D1551" s="21" t="s">
        <v>2052</v>
      </c>
      <c r="E1551" s="21" t="s">
        <v>8</v>
      </c>
      <c r="F1551" s="21" t="s">
        <v>4865</v>
      </c>
      <c r="G1551" s="21" t="s">
        <v>2340</v>
      </c>
      <c r="H1551" s="21" t="s">
        <v>2341</v>
      </c>
      <c r="I1551" s="21" t="s">
        <v>2015</v>
      </c>
      <c r="J1551" s="21" t="s">
        <v>2342</v>
      </c>
      <c r="K1551" s="21" t="s">
        <v>536</v>
      </c>
      <c r="L1551" s="21" t="s">
        <v>5397</v>
      </c>
      <c r="M1551" s="21"/>
      <c r="N1551" s="21" t="s">
        <v>5395</v>
      </c>
      <c r="O1551" s="21" t="s">
        <v>2345</v>
      </c>
      <c r="P1551" s="21" t="s">
        <v>5396</v>
      </c>
      <c r="Q1551" s="21">
        <v>268</v>
      </c>
      <c r="R1551" s="21">
        <v>0</v>
      </c>
      <c r="S1551" s="21">
        <v>18</v>
      </c>
      <c r="T1551" s="21">
        <v>286</v>
      </c>
      <c r="U1551" s="21">
        <v>0.93710000000000004</v>
      </c>
      <c r="V1551" s="21">
        <v>0</v>
      </c>
      <c r="W1551" s="21">
        <v>0.93710000000000004</v>
      </c>
      <c r="X1551" s="21" t="s">
        <v>2015</v>
      </c>
      <c r="Y1551" s="21" t="s">
        <v>2342</v>
      </c>
      <c r="Z1551" s="21" t="s">
        <v>2342</v>
      </c>
      <c r="AA1551" s="21" t="s">
        <v>2342</v>
      </c>
      <c r="AB1551" s="21" t="s">
        <v>2342</v>
      </c>
      <c r="AC1551" s="21" t="s">
        <v>2342</v>
      </c>
      <c r="AD1551" s="21" t="s">
        <v>2342</v>
      </c>
      <c r="AE1551" s="21" t="s">
        <v>2015</v>
      </c>
      <c r="AF1551" s="21" t="s">
        <v>2015</v>
      </c>
      <c r="AG1551" s="21" t="s">
        <v>2015</v>
      </c>
      <c r="AH1551" s="21" t="s">
        <v>2015</v>
      </c>
      <c r="AI1551" s="21" t="s">
        <v>2015</v>
      </c>
      <c r="AJ1551" s="21" t="s">
        <v>2015</v>
      </c>
      <c r="AK1551" s="21" t="s">
        <v>2015</v>
      </c>
      <c r="AL1551" s="21" t="s">
        <v>4802</v>
      </c>
    </row>
    <row r="1552" spans="1:38" ht="15" customHeight="1">
      <c r="A1552" s="21">
        <v>159888</v>
      </c>
      <c r="B1552" s="21">
        <v>663745</v>
      </c>
      <c r="C1552" s="21" t="s">
        <v>277</v>
      </c>
      <c r="D1552" s="21" t="s">
        <v>2266</v>
      </c>
      <c r="E1552" s="21" t="s">
        <v>12</v>
      </c>
      <c r="F1552" s="21" t="s">
        <v>4863</v>
      </c>
      <c r="G1552" s="21" t="s">
        <v>2340</v>
      </c>
      <c r="H1552" s="21" t="s">
        <v>2341</v>
      </c>
      <c r="I1552" s="21" t="s">
        <v>2015</v>
      </c>
      <c r="J1552" s="21" t="s">
        <v>2342</v>
      </c>
      <c r="K1552" s="21" t="s">
        <v>1793</v>
      </c>
      <c r="L1552" s="21" t="s">
        <v>4347</v>
      </c>
      <c r="M1552" s="21"/>
      <c r="N1552" s="21" t="s">
        <v>2501</v>
      </c>
      <c r="O1552" s="21" t="s">
        <v>2345</v>
      </c>
      <c r="P1552" s="21" t="s">
        <v>3809</v>
      </c>
      <c r="Q1552" s="21">
        <v>576</v>
      </c>
      <c r="R1552" s="21">
        <v>0</v>
      </c>
      <c r="S1552" s="21">
        <v>35</v>
      </c>
      <c r="T1552" s="21">
        <v>611</v>
      </c>
      <c r="U1552" s="21">
        <v>0.94269999999999998</v>
      </c>
      <c r="V1552" s="21">
        <v>0</v>
      </c>
      <c r="W1552" s="21">
        <v>0.94269999999999998</v>
      </c>
      <c r="X1552" s="21" t="s">
        <v>2015</v>
      </c>
      <c r="Y1552" s="21" t="s">
        <v>2015</v>
      </c>
      <c r="Z1552" s="21" t="s">
        <v>2015</v>
      </c>
      <c r="AA1552" s="21" t="s">
        <v>2015</v>
      </c>
      <c r="AB1552" s="21" t="s">
        <v>2015</v>
      </c>
      <c r="AC1552" s="21" t="s">
        <v>2015</v>
      </c>
      <c r="AD1552" s="21" t="s">
        <v>2015</v>
      </c>
      <c r="AE1552" s="21" t="s">
        <v>2015</v>
      </c>
      <c r="AF1552" s="21" t="s">
        <v>2015</v>
      </c>
      <c r="AG1552" s="21" t="s">
        <v>2015</v>
      </c>
      <c r="AH1552" s="21" t="s">
        <v>2342</v>
      </c>
      <c r="AI1552" s="21" t="s">
        <v>2342</v>
      </c>
      <c r="AJ1552" s="21" t="s">
        <v>2342</v>
      </c>
      <c r="AK1552" s="21" t="s">
        <v>2342</v>
      </c>
      <c r="AL1552" s="21" t="s">
        <v>4802</v>
      </c>
    </row>
    <row r="1553" spans="1:38" ht="15" customHeight="1">
      <c r="A1553" s="21">
        <v>159935</v>
      </c>
      <c r="B1553" s="21">
        <v>663747</v>
      </c>
      <c r="C1553" s="21" t="s">
        <v>44</v>
      </c>
      <c r="D1553" s="21" t="s">
        <v>2031</v>
      </c>
      <c r="E1553" s="21" t="s">
        <v>6</v>
      </c>
      <c r="F1553" s="21" t="s">
        <v>4867</v>
      </c>
      <c r="G1553" s="21" t="s">
        <v>2340</v>
      </c>
      <c r="H1553" s="21" t="s">
        <v>2341</v>
      </c>
      <c r="I1553" s="21" t="s">
        <v>2015</v>
      </c>
      <c r="J1553" s="21" t="s">
        <v>2342</v>
      </c>
      <c r="K1553" s="21" t="s">
        <v>356</v>
      </c>
      <c r="L1553" s="21" t="s">
        <v>2398</v>
      </c>
      <c r="M1553" s="21"/>
      <c r="N1553" s="21" t="s">
        <v>2393</v>
      </c>
      <c r="O1553" s="21" t="s">
        <v>2345</v>
      </c>
      <c r="P1553" s="21" t="s">
        <v>2394</v>
      </c>
      <c r="Q1553" s="21">
        <v>862</v>
      </c>
      <c r="R1553" s="21">
        <v>0</v>
      </c>
      <c r="S1553" s="21">
        <v>873</v>
      </c>
      <c r="T1553" s="21">
        <v>1735</v>
      </c>
      <c r="U1553" s="21">
        <v>0.49680000000000002</v>
      </c>
      <c r="V1553" s="21">
        <v>0</v>
      </c>
      <c r="W1553" s="21">
        <v>0.49680000000000002</v>
      </c>
      <c r="X1553" s="21" t="s">
        <v>2015</v>
      </c>
      <c r="Y1553" s="21" t="s">
        <v>2015</v>
      </c>
      <c r="Z1553" s="21" t="s">
        <v>2015</v>
      </c>
      <c r="AA1553" s="21" t="s">
        <v>2015</v>
      </c>
      <c r="AB1553" s="21" t="s">
        <v>2015</v>
      </c>
      <c r="AC1553" s="21" t="s">
        <v>2015</v>
      </c>
      <c r="AD1553" s="21" t="s">
        <v>2015</v>
      </c>
      <c r="AE1553" s="21" t="s">
        <v>2015</v>
      </c>
      <c r="AF1553" s="21" t="s">
        <v>2015</v>
      </c>
      <c r="AG1553" s="21" t="s">
        <v>2015</v>
      </c>
      <c r="AH1553" s="21" t="s">
        <v>2342</v>
      </c>
      <c r="AI1553" s="21" t="s">
        <v>2342</v>
      </c>
      <c r="AJ1553" s="21" t="s">
        <v>2342</v>
      </c>
      <c r="AK1553" s="21" t="s">
        <v>2342</v>
      </c>
      <c r="AL1553" s="21" t="s">
        <v>4802</v>
      </c>
    </row>
    <row r="1554" spans="1:38" ht="15" customHeight="1">
      <c r="A1554" s="21">
        <v>159951</v>
      </c>
      <c r="B1554" s="21">
        <v>663748</v>
      </c>
      <c r="C1554" s="21" t="s">
        <v>176</v>
      </c>
      <c r="D1554" s="21" t="s">
        <v>2164</v>
      </c>
      <c r="E1554" s="21" t="s">
        <v>24</v>
      </c>
      <c r="F1554" s="21" t="s">
        <v>4873</v>
      </c>
      <c r="G1554" s="21" t="s">
        <v>2340</v>
      </c>
      <c r="H1554" s="21" t="s">
        <v>2341</v>
      </c>
      <c r="I1554" s="21" t="s">
        <v>2015</v>
      </c>
      <c r="J1554" s="21" t="s">
        <v>2342</v>
      </c>
      <c r="K1554" s="21" t="s">
        <v>1161</v>
      </c>
      <c r="L1554" s="21" t="s">
        <v>3522</v>
      </c>
      <c r="M1554" s="21"/>
      <c r="N1554" s="21" t="s">
        <v>3516</v>
      </c>
      <c r="O1554" s="21" t="s">
        <v>2345</v>
      </c>
      <c r="P1554" s="21" t="s">
        <v>3517</v>
      </c>
      <c r="Q1554" s="21">
        <v>335</v>
      </c>
      <c r="R1554" s="21">
        <v>0</v>
      </c>
      <c r="S1554" s="21">
        <v>0</v>
      </c>
      <c r="T1554" s="21">
        <v>335</v>
      </c>
      <c r="U1554" s="21">
        <v>1</v>
      </c>
      <c r="V1554" s="21">
        <v>0</v>
      </c>
      <c r="W1554" s="21">
        <v>1</v>
      </c>
      <c r="X1554" s="21" t="s">
        <v>2015</v>
      </c>
      <c r="Y1554" s="21" t="s">
        <v>2342</v>
      </c>
      <c r="Z1554" s="21" t="s">
        <v>2342</v>
      </c>
      <c r="AA1554" s="21" t="s">
        <v>2342</v>
      </c>
      <c r="AB1554" s="21" t="s">
        <v>2342</v>
      </c>
      <c r="AC1554" s="21" t="s">
        <v>2342</v>
      </c>
      <c r="AD1554" s="21" t="s">
        <v>2342</v>
      </c>
      <c r="AE1554" s="21" t="s">
        <v>2015</v>
      </c>
      <c r="AF1554" s="21" t="s">
        <v>2015</v>
      </c>
      <c r="AG1554" s="21" t="s">
        <v>2015</v>
      </c>
      <c r="AH1554" s="21" t="s">
        <v>2015</v>
      </c>
      <c r="AI1554" s="21" t="s">
        <v>2015</v>
      </c>
      <c r="AJ1554" s="21" t="s">
        <v>2015</v>
      </c>
      <c r="AK1554" s="21" t="s">
        <v>2015</v>
      </c>
      <c r="AL1554" s="21" t="s">
        <v>4802</v>
      </c>
    </row>
    <row r="1555" spans="1:38" ht="15" customHeight="1">
      <c r="A1555" s="21">
        <v>159910</v>
      </c>
      <c r="B1555" s="21">
        <v>663750</v>
      </c>
      <c r="C1555" s="21" t="s">
        <v>154</v>
      </c>
      <c r="D1555" s="21" t="s">
        <v>2142</v>
      </c>
      <c r="E1555" s="21" t="s">
        <v>18</v>
      </c>
      <c r="F1555" s="21" t="s">
        <v>4864</v>
      </c>
      <c r="G1555" s="21" t="s">
        <v>2340</v>
      </c>
      <c r="H1555" s="21" t="s">
        <v>2341</v>
      </c>
      <c r="I1555" s="21" t="s">
        <v>2015</v>
      </c>
      <c r="J1555" s="21" t="s">
        <v>2342</v>
      </c>
      <c r="K1555" s="21" t="s">
        <v>1073</v>
      </c>
      <c r="L1555" s="21" t="s">
        <v>5478</v>
      </c>
      <c r="M1555" s="21"/>
      <c r="N1555" s="21" t="s">
        <v>2743</v>
      </c>
      <c r="O1555" s="21" t="s">
        <v>2345</v>
      </c>
      <c r="P1555" s="21" t="s">
        <v>2744</v>
      </c>
      <c r="Q1555" s="21">
        <v>423</v>
      </c>
      <c r="R1555" s="21">
        <v>0</v>
      </c>
      <c r="S1555" s="21">
        <v>0</v>
      </c>
      <c r="T1555" s="21">
        <v>423</v>
      </c>
      <c r="U1555" s="21">
        <v>1</v>
      </c>
      <c r="V1555" s="21">
        <v>0</v>
      </c>
      <c r="W1555" s="21">
        <v>1</v>
      </c>
      <c r="X1555" s="21" t="s">
        <v>2015</v>
      </c>
      <c r="Y1555" s="21" t="s">
        <v>2342</v>
      </c>
      <c r="Z1555" s="21" t="s">
        <v>2342</v>
      </c>
      <c r="AA1555" s="21" t="s">
        <v>2342</v>
      </c>
      <c r="AB1555" s="21" t="s">
        <v>2342</v>
      </c>
      <c r="AC1555" s="21" t="s">
        <v>2342</v>
      </c>
      <c r="AD1555" s="21" t="s">
        <v>2342</v>
      </c>
      <c r="AE1555" s="21" t="s">
        <v>2015</v>
      </c>
      <c r="AF1555" s="21" t="s">
        <v>2015</v>
      </c>
      <c r="AG1555" s="21" t="s">
        <v>2015</v>
      </c>
      <c r="AH1555" s="21" t="s">
        <v>2015</v>
      </c>
      <c r="AI1555" s="21" t="s">
        <v>2015</v>
      </c>
      <c r="AJ1555" s="21" t="s">
        <v>2015</v>
      </c>
      <c r="AK1555" s="21" t="s">
        <v>2015</v>
      </c>
      <c r="AL1555" s="21" t="s">
        <v>4802</v>
      </c>
    </row>
    <row r="1556" spans="1:38" ht="15" customHeight="1">
      <c r="A1556" s="21">
        <v>159976</v>
      </c>
      <c r="B1556" s="21">
        <v>663753</v>
      </c>
      <c r="C1556" s="21" t="s">
        <v>114</v>
      </c>
      <c r="D1556" s="21" t="s">
        <v>2101</v>
      </c>
      <c r="E1556" s="21" t="s">
        <v>12</v>
      </c>
      <c r="F1556" s="21" t="s">
        <v>4874</v>
      </c>
      <c r="G1556" s="21" t="s">
        <v>2340</v>
      </c>
      <c r="H1556" s="21" t="s">
        <v>2341</v>
      </c>
      <c r="I1556" s="21" t="s">
        <v>2015</v>
      </c>
      <c r="J1556" s="21" t="s">
        <v>2342</v>
      </c>
      <c r="K1556" s="21" t="s">
        <v>833</v>
      </c>
      <c r="L1556" s="21" t="s">
        <v>3062</v>
      </c>
      <c r="M1556" s="21"/>
      <c r="N1556" s="21" t="s">
        <v>2501</v>
      </c>
      <c r="O1556" s="21" t="s">
        <v>2345</v>
      </c>
      <c r="P1556" s="21" t="s">
        <v>2502</v>
      </c>
      <c r="Q1556" s="21">
        <v>335</v>
      </c>
      <c r="R1556" s="21">
        <v>0</v>
      </c>
      <c r="S1556" s="21">
        <v>24</v>
      </c>
      <c r="T1556" s="21">
        <v>359</v>
      </c>
      <c r="U1556" s="21">
        <v>0.93310000000000004</v>
      </c>
      <c r="V1556" s="21">
        <v>0</v>
      </c>
      <c r="W1556" s="21">
        <v>0.93310000000000004</v>
      </c>
      <c r="X1556" s="21" t="s">
        <v>2015</v>
      </c>
      <c r="Y1556" s="21" t="s">
        <v>2342</v>
      </c>
      <c r="Z1556" s="21" t="s">
        <v>2342</v>
      </c>
      <c r="AA1556" s="21" t="s">
        <v>2342</v>
      </c>
      <c r="AB1556" s="21" t="s">
        <v>2342</v>
      </c>
      <c r="AC1556" s="21" t="s">
        <v>2342</v>
      </c>
      <c r="AD1556" s="21" t="s">
        <v>2342</v>
      </c>
      <c r="AE1556" s="21" t="s">
        <v>2015</v>
      </c>
      <c r="AF1556" s="21" t="s">
        <v>2015</v>
      </c>
      <c r="AG1556" s="21" t="s">
        <v>2015</v>
      </c>
      <c r="AH1556" s="21" t="s">
        <v>2015</v>
      </c>
      <c r="AI1556" s="21" t="s">
        <v>2015</v>
      </c>
      <c r="AJ1556" s="21" t="s">
        <v>2015</v>
      </c>
      <c r="AK1556" s="21" t="s">
        <v>2015</v>
      </c>
      <c r="AL1556" s="21" t="s">
        <v>4802</v>
      </c>
    </row>
    <row r="1557" spans="1:38" ht="15" customHeight="1">
      <c r="A1557" s="21">
        <v>159942</v>
      </c>
      <c r="B1557" s="21">
        <v>663754</v>
      </c>
      <c r="C1557" s="21" t="s">
        <v>48</v>
      </c>
      <c r="D1557" s="21" t="s">
        <v>2035</v>
      </c>
      <c r="E1557" s="21" t="s">
        <v>7</v>
      </c>
      <c r="F1557" s="21" t="s">
        <v>4866</v>
      </c>
      <c r="G1557" s="21" t="s">
        <v>2340</v>
      </c>
      <c r="H1557" s="21" t="s">
        <v>2341</v>
      </c>
      <c r="I1557" s="21" t="s">
        <v>2015</v>
      </c>
      <c r="J1557" s="21" t="s">
        <v>2342</v>
      </c>
      <c r="K1557" s="21" t="s">
        <v>442</v>
      </c>
      <c r="L1557" s="21" t="s">
        <v>2482</v>
      </c>
      <c r="M1557" s="21"/>
      <c r="N1557" s="21" t="s">
        <v>2384</v>
      </c>
      <c r="O1557" s="21" t="s">
        <v>2345</v>
      </c>
      <c r="P1557" s="21" t="s">
        <v>2465</v>
      </c>
      <c r="Q1557" s="21">
        <v>702</v>
      </c>
      <c r="R1557" s="21">
        <v>0</v>
      </c>
      <c r="S1557" s="21">
        <v>507</v>
      </c>
      <c r="T1557" s="21">
        <v>1209</v>
      </c>
      <c r="U1557" s="21">
        <v>0.5806</v>
      </c>
      <c r="V1557" s="21">
        <v>0</v>
      </c>
      <c r="W1557" s="21">
        <v>0.5806</v>
      </c>
      <c r="X1557" s="21" t="s">
        <v>2015</v>
      </c>
      <c r="Y1557" s="21" t="s">
        <v>2015</v>
      </c>
      <c r="Z1557" s="21" t="s">
        <v>2015</v>
      </c>
      <c r="AA1557" s="21" t="s">
        <v>2015</v>
      </c>
      <c r="AB1557" s="21" t="s">
        <v>2015</v>
      </c>
      <c r="AC1557" s="21" t="s">
        <v>2015</v>
      </c>
      <c r="AD1557" s="21" t="s">
        <v>2015</v>
      </c>
      <c r="AE1557" s="21" t="s">
        <v>2015</v>
      </c>
      <c r="AF1557" s="21" t="s">
        <v>2015</v>
      </c>
      <c r="AG1557" s="21" t="s">
        <v>2015</v>
      </c>
      <c r="AH1557" s="21" t="s">
        <v>2342</v>
      </c>
      <c r="AI1557" s="21" t="s">
        <v>2342</v>
      </c>
      <c r="AJ1557" s="21" t="s">
        <v>2342</v>
      </c>
      <c r="AK1557" s="21" t="s">
        <v>2342</v>
      </c>
      <c r="AL1557" s="21" t="s">
        <v>4802</v>
      </c>
    </row>
    <row r="1558" spans="1:38" ht="15" customHeight="1">
      <c r="A1558" s="21">
        <v>159520</v>
      </c>
      <c r="B1558" s="21">
        <v>663766</v>
      </c>
      <c r="C1558" s="21" t="s">
        <v>209</v>
      </c>
      <c r="D1558" s="21" t="s">
        <v>2197</v>
      </c>
      <c r="E1558" s="21" t="s">
        <v>14</v>
      </c>
      <c r="F1558" s="21" t="s">
        <v>4873</v>
      </c>
      <c r="G1558" s="21" t="s">
        <v>2340</v>
      </c>
      <c r="H1558" s="21" t="s">
        <v>2341</v>
      </c>
      <c r="I1558" s="21" t="s">
        <v>2015</v>
      </c>
      <c r="J1558" s="21" t="s">
        <v>2342</v>
      </c>
      <c r="K1558" s="21" t="s">
        <v>1339</v>
      </c>
      <c r="L1558" s="21" t="s">
        <v>3743</v>
      </c>
      <c r="M1558" s="21"/>
      <c r="N1558" s="21" t="s">
        <v>3744</v>
      </c>
      <c r="O1558" s="21" t="s">
        <v>2345</v>
      </c>
      <c r="P1558" s="21" t="s">
        <v>3745</v>
      </c>
      <c r="Q1558" s="21">
        <v>154</v>
      </c>
      <c r="R1558" s="21">
        <v>0</v>
      </c>
      <c r="S1558" s="21">
        <v>13</v>
      </c>
      <c r="T1558" s="21">
        <v>167</v>
      </c>
      <c r="U1558" s="21">
        <v>0.92220000000000002</v>
      </c>
      <c r="V1558" s="21">
        <v>0</v>
      </c>
      <c r="W1558" s="21">
        <v>0.92220000000000002</v>
      </c>
      <c r="X1558" s="21" t="s">
        <v>2342</v>
      </c>
      <c r="Y1558" s="21" t="s">
        <v>2342</v>
      </c>
      <c r="Z1558" s="21" t="s">
        <v>2342</v>
      </c>
      <c r="AA1558" s="21" t="s">
        <v>2342</v>
      </c>
      <c r="AB1558" s="21" t="s">
        <v>2342</v>
      </c>
      <c r="AC1558" s="21" t="s">
        <v>2342</v>
      </c>
      <c r="AD1558" s="21" t="s">
        <v>2342</v>
      </c>
      <c r="AE1558" s="21" t="s">
        <v>2342</v>
      </c>
      <c r="AF1558" s="21" t="s">
        <v>2342</v>
      </c>
      <c r="AG1558" s="21" t="s">
        <v>2342</v>
      </c>
      <c r="AH1558" s="21" t="s">
        <v>2015</v>
      </c>
      <c r="AI1558" s="21" t="s">
        <v>2015</v>
      </c>
      <c r="AJ1558" s="21" t="s">
        <v>2015</v>
      </c>
      <c r="AK1558" s="21" t="s">
        <v>2015</v>
      </c>
      <c r="AL1558" s="21" t="s">
        <v>4802</v>
      </c>
    </row>
    <row r="1559" spans="1:38" ht="15" customHeight="1">
      <c r="A1559" s="21">
        <v>159527</v>
      </c>
      <c r="B1559" s="21">
        <v>663767</v>
      </c>
      <c r="C1559" s="21" t="s">
        <v>188</v>
      </c>
      <c r="D1559" s="21" t="s">
        <v>2176</v>
      </c>
      <c r="E1559" s="21" t="s">
        <v>7</v>
      </c>
      <c r="F1559" s="21" t="s">
        <v>4875</v>
      </c>
      <c r="G1559" s="21" t="s">
        <v>2340</v>
      </c>
      <c r="H1559" s="21" t="s">
        <v>2341</v>
      </c>
      <c r="I1559" s="21" t="s">
        <v>2015</v>
      </c>
      <c r="J1559" s="21" t="s">
        <v>2342</v>
      </c>
      <c r="K1559" s="21" t="s">
        <v>1217</v>
      </c>
      <c r="L1559" s="21" t="s">
        <v>3579</v>
      </c>
      <c r="M1559" s="21" t="s">
        <v>5156</v>
      </c>
      <c r="N1559" s="21" t="s">
        <v>3486</v>
      </c>
      <c r="O1559" s="21" t="s">
        <v>2345</v>
      </c>
      <c r="P1559" s="21" t="s">
        <v>3487</v>
      </c>
      <c r="Q1559" s="21">
        <v>240</v>
      </c>
      <c r="R1559" s="21">
        <v>0</v>
      </c>
      <c r="S1559" s="21">
        <v>115</v>
      </c>
      <c r="T1559" s="21">
        <v>355</v>
      </c>
      <c r="U1559" s="21">
        <v>0.67610000000000003</v>
      </c>
      <c r="V1559" s="21">
        <v>0</v>
      </c>
      <c r="W1559" s="21">
        <v>0.67610000000000003</v>
      </c>
      <c r="X1559" s="21" t="s">
        <v>2015</v>
      </c>
      <c r="Y1559" s="21" t="s">
        <v>2342</v>
      </c>
      <c r="Z1559" s="21" t="s">
        <v>2342</v>
      </c>
      <c r="AA1559" s="21" t="s">
        <v>2342</v>
      </c>
      <c r="AB1559" s="21" t="s">
        <v>2342</v>
      </c>
      <c r="AC1559" s="21" t="s">
        <v>2342</v>
      </c>
      <c r="AD1559" s="21" t="s">
        <v>2342</v>
      </c>
      <c r="AE1559" s="21" t="s">
        <v>2015</v>
      </c>
      <c r="AF1559" s="21" t="s">
        <v>2015</v>
      </c>
      <c r="AG1559" s="21" t="s">
        <v>2015</v>
      </c>
      <c r="AH1559" s="21" t="s">
        <v>2015</v>
      </c>
      <c r="AI1559" s="21" t="s">
        <v>2015</v>
      </c>
      <c r="AJ1559" s="21" t="s">
        <v>2015</v>
      </c>
      <c r="AK1559" s="21" t="s">
        <v>2015</v>
      </c>
      <c r="AL1559" s="21" t="s">
        <v>4802</v>
      </c>
    </row>
    <row r="1560" spans="1:38" ht="15" customHeight="1">
      <c r="A1560" s="21">
        <v>160001</v>
      </c>
      <c r="B1560" s="21">
        <v>663778</v>
      </c>
      <c r="C1560" s="21" t="s">
        <v>51</v>
      </c>
      <c r="D1560" s="21" t="s">
        <v>2038</v>
      </c>
      <c r="E1560" s="21" t="s">
        <v>1</v>
      </c>
      <c r="F1560" s="21" t="s">
        <v>4864</v>
      </c>
      <c r="G1560" s="21" t="s">
        <v>2340</v>
      </c>
      <c r="H1560" s="21" t="s">
        <v>2341</v>
      </c>
      <c r="I1560" s="21" t="s">
        <v>2015</v>
      </c>
      <c r="J1560" s="21" t="s">
        <v>2342</v>
      </c>
      <c r="K1560" s="21" t="s">
        <v>476</v>
      </c>
      <c r="L1560" s="21" t="s">
        <v>2531</v>
      </c>
      <c r="M1560" s="21" t="s">
        <v>2531</v>
      </c>
      <c r="N1560" s="21" t="s">
        <v>2532</v>
      </c>
      <c r="O1560" s="21" t="s">
        <v>2345</v>
      </c>
      <c r="P1560" s="21" t="s">
        <v>2533</v>
      </c>
      <c r="Q1560" s="21">
        <v>25</v>
      </c>
      <c r="R1560" s="21">
        <v>11</v>
      </c>
      <c r="S1560" s="21">
        <v>48</v>
      </c>
      <c r="T1560" s="21">
        <v>84</v>
      </c>
      <c r="U1560" s="21">
        <v>0.29759999999999998</v>
      </c>
      <c r="V1560" s="21">
        <v>0.13100000000000001</v>
      </c>
      <c r="W1560" s="21">
        <v>0.42859999999999998</v>
      </c>
      <c r="X1560" s="21" t="s">
        <v>2342</v>
      </c>
      <c r="Y1560" s="21" t="s">
        <v>2342</v>
      </c>
      <c r="Z1560" s="21" t="s">
        <v>2342</v>
      </c>
      <c r="AA1560" s="21" t="s">
        <v>2342</v>
      </c>
      <c r="AB1560" s="21" t="s">
        <v>2342</v>
      </c>
      <c r="AC1560" s="21" t="s">
        <v>2342</v>
      </c>
      <c r="AD1560" s="21" t="s">
        <v>2342</v>
      </c>
      <c r="AE1560" s="21" t="s">
        <v>2342</v>
      </c>
      <c r="AF1560" s="21" t="s">
        <v>2342</v>
      </c>
      <c r="AG1560" s="21" t="s">
        <v>2342</v>
      </c>
      <c r="AH1560" s="21" t="s">
        <v>2015</v>
      </c>
      <c r="AI1560" s="21" t="s">
        <v>2015</v>
      </c>
      <c r="AJ1560" s="21" t="s">
        <v>2015</v>
      </c>
      <c r="AK1560" s="21" t="s">
        <v>2015</v>
      </c>
      <c r="AL1560" s="21" t="s">
        <v>4803</v>
      </c>
    </row>
    <row r="1561" spans="1:38" ht="15" customHeight="1">
      <c r="A1561" s="21">
        <v>159389</v>
      </c>
      <c r="B1561" s="21">
        <v>663779</v>
      </c>
      <c r="C1561" s="21" t="s">
        <v>198</v>
      </c>
      <c r="D1561" s="21" t="s">
        <v>2186</v>
      </c>
      <c r="E1561" s="21" t="s">
        <v>0</v>
      </c>
      <c r="F1561" s="21" t="s">
        <v>4863</v>
      </c>
      <c r="G1561" s="21" t="s">
        <v>2340</v>
      </c>
      <c r="H1561" s="21" t="s">
        <v>2341</v>
      </c>
      <c r="I1561" s="21" t="s">
        <v>2015</v>
      </c>
      <c r="J1561" s="21" t="s">
        <v>2342</v>
      </c>
      <c r="K1561" s="21" t="s">
        <v>1304</v>
      </c>
      <c r="L1561" s="21" t="s">
        <v>4835</v>
      </c>
      <c r="M1561" s="21"/>
      <c r="N1561" s="21" t="s">
        <v>3695</v>
      </c>
      <c r="O1561" s="21" t="s">
        <v>2345</v>
      </c>
      <c r="P1561" s="21" t="s">
        <v>3696</v>
      </c>
      <c r="Q1561" s="21">
        <v>145</v>
      </c>
      <c r="R1561" s="21">
        <v>0</v>
      </c>
      <c r="S1561" s="21">
        <v>15</v>
      </c>
      <c r="T1561" s="21">
        <v>160</v>
      </c>
      <c r="U1561" s="21">
        <v>0.90629999999999999</v>
      </c>
      <c r="V1561" s="21">
        <v>0</v>
      </c>
      <c r="W1561" s="21">
        <v>0.90629999999999999</v>
      </c>
      <c r="X1561" s="21" t="s">
        <v>2015</v>
      </c>
      <c r="Y1561" s="21" t="s">
        <v>2342</v>
      </c>
      <c r="Z1561" s="21" t="s">
        <v>2342</v>
      </c>
      <c r="AA1561" s="21" t="s">
        <v>2342</v>
      </c>
      <c r="AB1561" s="21" t="s">
        <v>2342</v>
      </c>
      <c r="AC1561" s="21" t="s">
        <v>2342</v>
      </c>
      <c r="AD1561" s="21" t="s">
        <v>2342</v>
      </c>
      <c r="AE1561" s="21" t="s">
        <v>2015</v>
      </c>
      <c r="AF1561" s="21" t="s">
        <v>2015</v>
      </c>
      <c r="AG1561" s="21" t="s">
        <v>2015</v>
      </c>
      <c r="AH1561" s="21" t="s">
        <v>2015</v>
      </c>
      <c r="AI1561" s="21" t="s">
        <v>2015</v>
      </c>
      <c r="AJ1561" s="21" t="s">
        <v>2015</v>
      </c>
      <c r="AK1561" s="21" t="s">
        <v>2015</v>
      </c>
      <c r="AL1561" s="21" t="s">
        <v>4802</v>
      </c>
    </row>
    <row r="1562" spans="1:38" ht="15" customHeight="1">
      <c r="A1562" s="21">
        <v>159930</v>
      </c>
      <c r="B1562" s="21">
        <v>663783</v>
      </c>
      <c r="C1562" s="21" t="s">
        <v>262</v>
      </c>
      <c r="D1562" s="21" t="s">
        <v>2250</v>
      </c>
      <c r="E1562" s="21" t="s">
        <v>9</v>
      </c>
      <c r="F1562" s="21" t="s">
        <v>4863</v>
      </c>
      <c r="G1562" s="21" t="s">
        <v>2340</v>
      </c>
      <c r="H1562" s="21" t="s">
        <v>2341</v>
      </c>
      <c r="I1562" s="21" t="s">
        <v>2015</v>
      </c>
      <c r="J1562" s="21" t="s">
        <v>2342</v>
      </c>
      <c r="K1562" s="21" t="s">
        <v>1691</v>
      </c>
      <c r="L1562" s="21" t="s">
        <v>5551</v>
      </c>
      <c r="M1562" s="21"/>
      <c r="N1562" s="21" t="s">
        <v>3319</v>
      </c>
      <c r="O1562" s="21" t="s">
        <v>2345</v>
      </c>
      <c r="P1562" s="21" t="s">
        <v>4181</v>
      </c>
      <c r="Q1562" s="21">
        <v>154</v>
      </c>
      <c r="R1562" s="21">
        <v>38</v>
      </c>
      <c r="S1562" s="21">
        <v>276</v>
      </c>
      <c r="T1562" s="21">
        <v>468</v>
      </c>
      <c r="U1562" s="21">
        <v>0.3291</v>
      </c>
      <c r="V1562" s="21">
        <v>8.1199999999999994E-2</v>
      </c>
      <c r="W1562" s="21">
        <v>0.4103</v>
      </c>
      <c r="X1562" s="21" t="s">
        <v>2015</v>
      </c>
      <c r="Y1562" s="21" t="s">
        <v>2342</v>
      </c>
      <c r="Z1562" s="21" t="s">
        <v>2342</v>
      </c>
      <c r="AA1562" s="21" t="s">
        <v>2342</v>
      </c>
      <c r="AB1562" s="21" t="s">
        <v>2342</v>
      </c>
      <c r="AC1562" s="21" t="s">
        <v>2342</v>
      </c>
      <c r="AD1562" s="21" t="s">
        <v>2342</v>
      </c>
      <c r="AE1562" s="21" t="s">
        <v>2015</v>
      </c>
      <c r="AF1562" s="21" t="s">
        <v>2015</v>
      </c>
      <c r="AG1562" s="21" t="s">
        <v>2015</v>
      </c>
      <c r="AH1562" s="21" t="s">
        <v>2015</v>
      </c>
      <c r="AI1562" s="21" t="s">
        <v>2015</v>
      </c>
      <c r="AJ1562" s="21" t="s">
        <v>2015</v>
      </c>
      <c r="AK1562" s="21" t="s">
        <v>2015</v>
      </c>
      <c r="AL1562" s="21" t="s">
        <v>4803</v>
      </c>
    </row>
    <row r="1563" spans="1:38" ht="15" customHeight="1">
      <c r="A1563" s="21">
        <v>159941</v>
      </c>
      <c r="B1563" s="21">
        <v>663786</v>
      </c>
      <c r="C1563" s="21" t="s">
        <v>139</v>
      </c>
      <c r="D1563" s="21" t="s">
        <v>2127</v>
      </c>
      <c r="E1563" s="21" t="s">
        <v>6</v>
      </c>
      <c r="F1563" s="21" t="s">
        <v>4867</v>
      </c>
      <c r="G1563" s="21" t="s">
        <v>2340</v>
      </c>
      <c r="H1563" s="21" t="s">
        <v>2341</v>
      </c>
      <c r="I1563" s="21" t="s">
        <v>2015</v>
      </c>
      <c r="J1563" s="21" t="s">
        <v>2342</v>
      </c>
      <c r="K1563" s="21" t="s">
        <v>961</v>
      </c>
      <c r="L1563" s="21" t="s">
        <v>3265</v>
      </c>
      <c r="M1563" s="21"/>
      <c r="N1563" s="21" t="s">
        <v>3075</v>
      </c>
      <c r="O1563" s="21" t="s">
        <v>2345</v>
      </c>
      <c r="P1563" s="21" t="s">
        <v>3266</v>
      </c>
      <c r="Q1563" s="21">
        <v>77</v>
      </c>
      <c r="R1563" s="21">
        <v>31</v>
      </c>
      <c r="S1563" s="21">
        <v>301</v>
      </c>
      <c r="T1563" s="21">
        <v>409</v>
      </c>
      <c r="U1563" s="21">
        <v>0.1883</v>
      </c>
      <c r="V1563" s="21">
        <v>7.5800000000000006E-2</v>
      </c>
      <c r="W1563" s="21">
        <v>0.2641</v>
      </c>
      <c r="X1563" s="21" t="s">
        <v>2015</v>
      </c>
      <c r="Y1563" s="21" t="s">
        <v>2342</v>
      </c>
      <c r="Z1563" s="21" t="s">
        <v>2342</v>
      </c>
      <c r="AA1563" s="21" t="s">
        <v>2342</v>
      </c>
      <c r="AB1563" s="21" t="s">
        <v>2342</v>
      </c>
      <c r="AC1563" s="21" t="s">
        <v>2342</v>
      </c>
      <c r="AD1563" s="21" t="s">
        <v>2342</v>
      </c>
      <c r="AE1563" s="21" t="s">
        <v>2342</v>
      </c>
      <c r="AF1563" s="21" t="s">
        <v>2015</v>
      </c>
      <c r="AG1563" s="21" t="s">
        <v>2015</v>
      </c>
      <c r="AH1563" s="21" t="s">
        <v>2015</v>
      </c>
      <c r="AI1563" s="21" t="s">
        <v>2015</v>
      </c>
      <c r="AJ1563" s="21" t="s">
        <v>2015</v>
      </c>
      <c r="AK1563" s="21" t="s">
        <v>2015</v>
      </c>
      <c r="AL1563" s="21" t="s">
        <v>4803</v>
      </c>
    </row>
    <row r="1564" spans="1:38" ht="15" customHeight="1">
      <c r="A1564" s="21">
        <v>159941</v>
      </c>
      <c r="B1564" s="21">
        <v>663787</v>
      </c>
      <c r="C1564" s="21" t="s">
        <v>139</v>
      </c>
      <c r="D1564" s="21" t="s">
        <v>2127</v>
      </c>
      <c r="E1564" s="21" t="s">
        <v>6</v>
      </c>
      <c r="F1564" s="21" t="s">
        <v>4867</v>
      </c>
      <c r="G1564" s="21" t="s">
        <v>2340</v>
      </c>
      <c r="H1564" s="21" t="s">
        <v>2341</v>
      </c>
      <c r="I1564" s="21" t="s">
        <v>2015</v>
      </c>
      <c r="J1564" s="21" t="s">
        <v>2342</v>
      </c>
      <c r="K1564" s="21" t="s">
        <v>991</v>
      </c>
      <c r="L1564" s="21" t="s">
        <v>3300</v>
      </c>
      <c r="M1564" s="21"/>
      <c r="N1564" s="21" t="s">
        <v>3017</v>
      </c>
      <c r="O1564" s="21" t="s">
        <v>2345</v>
      </c>
      <c r="P1564" s="21" t="s">
        <v>3112</v>
      </c>
      <c r="Q1564" s="21">
        <v>344</v>
      </c>
      <c r="R1564" s="21">
        <v>0</v>
      </c>
      <c r="S1564" s="21">
        <v>67</v>
      </c>
      <c r="T1564" s="21">
        <v>411</v>
      </c>
      <c r="U1564" s="21">
        <v>0.83699999999999997</v>
      </c>
      <c r="V1564" s="21">
        <v>0</v>
      </c>
      <c r="W1564" s="21">
        <v>0.83699999999999997</v>
      </c>
      <c r="X1564" s="21" t="s">
        <v>2015</v>
      </c>
      <c r="Y1564" s="21" t="s">
        <v>2342</v>
      </c>
      <c r="Z1564" s="21" t="s">
        <v>2342</v>
      </c>
      <c r="AA1564" s="21" t="s">
        <v>2342</v>
      </c>
      <c r="AB1564" s="21" t="s">
        <v>2342</v>
      </c>
      <c r="AC1564" s="21" t="s">
        <v>2342</v>
      </c>
      <c r="AD1564" s="21" t="s">
        <v>2342</v>
      </c>
      <c r="AE1564" s="21" t="s">
        <v>2342</v>
      </c>
      <c r="AF1564" s="21" t="s">
        <v>2015</v>
      </c>
      <c r="AG1564" s="21" t="s">
        <v>2015</v>
      </c>
      <c r="AH1564" s="21" t="s">
        <v>2015</v>
      </c>
      <c r="AI1564" s="21" t="s">
        <v>2015</v>
      </c>
      <c r="AJ1564" s="21" t="s">
        <v>2015</v>
      </c>
      <c r="AK1564" s="21" t="s">
        <v>2015</v>
      </c>
      <c r="AL1564" s="21" t="s">
        <v>4802</v>
      </c>
    </row>
    <row r="1565" spans="1:38" ht="15" customHeight="1">
      <c r="A1565" s="21">
        <v>159618</v>
      </c>
      <c r="B1565" s="21">
        <v>663788</v>
      </c>
      <c r="C1565" s="21" t="s">
        <v>4242</v>
      </c>
      <c r="D1565" s="21"/>
      <c r="E1565" s="21" t="s">
        <v>8</v>
      </c>
      <c r="F1565" s="21" t="s">
        <v>4865</v>
      </c>
      <c r="G1565" s="21" t="s">
        <v>2380</v>
      </c>
      <c r="H1565" s="21" t="s">
        <v>2341</v>
      </c>
      <c r="I1565" s="21" t="s">
        <v>2015</v>
      </c>
      <c r="J1565" s="21" t="s">
        <v>2342</v>
      </c>
      <c r="K1565" s="21" t="s">
        <v>4242</v>
      </c>
      <c r="L1565" s="21" t="s">
        <v>4243</v>
      </c>
      <c r="M1565" s="21"/>
      <c r="N1565" s="21" t="s">
        <v>8</v>
      </c>
      <c r="O1565" s="21" t="s">
        <v>2345</v>
      </c>
      <c r="P1565" s="21" t="s">
        <v>2763</v>
      </c>
      <c r="Q1565" s="21">
        <v>9</v>
      </c>
      <c r="R1565" s="21">
        <v>0</v>
      </c>
      <c r="S1565" s="21">
        <v>200</v>
      </c>
      <c r="T1565" s="21">
        <v>209</v>
      </c>
      <c r="U1565" s="21">
        <v>4.3099999999999999E-2</v>
      </c>
      <c r="V1565" s="21">
        <v>0</v>
      </c>
      <c r="W1565" s="21">
        <v>4.3099999999999999E-2</v>
      </c>
      <c r="X1565" s="21" t="s">
        <v>2342</v>
      </c>
      <c r="Y1565" s="21" t="s">
        <v>2342</v>
      </c>
      <c r="Z1565" s="21" t="s">
        <v>2342</v>
      </c>
      <c r="AA1565" s="21" t="s">
        <v>2342</v>
      </c>
      <c r="AB1565" s="21" t="s">
        <v>2342</v>
      </c>
      <c r="AC1565" s="21" t="s">
        <v>2342</v>
      </c>
      <c r="AD1565" s="21" t="s">
        <v>2342</v>
      </c>
      <c r="AE1565" s="21" t="s">
        <v>2342</v>
      </c>
      <c r="AF1565" s="21" t="s">
        <v>2342</v>
      </c>
      <c r="AG1565" s="21" t="s">
        <v>2342</v>
      </c>
      <c r="AH1565" s="21" t="s">
        <v>2015</v>
      </c>
      <c r="AI1565" s="21" t="s">
        <v>2015</v>
      </c>
      <c r="AJ1565" s="21" t="s">
        <v>2015</v>
      </c>
      <c r="AK1565" s="21" t="s">
        <v>2015</v>
      </c>
      <c r="AL1565" s="21" t="s">
        <v>4803</v>
      </c>
    </row>
    <row r="1566" spans="1:38" ht="15" customHeight="1">
      <c r="A1566" s="21">
        <v>159949</v>
      </c>
      <c r="B1566" s="21">
        <v>663811</v>
      </c>
      <c r="C1566" s="21" t="s">
        <v>100</v>
      </c>
      <c r="D1566" s="21" t="s">
        <v>2087</v>
      </c>
      <c r="E1566" s="21" t="s">
        <v>4</v>
      </c>
      <c r="F1566" s="21" t="s">
        <v>4866</v>
      </c>
      <c r="G1566" s="21" t="s">
        <v>2340</v>
      </c>
      <c r="H1566" s="21" t="s">
        <v>2341</v>
      </c>
      <c r="I1566" s="21" t="s">
        <v>2015</v>
      </c>
      <c r="J1566" s="21" t="s">
        <v>2342</v>
      </c>
      <c r="K1566" s="21" t="s">
        <v>683</v>
      </c>
      <c r="L1566" s="21" t="s">
        <v>2881</v>
      </c>
      <c r="M1566" s="21"/>
      <c r="N1566" s="21" t="s">
        <v>2859</v>
      </c>
      <c r="O1566" s="21" t="s">
        <v>2345</v>
      </c>
      <c r="P1566" s="21" t="s">
        <v>2862</v>
      </c>
      <c r="Q1566" s="21">
        <v>197</v>
      </c>
      <c r="R1566" s="21">
        <v>58</v>
      </c>
      <c r="S1566" s="21">
        <v>308</v>
      </c>
      <c r="T1566" s="21">
        <v>563</v>
      </c>
      <c r="U1566" s="21">
        <v>0.34989999999999999</v>
      </c>
      <c r="V1566" s="21">
        <v>0.10299999999999999</v>
      </c>
      <c r="W1566" s="21">
        <v>0.45290000000000002</v>
      </c>
      <c r="X1566" s="21" t="s">
        <v>2015</v>
      </c>
      <c r="Y1566" s="21" t="s">
        <v>2342</v>
      </c>
      <c r="Z1566" s="21" t="s">
        <v>2342</v>
      </c>
      <c r="AA1566" s="21" t="s">
        <v>2342</v>
      </c>
      <c r="AB1566" s="21" t="s">
        <v>2342</v>
      </c>
      <c r="AC1566" s="21" t="s">
        <v>2342</v>
      </c>
      <c r="AD1566" s="21" t="s">
        <v>2342</v>
      </c>
      <c r="AE1566" s="21" t="s">
        <v>2342</v>
      </c>
      <c r="AF1566" s="21" t="s">
        <v>2015</v>
      </c>
      <c r="AG1566" s="21" t="s">
        <v>2015</v>
      </c>
      <c r="AH1566" s="21" t="s">
        <v>2015</v>
      </c>
      <c r="AI1566" s="21" t="s">
        <v>2015</v>
      </c>
      <c r="AJ1566" s="21" t="s">
        <v>2015</v>
      </c>
      <c r="AK1566" s="21" t="s">
        <v>2015</v>
      </c>
      <c r="AL1566" s="21" t="s">
        <v>4803</v>
      </c>
    </row>
    <row r="1567" spans="1:38" ht="15" customHeight="1">
      <c r="A1567" s="21">
        <v>159935</v>
      </c>
      <c r="B1567" s="21">
        <v>663821</v>
      </c>
      <c r="C1567" s="21" t="s">
        <v>44</v>
      </c>
      <c r="D1567" s="21" t="s">
        <v>2031</v>
      </c>
      <c r="E1567" s="21" t="s">
        <v>6</v>
      </c>
      <c r="F1567" s="21" t="s">
        <v>4867</v>
      </c>
      <c r="G1567" s="21" t="s">
        <v>2340</v>
      </c>
      <c r="H1567" s="21" t="s">
        <v>2341</v>
      </c>
      <c r="I1567" s="21" t="s">
        <v>2015</v>
      </c>
      <c r="J1567" s="21" t="s">
        <v>2342</v>
      </c>
      <c r="K1567" s="21" t="s">
        <v>367</v>
      </c>
      <c r="L1567" s="21" t="s">
        <v>2407</v>
      </c>
      <c r="M1567" s="21"/>
      <c r="N1567" s="21" t="s">
        <v>2393</v>
      </c>
      <c r="O1567" s="21" t="s">
        <v>2345</v>
      </c>
      <c r="P1567" s="21" t="s">
        <v>2396</v>
      </c>
      <c r="Q1567" s="21">
        <v>550</v>
      </c>
      <c r="R1567" s="21">
        <v>0</v>
      </c>
      <c r="S1567" s="21">
        <v>429</v>
      </c>
      <c r="T1567" s="21">
        <v>979</v>
      </c>
      <c r="U1567" s="21">
        <v>0.56179999999999997</v>
      </c>
      <c r="V1567" s="21">
        <v>0</v>
      </c>
      <c r="W1567" s="21">
        <v>0.56179999999999997</v>
      </c>
      <c r="X1567" s="21" t="s">
        <v>2015</v>
      </c>
      <c r="Y1567" s="21" t="s">
        <v>2015</v>
      </c>
      <c r="Z1567" s="21" t="s">
        <v>2015</v>
      </c>
      <c r="AA1567" s="21" t="s">
        <v>2015</v>
      </c>
      <c r="AB1567" s="21" t="s">
        <v>2015</v>
      </c>
      <c r="AC1567" s="21" t="s">
        <v>2015</v>
      </c>
      <c r="AD1567" s="21" t="s">
        <v>2015</v>
      </c>
      <c r="AE1567" s="21" t="s">
        <v>2342</v>
      </c>
      <c r="AF1567" s="21" t="s">
        <v>2342</v>
      </c>
      <c r="AG1567" s="21" t="s">
        <v>2342</v>
      </c>
      <c r="AH1567" s="21" t="s">
        <v>2015</v>
      </c>
      <c r="AI1567" s="21" t="s">
        <v>2015</v>
      </c>
      <c r="AJ1567" s="21" t="s">
        <v>2015</v>
      </c>
      <c r="AK1567" s="21" t="s">
        <v>2015</v>
      </c>
      <c r="AL1567" s="21" t="s">
        <v>4802</v>
      </c>
    </row>
    <row r="1568" spans="1:38" ht="15" customHeight="1">
      <c r="A1568" s="21">
        <v>159986</v>
      </c>
      <c r="B1568" s="21">
        <v>663833</v>
      </c>
      <c r="C1568" s="21" t="s">
        <v>306</v>
      </c>
      <c r="D1568" s="21" t="s">
        <v>2295</v>
      </c>
      <c r="E1568" s="21" t="s">
        <v>8</v>
      </c>
      <c r="F1568" s="21" t="s">
        <v>4865</v>
      </c>
      <c r="G1568" s="21" t="s">
        <v>2340</v>
      </c>
      <c r="H1568" s="21" t="s">
        <v>2341</v>
      </c>
      <c r="I1568" s="21" t="s">
        <v>2015</v>
      </c>
      <c r="J1568" s="21" t="s">
        <v>2342</v>
      </c>
      <c r="K1568" s="21" t="s">
        <v>1953</v>
      </c>
      <c r="L1568" s="21" t="s">
        <v>4568</v>
      </c>
      <c r="M1568" s="21"/>
      <c r="N1568" s="21" t="s">
        <v>8</v>
      </c>
      <c r="O1568" s="21" t="s">
        <v>2345</v>
      </c>
      <c r="P1568" s="21" t="s">
        <v>4201</v>
      </c>
      <c r="Q1568" s="21">
        <v>180</v>
      </c>
      <c r="R1568" s="21">
        <v>0</v>
      </c>
      <c r="S1568" s="21">
        <v>36</v>
      </c>
      <c r="T1568" s="21">
        <v>216</v>
      </c>
      <c r="U1568" s="21">
        <v>0.83330000000000004</v>
      </c>
      <c r="V1568" s="21">
        <v>0</v>
      </c>
      <c r="W1568" s="21">
        <v>0.83330000000000004</v>
      </c>
      <c r="X1568" s="21" t="s">
        <v>2015</v>
      </c>
      <c r="Y1568" s="21" t="s">
        <v>2015</v>
      </c>
      <c r="Z1568" s="21" t="s">
        <v>2342</v>
      </c>
      <c r="AA1568" s="21" t="s">
        <v>2342</v>
      </c>
      <c r="AB1568" s="21" t="s">
        <v>2342</v>
      </c>
      <c r="AC1568" s="21" t="s">
        <v>2342</v>
      </c>
      <c r="AD1568" s="21" t="s">
        <v>2342</v>
      </c>
      <c r="AE1568" s="21" t="s">
        <v>2015</v>
      </c>
      <c r="AF1568" s="21" t="s">
        <v>2015</v>
      </c>
      <c r="AG1568" s="21" t="s">
        <v>2015</v>
      </c>
      <c r="AH1568" s="21" t="s">
        <v>2015</v>
      </c>
      <c r="AI1568" s="21" t="s">
        <v>2015</v>
      </c>
      <c r="AJ1568" s="21" t="s">
        <v>2015</v>
      </c>
      <c r="AK1568" s="21" t="s">
        <v>2015</v>
      </c>
      <c r="AL1568" s="21" t="s">
        <v>4802</v>
      </c>
    </row>
    <row r="1569" spans="1:38" ht="15" customHeight="1">
      <c r="A1569" s="21">
        <v>159907</v>
      </c>
      <c r="B1569" s="21">
        <v>663841</v>
      </c>
      <c r="C1569" s="21" t="s">
        <v>108</v>
      </c>
      <c r="D1569" s="21" t="s">
        <v>2095</v>
      </c>
      <c r="E1569" s="21" t="s">
        <v>10</v>
      </c>
      <c r="F1569" s="21" t="s">
        <v>4864</v>
      </c>
      <c r="G1569" s="21" t="s">
        <v>2340</v>
      </c>
      <c r="H1569" s="21" t="s">
        <v>2341</v>
      </c>
      <c r="I1569" s="21" t="s">
        <v>2015</v>
      </c>
      <c r="J1569" s="21" t="s">
        <v>2342</v>
      </c>
      <c r="K1569" s="21" t="s">
        <v>772</v>
      </c>
      <c r="L1569" s="21" t="s">
        <v>5026</v>
      </c>
      <c r="M1569" s="21"/>
      <c r="N1569" s="21" t="s">
        <v>2568</v>
      </c>
      <c r="O1569" s="21" t="s">
        <v>2345</v>
      </c>
      <c r="P1569" s="21" t="s">
        <v>2569</v>
      </c>
      <c r="Q1569" s="21">
        <v>768</v>
      </c>
      <c r="R1569" s="21">
        <v>0</v>
      </c>
      <c r="S1569" s="21">
        <v>1258</v>
      </c>
      <c r="T1569" s="21">
        <v>2026</v>
      </c>
      <c r="U1569" s="21">
        <v>0.37909999999999999</v>
      </c>
      <c r="V1569" s="21">
        <v>0</v>
      </c>
      <c r="W1569" s="21">
        <v>0.37909999999999999</v>
      </c>
      <c r="X1569" s="21" t="s">
        <v>2015</v>
      </c>
      <c r="Y1569" s="21" t="s">
        <v>2015</v>
      </c>
      <c r="Z1569" s="21" t="s">
        <v>2015</v>
      </c>
      <c r="AA1569" s="21" t="s">
        <v>2015</v>
      </c>
      <c r="AB1569" s="21" t="s">
        <v>2015</v>
      </c>
      <c r="AC1569" s="21" t="s">
        <v>2015</v>
      </c>
      <c r="AD1569" s="21" t="s">
        <v>2015</v>
      </c>
      <c r="AE1569" s="21" t="s">
        <v>2015</v>
      </c>
      <c r="AF1569" s="21" t="s">
        <v>2015</v>
      </c>
      <c r="AG1569" s="21" t="s">
        <v>2015</v>
      </c>
      <c r="AH1569" s="21" t="s">
        <v>2342</v>
      </c>
      <c r="AI1569" s="21" t="s">
        <v>2342</v>
      </c>
      <c r="AJ1569" s="21" t="s">
        <v>2342</v>
      </c>
      <c r="AK1569" s="21" t="s">
        <v>2342</v>
      </c>
      <c r="AL1569" s="21" t="s">
        <v>4802</v>
      </c>
    </row>
    <row r="1570" spans="1:38" ht="15" customHeight="1">
      <c r="A1570" s="21">
        <v>159941</v>
      </c>
      <c r="B1570" s="21">
        <v>663843</v>
      </c>
      <c r="C1570" s="21" t="s">
        <v>139</v>
      </c>
      <c r="D1570" s="21" t="s">
        <v>2127</v>
      </c>
      <c r="E1570" s="21" t="s">
        <v>6</v>
      </c>
      <c r="F1570" s="21" t="s">
        <v>4867</v>
      </c>
      <c r="G1570" s="21" t="s">
        <v>2340</v>
      </c>
      <c r="H1570" s="21" t="s">
        <v>2341</v>
      </c>
      <c r="I1570" s="21" t="s">
        <v>2015</v>
      </c>
      <c r="J1570" s="21" t="s">
        <v>2342</v>
      </c>
      <c r="K1570" s="21" t="s">
        <v>964</v>
      </c>
      <c r="L1570" s="21" t="s">
        <v>4714</v>
      </c>
      <c r="M1570" s="21"/>
      <c r="N1570" s="21" t="s">
        <v>3268</v>
      </c>
      <c r="O1570" s="21" t="s">
        <v>2345</v>
      </c>
      <c r="P1570" s="21" t="s">
        <v>3269</v>
      </c>
      <c r="Q1570" s="21">
        <v>286</v>
      </c>
      <c r="R1570" s="21">
        <v>42</v>
      </c>
      <c r="S1570" s="21">
        <v>299</v>
      </c>
      <c r="T1570" s="21">
        <v>627</v>
      </c>
      <c r="U1570" s="21">
        <v>0.45610000000000001</v>
      </c>
      <c r="V1570" s="21">
        <v>6.7000000000000004E-2</v>
      </c>
      <c r="W1570" s="21">
        <v>0.52310000000000001</v>
      </c>
      <c r="X1570" s="21" t="s">
        <v>2015</v>
      </c>
      <c r="Y1570" s="21" t="s">
        <v>2342</v>
      </c>
      <c r="Z1570" s="21" t="s">
        <v>2342</v>
      </c>
      <c r="AA1570" s="21" t="s">
        <v>2342</v>
      </c>
      <c r="AB1570" s="21" t="s">
        <v>2342</v>
      </c>
      <c r="AC1570" s="21" t="s">
        <v>2342</v>
      </c>
      <c r="AD1570" s="21" t="s">
        <v>2342</v>
      </c>
      <c r="AE1570" s="21" t="s">
        <v>2342</v>
      </c>
      <c r="AF1570" s="21" t="s">
        <v>2015</v>
      </c>
      <c r="AG1570" s="21" t="s">
        <v>2015</v>
      </c>
      <c r="AH1570" s="21" t="s">
        <v>2015</v>
      </c>
      <c r="AI1570" s="21" t="s">
        <v>2015</v>
      </c>
      <c r="AJ1570" s="21" t="s">
        <v>2015</v>
      </c>
      <c r="AK1570" s="21" t="s">
        <v>2015</v>
      </c>
      <c r="AL1570" s="21" t="s">
        <v>4803</v>
      </c>
    </row>
    <row r="1571" spans="1:38" ht="15" customHeight="1">
      <c r="A1571" s="21">
        <v>159374</v>
      </c>
      <c r="B1571" s="21">
        <v>663846</v>
      </c>
      <c r="C1571" s="21" t="s">
        <v>184</v>
      </c>
      <c r="D1571" s="21" t="s">
        <v>2172</v>
      </c>
      <c r="E1571" s="21" t="s">
        <v>29</v>
      </c>
      <c r="F1571" s="21" t="s">
        <v>4864</v>
      </c>
      <c r="G1571" s="21" t="s">
        <v>2340</v>
      </c>
      <c r="H1571" s="21" t="s">
        <v>2341</v>
      </c>
      <c r="I1571" s="21" t="s">
        <v>2015</v>
      </c>
      <c r="J1571" s="21" t="s">
        <v>2342</v>
      </c>
      <c r="K1571" s="21" t="s">
        <v>1207</v>
      </c>
      <c r="L1571" s="21" t="s">
        <v>5503</v>
      </c>
      <c r="M1571" s="21"/>
      <c r="N1571" s="21" t="s">
        <v>2793</v>
      </c>
      <c r="O1571" s="21" t="s">
        <v>2345</v>
      </c>
      <c r="P1571" s="21" t="s">
        <v>2794</v>
      </c>
      <c r="Q1571" s="21">
        <v>229</v>
      </c>
      <c r="R1571" s="21">
        <v>0</v>
      </c>
      <c r="S1571" s="21">
        <v>79</v>
      </c>
      <c r="T1571" s="21">
        <v>308</v>
      </c>
      <c r="U1571" s="21">
        <v>0.74350000000000005</v>
      </c>
      <c r="V1571" s="21">
        <v>0</v>
      </c>
      <c r="W1571" s="21">
        <v>0.74350000000000005</v>
      </c>
      <c r="X1571" s="21" t="s">
        <v>2015</v>
      </c>
      <c r="Y1571" s="21" t="s">
        <v>2342</v>
      </c>
      <c r="Z1571" s="21" t="s">
        <v>2342</v>
      </c>
      <c r="AA1571" s="21" t="s">
        <v>2342</v>
      </c>
      <c r="AB1571" s="21" t="s">
        <v>2342</v>
      </c>
      <c r="AC1571" s="21" t="s">
        <v>2342</v>
      </c>
      <c r="AD1571" s="21" t="s">
        <v>2342</v>
      </c>
      <c r="AE1571" s="21" t="s">
        <v>2342</v>
      </c>
      <c r="AF1571" s="21" t="s">
        <v>2342</v>
      </c>
      <c r="AG1571" s="21" t="s">
        <v>2342</v>
      </c>
      <c r="AH1571" s="21" t="s">
        <v>2342</v>
      </c>
      <c r="AI1571" s="21" t="s">
        <v>2342</v>
      </c>
      <c r="AJ1571" s="21" t="s">
        <v>2342</v>
      </c>
      <c r="AK1571" s="21" t="s">
        <v>2342</v>
      </c>
      <c r="AL1571" s="21" t="s">
        <v>4802</v>
      </c>
    </row>
    <row r="1572" spans="1:38" ht="15" customHeight="1">
      <c r="A1572" s="21">
        <v>159962</v>
      </c>
      <c r="B1572" s="21">
        <v>663848</v>
      </c>
      <c r="C1572" s="21" t="s">
        <v>46</v>
      </c>
      <c r="D1572" s="21" t="s">
        <v>2033</v>
      </c>
      <c r="E1572" s="21" t="s">
        <v>10</v>
      </c>
      <c r="F1572" s="21" t="s">
        <v>4864</v>
      </c>
      <c r="G1572" s="21" t="s">
        <v>2340</v>
      </c>
      <c r="H1572" s="21" t="s">
        <v>2341</v>
      </c>
      <c r="I1572" s="21" t="s">
        <v>2015</v>
      </c>
      <c r="J1572" s="21" t="s">
        <v>2342</v>
      </c>
      <c r="K1572" s="21" t="s">
        <v>386</v>
      </c>
      <c r="L1572" s="21" t="s">
        <v>2419</v>
      </c>
      <c r="M1572" s="21"/>
      <c r="N1572" s="21" t="s">
        <v>2415</v>
      </c>
      <c r="O1572" s="21" t="s">
        <v>2345</v>
      </c>
      <c r="P1572" s="21" t="s">
        <v>2416</v>
      </c>
      <c r="Q1572" s="21">
        <v>154</v>
      </c>
      <c r="R1572" s="21">
        <v>56</v>
      </c>
      <c r="S1572" s="21">
        <v>310</v>
      </c>
      <c r="T1572" s="21">
        <v>520</v>
      </c>
      <c r="U1572" s="21">
        <v>0.29620000000000002</v>
      </c>
      <c r="V1572" s="21">
        <v>0.1077</v>
      </c>
      <c r="W1572" s="21">
        <v>0.40379999999999999</v>
      </c>
      <c r="X1572" s="21" t="s">
        <v>2342</v>
      </c>
      <c r="Y1572" s="21" t="s">
        <v>2342</v>
      </c>
      <c r="Z1572" s="21" t="s">
        <v>2342</v>
      </c>
      <c r="AA1572" s="21" t="s">
        <v>2342</v>
      </c>
      <c r="AB1572" s="21" t="s">
        <v>2342</v>
      </c>
      <c r="AC1572" s="21" t="s">
        <v>2342</v>
      </c>
      <c r="AD1572" s="21" t="s">
        <v>2015</v>
      </c>
      <c r="AE1572" s="21" t="s">
        <v>2015</v>
      </c>
      <c r="AF1572" s="21" t="s">
        <v>2015</v>
      </c>
      <c r="AG1572" s="21" t="s">
        <v>2015</v>
      </c>
      <c r="AH1572" s="21" t="s">
        <v>2015</v>
      </c>
      <c r="AI1572" s="21" t="s">
        <v>2015</v>
      </c>
      <c r="AJ1572" s="21" t="s">
        <v>2015</v>
      </c>
      <c r="AK1572" s="21" t="s">
        <v>2015</v>
      </c>
      <c r="AL1572" s="21" t="s">
        <v>4803</v>
      </c>
    </row>
    <row r="1573" spans="1:38" ht="15" customHeight="1">
      <c r="A1573" s="21">
        <v>159962</v>
      </c>
      <c r="B1573" s="21">
        <v>663849</v>
      </c>
      <c r="C1573" s="21" t="s">
        <v>46</v>
      </c>
      <c r="D1573" s="21" t="s">
        <v>2033</v>
      </c>
      <c r="E1573" s="21" t="s">
        <v>10</v>
      </c>
      <c r="F1573" s="21" t="s">
        <v>4864</v>
      </c>
      <c r="G1573" s="21" t="s">
        <v>2340</v>
      </c>
      <c r="H1573" s="21" t="s">
        <v>2341</v>
      </c>
      <c r="I1573" s="21" t="s">
        <v>2015</v>
      </c>
      <c r="J1573" s="21" t="s">
        <v>2342</v>
      </c>
      <c r="K1573" s="21" t="s">
        <v>385</v>
      </c>
      <c r="L1573" s="21" t="s">
        <v>2419</v>
      </c>
      <c r="M1573" s="21"/>
      <c r="N1573" s="21" t="s">
        <v>2415</v>
      </c>
      <c r="O1573" s="21" t="s">
        <v>2345</v>
      </c>
      <c r="P1573" s="21" t="s">
        <v>2416</v>
      </c>
      <c r="Q1573" s="21">
        <v>125</v>
      </c>
      <c r="R1573" s="21">
        <v>42</v>
      </c>
      <c r="S1573" s="21">
        <v>261</v>
      </c>
      <c r="T1573" s="21">
        <v>428</v>
      </c>
      <c r="U1573" s="21">
        <v>0.29210000000000003</v>
      </c>
      <c r="V1573" s="21">
        <v>9.8100000000000007E-2</v>
      </c>
      <c r="W1573" s="21">
        <v>0.39019999999999999</v>
      </c>
      <c r="X1573" s="21" t="s">
        <v>2015</v>
      </c>
      <c r="Y1573" s="21" t="s">
        <v>2015</v>
      </c>
      <c r="Z1573" s="21" t="s">
        <v>2015</v>
      </c>
      <c r="AA1573" s="21" t="s">
        <v>2015</v>
      </c>
      <c r="AB1573" s="21" t="s">
        <v>2015</v>
      </c>
      <c r="AC1573" s="21" t="s">
        <v>2015</v>
      </c>
      <c r="AD1573" s="21" t="s">
        <v>2342</v>
      </c>
      <c r="AE1573" s="21" t="s">
        <v>2342</v>
      </c>
      <c r="AF1573" s="21" t="s">
        <v>2342</v>
      </c>
      <c r="AG1573" s="21" t="s">
        <v>2342</v>
      </c>
      <c r="AH1573" s="21" t="s">
        <v>2015</v>
      </c>
      <c r="AI1573" s="21" t="s">
        <v>2015</v>
      </c>
      <c r="AJ1573" s="21" t="s">
        <v>2015</v>
      </c>
      <c r="AK1573" s="21" t="s">
        <v>2015</v>
      </c>
      <c r="AL1573" s="21" t="s">
        <v>4803</v>
      </c>
    </row>
    <row r="1574" spans="1:38" ht="15" customHeight="1">
      <c r="A1574" s="21">
        <v>159941</v>
      </c>
      <c r="B1574" s="21">
        <v>663855</v>
      </c>
      <c r="C1574" s="21" t="s">
        <v>139</v>
      </c>
      <c r="D1574" s="21" t="s">
        <v>2127</v>
      </c>
      <c r="E1574" s="21" t="s">
        <v>6</v>
      </c>
      <c r="F1574" s="21" t="s">
        <v>4867</v>
      </c>
      <c r="G1574" s="21" t="s">
        <v>2340</v>
      </c>
      <c r="H1574" s="21" t="s">
        <v>2341</v>
      </c>
      <c r="I1574" s="21" t="s">
        <v>2015</v>
      </c>
      <c r="J1574" s="21" t="s">
        <v>2342</v>
      </c>
      <c r="K1574" s="21" t="s">
        <v>973</v>
      </c>
      <c r="L1574" s="21" t="s">
        <v>3280</v>
      </c>
      <c r="M1574" s="21"/>
      <c r="N1574" s="21" t="s">
        <v>3268</v>
      </c>
      <c r="O1574" s="21" t="s">
        <v>2345</v>
      </c>
      <c r="P1574" s="21" t="s">
        <v>3269</v>
      </c>
      <c r="Q1574" s="21">
        <v>140</v>
      </c>
      <c r="R1574" s="21">
        <v>24</v>
      </c>
      <c r="S1574" s="21">
        <v>275</v>
      </c>
      <c r="T1574" s="21">
        <v>439</v>
      </c>
      <c r="U1574" s="21">
        <v>0.31890000000000002</v>
      </c>
      <c r="V1574" s="21">
        <v>5.4699999999999999E-2</v>
      </c>
      <c r="W1574" s="21">
        <v>0.37359999999999999</v>
      </c>
      <c r="X1574" s="21" t="s">
        <v>2015</v>
      </c>
      <c r="Y1574" s="21" t="s">
        <v>2342</v>
      </c>
      <c r="Z1574" s="21" t="s">
        <v>2342</v>
      </c>
      <c r="AA1574" s="21" t="s">
        <v>2342</v>
      </c>
      <c r="AB1574" s="21" t="s">
        <v>2342</v>
      </c>
      <c r="AC1574" s="21" t="s">
        <v>2342</v>
      </c>
      <c r="AD1574" s="21" t="s">
        <v>2342</v>
      </c>
      <c r="AE1574" s="21" t="s">
        <v>2342</v>
      </c>
      <c r="AF1574" s="21" t="s">
        <v>2015</v>
      </c>
      <c r="AG1574" s="21" t="s">
        <v>2015</v>
      </c>
      <c r="AH1574" s="21" t="s">
        <v>2015</v>
      </c>
      <c r="AI1574" s="21" t="s">
        <v>2015</v>
      </c>
      <c r="AJ1574" s="21" t="s">
        <v>2015</v>
      </c>
      <c r="AK1574" s="21" t="s">
        <v>2015</v>
      </c>
      <c r="AL1574" s="21" t="s">
        <v>4803</v>
      </c>
    </row>
    <row r="1575" spans="1:38" ht="15" customHeight="1">
      <c r="A1575" s="21">
        <v>159935</v>
      </c>
      <c r="B1575" s="21">
        <v>663861</v>
      </c>
      <c r="C1575" s="21" t="s">
        <v>44</v>
      </c>
      <c r="D1575" s="21" t="s">
        <v>2031</v>
      </c>
      <c r="E1575" s="21" t="s">
        <v>6</v>
      </c>
      <c r="F1575" s="21" t="s">
        <v>4867</v>
      </c>
      <c r="G1575" s="21" t="s">
        <v>2340</v>
      </c>
      <c r="H1575" s="21" t="s">
        <v>2341</v>
      </c>
      <c r="I1575" s="21" t="s">
        <v>2015</v>
      </c>
      <c r="J1575" s="21" t="s">
        <v>2342</v>
      </c>
      <c r="K1575" s="21" t="s">
        <v>362</v>
      </c>
      <c r="L1575" s="21" t="s">
        <v>2402</v>
      </c>
      <c r="M1575" s="21"/>
      <c r="N1575" s="21" t="s">
        <v>2393</v>
      </c>
      <c r="O1575" s="21" t="s">
        <v>2345</v>
      </c>
      <c r="P1575" s="21" t="s">
        <v>2394</v>
      </c>
      <c r="Q1575" s="21">
        <v>264</v>
      </c>
      <c r="R1575" s="21">
        <v>0</v>
      </c>
      <c r="S1575" s="21">
        <v>267</v>
      </c>
      <c r="T1575" s="21">
        <v>531</v>
      </c>
      <c r="U1575" s="21">
        <v>0.49719999999999998</v>
      </c>
      <c r="V1575" s="21">
        <v>0</v>
      </c>
      <c r="W1575" s="21">
        <v>0.49719999999999998</v>
      </c>
      <c r="X1575" s="21" t="s">
        <v>2015</v>
      </c>
      <c r="Y1575" s="21" t="s">
        <v>2342</v>
      </c>
      <c r="Z1575" s="21" t="s">
        <v>2342</v>
      </c>
      <c r="AA1575" s="21" t="s">
        <v>2342</v>
      </c>
      <c r="AB1575" s="21" t="s">
        <v>2342</v>
      </c>
      <c r="AC1575" s="21" t="s">
        <v>2342</v>
      </c>
      <c r="AD1575" s="21" t="s">
        <v>2342</v>
      </c>
      <c r="AE1575" s="21" t="s">
        <v>2015</v>
      </c>
      <c r="AF1575" s="21" t="s">
        <v>2015</v>
      </c>
      <c r="AG1575" s="21" t="s">
        <v>2015</v>
      </c>
      <c r="AH1575" s="21" t="s">
        <v>2015</v>
      </c>
      <c r="AI1575" s="21" t="s">
        <v>2015</v>
      </c>
      <c r="AJ1575" s="21" t="s">
        <v>2015</v>
      </c>
      <c r="AK1575" s="21" t="s">
        <v>2015</v>
      </c>
      <c r="AL1575" s="21" t="s">
        <v>4802</v>
      </c>
    </row>
    <row r="1576" spans="1:38" ht="15" customHeight="1">
      <c r="A1576" s="21">
        <v>159873</v>
      </c>
      <c r="B1576" s="21">
        <v>663864</v>
      </c>
      <c r="C1576" s="21" t="s">
        <v>107</v>
      </c>
      <c r="D1576" s="21" t="s">
        <v>2094</v>
      </c>
      <c r="E1576" s="21" t="s">
        <v>4</v>
      </c>
      <c r="F1576" s="21" t="s">
        <v>4866</v>
      </c>
      <c r="G1576" s="21" t="s">
        <v>2340</v>
      </c>
      <c r="H1576" s="21" t="s">
        <v>2341</v>
      </c>
      <c r="I1576" s="21" t="s">
        <v>2015</v>
      </c>
      <c r="J1576" s="21" t="s">
        <v>2342</v>
      </c>
      <c r="K1576" s="21" t="s">
        <v>727</v>
      </c>
      <c r="L1576" s="21" t="s">
        <v>2933</v>
      </c>
      <c r="M1576" s="21"/>
      <c r="N1576" s="21" t="s">
        <v>2924</v>
      </c>
      <c r="O1576" s="21" t="s">
        <v>2345</v>
      </c>
      <c r="P1576" s="21" t="s">
        <v>2928</v>
      </c>
      <c r="Q1576" s="21">
        <v>51</v>
      </c>
      <c r="R1576" s="21">
        <v>16</v>
      </c>
      <c r="S1576" s="21">
        <v>572</v>
      </c>
      <c r="T1576" s="21">
        <v>639</v>
      </c>
      <c r="U1576" s="21">
        <v>7.9799999999999996E-2</v>
      </c>
      <c r="V1576" s="21">
        <v>2.5000000000000001E-2</v>
      </c>
      <c r="W1576" s="21">
        <v>0.10489999999999999</v>
      </c>
      <c r="X1576" s="21" t="s">
        <v>2015</v>
      </c>
      <c r="Y1576" s="21" t="s">
        <v>2342</v>
      </c>
      <c r="Z1576" s="21" t="s">
        <v>2342</v>
      </c>
      <c r="AA1576" s="21" t="s">
        <v>2342</v>
      </c>
      <c r="AB1576" s="21" t="s">
        <v>2342</v>
      </c>
      <c r="AC1576" s="21" t="s">
        <v>2342</v>
      </c>
      <c r="AD1576" s="21" t="s">
        <v>2342</v>
      </c>
      <c r="AE1576" s="21" t="s">
        <v>2015</v>
      </c>
      <c r="AF1576" s="21" t="s">
        <v>2015</v>
      </c>
      <c r="AG1576" s="21" t="s">
        <v>2015</v>
      </c>
      <c r="AH1576" s="21" t="s">
        <v>2015</v>
      </c>
      <c r="AI1576" s="21" t="s">
        <v>2015</v>
      </c>
      <c r="AJ1576" s="21" t="s">
        <v>2015</v>
      </c>
      <c r="AK1576" s="21" t="s">
        <v>2015</v>
      </c>
      <c r="AL1576" s="21" t="s">
        <v>4803</v>
      </c>
    </row>
    <row r="1577" spans="1:38" ht="15" customHeight="1">
      <c r="A1577" s="21">
        <v>159182</v>
      </c>
      <c r="B1577" s="21">
        <v>663866</v>
      </c>
      <c r="C1577" s="21" t="s">
        <v>191</v>
      </c>
      <c r="D1577" s="21" t="s">
        <v>2179</v>
      </c>
      <c r="E1577" s="21" t="s">
        <v>9</v>
      </c>
      <c r="F1577" s="21" t="s">
        <v>4863</v>
      </c>
      <c r="G1577" s="21" t="s">
        <v>2340</v>
      </c>
      <c r="H1577" s="21" t="s">
        <v>2341</v>
      </c>
      <c r="I1577" s="21" t="s">
        <v>2015</v>
      </c>
      <c r="J1577" s="21" t="s">
        <v>2342</v>
      </c>
      <c r="K1577" s="21" t="s">
        <v>1231</v>
      </c>
      <c r="L1577" s="21" t="s">
        <v>3601</v>
      </c>
      <c r="M1577" s="21"/>
      <c r="N1577" s="21" t="s">
        <v>3602</v>
      </c>
      <c r="O1577" s="21" t="s">
        <v>2345</v>
      </c>
      <c r="P1577" s="21" t="s">
        <v>3603</v>
      </c>
      <c r="Q1577" s="21">
        <v>177</v>
      </c>
      <c r="R1577" s="21">
        <v>34</v>
      </c>
      <c r="S1577" s="21">
        <v>420</v>
      </c>
      <c r="T1577" s="21">
        <v>631</v>
      </c>
      <c r="U1577" s="21">
        <v>0.28050000000000003</v>
      </c>
      <c r="V1577" s="21">
        <v>5.3900000000000003E-2</v>
      </c>
      <c r="W1577" s="21">
        <v>0.33439999999999998</v>
      </c>
      <c r="X1577" s="21" t="s">
        <v>2015</v>
      </c>
      <c r="Y1577" s="21" t="s">
        <v>2015</v>
      </c>
      <c r="Z1577" s="21" t="s">
        <v>2015</v>
      </c>
      <c r="AA1577" s="21" t="s">
        <v>2015</v>
      </c>
      <c r="AB1577" s="21" t="s">
        <v>2015</v>
      </c>
      <c r="AC1577" s="21" t="s">
        <v>2015</v>
      </c>
      <c r="AD1577" s="21" t="s">
        <v>2015</v>
      </c>
      <c r="AE1577" s="21" t="s">
        <v>2015</v>
      </c>
      <c r="AF1577" s="21" t="s">
        <v>2015</v>
      </c>
      <c r="AG1577" s="21" t="s">
        <v>2015</v>
      </c>
      <c r="AH1577" s="21" t="s">
        <v>2342</v>
      </c>
      <c r="AI1577" s="21" t="s">
        <v>2342</v>
      </c>
      <c r="AJ1577" s="21" t="s">
        <v>2342</v>
      </c>
      <c r="AK1577" s="21" t="s">
        <v>2342</v>
      </c>
      <c r="AL1577" s="21" t="s">
        <v>4803</v>
      </c>
    </row>
    <row r="1578" spans="1:38" ht="15" customHeight="1">
      <c r="A1578" s="21">
        <v>159884</v>
      </c>
      <c r="B1578" s="21">
        <v>663867</v>
      </c>
      <c r="C1578" s="21" t="s">
        <v>227</v>
      </c>
      <c r="D1578" s="21" t="s">
        <v>2215</v>
      </c>
      <c r="E1578" s="21" t="s">
        <v>12</v>
      </c>
      <c r="F1578" s="21" t="s">
        <v>4874</v>
      </c>
      <c r="G1578" s="21" t="s">
        <v>2340</v>
      </c>
      <c r="H1578" s="21" t="s">
        <v>2341</v>
      </c>
      <c r="I1578" s="21" t="s">
        <v>2015</v>
      </c>
      <c r="J1578" s="21" t="s">
        <v>2342</v>
      </c>
      <c r="K1578" s="21" t="s">
        <v>1026</v>
      </c>
      <c r="L1578" s="21" t="s">
        <v>3845</v>
      </c>
      <c r="M1578" s="21"/>
      <c r="N1578" s="21" t="s">
        <v>2509</v>
      </c>
      <c r="O1578" s="21" t="s">
        <v>2345</v>
      </c>
      <c r="P1578" s="21" t="s">
        <v>2510</v>
      </c>
      <c r="Q1578" s="21">
        <v>225</v>
      </c>
      <c r="R1578" s="21">
        <v>84</v>
      </c>
      <c r="S1578" s="21">
        <v>436</v>
      </c>
      <c r="T1578" s="21">
        <v>745</v>
      </c>
      <c r="U1578" s="21">
        <v>0.30199999999999999</v>
      </c>
      <c r="V1578" s="21">
        <v>0.1128</v>
      </c>
      <c r="W1578" s="21">
        <v>0.4148</v>
      </c>
      <c r="X1578" s="21" t="s">
        <v>2015</v>
      </c>
      <c r="Y1578" s="21" t="s">
        <v>2342</v>
      </c>
      <c r="Z1578" s="21" t="s">
        <v>2342</v>
      </c>
      <c r="AA1578" s="21" t="s">
        <v>2342</v>
      </c>
      <c r="AB1578" s="21" t="s">
        <v>2342</v>
      </c>
      <c r="AC1578" s="21" t="s">
        <v>2342</v>
      </c>
      <c r="AD1578" s="21" t="s">
        <v>2342</v>
      </c>
      <c r="AE1578" s="21" t="s">
        <v>2342</v>
      </c>
      <c r="AF1578" s="21" t="s">
        <v>2015</v>
      </c>
      <c r="AG1578" s="21" t="s">
        <v>2015</v>
      </c>
      <c r="AH1578" s="21" t="s">
        <v>2015</v>
      </c>
      <c r="AI1578" s="21" t="s">
        <v>2015</v>
      </c>
      <c r="AJ1578" s="21" t="s">
        <v>2015</v>
      </c>
      <c r="AK1578" s="21" t="s">
        <v>2015</v>
      </c>
      <c r="AL1578" s="21" t="s">
        <v>4803</v>
      </c>
    </row>
    <row r="1579" spans="1:38" ht="15" customHeight="1">
      <c r="A1579" s="21">
        <v>159884</v>
      </c>
      <c r="B1579" s="21">
        <v>663868</v>
      </c>
      <c r="C1579" s="21" t="s">
        <v>227</v>
      </c>
      <c r="D1579" s="21" t="s">
        <v>2215</v>
      </c>
      <c r="E1579" s="21" t="s">
        <v>12</v>
      </c>
      <c r="F1579" s="21" t="s">
        <v>4874</v>
      </c>
      <c r="G1579" s="21" t="s">
        <v>2340</v>
      </c>
      <c r="H1579" s="21" t="s">
        <v>2341</v>
      </c>
      <c r="I1579" s="21" t="s">
        <v>2015</v>
      </c>
      <c r="J1579" s="21" t="s">
        <v>2342</v>
      </c>
      <c r="K1579" s="21" t="s">
        <v>1416</v>
      </c>
      <c r="L1579" s="21" t="s">
        <v>3849</v>
      </c>
      <c r="M1579" s="21"/>
      <c r="N1579" s="21" t="s">
        <v>2509</v>
      </c>
      <c r="O1579" s="21" t="s">
        <v>2345</v>
      </c>
      <c r="P1579" s="21" t="s">
        <v>3850</v>
      </c>
      <c r="Q1579" s="21">
        <v>177</v>
      </c>
      <c r="R1579" s="21">
        <v>44</v>
      </c>
      <c r="S1579" s="21">
        <v>551</v>
      </c>
      <c r="T1579" s="21">
        <v>772</v>
      </c>
      <c r="U1579" s="21">
        <v>0.2293</v>
      </c>
      <c r="V1579" s="21">
        <v>5.7000000000000002E-2</v>
      </c>
      <c r="W1579" s="21">
        <v>0.2863</v>
      </c>
      <c r="X1579" s="21" t="s">
        <v>2015</v>
      </c>
      <c r="Y1579" s="21" t="s">
        <v>2342</v>
      </c>
      <c r="Z1579" s="21" t="s">
        <v>2342</v>
      </c>
      <c r="AA1579" s="21" t="s">
        <v>2342</v>
      </c>
      <c r="AB1579" s="21" t="s">
        <v>2342</v>
      </c>
      <c r="AC1579" s="21" t="s">
        <v>2342</v>
      </c>
      <c r="AD1579" s="21" t="s">
        <v>2342</v>
      </c>
      <c r="AE1579" s="21" t="s">
        <v>2342</v>
      </c>
      <c r="AF1579" s="21" t="s">
        <v>2015</v>
      </c>
      <c r="AG1579" s="21" t="s">
        <v>2015</v>
      </c>
      <c r="AH1579" s="21" t="s">
        <v>2015</v>
      </c>
      <c r="AI1579" s="21" t="s">
        <v>2015</v>
      </c>
      <c r="AJ1579" s="21" t="s">
        <v>2015</v>
      </c>
      <c r="AK1579" s="21" t="s">
        <v>2015</v>
      </c>
      <c r="AL1579" s="21" t="s">
        <v>4803</v>
      </c>
    </row>
    <row r="1580" spans="1:38" ht="15" customHeight="1">
      <c r="A1580" s="21">
        <v>159208</v>
      </c>
      <c r="B1580" s="21">
        <v>663870</v>
      </c>
      <c r="C1580" s="21" t="s">
        <v>167</v>
      </c>
      <c r="D1580" s="21" t="s">
        <v>2155</v>
      </c>
      <c r="E1580" s="21" t="s">
        <v>8</v>
      </c>
      <c r="F1580" s="21" t="s">
        <v>4865</v>
      </c>
      <c r="G1580" s="21" t="s">
        <v>2340</v>
      </c>
      <c r="H1580" s="21" t="s">
        <v>2341</v>
      </c>
      <c r="I1580" s="21" t="s">
        <v>2015</v>
      </c>
      <c r="J1580" s="21" t="s">
        <v>2342</v>
      </c>
      <c r="K1580" s="21" t="s">
        <v>1125</v>
      </c>
      <c r="L1580" s="21" t="s">
        <v>3473</v>
      </c>
      <c r="M1580" s="21"/>
      <c r="N1580" s="21" t="s">
        <v>8</v>
      </c>
      <c r="O1580" s="21" t="s">
        <v>2345</v>
      </c>
      <c r="P1580" s="21" t="s">
        <v>2389</v>
      </c>
      <c r="Q1580" s="21">
        <v>64</v>
      </c>
      <c r="R1580" s="21">
        <v>25</v>
      </c>
      <c r="S1580" s="21">
        <v>320</v>
      </c>
      <c r="T1580" s="21">
        <v>409</v>
      </c>
      <c r="U1580" s="21">
        <v>0.1565</v>
      </c>
      <c r="V1580" s="21">
        <v>6.1100000000000002E-2</v>
      </c>
      <c r="W1580" s="21">
        <v>0.21759999999999999</v>
      </c>
      <c r="X1580" s="21" t="s">
        <v>2015</v>
      </c>
      <c r="Y1580" s="21" t="s">
        <v>2342</v>
      </c>
      <c r="Z1580" s="21" t="s">
        <v>2342</v>
      </c>
      <c r="AA1580" s="21" t="s">
        <v>2342</v>
      </c>
      <c r="AB1580" s="21" t="s">
        <v>2342</v>
      </c>
      <c r="AC1580" s="21" t="s">
        <v>2342</v>
      </c>
      <c r="AD1580" s="21" t="s">
        <v>2342</v>
      </c>
      <c r="AE1580" s="21" t="s">
        <v>2015</v>
      </c>
      <c r="AF1580" s="21" t="s">
        <v>2015</v>
      </c>
      <c r="AG1580" s="21" t="s">
        <v>2015</v>
      </c>
      <c r="AH1580" s="21" t="s">
        <v>2015</v>
      </c>
      <c r="AI1580" s="21" t="s">
        <v>2015</v>
      </c>
      <c r="AJ1580" s="21" t="s">
        <v>2015</v>
      </c>
      <c r="AK1580" s="21" t="s">
        <v>2015</v>
      </c>
      <c r="AL1580" s="21" t="s">
        <v>4803</v>
      </c>
    </row>
    <row r="1581" spans="1:38" ht="15" customHeight="1">
      <c r="A1581" s="21">
        <v>159975</v>
      </c>
      <c r="B1581" s="21">
        <v>663871</v>
      </c>
      <c r="C1581" s="21" t="s">
        <v>258</v>
      </c>
      <c r="D1581" s="21" t="s">
        <v>2246</v>
      </c>
      <c r="E1581" s="21" t="s">
        <v>4</v>
      </c>
      <c r="F1581" s="21" t="s">
        <v>4875</v>
      </c>
      <c r="G1581" s="21" t="s">
        <v>2340</v>
      </c>
      <c r="H1581" s="21" t="s">
        <v>2341</v>
      </c>
      <c r="I1581" s="21" t="s">
        <v>2015</v>
      </c>
      <c r="J1581" s="21" t="s">
        <v>2342</v>
      </c>
      <c r="K1581" s="21" t="s">
        <v>1660</v>
      </c>
      <c r="L1581" s="21" t="s">
        <v>4154</v>
      </c>
      <c r="M1581" s="21"/>
      <c r="N1581" s="21" t="s">
        <v>4</v>
      </c>
      <c r="O1581" s="21" t="s">
        <v>2345</v>
      </c>
      <c r="P1581" s="21" t="s">
        <v>3503</v>
      </c>
      <c r="Q1581" s="21">
        <v>55</v>
      </c>
      <c r="R1581" s="21">
        <v>15</v>
      </c>
      <c r="S1581" s="21">
        <v>540</v>
      </c>
      <c r="T1581" s="21">
        <v>610</v>
      </c>
      <c r="U1581" s="21">
        <v>9.0200000000000002E-2</v>
      </c>
      <c r="V1581" s="21">
        <v>2.46E-2</v>
      </c>
      <c r="W1581" s="21">
        <v>0.1148</v>
      </c>
      <c r="X1581" s="21" t="s">
        <v>2015</v>
      </c>
      <c r="Y1581" s="21" t="s">
        <v>2342</v>
      </c>
      <c r="Z1581" s="21" t="s">
        <v>2342</v>
      </c>
      <c r="AA1581" s="21" t="s">
        <v>2342</v>
      </c>
      <c r="AB1581" s="21" t="s">
        <v>2342</v>
      </c>
      <c r="AC1581" s="21" t="s">
        <v>2342</v>
      </c>
      <c r="AD1581" s="21" t="s">
        <v>2342</v>
      </c>
      <c r="AE1581" s="21" t="s">
        <v>2342</v>
      </c>
      <c r="AF1581" s="21" t="s">
        <v>2015</v>
      </c>
      <c r="AG1581" s="21" t="s">
        <v>2015</v>
      </c>
      <c r="AH1581" s="21" t="s">
        <v>2015</v>
      </c>
      <c r="AI1581" s="21" t="s">
        <v>2015</v>
      </c>
      <c r="AJ1581" s="21" t="s">
        <v>2015</v>
      </c>
      <c r="AK1581" s="21" t="s">
        <v>2015</v>
      </c>
      <c r="AL1581" s="21" t="s">
        <v>4803</v>
      </c>
    </row>
    <row r="1582" spans="1:38" ht="15" customHeight="1">
      <c r="A1582" s="21">
        <v>159276</v>
      </c>
      <c r="B1582" s="21">
        <v>663872</v>
      </c>
      <c r="C1582" s="21" t="s">
        <v>148</v>
      </c>
      <c r="D1582" s="21" t="s">
        <v>2136</v>
      </c>
      <c r="E1582" s="21" t="s">
        <v>4</v>
      </c>
      <c r="F1582" s="21" t="s">
        <v>4875</v>
      </c>
      <c r="G1582" s="21" t="s">
        <v>2340</v>
      </c>
      <c r="H1582" s="21" t="s">
        <v>2341</v>
      </c>
      <c r="I1582" s="21" t="s">
        <v>2015</v>
      </c>
      <c r="J1582" s="21" t="s">
        <v>2342</v>
      </c>
      <c r="K1582" s="21" t="s">
        <v>1013</v>
      </c>
      <c r="L1582" s="21" t="s">
        <v>3337</v>
      </c>
      <c r="M1582" s="21"/>
      <c r="N1582" s="21" t="s">
        <v>3338</v>
      </c>
      <c r="O1582" s="21" t="s">
        <v>2345</v>
      </c>
      <c r="P1582" s="21" t="s">
        <v>3339</v>
      </c>
      <c r="Q1582" s="21">
        <v>314</v>
      </c>
      <c r="R1582" s="21">
        <v>106</v>
      </c>
      <c r="S1582" s="21">
        <v>1087</v>
      </c>
      <c r="T1582" s="21">
        <v>1507</v>
      </c>
      <c r="U1582" s="21">
        <v>0.2084</v>
      </c>
      <c r="V1582" s="21">
        <v>7.0300000000000001E-2</v>
      </c>
      <c r="W1582" s="21">
        <v>0.2787</v>
      </c>
      <c r="X1582" s="21" t="s">
        <v>2015</v>
      </c>
      <c r="Y1582" s="21" t="s">
        <v>2015</v>
      </c>
      <c r="Z1582" s="21" t="s">
        <v>2015</v>
      </c>
      <c r="AA1582" s="21" t="s">
        <v>2015</v>
      </c>
      <c r="AB1582" s="21" t="s">
        <v>2015</v>
      </c>
      <c r="AC1582" s="21" t="s">
        <v>2015</v>
      </c>
      <c r="AD1582" s="21" t="s">
        <v>2015</v>
      </c>
      <c r="AE1582" s="21" t="s">
        <v>2015</v>
      </c>
      <c r="AF1582" s="21" t="s">
        <v>2015</v>
      </c>
      <c r="AG1582" s="21" t="s">
        <v>2342</v>
      </c>
      <c r="AH1582" s="21" t="s">
        <v>2342</v>
      </c>
      <c r="AI1582" s="21" t="s">
        <v>2015</v>
      </c>
      <c r="AJ1582" s="21" t="s">
        <v>2015</v>
      </c>
      <c r="AK1582" s="21" t="s">
        <v>2015</v>
      </c>
      <c r="AL1582" s="21" t="s">
        <v>4803</v>
      </c>
    </row>
    <row r="1583" spans="1:38" ht="15" customHeight="1">
      <c r="A1583" s="21">
        <v>160034</v>
      </c>
      <c r="B1583" s="21">
        <v>663879</v>
      </c>
      <c r="C1583" s="21" t="s">
        <v>239</v>
      </c>
      <c r="D1583" s="21" t="s">
        <v>2227</v>
      </c>
      <c r="E1583" s="21" t="s">
        <v>11</v>
      </c>
      <c r="F1583" s="21" t="s">
        <v>4873</v>
      </c>
      <c r="G1583" s="21" t="s">
        <v>2340</v>
      </c>
      <c r="H1583" s="21" t="s">
        <v>2341</v>
      </c>
      <c r="I1583" s="21" t="s">
        <v>2015</v>
      </c>
      <c r="J1583" s="21" t="s">
        <v>2342</v>
      </c>
      <c r="K1583" s="21" t="s">
        <v>1484</v>
      </c>
      <c r="L1583" s="21" t="s">
        <v>3947</v>
      </c>
      <c r="M1583" s="21"/>
      <c r="N1583" s="21" t="s">
        <v>2672</v>
      </c>
      <c r="O1583" s="21" t="s">
        <v>2345</v>
      </c>
      <c r="P1583" s="21" t="s">
        <v>3930</v>
      </c>
      <c r="Q1583" s="21">
        <v>107</v>
      </c>
      <c r="R1583" s="21">
        <v>28</v>
      </c>
      <c r="S1583" s="21">
        <v>497</v>
      </c>
      <c r="T1583" s="21">
        <v>632</v>
      </c>
      <c r="U1583" s="21">
        <v>0.16930000000000001</v>
      </c>
      <c r="V1583" s="21">
        <v>4.4299999999999999E-2</v>
      </c>
      <c r="W1583" s="21">
        <v>0.21360000000000001</v>
      </c>
      <c r="X1583" s="21" t="s">
        <v>2015</v>
      </c>
      <c r="Y1583" s="21" t="s">
        <v>2342</v>
      </c>
      <c r="Z1583" s="21" t="s">
        <v>2342</v>
      </c>
      <c r="AA1583" s="21" t="s">
        <v>2342</v>
      </c>
      <c r="AB1583" s="21" t="s">
        <v>2342</v>
      </c>
      <c r="AC1583" s="21" t="s">
        <v>2342</v>
      </c>
      <c r="AD1583" s="21" t="s">
        <v>2342</v>
      </c>
      <c r="AE1583" s="21" t="s">
        <v>2015</v>
      </c>
      <c r="AF1583" s="21" t="s">
        <v>2015</v>
      </c>
      <c r="AG1583" s="21" t="s">
        <v>2015</v>
      </c>
      <c r="AH1583" s="21" t="s">
        <v>2015</v>
      </c>
      <c r="AI1583" s="21" t="s">
        <v>2015</v>
      </c>
      <c r="AJ1583" s="21" t="s">
        <v>2015</v>
      </c>
      <c r="AK1583" s="21" t="s">
        <v>2015</v>
      </c>
      <c r="AL1583" s="21" t="s">
        <v>4803</v>
      </c>
    </row>
    <row r="1584" spans="1:38" ht="15" customHeight="1">
      <c r="A1584" s="21">
        <v>159504</v>
      </c>
      <c r="B1584" s="21">
        <v>663880</v>
      </c>
      <c r="C1584" s="21" t="s">
        <v>192</v>
      </c>
      <c r="D1584" s="21" t="s">
        <v>2180</v>
      </c>
      <c r="E1584" s="21" t="s">
        <v>32</v>
      </c>
      <c r="F1584" s="21" t="s">
        <v>4863</v>
      </c>
      <c r="G1584" s="21" t="s">
        <v>2340</v>
      </c>
      <c r="H1584" s="21" t="s">
        <v>2341</v>
      </c>
      <c r="I1584" s="21" t="s">
        <v>2015</v>
      </c>
      <c r="J1584" s="21" t="s">
        <v>2342</v>
      </c>
      <c r="K1584" s="21" t="s">
        <v>1242</v>
      </c>
      <c r="L1584" s="21" t="s">
        <v>3621</v>
      </c>
      <c r="M1584" s="21"/>
      <c r="N1584" s="21" t="s">
        <v>3618</v>
      </c>
      <c r="O1584" s="21" t="s">
        <v>2345</v>
      </c>
      <c r="P1584" s="21" t="s">
        <v>3619</v>
      </c>
      <c r="Q1584" s="21">
        <v>47</v>
      </c>
      <c r="R1584" s="21">
        <v>0</v>
      </c>
      <c r="S1584" s="21">
        <v>11</v>
      </c>
      <c r="T1584" s="21">
        <v>58</v>
      </c>
      <c r="U1584" s="21">
        <v>0.81030000000000002</v>
      </c>
      <c r="V1584" s="21">
        <v>0</v>
      </c>
      <c r="W1584" s="21">
        <v>0.81030000000000002</v>
      </c>
      <c r="X1584" s="21" t="s">
        <v>2015</v>
      </c>
      <c r="Y1584" s="21" t="s">
        <v>2015</v>
      </c>
      <c r="Z1584" s="21" t="s">
        <v>2015</v>
      </c>
      <c r="AA1584" s="21" t="s">
        <v>2015</v>
      </c>
      <c r="AB1584" s="21" t="s">
        <v>2015</v>
      </c>
      <c r="AC1584" s="21" t="s">
        <v>2015</v>
      </c>
      <c r="AD1584" s="21" t="s">
        <v>2015</v>
      </c>
      <c r="AE1584" s="21" t="s">
        <v>2015</v>
      </c>
      <c r="AF1584" s="21" t="s">
        <v>2015</v>
      </c>
      <c r="AG1584" s="21" t="s">
        <v>2015</v>
      </c>
      <c r="AH1584" s="21" t="s">
        <v>2342</v>
      </c>
      <c r="AI1584" s="21" t="s">
        <v>2342</v>
      </c>
      <c r="AJ1584" s="21" t="s">
        <v>2342</v>
      </c>
      <c r="AK1584" s="21" t="s">
        <v>2342</v>
      </c>
      <c r="AL1584" s="21" t="s">
        <v>4802</v>
      </c>
    </row>
    <row r="1585" spans="1:38" ht="15" customHeight="1">
      <c r="A1585" s="21">
        <v>159946</v>
      </c>
      <c r="B1585" s="21">
        <v>663882</v>
      </c>
      <c r="C1585" s="21" t="s">
        <v>57</v>
      </c>
      <c r="D1585" s="21" t="s">
        <v>2044</v>
      </c>
      <c r="E1585" s="21" t="s">
        <v>10</v>
      </c>
      <c r="F1585" s="21" t="s">
        <v>4864</v>
      </c>
      <c r="G1585" s="21" t="s">
        <v>2340</v>
      </c>
      <c r="H1585" s="21" t="s">
        <v>2341</v>
      </c>
      <c r="I1585" s="21" t="s">
        <v>2015</v>
      </c>
      <c r="J1585" s="21" t="s">
        <v>2342</v>
      </c>
      <c r="K1585" s="21" t="s">
        <v>500</v>
      </c>
      <c r="L1585" s="21" t="s">
        <v>2572</v>
      </c>
      <c r="M1585" s="21"/>
      <c r="N1585" s="21" t="s">
        <v>2568</v>
      </c>
      <c r="O1585" s="21" t="s">
        <v>2345</v>
      </c>
      <c r="P1585" s="21" t="s">
        <v>2569</v>
      </c>
      <c r="Q1585" s="21">
        <v>29</v>
      </c>
      <c r="R1585" s="21">
        <v>11</v>
      </c>
      <c r="S1585" s="21">
        <v>110</v>
      </c>
      <c r="T1585" s="21">
        <v>150</v>
      </c>
      <c r="U1585" s="21">
        <v>0.1933</v>
      </c>
      <c r="V1585" s="21">
        <v>7.3300000000000004E-2</v>
      </c>
      <c r="W1585" s="21">
        <v>0.26669999999999999</v>
      </c>
      <c r="X1585" s="21" t="s">
        <v>2015</v>
      </c>
      <c r="Y1585" s="21" t="s">
        <v>2015</v>
      </c>
      <c r="Z1585" s="21" t="s">
        <v>2015</v>
      </c>
      <c r="AA1585" s="21" t="s">
        <v>2015</v>
      </c>
      <c r="AB1585" s="21" t="s">
        <v>2015</v>
      </c>
      <c r="AC1585" s="21" t="s">
        <v>2015</v>
      </c>
      <c r="AD1585" s="21" t="s">
        <v>2015</v>
      </c>
      <c r="AE1585" s="21" t="s">
        <v>2015</v>
      </c>
      <c r="AF1585" s="21" t="s">
        <v>2015</v>
      </c>
      <c r="AG1585" s="21" t="s">
        <v>2015</v>
      </c>
      <c r="AH1585" s="21" t="s">
        <v>2342</v>
      </c>
      <c r="AI1585" s="21" t="s">
        <v>2342</v>
      </c>
      <c r="AJ1585" s="21" t="s">
        <v>2342</v>
      </c>
      <c r="AK1585" s="21" t="s">
        <v>2342</v>
      </c>
      <c r="AL1585" s="21" t="s">
        <v>4803</v>
      </c>
    </row>
    <row r="1586" spans="1:38" ht="15" customHeight="1">
      <c r="A1586" s="21">
        <v>159880</v>
      </c>
      <c r="B1586" s="21">
        <v>663905</v>
      </c>
      <c r="C1586" s="21" t="s">
        <v>249</v>
      </c>
      <c r="D1586" s="21" t="s">
        <v>2237</v>
      </c>
      <c r="E1586" s="21" t="s">
        <v>6</v>
      </c>
      <c r="F1586" s="21" t="s">
        <v>4883</v>
      </c>
      <c r="G1586" s="21" t="s">
        <v>2340</v>
      </c>
      <c r="H1586" s="21" t="s">
        <v>2341</v>
      </c>
      <c r="I1586" s="21" t="s">
        <v>2015</v>
      </c>
      <c r="J1586" s="21" t="s">
        <v>2342</v>
      </c>
      <c r="K1586" s="21" t="s">
        <v>1545</v>
      </c>
      <c r="L1586" s="21" t="s">
        <v>4762</v>
      </c>
      <c r="M1586" s="21"/>
      <c r="N1586" s="21" t="s">
        <v>2381</v>
      </c>
      <c r="O1586" s="21" t="s">
        <v>2345</v>
      </c>
      <c r="P1586" s="21" t="s">
        <v>3113</v>
      </c>
      <c r="Q1586" s="21">
        <v>323</v>
      </c>
      <c r="R1586" s="21">
        <v>0</v>
      </c>
      <c r="S1586" s="21">
        <v>18</v>
      </c>
      <c r="T1586" s="21">
        <v>341</v>
      </c>
      <c r="U1586" s="21">
        <v>0.94720000000000004</v>
      </c>
      <c r="V1586" s="21">
        <v>0</v>
      </c>
      <c r="W1586" s="21">
        <v>0.94720000000000004</v>
      </c>
      <c r="X1586" s="21" t="s">
        <v>2342</v>
      </c>
      <c r="Y1586" s="21" t="s">
        <v>2342</v>
      </c>
      <c r="Z1586" s="21" t="s">
        <v>2342</v>
      </c>
      <c r="AA1586" s="21" t="s">
        <v>2342</v>
      </c>
      <c r="AB1586" s="21" t="s">
        <v>2342</v>
      </c>
      <c r="AC1586" s="21" t="s">
        <v>2342</v>
      </c>
      <c r="AD1586" s="21" t="s">
        <v>2342</v>
      </c>
      <c r="AE1586" s="21" t="s">
        <v>2015</v>
      </c>
      <c r="AF1586" s="21" t="s">
        <v>2015</v>
      </c>
      <c r="AG1586" s="21" t="s">
        <v>2015</v>
      </c>
      <c r="AH1586" s="21" t="s">
        <v>2015</v>
      </c>
      <c r="AI1586" s="21" t="s">
        <v>2015</v>
      </c>
      <c r="AJ1586" s="21" t="s">
        <v>2015</v>
      </c>
      <c r="AK1586" s="21" t="s">
        <v>2015</v>
      </c>
      <c r="AL1586" s="21" t="s">
        <v>4802</v>
      </c>
    </row>
    <row r="1587" spans="1:38" ht="15" customHeight="1">
      <c r="A1587" s="21">
        <v>159923</v>
      </c>
      <c r="B1587" s="21">
        <v>663918</v>
      </c>
      <c r="C1587" s="21" t="s">
        <v>203</v>
      </c>
      <c r="D1587" s="21" t="s">
        <v>2191</v>
      </c>
      <c r="E1587" s="21" t="s">
        <v>31</v>
      </c>
      <c r="F1587" s="21" t="s">
        <v>4874</v>
      </c>
      <c r="G1587" s="21" t="s">
        <v>2340</v>
      </c>
      <c r="H1587" s="21" t="s">
        <v>2341</v>
      </c>
      <c r="I1587" s="21" t="s">
        <v>2015</v>
      </c>
      <c r="J1587" s="21" t="s">
        <v>2342</v>
      </c>
      <c r="K1587" s="21" t="s">
        <v>345</v>
      </c>
      <c r="L1587" s="21" t="s">
        <v>3729</v>
      </c>
      <c r="M1587" s="21"/>
      <c r="N1587" s="21" t="s">
        <v>2814</v>
      </c>
      <c r="O1587" s="21" t="s">
        <v>2345</v>
      </c>
      <c r="P1587" s="21" t="s">
        <v>3715</v>
      </c>
      <c r="Q1587" s="21">
        <v>41</v>
      </c>
      <c r="R1587" s="21">
        <v>9</v>
      </c>
      <c r="S1587" s="21">
        <v>332</v>
      </c>
      <c r="T1587" s="21">
        <v>382</v>
      </c>
      <c r="U1587" s="21">
        <v>0.10730000000000001</v>
      </c>
      <c r="V1587" s="21">
        <v>2.3599999999999999E-2</v>
      </c>
      <c r="W1587" s="21">
        <v>0.13089999999999999</v>
      </c>
      <c r="X1587" s="21" t="s">
        <v>2015</v>
      </c>
      <c r="Y1587" s="21" t="s">
        <v>2342</v>
      </c>
      <c r="Z1587" s="21" t="s">
        <v>2342</v>
      </c>
      <c r="AA1587" s="21" t="s">
        <v>2342</v>
      </c>
      <c r="AB1587" s="21" t="s">
        <v>2342</v>
      </c>
      <c r="AC1587" s="21" t="s">
        <v>2342</v>
      </c>
      <c r="AD1587" s="21" t="s">
        <v>2342</v>
      </c>
      <c r="AE1587" s="21" t="s">
        <v>2015</v>
      </c>
      <c r="AF1587" s="21" t="s">
        <v>2015</v>
      </c>
      <c r="AG1587" s="21" t="s">
        <v>2015</v>
      </c>
      <c r="AH1587" s="21" t="s">
        <v>2015</v>
      </c>
      <c r="AI1587" s="21" t="s">
        <v>2015</v>
      </c>
      <c r="AJ1587" s="21" t="s">
        <v>2015</v>
      </c>
      <c r="AK1587" s="21" t="s">
        <v>2015</v>
      </c>
      <c r="AL1587" s="21" t="s">
        <v>4803</v>
      </c>
    </row>
    <row r="1588" spans="1:38" ht="15" customHeight="1">
      <c r="A1588" s="21">
        <v>159531</v>
      </c>
      <c r="B1588" s="21">
        <v>663938</v>
      </c>
      <c r="C1588" s="21" t="s">
        <v>170</v>
      </c>
      <c r="D1588" s="21" t="s">
        <v>2158</v>
      </c>
      <c r="E1588" s="21" t="s">
        <v>7</v>
      </c>
      <c r="F1588" s="21" t="s">
        <v>4875</v>
      </c>
      <c r="G1588" s="21" t="s">
        <v>2340</v>
      </c>
      <c r="H1588" s="21" t="s">
        <v>2341</v>
      </c>
      <c r="I1588" s="21" t="s">
        <v>2015</v>
      </c>
      <c r="J1588" s="21" t="s">
        <v>2342</v>
      </c>
      <c r="K1588" s="21" t="s">
        <v>1138</v>
      </c>
      <c r="L1588" s="21" t="s">
        <v>3490</v>
      </c>
      <c r="M1588" s="21"/>
      <c r="N1588" s="21" t="s">
        <v>2384</v>
      </c>
      <c r="O1588" s="21" t="s">
        <v>2345</v>
      </c>
      <c r="P1588" s="21" t="s">
        <v>2465</v>
      </c>
      <c r="Q1588" s="21">
        <v>18</v>
      </c>
      <c r="R1588" s="21">
        <v>5</v>
      </c>
      <c r="S1588" s="21">
        <v>124</v>
      </c>
      <c r="T1588" s="21">
        <v>147</v>
      </c>
      <c r="U1588" s="21">
        <v>0.12239999999999999</v>
      </c>
      <c r="V1588" s="21">
        <v>3.4000000000000002E-2</v>
      </c>
      <c r="W1588" s="21">
        <v>0.1565</v>
      </c>
      <c r="X1588" s="21" t="s">
        <v>2015</v>
      </c>
      <c r="Y1588" s="21" t="s">
        <v>2342</v>
      </c>
      <c r="Z1588" s="21" t="s">
        <v>2342</v>
      </c>
      <c r="AA1588" s="21" t="s">
        <v>2342</v>
      </c>
      <c r="AB1588" s="21" t="s">
        <v>2342</v>
      </c>
      <c r="AC1588" s="21" t="s">
        <v>2342</v>
      </c>
      <c r="AD1588" s="21" t="s">
        <v>2342</v>
      </c>
      <c r="AE1588" s="21" t="s">
        <v>2342</v>
      </c>
      <c r="AF1588" s="21" t="s">
        <v>2342</v>
      </c>
      <c r="AG1588" s="21" t="s">
        <v>2342</v>
      </c>
      <c r="AH1588" s="21" t="s">
        <v>2342</v>
      </c>
      <c r="AI1588" s="21" t="s">
        <v>2342</v>
      </c>
      <c r="AJ1588" s="21" t="s">
        <v>2342</v>
      </c>
      <c r="AK1588" s="21" t="s">
        <v>2342</v>
      </c>
      <c r="AL1588" s="21" t="s">
        <v>4803</v>
      </c>
    </row>
    <row r="1589" spans="1:38" ht="15" customHeight="1">
      <c r="A1589" s="21">
        <v>159891</v>
      </c>
      <c r="B1589" s="21">
        <v>663963</v>
      </c>
      <c r="C1589" s="21" t="s">
        <v>138</v>
      </c>
      <c r="D1589" s="21" t="s">
        <v>2126</v>
      </c>
      <c r="E1589" s="21" t="s">
        <v>11</v>
      </c>
      <c r="F1589" s="21" t="s">
        <v>4873</v>
      </c>
      <c r="G1589" s="21" t="s">
        <v>2340</v>
      </c>
      <c r="H1589" s="21" t="s">
        <v>2341</v>
      </c>
      <c r="I1589" s="21" t="s">
        <v>2015</v>
      </c>
      <c r="J1589" s="21" t="s">
        <v>2342</v>
      </c>
      <c r="K1589" s="21" t="s">
        <v>959</v>
      </c>
      <c r="L1589" s="21" t="s">
        <v>3262</v>
      </c>
      <c r="M1589" s="21"/>
      <c r="N1589" s="21" t="s">
        <v>3253</v>
      </c>
      <c r="O1589" s="21" t="s">
        <v>2345</v>
      </c>
      <c r="P1589" s="21" t="s">
        <v>2489</v>
      </c>
      <c r="Q1589" s="21">
        <v>361</v>
      </c>
      <c r="R1589" s="21">
        <v>0</v>
      </c>
      <c r="S1589" s="21">
        <v>0</v>
      </c>
      <c r="T1589" s="21">
        <v>361</v>
      </c>
      <c r="U1589" s="21">
        <v>1</v>
      </c>
      <c r="V1589" s="21">
        <v>0</v>
      </c>
      <c r="W1589" s="21">
        <v>1</v>
      </c>
      <c r="X1589" s="21" t="s">
        <v>2015</v>
      </c>
      <c r="Y1589" s="21" t="s">
        <v>2342</v>
      </c>
      <c r="Z1589" s="21" t="s">
        <v>2342</v>
      </c>
      <c r="AA1589" s="21" t="s">
        <v>2342</v>
      </c>
      <c r="AB1589" s="21" t="s">
        <v>2342</v>
      </c>
      <c r="AC1589" s="21" t="s">
        <v>2342</v>
      </c>
      <c r="AD1589" s="21" t="s">
        <v>2342</v>
      </c>
      <c r="AE1589" s="21" t="s">
        <v>2015</v>
      </c>
      <c r="AF1589" s="21" t="s">
        <v>2015</v>
      </c>
      <c r="AG1589" s="21" t="s">
        <v>2015</v>
      </c>
      <c r="AH1589" s="21" t="s">
        <v>2015</v>
      </c>
      <c r="AI1589" s="21" t="s">
        <v>2015</v>
      </c>
      <c r="AJ1589" s="21" t="s">
        <v>2015</v>
      </c>
      <c r="AK1589" s="21" t="s">
        <v>2015</v>
      </c>
      <c r="AL1589" s="21" t="s">
        <v>4802</v>
      </c>
    </row>
    <row r="1590" spans="1:38" ht="15" customHeight="1">
      <c r="A1590" s="21">
        <v>159930</v>
      </c>
      <c r="B1590" s="21">
        <v>663966</v>
      </c>
      <c r="C1590" s="21" t="s">
        <v>262</v>
      </c>
      <c r="D1590" s="21" t="s">
        <v>2250</v>
      </c>
      <c r="E1590" s="21" t="s">
        <v>9</v>
      </c>
      <c r="F1590" s="21" t="s">
        <v>4863</v>
      </c>
      <c r="G1590" s="21" t="s">
        <v>2340</v>
      </c>
      <c r="H1590" s="21" t="s">
        <v>2341</v>
      </c>
      <c r="I1590" s="21" t="s">
        <v>2015</v>
      </c>
      <c r="J1590" s="21" t="s">
        <v>2342</v>
      </c>
      <c r="K1590" s="21" t="s">
        <v>1690</v>
      </c>
      <c r="L1590" s="21" t="s">
        <v>5550</v>
      </c>
      <c r="M1590" s="21"/>
      <c r="N1590" s="21" t="s">
        <v>3319</v>
      </c>
      <c r="O1590" s="21" t="s">
        <v>2345</v>
      </c>
      <c r="P1590" s="21" t="s">
        <v>4181</v>
      </c>
      <c r="Q1590" s="21">
        <v>202</v>
      </c>
      <c r="R1590" s="21">
        <v>39</v>
      </c>
      <c r="S1590" s="21">
        <v>310</v>
      </c>
      <c r="T1590" s="21">
        <v>551</v>
      </c>
      <c r="U1590" s="21">
        <v>0.36659999999999998</v>
      </c>
      <c r="V1590" s="21">
        <v>7.0800000000000002E-2</v>
      </c>
      <c r="W1590" s="21">
        <v>0.43740000000000001</v>
      </c>
      <c r="X1590" s="21" t="s">
        <v>2015</v>
      </c>
      <c r="Y1590" s="21" t="s">
        <v>2342</v>
      </c>
      <c r="Z1590" s="21" t="s">
        <v>2342</v>
      </c>
      <c r="AA1590" s="21" t="s">
        <v>2342</v>
      </c>
      <c r="AB1590" s="21" t="s">
        <v>2342</v>
      </c>
      <c r="AC1590" s="21" t="s">
        <v>2342</v>
      </c>
      <c r="AD1590" s="21" t="s">
        <v>2342</v>
      </c>
      <c r="AE1590" s="21" t="s">
        <v>2015</v>
      </c>
      <c r="AF1590" s="21" t="s">
        <v>2015</v>
      </c>
      <c r="AG1590" s="21" t="s">
        <v>2015</v>
      </c>
      <c r="AH1590" s="21" t="s">
        <v>2015</v>
      </c>
      <c r="AI1590" s="21" t="s">
        <v>2015</v>
      </c>
      <c r="AJ1590" s="21" t="s">
        <v>2015</v>
      </c>
      <c r="AK1590" s="21" t="s">
        <v>2015</v>
      </c>
      <c r="AL1590" s="21" t="s">
        <v>4803</v>
      </c>
    </row>
    <row r="1591" spans="1:38" ht="15" customHeight="1">
      <c r="A1591" s="21">
        <v>160057</v>
      </c>
      <c r="B1591" s="21">
        <v>663967</v>
      </c>
      <c r="C1591" s="21" t="s">
        <v>4778</v>
      </c>
      <c r="D1591" s="21" t="s">
        <v>2264</v>
      </c>
      <c r="E1591" s="21" t="s">
        <v>12</v>
      </c>
      <c r="F1591" s="21" t="s">
        <v>4874</v>
      </c>
      <c r="G1591" s="21" t="s">
        <v>2340</v>
      </c>
      <c r="H1591" s="21" t="s">
        <v>2341</v>
      </c>
      <c r="I1591" s="21" t="s">
        <v>2015</v>
      </c>
      <c r="J1591" s="21" t="s">
        <v>2342</v>
      </c>
      <c r="K1591" s="21" t="s">
        <v>1771</v>
      </c>
      <c r="L1591" s="21" t="s">
        <v>4313</v>
      </c>
      <c r="M1591" s="21"/>
      <c r="N1591" s="21" t="s">
        <v>4304</v>
      </c>
      <c r="O1591" s="21" t="s">
        <v>2345</v>
      </c>
      <c r="P1591" s="21" t="s">
        <v>2774</v>
      </c>
      <c r="Q1591" s="21">
        <v>144</v>
      </c>
      <c r="R1591" s="21">
        <v>52</v>
      </c>
      <c r="S1591" s="21">
        <v>264</v>
      </c>
      <c r="T1591" s="21">
        <v>460</v>
      </c>
      <c r="U1591" s="21">
        <v>0.313</v>
      </c>
      <c r="V1591" s="21">
        <v>0.113</v>
      </c>
      <c r="W1591" s="21">
        <v>0.42609999999999998</v>
      </c>
      <c r="X1591" s="21" t="s">
        <v>2015</v>
      </c>
      <c r="Y1591" s="21" t="s">
        <v>2342</v>
      </c>
      <c r="Z1591" s="21" t="s">
        <v>2342</v>
      </c>
      <c r="AA1591" s="21" t="s">
        <v>2342</v>
      </c>
      <c r="AB1591" s="21" t="s">
        <v>2342</v>
      </c>
      <c r="AC1591" s="21" t="s">
        <v>2342</v>
      </c>
      <c r="AD1591" s="21" t="s">
        <v>2342</v>
      </c>
      <c r="AE1591" s="21" t="s">
        <v>2015</v>
      </c>
      <c r="AF1591" s="21" t="s">
        <v>2015</v>
      </c>
      <c r="AG1591" s="21" t="s">
        <v>2015</v>
      </c>
      <c r="AH1591" s="21" t="s">
        <v>2015</v>
      </c>
      <c r="AI1591" s="21" t="s">
        <v>2015</v>
      </c>
      <c r="AJ1591" s="21" t="s">
        <v>2015</v>
      </c>
      <c r="AK1591" s="21" t="s">
        <v>2015</v>
      </c>
      <c r="AL1591" s="21" t="s">
        <v>4803</v>
      </c>
    </row>
    <row r="1592" spans="1:38" ht="15" customHeight="1">
      <c r="A1592" s="21">
        <v>159474</v>
      </c>
      <c r="B1592" s="21">
        <v>663969</v>
      </c>
      <c r="C1592" s="21" t="s">
        <v>220</v>
      </c>
      <c r="D1592" s="21" t="s">
        <v>2208</v>
      </c>
      <c r="E1592" s="21" t="s">
        <v>37</v>
      </c>
      <c r="F1592" s="21" t="s">
        <v>4865</v>
      </c>
      <c r="G1592" s="21" t="s">
        <v>2340</v>
      </c>
      <c r="H1592" s="21" t="s">
        <v>2341</v>
      </c>
      <c r="I1592" s="21" t="s">
        <v>2015</v>
      </c>
      <c r="J1592" s="21" t="s">
        <v>2342</v>
      </c>
      <c r="K1592" s="21" t="s">
        <v>1396</v>
      </c>
      <c r="L1592" s="21" t="s">
        <v>5204</v>
      </c>
      <c r="M1592" s="21"/>
      <c r="N1592" s="21" t="s">
        <v>3814</v>
      </c>
      <c r="O1592" s="21" t="s">
        <v>2345</v>
      </c>
      <c r="P1592" s="21" t="s">
        <v>3815</v>
      </c>
      <c r="Q1592" s="21">
        <v>99</v>
      </c>
      <c r="R1592" s="21">
        <v>0</v>
      </c>
      <c r="S1592" s="21">
        <v>40</v>
      </c>
      <c r="T1592" s="21">
        <v>139</v>
      </c>
      <c r="U1592" s="21">
        <v>0.71220000000000006</v>
      </c>
      <c r="V1592" s="21">
        <v>0</v>
      </c>
      <c r="W1592" s="21">
        <v>0.71220000000000006</v>
      </c>
      <c r="X1592" s="21" t="s">
        <v>2015</v>
      </c>
      <c r="Y1592" s="21" t="s">
        <v>2015</v>
      </c>
      <c r="Z1592" s="21" t="s">
        <v>2015</v>
      </c>
      <c r="AA1592" s="21" t="s">
        <v>2015</v>
      </c>
      <c r="AB1592" s="21" t="s">
        <v>2015</v>
      </c>
      <c r="AC1592" s="21" t="s">
        <v>2015</v>
      </c>
      <c r="AD1592" s="21" t="s">
        <v>2015</v>
      </c>
      <c r="AE1592" s="21" t="s">
        <v>2015</v>
      </c>
      <c r="AF1592" s="21" t="s">
        <v>2342</v>
      </c>
      <c r="AG1592" s="21" t="s">
        <v>2342</v>
      </c>
      <c r="AH1592" s="21" t="s">
        <v>2342</v>
      </c>
      <c r="AI1592" s="21" t="s">
        <v>2342</v>
      </c>
      <c r="AJ1592" s="21" t="s">
        <v>2342</v>
      </c>
      <c r="AK1592" s="21" t="s">
        <v>2342</v>
      </c>
      <c r="AL1592" s="21" t="s">
        <v>4802</v>
      </c>
    </row>
    <row r="1593" spans="1:38" ht="15" customHeight="1">
      <c r="A1593" s="21">
        <v>159487</v>
      </c>
      <c r="B1593" s="21">
        <v>663970</v>
      </c>
      <c r="C1593" s="21" t="s">
        <v>254</v>
      </c>
      <c r="D1593" s="21" t="s">
        <v>2242</v>
      </c>
      <c r="E1593" s="21" t="s">
        <v>32</v>
      </c>
      <c r="F1593" s="21" t="s">
        <v>4874</v>
      </c>
      <c r="G1593" s="21" t="s">
        <v>2340</v>
      </c>
      <c r="H1593" s="21" t="s">
        <v>2341</v>
      </c>
      <c r="I1593" s="21" t="s">
        <v>2015</v>
      </c>
      <c r="J1593" s="21" t="s">
        <v>2342</v>
      </c>
      <c r="K1593" s="21" t="s">
        <v>1637</v>
      </c>
      <c r="L1593" s="21" t="s">
        <v>5260</v>
      </c>
      <c r="M1593" s="21"/>
      <c r="N1593" s="21" t="s">
        <v>3180</v>
      </c>
      <c r="O1593" s="21" t="s">
        <v>2345</v>
      </c>
      <c r="P1593" s="21" t="s">
        <v>3181</v>
      </c>
      <c r="Q1593" s="21">
        <v>429</v>
      </c>
      <c r="R1593" s="21">
        <v>0</v>
      </c>
      <c r="S1593" s="21">
        <v>0</v>
      </c>
      <c r="T1593" s="21">
        <v>429</v>
      </c>
      <c r="U1593" s="21">
        <v>1</v>
      </c>
      <c r="V1593" s="21">
        <v>0</v>
      </c>
      <c r="W1593" s="21">
        <v>1</v>
      </c>
      <c r="X1593" s="21" t="s">
        <v>2015</v>
      </c>
      <c r="Y1593" s="21" t="s">
        <v>2342</v>
      </c>
      <c r="Z1593" s="21" t="s">
        <v>2342</v>
      </c>
      <c r="AA1593" s="21" t="s">
        <v>2342</v>
      </c>
      <c r="AB1593" s="21" t="s">
        <v>2342</v>
      </c>
      <c r="AC1593" s="21" t="s">
        <v>2342</v>
      </c>
      <c r="AD1593" s="21" t="s">
        <v>2015</v>
      </c>
      <c r="AE1593" s="21" t="s">
        <v>2015</v>
      </c>
      <c r="AF1593" s="21" t="s">
        <v>2015</v>
      </c>
      <c r="AG1593" s="21" t="s">
        <v>2015</v>
      </c>
      <c r="AH1593" s="21" t="s">
        <v>2015</v>
      </c>
      <c r="AI1593" s="21" t="s">
        <v>2015</v>
      </c>
      <c r="AJ1593" s="21" t="s">
        <v>2015</v>
      </c>
      <c r="AK1593" s="21" t="s">
        <v>2015</v>
      </c>
      <c r="AL1593" s="21" t="s">
        <v>4802</v>
      </c>
    </row>
    <row r="1594" spans="1:38" ht="15" customHeight="1">
      <c r="A1594" s="21">
        <v>159487</v>
      </c>
      <c r="B1594" s="21">
        <v>663971</v>
      </c>
      <c r="C1594" s="21" t="s">
        <v>254</v>
      </c>
      <c r="D1594" s="21" t="s">
        <v>2242</v>
      </c>
      <c r="E1594" s="21" t="s">
        <v>32</v>
      </c>
      <c r="F1594" s="21" t="s">
        <v>4874</v>
      </c>
      <c r="G1594" s="21" t="s">
        <v>2340</v>
      </c>
      <c r="H1594" s="21" t="s">
        <v>2341</v>
      </c>
      <c r="I1594" s="21" t="s">
        <v>2015</v>
      </c>
      <c r="J1594" s="21" t="s">
        <v>2342</v>
      </c>
      <c r="K1594" s="21" t="s">
        <v>1638</v>
      </c>
      <c r="L1594" s="21" t="s">
        <v>5261</v>
      </c>
      <c r="M1594" s="21"/>
      <c r="N1594" s="21" t="s">
        <v>3180</v>
      </c>
      <c r="O1594" s="21" t="s">
        <v>2345</v>
      </c>
      <c r="P1594" s="21" t="s">
        <v>3181</v>
      </c>
      <c r="Q1594" s="21">
        <v>503</v>
      </c>
      <c r="R1594" s="21">
        <v>0</v>
      </c>
      <c r="S1594" s="21">
        <v>22</v>
      </c>
      <c r="T1594" s="21">
        <v>525</v>
      </c>
      <c r="U1594" s="21">
        <v>0.95809999999999995</v>
      </c>
      <c r="V1594" s="21">
        <v>0</v>
      </c>
      <c r="W1594" s="21">
        <v>0.95809999999999995</v>
      </c>
      <c r="X1594" s="21" t="s">
        <v>2015</v>
      </c>
      <c r="Y1594" s="21" t="s">
        <v>2342</v>
      </c>
      <c r="Z1594" s="21" t="s">
        <v>2342</v>
      </c>
      <c r="AA1594" s="21" t="s">
        <v>2342</v>
      </c>
      <c r="AB1594" s="21" t="s">
        <v>2342</v>
      </c>
      <c r="AC1594" s="21" t="s">
        <v>2342</v>
      </c>
      <c r="AD1594" s="21" t="s">
        <v>2015</v>
      </c>
      <c r="AE1594" s="21" t="s">
        <v>2015</v>
      </c>
      <c r="AF1594" s="21" t="s">
        <v>2015</v>
      </c>
      <c r="AG1594" s="21" t="s">
        <v>2015</v>
      </c>
      <c r="AH1594" s="21" t="s">
        <v>2015</v>
      </c>
      <c r="AI1594" s="21" t="s">
        <v>2015</v>
      </c>
      <c r="AJ1594" s="21" t="s">
        <v>2015</v>
      </c>
      <c r="AK1594" s="21" t="s">
        <v>2015</v>
      </c>
      <c r="AL1594" s="21" t="s">
        <v>4802</v>
      </c>
    </row>
    <row r="1595" spans="1:38" ht="15" customHeight="1">
      <c r="A1595" s="21">
        <v>159919</v>
      </c>
      <c r="B1595" s="21">
        <v>663972</v>
      </c>
      <c r="C1595" s="21" t="s">
        <v>299</v>
      </c>
      <c r="D1595" s="21" t="s">
        <v>2288</v>
      </c>
      <c r="E1595" s="21" t="s">
        <v>30</v>
      </c>
      <c r="F1595" s="21" t="s">
        <v>4873</v>
      </c>
      <c r="G1595" s="21" t="s">
        <v>2340</v>
      </c>
      <c r="H1595" s="21" t="s">
        <v>2341</v>
      </c>
      <c r="I1595" s="21" t="s">
        <v>2015</v>
      </c>
      <c r="J1595" s="21" t="s">
        <v>2342</v>
      </c>
      <c r="K1595" s="21" t="s">
        <v>1923</v>
      </c>
      <c r="L1595" s="21" t="s">
        <v>4525</v>
      </c>
      <c r="M1595" s="21" t="s">
        <v>5346</v>
      </c>
      <c r="N1595" s="21" t="s">
        <v>4523</v>
      </c>
      <c r="O1595" s="21" t="s">
        <v>2345</v>
      </c>
      <c r="P1595" s="21" t="s">
        <v>4524</v>
      </c>
      <c r="Q1595" s="21">
        <v>716</v>
      </c>
      <c r="R1595" s="21">
        <v>0</v>
      </c>
      <c r="S1595" s="21">
        <v>0</v>
      </c>
      <c r="T1595" s="21">
        <v>716</v>
      </c>
      <c r="U1595" s="21">
        <v>1</v>
      </c>
      <c r="V1595" s="21">
        <v>0</v>
      </c>
      <c r="W1595" s="21">
        <v>1</v>
      </c>
      <c r="X1595" s="21" t="s">
        <v>2015</v>
      </c>
      <c r="Y1595" s="21" t="s">
        <v>2015</v>
      </c>
      <c r="Z1595" s="21" t="s">
        <v>2015</v>
      </c>
      <c r="AA1595" s="21" t="s">
        <v>2015</v>
      </c>
      <c r="AB1595" s="21" t="s">
        <v>2015</v>
      </c>
      <c r="AC1595" s="21" t="s">
        <v>2015</v>
      </c>
      <c r="AD1595" s="21" t="s">
        <v>2015</v>
      </c>
      <c r="AE1595" s="21" t="s">
        <v>2342</v>
      </c>
      <c r="AF1595" s="21" t="s">
        <v>2342</v>
      </c>
      <c r="AG1595" s="21" t="s">
        <v>2342</v>
      </c>
      <c r="AH1595" s="21" t="s">
        <v>2015</v>
      </c>
      <c r="AI1595" s="21" t="s">
        <v>2015</v>
      </c>
      <c r="AJ1595" s="21" t="s">
        <v>2015</v>
      </c>
      <c r="AK1595" s="21" t="s">
        <v>2015</v>
      </c>
      <c r="AL1595" s="21" t="s">
        <v>4802</v>
      </c>
    </row>
    <row r="1596" spans="1:38" ht="15" customHeight="1">
      <c r="A1596" s="21">
        <v>159919</v>
      </c>
      <c r="B1596" s="21">
        <v>663973</v>
      </c>
      <c r="C1596" s="21" t="s">
        <v>299</v>
      </c>
      <c r="D1596" s="21" t="s">
        <v>2288</v>
      </c>
      <c r="E1596" s="21" t="s">
        <v>30</v>
      </c>
      <c r="F1596" s="21" t="s">
        <v>4873</v>
      </c>
      <c r="G1596" s="21" t="s">
        <v>2340</v>
      </c>
      <c r="H1596" s="21" t="s">
        <v>2341</v>
      </c>
      <c r="I1596" s="21" t="s">
        <v>2015</v>
      </c>
      <c r="J1596" s="21" t="s">
        <v>2342</v>
      </c>
      <c r="K1596" s="21" t="s">
        <v>1921</v>
      </c>
      <c r="L1596" s="21" t="s">
        <v>5343</v>
      </c>
      <c r="M1596" s="21" t="s">
        <v>5343</v>
      </c>
      <c r="N1596" s="21" t="s">
        <v>4523</v>
      </c>
      <c r="O1596" s="21" t="s">
        <v>2345</v>
      </c>
      <c r="P1596" s="21" t="s">
        <v>4524</v>
      </c>
      <c r="Q1596" s="21">
        <v>333</v>
      </c>
      <c r="R1596" s="21">
        <v>0</v>
      </c>
      <c r="S1596" s="21">
        <v>0</v>
      </c>
      <c r="T1596" s="21">
        <v>333</v>
      </c>
      <c r="U1596" s="21">
        <v>1</v>
      </c>
      <c r="V1596" s="21">
        <v>0</v>
      </c>
      <c r="W1596" s="21">
        <v>1</v>
      </c>
      <c r="X1596" s="21" t="s">
        <v>2015</v>
      </c>
      <c r="Y1596" s="21" t="s">
        <v>2015</v>
      </c>
      <c r="Z1596" s="21" t="s">
        <v>2015</v>
      </c>
      <c r="AA1596" s="21" t="s">
        <v>2015</v>
      </c>
      <c r="AB1596" s="21" t="s">
        <v>2342</v>
      </c>
      <c r="AC1596" s="21" t="s">
        <v>2342</v>
      </c>
      <c r="AD1596" s="21" t="s">
        <v>2342</v>
      </c>
      <c r="AE1596" s="21" t="s">
        <v>2015</v>
      </c>
      <c r="AF1596" s="21" t="s">
        <v>2015</v>
      </c>
      <c r="AG1596" s="21" t="s">
        <v>2015</v>
      </c>
      <c r="AH1596" s="21" t="s">
        <v>2015</v>
      </c>
      <c r="AI1596" s="21" t="s">
        <v>2015</v>
      </c>
      <c r="AJ1596" s="21" t="s">
        <v>2015</v>
      </c>
      <c r="AK1596" s="21" t="s">
        <v>2015</v>
      </c>
      <c r="AL1596" s="21" t="s">
        <v>4802</v>
      </c>
    </row>
    <row r="1597" spans="1:38" ht="15" customHeight="1">
      <c r="A1597" s="21">
        <v>159888</v>
      </c>
      <c r="B1597" s="21">
        <v>663975</v>
      </c>
      <c r="C1597" s="21" t="s">
        <v>277</v>
      </c>
      <c r="D1597" s="21" t="s">
        <v>2266</v>
      </c>
      <c r="E1597" s="21" t="s">
        <v>12</v>
      </c>
      <c r="F1597" s="21" t="s">
        <v>4863</v>
      </c>
      <c r="G1597" s="21" t="s">
        <v>2340</v>
      </c>
      <c r="H1597" s="21" t="s">
        <v>2341</v>
      </c>
      <c r="I1597" s="21" t="s">
        <v>2015</v>
      </c>
      <c r="J1597" s="21" t="s">
        <v>2342</v>
      </c>
      <c r="K1597" s="21" t="s">
        <v>5302</v>
      </c>
      <c r="L1597" s="21" t="s">
        <v>4391</v>
      </c>
      <c r="M1597" s="21"/>
      <c r="N1597" s="21" t="s">
        <v>2501</v>
      </c>
      <c r="O1597" s="21" t="s">
        <v>2345</v>
      </c>
      <c r="P1597" s="21" t="s">
        <v>3808</v>
      </c>
      <c r="Q1597" s="21">
        <v>506</v>
      </c>
      <c r="R1597" s="21">
        <v>0</v>
      </c>
      <c r="S1597" s="21">
        <v>614</v>
      </c>
      <c r="T1597" s="21">
        <v>1120</v>
      </c>
      <c r="U1597" s="21">
        <v>0.45179999999999998</v>
      </c>
      <c r="V1597" s="21">
        <v>0</v>
      </c>
      <c r="W1597" s="21">
        <v>0.45179999999999998</v>
      </c>
      <c r="X1597" s="21" t="s">
        <v>2015</v>
      </c>
      <c r="Y1597" s="21" t="s">
        <v>2015</v>
      </c>
      <c r="Z1597" s="21" t="s">
        <v>2015</v>
      </c>
      <c r="AA1597" s="21" t="s">
        <v>2015</v>
      </c>
      <c r="AB1597" s="21" t="s">
        <v>2015</v>
      </c>
      <c r="AC1597" s="21" t="s">
        <v>2015</v>
      </c>
      <c r="AD1597" s="21" t="s">
        <v>2015</v>
      </c>
      <c r="AE1597" s="21" t="s">
        <v>2015</v>
      </c>
      <c r="AF1597" s="21" t="s">
        <v>2015</v>
      </c>
      <c r="AG1597" s="21" t="s">
        <v>2015</v>
      </c>
      <c r="AH1597" s="21" t="s">
        <v>2342</v>
      </c>
      <c r="AI1597" s="21" t="s">
        <v>2342</v>
      </c>
      <c r="AJ1597" s="21" t="s">
        <v>2342</v>
      </c>
      <c r="AK1597" s="21" t="s">
        <v>2342</v>
      </c>
      <c r="AL1597" s="21" t="s">
        <v>4802</v>
      </c>
    </row>
    <row r="1598" spans="1:38" ht="15" customHeight="1">
      <c r="A1598" s="21">
        <v>159306</v>
      </c>
      <c r="B1598" s="21">
        <v>663980</v>
      </c>
      <c r="C1598" s="21" t="s">
        <v>238</v>
      </c>
      <c r="D1598" s="21" t="s">
        <v>2226</v>
      </c>
      <c r="E1598" s="21" t="s">
        <v>26</v>
      </c>
      <c r="F1598" s="21" t="s">
        <v>4865</v>
      </c>
      <c r="G1598" s="21" t="s">
        <v>2340</v>
      </c>
      <c r="H1598" s="21" t="s">
        <v>2341</v>
      </c>
      <c r="I1598" s="21" t="s">
        <v>2015</v>
      </c>
      <c r="J1598" s="21" t="s">
        <v>2342</v>
      </c>
      <c r="K1598" s="21" t="s">
        <v>1470</v>
      </c>
      <c r="L1598" s="21" t="s">
        <v>5224</v>
      </c>
      <c r="M1598" s="21"/>
      <c r="N1598" s="21" t="s">
        <v>3928</v>
      </c>
      <c r="O1598" s="21" t="s">
        <v>2345</v>
      </c>
      <c r="P1598" s="21" t="s">
        <v>3929</v>
      </c>
      <c r="Q1598" s="21">
        <v>64</v>
      </c>
      <c r="R1598" s="21">
        <v>0</v>
      </c>
      <c r="S1598" s="21">
        <v>43</v>
      </c>
      <c r="T1598" s="21">
        <v>107</v>
      </c>
      <c r="U1598" s="21">
        <v>0.59809999999999997</v>
      </c>
      <c r="V1598" s="21">
        <v>0</v>
      </c>
      <c r="W1598" s="21">
        <v>0.59809999999999997</v>
      </c>
      <c r="X1598" s="21" t="s">
        <v>2015</v>
      </c>
      <c r="Y1598" s="21" t="s">
        <v>2015</v>
      </c>
      <c r="Z1598" s="21" t="s">
        <v>2015</v>
      </c>
      <c r="AA1598" s="21" t="s">
        <v>2015</v>
      </c>
      <c r="AB1598" s="21" t="s">
        <v>2015</v>
      </c>
      <c r="AC1598" s="21" t="s">
        <v>2015</v>
      </c>
      <c r="AD1598" s="21" t="s">
        <v>2015</v>
      </c>
      <c r="AE1598" s="21" t="s">
        <v>2015</v>
      </c>
      <c r="AF1598" s="21" t="s">
        <v>2015</v>
      </c>
      <c r="AG1598" s="21" t="s">
        <v>2015</v>
      </c>
      <c r="AH1598" s="21" t="s">
        <v>2342</v>
      </c>
      <c r="AI1598" s="21" t="s">
        <v>2342</v>
      </c>
      <c r="AJ1598" s="21" t="s">
        <v>2342</v>
      </c>
      <c r="AK1598" s="21" t="s">
        <v>2342</v>
      </c>
      <c r="AL1598" s="21" t="s">
        <v>4802</v>
      </c>
    </row>
    <row r="1599" spans="1:38" ht="15" customHeight="1">
      <c r="A1599" s="21">
        <v>159414</v>
      </c>
      <c r="B1599" s="21">
        <v>663984</v>
      </c>
      <c r="C1599" s="21" t="s">
        <v>79</v>
      </c>
      <c r="D1599" s="21" t="s">
        <v>2066</v>
      </c>
      <c r="E1599" s="21" t="s">
        <v>20</v>
      </c>
      <c r="F1599" s="21" t="s">
        <v>4865</v>
      </c>
      <c r="G1599" s="21" t="s">
        <v>2340</v>
      </c>
      <c r="H1599" s="21" t="s">
        <v>2341</v>
      </c>
      <c r="I1599" s="21" t="s">
        <v>2015</v>
      </c>
      <c r="J1599" s="21" t="s">
        <v>2342</v>
      </c>
      <c r="K1599" s="21" t="s">
        <v>613</v>
      </c>
      <c r="L1599" s="21" t="s">
        <v>5418</v>
      </c>
      <c r="M1599" s="21"/>
      <c r="N1599" s="21" t="s">
        <v>2719</v>
      </c>
      <c r="O1599" s="21" t="s">
        <v>2345</v>
      </c>
      <c r="P1599" s="21" t="s">
        <v>2720</v>
      </c>
      <c r="Q1599" s="21">
        <v>263</v>
      </c>
      <c r="R1599" s="21">
        <v>0</v>
      </c>
      <c r="S1599" s="21">
        <v>252</v>
      </c>
      <c r="T1599" s="21">
        <v>515</v>
      </c>
      <c r="U1599" s="21">
        <v>0.51070000000000004</v>
      </c>
      <c r="V1599" s="21">
        <v>0</v>
      </c>
      <c r="W1599" s="21">
        <v>0.51070000000000004</v>
      </c>
      <c r="X1599" s="21" t="s">
        <v>2015</v>
      </c>
      <c r="Y1599" s="21" t="s">
        <v>2015</v>
      </c>
      <c r="Z1599" s="21" t="s">
        <v>2015</v>
      </c>
      <c r="AA1599" s="21" t="s">
        <v>2015</v>
      </c>
      <c r="AB1599" s="21" t="s">
        <v>2015</v>
      </c>
      <c r="AC1599" s="21" t="s">
        <v>2015</v>
      </c>
      <c r="AD1599" s="21" t="s">
        <v>2015</v>
      </c>
      <c r="AE1599" s="21" t="s">
        <v>2015</v>
      </c>
      <c r="AF1599" s="21" t="s">
        <v>2015</v>
      </c>
      <c r="AG1599" s="21" t="s">
        <v>2015</v>
      </c>
      <c r="AH1599" s="21" t="s">
        <v>2342</v>
      </c>
      <c r="AI1599" s="21" t="s">
        <v>2342</v>
      </c>
      <c r="AJ1599" s="21" t="s">
        <v>2342</v>
      </c>
      <c r="AK1599" s="21" t="s">
        <v>2342</v>
      </c>
      <c r="AL1599" s="21" t="s">
        <v>4802</v>
      </c>
    </row>
    <row r="1600" spans="1:38" ht="15" customHeight="1">
      <c r="A1600" s="21">
        <v>159888</v>
      </c>
      <c r="B1600" s="21">
        <v>663985</v>
      </c>
      <c r="C1600" s="21" t="s">
        <v>277</v>
      </c>
      <c r="D1600" s="21" t="s">
        <v>2266</v>
      </c>
      <c r="E1600" s="21" t="s">
        <v>12</v>
      </c>
      <c r="F1600" s="21" t="s">
        <v>4863</v>
      </c>
      <c r="G1600" s="21" t="s">
        <v>2340</v>
      </c>
      <c r="H1600" s="21" t="s">
        <v>2341</v>
      </c>
      <c r="I1600" s="21" t="s">
        <v>2015</v>
      </c>
      <c r="J1600" s="21" t="s">
        <v>2342</v>
      </c>
      <c r="K1600" s="21" t="s">
        <v>1799</v>
      </c>
      <c r="L1600" s="21" t="s">
        <v>4358</v>
      </c>
      <c r="M1600" s="21"/>
      <c r="N1600" s="21" t="s">
        <v>2501</v>
      </c>
      <c r="O1600" s="21" t="s">
        <v>2345</v>
      </c>
      <c r="P1600" s="21" t="s">
        <v>4359</v>
      </c>
      <c r="Q1600" s="21">
        <v>1552</v>
      </c>
      <c r="R1600" s="21">
        <v>0</v>
      </c>
      <c r="S1600" s="21">
        <v>66</v>
      </c>
      <c r="T1600" s="21">
        <v>1618</v>
      </c>
      <c r="U1600" s="21">
        <v>0.95920000000000005</v>
      </c>
      <c r="V1600" s="21">
        <v>0</v>
      </c>
      <c r="W1600" s="21">
        <v>0.95920000000000005</v>
      </c>
      <c r="X1600" s="21" t="s">
        <v>2015</v>
      </c>
      <c r="Y1600" s="21" t="s">
        <v>2015</v>
      </c>
      <c r="Z1600" s="21" t="s">
        <v>2015</v>
      </c>
      <c r="AA1600" s="21" t="s">
        <v>2015</v>
      </c>
      <c r="AB1600" s="21" t="s">
        <v>2015</v>
      </c>
      <c r="AC1600" s="21" t="s">
        <v>2015</v>
      </c>
      <c r="AD1600" s="21" t="s">
        <v>2015</v>
      </c>
      <c r="AE1600" s="21" t="s">
        <v>2015</v>
      </c>
      <c r="AF1600" s="21" t="s">
        <v>2015</v>
      </c>
      <c r="AG1600" s="21" t="s">
        <v>2015</v>
      </c>
      <c r="AH1600" s="21" t="s">
        <v>2342</v>
      </c>
      <c r="AI1600" s="21" t="s">
        <v>2342</v>
      </c>
      <c r="AJ1600" s="21" t="s">
        <v>2342</v>
      </c>
      <c r="AK1600" s="21" t="s">
        <v>2342</v>
      </c>
      <c r="AL1600" s="21" t="s">
        <v>4802</v>
      </c>
    </row>
    <row r="1601" spans="1:38" ht="15" customHeight="1">
      <c r="A1601" s="21">
        <v>159941</v>
      </c>
      <c r="B1601" s="21">
        <v>663986</v>
      </c>
      <c r="C1601" s="21" t="s">
        <v>139</v>
      </c>
      <c r="D1601" s="21" t="s">
        <v>2127</v>
      </c>
      <c r="E1601" s="21" t="s">
        <v>6</v>
      </c>
      <c r="F1601" s="21" t="s">
        <v>4867</v>
      </c>
      <c r="G1601" s="21" t="s">
        <v>2340</v>
      </c>
      <c r="H1601" s="21" t="s">
        <v>2341</v>
      </c>
      <c r="I1601" s="21" t="s">
        <v>2015</v>
      </c>
      <c r="J1601" s="21" t="s">
        <v>2342</v>
      </c>
      <c r="K1601" s="21" t="s">
        <v>981</v>
      </c>
      <c r="L1601" s="21" t="s">
        <v>3288</v>
      </c>
      <c r="M1601" s="21"/>
      <c r="N1601" s="21" t="s">
        <v>3017</v>
      </c>
      <c r="O1601" s="21" t="s">
        <v>2345</v>
      </c>
      <c r="P1601" s="21" t="s">
        <v>3269</v>
      </c>
      <c r="Q1601" s="21">
        <v>205</v>
      </c>
      <c r="R1601" s="21">
        <v>49</v>
      </c>
      <c r="S1601" s="21">
        <v>366</v>
      </c>
      <c r="T1601" s="21">
        <v>620</v>
      </c>
      <c r="U1601" s="21">
        <v>0.3306</v>
      </c>
      <c r="V1601" s="21">
        <v>7.9000000000000001E-2</v>
      </c>
      <c r="W1601" s="21">
        <v>0.40970000000000001</v>
      </c>
      <c r="X1601" s="21" t="s">
        <v>2015</v>
      </c>
      <c r="Y1601" s="21" t="s">
        <v>2015</v>
      </c>
      <c r="Z1601" s="21" t="s">
        <v>2015</v>
      </c>
      <c r="AA1601" s="21" t="s">
        <v>2015</v>
      </c>
      <c r="AB1601" s="21" t="s">
        <v>2015</v>
      </c>
      <c r="AC1601" s="21" t="s">
        <v>2015</v>
      </c>
      <c r="AD1601" s="21" t="s">
        <v>2015</v>
      </c>
      <c r="AE1601" s="21" t="s">
        <v>2015</v>
      </c>
      <c r="AF1601" s="21" t="s">
        <v>2342</v>
      </c>
      <c r="AG1601" s="21" t="s">
        <v>2342</v>
      </c>
      <c r="AH1601" s="21" t="s">
        <v>2015</v>
      </c>
      <c r="AI1601" s="21" t="s">
        <v>2015</v>
      </c>
      <c r="AJ1601" s="21" t="s">
        <v>2015</v>
      </c>
      <c r="AK1601" s="21" t="s">
        <v>2015</v>
      </c>
      <c r="AL1601" s="21" t="s">
        <v>4803</v>
      </c>
    </row>
    <row r="1602" spans="1:38" ht="15" customHeight="1">
      <c r="A1602" s="21">
        <v>159941</v>
      </c>
      <c r="B1602" s="21">
        <v>663987</v>
      </c>
      <c r="C1602" s="21" t="s">
        <v>139</v>
      </c>
      <c r="D1602" s="21" t="s">
        <v>2127</v>
      </c>
      <c r="E1602" s="21" t="s">
        <v>6</v>
      </c>
      <c r="F1602" s="21" t="s">
        <v>4867</v>
      </c>
      <c r="G1602" s="21" t="s">
        <v>2340</v>
      </c>
      <c r="H1602" s="21" t="s">
        <v>2341</v>
      </c>
      <c r="I1602" s="21" t="s">
        <v>2015</v>
      </c>
      <c r="J1602" s="21" t="s">
        <v>2342</v>
      </c>
      <c r="K1602" s="21" t="s">
        <v>983</v>
      </c>
      <c r="L1602" s="21" t="s">
        <v>3290</v>
      </c>
      <c r="M1602" s="21"/>
      <c r="N1602" s="21" t="s">
        <v>3075</v>
      </c>
      <c r="O1602" s="21" t="s">
        <v>2345</v>
      </c>
      <c r="P1602" s="21" t="s">
        <v>3291</v>
      </c>
      <c r="Q1602" s="21">
        <v>281</v>
      </c>
      <c r="R1602" s="21">
        <v>54</v>
      </c>
      <c r="S1602" s="21">
        <v>269</v>
      </c>
      <c r="T1602" s="21">
        <v>604</v>
      </c>
      <c r="U1602" s="21">
        <v>0.4652</v>
      </c>
      <c r="V1602" s="21">
        <v>8.9399999999999993E-2</v>
      </c>
      <c r="W1602" s="21">
        <v>0.55459999999999998</v>
      </c>
      <c r="X1602" s="21" t="s">
        <v>2015</v>
      </c>
      <c r="Y1602" s="21" t="s">
        <v>2015</v>
      </c>
      <c r="Z1602" s="21" t="s">
        <v>2015</v>
      </c>
      <c r="AA1602" s="21" t="s">
        <v>2015</v>
      </c>
      <c r="AB1602" s="21" t="s">
        <v>2015</v>
      </c>
      <c r="AC1602" s="21" t="s">
        <v>2015</v>
      </c>
      <c r="AD1602" s="21" t="s">
        <v>2015</v>
      </c>
      <c r="AE1602" s="21" t="s">
        <v>2015</v>
      </c>
      <c r="AF1602" s="21" t="s">
        <v>2342</v>
      </c>
      <c r="AG1602" s="21" t="s">
        <v>2342</v>
      </c>
      <c r="AH1602" s="21" t="s">
        <v>2015</v>
      </c>
      <c r="AI1602" s="21" t="s">
        <v>2015</v>
      </c>
      <c r="AJ1602" s="21" t="s">
        <v>2015</v>
      </c>
      <c r="AK1602" s="21" t="s">
        <v>2015</v>
      </c>
      <c r="AL1602" s="21" t="s">
        <v>4803</v>
      </c>
    </row>
    <row r="1603" spans="1:38" ht="15" customHeight="1">
      <c r="A1603" s="21">
        <v>159941</v>
      </c>
      <c r="B1603" s="21">
        <v>663988</v>
      </c>
      <c r="C1603" s="21" t="s">
        <v>139</v>
      </c>
      <c r="D1603" s="21" t="s">
        <v>2127</v>
      </c>
      <c r="E1603" s="21" t="s">
        <v>6</v>
      </c>
      <c r="F1603" s="21" t="s">
        <v>4867</v>
      </c>
      <c r="G1603" s="21" t="s">
        <v>2340</v>
      </c>
      <c r="H1603" s="21" t="s">
        <v>2341</v>
      </c>
      <c r="I1603" s="21" t="s">
        <v>2015</v>
      </c>
      <c r="J1603" s="21" t="s">
        <v>2342</v>
      </c>
      <c r="K1603" s="21" t="s">
        <v>985</v>
      </c>
      <c r="L1603" s="21" t="s">
        <v>3293</v>
      </c>
      <c r="M1603" s="21"/>
      <c r="N1603" s="21" t="s">
        <v>3017</v>
      </c>
      <c r="O1603" s="21" t="s">
        <v>2345</v>
      </c>
      <c r="P1603" s="21" t="s">
        <v>3112</v>
      </c>
      <c r="Q1603" s="21">
        <v>247</v>
      </c>
      <c r="R1603" s="21">
        <v>65</v>
      </c>
      <c r="S1603" s="21">
        <v>248</v>
      </c>
      <c r="T1603" s="21">
        <v>560</v>
      </c>
      <c r="U1603" s="21">
        <v>0.44109999999999999</v>
      </c>
      <c r="V1603" s="21">
        <v>0.11609999999999999</v>
      </c>
      <c r="W1603" s="21">
        <v>0.55710000000000004</v>
      </c>
      <c r="X1603" s="21" t="s">
        <v>2015</v>
      </c>
      <c r="Y1603" s="21" t="s">
        <v>2015</v>
      </c>
      <c r="Z1603" s="21" t="s">
        <v>2015</v>
      </c>
      <c r="AA1603" s="21" t="s">
        <v>2015</v>
      </c>
      <c r="AB1603" s="21" t="s">
        <v>2015</v>
      </c>
      <c r="AC1603" s="21" t="s">
        <v>2015</v>
      </c>
      <c r="AD1603" s="21" t="s">
        <v>2015</v>
      </c>
      <c r="AE1603" s="21" t="s">
        <v>2015</v>
      </c>
      <c r="AF1603" s="21" t="s">
        <v>2342</v>
      </c>
      <c r="AG1603" s="21" t="s">
        <v>2342</v>
      </c>
      <c r="AH1603" s="21" t="s">
        <v>2015</v>
      </c>
      <c r="AI1603" s="21" t="s">
        <v>2015</v>
      </c>
      <c r="AJ1603" s="21" t="s">
        <v>2015</v>
      </c>
      <c r="AK1603" s="21" t="s">
        <v>2015</v>
      </c>
      <c r="AL1603" s="21" t="s">
        <v>4803</v>
      </c>
    </row>
    <row r="1604" spans="1:38" ht="15" customHeight="1">
      <c r="A1604" s="21">
        <v>159941</v>
      </c>
      <c r="B1604" s="21">
        <v>663989</v>
      </c>
      <c r="C1604" s="21" t="s">
        <v>139</v>
      </c>
      <c r="D1604" s="21" t="s">
        <v>2127</v>
      </c>
      <c r="E1604" s="21" t="s">
        <v>6</v>
      </c>
      <c r="F1604" s="21" t="s">
        <v>4867</v>
      </c>
      <c r="G1604" s="21" t="s">
        <v>2340</v>
      </c>
      <c r="H1604" s="21" t="s">
        <v>2341</v>
      </c>
      <c r="I1604" s="21" t="s">
        <v>2015</v>
      </c>
      <c r="J1604" s="21" t="s">
        <v>2342</v>
      </c>
      <c r="K1604" s="21" t="s">
        <v>986</v>
      </c>
      <c r="L1604" s="21" t="s">
        <v>3294</v>
      </c>
      <c r="M1604" s="21"/>
      <c r="N1604" s="21" t="s">
        <v>3017</v>
      </c>
      <c r="O1604" s="21" t="s">
        <v>2345</v>
      </c>
      <c r="P1604" s="21" t="s">
        <v>3018</v>
      </c>
      <c r="Q1604" s="21">
        <v>558</v>
      </c>
      <c r="R1604" s="21">
        <v>0</v>
      </c>
      <c r="S1604" s="21">
        <v>235</v>
      </c>
      <c r="T1604" s="21">
        <v>793</v>
      </c>
      <c r="U1604" s="21">
        <v>0.70369999999999999</v>
      </c>
      <c r="V1604" s="21">
        <v>0</v>
      </c>
      <c r="W1604" s="21">
        <v>0.70369999999999999</v>
      </c>
      <c r="X1604" s="21" t="s">
        <v>2015</v>
      </c>
      <c r="Y1604" s="21" t="s">
        <v>2015</v>
      </c>
      <c r="Z1604" s="21" t="s">
        <v>2015</v>
      </c>
      <c r="AA1604" s="21" t="s">
        <v>2015</v>
      </c>
      <c r="AB1604" s="21" t="s">
        <v>2015</v>
      </c>
      <c r="AC1604" s="21" t="s">
        <v>2015</v>
      </c>
      <c r="AD1604" s="21" t="s">
        <v>2015</v>
      </c>
      <c r="AE1604" s="21" t="s">
        <v>2015</v>
      </c>
      <c r="AF1604" s="21" t="s">
        <v>2342</v>
      </c>
      <c r="AG1604" s="21" t="s">
        <v>2342</v>
      </c>
      <c r="AH1604" s="21" t="s">
        <v>2015</v>
      </c>
      <c r="AI1604" s="21" t="s">
        <v>2015</v>
      </c>
      <c r="AJ1604" s="21" t="s">
        <v>2015</v>
      </c>
      <c r="AK1604" s="21" t="s">
        <v>2015</v>
      </c>
      <c r="AL1604" s="21" t="s">
        <v>4802</v>
      </c>
    </row>
    <row r="1605" spans="1:38" ht="15" customHeight="1">
      <c r="A1605" s="21">
        <v>159941</v>
      </c>
      <c r="B1605" s="21">
        <v>663990</v>
      </c>
      <c r="C1605" s="21" t="s">
        <v>139</v>
      </c>
      <c r="D1605" s="21" t="s">
        <v>2127</v>
      </c>
      <c r="E1605" s="21" t="s">
        <v>6</v>
      </c>
      <c r="F1605" s="21" t="s">
        <v>4867</v>
      </c>
      <c r="G1605" s="21" t="s">
        <v>2340</v>
      </c>
      <c r="H1605" s="21" t="s">
        <v>2341</v>
      </c>
      <c r="I1605" s="21" t="s">
        <v>2015</v>
      </c>
      <c r="J1605" s="21" t="s">
        <v>2342</v>
      </c>
      <c r="K1605" s="21" t="s">
        <v>967</v>
      </c>
      <c r="L1605" s="21" t="s">
        <v>3273</v>
      </c>
      <c r="M1605" s="21"/>
      <c r="N1605" s="21" t="s">
        <v>3017</v>
      </c>
      <c r="O1605" s="21" t="s">
        <v>2345</v>
      </c>
      <c r="P1605" s="21" t="s">
        <v>3112</v>
      </c>
      <c r="Q1605" s="21">
        <v>147</v>
      </c>
      <c r="R1605" s="21">
        <v>45</v>
      </c>
      <c r="S1605" s="21">
        <v>198</v>
      </c>
      <c r="T1605" s="21">
        <v>390</v>
      </c>
      <c r="U1605" s="21">
        <v>0.37690000000000001</v>
      </c>
      <c r="V1605" s="21">
        <v>0.1154</v>
      </c>
      <c r="W1605" s="21">
        <v>0.49230000000000002</v>
      </c>
      <c r="X1605" s="21" t="s">
        <v>2015</v>
      </c>
      <c r="Y1605" s="21" t="s">
        <v>2342</v>
      </c>
      <c r="Z1605" s="21" t="s">
        <v>2342</v>
      </c>
      <c r="AA1605" s="21" t="s">
        <v>2342</v>
      </c>
      <c r="AB1605" s="21" t="s">
        <v>2342</v>
      </c>
      <c r="AC1605" s="21" t="s">
        <v>2342</v>
      </c>
      <c r="AD1605" s="21" t="s">
        <v>2342</v>
      </c>
      <c r="AE1605" s="21" t="s">
        <v>2342</v>
      </c>
      <c r="AF1605" s="21" t="s">
        <v>2015</v>
      </c>
      <c r="AG1605" s="21" t="s">
        <v>2015</v>
      </c>
      <c r="AH1605" s="21" t="s">
        <v>2015</v>
      </c>
      <c r="AI1605" s="21" t="s">
        <v>2015</v>
      </c>
      <c r="AJ1605" s="21" t="s">
        <v>2015</v>
      </c>
      <c r="AK1605" s="21" t="s">
        <v>2015</v>
      </c>
      <c r="AL1605" s="21" t="s">
        <v>4803</v>
      </c>
    </row>
    <row r="1606" spans="1:38" ht="15" customHeight="1">
      <c r="A1606" s="21">
        <v>159941</v>
      </c>
      <c r="B1606" s="21">
        <v>663991</v>
      </c>
      <c r="C1606" s="21" t="s">
        <v>139</v>
      </c>
      <c r="D1606" s="21" t="s">
        <v>2127</v>
      </c>
      <c r="E1606" s="21" t="s">
        <v>6</v>
      </c>
      <c r="F1606" s="21" t="s">
        <v>4867</v>
      </c>
      <c r="G1606" s="21" t="s">
        <v>2340</v>
      </c>
      <c r="H1606" s="21" t="s">
        <v>2341</v>
      </c>
      <c r="I1606" s="21" t="s">
        <v>2015</v>
      </c>
      <c r="J1606" s="21" t="s">
        <v>2342</v>
      </c>
      <c r="K1606" s="21" t="s">
        <v>978</v>
      </c>
      <c r="L1606" s="21" t="s">
        <v>3285</v>
      </c>
      <c r="M1606" s="21"/>
      <c r="N1606" s="21" t="s">
        <v>3017</v>
      </c>
      <c r="O1606" s="21" t="s">
        <v>2345</v>
      </c>
      <c r="P1606" s="21" t="s">
        <v>3269</v>
      </c>
      <c r="Q1606" s="21">
        <v>550</v>
      </c>
      <c r="R1606" s="21">
        <v>176</v>
      </c>
      <c r="S1606" s="21">
        <v>1009</v>
      </c>
      <c r="T1606" s="21">
        <v>1735</v>
      </c>
      <c r="U1606" s="21">
        <v>0.317</v>
      </c>
      <c r="V1606" s="21">
        <v>0.1014</v>
      </c>
      <c r="W1606" s="21">
        <v>0.41839999999999999</v>
      </c>
      <c r="X1606" s="21" t="s">
        <v>2015</v>
      </c>
      <c r="Y1606" s="21" t="s">
        <v>2015</v>
      </c>
      <c r="Z1606" s="21" t="s">
        <v>2015</v>
      </c>
      <c r="AA1606" s="21" t="s">
        <v>2015</v>
      </c>
      <c r="AB1606" s="21" t="s">
        <v>2015</v>
      </c>
      <c r="AC1606" s="21" t="s">
        <v>2015</v>
      </c>
      <c r="AD1606" s="21" t="s">
        <v>2015</v>
      </c>
      <c r="AE1606" s="21" t="s">
        <v>2015</v>
      </c>
      <c r="AF1606" s="21" t="s">
        <v>2015</v>
      </c>
      <c r="AG1606" s="21" t="s">
        <v>2015</v>
      </c>
      <c r="AH1606" s="21" t="s">
        <v>2342</v>
      </c>
      <c r="AI1606" s="21" t="s">
        <v>2342</v>
      </c>
      <c r="AJ1606" s="21" t="s">
        <v>2342</v>
      </c>
      <c r="AK1606" s="21" t="s">
        <v>2342</v>
      </c>
      <c r="AL1606" s="21" t="s">
        <v>4803</v>
      </c>
    </row>
    <row r="1607" spans="1:38" ht="15" customHeight="1">
      <c r="A1607" s="21">
        <v>159383</v>
      </c>
      <c r="B1607" s="21">
        <v>663994</v>
      </c>
      <c r="C1607" s="21" t="s">
        <v>92</v>
      </c>
      <c r="D1607" s="21" t="s">
        <v>2079</v>
      </c>
      <c r="E1607" s="21" t="s">
        <v>8</v>
      </c>
      <c r="F1607" s="21" t="s">
        <v>4865</v>
      </c>
      <c r="G1607" s="21" t="s">
        <v>2340</v>
      </c>
      <c r="H1607" s="21" t="s">
        <v>2341</v>
      </c>
      <c r="I1607" s="21" t="s">
        <v>2015</v>
      </c>
      <c r="J1607" s="21" t="s">
        <v>2342</v>
      </c>
      <c r="K1607" s="21" t="s">
        <v>643</v>
      </c>
      <c r="L1607" s="21" t="s">
        <v>5423</v>
      </c>
      <c r="M1607" s="21"/>
      <c r="N1607" s="21" t="s">
        <v>2769</v>
      </c>
      <c r="O1607" s="21" t="s">
        <v>2345</v>
      </c>
      <c r="P1607" s="21" t="s">
        <v>2770</v>
      </c>
      <c r="Q1607" s="21">
        <v>255</v>
      </c>
      <c r="R1607" s="21">
        <v>73</v>
      </c>
      <c r="S1607" s="21">
        <v>395</v>
      </c>
      <c r="T1607" s="21">
        <v>723</v>
      </c>
      <c r="U1607" s="21">
        <v>0.35270000000000001</v>
      </c>
      <c r="V1607" s="21">
        <v>0.10100000000000001</v>
      </c>
      <c r="W1607" s="21">
        <v>0.45369999999999999</v>
      </c>
      <c r="X1607" s="21" t="s">
        <v>2015</v>
      </c>
      <c r="Y1607" s="21" t="s">
        <v>2015</v>
      </c>
      <c r="Z1607" s="21" t="s">
        <v>2015</v>
      </c>
      <c r="AA1607" s="21" t="s">
        <v>2015</v>
      </c>
      <c r="AB1607" s="21" t="s">
        <v>2015</v>
      </c>
      <c r="AC1607" s="21" t="s">
        <v>2015</v>
      </c>
      <c r="AD1607" s="21" t="s">
        <v>2015</v>
      </c>
      <c r="AE1607" s="21" t="s">
        <v>2015</v>
      </c>
      <c r="AF1607" s="21" t="s">
        <v>2015</v>
      </c>
      <c r="AG1607" s="21" t="s">
        <v>2015</v>
      </c>
      <c r="AH1607" s="21" t="s">
        <v>2342</v>
      </c>
      <c r="AI1607" s="21" t="s">
        <v>2342</v>
      </c>
      <c r="AJ1607" s="21" t="s">
        <v>2342</v>
      </c>
      <c r="AK1607" s="21" t="s">
        <v>2342</v>
      </c>
      <c r="AL1607" s="21" t="s">
        <v>4810</v>
      </c>
    </row>
    <row r="1608" spans="1:38" ht="15" customHeight="1">
      <c r="A1608" s="21">
        <v>159478</v>
      </c>
      <c r="B1608" s="21">
        <v>663998</v>
      </c>
      <c r="C1608" s="21" t="s">
        <v>177</v>
      </c>
      <c r="D1608" s="21" t="s">
        <v>2165</v>
      </c>
      <c r="E1608" s="21" t="s">
        <v>1</v>
      </c>
      <c r="F1608" s="21" t="s">
        <v>4864</v>
      </c>
      <c r="G1608" s="21" t="s">
        <v>2340</v>
      </c>
      <c r="H1608" s="21" t="s">
        <v>2341</v>
      </c>
      <c r="I1608" s="21" t="s">
        <v>2015</v>
      </c>
      <c r="J1608" s="21" t="s">
        <v>2342</v>
      </c>
      <c r="K1608" s="21" t="s">
        <v>1171</v>
      </c>
      <c r="L1608" s="21" t="s">
        <v>5493</v>
      </c>
      <c r="M1608" s="21"/>
      <c r="N1608" s="21" t="s">
        <v>3530</v>
      </c>
      <c r="O1608" s="21" t="s">
        <v>2345</v>
      </c>
      <c r="P1608" s="21" t="s">
        <v>3531</v>
      </c>
      <c r="Q1608" s="21">
        <v>193</v>
      </c>
      <c r="R1608" s="21">
        <v>0</v>
      </c>
      <c r="S1608" s="21">
        <v>94</v>
      </c>
      <c r="T1608" s="21">
        <v>287</v>
      </c>
      <c r="U1608" s="21">
        <v>0.67249999999999999</v>
      </c>
      <c r="V1608" s="21">
        <v>0</v>
      </c>
      <c r="W1608" s="21">
        <v>0.67249999999999999</v>
      </c>
      <c r="X1608" s="21" t="s">
        <v>2015</v>
      </c>
      <c r="Y1608" s="21" t="s">
        <v>2015</v>
      </c>
      <c r="Z1608" s="21" t="s">
        <v>2015</v>
      </c>
      <c r="AA1608" s="21" t="s">
        <v>2015</v>
      </c>
      <c r="AB1608" s="21" t="s">
        <v>2015</v>
      </c>
      <c r="AC1608" s="21" t="s">
        <v>2015</v>
      </c>
      <c r="AD1608" s="21" t="s">
        <v>2015</v>
      </c>
      <c r="AE1608" s="21" t="s">
        <v>2015</v>
      </c>
      <c r="AF1608" s="21" t="s">
        <v>2342</v>
      </c>
      <c r="AG1608" s="21" t="s">
        <v>2342</v>
      </c>
      <c r="AH1608" s="21" t="s">
        <v>2342</v>
      </c>
      <c r="AI1608" s="21" t="s">
        <v>2342</v>
      </c>
      <c r="AJ1608" s="21" t="s">
        <v>2342</v>
      </c>
      <c r="AK1608" s="21" t="s">
        <v>2342</v>
      </c>
      <c r="AL1608" s="21" t="s">
        <v>4802</v>
      </c>
    </row>
    <row r="1609" spans="1:38" ht="15" customHeight="1">
      <c r="A1609" s="21">
        <v>159405</v>
      </c>
      <c r="B1609" s="21">
        <v>664009</v>
      </c>
      <c r="C1609" s="21" t="s">
        <v>231</v>
      </c>
      <c r="D1609" s="21" t="s">
        <v>2219</v>
      </c>
      <c r="E1609" s="21" t="s">
        <v>16</v>
      </c>
      <c r="F1609" s="21" t="s">
        <v>4863</v>
      </c>
      <c r="G1609" s="21" t="s">
        <v>2340</v>
      </c>
      <c r="H1609" s="21" t="s">
        <v>2341</v>
      </c>
      <c r="I1609" s="21" t="s">
        <v>2015</v>
      </c>
      <c r="J1609" s="21" t="s">
        <v>2342</v>
      </c>
      <c r="K1609" s="21" t="s">
        <v>4913</v>
      </c>
      <c r="L1609" s="21" t="s">
        <v>5220</v>
      </c>
      <c r="M1609" s="21"/>
      <c r="N1609" s="21" t="s">
        <v>3876</v>
      </c>
      <c r="O1609" s="21" t="s">
        <v>2345</v>
      </c>
      <c r="P1609" s="21" t="s">
        <v>3877</v>
      </c>
      <c r="Q1609" s="21">
        <v>159</v>
      </c>
      <c r="R1609" s="21">
        <v>0</v>
      </c>
      <c r="S1609" s="21">
        <v>128</v>
      </c>
      <c r="T1609" s="21">
        <v>287</v>
      </c>
      <c r="U1609" s="21">
        <v>0.55400000000000005</v>
      </c>
      <c r="V1609" s="21">
        <v>0</v>
      </c>
      <c r="W1609" s="21">
        <v>0.55400000000000005</v>
      </c>
      <c r="X1609" s="21" t="s">
        <v>2015</v>
      </c>
      <c r="Y1609" s="21" t="s">
        <v>2015</v>
      </c>
      <c r="Z1609" s="21" t="s">
        <v>2015</v>
      </c>
      <c r="AA1609" s="21" t="s">
        <v>2015</v>
      </c>
      <c r="AB1609" s="21" t="s">
        <v>2015</v>
      </c>
      <c r="AC1609" s="21" t="s">
        <v>2015</v>
      </c>
      <c r="AD1609" s="21" t="s">
        <v>2015</v>
      </c>
      <c r="AE1609" s="21" t="s">
        <v>2015</v>
      </c>
      <c r="AF1609" s="21" t="s">
        <v>2015</v>
      </c>
      <c r="AG1609" s="21" t="s">
        <v>2015</v>
      </c>
      <c r="AH1609" s="21" t="s">
        <v>2342</v>
      </c>
      <c r="AI1609" s="21" t="s">
        <v>2342</v>
      </c>
      <c r="AJ1609" s="21" t="s">
        <v>2342</v>
      </c>
      <c r="AK1609" s="21" t="s">
        <v>2342</v>
      </c>
      <c r="AL1609" s="21" t="s">
        <v>4802</v>
      </c>
    </row>
    <row r="1610" spans="1:38" ht="15" customHeight="1">
      <c r="A1610" s="21">
        <v>159888</v>
      </c>
      <c r="B1610" s="21">
        <v>664012</v>
      </c>
      <c r="C1610" s="21" t="s">
        <v>277</v>
      </c>
      <c r="D1610" s="21" t="s">
        <v>2266</v>
      </c>
      <c r="E1610" s="21" t="s">
        <v>12</v>
      </c>
      <c r="F1610" s="21" t="s">
        <v>4863</v>
      </c>
      <c r="G1610" s="21" t="s">
        <v>2340</v>
      </c>
      <c r="H1610" s="21" t="s">
        <v>2341</v>
      </c>
      <c r="I1610" s="21" t="s">
        <v>2015</v>
      </c>
      <c r="J1610" s="21" t="s">
        <v>2342</v>
      </c>
      <c r="K1610" s="21" t="s">
        <v>4786</v>
      </c>
      <c r="L1610" s="21" t="s">
        <v>4373</v>
      </c>
      <c r="M1610" s="21"/>
      <c r="N1610" s="21" t="s">
        <v>4338</v>
      </c>
      <c r="O1610" s="21" t="s">
        <v>2345</v>
      </c>
      <c r="P1610" s="21" t="s">
        <v>4333</v>
      </c>
      <c r="Q1610" s="21">
        <v>143</v>
      </c>
      <c r="R1610" s="21">
        <v>0</v>
      </c>
      <c r="S1610" s="21">
        <v>0</v>
      </c>
      <c r="T1610" s="21">
        <v>143</v>
      </c>
      <c r="U1610" s="21">
        <v>1</v>
      </c>
      <c r="V1610" s="21">
        <v>0</v>
      </c>
      <c r="W1610" s="21">
        <v>1</v>
      </c>
      <c r="X1610" s="21" t="s">
        <v>2015</v>
      </c>
      <c r="Y1610" s="21" t="s">
        <v>2015</v>
      </c>
      <c r="Z1610" s="21" t="s">
        <v>2015</v>
      </c>
      <c r="AA1610" s="21" t="s">
        <v>2015</v>
      </c>
      <c r="AB1610" s="21" t="s">
        <v>2015</v>
      </c>
      <c r="AC1610" s="21" t="s">
        <v>2015</v>
      </c>
      <c r="AD1610" s="21" t="s">
        <v>2015</v>
      </c>
      <c r="AE1610" s="21" t="s">
        <v>2015</v>
      </c>
      <c r="AF1610" s="21" t="s">
        <v>2015</v>
      </c>
      <c r="AG1610" s="21" t="s">
        <v>2015</v>
      </c>
      <c r="AH1610" s="21" t="s">
        <v>2342</v>
      </c>
      <c r="AI1610" s="21" t="s">
        <v>2342</v>
      </c>
      <c r="AJ1610" s="21" t="s">
        <v>2342</v>
      </c>
      <c r="AK1610" s="21" t="s">
        <v>2342</v>
      </c>
      <c r="AL1610" s="21" t="s">
        <v>4802</v>
      </c>
    </row>
    <row r="1611" spans="1:38" ht="15" customHeight="1">
      <c r="A1611" s="21">
        <v>159531</v>
      </c>
      <c r="B1611" s="21">
        <v>664013</v>
      </c>
      <c r="C1611" s="21" t="s">
        <v>170</v>
      </c>
      <c r="D1611" s="21" t="s">
        <v>2158</v>
      </c>
      <c r="E1611" s="21" t="s">
        <v>7</v>
      </c>
      <c r="F1611" s="21" t="s">
        <v>4875</v>
      </c>
      <c r="G1611" s="21" t="s">
        <v>2340</v>
      </c>
      <c r="H1611" s="21" t="s">
        <v>2341</v>
      </c>
      <c r="I1611" s="21" t="s">
        <v>2015</v>
      </c>
      <c r="J1611" s="21" t="s">
        <v>2342</v>
      </c>
      <c r="K1611" s="21" t="s">
        <v>985</v>
      </c>
      <c r="L1611" s="21" t="s">
        <v>3489</v>
      </c>
      <c r="M1611" s="21"/>
      <c r="N1611" s="21" t="s">
        <v>2856</v>
      </c>
      <c r="O1611" s="21" t="s">
        <v>2345</v>
      </c>
      <c r="P1611" s="21" t="s">
        <v>2857</v>
      </c>
      <c r="Q1611" s="21">
        <v>134</v>
      </c>
      <c r="R1611" s="21">
        <v>33</v>
      </c>
      <c r="S1611" s="21">
        <v>221</v>
      </c>
      <c r="T1611" s="21">
        <v>388</v>
      </c>
      <c r="U1611" s="21">
        <v>0.34539999999999998</v>
      </c>
      <c r="V1611" s="21">
        <v>8.5099999999999995E-2</v>
      </c>
      <c r="W1611" s="21">
        <v>0.4304</v>
      </c>
      <c r="X1611" s="21" t="s">
        <v>2015</v>
      </c>
      <c r="Y1611" s="21" t="s">
        <v>2015</v>
      </c>
      <c r="Z1611" s="21" t="s">
        <v>2015</v>
      </c>
      <c r="AA1611" s="21" t="s">
        <v>2015</v>
      </c>
      <c r="AB1611" s="21" t="s">
        <v>2015</v>
      </c>
      <c r="AC1611" s="21" t="s">
        <v>2015</v>
      </c>
      <c r="AD1611" s="21" t="s">
        <v>2015</v>
      </c>
      <c r="AE1611" s="21" t="s">
        <v>2342</v>
      </c>
      <c r="AF1611" s="21" t="s">
        <v>2342</v>
      </c>
      <c r="AG1611" s="21" t="s">
        <v>2342</v>
      </c>
      <c r="AH1611" s="21" t="s">
        <v>2015</v>
      </c>
      <c r="AI1611" s="21" t="s">
        <v>2015</v>
      </c>
      <c r="AJ1611" s="21" t="s">
        <v>2015</v>
      </c>
      <c r="AK1611" s="21" t="s">
        <v>2015</v>
      </c>
      <c r="AL1611" s="21" t="s">
        <v>4803</v>
      </c>
    </row>
    <row r="1612" spans="1:38" ht="15" customHeight="1">
      <c r="A1612" s="21">
        <v>159951</v>
      </c>
      <c r="B1612" s="21">
        <v>664018</v>
      </c>
      <c r="C1612" s="21" t="s">
        <v>176</v>
      </c>
      <c r="D1612" s="21" t="s">
        <v>2164</v>
      </c>
      <c r="E1612" s="21" t="s">
        <v>24</v>
      </c>
      <c r="F1612" s="21" t="s">
        <v>4873</v>
      </c>
      <c r="G1612" s="21" t="s">
        <v>2340</v>
      </c>
      <c r="H1612" s="21" t="s">
        <v>2341</v>
      </c>
      <c r="I1612" s="21" t="s">
        <v>2015</v>
      </c>
      <c r="J1612" s="21" t="s">
        <v>2342</v>
      </c>
      <c r="K1612" s="21" t="s">
        <v>1160</v>
      </c>
      <c r="L1612" s="21" t="s">
        <v>3521</v>
      </c>
      <c r="M1612" s="21"/>
      <c r="N1612" s="21" t="s">
        <v>3516</v>
      </c>
      <c r="O1612" s="21" t="s">
        <v>2345</v>
      </c>
      <c r="P1612" s="21" t="s">
        <v>3517</v>
      </c>
      <c r="Q1612" s="21">
        <v>281</v>
      </c>
      <c r="R1612" s="21">
        <v>0</v>
      </c>
      <c r="S1612" s="21">
        <v>0</v>
      </c>
      <c r="T1612" s="21">
        <v>281</v>
      </c>
      <c r="U1612" s="21">
        <v>1</v>
      </c>
      <c r="V1612" s="21">
        <v>0</v>
      </c>
      <c r="W1612" s="21">
        <v>1</v>
      </c>
      <c r="X1612" s="21" t="s">
        <v>2015</v>
      </c>
      <c r="Y1612" s="21" t="s">
        <v>2342</v>
      </c>
      <c r="Z1612" s="21" t="s">
        <v>2342</v>
      </c>
      <c r="AA1612" s="21" t="s">
        <v>2342</v>
      </c>
      <c r="AB1612" s="21" t="s">
        <v>2342</v>
      </c>
      <c r="AC1612" s="21" t="s">
        <v>2342</v>
      </c>
      <c r="AD1612" s="21" t="s">
        <v>2342</v>
      </c>
      <c r="AE1612" s="21" t="s">
        <v>2015</v>
      </c>
      <c r="AF1612" s="21" t="s">
        <v>2015</v>
      </c>
      <c r="AG1612" s="21" t="s">
        <v>2015</v>
      </c>
      <c r="AH1612" s="21" t="s">
        <v>2015</v>
      </c>
      <c r="AI1612" s="21" t="s">
        <v>2015</v>
      </c>
      <c r="AJ1612" s="21" t="s">
        <v>2015</v>
      </c>
      <c r="AK1612" s="21" t="s">
        <v>2015</v>
      </c>
      <c r="AL1612" s="21" t="s">
        <v>4802</v>
      </c>
    </row>
    <row r="1613" spans="1:38" ht="15" customHeight="1">
      <c r="A1613" s="21">
        <v>159945</v>
      </c>
      <c r="B1613" s="21">
        <v>664023</v>
      </c>
      <c r="C1613" s="21" t="s">
        <v>215</v>
      </c>
      <c r="D1613" s="21" t="s">
        <v>2203</v>
      </c>
      <c r="E1613" s="21" t="s">
        <v>33</v>
      </c>
      <c r="F1613" s="21" t="s">
        <v>4873</v>
      </c>
      <c r="G1613" s="21" t="s">
        <v>2340</v>
      </c>
      <c r="H1613" s="21" t="s">
        <v>2341</v>
      </c>
      <c r="I1613" s="21" t="s">
        <v>2015</v>
      </c>
      <c r="J1613" s="21" t="s">
        <v>2342</v>
      </c>
      <c r="K1613" s="21" t="s">
        <v>1364</v>
      </c>
      <c r="L1613" s="21" t="s">
        <v>3779</v>
      </c>
      <c r="M1613" s="21"/>
      <c r="N1613" s="21" t="s">
        <v>3768</v>
      </c>
      <c r="O1613" s="21" t="s">
        <v>2345</v>
      </c>
      <c r="P1613" s="21" t="s">
        <v>3769</v>
      </c>
      <c r="Q1613" s="21">
        <v>397</v>
      </c>
      <c r="R1613" s="21">
        <v>0</v>
      </c>
      <c r="S1613" s="21">
        <v>276</v>
      </c>
      <c r="T1613" s="21">
        <v>673</v>
      </c>
      <c r="U1613" s="21">
        <v>0.58989999999999998</v>
      </c>
      <c r="V1613" s="21">
        <v>0</v>
      </c>
      <c r="W1613" s="21">
        <v>0.58989999999999998</v>
      </c>
      <c r="X1613" s="21" t="s">
        <v>2015</v>
      </c>
      <c r="Y1613" s="21" t="s">
        <v>2342</v>
      </c>
      <c r="Z1613" s="21" t="s">
        <v>2342</v>
      </c>
      <c r="AA1613" s="21" t="s">
        <v>2342</v>
      </c>
      <c r="AB1613" s="21" t="s">
        <v>2342</v>
      </c>
      <c r="AC1613" s="21" t="s">
        <v>2342</v>
      </c>
      <c r="AD1613" s="21" t="s">
        <v>2342</v>
      </c>
      <c r="AE1613" s="21" t="s">
        <v>2015</v>
      </c>
      <c r="AF1613" s="21" t="s">
        <v>2015</v>
      </c>
      <c r="AG1613" s="21" t="s">
        <v>2015</v>
      </c>
      <c r="AH1613" s="21" t="s">
        <v>2015</v>
      </c>
      <c r="AI1613" s="21" t="s">
        <v>2015</v>
      </c>
      <c r="AJ1613" s="21" t="s">
        <v>2015</v>
      </c>
      <c r="AK1613" s="21" t="s">
        <v>2015</v>
      </c>
      <c r="AL1613" s="21" t="s">
        <v>4802</v>
      </c>
    </row>
    <row r="1614" spans="1:38" ht="15" customHeight="1">
      <c r="A1614" s="21">
        <v>159945</v>
      </c>
      <c r="B1614" s="21">
        <v>664024</v>
      </c>
      <c r="C1614" s="21" t="s">
        <v>215</v>
      </c>
      <c r="D1614" s="21" t="s">
        <v>2203</v>
      </c>
      <c r="E1614" s="21" t="s">
        <v>33</v>
      </c>
      <c r="F1614" s="21" t="s">
        <v>4873</v>
      </c>
      <c r="G1614" s="21" t="s">
        <v>2340</v>
      </c>
      <c r="H1614" s="21" t="s">
        <v>2341</v>
      </c>
      <c r="I1614" s="21" t="s">
        <v>2015</v>
      </c>
      <c r="J1614" s="21" t="s">
        <v>2342</v>
      </c>
      <c r="K1614" s="21" t="s">
        <v>1361</v>
      </c>
      <c r="L1614" s="21" t="s">
        <v>3773</v>
      </c>
      <c r="M1614" s="21"/>
      <c r="N1614" s="21" t="s">
        <v>3768</v>
      </c>
      <c r="O1614" s="21" t="s">
        <v>2345</v>
      </c>
      <c r="P1614" s="21" t="s">
        <v>3769</v>
      </c>
      <c r="Q1614" s="21">
        <v>320</v>
      </c>
      <c r="R1614" s="21">
        <v>0</v>
      </c>
      <c r="S1614" s="21">
        <v>274</v>
      </c>
      <c r="T1614" s="21">
        <v>594</v>
      </c>
      <c r="U1614" s="21">
        <v>0.53869999999999996</v>
      </c>
      <c r="V1614" s="21">
        <v>0</v>
      </c>
      <c r="W1614" s="21">
        <v>0.53869999999999996</v>
      </c>
      <c r="X1614" s="21" t="s">
        <v>2015</v>
      </c>
      <c r="Y1614" s="21" t="s">
        <v>2342</v>
      </c>
      <c r="Z1614" s="21" t="s">
        <v>2342</v>
      </c>
      <c r="AA1614" s="21" t="s">
        <v>2342</v>
      </c>
      <c r="AB1614" s="21" t="s">
        <v>2342</v>
      </c>
      <c r="AC1614" s="21" t="s">
        <v>2342</v>
      </c>
      <c r="AD1614" s="21" t="s">
        <v>2342</v>
      </c>
      <c r="AE1614" s="21" t="s">
        <v>2015</v>
      </c>
      <c r="AF1614" s="21" t="s">
        <v>2015</v>
      </c>
      <c r="AG1614" s="21" t="s">
        <v>2015</v>
      </c>
      <c r="AH1614" s="21" t="s">
        <v>2015</v>
      </c>
      <c r="AI1614" s="21" t="s">
        <v>2015</v>
      </c>
      <c r="AJ1614" s="21" t="s">
        <v>2015</v>
      </c>
      <c r="AK1614" s="21" t="s">
        <v>2015</v>
      </c>
      <c r="AL1614" s="21" t="s">
        <v>4802</v>
      </c>
    </row>
    <row r="1615" spans="1:38" ht="15" customHeight="1">
      <c r="A1615" s="21">
        <v>159900</v>
      </c>
      <c r="B1615" s="21">
        <v>664028</v>
      </c>
      <c r="C1615" s="21" t="s">
        <v>266</v>
      </c>
      <c r="D1615" s="21" t="s">
        <v>2254</v>
      </c>
      <c r="E1615" s="21" t="s">
        <v>8</v>
      </c>
      <c r="F1615" s="21" t="s">
        <v>4865</v>
      </c>
      <c r="G1615" s="21" t="s">
        <v>2340</v>
      </c>
      <c r="H1615" s="21" t="s">
        <v>2341</v>
      </c>
      <c r="I1615" s="21" t="s">
        <v>2015</v>
      </c>
      <c r="J1615" s="21" t="s">
        <v>2342</v>
      </c>
      <c r="K1615" s="21" t="s">
        <v>1706</v>
      </c>
      <c r="L1615" s="21" t="s">
        <v>4203</v>
      </c>
      <c r="M1615" s="21"/>
      <c r="N1615" s="21" t="s">
        <v>8</v>
      </c>
      <c r="O1615" s="21" t="s">
        <v>2345</v>
      </c>
      <c r="P1615" s="21" t="s">
        <v>4192</v>
      </c>
      <c r="Q1615" s="21">
        <v>241</v>
      </c>
      <c r="R1615" s="21">
        <v>0</v>
      </c>
      <c r="S1615" s="21">
        <v>152</v>
      </c>
      <c r="T1615" s="21">
        <v>393</v>
      </c>
      <c r="U1615" s="21">
        <v>0.61319999999999997</v>
      </c>
      <c r="V1615" s="21">
        <v>0</v>
      </c>
      <c r="W1615" s="21">
        <v>0.61319999999999997</v>
      </c>
      <c r="X1615" s="21" t="s">
        <v>2342</v>
      </c>
      <c r="Y1615" s="21" t="s">
        <v>2342</v>
      </c>
      <c r="Z1615" s="21" t="s">
        <v>2342</v>
      </c>
      <c r="AA1615" s="21" t="s">
        <v>2342</v>
      </c>
      <c r="AB1615" s="21" t="s">
        <v>2342</v>
      </c>
      <c r="AC1615" s="21" t="s">
        <v>2342</v>
      </c>
      <c r="AD1615" s="21" t="s">
        <v>2342</v>
      </c>
      <c r="AE1615" s="21" t="s">
        <v>2015</v>
      </c>
      <c r="AF1615" s="21" t="s">
        <v>2015</v>
      </c>
      <c r="AG1615" s="21" t="s">
        <v>2015</v>
      </c>
      <c r="AH1615" s="21" t="s">
        <v>2015</v>
      </c>
      <c r="AI1615" s="21" t="s">
        <v>2015</v>
      </c>
      <c r="AJ1615" s="21" t="s">
        <v>2015</v>
      </c>
      <c r="AK1615" s="21" t="s">
        <v>2015</v>
      </c>
      <c r="AL1615" s="21" t="s">
        <v>4802</v>
      </c>
    </row>
    <row r="1616" spans="1:38" ht="15" customHeight="1">
      <c r="A1616" s="21">
        <v>160034</v>
      </c>
      <c r="B1616" s="21">
        <v>664029</v>
      </c>
      <c r="C1616" s="21" t="s">
        <v>239</v>
      </c>
      <c r="D1616" s="21" t="s">
        <v>2227</v>
      </c>
      <c r="E1616" s="21" t="s">
        <v>11</v>
      </c>
      <c r="F1616" s="21" t="s">
        <v>4873</v>
      </c>
      <c r="G1616" s="21" t="s">
        <v>2340</v>
      </c>
      <c r="H1616" s="21" t="s">
        <v>2341</v>
      </c>
      <c r="I1616" s="21" t="s">
        <v>2015</v>
      </c>
      <c r="J1616" s="21" t="s">
        <v>2342</v>
      </c>
      <c r="K1616" s="21" t="s">
        <v>1179</v>
      </c>
      <c r="L1616" s="21" t="s">
        <v>4751</v>
      </c>
      <c r="M1616" s="21"/>
      <c r="N1616" s="21" t="s">
        <v>2672</v>
      </c>
      <c r="O1616" s="21" t="s">
        <v>2345</v>
      </c>
      <c r="P1616" s="21" t="s">
        <v>2673</v>
      </c>
      <c r="Q1616" s="21">
        <v>420</v>
      </c>
      <c r="R1616" s="21">
        <v>0</v>
      </c>
      <c r="S1616" s="21">
        <v>0</v>
      </c>
      <c r="T1616" s="21">
        <v>420</v>
      </c>
      <c r="U1616" s="21">
        <v>1</v>
      </c>
      <c r="V1616" s="21">
        <v>0</v>
      </c>
      <c r="W1616" s="21">
        <v>1</v>
      </c>
      <c r="X1616" s="21" t="s">
        <v>2015</v>
      </c>
      <c r="Y1616" s="21" t="s">
        <v>2342</v>
      </c>
      <c r="Z1616" s="21" t="s">
        <v>2342</v>
      </c>
      <c r="AA1616" s="21" t="s">
        <v>2342</v>
      </c>
      <c r="AB1616" s="21" t="s">
        <v>2342</v>
      </c>
      <c r="AC1616" s="21" t="s">
        <v>2342</v>
      </c>
      <c r="AD1616" s="21" t="s">
        <v>2342</v>
      </c>
      <c r="AE1616" s="21" t="s">
        <v>2015</v>
      </c>
      <c r="AF1616" s="21" t="s">
        <v>2015</v>
      </c>
      <c r="AG1616" s="21" t="s">
        <v>2015</v>
      </c>
      <c r="AH1616" s="21" t="s">
        <v>2015</v>
      </c>
      <c r="AI1616" s="21" t="s">
        <v>2015</v>
      </c>
      <c r="AJ1616" s="21" t="s">
        <v>2015</v>
      </c>
      <c r="AK1616" s="21" t="s">
        <v>2015</v>
      </c>
      <c r="AL1616" s="21" t="s">
        <v>4802</v>
      </c>
    </row>
    <row r="1617" spans="1:38" ht="15" customHeight="1">
      <c r="A1617" s="21">
        <v>160034</v>
      </c>
      <c r="B1617" s="21">
        <v>664030</v>
      </c>
      <c r="C1617" s="21" t="s">
        <v>239</v>
      </c>
      <c r="D1617" s="21" t="s">
        <v>2227</v>
      </c>
      <c r="E1617" s="21" t="s">
        <v>11</v>
      </c>
      <c r="F1617" s="21" t="s">
        <v>4873</v>
      </c>
      <c r="G1617" s="21" t="s">
        <v>2340</v>
      </c>
      <c r="H1617" s="21" t="s">
        <v>2341</v>
      </c>
      <c r="I1617" s="21" t="s">
        <v>2015</v>
      </c>
      <c r="J1617" s="21" t="s">
        <v>2342</v>
      </c>
      <c r="K1617" s="21" t="s">
        <v>1475</v>
      </c>
      <c r="L1617" s="21" t="s">
        <v>3937</v>
      </c>
      <c r="M1617" s="21"/>
      <c r="N1617" s="21" t="s">
        <v>2672</v>
      </c>
      <c r="O1617" s="21" t="s">
        <v>2345</v>
      </c>
      <c r="P1617" s="21" t="s">
        <v>2673</v>
      </c>
      <c r="Q1617" s="21">
        <v>449</v>
      </c>
      <c r="R1617" s="21">
        <v>0</v>
      </c>
      <c r="S1617" s="21">
        <v>57</v>
      </c>
      <c r="T1617" s="21">
        <v>506</v>
      </c>
      <c r="U1617" s="21">
        <v>0.88739999999999997</v>
      </c>
      <c r="V1617" s="21">
        <v>0</v>
      </c>
      <c r="W1617" s="21">
        <v>0.88739999999999997</v>
      </c>
      <c r="X1617" s="21" t="s">
        <v>2015</v>
      </c>
      <c r="Y1617" s="21" t="s">
        <v>2342</v>
      </c>
      <c r="Z1617" s="21" t="s">
        <v>2342</v>
      </c>
      <c r="AA1617" s="21" t="s">
        <v>2342</v>
      </c>
      <c r="AB1617" s="21" t="s">
        <v>2342</v>
      </c>
      <c r="AC1617" s="21" t="s">
        <v>2342</v>
      </c>
      <c r="AD1617" s="21" t="s">
        <v>2342</v>
      </c>
      <c r="AE1617" s="21" t="s">
        <v>2015</v>
      </c>
      <c r="AF1617" s="21" t="s">
        <v>2015</v>
      </c>
      <c r="AG1617" s="21" t="s">
        <v>2015</v>
      </c>
      <c r="AH1617" s="21" t="s">
        <v>2015</v>
      </c>
      <c r="AI1617" s="21" t="s">
        <v>2015</v>
      </c>
      <c r="AJ1617" s="21" t="s">
        <v>2015</v>
      </c>
      <c r="AK1617" s="21" t="s">
        <v>2015</v>
      </c>
      <c r="AL1617" s="21" t="s">
        <v>4802</v>
      </c>
    </row>
    <row r="1618" spans="1:38" ht="15" customHeight="1">
      <c r="A1618" s="21">
        <v>159986</v>
      </c>
      <c r="B1618" s="21">
        <v>664031</v>
      </c>
      <c r="C1618" s="21" t="s">
        <v>306</v>
      </c>
      <c r="D1618" s="21" t="s">
        <v>2295</v>
      </c>
      <c r="E1618" s="21" t="s">
        <v>8</v>
      </c>
      <c r="F1618" s="21" t="s">
        <v>4865</v>
      </c>
      <c r="G1618" s="21" t="s">
        <v>2340</v>
      </c>
      <c r="H1618" s="21" t="s">
        <v>2341</v>
      </c>
      <c r="I1618" s="21" t="s">
        <v>2015</v>
      </c>
      <c r="J1618" s="21" t="s">
        <v>2342</v>
      </c>
      <c r="K1618" s="21" t="s">
        <v>1958</v>
      </c>
      <c r="L1618" s="21" t="s">
        <v>4573</v>
      </c>
      <c r="M1618" s="21"/>
      <c r="N1618" s="21" t="s">
        <v>8</v>
      </c>
      <c r="O1618" s="21" t="s">
        <v>2345</v>
      </c>
      <c r="P1618" s="21" t="s">
        <v>4201</v>
      </c>
      <c r="Q1618" s="21">
        <v>403</v>
      </c>
      <c r="R1618" s="21">
        <v>0</v>
      </c>
      <c r="S1618" s="21">
        <v>488</v>
      </c>
      <c r="T1618" s="21">
        <v>891</v>
      </c>
      <c r="U1618" s="21">
        <v>0.45229999999999998</v>
      </c>
      <c r="V1618" s="21">
        <v>0</v>
      </c>
      <c r="W1618" s="21">
        <v>0.45229999999999998</v>
      </c>
      <c r="X1618" s="21" t="s">
        <v>2015</v>
      </c>
      <c r="Y1618" s="21" t="s">
        <v>2015</v>
      </c>
      <c r="Z1618" s="21" t="s">
        <v>2015</v>
      </c>
      <c r="AA1618" s="21" t="s">
        <v>2015</v>
      </c>
      <c r="AB1618" s="21" t="s">
        <v>2015</v>
      </c>
      <c r="AC1618" s="21" t="s">
        <v>2015</v>
      </c>
      <c r="AD1618" s="21" t="s">
        <v>2015</v>
      </c>
      <c r="AE1618" s="21" t="s">
        <v>2015</v>
      </c>
      <c r="AF1618" s="21" t="s">
        <v>2015</v>
      </c>
      <c r="AG1618" s="21" t="s">
        <v>2015</v>
      </c>
      <c r="AH1618" s="21" t="s">
        <v>2342</v>
      </c>
      <c r="AI1618" s="21" t="s">
        <v>2342</v>
      </c>
      <c r="AJ1618" s="21" t="s">
        <v>2342</v>
      </c>
      <c r="AK1618" s="21" t="s">
        <v>2342</v>
      </c>
      <c r="AL1618" s="21" t="s">
        <v>4802</v>
      </c>
    </row>
    <row r="1619" spans="1:38" ht="15" customHeight="1">
      <c r="A1619" s="21">
        <v>159332</v>
      </c>
      <c r="B1619" s="21">
        <v>664033</v>
      </c>
      <c r="C1619" s="21" t="s">
        <v>95</v>
      </c>
      <c r="D1619" s="21" t="s">
        <v>2082</v>
      </c>
      <c r="E1619" s="21" t="s">
        <v>8</v>
      </c>
      <c r="F1619" s="21" t="s">
        <v>4865</v>
      </c>
      <c r="G1619" s="21" t="s">
        <v>2340</v>
      </c>
      <c r="H1619" s="21" t="s">
        <v>2341</v>
      </c>
      <c r="I1619" s="21" t="s">
        <v>2015</v>
      </c>
      <c r="J1619" s="21" t="s">
        <v>2342</v>
      </c>
      <c r="K1619" s="21" t="s">
        <v>652</v>
      </c>
      <c r="L1619" s="21" t="s">
        <v>2825</v>
      </c>
      <c r="M1619" s="21"/>
      <c r="N1619" s="21" t="s">
        <v>2826</v>
      </c>
      <c r="O1619" s="21" t="s">
        <v>2345</v>
      </c>
      <c r="P1619" s="21" t="s">
        <v>2827</v>
      </c>
      <c r="Q1619" s="21">
        <v>332</v>
      </c>
      <c r="R1619" s="21">
        <v>0</v>
      </c>
      <c r="S1619" s="21">
        <v>37</v>
      </c>
      <c r="T1619" s="21">
        <v>369</v>
      </c>
      <c r="U1619" s="21">
        <v>0.89970000000000006</v>
      </c>
      <c r="V1619" s="21">
        <v>0</v>
      </c>
      <c r="W1619" s="21">
        <v>0.89970000000000006</v>
      </c>
      <c r="X1619" s="21" t="s">
        <v>2342</v>
      </c>
      <c r="Y1619" s="21" t="s">
        <v>2342</v>
      </c>
      <c r="Z1619" s="21" t="s">
        <v>2342</v>
      </c>
      <c r="AA1619" s="21" t="s">
        <v>2342</v>
      </c>
      <c r="AB1619" s="21" t="s">
        <v>2342</v>
      </c>
      <c r="AC1619" s="21" t="s">
        <v>2342</v>
      </c>
      <c r="AD1619" s="21" t="s">
        <v>2342</v>
      </c>
      <c r="AE1619" s="21" t="s">
        <v>2342</v>
      </c>
      <c r="AF1619" s="21" t="s">
        <v>2015</v>
      </c>
      <c r="AG1619" s="21" t="s">
        <v>2015</v>
      </c>
      <c r="AH1619" s="21" t="s">
        <v>2015</v>
      </c>
      <c r="AI1619" s="21" t="s">
        <v>2015</v>
      </c>
      <c r="AJ1619" s="21" t="s">
        <v>2015</v>
      </c>
      <c r="AK1619" s="21" t="s">
        <v>2015</v>
      </c>
      <c r="AL1619" s="21" t="s">
        <v>4802</v>
      </c>
    </row>
    <row r="1620" spans="1:38" ht="15" customHeight="1">
      <c r="A1620" s="21">
        <v>159980</v>
      </c>
      <c r="B1620" s="21">
        <v>664034</v>
      </c>
      <c r="C1620" s="21" t="s">
        <v>197</v>
      </c>
      <c r="D1620" s="21" t="s">
        <v>2185</v>
      </c>
      <c r="E1620" s="21" t="s">
        <v>25</v>
      </c>
      <c r="F1620" s="21" t="s">
        <v>4866</v>
      </c>
      <c r="G1620" s="21" t="s">
        <v>2340</v>
      </c>
      <c r="H1620" s="21" t="s">
        <v>2341</v>
      </c>
      <c r="I1620" s="21" t="s">
        <v>2015</v>
      </c>
      <c r="J1620" s="21" t="s">
        <v>2342</v>
      </c>
      <c r="K1620" s="21" t="s">
        <v>1299</v>
      </c>
      <c r="L1620" s="21" t="s">
        <v>3688</v>
      </c>
      <c r="M1620" s="21"/>
      <c r="N1620" s="21" t="s">
        <v>3684</v>
      </c>
      <c r="O1620" s="21" t="s">
        <v>2345</v>
      </c>
      <c r="P1620" s="21" t="s">
        <v>2675</v>
      </c>
      <c r="Q1620" s="21">
        <v>101</v>
      </c>
      <c r="R1620" s="21">
        <v>34</v>
      </c>
      <c r="S1620" s="21">
        <v>365</v>
      </c>
      <c r="T1620" s="21">
        <v>500</v>
      </c>
      <c r="U1620" s="21">
        <v>0.20200000000000001</v>
      </c>
      <c r="V1620" s="21">
        <v>6.8000000000000005E-2</v>
      </c>
      <c r="W1620" s="21">
        <v>0.27</v>
      </c>
      <c r="X1620" s="21" t="s">
        <v>2015</v>
      </c>
      <c r="Y1620" s="21" t="s">
        <v>2342</v>
      </c>
      <c r="Z1620" s="21" t="s">
        <v>2342</v>
      </c>
      <c r="AA1620" s="21" t="s">
        <v>2342</v>
      </c>
      <c r="AB1620" s="21" t="s">
        <v>2342</v>
      </c>
      <c r="AC1620" s="21" t="s">
        <v>2342</v>
      </c>
      <c r="AD1620" s="21" t="s">
        <v>2015</v>
      </c>
      <c r="AE1620" s="21" t="s">
        <v>2015</v>
      </c>
      <c r="AF1620" s="21" t="s">
        <v>2015</v>
      </c>
      <c r="AG1620" s="21" t="s">
        <v>2015</v>
      </c>
      <c r="AH1620" s="21" t="s">
        <v>2015</v>
      </c>
      <c r="AI1620" s="21" t="s">
        <v>2015</v>
      </c>
      <c r="AJ1620" s="21" t="s">
        <v>2015</v>
      </c>
      <c r="AK1620" s="21" t="s">
        <v>2015</v>
      </c>
      <c r="AL1620" s="21" t="s">
        <v>4803</v>
      </c>
    </row>
    <row r="1621" spans="1:38" ht="15" customHeight="1">
      <c r="A1621" s="21">
        <v>159919</v>
      </c>
      <c r="B1621" s="21">
        <v>664035</v>
      </c>
      <c r="C1621" s="21" t="s">
        <v>299</v>
      </c>
      <c r="D1621" s="21" t="s">
        <v>2288</v>
      </c>
      <c r="E1621" s="21" t="s">
        <v>30</v>
      </c>
      <c r="F1621" s="21" t="s">
        <v>4873</v>
      </c>
      <c r="G1621" s="21" t="s">
        <v>2340</v>
      </c>
      <c r="H1621" s="21" t="s">
        <v>2341</v>
      </c>
      <c r="I1621" s="21" t="s">
        <v>2015</v>
      </c>
      <c r="J1621" s="21" t="s">
        <v>2342</v>
      </c>
      <c r="K1621" s="21" t="s">
        <v>1919</v>
      </c>
      <c r="L1621" s="21" t="s">
        <v>5341</v>
      </c>
      <c r="M1621" s="21" t="s">
        <v>5341</v>
      </c>
      <c r="N1621" s="21" t="s">
        <v>4523</v>
      </c>
      <c r="O1621" s="21" t="s">
        <v>2345</v>
      </c>
      <c r="P1621" s="21" t="s">
        <v>4524</v>
      </c>
      <c r="Q1621" s="21">
        <v>392</v>
      </c>
      <c r="R1621" s="21">
        <v>0</v>
      </c>
      <c r="S1621" s="21">
        <v>0</v>
      </c>
      <c r="T1621" s="21">
        <v>392</v>
      </c>
      <c r="U1621" s="21">
        <v>1</v>
      </c>
      <c r="V1621" s="21">
        <v>0</v>
      </c>
      <c r="W1621" s="21">
        <v>1</v>
      </c>
      <c r="X1621" s="21" t="s">
        <v>2342</v>
      </c>
      <c r="Y1621" s="21" t="s">
        <v>2342</v>
      </c>
      <c r="Z1621" s="21" t="s">
        <v>2342</v>
      </c>
      <c r="AA1621" s="21" t="s">
        <v>2342</v>
      </c>
      <c r="AB1621" s="21" t="s">
        <v>2015</v>
      </c>
      <c r="AC1621" s="21" t="s">
        <v>2015</v>
      </c>
      <c r="AD1621" s="21" t="s">
        <v>2015</v>
      </c>
      <c r="AE1621" s="21" t="s">
        <v>2015</v>
      </c>
      <c r="AF1621" s="21" t="s">
        <v>2015</v>
      </c>
      <c r="AG1621" s="21" t="s">
        <v>2015</v>
      </c>
      <c r="AH1621" s="21" t="s">
        <v>2015</v>
      </c>
      <c r="AI1621" s="21" t="s">
        <v>2015</v>
      </c>
      <c r="AJ1621" s="21" t="s">
        <v>2015</v>
      </c>
      <c r="AK1621" s="21" t="s">
        <v>2015</v>
      </c>
      <c r="AL1621" s="21" t="s">
        <v>4802</v>
      </c>
    </row>
    <row r="1622" spans="1:38" ht="15" customHeight="1">
      <c r="A1622" s="21">
        <v>159922</v>
      </c>
      <c r="B1622" s="21">
        <v>664040</v>
      </c>
      <c r="C1622" s="21" t="s">
        <v>110</v>
      </c>
      <c r="D1622" s="21" t="s">
        <v>2097</v>
      </c>
      <c r="E1622" s="21" t="s">
        <v>6</v>
      </c>
      <c r="F1622" s="21" t="s">
        <v>4871</v>
      </c>
      <c r="G1622" s="21" t="s">
        <v>2340</v>
      </c>
      <c r="H1622" s="21" t="s">
        <v>2341</v>
      </c>
      <c r="I1622" s="21" t="s">
        <v>2015</v>
      </c>
      <c r="J1622" s="21" t="s">
        <v>2342</v>
      </c>
      <c r="K1622" s="21" t="s">
        <v>779</v>
      </c>
      <c r="L1622" s="21" t="s">
        <v>2994</v>
      </c>
      <c r="M1622" s="21"/>
      <c r="N1622" s="21" t="s">
        <v>2988</v>
      </c>
      <c r="O1622" s="21" t="s">
        <v>2345</v>
      </c>
      <c r="P1622" s="21" t="s">
        <v>2991</v>
      </c>
      <c r="Q1622" s="21">
        <v>826</v>
      </c>
      <c r="R1622" s="21">
        <v>0</v>
      </c>
      <c r="S1622" s="21">
        <v>506</v>
      </c>
      <c r="T1622" s="21">
        <v>1332</v>
      </c>
      <c r="U1622" s="21">
        <v>0.62009999999999998</v>
      </c>
      <c r="V1622" s="21">
        <v>0</v>
      </c>
      <c r="W1622" s="21">
        <v>0.62009999999999998</v>
      </c>
      <c r="X1622" s="21" t="s">
        <v>2015</v>
      </c>
      <c r="Y1622" s="21" t="s">
        <v>2015</v>
      </c>
      <c r="Z1622" s="21" t="s">
        <v>2015</v>
      </c>
      <c r="AA1622" s="21" t="s">
        <v>2015</v>
      </c>
      <c r="AB1622" s="21" t="s">
        <v>2015</v>
      </c>
      <c r="AC1622" s="21" t="s">
        <v>2015</v>
      </c>
      <c r="AD1622" s="21" t="s">
        <v>2015</v>
      </c>
      <c r="AE1622" s="21" t="s">
        <v>2015</v>
      </c>
      <c r="AF1622" s="21" t="s">
        <v>2015</v>
      </c>
      <c r="AG1622" s="21" t="s">
        <v>2015</v>
      </c>
      <c r="AH1622" s="21" t="s">
        <v>2342</v>
      </c>
      <c r="AI1622" s="21" t="s">
        <v>2342</v>
      </c>
      <c r="AJ1622" s="21" t="s">
        <v>2342</v>
      </c>
      <c r="AK1622" s="21" t="s">
        <v>2342</v>
      </c>
      <c r="AL1622" s="21" t="s">
        <v>4802</v>
      </c>
    </row>
    <row r="1623" spans="1:38" ht="15" customHeight="1">
      <c r="A1623" s="21">
        <v>159922</v>
      </c>
      <c r="B1623" s="21">
        <v>664043</v>
      </c>
      <c r="C1623" s="21" t="s">
        <v>110</v>
      </c>
      <c r="D1623" s="21" t="s">
        <v>2097</v>
      </c>
      <c r="E1623" s="21" t="s">
        <v>6</v>
      </c>
      <c r="F1623" s="21" t="s">
        <v>4871</v>
      </c>
      <c r="G1623" s="21" t="s">
        <v>2340</v>
      </c>
      <c r="H1623" s="21" t="s">
        <v>2341</v>
      </c>
      <c r="I1623" s="21" t="s">
        <v>2015</v>
      </c>
      <c r="J1623" s="21" t="s">
        <v>2342</v>
      </c>
      <c r="K1623" s="21" t="s">
        <v>791</v>
      </c>
      <c r="L1623" s="21" t="s">
        <v>3004</v>
      </c>
      <c r="M1623" s="21"/>
      <c r="N1623" s="21" t="s">
        <v>2393</v>
      </c>
      <c r="O1623" s="21" t="s">
        <v>2345</v>
      </c>
      <c r="P1623" s="21" t="s">
        <v>2401</v>
      </c>
      <c r="Q1623" s="21">
        <v>205</v>
      </c>
      <c r="R1623" s="21">
        <v>0</v>
      </c>
      <c r="S1623" s="21">
        <v>223</v>
      </c>
      <c r="T1623" s="21">
        <v>428</v>
      </c>
      <c r="U1623" s="21">
        <v>0.47899999999999998</v>
      </c>
      <c r="V1623" s="21">
        <v>0</v>
      </c>
      <c r="W1623" s="21">
        <v>0.47899999999999998</v>
      </c>
      <c r="X1623" s="21" t="s">
        <v>2342</v>
      </c>
      <c r="Y1623" s="21" t="s">
        <v>2342</v>
      </c>
      <c r="Z1623" s="21" t="s">
        <v>2342</v>
      </c>
      <c r="AA1623" s="21" t="s">
        <v>2342</v>
      </c>
      <c r="AB1623" s="21" t="s">
        <v>2342</v>
      </c>
      <c r="AC1623" s="21" t="s">
        <v>2342</v>
      </c>
      <c r="AD1623" s="21" t="s">
        <v>2342</v>
      </c>
      <c r="AE1623" s="21" t="s">
        <v>2015</v>
      </c>
      <c r="AF1623" s="21" t="s">
        <v>2015</v>
      </c>
      <c r="AG1623" s="21" t="s">
        <v>2015</v>
      </c>
      <c r="AH1623" s="21" t="s">
        <v>2015</v>
      </c>
      <c r="AI1623" s="21" t="s">
        <v>2015</v>
      </c>
      <c r="AJ1623" s="21" t="s">
        <v>2015</v>
      </c>
      <c r="AK1623" s="21" t="s">
        <v>2015</v>
      </c>
      <c r="AL1623" s="21" t="s">
        <v>4802</v>
      </c>
    </row>
    <row r="1624" spans="1:38" ht="15" customHeight="1">
      <c r="A1624" s="21">
        <v>159922</v>
      </c>
      <c r="B1624" s="21">
        <v>664044</v>
      </c>
      <c r="C1624" s="21" t="s">
        <v>110</v>
      </c>
      <c r="D1624" s="21" t="s">
        <v>2097</v>
      </c>
      <c r="E1624" s="21" t="s">
        <v>6</v>
      </c>
      <c r="F1624" s="21" t="s">
        <v>4871</v>
      </c>
      <c r="G1624" s="21" t="s">
        <v>2340</v>
      </c>
      <c r="H1624" s="21" t="s">
        <v>2341</v>
      </c>
      <c r="I1624" s="21" t="s">
        <v>2015</v>
      </c>
      <c r="J1624" s="21" t="s">
        <v>2342</v>
      </c>
      <c r="K1624" s="21" t="s">
        <v>801</v>
      </c>
      <c r="L1624" s="21" t="s">
        <v>3015</v>
      </c>
      <c r="M1624" s="21"/>
      <c r="N1624" s="21" t="s">
        <v>2988</v>
      </c>
      <c r="O1624" s="21" t="s">
        <v>2345</v>
      </c>
      <c r="P1624" s="21" t="s">
        <v>2991</v>
      </c>
      <c r="Q1624" s="21">
        <v>343</v>
      </c>
      <c r="R1624" s="21">
        <v>0</v>
      </c>
      <c r="S1624" s="21">
        <v>27</v>
      </c>
      <c r="T1624" s="21">
        <v>370</v>
      </c>
      <c r="U1624" s="21">
        <v>0.92700000000000005</v>
      </c>
      <c r="V1624" s="21">
        <v>0</v>
      </c>
      <c r="W1624" s="21">
        <v>0.92700000000000005</v>
      </c>
      <c r="X1624" s="21" t="s">
        <v>2015</v>
      </c>
      <c r="Y1624" s="21" t="s">
        <v>2342</v>
      </c>
      <c r="Z1624" s="21" t="s">
        <v>2342</v>
      </c>
      <c r="AA1624" s="21" t="s">
        <v>2342</v>
      </c>
      <c r="AB1624" s="21" t="s">
        <v>2342</v>
      </c>
      <c r="AC1624" s="21" t="s">
        <v>2342</v>
      </c>
      <c r="AD1624" s="21" t="s">
        <v>2342</v>
      </c>
      <c r="AE1624" s="21" t="s">
        <v>2015</v>
      </c>
      <c r="AF1624" s="21" t="s">
        <v>2015</v>
      </c>
      <c r="AG1624" s="21" t="s">
        <v>2015</v>
      </c>
      <c r="AH1624" s="21" t="s">
        <v>2015</v>
      </c>
      <c r="AI1624" s="21" t="s">
        <v>2015</v>
      </c>
      <c r="AJ1624" s="21" t="s">
        <v>2015</v>
      </c>
      <c r="AK1624" s="21" t="s">
        <v>2015</v>
      </c>
      <c r="AL1624" s="21" t="s">
        <v>4802</v>
      </c>
    </row>
    <row r="1625" spans="1:38" ht="15" customHeight="1">
      <c r="A1625" s="21">
        <v>159922</v>
      </c>
      <c r="B1625" s="21">
        <v>664045</v>
      </c>
      <c r="C1625" s="21" t="s">
        <v>110</v>
      </c>
      <c r="D1625" s="21" t="s">
        <v>2097</v>
      </c>
      <c r="E1625" s="21" t="s">
        <v>6</v>
      </c>
      <c r="F1625" s="21" t="s">
        <v>4871</v>
      </c>
      <c r="G1625" s="21" t="s">
        <v>2340</v>
      </c>
      <c r="H1625" s="21" t="s">
        <v>2341</v>
      </c>
      <c r="I1625" s="21" t="s">
        <v>2015</v>
      </c>
      <c r="J1625" s="21" t="s">
        <v>2342</v>
      </c>
      <c r="K1625" s="21" t="s">
        <v>804</v>
      </c>
      <c r="L1625" s="21" t="s">
        <v>3020</v>
      </c>
      <c r="M1625" s="21"/>
      <c r="N1625" s="21" t="s">
        <v>2393</v>
      </c>
      <c r="O1625" s="21" t="s">
        <v>2345</v>
      </c>
      <c r="P1625" s="21" t="s">
        <v>2401</v>
      </c>
      <c r="Q1625" s="21">
        <v>1146</v>
      </c>
      <c r="R1625" s="21">
        <v>0</v>
      </c>
      <c r="S1625" s="21">
        <v>661</v>
      </c>
      <c r="T1625" s="21">
        <v>1807</v>
      </c>
      <c r="U1625" s="21">
        <v>0.63419999999999999</v>
      </c>
      <c r="V1625" s="21">
        <v>0</v>
      </c>
      <c r="W1625" s="21">
        <v>0.63419999999999999</v>
      </c>
      <c r="X1625" s="21" t="s">
        <v>2015</v>
      </c>
      <c r="Y1625" s="21" t="s">
        <v>2015</v>
      </c>
      <c r="Z1625" s="21" t="s">
        <v>2015</v>
      </c>
      <c r="AA1625" s="21" t="s">
        <v>2015</v>
      </c>
      <c r="AB1625" s="21" t="s">
        <v>2015</v>
      </c>
      <c r="AC1625" s="21" t="s">
        <v>2015</v>
      </c>
      <c r="AD1625" s="21" t="s">
        <v>2015</v>
      </c>
      <c r="AE1625" s="21" t="s">
        <v>2015</v>
      </c>
      <c r="AF1625" s="21" t="s">
        <v>2015</v>
      </c>
      <c r="AG1625" s="21" t="s">
        <v>2015</v>
      </c>
      <c r="AH1625" s="21" t="s">
        <v>2342</v>
      </c>
      <c r="AI1625" s="21" t="s">
        <v>2342</v>
      </c>
      <c r="AJ1625" s="21" t="s">
        <v>2342</v>
      </c>
      <c r="AK1625" s="21" t="s">
        <v>2342</v>
      </c>
      <c r="AL1625" s="21" t="s">
        <v>4802</v>
      </c>
    </row>
    <row r="1626" spans="1:38" ht="15" customHeight="1">
      <c r="A1626" s="21">
        <v>159922</v>
      </c>
      <c r="B1626" s="21">
        <v>664048</v>
      </c>
      <c r="C1626" s="21" t="s">
        <v>110</v>
      </c>
      <c r="D1626" s="21" t="s">
        <v>2097</v>
      </c>
      <c r="E1626" s="21" t="s">
        <v>6</v>
      </c>
      <c r="F1626" s="21" t="s">
        <v>4871</v>
      </c>
      <c r="G1626" s="21" t="s">
        <v>2340</v>
      </c>
      <c r="H1626" s="21" t="s">
        <v>2341</v>
      </c>
      <c r="I1626" s="21" t="s">
        <v>2015</v>
      </c>
      <c r="J1626" s="21" t="s">
        <v>2342</v>
      </c>
      <c r="K1626" s="21" t="s">
        <v>782</v>
      </c>
      <c r="L1626" s="21" t="s">
        <v>2996</v>
      </c>
      <c r="M1626" s="21"/>
      <c r="N1626" s="21" t="s">
        <v>2988</v>
      </c>
      <c r="O1626" s="21" t="s">
        <v>2345</v>
      </c>
      <c r="P1626" s="21" t="s">
        <v>2989</v>
      </c>
      <c r="Q1626" s="21">
        <v>98</v>
      </c>
      <c r="R1626" s="21">
        <v>0</v>
      </c>
      <c r="S1626" s="21">
        <v>201</v>
      </c>
      <c r="T1626" s="21">
        <v>299</v>
      </c>
      <c r="U1626" s="21">
        <v>0.32779999999999998</v>
      </c>
      <c r="V1626" s="21">
        <v>0</v>
      </c>
      <c r="W1626" s="21">
        <v>0.32779999999999998</v>
      </c>
      <c r="X1626" s="21" t="s">
        <v>2015</v>
      </c>
      <c r="Y1626" s="21" t="s">
        <v>2015</v>
      </c>
      <c r="Z1626" s="21" t="s">
        <v>2015</v>
      </c>
      <c r="AA1626" s="21" t="s">
        <v>2015</v>
      </c>
      <c r="AB1626" s="21" t="s">
        <v>2015</v>
      </c>
      <c r="AC1626" s="21" t="s">
        <v>2015</v>
      </c>
      <c r="AD1626" s="21" t="s">
        <v>2015</v>
      </c>
      <c r="AE1626" s="21" t="s">
        <v>2342</v>
      </c>
      <c r="AF1626" s="21" t="s">
        <v>2342</v>
      </c>
      <c r="AG1626" s="21" t="s">
        <v>2342</v>
      </c>
      <c r="AH1626" s="21" t="s">
        <v>2342</v>
      </c>
      <c r="AI1626" s="21" t="s">
        <v>2342</v>
      </c>
      <c r="AJ1626" s="21" t="s">
        <v>2015</v>
      </c>
      <c r="AK1626" s="21" t="s">
        <v>2015</v>
      </c>
      <c r="AL1626" s="21" t="s">
        <v>4802</v>
      </c>
    </row>
    <row r="1627" spans="1:38" ht="15" customHeight="1">
      <c r="A1627" s="21">
        <v>159873</v>
      </c>
      <c r="B1627" s="21">
        <v>664057</v>
      </c>
      <c r="C1627" s="21" t="s">
        <v>107</v>
      </c>
      <c r="D1627" s="21" t="s">
        <v>2094</v>
      </c>
      <c r="E1627" s="21" t="s">
        <v>4</v>
      </c>
      <c r="F1627" s="21" t="s">
        <v>4866</v>
      </c>
      <c r="G1627" s="21" t="s">
        <v>2340</v>
      </c>
      <c r="H1627" s="21" t="s">
        <v>2341</v>
      </c>
      <c r="I1627" s="21" t="s">
        <v>2015</v>
      </c>
      <c r="J1627" s="21" t="s">
        <v>2342</v>
      </c>
      <c r="K1627" s="21" t="s">
        <v>434</v>
      </c>
      <c r="L1627" s="21" t="s">
        <v>2941</v>
      </c>
      <c r="M1627" s="21"/>
      <c r="N1627" s="21" t="s">
        <v>2942</v>
      </c>
      <c r="O1627" s="21" t="s">
        <v>2345</v>
      </c>
      <c r="P1627" s="21" t="s">
        <v>2925</v>
      </c>
      <c r="Q1627" s="21">
        <v>461</v>
      </c>
      <c r="R1627" s="21">
        <v>0</v>
      </c>
      <c r="S1627" s="21">
        <v>102</v>
      </c>
      <c r="T1627" s="21">
        <v>563</v>
      </c>
      <c r="U1627" s="21">
        <v>0.81879999999999997</v>
      </c>
      <c r="V1627" s="21">
        <v>0</v>
      </c>
      <c r="W1627" s="21">
        <v>0.81879999999999997</v>
      </c>
      <c r="X1627" s="21" t="s">
        <v>2342</v>
      </c>
      <c r="Y1627" s="21" t="s">
        <v>2342</v>
      </c>
      <c r="Z1627" s="21" t="s">
        <v>2342</v>
      </c>
      <c r="AA1627" s="21" t="s">
        <v>2342</v>
      </c>
      <c r="AB1627" s="21" t="s">
        <v>2342</v>
      </c>
      <c r="AC1627" s="21" t="s">
        <v>2342</v>
      </c>
      <c r="AD1627" s="21" t="s">
        <v>2342</v>
      </c>
      <c r="AE1627" s="21" t="s">
        <v>2015</v>
      </c>
      <c r="AF1627" s="21" t="s">
        <v>2015</v>
      </c>
      <c r="AG1627" s="21" t="s">
        <v>2015</v>
      </c>
      <c r="AH1627" s="21" t="s">
        <v>2015</v>
      </c>
      <c r="AI1627" s="21" t="s">
        <v>2015</v>
      </c>
      <c r="AJ1627" s="21" t="s">
        <v>2015</v>
      </c>
      <c r="AK1627" s="21" t="s">
        <v>2015</v>
      </c>
      <c r="AL1627" s="21" t="s">
        <v>4802</v>
      </c>
    </row>
    <row r="1628" spans="1:38" ht="15" customHeight="1">
      <c r="A1628" s="21">
        <v>159931</v>
      </c>
      <c r="B1628" s="21">
        <v>664066</v>
      </c>
      <c r="C1628" s="21" t="s">
        <v>237</v>
      </c>
      <c r="D1628" s="21" t="s">
        <v>2225</v>
      </c>
      <c r="E1628" s="21" t="s">
        <v>6</v>
      </c>
      <c r="F1628" s="21" t="s">
        <v>4871</v>
      </c>
      <c r="G1628" s="21" t="s">
        <v>2340</v>
      </c>
      <c r="H1628" s="21" t="s">
        <v>2341</v>
      </c>
      <c r="I1628" s="21" t="s">
        <v>2015</v>
      </c>
      <c r="J1628" s="21" t="s">
        <v>2342</v>
      </c>
      <c r="K1628" s="21" t="s">
        <v>1463</v>
      </c>
      <c r="L1628" s="21" t="s">
        <v>3923</v>
      </c>
      <c r="M1628" s="21"/>
      <c r="N1628" s="21" t="s">
        <v>3075</v>
      </c>
      <c r="O1628" s="21" t="s">
        <v>2345</v>
      </c>
      <c r="P1628" s="21" t="s">
        <v>3266</v>
      </c>
      <c r="Q1628" s="21">
        <v>300</v>
      </c>
      <c r="R1628" s="21">
        <v>0</v>
      </c>
      <c r="S1628" s="21">
        <v>76</v>
      </c>
      <c r="T1628" s="21">
        <v>376</v>
      </c>
      <c r="U1628" s="21">
        <v>0.79790000000000005</v>
      </c>
      <c r="V1628" s="21">
        <v>0</v>
      </c>
      <c r="W1628" s="21">
        <v>0.79790000000000005</v>
      </c>
      <c r="X1628" s="21" t="s">
        <v>2015</v>
      </c>
      <c r="Y1628" s="21" t="s">
        <v>2342</v>
      </c>
      <c r="Z1628" s="21" t="s">
        <v>2342</v>
      </c>
      <c r="AA1628" s="21" t="s">
        <v>2342</v>
      </c>
      <c r="AB1628" s="21" t="s">
        <v>2342</v>
      </c>
      <c r="AC1628" s="21" t="s">
        <v>2342</v>
      </c>
      <c r="AD1628" s="21" t="s">
        <v>2342</v>
      </c>
      <c r="AE1628" s="21" t="s">
        <v>2015</v>
      </c>
      <c r="AF1628" s="21" t="s">
        <v>2015</v>
      </c>
      <c r="AG1628" s="21" t="s">
        <v>2015</v>
      </c>
      <c r="AH1628" s="21" t="s">
        <v>2015</v>
      </c>
      <c r="AI1628" s="21" t="s">
        <v>2015</v>
      </c>
      <c r="AJ1628" s="21" t="s">
        <v>2015</v>
      </c>
      <c r="AK1628" s="21" t="s">
        <v>2015</v>
      </c>
      <c r="AL1628" s="21" t="s">
        <v>4802</v>
      </c>
    </row>
    <row r="1629" spans="1:38" ht="15" customHeight="1">
      <c r="A1629" s="21">
        <v>159931</v>
      </c>
      <c r="B1629" s="21">
        <v>664067</v>
      </c>
      <c r="C1629" s="21" t="s">
        <v>237</v>
      </c>
      <c r="D1629" s="21" t="s">
        <v>2225</v>
      </c>
      <c r="E1629" s="21" t="s">
        <v>6</v>
      </c>
      <c r="F1629" s="21" t="s">
        <v>4871</v>
      </c>
      <c r="G1629" s="21" t="s">
        <v>2340</v>
      </c>
      <c r="H1629" s="21" t="s">
        <v>2341</v>
      </c>
      <c r="I1629" s="21" t="s">
        <v>2015</v>
      </c>
      <c r="J1629" s="21" t="s">
        <v>2342</v>
      </c>
      <c r="K1629" s="21" t="s">
        <v>1448</v>
      </c>
      <c r="L1629" s="21" t="s">
        <v>3905</v>
      </c>
      <c r="M1629" s="21"/>
      <c r="N1629" s="21" t="s">
        <v>2381</v>
      </c>
      <c r="O1629" s="21" t="s">
        <v>2345</v>
      </c>
      <c r="P1629" s="21" t="s">
        <v>3902</v>
      </c>
      <c r="Q1629" s="21">
        <v>343</v>
      </c>
      <c r="R1629" s="21">
        <v>0</v>
      </c>
      <c r="S1629" s="21">
        <v>32</v>
      </c>
      <c r="T1629" s="21">
        <v>375</v>
      </c>
      <c r="U1629" s="21">
        <v>0.91469999999999996</v>
      </c>
      <c r="V1629" s="21">
        <v>0</v>
      </c>
      <c r="W1629" s="21">
        <v>0.91469999999999996</v>
      </c>
      <c r="X1629" s="21" t="s">
        <v>2342</v>
      </c>
      <c r="Y1629" s="21" t="s">
        <v>2342</v>
      </c>
      <c r="Z1629" s="21" t="s">
        <v>2342</v>
      </c>
      <c r="AA1629" s="21" t="s">
        <v>2342</v>
      </c>
      <c r="AB1629" s="21" t="s">
        <v>2342</v>
      </c>
      <c r="AC1629" s="21" t="s">
        <v>2342</v>
      </c>
      <c r="AD1629" s="21" t="s">
        <v>2342</v>
      </c>
      <c r="AE1629" s="21" t="s">
        <v>2015</v>
      </c>
      <c r="AF1629" s="21" t="s">
        <v>2015</v>
      </c>
      <c r="AG1629" s="21" t="s">
        <v>2015</v>
      </c>
      <c r="AH1629" s="21" t="s">
        <v>2015</v>
      </c>
      <c r="AI1629" s="21" t="s">
        <v>2015</v>
      </c>
      <c r="AJ1629" s="21" t="s">
        <v>2015</v>
      </c>
      <c r="AK1629" s="21" t="s">
        <v>2015</v>
      </c>
      <c r="AL1629" s="21" t="s">
        <v>4802</v>
      </c>
    </row>
    <row r="1630" spans="1:38" ht="15" customHeight="1">
      <c r="A1630" s="21">
        <v>159931</v>
      </c>
      <c r="B1630" s="21">
        <v>664068</v>
      </c>
      <c r="C1630" s="21" t="s">
        <v>237</v>
      </c>
      <c r="D1630" s="21" t="s">
        <v>2225</v>
      </c>
      <c r="E1630" s="21" t="s">
        <v>6</v>
      </c>
      <c r="F1630" s="21" t="s">
        <v>4871</v>
      </c>
      <c r="G1630" s="21" t="s">
        <v>2340</v>
      </c>
      <c r="H1630" s="21" t="s">
        <v>2341</v>
      </c>
      <c r="I1630" s="21" t="s">
        <v>2015</v>
      </c>
      <c r="J1630" s="21" t="s">
        <v>2342</v>
      </c>
      <c r="K1630" s="21" t="s">
        <v>1457</v>
      </c>
      <c r="L1630" s="21" t="s">
        <v>3918</v>
      </c>
      <c r="M1630" s="21"/>
      <c r="N1630" s="21" t="s">
        <v>3075</v>
      </c>
      <c r="O1630" s="21" t="s">
        <v>2345</v>
      </c>
      <c r="P1630" s="21" t="s">
        <v>3200</v>
      </c>
      <c r="Q1630" s="21">
        <v>145</v>
      </c>
      <c r="R1630" s="21">
        <v>0</v>
      </c>
      <c r="S1630" s="21">
        <v>471</v>
      </c>
      <c r="T1630" s="21">
        <v>616</v>
      </c>
      <c r="U1630" s="21">
        <v>0.2354</v>
      </c>
      <c r="V1630" s="21">
        <v>0</v>
      </c>
      <c r="W1630" s="21">
        <v>0.2354</v>
      </c>
      <c r="X1630" s="21" t="s">
        <v>2015</v>
      </c>
      <c r="Y1630" s="21" t="s">
        <v>2342</v>
      </c>
      <c r="Z1630" s="21" t="s">
        <v>2342</v>
      </c>
      <c r="AA1630" s="21" t="s">
        <v>2342</v>
      </c>
      <c r="AB1630" s="21" t="s">
        <v>2342</v>
      </c>
      <c r="AC1630" s="21" t="s">
        <v>2342</v>
      </c>
      <c r="AD1630" s="21" t="s">
        <v>2342</v>
      </c>
      <c r="AE1630" s="21" t="s">
        <v>2015</v>
      </c>
      <c r="AF1630" s="21" t="s">
        <v>2015</v>
      </c>
      <c r="AG1630" s="21" t="s">
        <v>2015</v>
      </c>
      <c r="AH1630" s="21" t="s">
        <v>2015</v>
      </c>
      <c r="AI1630" s="21" t="s">
        <v>2015</v>
      </c>
      <c r="AJ1630" s="21" t="s">
        <v>2015</v>
      </c>
      <c r="AK1630" s="21" t="s">
        <v>2015</v>
      </c>
      <c r="AL1630" s="21" t="s">
        <v>4802</v>
      </c>
    </row>
    <row r="1631" spans="1:38" ht="15" customHeight="1">
      <c r="A1631" s="21">
        <v>159931</v>
      </c>
      <c r="B1631" s="21">
        <v>664076</v>
      </c>
      <c r="C1631" s="21" t="s">
        <v>237</v>
      </c>
      <c r="D1631" s="21" t="s">
        <v>2225</v>
      </c>
      <c r="E1631" s="21" t="s">
        <v>6</v>
      </c>
      <c r="F1631" s="21" t="s">
        <v>4871</v>
      </c>
      <c r="G1631" s="21" t="s">
        <v>2340</v>
      </c>
      <c r="H1631" s="21" t="s">
        <v>2341</v>
      </c>
      <c r="I1631" s="21" t="s">
        <v>2015</v>
      </c>
      <c r="J1631" s="21" t="s">
        <v>2342</v>
      </c>
      <c r="K1631" s="21" t="s">
        <v>1467</v>
      </c>
      <c r="L1631" s="21" t="s">
        <v>3927</v>
      </c>
      <c r="M1631" s="21"/>
      <c r="N1631" s="21" t="s">
        <v>3075</v>
      </c>
      <c r="O1631" s="21" t="s">
        <v>2345</v>
      </c>
      <c r="P1631" s="21" t="s">
        <v>3266</v>
      </c>
      <c r="Q1631" s="21">
        <v>280</v>
      </c>
      <c r="R1631" s="21">
        <v>0</v>
      </c>
      <c r="S1631" s="21">
        <v>112</v>
      </c>
      <c r="T1631" s="21">
        <v>392</v>
      </c>
      <c r="U1631" s="21">
        <v>0.71430000000000005</v>
      </c>
      <c r="V1631" s="21">
        <v>0</v>
      </c>
      <c r="W1631" s="21">
        <v>0.71430000000000005</v>
      </c>
      <c r="X1631" s="21" t="s">
        <v>2015</v>
      </c>
      <c r="Y1631" s="21" t="s">
        <v>2342</v>
      </c>
      <c r="Z1631" s="21" t="s">
        <v>2342</v>
      </c>
      <c r="AA1631" s="21" t="s">
        <v>2342</v>
      </c>
      <c r="AB1631" s="21" t="s">
        <v>2342</v>
      </c>
      <c r="AC1631" s="21" t="s">
        <v>2342</v>
      </c>
      <c r="AD1631" s="21" t="s">
        <v>2342</v>
      </c>
      <c r="AE1631" s="21" t="s">
        <v>2015</v>
      </c>
      <c r="AF1631" s="21" t="s">
        <v>2015</v>
      </c>
      <c r="AG1631" s="21" t="s">
        <v>2015</v>
      </c>
      <c r="AH1631" s="21" t="s">
        <v>2015</v>
      </c>
      <c r="AI1631" s="21" t="s">
        <v>2015</v>
      </c>
      <c r="AJ1631" s="21" t="s">
        <v>2015</v>
      </c>
      <c r="AK1631" s="21" t="s">
        <v>2015</v>
      </c>
      <c r="AL1631" s="21" t="s">
        <v>4802</v>
      </c>
    </row>
    <row r="1632" spans="1:38" ht="15" customHeight="1">
      <c r="A1632" s="21">
        <v>159935</v>
      </c>
      <c r="B1632" s="21">
        <v>664080</v>
      </c>
      <c r="C1632" s="21" t="s">
        <v>44</v>
      </c>
      <c r="D1632" s="21" t="s">
        <v>2031</v>
      </c>
      <c r="E1632" s="21" t="s">
        <v>6</v>
      </c>
      <c r="F1632" s="21" t="s">
        <v>4867</v>
      </c>
      <c r="G1632" s="21" t="s">
        <v>2340</v>
      </c>
      <c r="H1632" s="21" t="s">
        <v>2341</v>
      </c>
      <c r="I1632" s="21" t="s">
        <v>2015</v>
      </c>
      <c r="J1632" s="21" t="s">
        <v>2342</v>
      </c>
      <c r="K1632" s="21" t="s">
        <v>353</v>
      </c>
      <c r="L1632" s="21" t="s">
        <v>2392</v>
      </c>
      <c r="M1632" s="21"/>
      <c r="N1632" s="21" t="s">
        <v>2393</v>
      </c>
      <c r="O1632" s="21" t="s">
        <v>2345</v>
      </c>
      <c r="P1632" s="21" t="s">
        <v>2394</v>
      </c>
      <c r="Q1632" s="21">
        <v>247</v>
      </c>
      <c r="R1632" s="21">
        <v>0</v>
      </c>
      <c r="S1632" s="21">
        <v>102</v>
      </c>
      <c r="T1632" s="21">
        <v>349</v>
      </c>
      <c r="U1632" s="21">
        <v>0.7077</v>
      </c>
      <c r="V1632" s="21">
        <v>0</v>
      </c>
      <c r="W1632" s="21">
        <v>0.7077</v>
      </c>
      <c r="X1632" s="21" t="s">
        <v>2015</v>
      </c>
      <c r="Y1632" s="21" t="s">
        <v>2342</v>
      </c>
      <c r="Z1632" s="21" t="s">
        <v>2342</v>
      </c>
      <c r="AA1632" s="21" t="s">
        <v>2342</v>
      </c>
      <c r="AB1632" s="21" t="s">
        <v>2342</v>
      </c>
      <c r="AC1632" s="21" t="s">
        <v>2342</v>
      </c>
      <c r="AD1632" s="21" t="s">
        <v>2342</v>
      </c>
      <c r="AE1632" s="21" t="s">
        <v>2015</v>
      </c>
      <c r="AF1632" s="21" t="s">
        <v>2015</v>
      </c>
      <c r="AG1632" s="21" t="s">
        <v>2015</v>
      </c>
      <c r="AH1632" s="21" t="s">
        <v>2015</v>
      </c>
      <c r="AI1632" s="21" t="s">
        <v>2015</v>
      </c>
      <c r="AJ1632" s="21" t="s">
        <v>2015</v>
      </c>
      <c r="AK1632" s="21" t="s">
        <v>2015</v>
      </c>
      <c r="AL1632" s="21" t="s">
        <v>4802</v>
      </c>
    </row>
    <row r="1633" spans="1:38" ht="15" customHeight="1">
      <c r="A1633" s="21">
        <v>159935</v>
      </c>
      <c r="B1633" s="21">
        <v>664081</v>
      </c>
      <c r="C1633" s="21" t="s">
        <v>44</v>
      </c>
      <c r="D1633" s="21" t="s">
        <v>2031</v>
      </c>
      <c r="E1633" s="21" t="s">
        <v>6</v>
      </c>
      <c r="F1633" s="21" t="s">
        <v>4867</v>
      </c>
      <c r="G1633" s="21" t="s">
        <v>2340</v>
      </c>
      <c r="H1633" s="21" t="s">
        <v>2341</v>
      </c>
      <c r="I1633" s="21" t="s">
        <v>2015</v>
      </c>
      <c r="J1633" s="21" t="s">
        <v>2342</v>
      </c>
      <c r="K1633" s="21" t="s">
        <v>364</v>
      </c>
      <c r="L1633" s="21" t="s">
        <v>2404</v>
      </c>
      <c r="M1633" s="21"/>
      <c r="N1633" s="21" t="s">
        <v>2393</v>
      </c>
      <c r="O1633" s="21" t="s">
        <v>2345</v>
      </c>
      <c r="P1633" s="21" t="s">
        <v>2394</v>
      </c>
      <c r="Q1633" s="21">
        <v>209</v>
      </c>
      <c r="R1633" s="21">
        <v>0</v>
      </c>
      <c r="S1633" s="21">
        <v>334</v>
      </c>
      <c r="T1633" s="21">
        <v>543</v>
      </c>
      <c r="U1633" s="21">
        <v>0.38490000000000002</v>
      </c>
      <c r="V1633" s="21">
        <v>0</v>
      </c>
      <c r="W1633" s="21">
        <v>0.38490000000000002</v>
      </c>
      <c r="X1633" s="21" t="s">
        <v>2342</v>
      </c>
      <c r="Y1633" s="21" t="s">
        <v>2342</v>
      </c>
      <c r="Z1633" s="21" t="s">
        <v>2342</v>
      </c>
      <c r="AA1633" s="21" t="s">
        <v>2342</v>
      </c>
      <c r="AB1633" s="21" t="s">
        <v>2342</v>
      </c>
      <c r="AC1633" s="21" t="s">
        <v>2342</v>
      </c>
      <c r="AD1633" s="21" t="s">
        <v>2342</v>
      </c>
      <c r="AE1633" s="21" t="s">
        <v>2015</v>
      </c>
      <c r="AF1633" s="21" t="s">
        <v>2015</v>
      </c>
      <c r="AG1633" s="21" t="s">
        <v>2015</v>
      </c>
      <c r="AH1633" s="21" t="s">
        <v>2015</v>
      </c>
      <c r="AI1633" s="21" t="s">
        <v>2015</v>
      </c>
      <c r="AJ1633" s="21" t="s">
        <v>2015</v>
      </c>
      <c r="AK1633" s="21" t="s">
        <v>2015</v>
      </c>
      <c r="AL1633" s="21" t="s">
        <v>4802</v>
      </c>
    </row>
    <row r="1634" spans="1:38" ht="15" customHeight="1">
      <c r="A1634" s="21">
        <v>159935</v>
      </c>
      <c r="B1634" s="21">
        <v>664082</v>
      </c>
      <c r="C1634" s="21" t="s">
        <v>44</v>
      </c>
      <c r="D1634" s="21" t="s">
        <v>2031</v>
      </c>
      <c r="E1634" s="21" t="s">
        <v>6</v>
      </c>
      <c r="F1634" s="21" t="s">
        <v>4867</v>
      </c>
      <c r="G1634" s="21" t="s">
        <v>2340</v>
      </c>
      <c r="H1634" s="21" t="s">
        <v>2341</v>
      </c>
      <c r="I1634" s="21" t="s">
        <v>2015</v>
      </c>
      <c r="J1634" s="21" t="s">
        <v>2342</v>
      </c>
      <c r="K1634" s="21" t="s">
        <v>363</v>
      </c>
      <c r="L1634" s="21" t="s">
        <v>2403</v>
      </c>
      <c r="M1634" s="21"/>
      <c r="N1634" s="21" t="s">
        <v>2393</v>
      </c>
      <c r="O1634" s="21" t="s">
        <v>2345</v>
      </c>
      <c r="P1634" s="21" t="s">
        <v>2394</v>
      </c>
      <c r="Q1634" s="21">
        <v>377</v>
      </c>
      <c r="R1634" s="21">
        <v>0</v>
      </c>
      <c r="S1634" s="21">
        <v>122</v>
      </c>
      <c r="T1634" s="21">
        <v>499</v>
      </c>
      <c r="U1634" s="21">
        <v>0.75549999999999995</v>
      </c>
      <c r="V1634" s="21">
        <v>0</v>
      </c>
      <c r="W1634" s="21">
        <v>0.75549999999999995</v>
      </c>
      <c r="X1634" s="21" t="s">
        <v>2015</v>
      </c>
      <c r="Y1634" s="21" t="s">
        <v>2342</v>
      </c>
      <c r="Z1634" s="21" t="s">
        <v>2342</v>
      </c>
      <c r="AA1634" s="21" t="s">
        <v>2342</v>
      </c>
      <c r="AB1634" s="21" t="s">
        <v>2342</v>
      </c>
      <c r="AC1634" s="21" t="s">
        <v>2342</v>
      </c>
      <c r="AD1634" s="21" t="s">
        <v>2342</v>
      </c>
      <c r="AE1634" s="21" t="s">
        <v>2015</v>
      </c>
      <c r="AF1634" s="21" t="s">
        <v>2015</v>
      </c>
      <c r="AG1634" s="21" t="s">
        <v>2015</v>
      </c>
      <c r="AH1634" s="21" t="s">
        <v>2015</v>
      </c>
      <c r="AI1634" s="21" t="s">
        <v>2015</v>
      </c>
      <c r="AJ1634" s="21" t="s">
        <v>2015</v>
      </c>
      <c r="AK1634" s="21" t="s">
        <v>2015</v>
      </c>
      <c r="AL1634" s="21" t="s">
        <v>4802</v>
      </c>
    </row>
    <row r="1635" spans="1:38" ht="15" customHeight="1">
      <c r="A1635" s="21">
        <v>159972</v>
      </c>
      <c r="B1635" s="21">
        <v>664092</v>
      </c>
      <c r="C1635" s="21" t="s">
        <v>165</v>
      </c>
      <c r="D1635" s="21" t="s">
        <v>2153</v>
      </c>
      <c r="E1635" s="21" t="s">
        <v>4</v>
      </c>
      <c r="F1635" s="21" t="s">
        <v>4866</v>
      </c>
      <c r="G1635" s="21" t="s">
        <v>2340</v>
      </c>
      <c r="H1635" s="21" t="s">
        <v>2341</v>
      </c>
      <c r="I1635" s="21" t="s">
        <v>2015</v>
      </c>
      <c r="J1635" s="21" t="s">
        <v>2342</v>
      </c>
      <c r="K1635" s="21" t="s">
        <v>1102</v>
      </c>
      <c r="L1635" s="21" t="s">
        <v>3442</v>
      </c>
      <c r="M1635" s="21"/>
      <c r="N1635" s="21" t="s">
        <v>3393</v>
      </c>
      <c r="O1635" s="21" t="s">
        <v>2345</v>
      </c>
      <c r="P1635" s="21" t="s">
        <v>3441</v>
      </c>
      <c r="Q1635" s="21">
        <v>512</v>
      </c>
      <c r="R1635" s="21">
        <v>0</v>
      </c>
      <c r="S1635" s="21">
        <v>250</v>
      </c>
      <c r="T1635" s="21">
        <v>762</v>
      </c>
      <c r="U1635" s="21">
        <v>0.67190000000000005</v>
      </c>
      <c r="V1635" s="21">
        <v>0</v>
      </c>
      <c r="W1635" s="21">
        <v>0.67190000000000005</v>
      </c>
      <c r="X1635" s="21" t="s">
        <v>2015</v>
      </c>
      <c r="Y1635" s="21" t="s">
        <v>2015</v>
      </c>
      <c r="Z1635" s="21" t="s">
        <v>2015</v>
      </c>
      <c r="AA1635" s="21" t="s">
        <v>2015</v>
      </c>
      <c r="AB1635" s="21" t="s">
        <v>2015</v>
      </c>
      <c r="AC1635" s="21" t="s">
        <v>2015</v>
      </c>
      <c r="AD1635" s="21" t="s">
        <v>2015</v>
      </c>
      <c r="AE1635" s="21" t="s">
        <v>2342</v>
      </c>
      <c r="AF1635" s="21" t="s">
        <v>2342</v>
      </c>
      <c r="AG1635" s="21" t="s">
        <v>2342</v>
      </c>
      <c r="AH1635" s="21" t="s">
        <v>2015</v>
      </c>
      <c r="AI1635" s="21" t="s">
        <v>2015</v>
      </c>
      <c r="AJ1635" s="21" t="s">
        <v>2015</v>
      </c>
      <c r="AK1635" s="21" t="s">
        <v>2015</v>
      </c>
      <c r="AL1635" s="21" t="s">
        <v>4802</v>
      </c>
    </row>
    <row r="1636" spans="1:38" ht="15" customHeight="1">
      <c r="A1636" s="21">
        <v>159944</v>
      </c>
      <c r="B1636" s="21">
        <v>664093</v>
      </c>
      <c r="C1636" s="21" t="s">
        <v>52</v>
      </c>
      <c r="D1636" s="21" t="s">
        <v>2039</v>
      </c>
      <c r="E1636" s="21" t="s">
        <v>9</v>
      </c>
      <c r="F1636" s="21" t="s">
        <v>4863</v>
      </c>
      <c r="G1636" s="21" t="s">
        <v>2340</v>
      </c>
      <c r="H1636" s="21" t="s">
        <v>2341</v>
      </c>
      <c r="I1636" s="21" t="s">
        <v>2015</v>
      </c>
      <c r="J1636" s="21" t="s">
        <v>2342</v>
      </c>
      <c r="K1636" s="21" t="s">
        <v>480</v>
      </c>
      <c r="L1636" s="21" t="s">
        <v>2541</v>
      </c>
      <c r="M1636" s="21"/>
      <c r="N1636" s="21" t="s">
        <v>2535</v>
      </c>
      <c r="O1636" s="21" t="s">
        <v>2345</v>
      </c>
      <c r="P1636" s="21" t="s">
        <v>2540</v>
      </c>
      <c r="Q1636" s="21">
        <v>220</v>
      </c>
      <c r="R1636" s="21">
        <v>0</v>
      </c>
      <c r="S1636" s="21">
        <v>126</v>
      </c>
      <c r="T1636" s="21">
        <v>346</v>
      </c>
      <c r="U1636" s="21">
        <v>0.63580000000000003</v>
      </c>
      <c r="V1636" s="21">
        <v>0</v>
      </c>
      <c r="W1636" s="21">
        <v>0.63580000000000003</v>
      </c>
      <c r="X1636" s="21" t="s">
        <v>2015</v>
      </c>
      <c r="Y1636" s="21" t="s">
        <v>2342</v>
      </c>
      <c r="Z1636" s="21" t="s">
        <v>2342</v>
      </c>
      <c r="AA1636" s="21" t="s">
        <v>2342</v>
      </c>
      <c r="AB1636" s="21" t="s">
        <v>2342</v>
      </c>
      <c r="AC1636" s="21" t="s">
        <v>2342</v>
      </c>
      <c r="AD1636" s="21" t="s">
        <v>2342</v>
      </c>
      <c r="AE1636" s="21" t="s">
        <v>2015</v>
      </c>
      <c r="AF1636" s="21" t="s">
        <v>2015</v>
      </c>
      <c r="AG1636" s="21" t="s">
        <v>2015</v>
      </c>
      <c r="AH1636" s="21" t="s">
        <v>2015</v>
      </c>
      <c r="AI1636" s="21" t="s">
        <v>2015</v>
      </c>
      <c r="AJ1636" s="21" t="s">
        <v>2015</v>
      </c>
      <c r="AK1636" s="21" t="s">
        <v>2015</v>
      </c>
      <c r="AL1636" s="21" t="s">
        <v>4802</v>
      </c>
    </row>
    <row r="1637" spans="1:38" ht="15" customHeight="1">
      <c r="A1637" s="21">
        <v>159931</v>
      </c>
      <c r="B1637" s="21">
        <v>664096</v>
      </c>
      <c r="C1637" s="21" t="s">
        <v>237</v>
      </c>
      <c r="D1637" s="21" t="s">
        <v>2225</v>
      </c>
      <c r="E1637" s="21" t="s">
        <v>6</v>
      </c>
      <c r="F1637" s="21" t="s">
        <v>4871</v>
      </c>
      <c r="G1637" s="21" t="s">
        <v>2340</v>
      </c>
      <c r="H1637" s="21" t="s">
        <v>2341</v>
      </c>
      <c r="I1637" s="21" t="s">
        <v>2015</v>
      </c>
      <c r="J1637" s="21" t="s">
        <v>2342</v>
      </c>
      <c r="K1637" s="21" t="s">
        <v>1449</v>
      </c>
      <c r="L1637" s="21" t="s">
        <v>3907</v>
      </c>
      <c r="M1637" s="21"/>
      <c r="N1637" s="21" t="s">
        <v>2381</v>
      </c>
      <c r="O1637" s="21" t="s">
        <v>2345</v>
      </c>
      <c r="P1637" s="21" t="s">
        <v>3902</v>
      </c>
      <c r="Q1637" s="21">
        <v>555</v>
      </c>
      <c r="R1637" s="21">
        <v>0</v>
      </c>
      <c r="S1637" s="21">
        <v>110</v>
      </c>
      <c r="T1637" s="21">
        <v>665</v>
      </c>
      <c r="U1637" s="21">
        <v>0.83460000000000001</v>
      </c>
      <c r="V1637" s="21">
        <v>0</v>
      </c>
      <c r="W1637" s="21">
        <v>0.83460000000000001</v>
      </c>
      <c r="X1637" s="21" t="s">
        <v>2015</v>
      </c>
      <c r="Y1637" s="21" t="s">
        <v>2015</v>
      </c>
      <c r="Z1637" s="21" t="s">
        <v>2015</v>
      </c>
      <c r="AA1637" s="21" t="s">
        <v>2015</v>
      </c>
      <c r="AB1637" s="21" t="s">
        <v>2015</v>
      </c>
      <c r="AC1637" s="21" t="s">
        <v>2015</v>
      </c>
      <c r="AD1637" s="21" t="s">
        <v>2015</v>
      </c>
      <c r="AE1637" s="21" t="s">
        <v>2342</v>
      </c>
      <c r="AF1637" s="21" t="s">
        <v>2342</v>
      </c>
      <c r="AG1637" s="21" t="s">
        <v>2342</v>
      </c>
      <c r="AH1637" s="21" t="s">
        <v>2015</v>
      </c>
      <c r="AI1637" s="21" t="s">
        <v>2015</v>
      </c>
      <c r="AJ1637" s="21" t="s">
        <v>2015</v>
      </c>
      <c r="AK1637" s="21" t="s">
        <v>2015</v>
      </c>
      <c r="AL1637" s="21" t="s">
        <v>4802</v>
      </c>
    </row>
    <row r="1638" spans="1:38" ht="15" customHeight="1">
      <c r="A1638" s="21">
        <v>159931</v>
      </c>
      <c r="B1638" s="21">
        <v>664097</v>
      </c>
      <c r="C1638" s="21" t="s">
        <v>237</v>
      </c>
      <c r="D1638" s="21" t="s">
        <v>2225</v>
      </c>
      <c r="E1638" s="21" t="s">
        <v>6</v>
      </c>
      <c r="F1638" s="21" t="s">
        <v>4871</v>
      </c>
      <c r="G1638" s="21" t="s">
        <v>2340</v>
      </c>
      <c r="H1638" s="21" t="s">
        <v>2341</v>
      </c>
      <c r="I1638" s="21" t="s">
        <v>2015</v>
      </c>
      <c r="J1638" s="21" t="s">
        <v>2342</v>
      </c>
      <c r="K1638" s="21" t="s">
        <v>1461</v>
      </c>
      <c r="L1638" s="21" t="s">
        <v>3908</v>
      </c>
      <c r="M1638" s="21"/>
      <c r="N1638" s="21" t="s">
        <v>3075</v>
      </c>
      <c r="O1638" s="21" t="s">
        <v>2345</v>
      </c>
      <c r="P1638" s="21" t="s">
        <v>3909</v>
      </c>
      <c r="Q1638" s="21">
        <v>28</v>
      </c>
      <c r="R1638" s="21">
        <v>0</v>
      </c>
      <c r="S1638" s="21">
        <v>2</v>
      </c>
      <c r="T1638" s="21">
        <v>30</v>
      </c>
      <c r="U1638" s="21">
        <v>0.93330000000000002</v>
      </c>
      <c r="V1638" s="21">
        <v>0</v>
      </c>
      <c r="W1638" s="21">
        <v>0.93330000000000002</v>
      </c>
      <c r="X1638" s="21" t="s">
        <v>2015</v>
      </c>
      <c r="Y1638" s="21" t="s">
        <v>2342</v>
      </c>
      <c r="Z1638" s="21" t="s">
        <v>2342</v>
      </c>
      <c r="AA1638" s="21" t="s">
        <v>2342</v>
      </c>
      <c r="AB1638" s="21" t="s">
        <v>2342</v>
      </c>
      <c r="AC1638" s="21" t="s">
        <v>2342</v>
      </c>
      <c r="AD1638" s="21" t="s">
        <v>2342</v>
      </c>
      <c r="AE1638" s="21" t="s">
        <v>2342</v>
      </c>
      <c r="AF1638" s="21" t="s">
        <v>2342</v>
      </c>
      <c r="AG1638" s="21" t="s">
        <v>2342</v>
      </c>
      <c r="AH1638" s="21" t="s">
        <v>2342</v>
      </c>
      <c r="AI1638" s="21" t="s">
        <v>2342</v>
      </c>
      <c r="AJ1638" s="21" t="s">
        <v>2342</v>
      </c>
      <c r="AK1638" s="21" t="s">
        <v>2342</v>
      </c>
      <c r="AL1638" s="21" t="s">
        <v>4802</v>
      </c>
    </row>
    <row r="1639" spans="1:38" ht="15" customHeight="1">
      <c r="A1639" s="21">
        <v>159931</v>
      </c>
      <c r="B1639" s="21">
        <v>664098</v>
      </c>
      <c r="C1639" s="21" t="s">
        <v>237</v>
      </c>
      <c r="D1639" s="21" t="s">
        <v>2225</v>
      </c>
      <c r="E1639" s="21" t="s">
        <v>6</v>
      </c>
      <c r="F1639" s="21" t="s">
        <v>4871</v>
      </c>
      <c r="G1639" s="21" t="s">
        <v>2340</v>
      </c>
      <c r="H1639" s="21" t="s">
        <v>2341</v>
      </c>
      <c r="I1639" s="21" t="s">
        <v>2015</v>
      </c>
      <c r="J1639" s="21" t="s">
        <v>2342</v>
      </c>
      <c r="K1639" s="21" t="s">
        <v>1462</v>
      </c>
      <c r="L1639" s="21" t="s">
        <v>3922</v>
      </c>
      <c r="M1639" s="21"/>
      <c r="N1639" s="21" t="s">
        <v>3075</v>
      </c>
      <c r="O1639" s="21" t="s">
        <v>2345</v>
      </c>
      <c r="P1639" s="21" t="s">
        <v>3909</v>
      </c>
      <c r="Q1639" s="21">
        <v>946</v>
      </c>
      <c r="R1639" s="21">
        <v>0</v>
      </c>
      <c r="S1639" s="21">
        <v>298</v>
      </c>
      <c r="T1639" s="21">
        <v>1244</v>
      </c>
      <c r="U1639" s="21">
        <v>0.76049999999999995</v>
      </c>
      <c r="V1639" s="21">
        <v>0</v>
      </c>
      <c r="W1639" s="21">
        <v>0.76049999999999995</v>
      </c>
      <c r="X1639" s="21" t="s">
        <v>2015</v>
      </c>
      <c r="Y1639" s="21" t="s">
        <v>2015</v>
      </c>
      <c r="Z1639" s="21" t="s">
        <v>2015</v>
      </c>
      <c r="AA1639" s="21" t="s">
        <v>2015</v>
      </c>
      <c r="AB1639" s="21" t="s">
        <v>2015</v>
      </c>
      <c r="AC1639" s="21" t="s">
        <v>2015</v>
      </c>
      <c r="AD1639" s="21" t="s">
        <v>2015</v>
      </c>
      <c r="AE1639" s="21" t="s">
        <v>2015</v>
      </c>
      <c r="AF1639" s="21" t="s">
        <v>2015</v>
      </c>
      <c r="AG1639" s="21" t="s">
        <v>2015</v>
      </c>
      <c r="AH1639" s="21" t="s">
        <v>2342</v>
      </c>
      <c r="AI1639" s="21" t="s">
        <v>2342</v>
      </c>
      <c r="AJ1639" s="21" t="s">
        <v>2342</v>
      </c>
      <c r="AK1639" s="21" t="s">
        <v>2342</v>
      </c>
      <c r="AL1639" s="21" t="s">
        <v>4802</v>
      </c>
    </row>
    <row r="1640" spans="1:38" ht="15" customHeight="1">
      <c r="A1640" s="21">
        <v>159975</v>
      </c>
      <c r="B1640" s="21">
        <v>664109</v>
      </c>
      <c r="C1640" s="21" t="s">
        <v>258</v>
      </c>
      <c r="D1640" s="21" t="s">
        <v>2246</v>
      </c>
      <c r="E1640" s="21" t="s">
        <v>4</v>
      </c>
      <c r="F1640" s="21" t="s">
        <v>4875</v>
      </c>
      <c r="G1640" s="21" t="s">
        <v>2340</v>
      </c>
      <c r="H1640" s="21" t="s">
        <v>2341</v>
      </c>
      <c r="I1640" s="21" t="s">
        <v>2015</v>
      </c>
      <c r="J1640" s="21" t="s">
        <v>2342</v>
      </c>
      <c r="K1640" s="21" t="s">
        <v>1659</v>
      </c>
      <c r="L1640" s="21" t="s">
        <v>4153</v>
      </c>
      <c r="M1640" s="21"/>
      <c r="N1640" s="21" t="s">
        <v>4</v>
      </c>
      <c r="O1640" s="21" t="s">
        <v>2345</v>
      </c>
      <c r="P1640" s="21" t="s">
        <v>3503</v>
      </c>
      <c r="Q1640" s="21">
        <v>166</v>
      </c>
      <c r="R1640" s="21">
        <v>52</v>
      </c>
      <c r="S1640" s="21">
        <v>1369</v>
      </c>
      <c r="T1640" s="21">
        <v>1587</v>
      </c>
      <c r="U1640" s="21">
        <v>0.1046</v>
      </c>
      <c r="V1640" s="21">
        <v>3.2800000000000003E-2</v>
      </c>
      <c r="W1640" s="21">
        <v>0.13739999999999999</v>
      </c>
      <c r="X1640" s="21" t="s">
        <v>2015</v>
      </c>
      <c r="Y1640" s="21" t="s">
        <v>2015</v>
      </c>
      <c r="Z1640" s="21" t="s">
        <v>2015</v>
      </c>
      <c r="AA1640" s="21" t="s">
        <v>2015</v>
      </c>
      <c r="AB1640" s="21" t="s">
        <v>2015</v>
      </c>
      <c r="AC1640" s="21" t="s">
        <v>2015</v>
      </c>
      <c r="AD1640" s="21" t="s">
        <v>2015</v>
      </c>
      <c r="AE1640" s="21" t="s">
        <v>2015</v>
      </c>
      <c r="AF1640" s="21" t="s">
        <v>2015</v>
      </c>
      <c r="AG1640" s="21" t="s">
        <v>2015</v>
      </c>
      <c r="AH1640" s="21" t="s">
        <v>2342</v>
      </c>
      <c r="AI1640" s="21" t="s">
        <v>2342</v>
      </c>
      <c r="AJ1640" s="21" t="s">
        <v>2342</v>
      </c>
      <c r="AK1640" s="21" t="s">
        <v>2342</v>
      </c>
      <c r="AL1640" s="21" t="s">
        <v>4803</v>
      </c>
    </row>
    <row r="1641" spans="1:38" ht="15" customHeight="1">
      <c r="A1641" s="21">
        <v>159942</v>
      </c>
      <c r="B1641" s="21">
        <v>664118</v>
      </c>
      <c r="C1641" s="21" t="s">
        <v>48</v>
      </c>
      <c r="D1641" s="21" t="s">
        <v>2035</v>
      </c>
      <c r="E1641" s="21" t="s">
        <v>7</v>
      </c>
      <c r="F1641" s="21" t="s">
        <v>4866</v>
      </c>
      <c r="G1641" s="21" t="s">
        <v>2340</v>
      </c>
      <c r="H1641" s="21" t="s">
        <v>2341</v>
      </c>
      <c r="I1641" s="21" t="s">
        <v>2015</v>
      </c>
      <c r="J1641" s="21" t="s">
        <v>2342</v>
      </c>
      <c r="K1641" s="21" t="s">
        <v>424</v>
      </c>
      <c r="L1641" s="21" t="s">
        <v>2461</v>
      </c>
      <c r="M1641" s="21"/>
      <c r="N1641" s="21" t="s">
        <v>2384</v>
      </c>
      <c r="O1641" s="21" t="s">
        <v>2345</v>
      </c>
      <c r="P1641" s="21" t="s">
        <v>2385</v>
      </c>
      <c r="Q1641" s="21">
        <v>267</v>
      </c>
      <c r="R1641" s="21">
        <v>0</v>
      </c>
      <c r="S1641" s="21">
        <v>7</v>
      </c>
      <c r="T1641" s="21">
        <v>274</v>
      </c>
      <c r="U1641" s="21">
        <v>0.97450000000000003</v>
      </c>
      <c r="V1641" s="21">
        <v>0</v>
      </c>
      <c r="W1641" s="21">
        <v>0.97450000000000003</v>
      </c>
      <c r="X1641" s="21" t="s">
        <v>2342</v>
      </c>
      <c r="Y1641" s="21" t="s">
        <v>2342</v>
      </c>
      <c r="Z1641" s="21" t="s">
        <v>2342</v>
      </c>
      <c r="AA1641" s="21" t="s">
        <v>2342</v>
      </c>
      <c r="AB1641" s="21" t="s">
        <v>2342</v>
      </c>
      <c r="AC1641" s="21" t="s">
        <v>2342</v>
      </c>
      <c r="AD1641" s="21" t="s">
        <v>2342</v>
      </c>
      <c r="AE1641" s="21" t="s">
        <v>2015</v>
      </c>
      <c r="AF1641" s="21" t="s">
        <v>2015</v>
      </c>
      <c r="AG1641" s="21" t="s">
        <v>2015</v>
      </c>
      <c r="AH1641" s="21" t="s">
        <v>2015</v>
      </c>
      <c r="AI1641" s="21" t="s">
        <v>2015</v>
      </c>
      <c r="AJ1641" s="21" t="s">
        <v>2015</v>
      </c>
      <c r="AK1641" s="21" t="s">
        <v>2015</v>
      </c>
      <c r="AL1641" s="21" t="s">
        <v>4802</v>
      </c>
    </row>
    <row r="1642" spans="1:38" ht="15" customHeight="1">
      <c r="A1642" s="21">
        <v>159326</v>
      </c>
      <c r="B1642" s="21">
        <v>664119</v>
      </c>
      <c r="C1642" s="21" t="s">
        <v>173</v>
      </c>
      <c r="D1642" s="21" t="s">
        <v>2161</v>
      </c>
      <c r="E1642" s="21" t="s">
        <v>4</v>
      </c>
      <c r="F1642" s="21" t="s">
        <v>4875</v>
      </c>
      <c r="G1642" s="21" t="s">
        <v>2340</v>
      </c>
      <c r="H1642" s="21" t="s">
        <v>2341</v>
      </c>
      <c r="I1642" s="21" t="s">
        <v>2015</v>
      </c>
      <c r="J1642" s="21" t="s">
        <v>2342</v>
      </c>
      <c r="K1642" s="21" t="s">
        <v>1151</v>
      </c>
      <c r="L1642" s="21" t="s">
        <v>3506</v>
      </c>
      <c r="M1642" s="21"/>
      <c r="N1642" s="21" t="s">
        <v>3499</v>
      </c>
      <c r="O1642" s="21" t="s">
        <v>2345</v>
      </c>
      <c r="P1642" s="21" t="s">
        <v>3500</v>
      </c>
      <c r="Q1642" s="21">
        <v>195</v>
      </c>
      <c r="R1642" s="21">
        <v>73</v>
      </c>
      <c r="S1642" s="21">
        <v>480</v>
      </c>
      <c r="T1642" s="21">
        <v>748</v>
      </c>
      <c r="U1642" s="21">
        <v>0.26069999999999999</v>
      </c>
      <c r="V1642" s="21">
        <v>9.7600000000000006E-2</v>
      </c>
      <c r="W1642" s="21">
        <v>0.35830000000000001</v>
      </c>
      <c r="X1642" s="21" t="s">
        <v>2015</v>
      </c>
      <c r="Y1642" s="21" t="s">
        <v>2015</v>
      </c>
      <c r="Z1642" s="21" t="s">
        <v>2015</v>
      </c>
      <c r="AA1642" s="21" t="s">
        <v>2015</v>
      </c>
      <c r="AB1642" s="21" t="s">
        <v>2015</v>
      </c>
      <c r="AC1642" s="21" t="s">
        <v>2015</v>
      </c>
      <c r="AD1642" s="21" t="s">
        <v>2015</v>
      </c>
      <c r="AE1642" s="21" t="s">
        <v>2342</v>
      </c>
      <c r="AF1642" s="21" t="s">
        <v>2342</v>
      </c>
      <c r="AG1642" s="21" t="s">
        <v>2342</v>
      </c>
      <c r="AH1642" s="21" t="s">
        <v>2015</v>
      </c>
      <c r="AI1642" s="21" t="s">
        <v>2015</v>
      </c>
      <c r="AJ1642" s="21" t="s">
        <v>2015</v>
      </c>
      <c r="AK1642" s="21" t="s">
        <v>2015</v>
      </c>
      <c r="AL1642" s="21" t="s">
        <v>4803</v>
      </c>
    </row>
    <row r="1643" spans="1:38" ht="15" customHeight="1">
      <c r="A1643" s="21">
        <v>159514</v>
      </c>
      <c r="B1643" s="21">
        <v>664124</v>
      </c>
      <c r="C1643" s="21" t="s">
        <v>316</v>
      </c>
      <c r="D1643" s="21" t="s">
        <v>2305</v>
      </c>
      <c r="E1643" s="21" t="s">
        <v>19</v>
      </c>
      <c r="F1643" s="21" t="s">
        <v>4864</v>
      </c>
      <c r="G1643" s="21" t="s">
        <v>2340</v>
      </c>
      <c r="H1643" s="21" t="s">
        <v>2341</v>
      </c>
      <c r="I1643" s="21" t="s">
        <v>2015</v>
      </c>
      <c r="J1643" s="21" t="s">
        <v>2342</v>
      </c>
      <c r="K1643" s="21" t="s">
        <v>1985</v>
      </c>
      <c r="L1643" s="21" t="s">
        <v>5612</v>
      </c>
      <c r="M1643" s="21"/>
      <c r="N1643" s="21" t="s">
        <v>4599</v>
      </c>
      <c r="O1643" s="21" t="s">
        <v>2345</v>
      </c>
      <c r="P1643" s="21" t="s">
        <v>4600</v>
      </c>
      <c r="Q1643" s="21">
        <v>64</v>
      </c>
      <c r="R1643" s="21">
        <v>0</v>
      </c>
      <c r="S1643" s="21">
        <v>2</v>
      </c>
      <c r="T1643" s="21">
        <v>66</v>
      </c>
      <c r="U1643" s="21">
        <v>0.96970000000000001</v>
      </c>
      <c r="V1643" s="21">
        <v>0</v>
      </c>
      <c r="W1643" s="21">
        <v>0.96970000000000001</v>
      </c>
      <c r="X1643" s="21" t="s">
        <v>2015</v>
      </c>
      <c r="Y1643" s="21" t="s">
        <v>2342</v>
      </c>
      <c r="Z1643" s="21" t="s">
        <v>2342</v>
      </c>
      <c r="AA1643" s="21" t="s">
        <v>2342</v>
      </c>
      <c r="AB1643" s="21" t="s">
        <v>2342</v>
      </c>
      <c r="AC1643" s="21" t="s">
        <v>2342</v>
      </c>
      <c r="AD1643" s="21" t="s">
        <v>2342</v>
      </c>
      <c r="AE1643" s="21" t="s">
        <v>2342</v>
      </c>
      <c r="AF1643" s="21" t="s">
        <v>2342</v>
      </c>
      <c r="AG1643" s="21" t="s">
        <v>2342</v>
      </c>
      <c r="AH1643" s="21" t="s">
        <v>2342</v>
      </c>
      <c r="AI1643" s="21" t="s">
        <v>2342</v>
      </c>
      <c r="AJ1643" s="21" t="s">
        <v>2342</v>
      </c>
      <c r="AK1643" s="21" t="s">
        <v>2342</v>
      </c>
      <c r="AL1643" s="21" t="s">
        <v>4802</v>
      </c>
    </row>
    <row r="1644" spans="1:38" ht="15" customHeight="1">
      <c r="A1644" s="21">
        <v>159884</v>
      </c>
      <c r="B1644" s="21">
        <v>664127</v>
      </c>
      <c r="C1644" s="21" t="s">
        <v>227</v>
      </c>
      <c r="D1644" s="21" t="s">
        <v>2215</v>
      </c>
      <c r="E1644" s="21" t="s">
        <v>12</v>
      </c>
      <c r="F1644" s="21" t="s">
        <v>4874</v>
      </c>
      <c r="G1644" s="21" t="s">
        <v>2340</v>
      </c>
      <c r="H1644" s="21" t="s">
        <v>2341</v>
      </c>
      <c r="I1644" s="21" t="s">
        <v>2015</v>
      </c>
      <c r="J1644" s="21" t="s">
        <v>2342</v>
      </c>
      <c r="K1644" s="21" t="s">
        <v>1420</v>
      </c>
      <c r="L1644" s="21" t="s">
        <v>3856</v>
      </c>
      <c r="M1644" s="21"/>
      <c r="N1644" s="21" t="s">
        <v>2509</v>
      </c>
      <c r="O1644" s="21" t="s">
        <v>2345</v>
      </c>
      <c r="P1644" s="21" t="s">
        <v>3850</v>
      </c>
      <c r="Q1644" s="21">
        <v>222</v>
      </c>
      <c r="R1644" s="21">
        <v>71</v>
      </c>
      <c r="S1644" s="21">
        <v>542</v>
      </c>
      <c r="T1644" s="21">
        <v>835</v>
      </c>
      <c r="U1644" s="21">
        <v>0.26590000000000003</v>
      </c>
      <c r="V1644" s="21">
        <v>8.5000000000000006E-2</v>
      </c>
      <c r="W1644" s="21">
        <v>0.35089999999999999</v>
      </c>
      <c r="X1644" s="21" t="s">
        <v>2015</v>
      </c>
      <c r="Y1644" s="21" t="s">
        <v>2015</v>
      </c>
      <c r="Z1644" s="21" t="s">
        <v>2015</v>
      </c>
      <c r="AA1644" s="21" t="s">
        <v>2015</v>
      </c>
      <c r="AB1644" s="21" t="s">
        <v>2015</v>
      </c>
      <c r="AC1644" s="21" t="s">
        <v>2015</v>
      </c>
      <c r="AD1644" s="21" t="s">
        <v>2015</v>
      </c>
      <c r="AE1644" s="21" t="s">
        <v>2015</v>
      </c>
      <c r="AF1644" s="21" t="s">
        <v>2342</v>
      </c>
      <c r="AG1644" s="21" t="s">
        <v>2342</v>
      </c>
      <c r="AH1644" s="21" t="s">
        <v>2342</v>
      </c>
      <c r="AI1644" s="21" t="s">
        <v>2015</v>
      </c>
      <c r="AJ1644" s="21" t="s">
        <v>2015</v>
      </c>
      <c r="AK1644" s="21" t="s">
        <v>2015</v>
      </c>
      <c r="AL1644" s="21" t="s">
        <v>4803</v>
      </c>
    </row>
    <row r="1645" spans="1:38" ht="15" customHeight="1">
      <c r="A1645" s="21">
        <v>159944</v>
      </c>
      <c r="B1645" s="21">
        <v>664129</v>
      </c>
      <c r="C1645" s="21" t="s">
        <v>52</v>
      </c>
      <c r="D1645" s="21" t="s">
        <v>2039</v>
      </c>
      <c r="E1645" s="21" t="s">
        <v>9</v>
      </c>
      <c r="F1645" s="21" t="s">
        <v>4863</v>
      </c>
      <c r="G1645" s="21" t="s">
        <v>2340</v>
      </c>
      <c r="H1645" s="21" t="s">
        <v>2341</v>
      </c>
      <c r="I1645" s="21" t="s">
        <v>2015</v>
      </c>
      <c r="J1645" s="21" t="s">
        <v>2342</v>
      </c>
      <c r="K1645" s="21" t="s">
        <v>4672</v>
      </c>
      <c r="L1645" s="21" t="s">
        <v>2545</v>
      </c>
      <c r="M1645" s="21"/>
      <c r="N1645" s="21" t="s">
        <v>2535</v>
      </c>
      <c r="O1645" s="21" t="s">
        <v>2345</v>
      </c>
      <c r="P1645" s="21" t="s">
        <v>2536</v>
      </c>
      <c r="Q1645" s="21">
        <v>332</v>
      </c>
      <c r="R1645" s="21">
        <v>0</v>
      </c>
      <c r="S1645" s="21">
        <v>49</v>
      </c>
      <c r="T1645" s="21">
        <v>381</v>
      </c>
      <c r="U1645" s="21">
        <v>0.87139999999999995</v>
      </c>
      <c r="V1645" s="21">
        <v>0</v>
      </c>
      <c r="W1645" s="21">
        <v>0.87139999999999995</v>
      </c>
      <c r="X1645" s="21" t="s">
        <v>2015</v>
      </c>
      <c r="Y1645" s="21" t="s">
        <v>2342</v>
      </c>
      <c r="Z1645" s="21" t="s">
        <v>2342</v>
      </c>
      <c r="AA1645" s="21" t="s">
        <v>2342</v>
      </c>
      <c r="AB1645" s="21" t="s">
        <v>2342</v>
      </c>
      <c r="AC1645" s="21" t="s">
        <v>2342</v>
      </c>
      <c r="AD1645" s="21" t="s">
        <v>2342</v>
      </c>
      <c r="AE1645" s="21" t="s">
        <v>2015</v>
      </c>
      <c r="AF1645" s="21" t="s">
        <v>2015</v>
      </c>
      <c r="AG1645" s="21" t="s">
        <v>2015</v>
      </c>
      <c r="AH1645" s="21" t="s">
        <v>2015</v>
      </c>
      <c r="AI1645" s="21" t="s">
        <v>2015</v>
      </c>
      <c r="AJ1645" s="21" t="s">
        <v>2015</v>
      </c>
      <c r="AK1645" s="21" t="s">
        <v>2015</v>
      </c>
      <c r="AL1645" s="21" t="s">
        <v>4802</v>
      </c>
    </row>
    <row r="1646" spans="1:38" ht="15" customHeight="1">
      <c r="A1646" s="21">
        <v>159962</v>
      </c>
      <c r="B1646" s="21">
        <v>664132</v>
      </c>
      <c r="C1646" s="21" t="s">
        <v>46</v>
      </c>
      <c r="D1646" s="21" t="s">
        <v>2033</v>
      </c>
      <c r="E1646" s="21" t="s">
        <v>10</v>
      </c>
      <c r="F1646" s="21" t="s">
        <v>4864</v>
      </c>
      <c r="G1646" s="21" t="s">
        <v>2340</v>
      </c>
      <c r="H1646" s="21" t="s">
        <v>2341</v>
      </c>
      <c r="I1646" s="21" t="s">
        <v>2015</v>
      </c>
      <c r="J1646" s="21" t="s">
        <v>2342</v>
      </c>
      <c r="K1646" s="21" t="s">
        <v>395</v>
      </c>
      <c r="L1646" s="21" t="s">
        <v>2430</v>
      </c>
      <c r="M1646" s="21"/>
      <c r="N1646" s="21" t="s">
        <v>2415</v>
      </c>
      <c r="O1646" s="21" t="s">
        <v>2345</v>
      </c>
      <c r="P1646" s="21" t="s">
        <v>2416</v>
      </c>
      <c r="Q1646" s="21">
        <v>122</v>
      </c>
      <c r="R1646" s="21">
        <v>43</v>
      </c>
      <c r="S1646" s="21">
        <v>344</v>
      </c>
      <c r="T1646" s="21">
        <v>509</v>
      </c>
      <c r="U1646" s="21">
        <v>0.2397</v>
      </c>
      <c r="V1646" s="21">
        <v>8.4500000000000006E-2</v>
      </c>
      <c r="W1646" s="21">
        <v>0.32419999999999999</v>
      </c>
      <c r="X1646" s="21" t="s">
        <v>2342</v>
      </c>
      <c r="Y1646" s="21" t="s">
        <v>2342</v>
      </c>
      <c r="Z1646" s="21" t="s">
        <v>2342</v>
      </c>
      <c r="AA1646" s="21" t="s">
        <v>2342</v>
      </c>
      <c r="AB1646" s="21" t="s">
        <v>2342</v>
      </c>
      <c r="AC1646" s="21" t="s">
        <v>2342</v>
      </c>
      <c r="AD1646" s="21" t="s">
        <v>2015</v>
      </c>
      <c r="AE1646" s="21" t="s">
        <v>2015</v>
      </c>
      <c r="AF1646" s="21" t="s">
        <v>2015</v>
      </c>
      <c r="AG1646" s="21" t="s">
        <v>2015</v>
      </c>
      <c r="AH1646" s="21" t="s">
        <v>2015</v>
      </c>
      <c r="AI1646" s="21" t="s">
        <v>2015</v>
      </c>
      <c r="AJ1646" s="21" t="s">
        <v>2015</v>
      </c>
      <c r="AK1646" s="21" t="s">
        <v>2015</v>
      </c>
      <c r="AL1646" s="21" t="s">
        <v>4803</v>
      </c>
    </row>
    <row r="1647" spans="1:38" ht="15" customHeight="1">
      <c r="A1647" s="21">
        <v>159962</v>
      </c>
      <c r="B1647" s="21">
        <v>664133</v>
      </c>
      <c r="C1647" s="21" t="s">
        <v>46</v>
      </c>
      <c r="D1647" s="21" t="s">
        <v>2033</v>
      </c>
      <c r="E1647" s="21" t="s">
        <v>10</v>
      </c>
      <c r="F1647" s="21" t="s">
        <v>4864</v>
      </c>
      <c r="G1647" s="21" t="s">
        <v>2340</v>
      </c>
      <c r="H1647" s="21" t="s">
        <v>2341</v>
      </c>
      <c r="I1647" s="21" t="s">
        <v>2015</v>
      </c>
      <c r="J1647" s="21" t="s">
        <v>2342</v>
      </c>
      <c r="K1647" s="21" t="s">
        <v>394</v>
      </c>
      <c r="L1647" s="21" t="s">
        <v>2430</v>
      </c>
      <c r="M1647" s="21"/>
      <c r="N1647" s="21" t="s">
        <v>2415</v>
      </c>
      <c r="O1647" s="21" t="s">
        <v>2345</v>
      </c>
      <c r="P1647" s="21" t="s">
        <v>2416</v>
      </c>
      <c r="Q1647" s="21">
        <v>112</v>
      </c>
      <c r="R1647" s="21">
        <v>38</v>
      </c>
      <c r="S1647" s="21">
        <v>312</v>
      </c>
      <c r="T1647" s="21">
        <v>462</v>
      </c>
      <c r="U1647" s="21">
        <v>0.2424</v>
      </c>
      <c r="V1647" s="21">
        <v>8.2299999999999998E-2</v>
      </c>
      <c r="W1647" s="21">
        <v>0.32469999999999999</v>
      </c>
      <c r="X1647" s="21" t="s">
        <v>2015</v>
      </c>
      <c r="Y1647" s="21" t="s">
        <v>2015</v>
      </c>
      <c r="Z1647" s="21" t="s">
        <v>2015</v>
      </c>
      <c r="AA1647" s="21" t="s">
        <v>2015</v>
      </c>
      <c r="AB1647" s="21" t="s">
        <v>2015</v>
      </c>
      <c r="AC1647" s="21" t="s">
        <v>2015</v>
      </c>
      <c r="AD1647" s="21" t="s">
        <v>2342</v>
      </c>
      <c r="AE1647" s="21" t="s">
        <v>2342</v>
      </c>
      <c r="AF1647" s="21" t="s">
        <v>2342</v>
      </c>
      <c r="AG1647" s="21" t="s">
        <v>2342</v>
      </c>
      <c r="AH1647" s="21" t="s">
        <v>2015</v>
      </c>
      <c r="AI1647" s="21" t="s">
        <v>2015</v>
      </c>
      <c r="AJ1647" s="21" t="s">
        <v>2015</v>
      </c>
      <c r="AK1647" s="21" t="s">
        <v>2015</v>
      </c>
      <c r="AL1647" s="21" t="s">
        <v>4803</v>
      </c>
    </row>
    <row r="1648" spans="1:38" ht="15" customHeight="1">
      <c r="A1648" s="21">
        <v>159289</v>
      </c>
      <c r="B1648" s="21">
        <v>664141</v>
      </c>
      <c r="C1648" s="21" t="s">
        <v>111</v>
      </c>
      <c r="D1648" s="21" t="s">
        <v>2098</v>
      </c>
      <c r="E1648" s="21" t="s">
        <v>7</v>
      </c>
      <c r="F1648" s="21" t="s">
        <v>4875</v>
      </c>
      <c r="G1648" s="21" t="s">
        <v>2340</v>
      </c>
      <c r="H1648" s="21" t="s">
        <v>2341</v>
      </c>
      <c r="I1648" s="21" t="s">
        <v>2015</v>
      </c>
      <c r="J1648" s="21" t="s">
        <v>2342</v>
      </c>
      <c r="K1648" s="21" t="s">
        <v>813</v>
      </c>
      <c r="L1648" s="21" t="s">
        <v>5031</v>
      </c>
      <c r="M1648" s="21"/>
      <c r="N1648" s="21" t="s">
        <v>3032</v>
      </c>
      <c r="O1648" s="21" t="s">
        <v>2345</v>
      </c>
      <c r="P1648" s="21" t="s">
        <v>3033</v>
      </c>
      <c r="Q1648" s="21">
        <v>282</v>
      </c>
      <c r="R1648" s="21">
        <v>0</v>
      </c>
      <c r="S1648" s="21">
        <v>148</v>
      </c>
      <c r="T1648" s="21">
        <v>430</v>
      </c>
      <c r="U1648" s="21">
        <v>0.65580000000000005</v>
      </c>
      <c r="V1648" s="21">
        <v>0</v>
      </c>
      <c r="W1648" s="21">
        <v>0.65580000000000005</v>
      </c>
      <c r="X1648" s="21" t="s">
        <v>2015</v>
      </c>
      <c r="Y1648" s="21" t="s">
        <v>2342</v>
      </c>
      <c r="Z1648" s="21" t="s">
        <v>2342</v>
      </c>
      <c r="AA1648" s="21" t="s">
        <v>2342</v>
      </c>
      <c r="AB1648" s="21" t="s">
        <v>2342</v>
      </c>
      <c r="AC1648" s="21" t="s">
        <v>2342</v>
      </c>
      <c r="AD1648" s="21" t="s">
        <v>2342</v>
      </c>
      <c r="AE1648" s="21" t="s">
        <v>2015</v>
      </c>
      <c r="AF1648" s="21" t="s">
        <v>2015</v>
      </c>
      <c r="AG1648" s="21" t="s">
        <v>2015</v>
      </c>
      <c r="AH1648" s="21" t="s">
        <v>2015</v>
      </c>
      <c r="AI1648" s="21" t="s">
        <v>2015</v>
      </c>
      <c r="AJ1648" s="21" t="s">
        <v>2015</v>
      </c>
      <c r="AK1648" s="21" t="s">
        <v>2015</v>
      </c>
      <c r="AL1648" s="21" t="s">
        <v>4802</v>
      </c>
    </row>
    <row r="1649" spans="1:38" ht="15" customHeight="1">
      <c r="A1649" s="21">
        <v>159891</v>
      </c>
      <c r="B1649" s="21">
        <v>664142</v>
      </c>
      <c r="C1649" s="21" t="s">
        <v>138</v>
      </c>
      <c r="D1649" s="21" t="s">
        <v>2126</v>
      </c>
      <c r="E1649" s="21" t="s">
        <v>11</v>
      </c>
      <c r="F1649" s="21" t="s">
        <v>4873</v>
      </c>
      <c r="G1649" s="21" t="s">
        <v>2340</v>
      </c>
      <c r="H1649" s="21" t="s">
        <v>2341</v>
      </c>
      <c r="I1649" s="21" t="s">
        <v>2015</v>
      </c>
      <c r="J1649" s="21" t="s">
        <v>2342</v>
      </c>
      <c r="K1649" s="21" t="s">
        <v>953</v>
      </c>
      <c r="L1649" s="21" t="s">
        <v>3257</v>
      </c>
      <c r="M1649" s="21"/>
      <c r="N1649" s="21" t="s">
        <v>2488</v>
      </c>
      <c r="O1649" s="21" t="s">
        <v>2345</v>
      </c>
      <c r="P1649" s="21" t="s">
        <v>2489</v>
      </c>
      <c r="Q1649" s="21">
        <v>48</v>
      </c>
      <c r="R1649" s="21">
        <v>0</v>
      </c>
      <c r="S1649" s="21">
        <v>12</v>
      </c>
      <c r="T1649" s="21">
        <v>60</v>
      </c>
      <c r="U1649" s="21">
        <v>0.8</v>
      </c>
      <c r="V1649" s="21">
        <v>0</v>
      </c>
      <c r="W1649" s="21">
        <v>0.8</v>
      </c>
      <c r="X1649" s="21" t="s">
        <v>2015</v>
      </c>
      <c r="Y1649" s="21" t="s">
        <v>2015</v>
      </c>
      <c r="Z1649" s="21" t="s">
        <v>2015</v>
      </c>
      <c r="AA1649" s="21" t="s">
        <v>2015</v>
      </c>
      <c r="AB1649" s="21" t="s">
        <v>2015</v>
      </c>
      <c r="AC1649" s="21" t="s">
        <v>2015</v>
      </c>
      <c r="AD1649" s="21" t="s">
        <v>2015</v>
      </c>
      <c r="AE1649" s="21" t="s">
        <v>2015</v>
      </c>
      <c r="AF1649" s="21" t="s">
        <v>2015</v>
      </c>
      <c r="AG1649" s="21" t="s">
        <v>2015</v>
      </c>
      <c r="AH1649" s="21" t="s">
        <v>2342</v>
      </c>
      <c r="AI1649" s="21" t="s">
        <v>2342</v>
      </c>
      <c r="AJ1649" s="21" t="s">
        <v>2342</v>
      </c>
      <c r="AK1649" s="21" t="s">
        <v>2342</v>
      </c>
      <c r="AL1649" s="21" t="s">
        <v>4802</v>
      </c>
    </row>
    <row r="1650" spans="1:38" ht="15" customHeight="1">
      <c r="A1650" s="21">
        <v>159907</v>
      </c>
      <c r="B1650" s="21">
        <v>664144</v>
      </c>
      <c r="C1650" s="21" t="s">
        <v>108</v>
      </c>
      <c r="D1650" s="21" t="s">
        <v>2095</v>
      </c>
      <c r="E1650" s="21" t="s">
        <v>10</v>
      </c>
      <c r="F1650" s="21" t="s">
        <v>4864</v>
      </c>
      <c r="G1650" s="21" t="s">
        <v>2340</v>
      </c>
      <c r="H1650" s="21" t="s">
        <v>2341</v>
      </c>
      <c r="I1650" s="21" t="s">
        <v>2015</v>
      </c>
      <c r="J1650" s="21" t="s">
        <v>2342</v>
      </c>
      <c r="K1650" s="21" t="s">
        <v>751</v>
      </c>
      <c r="L1650" s="21" t="s">
        <v>2964</v>
      </c>
      <c r="M1650" s="21"/>
      <c r="N1650" s="21" t="s">
        <v>2421</v>
      </c>
      <c r="O1650" s="21" t="s">
        <v>2345</v>
      </c>
      <c r="P1650" s="21" t="s">
        <v>2958</v>
      </c>
      <c r="Q1650" s="21">
        <v>544</v>
      </c>
      <c r="R1650" s="21">
        <v>0</v>
      </c>
      <c r="S1650" s="21">
        <v>90</v>
      </c>
      <c r="T1650" s="21">
        <v>634</v>
      </c>
      <c r="U1650" s="21">
        <v>0.85799999999999998</v>
      </c>
      <c r="V1650" s="21">
        <v>0</v>
      </c>
      <c r="W1650" s="21">
        <v>0.85799999999999998</v>
      </c>
      <c r="X1650" s="21" t="s">
        <v>2342</v>
      </c>
      <c r="Y1650" s="21" t="s">
        <v>2342</v>
      </c>
      <c r="Z1650" s="21" t="s">
        <v>2342</v>
      </c>
      <c r="AA1650" s="21" t="s">
        <v>2342</v>
      </c>
      <c r="AB1650" s="21" t="s">
        <v>2342</v>
      </c>
      <c r="AC1650" s="21" t="s">
        <v>2342</v>
      </c>
      <c r="AD1650" s="21" t="s">
        <v>2342</v>
      </c>
      <c r="AE1650" s="21" t="s">
        <v>2015</v>
      </c>
      <c r="AF1650" s="21" t="s">
        <v>2015</v>
      </c>
      <c r="AG1650" s="21" t="s">
        <v>2015</v>
      </c>
      <c r="AH1650" s="21" t="s">
        <v>2015</v>
      </c>
      <c r="AI1650" s="21" t="s">
        <v>2015</v>
      </c>
      <c r="AJ1650" s="21" t="s">
        <v>2015</v>
      </c>
      <c r="AK1650" s="21" t="s">
        <v>2015</v>
      </c>
      <c r="AL1650" s="21" t="s">
        <v>4802</v>
      </c>
    </row>
    <row r="1651" spans="1:38" ht="15" customHeight="1">
      <c r="A1651" s="21">
        <v>159243</v>
      </c>
      <c r="B1651" s="21">
        <v>664145</v>
      </c>
      <c r="C1651" s="21" t="s">
        <v>68</v>
      </c>
      <c r="D1651" s="21" t="s">
        <v>2055</v>
      </c>
      <c r="E1651" s="21" t="s">
        <v>8</v>
      </c>
      <c r="F1651" s="21" t="s">
        <v>4865</v>
      </c>
      <c r="G1651" s="21" t="s">
        <v>2340</v>
      </c>
      <c r="H1651" s="21" t="s">
        <v>2341</v>
      </c>
      <c r="I1651" s="21" t="s">
        <v>2015</v>
      </c>
      <c r="J1651" s="21" t="s">
        <v>2342</v>
      </c>
      <c r="K1651" s="21" t="s">
        <v>567</v>
      </c>
      <c r="L1651" s="21" t="s">
        <v>4979</v>
      </c>
      <c r="M1651" s="21"/>
      <c r="N1651" s="21" t="s">
        <v>8</v>
      </c>
      <c r="O1651" s="21" t="s">
        <v>2345</v>
      </c>
      <c r="P1651" s="21" t="s">
        <v>2645</v>
      </c>
      <c r="Q1651" s="21">
        <v>95</v>
      </c>
      <c r="R1651" s="21">
        <v>0</v>
      </c>
      <c r="S1651" s="21">
        <v>22</v>
      </c>
      <c r="T1651" s="21">
        <v>117</v>
      </c>
      <c r="U1651" s="21">
        <v>0.81200000000000006</v>
      </c>
      <c r="V1651" s="21">
        <v>0</v>
      </c>
      <c r="W1651" s="21">
        <v>0.81200000000000006</v>
      </c>
      <c r="X1651" s="21" t="s">
        <v>2015</v>
      </c>
      <c r="Y1651" s="21" t="s">
        <v>2342</v>
      </c>
      <c r="Z1651" s="21" t="s">
        <v>2342</v>
      </c>
      <c r="AA1651" s="21" t="s">
        <v>2342</v>
      </c>
      <c r="AB1651" s="21" t="s">
        <v>2342</v>
      </c>
      <c r="AC1651" s="21" t="s">
        <v>2342</v>
      </c>
      <c r="AD1651" s="21" t="s">
        <v>2342</v>
      </c>
      <c r="AE1651" s="21" t="s">
        <v>2342</v>
      </c>
      <c r="AF1651" s="21" t="s">
        <v>2342</v>
      </c>
      <c r="AG1651" s="21" t="s">
        <v>2342</v>
      </c>
      <c r="AH1651" s="21" t="s">
        <v>2342</v>
      </c>
      <c r="AI1651" s="21" t="s">
        <v>2342</v>
      </c>
      <c r="AJ1651" s="21" t="s">
        <v>2342</v>
      </c>
      <c r="AK1651" s="21" t="s">
        <v>2342</v>
      </c>
      <c r="AL1651" s="21" t="s">
        <v>4802</v>
      </c>
    </row>
    <row r="1652" spans="1:38" ht="15" customHeight="1">
      <c r="A1652" s="21">
        <v>159972</v>
      </c>
      <c r="B1652" s="21">
        <v>664147</v>
      </c>
      <c r="C1652" s="21" t="s">
        <v>165</v>
      </c>
      <c r="D1652" s="21" t="s">
        <v>2153</v>
      </c>
      <c r="E1652" s="21" t="s">
        <v>4</v>
      </c>
      <c r="F1652" s="21" t="s">
        <v>4866</v>
      </c>
      <c r="G1652" s="21" t="s">
        <v>2340</v>
      </c>
      <c r="H1652" s="21" t="s">
        <v>2341</v>
      </c>
      <c r="I1652" s="21" t="s">
        <v>2015</v>
      </c>
      <c r="J1652" s="21" t="s">
        <v>2342</v>
      </c>
      <c r="K1652" s="21" t="s">
        <v>1103</v>
      </c>
      <c r="L1652" s="21" t="s">
        <v>3444</v>
      </c>
      <c r="M1652" s="21"/>
      <c r="N1652" s="21" t="s">
        <v>3393</v>
      </c>
      <c r="O1652" s="21" t="s">
        <v>2345</v>
      </c>
      <c r="P1652" s="21" t="s">
        <v>3441</v>
      </c>
      <c r="Q1652" s="21">
        <v>216</v>
      </c>
      <c r="R1652" s="21">
        <v>0</v>
      </c>
      <c r="S1652" s="21">
        <v>160</v>
      </c>
      <c r="T1652" s="21">
        <v>376</v>
      </c>
      <c r="U1652" s="21">
        <v>0.57450000000000001</v>
      </c>
      <c r="V1652" s="21">
        <v>0</v>
      </c>
      <c r="W1652" s="21">
        <v>0.57450000000000001</v>
      </c>
      <c r="X1652" s="21" t="s">
        <v>2015</v>
      </c>
      <c r="Y1652" s="21" t="s">
        <v>2342</v>
      </c>
      <c r="Z1652" s="21" t="s">
        <v>2342</v>
      </c>
      <c r="AA1652" s="21" t="s">
        <v>2342</v>
      </c>
      <c r="AB1652" s="21" t="s">
        <v>2342</v>
      </c>
      <c r="AC1652" s="21" t="s">
        <v>2342</v>
      </c>
      <c r="AD1652" s="21" t="s">
        <v>2342</v>
      </c>
      <c r="AE1652" s="21" t="s">
        <v>2015</v>
      </c>
      <c r="AF1652" s="21" t="s">
        <v>2015</v>
      </c>
      <c r="AG1652" s="21" t="s">
        <v>2015</v>
      </c>
      <c r="AH1652" s="21" t="s">
        <v>2015</v>
      </c>
      <c r="AI1652" s="21" t="s">
        <v>2015</v>
      </c>
      <c r="AJ1652" s="21" t="s">
        <v>2015</v>
      </c>
      <c r="AK1652" s="21" t="s">
        <v>2015</v>
      </c>
      <c r="AL1652" s="21" t="s">
        <v>4802</v>
      </c>
    </row>
    <row r="1653" spans="1:38" ht="15" customHeight="1">
      <c r="A1653" s="21">
        <v>159942</v>
      </c>
      <c r="B1653" s="21">
        <v>664148</v>
      </c>
      <c r="C1653" s="21" t="s">
        <v>48</v>
      </c>
      <c r="D1653" s="21" t="s">
        <v>2035</v>
      </c>
      <c r="E1653" s="21" t="s">
        <v>7</v>
      </c>
      <c r="F1653" s="21" t="s">
        <v>4866</v>
      </c>
      <c r="G1653" s="21" t="s">
        <v>2340</v>
      </c>
      <c r="H1653" s="21" t="s">
        <v>2341</v>
      </c>
      <c r="I1653" s="21" t="s">
        <v>2015</v>
      </c>
      <c r="J1653" s="21" t="s">
        <v>2342</v>
      </c>
      <c r="K1653" s="21" t="s">
        <v>444</v>
      </c>
      <c r="L1653" s="21" t="s">
        <v>2484</v>
      </c>
      <c r="M1653" s="21"/>
      <c r="N1653" s="21" t="s">
        <v>2384</v>
      </c>
      <c r="O1653" s="21" t="s">
        <v>2345</v>
      </c>
      <c r="P1653" s="21" t="s">
        <v>2468</v>
      </c>
      <c r="Q1653" s="21">
        <v>52</v>
      </c>
      <c r="R1653" s="21">
        <v>20</v>
      </c>
      <c r="S1653" s="21">
        <v>272</v>
      </c>
      <c r="T1653" s="21">
        <v>344</v>
      </c>
      <c r="U1653" s="21">
        <v>0.1512</v>
      </c>
      <c r="V1653" s="21">
        <v>5.8099999999999999E-2</v>
      </c>
      <c r="W1653" s="21">
        <v>0.20930000000000001</v>
      </c>
      <c r="X1653" s="21" t="s">
        <v>2015</v>
      </c>
      <c r="Y1653" s="21" t="s">
        <v>2342</v>
      </c>
      <c r="Z1653" s="21" t="s">
        <v>2342</v>
      </c>
      <c r="AA1653" s="21" t="s">
        <v>2342</v>
      </c>
      <c r="AB1653" s="21" t="s">
        <v>2342</v>
      </c>
      <c r="AC1653" s="21" t="s">
        <v>2342</v>
      </c>
      <c r="AD1653" s="21" t="s">
        <v>2342</v>
      </c>
      <c r="AE1653" s="21" t="s">
        <v>2015</v>
      </c>
      <c r="AF1653" s="21" t="s">
        <v>2015</v>
      </c>
      <c r="AG1653" s="21" t="s">
        <v>2015</v>
      </c>
      <c r="AH1653" s="21" t="s">
        <v>2015</v>
      </c>
      <c r="AI1653" s="21" t="s">
        <v>2015</v>
      </c>
      <c r="AJ1653" s="21" t="s">
        <v>2015</v>
      </c>
      <c r="AK1653" s="21" t="s">
        <v>2015</v>
      </c>
      <c r="AL1653" s="21" t="s">
        <v>4803</v>
      </c>
    </row>
    <row r="1654" spans="1:38" ht="15" customHeight="1">
      <c r="A1654" s="21">
        <v>159983</v>
      </c>
      <c r="B1654" s="21">
        <v>664156</v>
      </c>
      <c r="C1654" s="21" t="s">
        <v>296</v>
      </c>
      <c r="D1654" s="21" t="s">
        <v>2285</v>
      </c>
      <c r="E1654" s="21" t="s">
        <v>24</v>
      </c>
      <c r="F1654" s="21" t="s">
        <v>4873</v>
      </c>
      <c r="G1654" s="21" t="s">
        <v>2340</v>
      </c>
      <c r="H1654" s="21" t="s">
        <v>2341</v>
      </c>
      <c r="I1654" s="21" t="s">
        <v>2015</v>
      </c>
      <c r="J1654" s="21" t="s">
        <v>2342</v>
      </c>
      <c r="K1654" s="21" t="s">
        <v>1908</v>
      </c>
      <c r="L1654" s="21" t="s">
        <v>4517</v>
      </c>
      <c r="M1654" s="21" t="s">
        <v>4510</v>
      </c>
      <c r="N1654" s="21" t="s">
        <v>4511</v>
      </c>
      <c r="O1654" s="21" t="s">
        <v>2345</v>
      </c>
      <c r="P1654" s="21" t="s">
        <v>4512</v>
      </c>
      <c r="Q1654" s="21">
        <v>571</v>
      </c>
      <c r="R1654" s="21">
        <v>0</v>
      </c>
      <c r="S1654" s="21">
        <v>0</v>
      </c>
      <c r="T1654" s="21">
        <v>571</v>
      </c>
      <c r="U1654" s="21">
        <v>1</v>
      </c>
      <c r="V1654" s="21">
        <v>0</v>
      </c>
      <c r="W1654" s="21">
        <v>1</v>
      </c>
      <c r="X1654" s="21" t="s">
        <v>2015</v>
      </c>
      <c r="Y1654" s="21" t="s">
        <v>2015</v>
      </c>
      <c r="Z1654" s="21" t="s">
        <v>2015</v>
      </c>
      <c r="AA1654" s="21" t="s">
        <v>2015</v>
      </c>
      <c r="AB1654" s="21" t="s">
        <v>2015</v>
      </c>
      <c r="AC1654" s="21" t="s">
        <v>2015</v>
      </c>
      <c r="AD1654" s="21" t="s">
        <v>2015</v>
      </c>
      <c r="AE1654" s="21" t="s">
        <v>2342</v>
      </c>
      <c r="AF1654" s="21" t="s">
        <v>2342</v>
      </c>
      <c r="AG1654" s="21" t="s">
        <v>2342</v>
      </c>
      <c r="AH1654" s="21" t="s">
        <v>2015</v>
      </c>
      <c r="AI1654" s="21" t="s">
        <v>2015</v>
      </c>
      <c r="AJ1654" s="21" t="s">
        <v>2015</v>
      </c>
      <c r="AK1654" s="21" t="s">
        <v>2015</v>
      </c>
      <c r="AL1654" s="21" t="s">
        <v>4802</v>
      </c>
    </row>
    <row r="1655" spans="1:38" ht="15" customHeight="1">
      <c r="A1655" s="21">
        <v>159208</v>
      </c>
      <c r="B1655" s="21">
        <v>664171</v>
      </c>
      <c r="C1655" s="21" t="s">
        <v>167</v>
      </c>
      <c r="D1655" s="21" t="s">
        <v>2155</v>
      </c>
      <c r="E1655" s="21" t="s">
        <v>8</v>
      </c>
      <c r="F1655" s="21" t="s">
        <v>4865</v>
      </c>
      <c r="G1655" s="21" t="s">
        <v>2340</v>
      </c>
      <c r="H1655" s="21" t="s">
        <v>2341</v>
      </c>
      <c r="I1655" s="21" t="s">
        <v>2015</v>
      </c>
      <c r="J1655" s="21" t="s">
        <v>2342</v>
      </c>
      <c r="K1655" s="21" t="s">
        <v>1123</v>
      </c>
      <c r="L1655" s="21" t="s">
        <v>3472</v>
      </c>
      <c r="M1655" s="21"/>
      <c r="N1655" s="21" t="s">
        <v>3461</v>
      </c>
      <c r="O1655" s="21" t="s">
        <v>2345</v>
      </c>
      <c r="P1655" s="21" t="s">
        <v>3462</v>
      </c>
      <c r="Q1655" s="21">
        <v>230</v>
      </c>
      <c r="R1655" s="21">
        <v>75</v>
      </c>
      <c r="S1655" s="21">
        <v>493</v>
      </c>
      <c r="T1655" s="21">
        <v>798</v>
      </c>
      <c r="U1655" s="21">
        <v>0.28820000000000001</v>
      </c>
      <c r="V1655" s="21">
        <v>9.4E-2</v>
      </c>
      <c r="W1655" s="21">
        <v>0.38219999999999998</v>
      </c>
      <c r="X1655" s="21" t="s">
        <v>2015</v>
      </c>
      <c r="Y1655" s="21" t="s">
        <v>2015</v>
      </c>
      <c r="Z1655" s="21" t="s">
        <v>2015</v>
      </c>
      <c r="AA1655" s="21" t="s">
        <v>2015</v>
      </c>
      <c r="AB1655" s="21" t="s">
        <v>2015</v>
      </c>
      <c r="AC1655" s="21" t="s">
        <v>2015</v>
      </c>
      <c r="AD1655" s="21" t="s">
        <v>2015</v>
      </c>
      <c r="AE1655" s="21" t="s">
        <v>2342</v>
      </c>
      <c r="AF1655" s="21" t="s">
        <v>2342</v>
      </c>
      <c r="AG1655" s="21" t="s">
        <v>2342</v>
      </c>
      <c r="AH1655" s="21" t="s">
        <v>2015</v>
      </c>
      <c r="AI1655" s="21" t="s">
        <v>2015</v>
      </c>
      <c r="AJ1655" s="21" t="s">
        <v>2015</v>
      </c>
      <c r="AK1655" s="21" t="s">
        <v>2015</v>
      </c>
      <c r="AL1655" s="21" t="s">
        <v>4803</v>
      </c>
    </row>
    <row r="1656" spans="1:38" ht="15" customHeight="1">
      <c r="A1656" s="21">
        <v>159900</v>
      </c>
      <c r="B1656" s="21">
        <v>664217</v>
      </c>
      <c r="C1656" s="21" t="s">
        <v>266</v>
      </c>
      <c r="D1656" s="21" t="s">
        <v>2254</v>
      </c>
      <c r="E1656" s="21" t="s">
        <v>8</v>
      </c>
      <c r="F1656" s="21" t="s">
        <v>4865</v>
      </c>
      <c r="G1656" s="21" t="s">
        <v>2340</v>
      </c>
      <c r="H1656" s="21" t="s">
        <v>2341</v>
      </c>
      <c r="I1656" s="21" t="s">
        <v>2015</v>
      </c>
      <c r="J1656" s="21" t="s">
        <v>2342</v>
      </c>
      <c r="K1656" s="21" t="s">
        <v>329</v>
      </c>
      <c r="L1656" s="21" t="s">
        <v>4232</v>
      </c>
      <c r="M1656" s="21"/>
      <c r="N1656" s="21" t="s">
        <v>4233</v>
      </c>
      <c r="O1656" s="21" t="s">
        <v>2345</v>
      </c>
      <c r="P1656" s="21" t="s">
        <v>2763</v>
      </c>
      <c r="Q1656" s="21">
        <v>399</v>
      </c>
      <c r="R1656" s="21">
        <v>0</v>
      </c>
      <c r="S1656" s="21">
        <v>0</v>
      </c>
      <c r="T1656" s="21">
        <v>399</v>
      </c>
      <c r="U1656" s="21">
        <v>1</v>
      </c>
      <c r="V1656" s="21">
        <v>0</v>
      </c>
      <c r="W1656" s="21">
        <v>1</v>
      </c>
      <c r="X1656" s="21" t="s">
        <v>2342</v>
      </c>
      <c r="Y1656" s="21" t="s">
        <v>2342</v>
      </c>
      <c r="Z1656" s="21" t="s">
        <v>2342</v>
      </c>
      <c r="AA1656" s="21" t="s">
        <v>2342</v>
      </c>
      <c r="AB1656" s="21" t="s">
        <v>2342</v>
      </c>
      <c r="AC1656" s="21" t="s">
        <v>2342</v>
      </c>
      <c r="AD1656" s="21" t="s">
        <v>2342</v>
      </c>
      <c r="AE1656" s="21" t="s">
        <v>2015</v>
      </c>
      <c r="AF1656" s="21" t="s">
        <v>2015</v>
      </c>
      <c r="AG1656" s="21" t="s">
        <v>2015</v>
      </c>
      <c r="AH1656" s="21" t="s">
        <v>2015</v>
      </c>
      <c r="AI1656" s="21" t="s">
        <v>2015</v>
      </c>
      <c r="AJ1656" s="21" t="s">
        <v>2015</v>
      </c>
      <c r="AK1656" s="21" t="s">
        <v>2015</v>
      </c>
      <c r="AL1656" s="21" t="s">
        <v>4802</v>
      </c>
    </row>
    <row r="1657" spans="1:38" ht="15" customHeight="1">
      <c r="A1657" s="21">
        <v>159937</v>
      </c>
      <c r="B1657" s="21">
        <v>664219</v>
      </c>
      <c r="C1657" s="21" t="s">
        <v>259</v>
      </c>
      <c r="D1657" s="21" t="s">
        <v>2247</v>
      </c>
      <c r="E1657" s="21" t="s">
        <v>6</v>
      </c>
      <c r="F1657" s="21" t="s">
        <v>4867</v>
      </c>
      <c r="G1657" s="21" t="s">
        <v>2340</v>
      </c>
      <c r="H1657" s="21" t="s">
        <v>2341</v>
      </c>
      <c r="I1657" s="21" t="s">
        <v>2015</v>
      </c>
      <c r="J1657" s="21" t="s">
        <v>2342</v>
      </c>
      <c r="K1657" s="21" t="s">
        <v>1674</v>
      </c>
      <c r="L1657" s="21" t="s">
        <v>4172</v>
      </c>
      <c r="M1657" s="21"/>
      <c r="N1657" s="21" t="s">
        <v>3132</v>
      </c>
      <c r="O1657" s="21" t="s">
        <v>2345</v>
      </c>
      <c r="P1657" s="21" t="s">
        <v>3133</v>
      </c>
      <c r="Q1657" s="21">
        <v>76</v>
      </c>
      <c r="R1657" s="21">
        <v>30</v>
      </c>
      <c r="S1657" s="21">
        <v>440</v>
      </c>
      <c r="T1657" s="21">
        <v>546</v>
      </c>
      <c r="U1657" s="21">
        <v>0.13919999999999999</v>
      </c>
      <c r="V1657" s="21">
        <v>5.4899999999999997E-2</v>
      </c>
      <c r="W1657" s="21">
        <v>0.19409999999999999</v>
      </c>
      <c r="X1657" s="21" t="s">
        <v>2015</v>
      </c>
      <c r="Y1657" s="21" t="s">
        <v>2015</v>
      </c>
      <c r="Z1657" s="21" t="s">
        <v>2015</v>
      </c>
      <c r="AA1657" s="21" t="s">
        <v>2015</v>
      </c>
      <c r="AB1657" s="21" t="s">
        <v>2015</v>
      </c>
      <c r="AC1657" s="21" t="s">
        <v>2015</v>
      </c>
      <c r="AD1657" s="21" t="s">
        <v>2015</v>
      </c>
      <c r="AE1657" s="21" t="s">
        <v>2342</v>
      </c>
      <c r="AF1657" s="21" t="s">
        <v>2342</v>
      </c>
      <c r="AG1657" s="21" t="s">
        <v>2342</v>
      </c>
      <c r="AH1657" s="21" t="s">
        <v>2015</v>
      </c>
      <c r="AI1657" s="21" t="s">
        <v>2015</v>
      </c>
      <c r="AJ1657" s="21" t="s">
        <v>2015</v>
      </c>
      <c r="AK1657" s="21" t="s">
        <v>2015</v>
      </c>
      <c r="AL1657" s="21" t="s">
        <v>4803</v>
      </c>
    </row>
    <row r="1658" spans="1:38" ht="15" customHeight="1">
      <c r="A1658" s="21">
        <v>159913</v>
      </c>
      <c r="B1658" s="21">
        <v>664228</v>
      </c>
      <c r="C1658" s="21" t="s">
        <v>276</v>
      </c>
      <c r="D1658" s="21" t="s">
        <v>2265</v>
      </c>
      <c r="E1658" s="21" t="s">
        <v>30</v>
      </c>
      <c r="F1658" s="21" t="s">
        <v>4873</v>
      </c>
      <c r="G1658" s="21" t="s">
        <v>2340</v>
      </c>
      <c r="H1658" s="21" t="s">
        <v>2341</v>
      </c>
      <c r="I1658" s="21" t="s">
        <v>2015</v>
      </c>
      <c r="J1658" s="21" t="s">
        <v>2342</v>
      </c>
      <c r="K1658" s="21" t="s">
        <v>1780</v>
      </c>
      <c r="L1658" s="21" t="s">
        <v>4329</v>
      </c>
      <c r="M1658" s="21"/>
      <c r="N1658" s="21" t="s">
        <v>4321</v>
      </c>
      <c r="O1658" s="21" t="s">
        <v>2345</v>
      </c>
      <c r="P1658" s="21" t="s">
        <v>4322</v>
      </c>
      <c r="Q1658" s="21">
        <v>453</v>
      </c>
      <c r="R1658" s="21">
        <v>0</v>
      </c>
      <c r="S1658" s="21">
        <v>0</v>
      </c>
      <c r="T1658" s="21">
        <v>453</v>
      </c>
      <c r="U1658" s="21">
        <v>1</v>
      </c>
      <c r="V1658" s="21">
        <v>0</v>
      </c>
      <c r="W1658" s="21">
        <v>1</v>
      </c>
      <c r="X1658" s="21" t="s">
        <v>2015</v>
      </c>
      <c r="Y1658" s="21" t="s">
        <v>2342</v>
      </c>
      <c r="Z1658" s="21" t="s">
        <v>2015</v>
      </c>
      <c r="AA1658" s="21" t="s">
        <v>2015</v>
      </c>
      <c r="AB1658" s="21" t="s">
        <v>2015</v>
      </c>
      <c r="AC1658" s="21" t="s">
        <v>2015</v>
      </c>
      <c r="AD1658" s="21" t="s">
        <v>2015</v>
      </c>
      <c r="AE1658" s="21" t="s">
        <v>2015</v>
      </c>
      <c r="AF1658" s="21" t="s">
        <v>2015</v>
      </c>
      <c r="AG1658" s="21" t="s">
        <v>2015</v>
      </c>
      <c r="AH1658" s="21" t="s">
        <v>2015</v>
      </c>
      <c r="AI1658" s="21" t="s">
        <v>2015</v>
      </c>
      <c r="AJ1658" s="21" t="s">
        <v>2015</v>
      </c>
      <c r="AK1658" s="21" t="s">
        <v>2015</v>
      </c>
      <c r="AL1658" s="21" t="s">
        <v>4802</v>
      </c>
    </row>
    <row r="1659" spans="1:38" ht="15" customHeight="1">
      <c r="A1659" s="21">
        <v>159940</v>
      </c>
      <c r="B1659" s="21">
        <v>664249</v>
      </c>
      <c r="C1659" s="21" t="s">
        <v>149</v>
      </c>
      <c r="D1659" s="21" t="s">
        <v>2137</v>
      </c>
      <c r="E1659" s="21" t="s">
        <v>6</v>
      </c>
      <c r="F1659" s="21" t="s">
        <v>4875</v>
      </c>
      <c r="G1659" s="21" t="s">
        <v>2340</v>
      </c>
      <c r="H1659" s="21" t="s">
        <v>2341</v>
      </c>
      <c r="I1659" s="21" t="s">
        <v>2015</v>
      </c>
      <c r="J1659" s="21" t="s">
        <v>2342</v>
      </c>
      <c r="K1659" s="21" t="s">
        <v>1026</v>
      </c>
      <c r="L1659" s="21" t="s">
        <v>3357</v>
      </c>
      <c r="M1659" s="21"/>
      <c r="N1659" s="21" t="s">
        <v>3206</v>
      </c>
      <c r="O1659" s="21" t="s">
        <v>2345</v>
      </c>
      <c r="P1659" s="21" t="s">
        <v>3356</v>
      </c>
      <c r="Q1659" s="21">
        <v>5</v>
      </c>
      <c r="R1659" s="21">
        <v>1</v>
      </c>
      <c r="S1659" s="21">
        <v>477</v>
      </c>
      <c r="T1659" s="21">
        <v>483</v>
      </c>
      <c r="U1659" s="21">
        <v>1.04E-2</v>
      </c>
      <c r="V1659" s="21">
        <v>2.0999999999999999E-3</v>
      </c>
      <c r="W1659" s="21">
        <v>1.24E-2</v>
      </c>
      <c r="X1659" s="21" t="s">
        <v>2342</v>
      </c>
      <c r="Y1659" s="21" t="s">
        <v>2342</v>
      </c>
      <c r="Z1659" s="21" t="s">
        <v>2342</v>
      </c>
      <c r="AA1659" s="21" t="s">
        <v>2342</v>
      </c>
      <c r="AB1659" s="21" t="s">
        <v>2342</v>
      </c>
      <c r="AC1659" s="21" t="s">
        <v>2342</v>
      </c>
      <c r="AD1659" s="21" t="s">
        <v>2342</v>
      </c>
      <c r="AE1659" s="21" t="s">
        <v>2015</v>
      </c>
      <c r="AF1659" s="21" t="s">
        <v>2015</v>
      </c>
      <c r="AG1659" s="21" t="s">
        <v>2015</v>
      </c>
      <c r="AH1659" s="21" t="s">
        <v>2015</v>
      </c>
      <c r="AI1659" s="21" t="s">
        <v>2015</v>
      </c>
      <c r="AJ1659" s="21" t="s">
        <v>2015</v>
      </c>
      <c r="AK1659" s="21" t="s">
        <v>2015</v>
      </c>
      <c r="AL1659" s="21" t="s">
        <v>4803</v>
      </c>
    </row>
    <row r="1660" spans="1:38" ht="15" customHeight="1">
      <c r="A1660" s="21">
        <v>159836</v>
      </c>
      <c r="B1660" s="21">
        <v>664255</v>
      </c>
      <c r="C1660" s="21" t="s">
        <v>4537</v>
      </c>
      <c r="D1660" s="21"/>
      <c r="E1660" s="21" t="s">
        <v>9</v>
      </c>
      <c r="F1660" s="21" t="s">
        <v>4863</v>
      </c>
      <c r="G1660" s="21" t="s">
        <v>2340</v>
      </c>
      <c r="H1660" s="21" t="s">
        <v>2487</v>
      </c>
      <c r="I1660" s="21" t="s">
        <v>2342</v>
      </c>
      <c r="J1660" s="21" t="s">
        <v>2015</v>
      </c>
      <c r="K1660" s="21" t="s">
        <v>4537</v>
      </c>
      <c r="L1660" s="21" t="s">
        <v>4537</v>
      </c>
      <c r="M1660" s="21" t="s">
        <v>4538</v>
      </c>
      <c r="N1660" s="21" t="s">
        <v>2535</v>
      </c>
      <c r="O1660" s="21" t="s">
        <v>2345</v>
      </c>
      <c r="P1660" s="21" t="s">
        <v>2540</v>
      </c>
      <c r="Q1660" s="21">
        <v>143</v>
      </c>
      <c r="R1660" s="21">
        <v>0</v>
      </c>
      <c r="S1660" s="21">
        <v>0</v>
      </c>
      <c r="T1660" s="21">
        <v>143</v>
      </c>
      <c r="U1660" s="21">
        <v>1</v>
      </c>
      <c r="V1660" s="21">
        <v>0</v>
      </c>
      <c r="W1660" s="21">
        <v>1</v>
      </c>
      <c r="X1660" s="21" t="s">
        <v>2015</v>
      </c>
      <c r="Y1660" s="21" t="s">
        <v>2015</v>
      </c>
      <c r="Z1660" s="21" t="s">
        <v>2015</v>
      </c>
      <c r="AA1660" s="21" t="s">
        <v>2015</v>
      </c>
      <c r="AB1660" s="21" t="s">
        <v>2015</v>
      </c>
      <c r="AC1660" s="21" t="s">
        <v>2015</v>
      </c>
      <c r="AD1660" s="21" t="s">
        <v>2015</v>
      </c>
      <c r="AE1660" s="21" t="s">
        <v>2015</v>
      </c>
      <c r="AF1660" s="21" t="s">
        <v>2015</v>
      </c>
      <c r="AG1660" s="21" t="s">
        <v>2015</v>
      </c>
      <c r="AH1660" s="21" t="s">
        <v>2342</v>
      </c>
      <c r="AI1660" s="21" t="s">
        <v>2342</v>
      </c>
      <c r="AJ1660" s="21" t="s">
        <v>2342</v>
      </c>
      <c r="AK1660" s="21" t="s">
        <v>2342</v>
      </c>
      <c r="AL1660" s="21" t="s">
        <v>4803</v>
      </c>
    </row>
    <row r="1661" spans="1:38" ht="15" customHeight="1">
      <c r="A1661" s="21">
        <v>159961</v>
      </c>
      <c r="B1661" s="21">
        <v>664277</v>
      </c>
      <c r="C1661" s="21" t="s">
        <v>106</v>
      </c>
      <c r="D1661" s="21" t="s">
        <v>2093</v>
      </c>
      <c r="E1661" s="21" t="s">
        <v>24</v>
      </c>
      <c r="F1661" s="21" t="s">
        <v>4873</v>
      </c>
      <c r="G1661" s="21" t="s">
        <v>2340</v>
      </c>
      <c r="H1661" s="21" t="s">
        <v>2341</v>
      </c>
      <c r="I1661" s="21" t="s">
        <v>2015</v>
      </c>
      <c r="J1661" s="21" t="s">
        <v>2342</v>
      </c>
      <c r="K1661" s="21" t="s">
        <v>719</v>
      </c>
      <c r="L1661" s="21" t="s">
        <v>2919</v>
      </c>
      <c r="M1661" s="21"/>
      <c r="N1661" s="21" t="s">
        <v>2810</v>
      </c>
      <c r="O1661" s="21" t="s">
        <v>2345</v>
      </c>
      <c r="P1661" s="21" t="s">
        <v>2811</v>
      </c>
      <c r="Q1661" s="21">
        <v>321</v>
      </c>
      <c r="R1661" s="21">
        <v>0</v>
      </c>
      <c r="S1661" s="21">
        <v>129</v>
      </c>
      <c r="T1661" s="21">
        <v>450</v>
      </c>
      <c r="U1661" s="21">
        <v>0.71330000000000005</v>
      </c>
      <c r="V1661" s="21">
        <v>0</v>
      </c>
      <c r="W1661" s="21">
        <v>0.71330000000000005</v>
      </c>
      <c r="X1661" s="21" t="s">
        <v>2015</v>
      </c>
      <c r="Y1661" s="21" t="s">
        <v>2015</v>
      </c>
      <c r="Z1661" s="21" t="s">
        <v>2015</v>
      </c>
      <c r="AA1661" s="21" t="s">
        <v>2015</v>
      </c>
      <c r="AB1661" s="21" t="s">
        <v>2015</v>
      </c>
      <c r="AC1661" s="21" t="s">
        <v>2015</v>
      </c>
      <c r="AD1661" s="21" t="s">
        <v>2015</v>
      </c>
      <c r="AE1661" s="21" t="s">
        <v>2015</v>
      </c>
      <c r="AF1661" s="21" t="s">
        <v>2342</v>
      </c>
      <c r="AG1661" s="21" t="s">
        <v>2342</v>
      </c>
      <c r="AH1661" s="21" t="s">
        <v>2015</v>
      </c>
      <c r="AI1661" s="21" t="s">
        <v>2015</v>
      </c>
      <c r="AJ1661" s="21" t="s">
        <v>2015</v>
      </c>
      <c r="AK1661" s="21" t="s">
        <v>2015</v>
      </c>
      <c r="AL1661" s="21" t="s">
        <v>4802</v>
      </c>
    </row>
    <row r="1662" spans="1:38" ht="15" customHeight="1">
      <c r="A1662" s="21">
        <v>159888</v>
      </c>
      <c r="B1662" s="21">
        <v>664278</v>
      </c>
      <c r="C1662" s="21" t="s">
        <v>277</v>
      </c>
      <c r="D1662" s="21" t="s">
        <v>2266</v>
      </c>
      <c r="E1662" s="21" t="s">
        <v>12</v>
      </c>
      <c r="F1662" s="21" t="s">
        <v>4863</v>
      </c>
      <c r="G1662" s="21" t="s">
        <v>2340</v>
      </c>
      <c r="H1662" s="21" t="s">
        <v>2341</v>
      </c>
      <c r="I1662" s="21" t="s">
        <v>2015</v>
      </c>
      <c r="J1662" s="21" t="s">
        <v>2342</v>
      </c>
      <c r="K1662" s="21" t="s">
        <v>1812</v>
      </c>
      <c r="L1662" s="21" t="s">
        <v>4381</v>
      </c>
      <c r="M1662" s="21"/>
      <c r="N1662" s="21" t="s">
        <v>2501</v>
      </c>
      <c r="O1662" s="21" t="s">
        <v>2345</v>
      </c>
      <c r="P1662" s="21" t="s">
        <v>4258</v>
      </c>
      <c r="Q1662" s="21">
        <v>650</v>
      </c>
      <c r="R1662" s="21">
        <v>0</v>
      </c>
      <c r="S1662" s="21">
        <v>944</v>
      </c>
      <c r="T1662" s="21">
        <v>1594</v>
      </c>
      <c r="U1662" s="21">
        <v>0.4078</v>
      </c>
      <c r="V1662" s="21">
        <v>0</v>
      </c>
      <c r="W1662" s="21">
        <v>0.4078</v>
      </c>
      <c r="X1662" s="21" t="s">
        <v>2015</v>
      </c>
      <c r="Y1662" s="21" t="s">
        <v>2015</v>
      </c>
      <c r="Z1662" s="21" t="s">
        <v>2015</v>
      </c>
      <c r="AA1662" s="21" t="s">
        <v>2015</v>
      </c>
      <c r="AB1662" s="21" t="s">
        <v>2015</v>
      </c>
      <c r="AC1662" s="21" t="s">
        <v>2015</v>
      </c>
      <c r="AD1662" s="21" t="s">
        <v>2015</v>
      </c>
      <c r="AE1662" s="21" t="s">
        <v>2015</v>
      </c>
      <c r="AF1662" s="21" t="s">
        <v>2015</v>
      </c>
      <c r="AG1662" s="21" t="s">
        <v>2015</v>
      </c>
      <c r="AH1662" s="21" t="s">
        <v>2342</v>
      </c>
      <c r="AI1662" s="21" t="s">
        <v>2342</v>
      </c>
      <c r="AJ1662" s="21" t="s">
        <v>2342</v>
      </c>
      <c r="AK1662" s="21" t="s">
        <v>2342</v>
      </c>
      <c r="AL1662" s="21" t="s">
        <v>4802</v>
      </c>
    </row>
    <row r="1663" spans="1:38" ht="15" customHeight="1">
      <c r="A1663" s="21">
        <v>159504</v>
      </c>
      <c r="B1663" s="21">
        <v>664285</v>
      </c>
      <c r="C1663" s="21" t="s">
        <v>192</v>
      </c>
      <c r="D1663" s="21" t="s">
        <v>2180</v>
      </c>
      <c r="E1663" s="21" t="s">
        <v>32</v>
      </c>
      <c r="F1663" s="21" t="s">
        <v>4863</v>
      </c>
      <c r="G1663" s="21" t="s">
        <v>2340</v>
      </c>
      <c r="H1663" s="21" t="s">
        <v>2341</v>
      </c>
      <c r="I1663" s="21" t="s">
        <v>2015</v>
      </c>
      <c r="J1663" s="21" t="s">
        <v>2342</v>
      </c>
      <c r="K1663" s="21" t="s">
        <v>1243</v>
      </c>
      <c r="L1663" s="21" t="s">
        <v>3622</v>
      </c>
      <c r="M1663" s="21"/>
      <c r="N1663" s="21" t="s">
        <v>3618</v>
      </c>
      <c r="O1663" s="21" t="s">
        <v>2345</v>
      </c>
      <c r="P1663" s="21" t="s">
        <v>3619</v>
      </c>
      <c r="Q1663" s="21">
        <v>421</v>
      </c>
      <c r="R1663" s="21">
        <v>0</v>
      </c>
      <c r="S1663" s="21">
        <v>124</v>
      </c>
      <c r="T1663" s="21">
        <v>545</v>
      </c>
      <c r="U1663" s="21">
        <v>0.77249999999999996</v>
      </c>
      <c r="V1663" s="21">
        <v>0</v>
      </c>
      <c r="W1663" s="21">
        <v>0.77249999999999996</v>
      </c>
      <c r="X1663" s="21" t="s">
        <v>2015</v>
      </c>
      <c r="Y1663" s="21" t="s">
        <v>2342</v>
      </c>
      <c r="Z1663" s="21" t="s">
        <v>2342</v>
      </c>
      <c r="AA1663" s="21" t="s">
        <v>2342</v>
      </c>
      <c r="AB1663" s="21" t="s">
        <v>2342</v>
      </c>
      <c r="AC1663" s="21" t="s">
        <v>2342</v>
      </c>
      <c r="AD1663" s="21" t="s">
        <v>2342</v>
      </c>
      <c r="AE1663" s="21" t="s">
        <v>2015</v>
      </c>
      <c r="AF1663" s="21" t="s">
        <v>2015</v>
      </c>
      <c r="AG1663" s="21" t="s">
        <v>2015</v>
      </c>
      <c r="AH1663" s="21" t="s">
        <v>2015</v>
      </c>
      <c r="AI1663" s="21" t="s">
        <v>2015</v>
      </c>
      <c r="AJ1663" s="21" t="s">
        <v>2015</v>
      </c>
      <c r="AK1663" s="21" t="s">
        <v>2015</v>
      </c>
      <c r="AL1663" s="21" t="s">
        <v>4802</v>
      </c>
    </row>
    <row r="1664" spans="1:38" ht="15" customHeight="1">
      <c r="A1664" s="21">
        <v>159401</v>
      </c>
      <c r="B1664" s="21">
        <v>664289</v>
      </c>
      <c r="C1664" s="21" t="s">
        <v>242</v>
      </c>
      <c r="D1664" s="21" t="s">
        <v>2230</v>
      </c>
      <c r="E1664" s="21" t="s">
        <v>8</v>
      </c>
      <c r="F1664" s="21" t="s">
        <v>4865</v>
      </c>
      <c r="G1664" s="21" t="s">
        <v>2340</v>
      </c>
      <c r="H1664" s="21" t="s">
        <v>2341</v>
      </c>
      <c r="I1664" s="21" t="s">
        <v>2015</v>
      </c>
      <c r="J1664" s="21" t="s">
        <v>2342</v>
      </c>
      <c r="K1664" s="21" t="s">
        <v>1496</v>
      </c>
      <c r="L1664" s="21" t="s">
        <v>5225</v>
      </c>
      <c r="M1664" s="21"/>
      <c r="N1664" s="21" t="s">
        <v>3955</v>
      </c>
      <c r="O1664" s="21" t="s">
        <v>2345</v>
      </c>
      <c r="P1664" s="21" t="s">
        <v>3956</v>
      </c>
      <c r="Q1664" s="21">
        <v>192</v>
      </c>
      <c r="R1664" s="21">
        <v>0</v>
      </c>
      <c r="S1664" s="21">
        <v>125</v>
      </c>
      <c r="T1664" s="21">
        <v>317</v>
      </c>
      <c r="U1664" s="21">
        <v>0.60570000000000002</v>
      </c>
      <c r="V1664" s="21">
        <v>0</v>
      </c>
      <c r="W1664" s="21">
        <v>0.60570000000000002</v>
      </c>
      <c r="X1664" s="21" t="s">
        <v>2015</v>
      </c>
      <c r="Y1664" s="21" t="s">
        <v>2015</v>
      </c>
      <c r="Z1664" s="21" t="s">
        <v>2015</v>
      </c>
      <c r="AA1664" s="21" t="s">
        <v>2015</v>
      </c>
      <c r="AB1664" s="21" t="s">
        <v>2015</v>
      </c>
      <c r="AC1664" s="21" t="s">
        <v>2015</v>
      </c>
      <c r="AD1664" s="21" t="s">
        <v>2015</v>
      </c>
      <c r="AE1664" s="21" t="s">
        <v>2342</v>
      </c>
      <c r="AF1664" s="21" t="s">
        <v>2342</v>
      </c>
      <c r="AG1664" s="21" t="s">
        <v>2342</v>
      </c>
      <c r="AH1664" s="21" t="s">
        <v>2015</v>
      </c>
      <c r="AI1664" s="21" t="s">
        <v>2015</v>
      </c>
      <c r="AJ1664" s="21" t="s">
        <v>2015</v>
      </c>
      <c r="AK1664" s="21" t="s">
        <v>2015</v>
      </c>
      <c r="AL1664" s="21" t="s">
        <v>4802</v>
      </c>
    </row>
    <row r="1665" spans="1:38" ht="15" customHeight="1">
      <c r="A1665" s="21">
        <v>159383</v>
      </c>
      <c r="B1665" s="21">
        <v>664291</v>
      </c>
      <c r="C1665" s="21" t="s">
        <v>92</v>
      </c>
      <c r="D1665" s="21" t="s">
        <v>2079</v>
      </c>
      <c r="E1665" s="21" t="s">
        <v>8</v>
      </c>
      <c r="F1665" s="21" t="s">
        <v>4865</v>
      </c>
      <c r="G1665" s="21" t="s">
        <v>2340</v>
      </c>
      <c r="H1665" s="21" t="s">
        <v>2341</v>
      </c>
      <c r="I1665" s="21" t="s">
        <v>2015</v>
      </c>
      <c r="J1665" s="21" t="s">
        <v>2342</v>
      </c>
      <c r="K1665" s="21" t="s">
        <v>640</v>
      </c>
      <c r="L1665" s="21" t="s">
        <v>2768</v>
      </c>
      <c r="M1665" s="21"/>
      <c r="N1665" s="21" t="s">
        <v>2769</v>
      </c>
      <c r="O1665" s="21" t="s">
        <v>2345</v>
      </c>
      <c r="P1665" s="21" t="s">
        <v>2770</v>
      </c>
      <c r="Q1665" s="21">
        <v>176</v>
      </c>
      <c r="R1665" s="21">
        <v>54</v>
      </c>
      <c r="S1665" s="21">
        <v>240</v>
      </c>
      <c r="T1665" s="21">
        <v>470</v>
      </c>
      <c r="U1665" s="21">
        <v>0.3745</v>
      </c>
      <c r="V1665" s="21">
        <v>0.1149</v>
      </c>
      <c r="W1665" s="21">
        <v>0.4894</v>
      </c>
      <c r="X1665" s="21" t="s">
        <v>2015</v>
      </c>
      <c r="Y1665" s="21" t="s">
        <v>2015</v>
      </c>
      <c r="Z1665" s="21" t="s">
        <v>2015</v>
      </c>
      <c r="AA1665" s="21" t="s">
        <v>2015</v>
      </c>
      <c r="AB1665" s="21" t="s">
        <v>2342</v>
      </c>
      <c r="AC1665" s="21" t="s">
        <v>2342</v>
      </c>
      <c r="AD1665" s="21" t="s">
        <v>2342</v>
      </c>
      <c r="AE1665" s="21" t="s">
        <v>2015</v>
      </c>
      <c r="AF1665" s="21" t="s">
        <v>2015</v>
      </c>
      <c r="AG1665" s="21" t="s">
        <v>2015</v>
      </c>
      <c r="AH1665" s="21" t="s">
        <v>2015</v>
      </c>
      <c r="AI1665" s="21" t="s">
        <v>2015</v>
      </c>
      <c r="AJ1665" s="21" t="s">
        <v>2015</v>
      </c>
      <c r="AK1665" s="21" t="s">
        <v>2015</v>
      </c>
      <c r="AL1665" s="21" t="s">
        <v>4810</v>
      </c>
    </row>
    <row r="1666" spans="1:38" ht="15" customHeight="1">
      <c r="A1666" s="21">
        <v>159900</v>
      </c>
      <c r="B1666" s="21">
        <v>664307</v>
      </c>
      <c r="C1666" s="21" t="s">
        <v>266</v>
      </c>
      <c r="D1666" s="21" t="s">
        <v>2254</v>
      </c>
      <c r="E1666" s="21" t="s">
        <v>8</v>
      </c>
      <c r="F1666" s="21" t="s">
        <v>4865</v>
      </c>
      <c r="G1666" s="21" t="s">
        <v>2340</v>
      </c>
      <c r="H1666" s="21" t="s">
        <v>2341</v>
      </c>
      <c r="I1666" s="21" t="s">
        <v>2015</v>
      </c>
      <c r="J1666" s="21" t="s">
        <v>2342</v>
      </c>
      <c r="K1666" s="21" t="s">
        <v>1703</v>
      </c>
      <c r="L1666" s="21" t="s">
        <v>4198</v>
      </c>
      <c r="M1666" s="21"/>
      <c r="N1666" s="21" t="s">
        <v>8</v>
      </c>
      <c r="O1666" s="21" t="s">
        <v>2345</v>
      </c>
      <c r="P1666" s="21" t="s">
        <v>3511</v>
      </c>
      <c r="Q1666" s="21">
        <v>464</v>
      </c>
      <c r="R1666" s="21">
        <v>0</v>
      </c>
      <c r="S1666" s="21">
        <v>247</v>
      </c>
      <c r="T1666" s="21">
        <v>711</v>
      </c>
      <c r="U1666" s="21">
        <v>0.65259999999999996</v>
      </c>
      <c r="V1666" s="21">
        <v>0</v>
      </c>
      <c r="W1666" s="21">
        <v>0.65259999999999996</v>
      </c>
      <c r="X1666" s="21" t="s">
        <v>2015</v>
      </c>
      <c r="Y1666" s="21" t="s">
        <v>2015</v>
      </c>
      <c r="Z1666" s="21" t="s">
        <v>2015</v>
      </c>
      <c r="AA1666" s="21" t="s">
        <v>2015</v>
      </c>
      <c r="AB1666" s="21" t="s">
        <v>2015</v>
      </c>
      <c r="AC1666" s="21" t="s">
        <v>2015</v>
      </c>
      <c r="AD1666" s="21" t="s">
        <v>2015</v>
      </c>
      <c r="AE1666" s="21" t="s">
        <v>2015</v>
      </c>
      <c r="AF1666" s="21" t="s">
        <v>2342</v>
      </c>
      <c r="AG1666" s="21" t="s">
        <v>2342</v>
      </c>
      <c r="AH1666" s="21" t="s">
        <v>2015</v>
      </c>
      <c r="AI1666" s="21" t="s">
        <v>2015</v>
      </c>
      <c r="AJ1666" s="21" t="s">
        <v>2015</v>
      </c>
      <c r="AK1666" s="21" t="s">
        <v>2015</v>
      </c>
      <c r="AL1666" s="21" t="s">
        <v>4802</v>
      </c>
    </row>
    <row r="1667" spans="1:38" ht="15" customHeight="1">
      <c r="A1667" s="21">
        <v>159951</v>
      </c>
      <c r="B1667" s="21">
        <v>664317</v>
      </c>
      <c r="C1667" s="21" t="s">
        <v>176</v>
      </c>
      <c r="D1667" s="21" t="s">
        <v>2164</v>
      </c>
      <c r="E1667" s="21" t="s">
        <v>24</v>
      </c>
      <c r="F1667" s="21" t="s">
        <v>4873</v>
      </c>
      <c r="G1667" s="21" t="s">
        <v>2340</v>
      </c>
      <c r="H1667" s="21" t="s">
        <v>2341</v>
      </c>
      <c r="I1667" s="21" t="s">
        <v>2015</v>
      </c>
      <c r="J1667" s="21" t="s">
        <v>2342</v>
      </c>
      <c r="K1667" s="21" t="s">
        <v>1163</v>
      </c>
      <c r="L1667" s="21" t="s">
        <v>3523</v>
      </c>
      <c r="M1667" s="21"/>
      <c r="N1667" s="21" t="s">
        <v>3516</v>
      </c>
      <c r="O1667" s="21" t="s">
        <v>2345</v>
      </c>
      <c r="P1667" s="21" t="s">
        <v>3517</v>
      </c>
      <c r="Q1667" s="21">
        <v>330</v>
      </c>
      <c r="R1667" s="21">
        <v>0</v>
      </c>
      <c r="S1667" s="21">
        <v>22</v>
      </c>
      <c r="T1667" s="21">
        <v>352</v>
      </c>
      <c r="U1667" s="21">
        <v>0.9375</v>
      </c>
      <c r="V1667" s="21">
        <v>0</v>
      </c>
      <c r="W1667" s="21">
        <v>0.9375</v>
      </c>
      <c r="X1667" s="21" t="s">
        <v>2015</v>
      </c>
      <c r="Y1667" s="21" t="s">
        <v>2342</v>
      </c>
      <c r="Z1667" s="21" t="s">
        <v>2342</v>
      </c>
      <c r="AA1667" s="21" t="s">
        <v>2342</v>
      </c>
      <c r="AB1667" s="21" t="s">
        <v>2342</v>
      </c>
      <c r="AC1667" s="21" t="s">
        <v>2342</v>
      </c>
      <c r="AD1667" s="21" t="s">
        <v>2342</v>
      </c>
      <c r="AE1667" s="21" t="s">
        <v>2015</v>
      </c>
      <c r="AF1667" s="21" t="s">
        <v>2015</v>
      </c>
      <c r="AG1667" s="21" t="s">
        <v>2015</v>
      </c>
      <c r="AH1667" s="21" t="s">
        <v>2015</v>
      </c>
      <c r="AI1667" s="21" t="s">
        <v>2015</v>
      </c>
      <c r="AJ1667" s="21" t="s">
        <v>2015</v>
      </c>
      <c r="AK1667" s="21" t="s">
        <v>2015</v>
      </c>
      <c r="AL1667" s="21" t="s">
        <v>4802</v>
      </c>
    </row>
    <row r="1668" spans="1:38" ht="15" customHeight="1">
      <c r="A1668" s="21">
        <v>159991</v>
      </c>
      <c r="B1668" s="21">
        <v>664318</v>
      </c>
      <c r="C1668" s="21" t="s">
        <v>291</v>
      </c>
      <c r="D1668" s="21" t="s">
        <v>2280</v>
      </c>
      <c r="E1668" s="21" t="s">
        <v>12</v>
      </c>
      <c r="F1668" s="21" t="s">
        <v>4874</v>
      </c>
      <c r="G1668" s="21" t="s">
        <v>2340</v>
      </c>
      <c r="H1668" s="21" t="s">
        <v>2341</v>
      </c>
      <c r="I1668" s="21" t="s">
        <v>2015</v>
      </c>
      <c r="J1668" s="21" t="s">
        <v>2342</v>
      </c>
      <c r="K1668" s="21" t="s">
        <v>1869</v>
      </c>
      <c r="L1668" s="21" t="s">
        <v>4458</v>
      </c>
      <c r="M1668" s="21"/>
      <c r="N1668" s="21" t="s">
        <v>4457</v>
      </c>
      <c r="O1668" s="21" t="s">
        <v>2345</v>
      </c>
      <c r="P1668" s="21" t="s">
        <v>4386</v>
      </c>
      <c r="Q1668" s="21">
        <v>156</v>
      </c>
      <c r="R1668" s="21">
        <v>34</v>
      </c>
      <c r="S1668" s="21">
        <v>317</v>
      </c>
      <c r="T1668" s="21">
        <v>507</v>
      </c>
      <c r="U1668" s="21">
        <v>0.30769999999999997</v>
      </c>
      <c r="V1668" s="21">
        <v>6.7100000000000007E-2</v>
      </c>
      <c r="W1668" s="21">
        <v>0.37480000000000002</v>
      </c>
      <c r="X1668" s="21" t="s">
        <v>2015</v>
      </c>
      <c r="Y1668" s="21" t="s">
        <v>2342</v>
      </c>
      <c r="Z1668" s="21" t="s">
        <v>2342</v>
      </c>
      <c r="AA1668" s="21" t="s">
        <v>2342</v>
      </c>
      <c r="AB1668" s="21" t="s">
        <v>2342</v>
      </c>
      <c r="AC1668" s="21" t="s">
        <v>2342</v>
      </c>
      <c r="AD1668" s="21" t="s">
        <v>2015</v>
      </c>
      <c r="AE1668" s="21" t="s">
        <v>2015</v>
      </c>
      <c r="AF1668" s="21" t="s">
        <v>2015</v>
      </c>
      <c r="AG1668" s="21" t="s">
        <v>2015</v>
      </c>
      <c r="AH1668" s="21" t="s">
        <v>2015</v>
      </c>
      <c r="AI1668" s="21" t="s">
        <v>2015</v>
      </c>
      <c r="AJ1668" s="21" t="s">
        <v>2015</v>
      </c>
      <c r="AK1668" s="21" t="s">
        <v>2015</v>
      </c>
      <c r="AL1668" s="21" t="s">
        <v>4803</v>
      </c>
    </row>
    <row r="1669" spans="1:38" ht="15" customHeight="1">
      <c r="A1669" s="21">
        <v>159897</v>
      </c>
      <c r="B1669" s="21">
        <v>664322</v>
      </c>
      <c r="C1669" s="21" t="s">
        <v>141</v>
      </c>
      <c r="D1669" s="21" t="s">
        <v>2129</v>
      </c>
      <c r="E1669" s="21" t="s">
        <v>11</v>
      </c>
      <c r="F1669" s="21" t="s">
        <v>4873</v>
      </c>
      <c r="G1669" s="21" t="s">
        <v>2340</v>
      </c>
      <c r="H1669" s="21" t="s">
        <v>2341</v>
      </c>
      <c r="I1669" s="21" t="s">
        <v>2015</v>
      </c>
      <c r="J1669" s="21" t="s">
        <v>2342</v>
      </c>
      <c r="K1669" s="21" t="s">
        <v>1000</v>
      </c>
      <c r="L1669" s="21" t="s">
        <v>3318</v>
      </c>
      <c r="M1669" s="21"/>
      <c r="N1669" s="21" t="s">
        <v>3316</v>
      </c>
      <c r="O1669" s="21" t="s">
        <v>2345</v>
      </c>
      <c r="P1669" s="21" t="s">
        <v>3317</v>
      </c>
      <c r="Q1669" s="21">
        <v>624</v>
      </c>
      <c r="R1669" s="21">
        <v>0</v>
      </c>
      <c r="S1669" s="21">
        <v>37</v>
      </c>
      <c r="T1669" s="21">
        <v>661</v>
      </c>
      <c r="U1669" s="21">
        <v>0.94399999999999995</v>
      </c>
      <c r="V1669" s="21">
        <v>0</v>
      </c>
      <c r="W1669" s="21">
        <v>0.94399999999999995</v>
      </c>
      <c r="X1669" s="21" t="s">
        <v>2342</v>
      </c>
      <c r="Y1669" s="21" t="s">
        <v>2342</v>
      </c>
      <c r="Z1669" s="21" t="s">
        <v>2342</v>
      </c>
      <c r="AA1669" s="21" t="s">
        <v>2342</v>
      </c>
      <c r="AB1669" s="21" t="s">
        <v>2342</v>
      </c>
      <c r="AC1669" s="21" t="s">
        <v>2342</v>
      </c>
      <c r="AD1669" s="21" t="s">
        <v>2342</v>
      </c>
      <c r="AE1669" s="21" t="s">
        <v>2015</v>
      </c>
      <c r="AF1669" s="21" t="s">
        <v>2015</v>
      </c>
      <c r="AG1669" s="21" t="s">
        <v>2015</v>
      </c>
      <c r="AH1669" s="21" t="s">
        <v>2015</v>
      </c>
      <c r="AI1669" s="21" t="s">
        <v>2015</v>
      </c>
      <c r="AJ1669" s="21" t="s">
        <v>2015</v>
      </c>
      <c r="AK1669" s="21" t="s">
        <v>2015</v>
      </c>
      <c r="AL1669" s="21" t="s">
        <v>4802</v>
      </c>
    </row>
    <row r="1670" spans="1:38" ht="15" customHeight="1">
      <c r="A1670" s="21">
        <v>159314</v>
      </c>
      <c r="B1670" s="21">
        <v>664331</v>
      </c>
      <c r="C1670" s="21" t="s">
        <v>119</v>
      </c>
      <c r="D1670" s="21" t="s">
        <v>2106</v>
      </c>
      <c r="E1670" s="21" t="s">
        <v>13</v>
      </c>
      <c r="F1670" s="21" t="s">
        <v>4873</v>
      </c>
      <c r="G1670" s="21" t="s">
        <v>2340</v>
      </c>
      <c r="H1670" s="21" t="s">
        <v>2341</v>
      </c>
      <c r="I1670" s="21" t="s">
        <v>2015</v>
      </c>
      <c r="J1670" s="21" t="s">
        <v>2342</v>
      </c>
      <c r="K1670" s="21" t="s">
        <v>852</v>
      </c>
      <c r="L1670" s="21" t="s">
        <v>5040</v>
      </c>
      <c r="M1670" s="21"/>
      <c r="N1670" s="21" t="s">
        <v>3090</v>
      </c>
      <c r="O1670" s="21" t="s">
        <v>2345</v>
      </c>
      <c r="P1670" s="21" t="s">
        <v>3091</v>
      </c>
      <c r="Q1670" s="21">
        <v>387</v>
      </c>
      <c r="R1670" s="21">
        <v>0</v>
      </c>
      <c r="S1670" s="21">
        <v>0</v>
      </c>
      <c r="T1670" s="21">
        <v>387</v>
      </c>
      <c r="U1670" s="21">
        <v>1</v>
      </c>
      <c r="V1670" s="21">
        <v>0</v>
      </c>
      <c r="W1670" s="21">
        <v>1</v>
      </c>
      <c r="X1670" s="21" t="s">
        <v>2015</v>
      </c>
      <c r="Y1670" s="21" t="s">
        <v>2015</v>
      </c>
      <c r="Z1670" s="21" t="s">
        <v>2015</v>
      </c>
      <c r="AA1670" s="21" t="s">
        <v>2015</v>
      </c>
      <c r="AB1670" s="21" t="s">
        <v>2015</v>
      </c>
      <c r="AC1670" s="21" t="s">
        <v>2015</v>
      </c>
      <c r="AD1670" s="21" t="s">
        <v>2015</v>
      </c>
      <c r="AE1670" s="21" t="s">
        <v>2015</v>
      </c>
      <c r="AF1670" s="21" t="s">
        <v>2342</v>
      </c>
      <c r="AG1670" s="21" t="s">
        <v>2342</v>
      </c>
      <c r="AH1670" s="21" t="s">
        <v>2342</v>
      </c>
      <c r="AI1670" s="21" t="s">
        <v>2342</v>
      </c>
      <c r="AJ1670" s="21" t="s">
        <v>2342</v>
      </c>
      <c r="AK1670" s="21" t="s">
        <v>2342</v>
      </c>
      <c r="AL1670" s="21" t="s">
        <v>4802</v>
      </c>
    </row>
    <row r="1671" spans="1:38" ht="15" customHeight="1">
      <c r="A1671" s="21">
        <v>159919</v>
      </c>
      <c r="B1671" s="21">
        <v>664334</v>
      </c>
      <c r="C1671" s="21" t="s">
        <v>299</v>
      </c>
      <c r="D1671" s="21" t="s">
        <v>2288</v>
      </c>
      <c r="E1671" s="21" t="s">
        <v>30</v>
      </c>
      <c r="F1671" s="21" t="s">
        <v>4873</v>
      </c>
      <c r="G1671" s="21" t="s">
        <v>2340</v>
      </c>
      <c r="H1671" s="21" t="s">
        <v>2341</v>
      </c>
      <c r="I1671" s="21" t="s">
        <v>2015</v>
      </c>
      <c r="J1671" s="21" t="s">
        <v>2342</v>
      </c>
      <c r="K1671" s="21" t="s">
        <v>1922</v>
      </c>
      <c r="L1671" s="21" t="s">
        <v>5345</v>
      </c>
      <c r="M1671" s="21" t="s">
        <v>5340</v>
      </c>
      <c r="N1671" s="21" t="s">
        <v>4523</v>
      </c>
      <c r="O1671" s="21" t="s">
        <v>2345</v>
      </c>
      <c r="P1671" s="21" t="s">
        <v>4524</v>
      </c>
      <c r="Q1671" s="21">
        <v>883</v>
      </c>
      <c r="R1671" s="21">
        <v>0</v>
      </c>
      <c r="S1671" s="21">
        <v>0</v>
      </c>
      <c r="T1671" s="21">
        <v>883</v>
      </c>
      <c r="U1671" s="21">
        <v>1</v>
      </c>
      <c r="V1671" s="21">
        <v>0</v>
      </c>
      <c r="W1671" s="21">
        <v>1</v>
      </c>
      <c r="X1671" s="21" t="s">
        <v>2015</v>
      </c>
      <c r="Y1671" s="21" t="s">
        <v>2015</v>
      </c>
      <c r="Z1671" s="21" t="s">
        <v>2015</v>
      </c>
      <c r="AA1671" s="21" t="s">
        <v>2015</v>
      </c>
      <c r="AB1671" s="21" t="s">
        <v>2015</v>
      </c>
      <c r="AC1671" s="21" t="s">
        <v>2015</v>
      </c>
      <c r="AD1671" s="21" t="s">
        <v>2015</v>
      </c>
      <c r="AE1671" s="21" t="s">
        <v>2015</v>
      </c>
      <c r="AF1671" s="21" t="s">
        <v>2015</v>
      </c>
      <c r="AG1671" s="21" t="s">
        <v>2015</v>
      </c>
      <c r="AH1671" s="21" t="s">
        <v>2342</v>
      </c>
      <c r="AI1671" s="21" t="s">
        <v>2342</v>
      </c>
      <c r="AJ1671" s="21" t="s">
        <v>2342</v>
      </c>
      <c r="AK1671" s="21" t="s">
        <v>2342</v>
      </c>
      <c r="AL1671" s="21" t="s">
        <v>4802</v>
      </c>
    </row>
    <row r="1672" spans="1:38" ht="15" customHeight="1">
      <c r="A1672" s="21">
        <v>159891</v>
      </c>
      <c r="B1672" s="21">
        <v>664337</v>
      </c>
      <c r="C1672" s="21" t="s">
        <v>138</v>
      </c>
      <c r="D1672" s="21" t="s">
        <v>2126</v>
      </c>
      <c r="E1672" s="21" t="s">
        <v>11</v>
      </c>
      <c r="F1672" s="21" t="s">
        <v>4873</v>
      </c>
      <c r="G1672" s="21" t="s">
        <v>2340</v>
      </c>
      <c r="H1672" s="21" t="s">
        <v>2341</v>
      </c>
      <c r="I1672" s="21" t="s">
        <v>2015</v>
      </c>
      <c r="J1672" s="21" t="s">
        <v>2342</v>
      </c>
      <c r="K1672" s="21" t="s">
        <v>730</v>
      </c>
      <c r="L1672" s="21" t="s">
        <v>3252</v>
      </c>
      <c r="M1672" s="21"/>
      <c r="N1672" s="21" t="s">
        <v>3253</v>
      </c>
      <c r="O1672" s="21" t="s">
        <v>2345</v>
      </c>
      <c r="P1672" s="21" t="s">
        <v>2489</v>
      </c>
      <c r="Q1672" s="21">
        <v>488</v>
      </c>
      <c r="R1672" s="21">
        <v>0</v>
      </c>
      <c r="S1672" s="21">
        <v>0</v>
      </c>
      <c r="T1672" s="21">
        <v>488</v>
      </c>
      <c r="U1672" s="21">
        <v>1</v>
      </c>
      <c r="V1672" s="21">
        <v>0</v>
      </c>
      <c r="W1672" s="21">
        <v>1</v>
      </c>
      <c r="X1672" s="21" t="s">
        <v>2015</v>
      </c>
      <c r="Y1672" s="21" t="s">
        <v>2342</v>
      </c>
      <c r="Z1672" s="21" t="s">
        <v>2342</v>
      </c>
      <c r="AA1672" s="21" t="s">
        <v>2342</v>
      </c>
      <c r="AB1672" s="21" t="s">
        <v>2342</v>
      </c>
      <c r="AC1672" s="21" t="s">
        <v>2342</v>
      </c>
      <c r="AD1672" s="21" t="s">
        <v>2342</v>
      </c>
      <c r="AE1672" s="21" t="s">
        <v>2015</v>
      </c>
      <c r="AF1672" s="21" t="s">
        <v>2015</v>
      </c>
      <c r="AG1672" s="21" t="s">
        <v>2015</v>
      </c>
      <c r="AH1672" s="21" t="s">
        <v>2015</v>
      </c>
      <c r="AI1672" s="21" t="s">
        <v>2015</v>
      </c>
      <c r="AJ1672" s="21" t="s">
        <v>2015</v>
      </c>
      <c r="AK1672" s="21" t="s">
        <v>2015</v>
      </c>
      <c r="AL1672" s="21" t="s">
        <v>4802</v>
      </c>
    </row>
    <row r="1673" spans="1:38" ht="15" customHeight="1">
      <c r="A1673" s="21">
        <v>159907</v>
      </c>
      <c r="B1673" s="21">
        <v>664339</v>
      </c>
      <c r="C1673" s="21" t="s">
        <v>108</v>
      </c>
      <c r="D1673" s="21" t="s">
        <v>2095</v>
      </c>
      <c r="E1673" s="21" t="s">
        <v>10</v>
      </c>
      <c r="F1673" s="21" t="s">
        <v>4864</v>
      </c>
      <c r="G1673" s="21" t="s">
        <v>2340</v>
      </c>
      <c r="H1673" s="21" t="s">
        <v>2341</v>
      </c>
      <c r="I1673" s="21" t="s">
        <v>2015</v>
      </c>
      <c r="J1673" s="21" t="s">
        <v>2342</v>
      </c>
      <c r="K1673" s="21" t="s">
        <v>748</v>
      </c>
      <c r="L1673" s="21" t="s">
        <v>2960</v>
      </c>
      <c r="M1673" s="21"/>
      <c r="N1673" s="21" t="s">
        <v>2421</v>
      </c>
      <c r="O1673" s="21" t="s">
        <v>2345</v>
      </c>
      <c r="P1673" s="21" t="s">
        <v>2422</v>
      </c>
      <c r="Q1673" s="21">
        <v>741</v>
      </c>
      <c r="R1673" s="21">
        <v>0</v>
      </c>
      <c r="S1673" s="21">
        <v>116</v>
      </c>
      <c r="T1673" s="21">
        <v>857</v>
      </c>
      <c r="U1673" s="21">
        <v>0.86460000000000004</v>
      </c>
      <c r="V1673" s="21">
        <v>0</v>
      </c>
      <c r="W1673" s="21">
        <v>0.86460000000000004</v>
      </c>
      <c r="X1673" s="21" t="s">
        <v>2015</v>
      </c>
      <c r="Y1673" s="21" t="s">
        <v>2015</v>
      </c>
      <c r="Z1673" s="21" t="s">
        <v>2015</v>
      </c>
      <c r="AA1673" s="21" t="s">
        <v>2015</v>
      </c>
      <c r="AB1673" s="21" t="s">
        <v>2015</v>
      </c>
      <c r="AC1673" s="21" t="s">
        <v>2015</v>
      </c>
      <c r="AD1673" s="21" t="s">
        <v>2015</v>
      </c>
      <c r="AE1673" s="21" t="s">
        <v>2342</v>
      </c>
      <c r="AF1673" s="21" t="s">
        <v>2342</v>
      </c>
      <c r="AG1673" s="21" t="s">
        <v>2342</v>
      </c>
      <c r="AH1673" s="21" t="s">
        <v>2015</v>
      </c>
      <c r="AI1673" s="21" t="s">
        <v>2015</v>
      </c>
      <c r="AJ1673" s="21" t="s">
        <v>2015</v>
      </c>
      <c r="AK1673" s="21" t="s">
        <v>2015</v>
      </c>
      <c r="AL1673" s="21" t="s">
        <v>4802</v>
      </c>
    </row>
    <row r="1674" spans="1:38" ht="15" customHeight="1">
      <c r="A1674" s="21">
        <v>159906</v>
      </c>
      <c r="B1674" s="21">
        <v>664341</v>
      </c>
      <c r="C1674" s="21" t="s">
        <v>301</v>
      </c>
      <c r="D1674" s="21" t="s">
        <v>2290</v>
      </c>
      <c r="E1674" s="21" t="s">
        <v>10</v>
      </c>
      <c r="F1674" s="21" t="s">
        <v>4864</v>
      </c>
      <c r="G1674" s="21" t="s">
        <v>2340</v>
      </c>
      <c r="H1674" s="21" t="s">
        <v>2341</v>
      </c>
      <c r="I1674" s="21" t="s">
        <v>2015</v>
      </c>
      <c r="J1674" s="21" t="s">
        <v>2342</v>
      </c>
      <c r="K1674" s="21" t="s">
        <v>1931</v>
      </c>
      <c r="L1674" s="21" t="s">
        <v>4542</v>
      </c>
      <c r="M1674" s="21"/>
      <c r="N1674" s="21" t="s">
        <v>3541</v>
      </c>
      <c r="O1674" s="21" t="s">
        <v>2345</v>
      </c>
      <c r="P1674" s="21" t="s">
        <v>3542</v>
      </c>
      <c r="Q1674" s="21">
        <v>91</v>
      </c>
      <c r="R1674" s="21">
        <v>24</v>
      </c>
      <c r="S1674" s="21">
        <v>151</v>
      </c>
      <c r="T1674" s="21">
        <v>266</v>
      </c>
      <c r="U1674" s="21">
        <v>0.34210000000000002</v>
      </c>
      <c r="V1674" s="21">
        <v>9.0200000000000002E-2</v>
      </c>
      <c r="W1674" s="21">
        <v>0.43230000000000002</v>
      </c>
      <c r="X1674" s="21" t="s">
        <v>2015</v>
      </c>
      <c r="Y1674" s="21" t="s">
        <v>2342</v>
      </c>
      <c r="Z1674" s="21" t="s">
        <v>2342</v>
      </c>
      <c r="AA1674" s="21" t="s">
        <v>2342</v>
      </c>
      <c r="AB1674" s="21" t="s">
        <v>2342</v>
      </c>
      <c r="AC1674" s="21" t="s">
        <v>2342</v>
      </c>
      <c r="AD1674" s="21" t="s">
        <v>2342</v>
      </c>
      <c r="AE1674" s="21" t="s">
        <v>2015</v>
      </c>
      <c r="AF1674" s="21" t="s">
        <v>2015</v>
      </c>
      <c r="AG1674" s="21" t="s">
        <v>2015</v>
      </c>
      <c r="AH1674" s="21" t="s">
        <v>2015</v>
      </c>
      <c r="AI1674" s="21" t="s">
        <v>2015</v>
      </c>
      <c r="AJ1674" s="21" t="s">
        <v>2015</v>
      </c>
      <c r="AK1674" s="21" t="s">
        <v>2015</v>
      </c>
      <c r="AL1674" s="21" t="s">
        <v>4803</v>
      </c>
    </row>
    <row r="1675" spans="1:38" ht="15" customHeight="1">
      <c r="A1675" s="21">
        <v>159401</v>
      </c>
      <c r="B1675" s="21">
        <v>664349</v>
      </c>
      <c r="C1675" s="21" t="s">
        <v>242</v>
      </c>
      <c r="D1675" s="21" t="s">
        <v>2230</v>
      </c>
      <c r="E1675" s="21" t="s">
        <v>8</v>
      </c>
      <c r="F1675" s="21" t="s">
        <v>4865</v>
      </c>
      <c r="G1675" s="21" t="s">
        <v>2340</v>
      </c>
      <c r="H1675" s="21" t="s">
        <v>2341</v>
      </c>
      <c r="I1675" s="21" t="s">
        <v>2015</v>
      </c>
      <c r="J1675" s="21" t="s">
        <v>2342</v>
      </c>
      <c r="K1675" s="21" t="s">
        <v>1492</v>
      </c>
      <c r="L1675" s="21" t="s">
        <v>5535</v>
      </c>
      <c r="M1675" s="21"/>
      <c r="N1675" s="21" t="s">
        <v>3955</v>
      </c>
      <c r="O1675" s="21" t="s">
        <v>2345</v>
      </c>
      <c r="P1675" s="21" t="s">
        <v>3956</v>
      </c>
      <c r="Q1675" s="21">
        <v>253</v>
      </c>
      <c r="R1675" s="21">
        <v>0</v>
      </c>
      <c r="S1675" s="21">
        <v>34</v>
      </c>
      <c r="T1675" s="21">
        <v>287</v>
      </c>
      <c r="U1675" s="21">
        <v>0.88149999999999995</v>
      </c>
      <c r="V1675" s="21">
        <v>0</v>
      </c>
      <c r="W1675" s="21">
        <v>0.88149999999999995</v>
      </c>
      <c r="X1675" s="21" t="s">
        <v>2342</v>
      </c>
      <c r="Y1675" s="21" t="s">
        <v>2342</v>
      </c>
      <c r="Z1675" s="21" t="s">
        <v>2342</v>
      </c>
      <c r="AA1675" s="21" t="s">
        <v>2342</v>
      </c>
      <c r="AB1675" s="21" t="s">
        <v>2342</v>
      </c>
      <c r="AC1675" s="21" t="s">
        <v>2342</v>
      </c>
      <c r="AD1675" s="21" t="s">
        <v>2015</v>
      </c>
      <c r="AE1675" s="21" t="s">
        <v>2015</v>
      </c>
      <c r="AF1675" s="21" t="s">
        <v>2015</v>
      </c>
      <c r="AG1675" s="21" t="s">
        <v>2015</v>
      </c>
      <c r="AH1675" s="21" t="s">
        <v>2015</v>
      </c>
      <c r="AI1675" s="21" t="s">
        <v>2015</v>
      </c>
      <c r="AJ1675" s="21" t="s">
        <v>2015</v>
      </c>
      <c r="AK1675" s="21" t="s">
        <v>2015</v>
      </c>
      <c r="AL1675" s="21" t="s">
        <v>4802</v>
      </c>
    </row>
    <row r="1676" spans="1:38" ht="15" customHeight="1">
      <c r="A1676" s="21">
        <v>159888</v>
      </c>
      <c r="B1676" s="21">
        <v>664360</v>
      </c>
      <c r="C1676" s="21" t="s">
        <v>277</v>
      </c>
      <c r="D1676" s="21" t="s">
        <v>2266</v>
      </c>
      <c r="E1676" s="21" t="s">
        <v>12</v>
      </c>
      <c r="F1676" s="21" t="s">
        <v>4863</v>
      </c>
      <c r="G1676" s="21" t="s">
        <v>2340</v>
      </c>
      <c r="H1676" s="21" t="s">
        <v>2341</v>
      </c>
      <c r="I1676" s="21" t="s">
        <v>2015</v>
      </c>
      <c r="J1676" s="21" t="s">
        <v>2342</v>
      </c>
      <c r="K1676" s="21" t="s">
        <v>818</v>
      </c>
      <c r="L1676" s="21" t="s">
        <v>5574</v>
      </c>
      <c r="M1676" s="21"/>
      <c r="N1676" s="21" t="s">
        <v>4338</v>
      </c>
      <c r="O1676" s="21" t="s">
        <v>2345</v>
      </c>
      <c r="P1676" s="21" t="s">
        <v>3808</v>
      </c>
      <c r="Q1676" s="21">
        <v>258</v>
      </c>
      <c r="R1676" s="21">
        <v>0</v>
      </c>
      <c r="S1676" s="21">
        <v>75</v>
      </c>
      <c r="T1676" s="21">
        <v>333</v>
      </c>
      <c r="U1676" s="21">
        <v>0.77480000000000004</v>
      </c>
      <c r="V1676" s="21">
        <v>0</v>
      </c>
      <c r="W1676" s="21">
        <v>0.77480000000000004</v>
      </c>
      <c r="X1676" s="21" t="s">
        <v>2015</v>
      </c>
      <c r="Y1676" s="21" t="s">
        <v>2342</v>
      </c>
      <c r="Z1676" s="21" t="s">
        <v>2342</v>
      </c>
      <c r="AA1676" s="21" t="s">
        <v>2342</v>
      </c>
      <c r="AB1676" s="21" t="s">
        <v>2342</v>
      </c>
      <c r="AC1676" s="21" t="s">
        <v>2342</v>
      </c>
      <c r="AD1676" s="21" t="s">
        <v>2342</v>
      </c>
      <c r="AE1676" s="21" t="s">
        <v>2015</v>
      </c>
      <c r="AF1676" s="21" t="s">
        <v>2015</v>
      </c>
      <c r="AG1676" s="21" t="s">
        <v>2015</v>
      </c>
      <c r="AH1676" s="21" t="s">
        <v>2015</v>
      </c>
      <c r="AI1676" s="21" t="s">
        <v>2015</v>
      </c>
      <c r="AJ1676" s="21" t="s">
        <v>2015</v>
      </c>
      <c r="AK1676" s="21" t="s">
        <v>2015</v>
      </c>
      <c r="AL1676" s="21" t="s">
        <v>4802</v>
      </c>
    </row>
    <row r="1677" spans="1:38" ht="15" customHeight="1">
      <c r="A1677" s="21">
        <v>159888</v>
      </c>
      <c r="B1677" s="21">
        <v>664361</v>
      </c>
      <c r="C1677" s="21" t="s">
        <v>277</v>
      </c>
      <c r="D1677" s="21" t="s">
        <v>2266</v>
      </c>
      <c r="E1677" s="21" t="s">
        <v>12</v>
      </c>
      <c r="F1677" s="21" t="s">
        <v>4863</v>
      </c>
      <c r="G1677" s="21" t="s">
        <v>2340</v>
      </c>
      <c r="H1677" s="21" t="s">
        <v>2341</v>
      </c>
      <c r="I1677" s="21" t="s">
        <v>2015</v>
      </c>
      <c r="J1677" s="21" t="s">
        <v>2342</v>
      </c>
      <c r="K1677" s="21" t="s">
        <v>1808</v>
      </c>
      <c r="L1677" s="21" t="s">
        <v>4374</v>
      </c>
      <c r="M1677" s="21"/>
      <c r="N1677" s="21" t="s">
        <v>2501</v>
      </c>
      <c r="O1677" s="21" t="s">
        <v>2345</v>
      </c>
      <c r="P1677" s="21" t="s">
        <v>4368</v>
      </c>
      <c r="Q1677" s="21">
        <v>120</v>
      </c>
      <c r="R1677" s="21">
        <v>0</v>
      </c>
      <c r="S1677" s="21">
        <v>211</v>
      </c>
      <c r="T1677" s="21">
        <v>331</v>
      </c>
      <c r="U1677" s="21">
        <v>0.36249999999999999</v>
      </c>
      <c r="V1677" s="21">
        <v>0</v>
      </c>
      <c r="W1677" s="21">
        <v>0.36249999999999999</v>
      </c>
      <c r="X1677" s="21" t="s">
        <v>2342</v>
      </c>
      <c r="Y1677" s="21" t="s">
        <v>2342</v>
      </c>
      <c r="Z1677" s="21" t="s">
        <v>2342</v>
      </c>
      <c r="AA1677" s="21" t="s">
        <v>2342</v>
      </c>
      <c r="AB1677" s="21" t="s">
        <v>2342</v>
      </c>
      <c r="AC1677" s="21" t="s">
        <v>2342</v>
      </c>
      <c r="AD1677" s="21" t="s">
        <v>2342</v>
      </c>
      <c r="AE1677" s="21" t="s">
        <v>2015</v>
      </c>
      <c r="AF1677" s="21" t="s">
        <v>2015</v>
      </c>
      <c r="AG1677" s="21" t="s">
        <v>2015</v>
      </c>
      <c r="AH1677" s="21" t="s">
        <v>2015</v>
      </c>
      <c r="AI1677" s="21" t="s">
        <v>2015</v>
      </c>
      <c r="AJ1677" s="21" t="s">
        <v>2015</v>
      </c>
      <c r="AK1677" s="21" t="s">
        <v>2015</v>
      </c>
      <c r="AL1677" s="21" t="s">
        <v>4802</v>
      </c>
    </row>
    <row r="1678" spans="1:38" ht="15" customHeight="1">
      <c r="A1678" s="21">
        <v>159888</v>
      </c>
      <c r="B1678" s="21">
        <v>664362</v>
      </c>
      <c r="C1678" s="21" t="s">
        <v>277</v>
      </c>
      <c r="D1678" s="21" t="s">
        <v>2266</v>
      </c>
      <c r="E1678" s="21" t="s">
        <v>12</v>
      </c>
      <c r="F1678" s="21" t="s">
        <v>4863</v>
      </c>
      <c r="G1678" s="21" t="s">
        <v>2340</v>
      </c>
      <c r="H1678" s="21" t="s">
        <v>2341</v>
      </c>
      <c r="I1678" s="21" t="s">
        <v>2015</v>
      </c>
      <c r="J1678" s="21" t="s">
        <v>2342</v>
      </c>
      <c r="K1678" s="21" t="s">
        <v>1794</v>
      </c>
      <c r="L1678" s="21" t="s">
        <v>4349</v>
      </c>
      <c r="M1678" s="21"/>
      <c r="N1678" s="21" t="s">
        <v>2501</v>
      </c>
      <c r="O1678" s="21" t="s">
        <v>2345</v>
      </c>
      <c r="P1678" s="21" t="s">
        <v>4249</v>
      </c>
      <c r="Q1678" s="21">
        <v>252</v>
      </c>
      <c r="R1678" s="21">
        <v>0</v>
      </c>
      <c r="S1678" s="21">
        <v>277</v>
      </c>
      <c r="T1678" s="21">
        <v>529</v>
      </c>
      <c r="U1678" s="21">
        <v>0.47639999999999999</v>
      </c>
      <c r="V1678" s="21">
        <v>0</v>
      </c>
      <c r="W1678" s="21">
        <v>0.47639999999999999</v>
      </c>
      <c r="X1678" s="21" t="s">
        <v>2015</v>
      </c>
      <c r="Y1678" s="21" t="s">
        <v>2342</v>
      </c>
      <c r="Z1678" s="21" t="s">
        <v>2342</v>
      </c>
      <c r="AA1678" s="21" t="s">
        <v>2342</v>
      </c>
      <c r="AB1678" s="21" t="s">
        <v>2342</v>
      </c>
      <c r="AC1678" s="21" t="s">
        <v>2342</v>
      </c>
      <c r="AD1678" s="21" t="s">
        <v>2342</v>
      </c>
      <c r="AE1678" s="21" t="s">
        <v>2342</v>
      </c>
      <c r="AF1678" s="21" t="s">
        <v>2342</v>
      </c>
      <c r="AG1678" s="21" t="s">
        <v>2342</v>
      </c>
      <c r="AH1678" s="21" t="s">
        <v>2015</v>
      </c>
      <c r="AI1678" s="21" t="s">
        <v>2015</v>
      </c>
      <c r="AJ1678" s="21" t="s">
        <v>2015</v>
      </c>
      <c r="AK1678" s="21" t="s">
        <v>2015</v>
      </c>
      <c r="AL1678" s="21" t="s">
        <v>4802</v>
      </c>
    </row>
    <row r="1679" spans="1:38" ht="15" customHeight="1">
      <c r="A1679" s="21">
        <v>159384</v>
      </c>
      <c r="B1679" s="21">
        <v>664365</v>
      </c>
      <c r="C1679" s="21" t="s">
        <v>103</v>
      </c>
      <c r="D1679" s="21" t="s">
        <v>2090</v>
      </c>
      <c r="E1679" s="21" t="s">
        <v>22</v>
      </c>
      <c r="F1679" s="21" t="s">
        <v>4865</v>
      </c>
      <c r="G1679" s="21" t="s">
        <v>2340</v>
      </c>
      <c r="H1679" s="21" t="s">
        <v>2341</v>
      </c>
      <c r="I1679" s="21" t="s">
        <v>2015</v>
      </c>
      <c r="J1679" s="21" t="s">
        <v>2342</v>
      </c>
      <c r="K1679" s="21" t="s">
        <v>706</v>
      </c>
      <c r="L1679" s="21" t="s">
        <v>2904</v>
      </c>
      <c r="M1679" s="21"/>
      <c r="N1679" s="21" t="s">
        <v>2905</v>
      </c>
      <c r="O1679" s="21" t="s">
        <v>2345</v>
      </c>
      <c r="P1679" s="21" t="s">
        <v>2906</v>
      </c>
      <c r="Q1679" s="21">
        <v>31</v>
      </c>
      <c r="R1679" s="21">
        <v>0</v>
      </c>
      <c r="S1679" s="21">
        <v>5</v>
      </c>
      <c r="T1679" s="21">
        <v>36</v>
      </c>
      <c r="U1679" s="21">
        <v>0.86109999999999998</v>
      </c>
      <c r="V1679" s="21">
        <v>0</v>
      </c>
      <c r="W1679" s="21">
        <v>0.86109999999999998</v>
      </c>
      <c r="X1679" s="21" t="s">
        <v>2342</v>
      </c>
      <c r="Y1679" s="21" t="s">
        <v>2342</v>
      </c>
      <c r="Z1679" s="21" t="s">
        <v>2342</v>
      </c>
      <c r="AA1679" s="21" t="s">
        <v>2342</v>
      </c>
      <c r="AB1679" s="21" t="s">
        <v>2342</v>
      </c>
      <c r="AC1679" s="21" t="s">
        <v>2342</v>
      </c>
      <c r="AD1679" s="21" t="s">
        <v>2342</v>
      </c>
      <c r="AE1679" s="21" t="s">
        <v>2015</v>
      </c>
      <c r="AF1679" s="21" t="s">
        <v>2015</v>
      </c>
      <c r="AG1679" s="21" t="s">
        <v>2015</v>
      </c>
      <c r="AH1679" s="21" t="s">
        <v>2015</v>
      </c>
      <c r="AI1679" s="21" t="s">
        <v>2015</v>
      </c>
      <c r="AJ1679" s="21" t="s">
        <v>2015</v>
      </c>
      <c r="AK1679" s="21" t="s">
        <v>2015</v>
      </c>
      <c r="AL1679" s="21" t="s">
        <v>4802</v>
      </c>
    </row>
    <row r="1680" spans="1:38" ht="15" customHeight="1">
      <c r="A1680" s="21">
        <v>159888</v>
      </c>
      <c r="B1680" s="21">
        <v>664378</v>
      </c>
      <c r="C1680" s="21" t="s">
        <v>277</v>
      </c>
      <c r="D1680" s="21" t="s">
        <v>2266</v>
      </c>
      <c r="E1680" s="21" t="s">
        <v>12</v>
      </c>
      <c r="F1680" s="21" t="s">
        <v>4863</v>
      </c>
      <c r="G1680" s="21" t="s">
        <v>2340</v>
      </c>
      <c r="H1680" s="21" t="s">
        <v>2341</v>
      </c>
      <c r="I1680" s="21" t="s">
        <v>2015</v>
      </c>
      <c r="J1680" s="21" t="s">
        <v>2342</v>
      </c>
      <c r="K1680" s="21" t="s">
        <v>1803</v>
      </c>
      <c r="L1680" s="21" t="s">
        <v>4367</v>
      </c>
      <c r="M1680" s="21"/>
      <c r="N1680" s="21" t="s">
        <v>4338</v>
      </c>
      <c r="O1680" s="21" t="s">
        <v>2345</v>
      </c>
      <c r="P1680" s="21" t="s">
        <v>4368</v>
      </c>
      <c r="Q1680" s="21">
        <v>231</v>
      </c>
      <c r="R1680" s="21">
        <v>0</v>
      </c>
      <c r="S1680" s="21">
        <v>430</v>
      </c>
      <c r="T1680" s="21">
        <v>661</v>
      </c>
      <c r="U1680" s="21">
        <v>0.34949999999999998</v>
      </c>
      <c r="V1680" s="21">
        <v>0</v>
      </c>
      <c r="W1680" s="21">
        <v>0.34949999999999998</v>
      </c>
      <c r="X1680" s="21" t="s">
        <v>2015</v>
      </c>
      <c r="Y1680" s="21" t="s">
        <v>2015</v>
      </c>
      <c r="Z1680" s="21" t="s">
        <v>2015</v>
      </c>
      <c r="AA1680" s="21" t="s">
        <v>2015</v>
      </c>
      <c r="AB1680" s="21" t="s">
        <v>2015</v>
      </c>
      <c r="AC1680" s="21" t="s">
        <v>2015</v>
      </c>
      <c r="AD1680" s="21" t="s">
        <v>2015</v>
      </c>
      <c r="AE1680" s="21" t="s">
        <v>2342</v>
      </c>
      <c r="AF1680" s="21" t="s">
        <v>2342</v>
      </c>
      <c r="AG1680" s="21" t="s">
        <v>2342</v>
      </c>
      <c r="AH1680" s="21" t="s">
        <v>2015</v>
      </c>
      <c r="AI1680" s="21" t="s">
        <v>2015</v>
      </c>
      <c r="AJ1680" s="21" t="s">
        <v>2015</v>
      </c>
      <c r="AK1680" s="21" t="s">
        <v>2015</v>
      </c>
      <c r="AL1680" s="21" t="s">
        <v>4802</v>
      </c>
    </row>
    <row r="1681" spans="1:38" ht="15" customHeight="1">
      <c r="A1681" s="21">
        <v>159888</v>
      </c>
      <c r="B1681" s="21">
        <v>664379</v>
      </c>
      <c r="C1681" s="21" t="s">
        <v>277</v>
      </c>
      <c r="D1681" s="21" t="s">
        <v>2266</v>
      </c>
      <c r="E1681" s="21" t="s">
        <v>12</v>
      </c>
      <c r="F1681" s="21" t="s">
        <v>4863</v>
      </c>
      <c r="G1681" s="21" t="s">
        <v>2340</v>
      </c>
      <c r="H1681" s="21" t="s">
        <v>2341</v>
      </c>
      <c r="I1681" s="21" t="s">
        <v>2015</v>
      </c>
      <c r="J1681" s="21" t="s">
        <v>2342</v>
      </c>
      <c r="K1681" s="21" t="s">
        <v>1815</v>
      </c>
      <c r="L1681" s="21" t="s">
        <v>4384</v>
      </c>
      <c r="M1681" s="21"/>
      <c r="N1681" s="21" t="s">
        <v>2501</v>
      </c>
      <c r="O1681" s="21" t="s">
        <v>2345</v>
      </c>
      <c r="P1681" s="21" t="s">
        <v>4368</v>
      </c>
      <c r="Q1681" s="21">
        <v>304</v>
      </c>
      <c r="R1681" s="21">
        <v>0</v>
      </c>
      <c r="S1681" s="21">
        <v>134</v>
      </c>
      <c r="T1681" s="21">
        <v>438</v>
      </c>
      <c r="U1681" s="21">
        <v>0.69410000000000005</v>
      </c>
      <c r="V1681" s="21">
        <v>0</v>
      </c>
      <c r="W1681" s="21">
        <v>0.69410000000000005</v>
      </c>
      <c r="X1681" s="21" t="s">
        <v>2015</v>
      </c>
      <c r="Y1681" s="21" t="s">
        <v>2015</v>
      </c>
      <c r="Z1681" s="21" t="s">
        <v>2015</v>
      </c>
      <c r="AA1681" s="21" t="s">
        <v>2015</v>
      </c>
      <c r="AB1681" s="21" t="s">
        <v>2015</v>
      </c>
      <c r="AC1681" s="21" t="s">
        <v>2015</v>
      </c>
      <c r="AD1681" s="21" t="s">
        <v>2015</v>
      </c>
      <c r="AE1681" s="21" t="s">
        <v>2342</v>
      </c>
      <c r="AF1681" s="21" t="s">
        <v>2342</v>
      </c>
      <c r="AG1681" s="21" t="s">
        <v>2342</v>
      </c>
      <c r="AH1681" s="21" t="s">
        <v>2015</v>
      </c>
      <c r="AI1681" s="21" t="s">
        <v>2015</v>
      </c>
      <c r="AJ1681" s="21" t="s">
        <v>2015</v>
      </c>
      <c r="AK1681" s="21" t="s">
        <v>2015</v>
      </c>
      <c r="AL1681" s="21" t="s">
        <v>4802</v>
      </c>
    </row>
    <row r="1682" spans="1:38" ht="15" customHeight="1">
      <c r="A1682" s="21">
        <v>159931</v>
      </c>
      <c r="B1682" s="21">
        <v>664382</v>
      </c>
      <c r="C1682" s="21" t="s">
        <v>237</v>
      </c>
      <c r="D1682" s="21" t="s">
        <v>2225</v>
      </c>
      <c r="E1682" s="21" t="s">
        <v>6</v>
      </c>
      <c r="F1682" s="21" t="s">
        <v>4871</v>
      </c>
      <c r="G1682" s="21" t="s">
        <v>2340</v>
      </c>
      <c r="H1682" s="21" t="s">
        <v>2341</v>
      </c>
      <c r="I1682" s="21" t="s">
        <v>2015</v>
      </c>
      <c r="J1682" s="21" t="s">
        <v>2342</v>
      </c>
      <c r="K1682" s="21" t="s">
        <v>557</v>
      </c>
      <c r="L1682" s="21" t="s">
        <v>3906</v>
      </c>
      <c r="M1682" s="21"/>
      <c r="N1682" s="21" t="s">
        <v>3075</v>
      </c>
      <c r="O1682" s="21" t="s">
        <v>2345</v>
      </c>
      <c r="P1682" s="21" t="s">
        <v>3266</v>
      </c>
      <c r="Q1682" s="21">
        <v>312</v>
      </c>
      <c r="R1682" s="21">
        <v>0</v>
      </c>
      <c r="S1682" s="21">
        <v>121</v>
      </c>
      <c r="T1682" s="21">
        <v>433</v>
      </c>
      <c r="U1682" s="21">
        <v>0.72060000000000002</v>
      </c>
      <c r="V1682" s="21">
        <v>0</v>
      </c>
      <c r="W1682" s="21">
        <v>0.72060000000000002</v>
      </c>
      <c r="X1682" s="21" t="s">
        <v>2015</v>
      </c>
      <c r="Y1682" s="21" t="s">
        <v>2342</v>
      </c>
      <c r="Z1682" s="21" t="s">
        <v>2342</v>
      </c>
      <c r="AA1682" s="21" t="s">
        <v>2342</v>
      </c>
      <c r="AB1682" s="21" t="s">
        <v>2342</v>
      </c>
      <c r="AC1682" s="21" t="s">
        <v>2342</v>
      </c>
      <c r="AD1682" s="21" t="s">
        <v>2342</v>
      </c>
      <c r="AE1682" s="21" t="s">
        <v>2015</v>
      </c>
      <c r="AF1682" s="21" t="s">
        <v>2015</v>
      </c>
      <c r="AG1682" s="21" t="s">
        <v>2015</v>
      </c>
      <c r="AH1682" s="21" t="s">
        <v>2015</v>
      </c>
      <c r="AI1682" s="21" t="s">
        <v>2015</v>
      </c>
      <c r="AJ1682" s="21" t="s">
        <v>2015</v>
      </c>
      <c r="AK1682" s="21" t="s">
        <v>2015</v>
      </c>
      <c r="AL1682" s="21" t="s">
        <v>4802</v>
      </c>
    </row>
    <row r="1683" spans="1:38" ht="15" customHeight="1">
      <c r="A1683" s="21">
        <v>159931</v>
      </c>
      <c r="B1683" s="21">
        <v>664383</v>
      </c>
      <c r="C1683" s="21" t="s">
        <v>237</v>
      </c>
      <c r="D1683" s="21" t="s">
        <v>2225</v>
      </c>
      <c r="E1683" s="21" t="s">
        <v>6</v>
      </c>
      <c r="F1683" s="21" t="s">
        <v>4871</v>
      </c>
      <c r="G1683" s="21" t="s">
        <v>2340</v>
      </c>
      <c r="H1683" s="21" t="s">
        <v>2341</v>
      </c>
      <c r="I1683" s="21" t="s">
        <v>2015</v>
      </c>
      <c r="J1683" s="21" t="s">
        <v>2342</v>
      </c>
      <c r="K1683" s="21" t="s">
        <v>1465</v>
      </c>
      <c r="L1683" s="21" t="s">
        <v>3925</v>
      </c>
      <c r="M1683" s="21"/>
      <c r="N1683" s="21" t="s">
        <v>3075</v>
      </c>
      <c r="O1683" s="21" t="s">
        <v>2345</v>
      </c>
      <c r="P1683" s="21" t="s">
        <v>3200</v>
      </c>
      <c r="Q1683" s="21">
        <v>256</v>
      </c>
      <c r="R1683" s="21">
        <v>0</v>
      </c>
      <c r="S1683" s="21">
        <v>182</v>
      </c>
      <c r="T1683" s="21">
        <v>438</v>
      </c>
      <c r="U1683" s="21">
        <v>0.58450000000000002</v>
      </c>
      <c r="V1683" s="21">
        <v>0</v>
      </c>
      <c r="W1683" s="21">
        <v>0.58450000000000002</v>
      </c>
      <c r="X1683" s="21" t="s">
        <v>2015</v>
      </c>
      <c r="Y1683" s="21" t="s">
        <v>2342</v>
      </c>
      <c r="Z1683" s="21" t="s">
        <v>2342</v>
      </c>
      <c r="AA1683" s="21" t="s">
        <v>2342</v>
      </c>
      <c r="AB1683" s="21" t="s">
        <v>2342</v>
      </c>
      <c r="AC1683" s="21" t="s">
        <v>2342</v>
      </c>
      <c r="AD1683" s="21" t="s">
        <v>2342</v>
      </c>
      <c r="AE1683" s="21" t="s">
        <v>2015</v>
      </c>
      <c r="AF1683" s="21" t="s">
        <v>2015</v>
      </c>
      <c r="AG1683" s="21" t="s">
        <v>2015</v>
      </c>
      <c r="AH1683" s="21" t="s">
        <v>2015</v>
      </c>
      <c r="AI1683" s="21" t="s">
        <v>2015</v>
      </c>
      <c r="AJ1683" s="21" t="s">
        <v>2015</v>
      </c>
      <c r="AK1683" s="21" t="s">
        <v>2015</v>
      </c>
      <c r="AL1683" s="21" t="s">
        <v>4802</v>
      </c>
    </row>
    <row r="1684" spans="1:38" ht="15" customHeight="1">
      <c r="A1684" s="21">
        <v>159888</v>
      </c>
      <c r="B1684" s="21">
        <v>664395</v>
      </c>
      <c r="C1684" s="21" t="s">
        <v>277</v>
      </c>
      <c r="D1684" s="21" t="s">
        <v>2266</v>
      </c>
      <c r="E1684" s="21" t="s">
        <v>12</v>
      </c>
      <c r="F1684" s="21" t="s">
        <v>4863</v>
      </c>
      <c r="G1684" s="21" t="s">
        <v>2340</v>
      </c>
      <c r="H1684" s="21" t="s">
        <v>2341</v>
      </c>
      <c r="I1684" s="21" t="s">
        <v>2015</v>
      </c>
      <c r="J1684" s="21" t="s">
        <v>2342</v>
      </c>
      <c r="K1684" s="21" t="s">
        <v>1806</v>
      </c>
      <c r="L1684" s="21" t="s">
        <v>4372</v>
      </c>
      <c r="M1684" s="21"/>
      <c r="N1684" s="21" t="s">
        <v>2501</v>
      </c>
      <c r="O1684" s="21" t="s">
        <v>2345</v>
      </c>
      <c r="P1684" s="21" t="s">
        <v>4339</v>
      </c>
      <c r="Q1684" s="21">
        <v>245</v>
      </c>
      <c r="R1684" s="21">
        <v>0</v>
      </c>
      <c r="S1684" s="21">
        <v>139</v>
      </c>
      <c r="T1684" s="21">
        <v>384</v>
      </c>
      <c r="U1684" s="21">
        <v>0.63800000000000001</v>
      </c>
      <c r="V1684" s="21">
        <v>0</v>
      </c>
      <c r="W1684" s="21">
        <v>0.63800000000000001</v>
      </c>
      <c r="X1684" s="21" t="s">
        <v>2342</v>
      </c>
      <c r="Y1684" s="21" t="s">
        <v>2342</v>
      </c>
      <c r="Z1684" s="21" t="s">
        <v>2342</v>
      </c>
      <c r="AA1684" s="21" t="s">
        <v>2342</v>
      </c>
      <c r="AB1684" s="21" t="s">
        <v>2342</v>
      </c>
      <c r="AC1684" s="21" t="s">
        <v>2342</v>
      </c>
      <c r="AD1684" s="21" t="s">
        <v>2342</v>
      </c>
      <c r="AE1684" s="21" t="s">
        <v>2015</v>
      </c>
      <c r="AF1684" s="21" t="s">
        <v>2015</v>
      </c>
      <c r="AG1684" s="21" t="s">
        <v>2015</v>
      </c>
      <c r="AH1684" s="21" t="s">
        <v>2015</v>
      </c>
      <c r="AI1684" s="21" t="s">
        <v>2015</v>
      </c>
      <c r="AJ1684" s="21" t="s">
        <v>2015</v>
      </c>
      <c r="AK1684" s="21" t="s">
        <v>2015</v>
      </c>
      <c r="AL1684" s="21" t="s">
        <v>4802</v>
      </c>
    </row>
    <row r="1685" spans="1:38" ht="15" customHeight="1">
      <c r="A1685" s="21">
        <v>159888</v>
      </c>
      <c r="B1685" s="21">
        <v>664396</v>
      </c>
      <c r="C1685" s="21" t="s">
        <v>277</v>
      </c>
      <c r="D1685" s="21" t="s">
        <v>2266</v>
      </c>
      <c r="E1685" s="21" t="s">
        <v>12</v>
      </c>
      <c r="F1685" s="21" t="s">
        <v>4863</v>
      </c>
      <c r="G1685" s="21" t="s">
        <v>2340</v>
      </c>
      <c r="H1685" s="21" t="s">
        <v>2341</v>
      </c>
      <c r="I1685" s="21" t="s">
        <v>2015</v>
      </c>
      <c r="J1685" s="21" t="s">
        <v>2342</v>
      </c>
      <c r="K1685" s="21" t="s">
        <v>983</v>
      </c>
      <c r="L1685" s="21" t="s">
        <v>4370</v>
      </c>
      <c r="M1685" s="21"/>
      <c r="N1685" s="21" t="s">
        <v>2501</v>
      </c>
      <c r="O1685" s="21" t="s">
        <v>2345</v>
      </c>
      <c r="P1685" s="21" t="s">
        <v>4339</v>
      </c>
      <c r="Q1685" s="21">
        <v>264</v>
      </c>
      <c r="R1685" s="21">
        <v>0</v>
      </c>
      <c r="S1685" s="21">
        <v>330</v>
      </c>
      <c r="T1685" s="21">
        <v>594</v>
      </c>
      <c r="U1685" s="21">
        <v>0.44440000000000002</v>
      </c>
      <c r="V1685" s="21">
        <v>0</v>
      </c>
      <c r="W1685" s="21">
        <v>0.44440000000000002</v>
      </c>
      <c r="X1685" s="21" t="s">
        <v>2015</v>
      </c>
      <c r="Y1685" s="21" t="s">
        <v>2015</v>
      </c>
      <c r="Z1685" s="21" t="s">
        <v>2015</v>
      </c>
      <c r="AA1685" s="21" t="s">
        <v>2015</v>
      </c>
      <c r="AB1685" s="21" t="s">
        <v>2015</v>
      </c>
      <c r="AC1685" s="21" t="s">
        <v>2015</v>
      </c>
      <c r="AD1685" s="21" t="s">
        <v>2015</v>
      </c>
      <c r="AE1685" s="21" t="s">
        <v>2342</v>
      </c>
      <c r="AF1685" s="21" t="s">
        <v>2342</v>
      </c>
      <c r="AG1685" s="21" t="s">
        <v>2342</v>
      </c>
      <c r="AH1685" s="21" t="s">
        <v>2015</v>
      </c>
      <c r="AI1685" s="21" t="s">
        <v>2015</v>
      </c>
      <c r="AJ1685" s="21" t="s">
        <v>2015</v>
      </c>
      <c r="AK1685" s="21" t="s">
        <v>2015</v>
      </c>
      <c r="AL1685" s="21" t="s">
        <v>4802</v>
      </c>
    </row>
    <row r="1686" spans="1:38" ht="15" customHeight="1">
      <c r="A1686" s="21">
        <v>159983</v>
      </c>
      <c r="B1686" s="21">
        <v>664400</v>
      </c>
      <c r="C1686" s="21" t="s">
        <v>296</v>
      </c>
      <c r="D1686" s="21" t="s">
        <v>2285</v>
      </c>
      <c r="E1686" s="21" t="s">
        <v>24</v>
      </c>
      <c r="F1686" s="21" t="s">
        <v>4873</v>
      </c>
      <c r="G1686" s="21" t="s">
        <v>2340</v>
      </c>
      <c r="H1686" s="21" t="s">
        <v>2341</v>
      </c>
      <c r="I1686" s="21" t="s">
        <v>2015</v>
      </c>
      <c r="J1686" s="21" t="s">
        <v>2342</v>
      </c>
      <c r="K1686" s="21" t="s">
        <v>1905</v>
      </c>
      <c r="L1686" s="21" t="s">
        <v>4513</v>
      </c>
      <c r="M1686" s="21" t="s">
        <v>4514</v>
      </c>
      <c r="N1686" s="21" t="s">
        <v>4511</v>
      </c>
      <c r="O1686" s="21" t="s">
        <v>2345</v>
      </c>
      <c r="P1686" s="21" t="s">
        <v>4512</v>
      </c>
      <c r="Q1686" s="21">
        <v>243</v>
      </c>
      <c r="R1686" s="21">
        <v>0</v>
      </c>
      <c r="S1686" s="21">
        <v>0</v>
      </c>
      <c r="T1686" s="21">
        <v>243</v>
      </c>
      <c r="U1686" s="21">
        <v>1</v>
      </c>
      <c r="V1686" s="21">
        <v>0</v>
      </c>
      <c r="W1686" s="21">
        <v>1</v>
      </c>
      <c r="X1686" s="21" t="s">
        <v>2015</v>
      </c>
      <c r="Y1686" s="21" t="s">
        <v>2342</v>
      </c>
      <c r="Z1686" s="21" t="s">
        <v>2342</v>
      </c>
      <c r="AA1686" s="21" t="s">
        <v>2342</v>
      </c>
      <c r="AB1686" s="21" t="s">
        <v>2342</v>
      </c>
      <c r="AC1686" s="21" t="s">
        <v>2342</v>
      </c>
      <c r="AD1686" s="21" t="s">
        <v>2342</v>
      </c>
      <c r="AE1686" s="21" t="s">
        <v>2015</v>
      </c>
      <c r="AF1686" s="21" t="s">
        <v>2015</v>
      </c>
      <c r="AG1686" s="21" t="s">
        <v>2015</v>
      </c>
      <c r="AH1686" s="21" t="s">
        <v>2015</v>
      </c>
      <c r="AI1686" s="21" t="s">
        <v>2015</v>
      </c>
      <c r="AJ1686" s="21" t="s">
        <v>2015</v>
      </c>
      <c r="AK1686" s="21" t="s">
        <v>2015</v>
      </c>
      <c r="AL1686" s="21" t="s">
        <v>4802</v>
      </c>
    </row>
    <row r="1687" spans="1:38" ht="15" customHeight="1">
      <c r="A1687" s="21">
        <v>159931</v>
      </c>
      <c r="B1687" s="21">
        <v>664403</v>
      </c>
      <c r="C1687" s="21" t="s">
        <v>237</v>
      </c>
      <c r="D1687" s="21" t="s">
        <v>2225</v>
      </c>
      <c r="E1687" s="21" t="s">
        <v>6</v>
      </c>
      <c r="F1687" s="21" t="s">
        <v>4871</v>
      </c>
      <c r="G1687" s="21" t="s">
        <v>2340</v>
      </c>
      <c r="H1687" s="21" t="s">
        <v>2341</v>
      </c>
      <c r="I1687" s="21" t="s">
        <v>2015</v>
      </c>
      <c r="J1687" s="21" t="s">
        <v>2342</v>
      </c>
      <c r="K1687" s="21" t="s">
        <v>1455</v>
      </c>
      <c r="L1687" s="21" t="s">
        <v>3916</v>
      </c>
      <c r="M1687" s="21"/>
      <c r="N1687" s="21" t="s">
        <v>2381</v>
      </c>
      <c r="O1687" s="21" t="s">
        <v>2345</v>
      </c>
      <c r="P1687" s="21" t="s">
        <v>3902</v>
      </c>
      <c r="Q1687" s="21">
        <v>352</v>
      </c>
      <c r="R1687" s="21">
        <v>0</v>
      </c>
      <c r="S1687" s="21">
        <v>0</v>
      </c>
      <c r="T1687" s="21">
        <v>352</v>
      </c>
      <c r="U1687" s="21">
        <v>1</v>
      </c>
      <c r="V1687" s="21">
        <v>0</v>
      </c>
      <c r="W1687" s="21">
        <v>1</v>
      </c>
      <c r="X1687" s="21" t="s">
        <v>2015</v>
      </c>
      <c r="Y1687" s="21" t="s">
        <v>2342</v>
      </c>
      <c r="Z1687" s="21" t="s">
        <v>2342</v>
      </c>
      <c r="AA1687" s="21" t="s">
        <v>2342</v>
      </c>
      <c r="AB1687" s="21" t="s">
        <v>2342</v>
      </c>
      <c r="AC1687" s="21" t="s">
        <v>2342</v>
      </c>
      <c r="AD1687" s="21" t="s">
        <v>2342</v>
      </c>
      <c r="AE1687" s="21" t="s">
        <v>2015</v>
      </c>
      <c r="AF1687" s="21" t="s">
        <v>2015</v>
      </c>
      <c r="AG1687" s="21" t="s">
        <v>2015</v>
      </c>
      <c r="AH1687" s="21" t="s">
        <v>2015</v>
      </c>
      <c r="AI1687" s="21" t="s">
        <v>2015</v>
      </c>
      <c r="AJ1687" s="21" t="s">
        <v>2015</v>
      </c>
      <c r="AK1687" s="21" t="s">
        <v>2015</v>
      </c>
      <c r="AL1687" s="21" t="s">
        <v>4802</v>
      </c>
    </row>
    <row r="1688" spans="1:38" ht="15" customHeight="1">
      <c r="A1688" s="21">
        <v>159885</v>
      </c>
      <c r="B1688" s="21">
        <v>664405</v>
      </c>
      <c r="C1688" s="21" t="s">
        <v>38</v>
      </c>
      <c r="D1688" s="21" t="s">
        <v>2025</v>
      </c>
      <c r="E1688" s="21" t="s">
        <v>0</v>
      </c>
      <c r="F1688" s="21" t="s">
        <v>4863</v>
      </c>
      <c r="G1688" s="21" t="s">
        <v>2340</v>
      </c>
      <c r="H1688" s="21" t="s">
        <v>2341</v>
      </c>
      <c r="I1688" s="21" t="s">
        <v>2015</v>
      </c>
      <c r="J1688" s="21" t="s">
        <v>2342</v>
      </c>
      <c r="K1688" s="21" t="s">
        <v>329</v>
      </c>
      <c r="L1688" s="21" t="s">
        <v>2353</v>
      </c>
      <c r="M1688" s="21"/>
      <c r="N1688" s="21" t="s">
        <v>2344</v>
      </c>
      <c r="O1688" s="21" t="s">
        <v>2345</v>
      </c>
      <c r="P1688" s="21" t="s">
        <v>2346</v>
      </c>
      <c r="Q1688" s="21">
        <v>300</v>
      </c>
      <c r="R1688" s="21">
        <v>0</v>
      </c>
      <c r="S1688" s="21">
        <v>0</v>
      </c>
      <c r="T1688" s="21">
        <v>300</v>
      </c>
      <c r="U1688" s="21">
        <v>1</v>
      </c>
      <c r="V1688" s="21">
        <v>0</v>
      </c>
      <c r="W1688" s="21">
        <v>1</v>
      </c>
      <c r="X1688" s="21" t="s">
        <v>2342</v>
      </c>
      <c r="Y1688" s="21" t="s">
        <v>2342</v>
      </c>
      <c r="Z1688" s="21" t="s">
        <v>2342</v>
      </c>
      <c r="AA1688" s="21" t="s">
        <v>2342</v>
      </c>
      <c r="AB1688" s="21" t="s">
        <v>2342</v>
      </c>
      <c r="AC1688" s="21" t="s">
        <v>2342</v>
      </c>
      <c r="AD1688" s="21" t="s">
        <v>2342</v>
      </c>
      <c r="AE1688" s="21" t="s">
        <v>2015</v>
      </c>
      <c r="AF1688" s="21" t="s">
        <v>2015</v>
      </c>
      <c r="AG1688" s="21" t="s">
        <v>2015</v>
      </c>
      <c r="AH1688" s="21" t="s">
        <v>2015</v>
      </c>
      <c r="AI1688" s="21" t="s">
        <v>2015</v>
      </c>
      <c r="AJ1688" s="21" t="s">
        <v>2015</v>
      </c>
      <c r="AK1688" s="21" t="s">
        <v>2015</v>
      </c>
      <c r="AL1688" s="21" t="s">
        <v>4802</v>
      </c>
    </row>
    <row r="1689" spans="1:38" ht="15" customHeight="1">
      <c r="A1689" s="21">
        <v>159981</v>
      </c>
      <c r="B1689" s="21">
        <v>664415</v>
      </c>
      <c r="C1689" s="21" t="s">
        <v>194</v>
      </c>
      <c r="D1689" s="21" t="s">
        <v>2182</v>
      </c>
      <c r="E1689" s="21" t="s">
        <v>31</v>
      </c>
      <c r="F1689" s="21" t="s">
        <v>4874</v>
      </c>
      <c r="G1689" s="21" t="s">
        <v>2340</v>
      </c>
      <c r="H1689" s="21" t="s">
        <v>2341</v>
      </c>
      <c r="I1689" s="21" t="s">
        <v>2015</v>
      </c>
      <c r="J1689" s="21" t="s">
        <v>2342</v>
      </c>
      <c r="K1689" s="21" t="s">
        <v>1246</v>
      </c>
      <c r="L1689" s="21" t="s">
        <v>3625</v>
      </c>
      <c r="M1689" s="21"/>
      <c r="N1689" s="21" t="s">
        <v>3176</v>
      </c>
      <c r="O1689" s="21" t="s">
        <v>2345</v>
      </c>
      <c r="P1689" s="21" t="s">
        <v>3624</v>
      </c>
      <c r="Q1689" s="21">
        <v>318</v>
      </c>
      <c r="R1689" s="21">
        <v>0</v>
      </c>
      <c r="S1689" s="21">
        <v>166</v>
      </c>
      <c r="T1689" s="21">
        <v>484</v>
      </c>
      <c r="U1689" s="21">
        <v>0.65700000000000003</v>
      </c>
      <c r="V1689" s="21">
        <v>0</v>
      </c>
      <c r="W1689" s="21">
        <v>0.65700000000000003</v>
      </c>
      <c r="X1689" s="21" t="s">
        <v>2015</v>
      </c>
      <c r="Y1689" s="21" t="s">
        <v>2342</v>
      </c>
      <c r="Z1689" s="21" t="s">
        <v>2342</v>
      </c>
      <c r="AA1689" s="21" t="s">
        <v>2342</v>
      </c>
      <c r="AB1689" s="21" t="s">
        <v>2342</v>
      </c>
      <c r="AC1689" s="21" t="s">
        <v>2342</v>
      </c>
      <c r="AD1689" s="21" t="s">
        <v>2342</v>
      </c>
      <c r="AE1689" s="21" t="s">
        <v>2015</v>
      </c>
      <c r="AF1689" s="21" t="s">
        <v>2015</v>
      </c>
      <c r="AG1689" s="21" t="s">
        <v>2015</v>
      </c>
      <c r="AH1689" s="21" t="s">
        <v>2015</v>
      </c>
      <c r="AI1689" s="21" t="s">
        <v>2015</v>
      </c>
      <c r="AJ1689" s="21" t="s">
        <v>2015</v>
      </c>
      <c r="AK1689" s="21" t="s">
        <v>2015</v>
      </c>
      <c r="AL1689" s="21" t="s">
        <v>4802</v>
      </c>
    </row>
    <row r="1690" spans="1:38" ht="15" customHeight="1">
      <c r="A1690" s="21">
        <v>159981</v>
      </c>
      <c r="B1690" s="21">
        <v>664416</v>
      </c>
      <c r="C1690" s="21" t="s">
        <v>194</v>
      </c>
      <c r="D1690" s="21" t="s">
        <v>2182</v>
      </c>
      <c r="E1690" s="21" t="s">
        <v>31</v>
      </c>
      <c r="F1690" s="21" t="s">
        <v>4874</v>
      </c>
      <c r="G1690" s="21" t="s">
        <v>2340</v>
      </c>
      <c r="H1690" s="21" t="s">
        <v>2341</v>
      </c>
      <c r="I1690" s="21" t="s">
        <v>2015</v>
      </c>
      <c r="J1690" s="21" t="s">
        <v>2342</v>
      </c>
      <c r="K1690" s="21" t="s">
        <v>1245</v>
      </c>
      <c r="L1690" s="21" t="s">
        <v>3623</v>
      </c>
      <c r="M1690" s="21" t="s">
        <v>3623</v>
      </c>
      <c r="N1690" s="21" t="s">
        <v>3176</v>
      </c>
      <c r="O1690" s="21" t="s">
        <v>2345</v>
      </c>
      <c r="P1690" s="21" t="s">
        <v>3624</v>
      </c>
      <c r="Q1690" s="21">
        <v>45</v>
      </c>
      <c r="R1690" s="21">
        <v>24</v>
      </c>
      <c r="S1690" s="21">
        <v>234</v>
      </c>
      <c r="T1690" s="21">
        <v>303</v>
      </c>
      <c r="U1690" s="21">
        <v>0.14849999999999999</v>
      </c>
      <c r="V1690" s="21">
        <v>7.9200000000000007E-2</v>
      </c>
      <c r="W1690" s="21">
        <v>0.22770000000000001</v>
      </c>
      <c r="X1690" s="21" t="s">
        <v>2015</v>
      </c>
      <c r="Y1690" s="21" t="s">
        <v>2015</v>
      </c>
      <c r="Z1690" s="21" t="s">
        <v>2015</v>
      </c>
      <c r="AA1690" s="21" t="s">
        <v>2015</v>
      </c>
      <c r="AB1690" s="21" t="s">
        <v>2015</v>
      </c>
      <c r="AC1690" s="21" t="s">
        <v>2015</v>
      </c>
      <c r="AD1690" s="21" t="s">
        <v>2015</v>
      </c>
      <c r="AE1690" s="21" t="s">
        <v>2342</v>
      </c>
      <c r="AF1690" s="21" t="s">
        <v>2342</v>
      </c>
      <c r="AG1690" s="21" t="s">
        <v>2342</v>
      </c>
      <c r="AH1690" s="21" t="s">
        <v>2015</v>
      </c>
      <c r="AI1690" s="21" t="s">
        <v>2015</v>
      </c>
      <c r="AJ1690" s="21" t="s">
        <v>2015</v>
      </c>
      <c r="AK1690" s="21" t="s">
        <v>2015</v>
      </c>
      <c r="AL1690" s="21" t="s">
        <v>4803</v>
      </c>
    </row>
    <row r="1691" spans="1:38" ht="15" customHeight="1">
      <c r="A1691" s="21">
        <v>159972</v>
      </c>
      <c r="B1691" s="21">
        <v>664422</v>
      </c>
      <c r="C1691" s="21" t="s">
        <v>165</v>
      </c>
      <c r="D1691" s="21" t="s">
        <v>2153</v>
      </c>
      <c r="E1691" s="21" t="s">
        <v>4</v>
      </c>
      <c r="F1691" s="21" t="s">
        <v>4866</v>
      </c>
      <c r="G1691" s="21" t="s">
        <v>2340</v>
      </c>
      <c r="H1691" s="21" t="s">
        <v>2341</v>
      </c>
      <c r="I1691" s="21" t="s">
        <v>2015</v>
      </c>
      <c r="J1691" s="21" t="s">
        <v>2342</v>
      </c>
      <c r="K1691" s="21" t="s">
        <v>1107</v>
      </c>
      <c r="L1691" s="21" t="s">
        <v>3447</v>
      </c>
      <c r="M1691" s="21"/>
      <c r="N1691" s="21" t="s">
        <v>3393</v>
      </c>
      <c r="O1691" s="21" t="s">
        <v>2345</v>
      </c>
      <c r="P1691" s="21" t="s">
        <v>3441</v>
      </c>
      <c r="Q1691" s="21">
        <v>301</v>
      </c>
      <c r="R1691" s="21">
        <v>0</v>
      </c>
      <c r="S1691" s="21">
        <v>83</v>
      </c>
      <c r="T1691" s="21">
        <v>384</v>
      </c>
      <c r="U1691" s="21">
        <v>0.78390000000000004</v>
      </c>
      <c r="V1691" s="21">
        <v>0</v>
      </c>
      <c r="W1691" s="21">
        <v>0.78390000000000004</v>
      </c>
      <c r="X1691" s="21" t="s">
        <v>2015</v>
      </c>
      <c r="Y1691" s="21" t="s">
        <v>2342</v>
      </c>
      <c r="Z1691" s="21" t="s">
        <v>2342</v>
      </c>
      <c r="AA1691" s="21" t="s">
        <v>2342</v>
      </c>
      <c r="AB1691" s="21" t="s">
        <v>2342</v>
      </c>
      <c r="AC1691" s="21" t="s">
        <v>2342</v>
      </c>
      <c r="AD1691" s="21" t="s">
        <v>2342</v>
      </c>
      <c r="AE1691" s="21" t="s">
        <v>2015</v>
      </c>
      <c r="AF1691" s="21" t="s">
        <v>2015</v>
      </c>
      <c r="AG1691" s="21" t="s">
        <v>2015</v>
      </c>
      <c r="AH1691" s="21" t="s">
        <v>2015</v>
      </c>
      <c r="AI1691" s="21" t="s">
        <v>2015</v>
      </c>
      <c r="AJ1691" s="21" t="s">
        <v>2015</v>
      </c>
      <c r="AK1691" s="21" t="s">
        <v>2015</v>
      </c>
      <c r="AL1691" s="21" t="s">
        <v>4802</v>
      </c>
    </row>
    <row r="1692" spans="1:38" ht="15" customHeight="1">
      <c r="A1692" s="21">
        <v>159241</v>
      </c>
      <c r="B1692" s="21">
        <v>664427</v>
      </c>
      <c r="C1692" s="21" t="s">
        <v>49</v>
      </c>
      <c r="D1692" s="21" t="s">
        <v>2036</v>
      </c>
      <c r="E1692" s="21" t="s">
        <v>12</v>
      </c>
      <c r="F1692" s="21" t="s">
        <v>4874</v>
      </c>
      <c r="G1692" s="21" t="s">
        <v>2340</v>
      </c>
      <c r="H1692" s="21" t="s">
        <v>2341</v>
      </c>
      <c r="I1692" s="21" t="s">
        <v>2015</v>
      </c>
      <c r="J1692" s="21" t="s">
        <v>2342</v>
      </c>
      <c r="K1692" s="21" t="s">
        <v>463</v>
      </c>
      <c r="L1692" s="21" t="s">
        <v>2517</v>
      </c>
      <c r="M1692" s="21"/>
      <c r="N1692" s="21" t="s">
        <v>2497</v>
      </c>
      <c r="O1692" s="21" t="s">
        <v>2345</v>
      </c>
      <c r="P1692" s="21" t="s">
        <v>2498</v>
      </c>
      <c r="Q1692" s="21">
        <v>181</v>
      </c>
      <c r="R1692" s="21">
        <v>61</v>
      </c>
      <c r="S1692" s="21">
        <v>476</v>
      </c>
      <c r="T1692" s="21">
        <v>718</v>
      </c>
      <c r="U1692" s="21">
        <v>0.25209999999999999</v>
      </c>
      <c r="V1692" s="21">
        <v>8.5000000000000006E-2</v>
      </c>
      <c r="W1692" s="21">
        <v>0.33700000000000002</v>
      </c>
      <c r="X1692" s="21" t="s">
        <v>2015</v>
      </c>
      <c r="Y1692" s="21" t="s">
        <v>2342</v>
      </c>
      <c r="Z1692" s="21" t="s">
        <v>2342</v>
      </c>
      <c r="AA1692" s="21" t="s">
        <v>2342</v>
      </c>
      <c r="AB1692" s="21" t="s">
        <v>2342</v>
      </c>
      <c r="AC1692" s="21" t="s">
        <v>2342</v>
      </c>
      <c r="AD1692" s="21" t="s">
        <v>2342</v>
      </c>
      <c r="AE1692" s="21" t="s">
        <v>2015</v>
      </c>
      <c r="AF1692" s="21" t="s">
        <v>2015</v>
      </c>
      <c r="AG1692" s="21" t="s">
        <v>2015</v>
      </c>
      <c r="AH1692" s="21" t="s">
        <v>2015</v>
      </c>
      <c r="AI1692" s="21" t="s">
        <v>2015</v>
      </c>
      <c r="AJ1692" s="21" t="s">
        <v>2015</v>
      </c>
      <c r="AK1692" s="21" t="s">
        <v>2015</v>
      </c>
      <c r="AL1692" s="21" t="s">
        <v>4803</v>
      </c>
    </row>
    <row r="1693" spans="1:38" ht="15" customHeight="1">
      <c r="A1693" s="21">
        <v>159241</v>
      </c>
      <c r="B1693" s="21">
        <v>664428</v>
      </c>
      <c r="C1693" s="21" t="s">
        <v>49</v>
      </c>
      <c r="D1693" s="21" t="s">
        <v>2036</v>
      </c>
      <c r="E1693" s="21" t="s">
        <v>12</v>
      </c>
      <c r="F1693" s="21" t="s">
        <v>4874</v>
      </c>
      <c r="G1693" s="21" t="s">
        <v>2340</v>
      </c>
      <c r="H1693" s="21" t="s">
        <v>2341</v>
      </c>
      <c r="I1693" s="21" t="s">
        <v>2015</v>
      </c>
      <c r="J1693" s="21" t="s">
        <v>2342</v>
      </c>
      <c r="K1693" s="21" t="s">
        <v>457</v>
      </c>
      <c r="L1693" s="21" t="s">
        <v>2508</v>
      </c>
      <c r="M1693" s="21"/>
      <c r="N1693" s="21" t="s">
        <v>2509</v>
      </c>
      <c r="O1693" s="21" t="s">
        <v>2345</v>
      </c>
      <c r="P1693" s="21" t="s">
        <v>2510</v>
      </c>
      <c r="Q1693" s="21">
        <v>299</v>
      </c>
      <c r="R1693" s="21">
        <v>0</v>
      </c>
      <c r="S1693" s="21">
        <v>225</v>
      </c>
      <c r="T1693" s="21">
        <v>524</v>
      </c>
      <c r="U1693" s="21">
        <v>0.5706</v>
      </c>
      <c r="V1693" s="21">
        <v>0</v>
      </c>
      <c r="W1693" s="21">
        <v>0.5706</v>
      </c>
      <c r="X1693" s="21" t="s">
        <v>2015</v>
      </c>
      <c r="Y1693" s="21" t="s">
        <v>2342</v>
      </c>
      <c r="Z1693" s="21" t="s">
        <v>2342</v>
      </c>
      <c r="AA1693" s="21" t="s">
        <v>2342</v>
      </c>
      <c r="AB1693" s="21" t="s">
        <v>2342</v>
      </c>
      <c r="AC1693" s="21" t="s">
        <v>2342</v>
      </c>
      <c r="AD1693" s="21" t="s">
        <v>2342</v>
      </c>
      <c r="AE1693" s="21" t="s">
        <v>2015</v>
      </c>
      <c r="AF1693" s="21" t="s">
        <v>2015</v>
      </c>
      <c r="AG1693" s="21" t="s">
        <v>2015</v>
      </c>
      <c r="AH1693" s="21" t="s">
        <v>2015</v>
      </c>
      <c r="AI1693" s="21" t="s">
        <v>2015</v>
      </c>
      <c r="AJ1693" s="21" t="s">
        <v>2015</v>
      </c>
      <c r="AK1693" s="21" t="s">
        <v>2015</v>
      </c>
      <c r="AL1693" s="21" t="s">
        <v>4802</v>
      </c>
    </row>
    <row r="1694" spans="1:38" ht="15" customHeight="1">
      <c r="A1694" s="21">
        <v>159946</v>
      </c>
      <c r="B1694" s="21">
        <v>664456</v>
      </c>
      <c r="C1694" s="21" t="s">
        <v>57</v>
      </c>
      <c r="D1694" s="21" t="s">
        <v>2044</v>
      </c>
      <c r="E1694" s="21" t="s">
        <v>10</v>
      </c>
      <c r="F1694" s="21" t="s">
        <v>4864</v>
      </c>
      <c r="G1694" s="21" t="s">
        <v>2340</v>
      </c>
      <c r="H1694" s="21" t="s">
        <v>2341</v>
      </c>
      <c r="I1694" s="21" t="s">
        <v>2015</v>
      </c>
      <c r="J1694" s="21" t="s">
        <v>2342</v>
      </c>
      <c r="K1694" s="21" t="s">
        <v>499</v>
      </c>
      <c r="L1694" s="21" t="s">
        <v>2571</v>
      </c>
      <c r="M1694" s="21"/>
      <c r="N1694" s="21" t="s">
        <v>2568</v>
      </c>
      <c r="O1694" s="21" t="s">
        <v>2345</v>
      </c>
      <c r="P1694" s="21" t="s">
        <v>2569</v>
      </c>
      <c r="Q1694" s="21">
        <v>42</v>
      </c>
      <c r="R1694" s="21">
        <v>15</v>
      </c>
      <c r="S1694" s="21">
        <v>404</v>
      </c>
      <c r="T1694" s="21">
        <v>461</v>
      </c>
      <c r="U1694" s="21">
        <v>9.11E-2</v>
      </c>
      <c r="V1694" s="21">
        <v>3.2500000000000001E-2</v>
      </c>
      <c r="W1694" s="21">
        <v>0.1236</v>
      </c>
      <c r="X1694" s="21" t="s">
        <v>2015</v>
      </c>
      <c r="Y1694" s="21" t="s">
        <v>2342</v>
      </c>
      <c r="Z1694" s="21" t="s">
        <v>2342</v>
      </c>
      <c r="AA1694" s="21" t="s">
        <v>2342</v>
      </c>
      <c r="AB1694" s="21" t="s">
        <v>2342</v>
      </c>
      <c r="AC1694" s="21" t="s">
        <v>2342</v>
      </c>
      <c r="AD1694" s="21" t="s">
        <v>2342</v>
      </c>
      <c r="AE1694" s="21" t="s">
        <v>2015</v>
      </c>
      <c r="AF1694" s="21" t="s">
        <v>2015</v>
      </c>
      <c r="AG1694" s="21" t="s">
        <v>2015</v>
      </c>
      <c r="AH1694" s="21" t="s">
        <v>2015</v>
      </c>
      <c r="AI1694" s="21" t="s">
        <v>2015</v>
      </c>
      <c r="AJ1694" s="21" t="s">
        <v>2015</v>
      </c>
      <c r="AK1694" s="21" t="s">
        <v>2015</v>
      </c>
      <c r="AL1694" s="21" t="s">
        <v>4803</v>
      </c>
    </row>
    <row r="1695" spans="1:38" ht="15" customHeight="1">
      <c r="A1695" s="21">
        <v>159928</v>
      </c>
      <c r="B1695" s="21">
        <v>664459</v>
      </c>
      <c r="C1695" s="21" t="s">
        <v>127</v>
      </c>
      <c r="D1695" s="21" t="s">
        <v>2115</v>
      </c>
      <c r="E1695" s="21" t="s">
        <v>6</v>
      </c>
      <c r="F1695" s="21" t="s">
        <v>4883</v>
      </c>
      <c r="G1695" s="21" t="s">
        <v>2340</v>
      </c>
      <c r="H1695" s="21" t="s">
        <v>2341</v>
      </c>
      <c r="I1695" s="21" t="s">
        <v>2015</v>
      </c>
      <c r="J1695" s="21" t="s">
        <v>2342</v>
      </c>
      <c r="K1695" s="21" t="s">
        <v>891</v>
      </c>
      <c r="L1695" s="21" t="s">
        <v>3156</v>
      </c>
      <c r="M1695" s="21"/>
      <c r="N1695" s="21" t="s">
        <v>2381</v>
      </c>
      <c r="O1695" s="21" t="s">
        <v>2345</v>
      </c>
      <c r="P1695" s="21" t="s">
        <v>3135</v>
      </c>
      <c r="Q1695" s="21">
        <v>102</v>
      </c>
      <c r="R1695" s="21">
        <v>0</v>
      </c>
      <c r="S1695" s="21">
        <v>0</v>
      </c>
      <c r="T1695" s="21">
        <v>102</v>
      </c>
      <c r="U1695" s="21">
        <v>1</v>
      </c>
      <c r="V1695" s="21">
        <v>0</v>
      </c>
      <c r="W1695" s="21">
        <v>1</v>
      </c>
      <c r="X1695" s="21" t="s">
        <v>2015</v>
      </c>
      <c r="Y1695" s="21" t="s">
        <v>2015</v>
      </c>
      <c r="Z1695" s="21" t="s">
        <v>2015</v>
      </c>
      <c r="AA1695" s="21" t="s">
        <v>2015</v>
      </c>
      <c r="AB1695" s="21" t="s">
        <v>2015</v>
      </c>
      <c r="AC1695" s="21" t="s">
        <v>2015</v>
      </c>
      <c r="AD1695" s="21" t="s">
        <v>2015</v>
      </c>
      <c r="AE1695" s="21" t="s">
        <v>2015</v>
      </c>
      <c r="AF1695" s="21" t="s">
        <v>2015</v>
      </c>
      <c r="AG1695" s="21" t="s">
        <v>2015</v>
      </c>
      <c r="AH1695" s="21" t="s">
        <v>2342</v>
      </c>
      <c r="AI1695" s="21" t="s">
        <v>2342</v>
      </c>
      <c r="AJ1695" s="21" t="s">
        <v>2342</v>
      </c>
      <c r="AK1695" s="21" t="s">
        <v>2342</v>
      </c>
      <c r="AL1695" s="21" t="s">
        <v>4802</v>
      </c>
    </row>
    <row r="1696" spans="1:38" ht="15" customHeight="1">
      <c r="A1696" s="21">
        <v>159945</v>
      </c>
      <c r="B1696" s="21">
        <v>664470</v>
      </c>
      <c r="C1696" s="21" t="s">
        <v>215</v>
      </c>
      <c r="D1696" s="21" t="s">
        <v>2203</v>
      </c>
      <c r="E1696" s="21" t="s">
        <v>33</v>
      </c>
      <c r="F1696" s="21" t="s">
        <v>4873</v>
      </c>
      <c r="G1696" s="21" t="s">
        <v>2340</v>
      </c>
      <c r="H1696" s="21" t="s">
        <v>2341</v>
      </c>
      <c r="I1696" s="21" t="s">
        <v>2015</v>
      </c>
      <c r="J1696" s="21" t="s">
        <v>2342</v>
      </c>
      <c r="K1696" s="21" t="s">
        <v>1357</v>
      </c>
      <c r="L1696" s="21" t="s">
        <v>3767</v>
      </c>
      <c r="M1696" s="21"/>
      <c r="N1696" s="21" t="s">
        <v>5176</v>
      </c>
      <c r="O1696" s="21" t="s">
        <v>2345</v>
      </c>
      <c r="P1696" s="21" t="s">
        <v>3769</v>
      </c>
      <c r="Q1696" s="21">
        <v>488</v>
      </c>
      <c r="R1696" s="21">
        <v>0</v>
      </c>
      <c r="S1696" s="21">
        <v>0</v>
      </c>
      <c r="T1696" s="21">
        <v>488</v>
      </c>
      <c r="U1696" s="21">
        <v>1</v>
      </c>
      <c r="V1696" s="21">
        <v>0</v>
      </c>
      <c r="W1696" s="21">
        <v>1</v>
      </c>
      <c r="X1696" s="21" t="s">
        <v>2015</v>
      </c>
      <c r="Y1696" s="21" t="s">
        <v>2342</v>
      </c>
      <c r="Z1696" s="21" t="s">
        <v>2342</v>
      </c>
      <c r="AA1696" s="21" t="s">
        <v>2342</v>
      </c>
      <c r="AB1696" s="21" t="s">
        <v>2342</v>
      </c>
      <c r="AC1696" s="21" t="s">
        <v>2342</v>
      </c>
      <c r="AD1696" s="21" t="s">
        <v>2342</v>
      </c>
      <c r="AE1696" s="21" t="s">
        <v>2015</v>
      </c>
      <c r="AF1696" s="21" t="s">
        <v>2015</v>
      </c>
      <c r="AG1696" s="21" t="s">
        <v>2015</v>
      </c>
      <c r="AH1696" s="21" t="s">
        <v>2015</v>
      </c>
      <c r="AI1696" s="21" t="s">
        <v>2015</v>
      </c>
      <c r="AJ1696" s="21" t="s">
        <v>2015</v>
      </c>
      <c r="AK1696" s="21" t="s">
        <v>2015</v>
      </c>
      <c r="AL1696" s="21" t="s">
        <v>4802</v>
      </c>
    </row>
    <row r="1697" spans="1:38" ht="15" customHeight="1">
      <c r="A1697" s="21">
        <v>159365</v>
      </c>
      <c r="B1697" s="21">
        <v>664475</v>
      </c>
      <c r="C1697" s="21" t="s">
        <v>122</v>
      </c>
      <c r="D1697" s="21" t="s">
        <v>2109</v>
      </c>
      <c r="E1697" s="21" t="s">
        <v>4</v>
      </c>
      <c r="F1697" s="21" t="s">
        <v>4875</v>
      </c>
      <c r="G1697" s="21" t="s">
        <v>2340</v>
      </c>
      <c r="H1697" s="21" t="s">
        <v>2341</v>
      </c>
      <c r="I1697" s="21" t="s">
        <v>2015</v>
      </c>
      <c r="J1697" s="21" t="s">
        <v>2342</v>
      </c>
      <c r="K1697" s="21" t="s">
        <v>861</v>
      </c>
      <c r="L1697" s="21" t="s">
        <v>5041</v>
      </c>
      <c r="M1697" s="21"/>
      <c r="N1697" s="21" t="s">
        <v>3103</v>
      </c>
      <c r="O1697" s="21" t="s">
        <v>2345</v>
      </c>
      <c r="P1697" s="21" t="s">
        <v>3104</v>
      </c>
      <c r="Q1697" s="21">
        <v>138</v>
      </c>
      <c r="R1697" s="21">
        <v>0</v>
      </c>
      <c r="S1697" s="21">
        <v>46</v>
      </c>
      <c r="T1697" s="21">
        <v>184</v>
      </c>
      <c r="U1697" s="21">
        <v>0.75</v>
      </c>
      <c r="V1697" s="21">
        <v>0</v>
      </c>
      <c r="W1697" s="21">
        <v>0.75</v>
      </c>
      <c r="X1697" s="21" t="s">
        <v>2015</v>
      </c>
      <c r="Y1697" s="21" t="s">
        <v>2015</v>
      </c>
      <c r="Z1697" s="21" t="s">
        <v>2015</v>
      </c>
      <c r="AA1697" s="21" t="s">
        <v>2015</v>
      </c>
      <c r="AB1697" s="21" t="s">
        <v>2015</v>
      </c>
      <c r="AC1697" s="21" t="s">
        <v>2015</v>
      </c>
      <c r="AD1697" s="21" t="s">
        <v>2015</v>
      </c>
      <c r="AE1697" s="21" t="s">
        <v>2015</v>
      </c>
      <c r="AF1697" s="21" t="s">
        <v>2015</v>
      </c>
      <c r="AG1697" s="21" t="s">
        <v>2015</v>
      </c>
      <c r="AH1697" s="21" t="s">
        <v>2342</v>
      </c>
      <c r="AI1697" s="21" t="s">
        <v>2342</v>
      </c>
      <c r="AJ1697" s="21" t="s">
        <v>2342</v>
      </c>
      <c r="AK1697" s="21" t="s">
        <v>2342</v>
      </c>
      <c r="AL1697" s="21" t="s">
        <v>4802</v>
      </c>
    </row>
    <row r="1698" spans="1:38" ht="15" customHeight="1">
      <c r="A1698" s="21">
        <v>159945</v>
      </c>
      <c r="B1698" s="21">
        <v>664479</v>
      </c>
      <c r="C1698" s="21" t="s">
        <v>215</v>
      </c>
      <c r="D1698" s="21" t="s">
        <v>2203</v>
      </c>
      <c r="E1698" s="21" t="s">
        <v>33</v>
      </c>
      <c r="F1698" s="21" t="s">
        <v>4873</v>
      </c>
      <c r="G1698" s="21" t="s">
        <v>2340</v>
      </c>
      <c r="H1698" s="21" t="s">
        <v>2341</v>
      </c>
      <c r="I1698" s="21" t="s">
        <v>2015</v>
      </c>
      <c r="J1698" s="21" t="s">
        <v>2342</v>
      </c>
      <c r="K1698" s="21" t="s">
        <v>1358</v>
      </c>
      <c r="L1698" s="21" t="s">
        <v>3770</v>
      </c>
      <c r="M1698" s="21"/>
      <c r="N1698" s="21" t="s">
        <v>3768</v>
      </c>
      <c r="O1698" s="21" t="s">
        <v>2345</v>
      </c>
      <c r="P1698" s="21" t="s">
        <v>3769</v>
      </c>
      <c r="Q1698" s="21">
        <v>2811</v>
      </c>
      <c r="R1698" s="21">
        <v>0</v>
      </c>
      <c r="S1698" s="21">
        <v>703</v>
      </c>
      <c r="T1698" s="21">
        <v>3514</v>
      </c>
      <c r="U1698" s="21">
        <v>0.79990000000000006</v>
      </c>
      <c r="V1698" s="21">
        <v>0</v>
      </c>
      <c r="W1698" s="21">
        <v>0.79990000000000006</v>
      </c>
      <c r="X1698" s="21" t="s">
        <v>2015</v>
      </c>
      <c r="Y1698" s="21" t="s">
        <v>2015</v>
      </c>
      <c r="Z1698" s="21" t="s">
        <v>2015</v>
      </c>
      <c r="AA1698" s="21" t="s">
        <v>2015</v>
      </c>
      <c r="AB1698" s="21" t="s">
        <v>2015</v>
      </c>
      <c r="AC1698" s="21" t="s">
        <v>2015</v>
      </c>
      <c r="AD1698" s="21" t="s">
        <v>2015</v>
      </c>
      <c r="AE1698" s="21" t="s">
        <v>2015</v>
      </c>
      <c r="AF1698" s="21" t="s">
        <v>2015</v>
      </c>
      <c r="AG1698" s="21" t="s">
        <v>2015</v>
      </c>
      <c r="AH1698" s="21" t="s">
        <v>2342</v>
      </c>
      <c r="AI1698" s="21" t="s">
        <v>2342</v>
      </c>
      <c r="AJ1698" s="21" t="s">
        <v>2342</v>
      </c>
      <c r="AK1698" s="21" t="s">
        <v>2342</v>
      </c>
      <c r="AL1698" s="21" t="s">
        <v>4802</v>
      </c>
    </row>
    <row r="1699" spans="1:38" ht="15" customHeight="1">
      <c r="A1699" s="21">
        <v>159951</v>
      </c>
      <c r="B1699" s="21">
        <v>664484</v>
      </c>
      <c r="C1699" s="21" t="s">
        <v>176</v>
      </c>
      <c r="D1699" s="21" t="s">
        <v>2164</v>
      </c>
      <c r="E1699" s="21" t="s">
        <v>24</v>
      </c>
      <c r="F1699" s="21" t="s">
        <v>4873</v>
      </c>
      <c r="G1699" s="21" t="s">
        <v>2340</v>
      </c>
      <c r="H1699" s="21" t="s">
        <v>2341</v>
      </c>
      <c r="I1699" s="21" t="s">
        <v>2015</v>
      </c>
      <c r="J1699" s="21" t="s">
        <v>2342</v>
      </c>
      <c r="K1699" s="21" t="s">
        <v>1168</v>
      </c>
      <c r="L1699" s="21" t="s">
        <v>3529</v>
      </c>
      <c r="M1699" s="21"/>
      <c r="N1699" s="21" t="s">
        <v>3516</v>
      </c>
      <c r="O1699" s="21" t="s">
        <v>2345</v>
      </c>
      <c r="P1699" s="21" t="s">
        <v>3517</v>
      </c>
      <c r="Q1699" s="21">
        <v>165</v>
      </c>
      <c r="R1699" s="21">
        <v>0</v>
      </c>
      <c r="S1699" s="21">
        <v>193</v>
      </c>
      <c r="T1699" s="21">
        <v>358</v>
      </c>
      <c r="U1699" s="21">
        <v>0.46089999999999998</v>
      </c>
      <c r="V1699" s="21">
        <v>0</v>
      </c>
      <c r="W1699" s="21">
        <v>0.46089999999999998</v>
      </c>
      <c r="X1699" s="21" t="s">
        <v>2015</v>
      </c>
      <c r="Y1699" s="21" t="s">
        <v>2342</v>
      </c>
      <c r="Z1699" s="21" t="s">
        <v>2342</v>
      </c>
      <c r="AA1699" s="21" t="s">
        <v>2342</v>
      </c>
      <c r="AB1699" s="21" t="s">
        <v>2342</v>
      </c>
      <c r="AC1699" s="21" t="s">
        <v>2342</v>
      </c>
      <c r="AD1699" s="21" t="s">
        <v>2342</v>
      </c>
      <c r="AE1699" s="21" t="s">
        <v>2015</v>
      </c>
      <c r="AF1699" s="21" t="s">
        <v>2015</v>
      </c>
      <c r="AG1699" s="21" t="s">
        <v>2015</v>
      </c>
      <c r="AH1699" s="21" t="s">
        <v>2015</v>
      </c>
      <c r="AI1699" s="21" t="s">
        <v>2015</v>
      </c>
      <c r="AJ1699" s="21" t="s">
        <v>2015</v>
      </c>
      <c r="AK1699" s="21" t="s">
        <v>2015</v>
      </c>
      <c r="AL1699" s="21" t="s">
        <v>4802</v>
      </c>
    </row>
    <row r="1700" spans="1:38" ht="15" customHeight="1">
      <c r="A1700" s="21">
        <v>159979</v>
      </c>
      <c r="B1700" s="21">
        <v>664490</v>
      </c>
      <c r="C1700" s="21" t="s">
        <v>41</v>
      </c>
      <c r="D1700" s="21" t="s">
        <v>2028</v>
      </c>
      <c r="E1700" s="21" t="s">
        <v>3</v>
      </c>
      <c r="F1700" s="21" t="s">
        <v>4866</v>
      </c>
      <c r="G1700" s="21" t="s">
        <v>2340</v>
      </c>
      <c r="H1700" s="21" t="s">
        <v>2341</v>
      </c>
      <c r="I1700" s="21" t="s">
        <v>2015</v>
      </c>
      <c r="J1700" s="21" t="s">
        <v>2342</v>
      </c>
      <c r="K1700" s="21" t="s">
        <v>335</v>
      </c>
      <c r="L1700" s="21" t="s">
        <v>2362</v>
      </c>
      <c r="M1700" s="21" t="s">
        <v>4934</v>
      </c>
      <c r="N1700" s="21" t="s">
        <v>2363</v>
      </c>
      <c r="O1700" s="21" t="s">
        <v>2345</v>
      </c>
      <c r="P1700" s="21" t="s">
        <v>2364</v>
      </c>
      <c r="Q1700" s="21">
        <v>50</v>
      </c>
      <c r="R1700" s="21">
        <v>0</v>
      </c>
      <c r="S1700" s="21">
        <v>16</v>
      </c>
      <c r="T1700" s="21">
        <v>66</v>
      </c>
      <c r="U1700" s="21">
        <v>0.75760000000000005</v>
      </c>
      <c r="V1700" s="21">
        <v>0</v>
      </c>
      <c r="W1700" s="21">
        <v>0.75760000000000005</v>
      </c>
      <c r="X1700" s="21" t="s">
        <v>2015</v>
      </c>
      <c r="Y1700" s="21" t="s">
        <v>2015</v>
      </c>
      <c r="Z1700" s="21" t="s">
        <v>2015</v>
      </c>
      <c r="AA1700" s="21" t="s">
        <v>2015</v>
      </c>
      <c r="AB1700" s="21" t="s">
        <v>2015</v>
      </c>
      <c r="AC1700" s="21" t="s">
        <v>2015</v>
      </c>
      <c r="AD1700" s="21" t="s">
        <v>2015</v>
      </c>
      <c r="AE1700" s="21" t="s">
        <v>2015</v>
      </c>
      <c r="AF1700" s="21" t="s">
        <v>2015</v>
      </c>
      <c r="AG1700" s="21" t="s">
        <v>2015</v>
      </c>
      <c r="AH1700" s="21" t="s">
        <v>2342</v>
      </c>
      <c r="AI1700" s="21" t="s">
        <v>2342</v>
      </c>
      <c r="AJ1700" s="21" t="s">
        <v>2342</v>
      </c>
      <c r="AK1700" s="21" t="s">
        <v>2342</v>
      </c>
      <c r="AL1700" s="21" t="s">
        <v>4802</v>
      </c>
    </row>
    <row r="1701" spans="1:38" ht="15" customHeight="1">
      <c r="A1701" s="21">
        <v>159343</v>
      </c>
      <c r="B1701" s="21">
        <v>664509</v>
      </c>
      <c r="C1701" s="21" t="s">
        <v>202</v>
      </c>
      <c r="D1701" s="21" t="s">
        <v>2190</v>
      </c>
      <c r="E1701" s="21" t="s">
        <v>13</v>
      </c>
      <c r="F1701" s="21" t="s">
        <v>4873</v>
      </c>
      <c r="G1701" s="21" t="s">
        <v>2340</v>
      </c>
      <c r="H1701" s="21" t="s">
        <v>2341</v>
      </c>
      <c r="I1701" s="21" t="s">
        <v>2015</v>
      </c>
      <c r="J1701" s="21" t="s">
        <v>2342</v>
      </c>
      <c r="K1701" s="21" t="s">
        <v>1313</v>
      </c>
      <c r="L1701" s="21" t="s">
        <v>5168</v>
      </c>
      <c r="M1701" s="21"/>
      <c r="N1701" s="21" t="s">
        <v>3710</v>
      </c>
      <c r="O1701" s="21" t="s">
        <v>2345</v>
      </c>
      <c r="P1701" s="21" t="s">
        <v>3711</v>
      </c>
      <c r="Q1701" s="21">
        <v>114</v>
      </c>
      <c r="R1701" s="21">
        <v>0</v>
      </c>
      <c r="S1701" s="21">
        <v>0</v>
      </c>
      <c r="T1701" s="21">
        <v>114</v>
      </c>
      <c r="U1701" s="21">
        <v>1</v>
      </c>
      <c r="V1701" s="21">
        <v>0</v>
      </c>
      <c r="W1701" s="21">
        <v>1</v>
      </c>
      <c r="X1701" s="21" t="s">
        <v>2015</v>
      </c>
      <c r="Y1701" s="21" t="s">
        <v>2015</v>
      </c>
      <c r="Z1701" s="21" t="s">
        <v>2015</v>
      </c>
      <c r="AA1701" s="21" t="s">
        <v>2015</v>
      </c>
      <c r="AB1701" s="21" t="s">
        <v>2015</v>
      </c>
      <c r="AC1701" s="21" t="s">
        <v>2015</v>
      </c>
      <c r="AD1701" s="21" t="s">
        <v>2015</v>
      </c>
      <c r="AE1701" s="21" t="s">
        <v>2015</v>
      </c>
      <c r="AF1701" s="21" t="s">
        <v>2015</v>
      </c>
      <c r="AG1701" s="21" t="s">
        <v>2015</v>
      </c>
      <c r="AH1701" s="21" t="s">
        <v>2342</v>
      </c>
      <c r="AI1701" s="21" t="s">
        <v>2342</v>
      </c>
      <c r="AJ1701" s="21" t="s">
        <v>2342</v>
      </c>
      <c r="AK1701" s="21" t="s">
        <v>2342</v>
      </c>
      <c r="AL1701" s="21" t="s">
        <v>4802</v>
      </c>
    </row>
    <row r="1702" spans="1:38" ht="15" customHeight="1">
      <c r="A1702" s="21">
        <v>159838</v>
      </c>
      <c r="B1702" s="21">
        <v>664519</v>
      </c>
      <c r="C1702" s="21" t="s">
        <v>4533</v>
      </c>
      <c r="D1702" s="21" t="s">
        <v>4534</v>
      </c>
      <c r="E1702" s="21" t="s">
        <v>10</v>
      </c>
      <c r="F1702" s="21" t="s">
        <v>4864</v>
      </c>
      <c r="G1702" s="21" t="s">
        <v>2340</v>
      </c>
      <c r="H1702" s="21" t="s">
        <v>2487</v>
      </c>
      <c r="I1702" s="21" t="s">
        <v>2342</v>
      </c>
      <c r="J1702" s="21" t="s">
        <v>2015</v>
      </c>
      <c r="K1702" s="21" t="s">
        <v>4536</v>
      </c>
      <c r="L1702" s="21" t="s">
        <v>4535</v>
      </c>
      <c r="M1702" s="21"/>
      <c r="N1702" s="21" t="s">
        <v>2421</v>
      </c>
      <c r="O1702" s="21" t="s">
        <v>2345</v>
      </c>
      <c r="P1702" s="21" t="s">
        <v>4252</v>
      </c>
      <c r="Q1702" s="21">
        <v>21</v>
      </c>
      <c r="R1702" s="21">
        <v>6</v>
      </c>
      <c r="S1702" s="21">
        <v>38</v>
      </c>
      <c r="T1702" s="21">
        <v>65</v>
      </c>
      <c r="U1702" s="21">
        <v>0.3231</v>
      </c>
      <c r="V1702" s="21">
        <v>9.2299999999999993E-2</v>
      </c>
      <c r="W1702" s="21">
        <v>0.41539999999999999</v>
      </c>
      <c r="X1702" s="21" t="s">
        <v>2015</v>
      </c>
      <c r="Y1702" s="21" t="s">
        <v>2015</v>
      </c>
      <c r="Z1702" s="21" t="s">
        <v>2015</v>
      </c>
      <c r="AA1702" s="21" t="s">
        <v>2015</v>
      </c>
      <c r="AB1702" s="21" t="s">
        <v>2015</v>
      </c>
      <c r="AC1702" s="21" t="s">
        <v>2015</v>
      </c>
      <c r="AD1702" s="21" t="s">
        <v>2015</v>
      </c>
      <c r="AE1702" s="21" t="s">
        <v>2342</v>
      </c>
      <c r="AF1702" s="21" t="s">
        <v>2342</v>
      </c>
      <c r="AG1702" s="21" t="s">
        <v>2342</v>
      </c>
      <c r="AH1702" s="21" t="s">
        <v>2342</v>
      </c>
      <c r="AI1702" s="21" t="s">
        <v>2342</v>
      </c>
      <c r="AJ1702" s="21" t="s">
        <v>2342</v>
      </c>
      <c r="AK1702" s="21" t="s">
        <v>2342</v>
      </c>
      <c r="AL1702" s="21" t="s">
        <v>4803</v>
      </c>
    </row>
    <row r="1703" spans="1:38" ht="15" customHeight="1">
      <c r="A1703" s="21">
        <v>159891</v>
      </c>
      <c r="B1703" s="21">
        <v>664550</v>
      </c>
      <c r="C1703" s="21" t="s">
        <v>138</v>
      </c>
      <c r="D1703" s="21" t="s">
        <v>2126</v>
      </c>
      <c r="E1703" s="21" t="s">
        <v>11</v>
      </c>
      <c r="F1703" s="21" t="s">
        <v>4873</v>
      </c>
      <c r="G1703" s="21" t="s">
        <v>2340</v>
      </c>
      <c r="H1703" s="21" t="s">
        <v>2341</v>
      </c>
      <c r="I1703" s="21" t="s">
        <v>2015</v>
      </c>
      <c r="J1703" s="21" t="s">
        <v>2342</v>
      </c>
      <c r="K1703" s="21" t="s">
        <v>4712</v>
      </c>
      <c r="L1703" s="21" t="s">
        <v>5085</v>
      </c>
      <c r="M1703" s="21"/>
      <c r="N1703" s="21" t="s">
        <v>2488</v>
      </c>
      <c r="O1703" s="21" t="s">
        <v>2345</v>
      </c>
      <c r="P1703" s="21" t="s">
        <v>2489</v>
      </c>
      <c r="Q1703" s="21">
        <v>130</v>
      </c>
      <c r="R1703" s="21">
        <v>0</v>
      </c>
      <c r="S1703" s="21">
        <v>0</v>
      </c>
      <c r="T1703" s="21">
        <v>130</v>
      </c>
      <c r="U1703" s="21">
        <v>1</v>
      </c>
      <c r="V1703" s="21">
        <v>0</v>
      </c>
      <c r="W1703" s="21">
        <v>1</v>
      </c>
      <c r="X1703" s="21" t="s">
        <v>2015</v>
      </c>
      <c r="Y1703" s="21" t="s">
        <v>2015</v>
      </c>
      <c r="Z1703" s="21" t="s">
        <v>2015</v>
      </c>
      <c r="AA1703" s="21" t="s">
        <v>2015</v>
      </c>
      <c r="AB1703" s="21" t="s">
        <v>2015</v>
      </c>
      <c r="AC1703" s="21" t="s">
        <v>2015</v>
      </c>
      <c r="AD1703" s="21" t="s">
        <v>2015</v>
      </c>
      <c r="AE1703" s="21" t="s">
        <v>2342</v>
      </c>
      <c r="AF1703" s="21" t="s">
        <v>2342</v>
      </c>
      <c r="AG1703" s="21" t="s">
        <v>2342</v>
      </c>
      <c r="AH1703" s="21" t="s">
        <v>2342</v>
      </c>
      <c r="AI1703" s="21" t="s">
        <v>2342</v>
      </c>
      <c r="AJ1703" s="21" t="s">
        <v>2342</v>
      </c>
      <c r="AK1703" s="21" t="s">
        <v>2342</v>
      </c>
      <c r="AL1703" s="21" t="s">
        <v>4802</v>
      </c>
    </row>
    <row r="1704" spans="1:38" ht="15" customHeight="1">
      <c r="A1704" s="21">
        <v>159896</v>
      </c>
      <c r="B1704" s="21">
        <v>664581</v>
      </c>
      <c r="C1704" s="21" t="s">
        <v>217</v>
      </c>
      <c r="D1704" s="21" t="s">
        <v>2205</v>
      </c>
      <c r="E1704" s="21" t="s">
        <v>11</v>
      </c>
      <c r="F1704" s="21" t="s">
        <v>4873</v>
      </c>
      <c r="G1704" s="21" t="s">
        <v>2340</v>
      </c>
      <c r="H1704" s="21" t="s">
        <v>2341</v>
      </c>
      <c r="I1704" s="21" t="s">
        <v>2015</v>
      </c>
      <c r="J1704" s="21" t="s">
        <v>2342</v>
      </c>
      <c r="K1704" s="21" t="s">
        <v>1378</v>
      </c>
      <c r="L1704" s="21" t="s">
        <v>5519</v>
      </c>
      <c r="M1704" s="21" t="s">
        <v>5520</v>
      </c>
      <c r="N1704" s="21" t="s">
        <v>3793</v>
      </c>
      <c r="O1704" s="21" t="s">
        <v>2345</v>
      </c>
      <c r="P1704" s="21" t="s">
        <v>3794</v>
      </c>
      <c r="Q1704" s="21">
        <v>88</v>
      </c>
      <c r="R1704" s="21">
        <v>25</v>
      </c>
      <c r="S1704" s="21">
        <v>28</v>
      </c>
      <c r="T1704" s="21">
        <v>141</v>
      </c>
      <c r="U1704" s="21">
        <v>0.62409999999999999</v>
      </c>
      <c r="V1704" s="21">
        <v>0.17730000000000001</v>
      </c>
      <c r="W1704" s="21">
        <v>0.8014</v>
      </c>
      <c r="X1704" s="21" t="s">
        <v>2342</v>
      </c>
      <c r="Y1704" s="21" t="s">
        <v>2342</v>
      </c>
      <c r="Z1704" s="21" t="s">
        <v>2342</v>
      </c>
      <c r="AA1704" s="21" t="s">
        <v>2342</v>
      </c>
      <c r="AB1704" s="21" t="s">
        <v>2342</v>
      </c>
      <c r="AC1704" s="21" t="s">
        <v>2342</v>
      </c>
      <c r="AD1704" s="21" t="s">
        <v>2342</v>
      </c>
      <c r="AE1704" s="21" t="s">
        <v>2342</v>
      </c>
      <c r="AF1704" s="21" t="s">
        <v>2342</v>
      </c>
      <c r="AG1704" s="21" t="s">
        <v>2342</v>
      </c>
      <c r="AH1704" s="21" t="s">
        <v>2015</v>
      </c>
      <c r="AI1704" s="21" t="s">
        <v>2015</v>
      </c>
      <c r="AJ1704" s="21" t="s">
        <v>2015</v>
      </c>
      <c r="AK1704" s="21" t="s">
        <v>2015</v>
      </c>
      <c r="AL1704" s="21" t="s">
        <v>5177</v>
      </c>
    </row>
    <row r="1705" spans="1:38" ht="15" customHeight="1">
      <c r="A1705" s="21">
        <v>159930</v>
      </c>
      <c r="B1705" s="21">
        <v>664583</v>
      </c>
      <c r="C1705" s="21" t="s">
        <v>262</v>
      </c>
      <c r="D1705" s="21" t="s">
        <v>2250</v>
      </c>
      <c r="E1705" s="21" t="s">
        <v>9</v>
      </c>
      <c r="F1705" s="21" t="s">
        <v>4863</v>
      </c>
      <c r="G1705" s="21" t="s">
        <v>2340</v>
      </c>
      <c r="H1705" s="21" t="s">
        <v>2341</v>
      </c>
      <c r="I1705" s="21" t="s">
        <v>2015</v>
      </c>
      <c r="J1705" s="21" t="s">
        <v>2342</v>
      </c>
      <c r="K1705" s="21" t="s">
        <v>1682</v>
      </c>
      <c r="L1705" s="21" t="s">
        <v>5544</v>
      </c>
      <c r="M1705" s="21"/>
      <c r="N1705" s="21" t="s">
        <v>3319</v>
      </c>
      <c r="O1705" s="21" t="s">
        <v>2345</v>
      </c>
      <c r="P1705" s="21" t="s">
        <v>4181</v>
      </c>
      <c r="Q1705" s="21">
        <v>318</v>
      </c>
      <c r="R1705" s="21">
        <v>0</v>
      </c>
      <c r="S1705" s="21">
        <v>155</v>
      </c>
      <c r="T1705" s="21">
        <v>473</v>
      </c>
      <c r="U1705" s="21">
        <v>0.67230000000000001</v>
      </c>
      <c r="V1705" s="21">
        <v>0</v>
      </c>
      <c r="W1705" s="21">
        <v>0.67230000000000001</v>
      </c>
      <c r="X1705" s="21" t="s">
        <v>2015</v>
      </c>
      <c r="Y1705" s="21" t="s">
        <v>2342</v>
      </c>
      <c r="Z1705" s="21" t="s">
        <v>2342</v>
      </c>
      <c r="AA1705" s="21" t="s">
        <v>2342</v>
      </c>
      <c r="AB1705" s="21" t="s">
        <v>2342</v>
      </c>
      <c r="AC1705" s="21" t="s">
        <v>2342</v>
      </c>
      <c r="AD1705" s="21" t="s">
        <v>2342</v>
      </c>
      <c r="AE1705" s="21" t="s">
        <v>2015</v>
      </c>
      <c r="AF1705" s="21" t="s">
        <v>2015</v>
      </c>
      <c r="AG1705" s="21" t="s">
        <v>2015</v>
      </c>
      <c r="AH1705" s="21" t="s">
        <v>2015</v>
      </c>
      <c r="AI1705" s="21" t="s">
        <v>2015</v>
      </c>
      <c r="AJ1705" s="21" t="s">
        <v>2015</v>
      </c>
      <c r="AK1705" s="21" t="s">
        <v>2015</v>
      </c>
      <c r="AL1705" s="21" t="s">
        <v>4802</v>
      </c>
    </row>
    <row r="1706" spans="1:38" ht="15" customHeight="1">
      <c r="A1706" s="21">
        <v>159387</v>
      </c>
      <c r="B1706" s="21">
        <v>664587</v>
      </c>
      <c r="C1706" s="21" t="s">
        <v>175</v>
      </c>
      <c r="D1706" s="21" t="s">
        <v>2163</v>
      </c>
      <c r="E1706" s="21" t="s">
        <v>1</v>
      </c>
      <c r="F1706" s="21" t="s">
        <v>4864</v>
      </c>
      <c r="G1706" s="21" t="s">
        <v>2340</v>
      </c>
      <c r="H1706" s="21" t="s">
        <v>2341</v>
      </c>
      <c r="I1706" s="21" t="s">
        <v>2015</v>
      </c>
      <c r="J1706" s="21" t="s">
        <v>2342</v>
      </c>
      <c r="K1706" s="21" t="s">
        <v>1156</v>
      </c>
      <c r="L1706" s="21" t="s">
        <v>5126</v>
      </c>
      <c r="M1706" s="21"/>
      <c r="N1706" s="21" t="s">
        <v>3513</v>
      </c>
      <c r="O1706" s="21" t="s">
        <v>2345</v>
      </c>
      <c r="P1706" s="21" t="s">
        <v>3514</v>
      </c>
      <c r="Q1706" s="21">
        <v>166</v>
      </c>
      <c r="R1706" s="21">
        <v>0</v>
      </c>
      <c r="S1706" s="21">
        <v>28</v>
      </c>
      <c r="T1706" s="21">
        <v>194</v>
      </c>
      <c r="U1706" s="21">
        <v>0.85570000000000002</v>
      </c>
      <c r="V1706" s="21">
        <v>0</v>
      </c>
      <c r="W1706" s="21">
        <v>0.85570000000000002</v>
      </c>
      <c r="X1706" s="21" t="s">
        <v>2015</v>
      </c>
      <c r="Y1706" s="21" t="s">
        <v>2015</v>
      </c>
      <c r="Z1706" s="21" t="s">
        <v>2015</v>
      </c>
      <c r="AA1706" s="21" t="s">
        <v>2015</v>
      </c>
      <c r="AB1706" s="21" t="s">
        <v>2015</v>
      </c>
      <c r="AC1706" s="21" t="s">
        <v>2015</v>
      </c>
      <c r="AD1706" s="21" t="s">
        <v>2015</v>
      </c>
      <c r="AE1706" s="21" t="s">
        <v>2015</v>
      </c>
      <c r="AF1706" s="21" t="s">
        <v>2342</v>
      </c>
      <c r="AG1706" s="21" t="s">
        <v>2342</v>
      </c>
      <c r="AH1706" s="21" t="s">
        <v>2342</v>
      </c>
      <c r="AI1706" s="21" t="s">
        <v>2342</v>
      </c>
      <c r="AJ1706" s="21" t="s">
        <v>2342</v>
      </c>
      <c r="AK1706" s="21" t="s">
        <v>2342</v>
      </c>
      <c r="AL1706" s="21" t="s">
        <v>4802</v>
      </c>
    </row>
    <row r="1707" spans="1:38" ht="15" customHeight="1">
      <c r="A1707" s="21">
        <v>159527</v>
      </c>
      <c r="B1707" s="21">
        <v>664588</v>
      </c>
      <c r="C1707" s="21" t="s">
        <v>188</v>
      </c>
      <c r="D1707" s="21" t="s">
        <v>2176</v>
      </c>
      <c r="E1707" s="21" t="s">
        <v>7</v>
      </c>
      <c r="F1707" s="21" t="s">
        <v>4875</v>
      </c>
      <c r="G1707" s="21" t="s">
        <v>2340</v>
      </c>
      <c r="H1707" s="21" t="s">
        <v>2341</v>
      </c>
      <c r="I1707" s="21" t="s">
        <v>2015</v>
      </c>
      <c r="J1707" s="21" t="s">
        <v>2342</v>
      </c>
      <c r="K1707" s="21" t="s">
        <v>1219</v>
      </c>
      <c r="L1707" s="21" t="s">
        <v>3581</v>
      </c>
      <c r="M1707" s="21" t="s">
        <v>28</v>
      </c>
      <c r="N1707" s="21" t="s">
        <v>3486</v>
      </c>
      <c r="O1707" s="21" t="s">
        <v>2345</v>
      </c>
      <c r="P1707" s="21" t="s">
        <v>3487</v>
      </c>
      <c r="Q1707" s="21">
        <v>316</v>
      </c>
      <c r="R1707" s="21">
        <v>0</v>
      </c>
      <c r="S1707" s="21">
        <v>106</v>
      </c>
      <c r="T1707" s="21">
        <v>422</v>
      </c>
      <c r="U1707" s="21">
        <v>0.74880000000000002</v>
      </c>
      <c r="V1707" s="21">
        <v>0</v>
      </c>
      <c r="W1707" s="21">
        <v>0.74880000000000002</v>
      </c>
      <c r="X1707" s="21" t="s">
        <v>2015</v>
      </c>
      <c r="Y1707" s="21" t="s">
        <v>2015</v>
      </c>
      <c r="Z1707" s="21" t="s">
        <v>2015</v>
      </c>
      <c r="AA1707" s="21" t="s">
        <v>2015</v>
      </c>
      <c r="AB1707" s="21" t="s">
        <v>2015</v>
      </c>
      <c r="AC1707" s="21" t="s">
        <v>2015</v>
      </c>
      <c r="AD1707" s="21" t="s">
        <v>2015</v>
      </c>
      <c r="AE1707" s="21" t="s">
        <v>2342</v>
      </c>
      <c r="AF1707" s="21" t="s">
        <v>2342</v>
      </c>
      <c r="AG1707" s="21" t="s">
        <v>2342</v>
      </c>
      <c r="AH1707" s="21" t="s">
        <v>2015</v>
      </c>
      <c r="AI1707" s="21" t="s">
        <v>2015</v>
      </c>
      <c r="AJ1707" s="21" t="s">
        <v>2015</v>
      </c>
      <c r="AK1707" s="21" t="s">
        <v>2015</v>
      </c>
      <c r="AL1707" s="21" t="s">
        <v>4802</v>
      </c>
    </row>
    <row r="1708" spans="1:38" ht="15" customHeight="1">
      <c r="A1708" s="21">
        <v>159891</v>
      </c>
      <c r="B1708" s="21">
        <v>664589</v>
      </c>
      <c r="C1708" s="21" t="s">
        <v>138</v>
      </c>
      <c r="D1708" s="21" t="s">
        <v>2126</v>
      </c>
      <c r="E1708" s="21" t="s">
        <v>11</v>
      </c>
      <c r="F1708" s="21" t="s">
        <v>4873</v>
      </c>
      <c r="G1708" s="21" t="s">
        <v>2340</v>
      </c>
      <c r="H1708" s="21" t="s">
        <v>2341</v>
      </c>
      <c r="I1708" s="21" t="s">
        <v>2015</v>
      </c>
      <c r="J1708" s="21" t="s">
        <v>2342</v>
      </c>
      <c r="K1708" s="21" t="s">
        <v>557</v>
      </c>
      <c r="L1708" s="21" t="s">
        <v>3246</v>
      </c>
      <c r="M1708" s="21"/>
      <c r="N1708" s="21" t="s">
        <v>2488</v>
      </c>
      <c r="O1708" s="21" t="s">
        <v>2345</v>
      </c>
      <c r="P1708" s="21" t="s">
        <v>3055</v>
      </c>
      <c r="Q1708" s="21">
        <v>416</v>
      </c>
      <c r="R1708" s="21">
        <v>0</v>
      </c>
      <c r="S1708" s="21">
        <v>124</v>
      </c>
      <c r="T1708" s="21">
        <v>540</v>
      </c>
      <c r="U1708" s="21">
        <v>0.77039999999999997</v>
      </c>
      <c r="V1708" s="21">
        <v>0</v>
      </c>
      <c r="W1708" s="21">
        <v>0.77039999999999997</v>
      </c>
      <c r="X1708" s="21" t="s">
        <v>2015</v>
      </c>
      <c r="Y1708" s="21" t="s">
        <v>2342</v>
      </c>
      <c r="Z1708" s="21" t="s">
        <v>2342</v>
      </c>
      <c r="AA1708" s="21" t="s">
        <v>2342</v>
      </c>
      <c r="AB1708" s="21" t="s">
        <v>2342</v>
      </c>
      <c r="AC1708" s="21" t="s">
        <v>2342</v>
      </c>
      <c r="AD1708" s="21" t="s">
        <v>2342</v>
      </c>
      <c r="AE1708" s="21" t="s">
        <v>2015</v>
      </c>
      <c r="AF1708" s="21" t="s">
        <v>2015</v>
      </c>
      <c r="AG1708" s="21" t="s">
        <v>2015</v>
      </c>
      <c r="AH1708" s="21" t="s">
        <v>2015</v>
      </c>
      <c r="AI1708" s="21" t="s">
        <v>2015</v>
      </c>
      <c r="AJ1708" s="21" t="s">
        <v>2015</v>
      </c>
      <c r="AK1708" s="21" t="s">
        <v>2015</v>
      </c>
      <c r="AL1708" s="21" t="s">
        <v>4802</v>
      </c>
    </row>
    <row r="1709" spans="1:38" ht="15" customHeight="1">
      <c r="A1709" s="21">
        <v>159888</v>
      </c>
      <c r="B1709" s="21">
        <v>664590</v>
      </c>
      <c r="C1709" s="21" t="s">
        <v>277</v>
      </c>
      <c r="D1709" s="21" t="s">
        <v>2266</v>
      </c>
      <c r="E1709" s="21" t="s">
        <v>12</v>
      </c>
      <c r="F1709" s="21" t="s">
        <v>4863</v>
      </c>
      <c r="G1709" s="21" t="s">
        <v>2340</v>
      </c>
      <c r="H1709" s="21" t="s">
        <v>2341</v>
      </c>
      <c r="I1709" s="21" t="s">
        <v>2015</v>
      </c>
      <c r="J1709" s="21" t="s">
        <v>2342</v>
      </c>
      <c r="K1709" s="21" t="s">
        <v>1792</v>
      </c>
      <c r="L1709" s="21" t="s">
        <v>4346</v>
      </c>
      <c r="M1709" s="21"/>
      <c r="N1709" s="21" t="s">
        <v>4338</v>
      </c>
      <c r="O1709" s="21" t="s">
        <v>2345</v>
      </c>
      <c r="P1709" s="21" t="s">
        <v>3111</v>
      </c>
      <c r="Q1709" s="21">
        <v>580</v>
      </c>
      <c r="R1709" s="21">
        <v>0</v>
      </c>
      <c r="S1709" s="21">
        <v>0</v>
      </c>
      <c r="T1709" s="21">
        <v>580</v>
      </c>
      <c r="U1709" s="21">
        <v>1</v>
      </c>
      <c r="V1709" s="21">
        <v>0</v>
      </c>
      <c r="W1709" s="21">
        <v>1</v>
      </c>
      <c r="X1709" s="21" t="s">
        <v>2015</v>
      </c>
      <c r="Y1709" s="21" t="s">
        <v>2015</v>
      </c>
      <c r="Z1709" s="21" t="s">
        <v>2015</v>
      </c>
      <c r="AA1709" s="21" t="s">
        <v>2015</v>
      </c>
      <c r="AB1709" s="21" t="s">
        <v>2015</v>
      </c>
      <c r="AC1709" s="21" t="s">
        <v>2015</v>
      </c>
      <c r="AD1709" s="21" t="s">
        <v>2015</v>
      </c>
      <c r="AE1709" s="21" t="s">
        <v>2342</v>
      </c>
      <c r="AF1709" s="21" t="s">
        <v>2342</v>
      </c>
      <c r="AG1709" s="21" t="s">
        <v>2342</v>
      </c>
      <c r="AH1709" s="21" t="s">
        <v>2015</v>
      </c>
      <c r="AI1709" s="21" t="s">
        <v>2015</v>
      </c>
      <c r="AJ1709" s="21" t="s">
        <v>2015</v>
      </c>
      <c r="AK1709" s="21" t="s">
        <v>2015</v>
      </c>
      <c r="AL1709" s="21" t="s">
        <v>4802</v>
      </c>
    </row>
    <row r="1710" spans="1:38" ht="15" customHeight="1">
      <c r="A1710" s="21">
        <v>159487</v>
      </c>
      <c r="B1710" s="21">
        <v>664591</v>
      </c>
      <c r="C1710" s="21" t="s">
        <v>254</v>
      </c>
      <c r="D1710" s="21" t="s">
        <v>2242</v>
      </c>
      <c r="E1710" s="21" t="s">
        <v>32</v>
      </c>
      <c r="F1710" s="21" t="s">
        <v>4874</v>
      </c>
      <c r="G1710" s="21" t="s">
        <v>2340</v>
      </c>
      <c r="H1710" s="21" t="s">
        <v>2341</v>
      </c>
      <c r="I1710" s="21" t="s">
        <v>2015</v>
      </c>
      <c r="J1710" s="21" t="s">
        <v>2342</v>
      </c>
      <c r="K1710" s="21" t="s">
        <v>1639</v>
      </c>
      <c r="L1710" s="21" t="s">
        <v>4126</v>
      </c>
      <c r="M1710" s="21"/>
      <c r="N1710" s="21" t="s">
        <v>3180</v>
      </c>
      <c r="O1710" s="21" t="s">
        <v>2345</v>
      </c>
      <c r="P1710" s="21" t="s">
        <v>3181</v>
      </c>
      <c r="Q1710" s="21">
        <v>561</v>
      </c>
      <c r="R1710" s="21">
        <v>0</v>
      </c>
      <c r="S1710" s="21">
        <v>50</v>
      </c>
      <c r="T1710" s="21">
        <v>611</v>
      </c>
      <c r="U1710" s="21">
        <v>0.91820000000000002</v>
      </c>
      <c r="V1710" s="21">
        <v>0</v>
      </c>
      <c r="W1710" s="21">
        <v>0.91820000000000002</v>
      </c>
      <c r="X1710" s="21" t="s">
        <v>2015</v>
      </c>
      <c r="Y1710" s="21" t="s">
        <v>2015</v>
      </c>
      <c r="Z1710" s="21" t="s">
        <v>2015</v>
      </c>
      <c r="AA1710" s="21" t="s">
        <v>2015</v>
      </c>
      <c r="AB1710" s="21" t="s">
        <v>2015</v>
      </c>
      <c r="AC1710" s="21" t="s">
        <v>2015</v>
      </c>
      <c r="AD1710" s="21" t="s">
        <v>2015</v>
      </c>
      <c r="AE1710" s="21" t="s">
        <v>2015</v>
      </c>
      <c r="AF1710" s="21" t="s">
        <v>2342</v>
      </c>
      <c r="AG1710" s="21" t="s">
        <v>2342</v>
      </c>
      <c r="AH1710" s="21" t="s">
        <v>2015</v>
      </c>
      <c r="AI1710" s="21" t="s">
        <v>2015</v>
      </c>
      <c r="AJ1710" s="21" t="s">
        <v>2015</v>
      </c>
      <c r="AK1710" s="21" t="s">
        <v>2015</v>
      </c>
      <c r="AL1710" s="21" t="s">
        <v>4802</v>
      </c>
    </row>
    <row r="1711" spans="1:38" ht="15" customHeight="1">
      <c r="A1711" s="21">
        <v>160060</v>
      </c>
      <c r="B1711" s="21">
        <v>664592</v>
      </c>
      <c r="C1711" s="21" t="s">
        <v>66</v>
      </c>
      <c r="D1711" s="21" t="s">
        <v>2053</v>
      </c>
      <c r="E1711" s="21" t="s">
        <v>1</v>
      </c>
      <c r="F1711" s="21" t="s">
        <v>4864</v>
      </c>
      <c r="G1711" s="21" t="s">
        <v>2340</v>
      </c>
      <c r="H1711" s="21" t="s">
        <v>2341</v>
      </c>
      <c r="I1711" s="21" t="s">
        <v>2015</v>
      </c>
      <c r="J1711" s="21" t="s">
        <v>2342</v>
      </c>
      <c r="K1711" s="21" t="s">
        <v>5375</v>
      </c>
      <c r="L1711" s="21" t="s">
        <v>5402</v>
      </c>
      <c r="M1711" s="21"/>
      <c r="N1711" s="21" t="s">
        <v>2627</v>
      </c>
      <c r="O1711" s="21" t="s">
        <v>2345</v>
      </c>
      <c r="P1711" s="21" t="s">
        <v>2628</v>
      </c>
      <c r="Q1711" s="21">
        <v>420</v>
      </c>
      <c r="R1711" s="21">
        <v>0</v>
      </c>
      <c r="S1711" s="21">
        <v>0</v>
      </c>
      <c r="T1711" s="21">
        <v>420</v>
      </c>
      <c r="U1711" s="21">
        <v>1</v>
      </c>
      <c r="V1711" s="21">
        <v>0</v>
      </c>
      <c r="W1711" s="21">
        <v>1</v>
      </c>
      <c r="X1711" s="21" t="s">
        <v>2015</v>
      </c>
      <c r="Y1711" s="21" t="s">
        <v>2342</v>
      </c>
      <c r="Z1711" s="21" t="s">
        <v>2342</v>
      </c>
      <c r="AA1711" s="21" t="s">
        <v>2342</v>
      </c>
      <c r="AB1711" s="21" t="s">
        <v>2342</v>
      </c>
      <c r="AC1711" s="21" t="s">
        <v>2342</v>
      </c>
      <c r="AD1711" s="21" t="s">
        <v>2342</v>
      </c>
      <c r="AE1711" s="21" t="s">
        <v>2342</v>
      </c>
      <c r="AF1711" s="21" t="s">
        <v>2015</v>
      </c>
      <c r="AG1711" s="21" t="s">
        <v>2015</v>
      </c>
      <c r="AH1711" s="21" t="s">
        <v>2015</v>
      </c>
      <c r="AI1711" s="21" t="s">
        <v>2015</v>
      </c>
      <c r="AJ1711" s="21" t="s">
        <v>2015</v>
      </c>
      <c r="AK1711" s="21" t="s">
        <v>2015</v>
      </c>
      <c r="AL1711" s="21" t="s">
        <v>4802</v>
      </c>
    </row>
    <row r="1712" spans="1:38" ht="15" customHeight="1">
      <c r="A1712" s="21">
        <v>159978</v>
      </c>
      <c r="B1712" s="21">
        <v>664594</v>
      </c>
      <c r="C1712" s="21" t="s">
        <v>250</v>
      </c>
      <c r="D1712" s="21" t="s">
        <v>2238</v>
      </c>
      <c r="E1712" s="21" t="s">
        <v>3</v>
      </c>
      <c r="F1712" s="21" t="s">
        <v>4866</v>
      </c>
      <c r="G1712" s="21" t="s">
        <v>2340</v>
      </c>
      <c r="H1712" s="21" t="s">
        <v>2341</v>
      </c>
      <c r="I1712" s="21" t="s">
        <v>2015</v>
      </c>
      <c r="J1712" s="21" t="s">
        <v>2342</v>
      </c>
      <c r="K1712" s="21" t="s">
        <v>1618</v>
      </c>
      <c r="L1712" s="21" t="s">
        <v>4103</v>
      </c>
      <c r="M1712" s="21"/>
      <c r="N1712" s="21" t="s">
        <v>4104</v>
      </c>
      <c r="O1712" s="21" t="s">
        <v>2345</v>
      </c>
      <c r="P1712" s="21" t="s">
        <v>4105</v>
      </c>
      <c r="Q1712" s="21">
        <v>103</v>
      </c>
      <c r="R1712" s="21">
        <v>0</v>
      </c>
      <c r="S1712" s="21">
        <v>62</v>
      </c>
      <c r="T1712" s="21">
        <v>165</v>
      </c>
      <c r="U1712" s="21">
        <v>0.62419999999999998</v>
      </c>
      <c r="V1712" s="21">
        <v>0</v>
      </c>
      <c r="W1712" s="21">
        <v>0.62419999999999998</v>
      </c>
      <c r="X1712" s="21" t="s">
        <v>2015</v>
      </c>
      <c r="Y1712" s="21" t="s">
        <v>2342</v>
      </c>
      <c r="Z1712" s="21" t="s">
        <v>2342</v>
      </c>
      <c r="AA1712" s="21" t="s">
        <v>2342</v>
      </c>
      <c r="AB1712" s="21" t="s">
        <v>2342</v>
      </c>
      <c r="AC1712" s="21" t="s">
        <v>2342</v>
      </c>
      <c r="AD1712" s="21" t="s">
        <v>2342</v>
      </c>
      <c r="AE1712" s="21" t="s">
        <v>2342</v>
      </c>
      <c r="AF1712" s="21" t="s">
        <v>2015</v>
      </c>
      <c r="AG1712" s="21" t="s">
        <v>2015</v>
      </c>
      <c r="AH1712" s="21" t="s">
        <v>2015</v>
      </c>
      <c r="AI1712" s="21" t="s">
        <v>2015</v>
      </c>
      <c r="AJ1712" s="21" t="s">
        <v>2015</v>
      </c>
      <c r="AK1712" s="21" t="s">
        <v>2015</v>
      </c>
      <c r="AL1712" s="21" t="s">
        <v>4802</v>
      </c>
    </row>
    <row r="1713" spans="1:38" ht="15" customHeight="1">
      <c r="A1713" s="21">
        <v>159900</v>
      </c>
      <c r="B1713" s="21">
        <v>664596</v>
      </c>
      <c r="C1713" s="21" t="s">
        <v>266</v>
      </c>
      <c r="D1713" s="21" t="s">
        <v>2254</v>
      </c>
      <c r="E1713" s="21" t="s">
        <v>8</v>
      </c>
      <c r="F1713" s="21" t="s">
        <v>4865</v>
      </c>
      <c r="G1713" s="21" t="s">
        <v>2340</v>
      </c>
      <c r="H1713" s="21" t="s">
        <v>2341</v>
      </c>
      <c r="I1713" s="21" t="s">
        <v>2015</v>
      </c>
      <c r="J1713" s="21" t="s">
        <v>2342</v>
      </c>
      <c r="K1713" s="21" t="s">
        <v>1713</v>
      </c>
      <c r="L1713" s="21" t="s">
        <v>4213</v>
      </c>
      <c r="M1713" s="21"/>
      <c r="N1713" s="21" t="s">
        <v>8</v>
      </c>
      <c r="O1713" s="21" t="s">
        <v>2345</v>
      </c>
      <c r="P1713" s="21" t="s">
        <v>4214</v>
      </c>
      <c r="Q1713" s="21">
        <v>857</v>
      </c>
      <c r="R1713" s="21">
        <v>0</v>
      </c>
      <c r="S1713" s="21">
        <v>884</v>
      </c>
      <c r="T1713" s="21">
        <v>1741</v>
      </c>
      <c r="U1713" s="21">
        <v>0.49220000000000003</v>
      </c>
      <c r="V1713" s="21">
        <v>0</v>
      </c>
      <c r="W1713" s="21">
        <v>0.49220000000000003</v>
      </c>
      <c r="X1713" s="21" t="s">
        <v>2015</v>
      </c>
      <c r="Y1713" s="21" t="s">
        <v>2015</v>
      </c>
      <c r="Z1713" s="21" t="s">
        <v>2015</v>
      </c>
      <c r="AA1713" s="21" t="s">
        <v>2015</v>
      </c>
      <c r="AB1713" s="21" t="s">
        <v>2015</v>
      </c>
      <c r="AC1713" s="21" t="s">
        <v>2015</v>
      </c>
      <c r="AD1713" s="21" t="s">
        <v>2015</v>
      </c>
      <c r="AE1713" s="21" t="s">
        <v>2015</v>
      </c>
      <c r="AF1713" s="21" t="s">
        <v>2015</v>
      </c>
      <c r="AG1713" s="21" t="s">
        <v>2015</v>
      </c>
      <c r="AH1713" s="21" t="s">
        <v>2342</v>
      </c>
      <c r="AI1713" s="21" t="s">
        <v>2342</v>
      </c>
      <c r="AJ1713" s="21" t="s">
        <v>2342</v>
      </c>
      <c r="AK1713" s="21" t="s">
        <v>2342</v>
      </c>
      <c r="AL1713" s="21" t="s">
        <v>4802</v>
      </c>
    </row>
    <row r="1714" spans="1:38" ht="15" customHeight="1">
      <c r="A1714" s="21">
        <v>159922</v>
      </c>
      <c r="B1714" s="21">
        <v>664601</v>
      </c>
      <c r="C1714" s="21" t="s">
        <v>110</v>
      </c>
      <c r="D1714" s="21" t="s">
        <v>2097</v>
      </c>
      <c r="E1714" s="21" t="s">
        <v>6</v>
      </c>
      <c r="F1714" s="21" t="s">
        <v>4871</v>
      </c>
      <c r="G1714" s="21" t="s">
        <v>2340</v>
      </c>
      <c r="H1714" s="21" t="s">
        <v>2341</v>
      </c>
      <c r="I1714" s="21" t="s">
        <v>2015</v>
      </c>
      <c r="J1714" s="21" t="s">
        <v>2342</v>
      </c>
      <c r="K1714" s="21" t="s">
        <v>807</v>
      </c>
      <c r="L1714" s="21" t="s">
        <v>3023</v>
      </c>
      <c r="M1714" s="21"/>
      <c r="N1714" s="21" t="s">
        <v>2988</v>
      </c>
      <c r="O1714" s="21" t="s">
        <v>2345</v>
      </c>
      <c r="P1714" s="21" t="s">
        <v>2989</v>
      </c>
      <c r="Q1714" s="21">
        <v>71</v>
      </c>
      <c r="R1714" s="21">
        <v>0</v>
      </c>
      <c r="S1714" s="21">
        <v>0</v>
      </c>
      <c r="T1714" s="21">
        <v>71</v>
      </c>
      <c r="U1714" s="21">
        <v>1</v>
      </c>
      <c r="V1714" s="21">
        <v>0</v>
      </c>
      <c r="W1714" s="21">
        <v>1</v>
      </c>
      <c r="X1714" s="21" t="s">
        <v>2015</v>
      </c>
      <c r="Y1714" s="21" t="s">
        <v>2015</v>
      </c>
      <c r="Z1714" s="21" t="s">
        <v>2015</v>
      </c>
      <c r="AA1714" s="21" t="s">
        <v>2015</v>
      </c>
      <c r="AB1714" s="21" t="s">
        <v>2015</v>
      </c>
      <c r="AC1714" s="21" t="s">
        <v>2015</v>
      </c>
      <c r="AD1714" s="21" t="s">
        <v>2015</v>
      </c>
      <c r="AE1714" s="21" t="s">
        <v>2015</v>
      </c>
      <c r="AF1714" s="21" t="s">
        <v>2015</v>
      </c>
      <c r="AG1714" s="21" t="s">
        <v>2015</v>
      </c>
      <c r="AH1714" s="21" t="s">
        <v>2342</v>
      </c>
      <c r="AI1714" s="21" t="s">
        <v>2342</v>
      </c>
      <c r="AJ1714" s="21" t="s">
        <v>2342</v>
      </c>
      <c r="AK1714" s="21" t="s">
        <v>2342</v>
      </c>
      <c r="AL1714" s="21" t="s">
        <v>4802</v>
      </c>
    </row>
    <row r="1715" spans="1:38" ht="15" customHeight="1">
      <c r="A1715" s="21">
        <v>159504</v>
      </c>
      <c r="B1715" s="21">
        <v>664603</v>
      </c>
      <c r="C1715" s="21" t="s">
        <v>192</v>
      </c>
      <c r="D1715" s="21" t="s">
        <v>2180</v>
      </c>
      <c r="E1715" s="21" t="s">
        <v>32</v>
      </c>
      <c r="F1715" s="21" t="s">
        <v>4863</v>
      </c>
      <c r="G1715" s="21" t="s">
        <v>2340</v>
      </c>
      <c r="H1715" s="21" t="s">
        <v>2341</v>
      </c>
      <c r="I1715" s="21" t="s">
        <v>2015</v>
      </c>
      <c r="J1715" s="21" t="s">
        <v>2342</v>
      </c>
      <c r="K1715" s="21" t="s">
        <v>1241</v>
      </c>
      <c r="L1715" s="21" t="s">
        <v>3620</v>
      </c>
      <c r="M1715" s="21"/>
      <c r="N1715" s="21" t="s">
        <v>3618</v>
      </c>
      <c r="O1715" s="21" t="s">
        <v>2345</v>
      </c>
      <c r="P1715" s="21" t="s">
        <v>3619</v>
      </c>
      <c r="Q1715" s="21">
        <v>330</v>
      </c>
      <c r="R1715" s="21">
        <v>0</v>
      </c>
      <c r="S1715" s="21">
        <v>157</v>
      </c>
      <c r="T1715" s="21">
        <v>487</v>
      </c>
      <c r="U1715" s="21">
        <v>0.67759999999999998</v>
      </c>
      <c r="V1715" s="21">
        <v>0</v>
      </c>
      <c r="W1715" s="21">
        <v>0.67759999999999998</v>
      </c>
      <c r="X1715" s="21" t="s">
        <v>2015</v>
      </c>
      <c r="Y1715" s="21" t="s">
        <v>2015</v>
      </c>
      <c r="Z1715" s="21" t="s">
        <v>2015</v>
      </c>
      <c r="AA1715" s="21" t="s">
        <v>2015</v>
      </c>
      <c r="AB1715" s="21" t="s">
        <v>2015</v>
      </c>
      <c r="AC1715" s="21" t="s">
        <v>2015</v>
      </c>
      <c r="AD1715" s="21" t="s">
        <v>2015</v>
      </c>
      <c r="AE1715" s="21" t="s">
        <v>2342</v>
      </c>
      <c r="AF1715" s="21" t="s">
        <v>2342</v>
      </c>
      <c r="AG1715" s="21" t="s">
        <v>2342</v>
      </c>
      <c r="AH1715" s="21" t="s">
        <v>2015</v>
      </c>
      <c r="AI1715" s="21" t="s">
        <v>2015</v>
      </c>
      <c r="AJ1715" s="21" t="s">
        <v>2015</v>
      </c>
      <c r="AK1715" s="21" t="s">
        <v>2015</v>
      </c>
      <c r="AL1715" s="21" t="s">
        <v>4802</v>
      </c>
    </row>
    <row r="1716" spans="1:38" ht="15" customHeight="1">
      <c r="A1716" s="21">
        <v>159401</v>
      </c>
      <c r="B1716" s="21">
        <v>664604</v>
      </c>
      <c r="C1716" s="21" t="s">
        <v>242</v>
      </c>
      <c r="D1716" s="21" t="s">
        <v>2230</v>
      </c>
      <c r="E1716" s="21" t="s">
        <v>8</v>
      </c>
      <c r="F1716" s="21" t="s">
        <v>4865</v>
      </c>
      <c r="G1716" s="21" t="s">
        <v>2340</v>
      </c>
      <c r="H1716" s="21" t="s">
        <v>2341</v>
      </c>
      <c r="I1716" s="21" t="s">
        <v>2015</v>
      </c>
      <c r="J1716" s="21" t="s">
        <v>2342</v>
      </c>
      <c r="K1716" s="21" t="s">
        <v>1494</v>
      </c>
      <c r="L1716" s="21" t="s">
        <v>5225</v>
      </c>
      <c r="M1716" s="21"/>
      <c r="N1716" s="21" t="s">
        <v>3955</v>
      </c>
      <c r="O1716" s="21" t="s">
        <v>2345</v>
      </c>
      <c r="P1716" s="21" t="s">
        <v>3956</v>
      </c>
      <c r="Q1716" s="21">
        <v>267</v>
      </c>
      <c r="R1716" s="21">
        <v>0</v>
      </c>
      <c r="S1716" s="21">
        <v>128</v>
      </c>
      <c r="T1716" s="21">
        <v>395</v>
      </c>
      <c r="U1716" s="21">
        <v>0.67589999999999995</v>
      </c>
      <c r="V1716" s="21">
        <v>0</v>
      </c>
      <c r="W1716" s="21">
        <v>0.67589999999999995</v>
      </c>
      <c r="X1716" s="21" t="s">
        <v>2015</v>
      </c>
      <c r="Y1716" s="21" t="s">
        <v>2342</v>
      </c>
      <c r="Z1716" s="21" t="s">
        <v>2342</v>
      </c>
      <c r="AA1716" s="21" t="s">
        <v>2342</v>
      </c>
      <c r="AB1716" s="21" t="s">
        <v>2342</v>
      </c>
      <c r="AC1716" s="21" t="s">
        <v>2342</v>
      </c>
      <c r="AD1716" s="21" t="s">
        <v>2342</v>
      </c>
      <c r="AE1716" s="21" t="s">
        <v>2015</v>
      </c>
      <c r="AF1716" s="21" t="s">
        <v>2015</v>
      </c>
      <c r="AG1716" s="21" t="s">
        <v>2015</v>
      </c>
      <c r="AH1716" s="21" t="s">
        <v>2015</v>
      </c>
      <c r="AI1716" s="21" t="s">
        <v>2015</v>
      </c>
      <c r="AJ1716" s="21" t="s">
        <v>2015</v>
      </c>
      <c r="AK1716" s="21" t="s">
        <v>2015</v>
      </c>
      <c r="AL1716" s="21" t="s">
        <v>4802</v>
      </c>
    </row>
    <row r="1717" spans="1:38" ht="15" customHeight="1">
      <c r="A1717" s="21">
        <v>159942</v>
      </c>
      <c r="B1717" s="21">
        <v>664605</v>
      </c>
      <c r="C1717" s="21" t="s">
        <v>48</v>
      </c>
      <c r="D1717" s="21" t="s">
        <v>2035</v>
      </c>
      <c r="E1717" s="21" t="s">
        <v>7</v>
      </c>
      <c r="F1717" s="21" t="s">
        <v>4866</v>
      </c>
      <c r="G1717" s="21" t="s">
        <v>2340</v>
      </c>
      <c r="H1717" s="21" t="s">
        <v>2341</v>
      </c>
      <c r="I1717" s="21" t="s">
        <v>2015</v>
      </c>
      <c r="J1717" s="21" t="s">
        <v>2342</v>
      </c>
      <c r="K1717" s="21" t="s">
        <v>443</v>
      </c>
      <c r="L1717" s="21" t="s">
        <v>2483</v>
      </c>
      <c r="M1717" s="21"/>
      <c r="N1717" s="21" t="s">
        <v>2384</v>
      </c>
      <c r="O1717" s="21" t="s">
        <v>2345</v>
      </c>
      <c r="P1717" s="21" t="s">
        <v>2385</v>
      </c>
      <c r="Q1717" s="21">
        <v>160</v>
      </c>
      <c r="R1717" s="21">
        <v>0</v>
      </c>
      <c r="S1717" s="21">
        <v>149</v>
      </c>
      <c r="T1717" s="21">
        <v>309</v>
      </c>
      <c r="U1717" s="21">
        <v>0.51780000000000004</v>
      </c>
      <c r="V1717" s="21">
        <v>0</v>
      </c>
      <c r="W1717" s="21">
        <v>0.51780000000000004</v>
      </c>
      <c r="X1717" s="21" t="s">
        <v>2342</v>
      </c>
      <c r="Y1717" s="21" t="s">
        <v>2342</v>
      </c>
      <c r="Z1717" s="21" t="s">
        <v>2342</v>
      </c>
      <c r="AA1717" s="21" t="s">
        <v>2342</v>
      </c>
      <c r="AB1717" s="21" t="s">
        <v>2342</v>
      </c>
      <c r="AC1717" s="21" t="s">
        <v>2342</v>
      </c>
      <c r="AD1717" s="21" t="s">
        <v>2342</v>
      </c>
      <c r="AE1717" s="21" t="s">
        <v>2015</v>
      </c>
      <c r="AF1717" s="21" t="s">
        <v>2015</v>
      </c>
      <c r="AG1717" s="21" t="s">
        <v>2015</v>
      </c>
      <c r="AH1717" s="21" t="s">
        <v>2015</v>
      </c>
      <c r="AI1717" s="21" t="s">
        <v>2015</v>
      </c>
      <c r="AJ1717" s="21" t="s">
        <v>2015</v>
      </c>
      <c r="AK1717" s="21" t="s">
        <v>2015</v>
      </c>
      <c r="AL1717" s="21" t="s">
        <v>4802</v>
      </c>
    </row>
    <row r="1718" spans="1:38" ht="15" customHeight="1">
      <c r="A1718" s="21">
        <v>159873</v>
      </c>
      <c r="B1718" s="21">
        <v>664607</v>
      </c>
      <c r="C1718" s="21" t="s">
        <v>107</v>
      </c>
      <c r="D1718" s="21" t="s">
        <v>2094</v>
      </c>
      <c r="E1718" s="21" t="s">
        <v>4</v>
      </c>
      <c r="F1718" s="21" t="s">
        <v>4866</v>
      </c>
      <c r="G1718" s="21" t="s">
        <v>2340</v>
      </c>
      <c r="H1718" s="21" t="s">
        <v>2341</v>
      </c>
      <c r="I1718" s="21" t="s">
        <v>2015</v>
      </c>
      <c r="J1718" s="21" t="s">
        <v>2342</v>
      </c>
      <c r="K1718" s="21" t="s">
        <v>742</v>
      </c>
      <c r="L1718" s="21" t="s">
        <v>2950</v>
      </c>
      <c r="M1718" s="21"/>
      <c r="N1718" s="21" t="s">
        <v>2924</v>
      </c>
      <c r="O1718" s="21" t="s">
        <v>2345</v>
      </c>
      <c r="P1718" s="21" t="s">
        <v>2928</v>
      </c>
      <c r="Q1718" s="21">
        <v>424</v>
      </c>
      <c r="R1718" s="21">
        <v>0</v>
      </c>
      <c r="S1718" s="21">
        <v>167</v>
      </c>
      <c r="T1718" s="21">
        <v>591</v>
      </c>
      <c r="U1718" s="21">
        <v>0.71740000000000004</v>
      </c>
      <c r="V1718" s="21">
        <v>0</v>
      </c>
      <c r="W1718" s="21">
        <v>0.71740000000000004</v>
      </c>
      <c r="X1718" s="21" t="s">
        <v>2342</v>
      </c>
      <c r="Y1718" s="21" t="s">
        <v>2342</v>
      </c>
      <c r="Z1718" s="21" t="s">
        <v>2342</v>
      </c>
      <c r="AA1718" s="21" t="s">
        <v>2342</v>
      </c>
      <c r="AB1718" s="21" t="s">
        <v>2342</v>
      </c>
      <c r="AC1718" s="21" t="s">
        <v>2342</v>
      </c>
      <c r="AD1718" s="21" t="s">
        <v>2342</v>
      </c>
      <c r="AE1718" s="21" t="s">
        <v>2015</v>
      </c>
      <c r="AF1718" s="21" t="s">
        <v>2015</v>
      </c>
      <c r="AG1718" s="21" t="s">
        <v>2015</v>
      </c>
      <c r="AH1718" s="21" t="s">
        <v>2015</v>
      </c>
      <c r="AI1718" s="21" t="s">
        <v>2015</v>
      </c>
      <c r="AJ1718" s="21" t="s">
        <v>2015</v>
      </c>
      <c r="AK1718" s="21" t="s">
        <v>2015</v>
      </c>
      <c r="AL1718" s="21" t="s">
        <v>4802</v>
      </c>
    </row>
    <row r="1719" spans="1:38" ht="15" customHeight="1">
      <c r="A1719" s="21">
        <v>159907</v>
      </c>
      <c r="B1719" s="21">
        <v>664610</v>
      </c>
      <c r="C1719" s="21" t="s">
        <v>108</v>
      </c>
      <c r="D1719" s="21" t="s">
        <v>2095</v>
      </c>
      <c r="E1719" s="21" t="s">
        <v>10</v>
      </c>
      <c r="F1719" s="21" t="s">
        <v>4864</v>
      </c>
      <c r="G1719" s="21" t="s">
        <v>2340</v>
      </c>
      <c r="H1719" s="21" t="s">
        <v>2341</v>
      </c>
      <c r="I1719" s="21" t="s">
        <v>2015</v>
      </c>
      <c r="J1719" s="21" t="s">
        <v>2342</v>
      </c>
      <c r="K1719" s="21" t="s">
        <v>5435</v>
      </c>
      <c r="L1719" s="21" t="s">
        <v>5436</v>
      </c>
      <c r="M1719" s="21" t="s">
        <v>5437</v>
      </c>
      <c r="N1719" s="21" t="s">
        <v>2421</v>
      </c>
      <c r="O1719" s="21" t="s">
        <v>2345</v>
      </c>
      <c r="P1719" s="21" t="s">
        <v>2958</v>
      </c>
      <c r="Q1719" s="21">
        <v>45</v>
      </c>
      <c r="R1719" s="21">
        <v>0</v>
      </c>
      <c r="S1719" s="21">
        <v>0</v>
      </c>
      <c r="T1719" s="21">
        <v>45</v>
      </c>
      <c r="U1719" s="21">
        <v>1</v>
      </c>
      <c r="V1719" s="21">
        <v>0</v>
      </c>
      <c r="W1719" s="21">
        <v>1</v>
      </c>
      <c r="X1719" s="21" t="s">
        <v>2015</v>
      </c>
      <c r="Y1719" s="21" t="s">
        <v>2342</v>
      </c>
      <c r="Z1719" s="21" t="s">
        <v>2342</v>
      </c>
      <c r="AA1719" s="21" t="s">
        <v>2342</v>
      </c>
      <c r="AB1719" s="21" t="s">
        <v>2342</v>
      </c>
      <c r="AC1719" s="21" t="s">
        <v>2342</v>
      </c>
      <c r="AD1719" s="21" t="s">
        <v>2342</v>
      </c>
      <c r="AE1719" s="21" t="s">
        <v>2342</v>
      </c>
      <c r="AF1719" s="21" t="s">
        <v>2342</v>
      </c>
      <c r="AG1719" s="21" t="s">
        <v>2342</v>
      </c>
      <c r="AH1719" s="21" t="s">
        <v>2342</v>
      </c>
      <c r="AI1719" s="21" t="s">
        <v>2342</v>
      </c>
      <c r="AJ1719" s="21" t="s">
        <v>2342</v>
      </c>
      <c r="AK1719" s="21" t="s">
        <v>2342</v>
      </c>
      <c r="AL1719" s="21" t="s">
        <v>4802</v>
      </c>
    </row>
    <row r="1720" spans="1:38" ht="15" customHeight="1">
      <c r="A1720" s="21">
        <v>159983</v>
      </c>
      <c r="B1720" s="21">
        <v>664615</v>
      </c>
      <c r="C1720" s="21" t="s">
        <v>296</v>
      </c>
      <c r="D1720" s="21" t="s">
        <v>2285</v>
      </c>
      <c r="E1720" s="21" t="s">
        <v>24</v>
      </c>
      <c r="F1720" s="21" t="s">
        <v>4873</v>
      </c>
      <c r="G1720" s="21" t="s">
        <v>2340</v>
      </c>
      <c r="H1720" s="21" t="s">
        <v>2341</v>
      </c>
      <c r="I1720" s="21" t="s">
        <v>2015</v>
      </c>
      <c r="J1720" s="21" t="s">
        <v>2342</v>
      </c>
      <c r="K1720" s="21" t="s">
        <v>1904</v>
      </c>
      <c r="L1720" s="21" t="s">
        <v>4509</v>
      </c>
      <c r="M1720" s="21" t="s">
        <v>4510</v>
      </c>
      <c r="N1720" s="21" t="s">
        <v>4511</v>
      </c>
      <c r="O1720" s="21" t="s">
        <v>2345</v>
      </c>
      <c r="P1720" s="21" t="s">
        <v>4512</v>
      </c>
      <c r="Q1720" s="21">
        <v>477</v>
      </c>
      <c r="R1720" s="21">
        <v>0</v>
      </c>
      <c r="S1720" s="21">
        <v>0</v>
      </c>
      <c r="T1720" s="21">
        <v>477</v>
      </c>
      <c r="U1720" s="21">
        <v>1</v>
      </c>
      <c r="V1720" s="21">
        <v>0</v>
      </c>
      <c r="W1720" s="21">
        <v>1</v>
      </c>
      <c r="X1720" s="21" t="s">
        <v>2342</v>
      </c>
      <c r="Y1720" s="21" t="s">
        <v>2342</v>
      </c>
      <c r="Z1720" s="21" t="s">
        <v>2342</v>
      </c>
      <c r="AA1720" s="21" t="s">
        <v>2342</v>
      </c>
      <c r="AB1720" s="21" t="s">
        <v>2342</v>
      </c>
      <c r="AC1720" s="21" t="s">
        <v>2342</v>
      </c>
      <c r="AD1720" s="21" t="s">
        <v>2342</v>
      </c>
      <c r="AE1720" s="21" t="s">
        <v>2015</v>
      </c>
      <c r="AF1720" s="21" t="s">
        <v>2015</v>
      </c>
      <c r="AG1720" s="21" t="s">
        <v>2015</v>
      </c>
      <c r="AH1720" s="21" t="s">
        <v>2015</v>
      </c>
      <c r="AI1720" s="21" t="s">
        <v>2015</v>
      </c>
      <c r="AJ1720" s="21" t="s">
        <v>2015</v>
      </c>
      <c r="AK1720" s="21" t="s">
        <v>2015</v>
      </c>
      <c r="AL1720" s="21" t="s">
        <v>4802</v>
      </c>
    </row>
    <row r="1721" spans="1:38" ht="15" customHeight="1">
      <c r="A1721" s="21">
        <v>159928</v>
      </c>
      <c r="B1721" s="21">
        <v>664621</v>
      </c>
      <c r="C1721" s="21" t="s">
        <v>127</v>
      </c>
      <c r="D1721" s="21" t="s">
        <v>2115</v>
      </c>
      <c r="E1721" s="21" t="s">
        <v>6</v>
      </c>
      <c r="F1721" s="21" t="s">
        <v>4883</v>
      </c>
      <c r="G1721" s="21" t="s">
        <v>2340</v>
      </c>
      <c r="H1721" s="21" t="s">
        <v>2341</v>
      </c>
      <c r="I1721" s="21" t="s">
        <v>2015</v>
      </c>
      <c r="J1721" s="21" t="s">
        <v>2342</v>
      </c>
      <c r="K1721" s="21" t="s">
        <v>877</v>
      </c>
      <c r="L1721" s="21" t="s">
        <v>3128</v>
      </c>
      <c r="M1721" s="21"/>
      <c r="N1721" s="21" t="s">
        <v>3129</v>
      </c>
      <c r="O1721" s="21" t="s">
        <v>2345</v>
      </c>
      <c r="P1721" s="21" t="s">
        <v>3127</v>
      </c>
      <c r="Q1721" s="21">
        <v>248</v>
      </c>
      <c r="R1721" s="21">
        <v>0</v>
      </c>
      <c r="S1721" s="21">
        <v>163</v>
      </c>
      <c r="T1721" s="21">
        <v>411</v>
      </c>
      <c r="U1721" s="21">
        <v>0.60340000000000005</v>
      </c>
      <c r="V1721" s="21">
        <v>0</v>
      </c>
      <c r="W1721" s="21">
        <v>0.60340000000000005</v>
      </c>
      <c r="X1721" s="21" t="s">
        <v>2015</v>
      </c>
      <c r="Y1721" s="21" t="s">
        <v>2015</v>
      </c>
      <c r="Z1721" s="21" t="s">
        <v>2015</v>
      </c>
      <c r="AA1721" s="21" t="s">
        <v>2015</v>
      </c>
      <c r="AB1721" s="21" t="s">
        <v>2015</v>
      </c>
      <c r="AC1721" s="21" t="s">
        <v>2015</v>
      </c>
      <c r="AD1721" s="21" t="s">
        <v>2015</v>
      </c>
      <c r="AE1721" s="21" t="s">
        <v>2342</v>
      </c>
      <c r="AF1721" s="21" t="s">
        <v>2342</v>
      </c>
      <c r="AG1721" s="21" t="s">
        <v>2342</v>
      </c>
      <c r="AH1721" s="21" t="s">
        <v>2342</v>
      </c>
      <c r="AI1721" s="21" t="s">
        <v>2342</v>
      </c>
      <c r="AJ1721" s="21" t="s">
        <v>2342</v>
      </c>
      <c r="AK1721" s="21" t="s">
        <v>2342</v>
      </c>
      <c r="AL1721" s="21" t="s">
        <v>4802</v>
      </c>
    </row>
    <row r="1722" spans="1:38" ht="15" customHeight="1">
      <c r="A1722" s="21">
        <v>159931</v>
      </c>
      <c r="B1722" s="21">
        <v>664647</v>
      </c>
      <c r="C1722" s="21" t="s">
        <v>237</v>
      </c>
      <c r="D1722" s="21" t="s">
        <v>2225</v>
      </c>
      <c r="E1722" s="21" t="s">
        <v>6</v>
      </c>
      <c r="F1722" s="21" t="s">
        <v>4871</v>
      </c>
      <c r="G1722" s="21" t="s">
        <v>2340</v>
      </c>
      <c r="H1722" s="21" t="s">
        <v>2341</v>
      </c>
      <c r="I1722" s="21" t="s">
        <v>2015</v>
      </c>
      <c r="J1722" s="21" t="s">
        <v>2342</v>
      </c>
      <c r="K1722" s="21" t="s">
        <v>1452</v>
      </c>
      <c r="L1722" s="21" t="s">
        <v>3913</v>
      </c>
      <c r="M1722" s="21"/>
      <c r="N1722" s="21" t="s">
        <v>3075</v>
      </c>
      <c r="O1722" s="21" t="s">
        <v>2345</v>
      </c>
      <c r="P1722" s="21" t="s">
        <v>3076</v>
      </c>
      <c r="Q1722" s="21">
        <v>421</v>
      </c>
      <c r="R1722" s="21">
        <v>0</v>
      </c>
      <c r="S1722" s="21">
        <v>50</v>
      </c>
      <c r="T1722" s="21">
        <v>471</v>
      </c>
      <c r="U1722" s="21">
        <v>0.89380000000000004</v>
      </c>
      <c r="V1722" s="21">
        <v>0</v>
      </c>
      <c r="W1722" s="21">
        <v>0.89380000000000004</v>
      </c>
      <c r="X1722" s="21" t="s">
        <v>2015</v>
      </c>
      <c r="Y1722" s="21" t="s">
        <v>2342</v>
      </c>
      <c r="Z1722" s="21" t="s">
        <v>2342</v>
      </c>
      <c r="AA1722" s="21" t="s">
        <v>2342</v>
      </c>
      <c r="AB1722" s="21" t="s">
        <v>2342</v>
      </c>
      <c r="AC1722" s="21" t="s">
        <v>2342</v>
      </c>
      <c r="AD1722" s="21" t="s">
        <v>2342</v>
      </c>
      <c r="AE1722" s="21" t="s">
        <v>2015</v>
      </c>
      <c r="AF1722" s="21" t="s">
        <v>2015</v>
      </c>
      <c r="AG1722" s="21" t="s">
        <v>2015</v>
      </c>
      <c r="AH1722" s="21" t="s">
        <v>2015</v>
      </c>
      <c r="AI1722" s="21" t="s">
        <v>2015</v>
      </c>
      <c r="AJ1722" s="21" t="s">
        <v>2015</v>
      </c>
      <c r="AK1722" s="21" t="s">
        <v>2015</v>
      </c>
      <c r="AL1722" s="21" t="s">
        <v>4802</v>
      </c>
    </row>
    <row r="1723" spans="1:38" ht="15" customHeight="1">
      <c r="A1723" s="21">
        <v>159392</v>
      </c>
      <c r="B1723" s="21">
        <v>664649</v>
      </c>
      <c r="C1723" s="21" t="s">
        <v>140</v>
      </c>
      <c r="D1723" s="21" t="s">
        <v>2128</v>
      </c>
      <c r="E1723" s="21" t="s">
        <v>20</v>
      </c>
      <c r="F1723" s="21" t="s">
        <v>4865</v>
      </c>
      <c r="G1723" s="21" t="s">
        <v>2340</v>
      </c>
      <c r="H1723" s="21" t="s">
        <v>2341</v>
      </c>
      <c r="I1723" s="21" t="s">
        <v>2015</v>
      </c>
      <c r="J1723" s="21" t="s">
        <v>2342</v>
      </c>
      <c r="K1723" s="21" t="s">
        <v>997</v>
      </c>
      <c r="L1723" s="21" t="s">
        <v>3307</v>
      </c>
      <c r="M1723" s="21" t="s">
        <v>3308</v>
      </c>
      <c r="N1723" s="21" t="s">
        <v>3309</v>
      </c>
      <c r="O1723" s="21" t="s">
        <v>2345</v>
      </c>
      <c r="P1723" s="21" t="s">
        <v>3310</v>
      </c>
      <c r="Q1723" s="21">
        <v>213</v>
      </c>
      <c r="R1723" s="21">
        <v>0</v>
      </c>
      <c r="S1723" s="21">
        <v>95</v>
      </c>
      <c r="T1723" s="21">
        <v>308</v>
      </c>
      <c r="U1723" s="21">
        <v>0.69159999999999999</v>
      </c>
      <c r="V1723" s="21">
        <v>0</v>
      </c>
      <c r="W1723" s="21">
        <v>0.69159999999999999</v>
      </c>
      <c r="X1723" s="21" t="s">
        <v>2342</v>
      </c>
      <c r="Y1723" s="21" t="s">
        <v>2342</v>
      </c>
      <c r="Z1723" s="21" t="s">
        <v>2342</v>
      </c>
      <c r="AA1723" s="21" t="s">
        <v>2342</v>
      </c>
      <c r="AB1723" s="21" t="s">
        <v>2342</v>
      </c>
      <c r="AC1723" s="21" t="s">
        <v>2342</v>
      </c>
      <c r="AD1723" s="21" t="s">
        <v>2015</v>
      </c>
      <c r="AE1723" s="21" t="s">
        <v>2015</v>
      </c>
      <c r="AF1723" s="21" t="s">
        <v>2015</v>
      </c>
      <c r="AG1723" s="21" t="s">
        <v>2015</v>
      </c>
      <c r="AH1723" s="21" t="s">
        <v>2015</v>
      </c>
      <c r="AI1723" s="21" t="s">
        <v>2015</v>
      </c>
      <c r="AJ1723" s="21" t="s">
        <v>2015</v>
      </c>
      <c r="AK1723" s="21" t="s">
        <v>2015</v>
      </c>
      <c r="AL1723" s="21" t="s">
        <v>4802</v>
      </c>
    </row>
    <row r="1724" spans="1:38" ht="15" customHeight="1">
      <c r="A1724" s="21">
        <v>159487</v>
      </c>
      <c r="B1724" s="21">
        <v>664660</v>
      </c>
      <c r="C1724" s="21" t="s">
        <v>254</v>
      </c>
      <c r="D1724" s="21" t="s">
        <v>2242</v>
      </c>
      <c r="E1724" s="21" t="s">
        <v>32</v>
      </c>
      <c r="F1724" s="21" t="s">
        <v>4874</v>
      </c>
      <c r="G1724" s="21" t="s">
        <v>2340</v>
      </c>
      <c r="H1724" s="21" t="s">
        <v>2341</v>
      </c>
      <c r="I1724" s="21" t="s">
        <v>2015</v>
      </c>
      <c r="J1724" s="21" t="s">
        <v>2342</v>
      </c>
      <c r="K1724" s="21" t="s">
        <v>368</v>
      </c>
      <c r="L1724" s="21" t="s">
        <v>4127</v>
      </c>
      <c r="M1724" s="21"/>
      <c r="N1724" s="21" t="s">
        <v>3180</v>
      </c>
      <c r="O1724" s="21" t="s">
        <v>2345</v>
      </c>
      <c r="P1724" s="21" t="s">
        <v>3181</v>
      </c>
      <c r="Q1724" s="21">
        <v>518</v>
      </c>
      <c r="R1724" s="21">
        <v>0</v>
      </c>
      <c r="S1724" s="21">
        <v>20</v>
      </c>
      <c r="T1724" s="21">
        <v>538</v>
      </c>
      <c r="U1724" s="21">
        <v>0.96279999999999999</v>
      </c>
      <c r="V1724" s="21">
        <v>0</v>
      </c>
      <c r="W1724" s="21">
        <v>0.96279999999999999</v>
      </c>
      <c r="X1724" s="21" t="s">
        <v>2015</v>
      </c>
      <c r="Y1724" s="21" t="s">
        <v>2015</v>
      </c>
      <c r="Z1724" s="21" t="s">
        <v>2015</v>
      </c>
      <c r="AA1724" s="21" t="s">
        <v>2015</v>
      </c>
      <c r="AB1724" s="21" t="s">
        <v>2015</v>
      </c>
      <c r="AC1724" s="21" t="s">
        <v>2015</v>
      </c>
      <c r="AD1724" s="21" t="s">
        <v>2342</v>
      </c>
      <c r="AE1724" s="21" t="s">
        <v>2342</v>
      </c>
      <c r="AF1724" s="21" t="s">
        <v>2015</v>
      </c>
      <c r="AG1724" s="21" t="s">
        <v>2015</v>
      </c>
      <c r="AH1724" s="21" t="s">
        <v>2015</v>
      </c>
      <c r="AI1724" s="21" t="s">
        <v>2015</v>
      </c>
      <c r="AJ1724" s="21" t="s">
        <v>2015</v>
      </c>
      <c r="AK1724" s="21" t="s">
        <v>2015</v>
      </c>
      <c r="AL1724" s="21" t="s">
        <v>4802</v>
      </c>
    </row>
    <row r="1725" spans="1:38" ht="15" customHeight="1">
      <c r="A1725" s="21">
        <v>159972</v>
      </c>
      <c r="B1725" s="21">
        <v>664661</v>
      </c>
      <c r="C1725" s="21" t="s">
        <v>165</v>
      </c>
      <c r="D1725" s="21" t="s">
        <v>2153</v>
      </c>
      <c r="E1725" s="21" t="s">
        <v>4</v>
      </c>
      <c r="F1725" s="21" t="s">
        <v>4866</v>
      </c>
      <c r="G1725" s="21" t="s">
        <v>2340</v>
      </c>
      <c r="H1725" s="21" t="s">
        <v>2341</v>
      </c>
      <c r="I1725" s="21" t="s">
        <v>2015</v>
      </c>
      <c r="J1725" s="21" t="s">
        <v>2342</v>
      </c>
      <c r="K1725" s="21" t="s">
        <v>4828</v>
      </c>
      <c r="L1725" s="21" t="s">
        <v>3439</v>
      </c>
      <c r="M1725" s="21"/>
      <c r="N1725" s="21" t="s">
        <v>3393</v>
      </c>
      <c r="O1725" s="21" t="s">
        <v>2345</v>
      </c>
      <c r="P1725" s="21" t="s">
        <v>3394</v>
      </c>
      <c r="Q1725" s="21">
        <v>149</v>
      </c>
      <c r="R1725" s="21">
        <v>0</v>
      </c>
      <c r="S1725" s="21">
        <v>56</v>
      </c>
      <c r="T1725" s="21">
        <v>205</v>
      </c>
      <c r="U1725" s="21">
        <v>0.7268</v>
      </c>
      <c r="V1725" s="21">
        <v>0</v>
      </c>
      <c r="W1725" s="21">
        <v>0.7268</v>
      </c>
      <c r="X1725" s="21" t="s">
        <v>2015</v>
      </c>
      <c r="Y1725" s="21" t="s">
        <v>2015</v>
      </c>
      <c r="Z1725" s="21" t="s">
        <v>2015</v>
      </c>
      <c r="AA1725" s="21" t="s">
        <v>2015</v>
      </c>
      <c r="AB1725" s="21" t="s">
        <v>2015</v>
      </c>
      <c r="AC1725" s="21" t="s">
        <v>2015</v>
      </c>
      <c r="AD1725" s="21" t="s">
        <v>2015</v>
      </c>
      <c r="AE1725" s="21" t="s">
        <v>2015</v>
      </c>
      <c r="AF1725" s="21" t="s">
        <v>2015</v>
      </c>
      <c r="AG1725" s="21" t="s">
        <v>2015</v>
      </c>
      <c r="AH1725" s="21" t="s">
        <v>2342</v>
      </c>
      <c r="AI1725" s="21" t="s">
        <v>2342</v>
      </c>
      <c r="AJ1725" s="21" t="s">
        <v>2342</v>
      </c>
      <c r="AK1725" s="21" t="s">
        <v>2342</v>
      </c>
      <c r="AL1725" s="21" t="s">
        <v>4802</v>
      </c>
    </row>
    <row r="1726" spans="1:38" ht="15" customHeight="1">
      <c r="A1726" s="21">
        <v>159243</v>
      </c>
      <c r="B1726" s="21">
        <v>664668</v>
      </c>
      <c r="C1726" s="21" t="s">
        <v>68</v>
      </c>
      <c r="D1726" s="21" t="s">
        <v>2055</v>
      </c>
      <c r="E1726" s="21" t="s">
        <v>8</v>
      </c>
      <c r="F1726" s="21" t="s">
        <v>4865</v>
      </c>
      <c r="G1726" s="21" t="s">
        <v>2340</v>
      </c>
      <c r="H1726" s="21" t="s">
        <v>2341</v>
      </c>
      <c r="I1726" s="21" t="s">
        <v>2015</v>
      </c>
      <c r="J1726" s="21" t="s">
        <v>2342</v>
      </c>
      <c r="K1726" s="21" t="s">
        <v>563</v>
      </c>
      <c r="L1726" s="21" t="s">
        <v>2644</v>
      </c>
      <c r="M1726" s="21"/>
      <c r="N1726" s="21" t="s">
        <v>2642</v>
      </c>
      <c r="O1726" s="21" t="s">
        <v>2345</v>
      </c>
      <c r="P1726" s="21" t="s">
        <v>2643</v>
      </c>
      <c r="Q1726" s="21">
        <v>396</v>
      </c>
      <c r="R1726" s="21">
        <v>0</v>
      </c>
      <c r="S1726" s="21">
        <v>233</v>
      </c>
      <c r="T1726" s="21">
        <v>629</v>
      </c>
      <c r="U1726" s="21">
        <v>0.62960000000000005</v>
      </c>
      <c r="V1726" s="21">
        <v>0</v>
      </c>
      <c r="W1726" s="21">
        <v>0.62960000000000005</v>
      </c>
      <c r="X1726" s="21" t="s">
        <v>2015</v>
      </c>
      <c r="Y1726" s="21" t="s">
        <v>2015</v>
      </c>
      <c r="Z1726" s="21" t="s">
        <v>2015</v>
      </c>
      <c r="AA1726" s="21" t="s">
        <v>2015</v>
      </c>
      <c r="AB1726" s="21" t="s">
        <v>2015</v>
      </c>
      <c r="AC1726" s="21" t="s">
        <v>2015</v>
      </c>
      <c r="AD1726" s="21" t="s">
        <v>2015</v>
      </c>
      <c r="AE1726" s="21" t="s">
        <v>2342</v>
      </c>
      <c r="AF1726" s="21" t="s">
        <v>2342</v>
      </c>
      <c r="AG1726" s="21" t="s">
        <v>2342</v>
      </c>
      <c r="AH1726" s="21" t="s">
        <v>2015</v>
      </c>
      <c r="AI1726" s="21" t="s">
        <v>2015</v>
      </c>
      <c r="AJ1726" s="21" t="s">
        <v>2015</v>
      </c>
      <c r="AK1726" s="21" t="s">
        <v>2015</v>
      </c>
      <c r="AL1726" s="21" t="s">
        <v>4802</v>
      </c>
    </row>
    <row r="1727" spans="1:38" ht="15" customHeight="1">
      <c r="A1727" s="21">
        <v>159243</v>
      </c>
      <c r="B1727" s="21">
        <v>664669</v>
      </c>
      <c r="C1727" s="21" t="s">
        <v>68</v>
      </c>
      <c r="D1727" s="21" t="s">
        <v>2055</v>
      </c>
      <c r="E1727" s="21" t="s">
        <v>8</v>
      </c>
      <c r="F1727" s="21" t="s">
        <v>4865</v>
      </c>
      <c r="G1727" s="21" t="s">
        <v>2340</v>
      </c>
      <c r="H1727" s="21" t="s">
        <v>2341</v>
      </c>
      <c r="I1727" s="21" t="s">
        <v>2015</v>
      </c>
      <c r="J1727" s="21" t="s">
        <v>2342</v>
      </c>
      <c r="K1727" s="21" t="s">
        <v>562</v>
      </c>
      <c r="L1727" s="21" t="s">
        <v>4977</v>
      </c>
      <c r="M1727" s="21"/>
      <c r="N1727" s="21" t="s">
        <v>2642</v>
      </c>
      <c r="O1727" s="21" t="s">
        <v>2345</v>
      </c>
      <c r="P1727" s="21" t="s">
        <v>2643</v>
      </c>
      <c r="Q1727" s="21">
        <v>571</v>
      </c>
      <c r="R1727" s="21">
        <v>166</v>
      </c>
      <c r="S1727" s="21">
        <v>886</v>
      </c>
      <c r="T1727" s="21">
        <v>1623</v>
      </c>
      <c r="U1727" s="21">
        <v>0.3518</v>
      </c>
      <c r="V1727" s="21">
        <v>0.1023</v>
      </c>
      <c r="W1727" s="21">
        <v>0.4541</v>
      </c>
      <c r="X1727" s="21" t="s">
        <v>2015</v>
      </c>
      <c r="Y1727" s="21" t="s">
        <v>2015</v>
      </c>
      <c r="Z1727" s="21" t="s">
        <v>2015</v>
      </c>
      <c r="AA1727" s="21" t="s">
        <v>2015</v>
      </c>
      <c r="AB1727" s="21" t="s">
        <v>2015</v>
      </c>
      <c r="AC1727" s="21" t="s">
        <v>2015</v>
      </c>
      <c r="AD1727" s="21" t="s">
        <v>2015</v>
      </c>
      <c r="AE1727" s="21" t="s">
        <v>2015</v>
      </c>
      <c r="AF1727" s="21" t="s">
        <v>2015</v>
      </c>
      <c r="AG1727" s="21" t="s">
        <v>2015</v>
      </c>
      <c r="AH1727" s="21" t="s">
        <v>2342</v>
      </c>
      <c r="AI1727" s="21" t="s">
        <v>2342</v>
      </c>
      <c r="AJ1727" s="21" t="s">
        <v>2342</v>
      </c>
      <c r="AK1727" s="21" t="s">
        <v>2342</v>
      </c>
      <c r="AL1727" s="21" t="s">
        <v>4803</v>
      </c>
    </row>
    <row r="1728" spans="1:38" ht="15" customHeight="1">
      <c r="A1728" s="21">
        <v>159922</v>
      </c>
      <c r="B1728" s="21">
        <v>664684</v>
      </c>
      <c r="C1728" s="21" t="s">
        <v>110</v>
      </c>
      <c r="D1728" s="21" t="s">
        <v>2097</v>
      </c>
      <c r="E1728" s="21" t="s">
        <v>6</v>
      </c>
      <c r="F1728" s="21" t="s">
        <v>4871</v>
      </c>
      <c r="G1728" s="21" t="s">
        <v>2340</v>
      </c>
      <c r="H1728" s="21" t="s">
        <v>2341</v>
      </c>
      <c r="I1728" s="21" t="s">
        <v>2015</v>
      </c>
      <c r="J1728" s="21" t="s">
        <v>2342</v>
      </c>
      <c r="K1728" s="21" t="s">
        <v>811</v>
      </c>
      <c r="L1728" s="21" t="s">
        <v>3027</v>
      </c>
      <c r="M1728" s="21"/>
      <c r="N1728" s="21" t="s">
        <v>3028</v>
      </c>
      <c r="O1728" s="21" t="s">
        <v>2345</v>
      </c>
      <c r="P1728" s="21" t="s">
        <v>3029</v>
      </c>
      <c r="Q1728" s="21">
        <v>282</v>
      </c>
      <c r="R1728" s="21">
        <v>0</v>
      </c>
      <c r="S1728" s="21">
        <v>156</v>
      </c>
      <c r="T1728" s="21">
        <v>438</v>
      </c>
      <c r="U1728" s="21">
        <v>0.64380000000000004</v>
      </c>
      <c r="V1728" s="21">
        <v>0</v>
      </c>
      <c r="W1728" s="21">
        <v>0.64380000000000004</v>
      </c>
      <c r="X1728" s="21" t="s">
        <v>2015</v>
      </c>
      <c r="Y1728" s="21" t="s">
        <v>2342</v>
      </c>
      <c r="Z1728" s="21" t="s">
        <v>2342</v>
      </c>
      <c r="AA1728" s="21" t="s">
        <v>2342</v>
      </c>
      <c r="AB1728" s="21" t="s">
        <v>2342</v>
      </c>
      <c r="AC1728" s="21" t="s">
        <v>2342</v>
      </c>
      <c r="AD1728" s="21" t="s">
        <v>2342</v>
      </c>
      <c r="AE1728" s="21" t="s">
        <v>2342</v>
      </c>
      <c r="AF1728" s="21" t="s">
        <v>2342</v>
      </c>
      <c r="AG1728" s="21" t="s">
        <v>2342</v>
      </c>
      <c r="AH1728" s="21" t="s">
        <v>2015</v>
      </c>
      <c r="AI1728" s="21" t="s">
        <v>2015</v>
      </c>
      <c r="AJ1728" s="21" t="s">
        <v>2015</v>
      </c>
      <c r="AK1728" s="21" t="s">
        <v>2015</v>
      </c>
      <c r="AL1728" s="21" t="s">
        <v>4802</v>
      </c>
    </row>
    <row r="1729" spans="1:38" ht="15" customHeight="1">
      <c r="A1729" s="21">
        <v>159958</v>
      </c>
      <c r="B1729" s="21">
        <v>664685</v>
      </c>
      <c r="C1729" s="21" t="s">
        <v>307</v>
      </c>
      <c r="D1729" s="21" t="s">
        <v>2296</v>
      </c>
      <c r="E1729" s="21" t="s">
        <v>30</v>
      </c>
      <c r="F1729" s="21" t="s">
        <v>4873</v>
      </c>
      <c r="G1729" s="21" t="s">
        <v>2340</v>
      </c>
      <c r="H1729" s="21" t="s">
        <v>2341</v>
      </c>
      <c r="I1729" s="21" t="s">
        <v>2015</v>
      </c>
      <c r="J1729" s="21" t="s">
        <v>2342</v>
      </c>
      <c r="K1729" s="21" t="s">
        <v>5356</v>
      </c>
      <c r="L1729" s="21" t="s">
        <v>4576</v>
      </c>
      <c r="M1729" s="21"/>
      <c r="N1729" s="21" t="s">
        <v>30</v>
      </c>
      <c r="O1729" s="21" t="s">
        <v>2345</v>
      </c>
      <c r="P1729" s="21" t="s">
        <v>4574</v>
      </c>
      <c r="Q1729" s="21">
        <v>79</v>
      </c>
      <c r="R1729" s="21">
        <v>0</v>
      </c>
      <c r="S1729" s="21">
        <v>81</v>
      </c>
      <c r="T1729" s="21">
        <v>160</v>
      </c>
      <c r="U1729" s="21">
        <v>0.49380000000000002</v>
      </c>
      <c r="V1729" s="21">
        <v>0</v>
      </c>
      <c r="W1729" s="21">
        <v>0.49380000000000002</v>
      </c>
      <c r="X1729" s="21" t="s">
        <v>2015</v>
      </c>
      <c r="Y1729" s="21" t="s">
        <v>2015</v>
      </c>
      <c r="Z1729" s="21" t="s">
        <v>2015</v>
      </c>
      <c r="AA1729" s="21" t="s">
        <v>2015</v>
      </c>
      <c r="AB1729" s="21" t="s">
        <v>2015</v>
      </c>
      <c r="AC1729" s="21" t="s">
        <v>2015</v>
      </c>
      <c r="AD1729" s="21" t="s">
        <v>2015</v>
      </c>
      <c r="AE1729" s="21" t="s">
        <v>2015</v>
      </c>
      <c r="AF1729" s="21" t="s">
        <v>2342</v>
      </c>
      <c r="AG1729" s="21" t="s">
        <v>2342</v>
      </c>
      <c r="AH1729" s="21" t="s">
        <v>2342</v>
      </c>
      <c r="AI1729" s="21" t="s">
        <v>2342</v>
      </c>
      <c r="AJ1729" s="21" t="s">
        <v>2342</v>
      </c>
      <c r="AK1729" s="21" t="s">
        <v>2342</v>
      </c>
      <c r="AL1729" s="21" t="s">
        <v>4802</v>
      </c>
    </row>
    <row r="1730" spans="1:38" ht="15" customHeight="1">
      <c r="A1730" s="21">
        <v>159981</v>
      </c>
      <c r="B1730" s="21">
        <v>664688</v>
      </c>
      <c r="C1730" s="21" t="s">
        <v>194</v>
      </c>
      <c r="D1730" s="21" t="s">
        <v>2182</v>
      </c>
      <c r="E1730" s="21" t="s">
        <v>31</v>
      </c>
      <c r="F1730" s="21" t="s">
        <v>4874</v>
      </c>
      <c r="G1730" s="21" t="s">
        <v>2340</v>
      </c>
      <c r="H1730" s="21" t="s">
        <v>2341</v>
      </c>
      <c r="I1730" s="21" t="s">
        <v>2015</v>
      </c>
      <c r="J1730" s="21" t="s">
        <v>2342</v>
      </c>
      <c r="K1730" s="21" t="s">
        <v>1254</v>
      </c>
      <c r="L1730" s="21" t="s">
        <v>3635</v>
      </c>
      <c r="M1730" s="21"/>
      <c r="N1730" s="21" t="s">
        <v>3176</v>
      </c>
      <c r="O1730" s="21" t="s">
        <v>2345</v>
      </c>
      <c r="P1730" s="21" t="s">
        <v>3177</v>
      </c>
      <c r="Q1730" s="21">
        <v>441</v>
      </c>
      <c r="R1730" s="21">
        <v>0</v>
      </c>
      <c r="S1730" s="21">
        <v>205</v>
      </c>
      <c r="T1730" s="21">
        <v>646</v>
      </c>
      <c r="U1730" s="21">
        <v>0.68269999999999997</v>
      </c>
      <c r="V1730" s="21">
        <v>0</v>
      </c>
      <c r="W1730" s="21">
        <v>0.68269999999999997</v>
      </c>
      <c r="X1730" s="21" t="s">
        <v>2342</v>
      </c>
      <c r="Y1730" s="21" t="s">
        <v>2342</v>
      </c>
      <c r="Z1730" s="21" t="s">
        <v>2342</v>
      </c>
      <c r="AA1730" s="21" t="s">
        <v>2342</v>
      </c>
      <c r="AB1730" s="21" t="s">
        <v>2342</v>
      </c>
      <c r="AC1730" s="21" t="s">
        <v>2342</v>
      </c>
      <c r="AD1730" s="21" t="s">
        <v>2342</v>
      </c>
      <c r="AE1730" s="21" t="s">
        <v>2015</v>
      </c>
      <c r="AF1730" s="21" t="s">
        <v>2015</v>
      </c>
      <c r="AG1730" s="21" t="s">
        <v>2015</v>
      </c>
      <c r="AH1730" s="21" t="s">
        <v>2015</v>
      </c>
      <c r="AI1730" s="21" t="s">
        <v>2015</v>
      </c>
      <c r="AJ1730" s="21" t="s">
        <v>2015</v>
      </c>
      <c r="AK1730" s="21" t="s">
        <v>2015</v>
      </c>
      <c r="AL1730" s="21" t="s">
        <v>4802</v>
      </c>
    </row>
    <row r="1731" spans="1:38" ht="15" customHeight="1">
      <c r="A1731" s="21">
        <v>159981</v>
      </c>
      <c r="B1731" s="21">
        <v>664689</v>
      </c>
      <c r="C1731" s="21" t="s">
        <v>194</v>
      </c>
      <c r="D1731" s="21" t="s">
        <v>2182</v>
      </c>
      <c r="E1731" s="21" t="s">
        <v>31</v>
      </c>
      <c r="F1731" s="21" t="s">
        <v>4874</v>
      </c>
      <c r="G1731" s="21" t="s">
        <v>2340</v>
      </c>
      <c r="H1731" s="21" t="s">
        <v>2341</v>
      </c>
      <c r="I1731" s="21" t="s">
        <v>2015</v>
      </c>
      <c r="J1731" s="21" t="s">
        <v>2342</v>
      </c>
      <c r="K1731" s="21" t="s">
        <v>1258</v>
      </c>
      <c r="L1731" s="21" t="s">
        <v>3639</v>
      </c>
      <c r="M1731" s="21"/>
      <c r="N1731" s="21" t="s">
        <v>3176</v>
      </c>
      <c r="O1731" s="21" t="s">
        <v>2345</v>
      </c>
      <c r="P1731" s="21" t="s">
        <v>3627</v>
      </c>
      <c r="Q1731" s="21">
        <v>396</v>
      </c>
      <c r="R1731" s="21">
        <v>0</v>
      </c>
      <c r="S1731" s="21">
        <v>258</v>
      </c>
      <c r="T1731" s="21">
        <v>654</v>
      </c>
      <c r="U1731" s="21">
        <v>0.60550000000000004</v>
      </c>
      <c r="V1731" s="21">
        <v>0</v>
      </c>
      <c r="W1731" s="21">
        <v>0.60550000000000004</v>
      </c>
      <c r="X1731" s="21" t="s">
        <v>2015</v>
      </c>
      <c r="Y1731" s="21" t="s">
        <v>2342</v>
      </c>
      <c r="Z1731" s="21" t="s">
        <v>2342</v>
      </c>
      <c r="AA1731" s="21" t="s">
        <v>2342</v>
      </c>
      <c r="AB1731" s="21" t="s">
        <v>2342</v>
      </c>
      <c r="AC1731" s="21" t="s">
        <v>2342</v>
      </c>
      <c r="AD1731" s="21" t="s">
        <v>2342</v>
      </c>
      <c r="AE1731" s="21" t="s">
        <v>2015</v>
      </c>
      <c r="AF1731" s="21" t="s">
        <v>2015</v>
      </c>
      <c r="AG1731" s="21" t="s">
        <v>2015</v>
      </c>
      <c r="AH1731" s="21" t="s">
        <v>2015</v>
      </c>
      <c r="AI1731" s="21" t="s">
        <v>2015</v>
      </c>
      <c r="AJ1731" s="21" t="s">
        <v>2015</v>
      </c>
      <c r="AK1731" s="21" t="s">
        <v>2015</v>
      </c>
      <c r="AL1731" s="21" t="s">
        <v>4802</v>
      </c>
    </row>
    <row r="1732" spans="1:38" ht="15" customHeight="1">
      <c r="A1732" s="21">
        <v>160059</v>
      </c>
      <c r="B1732" s="21">
        <v>664691</v>
      </c>
      <c r="C1732" s="21" t="s">
        <v>181</v>
      </c>
      <c r="D1732" s="21" t="s">
        <v>2169</v>
      </c>
      <c r="E1732" s="21" t="s">
        <v>4</v>
      </c>
      <c r="F1732" s="21" t="s">
        <v>4866</v>
      </c>
      <c r="G1732" s="21" t="s">
        <v>2340</v>
      </c>
      <c r="H1732" s="21" t="s">
        <v>2341</v>
      </c>
      <c r="I1732" s="21" t="s">
        <v>2015</v>
      </c>
      <c r="J1732" s="21" t="s">
        <v>2342</v>
      </c>
      <c r="K1732" s="21" t="s">
        <v>916</v>
      </c>
      <c r="L1732" s="21" t="s">
        <v>5143</v>
      </c>
      <c r="M1732" s="21"/>
      <c r="N1732" s="21" t="s">
        <v>2924</v>
      </c>
      <c r="O1732" s="21" t="s">
        <v>2345</v>
      </c>
      <c r="P1732" s="21" t="s">
        <v>2928</v>
      </c>
      <c r="Q1732" s="21">
        <v>399</v>
      </c>
      <c r="R1732" s="21">
        <v>0</v>
      </c>
      <c r="S1732" s="21">
        <v>155</v>
      </c>
      <c r="T1732" s="21">
        <v>554</v>
      </c>
      <c r="U1732" s="21">
        <v>0.72019999999999995</v>
      </c>
      <c r="V1732" s="21">
        <v>0</v>
      </c>
      <c r="W1732" s="21">
        <v>0.72019999999999995</v>
      </c>
      <c r="X1732" s="21" t="s">
        <v>2015</v>
      </c>
      <c r="Y1732" s="21" t="s">
        <v>2342</v>
      </c>
      <c r="Z1732" s="21" t="s">
        <v>2342</v>
      </c>
      <c r="AA1732" s="21" t="s">
        <v>2342</v>
      </c>
      <c r="AB1732" s="21" t="s">
        <v>2342</v>
      </c>
      <c r="AC1732" s="21" t="s">
        <v>2342</v>
      </c>
      <c r="AD1732" s="21" t="s">
        <v>2342</v>
      </c>
      <c r="AE1732" s="21" t="s">
        <v>2015</v>
      </c>
      <c r="AF1732" s="21" t="s">
        <v>2015</v>
      </c>
      <c r="AG1732" s="21" t="s">
        <v>2015</v>
      </c>
      <c r="AH1732" s="21" t="s">
        <v>2015</v>
      </c>
      <c r="AI1732" s="21" t="s">
        <v>2015</v>
      </c>
      <c r="AJ1732" s="21" t="s">
        <v>2015</v>
      </c>
      <c r="AK1732" s="21" t="s">
        <v>2015</v>
      </c>
      <c r="AL1732" s="21" t="s">
        <v>4802</v>
      </c>
    </row>
    <row r="1733" spans="1:38" ht="15" customHeight="1">
      <c r="A1733" s="21">
        <v>159935</v>
      </c>
      <c r="B1733" s="21">
        <v>664702</v>
      </c>
      <c r="C1733" s="21" t="s">
        <v>44</v>
      </c>
      <c r="D1733" s="21" t="s">
        <v>2031</v>
      </c>
      <c r="E1733" s="21" t="s">
        <v>6</v>
      </c>
      <c r="F1733" s="21" t="s">
        <v>4867</v>
      </c>
      <c r="G1733" s="21" t="s">
        <v>2340</v>
      </c>
      <c r="H1733" s="21" t="s">
        <v>2341</v>
      </c>
      <c r="I1733" s="21" t="s">
        <v>2015</v>
      </c>
      <c r="J1733" s="21" t="s">
        <v>2342</v>
      </c>
      <c r="K1733" s="21" t="s">
        <v>360</v>
      </c>
      <c r="L1733" s="21" t="s">
        <v>2400</v>
      </c>
      <c r="M1733" s="21"/>
      <c r="N1733" s="21" t="s">
        <v>2393</v>
      </c>
      <c r="O1733" s="21" t="s">
        <v>2345</v>
      </c>
      <c r="P1733" s="21" t="s">
        <v>2401</v>
      </c>
      <c r="Q1733" s="21">
        <v>261</v>
      </c>
      <c r="R1733" s="21">
        <v>0</v>
      </c>
      <c r="S1733" s="21">
        <v>191</v>
      </c>
      <c r="T1733" s="21">
        <v>452</v>
      </c>
      <c r="U1733" s="21">
        <v>0.57740000000000002</v>
      </c>
      <c r="V1733" s="21">
        <v>0</v>
      </c>
      <c r="W1733" s="21">
        <v>0.57740000000000002</v>
      </c>
      <c r="X1733" s="21" t="s">
        <v>2015</v>
      </c>
      <c r="Y1733" s="21" t="s">
        <v>2342</v>
      </c>
      <c r="Z1733" s="21" t="s">
        <v>2342</v>
      </c>
      <c r="AA1733" s="21" t="s">
        <v>2342</v>
      </c>
      <c r="AB1733" s="21" t="s">
        <v>2342</v>
      </c>
      <c r="AC1733" s="21" t="s">
        <v>2342</v>
      </c>
      <c r="AD1733" s="21" t="s">
        <v>2342</v>
      </c>
      <c r="AE1733" s="21" t="s">
        <v>2015</v>
      </c>
      <c r="AF1733" s="21" t="s">
        <v>2015</v>
      </c>
      <c r="AG1733" s="21" t="s">
        <v>2015</v>
      </c>
      <c r="AH1733" s="21" t="s">
        <v>2015</v>
      </c>
      <c r="AI1733" s="21" t="s">
        <v>2015</v>
      </c>
      <c r="AJ1733" s="21" t="s">
        <v>2015</v>
      </c>
      <c r="AK1733" s="21" t="s">
        <v>2015</v>
      </c>
      <c r="AL1733" s="21" t="s">
        <v>4802</v>
      </c>
    </row>
    <row r="1734" spans="1:38" ht="15" customHeight="1">
      <c r="A1734" s="21">
        <v>159311</v>
      </c>
      <c r="B1734" s="21">
        <v>664708</v>
      </c>
      <c r="C1734" s="21" t="s">
        <v>89</v>
      </c>
      <c r="D1734" s="21" t="s">
        <v>2076</v>
      </c>
      <c r="E1734" s="21" t="s">
        <v>4</v>
      </c>
      <c r="F1734" s="21" t="s">
        <v>4875</v>
      </c>
      <c r="G1734" s="21" t="s">
        <v>2340</v>
      </c>
      <c r="H1734" s="21" t="s">
        <v>2341</v>
      </c>
      <c r="I1734" s="21" t="s">
        <v>2015</v>
      </c>
      <c r="J1734" s="21" t="s">
        <v>2342</v>
      </c>
      <c r="K1734" s="21" t="s">
        <v>5419</v>
      </c>
      <c r="L1734" s="21" t="s">
        <v>5420</v>
      </c>
      <c r="M1734" s="21"/>
      <c r="N1734" s="21" t="s">
        <v>2752</v>
      </c>
      <c r="O1734" s="21" t="s">
        <v>2345</v>
      </c>
      <c r="P1734" s="21" t="s">
        <v>2753</v>
      </c>
      <c r="Q1734" s="21">
        <v>0</v>
      </c>
      <c r="R1734" s="21">
        <v>0</v>
      </c>
      <c r="S1734" s="21">
        <v>0</v>
      </c>
      <c r="T1734" s="21">
        <v>0</v>
      </c>
      <c r="U1734" s="21">
        <v>0</v>
      </c>
      <c r="V1734" s="21">
        <v>0</v>
      </c>
      <c r="W1734" s="21">
        <v>0</v>
      </c>
      <c r="X1734" s="21" t="s">
        <v>2342</v>
      </c>
      <c r="Y1734" s="21" t="s">
        <v>2342</v>
      </c>
      <c r="Z1734" s="21" t="s">
        <v>2342</v>
      </c>
      <c r="AA1734" s="21" t="s">
        <v>2342</v>
      </c>
      <c r="AB1734" s="21" t="s">
        <v>2342</v>
      </c>
      <c r="AC1734" s="21" t="s">
        <v>2342</v>
      </c>
      <c r="AD1734" s="21" t="s">
        <v>2342</v>
      </c>
      <c r="AE1734" s="21" t="s">
        <v>2342</v>
      </c>
      <c r="AF1734" s="21" t="s">
        <v>2342</v>
      </c>
      <c r="AG1734" s="21" t="s">
        <v>2342</v>
      </c>
      <c r="AH1734" s="21" t="s">
        <v>2342</v>
      </c>
      <c r="AI1734" s="21" t="s">
        <v>2342</v>
      </c>
      <c r="AJ1734" s="21" t="s">
        <v>2342</v>
      </c>
      <c r="AK1734" s="21" t="s">
        <v>2342</v>
      </c>
      <c r="AL1734" s="21" t="s">
        <v>4803</v>
      </c>
    </row>
    <row r="1735" spans="1:38" ht="15" customHeight="1">
      <c r="A1735" s="21">
        <v>159891</v>
      </c>
      <c r="B1735" s="21">
        <v>664711</v>
      </c>
      <c r="C1735" s="21" t="s">
        <v>138</v>
      </c>
      <c r="D1735" s="21" t="s">
        <v>2126</v>
      </c>
      <c r="E1735" s="21" t="s">
        <v>11</v>
      </c>
      <c r="F1735" s="21" t="s">
        <v>4873</v>
      </c>
      <c r="G1735" s="21" t="s">
        <v>2340</v>
      </c>
      <c r="H1735" s="21" t="s">
        <v>2341</v>
      </c>
      <c r="I1735" s="21" t="s">
        <v>2015</v>
      </c>
      <c r="J1735" s="21" t="s">
        <v>2342</v>
      </c>
      <c r="K1735" s="21" t="s">
        <v>945</v>
      </c>
      <c r="L1735" s="21" t="s">
        <v>3248</v>
      </c>
      <c r="M1735" s="21"/>
      <c r="N1735" s="21" t="s">
        <v>2488</v>
      </c>
      <c r="O1735" s="21" t="s">
        <v>2345</v>
      </c>
      <c r="P1735" s="21" t="s">
        <v>3247</v>
      </c>
      <c r="Q1735" s="21">
        <v>103</v>
      </c>
      <c r="R1735" s="21">
        <v>0</v>
      </c>
      <c r="S1735" s="21">
        <v>352</v>
      </c>
      <c r="T1735" s="21">
        <v>455</v>
      </c>
      <c r="U1735" s="21">
        <v>0.22639999999999999</v>
      </c>
      <c r="V1735" s="21">
        <v>0</v>
      </c>
      <c r="W1735" s="21">
        <v>0.22639999999999999</v>
      </c>
      <c r="X1735" s="21" t="s">
        <v>2015</v>
      </c>
      <c r="Y1735" s="21" t="s">
        <v>2342</v>
      </c>
      <c r="Z1735" s="21" t="s">
        <v>2342</v>
      </c>
      <c r="AA1735" s="21" t="s">
        <v>2342</v>
      </c>
      <c r="AB1735" s="21" t="s">
        <v>2342</v>
      </c>
      <c r="AC1735" s="21" t="s">
        <v>2342</v>
      </c>
      <c r="AD1735" s="21" t="s">
        <v>2342</v>
      </c>
      <c r="AE1735" s="21" t="s">
        <v>2015</v>
      </c>
      <c r="AF1735" s="21" t="s">
        <v>2015</v>
      </c>
      <c r="AG1735" s="21" t="s">
        <v>2015</v>
      </c>
      <c r="AH1735" s="21" t="s">
        <v>2015</v>
      </c>
      <c r="AI1735" s="21" t="s">
        <v>2015</v>
      </c>
      <c r="AJ1735" s="21" t="s">
        <v>2015</v>
      </c>
      <c r="AK1735" s="21" t="s">
        <v>2015</v>
      </c>
      <c r="AL1735" s="21" t="s">
        <v>4802</v>
      </c>
    </row>
    <row r="1736" spans="1:38" ht="15" customHeight="1">
      <c r="A1736" s="21">
        <v>159488</v>
      </c>
      <c r="B1736" s="21">
        <v>664719</v>
      </c>
      <c r="C1736" s="21" t="s">
        <v>208</v>
      </c>
      <c r="D1736" s="21" t="s">
        <v>2196</v>
      </c>
      <c r="E1736" s="21" t="s">
        <v>26</v>
      </c>
      <c r="F1736" s="21" t="s">
        <v>4865</v>
      </c>
      <c r="G1736" s="21" t="s">
        <v>2340</v>
      </c>
      <c r="H1736" s="21" t="s">
        <v>2341</v>
      </c>
      <c r="I1736" s="21" t="s">
        <v>2015</v>
      </c>
      <c r="J1736" s="21" t="s">
        <v>2342</v>
      </c>
      <c r="K1736" s="21" t="s">
        <v>1338</v>
      </c>
      <c r="L1736" s="21" t="s">
        <v>4907</v>
      </c>
      <c r="M1736" s="21" t="s">
        <v>4908</v>
      </c>
      <c r="N1736" s="21" t="s">
        <v>3741</v>
      </c>
      <c r="O1736" s="21" t="s">
        <v>2345</v>
      </c>
      <c r="P1736" s="21" t="s">
        <v>3742</v>
      </c>
      <c r="Q1736" s="21">
        <v>44</v>
      </c>
      <c r="R1736" s="21">
        <v>0</v>
      </c>
      <c r="S1736" s="21">
        <v>1</v>
      </c>
      <c r="T1736" s="21">
        <v>45</v>
      </c>
      <c r="U1736" s="21">
        <v>0.9778</v>
      </c>
      <c r="V1736" s="21">
        <v>0</v>
      </c>
      <c r="W1736" s="21">
        <v>0.9778</v>
      </c>
      <c r="X1736" s="21" t="s">
        <v>2342</v>
      </c>
      <c r="Y1736" s="21" t="s">
        <v>2342</v>
      </c>
      <c r="Z1736" s="21" t="s">
        <v>2342</v>
      </c>
      <c r="AA1736" s="21" t="s">
        <v>2342</v>
      </c>
      <c r="AB1736" s="21" t="s">
        <v>2342</v>
      </c>
      <c r="AC1736" s="21" t="s">
        <v>2342</v>
      </c>
      <c r="AD1736" s="21" t="s">
        <v>2342</v>
      </c>
      <c r="AE1736" s="21" t="s">
        <v>2342</v>
      </c>
      <c r="AF1736" s="21" t="s">
        <v>2342</v>
      </c>
      <c r="AG1736" s="21" t="s">
        <v>2342</v>
      </c>
      <c r="AH1736" s="21" t="s">
        <v>2015</v>
      </c>
      <c r="AI1736" s="21" t="s">
        <v>2015</v>
      </c>
      <c r="AJ1736" s="21" t="s">
        <v>2015</v>
      </c>
      <c r="AK1736" s="21" t="s">
        <v>2015</v>
      </c>
      <c r="AL1736" s="21" t="s">
        <v>4802</v>
      </c>
    </row>
    <row r="1737" spans="1:38" ht="15" customHeight="1">
      <c r="A1737" s="21">
        <v>159931</v>
      </c>
      <c r="B1737" s="21">
        <v>664720</v>
      </c>
      <c r="C1737" s="21" t="s">
        <v>237</v>
      </c>
      <c r="D1737" s="21" t="s">
        <v>2225</v>
      </c>
      <c r="E1737" s="21" t="s">
        <v>6</v>
      </c>
      <c r="F1737" s="21" t="s">
        <v>4871</v>
      </c>
      <c r="G1737" s="21" t="s">
        <v>2340</v>
      </c>
      <c r="H1737" s="21" t="s">
        <v>2341</v>
      </c>
      <c r="I1737" s="21" t="s">
        <v>2015</v>
      </c>
      <c r="J1737" s="21" t="s">
        <v>2342</v>
      </c>
      <c r="K1737" s="21" t="s">
        <v>1451</v>
      </c>
      <c r="L1737" s="21" t="s">
        <v>3912</v>
      </c>
      <c r="M1737" s="21"/>
      <c r="N1737" s="21" t="s">
        <v>3075</v>
      </c>
      <c r="O1737" s="21" t="s">
        <v>2345</v>
      </c>
      <c r="P1737" s="21" t="s">
        <v>3200</v>
      </c>
      <c r="Q1737" s="21">
        <v>438</v>
      </c>
      <c r="R1737" s="21">
        <v>145</v>
      </c>
      <c r="S1737" s="21">
        <v>1291</v>
      </c>
      <c r="T1737" s="21">
        <v>1874</v>
      </c>
      <c r="U1737" s="21">
        <v>0.23369999999999999</v>
      </c>
      <c r="V1737" s="21">
        <v>7.7399999999999997E-2</v>
      </c>
      <c r="W1737" s="21">
        <v>0.31109999999999999</v>
      </c>
      <c r="X1737" s="21" t="s">
        <v>2015</v>
      </c>
      <c r="Y1737" s="21" t="s">
        <v>2015</v>
      </c>
      <c r="Z1737" s="21" t="s">
        <v>2015</v>
      </c>
      <c r="AA1737" s="21" t="s">
        <v>2015</v>
      </c>
      <c r="AB1737" s="21" t="s">
        <v>2015</v>
      </c>
      <c r="AC1737" s="21" t="s">
        <v>2015</v>
      </c>
      <c r="AD1737" s="21" t="s">
        <v>2015</v>
      </c>
      <c r="AE1737" s="21" t="s">
        <v>2015</v>
      </c>
      <c r="AF1737" s="21" t="s">
        <v>2015</v>
      </c>
      <c r="AG1737" s="21" t="s">
        <v>2015</v>
      </c>
      <c r="AH1737" s="21" t="s">
        <v>2342</v>
      </c>
      <c r="AI1737" s="21" t="s">
        <v>2342</v>
      </c>
      <c r="AJ1737" s="21" t="s">
        <v>2342</v>
      </c>
      <c r="AK1737" s="21" t="s">
        <v>2342</v>
      </c>
      <c r="AL1737" s="21" t="s">
        <v>4803</v>
      </c>
    </row>
    <row r="1738" spans="1:38" ht="15" customHeight="1">
      <c r="A1738" s="21">
        <v>159931</v>
      </c>
      <c r="B1738" s="21">
        <v>664721</v>
      </c>
      <c r="C1738" s="21" t="s">
        <v>237</v>
      </c>
      <c r="D1738" s="21" t="s">
        <v>2225</v>
      </c>
      <c r="E1738" s="21" t="s">
        <v>6</v>
      </c>
      <c r="F1738" s="21" t="s">
        <v>4871</v>
      </c>
      <c r="G1738" s="21" t="s">
        <v>2340</v>
      </c>
      <c r="H1738" s="21" t="s">
        <v>2341</v>
      </c>
      <c r="I1738" s="21" t="s">
        <v>2015</v>
      </c>
      <c r="J1738" s="21" t="s">
        <v>2342</v>
      </c>
      <c r="K1738" s="21" t="s">
        <v>1456</v>
      </c>
      <c r="L1738" s="21" t="s">
        <v>3917</v>
      </c>
      <c r="M1738" s="21"/>
      <c r="N1738" s="21" t="s">
        <v>3075</v>
      </c>
      <c r="O1738" s="21" t="s">
        <v>2345</v>
      </c>
      <c r="P1738" s="21" t="s">
        <v>3266</v>
      </c>
      <c r="Q1738" s="21">
        <v>777</v>
      </c>
      <c r="R1738" s="21">
        <v>0</v>
      </c>
      <c r="S1738" s="21">
        <v>507</v>
      </c>
      <c r="T1738" s="21">
        <v>1284</v>
      </c>
      <c r="U1738" s="21">
        <v>0.60509999999999997</v>
      </c>
      <c r="V1738" s="21">
        <v>0</v>
      </c>
      <c r="W1738" s="21">
        <v>0.60509999999999997</v>
      </c>
      <c r="X1738" s="21" t="s">
        <v>2015</v>
      </c>
      <c r="Y1738" s="21" t="s">
        <v>2015</v>
      </c>
      <c r="Z1738" s="21" t="s">
        <v>2015</v>
      </c>
      <c r="AA1738" s="21" t="s">
        <v>2015</v>
      </c>
      <c r="AB1738" s="21" t="s">
        <v>2015</v>
      </c>
      <c r="AC1738" s="21" t="s">
        <v>2015</v>
      </c>
      <c r="AD1738" s="21" t="s">
        <v>2015</v>
      </c>
      <c r="AE1738" s="21" t="s">
        <v>2015</v>
      </c>
      <c r="AF1738" s="21" t="s">
        <v>2015</v>
      </c>
      <c r="AG1738" s="21" t="s">
        <v>2015</v>
      </c>
      <c r="AH1738" s="21" t="s">
        <v>2342</v>
      </c>
      <c r="AI1738" s="21" t="s">
        <v>2342</v>
      </c>
      <c r="AJ1738" s="21" t="s">
        <v>2342</v>
      </c>
      <c r="AK1738" s="21" t="s">
        <v>2342</v>
      </c>
      <c r="AL1738" s="21" t="s">
        <v>4802</v>
      </c>
    </row>
    <row r="1739" spans="1:38" ht="15" customHeight="1">
      <c r="A1739" s="21">
        <v>160060</v>
      </c>
      <c r="B1739" s="21">
        <v>664722</v>
      </c>
      <c r="C1739" s="21" t="s">
        <v>66</v>
      </c>
      <c r="D1739" s="21" t="s">
        <v>2053</v>
      </c>
      <c r="E1739" s="21" t="s">
        <v>1</v>
      </c>
      <c r="F1739" s="21" t="s">
        <v>4864</v>
      </c>
      <c r="G1739" s="21" t="s">
        <v>2340</v>
      </c>
      <c r="H1739" s="21" t="s">
        <v>2341</v>
      </c>
      <c r="I1739" s="21" t="s">
        <v>2015</v>
      </c>
      <c r="J1739" s="21" t="s">
        <v>2342</v>
      </c>
      <c r="K1739" s="21" t="s">
        <v>5373</v>
      </c>
      <c r="L1739" s="21" t="s">
        <v>5399</v>
      </c>
      <c r="M1739" s="21"/>
      <c r="N1739" s="21" t="s">
        <v>2627</v>
      </c>
      <c r="O1739" s="21" t="s">
        <v>2345</v>
      </c>
      <c r="P1739" s="21" t="s">
        <v>2628</v>
      </c>
      <c r="Q1739" s="21">
        <v>897</v>
      </c>
      <c r="R1739" s="21">
        <v>0</v>
      </c>
      <c r="S1739" s="21">
        <v>136</v>
      </c>
      <c r="T1739" s="21">
        <v>1033</v>
      </c>
      <c r="U1739" s="21">
        <v>0.86829999999999996</v>
      </c>
      <c r="V1739" s="21">
        <v>0</v>
      </c>
      <c r="W1739" s="21">
        <v>0.86829999999999996</v>
      </c>
      <c r="X1739" s="21" t="s">
        <v>2015</v>
      </c>
      <c r="Y1739" s="21" t="s">
        <v>2015</v>
      </c>
      <c r="Z1739" s="21" t="s">
        <v>2015</v>
      </c>
      <c r="AA1739" s="21" t="s">
        <v>2015</v>
      </c>
      <c r="AB1739" s="21" t="s">
        <v>2015</v>
      </c>
      <c r="AC1739" s="21" t="s">
        <v>2015</v>
      </c>
      <c r="AD1739" s="21" t="s">
        <v>2015</v>
      </c>
      <c r="AE1739" s="21" t="s">
        <v>2015</v>
      </c>
      <c r="AF1739" s="21" t="s">
        <v>2015</v>
      </c>
      <c r="AG1739" s="21" t="s">
        <v>2015</v>
      </c>
      <c r="AH1739" s="21" t="s">
        <v>2342</v>
      </c>
      <c r="AI1739" s="21" t="s">
        <v>2342</v>
      </c>
      <c r="AJ1739" s="21" t="s">
        <v>2342</v>
      </c>
      <c r="AK1739" s="21" t="s">
        <v>2342</v>
      </c>
      <c r="AL1739" s="21" t="s">
        <v>4802</v>
      </c>
    </row>
    <row r="1740" spans="1:38" ht="15" customHeight="1">
      <c r="A1740" s="21">
        <v>159935</v>
      </c>
      <c r="B1740" s="21">
        <v>664728</v>
      </c>
      <c r="C1740" s="21" t="s">
        <v>44</v>
      </c>
      <c r="D1740" s="21" t="s">
        <v>2031</v>
      </c>
      <c r="E1740" s="21" t="s">
        <v>6</v>
      </c>
      <c r="F1740" s="21" t="s">
        <v>4867</v>
      </c>
      <c r="G1740" s="21" t="s">
        <v>2340</v>
      </c>
      <c r="H1740" s="21" t="s">
        <v>2341</v>
      </c>
      <c r="I1740" s="21" t="s">
        <v>2015</v>
      </c>
      <c r="J1740" s="21" t="s">
        <v>2342</v>
      </c>
      <c r="K1740" s="21" t="s">
        <v>355</v>
      </c>
      <c r="L1740" s="21" t="s">
        <v>2397</v>
      </c>
      <c r="M1740" s="21"/>
      <c r="N1740" s="21" t="s">
        <v>2393</v>
      </c>
      <c r="O1740" s="21" t="s">
        <v>2345</v>
      </c>
      <c r="P1740" s="21" t="s">
        <v>2394</v>
      </c>
      <c r="Q1740" s="21">
        <v>972</v>
      </c>
      <c r="R1740" s="21">
        <v>0</v>
      </c>
      <c r="S1740" s="21">
        <v>407</v>
      </c>
      <c r="T1740" s="21">
        <v>1379</v>
      </c>
      <c r="U1740" s="21">
        <v>0.70489999999999997</v>
      </c>
      <c r="V1740" s="21">
        <v>0</v>
      </c>
      <c r="W1740" s="21">
        <v>0.70489999999999997</v>
      </c>
      <c r="X1740" s="21" t="s">
        <v>2015</v>
      </c>
      <c r="Y1740" s="21" t="s">
        <v>2015</v>
      </c>
      <c r="Z1740" s="21" t="s">
        <v>2015</v>
      </c>
      <c r="AA1740" s="21" t="s">
        <v>2015</v>
      </c>
      <c r="AB1740" s="21" t="s">
        <v>2015</v>
      </c>
      <c r="AC1740" s="21" t="s">
        <v>2015</v>
      </c>
      <c r="AD1740" s="21" t="s">
        <v>2015</v>
      </c>
      <c r="AE1740" s="21" t="s">
        <v>2015</v>
      </c>
      <c r="AF1740" s="21" t="s">
        <v>2015</v>
      </c>
      <c r="AG1740" s="21" t="s">
        <v>2015</v>
      </c>
      <c r="AH1740" s="21" t="s">
        <v>2342</v>
      </c>
      <c r="AI1740" s="21" t="s">
        <v>2342</v>
      </c>
      <c r="AJ1740" s="21" t="s">
        <v>2342</v>
      </c>
      <c r="AK1740" s="21" t="s">
        <v>2342</v>
      </c>
      <c r="AL1740" s="21" t="s">
        <v>4802</v>
      </c>
    </row>
    <row r="1741" spans="1:38" ht="15" customHeight="1">
      <c r="A1741" s="21">
        <v>159450</v>
      </c>
      <c r="B1741" s="21">
        <v>664732</v>
      </c>
      <c r="C1741" s="21" t="s">
        <v>292</v>
      </c>
      <c r="D1741" s="21" t="s">
        <v>2281</v>
      </c>
      <c r="E1741" s="21" t="s">
        <v>20</v>
      </c>
      <c r="F1741" s="21" t="s">
        <v>4865</v>
      </c>
      <c r="G1741" s="21" t="s">
        <v>2340</v>
      </c>
      <c r="H1741" s="21" t="s">
        <v>2341</v>
      </c>
      <c r="I1741" s="21" t="s">
        <v>2015</v>
      </c>
      <c r="J1741" s="21" t="s">
        <v>2342</v>
      </c>
      <c r="K1741" s="21" t="s">
        <v>1870</v>
      </c>
      <c r="L1741" s="21" t="s">
        <v>4459</v>
      </c>
      <c r="M1741" s="21"/>
      <c r="N1741" s="21" t="s">
        <v>4460</v>
      </c>
      <c r="O1741" s="21" t="s">
        <v>2345</v>
      </c>
      <c r="P1741" s="21" t="s">
        <v>2649</v>
      </c>
      <c r="Q1741" s="21">
        <v>36</v>
      </c>
      <c r="R1741" s="21">
        <v>0</v>
      </c>
      <c r="S1741" s="21">
        <v>9</v>
      </c>
      <c r="T1741" s="21">
        <v>45</v>
      </c>
      <c r="U1741" s="21">
        <v>0.8</v>
      </c>
      <c r="V1741" s="21">
        <v>0</v>
      </c>
      <c r="W1741" s="21">
        <v>0.8</v>
      </c>
      <c r="X1741" s="21" t="s">
        <v>2015</v>
      </c>
      <c r="Y1741" s="21" t="s">
        <v>2015</v>
      </c>
      <c r="Z1741" s="21" t="s">
        <v>2015</v>
      </c>
      <c r="AA1741" s="21" t="s">
        <v>2015</v>
      </c>
      <c r="AB1741" s="21" t="s">
        <v>2015</v>
      </c>
      <c r="AC1741" s="21" t="s">
        <v>2015</v>
      </c>
      <c r="AD1741" s="21" t="s">
        <v>2015</v>
      </c>
      <c r="AE1741" s="21" t="s">
        <v>2015</v>
      </c>
      <c r="AF1741" s="21" t="s">
        <v>2015</v>
      </c>
      <c r="AG1741" s="21" t="s">
        <v>2015</v>
      </c>
      <c r="AH1741" s="21" t="s">
        <v>2342</v>
      </c>
      <c r="AI1741" s="21" t="s">
        <v>2342</v>
      </c>
      <c r="AJ1741" s="21" t="s">
        <v>2342</v>
      </c>
      <c r="AK1741" s="21" t="s">
        <v>2342</v>
      </c>
      <c r="AL1741" s="21" t="s">
        <v>4802</v>
      </c>
    </row>
    <row r="1742" spans="1:38" ht="15" customHeight="1">
      <c r="A1742" s="21">
        <v>159916</v>
      </c>
      <c r="B1742" s="21">
        <v>664734</v>
      </c>
      <c r="C1742" s="21" t="s">
        <v>121</v>
      </c>
      <c r="D1742" s="21" t="s">
        <v>2108</v>
      </c>
      <c r="E1742" s="21" t="s">
        <v>30</v>
      </c>
      <c r="F1742" s="21" t="s">
        <v>4873</v>
      </c>
      <c r="G1742" s="21" t="s">
        <v>2340</v>
      </c>
      <c r="H1742" s="21" t="s">
        <v>2341</v>
      </c>
      <c r="I1742" s="21" t="s">
        <v>2015</v>
      </c>
      <c r="J1742" s="21" t="s">
        <v>2342</v>
      </c>
      <c r="K1742" s="21" t="s">
        <v>858</v>
      </c>
      <c r="L1742" s="21" t="s">
        <v>3099</v>
      </c>
      <c r="M1742" s="21"/>
      <c r="N1742" s="21" t="s">
        <v>3100</v>
      </c>
      <c r="O1742" s="21" t="s">
        <v>2345</v>
      </c>
      <c r="P1742" s="21" t="s">
        <v>3101</v>
      </c>
      <c r="Q1742" s="21">
        <v>75</v>
      </c>
      <c r="R1742" s="21">
        <v>0</v>
      </c>
      <c r="S1742" s="21">
        <v>0</v>
      </c>
      <c r="T1742" s="21">
        <v>75</v>
      </c>
      <c r="U1742" s="21">
        <v>1</v>
      </c>
      <c r="V1742" s="21">
        <v>0</v>
      </c>
      <c r="W1742" s="21">
        <v>1</v>
      </c>
      <c r="X1742" s="21" t="s">
        <v>2342</v>
      </c>
      <c r="Y1742" s="21" t="s">
        <v>2015</v>
      </c>
      <c r="Z1742" s="21" t="s">
        <v>2015</v>
      </c>
      <c r="AA1742" s="21" t="s">
        <v>2015</v>
      </c>
      <c r="AB1742" s="21" t="s">
        <v>2015</v>
      </c>
      <c r="AC1742" s="21" t="s">
        <v>2015</v>
      </c>
      <c r="AD1742" s="21" t="s">
        <v>2015</v>
      </c>
      <c r="AE1742" s="21" t="s">
        <v>2015</v>
      </c>
      <c r="AF1742" s="21" t="s">
        <v>2015</v>
      </c>
      <c r="AG1742" s="21" t="s">
        <v>2015</v>
      </c>
      <c r="AH1742" s="21" t="s">
        <v>2015</v>
      </c>
      <c r="AI1742" s="21" t="s">
        <v>2015</v>
      </c>
      <c r="AJ1742" s="21" t="s">
        <v>2015</v>
      </c>
      <c r="AK1742" s="21" t="s">
        <v>2015</v>
      </c>
      <c r="AL1742" s="21" t="s">
        <v>4802</v>
      </c>
    </row>
    <row r="1743" spans="1:38" ht="15" customHeight="1">
      <c r="A1743" s="21">
        <v>159241</v>
      </c>
      <c r="B1743" s="21">
        <v>664735</v>
      </c>
      <c r="C1743" s="21" t="s">
        <v>49</v>
      </c>
      <c r="D1743" s="21" t="s">
        <v>2036</v>
      </c>
      <c r="E1743" s="21" t="s">
        <v>12</v>
      </c>
      <c r="F1743" s="21" t="s">
        <v>4874</v>
      </c>
      <c r="G1743" s="21" t="s">
        <v>2340</v>
      </c>
      <c r="H1743" s="21" t="s">
        <v>2341</v>
      </c>
      <c r="I1743" s="21" t="s">
        <v>2015</v>
      </c>
      <c r="J1743" s="21" t="s">
        <v>2342</v>
      </c>
      <c r="K1743" s="21" t="s">
        <v>461</v>
      </c>
      <c r="L1743" s="21" t="s">
        <v>2515</v>
      </c>
      <c r="M1743" s="21"/>
      <c r="N1743" s="21" t="s">
        <v>2490</v>
      </c>
      <c r="O1743" s="21" t="s">
        <v>2345</v>
      </c>
      <c r="P1743" s="21" t="s">
        <v>2491</v>
      </c>
      <c r="Q1743" s="21">
        <v>477</v>
      </c>
      <c r="R1743" s="21">
        <v>0</v>
      </c>
      <c r="S1743" s="21">
        <v>472</v>
      </c>
      <c r="T1743" s="21">
        <v>949</v>
      </c>
      <c r="U1743" s="21">
        <v>0.50260000000000005</v>
      </c>
      <c r="V1743" s="21">
        <v>0</v>
      </c>
      <c r="W1743" s="21">
        <v>0.50260000000000005</v>
      </c>
      <c r="X1743" s="21" t="s">
        <v>2015</v>
      </c>
      <c r="Y1743" s="21" t="s">
        <v>2015</v>
      </c>
      <c r="Z1743" s="21" t="s">
        <v>2015</v>
      </c>
      <c r="AA1743" s="21" t="s">
        <v>2015</v>
      </c>
      <c r="AB1743" s="21" t="s">
        <v>2015</v>
      </c>
      <c r="AC1743" s="21" t="s">
        <v>2015</v>
      </c>
      <c r="AD1743" s="21" t="s">
        <v>2015</v>
      </c>
      <c r="AE1743" s="21" t="s">
        <v>2342</v>
      </c>
      <c r="AF1743" s="21" t="s">
        <v>2342</v>
      </c>
      <c r="AG1743" s="21" t="s">
        <v>2342</v>
      </c>
      <c r="AH1743" s="21" t="s">
        <v>2015</v>
      </c>
      <c r="AI1743" s="21" t="s">
        <v>2015</v>
      </c>
      <c r="AJ1743" s="21" t="s">
        <v>2015</v>
      </c>
      <c r="AK1743" s="21" t="s">
        <v>2015</v>
      </c>
      <c r="AL1743" s="21" t="s">
        <v>4802</v>
      </c>
    </row>
    <row r="1744" spans="1:38" ht="15" customHeight="1">
      <c r="A1744" s="21">
        <v>159880</v>
      </c>
      <c r="B1744" s="21">
        <v>664736</v>
      </c>
      <c r="C1744" s="21" t="s">
        <v>249</v>
      </c>
      <c r="D1744" s="21" t="s">
        <v>2237</v>
      </c>
      <c r="E1744" s="21" t="s">
        <v>6</v>
      </c>
      <c r="F1744" s="21" t="s">
        <v>4883</v>
      </c>
      <c r="G1744" s="21" t="s">
        <v>2340</v>
      </c>
      <c r="H1744" s="21" t="s">
        <v>2341</v>
      </c>
      <c r="I1744" s="21" t="s">
        <v>2015</v>
      </c>
      <c r="J1744" s="21" t="s">
        <v>2342</v>
      </c>
      <c r="K1744" s="21" t="s">
        <v>1577</v>
      </c>
      <c r="L1744" s="21" t="s">
        <v>4769</v>
      </c>
      <c r="M1744" s="21"/>
      <c r="N1744" s="21" t="s">
        <v>2381</v>
      </c>
      <c r="O1744" s="21" t="s">
        <v>2345</v>
      </c>
      <c r="P1744" s="21" t="s">
        <v>4038</v>
      </c>
      <c r="Q1744" s="21">
        <v>4</v>
      </c>
      <c r="R1744" s="21">
        <v>5</v>
      </c>
      <c r="S1744" s="21">
        <v>450</v>
      </c>
      <c r="T1744" s="21">
        <v>459</v>
      </c>
      <c r="U1744" s="21">
        <v>8.6999999999999994E-3</v>
      </c>
      <c r="V1744" s="21">
        <v>1.09E-2</v>
      </c>
      <c r="W1744" s="21">
        <v>1.9599999999999999E-2</v>
      </c>
      <c r="X1744" s="21" t="s">
        <v>2015</v>
      </c>
      <c r="Y1744" s="21" t="s">
        <v>2342</v>
      </c>
      <c r="Z1744" s="21" t="s">
        <v>2342</v>
      </c>
      <c r="AA1744" s="21" t="s">
        <v>2342</v>
      </c>
      <c r="AB1744" s="21" t="s">
        <v>2342</v>
      </c>
      <c r="AC1744" s="21" t="s">
        <v>2342</v>
      </c>
      <c r="AD1744" s="21" t="s">
        <v>2342</v>
      </c>
      <c r="AE1744" s="21" t="s">
        <v>2015</v>
      </c>
      <c r="AF1744" s="21" t="s">
        <v>2015</v>
      </c>
      <c r="AG1744" s="21" t="s">
        <v>2015</v>
      </c>
      <c r="AH1744" s="21" t="s">
        <v>2015</v>
      </c>
      <c r="AI1744" s="21" t="s">
        <v>2015</v>
      </c>
      <c r="AJ1744" s="21" t="s">
        <v>2015</v>
      </c>
      <c r="AK1744" s="21" t="s">
        <v>2015</v>
      </c>
      <c r="AL1744" s="21" t="s">
        <v>4803</v>
      </c>
    </row>
    <row r="1745" spans="1:38" ht="15" customHeight="1">
      <c r="A1745" s="21">
        <v>159880</v>
      </c>
      <c r="B1745" s="21">
        <v>664737</v>
      </c>
      <c r="C1745" s="21" t="s">
        <v>249</v>
      </c>
      <c r="D1745" s="21" t="s">
        <v>2237</v>
      </c>
      <c r="E1745" s="21" t="s">
        <v>6</v>
      </c>
      <c r="F1745" s="21" t="s">
        <v>4883</v>
      </c>
      <c r="G1745" s="21" t="s">
        <v>2340</v>
      </c>
      <c r="H1745" s="21" t="s">
        <v>2341</v>
      </c>
      <c r="I1745" s="21" t="s">
        <v>2015</v>
      </c>
      <c r="J1745" s="21" t="s">
        <v>2342</v>
      </c>
      <c r="K1745" s="21" t="s">
        <v>1591</v>
      </c>
      <c r="L1745" s="21" t="s">
        <v>5250</v>
      </c>
      <c r="M1745" s="21"/>
      <c r="N1745" s="21" t="s">
        <v>2381</v>
      </c>
      <c r="O1745" s="21" t="s">
        <v>2345</v>
      </c>
      <c r="P1745" s="21" t="s">
        <v>4033</v>
      </c>
      <c r="Q1745" s="21">
        <v>15</v>
      </c>
      <c r="R1745" s="21">
        <v>2</v>
      </c>
      <c r="S1745" s="21">
        <v>188</v>
      </c>
      <c r="T1745" s="21">
        <v>205</v>
      </c>
      <c r="U1745" s="21">
        <v>7.3200000000000001E-2</v>
      </c>
      <c r="V1745" s="21">
        <v>9.7999999999999997E-3</v>
      </c>
      <c r="W1745" s="21">
        <v>8.2900000000000001E-2</v>
      </c>
      <c r="X1745" s="21" t="s">
        <v>2015</v>
      </c>
      <c r="Y1745" s="21" t="s">
        <v>2342</v>
      </c>
      <c r="Z1745" s="21" t="s">
        <v>2342</v>
      </c>
      <c r="AA1745" s="21" t="s">
        <v>2342</v>
      </c>
      <c r="AB1745" s="21" t="s">
        <v>2342</v>
      </c>
      <c r="AC1745" s="21" t="s">
        <v>2342</v>
      </c>
      <c r="AD1745" s="21" t="s">
        <v>2342</v>
      </c>
      <c r="AE1745" s="21" t="s">
        <v>2015</v>
      </c>
      <c r="AF1745" s="21" t="s">
        <v>2015</v>
      </c>
      <c r="AG1745" s="21" t="s">
        <v>2015</v>
      </c>
      <c r="AH1745" s="21" t="s">
        <v>2015</v>
      </c>
      <c r="AI1745" s="21" t="s">
        <v>2015</v>
      </c>
      <c r="AJ1745" s="21" t="s">
        <v>2015</v>
      </c>
      <c r="AK1745" s="21" t="s">
        <v>2015</v>
      </c>
      <c r="AL1745" s="21" t="s">
        <v>4803</v>
      </c>
    </row>
    <row r="1746" spans="1:38" ht="15" customHeight="1">
      <c r="A1746" s="21">
        <v>159880</v>
      </c>
      <c r="B1746" s="21">
        <v>664738</v>
      </c>
      <c r="C1746" s="21" t="s">
        <v>249</v>
      </c>
      <c r="D1746" s="21" t="s">
        <v>2237</v>
      </c>
      <c r="E1746" s="21" t="s">
        <v>6</v>
      </c>
      <c r="F1746" s="21" t="s">
        <v>4883</v>
      </c>
      <c r="G1746" s="21" t="s">
        <v>2340</v>
      </c>
      <c r="H1746" s="21" t="s">
        <v>2341</v>
      </c>
      <c r="I1746" s="21" t="s">
        <v>2015</v>
      </c>
      <c r="J1746" s="21" t="s">
        <v>2342</v>
      </c>
      <c r="K1746" s="21" t="s">
        <v>1598</v>
      </c>
      <c r="L1746" s="21" t="s">
        <v>4075</v>
      </c>
      <c r="M1746" s="21"/>
      <c r="N1746" s="21" t="s">
        <v>2381</v>
      </c>
      <c r="O1746" s="21" t="s">
        <v>2345</v>
      </c>
      <c r="P1746" s="21" t="s">
        <v>2382</v>
      </c>
      <c r="Q1746" s="21">
        <v>137</v>
      </c>
      <c r="R1746" s="21">
        <v>0</v>
      </c>
      <c r="S1746" s="21">
        <v>54</v>
      </c>
      <c r="T1746" s="21">
        <v>191</v>
      </c>
      <c r="U1746" s="21">
        <v>0.71730000000000005</v>
      </c>
      <c r="V1746" s="21">
        <v>0</v>
      </c>
      <c r="W1746" s="21">
        <v>0.71730000000000005</v>
      </c>
      <c r="X1746" s="21" t="s">
        <v>2342</v>
      </c>
      <c r="Y1746" s="21" t="s">
        <v>2342</v>
      </c>
      <c r="Z1746" s="21" t="s">
        <v>2342</v>
      </c>
      <c r="AA1746" s="21" t="s">
        <v>2342</v>
      </c>
      <c r="AB1746" s="21" t="s">
        <v>2342</v>
      </c>
      <c r="AC1746" s="21" t="s">
        <v>2342</v>
      </c>
      <c r="AD1746" s="21" t="s">
        <v>2342</v>
      </c>
      <c r="AE1746" s="21" t="s">
        <v>2015</v>
      </c>
      <c r="AF1746" s="21" t="s">
        <v>2015</v>
      </c>
      <c r="AG1746" s="21" t="s">
        <v>2015</v>
      </c>
      <c r="AH1746" s="21" t="s">
        <v>2015</v>
      </c>
      <c r="AI1746" s="21" t="s">
        <v>2015</v>
      </c>
      <c r="AJ1746" s="21" t="s">
        <v>2015</v>
      </c>
      <c r="AK1746" s="21" t="s">
        <v>2015</v>
      </c>
      <c r="AL1746" s="21" t="s">
        <v>4802</v>
      </c>
    </row>
    <row r="1747" spans="1:38" ht="15" customHeight="1">
      <c r="A1747" s="21">
        <v>159938</v>
      </c>
      <c r="B1747" s="21">
        <v>664749</v>
      </c>
      <c r="C1747" s="21" t="s">
        <v>133</v>
      </c>
      <c r="D1747" s="21" t="s">
        <v>2121</v>
      </c>
      <c r="E1747" s="21" t="s">
        <v>6</v>
      </c>
      <c r="F1747" s="21" t="s">
        <v>4867</v>
      </c>
      <c r="G1747" s="21" t="s">
        <v>2340</v>
      </c>
      <c r="H1747" s="21" t="s">
        <v>2341</v>
      </c>
      <c r="I1747" s="21" t="s">
        <v>2015</v>
      </c>
      <c r="J1747" s="21" t="s">
        <v>2342</v>
      </c>
      <c r="K1747" s="21" t="s">
        <v>915</v>
      </c>
      <c r="L1747" s="21" t="s">
        <v>3212</v>
      </c>
      <c r="M1747" s="21"/>
      <c r="N1747" s="21" t="s">
        <v>3206</v>
      </c>
      <c r="O1747" s="21" t="s">
        <v>2345</v>
      </c>
      <c r="P1747" s="21" t="s">
        <v>3207</v>
      </c>
      <c r="Q1747" s="21">
        <v>5</v>
      </c>
      <c r="R1747" s="21">
        <v>7</v>
      </c>
      <c r="S1747" s="21">
        <v>619</v>
      </c>
      <c r="T1747" s="21">
        <v>631</v>
      </c>
      <c r="U1747" s="21">
        <v>7.9000000000000008E-3</v>
      </c>
      <c r="V1747" s="21">
        <v>1.11E-2</v>
      </c>
      <c r="W1747" s="21">
        <v>1.9E-2</v>
      </c>
      <c r="X1747" s="21" t="s">
        <v>2015</v>
      </c>
      <c r="Y1747" s="21" t="s">
        <v>2342</v>
      </c>
      <c r="Z1747" s="21" t="s">
        <v>2342</v>
      </c>
      <c r="AA1747" s="21" t="s">
        <v>2342</v>
      </c>
      <c r="AB1747" s="21" t="s">
        <v>2342</v>
      </c>
      <c r="AC1747" s="21" t="s">
        <v>2342</v>
      </c>
      <c r="AD1747" s="21" t="s">
        <v>2342</v>
      </c>
      <c r="AE1747" s="21" t="s">
        <v>2015</v>
      </c>
      <c r="AF1747" s="21" t="s">
        <v>2015</v>
      </c>
      <c r="AG1747" s="21" t="s">
        <v>2015</v>
      </c>
      <c r="AH1747" s="21" t="s">
        <v>2015</v>
      </c>
      <c r="AI1747" s="21" t="s">
        <v>2015</v>
      </c>
      <c r="AJ1747" s="21" t="s">
        <v>2015</v>
      </c>
      <c r="AK1747" s="21" t="s">
        <v>2015</v>
      </c>
      <c r="AL1747" s="21" t="s">
        <v>4803</v>
      </c>
    </row>
    <row r="1748" spans="1:38" ht="15" customHeight="1">
      <c r="A1748" s="21">
        <v>159900</v>
      </c>
      <c r="B1748" s="21">
        <v>664754</v>
      </c>
      <c r="C1748" s="21" t="s">
        <v>266</v>
      </c>
      <c r="D1748" s="21" t="s">
        <v>2254</v>
      </c>
      <c r="E1748" s="21" t="s">
        <v>8</v>
      </c>
      <c r="F1748" s="21" t="s">
        <v>4865</v>
      </c>
      <c r="G1748" s="21" t="s">
        <v>2340</v>
      </c>
      <c r="H1748" s="21" t="s">
        <v>2341</v>
      </c>
      <c r="I1748" s="21" t="s">
        <v>2015</v>
      </c>
      <c r="J1748" s="21" t="s">
        <v>2342</v>
      </c>
      <c r="K1748" s="21" t="s">
        <v>5264</v>
      </c>
      <c r="L1748" s="21" t="s">
        <v>4230</v>
      </c>
      <c r="M1748" s="21"/>
      <c r="N1748" s="21" t="s">
        <v>8</v>
      </c>
      <c r="O1748" s="21" t="s">
        <v>2345</v>
      </c>
      <c r="P1748" s="21" t="s">
        <v>2763</v>
      </c>
      <c r="Q1748" s="21">
        <v>435</v>
      </c>
      <c r="R1748" s="21">
        <v>0</v>
      </c>
      <c r="S1748" s="21">
        <v>0</v>
      </c>
      <c r="T1748" s="21">
        <v>435</v>
      </c>
      <c r="U1748" s="21">
        <v>1</v>
      </c>
      <c r="V1748" s="21">
        <v>0</v>
      </c>
      <c r="W1748" s="21">
        <v>1</v>
      </c>
      <c r="X1748" s="21" t="s">
        <v>2342</v>
      </c>
      <c r="Y1748" s="21" t="s">
        <v>2342</v>
      </c>
      <c r="Z1748" s="21" t="s">
        <v>2342</v>
      </c>
      <c r="AA1748" s="21" t="s">
        <v>2342</v>
      </c>
      <c r="AB1748" s="21" t="s">
        <v>2342</v>
      </c>
      <c r="AC1748" s="21" t="s">
        <v>2342</v>
      </c>
      <c r="AD1748" s="21" t="s">
        <v>2342</v>
      </c>
      <c r="AE1748" s="21" t="s">
        <v>2342</v>
      </c>
      <c r="AF1748" s="21" t="s">
        <v>2015</v>
      </c>
      <c r="AG1748" s="21" t="s">
        <v>2015</v>
      </c>
      <c r="AH1748" s="21" t="s">
        <v>2015</v>
      </c>
      <c r="AI1748" s="21" t="s">
        <v>2015</v>
      </c>
      <c r="AJ1748" s="21" t="s">
        <v>2015</v>
      </c>
      <c r="AK1748" s="21" t="s">
        <v>2015</v>
      </c>
      <c r="AL1748" s="21" t="s">
        <v>4802</v>
      </c>
    </row>
    <row r="1749" spans="1:38" ht="15" customHeight="1">
      <c r="A1749" s="21">
        <v>159900</v>
      </c>
      <c r="B1749" s="21">
        <v>664755</v>
      </c>
      <c r="C1749" s="21" t="s">
        <v>266</v>
      </c>
      <c r="D1749" s="21" t="s">
        <v>2254</v>
      </c>
      <c r="E1749" s="21" t="s">
        <v>8</v>
      </c>
      <c r="F1749" s="21" t="s">
        <v>4865</v>
      </c>
      <c r="G1749" s="21" t="s">
        <v>2340</v>
      </c>
      <c r="H1749" s="21" t="s">
        <v>2341</v>
      </c>
      <c r="I1749" s="21" t="s">
        <v>2015</v>
      </c>
      <c r="J1749" s="21" t="s">
        <v>2342</v>
      </c>
      <c r="K1749" s="21" t="s">
        <v>1325</v>
      </c>
      <c r="L1749" s="21" t="s">
        <v>4225</v>
      </c>
      <c r="M1749" s="21"/>
      <c r="N1749" s="21" t="s">
        <v>8</v>
      </c>
      <c r="O1749" s="21" t="s">
        <v>2345</v>
      </c>
      <c r="P1749" s="21" t="s">
        <v>4214</v>
      </c>
      <c r="Q1749" s="21">
        <v>394</v>
      </c>
      <c r="R1749" s="21">
        <v>0</v>
      </c>
      <c r="S1749" s="21">
        <v>117</v>
      </c>
      <c r="T1749" s="21">
        <v>511</v>
      </c>
      <c r="U1749" s="21">
        <v>0.77100000000000002</v>
      </c>
      <c r="V1749" s="21">
        <v>0</v>
      </c>
      <c r="W1749" s="21">
        <v>0.77100000000000002</v>
      </c>
      <c r="X1749" s="21" t="s">
        <v>2342</v>
      </c>
      <c r="Y1749" s="21" t="s">
        <v>2342</v>
      </c>
      <c r="Z1749" s="21" t="s">
        <v>2342</v>
      </c>
      <c r="AA1749" s="21" t="s">
        <v>2342</v>
      </c>
      <c r="AB1749" s="21" t="s">
        <v>2342</v>
      </c>
      <c r="AC1749" s="21" t="s">
        <v>2342</v>
      </c>
      <c r="AD1749" s="21" t="s">
        <v>2342</v>
      </c>
      <c r="AE1749" s="21" t="s">
        <v>2342</v>
      </c>
      <c r="AF1749" s="21" t="s">
        <v>2015</v>
      </c>
      <c r="AG1749" s="21" t="s">
        <v>2015</v>
      </c>
      <c r="AH1749" s="21" t="s">
        <v>2015</v>
      </c>
      <c r="AI1749" s="21" t="s">
        <v>2015</v>
      </c>
      <c r="AJ1749" s="21" t="s">
        <v>2015</v>
      </c>
      <c r="AK1749" s="21" t="s">
        <v>2015</v>
      </c>
      <c r="AL1749" s="21" t="s">
        <v>4802</v>
      </c>
    </row>
    <row r="1750" spans="1:38" ht="15" customHeight="1">
      <c r="A1750" s="21">
        <v>159900</v>
      </c>
      <c r="B1750" s="21">
        <v>664756</v>
      </c>
      <c r="C1750" s="21" t="s">
        <v>266</v>
      </c>
      <c r="D1750" s="21" t="s">
        <v>2254</v>
      </c>
      <c r="E1750" s="21" t="s">
        <v>8</v>
      </c>
      <c r="F1750" s="21" t="s">
        <v>4865</v>
      </c>
      <c r="G1750" s="21" t="s">
        <v>2340</v>
      </c>
      <c r="H1750" s="21" t="s">
        <v>2341</v>
      </c>
      <c r="I1750" s="21" t="s">
        <v>2015</v>
      </c>
      <c r="J1750" s="21" t="s">
        <v>2342</v>
      </c>
      <c r="K1750" s="21" t="s">
        <v>1023</v>
      </c>
      <c r="L1750" s="21" t="s">
        <v>4191</v>
      </c>
      <c r="M1750" s="21"/>
      <c r="N1750" s="21" t="s">
        <v>8</v>
      </c>
      <c r="O1750" s="21" t="s">
        <v>2345</v>
      </c>
      <c r="P1750" s="21" t="s">
        <v>4192</v>
      </c>
      <c r="Q1750" s="21">
        <v>401</v>
      </c>
      <c r="R1750" s="21">
        <v>0</v>
      </c>
      <c r="S1750" s="21">
        <v>0</v>
      </c>
      <c r="T1750" s="21">
        <v>401</v>
      </c>
      <c r="U1750" s="21">
        <v>1</v>
      </c>
      <c r="V1750" s="21">
        <v>0</v>
      </c>
      <c r="W1750" s="21">
        <v>1</v>
      </c>
      <c r="X1750" s="21" t="s">
        <v>2342</v>
      </c>
      <c r="Y1750" s="21" t="s">
        <v>2342</v>
      </c>
      <c r="Z1750" s="21" t="s">
        <v>2342</v>
      </c>
      <c r="AA1750" s="21" t="s">
        <v>2342</v>
      </c>
      <c r="AB1750" s="21" t="s">
        <v>2342</v>
      </c>
      <c r="AC1750" s="21" t="s">
        <v>2342</v>
      </c>
      <c r="AD1750" s="21" t="s">
        <v>2342</v>
      </c>
      <c r="AE1750" s="21" t="s">
        <v>2015</v>
      </c>
      <c r="AF1750" s="21" t="s">
        <v>2015</v>
      </c>
      <c r="AG1750" s="21" t="s">
        <v>2015</v>
      </c>
      <c r="AH1750" s="21" t="s">
        <v>2015</v>
      </c>
      <c r="AI1750" s="21" t="s">
        <v>2015</v>
      </c>
      <c r="AJ1750" s="21" t="s">
        <v>2015</v>
      </c>
      <c r="AK1750" s="21" t="s">
        <v>2015</v>
      </c>
      <c r="AL1750" s="21" t="s">
        <v>4802</v>
      </c>
    </row>
    <row r="1751" spans="1:38" ht="15" customHeight="1">
      <c r="A1751" s="21">
        <v>159900</v>
      </c>
      <c r="B1751" s="21">
        <v>664757</v>
      </c>
      <c r="C1751" s="21" t="s">
        <v>266</v>
      </c>
      <c r="D1751" s="21" t="s">
        <v>2254</v>
      </c>
      <c r="E1751" s="21" t="s">
        <v>8</v>
      </c>
      <c r="F1751" s="21" t="s">
        <v>4865</v>
      </c>
      <c r="G1751" s="21" t="s">
        <v>2340</v>
      </c>
      <c r="H1751" s="21" t="s">
        <v>2341</v>
      </c>
      <c r="I1751" s="21" t="s">
        <v>2015</v>
      </c>
      <c r="J1751" s="21" t="s">
        <v>2342</v>
      </c>
      <c r="K1751" s="21" t="s">
        <v>1702</v>
      </c>
      <c r="L1751" s="21" t="s">
        <v>4197</v>
      </c>
      <c r="M1751" s="21"/>
      <c r="N1751" s="21" t="s">
        <v>8</v>
      </c>
      <c r="O1751" s="21" t="s">
        <v>2345</v>
      </c>
      <c r="P1751" s="21" t="s">
        <v>4210</v>
      </c>
      <c r="Q1751" s="21">
        <v>124</v>
      </c>
      <c r="R1751" s="21">
        <v>0</v>
      </c>
      <c r="S1751" s="21">
        <v>218</v>
      </c>
      <c r="T1751" s="21">
        <v>342</v>
      </c>
      <c r="U1751" s="21">
        <v>0.36259999999999998</v>
      </c>
      <c r="V1751" s="21">
        <v>0</v>
      </c>
      <c r="W1751" s="21">
        <v>0.36259999999999998</v>
      </c>
      <c r="X1751" s="21" t="s">
        <v>2015</v>
      </c>
      <c r="Y1751" s="21" t="s">
        <v>2342</v>
      </c>
      <c r="Z1751" s="21" t="s">
        <v>2342</v>
      </c>
      <c r="AA1751" s="21" t="s">
        <v>2342</v>
      </c>
      <c r="AB1751" s="21" t="s">
        <v>2342</v>
      </c>
      <c r="AC1751" s="21" t="s">
        <v>2342</v>
      </c>
      <c r="AD1751" s="21" t="s">
        <v>2342</v>
      </c>
      <c r="AE1751" s="21" t="s">
        <v>2342</v>
      </c>
      <c r="AF1751" s="21" t="s">
        <v>2342</v>
      </c>
      <c r="AG1751" s="21" t="s">
        <v>2342</v>
      </c>
      <c r="AH1751" s="21" t="s">
        <v>2342</v>
      </c>
      <c r="AI1751" s="21" t="s">
        <v>2342</v>
      </c>
      <c r="AJ1751" s="21" t="s">
        <v>2342</v>
      </c>
      <c r="AK1751" s="21" t="s">
        <v>2342</v>
      </c>
      <c r="AL1751" s="21" t="s">
        <v>4802</v>
      </c>
    </row>
    <row r="1752" spans="1:38" ht="15" customHeight="1">
      <c r="A1752" s="21">
        <v>159900</v>
      </c>
      <c r="B1752" s="21">
        <v>664758</v>
      </c>
      <c r="C1752" s="21" t="s">
        <v>266</v>
      </c>
      <c r="D1752" s="21" t="s">
        <v>2254</v>
      </c>
      <c r="E1752" s="21" t="s">
        <v>8</v>
      </c>
      <c r="F1752" s="21" t="s">
        <v>4865</v>
      </c>
      <c r="G1752" s="21" t="s">
        <v>2340</v>
      </c>
      <c r="H1752" s="21" t="s">
        <v>2341</v>
      </c>
      <c r="I1752" s="21" t="s">
        <v>2015</v>
      </c>
      <c r="J1752" s="21" t="s">
        <v>2342</v>
      </c>
      <c r="K1752" s="21" t="s">
        <v>1701</v>
      </c>
      <c r="L1752" s="21" t="s">
        <v>4196</v>
      </c>
      <c r="M1752" s="21"/>
      <c r="N1752" s="21" t="s">
        <v>8</v>
      </c>
      <c r="O1752" s="21" t="s">
        <v>2345</v>
      </c>
      <c r="P1752" s="21" t="s">
        <v>4192</v>
      </c>
      <c r="Q1752" s="21">
        <v>294</v>
      </c>
      <c r="R1752" s="21">
        <v>0</v>
      </c>
      <c r="S1752" s="21">
        <v>51</v>
      </c>
      <c r="T1752" s="21">
        <v>345</v>
      </c>
      <c r="U1752" s="21">
        <v>0.85219999999999996</v>
      </c>
      <c r="V1752" s="21">
        <v>0</v>
      </c>
      <c r="W1752" s="21">
        <v>0.85219999999999996</v>
      </c>
      <c r="X1752" s="21" t="s">
        <v>2342</v>
      </c>
      <c r="Y1752" s="21" t="s">
        <v>2342</v>
      </c>
      <c r="Z1752" s="21" t="s">
        <v>2342</v>
      </c>
      <c r="AA1752" s="21" t="s">
        <v>2342</v>
      </c>
      <c r="AB1752" s="21" t="s">
        <v>2342</v>
      </c>
      <c r="AC1752" s="21" t="s">
        <v>2342</v>
      </c>
      <c r="AD1752" s="21" t="s">
        <v>2342</v>
      </c>
      <c r="AE1752" s="21" t="s">
        <v>2015</v>
      </c>
      <c r="AF1752" s="21" t="s">
        <v>2015</v>
      </c>
      <c r="AG1752" s="21" t="s">
        <v>2015</v>
      </c>
      <c r="AH1752" s="21" t="s">
        <v>2015</v>
      </c>
      <c r="AI1752" s="21" t="s">
        <v>2015</v>
      </c>
      <c r="AJ1752" s="21" t="s">
        <v>2015</v>
      </c>
      <c r="AK1752" s="21" t="s">
        <v>2015</v>
      </c>
      <c r="AL1752" s="21" t="s">
        <v>4802</v>
      </c>
    </row>
    <row r="1753" spans="1:38" ht="15" customHeight="1">
      <c r="A1753" s="21">
        <v>159900</v>
      </c>
      <c r="B1753" s="21">
        <v>664759</v>
      </c>
      <c r="C1753" s="21" t="s">
        <v>266</v>
      </c>
      <c r="D1753" s="21" t="s">
        <v>2254</v>
      </c>
      <c r="E1753" s="21" t="s">
        <v>8</v>
      </c>
      <c r="F1753" s="21" t="s">
        <v>4865</v>
      </c>
      <c r="G1753" s="21" t="s">
        <v>2340</v>
      </c>
      <c r="H1753" s="21" t="s">
        <v>2341</v>
      </c>
      <c r="I1753" s="21" t="s">
        <v>2015</v>
      </c>
      <c r="J1753" s="21" t="s">
        <v>2342</v>
      </c>
      <c r="K1753" s="21" t="s">
        <v>728</v>
      </c>
      <c r="L1753" s="21" t="s">
        <v>4205</v>
      </c>
      <c r="M1753" s="21"/>
      <c r="N1753" s="21" t="s">
        <v>8</v>
      </c>
      <c r="O1753" s="21" t="s">
        <v>2345</v>
      </c>
      <c r="P1753" s="21" t="s">
        <v>4192</v>
      </c>
      <c r="Q1753" s="21">
        <v>371</v>
      </c>
      <c r="R1753" s="21">
        <v>0</v>
      </c>
      <c r="S1753" s="21">
        <v>13</v>
      </c>
      <c r="T1753" s="21">
        <v>384</v>
      </c>
      <c r="U1753" s="21">
        <v>0.96609999999999996</v>
      </c>
      <c r="V1753" s="21">
        <v>0</v>
      </c>
      <c r="W1753" s="21">
        <v>0.96609999999999996</v>
      </c>
      <c r="X1753" s="21" t="s">
        <v>2342</v>
      </c>
      <c r="Y1753" s="21" t="s">
        <v>2342</v>
      </c>
      <c r="Z1753" s="21" t="s">
        <v>2342</v>
      </c>
      <c r="AA1753" s="21" t="s">
        <v>2342</v>
      </c>
      <c r="AB1753" s="21" t="s">
        <v>2342</v>
      </c>
      <c r="AC1753" s="21" t="s">
        <v>2342</v>
      </c>
      <c r="AD1753" s="21" t="s">
        <v>2342</v>
      </c>
      <c r="AE1753" s="21" t="s">
        <v>2015</v>
      </c>
      <c r="AF1753" s="21" t="s">
        <v>2015</v>
      </c>
      <c r="AG1753" s="21" t="s">
        <v>2015</v>
      </c>
      <c r="AH1753" s="21" t="s">
        <v>2015</v>
      </c>
      <c r="AI1753" s="21" t="s">
        <v>2015</v>
      </c>
      <c r="AJ1753" s="21" t="s">
        <v>2015</v>
      </c>
      <c r="AK1753" s="21" t="s">
        <v>2015</v>
      </c>
      <c r="AL1753" s="21" t="s">
        <v>4802</v>
      </c>
    </row>
    <row r="1754" spans="1:38" ht="15" customHeight="1">
      <c r="A1754" s="21">
        <v>159900</v>
      </c>
      <c r="B1754" s="21">
        <v>664760</v>
      </c>
      <c r="C1754" s="21" t="s">
        <v>266</v>
      </c>
      <c r="D1754" s="21" t="s">
        <v>2254</v>
      </c>
      <c r="E1754" s="21" t="s">
        <v>8</v>
      </c>
      <c r="F1754" s="21" t="s">
        <v>4865</v>
      </c>
      <c r="G1754" s="21" t="s">
        <v>2340</v>
      </c>
      <c r="H1754" s="21" t="s">
        <v>2341</v>
      </c>
      <c r="I1754" s="21" t="s">
        <v>2015</v>
      </c>
      <c r="J1754" s="21" t="s">
        <v>2342</v>
      </c>
      <c r="K1754" s="21" t="s">
        <v>735</v>
      </c>
      <c r="L1754" s="21" t="s">
        <v>4220</v>
      </c>
      <c r="M1754" s="21"/>
      <c r="N1754" s="21" t="s">
        <v>8</v>
      </c>
      <c r="O1754" s="21" t="s">
        <v>2345</v>
      </c>
      <c r="P1754" s="21" t="s">
        <v>4192</v>
      </c>
      <c r="Q1754" s="21">
        <v>247</v>
      </c>
      <c r="R1754" s="21">
        <v>0</v>
      </c>
      <c r="S1754" s="21">
        <v>34</v>
      </c>
      <c r="T1754" s="21">
        <v>281</v>
      </c>
      <c r="U1754" s="21">
        <v>0.879</v>
      </c>
      <c r="V1754" s="21">
        <v>0</v>
      </c>
      <c r="W1754" s="21">
        <v>0.879</v>
      </c>
      <c r="X1754" s="21" t="s">
        <v>2342</v>
      </c>
      <c r="Y1754" s="21" t="s">
        <v>2342</v>
      </c>
      <c r="Z1754" s="21" t="s">
        <v>2342</v>
      </c>
      <c r="AA1754" s="21" t="s">
        <v>2342</v>
      </c>
      <c r="AB1754" s="21" t="s">
        <v>2342</v>
      </c>
      <c r="AC1754" s="21" t="s">
        <v>2342</v>
      </c>
      <c r="AD1754" s="21" t="s">
        <v>2342</v>
      </c>
      <c r="AE1754" s="21" t="s">
        <v>2015</v>
      </c>
      <c r="AF1754" s="21" t="s">
        <v>2015</v>
      </c>
      <c r="AG1754" s="21" t="s">
        <v>2015</v>
      </c>
      <c r="AH1754" s="21" t="s">
        <v>2015</v>
      </c>
      <c r="AI1754" s="21" t="s">
        <v>2015</v>
      </c>
      <c r="AJ1754" s="21" t="s">
        <v>2015</v>
      </c>
      <c r="AK1754" s="21" t="s">
        <v>2015</v>
      </c>
      <c r="AL1754" s="21" t="s">
        <v>4802</v>
      </c>
    </row>
    <row r="1755" spans="1:38" ht="15" customHeight="1">
      <c r="A1755" s="21">
        <v>159900</v>
      </c>
      <c r="B1755" s="21">
        <v>664761</v>
      </c>
      <c r="C1755" s="21" t="s">
        <v>266</v>
      </c>
      <c r="D1755" s="21" t="s">
        <v>2254</v>
      </c>
      <c r="E1755" s="21" t="s">
        <v>8</v>
      </c>
      <c r="F1755" s="21" t="s">
        <v>4865</v>
      </c>
      <c r="G1755" s="21" t="s">
        <v>2340</v>
      </c>
      <c r="H1755" s="21" t="s">
        <v>2341</v>
      </c>
      <c r="I1755" s="21" t="s">
        <v>2015</v>
      </c>
      <c r="J1755" s="21" t="s">
        <v>2342</v>
      </c>
      <c r="K1755" s="21" t="s">
        <v>1724</v>
      </c>
      <c r="L1755" s="21" t="s">
        <v>4224</v>
      </c>
      <c r="M1755" s="21"/>
      <c r="N1755" s="21" t="s">
        <v>8</v>
      </c>
      <c r="O1755" s="21" t="s">
        <v>2345</v>
      </c>
      <c r="P1755" s="21" t="s">
        <v>4195</v>
      </c>
      <c r="Q1755" s="21">
        <v>375</v>
      </c>
      <c r="R1755" s="21">
        <v>0</v>
      </c>
      <c r="S1755" s="21">
        <v>0</v>
      </c>
      <c r="T1755" s="21">
        <v>375</v>
      </c>
      <c r="U1755" s="21">
        <v>1</v>
      </c>
      <c r="V1755" s="21">
        <v>0</v>
      </c>
      <c r="W1755" s="21">
        <v>1</v>
      </c>
      <c r="X1755" s="21" t="s">
        <v>2342</v>
      </c>
      <c r="Y1755" s="21" t="s">
        <v>2342</v>
      </c>
      <c r="Z1755" s="21" t="s">
        <v>2342</v>
      </c>
      <c r="AA1755" s="21" t="s">
        <v>2342</v>
      </c>
      <c r="AB1755" s="21" t="s">
        <v>2342</v>
      </c>
      <c r="AC1755" s="21" t="s">
        <v>2342</v>
      </c>
      <c r="AD1755" s="21" t="s">
        <v>2342</v>
      </c>
      <c r="AE1755" s="21" t="s">
        <v>2015</v>
      </c>
      <c r="AF1755" s="21" t="s">
        <v>2015</v>
      </c>
      <c r="AG1755" s="21" t="s">
        <v>2015</v>
      </c>
      <c r="AH1755" s="21" t="s">
        <v>2015</v>
      </c>
      <c r="AI1755" s="21" t="s">
        <v>2015</v>
      </c>
      <c r="AJ1755" s="21" t="s">
        <v>2015</v>
      </c>
      <c r="AK1755" s="21" t="s">
        <v>2015</v>
      </c>
      <c r="AL1755" s="21" t="s">
        <v>4802</v>
      </c>
    </row>
    <row r="1756" spans="1:38" ht="15" customHeight="1">
      <c r="A1756" s="21">
        <v>159922</v>
      </c>
      <c r="B1756" s="21">
        <v>664776</v>
      </c>
      <c r="C1756" s="21" t="s">
        <v>110</v>
      </c>
      <c r="D1756" s="21" t="s">
        <v>2097</v>
      </c>
      <c r="E1756" s="21" t="s">
        <v>6</v>
      </c>
      <c r="F1756" s="21" t="s">
        <v>4871</v>
      </c>
      <c r="G1756" s="21" t="s">
        <v>2340</v>
      </c>
      <c r="H1756" s="21" t="s">
        <v>2341</v>
      </c>
      <c r="I1756" s="21" t="s">
        <v>2015</v>
      </c>
      <c r="J1756" s="21" t="s">
        <v>2342</v>
      </c>
      <c r="K1756" s="21" t="s">
        <v>794</v>
      </c>
      <c r="L1756" s="21" t="s">
        <v>3007</v>
      </c>
      <c r="M1756" s="21"/>
      <c r="N1756" s="21" t="s">
        <v>2988</v>
      </c>
      <c r="O1756" s="21" t="s">
        <v>2345</v>
      </c>
      <c r="P1756" s="21" t="s">
        <v>2991</v>
      </c>
      <c r="Q1756" s="21">
        <v>31</v>
      </c>
      <c r="R1756" s="21">
        <v>0</v>
      </c>
      <c r="S1756" s="21">
        <v>21</v>
      </c>
      <c r="T1756" s="21">
        <v>52</v>
      </c>
      <c r="U1756" s="21">
        <v>0.59619999999999995</v>
      </c>
      <c r="V1756" s="21">
        <v>0</v>
      </c>
      <c r="W1756" s="21">
        <v>0.59619999999999995</v>
      </c>
      <c r="X1756" s="21" t="s">
        <v>2015</v>
      </c>
      <c r="Y1756" s="21" t="s">
        <v>2015</v>
      </c>
      <c r="Z1756" s="21" t="s">
        <v>2015</v>
      </c>
      <c r="AA1756" s="21" t="s">
        <v>2015</v>
      </c>
      <c r="AB1756" s="21" t="s">
        <v>2015</v>
      </c>
      <c r="AC1756" s="21" t="s">
        <v>2015</v>
      </c>
      <c r="AD1756" s="21" t="s">
        <v>2015</v>
      </c>
      <c r="AE1756" s="21" t="s">
        <v>2015</v>
      </c>
      <c r="AF1756" s="21" t="s">
        <v>2015</v>
      </c>
      <c r="AG1756" s="21" t="s">
        <v>2015</v>
      </c>
      <c r="AH1756" s="21" t="s">
        <v>2015</v>
      </c>
      <c r="AI1756" s="21" t="s">
        <v>2015</v>
      </c>
      <c r="AJ1756" s="21" t="s">
        <v>2015</v>
      </c>
      <c r="AK1756" s="21" t="s">
        <v>2342</v>
      </c>
      <c r="AL1756" s="21" t="s">
        <v>4802</v>
      </c>
    </row>
    <row r="1757" spans="1:38" ht="15" customHeight="1">
      <c r="A1757" s="21">
        <v>159297</v>
      </c>
      <c r="B1757" s="21">
        <v>664798</v>
      </c>
      <c r="C1757" s="21" t="s">
        <v>42</v>
      </c>
      <c r="D1757" s="21" t="s">
        <v>2029</v>
      </c>
      <c r="E1757" s="21" t="s">
        <v>4</v>
      </c>
      <c r="F1757" s="21" t="s">
        <v>4866</v>
      </c>
      <c r="G1757" s="21" t="s">
        <v>2340</v>
      </c>
      <c r="H1757" s="21" t="s">
        <v>2341</v>
      </c>
      <c r="I1757" s="21" t="s">
        <v>2015</v>
      </c>
      <c r="J1757" s="21" t="s">
        <v>2342</v>
      </c>
      <c r="K1757" s="21" t="s">
        <v>348</v>
      </c>
      <c r="L1757" s="21" t="s">
        <v>2378</v>
      </c>
      <c r="M1757" s="21"/>
      <c r="N1757" s="21" t="s">
        <v>2370</v>
      </c>
      <c r="O1757" s="21" t="s">
        <v>2345</v>
      </c>
      <c r="P1757" s="21" t="s">
        <v>2371</v>
      </c>
      <c r="Q1757" s="21">
        <v>46</v>
      </c>
      <c r="R1757" s="21">
        <v>14</v>
      </c>
      <c r="S1757" s="21">
        <v>150</v>
      </c>
      <c r="T1757" s="21">
        <v>210</v>
      </c>
      <c r="U1757" s="21">
        <v>0.219</v>
      </c>
      <c r="V1757" s="21">
        <v>6.6699999999999995E-2</v>
      </c>
      <c r="W1757" s="21">
        <v>0.28570000000000001</v>
      </c>
      <c r="X1757" s="21" t="s">
        <v>2015</v>
      </c>
      <c r="Y1757" s="21" t="s">
        <v>2342</v>
      </c>
      <c r="Z1757" s="21" t="s">
        <v>2342</v>
      </c>
      <c r="AA1757" s="21" t="s">
        <v>2342</v>
      </c>
      <c r="AB1757" s="21" t="s">
        <v>2342</v>
      </c>
      <c r="AC1757" s="21" t="s">
        <v>2342</v>
      </c>
      <c r="AD1757" s="21" t="s">
        <v>2342</v>
      </c>
      <c r="AE1757" s="21" t="s">
        <v>2342</v>
      </c>
      <c r="AF1757" s="21" t="s">
        <v>2342</v>
      </c>
      <c r="AG1757" s="21" t="s">
        <v>2342</v>
      </c>
      <c r="AH1757" s="21" t="s">
        <v>2342</v>
      </c>
      <c r="AI1757" s="21" t="s">
        <v>2342</v>
      </c>
      <c r="AJ1757" s="21" t="s">
        <v>2342</v>
      </c>
      <c r="AK1757" s="21" t="s">
        <v>2342</v>
      </c>
      <c r="AL1757" s="21" t="s">
        <v>4803</v>
      </c>
    </row>
    <row r="1758" spans="1:38" ht="15" customHeight="1">
      <c r="A1758" s="21">
        <v>159893</v>
      </c>
      <c r="B1758" s="21">
        <v>664817</v>
      </c>
      <c r="C1758" s="21" t="s">
        <v>130</v>
      </c>
      <c r="D1758" s="21" t="s">
        <v>2118</v>
      </c>
      <c r="E1758" s="21" t="s">
        <v>0</v>
      </c>
      <c r="F1758" s="21" t="s">
        <v>4863</v>
      </c>
      <c r="G1758" s="21" t="s">
        <v>2340</v>
      </c>
      <c r="H1758" s="21" t="s">
        <v>2341</v>
      </c>
      <c r="I1758" s="21" t="s">
        <v>2015</v>
      </c>
      <c r="J1758" s="21" t="s">
        <v>2342</v>
      </c>
      <c r="K1758" s="21" t="s">
        <v>905</v>
      </c>
      <c r="L1758" s="21" t="s">
        <v>5065</v>
      </c>
      <c r="M1758" s="21"/>
      <c r="N1758" s="21" t="s">
        <v>3182</v>
      </c>
      <c r="O1758" s="21" t="s">
        <v>2345</v>
      </c>
      <c r="P1758" s="21" t="s">
        <v>3183</v>
      </c>
      <c r="Q1758" s="21">
        <v>97</v>
      </c>
      <c r="R1758" s="21">
        <v>0</v>
      </c>
      <c r="S1758" s="21">
        <v>0</v>
      </c>
      <c r="T1758" s="21">
        <v>97</v>
      </c>
      <c r="U1758" s="21">
        <v>1</v>
      </c>
      <c r="V1758" s="21">
        <v>0</v>
      </c>
      <c r="W1758" s="21">
        <v>1</v>
      </c>
      <c r="X1758" s="21" t="s">
        <v>2015</v>
      </c>
      <c r="Y1758" s="21" t="s">
        <v>2015</v>
      </c>
      <c r="Z1758" s="21" t="s">
        <v>2342</v>
      </c>
      <c r="AA1758" s="21" t="s">
        <v>2342</v>
      </c>
      <c r="AB1758" s="21" t="s">
        <v>2342</v>
      </c>
      <c r="AC1758" s="21" t="s">
        <v>2342</v>
      </c>
      <c r="AD1758" s="21" t="s">
        <v>2342</v>
      </c>
      <c r="AE1758" s="21" t="s">
        <v>2342</v>
      </c>
      <c r="AF1758" s="21" t="s">
        <v>2342</v>
      </c>
      <c r="AG1758" s="21" t="s">
        <v>2342</v>
      </c>
      <c r="AH1758" s="21" t="s">
        <v>2342</v>
      </c>
      <c r="AI1758" s="21" t="s">
        <v>2342</v>
      </c>
      <c r="AJ1758" s="21" t="s">
        <v>2342</v>
      </c>
      <c r="AK1758" s="21" t="s">
        <v>2342</v>
      </c>
      <c r="AL1758" s="21" t="s">
        <v>4802</v>
      </c>
    </row>
    <row r="1759" spans="1:38" ht="15" customHeight="1">
      <c r="A1759" s="21">
        <v>159478</v>
      </c>
      <c r="B1759" s="21">
        <v>664819</v>
      </c>
      <c r="C1759" s="21" t="s">
        <v>177</v>
      </c>
      <c r="D1759" s="21" t="s">
        <v>2165</v>
      </c>
      <c r="E1759" s="21" t="s">
        <v>1</v>
      </c>
      <c r="F1759" s="21" t="s">
        <v>4864</v>
      </c>
      <c r="G1759" s="21" t="s">
        <v>2340</v>
      </c>
      <c r="H1759" s="21" t="s">
        <v>2341</v>
      </c>
      <c r="I1759" s="21" t="s">
        <v>2015</v>
      </c>
      <c r="J1759" s="21" t="s">
        <v>2342</v>
      </c>
      <c r="K1759" s="21" t="s">
        <v>1169</v>
      </c>
      <c r="L1759" s="21" t="s">
        <v>5492</v>
      </c>
      <c r="M1759" s="21"/>
      <c r="N1759" s="21" t="s">
        <v>3530</v>
      </c>
      <c r="O1759" s="21" t="s">
        <v>2345</v>
      </c>
      <c r="P1759" s="21" t="s">
        <v>3531</v>
      </c>
      <c r="Q1759" s="21">
        <v>13</v>
      </c>
      <c r="R1759" s="21">
        <v>0</v>
      </c>
      <c r="S1759" s="21">
        <v>0</v>
      </c>
      <c r="T1759" s="21">
        <v>13</v>
      </c>
      <c r="U1759" s="21">
        <v>1</v>
      </c>
      <c r="V1759" s="21">
        <v>0</v>
      </c>
      <c r="W1759" s="21">
        <v>1</v>
      </c>
      <c r="X1759" s="21" t="s">
        <v>2015</v>
      </c>
      <c r="Y1759" s="21" t="s">
        <v>2015</v>
      </c>
      <c r="Z1759" s="21" t="s">
        <v>2015</v>
      </c>
      <c r="AA1759" s="21" t="s">
        <v>2015</v>
      </c>
      <c r="AB1759" s="21" t="s">
        <v>2015</v>
      </c>
      <c r="AC1759" s="21" t="s">
        <v>2015</v>
      </c>
      <c r="AD1759" s="21" t="s">
        <v>2015</v>
      </c>
      <c r="AE1759" s="21" t="s">
        <v>2015</v>
      </c>
      <c r="AF1759" s="21" t="s">
        <v>2015</v>
      </c>
      <c r="AG1759" s="21" t="s">
        <v>2015</v>
      </c>
      <c r="AH1759" s="21" t="s">
        <v>2342</v>
      </c>
      <c r="AI1759" s="21" t="s">
        <v>2342</v>
      </c>
      <c r="AJ1759" s="21" t="s">
        <v>2342</v>
      </c>
      <c r="AK1759" s="21" t="s">
        <v>2342</v>
      </c>
      <c r="AL1759" s="21" t="s">
        <v>4802</v>
      </c>
    </row>
    <row r="1760" spans="1:38" ht="15" customHeight="1">
      <c r="A1760" s="21">
        <v>159983</v>
      </c>
      <c r="B1760" s="21">
        <v>664874</v>
      </c>
      <c r="C1760" s="21" t="s">
        <v>296</v>
      </c>
      <c r="D1760" s="21" t="s">
        <v>2285</v>
      </c>
      <c r="E1760" s="21" t="s">
        <v>24</v>
      </c>
      <c r="F1760" s="21" t="s">
        <v>4873</v>
      </c>
      <c r="G1760" s="21" t="s">
        <v>2340</v>
      </c>
      <c r="H1760" s="21" t="s">
        <v>2341</v>
      </c>
      <c r="I1760" s="21" t="s">
        <v>2015</v>
      </c>
      <c r="J1760" s="21" t="s">
        <v>2342</v>
      </c>
      <c r="K1760" s="21" t="s">
        <v>1907</v>
      </c>
      <c r="L1760" s="21" t="s">
        <v>4516</v>
      </c>
      <c r="M1760" s="21" t="s">
        <v>4514</v>
      </c>
      <c r="N1760" s="21" t="s">
        <v>4511</v>
      </c>
      <c r="O1760" s="21" t="s">
        <v>2345</v>
      </c>
      <c r="P1760" s="21" t="s">
        <v>4512</v>
      </c>
      <c r="Q1760" s="21">
        <v>839</v>
      </c>
      <c r="R1760" s="21">
        <v>0</v>
      </c>
      <c r="S1760" s="21">
        <v>0</v>
      </c>
      <c r="T1760" s="21">
        <v>839</v>
      </c>
      <c r="U1760" s="21">
        <v>1</v>
      </c>
      <c r="V1760" s="21">
        <v>0</v>
      </c>
      <c r="W1760" s="21">
        <v>1</v>
      </c>
      <c r="X1760" s="21" t="s">
        <v>2015</v>
      </c>
      <c r="Y1760" s="21" t="s">
        <v>2015</v>
      </c>
      <c r="Z1760" s="21" t="s">
        <v>2015</v>
      </c>
      <c r="AA1760" s="21" t="s">
        <v>2015</v>
      </c>
      <c r="AB1760" s="21" t="s">
        <v>2015</v>
      </c>
      <c r="AC1760" s="21" t="s">
        <v>2015</v>
      </c>
      <c r="AD1760" s="21" t="s">
        <v>2015</v>
      </c>
      <c r="AE1760" s="21" t="s">
        <v>2015</v>
      </c>
      <c r="AF1760" s="21" t="s">
        <v>2015</v>
      </c>
      <c r="AG1760" s="21" t="s">
        <v>2015</v>
      </c>
      <c r="AH1760" s="21" t="s">
        <v>2342</v>
      </c>
      <c r="AI1760" s="21" t="s">
        <v>2342</v>
      </c>
      <c r="AJ1760" s="21" t="s">
        <v>2342</v>
      </c>
      <c r="AK1760" s="21" t="s">
        <v>2342</v>
      </c>
      <c r="AL1760" s="21" t="s">
        <v>4802</v>
      </c>
    </row>
    <row r="1761" spans="1:38" ht="15" customHeight="1">
      <c r="A1761" s="21">
        <v>159960</v>
      </c>
      <c r="B1761" s="21">
        <v>664879</v>
      </c>
      <c r="C1761" s="21" t="s">
        <v>260</v>
      </c>
      <c r="D1761" s="21" t="s">
        <v>2248</v>
      </c>
      <c r="E1761" s="21" t="s">
        <v>24</v>
      </c>
      <c r="F1761" s="21" t="s">
        <v>4873</v>
      </c>
      <c r="G1761" s="21" t="s">
        <v>2340</v>
      </c>
      <c r="H1761" s="21" t="s">
        <v>2341</v>
      </c>
      <c r="I1761" s="21" t="s">
        <v>2015</v>
      </c>
      <c r="J1761" s="21" t="s">
        <v>2342</v>
      </c>
      <c r="K1761" s="21" t="s">
        <v>1675</v>
      </c>
      <c r="L1761" s="21" t="s">
        <v>4175</v>
      </c>
      <c r="M1761" s="21"/>
      <c r="N1761" s="21" t="s">
        <v>4173</v>
      </c>
      <c r="O1761" s="21" t="s">
        <v>2345</v>
      </c>
      <c r="P1761" s="21" t="s">
        <v>4174</v>
      </c>
      <c r="Q1761" s="21">
        <v>229</v>
      </c>
      <c r="R1761" s="21">
        <v>0</v>
      </c>
      <c r="S1761" s="21">
        <v>0</v>
      </c>
      <c r="T1761" s="21">
        <v>229</v>
      </c>
      <c r="U1761" s="21">
        <v>1</v>
      </c>
      <c r="V1761" s="21">
        <v>0</v>
      </c>
      <c r="W1761" s="21">
        <v>1</v>
      </c>
      <c r="X1761" s="21" t="s">
        <v>2342</v>
      </c>
      <c r="Y1761" s="21" t="s">
        <v>2342</v>
      </c>
      <c r="Z1761" s="21" t="s">
        <v>2342</v>
      </c>
      <c r="AA1761" s="21" t="s">
        <v>2342</v>
      </c>
      <c r="AB1761" s="21" t="s">
        <v>2342</v>
      </c>
      <c r="AC1761" s="21" t="s">
        <v>2342</v>
      </c>
      <c r="AD1761" s="21" t="s">
        <v>2342</v>
      </c>
      <c r="AE1761" s="21" t="s">
        <v>2015</v>
      </c>
      <c r="AF1761" s="21" t="s">
        <v>2015</v>
      </c>
      <c r="AG1761" s="21" t="s">
        <v>2015</v>
      </c>
      <c r="AH1761" s="21" t="s">
        <v>2015</v>
      </c>
      <c r="AI1761" s="21" t="s">
        <v>2015</v>
      </c>
      <c r="AJ1761" s="21" t="s">
        <v>2015</v>
      </c>
      <c r="AK1761" s="21" t="s">
        <v>2015</v>
      </c>
      <c r="AL1761" s="21" t="s">
        <v>4802</v>
      </c>
    </row>
    <row r="1762" spans="1:38" ht="15" customHeight="1">
      <c r="A1762" s="21">
        <v>160034</v>
      </c>
      <c r="B1762" s="21">
        <v>664886</v>
      </c>
      <c r="C1762" s="21" t="s">
        <v>239</v>
      </c>
      <c r="D1762" s="21" t="s">
        <v>2227</v>
      </c>
      <c r="E1762" s="21" t="s">
        <v>11</v>
      </c>
      <c r="F1762" s="21" t="s">
        <v>4873</v>
      </c>
      <c r="G1762" s="21" t="s">
        <v>2340</v>
      </c>
      <c r="H1762" s="21" t="s">
        <v>2341</v>
      </c>
      <c r="I1762" s="21" t="s">
        <v>2015</v>
      </c>
      <c r="J1762" s="21" t="s">
        <v>2342</v>
      </c>
      <c r="K1762" s="21" t="s">
        <v>874</v>
      </c>
      <c r="L1762" s="21" t="s">
        <v>3940</v>
      </c>
      <c r="M1762" s="21"/>
      <c r="N1762" s="21" t="s">
        <v>2672</v>
      </c>
      <c r="O1762" s="21" t="s">
        <v>2345</v>
      </c>
      <c r="P1762" s="21" t="s">
        <v>3930</v>
      </c>
      <c r="Q1762" s="21">
        <v>483</v>
      </c>
      <c r="R1762" s="21">
        <v>0</v>
      </c>
      <c r="S1762" s="21">
        <v>0</v>
      </c>
      <c r="T1762" s="21">
        <v>483</v>
      </c>
      <c r="U1762" s="21">
        <v>1</v>
      </c>
      <c r="V1762" s="21">
        <v>0</v>
      </c>
      <c r="W1762" s="21">
        <v>1</v>
      </c>
      <c r="X1762" s="21" t="s">
        <v>2015</v>
      </c>
      <c r="Y1762" s="21" t="s">
        <v>2342</v>
      </c>
      <c r="Z1762" s="21" t="s">
        <v>2342</v>
      </c>
      <c r="AA1762" s="21" t="s">
        <v>2342</v>
      </c>
      <c r="AB1762" s="21" t="s">
        <v>2342</v>
      </c>
      <c r="AC1762" s="21" t="s">
        <v>2342</v>
      </c>
      <c r="AD1762" s="21" t="s">
        <v>2342</v>
      </c>
      <c r="AE1762" s="21" t="s">
        <v>2015</v>
      </c>
      <c r="AF1762" s="21" t="s">
        <v>2015</v>
      </c>
      <c r="AG1762" s="21" t="s">
        <v>2015</v>
      </c>
      <c r="AH1762" s="21" t="s">
        <v>2015</v>
      </c>
      <c r="AI1762" s="21" t="s">
        <v>2015</v>
      </c>
      <c r="AJ1762" s="21" t="s">
        <v>2015</v>
      </c>
      <c r="AK1762" s="21" t="s">
        <v>2015</v>
      </c>
      <c r="AL1762" s="21" t="s">
        <v>4802</v>
      </c>
    </row>
    <row r="1763" spans="1:38" ht="15" customHeight="1">
      <c r="A1763" s="21">
        <v>159932</v>
      </c>
      <c r="B1763" s="21">
        <v>664889</v>
      </c>
      <c r="C1763" s="21" t="s">
        <v>47</v>
      </c>
      <c r="D1763" s="21" t="s">
        <v>2034</v>
      </c>
      <c r="E1763" s="21" t="s">
        <v>6</v>
      </c>
      <c r="F1763" s="21" t="s">
        <v>4871</v>
      </c>
      <c r="G1763" s="21" t="s">
        <v>2340</v>
      </c>
      <c r="H1763" s="21" t="s">
        <v>2341</v>
      </c>
      <c r="I1763" s="21" t="s">
        <v>2015</v>
      </c>
      <c r="J1763" s="21" t="s">
        <v>2342</v>
      </c>
      <c r="K1763" s="21" t="s">
        <v>420</v>
      </c>
      <c r="L1763" s="21" t="s">
        <v>2458</v>
      </c>
      <c r="M1763" s="21"/>
      <c r="N1763" s="21" t="s">
        <v>2434</v>
      </c>
      <c r="O1763" s="21" t="s">
        <v>2345</v>
      </c>
      <c r="P1763" s="21" t="s">
        <v>2441</v>
      </c>
      <c r="Q1763" s="21">
        <v>46</v>
      </c>
      <c r="R1763" s="21">
        <v>7</v>
      </c>
      <c r="S1763" s="21">
        <v>349</v>
      </c>
      <c r="T1763" s="21">
        <v>402</v>
      </c>
      <c r="U1763" s="21">
        <v>0.1144</v>
      </c>
      <c r="V1763" s="21">
        <v>1.7399999999999999E-2</v>
      </c>
      <c r="W1763" s="21">
        <v>0.1318</v>
      </c>
      <c r="X1763" s="21" t="s">
        <v>2015</v>
      </c>
      <c r="Y1763" s="21" t="s">
        <v>2015</v>
      </c>
      <c r="Z1763" s="21" t="s">
        <v>2015</v>
      </c>
      <c r="AA1763" s="21" t="s">
        <v>2015</v>
      </c>
      <c r="AB1763" s="21" t="s">
        <v>2015</v>
      </c>
      <c r="AC1763" s="21" t="s">
        <v>2015</v>
      </c>
      <c r="AD1763" s="21" t="s">
        <v>2015</v>
      </c>
      <c r="AE1763" s="21" t="s">
        <v>2342</v>
      </c>
      <c r="AF1763" s="21" t="s">
        <v>2342</v>
      </c>
      <c r="AG1763" s="21" t="s">
        <v>2342</v>
      </c>
      <c r="AH1763" s="21" t="s">
        <v>2342</v>
      </c>
      <c r="AI1763" s="21" t="s">
        <v>2342</v>
      </c>
      <c r="AJ1763" s="21" t="s">
        <v>2342</v>
      </c>
      <c r="AK1763" s="21" t="s">
        <v>2342</v>
      </c>
      <c r="AL1763" s="21" t="s">
        <v>4803</v>
      </c>
    </row>
    <row r="1764" spans="1:38" ht="15" customHeight="1">
      <c r="A1764" s="21">
        <v>159916</v>
      </c>
      <c r="B1764" s="21">
        <v>664892</v>
      </c>
      <c r="C1764" s="21" t="s">
        <v>121</v>
      </c>
      <c r="D1764" s="21" t="s">
        <v>2108</v>
      </c>
      <c r="E1764" s="21" t="s">
        <v>30</v>
      </c>
      <c r="F1764" s="21" t="s">
        <v>4873</v>
      </c>
      <c r="G1764" s="21" t="s">
        <v>2340</v>
      </c>
      <c r="H1764" s="21" t="s">
        <v>2341</v>
      </c>
      <c r="I1764" s="21" t="s">
        <v>2015</v>
      </c>
      <c r="J1764" s="21" t="s">
        <v>2342</v>
      </c>
      <c r="K1764" s="21" t="s">
        <v>859</v>
      </c>
      <c r="L1764" s="21" t="s">
        <v>3099</v>
      </c>
      <c r="M1764" s="21"/>
      <c r="N1764" s="21" t="s">
        <v>3100</v>
      </c>
      <c r="O1764" s="21" t="s">
        <v>2345</v>
      </c>
      <c r="P1764" s="21" t="s">
        <v>3101</v>
      </c>
      <c r="Q1764" s="21">
        <v>442</v>
      </c>
      <c r="R1764" s="21">
        <v>0</v>
      </c>
      <c r="S1764" s="21">
        <v>0</v>
      </c>
      <c r="T1764" s="21">
        <v>442</v>
      </c>
      <c r="U1764" s="21">
        <v>1</v>
      </c>
      <c r="V1764" s="21">
        <v>0</v>
      </c>
      <c r="W1764" s="21">
        <v>1</v>
      </c>
      <c r="X1764" s="21" t="s">
        <v>2015</v>
      </c>
      <c r="Y1764" s="21" t="s">
        <v>2015</v>
      </c>
      <c r="Z1764" s="21" t="s">
        <v>2015</v>
      </c>
      <c r="AA1764" s="21" t="s">
        <v>2015</v>
      </c>
      <c r="AB1764" s="21" t="s">
        <v>2015</v>
      </c>
      <c r="AC1764" s="21" t="s">
        <v>2015</v>
      </c>
      <c r="AD1764" s="21" t="s">
        <v>2015</v>
      </c>
      <c r="AE1764" s="21" t="s">
        <v>2015</v>
      </c>
      <c r="AF1764" s="21" t="s">
        <v>2015</v>
      </c>
      <c r="AG1764" s="21" t="s">
        <v>2015</v>
      </c>
      <c r="AH1764" s="21" t="s">
        <v>2342</v>
      </c>
      <c r="AI1764" s="21" t="s">
        <v>2342</v>
      </c>
      <c r="AJ1764" s="21" t="s">
        <v>2342</v>
      </c>
      <c r="AK1764" s="21" t="s">
        <v>2342</v>
      </c>
      <c r="AL1764" s="21" t="s">
        <v>4802</v>
      </c>
    </row>
    <row r="1765" spans="1:38" ht="15" customHeight="1">
      <c r="A1765" s="21">
        <v>159900</v>
      </c>
      <c r="B1765" s="21">
        <v>664896</v>
      </c>
      <c r="C1765" s="21" t="s">
        <v>266</v>
      </c>
      <c r="D1765" s="21" t="s">
        <v>2254</v>
      </c>
      <c r="E1765" s="21" t="s">
        <v>8</v>
      </c>
      <c r="F1765" s="21" t="s">
        <v>4865</v>
      </c>
      <c r="G1765" s="21" t="s">
        <v>2340</v>
      </c>
      <c r="H1765" s="21" t="s">
        <v>2341</v>
      </c>
      <c r="I1765" s="21" t="s">
        <v>2015</v>
      </c>
      <c r="J1765" s="21" t="s">
        <v>2342</v>
      </c>
      <c r="K1765" s="21" t="s">
        <v>1728</v>
      </c>
      <c r="L1765" s="21" t="s">
        <v>4227</v>
      </c>
      <c r="M1765" s="21"/>
      <c r="N1765" s="21" t="s">
        <v>8</v>
      </c>
      <c r="O1765" s="21" t="s">
        <v>2345</v>
      </c>
      <c r="P1765" s="21" t="s">
        <v>2389</v>
      </c>
      <c r="Q1765" s="21">
        <v>487</v>
      </c>
      <c r="R1765" s="21">
        <v>0</v>
      </c>
      <c r="S1765" s="21">
        <v>261</v>
      </c>
      <c r="T1765" s="21">
        <v>748</v>
      </c>
      <c r="U1765" s="21">
        <v>0.65110000000000001</v>
      </c>
      <c r="V1765" s="21">
        <v>0</v>
      </c>
      <c r="W1765" s="21">
        <v>0.65110000000000001</v>
      </c>
      <c r="X1765" s="21" t="s">
        <v>2015</v>
      </c>
      <c r="Y1765" s="21" t="s">
        <v>2015</v>
      </c>
      <c r="Z1765" s="21" t="s">
        <v>2015</v>
      </c>
      <c r="AA1765" s="21" t="s">
        <v>2015</v>
      </c>
      <c r="AB1765" s="21" t="s">
        <v>2015</v>
      </c>
      <c r="AC1765" s="21" t="s">
        <v>2015</v>
      </c>
      <c r="AD1765" s="21" t="s">
        <v>2015</v>
      </c>
      <c r="AE1765" s="21" t="s">
        <v>2342</v>
      </c>
      <c r="AF1765" s="21" t="s">
        <v>2342</v>
      </c>
      <c r="AG1765" s="21" t="s">
        <v>2342</v>
      </c>
      <c r="AH1765" s="21" t="s">
        <v>2015</v>
      </c>
      <c r="AI1765" s="21" t="s">
        <v>2015</v>
      </c>
      <c r="AJ1765" s="21" t="s">
        <v>2015</v>
      </c>
      <c r="AK1765" s="21" t="s">
        <v>2015</v>
      </c>
      <c r="AL1765" s="21" t="s">
        <v>4802</v>
      </c>
    </row>
    <row r="1766" spans="1:38" ht="15" customHeight="1">
      <c r="A1766" s="21">
        <v>159210</v>
      </c>
      <c r="B1766" s="21">
        <v>664899</v>
      </c>
      <c r="C1766" s="21" t="s">
        <v>56</v>
      </c>
      <c r="D1766" s="21" t="s">
        <v>2043</v>
      </c>
      <c r="E1766" s="21" t="s">
        <v>3</v>
      </c>
      <c r="F1766" s="21" t="s">
        <v>4866</v>
      </c>
      <c r="G1766" s="21" t="s">
        <v>2340</v>
      </c>
      <c r="H1766" s="21" t="s">
        <v>2341</v>
      </c>
      <c r="I1766" s="21" t="s">
        <v>2015</v>
      </c>
      <c r="J1766" s="21" t="s">
        <v>2342</v>
      </c>
      <c r="K1766" s="21" t="s">
        <v>493</v>
      </c>
      <c r="L1766" s="21" t="s">
        <v>2563</v>
      </c>
      <c r="M1766" s="21"/>
      <c r="N1766" s="21" t="s">
        <v>2561</v>
      </c>
      <c r="O1766" s="21" t="s">
        <v>2345</v>
      </c>
      <c r="P1766" s="21" t="s">
        <v>2562</v>
      </c>
      <c r="Q1766" s="21">
        <v>773</v>
      </c>
      <c r="R1766" s="21">
        <v>0</v>
      </c>
      <c r="S1766" s="21">
        <v>443</v>
      </c>
      <c r="T1766" s="21">
        <v>1216</v>
      </c>
      <c r="U1766" s="21">
        <v>0.63570000000000004</v>
      </c>
      <c r="V1766" s="21">
        <v>0</v>
      </c>
      <c r="W1766" s="21">
        <v>0.63570000000000004</v>
      </c>
      <c r="X1766" s="21" t="s">
        <v>2015</v>
      </c>
      <c r="Y1766" s="21" t="s">
        <v>2015</v>
      </c>
      <c r="Z1766" s="21" t="s">
        <v>2015</v>
      </c>
      <c r="AA1766" s="21" t="s">
        <v>2015</v>
      </c>
      <c r="AB1766" s="21" t="s">
        <v>2015</v>
      </c>
      <c r="AC1766" s="21" t="s">
        <v>2015</v>
      </c>
      <c r="AD1766" s="21" t="s">
        <v>2015</v>
      </c>
      <c r="AE1766" s="21" t="s">
        <v>2015</v>
      </c>
      <c r="AF1766" s="21" t="s">
        <v>2015</v>
      </c>
      <c r="AG1766" s="21" t="s">
        <v>2015</v>
      </c>
      <c r="AH1766" s="21" t="s">
        <v>2342</v>
      </c>
      <c r="AI1766" s="21" t="s">
        <v>2342</v>
      </c>
      <c r="AJ1766" s="21" t="s">
        <v>2342</v>
      </c>
      <c r="AK1766" s="21" t="s">
        <v>2342</v>
      </c>
      <c r="AL1766" s="21" t="s">
        <v>4802</v>
      </c>
    </row>
    <row r="1767" spans="1:38" ht="15" customHeight="1">
      <c r="A1767" s="21">
        <v>159884</v>
      </c>
      <c r="B1767" s="21">
        <v>664901</v>
      </c>
      <c r="C1767" s="21" t="s">
        <v>227</v>
      </c>
      <c r="D1767" s="21" t="s">
        <v>2215</v>
      </c>
      <c r="E1767" s="21" t="s">
        <v>12</v>
      </c>
      <c r="F1767" s="21" t="s">
        <v>4874</v>
      </c>
      <c r="G1767" s="21" t="s">
        <v>2340</v>
      </c>
      <c r="H1767" s="21" t="s">
        <v>2341</v>
      </c>
      <c r="I1767" s="21" t="s">
        <v>2015</v>
      </c>
      <c r="J1767" s="21" t="s">
        <v>2342</v>
      </c>
      <c r="K1767" s="21" t="s">
        <v>1419</v>
      </c>
      <c r="L1767" s="21" t="s">
        <v>5216</v>
      </c>
      <c r="M1767" s="21"/>
      <c r="N1767" s="21" t="s">
        <v>2509</v>
      </c>
      <c r="O1767" s="21" t="s">
        <v>2345</v>
      </c>
      <c r="P1767" s="21" t="s">
        <v>3844</v>
      </c>
      <c r="Q1767" s="21">
        <v>439</v>
      </c>
      <c r="R1767" s="21">
        <v>0</v>
      </c>
      <c r="S1767" s="21">
        <v>174</v>
      </c>
      <c r="T1767" s="21">
        <v>613</v>
      </c>
      <c r="U1767" s="21">
        <v>0.71619999999999995</v>
      </c>
      <c r="V1767" s="21">
        <v>0</v>
      </c>
      <c r="W1767" s="21">
        <v>0.71619999999999995</v>
      </c>
      <c r="X1767" s="21" t="s">
        <v>2015</v>
      </c>
      <c r="Y1767" s="21" t="s">
        <v>2342</v>
      </c>
      <c r="Z1767" s="21" t="s">
        <v>2342</v>
      </c>
      <c r="AA1767" s="21" t="s">
        <v>2342</v>
      </c>
      <c r="AB1767" s="21" t="s">
        <v>2342</v>
      </c>
      <c r="AC1767" s="21" t="s">
        <v>2342</v>
      </c>
      <c r="AD1767" s="21" t="s">
        <v>2342</v>
      </c>
      <c r="AE1767" s="21" t="s">
        <v>2342</v>
      </c>
      <c r="AF1767" s="21" t="s">
        <v>2015</v>
      </c>
      <c r="AG1767" s="21" t="s">
        <v>2015</v>
      </c>
      <c r="AH1767" s="21" t="s">
        <v>2015</v>
      </c>
      <c r="AI1767" s="21" t="s">
        <v>2015</v>
      </c>
      <c r="AJ1767" s="21" t="s">
        <v>2015</v>
      </c>
      <c r="AK1767" s="21" t="s">
        <v>2015</v>
      </c>
      <c r="AL1767" s="21" t="s">
        <v>4802</v>
      </c>
    </row>
    <row r="1768" spans="1:38" ht="15" customHeight="1">
      <c r="A1768" s="21">
        <v>159884</v>
      </c>
      <c r="B1768" s="21">
        <v>664902</v>
      </c>
      <c r="C1768" s="21" t="s">
        <v>227</v>
      </c>
      <c r="D1768" s="21" t="s">
        <v>2215</v>
      </c>
      <c r="E1768" s="21" t="s">
        <v>12</v>
      </c>
      <c r="F1768" s="21" t="s">
        <v>4874</v>
      </c>
      <c r="G1768" s="21" t="s">
        <v>2340</v>
      </c>
      <c r="H1768" s="21" t="s">
        <v>2341</v>
      </c>
      <c r="I1768" s="21" t="s">
        <v>2015</v>
      </c>
      <c r="J1768" s="21" t="s">
        <v>2342</v>
      </c>
      <c r="K1768" s="21" t="s">
        <v>1429</v>
      </c>
      <c r="L1768" s="21" t="s">
        <v>3867</v>
      </c>
      <c r="M1768" s="21"/>
      <c r="N1768" s="21" t="s">
        <v>2509</v>
      </c>
      <c r="O1768" s="21" t="s">
        <v>2345</v>
      </c>
      <c r="P1768" s="21" t="s">
        <v>3046</v>
      </c>
      <c r="Q1768" s="21">
        <v>165</v>
      </c>
      <c r="R1768" s="21">
        <v>0</v>
      </c>
      <c r="S1768" s="21">
        <v>117</v>
      </c>
      <c r="T1768" s="21">
        <v>282</v>
      </c>
      <c r="U1768" s="21">
        <v>0.58509999999999995</v>
      </c>
      <c r="V1768" s="21">
        <v>0</v>
      </c>
      <c r="W1768" s="21">
        <v>0.58509999999999995</v>
      </c>
      <c r="X1768" s="21" t="s">
        <v>2015</v>
      </c>
      <c r="Y1768" s="21" t="s">
        <v>2342</v>
      </c>
      <c r="Z1768" s="21" t="s">
        <v>2342</v>
      </c>
      <c r="AA1768" s="21" t="s">
        <v>2342</v>
      </c>
      <c r="AB1768" s="21" t="s">
        <v>2342</v>
      </c>
      <c r="AC1768" s="21" t="s">
        <v>2342</v>
      </c>
      <c r="AD1768" s="21" t="s">
        <v>2342</v>
      </c>
      <c r="AE1768" s="21" t="s">
        <v>2342</v>
      </c>
      <c r="AF1768" s="21" t="s">
        <v>2015</v>
      </c>
      <c r="AG1768" s="21" t="s">
        <v>2015</v>
      </c>
      <c r="AH1768" s="21" t="s">
        <v>2015</v>
      </c>
      <c r="AI1768" s="21" t="s">
        <v>2015</v>
      </c>
      <c r="AJ1768" s="21" t="s">
        <v>2015</v>
      </c>
      <c r="AK1768" s="21" t="s">
        <v>2015</v>
      </c>
      <c r="AL1768" s="21" t="s">
        <v>4802</v>
      </c>
    </row>
    <row r="1769" spans="1:38" ht="15" customHeight="1">
      <c r="A1769" s="21">
        <v>159884</v>
      </c>
      <c r="B1769" s="21">
        <v>664903</v>
      </c>
      <c r="C1769" s="21" t="s">
        <v>227</v>
      </c>
      <c r="D1769" s="21" t="s">
        <v>2215</v>
      </c>
      <c r="E1769" s="21" t="s">
        <v>12</v>
      </c>
      <c r="F1769" s="21" t="s">
        <v>4874</v>
      </c>
      <c r="G1769" s="21" t="s">
        <v>2340</v>
      </c>
      <c r="H1769" s="21" t="s">
        <v>2341</v>
      </c>
      <c r="I1769" s="21" t="s">
        <v>2015</v>
      </c>
      <c r="J1769" s="21" t="s">
        <v>2342</v>
      </c>
      <c r="K1769" s="21" t="s">
        <v>1422</v>
      </c>
      <c r="L1769" s="21" t="s">
        <v>3859</v>
      </c>
      <c r="M1769" s="21"/>
      <c r="N1769" s="21" t="s">
        <v>2509</v>
      </c>
      <c r="O1769" s="21" t="s">
        <v>2345</v>
      </c>
      <c r="P1769" s="21" t="s">
        <v>2654</v>
      </c>
      <c r="Q1769" s="21">
        <v>139</v>
      </c>
      <c r="R1769" s="21">
        <v>49</v>
      </c>
      <c r="S1769" s="21">
        <v>199</v>
      </c>
      <c r="T1769" s="21">
        <v>387</v>
      </c>
      <c r="U1769" s="21">
        <v>0.35920000000000002</v>
      </c>
      <c r="V1769" s="21">
        <v>0.12659999999999999</v>
      </c>
      <c r="W1769" s="21">
        <v>0.48580000000000001</v>
      </c>
      <c r="X1769" s="21" t="s">
        <v>2015</v>
      </c>
      <c r="Y1769" s="21" t="s">
        <v>2342</v>
      </c>
      <c r="Z1769" s="21" t="s">
        <v>2342</v>
      </c>
      <c r="AA1769" s="21" t="s">
        <v>2342</v>
      </c>
      <c r="AB1769" s="21" t="s">
        <v>2342</v>
      </c>
      <c r="AC1769" s="21" t="s">
        <v>2342</v>
      </c>
      <c r="AD1769" s="21" t="s">
        <v>2342</v>
      </c>
      <c r="AE1769" s="21" t="s">
        <v>2342</v>
      </c>
      <c r="AF1769" s="21" t="s">
        <v>2015</v>
      </c>
      <c r="AG1769" s="21" t="s">
        <v>2015</v>
      </c>
      <c r="AH1769" s="21" t="s">
        <v>2015</v>
      </c>
      <c r="AI1769" s="21" t="s">
        <v>2015</v>
      </c>
      <c r="AJ1769" s="21" t="s">
        <v>2015</v>
      </c>
      <c r="AK1769" s="21" t="s">
        <v>2015</v>
      </c>
      <c r="AL1769" s="21" t="s">
        <v>4803</v>
      </c>
    </row>
    <row r="1770" spans="1:38" ht="15" customHeight="1">
      <c r="A1770" s="21">
        <v>159884</v>
      </c>
      <c r="B1770" s="21">
        <v>664904</v>
      </c>
      <c r="C1770" s="21" t="s">
        <v>227</v>
      </c>
      <c r="D1770" s="21" t="s">
        <v>2215</v>
      </c>
      <c r="E1770" s="21" t="s">
        <v>12</v>
      </c>
      <c r="F1770" s="21" t="s">
        <v>4874</v>
      </c>
      <c r="G1770" s="21" t="s">
        <v>2340</v>
      </c>
      <c r="H1770" s="21" t="s">
        <v>2341</v>
      </c>
      <c r="I1770" s="21" t="s">
        <v>2015</v>
      </c>
      <c r="J1770" s="21" t="s">
        <v>2342</v>
      </c>
      <c r="K1770" s="21" t="s">
        <v>810</v>
      </c>
      <c r="L1770" s="21" t="s">
        <v>3873</v>
      </c>
      <c r="M1770" s="21"/>
      <c r="N1770" s="21" t="s">
        <v>2509</v>
      </c>
      <c r="O1770" s="21" t="s">
        <v>2345</v>
      </c>
      <c r="P1770" s="21" t="s">
        <v>3871</v>
      </c>
      <c r="Q1770" s="21">
        <v>200</v>
      </c>
      <c r="R1770" s="21">
        <v>0</v>
      </c>
      <c r="S1770" s="21">
        <v>163</v>
      </c>
      <c r="T1770" s="21">
        <v>363</v>
      </c>
      <c r="U1770" s="21">
        <v>0.55100000000000005</v>
      </c>
      <c r="V1770" s="21">
        <v>0</v>
      </c>
      <c r="W1770" s="21">
        <v>0.55100000000000005</v>
      </c>
      <c r="X1770" s="21" t="s">
        <v>2015</v>
      </c>
      <c r="Y1770" s="21" t="s">
        <v>2342</v>
      </c>
      <c r="Z1770" s="21" t="s">
        <v>2342</v>
      </c>
      <c r="AA1770" s="21" t="s">
        <v>2342</v>
      </c>
      <c r="AB1770" s="21" t="s">
        <v>2342</v>
      </c>
      <c r="AC1770" s="21" t="s">
        <v>2342</v>
      </c>
      <c r="AD1770" s="21" t="s">
        <v>2342</v>
      </c>
      <c r="AE1770" s="21" t="s">
        <v>2342</v>
      </c>
      <c r="AF1770" s="21" t="s">
        <v>2015</v>
      </c>
      <c r="AG1770" s="21" t="s">
        <v>2015</v>
      </c>
      <c r="AH1770" s="21" t="s">
        <v>2015</v>
      </c>
      <c r="AI1770" s="21" t="s">
        <v>2015</v>
      </c>
      <c r="AJ1770" s="21" t="s">
        <v>2015</v>
      </c>
      <c r="AK1770" s="21" t="s">
        <v>2015</v>
      </c>
      <c r="AL1770" s="21" t="s">
        <v>4802</v>
      </c>
    </row>
    <row r="1771" spans="1:38" ht="15" customHeight="1">
      <c r="A1771" s="21">
        <v>159884</v>
      </c>
      <c r="B1771" s="21">
        <v>664905</v>
      </c>
      <c r="C1771" s="21" t="s">
        <v>227</v>
      </c>
      <c r="D1771" s="21" t="s">
        <v>2215</v>
      </c>
      <c r="E1771" s="21" t="s">
        <v>12</v>
      </c>
      <c r="F1771" s="21" t="s">
        <v>4874</v>
      </c>
      <c r="G1771" s="21" t="s">
        <v>2340</v>
      </c>
      <c r="H1771" s="21" t="s">
        <v>2341</v>
      </c>
      <c r="I1771" s="21" t="s">
        <v>2015</v>
      </c>
      <c r="J1771" s="21" t="s">
        <v>2342</v>
      </c>
      <c r="K1771" s="21" t="s">
        <v>1431</v>
      </c>
      <c r="L1771" s="21" t="s">
        <v>3869</v>
      </c>
      <c r="M1771" s="21"/>
      <c r="N1771" s="21" t="s">
        <v>2509</v>
      </c>
      <c r="O1771" s="21" t="s">
        <v>2345</v>
      </c>
      <c r="P1771" s="21" t="s">
        <v>3850</v>
      </c>
      <c r="Q1771" s="21">
        <v>438</v>
      </c>
      <c r="R1771" s="21">
        <v>0</v>
      </c>
      <c r="S1771" s="21">
        <v>244</v>
      </c>
      <c r="T1771" s="21">
        <v>682</v>
      </c>
      <c r="U1771" s="21">
        <v>0.64219999999999999</v>
      </c>
      <c r="V1771" s="21">
        <v>0</v>
      </c>
      <c r="W1771" s="21">
        <v>0.64219999999999999</v>
      </c>
      <c r="X1771" s="21" t="s">
        <v>2015</v>
      </c>
      <c r="Y1771" s="21" t="s">
        <v>2342</v>
      </c>
      <c r="Z1771" s="21" t="s">
        <v>2342</v>
      </c>
      <c r="AA1771" s="21" t="s">
        <v>2342</v>
      </c>
      <c r="AB1771" s="21" t="s">
        <v>2342</v>
      </c>
      <c r="AC1771" s="21" t="s">
        <v>2342</v>
      </c>
      <c r="AD1771" s="21" t="s">
        <v>2342</v>
      </c>
      <c r="AE1771" s="21" t="s">
        <v>2342</v>
      </c>
      <c r="AF1771" s="21" t="s">
        <v>2015</v>
      </c>
      <c r="AG1771" s="21" t="s">
        <v>2015</v>
      </c>
      <c r="AH1771" s="21" t="s">
        <v>2015</v>
      </c>
      <c r="AI1771" s="21" t="s">
        <v>2015</v>
      </c>
      <c r="AJ1771" s="21" t="s">
        <v>2015</v>
      </c>
      <c r="AK1771" s="21" t="s">
        <v>2015</v>
      </c>
      <c r="AL1771" s="21" t="s">
        <v>4802</v>
      </c>
    </row>
    <row r="1772" spans="1:38" ht="15" customHeight="1">
      <c r="A1772" s="21">
        <v>159922</v>
      </c>
      <c r="B1772" s="21">
        <v>664922</v>
      </c>
      <c r="C1772" s="21" t="s">
        <v>110</v>
      </c>
      <c r="D1772" s="21" t="s">
        <v>2097</v>
      </c>
      <c r="E1772" s="21" t="s">
        <v>6</v>
      </c>
      <c r="F1772" s="21" t="s">
        <v>4871</v>
      </c>
      <c r="G1772" s="21" t="s">
        <v>2340</v>
      </c>
      <c r="H1772" s="21" t="s">
        <v>2341</v>
      </c>
      <c r="I1772" s="21" t="s">
        <v>2015</v>
      </c>
      <c r="J1772" s="21" t="s">
        <v>2342</v>
      </c>
      <c r="K1772" s="21" t="s">
        <v>808</v>
      </c>
      <c r="L1772" s="21" t="s">
        <v>3024</v>
      </c>
      <c r="M1772" s="21"/>
      <c r="N1772" s="21" t="s">
        <v>2988</v>
      </c>
      <c r="O1772" s="21" t="s">
        <v>2345</v>
      </c>
      <c r="P1772" s="21" t="s">
        <v>2991</v>
      </c>
      <c r="Q1772" s="21">
        <v>325</v>
      </c>
      <c r="R1772" s="21">
        <v>0</v>
      </c>
      <c r="S1772" s="21">
        <v>73</v>
      </c>
      <c r="T1772" s="21">
        <v>398</v>
      </c>
      <c r="U1772" s="21">
        <v>0.81659999999999999</v>
      </c>
      <c r="V1772" s="21">
        <v>0</v>
      </c>
      <c r="W1772" s="21">
        <v>0.81659999999999999</v>
      </c>
      <c r="X1772" s="21" t="s">
        <v>2342</v>
      </c>
      <c r="Y1772" s="21" t="s">
        <v>2342</v>
      </c>
      <c r="Z1772" s="21" t="s">
        <v>2342</v>
      </c>
      <c r="AA1772" s="21" t="s">
        <v>2342</v>
      </c>
      <c r="AB1772" s="21" t="s">
        <v>2342</v>
      </c>
      <c r="AC1772" s="21" t="s">
        <v>2342</v>
      </c>
      <c r="AD1772" s="21" t="s">
        <v>2342</v>
      </c>
      <c r="AE1772" s="21" t="s">
        <v>2015</v>
      </c>
      <c r="AF1772" s="21" t="s">
        <v>2015</v>
      </c>
      <c r="AG1772" s="21" t="s">
        <v>2015</v>
      </c>
      <c r="AH1772" s="21" t="s">
        <v>2015</v>
      </c>
      <c r="AI1772" s="21" t="s">
        <v>2015</v>
      </c>
      <c r="AJ1772" s="21" t="s">
        <v>2015</v>
      </c>
      <c r="AK1772" s="21" t="s">
        <v>2015</v>
      </c>
      <c r="AL1772" s="21" t="s">
        <v>4802</v>
      </c>
    </row>
    <row r="1773" spans="1:38" ht="15" customHeight="1">
      <c r="A1773" s="21">
        <v>159249</v>
      </c>
      <c r="B1773" s="21">
        <v>664927</v>
      </c>
      <c r="C1773" s="21" t="s">
        <v>212</v>
      </c>
      <c r="D1773" s="21" t="s">
        <v>2200</v>
      </c>
      <c r="E1773" s="21" t="s">
        <v>34</v>
      </c>
      <c r="F1773" s="21" t="s">
        <v>4873</v>
      </c>
      <c r="G1773" s="21" t="s">
        <v>2340</v>
      </c>
      <c r="H1773" s="21" t="s">
        <v>2341</v>
      </c>
      <c r="I1773" s="21" t="s">
        <v>2015</v>
      </c>
      <c r="J1773" s="21" t="s">
        <v>2342</v>
      </c>
      <c r="K1773" s="21" t="s">
        <v>1349</v>
      </c>
      <c r="L1773" s="21" t="s">
        <v>3755</v>
      </c>
      <c r="M1773" s="21"/>
      <c r="N1773" s="21" t="s">
        <v>3751</v>
      </c>
      <c r="O1773" s="21" t="s">
        <v>2345</v>
      </c>
      <c r="P1773" s="21" t="s">
        <v>3752</v>
      </c>
      <c r="Q1773" s="21">
        <v>724</v>
      </c>
      <c r="R1773" s="21">
        <v>0</v>
      </c>
      <c r="S1773" s="21">
        <v>0</v>
      </c>
      <c r="T1773" s="21">
        <v>724</v>
      </c>
      <c r="U1773" s="21">
        <v>1</v>
      </c>
      <c r="V1773" s="21">
        <v>0</v>
      </c>
      <c r="W1773" s="21">
        <v>1</v>
      </c>
      <c r="X1773" s="21" t="s">
        <v>2015</v>
      </c>
      <c r="Y1773" s="21" t="s">
        <v>2015</v>
      </c>
      <c r="Z1773" s="21" t="s">
        <v>2015</v>
      </c>
      <c r="AA1773" s="21" t="s">
        <v>2015</v>
      </c>
      <c r="AB1773" s="21" t="s">
        <v>2015</v>
      </c>
      <c r="AC1773" s="21" t="s">
        <v>2015</v>
      </c>
      <c r="AD1773" s="21" t="s">
        <v>2015</v>
      </c>
      <c r="AE1773" s="21" t="s">
        <v>2015</v>
      </c>
      <c r="AF1773" s="21" t="s">
        <v>2342</v>
      </c>
      <c r="AG1773" s="21" t="s">
        <v>2342</v>
      </c>
      <c r="AH1773" s="21" t="s">
        <v>2015</v>
      </c>
      <c r="AI1773" s="21" t="s">
        <v>2015</v>
      </c>
      <c r="AJ1773" s="21" t="s">
        <v>2015</v>
      </c>
      <c r="AK1773" s="21" t="s">
        <v>2015</v>
      </c>
      <c r="AL1773" s="21" t="s">
        <v>4802</v>
      </c>
    </row>
    <row r="1774" spans="1:38" ht="15" customHeight="1">
      <c r="A1774" s="21">
        <v>159392</v>
      </c>
      <c r="B1774" s="21">
        <v>664938</v>
      </c>
      <c r="C1774" s="21" t="s">
        <v>140</v>
      </c>
      <c r="D1774" s="21" t="s">
        <v>2128</v>
      </c>
      <c r="E1774" s="21" t="s">
        <v>20</v>
      </c>
      <c r="F1774" s="21" t="s">
        <v>4865</v>
      </c>
      <c r="G1774" s="21" t="s">
        <v>2340</v>
      </c>
      <c r="H1774" s="21" t="s">
        <v>2341</v>
      </c>
      <c r="I1774" s="21" t="s">
        <v>2015</v>
      </c>
      <c r="J1774" s="21" t="s">
        <v>2342</v>
      </c>
      <c r="K1774" s="21" t="s">
        <v>999</v>
      </c>
      <c r="L1774" s="21" t="s">
        <v>3307</v>
      </c>
      <c r="M1774" s="21" t="s">
        <v>3312</v>
      </c>
      <c r="N1774" s="21" t="s">
        <v>3309</v>
      </c>
      <c r="O1774" s="21" t="s">
        <v>2345</v>
      </c>
      <c r="P1774" s="21" t="s">
        <v>3310</v>
      </c>
      <c r="Q1774" s="21">
        <v>176</v>
      </c>
      <c r="R1774" s="21">
        <v>0</v>
      </c>
      <c r="S1774" s="21">
        <v>58</v>
      </c>
      <c r="T1774" s="21">
        <v>234</v>
      </c>
      <c r="U1774" s="21">
        <v>0.75209999999999999</v>
      </c>
      <c r="V1774" s="21">
        <v>0</v>
      </c>
      <c r="W1774" s="21">
        <v>0.75209999999999999</v>
      </c>
      <c r="X1774" s="21" t="s">
        <v>2015</v>
      </c>
      <c r="Y1774" s="21" t="s">
        <v>2015</v>
      </c>
      <c r="Z1774" s="21" t="s">
        <v>2015</v>
      </c>
      <c r="AA1774" s="21" t="s">
        <v>2015</v>
      </c>
      <c r="AB1774" s="21" t="s">
        <v>2015</v>
      </c>
      <c r="AC1774" s="21" t="s">
        <v>2015</v>
      </c>
      <c r="AD1774" s="21" t="s">
        <v>2342</v>
      </c>
      <c r="AE1774" s="21" t="s">
        <v>2342</v>
      </c>
      <c r="AF1774" s="21" t="s">
        <v>2342</v>
      </c>
      <c r="AG1774" s="21" t="s">
        <v>2342</v>
      </c>
      <c r="AH1774" s="21" t="s">
        <v>2015</v>
      </c>
      <c r="AI1774" s="21" t="s">
        <v>2015</v>
      </c>
      <c r="AJ1774" s="21" t="s">
        <v>2015</v>
      </c>
      <c r="AK1774" s="21" t="s">
        <v>2015</v>
      </c>
      <c r="AL1774" s="21" t="s">
        <v>4802</v>
      </c>
    </row>
    <row r="1775" spans="1:38" ht="15" customHeight="1">
      <c r="A1775" s="21">
        <v>159392</v>
      </c>
      <c r="B1775" s="21">
        <v>664939</v>
      </c>
      <c r="C1775" s="21" t="s">
        <v>140</v>
      </c>
      <c r="D1775" s="21" t="s">
        <v>2128</v>
      </c>
      <c r="E1775" s="21" t="s">
        <v>20</v>
      </c>
      <c r="F1775" s="21" t="s">
        <v>4865</v>
      </c>
      <c r="G1775" s="21" t="s">
        <v>2340</v>
      </c>
      <c r="H1775" s="21" t="s">
        <v>2341</v>
      </c>
      <c r="I1775" s="21" t="s">
        <v>2015</v>
      </c>
      <c r="J1775" s="21" t="s">
        <v>2342</v>
      </c>
      <c r="K1775" s="21" t="s">
        <v>998</v>
      </c>
      <c r="L1775" s="21" t="s">
        <v>3307</v>
      </c>
      <c r="M1775" s="21" t="s">
        <v>3311</v>
      </c>
      <c r="N1775" s="21" t="s">
        <v>3309</v>
      </c>
      <c r="O1775" s="21" t="s">
        <v>2345</v>
      </c>
      <c r="P1775" s="21" t="s">
        <v>3310</v>
      </c>
      <c r="Q1775" s="21">
        <v>140</v>
      </c>
      <c r="R1775" s="21">
        <v>0</v>
      </c>
      <c r="S1775" s="21">
        <v>77</v>
      </c>
      <c r="T1775" s="21">
        <v>217</v>
      </c>
      <c r="U1775" s="21">
        <v>0.6452</v>
      </c>
      <c r="V1775" s="21">
        <v>0</v>
      </c>
      <c r="W1775" s="21">
        <v>0.6452</v>
      </c>
      <c r="X1775" s="21" t="s">
        <v>2015</v>
      </c>
      <c r="Y1775" s="21" t="s">
        <v>2015</v>
      </c>
      <c r="Z1775" s="21" t="s">
        <v>2015</v>
      </c>
      <c r="AA1775" s="21" t="s">
        <v>2015</v>
      </c>
      <c r="AB1775" s="21" t="s">
        <v>2015</v>
      </c>
      <c r="AC1775" s="21" t="s">
        <v>2015</v>
      </c>
      <c r="AD1775" s="21" t="s">
        <v>2015</v>
      </c>
      <c r="AE1775" s="21" t="s">
        <v>2015</v>
      </c>
      <c r="AF1775" s="21" t="s">
        <v>2015</v>
      </c>
      <c r="AG1775" s="21" t="s">
        <v>2015</v>
      </c>
      <c r="AH1775" s="21" t="s">
        <v>2342</v>
      </c>
      <c r="AI1775" s="21" t="s">
        <v>2342</v>
      </c>
      <c r="AJ1775" s="21" t="s">
        <v>2342</v>
      </c>
      <c r="AK1775" s="21" t="s">
        <v>2342</v>
      </c>
      <c r="AL1775" s="21" t="s">
        <v>4802</v>
      </c>
    </row>
    <row r="1776" spans="1:38" ht="15" customHeight="1">
      <c r="A1776" s="21">
        <v>159975</v>
      </c>
      <c r="B1776" s="21">
        <v>664940</v>
      </c>
      <c r="C1776" s="21" t="s">
        <v>258</v>
      </c>
      <c r="D1776" s="21" t="s">
        <v>2246</v>
      </c>
      <c r="E1776" s="21" t="s">
        <v>4</v>
      </c>
      <c r="F1776" s="21" t="s">
        <v>4875</v>
      </c>
      <c r="G1776" s="21" t="s">
        <v>2340</v>
      </c>
      <c r="H1776" s="21" t="s">
        <v>2341</v>
      </c>
      <c r="I1776" s="21" t="s">
        <v>2015</v>
      </c>
      <c r="J1776" s="21" t="s">
        <v>2342</v>
      </c>
      <c r="K1776" s="21" t="s">
        <v>724</v>
      </c>
      <c r="L1776" s="21" t="s">
        <v>4152</v>
      </c>
      <c r="M1776" s="21"/>
      <c r="N1776" s="21" t="s">
        <v>4</v>
      </c>
      <c r="O1776" s="21" t="s">
        <v>2345</v>
      </c>
      <c r="P1776" s="21" t="s">
        <v>2656</v>
      </c>
      <c r="Q1776" s="21">
        <v>271</v>
      </c>
      <c r="R1776" s="21">
        <v>0</v>
      </c>
      <c r="S1776" s="21">
        <v>190</v>
      </c>
      <c r="T1776" s="21">
        <v>461</v>
      </c>
      <c r="U1776" s="21">
        <v>0.58789999999999998</v>
      </c>
      <c r="V1776" s="21">
        <v>0</v>
      </c>
      <c r="W1776" s="21">
        <v>0.58789999999999998</v>
      </c>
      <c r="X1776" s="21" t="s">
        <v>2015</v>
      </c>
      <c r="Y1776" s="21" t="s">
        <v>2015</v>
      </c>
      <c r="Z1776" s="21" t="s">
        <v>2015</v>
      </c>
      <c r="AA1776" s="21" t="s">
        <v>2015</v>
      </c>
      <c r="AB1776" s="21" t="s">
        <v>2342</v>
      </c>
      <c r="AC1776" s="21" t="s">
        <v>2342</v>
      </c>
      <c r="AD1776" s="21" t="s">
        <v>2342</v>
      </c>
      <c r="AE1776" s="21" t="s">
        <v>2342</v>
      </c>
      <c r="AF1776" s="21" t="s">
        <v>2015</v>
      </c>
      <c r="AG1776" s="21" t="s">
        <v>2015</v>
      </c>
      <c r="AH1776" s="21" t="s">
        <v>2015</v>
      </c>
      <c r="AI1776" s="21" t="s">
        <v>2015</v>
      </c>
      <c r="AJ1776" s="21" t="s">
        <v>2015</v>
      </c>
      <c r="AK1776" s="21" t="s">
        <v>2015</v>
      </c>
      <c r="AL1776" s="21" t="s">
        <v>4802</v>
      </c>
    </row>
    <row r="1777" spans="1:38" ht="15" customHeight="1">
      <c r="A1777" s="21">
        <v>159418</v>
      </c>
      <c r="B1777" s="21">
        <v>664946</v>
      </c>
      <c r="C1777" s="21" t="s">
        <v>310</v>
      </c>
      <c r="D1777" s="21" t="s">
        <v>2299</v>
      </c>
      <c r="E1777" s="21" t="s">
        <v>19</v>
      </c>
      <c r="F1777" s="21" t="s">
        <v>4864</v>
      </c>
      <c r="G1777" s="21" t="s">
        <v>2340</v>
      </c>
      <c r="H1777" s="21" t="s">
        <v>2341</v>
      </c>
      <c r="I1777" s="21" t="s">
        <v>2015</v>
      </c>
      <c r="J1777" s="21" t="s">
        <v>2342</v>
      </c>
      <c r="K1777" s="21" t="s">
        <v>1976</v>
      </c>
      <c r="L1777" s="21" t="s">
        <v>5360</v>
      </c>
      <c r="M1777" s="21"/>
      <c r="N1777" s="21" t="s">
        <v>4588</v>
      </c>
      <c r="O1777" s="21" t="s">
        <v>2345</v>
      </c>
      <c r="P1777" s="21" t="s">
        <v>4589</v>
      </c>
      <c r="Q1777" s="21">
        <v>115</v>
      </c>
      <c r="R1777" s="21">
        <v>28</v>
      </c>
      <c r="S1777" s="21">
        <v>153</v>
      </c>
      <c r="T1777" s="21">
        <v>296</v>
      </c>
      <c r="U1777" s="21">
        <v>0.38850000000000001</v>
      </c>
      <c r="V1777" s="21">
        <v>9.4600000000000004E-2</v>
      </c>
      <c r="W1777" s="21">
        <v>0.48309999999999997</v>
      </c>
      <c r="X1777" s="21" t="s">
        <v>2015</v>
      </c>
      <c r="Y1777" s="21" t="s">
        <v>2342</v>
      </c>
      <c r="Z1777" s="21" t="s">
        <v>2342</v>
      </c>
      <c r="AA1777" s="21" t="s">
        <v>2342</v>
      </c>
      <c r="AB1777" s="21" t="s">
        <v>2342</v>
      </c>
      <c r="AC1777" s="21" t="s">
        <v>2015</v>
      </c>
      <c r="AD1777" s="21" t="s">
        <v>2015</v>
      </c>
      <c r="AE1777" s="21" t="s">
        <v>2015</v>
      </c>
      <c r="AF1777" s="21" t="s">
        <v>2015</v>
      </c>
      <c r="AG1777" s="21" t="s">
        <v>2015</v>
      </c>
      <c r="AH1777" s="21" t="s">
        <v>2015</v>
      </c>
      <c r="AI1777" s="21" t="s">
        <v>2015</v>
      </c>
      <c r="AJ1777" s="21" t="s">
        <v>2015</v>
      </c>
      <c r="AK1777" s="21" t="s">
        <v>2015</v>
      </c>
      <c r="AL1777" s="21" t="s">
        <v>4803</v>
      </c>
    </row>
    <row r="1778" spans="1:38" ht="15" customHeight="1">
      <c r="A1778" s="21">
        <v>159905</v>
      </c>
      <c r="B1778" s="21">
        <v>664948</v>
      </c>
      <c r="C1778" s="21" t="s">
        <v>201</v>
      </c>
      <c r="D1778" s="21" t="s">
        <v>2189</v>
      </c>
      <c r="E1778" s="21" t="s">
        <v>2</v>
      </c>
      <c r="F1778" s="21" t="s">
        <v>4865</v>
      </c>
      <c r="G1778" s="21" t="s">
        <v>2340</v>
      </c>
      <c r="H1778" s="21" t="s">
        <v>2341</v>
      </c>
      <c r="I1778" s="21" t="s">
        <v>2015</v>
      </c>
      <c r="J1778" s="21" t="s">
        <v>2342</v>
      </c>
      <c r="K1778" s="21" t="s">
        <v>1312</v>
      </c>
      <c r="L1778" s="21" t="s">
        <v>5166</v>
      </c>
      <c r="M1778" s="21" t="s">
        <v>5167</v>
      </c>
      <c r="N1778" s="21" t="s">
        <v>3706</v>
      </c>
      <c r="O1778" s="21" t="s">
        <v>2345</v>
      </c>
      <c r="P1778" s="21" t="s">
        <v>3707</v>
      </c>
      <c r="Q1778" s="21">
        <v>40</v>
      </c>
      <c r="R1778" s="21">
        <v>27</v>
      </c>
      <c r="S1778" s="21">
        <v>60</v>
      </c>
      <c r="T1778" s="21">
        <v>127</v>
      </c>
      <c r="U1778" s="21">
        <v>0.315</v>
      </c>
      <c r="V1778" s="21">
        <v>0.21260000000000001</v>
      </c>
      <c r="W1778" s="21">
        <v>0.52759999999999996</v>
      </c>
      <c r="X1778" s="21" t="s">
        <v>2342</v>
      </c>
      <c r="Y1778" s="21" t="s">
        <v>2342</v>
      </c>
      <c r="Z1778" s="21" t="s">
        <v>2342</v>
      </c>
      <c r="AA1778" s="21" t="s">
        <v>2342</v>
      </c>
      <c r="AB1778" s="21" t="s">
        <v>2342</v>
      </c>
      <c r="AC1778" s="21" t="s">
        <v>2342</v>
      </c>
      <c r="AD1778" s="21" t="s">
        <v>2342</v>
      </c>
      <c r="AE1778" s="21" t="s">
        <v>2342</v>
      </c>
      <c r="AF1778" s="21" t="s">
        <v>2015</v>
      </c>
      <c r="AG1778" s="21" t="s">
        <v>2015</v>
      </c>
      <c r="AH1778" s="21" t="s">
        <v>2015</v>
      </c>
      <c r="AI1778" s="21" t="s">
        <v>2015</v>
      </c>
      <c r="AJ1778" s="21" t="s">
        <v>2015</v>
      </c>
      <c r="AK1778" s="21" t="s">
        <v>2015</v>
      </c>
      <c r="AL1778" s="21" t="s">
        <v>4803</v>
      </c>
    </row>
    <row r="1779" spans="1:38" ht="15" customHeight="1">
      <c r="A1779" s="21">
        <v>159900</v>
      </c>
      <c r="B1779" s="21">
        <v>664951</v>
      </c>
      <c r="C1779" s="21" t="s">
        <v>266</v>
      </c>
      <c r="D1779" s="21" t="s">
        <v>2254</v>
      </c>
      <c r="E1779" s="21" t="s">
        <v>8</v>
      </c>
      <c r="F1779" s="21" t="s">
        <v>4865</v>
      </c>
      <c r="G1779" s="21" t="s">
        <v>2340</v>
      </c>
      <c r="H1779" s="21" t="s">
        <v>2341</v>
      </c>
      <c r="I1779" s="21" t="s">
        <v>2015</v>
      </c>
      <c r="J1779" s="21" t="s">
        <v>2342</v>
      </c>
      <c r="K1779" s="21" t="s">
        <v>1722</v>
      </c>
      <c r="L1779" s="21" t="s">
        <v>4222</v>
      </c>
      <c r="M1779" s="21"/>
      <c r="N1779" s="21" t="s">
        <v>8</v>
      </c>
      <c r="O1779" s="21" t="s">
        <v>2345</v>
      </c>
      <c r="P1779" s="21" t="s">
        <v>4192</v>
      </c>
      <c r="Q1779" s="21">
        <v>28</v>
      </c>
      <c r="R1779" s="21">
        <v>0</v>
      </c>
      <c r="S1779" s="21">
        <v>0</v>
      </c>
      <c r="T1779" s="21">
        <v>28</v>
      </c>
      <c r="U1779" s="21">
        <v>1</v>
      </c>
      <c r="V1779" s="21">
        <v>0</v>
      </c>
      <c r="W1779" s="21">
        <v>1</v>
      </c>
      <c r="X1779" s="21" t="s">
        <v>2015</v>
      </c>
      <c r="Y1779" s="21" t="s">
        <v>2015</v>
      </c>
      <c r="Z1779" s="21" t="s">
        <v>2015</v>
      </c>
      <c r="AA1779" s="21" t="s">
        <v>2015</v>
      </c>
      <c r="AB1779" s="21" t="s">
        <v>2015</v>
      </c>
      <c r="AC1779" s="21" t="s">
        <v>2015</v>
      </c>
      <c r="AD1779" s="21" t="s">
        <v>2015</v>
      </c>
      <c r="AE1779" s="21" t="s">
        <v>2015</v>
      </c>
      <c r="AF1779" s="21" t="s">
        <v>2015</v>
      </c>
      <c r="AG1779" s="21" t="s">
        <v>2015</v>
      </c>
      <c r="AH1779" s="21" t="s">
        <v>2342</v>
      </c>
      <c r="AI1779" s="21" t="s">
        <v>2342</v>
      </c>
      <c r="AJ1779" s="21" t="s">
        <v>2342</v>
      </c>
      <c r="AK1779" s="21" t="s">
        <v>2342</v>
      </c>
      <c r="AL1779" s="21" t="s">
        <v>4802</v>
      </c>
    </row>
    <row r="1780" spans="1:38" ht="15" customHeight="1">
      <c r="A1780" s="21">
        <v>159963</v>
      </c>
      <c r="B1780" s="21">
        <v>664957</v>
      </c>
      <c r="C1780" s="21" t="s">
        <v>232</v>
      </c>
      <c r="D1780" s="21" t="s">
        <v>2220</v>
      </c>
      <c r="E1780" s="21" t="s">
        <v>24</v>
      </c>
      <c r="F1780" s="21" t="s">
        <v>4873</v>
      </c>
      <c r="G1780" s="21" t="s">
        <v>2340</v>
      </c>
      <c r="H1780" s="21" t="s">
        <v>2341</v>
      </c>
      <c r="I1780" s="21" t="s">
        <v>2015</v>
      </c>
      <c r="J1780" s="21" t="s">
        <v>2342</v>
      </c>
      <c r="K1780" s="21" t="s">
        <v>1437</v>
      </c>
      <c r="L1780" s="21" t="s">
        <v>5221</v>
      </c>
      <c r="M1780" s="21"/>
      <c r="N1780" s="21" t="s">
        <v>3884</v>
      </c>
      <c r="O1780" s="21" t="s">
        <v>2345</v>
      </c>
      <c r="P1780" s="21" t="s">
        <v>3885</v>
      </c>
      <c r="Q1780" s="21">
        <v>230</v>
      </c>
      <c r="R1780" s="21">
        <v>0</v>
      </c>
      <c r="S1780" s="21">
        <v>59</v>
      </c>
      <c r="T1780" s="21">
        <v>289</v>
      </c>
      <c r="U1780" s="21">
        <v>0.79579999999999995</v>
      </c>
      <c r="V1780" s="21">
        <v>0</v>
      </c>
      <c r="W1780" s="21">
        <v>0.79579999999999995</v>
      </c>
      <c r="X1780" s="21" t="s">
        <v>2015</v>
      </c>
      <c r="Y1780" s="21" t="s">
        <v>2342</v>
      </c>
      <c r="Z1780" s="21" t="s">
        <v>2342</v>
      </c>
      <c r="AA1780" s="21" t="s">
        <v>2342</v>
      </c>
      <c r="AB1780" s="21" t="s">
        <v>2342</v>
      </c>
      <c r="AC1780" s="21" t="s">
        <v>2342</v>
      </c>
      <c r="AD1780" s="21" t="s">
        <v>2342</v>
      </c>
      <c r="AE1780" s="21" t="s">
        <v>2015</v>
      </c>
      <c r="AF1780" s="21" t="s">
        <v>2015</v>
      </c>
      <c r="AG1780" s="21" t="s">
        <v>2015</v>
      </c>
      <c r="AH1780" s="21" t="s">
        <v>2015</v>
      </c>
      <c r="AI1780" s="21" t="s">
        <v>2015</v>
      </c>
      <c r="AJ1780" s="21" t="s">
        <v>2015</v>
      </c>
      <c r="AK1780" s="21" t="s">
        <v>2015</v>
      </c>
      <c r="AL1780" s="21" t="s">
        <v>4802</v>
      </c>
    </row>
    <row r="1781" spans="1:38" ht="15" customHeight="1">
      <c r="A1781" s="21">
        <v>159462</v>
      </c>
      <c r="B1781" s="21">
        <v>664960</v>
      </c>
      <c r="C1781" s="21" t="s">
        <v>195</v>
      </c>
      <c r="D1781" s="21" t="s">
        <v>2183</v>
      </c>
      <c r="E1781" s="21" t="s">
        <v>20</v>
      </c>
      <c r="F1781" s="21" t="s">
        <v>4865</v>
      </c>
      <c r="G1781" s="21" t="s">
        <v>2340</v>
      </c>
      <c r="H1781" s="21" t="s">
        <v>2341</v>
      </c>
      <c r="I1781" s="21" t="s">
        <v>2015</v>
      </c>
      <c r="J1781" s="21" t="s">
        <v>2342</v>
      </c>
      <c r="K1781" s="21" t="s">
        <v>1266</v>
      </c>
      <c r="L1781" s="21" t="s">
        <v>3646</v>
      </c>
      <c r="M1781" s="21" t="s">
        <v>3647</v>
      </c>
      <c r="N1781" s="21" t="s">
        <v>3648</v>
      </c>
      <c r="O1781" s="21" t="s">
        <v>2345</v>
      </c>
      <c r="P1781" s="21" t="s">
        <v>3649</v>
      </c>
      <c r="Q1781" s="21">
        <v>53</v>
      </c>
      <c r="R1781" s="21">
        <v>0</v>
      </c>
      <c r="S1781" s="21">
        <v>0</v>
      </c>
      <c r="T1781" s="21">
        <v>53</v>
      </c>
      <c r="U1781" s="21">
        <v>1</v>
      </c>
      <c r="V1781" s="21">
        <v>0</v>
      </c>
      <c r="W1781" s="21">
        <v>1</v>
      </c>
      <c r="X1781" s="21" t="s">
        <v>2015</v>
      </c>
      <c r="Y1781" s="21" t="s">
        <v>2015</v>
      </c>
      <c r="Z1781" s="21" t="s">
        <v>2015</v>
      </c>
      <c r="AA1781" s="21" t="s">
        <v>2015</v>
      </c>
      <c r="AB1781" s="21" t="s">
        <v>2015</v>
      </c>
      <c r="AC1781" s="21" t="s">
        <v>2015</v>
      </c>
      <c r="AD1781" s="21" t="s">
        <v>2015</v>
      </c>
      <c r="AE1781" s="21" t="s">
        <v>2015</v>
      </c>
      <c r="AF1781" s="21" t="s">
        <v>2015</v>
      </c>
      <c r="AG1781" s="21" t="s">
        <v>2015</v>
      </c>
      <c r="AH1781" s="21" t="s">
        <v>2342</v>
      </c>
      <c r="AI1781" s="21" t="s">
        <v>2342</v>
      </c>
      <c r="AJ1781" s="21" t="s">
        <v>2342</v>
      </c>
      <c r="AK1781" s="21" t="s">
        <v>2342</v>
      </c>
      <c r="AL1781" s="21" t="s">
        <v>4802</v>
      </c>
    </row>
    <row r="1782" spans="1:38" ht="15" customHeight="1">
      <c r="A1782" s="21">
        <v>159365</v>
      </c>
      <c r="B1782" s="21">
        <v>664966</v>
      </c>
      <c r="C1782" s="21" t="s">
        <v>122</v>
      </c>
      <c r="D1782" s="21" t="s">
        <v>2109</v>
      </c>
      <c r="E1782" s="21" t="s">
        <v>4</v>
      </c>
      <c r="F1782" s="21" t="s">
        <v>4875</v>
      </c>
      <c r="G1782" s="21" t="s">
        <v>2340</v>
      </c>
      <c r="H1782" s="21" t="s">
        <v>2341</v>
      </c>
      <c r="I1782" s="21" t="s">
        <v>2015</v>
      </c>
      <c r="J1782" s="21" t="s">
        <v>2342</v>
      </c>
      <c r="K1782" s="21" t="s">
        <v>865</v>
      </c>
      <c r="L1782" s="21" t="s">
        <v>3108</v>
      </c>
      <c r="M1782" s="21"/>
      <c r="N1782" s="21" t="s">
        <v>3103</v>
      </c>
      <c r="O1782" s="21" t="s">
        <v>2345</v>
      </c>
      <c r="P1782" s="21" t="s">
        <v>3104</v>
      </c>
      <c r="Q1782" s="21">
        <v>140</v>
      </c>
      <c r="R1782" s="21">
        <v>33</v>
      </c>
      <c r="S1782" s="21">
        <v>358</v>
      </c>
      <c r="T1782" s="21">
        <v>531</v>
      </c>
      <c r="U1782" s="21">
        <v>0.26369999999999999</v>
      </c>
      <c r="V1782" s="21">
        <v>6.2100000000000002E-2</v>
      </c>
      <c r="W1782" s="21">
        <v>0.32579999999999998</v>
      </c>
      <c r="X1782" s="21" t="s">
        <v>2015</v>
      </c>
      <c r="Y1782" s="21" t="s">
        <v>2342</v>
      </c>
      <c r="Z1782" s="21" t="s">
        <v>2342</v>
      </c>
      <c r="AA1782" s="21" t="s">
        <v>2342</v>
      </c>
      <c r="AB1782" s="21" t="s">
        <v>2015</v>
      </c>
      <c r="AC1782" s="21" t="s">
        <v>2015</v>
      </c>
      <c r="AD1782" s="21" t="s">
        <v>2015</v>
      </c>
      <c r="AE1782" s="21" t="s">
        <v>2015</v>
      </c>
      <c r="AF1782" s="21" t="s">
        <v>2015</v>
      </c>
      <c r="AG1782" s="21" t="s">
        <v>2015</v>
      </c>
      <c r="AH1782" s="21" t="s">
        <v>2015</v>
      </c>
      <c r="AI1782" s="21" t="s">
        <v>2015</v>
      </c>
      <c r="AJ1782" s="21" t="s">
        <v>2015</v>
      </c>
      <c r="AK1782" s="21" t="s">
        <v>2015</v>
      </c>
      <c r="AL1782" s="21" t="s">
        <v>4803</v>
      </c>
    </row>
    <row r="1783" spans="1:38" ht="15" customHeight="1">
      <c r="A1783" s="21">
        <v>159672</v>
      </c>
      <c r="B1783" s="21">
        <v>664970</v>
      </c>
      <c r="C1783" s="21" t="s">
        <v>146</v>
      </c>
      <c r="D1783" s="21" t="s">
        <v>2134</v>
      </c>
      <c r="E1783" s="21" t="s">
        <v>17</v>
      </c>
      <c r="F1783" s="21" t="s">
        <v>4867</v>
      </c>
      <c r="G1783" s="21" t="s">
        <v>2340</v>
      </c>
      <c r="H1783" s="21" t="s">
        <v>2341</v>
      </c>
      <c r="I1783" s="21" t="s">
        <v>2015</v>
      </c>
      <c r="J1783" s="21" t="s">
        <v>2342</v>
      </c>
      <c r="K1783" s="21" t="s">
        <v>1010</v>
      </c>
      <c r="L1783" s="21" t="s">
        <v>5095</v>
      </c>
      <c r="M1783" s="21" t="s">
        <v>5469</v>
      </c>
      <c r="N1783" s="21" t="s">
        <v>3333</v>
      </c>
      <c r="O1783" s="21" t="s">
        <v>2345</v>
      </c>
      <c r="P1783" s="21" t="s">
        <v>3331</v>
      </c>
      <c r="Q1783" s="21">
        <v>338</v>
      </c>
      <c r="R1783" s="21">
        <v>0</v>
      </c>
      <c r="S1783" s="21">
        <v>112</v>
      </c>
      <c r="T1783" s="21">
        <v>450</v>
      </c>
      <c r="U1783" s="21">
        <v>0.75109999999999999</v>
      </c>
      <c r="V1783" s="21">
        <v>0</v>
      </c>
      <c r="W1783" s="21">
        <v>0.75109999999999999</v>
      </c>
      <c r="X1783" s="21" t="s">
        <v>2015</v>
      </c>
      <c r="Y1783" s="21" t="s">
        <v>2015</v>
      </c>
      <c r="Z1783" s="21" t="s">
        <v>2015</v>
      </c>
      <c r="AA1783" s="21" t="s">
        <v>2015</v>
      </c>
      <c r="AB1783" s="21" t="s">
        <v>2015</v>
      </c>
      <c r="AC1783" s="21" t="s">
        <v>2015</v>
      </c>
      <c r="AD1783" s="21" t="s">
        <v>2015</v>
      </c>
      <c r="AE1783" s="21" t="s">
        <v>2015</v>
      </c>
      <c r="AF1783" s="21" t="s">
        <v>2015</v>
      </c>
      <c r="AG1783" s="21" t="s">
        <v>2015</v>
      </c>
      <c r="AH1783" s="21" t="s">
        <v>2342</v>
      </c>
      <c r="AI1783" s="21" t="s">
        <v>2342</v>
      </c>
      <c r="AJ1783" s="21" t="s">
        <v>2342</v>
      </c>
      <c r="AK1783" s="21" t="s">
        <v>2342</v>
      </c>
      <c r="AL1783" s="21" t="s">
        <v>4802</v>
      </c>
    </row>
    <row r="1784" spans="1:38" ht="15" customHeight="1">
      <c r="A1784" s="21">
        <v>159900</v>
      </c>
      <c r="B1784" s="21">
        <v>664974</v>
      </c>
      <c r="C1784" s="21" t="s">
        <v>266</v>
      </c>
      <c r="D1784" s="21" t="s">
        <v>2254</v>
      </c>
      <c r="E1784" s="21" t="s">
        <v>8</v>
      </c>
      <c r="F1784" s="21" t="s">
        <v>4865</v>
      </c>
      <c r="G1784" s="21" t="s">
        <v>2340</v>
      </c>
      <c r="H1784" s="21" t="s">
        <v>2341</v>
      </c>
      <c r="I1784" s="21" t="s">
        <v>2015</v>
      </c>
      <c r="J1784" s="21" t="s">
        <v>2342</v>
      </c>
      <c r="K1784" s="21" t="s">
        <v>1716</v>
      </c>
      <c r="L1784" s="21" t="s">
        <v>4216</v>
      </c>
      <c r="M1784" s="21"/>
      <c r="N1784" s="21" t="s">
        <v>8</v>
      </c>
      <c r="O1784" s="21" t="s">
        <v>2345</v>
      </c>
      <c r="P1784" s="21" t="s">
        <v>3511</v>
      </c>
      <c r="Q1784" s="21">
        <v>310</v>
      </c>
      <c r="R1784" s="21">
        <v>0</v>
      </c>
      <c r="S1784" s="21">
        <v>168</v>
      </c>
      <c r="T1784" s="21">
        <v>478</v>
      </c>
      <c r="U1784" s="21">
        <v>0.64849999999999997</v>
      </c>
      <c r="V1784" s="21">
        <v>0</v>
      </c>
      <c r="W1784" s="21">
        <v>0.64849999999999997</v>
      </c>
      <c r="X1784" s="21" t="s">
        <v>2342</v>
      </c>
      <c r="Y1784" s="21" t="s">
        <v>2342</v>
      </c>
      <c r="Z1784" s="21" t="s">
        <v>2342</v>
      </c>
      <c r="AA1784" s="21" t="s">
        <v>2342</v>
      </c>
      <c r="AB1784" s="21" t="s">
        <v>2342</v>
      </c>
      <c r="AC1784" s="21" t="s">
        <v>2342</v>
      </c>
      <c r="AD1784" s="21" t="s">
        <v>2342</v>
      </c>
      <c r="AE1784" s="21" t="s">
        <v>2342</v>
      </c>
      <c r="AF1784" s="21" t="s">
        <v>2015</v>
      </c>
      <c r="AG1784" s="21" t="s">
        <v>2015</v>
      </c>
      <c r="AH1784" s="21" t="s">
        <v>2015</v>
      </c>
      <c r="AI1784" s="21" t="s">
        <v>2015</v>
      </c>
      <c r="AJ1784" s="21" t="s">
        <v>2015</v>
      </c>
      <c r="AK1784" s="21" t="s">
        <v>2015</v>
      </c>
      <c r="AL1784" s="21" t="s">
        <v>4802</v>
      </c>
    </row>
    <row r="1785" spans="1:38" ht="15" customHeight="1">
      <c r="A1785" s="21">
        <v>159307</v>
      </c>
      <c r="B1785" s="21">
        <v>664985</v>
      </c>
      <c r="C1785" s="21" t="s">
        <v>131</v>
      </c>
      <c r="D1785" s="21" t="s">
        <v>2119</v>
      </c>
      <c r="E1785" s="21" t="s">
        <v>26</v>
      </c>
      <c r="F1785" s="21" t="s">
        <v>4865</v>
      </c>
      <c r="G1785" s="21" t="s">
        <v>2340</v>
      </c>
      <c r="H1785" s="21" t="s">
        <v>2341</v>
      </c>
      <c r="I1785" s="21" t="s">
        <v>2015</v>
      </c>
      <c r="J1785" s="21" t="s">
        <v>2342</v>
      </c>
      <c r="K1785" s="21" t="s">
        <v>907</v>
      </c>
      <c r="L1785" s="21" t="s">
        <v>3192</v>
      </c>
      <c r="M1785" s="21" t="s">
        <v>3192</v>
      </c>
      <c r="N1785" s="21" t="s">
        <v>3193</v>
      </c>
      <c r="O1785" s="21" t="s">
        <v>2345</v>
      </c>
      <c r="P1785" s="21" t="s">
        <v>3194</v>
      </c>
      <c r="Q1785" s="21">
        <v>187</v>
      </c>
      <c r="R1785" s="21">
        <v>0</v>
      </c>
      <c r="S1785" s="21">
        <v>14</v>
      </c>
      <c r="T1785" s="21">
        <v>201</v>
      </c>
      <c r="U1785" s="21">
        <v>0.93030000000000002</v>
      </c>
      <c r="V1785" s="21">
        <v>0</v>
      </c>
      <c r="W1785" s="21">
        <v>0.93030000000000002</v>
      </c>
      <c r="X1785" s="21" t="s">
        <v>2015</v>
      </c>
      <c r="Y1785" s="21" t="s">
        <v>2342</v>
      </c>
      <c r="Z1785" s="21" t="s">
        <v>2342</v>
      </c>
      <c r="AA1785" s="21" t="s">
        <v>2342</v>
      </c>
      <c r="AB1785" s="21" t="s">
        <v>2342</v>
      </c>
      <c r="AC1785" s="21" t="s">
        <v>2342</v>
      </c>
      <c r="AD1785" s="21" t="s">
        <v>2342</v>
      </c>
      <c r="AE1785" s="21" t="s">
        <v>2342</v>
      </c>
      <c r="AF1785" s="21" t="s">
        <v>2342</v>
      </c>
      <c r="AG1785" s="21" t="s">
        <v>2342</v>
      </c>
      <c r="AH1785" s="21" t="s">
        <v>2342</v>
      </c>
      <c r="AI1785" s="21" t="s">
        <v>2342</v>
      </c>
      <c r="AJ1785" s="21" t="s">
        <v>2342</v>
      </c>
      <c r="AK1785" s="21" t="s">
        <v>2342</v>
      </c>
      <c r="AL1785" s="21" t="s">
        <v>4802</v>
      </c>
    </row>
    <row r="1786" spans="1:38" ht="15" customHeight="1">
      <c r="A1786" s="21">
        <v>159986</v>
      </c>
      <c r="B1786" s="21">
        <v>664995</v>
      </c>
      <c r="C1786" s="21" t="s">
        <v>306</v>
      </c>
      <c r="D1786" s="21" t="s">
        <v>2295</v>
      </c>
      <c r="E1786" s="21" t="s">
        <v>8</v>
      </c>
      <c r="F1786" s="21" t="s">
        <v>4865</v>
      </c>
      <c r="G1786" s="21" t="s">
        <v>2340</v>
      </c>
      <c r="H1786" s="21" t="s">
        <v>2341</v>
      </c>
      <c r="I1786" s="21" t="s">
        <v>2015</v>
      </c>
      <c r="J1786" s="21" t="s">
        <v>2342</v>
      </c>
      <c r="K1786" s="21" t="s">
        <v>1952</v>
      </c>
      <c r="L1786" s="21" t="s">
        <v>4567</v>
      </c>
      <c r="M1786" s="21"/>
      <c r="N1786" s="21" t="s">
        <v>8</v>
      </c>
      <c r="O1786" s="21" t="s">
        <v>2345</v>
      </c>
      <c r="P1786" s="21" t="s">
        <v>2626</v>
      </c>
      <c r="Q1786" s="21">
        <v>211</v>
      </c>
      <c r="R1786" s="21">
        <v>0</v>
      </c>
      <c r="S1786" s="21">
        <v>47</v>
      </c>
      <c r="T1786" s="21">
        <v>258</v>
      </c>
      <c r="U1786" s="21">
        <v>0.81779999999999997</v>
      </c>
      <c r="V1786" s="21">
        <v>0</v>
      </c>
      <c r="W1786" s="21">
        <v>0.81779999999999997</v>
      </c>
      <c r="X1786" s="21" t="s">
        <v>2015</v>
      </c>
      <c r="Y1786" s="21" t="s">
        <v>2015</v>
      </c>
      <c r="Z1786" s="21" t="s">
        <v>2342</v>
      </c>
      <c r="AA1786" s="21" t="s">
        <v>2342</v>
      </c>
      <c r="AB1786" s="21" t="s">
        <v>2342</v>
      </c>
      <c r="AC1786" s="21" t="s">
        <v>2342</v>
      </c>
      <c r="AD1786" s="21" t="s">
        <v>2342</v>
      </c>
      <c r="AE1786" s="21" t="s">
        <v>2015</v>
      </c>
      <c r="AF1786" s="21" t="s">
        <v>2015</v>
      </c>
      <c r="AG1786" s="21" t="s">
        <v>2015</v>
      </c>
      <c r="AH1786" s="21" t="s">
        <v>2015</v>
      </c>
      <c r="AI1786" s="21" t="s">
        <v>2015</v>
      </c>
      <c r="AJ1786" s="21" t="s">
        <v>2015</v>
      </c>
      <c r="AK1786" s="21" t="s">
        <v>2015</v>
      </c>
      <c r="AL1786" s="21" t="s">
        <v>4802</v>
      </c>
    </row>
    <row r="1787" spans="1:38" ht="15" customHeight="1">
      <c r="A1787" s="21">
        <v>159433</v>
      </c>
      <c r="B1787" s="21">
        <v>665020</v>
      </c>
      <c r="C1787" s="21" t="s">
        <v>281</v>
      </c>
      <c r="D1787" s="21" t="s">
        <v>2270</v>
      </c>
      <c r="E1787" s="21" t="s">
        <v>31</v>
      </c>
      <c r="F1787" s="21" t="s">
        <v>4874</v>
      </c>
      <c r="G1787" s="21" t="s">
        <v>2340</v>
      </c>
      <c r="H1787" s="21" t="s">
        <v>2341</v>
      </c>
      <c r="I1787" s="21" t="s">
        <v>2015</v>
      </c>
      <c r="J1787" s="21" t="s">
        <v>2342</v>
      </c>
      <c r="K1787" s="21" t="s">
        <v>1832</v>
      </c>
      <c r="L1787" s="21" t="s">
        <v>4407</v>
      </c>
      <c r="M1787" s="21" t="s">
        <v>5312</v>
      </c>
      <c r="N1787" s="21" t="s">
        <v>4408</v>
      </c>
      <c r="O1787" s="21" t="s">
        <v>2345</v>
      </c>
      <c r="P1787" s="21" t="s">
        <v>4409</v>
      </c>
      <c r="Q1787" s="21">
        <v>156</v>
      </c>
      <c r="R1787" s="21">
        <v>40</v>
      </c>
      <c r="S1787" s="21">
        <v>154</v>
      </c>
      <c r="T1787" s="21">
        <v>350</v>
      </c>
      <c r="U1787" s="21">
        <v>0.44569999999999999</v>
      </c>
      <c r="V1787" s="21">
        <v>0.1143</v>
      </c>
      <c r="W1787" s="21">
        <v>0.56000000000000005</v>
      </c>
      <c r="X1787" s="21" t="s">
        <v>2015</v>
      </c>
      <c r="Y1787" s="21" t="s">
        <v>2015</v>
      </c>
      <c r="Z1787" s="21" t="s">
        <v>2015</v>
      </c>
      <c r="AA1787" s="21" t="s">
        <v>2015</v>
      </c>
      <c r="AB1787" s="21" t="s">
        <v>2015</v>
      </c>
      <c r="AC1787" s="21" t="s">
        <v>2015</v>
      </c>
      <c r="AD1787" s="21" t="s">
        <v>2015</v>
      </c>
      <c r="AE1787" s="21" t="s">
        <v>2342</v>
      </c>
      <c r="AF1787" s="21" t="s">
        <v>2342</v>
      </c>
      <c r="AG1787" s="21" t="s">
        <v>2342</v>
      </c>
      <c r="AH1787" s="21" t="s">
        <v>2015</v>
      </c>
      <c r="AI1787" s="21" t="s">
        <v>2015</v>
      </c>
      <c r="AJ1787" s="21" t="s">
        <v>2015</v>
      </c>
      <c r="AK1787" s="21" t="s">
        <v>2015</v>
      </c>
      <c r="AL1787" s="21" t="s">
        <v>4803</v>
      </c>
    </row>
    <row r="1788" spans="1:38" ht="15" customHeight="1">
      <c r="A1788" s="21">
        <v>159414</v>
      </c>
      <c r="B1788" s="21">
        <v>665024</v>
      </c>
      <c r="C1788" s="21" t="s">
        <v>79</v>
      </c>
      <c r="D1788" s="21" t="s">
        <v>2066</v>
      </c>
      <c r="E1788" s="21" t="s">
        <v>20</v>
      </c>
      <c r="F1788" s="21" t="s">
        <v>4865</v>
      </c>
      <c r="G1788" s="21" t="s">
        <v>2340</v>
      </c>
      <c r="H1788" s="21" t="s">
        <v>2341</v>
      </c>
      <c r="I1788" s="21" t="s">
        <v>2015</v>
      </c>
      <c r="J1788" s="21" t="s">
        <v>2342</v>
      </c>
      <c r="K1788" s="21" t="s">
        <v>616</v>
      </c>
      <c r="L1788" s="21" t="s">
        <v>2721</v>
      </c>
      <c r="M1788" s="21"/>
      <c r="N1788" s="21" t="s">
        <v>2719</v>
      </c>
      <c r="O1788" s="21" t="s">
        <v>2345</v>
      </c>
      <c r="P1788" s="21" t="s">
        <v>2720</v>
      </c>
      <c r="Q1788" s="21">
        <v>299</v>
      </c>
      <c r="R1788" s="21">
        <v>0</v>
      </c>
      <c r="S1788" s="21">
        <v>79</v>
      </c>
      <c r="T1788" s="21">
        <v>378</v>
      </c>
      <c r="U1788" s="21">
        <v>0.79100000000000004</v>
      </c>
      <c r="V1788" s="21">
        <v>0</v>
      </c>
      <c r="W1788" s="21">
        <v>0.79100000000000004</v>
      </c>
      <c r="X1788" s="21" t="s">
        <v>2015</v>
      </c>
      <c r="Y1788" s="21" t="s">
        <v>2342</v>
      </c>
      <c r="Z1788" s="21" t="s">
        <v>2342</v>
      </c>
      <c r="AA1788" s="21" t="s">
        <v>2342</v>
      </c>
      <c r="AB1788" s="21" t="s">
        <v>2015</v>
      </c>
      <c r="AC1788" s="21" t="s">
        <v>2015</v>
      </c>
      <c r="AD1788" s="21" t="s">
        <v>2015</v>
      </c>
      <c r="AE1788" s="21" t="s">
        <v>2015</v>
      </c>
      <c r="AF1788" s="21" t="s">
        <v>2015</v>
      </c>
      <c r="AG1788" s="21" t="s">
        <v>2015</v>
      </c>
      <c r="AH1788" s="21" t="s">
        <v>2015</v>
      </c>
      <c r="AI1788" s="21" t="s">
        <v>2015</v>
      </c>
      <c r="AJ1788" s="21" t="s">
        <v>2015</v>
      </c>
      <c r="AK1788" s="21" t="s">
        <v>2015</v>
      </c>
      <c r="AL1788" s="21" t="s">
        <v>4802</v>
      </c>
    </row>
    <row r="1789" spans="1:38" ht="15" customHeight="1">
      <c r="A1789" s="21">
        <v>159923</v>
      </c>
      <c r="B1789" s="21">
        <v>665044</v>
      </c>
      <c r="C1789" s="21" t="s">
        <v>203</v>
      </c>
      <c r="D1789" s="21" t="s">
        <v>2191</v>
      </c>
      <c r="E1789" s="21" t="s">
        <v>31</v>
      </c>
      <c r="F1789" s="21" t="s">
        <v>4874</v>
      </c>
      <c r="G1789" s="21" t="s">
        <v>2340</v>
      </c>
      <c r="H1789" s="21" t="s">
        <v>2341</v>
      </c>
      <c r="I1789" s="21" t="s">
        <v>2015</v>
      </c>
      <c r="J1789" s="21" t="s">
        <v>2342</v>
      </c>
      <c r="K1789" s="21" t="s">
        <v>4735</v>
      </c>
      <c r="L1789" s="21" t="s">
        <v>3728</v>
      </c>
      <c r="M1789" s="21"/>
      <c r="N1789" s="21" t="s">
        <v>2814</v>
      </c>
      <c r="O1789" s="21" t="s">
        <v>2345</v>
      </c>
      <c r="P1789" s="21" t="s">
        <v>2815</v>
      </c>
      <c r="Q1789" s="21">
        <v>93</v>
      </c>
      <c r="R1789" s="21">
        <v>25</v>
      </c>
      <c r="S1789" s="21">
        <v>422</v>
      </c>
      <c r="T1789" s="21">
        <v>540</v>
      </c>
      <c r="U1789" s="21">
        <v>0.17219999999999999</v>
      </c>
      <c r="V1789" s="21">
        <v>4.6300000000000001E-2</v>
      </c>
      <c r="W1789" s="21">
        <v>0.2185</v>
      </c>
      <c r="X1789" s="21" t="s">
        <v>2015</v>
      </c>
      <c r="Y1789" s="21" t="s">
        <v>2342</v>
      </c>
      <c r="Z1789" s="21" t="s">
        <v>2342</v>
      </c>
      <c r="AA1789" s="21" t="s">
        <v>2342</v>
      </c>
      <c r="AB1789" s="21" t="s">
        <v>2342</v>
      </c>
      <c r="AC1789" s="21" t="s">
        <v>2342</v>
      </c>
      <c r="AD1789" s="21" t="s">
        <v>2342</v>
      </c>
      <c r="AE1789" s="21" t="s">
        <v>2342</v>
      </c>
      <c r="AF1789" s="21" t="s">
        <v>2342</v>
      </c>
      <c r="AG1789" s="21" t="s">
        <v>2342</v>
      </c>
      <c r="AH1789" s="21" t="s">
        <v>2342</v>
      </c>
      <c r="AI1789" s="21" t="s">
        <v>2342</v>
      </c>
      <c r="AJ1789" s="21" t="s">
        <v>2342</v>
      </c>
      <c r="AK1789" s="21" t="s">
        <v>2342</v>
      </c>
      <c r="AL1789" s="21" t="s">
        <v>4803</v>
      </c>
    </row>
    <row r="1790" spans="1:38" ht="15" customHeight="1">
      <c r="A1790" s="21">
        <v>160060</v>
      </c>
      <c r="B1790" s="21">
        <v>665066</v>
      </c>
      <c r="C1790" s="21" t="s">
        <v>66</v>
      </c>
      <c r="D1790" s="21" t="s">
        <v>2053</v>
      </c>
      <c r="E1790" s="21" t="s">
        <v>1</v>
      </c>
      <c r="F1790" s="21" t="s">
        <v>4864</v>
      </c>
      <c r="G1790" s="21" t="s">
        <v>2340</v>
      </c>
      <c r="H1790" s="21" t="s">
        <v>2341</v>
      </c>
      <c r="I1790" s="21" t="s">
        <v>2015</v>
      </c>
      <c r="J1790" s="21" t="s">
        <v>2342</v>
      </c>
      <c r="K1790" s="21" t="s">
        <v>4685</v>
      </c>
      <c r="L1790" s="21" t="s">
        <v>2630</v>
      </c>
      <c r="M1790" s="21"/>
      <c r="N1790" s="21" t="s">
        <v>2627</v>
      </c>
      <c r="O1790" s="21" t="s">
        <v>2345</v>
      </c>
      <c r="P1790" s="21" t="s">
        <v>2628</v>
      </c>
      <c r="Q1790" s="21">
        <v>54</v>
      </c>
      <c r="R1790" s="21">
        <v>0</v>
      </c>
      <c r="S1790" s="21">
        <v>0</v>
      </c>
      <c r="T1790" s="21">
        <v>54</v>
      </c>
      <c r="U1790" s="21">
        <v>1</v>
      </c>
      <c r="V1790" s="21">
        <v>0</v>
      </c>
      <c r="W1790" s="21">
        <v>1</v>
      </c>
      <c r="X1790" s="21" t="s">
        <v>2015</v>
      </c>
      <c r="Y1790" s="21" t="s">
        <v>2015</v>
      </c>
      <c r="Z1790" s="21" t="s">
        <v>2015</v>
      </c>
      <c r="AA1790" s="21" t="s">
        <v>2015</v>
      </c>
      <c r="AB1790" s="21" t="s">
        <v>2015</v>
      </c>
      <c r="AC1790" s="21" t="s">
        <v>2015</v>
      </c>
      <c r="AD1790" s="21" t="s">
        <v>2015</v>
      </c>
      <c r="AE1790" s="21" t="s">
        <v>2015</v>
      </c>
      <c r="AF1790" s="21" t="s">
        <v>2015</v>
      </c>
      <c r="AG1790" s="21" t="s">
        <v>2015</v>
      </c>
      <c r="AH1790" s="21" t="s">
        <v>2342</v>
      </c>
      <c r="AI1790" s="21" t="s">
        <v>2342</v>
      </c>
      <c r="AJ1790" s="21" t="s">
        <v>2342</v>
      </c>
      <c r="AK1790" s="21" t="s">
        <v>2342</v>
      </c>
      <c r="AL1790" s="21" t="s">
        <v>4802</v>
      </c>
    </row>
    <row r="1791" spans="1:38" ht="15" customHeight="1">
      <c r="A1791" s="21">
        <v>159419</v>
      </c>
      <c r="B1791" s="21">
        <v>665075</v>
      </c>
      <c r="C1791" s="21" t="s">
        <v>244</v>
      </c>
      <c r="D1791" s="21" t="s">
        <v>2232</v>
      </c>
      <c r="E1791" s="21" t="s">
        <v>31</v>
      </c>
      <c r="F1791" s="21" t="s">
        <v>4864</v>
      </c>
      <c r="G1791" s="21" t="s">
        <v>2340</v>
      </c>
      <c r="H1791" s="21" t="s">
        <v>2341</v>
      </c>
      <c r="I1791" s="21" t="s">
        <v>2015</v>
      </c>
      <c r="J1791" s="21" t="s">
        <v>2342</v>
      </c>
      <c r="K1791" s="21" t="s">
        <v>1505</v>
      </c>
      <c r="L1791" s="21" t="s">
        <v>3972</v>
      </c>
      <c r="M1791" s="21"/>
      <c r="N1791" s="21" t="s">
        <v>3970</v>
      </c>
      <c r="O1791" s="21" t="s">
        <v>2345</v>
      </c>
      <c r="P1791" s="21" t="s">
        <v>3971</v>
      </c>
      <c r="Q1791" s="21">
        <v>37</v>
      </c>
      <c r="R1791" s="21">
        <v>0</v>
      </c>
      <c r="S1791" s="21">
        <v>3</v>
      </c>
      <c r="T1791" s="21">
        <v>40</v>
      </c>
      <c r="U1791" s="21">
        <v>0.92500000000000004</v>
      </c>
      <c r="V1791" s="21">
        <v>0</v>
      </c>
      <c r="W1791" s="21">
        <v>0.92500000000000004</v>
      </c>
      <c r="X1791" s="21" t="s">
        <v>2015</v>
      </c>
      <c r="Y1791" s="21" t="s">
        <v>2015</v>
      </c>
      <c r="Z1791" s="21" t="s">
        <v>2015</v>
      </c>
      <c r="AA1791" s="21" t="s">
        <v>2015</v>
      </c>
      <c r="AB1791" s="21" t="s">
        <v>2015</v>
      </c>
      <c r="AC1791" s="21" t="s">
        <v>2015</v>
      </c>
      <c r="AD1791" s="21" t="s">
        <v>2015</v>
      </c>
      <c r="AE1791" s="21" t="s">
        <v>2015</v>
      </c>
      <c r="AF1791" s="21" t="s">
        <v>2015</v>
      </c>
      <c r="AG1791" s="21" t="s">
        <v>2015</v>
      </c>
      <c r="AH1791" s="21" t="s">
        <v>2342</v>
      </c>
      <c r="AI1791" s="21" t="s">
        <v>2342</v>
      </c>
      <c r="AJ1791" s="21" t="s">
        <v>2342</v>
      </c>
      <c r="AK1791" s="21" t="s">
        <v>2342</v>
      </c>
      <c r="AL1791" s="21" t="s">
        <v>4802</v>
      </c>
    </row>
    <row r="1792" spans="1:38" ht="15" customHeight="1">
      <c r="A1792" s="21">
        <v>159951</v>
      </c>
      <c r="B1792" s="21">
        <v>665085</v>
      </c>
      <c r="C1792" s="21" t="s">
        <v>176</v>
      </c>
      <c r="D1792" s="21" t="s">
        <v>2164</v>
      </c>
      <c r="E1792" s="21" t="s">
        <v>24</v>
      </c>
      <c r="F1792" s="21" t="s">
        <v>4873</v>
      </c>
      <c r="G1792" s="21" t="s">
        <v>2340</v>
      </c>
      <c r="H1792" s="21" t="s">
        <v>2341</v>
      </c>
      <c r="I1792" s="21" t="s">
        <v>2015</v>
      </c>
      <c r="J1792" s="21" t="s">
        <v>2342</v>
      </c>
      <c r="K1792" s="21" t="s">
        <v>1166</v>
      </c>
      <c r="L1792" s="21" t="s">
        <v>3527</v>
      </c>
      <c r="M1792" s="21"/>
      <c r="N1792" s="21" t="s">
        <v>3516</v>
      </c>
      <c r="O1792" s="21" t="s">
        <v>2345</v>
      </c>
      <c r="P1792" s="21" t="s">
        <v>3517</v>
      </c>
      <c r="Q1792" s="21">
        <v>380</v>
      </c>
      <c r="R1792" s="21">
        <v>0</v>
      </c>
      <c r="S1792" s="21">
        <v>57</v>
      </c>
      <c r="T1792" s="21">
        <v>437</v>
      </c>
      <c r="U1792" s="21">
        <v>0.86960000000000004</v>
      </c>
      <c r="V1792" s="21">
        <v>0</v>
      </c>
      <c r="W1792" s="21">
        <v>0.86960000000000004</v>
      </c>
      <c r="X1792" s="21" t="s">
        <v>2015</v>
      </c>
      <c r="Y1792" s="21" t="s">
        <v>2342</v>
      </c>
      <c r="Z1792" s="21" t="s">
        <v>2342</v>
      </c>
      <c r="AA1792" s="21" t="s">
        <v>2342</v>
      </c>
      <c r="AB1792" s="21" t="s">
        <v>2342</v>
      </c>
      <c r="AC1792" s="21" t="s">
        <v>2342</v>
      </c>
      <c r="AD1792" s="21" t="s">
        <v>2342</v>
      </c>
      <c r="AE1792" s="21" t="s">
        <v>2015</v>
      </c>
      <c r="AF1792" s="21" t="s">
        <v>2015</v>
      </c>
      <c r="AG1792" s="21" t="s">
        <v>2015</v>
      </c>
      <c r="AH1792" s="21" t="s">
        <v>2015</v>
      </c>
      <c r="AI1792" s="21" t="s">
        <v>2015</v>
      </c>
      <c r="AJ1792" s="21" t="s">
        <v>2015</v>
      </c>
      <c r="AK1792" s="21" t="s">
        <v>2015</v>
      </c>
      <c r="AL1792" s="21" t="s">
        <v>4802</v>
      </c>
    </row>
    <row r="1793" spans="1:38" ht="15" customHeight="1">
      <c r="A1793" s="21">
        <v>159934</v>
      </c>
      <c r="B1793" s="21">
        <v>665089</v>
      </c>
      <c r="C1793" s="21" t="s">
        <v>243</v>
      </c>
      <c r="D1793" s="21" t="s">
        <v>2231</v>
      </c>
      <c r="E1793" s="21" t="s">
        <v>6</v>
      </c>
      <c r="F1793" s="21" t="s">
        <v>4875</v>
      </c>
      <c r="G1793" s="21" t="s">
        <v>2340</v>
      </c>
      <c r="H1793" s="21" t="s">
        <v>2341</v>
      </c>
      <c r="I1793" s="21" t="s">
        <v>2015</v>
      </c>
      <c r="J1793" s="21" t="s">
        <v>2342</v>
      </c>
      <c r="K1793" s="21" t="s">
        <v>1501</v>
      </c>
      <c r="L1793" s="21" t="s">
        <v>3967</v>
      </c>
      <c r="M1793" s="21"/>
      <c r="N1793" s="21" t="s">
        <v>3960</v>
      </c>
      <c r="O1793" s="21" t="s">
        <v>2345</v>
      </c>
      <c r="P1793" s="21" t="s">
        <v>3961</v>
      </c>
      <c r="Q1793" s="21">
        <v>17</v>
      </c>
      <c r="R1793" s="21">
        <v>8</v>
      </c>
      <c r="S1793" s="21">
        <v>164</v>
      </c>
      <c r="T1793" s="21">
        <v>189</v>
      </c>
      <c r="U1793" s="21">
        <v>8.9899999999999994E-2</v>
      </c>
      <c r="V1793" s="21">
        <v>4.2299999999999997E-2</v>
      </c>
      <c r="W1793" s="21">
        <v>0.1323</v>
      </c>
      <c r="X1793" s="21" t="s">
        <v>2015</v>
      </c>
      <c r="Y1793" s="21" t="s">
        <v>2342</v>
      </c>
      <c r="Z1793" s="21" t="s">
        <v>2342</v>
      </c>
      <c r="AA1793" s="21" t="s">
        <v>2342</v>
      </c>
      <c r="AB1793" s="21" t="s">
        <v>2342</v>
      </c>
      <c r="AC1793" s="21" t="s">
        <v>2342</v>
      </c>
      <c r="AD1793" s="21" t="s">
        <v>2342</v>
      </c>
      <c r="AE1793" s="21" t="s">
        <v>2342</v>
      </c>
      <c r="AF1793" s="21" t="s">
        <v>2342</v>
      </c>
      <c r="AG1793" s="21" t="s">
        <v>2342</v>
      </c>
      <c r="AH1793" s="21" t="s">
        <v>2342</v>
      </c>
      <c r="AI1793" s="21" t="s">
        <v>2342</v>
      </c>
      <c r="AJ1793" s="21" t="s">
        <v>2342</v>
      </c>
      <c r="AK1793" s="21" t="s">
        <v>2342</v>
      </c>
      <c r="AL1793" s="21" t="s">
        <v>4803</v>
      </c>
    </row>
    <row r="1794" spans="1:38" ht="15" customHeight="1">
      <c r="A1794" s="21">
        <v>159326</v>
      </c>
      <c r="B1794" s="21">
        <v>665103</v>
      </c>
      <c r="C1794" s="21" t="s">
        <v>173</v>
      </c>
      <c r="D1794" s="21" t="s">
        <v>2161</v>
      </c>
      <c r="E1794" s="21" t="s">
        <v>4</v>
      </c>
      <c r="F1794" s="21" t="s">
        <v>4875</v>
      </c>
      <c r="G1794" s="21" t="s">
        <v>2340</v>
      </c>
      <c r="H1794" s="21" t="s">
        <v>2341</v>
      </c>
      <c r="I1794" s="21" t="s">
        <v>2015</v>
      </c>
      <c r="J1794" s="21" t="s">
        <v>2342</v>
      </c>
      <c r="K1794" s="21" t="s">
        <v>1148</v>
      </c>
      <c r="L1794" s="21" t="s">
        <v>3505</v>
      </c>
      <c r="M1794" s="21"/>
      <c r="N1794" s="21" t="s">
        <v>3499</v>
      </c>
      <c r="O1794" s="21" t="s">
        <v>2345</v>
      </c>
      <c r="P1794" s="21" t="s">
        <v>3500</v>
      </c>
      <c r="Q1794" s="21">
        <v>45</v>
      </c>
      <c r="R1794" s="21">
        <v>0</v>
      </c>
      <c r="S1794" s="21">
        <v>19</v>
      </c>
      <c r="T1794" s="21">
        <v>64</v>
      </c>
      <c r="U1794" s="21">
        <v>0.70309999999999995</v>
      </c>
      <c r="V1794" s="21">
        <v>0</v>
      </c>
      <c r="W1794" s="21">
        <v>0.70309999999999995</v>
      </c>
      <c r="X1794" s="21" t="s">
        <v>2015</v>
      </c>
      <c r="Y1794" s="21" t="s">
        <v>2015</v>
      </c>
      <c r="Z1794" s="21" t="s">
        <v>2015</v>
      </c>
      <c r="AA1794" s="21" t="s">
        <v>2015</v>
      </c>
      <c r="AB1794" s="21" t="s">
        <v>2015</v>
      </c>
      <c r="AC1794" s="21" t="s">
        <v>2015</v>
      </c>
      <c r="AD1794" s="21" t="s">
        <v>2015</v>
      </c>
      <c r="AE1794" s="21" t="s">
        <v>2015</v>
      </c>
      <c r="AF1794" s="21" t="s">
        <v>2015</v>
      </c>
      <c r="AG1794" s="21" t="s">
        <v>2015</v>
      </c>
      <c r="AH1794" s="21" t="s">
        <v>2342</v>
      </c>
      <c r="AI1794" s="21" t="s">
        <v>2342</v>
      </c>
      <c r="AJ1794" s="21" t="s">
        <v>2342</v>
      </c>
      <c r="AK1794" s="21" t="s">
        <v>2342</v>
      </c>
      <c r="AL1794" s="21" t="s">
        <v>4802</v>
      </c>
    </row>
    <row r="1795" spans="1:38" ht="15" customHeight="1">
      <c r="A1795" s="21">
        <v>159297</v>
      </c>
      <c r="B1795" s="21">
        <v>665109</v>
      </c>
      <c r="C1795" s="21" t="s">
        <v>42</v>
      </c>
      <c r="D1795" s="21" t="s">
        <v>2029</v>
      </c>
      <c r="E1795" s="21" t="s">
        <v>4</v>
      </c>
      <c r="F1795" s="21" t="s">
        <v>4866</v>
      </c>
      <c r="G1795" s="21" t="s">
        <v>2340</v>
      </c>
      <c r="H1795" s="21" t="s">
        <v>2341</v>
      </c>
      <c r="I1795" s="21" t="s">
        <v>2015</v>
      </c>
      <c r="J1795" s="21" t="s">
        <v>2342</v>
      </c>
      <c r="K1795" s="21" t="s">
        <v>344</v>
      </c>
      <c r="L1795" s="21" t="s">
        <v>2374</v>
      </c>
      <c r="M1795" s="21"/>
      <c r="N1795" s="21" t="s">
        <v>2370</v>
      </c>
      <c r="O1795" s="21" t="s">
        <v>2345</v>
      </c>
      <c r="P1795" s="21" t="s">
        <v>2371</v>
      </c>
      <c r="Q1795" s="21">
        <v>35</v>
      </c>
      <c r="R1795" s="21">
        <v>0</v>
      </c>
      <c r="S1795" s="21">
        <v>5</v>
      </c>
      <c r="T1795" s="21">
        <v>40</v>
      </c>
      <c r="U1795" s="21">
        <v>0.875</v>
      </c>
      <c r="V1795" s="21">
        <v>0</v>
      </c>
      <c r="W1795" s="21">
        <v>0.875</v>
      </c>
      <c r="X1795" s="21" t="s">
        <v>2015</v>
      </c>
      <c r="Y1795" s="21" t="s">
        <v>2015</v>
      </c>
      <c r="Z1795" s="21" t="s">
        <v>2015</v>
      </c>
      <c r="AA1795" s="21" t="s">
        <v>2342</v>
      </c>
      <c r="AB1795" s="21" t="s">
        <v>2342</v>
      </c>
      <c r="AC1795" s="21" t="s">
        <v>2342</v>
      </c>
      <c r="AD1795" s="21" t="s">
        <v>2342</v>
      </c>
      <c r="AE1795" s="21" t="s">
        <v>2342</v>
      </c>
      <c r="AF1795" s="21" t="s">
        <v>2342</v>
      </c>
      <c r="AG1795" s="21" t="s">
        <v>2342</v>
      </c>
      <c r="AH1795" s="21" t="s">
        <v>2342</v>
      </c>
      <c r="AI1795" s="21" t="s">
        <v>2342</v>
      </c>
      <c r="AJ1795" s="21" t="s">
        <v>2342</v>
      </c>
      <c r="AK1795" s="21" t="s">
        <v>2342</v>
      </c>
      <c r="AL1795" s="21" t="s">
        <v>4802</v>
      </c>
    </row>
    <row r="1796" spans="1:38" ht="15" customHeight="1">
      <c r="A1796" s="21">
        <v>159880</v>
      </c>
      <c r="B1796" s="21">
        <v>665118</v>
      </c>
      <c r="C1796" s="21" t="s">
        <v>249</v>
      </c>
      <c r="D1796" s="21" t="s">
        <v>2237</v>
      </c>
      <c r="E1796" s="21" t="s">
        <v>6</v>
      </c>
      <c r="F1796" s="21" t="s">
        <v>4883</v>
      </c>
      <c r="G1796" s="21" t="s">
        <v>2340</v>
      </c>
      <c r="H1796" s="21" t="s">
        <v>2341</v>
      </c>
      <c r="I1796" s="21" t="s">
        <v>2015</v>
      </c>
      <c r="J1796" s="21" t="s">
        <v>2342</v>
      </c>
      <c r="K1796" s="21" t="s">
        <v>5248</v>
      </c>
      <c r="L1796" s="21" t="s">
        <v>5537</v>
      </c>
      <c r="M1796" s="21"/>
      <c r="N1796" s="21" t="s">
        <v>2381</v>
      </c>
      <c r="O1796" s="21" t="s">
        <v>2345</v>
      </c>
      <c r="P1796" s="21" t="s">
        <v>2382</v>
      </c>
      <c r="Q1796" s="21">
        <v>107</v>
      </c>
      <c r="R1796" s="21">
        <v>3</v>
      </c>
      <c r="S1796" s="21">
        <v>239</v>
      </c>
      <c r="T1796" s="21">
        <v>349</v>
      </c>
      <c r="U1796" s="21">
        <v>0.30659999999999998</v>
      </c>
      <c r="V1796" s="21">
        <v>8.6E-3</v>
      </c>
      <c r="W1796" s="21">
        <v>0.31519999999999998</v>
      </c>
      <c r="X1796" s="21" t="s">
        <v>2015</v>
      </c>
      <c r="Y1796" s="21" t="s">
        <v>2342</v>
      </c>
      <c r="Z1796" s="21" t="s">
        <v>2342</v>
      </c>
      <c r="AA1796" s="21" t="s">
        <v>2342</v>
      </c>
      <c r="AB1796" s="21" t="s">
        <v>2342</v>
      </c>
      <c r="AC1796" s="21" t="s">
        <v>2342</v>
      </c>
      <c r="AD1796" s="21" t="s">
        <v>2342</v>
      </c>
      <c r="AE1796" s="21" t="s">
        <v>2342</v>
      </c>
      <c r="AF1796" s="21" t="s">
        <v>2342</v>
      </c>
      <c r="AG1796" s="21" t="s">
        <v>2342</v>
      </c>
      <c r="AH1796" s="21" t="s">
        <v>2015</v>
      </c>
      <c r="AI1796" s="21" t="s">
        <v>2015</v>
      </c>
      <c r="AJ1796" s="21" t="s">
        <v>2015</v>
      </c>
      <c r="AK1796" s="21" t="s">
        <v>2015</v>
      </c>
      <c r="AL1796" s="21" t="s">
        <v>4803</v>
      </c>
    </row>
    <row r="1797" spans="1:38" ht="15" customHeight="1">
      <c r="A1797" s="21">
        <v>159931</v>
      </c>
      <c r="B1797" s="21">
        <v>665137</v>
      </c>
      <c r="C1797" s="21" t="s">
        <v>237</v>
      </c>
      <c r="D1797" s="21" t="s">
        <v>2225</v>
      </c>
      <c r="E1797" s="21" t="s">
        <v>6</v>
      </c>
      <c r="F1797" s="21" t="s">
        <v>4871</v>
      </c>
      <c r="G1797" s="21" t="s">
        <v>2340</v>
      </c>
      <c r="H1797" s="21" t="s">
        <v>2341</v>
      </c>
      <c r="I1797" s="21" t="s">
        <v>2015</v>
      </c>
      <c r="J1797" s="21" t="s">
        <v>2342</v>
      </c>
      <c r="K1797" s="21" t="s">
        <v>1453</v>
      </c>
      <c r="L1797" s="21" t="s">
        <v>3914</v>
      </c>
      <c r="M1797" s="21"/>
      <c r="N1797" s="21" t="s">
        <v>3075</v>
      </c>
      <c r="O1797" s="21" t="s">
        <v>2345</v>
      </c>
      <c r="P1797" s="21" t="s">
        <v>3200</v>
      </c>
      <c r="Q1797" s="21">
        <v>235</v>
      </c>
      <c r="R1797" s="21">
        <v>0</v>
      </c>
      <c r="S1797" s="21">
        <v>123</v>
      </c>
      <c r="T1797" s="21">
        <v>358</v>
      </c>
      <c r="U1797" s="21">
        <v>0.65639999999999998</v>
      </c>
      <c r="V1797" s="21">
        <v>0</v>
      </c>
      <c r="W1797" s="21">
        <v>0.65639999999999998</v>
      </c>
      <c r="X1797" s="21" t="s">
        <v>2015</v>
      </c>
      <c r="Y1797" s="21" t="s">
        <v>2342</v>
      </c>
      <c r="Z1797" s="21" t="s">
        <v>2342</v>
      </c>
      <c r="AA1797" s="21" t="s">
        <v>2342</v>
      </c>
      <c r="AB1797" s="21" t="s">
        <v>2342</v>
      </c>
      <c r="AC1797" s="21" t="s">
        <v>2342</v>
      </c>
      <c r="AD1797" s="21" t="s">
        <v>2342</v>
      </c>
      <c r="AE1797" s="21" t="s">
        <v>2015</v>
      </c>
      <c r="AF1797" s="21" t="s">
        <v>2015</v>
      </c>
      <c r="AG1797" s="21" t="s">
        <v>2015</v>
      </c>
      <c r="AH1797" s="21" t="s">
        <v>2015</v>
      </c>
      <c r="AI1797" s="21" t="s">
        <v>2015</v>
      </c>
      <c r="AJ1797" s="21" t="s">
        <v>2015</v>
      </c>
      <c r="AK1797" s="21" t="s">
        <v>2015</v>
      </c>
      <c r="AL1797" s="21" t="s">
        <v>4802</v>
      </c>
    </row>
    <row r="1798" spans="1:38" ht="15" customHeight="1">
      <c r="A1798" s="21">
        <v>159930</v>
      </c>
      <c r="B1798" s="21">
        <v>665149</v>
      </c>
      <c r="C1798" s="21" t="s">
        <v>262</v>
      </c>
      <c r="D1798" s="21" t="s">
        <v>2250</v>
      </c>
      <c r="E1798" s="21" t="s">
        <v>9</v>
      </c>
      <c r="F1798" s="21" t="s">
        <v>4863</v>
      </c>
      <c r="G1798" s="21" t="s">
        <v>2340</v>
      </c>
      <c r="H1798" s="21" t="s">
        <v>2341</v>
      </c>
      <c r="I1798" s="21" t="s">
        <v>2015</v>
      </c>
      <c r="J1798" s="21" t="s">
        <v>2342</v>
      </c>
      <c r="K1798" s="21" t="s">
        <v>1685</v>
      </c>
      <c r="L1798" s="21" t="s">
        <v>5543</v>
      </c>
      <c r="M1798" s="21"/>
      <c r="N1798" s="21" t="s">
        <v>3319</v>
      </c>
      <c r="O1798" s="21" t="s">
        <v>2345</v>
      </c>
      <c r="P1798" s="21" t="s">
        <v>4181</v>
      </c>
      <c r="Q1798" s="21">
        <v>24</v>
      </c>
      <c r="R1798" s="21">
        <v>7</v>
      </c>
      <c r="S1798" s="21">
        <v>79</v>
      </c>
      <c r="T1798" s="21">
        <v>110</v>
      </c>
      <c r="U1798" s="21">
        <v>0.21820000000000001</v>
      </c>
      <c r="V1798" s="21">
        <v>6.3600000000000004E-2</v>
      </c>
      <c r="W1798" s="21">
        <v>0.28179999999999999</v>
      </c>
      <c r="X1798" s="21" t="s">
        <v>2342</v>
      </c>
      <c r="Y1798" s="21" t="s">
        <v>2342</v>
      </c>
      <c r="Z1798" s="21" t="s">
        <v>2342</v>
      </c>
      <c r="AA1798" s="21" t="s">
        <v>2342</v>
      </c>
      <c r="AB1798" s="21" t="s">
        <v>2342</v>
      </c>
      <c r="AC1798" s="21" t="s">
        <v>2015</v>
      </c>
      <c r="AD1798" s="21" t="s">
        <v>2015</v>
      </c>
      <c r="AE1798" s="21" t="s">
        <v>2015</v>
      </c>
      <c r="AF1798" s="21" t="s">
        <v>2015</v>
      </c>
      <c r="AG1798" s="21" t="s">
        <v>2015</v>
      </c>
      <c r="AH1798" s="21" t="s">
        <v>2015</v>
      </c>
      <c r="AI1798" s="21" t="s">
        <v>2015</v>
      </c>
      <c r="AJ1798" s="21" t="s">
        <v>2015</v>
      </c>
      <c r="AK1798" s="21" t="s">
        <v>2015</v>
      </c>
      <c r="AL1798" s="21" t="s">
        <v>4803</v>
      </c>
    </row>
    <row r="1799" spans="1:38" ht="15" customHeight="1">
      <c r="A1799" s="21">
        <v>159962</v>
      </c>
      <c r="B1799" s="21">
        <v>665152</v>
      </c>
      <c r="C1799" s="21" t="s">
        <v>46</v>
      </c>
      <c r="D1799" s="21" t="s">
        <v>2033</v>
      </c>
      <c r="E1799" s="21" t="s">
        <v>10</v>
      </c>
      <c r="F1799" s="21" t="s">
        <v>4864</v>
      </c>
      <c r="G1799" s="21" t="s">
        <v>2340</v>
      </c>
      <c r="H1799" s="21" t="s">
        <v>2341</v>
      </c>
      <c r="I1799" s="21" t="s">
        <v>2015</v>
      </c>
      <c r="J1799" s="21" t="s">
        <v>2342</v>
      </c>
      <c r="K1799" s="21" t="s">
        <v>388</v>
      </c>
      <c r="L1799" s="21" t="s">
        <v>5383</v>
      </c>
      <c r="M1799" s="21"/>
      <c r="N1799" s="21" t="s">
        <v>2415</v>
      </c>
      <c r="O1799" s="21" t="s">
        <v>2345</v>
      </c>
      <c r="P1799" s="21" t="s">
        <v>2416</v>
      </c>
      <c r="Q1799" s="21">
        <v>200</v>
      </c>
      <c r="R1799" s="21">
        <v>89</v>
      </c>
      <c r="S1799" s="21">
        <v>783</v>
      </c>
      <c r="T1799" s="21">
        <v>1072</v>
      </c>
      <c r="U1799" s="21">
        <v>0.18659999999999999</v>
      </c>
      <c r="V1799" s="21">
        <v>8.3000000000000004E-2</v>
      </c>
      <c r="W1799" s="21">
        <v>0.26960000000000001</v>
      </c>
      <c r="X1799" s="21" t="s">
        <v>2015</v>
      </c>
      <c r="Y1799" s="21" t="s">
        <v>2342</v>
      </c>
      <c r="Z1799" s="21" t="s">
        <v>2342</v>
      </c>
      <c r="AA1799" s="21" t="s">
        <v>2342</v>
      </c>
      <c r="AB1799" s="21" t="s">
        <v>2342</v>
      </c>
      <c r="AC1799" s="21" t="s">
        <v>2342</v>
      </c>
      <c r="AD1799" s="21" t="s">
        <v>2342</v>
      </c>
      <c r="AE1799" s="21" t="s">
        <v>2342</v>
      </c>
      <c r="AF1799" s="21" t="s">
        <v>2342</v>
      </c>
      <c r="AG1799" s="21" t="s">
        <v>2342</v>
      </c>
      <c r="AH1799" s="21" t="s">
        <v>2342</v>
      </c>
      <c r="AI1799" s="21" t="s">
        <v>2342</v>
      </c>
      <c r="AJ1799" s="21" t="s">
        <v>2342</v>
      </c>
      <c r="AK1799" s="21" t="s">
        <v>2342</v>
      </c>
      <c r="AL1799" s="21" t="s">
        <v>4803</v>
      </c>
    </row>
    <row r="1800" spans="1:38" ht="15" customHeight="1">
      <c r="A1800" s="21">
        <v>159953</v>
      </c>
      <c r="B1800" s="21">
        <v>665173</v>
      </c>
      <c r="C1800" s="21" t="s">
        <v>305</v>
      </c>
      <c r="D1800" s="21" t="s">
        <v>2294</v>
      </c>
      <c r="E1800" s="21" t="s">
        <v>17</v>
      </c>
      <c r="F1800" s="21" t="s">
        <v>4867</v>
      </c>
      <c r="G1800" s="21" t="s">
        <v>2340</v>
      </c>
      <c r="H1800" s="21" t="s">
        <v>2341</v>
      </c>
      <c r="I1800" s="21" t="s">
        <v>2015</v>
      </c>
      <c r="J1800" s="21" t="s">
        <v>2342</v>
      </c>
      <c r="K1800" s="21" t="s">
        <v>1945</v>
      </c>
      <c r="L1800" s="21" t="s">
        <v>4558</v>
      </c>
      <c r="M1800" s="21"/>
      <c r="N1800" s="21" t="s">
        <v>2640</v>
      </c>
      <c r="O1800" s="21" t="s">
        <v>2345</v>
      </c>
      <c r="P1800" s="21" t="s">
        <v>2641</v>
      </c>
      <c r="Q1800" s="21">
        <v>545</v>
      </c>
      <c r="R1800" s="21">
        <v>0</v>
      </c>
      <c r="S1800" s="21">
        <v>53</v>
      </c>
      <c r="T1800" s="21">
        <v>598</v>
      </c>
      <c r="U1800" s="21">
        <v>0.91139999999999999</v>
      </c>
      <c r="V1800" s="21">
        <v>0</v>
      </c>
      <c r="W1800" s="21">
        <v>0.91139999999999999</v>
      </c>
      <c r="X1800" s="21" t="s">
        <v>2015</v>
      </c>
      <c r="Y1800" s="21" t="s">
        <v>2015</v>
      </c>
      <c r="Z1800" s="21" t="s">
        <v>2015</v>
      </c>
      <c r="AA1800" s="21" t="s">
        <v>2015</v>
      </c>
      <c r="AB1800" s="21" t="s">
        <v>2015</v>
      </c>
      <c r="AC1800" s="21" t="s">
        <v>2015</v>
      </c>
      <c r="AD1800" s="21" t="s">
        <v>2015</v>
      </c>
      <c r="AE1800" s="21" t="s">
        <v>2342</v>
      </c>
      <c r="AF1800" s="21" t="s">
        <v>2342</v>
      </c>
      <c r="AG1800" s="21" t="s">
        <v>2342</v>
      </c>
      <c r="AH1800" s="21" t="s">
        <v>2015</v>
      </c>
      <c r="AI1800" s="21" t="s">
        <v>2015</v>
      </c>
      <c r="AJ1800" s="21" t="s">
        <v>2015</v>
      </c>
      <c r="AK1800" s="21" t="s">
        <v>2015</v>
      </c>
      <c r="AL1800" s="21" t="s">
        <v>4802</v>
      </c>
    </row>
    <row r="1801" spans="1:38" ht="15" customHeight="1">
      <c r="A1801" s="21">
        <v>159953</v>
      </c>
      <c r="B1801" s="21">
        <v>665174</v>
      </c>
      <c r="C1801" s="21" t="s">
        <v>305</v>
      </c>
      <c r="D1801" s="21" t="s">
        <v>2294</v>
      </c>
      <c r="E1801" s="21" t="s">
        <v>17</v>
      </c>
      <c r="F1801" s="21" t="s">
        <v>4867</v>
      </c>
      <c r="G1801" s="21" t="s">
        <v>2340</v>
      </c>
      <c r="H1801" s="21" t="s">
        <v>2341</v>
      </c>
      <c r="I1801" s="21" t="s">
        <v>2015</v>
      </c>
      <c r="J1801" s="21" t="s">
        <v>2342</v>
      </c>
      <c r="K1801" s="21" t="s">
        <v>1944</v>
      </c>
      <c r="L1801" s="21" t="s">
        <v>4557</v>
      </c>
      <c r="M1801" s="21" t="s">
        <v>5352</v>
      </c>
      <c r="N1801" s="21" t="s">
        <v>2640</v>
      </c>
      <c r="O1801" s="21" t="s">
        <v>2345</v>
      </c>
      <c r="P1801" s="21" t="s">
        <v>2641</v>
      </c>
      <c r="Q1801" s="21">
        <v>403</v>
      </c>
      <c r="R1801" s="21">
        <v>0</v>
      </c>
      <c r="S1801" s="21">
        <v>0</v>
      </c>
      <c r="T1801" s="21">
        <v>403</v>
      </c>
      <c r="U1801" s="21">
        <v>1</v>
      </c>
      <c r="V1801" s="21">
        <v>0</v>
      </c>
      <c r="W1801" s="21">
        <v>1</v>
      </c>
      <c r="X1801" s="21" t="s">
        <v>2015</v>
      </c>
      <c r="Y1801" s="21" t="s">
        <v>2015</v>
      </c>
      <c r="Z1801" s="21" t="s">
        <v>2015</v>
      </c>
      <c r="AA1801" s="21" t="s">
        <v>2015</v>
      </c>
      <c r="AB1801" s="21" t="s">
        <v>2015</v>
      </c>
      <c r="AC1801" s="21" t="s">
        <v>2015</v>
      </c>
      <c r="AD1801" s="21" t="s">
        <v>2015</v>
      </c>
      <c r="AE1801" s="21" t="s">
        <v>2342</v>
      </c>
      <c r="AF1801" s="21" t="s">
        <v>2342</v>
      </c>
      <c r="AG1801" s="21" t="s">
        <v>2342</v>
      </c>
      <c r="AH1801" s="21" t="s">
        <v>2015</v>
      </c>
      <c r="AI1801" s="21" t="s">
        <v>2015</v>
      </c>
      <c r="AJ1801" s="21" t="s">
        <v>2015</v>
      </c>
      <c r="AK1801" s="21" t="s">
        <v>2015</v>
      </c>
      <c r="AL1801" s="21" t="s">
        <v>4802</v>
      </c>
    </row>
    <row r="1802" spans="1:38" ht="15" customHeight="1">
      <c r="A1802" s="21">
        <v>159900</v>
      </c>
      <c r="B1802" s="21">
        <v>665180</v>
      </c>
      <c r="C1802" s="21" t="s">
        <v>266</v>
      </c>
      <c r="D1802" s="21" t="s">
        <v>2254</v>
      </c>
      <c r="E1802" s="21" t="s">
        <v>8</v>
      </c>
      <c r="F1802" s="21" t="s">
        <v>4865</v>
      </c>
      <c r="G1802" s="21" t="s">
        <v>2340</v>
      </c>
      <c r="H1802" s="21" t="s">
        <v>2341</v>
      </c>
      <c r="I1802" s="21" t="s">
        <v>2015</v>
      </c>
      <c r="J1802" s="21" t="s">
        <v>2342</v>
      </c>
      <c r="K1802" s="21" t="s">
        <v>1710</v>
      </c>
      <c r="L1802" s="21" t="s">
        <v>4209</v>
      </c>
      <c r="M1802" s="21"/>
      <c r="N1802" s="21" t="s">
        <v>8</v>
      </c>
      <c r="O1802" s="21" t="s">
        <v>2345</v>
      </c>
      <c r="P1802" s="21" t="s">
        <v>4210</v>
      </c>
      <c r="Q1802" s="21">
        <v>369</v>
      </c>
      <c r="R1802" s="21">
        <v>0</v>
      </c>
      <c r="S1802" s="21">
        <v>0</v>
      </c>
      <c r="T1802" s="21">
        <v>369</v>
      </c>
      <c r="U1802" s="21">
        <v>1</v>
      </c>
      <c r="V1802" s="21">
        <v>0</v>
      </c>
      <c r="W1802" s="21">
        <v>1</v>
      </c>
      <c r="X1802" s="21" t="s">
        <v>2342</v>
      </c>
      <c r="Y1802" s="21" t="s">
        <v>2342</v>
      </c>
      <c r="Z1802" s="21" t="s">
        <v>2342</v>
      </c>
      <c r="AA1802" s="21" t="s">
        <v>2342</v>
      </c>
      <c r="AB1802" s="21" t="s">
        <v>2342</v>
      </c>
      <c r="AC1802" s="21" t="s">
        <v>2342</v>
      </c>
      <c r="AD1802" s="21" t="s">
        <v>2342</v>
      </c>
      <c r="AE1802" s="21" t="s">
        <v>2015</v>
      </c>
      <c r="AF1802" s="21" t="s">
        <v>2015</v>
      </c>
      <c r="AG1802" s="21" t="s">
        <v>2015</v>
      </c>
      <c r="AH1802" s="21" t="s">
        <v>2015</v>
      </c>
      <c r="AI1802" s="21" t="s">
        <v>2015</v>
      </c>
      <c r="AJ1802" s="21" t="s">
        <v>2015</v>
      </c>
      <c r="AK1802" s="21" t="s">
        <v>2015</v>
      </c>
      <c r="AL1802" s="21" t="s">
        <v>4802</v>
      </c>
    </row>
    <row r="1803" spans="1:38" ht="15" customHeight="1">
      <c r="A1803" s="21">
        <v>159383</v>
      </c>
      <c r="B1803" s="21">
        <v>665190</v>
      </c>
      <c r="C1803" s="21" t="s">
        <v>92</v>
      </c>
      <c r="D1803" s="21" t="s">
        <v>2079</v>
      </c>
      <c r="E1803" s="21" t="s">
        <v>8</v>
      </c>
      <c r="F1803" s="21" t="s">
        <v>4865</v>
      </c>
      <c r="G1803" s="21" t="s">
        <v>2340</v>
      </c>
      <c r="H1803" s="21" t="s">
        <v>2341</v>
      </c>
      <c r="I1803" s="21" t="s">
        <v>2015</v>
      </c>
      <c r="J1803" s="21" t="s">
        <v>2342</v>
      </c>
      <c r="K1803" s="21" t="s">
        <v>641</v>
      </c>
      <c r="L1803" s="21" t="s">
        <v>2771</v>
      </c>
      <c r="M1803" s="21"/>
      <c r="N1803" s="21" t="s">
        <v>2769</v>
      </c>
      <c r="O1803" s="21" t="s">
        <v>2345</v>
      </c>
      <c r="P1803" s="21" t="s">
        <v>2770</v>
      </c>
      <c r="Q1803" s="21">
        <v>92</v>
      </c>
      <c r="R1803" s="21">
        <v>0</v>
      </c>
      <c r="S1803" s="21">
        <v>0</v>
      </c>
      <c r="T1803" s="21">
        <v>92</v>
      </c>
      <c r="U1803" s="21">
        <v>1</v>
      </c>
      <c r="V1803" s="21">
        <v>0</v>
      </c>
      <c r="W1803" s="21">
        <v>1</v>
      </c>
      <c r="X1803" s="21" t="s">
        <v>2342</v>
      </c>
      <c r="Y1803" s="21" t="s">
        <v>2015</v>
      </c>
      <c r="Z1803" s="21" t="s">
        <v>2015</v>
      </c>
      <c r="AA1803" s="21" t="s">
        <v>2015</v>
      </c>
      <c r="AB1803" s="21" t="s">
        <v>2015</v>
      </c>
      <c r="AC1803" s="21" t="s">
        <v>2015</v>
      </c>
      <c r="AD1803" s="21" t="s">
        <v>2015</v>
      </c>
      <c r="AE1803" s="21" t="s">
        <v>2015</v>
      </c>
      <c r="AF1803" s="21" t="s">
        <v>2015</v>
      </c>
      <c r="AG1803" s="21" t="s">
        <v>2015</v>
      </c>
      <c r="AH1803" s="21" t="s">
        <v>2015</v>
      </c>
      <c r="AI1803" s="21" t="s">
        <v>2015</v>
      </c>
      <c r="AJ1803" s="21" t="s">
        <v>2015</v>
      </c>
      <c r="AK1803" s="21" t="s">
        <v>2015</v>
      </c>
      <c r="AL1803" s="21" t="s">
        <v>4802</v>
      </c>
    </row>
    <row r="1804" spans="1:38" ht="15" customHeight="1">
      <c r="A1804" s="21">
        <v>159880</v>
      </c>
      <c r="B1804" s="21">
        <v>665196</v>
      </c>
      <c r="C1804" s="21" t="s">
        <v>249</v>
      </c>
      <c r="D1804" s="21" t="s">
        <v>2237</v>
      </c>
      <c r="E1804" s="21" t="s">
        <v>6</v>
      </c>
      <c r="F1804" s="21" t="s">
        <v>4883</v>
      </c>
      <c r="G1804" s="21" t="s">
        <v>2340</v>
      </c>
      <c r="H1804" s="21" t="s">
        <v>2341</v>
      </c>
      <c r="I1804" s="21" t="s">
        <v>2015</v>
      </c>
      <c r="J1804" s="21" t="s">
        <v>2342</v>
      </c>
      <c r="K1804" s="21" t="s">
        <v>1527</v>
      </c>
      <c r="L1804" s="21" t="s">
        <v>4001</v>
      </c>
      <c r="M1804" s="21"/>
      <c r="N1804" s="21" t="s">
        <v>2381</v>
      </c>
      <c r="O1804" s="21" t="s">
        <v>2345</v>
      </c>
      <c r="P1804" s="21" t="s">
        <v>2382</v>
      </c>
      <c r="Q1804" s="21">
        <v>14</v>
      </c>
      <c r="R1804" s="21">
        <v>0</v>
      </c>
      <c r="S1804" s="21">
        <v>1</v>
      </c>
      <c r="T1804" s="21">
        <v>15</v>
      </c>
      <c r="U1804" s="21">
        <v>0.93330000000000002</v>
      </c>
      <c r="V1804" s="21">
        <v>0</v>
      </c>
      <c r="W1804" s="21">
        <v>0.93330000000000002</v>
      </c>
      <c r="X1804" s="21" t="s">
        <v>2015</v>
      </c>
      <c r="Y1804" s="21" t="s">
        <v>2015</v>
      </c>
      <c r="Z1804" s="21" t="s">
        <v>2015</v>
      </c>
      <c r="AA1804" s="21" t="s">
        <v>2015</v>
      </c>
      <c r="AB1804" s="21" t="s">
        <v>2015</v>
      </c>
      <c r="AC1804" s="21" t="s">
        <v>2015</v>
      </c>
      <c r="AD1804" s="21" t="s">
        <v>2015</v>
      </c>
      <c r="AE1804" s="21" t="s">
        <v>2015</v>
      </c>
      <c r="AF1804" s="21" t="s">
        <v>2015</v>
      </c>
      <c r="AG1804" s="21" t="s">
        <v>2015</v>
      </c>
      <c r="AH1804" s="21" t="s">
        <v>2342</v>
      </c>
      <c r="AI1804" s="21" t="s">
        <v>2342</v>
      </c>
      <c r="AJ1804" s="21" t="s">
        <v>2342</v>
      </c>
      <c r="AK1804" s="21" t="s">
        <v>2342</v>
      </c>
      <c r="AL1804" s="21" t="s">
        <v>4802</v>
      </c>
    </row>
    <row r="1805" spans="1:38" ht="15" customHeight="1">
      <c r="A1805" s="21">
        <v>159365</v>
      </c>
      <c r="B1805" s="21">
        <v>665199</v>
      </c>
      <c r="C1805" s="21" t="s">
        <v>122</v>
      </c>
      <c r="D1805" s="21" t="s">
        <v>2109</v>
      </c>
      <c r="E1805" s="21" t="s">
        <v>4</v>
      </c>
      <c r="F1805" s="21" t="s">
        <v>4875</v>
      </c>
      <c r="G1805" s="21" t="s">
        <v>2340</v>
      </c>
      <c r="H1805" s="21" t="s">
        <v>2341</v>
      </c>
      <c r="I1805" s="21" t="s">
        <v>2015</v>
      </c>
      <c r="J1805" s="21" t="s">
        <v>2342</v>
      </c>
      <c r="K1805" s="21" t="s">
        <v>863</v>
      </c>
      <c r="L1805" s="21" t="s">
        <v>3107</v>
      </c>
      <c r="M1805" s="21"/>
      <c r="N1805" s="21" t="s">
        <v>3103</v>
      </c>
      <c r="O1805" s="21" t="s">
        <v>2345</v>
      </c>
      <c r="P1805" s="21" t="s">
        <v>3104</v>
      </c>
      <c r="Q1805" s="21">
        <v>167</v>
      </c>
      <c r="R1805" s="21">
        <v>63</v>
      </c>
      <c r="S1805" s="21">
        <v>315</v>
      </c>
      <c r="T1805" s="21">
        <v>545</v>
      </c>
      <c r="U1805" s="21">
        <v>0.30640000000000001</v>
      </c>
      <c r="V1805" s="21">
        <v>0.11559999999999999</v>
      </c>
      <c r="W1805" s="21">
        <v>0.42199999999999999</v>
      </c>
      <c r="X1805" s="21" t="s">
        <v>2015</v>
      </c>
      <c r="Y1805" s="21" t="s">
        <v>2015</v>
      </c>
      <c r="Z1805" s="21" t="s">
        <v>2015</v>
      </c>
      <c r="AA1805" s="21" t="s">
        <v>2015</v>
      </c>
      <c r="AB1805" s="21" t="s">
        <v>2015</v>
      </c>
      <c r="AC1805" s="21" t="s">
        <v>2015</v>
      </c>
      <c r="AD1805" s="21" t="s">
        <v>2015</v>
      </c>
      <c r="AE1805" s="21" t="s">
        <v>2342</v>
      </c>
      <c r="AF1805" s="21" t="s">
        <v>2342</v>
      </c>
      <c r="AG1805" s="21" t="s">
        <v>2342</v>
      </c>
      <c r="AH1805" s="21" t="s">
        <v>2015</v>
      </c>
      <c r="AI1805" s="21" t="s">
        <v>2015</v>
      </c>
      <c r="AJ1805" s="21" t="s">
        <v>2015</v>
      </c>
      <c r="AK1805" s="21" t="s">
        <v>2015</v>
      </c>
      <c r="AL1805" s="21" t="s">
        <v>4803</v>
      </c>
    </row>
    <row r="1806" spans="1:38" ht="15" customHeight="1">
      <c r="A1806" s="21">
        <v>159928</v>
      </c>
      <c r="B1806" s="21">
        <v>665201</v>
      </c>
      <c r="C1806" s="21" t="s">
        <v>127</v>
      </c>
      <c r="D1806" s="21" t="s">
        <v>2115</v>
      </c>
      <c r="E1806" s="21" t="s">
        <v>6</v>
      </c>
      <c r="F1806" s="21" t="s">
        <v>4883</v>
      </c>
      <c r="G1806" s="21" t="s">
        <v>2340</v>
      </c>
      <c r="H1806" s="21" t="s">
        <v>2341</v>
      </c>
      <c r="I1806" s="21" t="s">
        <v>2015</v>
      </c>
      <c r="J1806" s="21" t="s">
        <v>2342</v>
      </c>
      <c r="K1806" s="21" t="s">
        <v>885</v>
      </c>
      <c r="L1806" s="21" t="s">
        <v>3148</v>
      </c>
      <c r="M1806" s="21"/>
      <c r="N1806" s="21" t="s">
        <v>3149</v>
      </c>
      <c r="O1806" s="21" t="s">
        <v>2345</v>
      </c>
      <c r="P1806" s="21" t="s">
        <v>3029</v>
      </c>
      <c r="Q1806" s="21">
        <v>385</v>
      </c>
      <c r="R1806" s="21">
        <v>0</v>
      </c>
      <c r="S1806" s="21">
        <v>0</v>
      </c>
      <c r="T1806" s="21">
        <v>385</v>
      </c>
      <c r="U1806" s="21">
        <v>1</v>
      </c>
      <c r="V1806" s="21">
        <v>0</v>
      </c>
      <c r="W1806" s="21">
        <v>1</v>
      </c>
      <c r="X1806" s="21" t="s">
        <v>2015</v>
      </c>
      <c r="Y1806" s="21" t="s">
        <v>2342</v>
      </c>
      <c r="Z1806" s="21" t="s">
        <v>2342</v>
      </c>
      <c r="AA1806" s="21" t="s">
        <v>2342</v>
      </c>
      <c r="AB1806" s="21" t="s">
        <v>2342</v>
      </c>
      <c r="AC1806" s="21" t="s">
        <v>2342</v>
      </c>
      <c r="AD1806" s="21" t="s">
        <v>2342</v>
      </c>
      <c r="AE1806" s="21" t="s">
        <v>2015</v>
      </c>
      <c r="AF1806" s="21" t="s">
        <v>2015</v>
      </c>
      <c r="AG1806" s="21" t="s">
        <v>2015</v>
      </c>
      <c r="AH1806" s="21" t="s">
        <v>2015</v>
      </c>
      <c r="AI1806" s="21" t="s">
        <v>2015</v>
      </c>
      <c r="AJ1806" s="21" t="s">
        <v>2015</v>
      </c>
      <c r="AK1806" s="21" t="s">
        <v>2015</v>
      </c>
      <c r="AL1806" s="21" t="s">
        <v>4802</v>
      </c>
    </row>
    <row r="1807" spans="1:38" ht="15" customHeight="1">
      <c r="A1807" s="21">
        <v>159932</v>
      </c>
      <c r="B1807" s="21">
        <v>665202</v>
      </c>
      <c r="C1807" s="21" t="s">
        <v>47</v>
      </c>
      <c r="D1807" s="21" t="s">
        <v>2034</v>
      </c>
      <c r="E1807" s="21" t="s">
        <v>6</v>
      </c>
      <c r="F1807" s="21" t="s">
        <v>4871</v>
      </c>
      <c r="G1807" s="21" t="s">
        <v>2340</v>
      </c>
      <c r="H1807" s="21" t="s">
        <v>2341</v>
      </c>
      <c r="I1807" s="21" t="s">
        <v>2015</v>
      </c>
      <c r="J1807" s="21" t="s">
        <v>2342</v>
      </c>
      <c r="K1807" s="21" t="s">
        <v>408</v>
      </c>
      <c r="L1807" s="21" t="s">
        <v>2445</v>
      </c>
      <c r="M1807" s="21"/>
      <c r="N1807" s="21" t="s">
        <v>2434</v>
      </c>
      <c r="O1807" s="21" t="s">
        <v>2345</v>
      </c>
      <c r="P1807" s="21" t="s">
        <v>2441</v>
      </c>
      <c r="Q1807" s="21">
        <v>226</v>
      </c>
      <c r="R1807" s="21">
        <v>39</v>
      </c>
      <c r="S1807" s="21">
        <v>215</v>
      </c>
      <c r="T1807" s="21">
        <v>480</v>
      </c>
      <c r="U1807" s="21">
        <v>0.4708</v>
      </c>
      <c r="V1807" s="21">
        <v>8.1299999999999997E-2</v>
      </c>
      <c r="W1807" s="21">
        <v>0.55210000000000004</v>
      </c>
      <c r="X1807" s="21" t="s">
        <v>2342</v>
      </c>
      <c r="Y1807" s="21" t="s">
        <v>2342</v>
      </c>
      <c r="Z1807" s="21" t="s">
        <v>2342</v>
      </c>
      <c r="AA1807" s="21" t="s">
        <v>2342</v>
      </c>
      <c r="AB1807" s="21" t="s">
        <v>2342</v>
      </c>
      <c r="AC1807" s="21" t="s">
        <v>2342</v>
      </c>
      <c r="AD1807" s="21" t="s">
        <v>2342</v>
      </c>
      <c r="AE1807" s="21" t="s">
        <v>2015</v>
      </c>
      <c r="AF1807" s="21" t="s">
        <v>2015</v>
      </c>
      <c r="AG1807" s="21" t="s">
        <v>2015</v>
      </c>
      <c r="AH1807" s="21" t="s">
        <v>2015</v>
      </c>
      <c r="AI1807" s="21" t="s">
        <v>2015</v>
      </c>
      <c r="AJ1807" s="21" t="s">
        <v>2015</v>
      </c>
      <c r="AK1807" s="21" t="s">
        <v>2015</v>
      </c>
      <c r="AL1807" s="21" t="s">
        <v>4803</v>
      </c>
    </row>
    <row r="1808" spans="1:38" ht="15" customHeight="1">
      <c r="A1808" s="21">
        <v>159976</v>
      </c>
      <c r="B1808" s="21">
        <v>665206</v>
      </c>
      <c r="C1808" s="21" t="s">
        <v>114</v>
      </c>
      <c r="D1808" s="21" t="s">
        <v>2101</v>
      </c>
      <c r="E1808" s="21" t="s">
        <v>12</v>
      </c>
      <c r="F1808" s="21" t="s">
        <v>4874</v>
      </c>
      <c r="G1808" s="21" t="s">
        <v>2340</v>
      </c>
      <c r="H1808" s="21" t="s">
        <v>2341</v>
      </c>
      <c r="I1808" s="21" t="s">
        <v>2015</v>
      </c>
      <c r="J1808" s="21" t="s">
        <v>2342</v>
      </c>
      <c r="K1808" s="21" t="s">
        <v>840</v>
      </c>
      <c r="L1808" s="21" t="s">
        <v>3068</v>
      </c>
      <c r="M1808" s="21"/>
      <c r="N1808" s="21" t="s">
        <v>2501</v>
      </c>
      <c r="O1808" s="21" t="s">
        <v>2345</v>
      </c>
      <c r="P1808" s="21" t="s">
        <v>3058</v>
      </c>
      <c r="Q1808" s="21">
        <v>738</v>
      </c>
      <c r="R1808" s="21">
        <v>0</v>
      </c>
      <c r="S1808" s="21">
        <v>57</v>
      </c>
      <c r="T1808" s="21">
        <v>795</v>
      </c>
      <c r="U1808" s="21">
        <v>0.92830000000000001</v>
      </c>
      <c r="V1808" s="21">
        <v>0</v>
      </c>
      <c r="W1808" s="21">
        <v>0.92830000000000001</v>
      </c>
      <c r="X1808" s="21" t="s">
        <v>2015</v>
      </c>
      <c r="Y1808" s="21" t="s">
        <v>2015</v>
      </c>
      <c r="Z1808" s="21" t="s">
        <v>2015</v>
      </c>
      <c r="AA1808" s="21" t="s">
        <v>2015</v>
      </c>
      <c r="AB1808" s="21" t="s">
        <v>2015</v>
      </c>
      <c r="AC1808" s="21" t="s">
        <v>2015</v>
      </c>
      <c r="AD1808" s="21" t="s">
        <v>2015</v>
      </c>
      <c r="AE1808" s="21" t="s">
        <v>2342</v>
      </c>
      <c r="AF1808" s="21" t="s">
        <v>2342</v>
      </c>
      <c r="AG1808" s="21" t="s">
        <v>2342</v>
      </c>
      <c r="AH1808" s="21" t="s">
        <v>2015</v>
      </c>
      <c r="AI1808" s="21" t="s">
        <v>2015</v>
      </c>
      <c r="AJ1808" s="21" t="s">
        <v>2015</v>
      </c>
      <c r="AK1808" s="21" t="s">
        <v>2015</v>
      </c>
      <c r="AL1808" s="21" t="s">
        <v>4802</v>
      </c>
    </row>
    <row r="1809" spans="1:38" ht="15" customHeight="1">
      <c r="A1809" s="21">
        <v>159976</v>
      </c>
      <c r="B1809" s="21">
        <v>665207</v>
      </c>
      <c r="C1809" s="21" t="s">
        <v>114</v>
      </c>
      <c r="D1809" s="21" t="s">
        <v>2101</v>
      </c>
      <c r="E1809" s="21" t="s">
        <v>12</v>
      </c>
      <c r="F1809" s="21" t="s">
        <v>4874</v>
      </c>
      <c r="G1809" s="21" t="s">
        <v>2340</v>
      </c>
      <c r="H1809" s="21" t="s">
        <v>2341</v>
      </c>
      <c r="I1809" s="21" t="s">
        <v>2015</v>
      </c>
      <c r="J1809" s="21" t="s">
        <v>2342</v>
      </c>
      <c r="K1809" s="21" t="s">
        <v>839</v>
      </c>
      <c r="L1809" s="21" t="s">
        <v>3067</v>
      </c>
      <c r="M1809" s="21"/>
      <c r="N1809" s="21" t="s">
        <v>2501</v>
      </c>
      <c r="O1809" s="21" t="s">
        <v>2345</v>
      </c>
      <c r="P1809" s="21" t="s">
        <v>2502</v>
      </c>
      <c r="Q1809" s="21">
        <v>680</v>
      </c>
      <c r="R1809" s="21">
        <v>0</v>
      </c>
      <c r="S1809" s="21">
        <v>212</v>
      </c>
      <c r="T1809" s="21">
        <v>892</v>
      </c>
      <c r="U1809" s="21">
        <v>0.76229999999999998</v>
      </c>
      <c r="V1809" s="21">
        <v>0</v>
      </c>
      <c r="W1809" s="21">
        <v>0.76229999999999998</v>
      </c>
      <c r="X1809" s="21" t="s">
        <v>2015</v>
      </c>
      <c r="Y1809" s="21" t="s">
        <v>2015</v>
      </c>
      <c r="Z1809" s="21" t="s">
        <v>2015</v>
      </c>
      <c r="AA1809" s="21" t="s">
        <v>2015</v>
      </c>
      <c r="AB1809" s="21" t="s">
        <v>2015</v>
      </c>
      <c r="AC1809" s="21" t="s">
        <v>2015</v>
      </c>
      <c r="AD1809" s="21" t="s">
        <v>2015</v>
      </c>
      <c r="AE1809" s="21" t="s">
        <v>2342</v>
      </c>
      <c r="AF1809" s="21" t="s">
        <v>2342</v>
      </c>
      <c r="AG1809" s="21" t="s">
        <v>2342</v>
      </c>
      <c r="AH1809" s="21" t="s">
        <v>2015</v>
      </c>
      <c r="AI1809" s="21" t="s">
        <v>2015</v>
      </c>
      <c r="AJ1809" s="21" t="s">
        <v>2015</v>
      </c>
      <c r="AK1809" s="21" t="s">
        <v>2015</v>
      </c>
      <c r="AL1809" s="21" t="s">
        <v>4802</v>
      </c>
    </row>
    <row r="1810" spans="1:38" ht="15" customHeight="1">
      <c r="A1810" s="21">
        <v>159981</v>
      </c>
      <c r="B1810" s="21">
        <v>665215</v>
      </c>
      <c r="C1810" s="21" t="s">
        <v>194</v>
      </c>
      <c r="D1810" s="21" t="s">
        <v>2182</v>
      </c>
      <c r="E1810" s="21" t="s">
        <v>31</v>
      </c>
      <c r="F1810" s="21" t="s">
        <v>4874</v>
      </c>
      <c r="G1810" s="21" t="s">
        <v>2340</v>
      </c>
      <c r="H1810" s="21" t="s">
        <v>2341</v>
      </c>
      <c r="I1810" s="21" t="s">
        <v>2015</v>
      </c>
      <c r="J1810" s="21" t="s">
        <v>2342</v>
      </c>
      <c r="K1810" s="21" t="s">
        <v>1253</v>
      </c>
      <c r="L1810" s="21" t="s">
        <v>3634</v>
      </c>
      <c r="M1810" s="21"/>
      <c r="N1810" s="21" t="s">
        <v>3176</v>
      </c>
      <c r="O1810" s="21" t="s">
        <v>2345</v>
      </c>
      <c r="P1810" s="21" t="s">
        <v>3624</v>
      </c>
      <c r="Q1810" s="21">
        <v>195</v>
      </c>
      <c r="R1810" s="21">
        <v>44</v>
      </c>
      <c r="S1810" s="21">
        <v>532</v>
      </c>
      <c r="T1810" s="21">
        <v>771</v>
      </c>
      <c r="U1810" s="21">
        <v>0.25290000000000001</v>
      </c>
      <c r="V1810" s="21">
        <v>5.7099999999999998E-2</v>
      </c>
      <c r="W1810" s="21">
        <v>0.31</v>
      </c>
      <c r="X1810" s="21" t="s">
        <v>2342</v>
      </c>
      <c r="Y1810" s="21" t="s">
        <v>2342</v>
      </c>
      <c r="Z1810" s="21" t="s">
        <v>2342</v>
      </c>
      <c r="AA1810" s="21" t="s">
        <v>2342</v>
      </c>
      <c r="AB1810" s="21" t="s">
        <v>2342</v>
      </c>
      <c r="AC1810" s="21" t="s">
        <v>2342</v>
      </c>
      <c r="AD1810" s="21" t="s">
        <v>2342</v>
      </c>
      <c r="AE1810" s="21" t="s">
        <v>2015</v>
      </c>
      <c r="AF1810" s="21" t="s">
        <v>2015</v>
      </c>
      <c r="AG1810" s="21" t="s">
        <v>2015</v>
      </c>
      <c r="AH1810" s="21" t="s">
        <v>2015</v>
      </c>
      <c r="AI1810" s="21" t="s">
        <v>2015</v>
      </c>
      <c r="AJ1810" s="21" t="s">
        <v>2015</v>
      </c>
      <c r="AK1810" s="21" t="s">
        <v>2015</v>
      </c>
      <c r="AL1810" s="21" t="s">
        <v>4803</v>
      </c>
    </row>
    <row r="1811" spans="1:38" ht="15" customHeight="1">
      <c r="A1811" s="21">
        <v>159900</v>
      </c>
      <c r="B1811" s="21">
        <v>665216</v>
      </c>
      <c r="C1811" s="21" t="s">
        <v>266</v>
      </c>
      <c r="D1811" s="21" t="s">
        <v>2254</v>
      </c>
      <c r="E1811" s="21" t="s">
        <v>8</v>
      </c>
      <c r="F1811" s="21" t="s">
        <v>4865</v>
      </c>
      <c r="G1811" s="21" t="s">
        <v>2340</v>
      </c>
      <c r="H1811" s="21" t="s">
        <v>2341</v>
      </c>
      <c r="I1811" s="21" t="s">
        <v>2015</v>
      </c>
      <c r="J1811" s="21" t="s">
        <v>2342</v>
      </c>
      <c r="K1811" s="21" t="s">
        <v>1727</v>
      </c>
      <c r="L1811" s="21" t="s">
        <v>4226</v>
      </c>
      <c r="M1811" s="21"/>
      <c r="N1811" s="21" t="s">
        <v>8</v>
      </c>
      <c r="O1811" s="21" t="s">
        <v>2345</v>
      </c>
      <c r="P1811" s="21" t="s">
        <v>2599</v>
      </c>
      <c r="Q1811" s="21">
        <v>400</v>
      </c>
      <c r="R1811" s="21">
        <v>0</v>
      </c>
      <c r="S1811" s="21">
        <v>389</v>
      </c>
      <c r="T1811" s="21">
        <v>789</v>
      </c>
      <c r="U1811" s="21">
        <v>0.50700000000000001</v>
      </c>
      <c r="V1811" s="21">
        <v>0</v>
      </c>
      <c r="W1811" s="21">
        <v>0.50700000000000001</v>
      </c>
      <c r="X1811" s="21" t="s">
        <v>2015</v>
      </c>
      <c r="Y1811" s="21" t="s">
        <v>2015</v>
      </c>
      <c r="Z1811" s="21" t="s">
        <v>2015</v>
      </c>
      <c r="AA1811" s="21" t="s">
        <v>2015</v>
      </c>
      <c r="AB1811" s="21" t="s">
        <v>2015</v>
      </c>
      <c r="AC1811" s="21" t="s">
        <v>2015</v>
      </c>
      <c r="AD1811" s="21" t="s">
        <v>2015</v>
      </c>
      <c r="AE1811" s="21" t="s">
        <v>2015</v>
      </c>
      <c r="AF1811" s="21" t="s">
        <v>2342</v>
      </c>
      <c r="AG1811" s="21" t="s">
        <v>2342</v>
      </c>
      <c r="AH1811" s="21" t="s">
        <v>2015</v>
      </c>
      <c r="AI1811" s="21" t="s">
        <v>2015</v>
      </c>
      <c r="AJ1811" s="21" t="s">
        <v>2015</v>
      </c>
      <c r="AK1811" s="21" t="s">
        <v>2015</v>
      </c>
      <c r="AL1811" s="21" t="s">
        <v>4802</v>
      </c>
    </row>
    <row r="1812" spans="1:38" ht="15" customHeight="1">
      <c r="A1812" s="21">
        <v>160031</v>
      </c>
      <c r="B1812" s="21">
        <v>665220</v>
      </c>
      <c r="C1812" s="21" t="s">
        <v>73</v>
      </c>
      <c r="D1812" s="21" t="s">
        <v>2060</v>
      </c>
      <c r="E1812" s="21" t="s">
        <v>12</v>
      </c>
      <c r="F1812" s="21" t="s">
        <v>4874</v>
      </c>
      <c r="G1812" s="21" t="s">
        <v>2340</v>
      </c>
      <c r="H1812" s="21" t="s">
        <v>2341</v>
      </c>
      <c r="I1812" s="21" t="s">
        <v>2015</v>
      </c>
      <c r="J1812" s="21" t="s">
        <v>2342</v>
      </c>
      <c r="K1812" s="21" t="s">
        <v>591</v>
      </c>
      <c r="L1812" s="21" t="s">
        <v>4990</v>
      </c>
      <c r="M1812" s="21"/>
      <c r="N1812" s="21" t="s">
        <v>2662</v>
      </c>
      <c r="O1812" s="21" t="s">
        <v>2345</v>
      </c>
      <c r="P1812" s="21" t="s">
        <v>2694</v>
      </c>
      <c r="Q1812" s="21">
        <v>304</v>
      </c>
      <c r="R1812" s="21">
        <v>123</v>
      </c>
      <c r="S1812" s="21">
        <v>293</v>
      </c>
      <c r="T1812" s="21">
        <v>720</v>
      </c>
      <c r="U1812" s="21">
        <v>0.42220000000000002</v>
      </c>
      <c r="V1812" s="21">
        <v>0.17080000000000001</v>
      </c>
      <c r="W1812" s="21">
        <v>0.59309999999999996</v>
      </c>
      <c r="X1812" s="21" t="s">
        <v>2015</v>
      </c>
      <c r="Y1812" s="21" t="s">
        <v>2015</v>
      </c>
      <c r="Z1812" s="21" t="s">
        <v>2015</v>
      </c>
      <c r="AA1812" s="21" t="s">
        <v>2015</v>
      </c>
      <c r="AB1812" s="21" t="s">
        <v>2015</v>
      </c>
      <c r="AC1812" s="21" t="s">
        <v>2015</v>
      </c>
      <c r="AD1812" s="21" t="s">
        <v>2015</v>
      </c>
      <c r="AE1812" s="21" t="s">
        <v>2342</v>
      </c>
      <c r="AF1812" s="21" t="s">
        <v>2342</v>
      </c>
      <c r="AG1812" s="21" t="s">
        <v>2342</v>
      </c>
      <c r="AH1812" s="21" t="s">
        <v>2342</v>
      </c>
      <c r="AI1812" s="21" t="s">
        <v>2342</v>
      </c>
      <c r="AJ1812" s="21" t="s">
        <v>2342</v>
      </c>
      <c r="AK1812" s="21" t="s">
        <v>2342</v>
      </c>
      <c r="AL1812" s="21" t="s">
        <v>4803</v>
      </c>
    </row>
    <row r="1813" spans="1:38" ht="15" customHeight="1">
      <c r="A1813" s="21">
        <v>159241</v>
      </c>
      <c r="B1813" s="21">
        <v>665227</v>
      </c>
      <c r="C1813" s="21" t="s">
        <v>49</v>
      </c>
      <c r="D1813" s="21" t="s">
        <v>2036</v>
      </c>
      <c r="E1813" s="21" t="s">
        <v>12</v>
      </c>
      <c r="F1813" s="21" t="s">
        <v>4874</v>
      </c>
      <c r="G1813" s="21" t="s">
        <v>2340</v>
      </c>
      <c r="H1813" s="21" t="s">
        <v>2341</v>
      </c>
      <c r="I1813" s="21" t="s">
        <v>2015</v>
      </c>
      <c r="J1813" s="21" t="s">
        <v>2342</v>
      </c>
      <c r="K1813" s="21" t="s">
        <v>467</v>
      </c>
      <c r="L1813" s="21" t="s">
        <v>2521</v>
      </c>
      <c r="M1813" s="21" t="s">
        <v>2522</v>
      </c>
      <c r="N1813" s="21" t="s">
        <v>2523</v>
      </c>
      <c r="O1813" s="21" t="s">
        <v>2345</v>
      </c>
      <c r="P1813" s="21" t="s">
        <v>2524</v>
      </c>
      <c r="Q1813" s="21">
        <v>188</v>
      </c>
      <c r="R1813" s="21">
        <v>0</v>
      </c>
      <c r="S1813" s="21">
        <v>115</v>
      </c>
      <c r="T1813" s="21">
        <v>303</v>
      </c>
      <c r="U1813" s="21">
        <v>0.62050000000000005</v>
      </c>
      <c r="V1813" s="21">
        <v>0</v>
      </c>
      <c r="W1813" s="21">
        <v>0.62050000000000005</v>
      </c>
      <c r="X1813" s="21" t="s">
        <v>2015</v>
      </c>
      <c r="Y1813" s="21" t="s">
        <v>2342</v>
      </c>
      <c r="Z1813" s="21" t="s">
        <v>2342</v>
      </c>
      <c r="AA1813" s="21" t="s">
        <v>2342</v>
      </c>
      <c r="AB1813" s="21" t="s">
        <v>2342</v>
      </c>
      <c r="AC1813" s="21" t="s">
        <v>2342</v>
      </c>
      <c r="AD1813" s="21" t="s">
        <v>2342</v>
      </c>
      <c r="AE1813" s="21" t="s">
        <v>2015</v>
      </c>
      <c r="AF1813" s="21" t="s">
        <v>2015</v>
      </c>
      <c r="AG1813" s="21" t="s">
        <v>2015</v>
      </c>
      <c r="AH1813" s="21" t="s">
        <v>2015</v>
      </c>
      <c r="AI1813" s="21" t="s">
        <v>2015</v>
      </c>
      <c r="AJ1813" s="21" t="s">
        <v>2015</v>
      </c>
      <c r="AK1813" s="21" t="s">
        <v>2015</v>
      </c>
      <c r="AL1813" s="21" t="s">
        <v>4802</v>
      </c>
    </row>
    <row r="1814" spans="1:38" ht="15" customHeight="1">
      <c r="A1814" s="21">
        <v>159366</v>
      </c>
      <c r="B1814" s="21">
        <v>665231</v>
      </c>
      <c r="C1814" s="21" t="s">
        <v>268</v>
      </c>
      <c r="D1814" s="21" t="s">
        <v>2256</v>
      </c>
      <c r="E1814" s="21" t="s">
        <v>4</v>
      </c>
      <c r="F1814" s="21" t="s">
        <v>4866</v>
      </c>
      <c r="G1814" s="21" t="s">
        <v>2340</v>
      </c>
      <c r="H1814" s="21" t="s">
        <v>2341</v>
      </c>
      <c r="I1814" s="21" t="s">
        <v>2015</v>
      </c>
      <c r="J1814" s="21" t="s">
        <v>2342</v>
      </c>
      <c r="K1814" s="21" t="s">
        <v>1746</v>
      </c>
      <c r="L1814" s="21" t="s">
        <v>4279</v>
      </c>
      <c r="M1814" s="21"/>
      <c r="N1814" s="21" t="s">
        <v>4268</v>
      </c>
      <c r="O1814" s="21" t="s">
        <v>2345</v>
      </c>
      <c r="P1814" s="21" t="s">
        <v>4269</v>
      </c>
      <c r="Q1814" s="21">
        <v>85</v>
      </c>
      <c r="R1814" s="21">
        <v>19</v>
      </c>
      <c r="S1814" s="21">
        <v>275</v>
      </c>
      <c r="T1814" s="21">
        <v>379</v>
      </c>
      <c r="U1814" s="21">
        <v>0.2243</v>
      </c>
      <c r="V1814" s="21">
        <v>5.0099999999999999E-2</v>
      </c>
      <c r="W1814" s="21">
        <v>0.27439999999999998</v>
      </c>
      <c r="X1814" s="21" t="s">
        <v>2015</v>
      </c>
      <c r="Y1814" s="21" t="s">
        <v>2342</v>
      </c>
      <c r="Z1814" s="21" t="s">
        <v>2342</v>
      </c>
      <c r="AA1814" s="21" t="s">
        <v>2342</v>
      </c>
      <c r="AB1814" s="21" t="s">
        <v>2342</v>
      </c>
      <c r="AC1814" s="21" t="s">
        <v>2342</v>
      </c>
      <c r="AD1814" s="21" t="s">
        <v>2342</v>
      </c>
      <c r="AE1814" s="21" t="s">
        <v>2015</v>
      </c>
      <c r="AF1814" s="21" t="s">
        <v>2015</v>
      </c>
      <c r="AG1814" s="21" t="s">
        <v>2015</v>
      </c>
      <c r="AH1814" s="21" t="s">
        <v>2015</v>
      </c>
      <c r="AI1814" s="21" t="s">
        <v>2015</v>
      </c>
      <c r="AJ1814" s="21" t="s">
        <v>2015</v>
      </c>
      <c r="AK1814" s="21" t="s">
        <v>2015</v>
      </c>
      <c r="AL1814" s="21" t="s">
        <v>4803</v>
      </c>
    </row>
    <row r="1815" spans="1:38" ht="15" customHeight="1">
      <c r="A1815" s="21">
        <v>159276</v>
      </c>
      <c r="B1815" s="21">
        <v>665243</v>
      </c>
      <c r="C1815" s="21" t="s">
        <v>148</v>
      </c>
      <c r="D1815" s="21" t="s">
        <v>2136</v>
      </c>
      <c r="E1815" s="21" t="s">
        <v>4</v>
      </c>
      <c r="F1815" s="21" t="s">
        <v>4875</v>
      </c>
      <c r="G1815" s="21" t="s">
        <v>2340</v>
      </c>
      <c r="H1815" s="21" t="s">
        <v>2341</v>
      </c>
      <c r="I1815" s="21" t="s">
        <v>2015</v>
      </c>
      <c r="J1815" s="21" t="s">
        <v>2342</v>
      </c>
      <c r="K1815" s="21" t="s">
        <v>1017</v>
      </c>
      <c r="L1815" s="21" t="s">
        <v>3343</v>
      </c>
      <c r="M1815" s="21"/>
      <c r="N1815" s="21" t="s">
        <v>3338</v>
      </c>
      <c r="O1815" s="21" t="s">
        <v>2345</v>
      </c>
      <c r="P1815" s="21" t="s">
        <v>3339</v>
      </c>
      <c r="Q1815" s="21">
        <v>115</v>
      </c>
      <c r="R1815" s="21">
        <v>61</v>
      </c>
      <c r="S1815" s="21">
        <v>597</v>
      </c>
      <c r="T1815" s="21">
        <v>773</v>
      </c>
      <c r="U1815" s="21">
        <v>0.14879999999999999</v>
      </c>
      <c r="V1815" s="21">
        <v>7.8899999999999998E-2</v>
      </c>
      <c r="W1815" s="21">
        <v>0.22770000000000001</v>
      </c>
      <c r="X1815" s="21" t="s">
        <v>2015</v>
      </c>
      <c r="Y1815" s="21" t="s">
        <v>2342</v>
      </c>
      <c r="Z1815" s="21" t="s">
        <v>2342</v>
      </c>
      <c r="AA1815" s="21" t="s">
        <v>2342</v>
      </c>
      <c r="AB1815" s="21" t="s">
        <v>2342</v>
      </c>
      <c r="AC1815" s="21" t="s">
        <v>2342</v>
      </c>
      <c r="AD1815" s="21" t="s">
        <v>2342</v>
      </c>
      <c r="AE1815" s="21" t="s">
        <v>2015</v>
      </c>
      <c r="AF1815" s="21" t="s">
        <v>2015</v>
      </c>
      <c r="AG1815" s="21" t="s">
        <v>2015</v>
      </c>
      <c r="AH1815" s="21" t="s">
        <v>2015</v>
      </c>
      <c r="AI1815" s="21" t="s">
        <v>2015</v>
      </c>
      <c r="AJ1815" s="21" t="s">
        <v>2015</v>
      </c>
      <c r="AK1815" s="21" t="s">
        <v>2015</v>
      </c>
      <c r="AL1815" s="21" t="s">
        <v>4803</v>
      </c>
    </row>
    <row r="1816" spans="1:38" ht="15" customHeight="1">
      <c r="A1816" s="21">
        <v>159963</v>
      </c>
      <c r="B1816" s="21">
        <v>665244</v>
      </c>
      <c r="C1816" s="21" t="s">
        <v>232</v>
      </c>
      <c r="D1816" s="21" t="s">
        <v>2220</v>
      </c>
      <c r="E1816" s="21" t="s">
        <v>24</v>
      </c>
      <c r="F1816" s="21" t="s">
        <v>4873</v>
      </c>
      <c r="G1816" s="21" t="s">
        <v>2340</v>
      </c>
      <c r="H1816" s="21" t="s">
        <v>2341</v>
      </c>
      <c r="I1816" s="21" t="s">
        <v>2015</v>
      </c>
      <c r="J1816" s="21" t="s">
        <v>2342</v>
      </c>
      <c r="K1816" s="21" t="s">
        <v>1436</v>
      </c>
      <c r="L1816" s="21" t="s">
        <v>3883</v>
      </c>
      <c r="M1816" s="21"/>
      <c r="N1816" s="21" t="s">
        <v>3884</v>
      </c>
      <c r="O1816" s="21" t="s">
        <v>2345</v>
      </c>
      <c r="P1816" s="21" t="s">
        <v>3885</v>
      </c>
      <c r="Q1816" s="21">
        <v>182</v>
      </c>
      <c r="R1816" s="21">
        <v>0</v>
      </c>
      <c r="S1816" s="21">
        <v>0</v>
      </c>
      <c r="T1816" s="21">
        <v>182</v>
      </c>
      <c r="U1816" s="21">
        <v>1</v>
      </c>
      <c r="V1816" s="21">
        <v>0</v>
      </c>
      <c r="W1816" s="21">
        <v>1</v>
      </c>
      <c r="X1816" s="21" t="s">
        <v>2015</v>
      </c>
      <c r="Y1816" s="21" t="s">
        <v>2342</v>
      </c>
      <c r="Z1816" s="21" t="s">
        <v>2342</v>
      </c>
      <c r="AA1816" s="21" t="s">
        <v>2342</v>
      </c>
      <c r="AB1816" s="21" t="s">
        <v>2342</v>
      </c>
      <c r="AC1816" s="21" t="s">
        <v>2342</v>
      </c>
      <c r="AD1816" s="21" t="s">
        <v>2342</v>
      </c>
      <c r="AE1816" s="21" t="s">
        <v>2015</v>
      </c>
      <c r="AF1816" s="21" t="s">
        <v>2015</v>
      </c>
      <c r="AG1816" s="21" t="s">
        <v>2015</v>
      </c>
      <c r="AH1816" s="21" t="s">
        <v>2015</v>
      </c>
      <c r="AI1816" s="21" t="s">
        <v>2015</v>
      </c>
      <c r="AJ1816" s="21" t="s">
        <v>2015</v>
      </c>
      <c r="AK1816" s="21" t="s">
        <v>2015</v>
      </c>
      <c r="AL1816" s="21" t="s">
        <v>4802</v>
      </c>
    </row>
    <row r="1817" spans="1:38" ht="15" customHeight="1">
      <c r="A1817" s="21">
        <v>159976</v>
      </c>
      <c r="B1817" s="21">
        <v>665254</v>
      </c>
      <c r="C1817" s="21" t="s">
        <v>114</v>
      </c>
      <c r="D1817" s="21" t="s">
        <v>2101</v>
      </c>
      <c r="E1817" s="21" t="s">
        <v>12</v>
      </c>
      <c r="F1817" s="21" t="s">
        <v>4874</v>
      </c>
      <c r="G1817" s="21" t="s">
        <v>2340</v>
      </c>
      <c r="H1817" s="21" t="s">
        <v>2341</v>
      </c>
      <c r="I1817" s="21" t="s">
        <v>2015</v>
      </c>
      <c r="J1817" s="21" t="s">
        <v>2342</v>
      </c>
      <c r="K1817" s="21" t="s">
        <v>834</v>
      </c>
      <c r="L1817" s="21" t="s">
        <v>5448</v>
      </c>
      <c r="M1817" s="21"/>
      <c r="N1817" s="21" t="s">
        <v>2501</v>
      </c>
      <c r="O1817" s="21" t="s">
        <v>2345</v>
      </c>
      <c r="P1817" s="21" t="s">
        <v>2502</v>
      </c>
      <c r="Q1817" s="21">
        <v>804</v>
      </c>
      <c r="R1817" s="21">
        <v>0</v>
      </c>
      <c r="S1817" s="21">
        <v>384</v>
      </c>
      <c r="T1817" s="21">
        <v>1188</v>
      </c>
      <c r="U1817" s="21">
        <v>0.67679999999999996</v>
      </c>
      <c r="V1817" s="21">
        <v>0</v>
      </c>
      <c r="W1817" s="21">
        <v>0.67679999999999996</v>
      </c>
      <c r="X1817" s="21" t="s">
        <v>2015</v>
      </c>
      <c r="Y1817" s="21" t="s">
        <v>2015</v>
      </c>
      <c r="Z1817" s="21" t="s">
        <v>2015</v>
      </c>
      <c r="AA1817" s="21" t="s">
        <v>2015</v>
      </c>
      <c r="AB1817" s="21" t="s">
        <v>2015</v>
      </c>
      <c r="AC1817" s="21" t="s">
        <v>2015</v>
      </c>
      <c r="AD1817" s="21" t="s">
        <v>2015</v>
      </c>
      <c r="AE1817" s="21" t="s">
        <v>2015</v>
      </c>
      <c r="AF1817" s="21" t="s">
        <v>2015</v>
      </c>
      <c r="AG1817" s="21" t="s">
        <v>2015</v>
      </c>
      <c r="AH1817" s="21" t="s">
        <v>2342</v>
      </c>
      <c r="AI1817" s="21" t="s">
        <v>2342</v>
      </c>
      <c r="AJ1817" s="21" t="s">
        <v>2342</v>
      </c>
      <c r="AK1817" s="21" t="s">
        <v>2342</v>
      </c>
      <c r="AL1817" s="21" t="s">
        <v>4802</v>
      </c>
    </row>
    <row r="1818" spans="1:38" ht="15" customHeight="1">
      <c r="A1818" s="21">
        <v>159972</v>
      </c>
      <c r="B1818" s="21">
        <v>665267</v>
      </c>
      <c r="C1818" s="21" t="s">
        <v>165</v>
      </c>
      <c r="D1818" s="21" t="s">
        <v>2153</v>
      </c>
      <c r="E1818" s="21" t="s">
        <v>4</v>
      </c>
      <c r="F1818" s="21" t="s">
        <v>4866</v>
      </c>
      <c r="G1818" s="21" t="s">
        <v>2340</v>
      </c>
      <c r="H1818" s="21" t="s">
        <v>2341</v>
      </c>
      <c r="I1818" s="21" t="s">
        <v>2015</v>
      </c>
      <c r="J1818" s="21" t="s">
        <v>2342</v>
      </c>
      <c r="K1818" s="21" t="s">
        <v>1114</v>
      </c>
      <c r="L1818" s="21" t="s">
        <v>3453</v>
      </c>
      <c r="M1818" s="21"/>
      <c r="N1818" s="21" t="s">
        <v>3393</v>
      </c>
      <c r="O1818" s="21" t="s">
        <v>2345</v>
      </c>
      <c r="P1818" s="21" t="s">
        <v>3394</v>
      </c>
      <c r="Q1818" s="21">
        <v>244</v>
      </c>
      <c r="R1818" s="21">
        <v>0</v>
      </c>
      <c r="S1818" s="21">
        <v>150</v>
      </c>
      <c r="T1818" s="21">
        <v>394</v>
      </c>
      <c r="U1818" s="21">
        <v>0.61929999999999996</v>
      </c>
      <c r="V1818" s="21">
        <v>0</v>
      </c>
      <c r="W1818" s="21">
        <v>0.61929999999999996</v>
      </c>
      <c r="X1818" s="21" t="s">
        <v>2015</v>
      </c>
      <c r="Y1818" s="21" t="s">
        <v>2342</v>
      </c>
      <c r="Z1818" s="21" t="s">
        <v>2342</v>
      </c>
      <c r="AA1818" s="21" t="s">
        <v>2342</v>
      </c>
      <c r="AB1818" s="21" t="s">
        <v>2342</v>
      </c>
      <c r="AC1818" s="21" t="s">
        <v>2342</v>
      </c>
      <c r="AD1818" s="21" t="s">
        <v>2342</v>
      </c>
      <c r="AE1818" s="21" t="s">
        <v>2015</v>
      </c>
      <c r="AF1818" s="21" t="s">
        <v>2015</v>
      </c>
      <c r="AG1818" s="21" t="s">
        <v>2015</v>
      </c>
      <c r="AH1818" s="21" t="s">
        <v>2015</v>
      </c>
      <c r="AI1818" s="21" t="s">
        <v>2015</v>
      </c>
      <c r="AJ1818" s="21" t="s">
        <v>2015</v>
      </c>
      <c r="AK1818" s="21" t="s">
        <v>2015</v>
      </c>
      <c r="AL1818" s="21" t="s">
        <v>4802</v>
      </c>
    </row>
    <row r="1819" spans="1:38" ht="15" customHeight="1">
      <c r="A1819" s="21">
        <v>159477</v>
      </c>
      <c r="B1819" s="21">
        <v>665268</v>
      </c>
      <c r="C1819" s="21" t="s">
        <v>314</v>
      </c>
      <c r="D1819" s="21" t="s">
        <v>2303</v>
      </c>
      <c r="E1819" s="21" t="s">
        <v>1</v>
      </c>
      <c r="F1819" s="21" t="s">
        <v>4864</v>
      </c>
      <c r="G1819" s="21" t="s">
        <v>2340</v>
      </c>
      <c r="H1819" s="21" t="s">
        <v>2341</v>
      </c>
      <c r="I1819" s="21" t="s">
        <v>2015</v>
      </c>
      <c r="J1819" s="21" t="s">
        <v>2342</v>
      </c>
      <c r="K1819" s="21" t="s">
        <v>1983</v>
      </c>
      <c r="L1819" s="21" t="s">
        <v>4926</v>
      </c>
      <c r="M1819" s="21"/>
      <c r="N1819" s="21" t="s">
        <v>4595</v>
      </c>
      <c r="O1819" s="21" t="s">
        <v>2345</v>
      </c>
      <c r="P1819" s="21" t="s">
        <v>4596</v>
      </c>
      <c r="Q1819" s="21">
        <v>387</v>
      </c>
      <c r="R1819" s="21">
        <v>0</v>
      </c>
      <c r="S1819" s="21">
        <v>24</v>
      </c>
      <c r="T1819" s="21">
        <v>411</v>
      </c>
      <c r="U1819" s="21">
        <v>0.94159999999999999</v>
      </c>
      <c r="V1819" s="21">
        <v>0</v>
      </c>
      <c r="W1819" s="21">
        <v>0.94159999999999999</v>
      </c>
      <c r="X1819" s="21" t="s">
        <v>2342</v>
      </c>
      <c r="Y1819" s="21" t="s">
        <v>2342</v>
      </c>
      <c r="Z1819" s="21" t="s">
        <v>2342</v>
      </c>
      <c r="AA1819" s="21" t="s">
        <v>2342</v>
      </c>
      <c r="AB1819" s="21" t="s">
        <v>2342</v>
      </c>
      <c r="AC1819" s="21" t="s">
        <v>2342</v>
      </c>
      <c r="AD1819" s="21" t="s">
        <v>2342</v>
      </c>
      <c r="AE1819" s="21" t="s">
        <v>2015</v>
      </c>
      <c r="AF1819" s="21" t="s">
        <v>2015</v>
      </c>
      <c r="AG1819" s="21" t="s">
        <v>2015</v>
      </c>
      <c r="AH1819" s="21" t="s">
        <v>2015</v>
      </c>
      <c r="AI1819" s="21" t="s">
        <v>2015</v>
      </c>
      <c r="AJ1819" s="21" t="s">
        <v>2015</v>
      </c>
      <c r="AK1819" s="21" t="s">
        <v>2015</v>
      </c>
      <c r="AL1819" s="21" t="s">
        <v>4802</v>
      </c>
    </row>
    <row r="1820" spans="1:38" ht="15" customHeight="1">
      <c r="A1820" s="21">
        <v>159910</v>
      </c>
      <c r="B1820" s="21">
        <v>665293</v>
      </c>
      <c r="C1820" s="21" t="s">
        <v>154</v>
      </c>
      <c r="D1820" s="21" t="s">
        <v>2142</v>
      </c>
      <c r="E1820" s="21" t="s">
        <v>18</v>
      </c>
      <c r="F1820" s="21" t="s">
        <v>4864</v>
      </c>
      <c r="G1820" s="21" t="s">
        <v>2340</v>
      </c>
      <c r="H1820" s="21" t="s">
        <v>2341</v>
      </c>
      <c r="I1820" s="21" t="s">
        <v>2015</v>
      </c>
      <c r="J1820" s="21" t="s">
        <v>2342</v>
      </c>
      <c r="K1820" s="21" t="s">
        <v>357</v>
      </c>
      <c r="L1820" s="21" t="s">
        <v>5472</v>
      </c>
      <c r="M1820" s="21"/>
      <c r="N1820" s="21" t="s">
        <v>2743</v>
      </c>
      <c r="O1820" s="21" t="s">
        <v>2345</v>
      </c>
      <c r="P1820" s="21" t="s">
        <v>2744</v>
      </c>
      <c r="Q1820" s="21">
        <v>382</v>
      </c>
      <c r="R1820" s="21">
        <v>0</v>
      </c>
      <c r="S1820" s="21">
        <v>77</v>
      </c>
      <c r="T1820" s="21">
        <v>459</v>
      </c>
      <c r="U1820" s="21">
        <v>0.83220000000000005</v>
      </c>
      <c r="V1820" s="21">
        <v>0</v>
      </c>
      <c r="W1820" s="21">
        <v>0.83220000000000005</v>
      </c>
      <c r="X1820" s="21" t="s">
        <v>2015</v>
      </c>
      <c r="Y1820" s="21" t="s">
        <v>2015</v>
      </c>
      <c r="Z1820" s="21" t="s">
        <v>2015</v>
      </c>
      <c r="AA1820" s="21" t="s">
        <v>2015</v>
      </c>
      <c r="AB1820" s="21" t="s">
        <v>2015</v>
      </c>
      <c r="AC1820" s="21" t="s">
        <v>2015</v>
      </c>
      <c r="AD1820" s="21" t="s">
        <v>2015</v>
      </c>
      <c r="AE1820" s="21" t="s">
        <v>2342</v>
      </c>
      <c r="AF1820" s="21" t="s">
        <v>2342</v>
      </c>
      <c r="AG1820" s="21" t="s">
        <v>2342</v>
      </c>
      <c r="AH1820" s="21" t="s">
        <v>2015</v>
      </c>
      <c r="AI1820" s="21" t="s">
        <v>2015</v>
      </c>
      <c r="AJ1820" s="21" t="s">
        <v>2015</v>
      </c>
      <c r="AK1820" s="21" t="s">
        <v>2015</v>
      </c>
      <c r="AL1820" s="21" t="s">
        <v>4802</v>
      </c>
    </row>
    <row r="1821" spans="1:38" ht="15" customHeight="1">
      <c r="A1821" s="21">
        <v>159210</v>
      </c>
      <c r="B1821" s="21">
        <v>665294</v>
      </c>
      <c r="C1821" s="21" t="s">
        <v>56</v>
      </c>
      <c r="D1821" s="21" t="s">
        <v>2043</v>
      </c>
      <c r="E1821" s="21" t="s">
        <v>3</v>
      </c>
      <c r="F1821" s="21" t="s">
        <v>4866</v>
      </c>
      <c r="G1821" s="21" t="s">
        <v>2340</v>
      </c>
      <c r="H1821" s="21" t="s">
        <v>2341</v>
      </c>
      <c r="I1821" s="21" t="s">
        <v>2015</v>
      </c>
      <c r="J1821" s="21" t="s">
        <v>2342</v>
      </c>
      <c r="K1821" s="21" t="s">
        <v>491</v>
      </c>
      <c r="L1821" s="21" t="s">
        <v>2557</v>
      </c>
      <c r="M1821" s="21"/>
      <c r="N1821" s="21" t="s">
        <v>2558</v>
      </c>
      <c r="O1821" s="21" t="s">
        <v>2345</v>
      </c>
      <c r="P1821" s="21" t="s">
        <v>2559</v>
      </c>
      <c r="Q1821" s="21">
        <v>392</v>
      </c>
      <c r="R1821" s="21">
        <v>0</v>
      </c>
      <c r="S1821" s="21">
        <v>0</v>
      </c>
      <c r="T1821" s="21">
        <v>392</v>
      </c>
      <c r="U1821" s="21">
        <v>1</v>
      </c>
      <c r="V1821" s="21">
        <v>0</v>
      </c>
      <c r="W1821" s="21">
        <v>1</v>
      </c>
      <c r="X1821" s="21" t="s">
        <v>2015</v>
      </c>
      <c r="Y1821" s="21" t="s">
        <v>2342</v>
      </c>
      <c r="Z1821" s="21" t="s">
        <v>2342</v>
      </c>
      <c r="AA1821" s="21" t="s">
        <v>2342</v>
      </c>
      <c r="AB1821" s="21" t="s">
        <v>2342</v>
      </c>
      <c r="AC1821" s="21" t="s">
        <v>2342</v>
      </c>
      <c r="AD1821" s="21" t="s">
        <v>2342</v>
      </c>
      <c r="AE1821" s="21" t="s">
        <v>2342</v>
      </c>
      <c r="AF1821" s="21" t="s">
        <v>2342</v>
      </c>
      <c r="AG1821" s="21" t="s">
        <v>2342</v>
      </c>
      <c r="AH1821" s="21" t="s">
        <v>2015</v>
      </c>
      <c r="AI1821" s="21" t="s">
        <v>2015</v>
      </c>
      <c r="AJ1821" s="21" t="s">
        <v>2015</v>
      </c>
      <c r="AK1821" s="21" t="s">
        <v>2015</v>
      </c>
      <c r="AL1821" s="21" t="s">
        <v>4802</v>
      </c>
    </row>
    <row r="1822" spans="1:38" ht="15" customHeight="1">
      <c r="A1822" s="21">
        <v>159962</v>
      </c>
      <c r="B1822" s="21">
        <v>665310</v>
      </c>
      <c r="C1822" s="21" t="s">
        <v>46</v>
      </c>
      <c r="D1822" s="21" t="s">
        <v>2033</v>
      </c>
      <c r="E1822" s="21" t="s">
        <v>10</v>
      </c>
      <c r="F1822" s="21" t="s">
        <v>4864</v>
      </c>
      <c r="G1822" s="21" t="s">
        <v>2340</v>
      </c>
      <c r="H1822" s="21" t="s">
        <v>2341</v>
      </c>
      <c r="I1822" s="21" t="s">
        <v>2015</v>
      </c>
      <c r="J1822" s="21" t="s">
        <v>2342</v>
      </c>
      <c r="K1822" s="21" t="s">
        <v>383</v>
      </c>
      <c r="L1822" s="21" t="s">
        <v>2417</v>
      </c>
      <c r="M1822" s="21"/>
      <c r="N1822" s="21" t="s">
        <v>2415</v>
      </c>
      <c r="O1822" s="21" t="s">
        <v>2345</v>
      </c>
      <c r="P1822" s="21" t="s">
        <v>2416</v>
      </c>
      <c r="Q1822" s="21">
        <v>151</v>
      </c>
      <c r="R1822" s="21">
        <v>52</v>
      </c>
      <c r="S1822" s="21">
        <v>373</v>
      </c>
      <c r="T1822" s="21">
        <v>576</v>
      </c>
      <c r="U1822" s="21">
        <v>0.26219999999999999</v>
      </c>
      <c r="V1822" s="21">
        <v>9.0300000000000005E-2</v>
      </c>
      <c r="W1822" s="21">
        <v>0.35239999999999999</v>
      </c>
      <c r="X1822" s="21" t="s">
        <v>2015</v>
      </c>
      <c r="Y1822" s="21" t="s">
        <v>2342</v>
      </c>
      <c r="Z1822" s="21" t="s">
        <v>2342</v>
      </c>
      <c r="AA1822" s="21" t="s">
        <v>2342</v>
      </c>
      <c r="AB1822" s="21" t="s">
        <v>2342</v>
      </c>
      <c r="AC1822" s="21" t="s">
        <v>2342</v>
      </c>
      <c r="AD1822" s="21" t="s">
        <v>2015</v>
      </c>
      <c r="AE1822" s="21" t="s">
        <v>2015</v>
      </c>
      <c r="AF1822" s="21" t="s">
        <v>2015</v>
      </c>
      <c r="AG1822" s="21" t="s">
        <v>2015</v>
      </c>
      <c r="AH1822" s="21" t="s">
        <v>2015</v>
      </c>
      <c r="AI1822" s="21" t="s">
        <v>2015</v>
      </c>
      <c r="AJ1822" s="21" t="s">
        <v>2015</v>
      </c>
      <c r="AK1822" s="21" t="s">
        <v>2015</v>
      </c>
      <c r="AL1822" s="21" t="s">
        <v>4803</v>
      </c>
    </row>
    <row r="1823" spans="1:38" ht="15" customHeight="1">
      <c r="A1823" s="21">
        <v>159922</v>
      </c>
      <c r="B1823" s="21">
        <v>665318</v>
      </c>
      <c r="C1823" s="21" t="s">
        <v>110</v>
      </c>
      <c r="D1823" s="21" t="s">
        <v>2097</v>
      </c>
      <c r="E1823" s="21" t="s">
        <v>6</v>
      </c>
      <c r="F1823" s="21" t="s">
        <v>4871</v>
      </c>
      <c r="G1823" s="21" t="s">
        <v>2340</v>
      </c>
      <c r="H1823" s="21" t="s">
        <v>2341</v>
      </c>
      <c r="I1823" s="21" t="s">
        <v>2015</v>
      </c>
      <c r="J1823" s="21" t="s">
        <v>2342</v>
      </c>
      <c r="K1823" s="21" t="s">
        <v>796</v>
      </c>
      <c r="L1823" s="21" t="s">
        <v>3009</v>
      </c>
      <c r="M1823" s="21"/>
      <c r="N1823" s="21" t="s">
        <v>2988</v>
      </c>
      <c r="O1823" s="21" t="s">
        <v>2345</v>
      </c>
      <c r="P1823" s="21" t="s">
        <v>2989</v>
      </c>
      <c r="Q1823" s="21">
        <v>424</v>
      </c>
      <c r="R1823" s="21">
        <v>0</v>
      </c>
      <c r="S1823" s="21">
        <v>0</v>
      </c>
      <c r="T1823" s="21">
        <v>424</v>
      </c>
      <c r="U1823" s="21">
        <v>1</v>
      </c>
      <c r="V1823" s="21">
        <v>0</v>
      </c>
      <c r="W1823" s="21">
        <v>1</v>
      </c>
      <c r="X1823" s="21" t="s">
        <v>2015</v>
      </c>
      <c r="Y1823" s="21" t="s">
        <v>2342</v>
      </c>
      <c r="Z1823" s="21" t="s">
        <v>2342</v>
      </c>
      <c r="AA1823" s="21" t="s">
        <v>2342</v>
      </c>
      <c r="AB1823" s="21" t="s">
        <v>2342</v>
      </c>
      <c r="AC1823" s="21" t="s">
        <v>2342</v>
      </c>
      <c r="AD1823" s="21" t="s">
        <v>2342</v>
      </c>
      <c r="AE1823" s="21" t="s">
        <v>2015</v>
      </c>
      <c r="AF1823" s="21" t="s">
        <v>2015</v>
      </c>
      <c r="AG1823" s="21" t="s">
        <v>2015</v>
      </c>
      <c r="AH1823" s="21" t="s">
        <v>2015</v>
      </c>
      <c r="AI1823" s="21" t="s">
        <v>2015</v>
      </c>
      <c r="AJ1823" s="21" t="s">
        <v>2015</v>
      </c>
      <c r="AK1823" s="21" t="s">
        <v>2015</v>
      </c>
      <c r="AL1823" s="21" t="s">
        <v>4802</v>
      </c>
    </row>
    <row r="1824" spans="1:38" ht="15" customHeight="1">
      <c r="A1824" s="21">
        <v>159922</v>
      </c>
      <c r="B1824" s="21">
        <v>665319</v>
      </c>
      <c r="C1824" s="21" t="s">
        <v>110</v>
      </c>
      <c r="D1824" s="21" t="s">
        <v>2097</v>
      </c>
      <c r="E1824" s="21" t="s">
        <v>6</v>
      </c>
      <c r="F1824" s="21" t="s">
        <v>4871</v>
      </c>
      <c r="G1824" s="21" t="s">
        <v>2340</v>
      </c>
      <c r="H1824" s="21" t="s">
        <v>2341</v>
      </c>
      <c r="I1824" s="21" t="s">
        <v>2015</v>
      </c>
      <c r="J1824" s="21" t="s">
        <v>2342</v>
      </c>
      <c r="K1824" s="21" t="s">
        <v>797</v>
      </c>
      <c r="L1824" s="21" t="s">
        <v>3010</v>
      </c>
      <c r="M1824" s="21"/>
      <c r="N1824" s="21" t="s">
        <v>2988</v>
      </c>
      <c r="O1824" s="21" t="s">
        <v>2345</v>
      </c>
      <c r="P1824" s="21" t="s">
        <v>2989</v>
      </c>
      <c r="Q1824" s="21">
        <v>504</v>
      </c>
      <c r="R1824" s="21">
        <v>0</v>
      </c>
      <c r="S1824" s="21">
        <v>5</v>
      </c>
      <c r="T1824" s="21">
        <v>509</v>
      </c>
      <c r="U1824" s="21">
        <v>0.99019999999999997</v>
      </c>
      <c r="V1824" s="21">
        <v>0</v>
      </c>
      <c r="W1824" s="21">
        <v>0.99019999999999997</v>
      </c>
      <c r="X1824" s="21" t="s">
        <v>2342</v>
      </c>
      <c r="Y1824" s="21" t="s">
        <v>2342</v>
      </c>
      <c r="Z1824" s="21" t="s">
        <v>2342</v>
      </c>
      <c r="AA1824" s="21" t="s">
        <v>2342</v>
      </c>
      <c r="AB1824" s="21" t="s">
        <v>2342</v>
      </c>
      <c r="AC1824" s="21" t="s">
        <v>2342</v>
      </c>
      <c r="AD1824" s="21" t="s">
        <v>2342</v>
      </c>
      <c r="AE1824" s="21" t="s">
        <v>2015</v>
      </c>
      <c r="AF1824" s="21" t="s">
        <v>2015</v>
      </c>
      <c r="AG1824" s="21" t="s">
        <v>2015</v>
      </c>
      <c r="AH1824" s="21" t="s">
        <v>2015</v>
      </c>
      <c r="AI1824" s="21" t="s">
        <v>2015</v>
      </c>
      <c r="AJ1824" s="21" t="s">
        <v>2015</v>
      </c>
      <c r="AK1824" s="21" t="s">
        <v>2015</v>
      </c>
      <c r="AL1824" s="21" t="s">
        <v>4802</v>
      </c>
    </row>
    <row r="1825" spans="1:38" ht="15" customHeight="1">
      <c r="A1825" s="21">
        <v>159975</v>
      </c>
      <c r="B1825" s="21">
        <v>665345</v>
      </c>
      <c r="C1825" s="21" t="s">
        <v>258</v>
      </c>
      <c r="D1825" s="21" t="s">
        <v>2246</v>
      </c>
      <c r="E1825" s="21" t="s">
        <v>4</v>
      </c>
      <c r="F1825" s="21" t="s">
        <v>4875</v>
      </c>
      <c r="G1825" s="21" t="s">
        <v>2340</v>
      </c>
      <c r="H1825" s="21" t="s">
        <v>2341</v>
      </c>
      <c r="I1825" s="21" t="s">
        <v>2015</v>
      </c>
      <c r="J1825" s="21" t="s">
        <v>2342</v>
      </c>
      <c r="K1825" s="21" t="s">
        <v>1663</v>
      </c>
      <c r="L1825" s="21" t="s">
        <v>4158</v>
      </c>
      <c r="M1825" s="21"/>
      <c r="N1825" s="21" t="s">
        <v>4</v>
      </c>
      <c r="O1825" s="21" t="s">
        <v>2345</v>
      </c>
      <c r="P1825" s="21" t="s">
        <v>2656</v>
      </c>
      <c r="Q1825" s="21">
        <v>283</v>
      </c>
      <c r="R1825" s="21">
        <v>77</v>
      </c>
      <c r="S1825" s="21">
        <v>1257</v>
      </c>
      <c r="T1825" s="21">
        <v>1617</v>
      </c>
      <c r="U1825" s="21">
        <v>0.17499999999999999</v>
      </c>
      <c r="V1825" s="21">
        <v>4.7600000000000003E-2</v>
      </c>
      <c r="W1825" s="21">
        <v>0.22259999999999999</v>
      </c>
      <c r="X1825" s="21" t="s">
        <v>2015</v>
      </c>
      <c r="Y1825" s="21" t="s">
        <v>2015</v>
      </c>
      <c r="Z1825" s="21" t="s">
        <v>2015</v>
      </c>
      <c r="AA1825" s="21" t="s">
        <v>2015</v>
      </c>
      <c r="AB1825" s="21" t="s">
        <v>2015</v>
      </c>
      <c r="AC1825" s="21" t="s">
        <v>2015</v>
      </c>
      <c r="AD1825" s="21" t="s">
        <v>2015</v>
      </c>
      <c r="AE1825" s="21" t="s">
        <v>2015</v>
      </c>
      <c r="AF1825" s="21" t="s">
        <v>2015</v>
      </c>
      <c r="AG1825" s="21" t="s">
        <v>2015</v>
      </c>
      <c r="AH1825" s="21" t="s">
        <v>2342</v>
      </c>
      <c r="AI1825" s="21" t="s">
        <v>2342</v>
      </c>
      <c r="AJ1825" s="21" t="s">
        <v>2342</v>
      </c>
      <c r="AK1825" s="21" t="s">
        <v>2342</v>
      </c>
      <c r="AL1825" s="21" t="s">
        <v>4803</v>
      </c>
    </row>
    <row r="1826" spans="1:38" ht="15" customHeight="1">
      <c r="A1826" s="21">
        <v>159414</v>
      </c>
      <c r="B1826" s="21">
        <v>665352</v>
      </c>
      <c r="C1826" s="21" t="s">
        <v>79</v>
      </c>
      <c r="D1826" s="21" t="s">
        <v>2066</v>
      </c>
      <c r="E1826" s="21" t="s">
        <v>20</v>
      </c>
      <c r="F1826" s="21" t="s">
        <v>4865</v>
      </c>
      <c r="G1826" s="21" t="s">
        <v>2340</v>
      </c>
      <c r="H1826" s="21" t="s">
        <v>2341</v>
      </c>
      <c r="I1826" s="21" t="s">
        <v>2015</v>
      </c>
      <c r="J1826" s="21" t="s">
        <v>2342</v>
      </c>
      <c r="K1826" s="21" t="s">
        <v>615</v>
      </c>
      <c r="L1826" s="21" t="s">
        <v>2721</v>
      </c>
      <c r="M1826" s="21"/>
      <c r="N1826" s="21" t="s">
        <v>2719</v>
      </c>
      <c r="O1826" s="21" t="s">
        <v>2345</v>
      </c>
      <c r="P1826" s="21" t="s">
        <v>2720</v>
      </c>
      <c r="Q1826" s="21">
        <v>279</v>
      </c>
      <c r="R1826" s="21">
        <v>0</v>
      </c>
      <c r="S1826" s="21">
        <v>81</v>
      </c>
      <c r="T1826" s="21">
        <v>360</v>
      </c>
      <c r="U1826" s="21">
        <v>0.77500000000000002</v>
      </c>
      <c r="V1826" s="21">
        <v>0</v>
      </c>
      <c r="W1826" s="21">
        <v>0.77500000000000002</v>
      </c>
      <c r="X1826" s="21" t="s">
        <v>2015</v>
      </c>
      <c r="Y1826" s="21" t="s">
        <v>2015</v>
      </c>
      <c r="Z1826" s="21" t="s">
        <v>2015</v>
      </c>
      <c r="AA1826" s="21" t="s">
        <v>2015</v>
      </c>
      <c r="AB1826" s="21" t="s">
        <v>2342</v>
      </c>
      <c r="AC1826" s="21" t="s">
        <v>2342</v>
      </c>
      <c r="AD1826" s="21" t="s">
        <v>2342</v>
      </c>
      <c r="AE1826" s="21" t="s">
        <v>2015</v>
      </c>
      <c r="AF1826" s="21" t="s">
        <v>2015</v>
      </c>
      <c r="AG1826" s="21" t="s">
        <v>2015</v>
      </c>
      <c r="AH1826" s="21" t="s">
        <v>2015</v>
      </c>
      <c r="AI1826" s="21" t="s">
        <v>2015</v>
      </c>
      <c r="AJ1826" s="21" t="s">
        <v>2015</v>
      </c>
      <c r="AK1826" s="21" t="s">
        <v>2015</v>
      </c>
      <c r="AL1826" s="21" t="s">
        <v>4802</v>
      </c>
    </row>
    <row r="1827" spans="1:38" ht="15" customHeight="1">
      <c r="A1827" s="21">
        <v>159942</v>
      </c>
      <c r="B1827" s="21">
        <v>665367</v>
      </c>
      <c r="C1827" s="21" t="s">
        <v>48</v>
      </c>
      <c r="D1827" s="21" t="s">
        <v>2035</v>
      </c>
      <c r="E1827" s="21" t="s">
        <v>7</v>
      </c>
      <c r="F1827" s="21" t="s">
        <v>4866</v>
      </c>
      <c r="G1827" s="21" t="s">
        <v>2340</v>
      </c>
      <c r="H1827" s="21" t="s">
        <v>2341</v>
      </c>
      <c r="I1827" s="21" t="s">
        <v>2015</v>
      </c>
      <c r="J1827" s="21" t="s">
        <v>2342</v>
      </c>
      <c r="K1827" s="21" t="s">
        <v>429</v>
      </c>
      <c r="L1827" s="21" t="s">
        <v>2467</v>
      </c>
      <c r="M1827" s="21"/>
      <c r="N1827" s="21" t="s">
        <v>2384</v>
      </c>
      <c r="O1827" s="21" t="s">
        <v>2345</v>
      </c>
      <c r="P1827" s="21" t="s">
        <v>2465</v>
      </c>
      <c r="Q1827" s="21">
        <v>363</v>
      </c>
      <c r="R1827" s="21">
        <v>0</v>
      </c>
      <c r="S1827" s="21">
        <v>14</v>
      </c>
      <c r="T1827" s="21">
        <v>377</v>
      </c>
      <c r="U1827" s="21">
        <v>0.96289999999999998</v>
      </c>
      <c r="V1827" s="21">
        <v>0</v>
      </c>
      <c r="W1827" s="21">
        <v>0.96289999999999998</v>
      </c>
      <c r="X1827" s="21" t="s">
        <v>2342</v>
      </c>
      <c r="Y1827" s="21" t="s">
        <v>2342</v>
      </c>
      <c r="Z1827" s="21" t="s">
        <v>2342</v>
      </c>
      <c r="AA1827" s="21" t="s">
        <v>2342</v>
      </c>
      <c r="AB1827" s="21" t="s">
        <v>2342</v>
      </c>
      <c r="AC1827" s="21" t="s">
        <v>2342</v>
      </c>
      <c r="AD1827" s="21" t="s">
        <v>2342</v>
      </c>
      <c r="AE1827" s="21" t="s">
        <v>2015</v>
      </c>
      <c r="AF1827" s="21" t="s">
        <v>2015</v>
      </c>
      <c r="AG1827" s="21" t="s">
        <v>2015</v>
      </c>
      <c r="AH1827" s="21" t="s">
        <v>2015</v>
      </c>
      <c r="AI1827" s="21" t="s">
        <v>2015</v>
      </c>
      <c r="AJ1827" s="21" t="s">
        <v>2015</v>
      </c>
      <c r="AK1827" s="21" t="s">
        <v>2015</v>
      </c>
      <c r="AL1827" s="21" t="s">
        <v>4802</v>
      </c>
    </row>
    <row r="1828" spans="1:38" ht="15" customHeight="1">
      <c r="A1828" s="21">
        <v>159949</v>
      </c>
      <c r="B1828" s="21">
        <v>665380</v>
      </c>
      <c r="C1828" s="21" t="s">
        <v>100</v>
      </c>
      <c r="D1828" s="21" t="s">
        <v>2087</v>
      </c>
      <c r="E1828" s="21" t="s">
        <v>4</v>
      </c>
      <c r="F1828" s="21" t="s">
        <v>4866</v>
      </c>
      <c r="G1828" s="21" t="s">
        <v>2340</v>
      </c>
      <c r="H1828" s="21" t="s">
        <v>2341</v>
      </c>
      <c r="I1828" s="21" t="s">
        <v>2015</v>
      </c>
      <c r="J1828" s="21" t="s">
        <v>2342</v>
      </c>
      <c r="K1828" s="21" t="s">
        <v>682</v>
      </c>
      <c r="L1828" s="21" t="s">
        <v>2880</v>
      </c>
      <c r="M1828" s="21"/>
      <c r="N1828" s="21" t="s">
        <v>2859</v>
      </c>
      <c r="O1828" s="21" t="s">
        <v>2345</v>
      </c>
      <c r="P1828" s="21" t="s">
        <v>2860</v>
      </c>
      <c r="Q1828" s="21">
        <v>171</v>
      </c>
      <c r="R1828" s="21">
        <v>29</v>
      </c>
      <c r="S1828" s="21">
        <v>198</v>
      </c>
      <c r="T1828" s="21">
        <v>398</v>
      </c>
      <c r="U1828" s="21">
        <v>0.42959999999999998</v>
      </c>
      <c r="V1828" s="21">
        <v>7.2900000000000006E-2</v>
      </c>
      <c r="W1828" s="21">
        <v>0.50249999999999995</v>
      </c>
      <c r="X1828" s="21" t="s">
        <v>2015</v>
      </c>
      <c r="Y1828" s="21" t="s">
        <v>2342</v>
      </c>
      <c r="Z1828" s="21" t="s">
        <v>2342</v>
      </c>
      <c r="AA1828" s="21" t="s">
        <v>2342</v>
      </c>
      <c r="AB1828" s="21" t="s">
        <v>2342</v>
      </c>
      <c r="AC1828" s="21" t="s">
        <v>2342</v>
      </c>
      <c r="AD1828" s="21" t="s">
        <v>2342</v>
      </c>
      <c r="AE1828" s="21" t="s">
        <v>2342</v>
      </c>
      <c r="AF1828" s="21" t="s">
        <v>2015</v>
      </c>
      <c r="AG1828" s="21" t="s">
        <v>2015</v>
      </c>
      <c r="AH1828" s="21" t="s">
        <v>2015</v>
      </c>
      <c r="AI1828" s="21" t="s">
        <v>2015</v>
      </c>
      <c r="AJ1828" s="21" t="s">
        <v>2015</v>
      </c>
      <c r="AK1828" s="21" t="s">
        <v>2015</v>
      </c>
      <c r="AL1828" s="21" t="s">
        <v>4803</v>
      </c>
    </row>
    <row r="1829" spans="1:38" ht="15" customHeight="1">
      <c r="A1829" s="21">
        <v>159949</v>
      </c>
      <c r="B1829" s="21">
        <v>665383</v>
      </c>
      <c r="C1829" s="21" t="s">
        <v>100</v>
      </c>
      <c r="D1829" s="21" t="s">
        <v>2087</v>
      </c>
      <c r="E1829" s="21" t="s">
        <v>4</v>
      </c>
      <c r="F1829" s="21" t="s">
        <v>4866</v>
      </c>
      <c r="G1829" s="21" t="s">
        <v>2340</v>
      </c>
      <c r="H1829" s="21" t="s">
        <v>2341</v>
      </c>
      <c r="I1829" s="21" t="s">
        <v>2015</v>
      </c>
      <c r="J1829" s="21" t="s">
        <v>2342</v>
      </c>
      <c r="K1829" s="21" t="s">
        <v>670</v>
      </c>
      <c r="L1829" s="21" t="s">
        <v>2861</v>
      </c>
      <c r="M1829" s="21"/>
      <c r="N1829" s="21" t="s">
        <v>2859</v>
      </c>
      <c r="O1829" s="21" t="s">
        <v>2345</v>
      </c>
      <c r="P1829" s="21" t="s">
        <v>2862</v>
      </c>
      <c r="Q1829" s="21">
        <v>134</v>
      </c>
      <c r="R1829" s="21">
        <v>52</v>
      </c>
      <c r="S1829" s="21">
        <v>259</v>
      </c>
      <c r="T1829" s="21">
        <v>445</v>
      </c>
      <c r="U1829" s="21">
        <v>0.30109999999999998</v>
      </c>
      <c r="V1829" s="21">
        <v>0.1169</v>
      </c>
      <c r="W1829" s="21">
        <v>0.41799999999999998</v>
      </c>
      <c r="X1829" s="21" t="s">
        <v>2015</v>
      </c>
      <c r="Y1829" s="21" t="s">
        <v>2342</v>
      </c>
      <c r="Z1829" s="21" t="s">
        <v>2342</v>
      </c>
      <c r="AA1829" s="21" t="s">
        <v>2342</v>
      </c>
      <c r="AB1829" s="21" t="s">
        <v>2342</v>
      </c>
      <c r="AC1829" s="21" t="s">
        <v>2342</v>
      </c>
      <c r="AD1829" s="21" t="s">
        <v>2342</v>
      </c>
      <c r="AE1829" s="21" t="s">
        <v>2342</v>
      </c>
      <c r="AF1829" s="21" t="s">
        <v>2015</v>
      </c>
      <c r="AG1829" s="21" t="s">
        <v>2015</v>
      </c>
      <c r="AH1829" s="21" t="s">
        <v>2015</v>
      </c>
      <c r="AI1829" s="21" t="s">
        <v>2015</v>
      </c>
      <c r="AJ1829" s="21" t="s">
        <v>2015</v>
      </c>
      <c r="AK1829" s="21" t="s">
        <v>2015</v>
      </c>
      <c r="AL1829" s="21" t="s">
        <v>4803</v>
      </c>
    </row>
    <row r="1830" spans="1:38" ht="15" customHeight="1">
      <c r="A1830" s="21">
        <v>159949</v>
      </c>
      <c r="B1830" s="21">
        <v>665384</v>
      </c>
      <c r="C1830" s="21" t="s">
        <v>100</v>
      </c>
      <c r="D1830" s="21" t="s">
        <v>2087</v>
      </c>
      <c r="E1830" s="21" t="s">
        <v>4</v>
      </c>
      <c r="F1830" s="21" t="s">
        <v>4866</v>
      </c>
      <c r="G1830" s="21" t="s">
        <v>2340</v>
      </c>
      <c r="H1830" s="21" t="s">
        <v>2341</v>
      </c>
      <c r="I1830" s="21" t="s">
        <v>2015</v>
      </c>
      <c r="J1830" s="21" t="s">
        <v>2342</v>
      </c>
      <c r="K1830" s="21" t="s">
        <v>691</v>
      </c>
      <c r="L1830" s="21" t="s">
        <v>2891</v>
      </c>
      <c r="M1830" s="21"/>
      <c r="N1830" s="21" t="s">
        <v>2868</v>
      </c>
      <c r="O1830" s="21" t="s">
        <v>2345</v>
      </c>
      <c r="P1830" s="21" t="s">
        <v>2869</v>
      </c>
      <c r="Q1830" s="21">
        <v>136</v>
      </c>
      <c r="R1830" s="21">
        <v>40</v>
      </c>
      <c r="S1830" s="21">
        <v>225</v>
      </c>
      <c r="T1830" s="21">
        <v>401</v>
      </c>
      <c r="U1830" s="21">
        <v>0.3392</v>
      </c>
      <c r="V1830" s="21">
        <v>9.98E-2</v>
      </c>
      <c r="W1830" s="21">
        <v>0.43890000000000001</v>
      </c>
      <c r="X1830" s="21" t="s">
        <v>2015</v>
      </c>
      <c r="Y1830" s="21" t="s">
        <v>2342</v>
      </c>
      <c r="Z1830" s="21" t="s">
        <v>2342</v>
      </c>
      <c r="AA1830" s="21" t="s">
        <v>2342</v>
      </c>
      <c r="AB1830" s="21" t="s">
        <v>2342</v>
      </c>
      <c r="AC1830" s="21" t="s">
        <v>2342</v>
      </c>
      <c r="AD1830" s="21" t="s">
        <v>2342</v>
      </c>
      <c r="AE1830" s="21" t="s">
        <v>2342</v>
      </c>
      <c r="AF1830" s="21" t="s">
        <v>2015</v>
      </c>
      <c r="AG1830" s="21" t="s">
        <v>2015</v>
      </c>
      <c r="AH1830" s="21" t="s">
        <v>2015</v>
      </c>
      <c r="AI1830" s="21" t="s">
        <v>2015</v>
      </c>
      <c r="AJ1830" s="21" t="s">
        <v>2015</v>
      </c>
      <c r="AK1830" s="21" t="s">
        <v>2015</v>
      </c>
      <c r="AL1830" s="21" t="s">
        <v>4803</v>
      </c>
    </row>
    <row r="1831" spans="1:38" ht="15" customHeight="1">
      <c r="A1831" s="21">
        <v>159949</v>
      </c>
      <c r="B1831" s="21">
        <v>665385</v>
      </c>
      <c r="C1831" s="21" t="s">
        <v>100</v>
      </c>
      <c r="D1831" s="21" t="s">
        <v>2087</v>
      </c>
      <c r="E1831" s="21" t="s">
        <v>4</v>
      </c>
      <c r="F1831" s="21" t="s">
        <v>4866</v>
      </c>
      <c r="G1831" s="21" t="s">
        <v>2340</v>
      </c>
      <c r="H1831" s="21" t="s">
        <v>2341</v>
      </c>
      <c r="I1831" s="21" t="s">
        <v>2015</v>
      </c>
      <c r="J1831" s="21" t="s">
        <v>2342</v>
      </c>
      <c r="K1831" s="21" t="s">
        <v>669</v>
      </c>
      <c r="L1831" s="21" t="s">
        <v>2858</v>
      </c>
      <c r="M1831" s="21"/>
      <c r="N1831" s="21" t="s">
        <v>2859</v>
      </c>
      <c r="O1831" s="21" t="s">
        <v>2345</v>
      </c>
      <c r="P1831" s="21" t="s">
        <v>2860</v>
      </c>
      <c r="Q1831" s="21">
        <v>233</v>
      </c>
      <c r="R1831" s="21">
        <v>93</v>
      </c>
      <c r="S1831" s="21">
        <v>425</v>
      </c>
      <c r="T1831" s="21">
        <v>751</v>
      </c>
      <c r="U1831" s="21">
        <v>0.31030000000000002</v>
      </c>
      <c r="V1831" s="21">
        <v>0.12379999999999999</v>
      </c>
      <c r="W1831" s="21">
        <v>0.43409999999999999</v>
      </c>
      <c r="X1831" s="21" t="s">
        <v>2015</v>
      </c>
      <c r="Y1831" s="21" t="s">
        <v>2015</v>
      </c>
      <c r="Z1831" s="21" t="s">
        <v>2015</v>
      </c>
      <c r="AA1831" s="21" t="s">
        <v>2015</v>
      </c>
      <c r="AB1831" s="21" t="s">
        <v>2015</v>
      </c>
      <c r="AC1831" s="21" t="s">
        <v>2015</v>
      </c>
      <c r="AD1831" s="21" t="s">
        <v>2015</v>
      </c>
      <c r="AE1831" s="21" t="s">
        <v>2015</v>
      </c>
      <c r="AF1831" s="21" t="s">
        <v>2342</v>
      </c>
      <c r="AG1831" s="21" t="s">
        <v>2342</v>
      </c>
      <c r="AH1831" s="21" t="s">
        <v>2015</v>
      </c>
      <c r="AI1831" s="21" t="s">
        <v>2015</v>
      </c>
      <c r="AJ1831" s="21" t="s">
        <v>2015</v>
      </c>
      <c r="AK1831" s="21" t="s">
        <v>2015</v>
      </c>
      <c r="AL1831" s="21" t="s">
        <v>4803</v>
      </c>
    </row>
    <row r="1832" spans="1:38" ht="15" customHeight="1">
      <c r="A1832" s="21">
        <v>159949</v>
      </c>
      <c r="B1832" s="21">
        <v>665387</v>
      </c>
      <c r="C1832" s="21" t="s">
        <v>100</v>
      </c>
      <c r="D1832" s="21" t="s">
        <v>2087</v>
      </c>
      <c r="E1832" s="21" t="s">
        <v>4</v>
      </c>
      <c r="F1832" s="21" t="s">
        <v>4866</v>
      </c>
      <c r="G1832" s="21" t="s">
        <v>2340</v>
      </c>
      <c r="H1832" s="21" t="s">
        <v>2341</v>
      </c>
      <c r="I1832" s="21" t="s">
        <v>2015</v>
      </c>
      <c r="J1832" s="21" t="s">
        <v>2342</v>
      </c>
      <c r="K1832" s="21" t="s">
        <v>672</v>
      </c>
      <c r="L1832" s="21" t="s">
        <v>2864</v>
      </c>
      <c r="M1832" s="21"/>
      <c r="N1832" s="21" t="s">
        <v>2865</v>
      </c>
      <c r="O1832" s="21" t="s">
        <v>2345</v>
      </c>
      <c r="P1832" s="21" t="s">
        <v>2860</v>
      </c>
      <c r="Q1832" s="21">
        <v>148</v>
      </c>
      <c r="R1832" s="21">
        <v>40</v>
      </c>
      <c r="S1832" s="21">
        <v>493</v>
      </c>
      <c r="T1832" s="21">
        <v>681</v>
      </c>
      <c r="U1832" s="21">
        <v>0.21729999999999999</v>
      </c>
      <c r="V1832" s="21">
        <v>5.8700000000000002E-2</v>
      </c>
      <c r="W1832" s="21">
        <v>0.27610000000000001</v>
      </c>
      <c r="X1832" s="21" t="s">
        <v>2015</v>
      </c>
      <c r="Y1832" s="21" t="s">
        <v>2015</v>
      </c>
      <c r="Z1832" s="21" t="s">
        <v>2015</v>
      </c>
      <c r="AA1832" s="21" t="s">
        <v>2015</v>
      </c>
      <c r="AB1832" s="21" t="s">
        <v>2015</v>
      </c>
      <c r="AC1832" s="21" t="s">
        <v>2015</v>
      </c>
      <c r="AD1832" s="21" t="s">
        <v>2015</v>
      </c>
      <c r="AE1832" s="21" t="s">
        <v>2015</v>
      </c>
      <c r="AF1832" s="21" t="s">
        <v>2342</v>
      </c>
      <c r="AG1832" s="21" t="s">
        <v>2342</v>
      </c>
      <c r="AH1832" s="21" t="s">
        <v>2015</v>
      </c>
      <c r="AI1832" s="21" t="s">
        <v>2015</v>
      </c>
      <c r="AJ1832" s="21" t="s">
        <v>2015</v>
      </c>
      <c r="AK1832" s="21" t="s">
        <v>2015</v>
      </c>
      <c r="AL1832" s="21" t="s">
        <v>4803</v>
      </c>
    </row>
    <row r="1833" spans="1:38" ht="15" customHeight="1">
      <c r="A1833" s="21">
        <v>159873</v>
      </c>
      <c r="B1833" s="21">
        <v>665401</v>
      </c>
      <c r="C1833" s="21" t="s">
        <v>107</v>
      </c>
      <c r="D1833" s="21" t="s">
        <v>2094</v>
      </c>
      <c r="E1833" s="21" t="s">
        <v>4</v>
      </c>
      <c r="F1833" s="21" t="s">
        <v>4866</v>
      </c>
      <c r="G1833" s="21" t="s">
        <v>2340</v>
      </c>
      <c r="H1833" s="21" t="s">
        <v>2341</v>
      </c>
      <c r="I1833" s="21" t="s">
        <v>2015</v>
      </c>
      <c r="J1833" s="21" t="s">
        <v>2342</v>
      </c>
      <c r="K1833" s="21" t="s">
        <v>726</v>
      </c>
      <c r="L1833" s="21" t="s">
        <v>2932</v>
      </c>
      <c r="M1833" s="21"/>
      <c r="N1833" s="21" t="s">
        <v>2924</v>
      </c>
      <c r="O1833" s="21" t="s">
        <v>2345</v>
      </c>
      <c r="P1833" s="21" t="s">
        <v>2925</v>
      </c>
      <c r="Q1833" s="21">
        <v>666</v>
      </c>
      <c r="R1833" s="21">
        <v>0</v>
      </c>
      <c r="S1833" s="21">
        <v>254</v>
      </c>
      <c r="T1833" s="21">
        <v>920</v>
      </c>
      <c r="U1833" s="21">
        <v>0.72389999999999999</v>
      </c>
      <c r="V1833" s="21">
        <v>0</v>
      </c>
      <c r="W1833" s="21">
        <v>0.72389999999999999</v>
      </c>
      <c r="X1833" s="21" t="s">
        <v>2015</v>
      </c>
      <c r="Y1833" s="21" t="s">
        <v>2015</v>
      </c>
      <c r="Z1833" s="21" t="s">
        <v>2015</v>
      </c>
      <c r="AA1833" s="21" t="s">
        <v>2015</v>
      </c>
      <c r="AB1833" s="21" t="s">
        <v>2015</v>
      </c>
      <c r="AC1833" s="21" t="s">
        <v>2015</v>
      </c>
      <c r="AD1833" s="21" t="s">
        <v>2015</v>
      </c>
      <c r="AE1833" s="21" t="s">
        <v>2342</v>
      </c>
      <c r="AF1833" s="21" t="s">
        <v>2342</v>
      </c>
      <c r="AG1833" s="21" t="s">
        <v>2342</v>
      </c>
      <c r="AH1833" s="21" t="s">
        <v>2015</v>
      </c>
      <c r="AI1833" s="21" t="s">
        <v>2015</v>
      </c>
      <c r="AJ1833" s="21" t="s">
        <v>2015</v>
      </c>
      <c r="AK1833" s="21" t="s">
        <v>2015</v>
      </c>
      <c r="AL1833" s="21" t="s">
        <v>4802</v>
      </c>
    </row>
    <row r="1834" spans="1:38" ht="15" customHeight="1">
      <c r="A1834" s="21">
        <v>159873</v>
      </c>
      <c r="B1834" s="21">
        <v>665402</v>
      </c>
      <c r="C1834" s="21" t="s">
        <v>107</v>
      </c>
      <c r="D1834" s="21" t="s">
        <v>2094</v>
      </c>
      <c r="E1834" s="21" t="s">
        <v>4</v>
      </c>
      <c r="F1834" s="21" t="s">
        <v>4866</v>
      </c>
      <c r="G1834" s="21" t="s">
        <v>2340</v>
      </c>
      <c r="H1834" s="21" t="s">
        <v>2341</v>
      </c>
      <c r="I1834" s="21" t="s">
        <v>2015</v>
      </c>
      <c r="J1834" s="21" t="s">
        <v>2342</v>
      </c>
      <c r="K1834" s="21" t="s">
        <v>734</v>
      </c>
      <c r="L1834" s="21" t="s">
        <v>2940</v>
      </c>
      <c r="M1834" s="21"/>
      <c r="N1834" s="21" t="s">
        <v>2924</v>
      </c>
      <c r="O1834" s="21" t="s">
        <v>2345</v>
      </c>
      <c r="P1834" s="21" t="s">
        <v>2928</v>
      </c>
      <c r="Q1834" s="21">
        <v>209</v>
      </c>
      <c r="R1834" s="21">
        <v>0</v>
      </c>
      <c r="S1834" s="21">
        <v>284</v>
      </c>
      <c r="T1834" s="21">
        <v>493</v>
      </c>
      <c r="U1834" s="21">
        <v>0.4239</v>
      </c>
      <c r="V1834" s="21">
        <v>0</v>
      </c>
      <c r="W1834" s="21">
        <v>0.4239</v>
      </c>
      <c r="X1834" s="21" t="s">
        <v>2015</v>
      </c>
      <c r="Y1834" s="21" t="s">
        <v>2342</v>
      </c>
      <c r="Z1834" s="21" t="s">
        <v>2342</v>
      </c>
      <c r="AA1834" s="21" t="s">
        <v>2342</v>
      </c>
      <c r="AB1834" s="21" t="s">
        <v>2342</v>
      </c>
      <c r="AC1834" s="21" t="s">
        <v>2342</v>
      </c>
      <c r="AD1834" s="21" t="s">
        <v>2342</v>
      </c>
      <c r="AE1834" s="21" t="s">
        <v>2015</v>
      </c>
      <c r="AF1834" s="21" t="s">
        <v>2015</v>
      </c>
      <c r="AG1834" s="21" t="s">
        <v>2015</v>
      </c>
      <c r="AH1834" s="21" t="s">
        <v>2015</v>
      </c>
      <c r="AI1834" s="21" t="s">
        <v>2015</v>
      </c>
      <c r="AJ1834" s="21" t="s">
        <v>2015</v>
      </c>
      <c r="AK1834" s="21" t="s">
        <v>2015</v>
      </c>
      <c r="AL1834" s="21" t="s">
        <v>4802</v>
      </c>
    </row>
    <row r="1835" spans="1:38" ht="15" customHeight="1">
      <c r="A1835" s="21">
        <v>159957</v>
      </c>
      <c r="B1835" s="21">
        <v>665411</v>
      </c>
      <c r="C1835" s="21" t="s">
        <v>137</v>
      </c>
      <c r="D1835" s="21" t="s">
        <v>2125</v>
      </c>
      <c r="E1835" s="21" t="s">
        <v>18</v>
      </c>
      <c r="F1835" s="21" t="s">
        <v>4864</v>
      </c>
      <c r="G1835" s="21" t="s">
        <v>2340</v>
      </c>
      <c r="H1835" s="21" t="s">
        <v>2341</v>
      </c>
      <c r="I1835" s="21" t="s">
        <v>2015</v>
      </c>
      <c r="J1835" s="21" t="s">
        <v>2342</v>
      </c>
      <c r="K1835" s="21" t="s">
        <v>938</v>
      </c>
      <c r="L1835" s="21" t="s">
        <v>3242</v>
      </c>
      <c r="M1835" s="21"/>
      <c r="N1835" s="21" t="s">
        <v>3239</v>
      </c>
      <c r="O1835" s="21" t="s">
        <v>2345</v>
      </c>
      <c r="P1835" s="21" t="s">
        <v>3240</v>
      </c>
      <c r="Q1835" s="21">
        <v>394</v>
      </c>
      <c r="R1835" s="21">
        <v>0</v>
      </c>
      <c r="S1835" s="21">
        <v>177</v>
      </c>
      <c r="T1835" s="21">
        <v>571</v>
      </c>
      <c r="U1835" s="21">
        <v>0.69</v>
      </c>
      <c r="V1835" s="21">
        <v>0</v>
      </c>
      <c r="W1835" s="21">
        <v>0.69</v>
      </c>
      <c r="X1835" s="21" t="s">
        <v>2015</v>
      </c>
      <c r="Y1835" s="21" t="s">
        <v>2015</v>
      </c>
      <c r="Z1835" s="21" t="s">
        <v>2015</v>
      </c>
      <c r="AA1835" s="21" t="s">
        <v>2015</v>
      </c>
      <c r="AB1835" s="21" t="s">
        <v>2015</v>
      </c>
      <c r="AC1835" s="21" t="s">
        <v>2015</v>
      </c>
      <c r="AD1835" s="21" t="s">
        <v>2015</v>
      </c>
      <c r="AE1835" s="21" t="s">
        <v>2342</v>
      </c>
      <c r="AF1835" s="21" t="s">
        <v>2342</v>
      </c>
      <c r="AG1835" s="21" t="s">
        <v>2342</v>
      </c>
      <c r="AH1835" s="21" t="s">
        <v>2015</v>
      </c>
      <c r="AI1835" s="21" t="s">
        <v>2015</v>
      </c>
      <c r="AJ1835" s="21" t="s">
        <v>2015</v>
      </c>
      <c r="AK1835" s="21" t="s">
        <v>2015</v>
      </c>
      <c r="AL1835" s="21" t="s">
        <v>4802</v>
      </c>
    </row>
    <row r="1836" spans="1:38" ht="15" customHeight="1">
      <c r="A1836" s="21">
        <v>159249</v>
      </c>
      <c r="B1836" s="21">
        <v>665416</v>
      </c>
      <c r="C1836" s="21" t="s">
        <v>212</v>
      </c>
      <c r="D1836" s="21" t="s">
        <v>2200</v>
      </c>
      <c r="E1836" s="21" t="s">
        <v>34</v>
      </c>
      <c r="F1836" s="21" t="s">
        <v>4873</v>
      </c>
      <c r="G1836" s="21" t="s">
        <v>2340</v>
      </c>
      <c r="H1836" s="21" t="s">
        <v>2341</v>
      </c>
      <c r="I1836" s="21" t="s">
        <v>2015</v>
      </c>
      <c r="J1836" s="21" t="s">
        <v>2342</v>
      </c>
      <c r="K1836" s="21" t="s">
        <v>1352</v>
      </c>
      <c r="L1836" s="21" t="s">
        <v>3758</v>
      </c>
      <c r="M1836" s="21"/>
      <c r="N1836" s="21" t="s">
        <v>3751</v>
      </c>
      <c r="O1836" s="21" t="s">
        <v>2345</v>
      </c>
      <c r="P1836" s="21" t="s">
        <v>3752</v>
      </c>
      <c r="Q1836" s="21">
        <v>588</v>
      </c>
      <c r="R1836" s="21">
        <v>0</v>
      </c>
      <c r="S1836" s="21">
        <v>0</v>
      </c>
      <c r="T1836" s="21">
        <v>588</v>
      </c>
      <c r="U1836" s="21">
        <v>1</v>
      </c>
      <c r="V1836" s="21">
        <v>0</v>
      </c>
      <c r="W1836" s="21">
        <v>1</v>
      </c>
      <c r="X1836" s="21" t="s">
        <v>2015</v>
      </c>
      <c r="Y1836" s="21" t="s">
        <v>2342</v>
      </c>
      <c r="Z1836" s="21" t="s">
        <v>2342</v>
      </c>
      <c r="AA1836" s="21" t="s">
        <v>2342</v>
      </c>
      <c r="AB1836" s="21" t="s">
        <v>2342</v>
      </c>
      <c r="AC1836" s="21" t="s">
        <v>2342</v>
      </c>
      <c r="AD1836" s="21" t="s">
        <v>2342</v>
      </c>
      <c r="AE1836" s="21" t="s">
        <v>2342</v>
      </c>
      <c r="AF1836" s="21" t="s">
        <v>2015</v>
      </c>
      <c r="AG1836" s="21" t="s">
        <v>2015</v>
      </c>
      <c r="AH1836" s="21" t="s">
        <v>2015</v>
      </c>
      <c r="AI1836" s="21" t="s">
        <v>2015</v>
      </c>
      <c r="AJ1836" s="21" t="s">
        <v>2015</v>
      </c>
      <c r="AK1836" s="21" t="s">
        <v>2015</v>
      </c>
      <c r="AL1836" s="21" t="s">
        <v>4802</v>
      </c>
    </row>
    <row r="1837" spans="1:38" ht="15" customHeight="1">
      <c r="A1837" s="21">
        <v>159879</v>
      </c>
      <c r="B1837" s="21">
        <v>665418</v>
      </c>
      <c r="C1837" s="21" t="s">
        <v>293</v>
      </c>
      <c r="D1837" s="21" t="s">
        <v>2282</v>
      </c>
      <c r="E1837" s="21" t="s">
        <v>10</v>
      </c>
      <c r="F1837" s="21" t="s">
        <v>4864</v>
      </c>
      <c r="G1837" s="21" t="s">
        <v>2340</v>
      </c>
      <c r="H1837" s="21" t="s">
        <v>2341</v>
      </c>
      <c r="I1837" s="21" t="s">
        <v>2015</v>
      </c>
      <c r="J1837" s="21" t="s">
        <v>2342</v>
      </c>
      <c r="K1837" s="21" t="s">
        <v>4858</v>
      </c>
      <c r="L1837" s="21" t="s">
        <v>4923</v>
      </c>
      <c r="M1837" s="21"/>
      <c r="N1837" s="21" t="s">
        <v>2421</v>
      </c>
      <c r="O1837" s="21" t="s">
        <v>2345</v>
      </c>
      <c r="P1837" s="21" t="s">
        <v>2426</v>
      </c>
      <c r="Q1837" s="21">
        <v>224</v>
      </c>
      <c r="R1837" s="21">
        <v>0</v>
      </c>
      <c r="S1837" s="21">
        <v>383</v>
      </c>
      <c r="T1837" s="21">
        <v>607</v>
      </c>
      <c r="U1837" s="21">
        <v>0.36899999999999999</v>
      </c>
      <c r="V1837" s="21">
        <v>0</v>
      </c>
      <c r="W1837" s="21">
        <v>0.36899999999999999</v>
      </c>
      <c r="X1837" s="21" t="s">
        <v>2015</v>
      </c>
      <c r="Y1837" s="21" t="s">
        <v>2015</v>
      </c>
      <c r="Z1837" s="21" t="s">
        <v>2015</v>
      </c>
      <c r="AA1837" s="21" t="s">
        <v>2015</v>
      </c>
      <c r="AB1837" s="21" t="s">
        <v>2015</v>
      </c>
      <c r="AC1837" s="21" t="s">
        <v>2015</v>
      </c>
      <c r="AD1837" s="21" t="s">
        <v>2015</v>
      </c>
      <c r="AE1837" s="21" t="s">
        <v>2342</v>
      </c>
      <c r="AF1837" s="21" t="s">
        <v>2342</v>
      </c>
      <c r="AG1837" s="21" t="s">
        <v>2342</v>
      </c>
      <c r="AH1837" s="21" t="s">
        <v>2342</v>
      </c>
      <c r="AI1837" s="21" t="s">
        <v>2342</v>
      </c>
      <c r="AJ1837" s="21" t="s">
        <v>2342</v>
      </c>
      <c r="AK1837" s="21" t="s">
        <v>2342</v>
      </c>
      <c r="AL1837" s="21" t="s">
        <v>4802</v>
      </c>
    </row>
    <row r="1838" spans="1:38" ht="15" customHeight="1">
      <c r="A1838" s="21">
        <v>159444</v>
      </c>
      <c r="B1838" s="21">
        <v>665435</v>
      </c>
      <c r="C1838" s="21" t="s">
        <v>153</v>
      </c>
      <c r="D1838" s="21" t="s">
        <v>2141</v>
      </c>
      <c r="E1838" s="21" t="s">
        <v>34</v>
      </c>
      <c r="F1838" s="21" t="s">
        <v>4873</v>
      </c>
      <c r="G1838" s="21" t="s">
        <v>2340</v>
      </c>
      <c r="H1838" s="21" t="s">
        <v>2341</v>
      </c>
      <c r="I1838" s="21" t="s">
        <v>2015</v>
      </c>
      <c r="J1838" s="21" t="s">
        <v>2342</v>
      </c>
      <c r="K1838" s="21" t="s">
        <v>1066</v>
      </c>
      <c r="L1838" s="21" t="s">
        <v>3408</v>
      </c>
      <c r="M1838" s="21"/>
      <c r="N1838" s="21" t="s">
        <v>3409</v>
      </c>
      <c r="O1838" s="21" t="s">
        <v>2345</v>
      </c>
      <c r="P1838" s="21" t="s">
        <v>3410</v>
      </c>
      <c r="Q1838" s="21">
        <v>31</v>
      </c>
      <c r="R1838" s="21">
        <v>4</v>
      </c>
      <c r="S1838" s="21">
        <v>17</v>
      </c>
      <c r="T1838" s="21">
        <v>52</v>
      </c>
      <c r="U1838" s="21">
        <v>0.59619999999999995</v>
      </c>
      <c r="V1838" s="21">
        <v>7.6899999999999996E-2</v>
      </c>
      <c r="W1838" s="21">
        <v>0.67310000000000003</v>
      </c>
      <c r="X1838" s="21" t="s">
        <v>2015</v>
      </c>
      <c r="Y1838" s="21" t="s">
        <v>2015</v>
      </c>
      <c r="Z1838" s="21" t="s">
        <v>2015</v>
      </c>
      <c r="AA1838" s="21" t="s">
        <v>2015</v>
      </c>
      <c r="AB1838" s="21" t="s">
        <v>2015</v>
      </c>
      <c r="AC1838" s="21" t="s">
        <v>2015</v>
      </c>
      <c r="AD1838" s="21" t="s">
        <v>2015</v>
      </c>
      <c r="AE1838" s="21" t="s">
        <v>2342</v>
      </c>
      <c r="AF1838" s="21" t="s">
        <v>2342</v>
      </c>
      <c r="AG1838" s="21" t="s">
        <v>2342</v>
      </c>
      <c r="AH1838" s="21" t="s">
        <v>2015</v>
      </c>
      <c r="AI1838" s="21" t="s">
        <v>2015</v>
      </c>
      <c r="AJ1838" s="21" t="s">
        <v>2015</v>
      </c>
      <c r="AK1838" s="21" t="s">
        <v>2015</v>
      </c>
      <c r="AL1838" s="21" t="s">
        <v>4803</v>
      </c>
    </row>
    <row r="1839" spans="1:38" ht="15" customHeight="1">
      <c r="A1839" s="21">
        <v>159880</v>
      </c>
      <c r="B1839" s="21">
        <v>665437</v>
      </c>
      <c r="C1839" s="21" t="s">
        <v>249</v>
      </c>
      <c r="D1839" s="21" t="s">
        <v>2237</v>
      </c>
      <c r="E1839" s="21" t="s">
        <v>6</v>
      </c>
      <c r="F1839" s="21" t="s">
        <v>4883</v>
      </c>
      <c r="G1839" s="21" t="s">
        <v>2340</v>
      </c>
      <c r="H1839" s="21" t="s">
        <v>2341</v>
      </c>
      <c r="I1839" s="21" t="s">
        <v>2015</v>
      </c>
      <c r="J1839" s="21" t="s">
        <v>2342</v>
      </c>
      <c r="K1839" s="21" t="s">
        <v>1570</v>
      </c>
      <c r="L1839" s="21" t="s">
        <v>4043</v>
      </c>
      <c r="M1839" s="21"/>
      <c r="N1839" s="21" t="s">
        <v>2381</v>
      </c>
      <c r="O1839" s="21" t="s">
        <v>2345</v>
      </c>
      <c r="P1839" s="21" t="s">
        <v>4011</v>
      </c>
      <c r="Q1839" s="21">
        <v>130</v>
      </c>
      <c r="R1839" s="21">
        <v>10</v>
      </c>
      <c r="S1839" s="21">
        <v>352</v>
      </c>
      <c r="T1839" s="21">
        <v>492</v>
      </c>
      <c r="U1839" s="21">
        <v>0.26419999999999999</v>
      </c>
      <c r="V1839" s="21">
        <v>2.0299999999999999E-2</v>
      </c>
      <c r="W1839" s="21">
        <v>0.28460000000000002</v>
      </c>
      <c r="X1839" s="21" t="s">
        <v>2342</v>
      </c>
      <c r="Y1839" s="21" t="s">
        <v>2342</v>
      </c>
      <c r="Z1839" s="21" t="s">
        <v>2342</v>
      </c>
      <c r="AA1839" s="21" t="s">
        <v>2342</v>
      </c>
      <c r="AB1839" s="21" t="s">
        <v>2342</v>
      </c>
      <c r="AC1839" s="21" t="s">
        <v>2342</v>
      </c>
      <c r="AD1839" s="21" t="s">
        <v>2342</v>
      </c>
      <c r="AE1839" s="21" t="s">
        <v>2342</v>
      </c>
      <c r="AF1839" s="21" t="s">
        <v>2342</v>
      </c>
      <c r="AG1839" s="21" t="s">
        <v>2342</v>
      </c>
      <c r="AH1839" s="21" t="s">
        <v>2015</v>
      </c>
      <c r="AI1839" s="21" t="s">
        <v>2015</v>
      </c>
      <c r="AJ1839" s="21" t="s">
        <v>2015</v>
      </c>
      <c r="AK1839" s="21" t="s">
        <v>2015</v>
      </c>
      <c r="AL1839" s="21" t="s">
        <v>4803</v>
      </c>
    </row>
    <row r="1840" spans="1:38" ht="15" customHeight="1">
      <c r="A1840" s="21">
        <v>159880</v>
      </c>
      <c r="B1840" s="21">
        <v>665438</v>
      </c>
      <c r="C1840" s="21" t="s">
        <v>249</v>
      </c>
      <c r="D1840" s="21" t="s">
        <v>2237</v>
      </c>
      <c r="E1840" s="21" t="s">
        <v>6</v>
      </c>
      <c r="F1840" s="21" t="s">
        <v>4883</v>
      </c>
      <c r="G1840" s="21" t="s">
        <v>2340</v>
      </c>
      <c r="H1840" s="21" t="s">
        <v>2341</v>
      </c>
      <c r="I1840" s="21" t="s">
        <v>2015</v>
      </c>
      <c r="J1840" s="21" t="s">
        <v>2342</v>
      </c>
      <c r="K1840" s="21" t="s">
        <v>1532</v>
      </c>
      <c r="L1840" s="21" t="s">
        <v>4758</v>
      </c>
      <c r="M1840" s="21"/>
      <c r="N1840" s="21" t="s">
        <v>2381</v>
      </c>
      <c r="O1840" s="21" t="s">
        <v>2345</v>
      </c>
      <c r="P1840" s="21" t="s">
        <v>3805</v>
      </c>
      <c r="Q1840" s="21">
        <v>50</v>
      </c>
      <c r="R1840" s="21">
        <v>3</v>
      </c>
      <c r="S1840" s="21">
        <v>454</v>
      </c>
      <c r="T1840" s="21">
        <v>507</v>
      </c>
      <c r="U1840" s="21">
        <v>9.8599999999999993E-2</v>
      </c>
      <c r="V1840" s="21">
        <v>5.8999999999999999E-3</v>
      </c>
      <c r="W1840" s="21">
        <v>0.1045</v>
      </c>
      <c r="X1840" s="21" t="s">
        <v>2342</v>
      </c>
      <c r="Y1840" s="21" t="s">
        <v>2342</v>
      </c>
      <c r="Z1840" s="21" t="s">
        <v>2342</v>
      </c>
      <c r="AA1840" s="21" t="s">
        <v>2342</v>
      </c>
      <c r="AB1840" s="21" t="s">
        <v>2342</v>
      </c>
      <c r="AC1840" s="21" t="s">
        <v>2342</v>
      </c>
      <c r="AD1840" s="21" t="s">
        <v>2342</v>
      </c>
      <c r="AE1840" s="21" t="s">
        <v>2015</v>
      </c>
      <c r="AF1840" s="21" t="s">
        <v>2015</v>
      </c>
      <c r="AG1840" s="21" t="s">
        <v>2015</v>
      </c>
      <c r="AH1840" s="21" t="s">
        <v>2015</v>
      </c>
      <c r="AI1840" s="21" t="s">
        <v>2015</v>
      </c>
      <c r="AJ1840" s="21" t="s">
        <v>2015</v>
      </c>
      <c r="AK1840" s="21" t="s">
        <v>2015</v>
      </c>
      <c r="AL1840" s="21" t="s">
        <v>4803</v>
      </c>
    </row>
    <row r="1841" spans="1:38" ht="15" customHeight="1">
      <c r="A1841" s="21">
        <v>159880</v>
      </c>
      <c r="B1841" s="21">
        <v>665440</v>
      </c>
      <c r="C1841" s="21" t="s">
        <v>249</v>
      </c>
      <c r="D1841" s="21" t="s">
        <v>2237</v>
      </c>
      <c r="E1841" s="21" t="s">
        <v>6</v>
      </c>
      <c r="F1841" s="21" t="s">
        <v>4883</v>
      </c>
      <c r="G1841" s="21" t="s">
        <v>2340</v>
      </c>
      <c r="H1841" s="21" t="s">
        <v>2341</v>
      </c>
      <c r="I1841" s="21" t="s">
        <v>2015</v>
      </c>
      <c r="J1841" s="21" t="s">
        <v>2342</v>
      </c>
      <c r="K1841" s="21" t="s">
        <v>1558</v>
      </c>
      <c r="L1841" s="21" t="s">
        <v>4766</v>
      </c>
      <c r="M1841" s="21"/>
      <c r="N1841" s="21" t="s">
        <v>2381</v>
      </c>
      <c r="O1841" s="21" t="s">
        <v>2345</v>
      </c>
      <c r="P1841" s="21" t="s">
        <v>3162</v>
      </c>
      <c r="Q1841" s="21">
        <v>44</v>
      </c>
      <c r="R1841" s="21">
        <v>0</v>
      </c>
      <c r="S1841" s="21">
        <v>0</v>
      </c>
      <c r="T1841" s="21">
        <v>44</v>
      </c>
      <c r="U1841" s="21">
        <v>1</v>
      </c>
      <c r="V1841" s="21">
        <v>0</v>
      </c>
      <c r="W1841" s="21">
        <v>1</v>
      </c>
      <c r="X1841" s="21" t="s">
        <v>2015</v>
      </c>
      <c r="Y1841" s="21" t="s">
        <v>2015</v>
      </c>
      <c r="Z1841" s="21" t="s">
        <v>2015</v>
      </c>
      <c r="AA1841" s="21" t="s">
        <v>2015</v>
      </c>
      <c r="AB1841" s="21" t="s">
        <v>2015</v>
      </c>
      <c r="AC1841" s="21" t="s">
        <v>2015</v>
      </c>
      <c r="AD1841" s="21" t="s">
        <v>2015</v>
      </c>
      <c r="AE1841" s="21" t="s">
        <v>2015</v>
      </c>
      <c r="AF1841" s="21" t="s">
        <v>2015</v>
      </c>
      <c r="AG1841" s="21" t="s">
        <v>2015</v>
      </c>
      <c r="AH1841" s="21" t="s">
        <v>2342</v>
      </c>
      <c r="AI1841" s="21" t="s">
        <v>2342</v>
      </c>
      <c r="AJ1841" s="21" t="s">
        <v>2342</v>
      </c>
      <c r="AK1841" s="21" t="s">
        <v>2342</v>
      </c>
      <c r="AL1841" s="21" t="s">
        <v>4802</v>
      </c>
    </row>
    <row r="1842" spans="1:38" ht="15" customHeight="1">
      <c r="A1842" s="21">
        <v>159880</v>
      </c>
      <c r="B1842" s="21">
        <v>665455</v>
      </c>
      <c r="C1842" s="21" t="s">
        <v>249</v>
      </c>
      <c r="D1842" s="21" t="s">
        <v>2237</v>
      </c>
      <c r="E1842" s="21" t="s">
        <v>6</v>
      </c>
      <c r="F1842" s="21" t="s">
        <v>4883</v>
      </c>
      <c r="G1842" s="21" t="s">
        <v>2340</v>
      </c>
      <c r="H1842" s="21" t="s">
        <v>2341</v>
      </c>
      <c r="I1842" s="21" t="s">
        <v>2015</v>
      </c>
      <c r="J1842" s="21" t="s">
        <v>2342</v>
      </c>
      <c r="K1842" s="21" t="s">
        <v>1582</v>
      </c>
      <c r="L1842" s="21" t="s">
        <v>4056</v>
      </c>
      <c r="M1842" s="21" t="s">
        <v>4057</v>
      </c>
      <c r="N1842" s="21" t="s">
        <v>2381</v>
      </c>
      <c r="O1842" s="21" t="s">
        <v>2345</v>
      </c>
      <c r="P1842" s="21" t="s">
        <v>4058</v>
      </c>
      <c r="Q1842" s="21">
        <v>9</v>
      </c>
      <c r="R1842" s="21">
        <v>0</v>
      </c>
      <c r="S1842" s="21">
        <v>30</v>
      </c>
      <c r="T1842" s="21">
        <v>39</v>
      </c>
      <c r="U1842" s="21">
        <v>0.23080000000000001</v>
      </c>
      <c r="V1842" s="21">
        <v>0</v>
      </c>
      <c r="W1842" s="21">
        <v>0.23080000000000001</v>
      </c>
      <c r="X1842" s="21" t="s">
        <v>2015</v>
      </c>
      <c r="Y1842" s="21" t="s">
        <v>2015</v>
      </c>
      <c r="Z1842" s="21" t="s">
        <v>2015</v>
      </c>
      <c r="AA1842" s="21" t="s">
        <v>2015</v>
      </c>
      <c r="AB1842" s="21" t="s">
        <v>2015</v>
      </c>
      <c r="AC1842" s="21" t="s">
        <v>2015</v>
      </c>
      <c r="AD1842" s="21" t="s">
        <v>2015</v>
      </c>
      <c r="AE1842" s="21" t="s">
        <v>2015</v>
      </c>
      <c r="AF1842" s="21" t="s">
        <v>2015</v>
      </c>
      <c r="AG1842" s="21" t="s">
        <v>2015</v>
      </c>
      <c r="AH1842" s="21" t="s">
        <v>2342</v>
      </c>
      <c r="AI1842" s="21" t="s">
        <v>2342</v>
      </c>
      <c r="AJ1842" s="21" t="s">
        <v>2342</v>
      </c>
      <c r="AK1842" s="21" t="s">
        <v>2342</v>
      </c>
      <c r="AL1842" s="21" t="s">
        <v>4802</v>
      </c>
    </row>
    <row r="1843" spans="1:38" ht="15" customHeight="1">
      <c r="A1843" s="21">
        <v>159880</v>
      </c>
      <c r="B1843" s="21">
        <v>665456</v>
      </c>
      <c r="C1843" s="21" t="s">
        <v>249</v>
      </c>
      <c r="D1843" s="21" t="s">
        <v>2237</v>
      </c>
      <c r="E1843" s="21" t="s">
        <v>6</v>
      </c>
      <c r="F1843" s="21" t="s">
        <v>4883</v>
      </c>
      <c r="G1843" s="21" t="s">
        <v>2340</v>
      </c>
      <c r="H1843" s="21" t="s">
        <v>2341</v>
      </c>
      <c r="I1843" s="21" t="s">
        <v>2015</v>
      </c>
      <c r="J1843" s="21" t="s">
        <v>2342</v>
      </c>
      <c r="K1843" s="21" t="s">
        <v>1581</v>
      </c>
      <c r="L1843" s="21" t="s">
        <v>4030</v>
      </c>
      <c r="M1843" s="21"/>
      <c r="N1843" s="21" t="s">
        <v>2381</v>
      </c>
      <c r="O1843" s="21" t="s">
        <v>2345</v>
      </c>
      <c r="P1843" s="21" t="s">
        <v>3805</v>
      </c>
      <c r="Q1843" s="21">
        <v>38</v>
      </c>
      <c r="R1843" s="21">
        <v>0</v>
      </c>
      <c r="S1843" s="21">
        <v>20</v>
      </c>
      <c r="T1843" s="21">
        <v>58</v>
      </c>
      <c r="U1843" s="21">
        <v>0.6552</v>
      </c>
      <c r="V1843" s="21">
        <v>0</v>
      </c>
      <c r="W1843" s="21">
        <v>0.6552</v>
      </c>
      <c r="X1843" s="21" t="s">
        <v>2015</v>
      </c>
      <c r="Y1843" s="21" t="s">
        <v>2015</v>
      </c>
      <c r="Z1843" s="21" t="s">
        <v>2015</v>
      </c>
      <c r="AA1843" s="21" t="s">
        <v>2015</v>
      </c>
      <c r="AB1843" s="21" t="s">
        <v>2015</v>
      </c>
      <c r="AC1843" s="21" t="s">
        <v>2015</v>
      </c>
      <c r="AD1843" s="21" t="s">
        <v>2015</v>
      </c>
      <c r="AE1843" s="21" t="s">
        <v>2015</v>
      </c>
      <c r="AF1843" s="21" t="s">
        <v>2015</v>
      </c>
      <c r="AG1843" s="21" t="s">
        <v>2015</v>
      </c>
      <c r="AH1843" s="21" t="s">
        <v>2342</v>
      </c>
      <c r="AI1843" s="21" t="s">
        <v>2342</v>
      </c>
      <c r="AJ1843" s="21" t="s">
        <v>2342</v>
      </c>
      <c r="AK1843" s="21" t="s">
        <v>2342</v>
      </c>
      <c r="AL1843" s="21" t="s">
        <v>4802</v>
      </c>
    </row>
    <row r="1844" spans="1:38" ht="15" customHeight="1">
      <c r="A1844" s="21">
        <v>159445</v>
      </c>
      <c r="B1844" s="21">
        <v>665474</v>
      </c>
      <c r="C1844" s="21" t="s">
        <v>241</v>
      </c>
      <c r="D1844" s="21" t="s">
        <v>2229</v>
      </c>
      <c r="E1844" s="21" t="s">
        <v>34</v>
      </c>
      <c r="F1844" s="21" t="s">
        <v>4873</v>
      </c>
      <c r="G1844" s="21" t="s">
        <v>2340</v>
      </c>
      <c r="H1844" s="21" t="s">
        <v>2341</v>
      </c>
      <c r="I1844" s="21" t="s">
        <v>2015</v>
      </c>
      <c r="J1844" s="21" t="s">
        <v>2342</v>
      </c>
      <c r="K1844" s="21" t="s">
        <v>1066</v>
      </c>
      <c r="L1844" s="21" t="s">
        <v>5110</v>
      </c>
      <c r="M1844" s="21"/>
      <c r="N1844" s="21" t="s">
        <v>3411</v>
      </c>
      <c r="O1844" s="21" t="s">
        <v>2345</v>
      </c>
      <c r="P1844" s="21" t="s">
        <v>3954</v>
      </c>
      <c r="Q1844" s="21">
        <v>29</v>
      </c>
      <c r="R1844" s="21">
        <v>12</v>
      </c>
      <c r="S1844" s="21">
        <v>55</v>
      </c>
      <c r="T1844" s="21">
        <v>96</v>
      </c>
      <c r="U1844" s="21">
        <v>0.30209999999999998</v>
      </c>
      <c r="V1844" s="21">
        <v>0.125</v>
      </c>
      <c r="W1844" s="21">
        <v>0.42709999999999998</v>
      </c>
      <c r="X1844" s="21" t="s">
        <v>2015</v>
      </c>
      <c r="Y1844" s="21" t="s">
        <v>2015</v>
      </c>
      <c r="Z1844" s="21" t="s">
        <v>2015</v>
      </c>
      <c r="AA1844" s="21" t="s">
        <v>2015</v>
      </c>
      <c r="AB1844" s="21" t="s">
        <v>2015</v>
      </c>
      <c r="AC1844" s="21" t="s">
        <v>2015</v>
      </c>
      <c r="AD1844" s="21" t="s">
        <v>2015</v>
      </c>
      <c r="AE1844" s="21" t="s">
        <v>2342</v>
      </c>
      <c r="AF1844" s="21" t="s">
        <v>2342</v>
      </c>
      <c r="AG1844" s="21" t="s">
        <v>2342</v>
      </c>
      <c r="AH1844" s="21" t="s">
        <v>2015</v>
      </c>
      <c r="AI1844" s="21" t="s">
        <v>2015</v>
      </c>
      <c r="AJ1844" s="21" t="s">
        <v>2015</v>
      </c>
      <c r="AK1844" s="21" t="s">
        <v>2015</v>
      </c>
      <c r="AL1844" s="21" t="s">
        <v>4803</v>
      </c>
    </row>
    <row r="1845" spans="1:38" ht="15" customHeight="1">
      <c r="A1845" s="21">
        <v>159342</v>
      </c>
      <c r="B1845" s="21">
        <v>665482</v>
      </c>
      <c r="C1845" s="21" t="s">
        <v>54</v>
      </c>
      <c r="D1845" s="21" t="s">
        <v>2041</v>
      </c>
      <c r="E1845" s="21" t="s">
        <v>14</v>
      </c>
      <c r="F1845" s="21" t="s">
        <v>4873</v>
      </c>
      <c r="G1845" s="21" t="s">
        <v>2340</v>
      </c>
      <c r="H1845" s="21" t="s">
        <v>2341</v>
      </c>
      <c r="I1845" s="21" t="s">
        <v>2015</v>
      </c>
      <c r="J1845" s="21" t="s">
        <v>2342</v>
      </c>
      <c r="K1845" s="21" t="s">
        <v>489</v>
      </c>
      <c r="L1845" s="21" t="s">
        <v>4965</v>
      </c>
      <c r="M1845" s="21"/>
      <c r="N1845" s="21" t="s">
        <v>2552</v>
      </c>
      <c r="O1845" s="21" t="s">
        <v>2345</v>
      </c>
      <c r="P1845" s="21" t="s">
        <v>2553</v>
      </c>
      <c r="Q1845" s="21">
        <v>157</v>
      </c>
      <c r="R1845" s="21">
        <v>0</v>
      </c>
      <c r="S1845" s="21">
        <v>24</v>
      </c>
      <c r="T1845" s="21">
        <v>181</v>
      </c>
      <c r="U1845" s="21">
        <v>0.86739999999999995</v>
      </c>
      <c r="V1845" s="21">
        <v>0</v>
      </c>
      <c r="W1845" s="21">
        <v>0.86739999999999995</v>
      </c>
      <c r="X1845" s="21" t="s">
        <v>2015</v>
      </c>
      <c r="Y1845" s="21" t="s">
        <v>2015</v>
      </c>
      <c r="Z1845" s="21" t="s">
        <v>2015</v>
      </c>
      <c r="AA1845" s="21" t="s">
        <v>2015</v>
      </c>
      <c r="AB1845" s="21" t="s">
        <v>2015</v>
      </c>
      <c r="AC1845" s="21" t="s">
        <v>2015</v>
      </c>
      <c r="AD1845" s="21" t="s">
        <v>2015</v>
      </c>
      <c r="AE1845" s="21" t="s">
        <v>2342</v>
      </c>
      <c r="AF1845" s="21" t="s">
        <v>2342</v>
      </c>
      <c r="AG1845" s="21" t="s">
        <v>2342</v>
      </c>
      <c r="AH1845" s="21" t="s">
        <v>2015</v>
      </c>
      <c r="AI1845" s="21" t="s">
        <v>2015</v>
      </c>
      <c r="AJ1845" s="21" t="s">
        <v>2015</v>
      </c>
      <c r="AK1845" s="21" t="s">
        <v>2015</v>
      </c>
      <c r="AL1845" s="21" t="s">
        <v>4802</v>
      </c>
    </row>
    <row r="1846" spans="1:38" ht="15" customHeight="1">
      <c r="A1846" s="21">
        <v>159342</v>
      </c>
      <c r="B1846" s="21">
        <v>665483</v>
      </c>
      <c r="C1846" s="21" t="s">
        <v>54</v>
      </c>
      <c r="D1846" s="21" t="s">
        <v>2041</v>
      </c>
      <c r="E1846" s="21" t="s">
        <v>14</v>
      </c>
      <c r="F1846" s="21" t="s">
        <v>4873</v>
      </c>
      <c r="G1846" s="21" t="s">
        <v>2340</v>
      </c>
      <c r="H1846" s="21" t="s">
        <v>2341</v>
      </c>
      <c r="I1846" s="21" t="s">
        <v>2015</v>
      </c>
      <c r="J1846" s="21" t="s">
        <v>2342</v>
      </c>
      <c r="K1846" s="21" t="s">
        <v>488</v>
      </c>
      <c r="L1846" s="21" t="s">
        <v>2554</v>
      </c>
      <c r="M1846" s="21"/>
      <c r="N1846" s="21" t="s">
        <v>2552</v>
      </c>
      <c r="O1846" s="21" t="s">
        <v>2345</v>
      </c>
      <c r="P1846" s="21" t="s">
        <v>2553</v>
      </c>
      <c r="Q1846" s="21">
        <v>186</v>
      </c>
      <c r="R1846" s="21">
        <v>0</v>
      </c>
      <c r="S1846" s="21">
        <v>48</v>
      </c>
      <c r="T1846" s="21">
        <v>234</v>
      </c>
      <c r="U1846" s="21">
        <v>0.79490000000000005</v>
      </c>
      <c r="V1846" s="21">
        <v>0</v>
      </c>
      <c r="W1846" s="21">
        <v>0.79490000000000005</v>
      </c>
      <c r="X1846" s="21" t="s">
        <v>2015</v>
      </c>
      <c r="Y1846" s="21" t="s">
        <v>2015</v>
      </c>
      <c r="Z1846" s="21" t="s">
        <v>2015</v>
      </c>
      <c r="AA1846" s="21" t="s">
        <v>2015</v>
      </c>
      <c r="AB1846" s="21" t="s">
        <v>2015</v>
      </c>
      <c r="AC1846" s="21" t="s">
        <v>2015</v>
      </c>
      <c r="AD1846" s="21" t="s">
        <v>2015</v>
      </c>
      <c r="AE1846" s="21" t="s">
        <v>2015</v>
      </c>
      <c r="AF1846" s="21" t="s">
        <v>2015</v>
      </c>
      <c r="AG1846" s="21" t="s">
        <v>2015</v>
      </c>
      <c r="AH1846" s="21" t="s">
        <v>2342</v>
      </c>
      <c r="AI1846" s="21" t="s">
        <v>2342</v>
      </c>
      <c r="AJ1846" s="21" t="s">
        <v>2342</v>
      </c>
      <c r="AK1846" s="21" t="s">
        <v>2342</v>
      </c>
      <c r="AL1846" s="21" t="s">
        <v>4802</v>
      </c>
    </row>
    <row r="1847" spans="1:38" ht="15" customHeight="1">
      <c r="A1847" s="21">
        <v>159496</v>
      </c>
      <c r="B1847" s="21">
        <v>665489</v>
      </c>
      <c r="C1847" s="21" t="s">
        <v>252</v>
      </c>
      <c r="D1847" s="21" t="s">
        <v>2240</v>
      </c>
      <c r="E1847" s="21" t="s">
        <v>27</v>
      </c>
      <c r="F1847" s="21" t="s">
        <v>4865</v>
      </c>
      <c r="G1847" s="21" t="s">
        <v>2340</v>
      </c>
      <c r="H1847" s="21" t="s">
        <v>2341</v>
      </c>
      <c r="I1847" s="21" t="s">
        <v>2015</v>
      </c>
      <c r="J1847" s="21" t="s">
        <v>2342</v>
      </c>
      <c r="K1847" s="21" t="s">
        <v>1630</v>
      </c>
      <c r="L1847" s="21" t="s">
        <v>4116</v>
      </c>
      <c r="M1847" s="21"/>
      <c r="N1847" s="21" t="s">
        <v>4117</v>
      </c>
      <c r="O1847" s="21" t="s">
        <v>2345</v>
      </c>
      <c r="P1847" s="21" t="s">
        <v>4118</v>
      </c>
      <c r="Q1847" s="21">
        <v>42</v>
      </c>
      <c r="R1847" s="21">
        <v>0</v>
      </c>
      <c r="S1847" s="21">
        <v>22</v>
      </c>
      <c r="T1847" s="21">
        <v>64</v>
      </c>
      <c r="U1847" s="21">
        <v>0.65629999999999999</v>
      </c>
      <c r="V1847" s="21">
        <v>0</v>
      </c>
      <c r="W1847" s="21">
        <v>0.65629999999999999</v>
      </c>
      <c r="X1847" s="21" t="s">
        <v>2015</v>
      </c>
      <c r="Y1847" s="21" t="s">
        <v>2015</v>
      </c>
      <c r="Z1847" s="21" t="s">
        <v>2015</v>
      </c>
      <c r="AA1847" s="21" t="s">
        <v>2015</v>
      </c>
      <c r="AB1847" s="21" t="s">
        <v>2015</v>
      </c>
      <c r="AC1847" s="21" t="s">
        <v>2015</v>
      </c>
      <c r="AD1847" s="21" t="s">
        <v>2015</v>
      </c>
      <c r="AE1847" s="21" t="s">
        <v>2342</v>
      </c>
      <c r="AF1847" s="21" t="s">
        <v>2342</v>
      </c>
      <c r="AG1847" s="21" t="s">
        <v>2342</v>
      </c>
      <c r="AH1847" s="21" t="s">
        <v>2015</v>
      </c>
      <c r="AI1847" s="21" t="s">
        <v>2015</v>
      </c>
      <c r="AJ1847" s="21" t="s">
        <v>2015</v>
      </c>
      <c r="AK1847" s="21" t="s">
        <v>2015</v>
      </c>
      <c r="AL1847" s="21" t="s">
        <v>4802</v>
      </c>
    </row>
    <row r="1848" spans="1:38" ht="15" customHeight="1">
      <c r="A1848" s="21">
        <v>159496</v>
      </c>
      <c r="B1848" s="21">
        <v>665490</v>
      </c>
      <c r="C1848" s="21" t="s">
        <v>252</v>
      </c>
      <c r="D1848" s="21" t="s">
        <v>2240</v>
      </c>
      <c r="E1848" s="21" t="s">
        <v>27</v>
      </c>
      <c r="F1848" s="21" t="s">
        <v>4865</v>
      </c>
      <c r="G1848" s="21" t="s">
        <v>2340</v>
      </c>
      <c r="H1848" s="21" t="s">
        <v>2341</v>
      </c>
      <c r="I1848" s="21" t="s">
        <v>2015</v>
      </c>
      <c r="J1848" s="21" t="s">
        <v>2342</v>
      </c>
      <c r="K1848" s="21" t="s">
        <v>1629</v>
      </c>
      <c r="L1848" s="21" t="s">
        <v>4116</v>
      </c>
      <c r="M1848" s="21"/>
      <c r="N1848" s="21" t="s">
        <v>4117</v>
      </c>
      <c r="O1848" s="21" t="s">
        <v>2345</v>
      </c>
      <c r="P1848" s="21" t="s">
        <v>4118</v>
      </c>
      <c r="Q1848" s="21">
        <v>31</v>
      </c>
      <c r="R1848" s="21">
        <v>5</v>
      </c>
      <c r="S1848" s="21">
        <v>39</v>
      </c>
      <c r="T1848" s="21">
        <v>75</v>
      </c>
      <c r="U1848" s="21">
        <v>0.4133</v>
      </c>
      <c r="V1848" s="21">
        <v>6.6699999999999995E-2</v>
      </c>
      <c r="W1848" s="21">
        <v>0.48</v>
      </c>
      <c r="X1848" s="21" t="s">
        <v>2015</v>
      </c>
      <c r="Y1848" s="21" t="s">
        <v>2015</v>
      </c>
      <c r="Z1848" s="21" t="s">
        <v>2015</v>
      </c>
      <c r="AA1848" s="21" t="s">
        <v>2015</v>
      </c>
      <c r="AB1848" s="21" t="s">
        <v>2015</v>
      </c>
      <c r="AC1848" s="21" t="s">
        <v>2015</v>
      </c>
      <c r="AD1848" s="21" t="s">
        <v>2015</v>
      </c>
      <c r="AE1848" s="21" t="s">
        <v>2015</v>
      </c>
      <c r="AF1848" s="21" t="s">
        <v>2015</v>
      </c>
      <c r="AG1848" s="21" t="s">
        <v>2015</v>
      </c>
      <c r="AH1848" s="21" t="s">
        <v>2342</v>
      </c>
      <c r="AI1848" s="21" t="s">
        <v>2342</v>
      </c>
      <c r="AJ1848" s="21" t="s">
        <v>2342</v>
      </c>
      <c r="AK1848" s="21" t="s">
        <v>2342</v>
      </c>
      <c r="AL1848" s="21" t="s">
        <v>4803</v>
      </c>
    </row>
    <row r="1849" spans="1:38" ht="15" customHeight="1">
      <c r="A1849" s="21">
        <v>159928</v>
      </c>
      <c r="B1849" s="21">
        <v>665493</v>
      </c>
      <c r="C1849" s="21" t="s">
        <v>127</v>
      </c>
      <c r="D1849" s="21" t="s">
        <v>2115</v>
      </c>
      <c r="E1849" s="21" t="s">
        <v>6</v>
      </c>
      <c r="F1849" s="21" t="s">
        <v>4883</v>
      </c>
      <c r="G1849" s="21" t="s">
        <v>2340</v>
      </c>
      <c r="H1849" s="21" t="s">
        <v>2341</v>
      </c>
      <c r="I1849" s="21" t="s">
        <v>2015</v>
      </c>
      <c r="J1849" s="21" t="s">
        <v>2342</v>
      </c>
      <c r="K1849" s="21" t="s">
        <v>878</v>
      </c>
      <c r="L1849" s="21" t="s">
        <v>3130</v>
      </c>
      <c r="M1849" s="21"/>
      <c r="N1849" s="21" t="s">
        <v>3129</v>
      </c>
      <c r="O1849" s="21" t="s">
        <v>2345</v>
      </c>
      <c r="P1849" s="21" t="s">
        <v>3131</v>
      </c>
      <c r="Q1849" s="21">
        <v>515</v>
      </c>
      <c r="R1849" s="21">
        <v>0</v>
      </c>
      <c r="S1849" s="21">
        <v>0</v>
      </c>
      <c r="T1849" s="21">
        <v>515</v>
      </c>
      <c r="U1849" s="21">
        <v>1</v>
      </c>
      <c r="V1849" s="21">
        <v>0</v>
      </c>
      <c r="W1849" s="21">
        <v>1</v>
      </c>
      <c r="X1849" s="21" t="s">
        <v>2342</v>
      </c>
      <c r="Y1849" s="21" t="s">
        <v>2342</v>
      </c>
      <c r="Z1849" s="21" t="s">
        <v>2342</v>
      </c>
      <c r="AA1849" s="21" t="s">
        <v>2342</v>
      </c>
      <c r="AB1849" s="21" t="s">
        <v>2342</v>
      </c>
      <c r="AC1849" s="21" t="s">
        <v>2342</v>
      </c>
      <c r="AD1849" s="21" t="s">
        <v>2342</v>
      </c>
      <c r="AE1849" s="21" t="s">
        <v>2015</v>
      </c>
      <c r="AF1849" s="21" t="s">
        <v>2015</v>
      </c>
      <c r="AG1849" s="21" t="s">
        <v>2015</v>
      </c>
      <c r="AH1849" s="21" t="s">
        <v>2015</v>
      </c>
      <c r="AI1849" s="21" t="s">
        <v>2015</v>
      </c>
      <c r="AJ1849" s="21" t="s">
        <v>2015</v>
      </c>
      <c r="AK1849" s="21" t="s">
        <v>2015</v>
      </c>
      <c r="AL1849" s="21" t="s">
        <v>4802</v>
      </c>
    </row>
    <row r="1850" spans="1:38" ht="15" customHeight="1">
      <c r="A1850" s="21">
        <v>159928</v>
      </c>
      <c r="B1850" s="21">
        <v>665494</v>
      </c>
      <c r="C1850" s="21" t="s">
        <v>127</v>
      </c>
      <c r="D1850" s="21" t="s">
        <v>2115</v>
      </c>
      <c r="E1850" s="21" t="s">
        <v>6</v>
      </c>
      <c r="F1850" s="21" t="s">
        <v>4883</v>
      </c>
      <c r="G1850" s="21" t="s">
        <v>2340</v>
      </c>
      <c r="H1850" s="21" t="s">
        <v>2341</v>
      </c>
      <c r="I1850" s="21" t="s">
        <v>2015</v>
      </c>
      <c r="J1850" s="21" t="s">
        <v>2342</v>
      </c>
      <c r="K1850" s="21" t="s">
        <v>900</v>
      </c>
      <c r="L1850" s="21" t="s">
        <v>3168</v>
      </c>
      <c r="M1850" s="21"/>
      <c r="N1850" s="21" t="s">
        <v>2381</v>
      </c>
      <c r="O1850" s="21" t="s">
        <v>2345</v>
      </c>
      <c r="P1850" s="21" t="s">
        <v>3135</v>
      </c>
      <c r="Q1850" s="21">
        <v>536</v>
      </c>
      <c r="R1850" s="21">
        <v>0</v>
      </c>
      <c r="S1850" s="21">
        <v>0</v>
      </c>
      <c r="T1850" s="21">
        <v>536</v>
      </c>
      <c r="U1850" s="21">
        <v>1</v>
      </c>
      <c r="V1850" s="21">
        <v>0</v>
      </c>
      <c r="W1850" s="21">
        <v>1</v>
      </c>
      <c r="X1850" s="21" t="s">
        <v>2015</v>
      </c>
      <c r="Y1850" s="21" t="s">
        <v>2342</v>
      </c>
      <c r="Z1850" s="21" t="s">
        <v>2342</v>
      </c>
      <c r="AA1850" s="21" t="s">
        <v>2342</v>
      </c>
      <c r="AB1850" s="21" t="s">
        <v>2342</v>
      </c>
      <c r="AC1850" s="21" t="s">
        <v>2342</v>
      </c>
      <c r="AD1850" s="21" t="s">
        <v>2342</v>
      </c>
      <c r="AE1850" s="21" t="s">
        <v>2015</v>
      </c>
      <c r="AF1850" s="21" t="s">
        <v>2015</v>
      </c>
      <c r="AG1850" s="21" t="s">
        <v>2015</v>
      </c>
      <c r="AH1850" s="21" t="s">
        <v>2015</v>
      </c>
      <c r="AI1850" s="21" t="s">
        <v>2015</v>
      </c>
      <c r="AJ1850" s="21" t="s">
        <v>2015</v>
      </c>
      <c r="AK1850" s="21" t="s">
        <v>2015</v>
      </c>
      <c r="AL1850" s="21" t="s">
        <v>4802</v>
      </c>
    </row>
    <row r="1851" spans="1:38" ht="15" customHeight="1">
      <c r="A1851" s="21">
        <v>159928</v>
      </c>
      <c r="B1851" s="21">
        <v>665495</v>
      </c>
      <c r="C1851" s="21" t="s">
        <v>127</v>
      </c>
      <c r="D1851" s="21" t="s">
        <v>2115</v>
      </c>
      <c r="E1851" s="21" t="s">
        <v>6</v>
      </c>
      <c r="F1851" s="21" t="s">
        <v>4883</v>
      </c>
      <c r="G1851" s="21" t="s">
        <v>2340</v>
      </c>
      <c r="H1851" s="21" t="s">
        <v>2341</v>
      </c>
      <c r="I1851" s="21" t="s">
        <v>2015</v>
      </c>
      <c r="J1851" s="21" t="s">
        <v>2342</v>
      </c>
      <c r="K1851" s="21" t="s">
        <v>880</v>
      </c>
      <c r="L1851" s="21" t="s">
        <v>3138</v>
      </c>
      <c r="M1851" s="21"/>
      <c r="N1851" s="21" t="s">
        <v>3139</v>
      </c>
      <c r="O1851" s="21" t="s">
        <v>2345</v>
      </c>
      <c r="P1851" s="21" t="s">
        <v>3131</v>
      </c>
      <c r="Q1851" s="21">
        <v>591</v>
      </c>
      <c r="R1851" s="21">
        <v>0</v>
      </c>
      <c r="S1851" s="21">
        <v>11</v>
      </c>
      <c r="T1851" s="21">
        <v>602</v>
      </c>
      <c r="U1851" s="21">
        <v>0.98170000000000002</v>
      </c>
      <c r="V1851" s="21">
        <v>0</v>
      </c>
      <c r="W1851" s="21">
        <v>0.98170000000000002</v>
      </c>
      <c r="X1851" s="21" t="s">
        <v>2015</v>
      </c>
      <c r="Y1851" s="21" t="s">
        <v>2015</v>
      </c>
      <c r="Z1851" s="21" t="s">
        <v>2015</v>
      </c>
      <c r="AA1851" s="21" t="s">
        <v>2015</v>
      </c>
      <c r="AB1851" s="21" t="s">
        <v>2015</v>
      </c>
      <c r="AC1851" s="21" t="s">
        <v>2015</v>
      </c>
      <c r="AD1851" s="21" t="s">
        <v>2015</v>
      </c>
      <c r="AE1851" s="21" t="s">
        <v>2342</v>
      </c>
      <c r="AF1851" s="21" t="s">
        <v>2342</v>
      </c>
      <c r="AG1851" s="21" t="s">
        <v>2342</v>
      </c>
      <c r="AH1851" s="21" t="s">
        <v>2015</v>
      </c>
      <c r="AI1851" s="21" t="s">
        <v>2015</v>
      </c>
      <c r="AJ1851" s="21" t="s">
        <v>2015</v>
      </c>
      <c r="AK1851" s="21" t="s">
        <v>2015</v>
      </c>
      <c r="AL1851" s="21" t="s">
        <v>4802</v>
      </c>
    </row>
    <row r="1852" spans="1:38" ht="15" customHeight="1">
      <c r="A1852" s="21">
        <v>159928</v>
      </c>
      <c r="B1852" s="21">
        <v>665505</v>
      </c>
      <c r="C1852" s="21" t="s">
        <v>127</v>
      </c>
      <c r="D1852" s="21" t="s">
        <v>2115</v>
      </c>
      <c r="E1852" s="21" t="s">
        <v>6</v>
      </c>
      <c r="F1852" s="21" t="s">
        <v>4883</v>
      </c>
      <c r="G1852" s="21" t="s">
        <v>2340</v>
      </c>
      <c r="H1852" s="21" t="s">
        <v>2341</v>
      </c>
      <c r="I1852" s="21" t="s">
        <v>2015</v>
      </c>
      <c r="J1852" s="21" t="s">
        <v>2342</v>
      </c>
      <c r="K1852" s="21" t="s">
        <v>890</v>
      </c>
      <c r="L1852" s="21" t="s">
        <v>3155</v>
      </c>
      <c r="M1852" s="21"/>
      <c r="N1852" s="21" t="s">
        <v>2381</v>
      </c>
      <c r="O1852" s="21" t="s">
        <v>2345</v>
      </c>
      <c r="P1852" s="21" t="s">
        <v>3127</v>
      </c>
      <c r="Q1852" s="21">
        <v>346</v>
      </c>
      <c r="R1852" s="21">
        <v>0</v>
      </c>
      <c r="S1852" s="21">
        <v>81</v>
      </c>
      <c r="T1852" s="21">
        <v>427</v>
      </c>
      <c r="U1852" s="21">
        <v>0.81030000000000002</v>
      </c>
      <c r="V1852" s="21">
        <v>0</v>
      </c>
      <c r="W1852" s="21">
        <v>0.81030000000000002</v>
      </c>
      <c r="X1852" s="21" t="s">
        <v>2342</v>
      </c>
      <c r="Y1852" s="21" t="s">
        <v>2342</v>
      </c>
      <c r="Z1852" s="21" t="s">
        <v>2342</v>
      </c>
      <c r="AA1852" s="21" t="s">
        <v>2342</v>
      </c>
      <c r="AB1852" s="21" t="s">
        <v>2342</v>
      </c>
      <c r="AC1852" s="21" t="s">
        <v>2342</v>
      </c>
      <c r="AD1852" s="21" t="s">
        <v>2342</v>
      </c>
      <c r="AE1852" s="21" t="s">
        <v>2015</v>
      </c>
      <c r="AF1852" s="21" t="s">
        <v>2015</v>
      </c>
      <c r="AG1852" s="21" t="s">
        <v>2015</v>
      </c>
      <c r="AH1852" s="21" t="s">
        <v>2015</v>
      </c>
      <c r="AI1852" s="21" t="s">
        <v>2015</v>
      </c>
      <c r="AJ1852" s="21" t="s">
        <v>2015</v>
      </c>
      <c r="AK1852" s="21" t="s">
        <v>2015</v>
      </c>
      <c r="AL1852" s="21" t="s">
        <v>4802</v>
      </c>
    </row>
    <row r="1853" spans="1:38" ht="15" customHeight="1">
      <c r="A1853" s="21">
        <v>159928</v>
      </c>
      <c r="B1853" s="21">
        <v>665506</v>
      </c>
      <c r="C1853" s="21" t="s">
        <v>127</v>
      </c>
      <c r="D1853" s="21" t="s">
        <v>2115</v>
      </c>
      <c r="E1853" s="21" t="s">
        <v>6</v>
      </c>
      <c r="F1853" s="21" t="s">
        <v>4883</v>
      </c>
      <c r="G1853" s="21" t="s">
        <v>2340</v>
      </c>
      <c r="H1853" s="21" t="s">
        <v>2341</v>
      </c>
      <c r="I1853" s="21" t="s">
        <v>2015</v>
      </c>
      <c r="J1853" s="21" t="s">
        <v>2342</v>
      </c>
      <c r="K1853" s="21" t="s">
        <v>876</v>
      </c>
      <c r="L1853" s="21" t="s">
        <v>3126</v>
      </c>
      <c r="M1853" s="21"/>
      <c r="N1853" s="21" t="s">
        <v>2381</v>
      </c>
      <c r="O1853" s="21" t="s">
        <v>2345</v>
      </c>
      <c r="P1853" s="21" t="s">
        <v>3127</v>
      </c>
      <c r="Q1853" s="21">
        <v>437</v>
      </c>
      <c r="R1853" s="21">
        <v>0</v>
      </c>
      <c r="S1853" s="21">
        <v>0</v>
      </c>
      <c r="T1853" s="21">
        <v>437</v>
      </c>
      <c r="U1853" s="21">
        <v>1</v>
      </c>
      <c r="V1853" s="21">
        <v>0</v>
      </c>
      <c r="W1853" s="21">
        <v>1</v>
      </c>
      <c r="X1853" s="21" t="s">
        <v>2342</v>
      </c>
      <c r="Y1853" s="21" t="s">
        <v>2342</v>
      </c>
      <c r="Z1853" s="21" t="s">
        <v>2342</v>
      </c>
      <c r="AA1853" s="21" t="s">
        <v>2342</v>
      </c>
      <c r="AB1853" s="21" t="s">
        <v>2342</v>
      </c>
      <c r="AC1853" s="21" t="s">
        <v>2342</v>
      </c>
      <c r="AD1853" s="21" t="s">
        <v>2342</v>
      </c>
      <c r="AE1853" s="21" t="s">
        <v>2015</v>
      </c>
      <c r="AF1853" s="21" t="s">
        <v>2015</v>
      </c>
      <c r="AG1853" s="21" t="s">
        <v>2015</v>
      </c>
      <c r="AH1853" s="21" t="s">
        <v>2015</v>
      </c>
      <c r="AI1853" s="21" t="s">
        <v>2015</v>
      </c>
      <c r="AJ1853" s="21" t="s">
        <v>2015</v>
      </c>
      <c r="AK1853" s="21" t="s">
        <v>2015</v>
      </c>
      <c r="AL1853" s="21" t="s">
        <v>4802</v>
      </c>
    </row>
    <row r="1854" spans="1:38" ht="15" customHeight="1">
      <c r="A1854" s="21">
        <v>159941</v>
      </c>
      <c r="B1854" s="21">
        <v>665507</v>
      </c>
      <c r="C1854" s="21" t="s">
        <v>139</v>
      </c>
      <c r="D1854" s="21" t="s">
        <v>2127</v>
      </c>
      <c r="E1854" s="21" t="s">
        <v>6</v>
      </c>
      <c r="F1854" s="21" t="s">
        <v>4867</v>
      </c>
      <c r="G1854" s="21" t="s">
        <v>2340</v>
      </c>
      <c r="H1854" s="21" t="s">
        <v>2341</v>
      </c>
      <c r="I1854" s="21" t="s">
        <v>2015</v>
      </c>
      <c r="J1854" s="21" t="s">
        <v>2342</v>
      </c>
      <c r="K1854" s="21" t="s">
        <v>963</v>
      </c>
      <c r="L1854" s="21" t="s">
        <v>3270</v>
      </c>
      <c r="M1854" s="21"/>
      <c r="N1854" s="21" t="s">
        <v>3268</v>
      </c>
      <c r="O1854" s="21" t="s">
        <v>2345</v>
      </c>
      <c r="P1854" s="21" t="s">
        <v>3269</v>
      </c>
      <c r="Q1854" s="21">
        <v>75</v>
      </c>
      <c r="R1854" s="21">
        <v>30</v>
      </c>
      <c r="S1854" s="21">
        <v>153</v>
      </c>
      <c r="T1854" s="21">
        <v>258</v>
      </c>
      <c r="U1854" s="21">
        <v>0.29070000000000001</v>
      </c>
      <c r="V1854" s="21">
        <v>0.1163</v>
      </c>
      <c r="W1854" s="21">
        <v>0.40699999999999997</v>
      </c>
      <c r="X1854" s="21" t="s">
        <v>2015</v>
      </c>
      <c r="Y1854" s="21" t="s">
        <v>2342</v>
      </c>
      <c r="Z1854" s="21" t="s">
        <v>2342</v>
      </c>
      <c r="AA1854" s="21" t="s">
        <v>2342</v>
      </c>
      <c r="AB1854" s="21" t="s">
        <v>2342</v>
      </c>
      <c r="AC1854" s="21" t="s">
        <v>2342</v>
      </c>
      <c r="AD1854" s="21" t="s">
        <v>2342</v>
      </c>
      <c r="AE1854" s="21" t="s">
        <v>2342</v>
      </c>
      <c r="AF1854" s="21" t="s">
        <v>2015</v>
      </c>
      <c r="AG1854" s="21" t="s">
        <v>2015</v>
      </c>
      <c r="AH1854" s="21" t="s">
        <v>2015</v>
      </c>
      <c r="AI1854" s="21" t="s">
        <v>2015</v>
      </c>
      <c r="AJ1854" s="21" t="s">
        <v>2015</v>
      </c>
      <c r="AK1854" s="21" t="s">
        <v>2015</v>
      </c>
      <c r="AL1854" s="21" t="s">
        <v>4803</v>
      </c>
    </row>
    <row r="1855" spans="1:38" ht="15" customHeight="1">
      <c r="A1855" s="21">
        <v>159941</v>
      </c>
      <c r="B1855" s="21">
        <v>665508</v>
      </c>
      <c r="C1855" s="21" t="s">
        <v>139</v>
      </c>
      <c r="D1855" s="21" t="s">
        <v>2127</v>
      </c>
      <c r="E1855" s="21" t="s">
        <v>6</v>
      </c>
      <c r="F1855" s="21" t="s">
        <v>4867</v>
      </c>
      <c r="G1855" s="21" t="s">
        <v>2340</v>
      </c>
      <c r="H1855" s="21" t="s">
        <v>2341</v>
      </c>
      <c r="I1855" s="21" t="s">
        <v>2015</v>
      </c>
      <c r="J1855" s="21" t="s">
        <v>2342</v>
      </c>
      <c r="K1855" s="21" t="s">
        <v>969</v>
      </c>
      <c r="L1855" s="21" t="s">
        <v>3275</v>
      </c>
      <c r="M1855" s="21"/>
      <c r="N1855" s="21" t="s">
        <v>3017</v>
      </c>
      <c r="O1855" s="21" t="s">
        <v>2345</v>
      </c>
      <c r="P1855" s="21" t="s">
        <v>3276</v>
      </c>
      <c r="Q1855" s="21">
        <v>473</v>
      </c>
      <c r="R1855" s="21">
        <v>0</v>
      </c>
      <c r="S1855" s="21">
        <v>66</v>
      </c>
      <c r="T1855" s="21">
        <v>539</v>
      </c>
      <c r="U1855" s="21">
        <v>0.87760000000000005</v>
      </c>
      <c r="V1855" s="21">
        <v>0</v>
      </c>
      <c r="W1855" s="21">
        <v>0.87760000000000005</v>
      </c>
      <c r="X1855" s="21" t="s">
        <v>2015</v>
      </c>
      <c r="Y1855" s="21" t="s">
        <v>2342</v>
      </c>
      <c r="Z1855" s="21" t="s">
        <v>2342</v>
      </c>
      <c r="AA1855" s="21" t="s">
        <v>2342</v>
      </c>
      <c r="AB1855" s="21" t="s">
        <v>2342</v>
      </c>
      <c r="AC1855" s="21" t="s">
        <v>2342</v>
      </c>
      <c r="AD1855" s="21" t="s">
        <v>2342</v>
      </c>
      <c r="AE1855" s="21" t="s">
        <v>2342</v>
      </c>
      <c r="AF1855" s="21" t="s">
        <v>2015</v>
      </c>
      <c r="AG1855" s="21" t="s">
        <v>2015</v>
      </c>
      <c r="AH1855" s="21" t="s">
        <v>2015</v>
      </c>
      <c r="AI1855" s="21" t="s">
        <v>2015</v>
      </c>
      <c r="AJ1855" s="21" t="s">
        <v>2015</v>
      </c>
      <c r="AK1855" s="21" t="s">
        <v>2015</v>
      </c>
      <c r="AL1855" s="21" t="s">
        <v>4802</v>
      </c>
    </row>
    <row r="1856" spans="1:38" ht="15" customHeight="1">
      <c r="A1856" s="21">
        <v>159941</v>
      </c>
      <c r="B1856" s="21">
        <v>665510</v>
      </c>
      <c r="C1856" s="21" t="s">
        <v>139</v>
      </c>
      <c r="D1856" s="21" t="s">
        <v>2127</v>
      </c>
      <c r="E1856" s="21" t="s">
        <v>6</v>
      </c>
      <c r="F1856" s="21" t="s">
        <v>4867</v>
      </c>
      <c r="G1856" s="21" t="s">
        <v>2340</v>
      </c>
      <c r="H1856" s="21" t="s">
        <v>2341</v>
      </c>
      <c r="I1856" s="21" t="s">
        <v>2015</v>
      </c>
      <c r="J1856" s="21" t="s">
        <v>2342</v>
      </c>
      <c r="K1856" s="21" t="s">
        <v>974</v>
      </c>
      <c r="L1856" s="21" t="s">
        <v>3281</v>
      </c>
      <c r="M1856" s="21"/>
      <c r="N1856" s="21" t="s">
        <v>3017</v>
      </c>
      <c r="O1856" s="21" t="s">
        <v>2345</v>
      </c>
      <c r="P1856" s="21" t="s">
        <v>3018</v>
      </c>
      <c r="Q1856" s="21">
        <v>449</v>
      </c>
      <c r="R1856" s="21">
        <v>0</v>
      </c>
      <c r="S1856" s="21">
        <v>142</v>
      </c>
      <c r="T1856" s="21">
        <v>591</v>
      </c>
      <c r="U1856" s="21">
        <v>0.75970000000000004</v>
      </c>
      <c r="V1856" s="21">
        <v>0</v>
      </c>
      <c r="W1856" s="21">
        <v>0.75970000000000004</v>
      </c>
      <c r="X1856" s="21" t="s">
        <v>2015</v>
      </c>
      <c r="Y1856" s="21" t="s">
        <v>2342</v>
      </c>
      <c r="Z1856" s="21" t="s">
        <v>2342</v>
      </c>
      <c r="AA1856" s="21" t="s">
        <v>2342</v>
      </c>
      <c r="AB1856" s="21" t="s">
        <v>2342</v>
      </c>
      <c r="AC1856" s="21" t="s">
        <v>2342</v>
      </c>
      <c r="AD1856" s="21" t="s">
        <v>2342</v>
      </c>
      <c r="AE1856" s="21" t="s">
        <v>2342</v>
      </c>
      <c r="AF1856" s="21" t="s">
        <v>2015</v>
      </c>
      <c r="AG1856" s="21" t="s">
        <v>2015</v>
      </c>
      <c r="AH1856" s="21" t="s">
        <v>2015</v>
      </c>
      <c r="AI1856" s="21" t="s">
        <v>2015</v>
      </c>
      <c r="AJ1856" s="21" t="s">
        <v>2015</v>
      </c>
      <c r="AK1856" s="21" t="s">
        <v>2015</v>
      </c>
      <c r="AL1856" s="21" t="s">
        <v>4802</v>
      </c>
    </row>
    <row r="1857" spans="1:38" ht="15" customHeight="1">
      <c r="A1857" s="21">
        <v>159941</v>
      </c>
      <c r="B1857" s="21">
        <v>665511</v>
      </c>
      <c r="C1857" s="21" t="s">
        <v>139</v>
      </c>
      <c r="D1857" s="21" t="s">
        <v>2127</v>
      </c>
      <c r="E1857" s="21" t="s">
        <v>6</v>
      </c>
      <c r="F1857" s="21" t="s">
        <v>4867</v>
      </c>
      <c r="G1857" s="21" t="s">
        <v>2340</v>
      </c>
      <c r="H1857" s="21" t="s">
        <v>2341</v>
      </c>
      <c r="I1857" s="21" t="s">
        <v>2015</v>
      </c>
      <c r="J1857" s="21" t="s">
        <v>2342</v>
      </c>
      <c r="K1857" s="21" t="s">
        <v>980</v>
      </c>
      <c r="L1857" s="21" t="s">
        <v>3287</v>
      </c>
      <c r="M1857" s="21"/>
      <c r="N1857" s="21" t="s">
        <v>3017</v>
      </c>
      <c r="O1857" s="21" t="s">
        <v>2345</v>
      </c>
      <c r="P1857" s="21" t="s">
        <v>3276</v>
      </c>
      <c r="Q1857" s="21">
        <v>213</v>
      </c>
      <c r="R1857" s="21">
        <v>72</v>
      </c>
      <c r="S1857" s="21">
        <v>262</v>
      </c>
      <c r="T1857" s="21">
        <v>547</v>
      </c>
      <c r="U1857" s="21">
        <v>0.38940000000000002</v>
      </c>
      <c r="V1857" s="21">
        <v>0.13159999999999999</v>
      </c>
      <c r="W1857" s="21">
        <v>0.52100000000000002</v>
      </c>
      <c r="X1857" s="21" t="s">
        <v>2015</v>
      </c>
      <c r="Y1857" s="21" t="s">
        <v>2342</v>
      </c>
      <c r="Z1857" s="21" t="s">
        <v>2342</v>
      </c>
      <c r="AA1857" s="21" t="s">
        <v>2342</v>
      </c>
      <c r="AB1857" s="21" t="s">
        <v>2342</v>
      </c>
      <c r="AC1857" s="21" t="s">
        <v>2342</v>
      </c>
      <c r="AD1857" s="21" t="s">
        <v>2342</v>
      </c>
      <c r="AE1857" s="21" t="s">
        <v>2342</v>
      </c>
      <c r="AF1857" s="21" t="s">
        <v>2015</v>
      </c>
      <c r="AG1857" s="21" t="s">
        <v>2015</v>
      </c>
      <c r="AH1857" s="21" t="s">
        <v>2015</v>
      </c>
      <c r="AI1857" s="21" t="s">
        <v>2015</v>
      </c>
      <c r="AJ1857" s="21" t="s">
        <v>2015</v>
      </c>
      <c r="AK1857" s="21" t="s">
        <v>2015</v>
      </c>
      <c r="AL1857" s="21" t="s">
        <v>4803</v>
      </c>
    </row>
    <row r="1858" spans="1:38" ht="15" customHeight="1">
      <c r="A1858" s="21">
        <v>159941</v>
      </c>
      <c r="B1858" s="21">
        <v>665512</v>
      </c>
      <c r="C1858" s="21" t="s">
        <v>139</v>
      </c>
      <c r="D1858" s="21" t="s">
        <v>2127</v>
      </c>
      <c r="E1858" s="21" t="s">
        <v>6</v>
      </c>
      <c r="F1858" s="21" t="s">
        <v>4867</v>
      </c>
      <c r="G1858" s="21" t="s">
        <v>2340</v>
      </c>
      <c r="H1858" s="21" t="s">
        <v>2341</v>
      </c>
      <c r="I1858" s="21" t="s">
        <v>2015</v>
      </c>
      <c r="J1858" s="21" t="s">
        <v>2342</v>
      </c>
      <c r="K1858" s="21" t="s">
        <v>987</v>
      </c>
      <c r="L1858" s="21" t="s">
        <v>3295</v>
      </c>
      <c r="M1858" s="21"/>
      <c r="N1858" s="21" t="s">
        <v>3017</v>
      </c>
      <c r="O1858" s="21" t="s">
        <v>2345</v>
      </c>
      <c r="P1858" s="21" t="s">
        <v>3276</v>
      </c>
      <c r="Q1858" s="21">
        <v>337</v>
      </c>
      <c r="R1858" s="21">
        <v>0</v>
      </c>
      <c r="S1858" s="21">
        <v>155</v>
      </c>
      <c r="T1858" s="21">
        <v>492</v>
      </c>
      <c r="U1858" s="21">
        <v>0.68500000000000005</v>
      </c>
      <c r="V1858" s="21">
        <v>0</v>
      </c>
      <c r="W1858" s="21">
        <v>0.68500000000000005</v>
      </c>
      <c r="X1858" s="21" t="s">
        <v>2015</v>
      </c>
      <c r="Y1858" s="21" t="s">
        <v>2342</v>
      </c>
      <c r="Z1858" s="21" t="s">
        <v>2342</v>
      </c>
      <c r="AA1858" s="21" t="s">
        <v>2342</v>
      </c>
      <c r="AB1858" s="21" t="s">
        <v>2342</v>
      </c>
      <c r="AC1858" s="21" t="s">
        <v>2342</v>
      </c>
      <c r="AD1858" s="21" t="s">
        <v>2342</v>
      </c>
      <c r="AE1858" s="21" t="s">
        <v>2342</v>
      </c>
      <c r="AF1858" s="21" t="s">
        <v>2015</v>
      </c>
      <c r="AG1858" s="21" t="s">
        <v>2015</v>
      </c>
      <c r="AH1858" s="21" t="s">
        <v>2015</v>
      </c>
      <c r="AI1858" s="21" t="s">
        <v>2015</v>
      </c>
      <c r="AJ1858" s="21" t="s">
        <v>2015</v>
      </c>
      <c r="AK1858" s="21" t="s">
        <v>2015</v>
      </c>
      <c r="AL1858" s="21" t="s">
        <v>4802</v>
      </c>
    </row>
    <row r="1859" spans="1:38" ht="15" customHeight="1">
      <c r="A1859" s="21">
        <v>159941</v>
      </c>
      <c r="B1859" s="21">
        <v>665514</v>
      </c>
      <c r="C1859" s="21" t="s">
        <v>139</v>
      </c>
      <c r="D1859" s="21" t="s">
        <v>2127</v>
      </c>
      <c r="E1859" s="21" t="s">
        <v>6</v>
      </c>
      <c r="F1859" s="21" t="s">
        <v>4867</v>
      </c>
      <c r="G1859" s="21" t="s">
        <v>2340</v>
      </c>
      <c r="H1859" s="21" t="s">
        <v>2341</v>
      </c>
      <c r="I1859" s="21" t="s">
        <v>2015</v>
      </c>
      <c r="J1859" s="21" t="s">
        <v>2342</v>
      </c>
      <c r="K1859" s="21" t="s">
        <v>994</v>
      </c>
      <c r="L1859" s="21" t="s">
        <v>3303</v>
      </c>
      <c r="M1859" s="21"/>
      <c r="N1859" s="21" t="s">
        <v>3017</v>
      </c>
      <c r="O1859" s="21" t="s">
        <v>2345</v>
      </c>
      <c r="P1859" s="21" t="s">
        <v>3112</v>
      </c>
      <c r="Q1859" s="21">
        <v>471</v>
      </c>
      <c r="R1859" s="21">
        <v>0</v>
      </c>
      <c r="S1859" s="21">
        <v>94</v>
      </c>
      <c r="T1859" s="21">
        <v>565</v>
      </c>
      <c r="U1859" s="21">
        <v>0.83360000000000001</v>
      </c>
      <c r="V1859" s="21">
        <v>0</v>
      </c>
      <c r="W1859" s="21">
        <v>0.83360000000000001</v>
      </c>
      <c r="X1859" s="21" t="s">
        <v>2015</v>
      </c>
      <c r="Y1859" s="21" t="s">
        <v>2342</v>
      </c>
      <c r="Z1859" s="21" t="s">
        <v>2342</v>
      </c>
      <c r="AA1859" s="21" t="s">
        <v>2342</v>
      </c>
      <c r="AB1859" s="21" t="s">
        <v>2342</v>
      </c>
      <c r="AC1859" s="21" t="s">
        <v>2342</v>
      </c>
      <c r="AD1859" s="21" t="s">
        <v>2342</v>
      </c>
      <c r="AE1859" s="21" t="s">
        <v>2342</v>
      </c>
      <c r="AF1859" s="21" t="s">
        <v>2015</v>
      </c>
      <c r="AG1859" s="21" t="s">
        <v>2015</v>
      </c>
      <c r="AH1859" s="21" t="s">
        <v>2015</v>
      </c>
      <c r="AI1859" s="21" t="s">
        <v>2015</v>
      </c>
      <c r="AJ1859" s="21" t="s">
        <v>2015</v>
      </c>
      <c r="AK1859" s="21" t="s">
        <v>2015</v>
      </c>
      <c r="AL1859" s="21" t="s">
        <v>4802</v>
      </c>
    </row>
    <row r="1860" spans="1:38" ht="15" customHeight="1">
      <c r="A1860" s="21">
        <v>159974</v>
      </c>
      <c r="B1860" s="21">
        <v>665515</v>
      </c>
      <c r="C1860" s="21" t="s">
        <v>180</v>
      </c>
      <c r="D1860" s="21" t="s">
        <v>2168</v>
      </c>
      <c r="E1860" s="21" t="s">
        <v>3</v>
      </c>
      <c r="F1860" s="21" t="s">
        <v>4875</v>
      </c>
      <c r="G1860" s="21" t="s">
        <v>2340</v>
      </c>
      <c r="H1860" s="21" t="s">
        <v>2341</v>
      </c>
      <c r="I1860" s="21" t="s">
        <v>2015</v>
      </c>
      <c r="J1860" s="21" t="s">
        <v>2342</v>
      </c>
      <c r="K1860" s="21" t="s">
        <v>1180</v>
      </c>
      <c r="L1860" s="21" t="s">
        <v>3548</v>
      </c>
      <c r="M1860" s="21"/>
      <c r="N1860" s="21" t="s">
        <v>2727</v>
      </c>
      <c r="O1860" s="21" t="s">
        <v>2345</v>
      </c>
      <c r="P1860" s="21" t="s">
        <v>3545</v>
      </c>
      <c r="Q1860" s="21">
        <v>686</v>
      </c>
      <c r="R1860" s="21">
        <v>0</v>
      </c>
      <c r="S1860" s="21">
        <v>36</v>
      </c>
      <c r="T1860" s="21">
        <v>722</v>
      </c>
      <c r="U1860" s="21">
        <v>0.95009999999999994</v>
      </c>
      <c r="V1860" s="21">
        <v>0</v>
      </c>
      <c r="W1860" s="21">
        <v>0.95009999999999994</v>
      </c>
      <c r="X1860" s="21" t="s">
        <v>2015</v>
      </c>
      <c r="Y1860" s="21" t="s">
        <v>2015</v>
      </c>
      <c r="Z1860" s="21" t="s">
        <v>2015</v>
      </c>
      <c r="AA1860" s="21" t="s">
        <v>2015</v>
      </c>
      <c r="AB1860" s="21" t="s">
        <v>2015</v>
      </c>
      <c r="AC1860" s="21" t="s">
        <v>2015</v>
      </c>
      <c r="AD1860" s="21" t="s">
        <v>2015</v>
      </c>
      <c r="AE1860" s="21" t="s">
        <v>2342</v>
      </c>
      <c r="AF1860" s="21" t="s">
        <v>2342</v>
      </c>
      <c r="AG1860" s="21" t="s">
        <v>2342</v>
      </c>
      <c r="AH1860" s="21" t="s">
        <v>2015</v>
      </c>
      <c r="AI1860" s="21" t="s">
        <v>2015</v>
      </c>
      <c r="AJ1860" s="21" t="s">
        <v>2015</v>
      </c>
      <c r="AK1860" s="21" t="s">
        <v>2015</v>
      </c>
      <c r="AL1860" s="21" t="s">
        <v>4802</v>
      </c>
    </row>
    <row r="1861" spans="1:38" ht="15" customHeight="1">
      <c r="A1861" s="21">
        <v>159891</v>
      </c>
      <c r="B1861" s="21">
        <v>665516</v>
      </c>
      <c r="C1861" s="21" t="s">
        <v>138</v>
      </c>
      <c r="D1861" s="21" t="s">
        <v>2126</v>
      </c>
      <c r="E1861" s="21" t="s">
        <v>11</v>
      </c>
      <c r="F1861" s="21" t="s">
        <v>4873</v>
      </c>
      <c r="G1861" s="21" t="s">
        <v>2340</v>
      </c>
      <c r="H1861" s="21" t="s">
        <v>2341</v>
      </c>
      <c r="I1861" s="21" t="s">
        <v>2015</v>
      </c>
      <c r="J1861" s="21" t="s">
        <v>2342</v>
      </c>
      <c r="K1861" s="21" t="s">
        <v>943</v>
      </c>
      <c r="L1861" s="21" t="s">
        <v>5083</v>
      </c>
      <c r="M1861" s="21"/>
      <c r="N1861" s="21" t="s">
        <v>2488</v>
      </c>
      <c r="O1861" s="21" t="s">
        <v>2345</v>
      </c>
      <c r="P1861" s="21" t="s">
        <v>2489</v>
      </c>
      <c r="Q1861" s="21">
        <v>881</v>
      </c>
      <c r="R1861" s="21">
        <v>0</v>
      </c>
      <c r="S1861" s="21">
        <v>0</v>
      </c>
      <c r="T1861" s="21">
        <v>881</v>
      </c>
      <c r="U1861" s="21">
        <v>1</v>
      </c>
      <c r="V1861" s="21">
        <v>0</v>
      </c>
      <c r="W1861" s="21">
        <v>1</v>
      </c>
      <c r="X1861" s="21" t="s">
        <v>2342</v>
      </c>
      <c r="Y1861" s="21" t="s">
        <v>2342</v>
      </c>
      <c r="Z1861" s="21" t="s">
        <v>2342</v>
      </c>
      <c r="AA1861" s="21" t="s">
        <v>2342</v>
      </c>
      <c r="AB1861" s="21" t="s">
        <v>2342</v>
      </c>
      <c r="AC1861" s="21" t="s">
        <v>2342</v>
      </c>
      <c r="AD1861" s="21" t="s">
        <v>2342</v>
      </c>
      <c r="AE1861" s="21" t="s">
        <v>2015</v>
      </c>
      <c r="AF1861" s="21" t="s">
        <v>2015</v>
      </c>
      <c r="AG1861" s="21" t="s">
        <v>2015</v>
      </c>
      <c r="AH1861" s="21" t="s">
        <v>2015</v>
      </c>
      <c r="AI1861" s="21" t="s">
        <v>2015</v>
      </c>
      <c r="AJ1861" s="21" t="s">
        <v>2015</v>
      </c>
      <c r="AK1861" s="21" t="s">
        <v>2015</v>
      </c>
      <c r="AL1861" s="21" t="s">
        <v>4802</v>
      </c>
    </row>
    <row r="1862" spans="1:38" ht="15" customHeight="1">
      <c r="A1862" s="21">
        <v>159891</v>
      </c>
      <c r="B1862" s="21">
        <v>665517</v>
      </c>
      <c r="C1862" s="21" t="s">
        <v>138</v>
      </c>
      <c r="D1862" s="21" t="s">
        <v>2126</v>
      </c>
      <c r="E1862" s="21" t="s">
        <v>11</v>
      </c>
      <c r="F1862" s="21" t="s">
        <v>4873</v>
      </c>
      <c r="G1862" s="21" t="s">
        <v>2340</v>
      </c>
      <c r="H1862" s="21" t="s">
        <v>2341</v>
      </c>
      <c r="I1862" s="21" t="s">
        <v>2015</v>
      </c>
      <c r="J1862" s="21" t="s">
        <v>2342</v>
      </c>
      <c r="K1862" s="21" t="s">
        <v>402</v>
      </c>
      <c r="L1862" s="21" t="s">
        <v>3250</v>
      </c>
      <c r="M1862" s="21"/>
      <c r="N1862" s="21" t="s">
        <v>2488</v>
      </c>
      <c r="O1862" s="21" t="s">
        <v>2345</v>
      </c>
      <c r="P1862" s="21" t="s">
        <v>2489</v>
      </c>
      <c r="Q1862" s="21">
        <v>496</v>
      </c>
      <c r="R1862" s="21">
        <v>0</v>
      </c>
      <c r="S1862" s="21">
        <v>0</v>
      </c>
      <c r="T1862" s="21">
        <v>496</v>
      </c>
      <c r="U1862" s="21">
        <v>1</v>
      </c>
      <c r="V1862" s="21">
        <v>0</v>
      </c>
      <c r="W1862" s="21">
        <v>1</v>
      </c>
      <c r="X1862" s="21" t="s">
        <v>2015</v>
      </c>
      <c r="Y1862" s="21" t="s">
        <v>2342</v>
      </c>
      <c r="Z1862" s="21" t="s">
        <v>2342</v>
      </c>
      <c r="AA1862" s="21" t="s">
        <v>2342</v>
      </c>
      <c r="AB1862" s="21" t="s">
        <v>2342</v>
      </c>
      <c r="AC1862" s="21" t="s">
        <v>2342</v>
      </c>
      <c r="AD1862" s="21" t="s">
        <v>2342</v>
      </c>
      <c r="AE1862" s="21" t="s">
        <v>2015</v>
      </c>
      <c r="AF1862" s="21" t="s">
        <v>2015</v>
      </c>
      <c r="AG1862" s="21" t="s">
        <v>2015</v>
      </c>
      <c r="AH1862" s="21" t="s">
        <v>2015</v>
      </c>
      <c r="AI1862" s="21" t="s">
        <v>2015</v>
      </c>
      <c r="AJ1862" s="21" t="s">
        <v>2015</v>
      </c>
      <c r="AK1862" s="21" t="s">
        <v>2015</v>
      </c>
      <c r="AL1862" s="21" t="s">
        <v>4802</v>
      </c>
    </row>
    <row r="1863" spans="1:38" ht="15" customHeight="1">
      <c r="A1863" s="21">
        <v>159891</v>
      </c>
      <c r="B1863" s="21">
        <v>665519</v>
      </c>
      <c r="C1863" s="21" t="s">
        <v>138</v>
      </c>
      <c r="D1863" s="21" t="s">
        <v>2126</v>
      </c>
      <c r="E1863" s="21" t="s">
        <v>11</v>
      </c>
      <c r="F1863" s="21" t="s">
        <v>4873</v>
      </c>
      <c r="G1863" s="21" t="s">
        <v>2340</v>
      </c>
      <c r="H1863" s="21" t="s">
        <v>2341</v>
      </c>
      <c r="I1863" s="21" t="s">
        <v>2015</v>
      </c>
      <c r="J1863" s="21" t="s">
        <v>2342</v>
      </c>
      <c r="K1863" s="21" t="s">
        <v>952</v>
      </c>
      <c r="L1863" s="21" t="s">
        <v>5461</v>
      </c>
      <c r="M1863" s="21"/>
      <c r="N1863" s="21" t="s">
        <v>2488</v>
      </c>
      <c r="O1863" s="21" t="s">
        <v>2345</v>
      </c>
      <c r="P1863" s="21" t="s">
        <v>3055</v>
      </c>
      <c r="Q1863" s="21">
        <v>700</v>
      </c>
      <c r="R1863" s="21">
        <v>0</v>
      </c>
      <c r="S1863" s="21">
        <v>0</v>
      </c>
      <c r="T1863" s="21">
        <v>700</v>
      </c>
      <c r="U1863" s="21">
        <v>1</v>
      </c>
      <c r="V1863" s="21">
        <v>0</v>
      </c>
      <c r="W1863" s="21">
        <v>1</v>
      </c>
      <c r="X1863" s="21" t="s">
        <v>2015</v>
      </c>
      <c r="Y1863" s="21" t="s">
        <v>2015</v>
      </c>
      <c r="Z1863" s="21" t="s">
        <v>2015</v>
      </c>
      <c r="AA1863" s="21" t="s">
        <v>2015</v>
      </c>
      <c r="AB1863" s="21" t="s">
        <v>2015</v>
      </c>
      <c r="AC1863" s="21" t="s">
        <v>2015</v>
      </c>
      <c r="AD1863" s="21" t="s">
        <v>2015</v>
      </c>
      <c r="AE1863" s="21" t="s">
        <v>2342</v>
      </c>
      <c r="AF1863" s="21" t="s">
        <v>2342</v>
      </c>
      <c r="AG1863" s="21" t="s">
        <v>2342</v>
      </c>
      <c r="AH1863" s="21" t="s">
        <v>2015</v>
      </c>
      <c r="AI1863" s="21" t="s">
        <v>2015</v>
      </c>
      <c r="AJ1863" s="21" t="s">
        <v>2015</v>
      </c>
      <c r="AK1863" s="21" t="s">
        <v>2015</v>
      </c>
      <c r="AL1863" s="21" t="s">
        <v>4802</v>
      </c>
    </row>
    <row r="1864" spans="1:38" ht="15" customHeight="1">
      <c r="A1864" s="21">
        <v>159526</v>
      </c>
      <c r="B1864" s="21">
        <v>665541</v>
      </c>
      <c r="C1864" s="21" t="s">
        <v>179</v>
      </c>
      <c r="D1864" s="21" t="s">
        <v>2167</v>
      </c>
      <c r="E1864" s="21" t="s">
        <v>7</v>
      </c>
      <c r="F1864" s="21" t="s">
        <v>4875</v>
      </c>
      <c r="G1864" s="21" t="s">
        <v>2340</v>
      </c>
      <c r="H1864" s="21" t="s">
        <v>2341</v>
      </c>
      <c r="I1864" s="21" t="s">
        <v>2015</v>
      </c>
      <c r="J1864" s="21" t="s">
        <v>2342</v>
      </c>
      <c r="K1864" s="21" t="s">
        <v>1177</v>
      </c>
      <c r="L1864" s="21" t="s">
        <v>5496</v>
      </c>
      <c r="M1864" s="21"/>
      <c r="N1864" s="21" t="s">
        <v>3539</v>
      </c>
      <c r="O1864" s="21" t="s">
        <v>2345</v>
      </c>
      <c r="P1864" s="21" t="s">
        <v>3540</v>
      </c>
      <c r="Q1864" s="21">
        <v>181</v>
      </c>
      <c r="R1864" s="21">
        <v>0</v>
      </c>
      <c r="S1864" s="21">
        <v>95</v>
      </c>
      <c r="T1864" s="21">
        <v>276</v>
      </c>
      <c r="U1864" s="21">
        <v>0.65580000000000005</v>
      </c>
      <c r="V1864" s="21">
        <v>0</v>
      </c>
      <c r="W1864" s="21">
        <v>0.65580000000000005</v>
      </c>
      <c r="X1864" s="21" t="s">
        <v>2015</v>
      </c>
      <c r="Y1864" s="21" t="s">
        <v>2015</v>
      </c>
      <c r="Z1864" s="21" t="s">
        <v>2015</v>
      </c>
      <c r="AA1864" s="21" t="s">
        <v>2015</v>
      </c>
      <c r="AB1864" s="21" t="s">
        <v>2015</v>
      </c>
      <c r="AC1864" s="21" t="s">
        <v>2015</v>
      </c>
      <c r="AD1864" s="21" t="s">
        <v>2015</v>
      </c>
      <c r="AE1864" s="21" t="s">
        <v>2015</v>
      </c>
      <c r="AF1864" s="21" t="s">
        <v>2342</v>
      </c>
      <c r="AG1864" s="21" t="s">
        <v>2342</v>
      </c>
      <c r="AH1864" s="21" t="s">
        <v>2015</v>
      </c>
      <c r="AI1864" s="21" t="s">
        <v>2015</v>
      </c>
      <c r="AJ1864" s="21" t="s">
        <v>2015</v>
      </c>
      <c r="AK1864" s="21" t="s">
        <v>2015</v>
      </c>
      <c r="AL1864" s="21" t="s">
        <v>4802</v>
      </c>
    </row>
    <row r="1865" spans="1:38" ht="15" customHeight="1">
      <c r="A1865" s="21">
        <v>159891</v>
      </c>
      <c r="B1865" s="21">
        <v>665546</v>
      </c>
      <c r="C1865" s="21" t="s">
        <v>138</v>
      </c>
      <c r="D1865" s="21" t="s">
        <v>2126</v>
      </c>
      <c r="E1865" s="21" t="s">
        <v>11</v>
      </c>
      <c r="F1865" s="21" t="s">
        <v>4873</v>
      </c>
      <c r="G1865" s="21" t="s">
        <v>2340</v>
      </c>
      <c r="H1865" s="21" t="s">
        <v>2341</v>
      </c>
      <c r="I1865" s="21" t="s">
        <v>2015</v>
      </c>
      <c r="J1865" s="21" t="s">
        <v>2342</v>
      </c>
      <c r="K1865" s="21" t="s">
        <v>948</v>
      </c>
      <c r="L1865" s="21" t="s">
        <v>3254</v>
      </c>
      <c r="M1865" s="21"/>
      <c r="N1865" s="21" t="s">
        <v>2488</v>
      </c>
      <c r="O1865" s="21" t="s">
        <v>2345</v>
      </c>
      <c r="P1865" s="21" t="s">
        <v>2489</v>
      </c>
      <c r="Q1865" s="21">
        <v>754</v>
      </c>
      <c r="R1865" s="21">
        <v>0</v>
      </c>
      <c r="S1865" s="21">
        <v>0</v>
      </c>
      <c r="T1865" s="21">
        <v>754</v>
      </c>
      <c r="U1865" s="21">
        <v>1</v>
      </c>
      <c r="V1865" s="21">
        <v>0</v>
      </c>
      <c r="W1865" s="21">
        <v>1</v>
      </c>
      <c r="X1865" s="21" t="s">
        <v>2015</v>
      </c>
      <c r="Y1865" s="21" t="s">
        <v>2015</v>
      </c>
      <c r="Z1865" s="21" t="s">
        <v>2015</v>
      </c>
      <c r="AA1865" s="21" t="s">
        <v>2015</v>
      </c>
      <c r="AB1865" s="21" t="s">
        <v>2015</v>
      </c>
      <c r="AC1865" s="21" t="s">
        <v>2015</v>
      </c>
      <c r="AD1865" s="21" t="s">
        <v>2015</v>
      </c>
      <c r="AE1865" s="21" t="s">
        <v>2342</v>
      </c>
      <c r="AF1865" s="21" t="s">
        <v>2342</v>
      </c>
      <c r="AG1865" s="21" t="s">
        <v>2342</v>
      </c>
      <c r="AH1865" s="21" t="s">
        <v>2015</v>
      </c>
      <c r="AI1865" s="21" t="s">
        <v>2015</v>
      </c>
      <c r="AJ1865" s="21" t="s">
        <v>2015</v>
      </c>
      <c r="AK1865" s="21" t="s">
        <v>2015</v>
      </c>
      <c r="AL1865" s="21" t="s">
        <v>4802</v>
      </c>
    </row>
    <row r="1866" spans="1:38" ht="15" customHeight="1">
      <c r="A1866" s="21">
        <v>160034</v>
      </c>
      <c r="B1866" s="21">
        <v>665547</v>
      </c>
      <c r="C1866" s="21" t="s">
        <v>239</v>
      </c>
      <c r="D1866" s="21" t="s">
        <v>2227</v>
      </c>
      <c r="E1866" s="21" t="s">
        <v>11</v>
      </c>
      <c r="F1866" s="21" t="s">
        <v>4873</v>
      </c>
      <c r="G1866" s="21" t="s">
        <v>2340</v>
      </c>
      <c r="H1866" s="21" t="s">
        <v>2341</v>
      </c>
      <c r="I1866" s="21" t="s">
        <v>2015</v>
      </c>
      <c r="J1866" s="21" t="s">
        <v>2342</v>
      </c>
      <c r="K1866" s="21" t="s">
        <v>1482</v>
      </c>
      <c r="L1866" s="21" t="s">
        <v>3945</v>
      </c>
      <c r="M1866" s="21"/>
      <c r="N1866" s="21" t="s">
        <v>3934</v>
      </c>
      <c r="O1866" s="21" t="s">
        <v>2345</v>
      </c>
      <c r="P1866" s="21" t="s">
        <v>3935</v>
      </c>
      <c r="Q1866" s="21">
        <v>341</v>
      </c>
      <c r="R1866" s="21">
        <v>0</v>
      </c>
      <c r="S1866" s="21">
        <v>129</v>
      </c>
      <c r="T1866" s="21">
        <v>470</v>
      </c>
      <c r="U1866" s="21">
        <v>0.72550000000000003</v>
      </c>
      <c r="V1866" s="21">
        <v>0</v>
      </c>
      <c r="W1866" s="21">
        <v>0.72550000000000003</v>
      </c>
      <c r="X1866" s="21" t="s">
        <v>2015</v>
      </c>
      <c r="Y1866" s="21" t="s">
        <v>2342</v>
      </c>
      <c r="Z1866" s="21" t="s">
        <v>2342</v>
      </c>
      <c r="AA1866" s="21" t="s">
        <v>2342</v>
      </c>
      <c r="AB1866" s="21" t="s">
        <v>2342</v>
      </c>
      <c r="AC1866" s="21" t="s">
        <v>2342</v>
      </c>
      <c r="AD1866" s="21" t="s">
        <v>2342</v>
      </c>
      <c r="AE1866" s="21" t="s">
        <v>2015</v>
      </c>
      <c r="AF1866" s="21" t="s">
        <v>2015</v>
      </c>
      <c r="AG1866" s="21" t="s">
        <v>2015</v>
      </c>
      <c r="AH1866" s="21" t="s">
        <v>2015</v>
      </c>
      <c r="AI1866" s="21" t="s">
        <v>2015</v>
      </c>
      <c r="AJ1866" s="21" t="s">
        <v>2015</v>
      </c>
      <c r="AK1866" s="21" t="s">
        <v>2015</v>
      </c>
      <c r="AL1866" s="21" t="s">
        <v>4802</v>
      </c>
    </row>
    <row r="1867" spans="1:38" ht="15" customHeight="1">
      <c r="A1867" s="21">
        <v>159942</v>
      </c>
      <c r="B1867" s="21">
        <v>665560</v>
      </c>
      <c r="C1867" s="21" t="s">
        <v>48</v>
      </c>
      <c r="D1867" s="21" t="s">
        <v>2035</v>
      </c>
      <c r="E1867" s="21" t="s">
        <v>7</v>
      </c>
      <c r="F1867" s="21" t="s">
        <v>4866</v>
      </c>
      <c r="G1867" s="21" t="s">
        <v>2340</v>
      </c>
      <c r="H1867" s="21" t="s">
        <v>2341</v>
      </c>
      <c r="I1867" s="21" t="s">
        <v>2015</v>
      </c>
      <c r="J1867" s="21" t="s">
        <v>2342</v>
      </c>
      <c r="K1867" s="21" t="s">
        <v>440</v>
      </c>
      <c r="L1867" s="21" t="s">
        <v>2480</v>
      </c>
      <c r="M1867" s="21"/>
      <c r="N1867" s="21" t="s">
        <v>2384</v>
      </c>
      <c r="O1867" s="21" t="s">
        <v>2345</v>
      </c>
      <c r="P1867" s="21" t="s">
        <v>2385</v>
      </c>
      <c r="Q1867" s="21">
        <v>433</v>
      </c>
      <c r="R1867" s="21">
        <v>0</v>
      </c>
      <c r="S1867" s="21">
        <v>146</v>
      </c>
      <c r="T1867" s="21">
        <v>579</v>
      </c>
      <c r="U1867" s="21">
        <v>0.74780000000000002</v>
      </c>
      <c r="V1867" s="21">
        <v>0</v>
      </c>
      <c r="W1867" s="21">
        <v>0.74780000000000002</v>
      </c>
      <c r="X1867" s="21" t="s">
        <v>2015</v>
      </c>
      <c r="Y1867" s="21" t="s">
        <v>2015</v>
      </c>
      <c r="Z1867" s="21" t="s">
        <v>2015</v>
      </c>
      <c r="AA1867" s="21" t="s">
        <v>2015</v>
      </c>
      <c r="AB1867" s="21" t="s">
        <v>2015</v>
      </c>
      <c r="AC1867" s="21" t="s">
        <v>2015</v>
      </c>
      <c r="AD1867" s="21" t="s">
        <v>2015</v>
      </c>
      <c r="AE1867" s="21" t="s">
        <v>2342</v>
      </c>
      <c r="AF1867" s="21" t="s">
        <v>2342</v>
      </c>
      <c r="AG1867" s="21" t="s">
        <v>2342</v>
      </c>
      <c r="AH1867" s="21" t="s">
        <v>2015</v>
      </c>
      <c r="AI1867" s="21" t="s">
        <v>2015</v>
      </c>
      <c r="AJ1867" s="21" t="s">
        <v>2015</v>
      </c>
      <c r="AK1867" s="21" t="s">
        <v>2015</v>
      </c>
      <c r="AL1867" s="21" t="s">
        <v>4802</v>
      </c>
    </row>
    <row r="1868" spans="1:38" ht="15" customHeight="1">
      <c r="A1868" s="21">
        <v>159366</v>
      </c>
      <c r="B1868" s="21">
        <v>665570</v>
      </c>
      <c r="C1868" s="21" t="s">
        <v>268</v>
      </c>
      <c r="D1868" s="21" t="s">
        <v>2256</v>
      </c>
      <c r="E1868" s="21" t="s">
        <v>4</v>
      </c>
      <c r="F1868" s="21" t="s">
        <v>4866</v>
      </c>
      <c r="G1868" s="21" t="s">
        <v>2340</v>
      </c>
      <c r="H1868" s="21" t="s">
        <v>2341</v>
      </c>
      <c r="I1868" s="21" t="s">
        <v>2015</v>
      </c>
      <c r="J1868" s="21" t="s">
        <v>2342</v>
      </c>
      <c r="K1868" s="21" t="s">
        <v>1744</v>
      </c>
      <c r="L1868" s="21" t="s">
        <v>4275</v>
      </c>
      <c r="M1868" s="21"/>
      <c r="N1868" s="21" t="s">
        <v>4276</v>
      </c>
      <c r="O1868" s="21" t="s">
        <v>2345</v>
      </c>
      <c r="P1868" s="21" t="s">
        <v>4269</v>
      </c>
      <c r="Q1868" s="21">
        <v>271</v>
      </c>
      <c r="R1868" s="21">
        <v>82</v>
      </c>
      <c r="S1868" s="21">
        <v>1021</v>
      </c>
      <c r="T1868" s="21">
        <v>1374</v>
      </c>
      <c r="U1868" s="21">
        <v>0.19719999999999999</v>
      </c>
      <c r="V1868" s="21">
        <v>5.9700000000000003E-2</v>
      </c>
      <c r="W1868" s="21">
        <v>0.25690000000000002</v>
      </c>
      <c r="X1868" s="21" t="s">
        <v>2015</v>
      </c>
      <c r="Y1868" s="21" t="s">
        <v>2015</v>
      </c>
      <c r="Z1868" s="21" t="s">
        <v>2015</v>
      </c>
      <c r="AA1868" s="21" t="s">
        <v>2015</v>
      </c>
      <c r="AB1868" s="21" t="s">
        <v>2015</v>
      </c>
      <c r="AC1868" s="21" t="s">
        <v>2015</v>
      </c>
      <c r="AD1868" s="21" t="s">
        <v>2015</v>
      </c>
      <c r="AE1868" s="21" t="s">
        <v>2015</v>
      </c>
      <c r="AF1868" s="21" t="s">
        <v>2015</v>
      </c>
      <c r="AG1868" s="21" t="s">
        <v>2015</v>
      </c>
      <c r="AH1868" s="21" t="s">
        <v>2342</v>
      </c>
      <c r="AI1868" s="21" t="s">
        <v>2342</v>
      </c>
      <c r="AJ1868" s="21" t="s">
        <v>2342</v>
      </c>
      <c r="AK1868" s="21" t="s">
        <v>2342</v>
      </c>
      <c r="AL1868" s="21" t="s">
        <v>4803</v>
      </c>
    </row>
    <row r="1869" spans="1:38" ht="15" customHeight="1">
      <c r="A1869" s="21">
        <v>159963</v>
      </c>
      <c r="B1869" s="21">
        <v>665608</v>
      </c>
      <c r="C1869" s="21" t="s">
        <v>232</v>
      </c>
      <c r="D1869" s="21" t="s">
        <v>2220</v>
      </c>
      <c r="E1869" s="21" t="s">
        <v>24</v>
      </c>
      <c r="F1869" s="21" t="s">
        <v>4873</v>
      </c>
      <c r="G1869" s="21" t="s">
        <v>2340</v>
      </c>
      <c r="H1869" s="21" t="s">
        <v>2341</v>
      </c>
      <c r="I1869" s="21" t="s">
        <v>2015</v>
      </c>
      <c r="J1869" s="21" t="s">
        <v>2342</v>
      </c>
      <c r="K1869" s="21" t="s">
        <v>345</v>
      </c>
      <c r="L1869" s="21" t="s">
        <v>5222</v>
      </c>
      <c r="M1869" s="21"/>
      <c r="N1869" s="21" t="s">
        <v>3884</v>
      </c>
      <c r="O1869" s="21" t="s">
        <v>2345</v>
      </c>
      <c r="P1869" s="21" t="s">
        <v>3885</v>
      </c>
      <c r="Q1869" s="21">
        <v>284</v>
      </c>
      <c r="R1869" s="21">
        <v>0</v>
      </c>
      <c r="S1869" s="21">
        <v>0</v>
      </c>
      <c r="T1869" s="21">
        <v>284</v>
      </c>
      <c r="U1869" s="21">
        <v>1</v>
      </c>
      <c r="V1869" s="21">
        <v>0</v>
      </c>
      <c r="W1869" s="21">
        <v>1</v>
      </c>
      <c r="X1869" s="21" t="s">
        <v>2015</v>
      </c>
      <c r="Y1869" s="21" t="s">
        <v>2342</v>
      </c>
      <c r="Z1869" s="21" t="s">
        <v>2342</v>
      </c>
      <c r="AA1869" s="21" t="s">
        <v>2342</v>
      </c>
      <c r="AB1869" s="21" t="s">
        <v>2342</v>
      </c>
      <c r="AC1869" s="21" t="s">
        <v>2342</v>
      </c>
      <c r="AD1869" s="21" t="s">
        <v>2342</v>
      </c>
      <c r="AE1869" s="21" t="s">
        <v>2015</v>
      </c>
      <c r="AF1869" s="21" t="s">
        <v>2015</v>
      </c>
      <c r="AG1869" s="21" t="s">
        <v>2015</v>
      </c>
      <c r="AH1869" s="21" t="s">
        <v>2015</v>
      </c>
      <c r="AI1869" s="21" t="s">
        <v>2015</v>
      </c>
      <c r="AJ1869" s="21" t="s">
        <v>2015</v>
      </c>
      <c r="AK1869" s="21" t="s">
        <v>2015</v>
      </c>
      <c r="AL1869" s="21" t="s">
        <v>4802</v>
      </c>
    </row>
    <row r="1870" spans="1:38" ht="15" customHeight="1">
      <c r="A1870" s="21">
        <v>159891</v>
      </c>
      <c r="B1870" s="21">
        <v>665612</v>
      </c>
      <c r="C1870" s="21" t="s">
        <v>138</v>
      </c>
      <c r="D1870" s="21" t="s">
        <v>2126</v>
      </c>
      <c r="E1870" s="21" t="s">
        <v>11</v>
      </c>
      <c r="F1870" s="21" t="s">
        <v>4873</v>
      </c>
      <c r="G1870" s="21" t="s">
        <v>2340</v>
      </c>
      <c r="H1870" s="21" t="s">
        <v>2341</v>
      </c>
      <c r="I1870" s="21" t="s">
        <v>2015</v>
      </c>
      <c r="J1870" s="21" t="s">
        <v>2342</v>
      </c>
      <c r="K1870" s="21" t="s">
        <v>951</v>
      </c>
      <c r="L1870" s="21" t="s">
        <v>5084</v>
      </c>
      <c r="M1870" s="21"/>
      <c r="N1870" s="21" t="s">
        <v>2488</v>
      </c>
      <c r="O1870" s="21" t="s">
        <v>2345</v>
      </c>
      <c r="P1870" s="21" t="s">
        <v>2489</v>
      </c>
      <c r="Q1870" s="21">
        <v>1699</v>
      </c>
      <c r="R1870" s="21">
        <v>0</v>
      </c>
      <c r="S1870" s="21">
        <v>94</v>
      </c>
      <c r="T1870" s="21">
        <v>1793</v>
      </c>
      <c r="U1870" s="21">
        <v>0.9476</v>
      </c>
      <c r="V1870" s="21">
        <v>0</v>
      </c>
      <c r="W1870" s="21">
        <v>0.9476</v>
      </c>
      <c r="X1870" s="21" t="s">
        <v>2015</v>
      </c>
      <c r="Y1870" s="21" t="s">
        <v>2015</v>
      </c>
      <c r="Z1870" s="21" t="s">
        <v>2015</v>
      </c>
      <c r="AA1870" s="21" t="s">
        <v>2015</v>
      </c>
      <c r="AB1870" s="21" t="s">
        <v>2015</v>
      </c>
      <c r="AC1870" s="21" t="s">
        <v>2015</v>
      </c>
      <c r="AD1870" s="21" t="s">
        <v>2015</v>
      </c>
      <c r="AE1870" s="21" t="s">
        <v>2015</v>
      </c>
      <c r="AF1870" s="21" t="s">
        <v>2015</v>
      </c>
      <c r="AG1870" s="21" t="s">
        <v>2015</v>
      </c>
      <c r="AH1870" s="21" t="s">
        <v>2342</v>
      </c>
      <c r="AI1870" s="21" t="s">
        <v>2342</v>
      </c>
      <c r="AJ1870" s="21" t="s">
        <v>2342</v>
      </c>
      <c r="AK1870" s="21" t="s">
        <v>2342</v>
      </c>
      <c r="AL1870" s="21" t="s">
        <v>4802</v>
      </c>
    </row>
    <row r="1871" spans="1:38" ht="15" customHeight="1">
      <c r="A1871" s="21">
        <v>159243</v>
      </c>
      <c r="B1871" s="21">
        <v>665648</v>
      </c>
      <c r="C1871" s="21" t="s">
        <v>68</v>
      </c>
      <c r="D1871" s="21" t="s">
        <v>2055</v>
      </c>
      <c r="E1871" s="21" t="s">
        <v>8</v>
      </c>
      <c r="F1871" s="21" t="s">
        <v>4865</v>
      </c>
      <c r="G1871" s="21" t="s">
        <v>2340</v>
      </c>
      <c r="H1871" s="21" t="s">
        <v>2341</v>
      </c>
      <c r="I1871" s="21" t="s">
        <v>2015</v>
      </c>
      <c r="J1871" s="21" t="s">
        <v>2342</v>
      </c>
      <c r="K1871" s="21" t="s">
        <v>568</v>
      </c>
      <c r="L1871" s="21" t="s">
        <v>4978</v>
      </c>
      <c r="M1871" s="21"/>
      <c r="N1871" s="21" t="s">
        <v>2642</v>
      </c>
      <c r="O1871" s="21" t="s">
        <v>2345</v>
      </c>
      <c r="P1871" s="21" t="s">
        <v>2643</v>
      </c>
      <c r="Q1871" s="21">
        <v>364</v>
      </c>
      <c r="R1871" s="21">
        <v>0</v>
      </c>
      <c r="S1871" s="21">
        <v>230</v>
      </c>
      <c r="T1871" s="21">
        <v>594</v>
      </c>
      <c r="U1871" s="21">
        <v>0.61280000000000001</v>
      </c>
      <c r="V1871" s="21">
        <v>0</v>
      </c>
      <c r="W1871" s="21">
        <v>0.61280000000000001</v>
      </c>
      <c r="X1871" s="21" t="s">
        <v>2015</v>
      </c>
      <c r="Y1871" s="21" t="s">
        <v>2015</v>
      </c>
      <c r="Z1871" s="21" t="s">
        <v>2015</v>
      </c>
      <c r="AA1871" s="21" t="s">
        <v>2015</v>
      </c>
      <c r="AB1871" s="21" t="s">
        <v>2015</v>
      </c>
      <c r="AC1871" s="21" t="s">
        <v>2015</v>
      </c>
      <c r="AD1871" s="21" t="s">
        <v>2015</v>
      </c>
      <c r="AE1871" s="21" t="s">
        <v>2342</v>
      </c>
      <c r="AF1871" s="21" t="s">
        <v>2342</v>
      </c>
      <c r="AG1871" s="21" t="s">
        <v>2342</v>
      </c>
      <c r="AH1871" s="21" t="s">
        <v>2015</v>
      </c>
      <c r="AI1871" s="21" t="s">
        <v>2015</v>
      </c>
      <c r="AJ1871" s="21" t="s">
        <v>2015</v>
      </c>
      <c r="AK1871" s="21" t="s">
        <v>2015</v>
      </c>
      <c r="AL1871" s="21" t="s">
        <v>4802</v>
      </c>
    </row>
    <row r="1872" spans="1:38" ht="15" customHeight="1">
      <c r="A1872" s="21">
        <v>159962</v>
      </c>
      <c r="B1872" s="21">
        <v>665649</v>
      </c>
      <c r="C1872" s="21" t="s">
        <v>46</v>
      </c>
      <c r="D1872" s="21" t="s">
        <v>2033</v>
      </c>
      <c r="E1872" s="21" t="s">
        <v>10</v>
      </c>
      <c r="F1872" s="21" t="s">
        <v>4864</v>
      </c>
      <c r="G1872" s="21" t="s">
        <v>2340</v>
      </c>
      <c r="H1872" s="21" t="s">
        <v>2341</v>
      </c>
      <c r="I1872" s="21" t="s">
        <v>2015</v>
      </c>
      <c r="J1872" s="21" t="s">
        <v>2342</v>
      </c>
      <c r="K1872" s="21" t="s">
        <v>384</v>
      </c>
      <c r="L1872" s="21" t="s">
        <v>2418</v>
      </c>
      <c r="M1872" s="21"/>
      <c r="N1872" s="21" t="s">
        <v>2415</v>
      </c>
      <c r="O1872" s="21" t="s">
        <v>2345</v>
      </c>
      <c r="P1872" s="21" t="s">
        <v>2416</v>
      </c>
      <c r="Q1872" s="21">
        <v>110</v>
      </c>
      <c r="R1872" s="21">
        <v>48</v>
      </c>
      <c r="S1872" s="21">
        <v>392</v>
      </c>
      <c r="T1872" s="21">
        <v>550</v>
      </c>
      <c r="U1872" s="21">
        <v>0.2</v>
      </c>
      <c r="V1872" s="21">
        <v>8.7300000000000003E-2</v>
      </c>
      <c r="W1872" s="21">
        <v>0.2873</v>
      </c>
      <c r="X1872" s="21" t="s">
        <v>2015</v>
      </c>
      <c r="Y1872" s="21" t="s">
        <v>2015</v>
      </c>
      <c r="Z1872" s="21" t="s">
        <v>2015</v>
      </c>
      <c r="AA1872" s="21" t="s">
        <v>2015</v>
      </c>
      <c r="AB1872" s="21" t="s">
        <v>2015</v>
      </c>
      <c r="AC1872" s="21" t="s">
        <v>2015</v>
      </c>
      <c r="AD1872" s="21" t="s">
        <v>2342</v>
      </c>
      <c r="AE1872" s="21" t="s">
        <v>2342</v>
      </c>
      <c r="AF1872" s="21" t="s">
        <v>2342</v>
      </c>
      <c r="AG1872" s="21" t="s">
        <v>2342</v>
      </c>
      <c r="AH1872" s="21" t="s">
        <v>2015</v>
      </c>
      <c r="AI1872" s="21" t="s">
        <v>2015</v>
      </c>
      <c r="AJ1872" s="21" t="s">
        <v>2015</v>
      </c>
      <c r="AK1872" s="21" t="s">
        <v>2015</v>
      </c>
      <c r="AL1872" s="21" t="s">
        <v>4803</v>
      </c>
    </row>
    <row r="1873" spans="1:38" ht="15" customHeight="1">
      <c r="A1873" s="21">
        <v>160027</v>
      </c>
      <c r="B1873" s="21">
        <v>665688</v>
      </c>
      <c r="C1873" s="21" t="s">
        <v>60</v>
      </c>
      <c r="D1873" s="21" t="s">
        <v>2047</v>
      </c>
      <c r="E1873" s="21" t="s">
        <v>17</v>
      </c>
      <c r="F1873" s="21" t="s">
        <v>4867</v>
      </c>
      <c r="G1873" s="21" t="s">
        <v>2340</v>
      </c>
      <c r="H1873" s="21" t="s">
        <v>2341</v>
      </c>
      <c r="I1873" s="21" t="s">
        <v>2015</v>
      </c>
      <c r="J1873" s="21" t="s">
        <v>2342</v>
      </c>
      <c r="K1873" s="21" t="s">
        <v>509</v>
      </c>
      <c r="L1873" s="21" t="s">
        <v>4805</v>
      </c>
      <c r="M1873" s="21"/>
      <c r="N1873" s="21" t="s">
        <v>4806</v>
      </c>
      <c r="O1873" s="21" t="s">
        <v>2345</v>
      </c>
      <c r="P1873" s="21" t="s">
        <v>4807</v>
      </c>
      <c r="Q1873" s="21">
        <v>87</v>
      </c>
      <c r="R1873" s="21">
        <v>27</v>
      </c>
      <c r="S1873" s="21">
        <v>193</v>
      </c>
      <c r="T1873" s="21">
        <v>307</v>
      </c>
      <c r="U1873" s="21">
        <v>0.28339999999999999</v>
      </c>
      <c r="V1873" s="21">
        <v>8.7900000000000006E-2</v>
      </c>
      <c r="W1873" s="21">
        <v>0.37130000000000002</v>
      </c>
      <c r="X1873" s="21" t="s">
        <v>2015</v>
      </c>
      <c r="Y1873" s="21" t="s">
        <v>2342</v>
      </c>
      <c r="Z1873" s="21" t="s">
        <v>2342</v>
      </c>
      <c r="AA1873" s="21" t="s">
        <v>2342</v>
      </c>
      <c r="AB1873" s="21" t="s">
        <v>2015</v>
      </c>
      <c r="AC1873" s="21" t="s">
        <v>2015</v>
      </c>
      <c r="AD1873" s="21" t="s">
        <v>2015</v>
      </c>
      <c r="AE1873" s="21" t="s">
        <v>2015</v>
      </c>
      <c r="AF1873" s="21" t="s">
        <v>2015</v>
      </c>
      <c r="AG1873" s="21" t="s">
        <v>2015</v>
      </c>
      <c r="AH1873" s="21" t="s">
        <v>2015</v>
      </c>
      <c r="AI1873" s="21" t="s">
        <v>2015</v>
      </c>
      <c r="AJ1873" s="21" t="s">
        <v>2015</v>
      </c>
      <c r="AK1873" s="21" t="s">
        <v>2015</v>
      </c>
      <c r="AL1873" s="21" t="s">
        <v>4803</v>
      </c>
    </row>
    <row r="1874" spans="1:38" ht="15" customHeight="1">
      <c r="A1874" s="21">
        <v>159907</v>
      </c>
      <c r="B1874" s="21">
        <v>665710</v>
      </c>
      <c r="C1874" s="21" t="s">
        <v>108</v>
      </c>
      <c r="D1874" s="21" t="s">
        <v>2095</v>
      </c>
      <c r="E1874" s="21" t="s">
        <v>10</v>
      </c>
      <c r="F1874" s="21" t="s">
        <v>4864</v>
      </c>
      <c r="G1874" s="21" t="s">
        <v>2340</v>
      </c>
      <c r="H1874" s="21" t="s">
        <v>2341</v>
      </c>
      <c r="I1874" s="21" t="s">
        <v>2015</v>
      </c>
      <c r="J1874" s="21" t="s">
        <v>2342</v>
      </c>
      <c r="K1874" s="21" t="s">
        <v>755</v>
      </c>
      <c r="L1874" s="21" t="s">
        <v>2968</v>
      </c>
      <c r="M1874" s="21"/>
      <c r="N1874" s="21" t="s">
        <v>2421</v>
      </c>
      <c r="O1874" s="21" t="s">
        <v>2345</v>
      </c>
      <c r="P1874" s="21" t="s">
        <v>2955</v>
      </c>
      <c r="Q1874" s="21">
        <v>528</v>
      </c>
      <c r="R1874" s="21">
        <v>0</v>
      </c>
      <c r="S1874" s="21">
        <v>279</v>
      </c>
      <c r="T1874" s="21">
        <v>807</v>
      </c>
      <c r="U1874" s="21">
        <v>0.65429999999999999</v>
      </c>
      <c r="V1874" s="21">
        <v>0</v>
      </c>
      <c r="W1874" s="21">
        <v>0.65429999999999999</v>
      </c>
      <c r="X1874" s="21" t="s">
        <v>2015</v>
      </c>
      <c r="Y1874" s="21" t="s">
        <v>2015</v>
      </c>
      <c r="Z1874" s="21" t="s">
        <v>2015</v>
      </c>
      <c r="AA1874" s="21" t="s">
        <v>2015</v>
      </c>
      <c r="AB1874" s="21" t="s">
        <v>2015</v>
      </c>
      <c r="AC1874" s="21" t="s">
        <v>2015</v>
      </c>
      <c r="AD1874" s="21" t="s">
        <v>2015</v>
      </c>
      <c r="AE1874" s="21" t="s">
        <v>2342</v>
      </c>
      <c r="AF1874" s="21" t="s">
        <v>2342</v>
      </c>
      <c r="AG1874" s="21" t="s">
        <v>2342</v>
      </c>
      <c r="AH1874" s="21" t="s">
        <v>2015</v>
      </c>
      <c r="AI1874" s="21" t="s">
        <v>2015</v>
      </c>
      <c r="AJ1874" s="21" t="s">
        <v>2015</v>
      </c>
      <c r="AK1874" s="21" t="s">
        <v>2015</v>
      </c>
      <c r="AL1874" s="21" t="s">
        <v>4802</v>
      </c>
    </row>
    <row r="1875" spans="1:38" ht="15" customHeight="1">
      <c r="A1875" s="21">
        <v>159241</v>
      </c>
      <c r="B1875" s="21">
        <v>665715</v>
      </c>
      <c r="C1875" s="21" t="s">
        <v>49</v>
      </c>
      <c r="D1875" s="21" t="s">
        <v>2036</v>
      </c>
      <c r="E1875" s="21" t="s">
        <v>12</v>
      </c>
      <c r="F1875" s="21" t="s">
        <v>4874</v>
      </c>
      <c r="G1875" s="21" t="s">
        <v>2340</v>
      </c>
      <c r="H1875" s="21" t="s">
        <v>2341</v>
      </c>
      <c r="I1875" s="21" t="s">
        <v>2015</v>
      </c>
      <c r="J1875" s="21" t="s">
        <v>2342</v>
      </c>
      <c r="K1875" s="21" t="s">
        <v>470</v>
      </c>
      <c r="L1875" s="21" t="s">
        <v>2528</v>
      </c>
      <c r="M1875" s="21"/>
      <c r="N1875" s="21" t="s">
        <v>2490</v>
      </c>
      <c r="O1875" s="21" t="s">
        <v>2345</v>
      </c>
      <c r="P1875" s="21" t="s">
        <v>2491</v>
      </c>
      <c r="Q1875" s="21">
        <v>1074</v>
      </c>
      <c r="R1875" s="21">
        <v>0</v>
      </c>
      <c r="S1875" s="21">
        <v>742</v>
      </c>
      <c r="T1875" s="21">
        <v>1816</v>
      </c>
      <c r="U1875" s="21">
        <v>0.59140000000000004</v>
      </c>
      <c r="V1875" s="21">
        <v>0</v>
      </c>
      <c r="W1875" s="21">
        <v>0.59140000000000004</v>
      </c>
      <c r="X1875" s="21" t="s">
        <v>2015</v>
      </c>
      <c r="Y1875" s="21" t="s">
        <v>2015</v>
      </c>
      <c r="Z1875" s="21" t="s">
        <v>2015</v>
      </c>
      <c r="AA1875" s="21" t="s">
        <v>2015</v>
      </c>
      <c r="AB1875" s="21" t="s">
        <v>2015</v>
      </c>
      <c r="AC1875" s="21" t="s">
        <v>2015</v>
      </c>
      <c r="AD1875" s="21" t="s">
        <v>2015</v>
      </c>
      <c r="AE1875" s="21" t="s">
        <v>2015</v>
      </c>
      <c r="AF1875" s="21" t="s">
        <v>2015</v>
      </c>
      <c r="AG1875" s="21" t="s">
        <v>2015</v>
      </c>
      <c r="AH1875" s="21" t="s">
        <v>2342</v>
      </c>
      <c r="AI1875" s="21" t="s">
        <v>2342</v>
      </c>
      <c r="AJ1875" s="21" t="s">
        <v>2342</v>
      </c>
      <c r="AK1875" s="21" t="s">
        <v>2342</v>
      </c>
      <c r="AL1875" s="21" t="s">
        <v>4802</v>
      </c>
    </row>
    <row r="1876" spans="1:38" ht="15" customHeight="1">
      <c r="A1876" s="21">
        <v>159889</v>
      </c>
      <c r="B1876" s="21">
        <v>665721</v>
      </c>
      <c r="C1876" s="21" t="s">
        <v>225</v>
      </c>
      <c r="D1876" s="21" t="s">
        <v>2213</v>
      </c>
      <c r="E1876" s="21" t="s">
        <v>11</v>
      </c>
      <c r="F1876" s="21" t="s">
        <v>4873</v>
      </c>
      <c r="G1876" s="21" t="s">
        <v>2340</v>
      </c>
      <c r="H1876" s="21" t="s">
        <v>2341</v>
      </c>
      <c r="I1876" s="21" t="s">
        <v>2015</v>
      </c>
      <c r="J1876" s="21" t="s">
        <v>2342</v>
      </c>
      <c r="K1876" s="21" t="s">
        <v>1409</v>
      </c>
      <c r="L1876" s="21" t="s">
        <v>5525</v>
      </c>
      <c r="M1876" s="21"/>
      <c r="N1876" s="21" t="s">
        <v>3833</v>
      </c>
      <c r="O1876" s="21" t="s">
        <v>2345</v>
      </c>
      <c r="P1876" s="21" t="s">
        <v>3834</v>
      </c>
      <c r="Q1876" s="21">
        <v>652</v>
      </c>
      <c r="R1876" s="21">
        <v>0</v>
      </c>
      <c r="S1876" s="21">
        <v>137</v>
      </c>
      <c r="T1876" s="21">
        <v>789</v>
      </c>
      <c r="U1876" s="21">
        <v>0.82640000000000002</v>
      </c>
      <c r="V1876" s="21">
        <v>0</v>
      </c>
      <c r="W1876" s="21">
        <v>0.82640000000000002</v>
      </c>
      <c r="X1876" s="21" t="s">
        <v>2015</v>
      </c>
      <c r="Y1876" s="21" t="s">
        <v>2015</v>
      </c>
      <c r="Z1876" s="21" t="s">
        <v>2015</v>
      </c>
      <c r="AA1876" s="21" t="s">
        <v>2015</v>
      </c>
      <c r="AB1876" s="21" t="s">
        <v>2015</v>
      </c>
      <c r="AC1876" s="21" t="s">
        <v>2015</v>
      </c>
      <c r="AD1876" s="21" t="s">
        <v>2015</v>
      </c>
      <c r="AE1876" s="21" t="s">
        <v>2015</v>
      </c>
      <c r="AF1876" s="21" t="s">
        <v>2015</v>
      </c>
      <c r="AG1876" s="21" t="s">
        <v>2015</v>
      </c>
      <c r="AH1876" s="21" t="s">
        <v>2342</v>
      </c>
      <c r="AI1876" s="21" t="s">
        <v>2342</v>
      </c>
      <c r="AJ1876" s="21" t="s">
        <v>2342</v>
      </c>
      <c r="AK1876" s="21" t="s">
        <v>2342</v>
      </c>
      <c r="AL1876" s="21" t="s">
        <v>4802</v>
      </c>
    </row>
    <row r="1877" spans="1:38" ht="15" customHeight="1">
      <c r="A1877" s="21">
        <v>159887</v>
      </c>
      <c r="B1877" s="21">
        <v>665726</v>
      </c>
      <c r="C1877" s="21" t="s">
        <v>318</v>
      </c>
      <c r="D1877" s="21" t="s">
        <v>2307</v>
      </c>
      <c r="E1877" s="21" t="s">
        <v>30</v>
      </c>
      <c r="F1877" s="21" t="s">
        <v>4873</v>
      </c>
      <c r="G1877" s="21" t="s">
        <v>2340</v>
      </c>
      <c r="H1877" s="21" t="s">
        <v>2341</v>
      </c>
      <c r="I1877" s="21" t="s">
        <v>2015</v>
      </c>
      <c r="J1877" s="21" t="s">
        <v>2342</v>
      </c>
      <c r="K1877" s="21" t="s">
        <v>2005</v>
      </c>
      <c r="L1877" s="21" t="s">
        <v>4631</v>
      </c>
      <c r="M1877" s="21"/>
      <c r="N1877" s="21" t="s">
        <v>30</v>
      </c>
      <c r="O1877" s="21" t="s">
        <v>2345</v>
      </c>
      <c r="P1877" s="21" t="s">
        <v>2807</v>
      </c>
      <c r="Q1877" s="21">
        <v>276</v>
      </c>
      <c r="R1877" s="21">
        <v>0</v>
      </c>
      <c r="S1877" s="21">
        <v>0</v>
      </c>
      <c r="T1877" s="21">
        <v>276</v>
      </c>
      <c r="U1877" s="21">
        <v>1</v>
      </c>
      <c r="V1877" s="21">
        <v>0</v>
      </c>
      <c r="W1877" s="21">
        <v>1</v>
      </c>
      <c r="X1877" s="21" t="s">
        <v>2015</v>
      </c>
      <c r="Y1877" s="21" t="s">
        <v>2015</v>
      </c>
      <c r="Z1877" s="21" t="s">
        <v>2015</v>
      </c>
      <c r="AA1877" s="21" t="s">
        <v>2015</v>
      </c>
      <c r="AB1877" s="21" t="s">
        <v>2015</v>
      </c>
      <c r="AC1877" s="21" t="s">
        <v>2015</v>
      </c>
      <c r="AD1877" s="21" t="s">
        <v>2015</v>
      </c>
      <c r="AE1877" s="21" t="s">
        <v>2015</v>
      </c>
      <c r="AF1877" s="21" t="s">
        <v>2015</v>
      </c>
      <c r="AG1877" s="21" t="s">
        <v>2015</v>
      </c>
      <c r="AH1877" s="21" t="s">
        <v>2342</v>
      </c>
      <c r="AI1877" s="21" t="s">
        <v>2342</v>
      </c>
      <c r="AJ1877" s="21" t="s">
        <v>2342</v>
      </c>
      <c r="AK1877" s="21" t="s">
        <v>2342</v>
      </c>
      <c r="AL1877" s="21" t="s">
        <v>4802</v>
      </c>
    </row>
    <row r="1878" spans="1:38" ht="15" customHeight="1">
      <c r="A1878" s="21">
        <v>159879</v>
      </c>
      <c r="B1878" s="21">
        <v>665736</v>
      </c>
      <c r="C1878" s="21" t="s">
        <v>293</v>
      </c>
      <c r="D1878" s="21" t="s">
        <v>2282</v>
      </c>
      <c r="E1878" s="21" t="s">
        <v>10</v>
      </c>
      <c r="F1878" s="21" t="s">
        <v>4864</v>
      </c>
      <c r="G1878" s="21" t="s">
        <v>2340</v>
      </c>
      <c r="H1878" s="21" t="s">
        <v>2341</v>
      </c>
      <c r="I1878" s="21" t="s">
        <v>2015</v>
      </c>
      <c r="J1878" s="21" t="s">
        <v>2342</v>
      </c>
      <c r="K1878" s="21" t="s">
        <v>1877</v>
      </c>
      <c r="L1878" s="21" t="s">
        <v>4469</v>
      </c>
      <c r="M1878" s="21"/>
      <c r="N1878" s="21" t="s">
        <v>2421</v>
      </c>
      <c r="O1878" s="21" t="s">
        <v>2345</v>
      </c>
      <c r="P1878" s="21" t="s">
        <v>4252</v>
      </c>
      <c r="Q1878" s="21">
        <v>576</v>
      </c>
      <c r="R1878" s="21">
        <v>0</v>
      </c>
      <c r="S1878" s="21">
        <v>0</v>
      </c>
      <c r="T1878" s="21">
        <v>576</v>
      </c>
      <c r="U1878" s="21">
        <v>1</v>
      </c>
      <c r="V1878" s="21">
        <v>0</v>
      </c>
      <c r="W1878" s="21">
        <v>1</v>
      </c>
      <c r="X1878" s="21" t="s">
        <v>2015</v>
      </c>
      <c r="Y1878" s="21" t="s">
        <v>2342</v>
      </c>
      <c r="Z1878" s="21" t="s">
        <v>2342</v>
      </c>
      <c r="AA1878" s="21" t="s">
        <v>2342</v>
      </c>
      <c r="AB1878" s="21" t="s">
        <v>2342</v>
      </c>
      <c r="AC1878" s="21" t="s">
        <v>2342</v>
      </c>
      <c r="AD1878" s="21" t="s">
        <v>2342</v>
      </c>
      <c r="AE1878" s="21" t="s">
        <v>2015</v>
      </c>
      <c r="AF1878" s="21" t="s">
        <v>2015</v>
      </c>
      <c r="AG1878" s="21" t="s">
        <v>2015</v>
      </c>
      <c r="AH1878" s="21" t="s">
        <v>2015</v>
      </c>
      <c r="AI1878" s="21" t="s">
        <v>2015</v>
      </c>
      <c r="AJ1878" s="21" t="s">
        <v>2015</v>
      </c>
      <c r="AK1878" s="21" t="s">
        <v>2015</v>
      </c>
      <c r="AL1878" s="21" t="s">
        <v>4802</v>
      </c>
    </row>
    <row r="1879" spans="1:38" ht="15" customHeight="1">
      <c r="A1879" s="21">
        <v>159879</v>
      </c>
      <c r="B1879" s="21">
        <v>665737</v>
      </c>
      <c r="C1879" s="21" t="s">
        <v>293</v>
      </c>
      <c r="D1879" s="21" t="s">
        <v>2282</v>
      </c>
      <c r="E1879" s="21" t="s">
        <v>10</v>
      </c>
      <c r="F1879" s="21" t="s">
        <v>4864</v>
      </c>
      <c r="G1879" s="21" t="s">
        <v>2340</v>
      </c>
      <c r="H1879" s="21" t="s">
        <v>2341</v>
      </c>
      <c r="I1879" s="21" t="s">
        <v>2015</v>
      </c>
      <c r="J1879" s="21" t="s">
        <v>2342</v>
      </c>
      <c r="K1879" s="21" t="s">
        <v>1875</v>
      </c>
      <c r="L1879" s="21" t="s">
        <v>4467</v>
      </c>
      <c r="M1879" s="21"/>
      <c r="N1879" s="21" t="s">
        <v>2421</v>
      </c>
      <c r="O1879" s="21" t="s">
        <v>2345</v>
      </c>
      <c r="P1879" s="21" t="s">
        <v>4463</v>
      </c>
      <c r="Q1879" s="21">
        <v>481</v>
      </c>
      <c r="R1879" s="21">
        <v>0</v>
      </c>
      <c r="S1879" s="21">
        <v>66</v>
      </c>
      <c r="T1879" s="21">
        <v>547</v>
      </c>
      <c r="U1879" s="21">
        <v>0.87929999999999997</v>
      </c>
      <c r="V1879" s="21">
        <v>0</v>
      </c>
      <c r="W1879" s="21">
        <v>0.87929999999999997</v>
      </c>
      <c r="X1879" s="21" t="s">
        <v>2015</v>
      </c>
      <c r="Y1879" s="21" t="s">
        <v>2015</v>
      </c>
      <c r="Z1879" s="21" t="s">
        <v>2015</v>
      </c>
      <c r="AA1879" s="21" t="s">
        <v>2015</v>
      </c>
      <c r="AB1879" s="21" t="s">
        <v>2015</v>
      </c>
      <c r="AC1879" s="21" t="s">
        <v>2015</v>
      </c>
      <c r="AD1879" s="21" t="s">
        <v>2015</v>
      </c>
      <c r="AE1879" s="21" t="s">
        <v>2342</v>
      </c>
      <c r="AF1879" s="21" t="s">
        <v>2342</v>
      </c>
      <c r="AG1879" s="21" t="s">
        <v>2342</v>
      </c>
      <c r="AH1879" s="21" t="s">
        <v>2015</v>
      </c>
      <c r="AI1879" s="21" t="s">
        <v>2015</v>
      </c>
      <c r="AJ1879" s="21" t="s">
        <v>2015</v>
      </c>
      <c r="AK1879" s="21" t="s">
        <v>2015</v>
      </c>
      <c r="AL1879" s="21" t="s">
        <v>4802</v>
      </c>
    </row>
    <row r="1880" spans="1:38" ht="15" customHeight="1">
      <c r="A1880" s="21">
        <v>159879</v>
      </c>
      <c r="B1880" s="21">
        <v>665738</v>
      </c>
      <c r="C1880" s="21" t="s">
        <v>293</v>
      </c>
      <c r="D1880" s="21" t="s">
        <v>2282</v>
      </c>
      <c r="E1880" s="21" t="s">
        <v>10</v>
      </c>
      <c r="F1880" s="21" t="s">
        <v>4864</v>
      </c>
      <c r="G1880" s="21" t="s">
        <v>2340</v>
      </c>
      <c r="H1880" s="21" t="s">
        <v>2341</v>
      </c>
      <c r="I1880" s="21" t="s">
        <v>2015</v>
      </c>
      <c r="J1880" s="21" t="s">
        <v>2342</v>
      </c>
      <c r="K1880" s="21" t="s">
        <v>1797</v>
      </c>
      <c r="L1880" s="21" t="s">
        <v>4482</v>
      </c>
      <c r="M1880" s="21"/>
      <c r="N1880" s="21" t="s">
        <v>2421</v>
      </c>
      <c r="O1880" s="21" t="s">
        <v>2345</v>
      </c>
      <c r="P1880" s="21" t="s">
        <v>4466</v>
      </c>
      <c r="Q1880" s="21">
        <v>366</v>
      </c>
      <c r="R1880" s="21">
        <v>0</v>
      </c>
      <c r="S1880" s="21">
        <v>174</v>
      </c>
      <c r="T1880" s="21">
        <v>540</v>
      </c>
      <c r="U1880" s="21">
        <v>0.67779999999999996</v>
      </c>
      <c r="V1880" s="21">
        <v>0</v>
      </c>
      <c r="W1880" s="21">
        <v>0.67779999999999996</v>
      </c>
      <c r="X1880" s="21" t="s">
        <v>2015</v>
      </c>
      <c r="Y1880" s="21" t="s">
        <v>2015</v>
      </c>
      <c r="Z1880" s="21" t="s">
        <v>2015</v>
      </c>
      <c r="AA1880" s="21" t="s">
        <v>2015</v>
      </c>
      <c r="AB1880" s="21" t="s">
        <v>2015</v>
      </c>
      <c r="AC1880" s="21" t="s">
        <v>2015</v>
      </c>
      <c r="AD1880" s="21" t="s">
        <v>2015</v>
      </c>
      <c r="AE1880" s="21" t="s">
        <v>2342</v>
      </c>
      <c r="AF1880" s="21" t="s">
        <v>2342</v>
      </c>
      <c r="AG1880" s="21" t="s">
        <v>2342</v>
      </c>
      <c r="AH1880" s="21" t="s">
        <v>2015</v>
      </c>
      <c r="AI1880" s="21" t="s">
        <v>2015</v>
      </c>
      <c r="AJ1880" s="21" t="s">
        <v>2015</v>
      </c>
      <c r="AK1880" s="21" t="s">
        <v>2015</v>
      </c>
      <c r="AL1880" s="21" t="s">
        <v>4802</v>
      </c>
    </row>
    <row r="1881" spans="1:38" ht="15" customHeight="1">
      <c r="A1881" s="21">
        <v>159879</v>
      </c>
      <c r="B1881" s="21">
        <v>665739</v>
      </c>
      <c r="C1881" s="21" t="s">
        <v>293</v>
      </c>
      <c r="D1881" s="21" t="s">
        <v>2282</v>
      </c>
      <c r="E1881" s="21" t="s">
        <v>10</v>
      </c>
      <c r="F1881" s="21" t="s">
        <v>4864</v>
      </c>
      <c r="G1881" s="21" t="s">
        <v>2340</v>
      </c>
      <c r="H1881" s="21" t="s">
        <v>2341</v>
      </c>
      <c r="I1881" s="21" t="s">
        <v>2015</v>
      </c>
      <c r="J1881" s="21" t="s">
        <v>2342</v>
      </c>
      <c r="K1881" s="21" t="s">
        <v>1366</v>
      </c>
      <c r="L1881" s="21" t="s">
        <v>4485</v>
      </c>
      <c r="M1881" s="21"/>
      <c r="N1881" s="21" t="s">
        <v>2421</v>
      </c>
      <c r="O1881" s="21" t="s">
        <v>2345</v>
      </c>
      <c r="P1881" s="21" t="s">
        <v>4252</v>
      </c>
      <c r="Q1881" s="21">
        <v>912</v>
      </c>
      <c r="R1881" s="21">
        <v>0</v>
      </c>
      <c r="S1881" s="21">
        <v>0</v>
      </c>
      <c r="T1881" s="21">
        <v>912</v>
      </c>
      <c r="U1881" s="21">
        <v>1</v>
      </c>
      <c r="V1881" s="21">
        <v>0</v>
      </c>
      <c r="W1881" s="21">
        <v>1</v>
      </c>
      <c r="X1881" s="21" t="s">
        <v>2015</v>
      </c>
      <c r="Y1881" s="21" t="s">
        <v>2015</v>
      </c>
      <c r="Z1881" s="21" t="s">
        <v>2015</v>
      </c>
      <c r="AA1881" s="21" t="s">
        <v>2015</v>
      </c>
      <c r="AB1881" s="21" t="s">
        <v>2015</v>
      </c>
      <c r="AC1881" s="21" t="s">
        <v>2015</v>
      </c>
      <c r="AD1881" s="21" t="s">
        <v>2015</v>
      </c>
      <c r="AE1881" s="21" t="s">
        <v>2342</v>
      </c>
      <c r="AF1881" s="21" t="s">
        <v>2342</v>
      </c>
      <c r="AG1881" s="21" t="s">
        <v>2342</v>
      </c>
      <c r="AH1881" s="21" t="s">
        <v>2015</v>
      </c>
      <c r="AI1881" s="21" t="s">
        <v>2015</v>
      </c>
      <c r="AJ1881" s="21" t="s">
        <v>2015</v>
      </c>
      <c r="AK1881" s="21" t="s">
        <v>2015</v>
      </c>
      <c r="AL1881" s="21" t="s">
        <v>4802</v>
      </c>
    </row>
    <row r="1882" spans="1:38" ht="15" customHeight="1">
      <c r="A1882" s="21">
        <v>159879</v>
      </c>
      <c r="B1882" s="21">
        <v>665740</v>
      </c>
      <c r="C1882" s="21" t="s">
        <v>293</v>
      </c>
      <c r="D1882" s="21" t="s">
        <v>2282</v>
      </c>
      <c r="E1882" s="21" t="s">
        <v>10</v>
      </c>
      <c r="F1882" s="21" t="s">
        <v>4864</v>
      </c>
      <c r="G1882" s="21" t="s">
        <v>2340</v>
      </c>
      <c r="H1882" s="21" t="s">
        <v>2341</v>
      </c>
      <c r="I1882" s="21" t="s">
        <v>2015</v>
      </c>
      <c r="J1882" s="21" t="s">
        <v>2342</v>
      </c>
      <c r="K1882" s="21" t="s">
        <v>1882</v>
      </c>
      <c r="L1882" s="21" t="s">
        <v>4475</v>
      </c>
      <c r="M1882" s="21"/>
      <c r="N1882" s="21" t="s">
        <v>2421</v>
      </c>
      <c r="O1882" s="21" t="s">
        <v>2345</v>
      </c>
      <c r="P1882" s="21" t="s">
        <v>4466</v>
      </c>
      <c r="Q1882" s="21">
        <v>606</v>
      </c>
      <c r="R1882" s="21">
        <v>0</v>
      </c>
      <c r="S1882" s="21">
        <v>155</v>
      </c>
      <c r="T1882" s="21">
        <v>761</v>
      </c>
      <c r="U1882" s="21">
        <v>0.79630000000000001</v>
      </c>
      <c r="V1882" s="21">
        <v>0</v>
      </c>
      <c r="W1882" s="21">
        <v>0.79630000000000001</v>
      </c>
      <c r="X1882" s="21" t="s">
        <v>2015</v>
      </c>
      <c r="Y1882" s="21" t="s">
        <v>2015</v>
      </c>
      <c r="Z1882" s="21" t="s">
        <v>2015</v>
      </c>
      <c r="AA1882" s="21" t="s">
        <v>2015</v>
      </c>
      <c r="AB1882" s="21" t="s">
        <v>2015</v>
      </c>
      <c r="AC1882" s="21" t="s">
        <v>2015</v>
      </c>
      <c r="AD1882" s="21" t="s">
        <v>2015</v>
      </c>
      <c r="AE1882" s="21" t="s">
        <v>2342</v>
      </c>
      <c r="AF1882" s="21" t="s">
        <v>2342</v>
      </c>
      <c r="AG1882" s="21" t="s">
        <v>2342</v>
      </c>
      <c r="AH1882" s="21" t="s">
        <v>2015</v>
      </c>
      <c r="AI1882" s="21" t="s">
        <v>2015</v>
      </c>
      <c r="AJ1882" s="21" t="s">
        <v>2015</v>
      </c>
      <c r="AK1882" s="21" t="s">
        <v>2015</v>
      </c>
      <c r="AL1882" s="21" t="s">
        <v>4802</v>
      </c>
    </row>
    <row r="1883" spans="1:38" ht="15" customHeight="1">
      <c r="A1883" s="21">
        <v>159879</v>
      </c>
      <c r="B1883" s="21">
        <v>665741</v>
      </c>
      <c r="C1883" s="21" t="s">
        <v>293</v>
      </c>
      <c r="D1883" s="21" t="s">
        <v>2282</v>
      </c>
      <c r="E1883" s="21" t="s">
        <v>10</v>
      </c>
      <c r="F1883" s="21" t="s">
        <v>4864</v>
      </c>
      <c r="G1883" s="21" t="s">
        <v>2340</v>
      </c>
      <c r="H1883" s="21" t="s">
        <v>2341</v>
      </c>
      <c r="I1883" s="21" t="s">
        <v>2015</v>
      </c>
      <c r="J1883" s="21" t="s">
        <v>2342</v>
      </c>
      <c r="K1883" s="21" t="s">
        <v>1894</v>
      </c>
      <c r="L1883" s="21" t="s">
        <v>4490</v>
      </c>
      <c r="M1883" s="21"/>
      <c r="N1883" s="21" t="s">
        <v>2421</v>
      </c>
      <c r="O1883" s="21" t="s">
        <v>2345</v>
      </c>
      <c r="P1883" s="21" t="s">
        <v>2426</v>
      </c>
      <c r="Q1883" s="21">
        <v>423</v>
      </c>
      <c r="R1883" s="21">
        <v>0</v>
      </c>
      <c r="S1883" s="21">
        <v>233</v>
      </c>
      <c r="T1883" s="21">
        <v>656</v>
      </c>
      <c r="U1883" s="21">
        <v>0.64480000000000004</v>
      </c>
      <c r="V1883" s="21">
        <v>0</v>
      </c>
      <c r="W1883" s="21">
        <v>0.64480000000000004</v>
      </c>
      <c r="X1883" s="21" t="s">
        <v>2015</v>
      </c>
      <c r="Y1883" s="21" t="s">
        <v>2342</v>
      </c>
      <c r="Z1883" s="21" t="s">
        <v>2342</v>
      </c>
      <c r="AA1883" s="21" t="s">
        <v>2342</v>
      </c>
      <c r="AB1883" s="21" t="s">
        <v>2342</v>
      </c>
      <c r="AC1883" s="21" t="s">
        <v>2342</v>
      </c>
      <c r="AD1883" s="21" t="s">
        <v>2342</v>
      </c>
      <c r="AE1883" s="21" t="s">
        <v>2015</v>
      </c>
      <c r="AF1883" s="21" t="s">
        <v>2015</v>
      </c>
      <c r="AG1883" s="21" t="s">
        <v>2015</v>
      </c>
      <c r="AH1883" s="21" t="s">
        <v>2015</v>
      </c>
      <c r="AI1883" s="21" t="s">
        <v>2015</v>
      </c>
      <c r="AJ1883" s="21" t="s">
        <v>2015</v>
      </c>
      <c r="AK1883" s="21" t="s">
        <v>2015</v>
      </c>
      <c r="AL1883" s="21" t="s">
        <v>4802</v>
      </c>
    </row>
    <row r="1884" spans="1:38" ht="15" customHeight="1">
      <c r="A1884" s="21">
        <v>159879</v>
      </c>
      <c r="B1884" s="21">
        <v>665742</v>
      </c>
      <c r="C1884" s="21" t="s">
        <v>293</v>
      </c>
      <c r="D1884" s="21" t="s">
        <v>2282</v>
      </c>
      <c r="E1884" s="21" t="s">
        <v>10</v>
      </c>
      <c r="F1884" s="21" t="s">
        <v>4864</v>
      </c>
      <c r="G1884" s="21" t="s">
        <v>2340</v>
      </c>
      <c r="H1884" s="21" t="s">
        <v>2341</v>
      </c>
      <c r="I1884" s="21" t="s">
        <v>2015</v>
      </c>
      <c r="J1884" s="21" t="s">
        <v>2342</v>
      </c>
      <c r="K1884" s="21" t="s">
        <v>1881</v>
      </c>
      <c r="L1884" s="21" t="s">
        <v>4473</v>
      </c>
      <c r="M1884" s="21"/>
      <c r="N1884" s="21" t="s">
        <v>2421</v>
      </c>
      <c r="O1884" s="21" t="s">
        <v>2345</v>
      </c>
      <c r="P1884" s="21" t="s">
        <v>4474</v>
      </c>
      <c r="Q1884" s="21">
        <v>197</v>
      </c>
      <c r="R1884" s="21">
        <v>0</v>
      </c>
      <c r="S1884" s="21">
        <v>0</v>
      </c>
      <c r="T1884" s="21">
        <v>197</v>
      </c>
      <c r="U1884" s="21">
        <v>1</v>
      </c>
      <c r="V1884" s="21">
        <v>0</v>
      </c>
      <c r="W1884" s="21">
        <v>1</v>
      </c>
      <c r="X1884" s="21" t="s">
        <v>2015</v>
      </c>
      <c r="Y1884" s="21" t="s">
        <v>2342</v>
      </c>
      <c r="Z1884" s="21" t="s">
        <v>2342</v>
      </c>
      <c r="AA1884" s="21" t="s">
        <v>2342</v>
      </c>
      <c r="AB1884" s="21" t="s">
        <v>2342</v>
      </c>
      <c r="AC1884" s="21" t="s">
        <v>2342</v>
      </c>
      <c r="AD1884" s="21" t="s">
        <v>2342</v>
      </c>
      <c r="AE1884" s="21" t="s">
        <v>2015</v>
      </c>
      <c r="AF1884" s="21" t="s">
        <v>2015</v>
      </c>
      <c r="AG1884" s="21" t="s">
        <v>2015</v>
      </c>
      <c r="AH1884" s="21" t="s">
        <v>2015</v>
      </c>
      <c r="AI1884" s="21" t="s">
        <v>2015</v>
      </c>
      <c r="AJ1884" s="21" t="s">
        <v>2015</v>
      </c>
      <c r="AK1884" s="21" t="s">
        <v>2015</v>
      </c>
      <c r="AL1884" s="21" t="s">
        <v>4802</v>
      </c>
    </row>
    <row r="1885" spans="1:38" ht="15" customHeight="1">
      <c r="A1885" s="21">
        <v>159879</v>
      </c>
      <c r="B1885" s="21">
        <v>665743</v>
      </c>
      <c r="C1885" s="21" t="s">
        <v>293</v>
      </c>
      <c r="D1885" s="21" t="s">
        <v>2282</v>
      </c>
      <c r="E1885" s="21" t="s">
        <v>10</v>
      </c>
      <c r="F1885" s="21" t="s">
        <v>4864</v>
      </c>
      <c r="G1885" s="21" t="s">
        <v>2340</v>
      </c>
      <c r="H1885" s="21" t="s">
        <v>2341</v>
      </c>
      <c r="I1885" s="21" t="s">
        <v>2015</v>
      </c>
      <c r="J1885" s="21" t="s">
        <v>2342</v>
      </c>
      <c r="K1885" s="21" t="s">
        <v>1884</v>
      </c>
      <c r="L1885" s="21" t="s">
        <v>4477</v>
      </c>
      <c r="M1885" s="21"/>
      <c r="N1885" s="21" t="s">
        <v>2421</v>
      </c>
      <c r="O1885" s="21" t="s">
        <v>2345</v>
      </c>
      <c r="P1885" s="21" t="s">
        <v>4252</v>
      </c>
      <c r="Q1885" s="21">
        <v>395</v>
      </c>
      <c r="R1885" s="21">
        <v>0</v>
      </c>
      <c r="S1885" s="21">
        <v>126</v>
      </c>
      <c r="T1885" s="21">
        <v>521</v>
      </c>
      <c r="U1885" s="21">
        <v>0.75819999999999999</v>
      </c>
      <c r="V1885" s="21">
        <v>0</v>
      </c>
      <c r="W1885" s="21">
        <v>0.75819999999999999</v>
      </c>
      <c r="X1885" s="21" t="s">
        <v>2015</v>
      </c>
      <c r="Y1885" s="21" t="s">
        <v>2342</v>
      </c>
      <c r="Z1885" s="21" t="s">
        <v>2342</v>
      </c>
      <c r="AA1885" s="21" t="s">
        <v>2342</v>
      </c>
      <c r="AB1885" s="21" t="s">
        <v>2342</v>
      </c>
      <c r="AC1885" s="21" t="s">
        <v>2342</v>
      </c>
      <c r="AD1885" s="21" t="s">
        <v>2342</v>
      </c>
      <c r="AE1885" s="21" t="s">
        <v>2015</v>
      </c>
      <c r="AF1885" s="21" t="s">
        <v>2015</v>
      </c>
      <c r="AG1885" s="21" t="s">
        <v>2015</v>
      </c>
      <c r="AH1885" s="21" t="s">
        <v>2015</v>
      </c>
      <c r="AI1885" s="21" t="s">
        <v>2015</v>
      </c>
      <c r="AJ1885" s="21" t="s">
        <v>2015</v>
      </c>
      <c r="AK1885" s="21" t="s">
        <v>2015</v>
      </c>
      <c r="AL1885" s="21" t="s">
        <v>4802</v>
      </c>
    </row>
    <row r="1886" spans="1:38" ht="15" customHeight="1">
      <c r="A1886" s="21">
        <v>159879</v>
      </c>
      <c r="B1886" s="21">
        <v>665744</v>
      </c>
      <c r="C1886" s="21" t="s">
        <v>293</v>
      </c>
      <c r="D1886" s="21" t="s">
        <v>2282</v>
      </c>
      <c r="E1886" s="21" t="s">
        <v>10</v>
      </c>
      <c r="F1886" s="21" t="s">
        <v>4864</v>
      </c>
      <c r="G1886" s="21" t="s">
        <v>2340</v>
      </c>
      <c r="H1886" s="21" t="s">
        <v>2341</v>
      </c>
      <c r="I1886" s="21" t="s">
        <v>2015</v>
      </c>
      <c r="J1886" s="21" t="s">
        <v>2342</v>
      </c>
      <c r="K1886" s="21" t="s">
        <v>1886</v>
      </c>
      <c r="L1886" s="21" t="s">
        <v>4479</v>
      </c>
      <c r="M1886" s="21"/>
      <c r="N1886" s="21" t="s">
        <v>2421</v>
      </c>
      <c r="O1886" s="21" t="s">
        <v>2345</v>
      </c>
      <c r="P1886" s="21" t="s">
        <v>4466</v>
      </c>
      <c r="Q1886" s="21">
        <v>319</v>
      </c>
      <c r="R1886" s="21">
        <v>0</v>
      </c>
      <c r="S1886" s="21">
        <v>77</v>
      </c>
      <c r="T1886" s="21">
        <v>396</v>
      </c>
      <c r="U1886" s="21">
        <v>0.80559999999999998</v>
      </c>
      <c r="V1886" s="21">
        <v>0</v>
      </c>
      <c r="W1886" s="21">
        <v>0.80559999999999998</v>
      </c>
      <c r="X1886" s="21" t="s">
        <v>2015</v>
      </c>
      <c r="Y1886" s="21" t="s">
        <v>2342</v>
      </c>
      <c r="Z1886" s="21" t="s">
        <v>2342</v>
      </c>
      <c r="AA1886" s="21" t="s">
        <v>2342</v>
      </c>
      <c r="AB1886" s="21" t="s">
        <v>2342</v>
      </c>
      <c r="AC1886" s="21" t="s">
        <v>2342</v>
      </c>
      <c r="AD1886" s="21" t="s">
        <v>2342</v>
      </c>
      <c r="AE1886" s="21" t="s">
        <v>2015</v>
      </c>
      <c r="AF1886" s="21" t="s">
        <v>2015</v>
      </c>
      <c r="AG1886" s="21" t="s">
        <v>2015</v>
      </c>
      <c r="AH1886" s="21" t="s">
        <v>2015</v>
      </c>
      <c r="AI1886" s="21" t="s">
        <v>2015</v>
      </c>
      <c r="AJ1886" s="21" t="s">
        <v>2015</v>
      </c>
      <c r="AK1886" s="21" t="s">
        <v>2015</v>
      </c>
      <c r="AL1886" s="21" t="s">
        <v>4802</v>
      </c>
    </row>
    <row r="1887" spans="1:38" ht="15" customHeight="1">
      <c r="A1887" s="21">
        <v>159879</v>
      </c>
      <c r="B1887" s="21">
        <v>665746</v>
      </c>
      <c r="C1887" s="21" t="s">
        <v>293</v>
      </c>
      <c r="D1887" s="21" t="s">
        <v>2282</v>
      </c>
      <c r="E1887" s="21" t="s">
        <v>10</v>
      </c>
      <c r="F1887" s="21" t="s">
        <v>4864</v>
      </c>
      <c r="G1887" s="21" t="s">
        <v>2340</v>
      </c>
      <c r="H1887" s="21" t="s">
        <v>2341</v>
      </c>
      <c r="I1887" s="21" t="s">
        <v>2015</v>
      </c>
      <c r="J1887" s="21" t="s">
        <v>2342</v>
      </c>
      <c r="K1887" s="21" t="s">
        <v>1843</v>
      </c>
      <c r="L1887" s="21" t="s">
        <v>4484</v>
      </c>
      <c r="M1887" s="21"/>
      <c r="N1887" s="21" t="s">
        <v>2421</v>
      </c>
      <c r="O1887" s="21" t="s">
        <v>2345</v>
      </c>
      <c r="P1887" s="21" t="s">
        <v>4252</v>
      </c>
      <c r="Q1887" s="21">
        <v>266</v>
      </c>
      <c r="R1887" s="21">
        <v>0</v>
      </c>
      <c r="S1887" s="21">
        <v>79</v>
      </c>
      <c r="T1887" s="21">
        <v>345</v>
      </c>
      <c r="U1887" s="21">
        <v>0.77100000000000002</v>
      </c>
      <c r="V1887" s="21">
        <v>0</v>
      </c>
      <c r="W1887" s="21">
        <v>0.77100000000000002</v>
      </c>
      <c r="X1887" s="21" t="s">
        <v>2015</v>
      </c>
      <c r="Y1887" s="21" t="s">
        <v>2342</v>
      </c>
      <c r="Z1887" s="21" t="s">
        <v>2342</v>
      </c>
      <c r="AA1887" s="21" t="s">
        <v>2342</v>
      </c>
      <c r="AB1887" s="21" t="s">
        <v>2342</v>
      </c>
      <c r="AC1887" s="21" t="s">
        <v>2342</v>
      </c>
      <c r="AD1887" s="21" t="s">
        <v>2342</v>
      </c>
      <c r="AE1887" s="21" t="s">
        <v>2015</v>
      </c>
      <c r="AF1887" s="21" t="s">
        <v>2015</v>
      </c>
      <c r="AG1887" s="21" t="s">
        <v>2015</v>
      </c>
      <c r="AH1887" s="21" t="s">
        <v>2015</v>
      </c>
      <c r="AI1887" s="21" t="s">
        <v>2015</v>
      </c>
      <c r="AJ1887" s="21" t="s">
        <v>2015</v>
      </c>
      <c r="AK1887" s="21" t="s">
        <v>2015</v>
      </c>
      <c r="AL1887" s="21" t="s">
        <v>4802</v>
      </c>
    </row>
    <row r="1888" spans="1:38" ht="15" customHeight="1">
      <c r="A1888" s="21">
        <v>159879</v>
      </c>
      <c r="B1888" s="21">
        <v>665748</v>
      </c>
      <c r="C1888" s="21" t="s">
        <v>293</v>
      </c>
      <c r="D1888" s="21" t="s">
        <v>2282</v>
      </c>
      <c r="E1888" s="21" t="s">
        <v>10</v>
      </c>
      <c r="F1888" s="21" t="s">
        <v>4864</v>
      </c>
      <c r="G1888" s="21" t="s">
        <v>2340</v>
      </c>
      <c r="H1888" s="21" t="s">
        <v>2341</v>
      </c>
      <c r="I1888" s="21" t="s">
        <v>2015</v>
      </c>
      <c r="J1888" s="21" t="s">
        <v>2342</v>
      </c>
      <c r="K1888" s="21" t="s">
        <v>371</v>
      </c>
      <c r="L1888" s="21" t="s">
        <v>4495</v>
      </c>
      <c r="M1888" s="21"/>
      <c r="N1888" s="21" t="s">
        <v>2421</v>
      </c>
      <c r="O1888" s="21" t="s">
        <v>2345</v>
      </c>
      <c r="P1888" s="21" t="s">
        <v>4463</v>
      </c>
      <c r="Q1888" s="21">
        <v>250</v>
      </c>
      <c r="R1888" s="21">
        <v>0</v>
      </c>
      <c r="S1888" s="21">
        <v>0</v>
      </c>
      <c r="T1888" s="21">
        <v>250</v>
      </c>
      <c r="U1888" s="21">
        <v>1</v>
      </c>
      <c r="V1888" s="21">
        <v>0</v>
      </c>
      <c r="W1888" s="21">
        <v>1</v>
      </c>
      <c r="X1888" s="21" t="s">
        <v>2015</v>
      </c>
      <c r="Y1888" s="21" t="s">
        <v>2342</v>
      </c>
      <c r="Z1888" s="21" t="s">
        <v>2342</v>
      </c>
      <c r="AA1888" s="21" t="s">
        <v>2342</v>
      </c>
      <c r="AB1888" s="21" t="s">
        <v>2342</v>
      </c>
      <c r="AC1888" s="21" t="s">
        <v>2342</v>
      </c>
      <c r="AD1888" s="21" t="s">
        <v>2342</v>
      </c>
      <c r="AE1888" s="21" t="s">
        <v>2015</v>
      </c>
      <c r="AF1888" s="21" t="s">
        <v>2015</v>
      </c>
      <c r="AG1888" s="21" t="s">
        <v>2015</v>
      </c>
      <c r="AH1888" s="21" t="s">
        <v>2015</v>
      </c>
      <c r="AI1888" s="21" t="s">
        <v>2015</v>
      </c>
      <c r="AJ1888" s="21" t="s">
        <v>2015</v>
      </c>
      <c r="AK1888" s="21" t="s">
        <v>2015</v>
      </c>
      <c r="AL1888" s="21" t="s">
        <v>4802</v>
      </c>
    </row>
    <row r="1889" spans="1:38" ht="15" customHeight="1">
      <c r="A1889" s="21">
        <v>159879</v>
      </c>
      <c r="B1889" s="21">
        <v>665749</v>
      </c>
      <c r="C1889" s="21" t="s">
        <v>293</v>
      </c>
      <c r="D1889" s="21" t="s">
        <v>2282</v>
      </c>
      <c r="E1889" s="21" t="s">
        <v>10</v>
      </c>
      <c r="F1889" s="21" t="s">
        <v>4864</v>
      </c>
      <c r="G1889" s="21" t="s">
        <v>2340</v>
      </c>
      <c r="H1889" s="21" t="s">
        <v>2341</v>
      </c>
      <c r="I1889" s="21" t="s">
        <v>2015</v>
      </c>
      <c r="J1889" s="21" t="s">
        <v>2342</v>
      </c>
      <c r="K1889" s="21" t="s">
        <v>1887</v>
      </c>
      <c r="L1889" s="21" t="s">
        <v>4480</v>
      </c>
      <c r="M1889" s="21"/>
      <c r="N1889" s="21" t="s">
        <v>2421</v>
      </c>
      <c r="O1889" s="21" t="s">
        <v>2345</v>
      </c>
      <c r="P1889" s="21" t="s">
        <v>4474</v>
      </c>
      <c r="Q1889" s="21">
        <v>208</v>
      </c>
      <c r="R1889" s="21">
        <v>0</v>
      </c>
      <c r="S1889" s="21">
        <v>49</v>
      </c>
      <c r="T1889" s="21">
        <v>257</v>
      </c>
      <c r="U1889" s="21">
        <v>0.80930000000000002</v>
      </c>
      <c r="V1889" s="21">
        <v>0</v>
      </c>
      <c r="W1889" s="21">
        <v>0.80930000000000002</v>
      </c>
      <c r="X1889" s="21" t="s">
        <v>2015</v>
      </c>
      <c r="Y1889" s="21" t="s">
        <v>2342</v>
      </c>
      <c r="Z1889" s="21" t="s">
        <v>2342</v>
      </c>
      <c r="AA1889" s="21" t="s">
        <v>2342</v>
      </c>
      <c r="AB1889" s="21" t="s">
        <v>2342</v>
      </c>
      <c r="AC1889" s="21" t="s">
        <v>2342</v>
      </c>
      <c r="AD1889" s="21" t="s">
        <v>2342</v>
      </c>
      <c r="AE1889" s="21" t="s">
        <v>2015</v>
      </c>
      <c r="AF1889" s="21" t="s">
        <v>2015</v>
      </c>
      <c r="AG1889" s="21" t="s">
        <v>2015</v>
      </c>
      <c r="AH1889" s="21" t="s">
        <v>2015</v>
      </c>
      <c r="AI1889" s="21" t="s">
        <v>2015</v>
      </c>
      <c r="AJ1889" s="21" t="s">
        <v>2015</v>
      </c>
      <c r="AK1889" s="21" t="s">
        <v>2015</v>
      </c>
      <c r="AL1889" s="21" t="s">
        <v>4802</v>
      </c>
    </row>
    <row r="1890" spans="1:38" ht="15" customHeight="1">
      <c r="A1890" s="21">
        <v>159879</v>
      </c>
      <c r="B1890" s="21">
        <v>665750</v>
      </c>
      <c r="C1890" s="21" t="s">
        <v>293</v>
      </c>
      <c r="D1890" s="21" t="s">
        <v>2282</v>
      </c>
      <c r="E1890" s="21" t="s">
        <v>10</v>
      </c>
      <c r="F1890" s="21" t="s">
        <v>4864</v>
      </c>
      <c r="G1890" s="21" t="s">
        <v>2340</v>
      </c>
      <c r="H1890" s="21" t="s">
        <v>2341</v>
      </c>
      <c r="I1890" s="21" t="s">
        <v>2015</v>
      </c>
      <c r="J1890" s="21" t="s">
        <v>2342</v>
      </c>
      <c r="K1890" s="21" t="s">
        <v>1885</v>
      </c>
      <c r="L1890" s="21" t="s">
        <v>4478</v>
      </c>
      <c r="M1890" s="21"/>
      <c r="N1890" s="21" t="s">
        <v>2421</v>
      </c>
      <c r="O1890" s="21" t="s">
        <v>2345</v>
      </c>
      <c r="P1890" s="21" t="s">
        <v>4252</v>
      </c>
      <c r="Q1890" s="21">
        <v>429</v>
      </c>
      <c r="R1890" s="21">
        <v>0</v>
      </c>
      <c r="S1890" s="21">
        <v>63</v>
      </c>
      <c r="T1890" s="21">
        <v>492</v>
      </c>
      <c r="U1890" s="21">
        <v>0.872</v>
      </c>
      <c r="V1890" s="21">
        <v>0</v>
      </c>
      <c r="W1890" s="21">
        <v>0.872</v>
      </c>
      <c r="X1890" s="21" t="s">
        <v>2342</v>
      </c>
      <c r="Y1890" s="21" t="s">
        <v>2342</v>
      </c>
      <c r="Z1890" s="21" t="s">
        <v>2342</v>
      </c>
      <c r="AA1890" s="21" t="s">
        <v>2342</v>
      </c>
      <c r="AB1890" s="21" t="s">
        <v>2342</v>
      </c>
      <c r="AC1890" s="21" t="s">
        <v>2342</v>
      </c>
      <c r="AD1890" s="21" t="s">
        <v>2342</v>
      </c>
      <c r="AE1890" s="21" t="s">
        <v>2015</v>
      </c>
      <c r="AF1890" s="21" t="s">
        <v>2015</v>
      </c>
      <c r="AG1890" s="21" t="s">
        <v>2015</v>
      </c>
      <c r="AH1890" s="21" t="s">
        <v>2015</v>
      </c>
      <c r="AI1890" s="21" t="s">
        <v>2015</v>
      </c>
      <c r="AJ1890" s="21" t="s">
        <v>2015</v>
      </c>
      <c r="AK1890" s="21" t="s">
        <v>2015</v>
      </c>
      <c r="AL1890" s="21" t="s">
        <v>4802</v>
      </c>
    </row>
    <row r="1891" spans="1:38" ht="15" customHeight="1">
      <c r="A1891" s="21">
        <v>159879</v>
      </c>
      <c r="B1891" s="21">
        <v>665751</v>
      </c>
      <c r="C1891" s="21" t="s">
        <v>293</v>
      </c>
      <c r="D1891" s="21" t="s">
        <v>2282</v>
      </c>
      <c r="E1891" s="21" t="s">
        <v>10</v>
      </c>
      <c r="F1891" s="21" t="s">
        <v>4864</v>
      </c>
      <c r="G1891" s="21" t="s">
        <v>2340</v>
      </c>
      <c r="H1891" s="21" t="s">
        <v>2341</v>
      </c>
      <c r="I1891" s="21" t="s">
        <v>2015</v>
      </c>
      <c r="J1891" s="21" t="s">
        <v>2342</v>
      </c>
      <c r="K1891" s="21" t="s">
        <v>1898</v>
      </c>
      <c r="L1891" s="21" t="s">
        <v>4494</v>
      </c>
      <c r="M1891" s="21"/>
      <c r="N1891" s="21" t="s">
        <v>2421</v>
      </c>
      <c r="O1891" s="21" t="s">
        <v>2345</v>
      </c>
      <c r="P1891" s="21" t="s">
        <v>4252</v>
      </c>
      <c r="Q1891" s="21">
        <v>546</v>
      </c>
      <c r="R1891" s="21">
        <v>0</v>
      </c>
      <c r="S1891" s="21">
        <v>114</v>
      </c>
      <c r="T1891" s="21">
        <v>660</v>
      </c>
      <c r="U1891" s="21">
        <v>0.82730000000000004</v>
      </c>
      <c r="V1891" s="21">
        <v>0</v>
      </c>
      <c r="W1891" s="21">
        <v>0.82730000000000004</v>
      </c>
      <c r="X1891" s="21" t="s">
        <v>2015</v>
      </c>
      <c r="Y1891" s="21" t="s">
        <v>2342</v>
      </c>
      <c r="Z1891" s="21" t="s">
        <v>2342</v>
      </c>
      <c r="AA1891" s="21" t="s">
        <v>2342</v>
      </c>
      <c r="AB1891" s="21" t="s">
        <v>2342</v>
      </c>
      <c r="AC1891" s="21" t="s">
        <v>2342</v>
      </c>
      <c r="AD1891" s="21" t="s">
        <v>2342</v>
      </c>
      <c r="AE1891" s="21" t="s">
        <v>2015</v>
      </c>
      <c r="AF1891" s="21" t="s">
        <v>2015</v>
      </c>
      <c r="AG1891" s="21" t="s">
        <v>2015</v>
      </c>
      <c r="AH1891" s="21" t="s">
        <v>2015</v>
      </c>
      <c r="AI1891" s="21" t="s">
        <v>2015</v>
      </c>
      <c r="AJ1891" s="21" t="s">
        <v>2015</v>
      </c>
      <c r="AK1891" s="21" t="s">
        <v>2015</v>
      </c>
      <c r="AL1891" s="21" t="s">
        <v>4802</v>
      </c>
    </row>
    <row r="1892" spans="1:38" ht="15" customHeight="1">
      <c r="A1892" s="21">
        <v>159879</v>
      </c>
      <c r="B1892" s="21">
        <v>665752</v>
      </c>
      <c r="C1892" s="21" t="s">
        <v>293</v>
      </c>
      <c r="D1892" s="21" t="s">
        <v>2282</v>
      </c>
      <c r="E1892" s="21" t="s">
        <v>10</v>
      </c>
      <c r="F1892" s="21" t="s">
        <v>4864</v>
      </c>
      <c r="G1892" s="21" t="s">
        <v>2340</v>
      </c>
      <c r="H1892" s="21" t="s">
        <v>2341</v>
      </c>
      <c r="I1892" s="21" t="s">
        <v>2015</v>
      </c>
      <c r="J1892" s="21" t="s">
        <v>2342</v>
      </c>
      <c r="K1892" s="21" t="s">
        <v>1892</v>
      </c>
      <c r="L1892" s="21" t="s">
        <v>4924</v>
      </c>
      <c r="M1892" s="21"/>
      <c r="N1892" s="21" t="s">
        <v>2421</v>
      </c>
      <c r="O1892" s="21" t="s">
        <v>2345</v>
      </c>
      <c r="P1892" s="21" t="s">
        <v>2422</v>
      </c>
      <c r="Q1892" s="21">
        <v>649</v>
      </c>
      <c r="R1892" s="21">
        <v>0</v>
      </c>
      <c r="S1892" s="21">
        <v>28</v>
      </c>
      <c r="T1892" s="21">
        <v>677</v>
      </c>
      <c r="U1892" s="21">
        <v>0.95860000000000001</v>
      </c>
      <c r="V1892" s="21">
        <v>0</v>
      </c>
      <c r="W1892" s="21">
        <v>0.95860000000000001</v>
      </c>
      <c r="X1892" s="21" t="s">
        <v>2342</v>
      </c>
      <c r="Y1892" s="21" t="s">
        <v>2342</v>
      </c>
      <c r="Z1892" s="21" t="s">
        <v>2342</v>
      </c>
      <c r="AA1892" s="21" t="s">
        <v>2342</v>
      </c>
      <c r="AB1892" s="21" t="s">
        <v>2342</v>
      </c>
      <c r="AC1892" s="21" t="s">
        <v>2342</v>
      </c>
      <c r="AD1892" s="21" t="s">
        <v>2342</v>
      </c>
      <c r="AE1892" s="21" t="s">
        <v>2015</v>
      </c>
      <c r="AF1892" s="21" t="s">
        <v>2015</v>
      </c>
      <c r="AG1892" s="21" t="s">
        <v>2015</v>
      </c>
      <c r="AH1892" s="21" t="s">
        <v>2015</v>
      </c>
      <c r="AI1892" s="21" t="s">
        <v>2015</v>
      </c>
      <c r="AJ1892" s="21" t="s">
        <v>2015</v>
      </c>
      <c r="AK1892" s="21" t="s">
        <v>2015</v>
      </c>
      <c r="AL1892" s="21" t="s">
        <v>4802</v>
      </c>
    </row>
    <row r="1893" spans="1:38" ht="15" customHeight="1">
      <c r="A1893" s="21">
        <v>159879</v>
      </c>
      <c r="B1893" s="21">
        <v>665753</v>
      </c>
      <c r="C1893" s="21" t="s">
        <v>293</v>
      </c>
      <c r="D1893" s="21" t="s">
        <v>2282</v>
      </c>
      <c r="E1893" s="21" t="s">
        <v>10</v>
      </c>
      <c r="F1893" s="21" t="s">
        <v>4864</v>
      </c>
      <c r="G1893" s="21" t="s">
        <v>2340</v>
      </c>
      <c r="H1893" s="21" t="s">
        <v>2341</v>
      </c>
      <c r="I1893" s="21" t="s">
        <v>2015</v>
      </c>
      <c r="J1893" s="21" t="s">
        <v>2342</v>
      </c>
      <c r="K1893" s="21" t="s">
        <v>1891</v>
      </c>
      <c r="L1893" s="21" t="s">
        <v>4486</v>
      </c>
      <c r="M1893" s="21"/>
      <c r="N1893" s="21" t="s">
        <v>2421</v>
      </c>
      <c r="O1893" s="21" t="s">
        <v>2345</v>
      </c>
      <c r="P1893" s="21" t="s">
        <v>4463</v>
      </c>
      <c r="Q1893" s="21">
        <v>338</v>
      </c>
      <c r="R1893" s="21">
        <v>0</v>
      </c>
      <c r="S1893" s="21">
        <v>186</v>
      </c>
      <c r="T1893" s="21">
        <v>524</v>
      </c>
      <c r="U1893" s="21">
        <v>0.64500000000000002</v>
      </c>
      <c r="V1893" s="21">
        <v>0</v>
      </c>
      <c r="W1893" s="21">
        <v>0.64500000000000002</v>
      </c>
      <c r="X1893" s="21" t="s">
        <v>2015</v>
      </c>
      <c r="Y1893" s="21" t="s">
        <v>2342</v>
      </c>
      <c r="Z1893" s="21" t="s">
        <v>2342</v>
      </c>
      <c r="AA1893" s="21" t="s">
        <v>2342</v>
      </c>
      <c r="AB1893" s="21" t="s">
        <v>2342</v>
      </c>
      <c r="AC1893" s="21" t="s">
        <v>2342</v>
      </c>
      <c r="AD1893" s="21" t="s">
        <v>2342</v>
      </c>
      <c r="AE1893" s="21" t="s">
        <v>2015</v>
      </c>
      <c r="AF1893" s="21" t="s">
        <v>2015</v>
      </c>
      <c r="AG1893" s="21" t="s">
        <v>2015</v>
      </c>
      <c r="AH1893" s="21" t="s">
        <v>2015</v>
      </c>
      <c r="AI1893" s="21" t="s">
        <v>2015</v>
      </c>
      <c r="AJ1893" s="21" t="s">
        <v>2015</v>
      </c>
      <c r="AK1893" s="21" t="s">
        <v>2015</v>
      </c>
      <c r="AL1893" s="21" t="s">
        <v>4802</v>
      </c>
    </row>
    <row r="1894" spans="1:38" ht="15" customHeight="1">
      <c r="A1894" s="21">
        <v>159907</v>
      </c>
      <c r="B1894" s="21">
        <v>665769</v>
      </c>
      <c r="C1894" s="21" t="s">
        <v>108</v>
      </c>
      <c r="D1894" s="21" t="s">
        <v>2095</v>
      </c>
      <c r="E1894" s="21" t="s">
        <v>10</v>
      </c>
      <c r="F1894" s="21" t="s">
        <v>4864</v>
      </c>
      <c r="G1894" s="21" t="s">
        <v>2340</v>
      </c>
      <c r="H1894" s="21" t="s">
        <v>2341</v>
      </c>
      <c r="I1894" s="21" t="s">
        <v>2015</v>
      </c>
      <c r="J1894" s="21" t="s">
        <v>2342</v>
      </c>
      <c r="K1894" s="21" t="s">
        <v>5025</v>
      </c>
      <c r="L1894" s="21" t="s">
        <v>5438</v>
      </c>
      <c r="M1894" s="21"/>
      <c r="N1894" s="21" t="s">
        <v>2421</v>
      </c>
      <c r="O1894" s="21" t="s">
        <v>2345</v>
      </c>
      <c r="P1894" s="21" t="s">
        <v>2955</v>
      </c>
      <c r="Q1894" s="21">
        <v>172</v>
      </c>
      <c r="R1894" s="21">
        <v>0</v>
      </c>
      <c r="S1894" s="21">
        <v>42</v>
      </c>
      <c r="T1894" s="21">
        <v>214</v>
      </c>
      <c r="U1894" s="21">
        <v>0.80369999999999997</v>
      </c>
      <c r="V1894" s="21">
        <v>0</v>
      </c>
      <c r="W1894" s="21">
        <v>0.80369999999999997</v>
      </c>
      <c r="X1894" s="21" t="s">
        <v>2015</v>
      </c>
      <c r="Y1894" s="21" t="s">
        <v>2342</v>
      </c>
      <c r="Z1894" s="21" t="s">
        <v>2342</v>
      </c>
      <c r="AA1894" s="21" t="s">
        <v>2342</v>
      </c>
      <c r="AB1894" s="21" t="s">
        <v>2342</v>
      </c>
      <c r="AC1894" s="21" t="s">
        <v>2342</v>
      </c>
      <c r="AD1894" s="21" t="s">
        <v>2342</v>
      </c>
      <c r="AE1894" s="21" t="s">
        <v>2342</v>
      </c>
      <c r="AF1894" s="21" t="s">
        <v>2342</v>
      </c>
      <c r="AG1894" s="21" t="s">
        <v>2342</v>
      </c>
      <c r="AH1894" s="21" t="s">
        <v>2015</v>
      </c>
      <c r="AI1894" s="21" t="s">
        <v>2015</v>
      </c>
      <c r="AJ1894" s="21" t="s">
        <v>2015</v>
      </c>
      <c r="AK1894" s="21" t="s">
        <v>2015</v>
      </c>
      <c r="AL1894" s="21" t="s">
        <v>4802</v>
      </c>
    </row>
    <row r="1895" spans="1:38" ht="15" customHeight="1">
      <c r="A1895" s="21">
        <v>159946</v>
      </c>
      <c r="B1895" s="21">
        <v>665784</v>
      </c>
      <c r="C1895" s="21" t="s">
        <v>57</v>
      </c>
      <c r="D1895" s="21" t="s">
        <v>2044</v>
      </c>
      <c r="E1895" s="21" t="s">
        <v>10</v>
      </c>
      <c r="F1895" s="21" t="s">
        <v>4864</v>
      </c>
      <c r="G1895" s="21" t="s">
        <v>2340</v>
      </c>
      <c r="H1895" s="21" t="s">
        <v>2341</v>
      </c>
      <c r="I1895" s="21" t="s">
        <v>2015</v>
      </c>
      <c r="J1895" s="21" t="s">
        <v>2342</v>
      </c>
      <c r="K1895" s="21" t="s">
        <v>505</v>
      </c>
      <c r="L1895" s="21" t="s">
        <v>2577</v>
      </c>
      <c r="M1895" s="21"/>
      <c r="N1895" s="21" t="s">
        <v>2568</v>
      </c>
      <c r="O1895" s="21" t="s">
        <v>2345</v>
      </c>
      <c r="P1895" s="21" t="s">
        <v>2569</v>
      </c>
      <c r="Q1895" s="21">
        <v>87</v>
      </c>
      <c r="R1895" s="21">
        <v>20</v>
      </c>
      <c r="S1895" s="21">
        <v>509</v>
      </c>
      <c r="T1895" s="21">
        <v>616</v>
      </c>
      <c r="U1895" s="21">
        <v>0.14119999999999999</v>
      </c>
      <c r="V1895" s="21">
        <v>3.2500000000000001E-2</v>
      </c>
      <c r="W1895" s="21">
        <v>0.17369999999999999</v>
      </c>
      <c r="X1895" s="21" t="s">
        <v>2015</v>
      </c>
      <c r="Y1895" s="21" t="s">
        <v>2342</v>
      </c>
      <c r="Z1895" s="21" t="s">
        <v>2342</v>
      </c>
      <c r="AA1895" s="21" t="s">
        <v>2342</v>
      </c>
      <c r="AB1895" s="21" t="s">
        <v>2342</v>
      </c>
      <c r="AC1895" s="21" t="s">
        <v>2342</v>
      </c>
      <c r="AD1895" s="21" t="s">
        <v>2342</v>
      </c>
      <c r="AE1895" s="21" t="s">
        <v>2015</v>
      </c>
      <c r="AF1895" s="21" t="s">
        <v>2015</v>
      </c>
      <c r="AG1895" s="21" t="s">
        <v>2015</v>
      </c>
      <c r="AH1895" s="21" t="s">
        <v>2015</v>
      </c>
      <c r="AI1895" s="21" t="s">
        <v>2015</v>
      </c>
      <c r="AJ1895" s="21" t="s">
        <v>2015</v>
      </c>
      <c r="AK1895" s="21" t="s">
        <v>2015</v>
      </c>
      <c r="AL1895" s="21" t="s">
        <v>4803</v>
      </c>
    </row>
    <row r="1896" spans="1:38" ht="15" customHeight="1">
      <c r="A1896" s="21">
        <v>159907</v>
      </c>
      <c r="B1896" s="21">
        <v>665787</v>
      </c>
      <c r="C1896" s="21" t="s">
        <v>108</v>
      </c>
      <c r="D1896" s="21" t="s">
        <v>2095</v>
      </c>
      <c r="E1896" s="21" t="s">
        <v>10</v>
      </c>
      <c r="F1896" s="21" t="s">
        <v>4864</v>
      </c>
      <c r="G1896" s="21" t="s">
        <v>2340</v>
      </c>
      <c r="H1896" s="21" t="s">
        <v>2341</v>
      </c>
      <c r="I1896" s="21" t="s">
        <v>2015</v>
      </c>
      <c r="J1896" s="21" t="s">
        <v>2342</v>
      </c>
      <c r="K1896" s="21" t="s">
        <v>758</v>
      </c>
      <c r="L1896" s="21" t="s">
        <v>2971</v>
      </c>
      <c r="M1896" s="21"/>
      <c r="N1896" s="21" t="s">
        <v>2421</v>
      </c>
      <c r="O1896" s="21" t="s">
        <v>2345</v>
      </c>
      <c r="P1896" s="21" t="s">
        <v>2963</v>
      </c>
      <c r="Q1896" s="21">
        <v>269</v>
      </c>
      <c r="R1896" s="21">
        <v>0</v>
      </c>
      <c r="S1896" s="21">
        <v>241</v>
      </c>
      <c r="T1896" s="21">
        <v>510</v>
      </c>
      <c r="U1896" s="21">
        <v>0.52749999999999997</v>
      </c>
      <c r="V1896" s="21">
        <v>0</v>
      </c>
      <c r="W1896" s="21">
        <v>0.52749999999999997</v>
      </c>
      <c r="X1896" s="21" t="s">
        <v>2015</v>
      </c>
      <c r="Y1896" s="21" t="s">
        <v>2015</v>
      </c>
      <c r="Z1896" s="21" t="s">
        <v>2015</v>
      </c>
      <c r="AA1896" s="21" t="s">
        <v>2015</v>
      </c>
      <c r="AB1896" s="21" t="s">
        <v>2015</v>
      </c>
      <c r="AC1896" s="21" t="s">
        <v>2015</v>
      </c>
      <c r="AD1896" s="21" t="s">
        <v>2015</v>
      </c>
      <c r="AE1896" s="21" t="s">
        <v>2015</v>
      </c>
      <c r="AF1896" s="21" t="s">
        <v>2015</v>
      </c>
      <c r="AG1896" s="21" t="s">
        <v>2015</v>
      </c>
      <c r="AH1896" s="21" t="s">
        <v>2342</v>
      </c>
      <c r="AI1896" s="21" t="s">
        <v>2342</v>
      </c>
      <c r="AJ1896" s="21" t="s">
        <v>2342</v>
      </c>
      <c r="AK1896" s="21" t="s">
        <v>2342</v>
      </c>
      <c r="AL1896" s="21" t="s">
        <v>4802</v>
      </c>
    </row>
    <row r="1897" spans="1:38" ht="15" customHeight="1">
      <c r="A1897" s="21">
        <v>159900</v>
      </c>
      <c r="B1897" s="21">
        <v>665789</v>
      </c>
      <c r="C1897" s="21" t="s">
        <v>266</v>
      </c>
      <c r="D1897" s="21" t="s">
        <v>2254</v>
      </c>
      <c r="E1897" s="21" t="s">
        <v>8</v>
      </c>
      <c r="F1897" s="21" t="s">
        <v>4865</v>
      </c>
      <c r="G1897" s="21" t="s">
        <v>2340</v>
      </c>
      <c r="H1897" s="21" t="s">
        <v>2341</v>
      </c>
      <c r="I1897" s="21" t="s">
        <v>2015</v>
      </c>
      <c r="J1897" s="21" t="s">
        <v>2342</v>
      </c>
      <c r="K1897" s="21" t="s">
        <v>1717</v>
      </c>
      <c r="L1897" s="21" t="s">
        <v>4217</v>
      </c>
      <c r="M1897" s="21"/>
      <c r="N1897" s="21" t="s">
        <v>8</v>
      </c>
      <c r="O1897" s="21" t="s">
        <v>2345</v>
      </c>
      <c r="P1897" s="21" t="s">
        <v>2389</v>
      </c>
      <c r="Q1897" s="21">
        <v>520</v>
      </c>
      <c r="R1897" s="21">
        <v>0</v>
      </c>
      <c r="S1897" s="21">
        <v>0</v>
      </c>
      <c r="T1897" s="21">
        <v>520</v>
      </c>
      <c r="U1897" s="21">
        <v>1</v>
      </c>
      <c r="V1897" s="21">
        <v>0</v>
      </c>
      <c r="W1897" s="21">
        <v>1</v>
      </c>
      <c r="X1897" s="21" t="s">
        <v>2342</v>
      </c>
      <c r="Y1897" s="21" t="s">
        <v>2342</v>
      </c>
      <c r="Z1897" s="21" t="s">
        <v>2342</v>
      </c>
      <c r="AA1897" s="21" t="s">
        <v>2342</v>
      </c>
      <c r="AB1897" s="21" t="s">
        <v>2342</v>
      </c>
      <c r="AC1897" s="21" t="s">
        <v>2342</v>
      </c>
      <c r="AD1897" s="21" t="s">
        <v>2342</v>
      </c>
      <c r="AE1897" s="21" t="s">
        <v>2015</v>
      </c>
      <c r="AF1897" s="21" t="s">
        <v>2015</v>
      </c>
      <c r="AG1897" s="21" t="s">
        <v>2015</v>
      </c>
      <c r="AH1897" s="21" t="s">
        <v>2015</v>
      </c>
      <c r="AI1897" s="21" t="s">
        <v>2015</v>
      </c>
      <c r="AJ1897" s="21" t="s">
        <v>2015</v>
      </c>
      <c r="AK1897" s="21" t="s">
        <v>2015</v>
      </c>
      <c r="AL1897" s="21" t="s">
        <v>4802</v>
      </c>
    </row>
    <row r="1898" spans="1:38" ht="15" customHeight="1">
      <c r="A1898" s="21">
        <v>159902</v>
      </c>
      <c r="B1898" s="21">
        <v>665796</v>
      </c>
      <c r="C1898" s="21" t="s">
        <v>128</v>
      </c>
      <c r="D1898" s="21" t="s">
        <v>2116</v>
      </c>
      <c r="E1898" s="21" t="s">
        <v>10</v>
      </c>
      <c r="F1898" s="21" t="s">
        <v>4864</v>
      </c>
      <c r="G1898" s="21" t="s">
        <v>2340</v>
      </c>
      <c r="H1898" s="21" t="s">
        <v>2341</v>
      </c>
      <c r="I1898" s="21" t="s">
        <v>2015</v>
      </c>
      <c r="J1898" s="21" t="s">
        <v>2342</v>
      </c>
      <c r="K1898" s="21" t="s">
        <v>901</v>
      </c>
      <c r="L1898" s="21" t="s">
        <v>5055</v>
      </c>
      <c r="M1898" s="21"/>
      <c r="N1898" s="21" t="s">
        <v>2428</v>
      </c>
      <c r="O1898" s="21" t="s">
        <v>2345</v>
      </c>
      <c r="P1898" s="21" t="s">
        <v>2429</v>
      </c>
      <c r="Q1898" s="21">
        <v>139</v>
      </c>
      <c r="R1898" s="21">
        <v>62</v>
      </c>
      <c r="S1898" s="21">
        <v>669</v>
      </c>
      <c r="T1898" s="21">
        <v>870</v>
      </c>
      <c r="U1898" s="21">
        <v>0.1598</v>
      </c>
      <c r="V1898" s="21">
        <v>7.1300000000000002E-2</v>
      </c>
      <c r="W1898" s="21">
        <v>0.23100000000000001</v>
      </c>
      <c r="X1898" s="21" t="s">
        <v>2015</v>
      </c>
      <c r="Y1898" s="21" t="s">
        <v>2342</v>
      </c>
      <c r="Z1898" s="21" t="s">
        <v>2342</v>
      </c>
      <c r="AA1898" s="21" t="s">
        <v>2342</v>
      </c>
      <c r="AB1898" s="21" t="s">
        <v>2342</v>
      </c>
      <c r="AC1898" s="21" t="s">
        <v>2342</v>
      </c>
      <c r="AD1898" s="21" t="s">
        <v>2342</v>
      </c>
      <c r="AE1898" s="21" t="s">
        <v>2015</v>
      </c>
      <c r="AF1898" s="21" t="s">
        <v>2015</v>
      </c>
      <c r="AG1898" s="21" t="s">
        <v>2015</v>
      </c>
      <c r="AH1898" s="21" t="s">
        <v>2015</v>
      </c>
      <c r="AI1898" s="21" t="s">
        <v>2015</v>
      </c>
      <c r="AJ1898" s="21" t="s">
        <v>2015</v>
      </c>
      <c r="AK1898" s="21" t="s">
        <v>2015</v>
      </c>
      <c r="AL1898" s="21" t="s">
        <v>4803</v>
      </c>
    </row>
    <row r="1899" spans="1:38" ht="15" customHeight="1">
      <c r="A1899" s="21">
        <v>159832</v>
      </c>
      <c r="B1899" s="21">
        <v>665806</v>
      </c>
      <c r="C1899" s="21" t="s">
        <v>4502</v>
      </c>
      <c r="D1899" s="21" t="s">
        <v>4503</v>
      </c>
      <c r="E1899" s="21" t="s">
        <v>10</v>
      </c>
      <c r="F1899" s="21" t="s">
        <v>4864</v>
      </c>
      <c r="G1899" s="21" t="s">
        <v>2340</v>
      </c>
      <c r="H1899" s="21" t="s">
        <v>2487</v>
      </c>
      <c r="I1899" s="21" t="s">
        <v>2342</v>
      </c>
      <c r="J1899" s="21" t="s">
        <v>2015</v>
      </c>
      <c r="K1899" s="21" t="s">
        <v>4504</v>
      </c>
      <c r="L1899" s="21" t="s">
        <v>4505</v>
      </c>
      <c r="M1899" s="21"/>
      <c r="N1899" s="21" t="s">
        <v>2421</v>
      </c>
      <c r="O1899" s="21" t="s">
        <v>2345</v>
      </c>
      <c r="P1899" s="21" t="s">
        <v>4252</v>
      </c>
      <c r="Q1899" s="21">
        <v>42</v>
      </c>
      <c r="R1899" s="21">
        <v>28</v>
      </c>
      <c r="S1899" s="21">
        <v>48</v>
      </c>
      <c r="T1899" s="21">
        <v>118</v>
      </c>
      <c r="U1899" s="21">
        <v>0.35589999999999999</v>
      </c>
      <c r="V1899" s="21">
        <v>0.23730000000000001</v>
      </c>
      <c r="W1899" s="21">
        <v>0.59319999999999995</v>
      </c>
      <c r="X1899" s="21" t="s">
        <v>2342</v>
      </c>
      <c r="Y1899" s="21" t="s">
        <v>2342</v>
      </c>
      <c r="Z1899" s="21" t="s">
        <v>2342</v>
      </c>
      <c r="AA1899" s="21" t="s">
        <v>2342</v>
      </c>
      <c r="AB1899" s="21" t="s">
        <v>2342</v>
      </c>
      <c r="AC1899" s="21" t="s">
        <v>2342</v>
      </c>
      <c r="AD1899" s="21" t="s">
        <v>2342</v>
      </c>
      <c r="AE1899" s="21" t="s">
        <v>2342</v>
      </c>
      <c r="AF1899" s="21" t="s">
        <v>2342</v>
      </c>
      <c r="AG1899" s="21" t="s">
        <v>2342</v>
      </c>
      <c r="AH1899" s="21" t="s">
        <v>2342</v>
      </c>
      <c r="AI1899" s="21" t="s">
        <v>2342</v>
      </c>
      <c r="AJ1899" s="21" t="s">
        <v>2342</v>
      </c>
      <c r="AK1899" s="21" t="s">
        <v>2342</v>
      </c>
      <c r="AL1899" s="21" t="s">
        <v>4803</v>
      </c>
    </row>
    <row r="1900" spans="1:38" ht="15" customHeight="1">
      <c r="A1900" s="21">
        <v>159332</v>
      </c>
      <c r="B1900" s="21">
        <v>665826</v>
      </c>
      <c r="C1900" s="21" t="s">
        <v>95</v>
      </c>
      <c r="D1900" s="21" t="s">
        <v>2082</v>
      </c>
      <c r="E1900" s="21" t="s">
        <v>8</v>
      </c>
      <c r="F1900" s="21" t="s">
        <v>4865</v>
      </c>
      <c r="G1900" s="21" t="s">
        <v>2340</v>
      </c>
      <c r="H1900" s="21" t="s">
        <v>2341</v>
      </c>
      <c r="I1900" s="21" t="s">
        <v>2015</v>
      </c>
      <c r="J1900" s="21" t="s">
        <v>2342</v>
      </c>
      <c r="K1900" s="21" t="s">
        <v>651</v>
      </c>
      <c r="L1900" s="21" t="s">
        <v>2824</v>
      </c>
      <c r="M1900" s="21"/>
      <c r="N1900" s="21" t="s">
        <v>8</v>
      </c>
      <c r="O1900" s="21" t="s">
        <v>2345</v>
      </c>
      <c r="P1900" s="21" t="s">
        <v>2625</v>
      </c>
      <c r="Q1900" s="21">
        <v>377</v>
      </c>
      <c r="R1900" s="21">
        <v>0</v>
      </c>
      <c r="S1900" s="21">
        <v>62</v>
      </c>
      <c r="T1900" s="21">
        <v>439</v>
      </c>
      <c r="U1900" s="21">
        <v>0.85880000000000001</v>
      </c>
      <c r="V1900" s="21">
        <v>0</v>
      </c>
      <c r="W1900" s="21">
        <v>0.85880000000000001</v>
      </c>
      <c r="X1900" s="21" t="s">
        <v>2015</v>
      </c>
      <c r="Y1900" s="21" t="s">
        <v>2015</v>
      </c>
      <c r="Z1900" s="21" t="s">
        <v>2015</v>
      </c>
      <c r="AA1900" s="21" t="s">
        <v>2015</v>
      </c>
      <c r="AB1900" s="21" t="s">
        <v>2015</v>
      </c>
      <c r="AC1900" s="21" t="s">
        <v>2015</v>
      </c>
      <c r="AD1900" s="21" t="s">
        <v>2015</v>
      </c>
      <c r="AE1900" s="21" t="s">
        <v>2015</v>
      </c>
      <c r="AF1900" s="21" t="s">
        <v>2342</v>
      </c>
      <c r="AG1900" s="21" t="s">
        <v>2342</v>
      </c>
      <c r="AH1900" s="21" t="s">
        <v>2015</v>
      </c>
      <c r="AI1900" s="21" t="s">
        <v>2015</v>
      </c>
      <c r="AJ1900" s="21" t="s">
        <v>2015</v>
      </c>
      <c r="AK1900" s="21" t="s">
        <v>2015</v>
      </c>
      <c r="AL1900" s="21" t="s">
        <v>4802</v>
      </c>
    </row>
    <row r="1901" spans="1:38" ht="15" customHeight="1">
      <c r="A1901" s="21">
        <v>159932</v>
      </c>
      <c r="B1901" s="21">
        <v>665830</v>
      </c>
      <c r="C1901" s="21" t="s">
        <v>47</v>
      </c>
      <c r="D1901" s="21" t="s">
        <v>2034</v>
      </c>
      <c r="E1901" s="21" t="s">
        <v>6</v>
      </c>
      <c r="F1901" s="21" t="s">
        <v>4871</v>
      </c>
      <c r="G1901" s="21" t="s">
        <v>2340</v>
      </c>
      <c r="H1901" s="21" t="s">
        <v>2341</v>
      </c>
      <c r="I1901" s="21" t="s">
        <v>2015</v>
      </c>
      <c r="J1901" s="21" t="s">
        <v>2342</v>
      </c>
      <c r="K1901" s="21" t="s">
        <v>407</v>
      </c>
      <c r="L1901" s="21" t="s">
        <v>2444</v>
      </c>
      <c r="M1901" s="21"/>
      <c r="N1901" s="21" t="s">
        <v>2434</v>
      </c>
      <c r="O1901" s="21" t="s">
        <v>2345</v>
      </c>
      <c r="P1901" s="21" t="s">
        <v>2439</v>
      </c>
      <c r="Q1901" s="21">
        <v>10</v>
      </c>
      <c r="R1901" s="21">
        <v>17</v>
      </c>
      <c r="S1901" s="21">
        <v>500</v>
      </c>
      <c r="T1901" s="21">
        <v>527</v>
      </c>
      <c r="U1901" s="21">
        <v>1.9E-2</v>
      </c>
      <c r="V1901" s="21">
        <v>3.2300000000000002E-2</v>
      </c>
      <c r="W1901" s="21">
        <v>5.1200000000000002E-2</v>
      </c>
      <c r="X1901" s="21" t="s">
        <v>2342</v>
      </c>
      <c r="Y1901" s="21" t="s">
        <v>2342</v>
      </c>
      <c r="Z1901" s="21" t="s">
        <v>2342</v>
      </c>
      <c r="AA1901" s="21" t="s">
        <v>2342</v>
      </c>
      <c r="AB1901" s="21" t="s">
        <v>2342</v>
      </c>
      <c r="AC1901" s="21" t="s">
        <v>2342</v>
      </c>
      <c r="AD1901" s="21" t="s">
        <v>2342</v>
      </c>
      <c r="AE1901" s="21" t="s">
        <v>2015</v>
      </c>
      <c r="AF1901" s="21" t="s">
        <v>2015</v>
      </c>
      <c r="AG1901" s="21" t="s">
        <v>2015</v>
      </c>
      <c r="AH1901" s="21" t="s">
        <v>2015</v>
      </c>
      <c r="AI1901" s="21" t="s">
        <v>2015</v>
      </c>
      <c r="AJ1901" s="21" t="s">
        <v>2015</v>
      </c>
      <c r="AK1901" s="21" t="s">
        <v>2015</v>
      </c>
      <c r="AL1901" s="21" t="s">
        <v>4803</v>
      </c>
    </row>
    <row r="1902" spans="1:38" ht="15" customHeight="1">
      <c r="A1902" s="21">
        <v>159931</v>
      </c>
      <c r="B1902" s="21">
        <v>665835</v>
      </c>
      <c r="C1902" s="21" t="s">
        <v>237</v>
      </c>
      <c r="D1902" s="21" t="s">
        <v>2225</v>
      </c>
      <c r="E1902" s="21" t="s">
        <v>6</v>
      </c>
      <c r="F1902" s="21" t="s">
        <v>4871</v>
      </c>
      <c r="G1902" s="21" t="s">
        <v>2340</v>
      </c>
      <c r="H1902" s="21" t="s">
        <v>2341</v>
      </c>
      <c r="I1902" s="21" t="s">
        <v>2015</v>
      </c>
      <c r="J1902" s="21" t="s">
        <v>2342</v>
      </c>
      <c r="K1902" s="21" t="s">
        <v>1445</v>
      </c>
      <c r="L1902" s="21" t="s">
        <v>3901</v>
      </c>
      <c r="M1902" s="21"/>
      <c r="N1902" s="21" t="s">
        <v>2381</v>
      </c>
      <c r="O1902" s="21" t="s">
        <v>2345</v>
      </c>
      <c r="P1902" s="21" t="s">
        <v>3902</v>
      </c>
      <c r="Q1902" s="21">
        <v>261</v>
      </c>
      <c r="R1902" s="21">
        <v>0</v>
      </c>
      <c r="S1902" s="21">
        <v>0</v>
      </c>
      <c r="T1902" s="21">
        <v>261</v>
      </c>
      <c r="U1902" s="21">
        <v>1</v>
      </c>
      <c r="V1902" s="21">
        <v>0</v>
      </c>
      <c r="W1902" s="21">
        <v>1</v>
      </c>
      <c r="X1902" s="21" t="s">
        <v>2015</v>
      </c>
      <c r="Y1902" s="21" t="s">
        <v>2015</v>
      </c>
      <c r="Z1902" s="21" t="s">
        <v>2015</v>
      </c>
      <c r="AA1902" s="21" t="s">
        <v>2015</v>
      </c>
      <c r="AB1902" s="21" t="s">
        <v>2015</v>
      </c>
      <c r="AC1902" s="21" t="s">
        <v>2015</v>
      </c>
      <c r="AD1902" s="21" t="s">
        <v>2015</v>
      </c>
      <c r="AE1902" s="21" t="s">
        <v>2015</v>
      </c>
      <c r="AF1902" s="21" t="s">
        <v>2015</v>
      </c>
      <c r="AG1902" s="21" t="s">
        <v>2015</v>
      </c>
      <c r="AH1902" s="21" t="s">
        <v>2342</v>
      </c>
      <c r="AI1902" s="21" t="s">
        <v>2342</v>
      </c>
      <c r="AJ1902" s="21" t="s">
        <v>2342</v>
      </c>
      <c r="AK1902" s="21" t="s">
        <v>2342</v>
      </c>
      <c r="AL1902" s="21" t="s">
        <v>4802</v>
      </c>
    </row>
    <row r="1903" spans="1:38" ht="15" customHeight="1">
      <c r="A1903" s="21">
        <v>159923</v>
      </c>
      <c r="B1903" s="21">
        <v>665843</v>
      </c>
      <c r="C1903" s="21" t="s">
        <v>203</v>
      </c>
      <c r="D1903" s="21" t="s">
        <v>2191</v>
      </c>
      <c r="E1903" s="21" t="s">
        <v>31</v>
      </c>
      <c r="F1903" s="21" t="s">
        <v>4874</v>
      </c>
      <c r="G1903" s="21" t="s">
        <v>2340</v>
      </c>
      <c r="H1903" s="21" t="s">
        <v>2341</v>
      </c>
      <c r="I1903" s="21" t="s">
        <v>2015</v>
      </c>
      <c r="J1903" s="21" t="s">
        <v>2342</v>
      </c>
      <c r="K1903" s="21" t="s">
        <v>1317</v>
      </c>
      <c r="L1903" s="21" t="s">
        <v>3716</v>
      </c>
      <c r="M1903" s="21"/>
      <c r="N1903" s="21" t="s">
        <v>2814</v>
      </c>
      <c r="O1903" s="21" t="s">
        <v>2345</v>
      </c>
      <c r="P1903" s="21" t="s">
        <v>2815</v>
      </c>
      <c r="Q1903" s="21">
        <v>21</v>
      </c>
      <c r="R1903" s="21">
        <v>8</v>
      </c>
      <c r="S1903" s="21">
        <v>152</v>
      </c>
      <c r="T1903" s="21">
        <v>181</v>
      </c>
      <c r="U1903" s="21">
        <v>0.11600000000000001</v>
      </c>
      <c r="V1903" s="21">
        <v>4.4200000000000003E-2</v>
      </c>
      <c r="W1903" s="21">
        <v>0.16020000000000001</v>
      </c>
      <c r="X1903" s="21" t="s">
        <v>2015</v>
      </c>
      <c r="Y1903" s="21" t="s">
        <v>2342</v>
      </c>
      <c r="Z1903" s="21" t="s">
        <v>2342</v>
      </c>
      <c r="AA1903" s="21" t="s">
        <v>2342</v>
      </c>
      <c r="AB1903" s="21" t="s">
        <v>2342</v>
      </c>
      <c r="AC1903" s="21" t="s">
        <v>2342</v>
      </c>
      <c r="AD1903" s="21" t="s">
        <v>2342</v>
      </c>
      <c r="AE1903" s="21" t="s">
        <v>2015</v>
      </c>
      <c r="AF1903" s="21" t="s">
        <v>2015</v>
      </c>
      <c r="AG1903" s="21" t="s">
        <v>2015</v>
      </c>
      <c r="AH1903" s="21" t="s">
        <v>2015</v>
      </c>
      <c r="AI1903" s="21" t="s">
        <v>2015</v>
      </c>
      <c r="AJ1903" s="21" t="s">
        <v>2015</v>
      </c>
      <c r="AK1903" s="21" t="s">
        <v>2015</v>
      </c>
      <c r="AL1903" s="21" t="s">
        <v>4803</v>
      </c>
    </row>
    <row r="1904" spans="1:38" ht="15" customHeight="1">
      <c r="A1904" s="21">
        <v>159243</v>
      </c>
      <c r="B1904" s="21">
        <v>665848</v>
      </c>
      <c r="C1904" s="21" t="s">
        <v>68</v>
      </c>
      <c r="D1904" s="21" t="s">
        <v>2055</v>
      </c>
      <c r="E1904" s="21" t="s">
        <v>8</v>
      </c>
      <c r="F1904" s="21" t="s">
        <v>4865</v>
      </c>
      <c r="G1904" s="21" t="s">
        <v>2340</v>
      </c>
      <c r="H1904" s="21" t="s">
        <v>2341</v>
      </c>
      <c r="I1904" s="21" t="s">
        <v>2015</v>
      </c>
      <c r="J1904" s="21" t="s">
        <v>2342</v>
      </c>
      <c r="K1904" s="21" t="s">
        <v>565</v>
      </c>
      <c r="L1904" s="21" t="s">
        <v>4978</v>
      </c>
      <c r="M1904" s="21"/>
      <c r="N1904" s="21" t="s">
        <v>2642</v>
      </c>
      <c r="O1904" s="21" t="s">
        <v>2345</v>
      </c>
      <c r="P1904" s="21" t="s">
        <v>2643</v>
      </c>
      <c r="Q1904" s="21">
        <v>280</v>
      </c>
      <c r="R1904" s="21">
        <v>0</v>
      </c>
      <c r="S1904" s="21">
        <v>271</v>
      </c>
      <c r="T1904" s="21">
        <v>551</v>
      </c>
      <c r="U1904" s="21">
        <v>0.50819999999999999</v>
      </c>
      <c r="V1904" s="21">
        <v>0</v>
      </c>
      <c r="W1904" s="21">
        <v>0.50819999999999999</v>
      </c>
      <c r="X1904" s="21" t="s">
        <v>2342</v>
      </c>
      <c r="Y1904" s="21" t="s">
        <v>2342</v>
      </c>
      <c r="Z1904" s="21" t="s">
        <v>2342</v>
      </c>
      <c r="AA1904" s="21" t="s">
        <v>2342</v>
      </c>
      <c r="AB1904" s="21" t="s">
        <v>2342</v>
      </c>
      <c r="AC1904" s="21" t="s">
        <v>2342</v>
      </c>
      <c r="AD1904" s="21" t="s">
        <v>2342</v>
      </c>
      <c r="AE1904" s="21" t="s">
        <v>2015</v>
      </c>
      <c r="AF1904" s="21" t="s">
        <v>2015</v>
      </c>
      <c r="AG1904" s="21" t="s">
        <v>2015</v>
      </c>
      <c r="AH1904" s="21" t="s">
        <v>2015</v>
      </c>
      <c r="AI1904" s="21" t="s">
        <v>2015</v>
      </c>
      <c r="AJ1904" s="21" t="s">
        <v>2015</v>
      </c>
      <c r="AK1904" s="21" t="s">
        <v>2015</v>
      </c>
      <c r="AL1904" s="21" t="s">
        <v>4802</v>
      </c>
    </row>
    <row r="1905" spans="1:38" ht="15" customHeight="1">
      <c r="A1905" s="21">
        <v>160031</v>
      </c>
      <c r="B1905" s="21">
        <v>665850</v>
      </c>
      <c r="C1905" s="21" t="s">
        <v>73</v>
      </c>
      <c r="D1905" s="21" t="s">
        <v>2060</v>
      </c>
      <c r="E1905" s="21" t="s">
        <v>12</v>
      </c>
      <c r="F1905" s="21" t="s">
        <v>4874</v>
      </c>
      <c r="G1905" s="21" t="s">
        <v>2340</v>
      </c>
      <c r="H1905" s="21" t="s">
        <v>2341</v>
      </c>
      <c r="I1905" s="21" t="s">
        <v>2015</v>
      </c>
      <c r="J1905" s="21" t="s">
        <v>2342</v>
      </c>
      <c r="K1905" s="21" t="s">
        <v>589</v>
      </c>
      <c r="L1905" s="21" t="s">
        <v>2696</v>
      </c>
      <c r="M1905" s="21"/>
      <c r="N1905" s="21" t="s">
        <v>2662</v>
      </c>
      <c r="O1905" s="21" t="s">
        <v>2345</v>
      </c>
      <c r="P1905" s="21" t="s">
        <v>2694</v>
      </c>
      <c r="Q1905" s="21">
        <v>273</v>
      </c>
      <c r="R1905" s="21">
        <v>0</v>
      </c>
      <c r="S1905" s="21">
        <v>24</v>
      </c>
      <c r="T1905" s="21">
        <v>297</v>
      </c>
      <c r="U1905" s="21">
        <v>0.91920000000000002</v>
      </c>
      <c r="V1905" s="21">
        <v>0</v>
      </c>
      <c r="W1905" s="21">
        <v>0.91920000000000002</v>
      </c>
      <c r="X1905" s="21" t="s">
        <v>2342</v>
      </c>
      <c r="Y1905" s="21" t="s">
        <v>2342</v>
      </c>
      <c r="Z1905" s="21" t="s">
        <v>2342</v>
      </c>
      <c r="AA1905" s="21" t="s">
        <v>2342</v>
      </c>
      <c r="AB1905" s="21" t="s">
        <v>2342</v>
      </c>
      <c r="AC1905" s="21" t="s">
        <v>2342</v>
      </c>
      <c r="AD1905" s="21" t="s">
        <v>2342</v>
      </c>
      <c r="AE1905" s="21" t="s">
        <v>2015</v>
      </c>
      <c r="AF1905" s="21" t="s">
        <v>2015</v>
      </c>
      <c r="AG1905" s="21" t="s">
        <v>2015</v>
      </c>
      <c r="AH1905" s="21" t="s">
        <v>2015</v>
      </c>
      <c r="AI1905" s="21" t="s">
        <v>2015</v>
      </c>
      <c r="AJ1905" s="21" t="s">
        <v>2015</v>
      </c>
      <c r="AK1905" s="21" t="s">
        <v>2015</v>
      </c>
      <c r="AL1905" s="21" t="s">
        <v>4802</v>
      </c>
    </row>
    <row r="1906" spans="1:38" ht="15" customHeight="1">
      <c r="A1906" s="21">
        <v>159953</v>
      </c>
      <c r="B1906" s="21">
        <v>665851</v>
      </c>
      <c r="C1906" s="21" t="s">
        <v>305</v>
      </c>
      <c r="D1906" s="21" t="s">
        <v>2294</v>
      </c>
      <c r="E1906" s="21" t="s">
        <v>17</v>
      </c>
      <c r="F1906" s="21" t="s">
        <v>4867</v>
      </c>
      <c r="G1906" s="21" t="s">
        <v>2340</v>
      </c>
      <c r="H1906" s="21" t="s">
        <v>2341</v>
      </c>
      <c r="I1906" s="21" t="s">
        <v>2015</v>
      </c>
      <c r="J1906" s="21" t="s">
        <v>2342</v>
      </c>
      <c r="K1906" s="21" t="s">
        <v>28</v>
      </c>
      <c r="L1906" s="21" t="s">
        <v>4556</v>
      </c>
      <c r="M1906" s="21"/>
      <c r="N1906" s="21" t="s">
        <v>2640</v>
      </c>
      <c r="O1906" s="21" t="s">
        <v>2345</v>
      </c>
      <c r="P1906" s="21" t="s">
        <v>2641</v>
      </c>
      <c r="Q1906" s="21">
        <v>331</v>
      </c>
      <c r="R1906" s="21">
        <v>0</v>
      </c>
      <c r="S1906" s="21">
        <v>4</v>
      </c>
      <c r="T1906" s="21">
        <v>335</v>
      </c>
      <c r="U1906" s="21">
        <v>0.98809999999999998</v>
      </c>
      <c r="V1906" s="21">
        <v>0</v>
      </c>
      <c r="W1906" s="21">
        <v>0.98809999999999998</v>
      </c>
      <c r="X1906" s="21" t="s">
        <v>2015</v>
      </c>
      <c r="Y1906" s="21" t="s">
        <v>2342</v>
      </c>
      <c r="Z1906" s="21" t="s">
        <v>2342</v>
      </c>
      <c r="AA1906" s="21" t="s">
        <v>2342</v>
      </c>
      <c r="AB1906" s="21" t="s">
        <v>2342</v>
      </c>
      <c r="AC1906" s="21" t="s">
        <v>2342</v>
      </c>
      <c r="AD1906" s="21" t="s">
        <v>2342</v>
      </c>
      <c r="AE1906" s="21" t="s">
        <v>2015</v>
      </c>
      <c r="AF1906" s="21" t="s">
        <v>2015</v>
      </c>
      <c r="AG1906" s="21" t="s">
        <v>2015</v>
      </c>
      <c r="AH1906" s="21" t="s">
        <v>2015</v>
      </c>
      <c r="AI1906" s="21" t="s">
        <v>2015</v>
      </c>
      <c r="AJ1906" s="21" t="s">
        <v>2015</v>
      </c>
      <c r="AK1906" s="21" t="s">
        <v>2015</v>
      </c>
      <c r="AL1906" s="21" t="s">
        <v>4802</v>
      </c>
    </row>
    <row r="1907" spans="1:38" ht="15" customHeight="1">
      <c r="A1907" s="21">
        <v>160031</v>
      </c>
      <c r="B1907" s="21">
        <v>665870</v>
      </c>
      <c r="C1907" s="21" t="s">
        <v>73</v>
      </c>
      <c r="D1907" s="21" t="s">
        <v>2060</v>
      </c>
      <c r="E1907" s="21" t="s">
        <v>12</v>
      </c>
      <c r="F1907" s="21" t="s">
        <v>4874</v>
      </c>
      <c r="G1907" s="21" t="s">
        <v>2340</v>
      </c>
      <c r="H1907" s="21" t="s">
        <v>2341</v>
      </c>
      <c r="I1907" s="21" t="s">
        <v>2015</v>
      </c>
      <c r="J1907" s="21" t="s">
        <v>2342</v>
      </c>
      <c r="K1907" s="21" t="s">
        <v>584</v>
      </c>
      <c r="L1907" s="21" t="s">
        <v>4990</v>
      </c>
      <c r="M1907" s="21"/>
      <c r="N1907" s="21" t="s">
        <v>2662</v>
      </c>
      <c r="O1907" s="21" t="s">
        <v>2345</v>
      </c>
      <c r="P1907" s="21" t="s">
        <v>2694</v>
      </c>
      <c r="Q1907" s="21">
        <v>82</v>
      </c>
      <c r="R1907" s="21">
        <v>81</v>
      </c>
      <c r="S1907" s="21">
        <v>244</v>
      </c>
      <c r="T1907" s="21">
        <v>407</v>
      </c>
      <c r="U1907" s="21">
        <v>0.20150000000000001</v>
      </c>
      <c r="V1907" s="21">
        <v>0.19900000000000001</v>
      </c>
      <c r="W1907" s="21">
        <v>0.40050000000000002</v>
      </c>
      <c r="X1907" s="21" t="s">
        <v>2015</v>
      </c>
      <c r="Y1907" s="21" t="s">
        <v>2342</v>
      </c>
      <c r="Z1907" s="21" t="s">
        <v>2342</v>
      </c>
      <c r="AA1907" s="21" t="s">
        <v>2342</v>
      </c>
      <c r="AB1907" s="21" t="s">
        <v>2342</v>
      </c>
      <c r="AC1907" s="21" t="s">
        <v>2342</v>
      </c>
      <c r="AD1907" s="21" t="s">
        <v>2342</v>
      </c>
      <c r="AE1907" s="21" t="s">
        <v>2015</v>
      </c>
      <c r="AF1907" s="21" t="s">
        <v>2015</v>
      </c>
      <c r="AG1907" s="21" t="s">
        <v>2015</v>
      </c>
      <c r="AH1907" s="21" t="s">
        <v>2015</v>
      </c>
      <c r="AI1907" s="21" t="s">
        <v>2015</v>
      </c>
      <c r="AJ1907" s="21" t="s">
        <v>2015</v>
      </c>
      <c r="AK1907" s="21" t="s">
        <v>2015</v>
      </c>
      <c r="AL1907" s="21" t="s">
        <v>4803</v>
      </c>
    </row>
    <row r="1908" spans="1:38" ht="15" customHeight="1">
      <c r="A1908" s="21">
        <v>160031</v>
      </c>
      <c r="B1908" s="21">
        <v>665871</v>
      </c>
      <c r="C1908" s="21" t="s">
        <v>73</v>
      </c>
      <c r="D1908" s="21" t="s">
        <v>2060</v>
      </c>
      <c r="E1908" s="21" t="s">
        <v>12</v>
      </c>
      <c r="F1908" s="21" t="s">
        <v>4874</v>
      </c>
      <c r="G1908" s="21" t="s">
        <v>2340</v>
      </c>
      <c r="H1908" s="21" t="s">
        <v>2341</v>
      </c>
      <c r="I1908" s="21" t="s">
        <v>2015</v>
      </c>
      <c r="J1908" s="21" t="s">
        <v>2342</v>
      </c>
      <c r="K1908" s="21" t="s">
        <v>585</v>
      </c>
      <c r="L1908" s="21" t="s">
        <v>2692</v>
      </c>
      <c r="M1908" s="21"/>
      <c r="N1908" s="21" t="s">
        <v>2690</v>
      </c>
      <c r="O1908" s="21" t="s">
        <v>2345</v>
      </c>
      <c r="P1908" s="21" t="s">
        <v>2693</v>
      </c>
      <c r="Q1908" s="21">
        <v>78</v>
      </c>
      <c r="R1908" s="21">
        <v>69</v>
      </c>
      <c r="S1908" s="21">
        <v>343</v>
      </c>
      <c r="T1908" s="21">
        <v>490</v>
      </c>
      <c r="U1908" s="21">
        <v>0.15920000000000001</v>
      </c>
      <c r="V1908" s="21">
        <v>0.14080000000000001</v>
      </c>
      <c r="W1908" s="21">
        <v>0.3</v>
      </c>
      <c r="X1908" s="21" t="s">
        <v>2015</v>
      </c>
      <c r="Y1908" s="21" t="s">
        <v>2342</v>
      </c>
      <c r="Z1908" s="21" t="s">
        <v>2342</v>
      </c>
      <c r="AA1908" s="21" t="s">
        <v>2342</v>
      </c>
      <c r="AB1908" s="21" t="s">
        <v>2342</v>
      </c>
      <c r="AC1908" s="21" t="s">
        <v>2342</v>
      </c>
      <c r="AD1908" s="21" t="s">
        <v>2342</v>
      </c>
      <c r="AE1908" s="21" t="s">
        <v>2015</v>
      </c>
      <c r="AF1908" s="21" t="s">
        <v>2015</v>
      </c>
      <c r="AG1908" s="21" t="s">
        <v>2015</v>
      </c>
      <c r="AH1908" s="21" t="s">
        <v>2015</v>
      </c>
      <c r="AI1908" s="21" t="s">
        <v>2015</v>
      </c>
      <c r="AJ1908" s="21" t="s">
        <v>2015</v>
      </c>
      <c r="AK1908" s="21" t="s">
        <v>2015</v>
      </c>
      <c r="AL1908" s="21" t="s">
        <v>4803</v>
      </c>
    </row>
    <row r="1909" spans="1:38" ht="15" customHeight="1">
      <c r="A1909" s="21">
        <v>160031</v>
      </c>
      <c r="B1909" s="21">
        <v>665877</v>
      </c>
      <c r="C1909" s="21" t="s">
        <v>73</v>
      </c>
      <c r="D1909" s="21" t="s">
        <v>2060</v>
      </c>
      <c r="E1909" s="21" t="s">
        <v>12</v>
      </c>
      <c r="F1909" s="21" t="s">
        <v>4874</v>
      </c>
      <c r="G1909" s="21" t="s">
        <v>2340</v>
      </c>
      <c r="H1909" s="21" t="s">
        <v>2341</v>
      </c>
      <c r="I1909" s="21" t="s">
        <v>2015</v>
      </c>
      <c r="J1909" s="21" t="s">
        <v>2342</v>
      </c>
      <c r="K1909" s="21" t="s">
        <v>588</v>
      </c>
      <c r="L1909" s="21" t="s">
        <v>2695</v>
      </c>
      <c r="M1909" s="21"/>
      <c r="N1909" s="21" t="s">
        <v>2662</v>
      </c>
      <c r="O1909" s="21" t="s">
        <v>2345</v>
      </c>
      <c r="P1909" s="21" t="s">
        <v>2663</v>
      </c>
      <c r="Q1909" s="21">
        <v>255</v>
      </c>
      <c r="R1909" s="21">
        <v>0</v>
      </c>
      <c r="S1909" s="21">
        <v>37</v>
      </c>
      <c r="T1909" s="21">
        <v>292</v>
      </c>
      <c r="U1909" s="21">
        <v>0.87329999999999997</v>
      </c>
      <c r="V1909" s="21">
        <v>0</v>
      </c>
      <c r="W1909" s="21">
        <v>0.87329999999999997</v>
      </c>
      <c r="X1909" s="21" t="s">
        <v>2342</v>
      </c>
      <c r="Y1909" s="21" t="s">
        <v>2342</v>
      </c>
      <c r="Z1909" s="21" t="s">
        <v>2342</v>
      </c>
      <c r="AA1909" s="21" t="s">
        <v>2342</v>
      </c>
      <c r="AB1909" s="21" t="s">
        <v>2342</v>
      </c>
      <c r="AC1909" s="21" t="s">
        <v>2342</v>
      </c>
      <c r="AD1909" s="21" t="s">
        <v>2342</v>
      </c>
      <c r="AE1909" s="21" t="s">
        <v>2015</v>
      </c>
      <c r="AF1909" s="21" t="s">
        <v>2015</v>
      </c>
      <c r="AG1909" s="21" t="s">
        <v>2015</v>
      </c>
      <c r="AH1909" s="21" t="s">
        <v>2015</v>
      </c>
      <c r="AI1909" s="21" t="s">
        <v>2015</v>
      </c>
      <c r="AJ1909" s="21" t="s">
        <v>2015</v>
      </c>
      <c r="AK1909" s="21" t="s">
        <v>2015</v>
      </c>
      <c r="AL1909" s="21" t="s">
        <v>4802</v>
      </c>
    </row>
    <row r="1910" spans="1:38" ht="15" customHeight="1">
      <c r="A1910" s="21">
        <v>160031</v>
      </c>
      <c r="B1910" s="21">
        <v>665878</v>
      </c>
      <c r="C1910" s="21" t="s">
        <v>73</v>
      </c>
      <c r="D1910" s="21" t="s">
        <v>2060</v>
      </c>
      <c r="E1910" s="21" t="s">
        <v>12</v>
      </c>
      <c r="F1910" s="21" t="s">
        <v>4874</v>
      </c>
      <c r="G1910" s="21" t="s">
        <v>2340</v>
      </c>
      <c r="H1910" s="21" t="s">
        <v>2341</v>
      </c>
      <c r="I1910" s="21" t="s">
        <v>2015</v>
      </c>
      <c r="J1910" s="21" t="s">
        <v>2342</v>
      </c>
      <c r="K1910" s="21" t="s">
        <v>596</v>
      </c>
      <c r="L1910" s="21" t="s">
        <v>4990</v>
      </c>
      <c r="M1910" s="21"/>
      <c r="N1910" s="21" t="s">
        <v>2662</v>
      </c>
      <c r="O1910" s="21" t="s">
        <v>2345</v>
      </c>
      <c r="P1910" s="21" t="s">
        <v>2694</v>
      </c>
      <c r="Q1910" s="21">
        <v>540</v>
      </c>
      <c r="R1910" s="21">
        <v>0</v>
      </c>
      <c r="S1910" s="21">
        <v>0</v>
      </c>
      <c r="T1910" s="21">
        <v>540</v>
      </c>
      <c r="U1910" s="21">
        <v>1</v>
      </c>
      <c r="V1910" s="21">
        <v>0</v>
      </c>
      <c r="W1910" s="21">
        <v>1</v>
      </c>
      <c r="X1910" s="21" t="s">
        <v>2015</v>
      </c>
      <c r="Y1910" s="21" t="s">
        <v>2342</v>
      </c>
      <c r="Z1910" s="21" t="s">
        <v>2342</v>
      </c>
      <c r="AA1910" s="21" t="s">
        <v>2342</v>
      </c>
      <c r="AB1910" s="21" t="s">
        <v>2342</v>
      </c>
      <c r="AC1910" s="21" t="s">
        <v>2342</v>
      </c>
      <c r="AD1910" s="21" t="s">
        <v>2342</v>
      </c>
      <c r="AE1910" s="21" t="s">
        <v>2015</v>
      </c>
      <c r="AF1910" s="21" t="s">
        <v>2015</v>
      </c>
      <c r="AG1910" s="21" t="s">
        <v>2015</v>
      </c>
      <c r="AH1910" s="21" t="s">
        <v>2015</v>
      </c>
      <c r="AI1910" s="21" t="s">
        <v>2015</v>
      </c>
      <c r="AJ1910" s="21" t="s">
        <v>2015</v>
      </c>
      <c r="AK1910" s="21" t="s">
        <v>2015</v>
      </c>
      <c r="AL1910" s="21" t="s">
        <v>4802</v>
      </c>
    </row>
    <row r="1911" spans="1:38" ht="15" customHeight="1">
      <c r="A1911" s="21">
        <v>160031</v>
      </c>
      <c r="B1911" s="21">
        <v>665879</v>
      </c>
      <c r="C1911" s="21" t="s">
        <v>73</v>
      </c>
      <c r="D1911" s="21" t="s">
        <v>2060</v>
      </c>
      <c r="E1911" s="21" t="s">
        <v>12</v>
      </c>
      <c r="F1911" s="21" t="s">
        <v>4874</v>
      </c>
      <c r="G1911" s="21" t="s">
        <v>2340</v>
      </c>
      <c r="H1911" s="21" t="s">
        <v>2341</v>
      </c>
      <c r="I1911" s="21" t="s">
        <v>2015</v>
      </c>
      <c r="J1911" s="21" t="s">
        <v>2342</v>
      </c>
      <c r="K1911" s="21" t="s">
        <v>597</v>
      </c>
      <c r="L1911" s="21" t="s">
        <v>4990</v>
      </c>
      <c r="M1911" s="21"/>
      <c r="N1911" s="21" t="s">
        <v>2662</v>
      </c>
      <c r="O1911" s="21" t="s">
        <v>2345</v>
      </c>
      <c r="P1911" s="21" t="s">
        <v>2694</v>
      </c>
      <c r="Q1911" s="21">
        <v>512</v>
      </c>
      <c r="R1911" s="21">
        <v>0</v>
      </c>
      <c r="S1911" s="21">
        <v>0</v>
      </c>
      <c r="T1911" s="21">
        <v>512</v>
      </c>
      <c r="U1911" s="21">
        <v>1</v>
      </c>
      <c r="V1911" s="21">
        <v>0</v>
      </c>
      <c r="W1911" s="21">
        <v>1</v>
      </c>
      <c r="X1911" s="21" t="s">
        <v>2015</v>
      </c>
      <c r="Y1911" s="21" t="s">
        <v>2015</v>
      </c>
      <c r="Z1911" s="21" t="s">
        <v>2015</v>
      </c>
      <c r="AA1911" s="21" t="s">
        <v>2015</v>
      </c>
      <c r="AB1911" s="21" t="s">
        <v>2015</v>
      </c>
      <c r="AC1911" s="21" t="s">
        <v>2015</v>
      </c>
      <c r="AD1911" s="21" t="s">
        <v>2015</v>
      </c>
      <c r="AE1911" s="21" t="s">
        <v>2342</v>
      </c>
      <c r="AF1911" s="21" t="s">
        <v>2342</v>
      </c>
      <c r="AG1911" s="21" t="s">
        <v>2342</v>
      </c>
      <c r="AH1911" s="21" t="s">
        <v>2015</v>
      </c>
      <c r="AI1911" s="21" t="s">
        <v>2015</v>
      </c>
      <c r="AJ1911" s="21" t="s">
        <v>2015</v>
      </c>
      <c r="AK1911" s="21" t="s">
        <v>2015</v>
      </c>
      <c r="AL1911" s="21" t="s">
        <v>4802</v>
      </c>
    </row>
    <row r="1912" spans="1:38" ht="15" customHeight="1">
      <c r="A1912" s="21">
        <v>159440</v>
      </c>
      <c r="B1912" s="21">
        <v>665887</v>
      </c>
      <c r="C1912" s="21" t="s">
        <v>222</v>
      </c>
      <c r="D1912" s="21" t="s">
        <v>2210</v>
      </c>
      <c r="E1912" s="21" t="s">
        <v>15</v>
      </c>
      <c r="F1912" s="21" t="s">
        <v>4863</v>
      </c>
      <c r="G1912" s="21" t="s">
        <v>2340</v>
      </c>
      <c r="H1912" s="21" t="s">
        <v>2341</v>
      </c>
      <c r="I1912" s="21" t="s">
        <v>2015</v>
      </c>
      <c r="J1912" s="21" t="s">
        <v>2342</v>
      </c>
      <c r="K1912" s="21" t="s">
        <v>5523</v>
      </c>
      <c r="L1912" s="21" t="s">
        <v>5524</v>
      </c>
      <c r="M1912" s="21"/>
      <c r="N1912" s="21" t="s">
        <v>3824</v>
      </c>
      <c r="O1912" s="21" t="s">
        <v>2345</v>
      </c>
      <c r="P1912" s="21" t="s">
        <v>3825</v>
      </c>
      <c r="Q1912" s="21">
        <v>52</v>
      </c>
      <c r="R1912" s="21">
        <v>26</v>
      </c>
      <c r="S1912" s="21">
        <v>75</v>
      </c>
      <c r="T1912" s="21">
        <v>153</v>
      </c>
      <c r="U1912" s="21">
        <v>0.33989999999999998</v>
      </c>
      <c r="V1912" s="21">
        <v>0.1699</v>
      </c>
      <c r="W1912" s="21">
        <v>0.50980000000000003</v>
      </c>
      <c r="X1912" s="21" t="s">
        <v>2015</v>
      </c>
      <c r="Y1912" s="21" t="s">
        <v>2342</v>
      </c>
      <c r="Z1912" s="21" t="s">
        <v>2342</v>
      </c>
      <c r="AA1912" s="21" t="s">
        <v>2342</v>
      </c>
      <c r="AB1912" s="21" t="s">
        <v>2342</v>
      </c>
      <c r="AC1912" s="21" t="s">
        <v>2342</v>
      </c>
      <c r="AD1912" s="21" t="s">
        <v>2342</v>
      </c>
      <c r="AE1912" s="21" t="s">
        <v>2342</v>
      </c>
      <c r="AF1912" s="21" t="s">
        <v>2342</v>
      </c>
      <c r="AG1912" s="21" t="s">
        <v>2342</v>
      </c>
      <c r="AH1912" s="21" t="s">
        <v>2342</v>
      </c>
      <c r="AI1912" s="21" t="s">
        <v>2342</v>
      </c>
      <c r="AJ1912" s="21" t="s">
        <v>2342</v>
      </c>
      <c r="AK1912" s="21" t="s">
        <v>2342</v>
      </c>
      <c r="AL1912" s="21" t="s">
        <v>4803</v>
      </c>
    </row>
    <row r="1913" spans="1:38" ht="15" customHeight="1">
      <c r="A1913" s="21">
        <v>159928</v>
      </c>
      <c r="B1913" s="21">
        <v>665892</v>
      </c>
      <c r="C1913" s="21" t="s">
        <v>127</v>
      </c>
      <c r="D1913" s="21" t="s">
        <v>2115</v>
      </c>
      <c r="E1913" s="21" t="s">
        <v>6</v>
      </c>
      <c r="F1913" s="21" t="s">
        <v>4883</v>
      </c>
      <c r="G1913" s="21" t="s">
        <v>2340</v>
      </c>
      <c r="H1913" s="21" t="s">
        <v>2341</v>
      </c>
      <c r="I1913" s="21" t="s">
        <v>2015</v>
      </c>
      <c r="J1913" s="21" t="s">
        <v>2342</v>
      </c>
      <c r="K1913" s="21" t="s">
        <v>357</v>
      </c>
      <c r="L1913" s="21" t="s">
        <v>3134</v>
      </c>
      <c r="M1913" s="21"/>
      <c r="N1913" s="21" t="s">
        <v>2381</v>
      </c>
      <c r="O1913" s="21" t="s">
        <v>2345</v>
      </c>
      <c r="P1913" s="21" t="s">
        <v>3135</v>
      </c>
      <c r="Q1913" s="21">
        <v>656</v>
      </c>
      <c r="R1913" s="21">
        <v>0</v>
      </c>
      <c r="S1913" s="21">
        <v>39</v>
      </c>
      <c r="T1913" s="21">
        <v>695</v>
      </c>
      <c r="U1913" s="21">
        <v>0.94389999999999996</v>
      </c>
      <c r="V1913" s="21">
        <v>0</v>
      </c>
      <c r="W1913" s="21">
        <v>0.94389999999999996</v>
      </c>
      <c r="X1913" s="21" t="s">
        <v>2015</v>
      </c>
      <c r="Y1913" s="21" t="s">
        <v>2015</v>
      </c>
      <c r="Z1913" s="21" t="s">
        <v>2015</v>
      </c>
      <c r="AA1913" s="21" t="s">
        <v>2015</v>
      </c>
      <c r="AB1913" s="21" t="s">
        <v>2015</v>
      </c>
      <c r="AC1913" s="21" t="s">
        <v>2015</v>
      </c>
      <c r="AD1913" s="21" t="s">
        <v>2015</v>
      </c>
      <c r="AE1913" s="21" t="s">
        <v>2342</v>
      </c>
      <c r="AF1913" s="21" t="s">
        <v>2342</v>
      </c>
      <c r="AG1913" s="21" t="s">
        <v>2342</v>
      </c>
      <c r="AH1913" s="21" t="s">
        <v>2015</v>
      </c>
      <c r="AI1913" s="21" t="s">
        <v>2015</v>
      </c>
      <c r="AJ1913" s="21" t="s">
        <v>2015</v>
      </c>
      <c r="AK1913" s="21" t="s">
        <v>2015</v>
      </c>
      <c r="AL1913" s="21" t="s">
        <v>4802</v>
      </c>
    </row>
    <row r="1914" spans="1:38" ht="15" customHeight="1">
      <c r="A1914" s="21">
        <v>160034</v>
      </c>
      <c r="B1914" s="21">
        <v>665902</v>
      </c>
      <c r="C1914" s="21" t="s">
        <v>239</v>
      </c>
      <c r="D1914" s="21" t="s">
        <v>2227</v>
      </c>
      <c r="E1914" s="21" t="s">
        <v>11</v>
      </c>
      <c r="F1914" s="21" t="s">
        <v>4873</v>
      </c>
      <c r="G1914" s="21" t="s">
        <v>2340</v>
      </c>
      <c r="H1914" s="21" t="s">
        <v>2341</v>
      </c>
      <c r="I1914" s="21" t="s">
        <v>2015</v>
      </c>
      <c r="J1914" s="21" t="s">
        <v>2342</v>
      </c>
      <c r="K1914" s="21" t="s">
        <v>1481</v>
      </c>
      <c r="L1914" s="21" t="s">
        <v>3944</v>
      </c>
      <c r="M1914" s="21"/>
      <c r="N1914" s="21" t="s">
        <v>2672</v>
      </c>
      <c r="O1914" s="21" t="s">
        <v>2345</v>
      </c>
      <c r="P1914" s="21" t="s">
        <v>2673</v>
      </c>
      <c r="Q1914" s="21">
        <v>310</v>
      </c>
      <c r="R1914" s="21">
        <v>0</v>
      </c>
      <c r="S1914" s="21">
        <v>145</v>
      </c>
      <c r="T1914" s="21">
        <v>455</v>
      </c>
      <c r="U1914" s="21">
        <v>0.68130000000000002</v>
      </c>
      <c r="V1914" s="21">
        <v>0</v>
      </c>
      <c r="W1914" s="21">
        <v>0.68130000000000002</v>
      </c>
      <c r="X1914" s="21" t="s">
        <v>2015</v>
      </c>
      <c r="Y1914" s="21" t="s">
        <v>2342</v>
      </c>
      <c r="Z1914" s="21" t="s">
        <v>2342</v>
      </c>
      <c r="AA1914" s="21" t="s">
        <v>2342</v>
      </c>
      <c r="AB1914" s="21" t="s">
        <v>2342</v>
      </c>
      <c r="AC1914" s="21" t="s">
        <v>2342</v>
      </c>
      <c r="AD1914" s="21" t="s">
        <v>2342</v>
      </c>
      <c r="AE1914" s="21" t="s">
        <v>2015</v>
      </c>
      <c r="AF1914" s="21" t="s">
        <v>2015</v>
      </c>
      <c r="AG1914" s="21" t="s">
        <v>2015</v>
      </c>
      <c r="AH1914" s="21" t="s">
        <v>2015</v>
      </c>
      <c r="AI1914" s="21" t="s">
        <v>2015</v>
      </c>
      <c r="AJ1914" s="21" t="s">
        <v>2015</v>
      </c>
      <c r="AK1914" s="21" t="s">
        <v>2015</v>
      </c>
      <c r="AL1914" s="21" t="s">
        <v>4802</v>
      </c>
    </row>
    <row r="1915" spans="1:38" ht="15" customHeight="1">
      <c r="A1915" s="21">
        <v>159974</v>
      </c>
      <c r="B1915" s="21">
        <v>665903</v>
      </c>
      <c r="C1915" s="21" t="s">
        <v>180</v>
      </c>
      <c r="D1915" s="21" t="s">
        <v>2168</v>
      </c>
      <c r="E1915" s="21" t="s">
        <v>3</v>
      </c>
      <c r="F1915" s="21" t="s">
        <v>4875</v>
      </c>
      <c r="G1915" s="21" t="s">
        <v>2340</v>
      </c>
      <c r="H1915" s="21" t="s">
        <v>2341</v>
      </c>
      <c r="I1915" s="21" t="s">
        <v>2015</v>
      </c>
      <c r="J1915" s="21" t="s">
        <v>2342</v>
      </c>
      <c r="K1915" s="21" t="s">
        <v>371</v>
      </c>
      <c r="L1915" s="21" t="s">
        <v>3552</v>
      </c>
      <c r="M1915" s="21"/>
      <c r="N1915" s="21" t="s">
        <v>2727</v>
      </c>
      <c r="O1915" s="21" t="s">
        <v>2345</v>
      </c>
      <c r="P1915" s="21" t="s">
        <v>3545</v>
      </c>
      <c r="Q1915" s="21">
        <v>339</v>
      </c>
      <c r="R1915" s="21">
        <v>0</v>
      </c>
      <c r="S1915" s="21">
        <v>0</v>
      </c>
      <c r="T1915" s="21">
        <v>339</v>
      </c>
      <c r="U1915" s="21">
        <v>1</v>
      </c>
      <c r="V1915" s="21">
        <v>0</v>
      </c>
      <c r="W1915" s="21">
        <v>1</v>
      </c>
      <c r="X1915" s="21" t="s">
        <v>2015</v>
      </c>
      <c r="Y1915" s="21" t="s">
        <v>2342</v>
      </c>
      <c r="Z1915" s="21" t="s">
        <v>2342</v>
      </c>
      <c r="AA1915" s="21" t="s">
        <v>2342</v>
      </c>
      <c r="AB1915" s="21" t="s">
        <v>2342</v>
      </c>
      <c r="AC1915" s="21" t="s">
        <v>2342</v>
      </c>
      <c r="AD1915" s="21" t="s">
        <v>2342</v>
      </c>
      <c r="AE1915" s="21" t="s">
        <v>2015</v>
      </c>
      <c r="AF1915" s="21" t="s">
        <v>2015</v>
      </c>
      <c r="AG1915" s="21" t="s">
        <v>2015</v>
      </c>
      <c r="AH1915" s="21" t="s">
        <v>2015</v>
      </c>
      <c r="AI1915" s="21" t="s">
        <v>2015</v>
      </c>
      <c r="AJ1915" s="21" t="s">
        <v>2015</v>
      </c>
      <c r="AK1915" s="21" t="s">
        <v>2015</v>
      </c>
      <c r="AL1915" s="21" t="s">
        <v>4802</v>
      </c>
    </row>
    <row r="1916" spans="1:38" ht="15" customHeight="1">
      <c r="A1916" s="21">
        <v>160031</v>
      </c>
      <c r="B1916" s="21">
        <v>665906</v>
      </c>
      <c r="C1916" s="21" t="s">
        <v>73</v>
      </c>
      <c r="D1916" s="21" t="s">
        <v>2060</v>
      </c>
      <c r="E1916" s="21" t="s">
        <v>12</v>
      </c>
      <c r="F1916" s="21" t="s">
        <v>4874</v>
      </c>
      <c r="G1916" s="21" t="s">
        <v>2340</v>
      </c>
      <c r="H1916" s="21" t="s">
        <v>2341</v>
      </c>
      <c r="I1916" s="21" t="s">
        <v>2015</v>
      </c>
      <c r="J1916" s="21" t="s">
        <v>2342</v>
      </c>
      <c r="K1916" s="21" t="s">
        <v>587</v>
      </c>
      <c r="L1916" s="21" t="s">
        <v>4990</v>
      </c>
      <c r="M1916" s="21"/>
      <c r="N1916" s="21" t="s">
        <v>2662</v>
      </c>
      <c r="O1916" s="21" t="s">
        <v>2345</v>
      </c>
      <c r="P1916" s="21" t="s">
        <v>2694</v>
      </c>
      <c r="Q1916" s="21">
        <v>1200</v>
      </c>
      <c r="R1916" s="21">
        <v>0</v>
      </c>
      <c r="S1916" s="21">
        <v>122</v>
      </c>
      <c r="T1916" s="21">
        <v>1322</v>
      </c>
      <c r="U1916" s="21">
        <v>0.90769999999999995</v>
      </c>
      <c r="V1916" s="21">
        <v>0</v>
      </c>
      <c r="W1916" s="21">
        <v>0.90769999999999995</v>
      </c>
      <c r="X1916" s="21" t="s">
        <v>2015</v>
      </c>
      <c r="Y1916" s="21" t="s">
        <v>2015</v>
      </c>
      <c r="Z1916" s="21" t="s">
        <v>2015</v>
      </c>
      <c r="AA1916" s="21" t="s">
        <v>2015</v>
      </c>
      <c r="AB1916" s="21" t="s">
        <v>2015</v>
      </c>
      <c r="AC1916" s="21" t="s">
        <v>2015</v>
      </c>
      <c r="AD1916" s="21" t="s">
        <v>2015</v>
      </c>
      <c r="AE1916" s="21" t="s">
        <v>2015</v>
      </c>
      <c r="AF1916" s="21" t="s">
        <v>2015</v>
      </c>
      <c r="AG1916" s="21" t="s">
        <v>2015</v>
      </c>
      <c r="AH1916" s="21" t="s">
        <v>2342</v>
      </c>
      <c r="AI1916" s="21" t="s">
        <v>2342</v>
      </c>
      <c r="AJ1916" s="21" t="s">
        <v>2342</v>
      </c>
      <c r="AK1916" s="21" t="s">
        <v>2342</v>
      </c>
      <c r="AL1916" s="21" t="s">
        <v>4802</v>
      </c>
    </row>
    <row r="1917" spans="1:38" ht="15" customHeight="1">
      <c r="A1917" s="21">
        <v>159928</v>
      </c>
      <c r="B1917" s="21">
        <v>665912</v>
      </c>
      <c r="C1917" s="21" t="s">
        <v>127</v>
      </c>
      <c r="D1917" s="21" t="s">
        <v>2115</v>
      </c>
      <c r="E1917" s="21" t="s">
        <v>6</v>
      </c>
      <c r="F1917" s="21" t="s">
        <v>4883</v>
      </c>
      <c r="G1917" s="21" t="s">
        <v>2340</v>
      </c>
      <c r="H1917" s="21" t="s">
        <v>2341</v>
      </c>
      <c r="I1917" s="21" t="s">
        <v>2015</v>
      </c>
      <c r="J1917" s="21" t="s">
        <v>2342</v>
      </c>
      <c r="K1917" s="21" t="s">
        <v>883</v>
      </c>
      <c r="L1917" s="21" t="s">
        <v>3144</v>
      </c>
      <c r="M1917" s="21"/>
      <c r="N1917" s="21" t="s">
        <v>3137</v>
      </c>
      <c r="O1917" s="21" t="s">
        <v>2345</v>
      </c>
      <c r="P1917" s="21" t="s">
        <v>3135</v>
      </c>
      <c r="Q1917" s="21">
        <v>422</v>
      </c>
      <c r="R1917" s="21">
        <v>0</v>
      </c>
      <c r="S1917" s="21">
        <v>50</v>
      </c>
      <c r="T1917" s="21">
        <v>472</v>
      </c>
      <c r="U1917" s="21">
        <v>0.89410000000000001</v>
      </c>
      <c r="V1917" s="21">
        <v>0</v>
      </c>
      <c r="W1917" s="21">
        <v>0.89410000000000001</v>
      </c>
      <c r="X1917" s="21" t="s">
        <v>2342</v>
      </c>
      <c r="Y1917" s="21" t="s">
        <v>2342</v>
      </c>
      <c r="Z1917" s="21" t="s">
        <v>2342</v>
      </c>
      <c r="AA1917" s="21" t="s">
        <v>2342</v>
      </c>
      <c r="AB1917" s="21" t="s">
        <v>2342</v>
      </c>
      <c r="AC1917" s="21" t="s">
        <v>2342</v>
      </c>
      <c r="AD1917" s="21" t="s">
        <v>2342</v>
      </c>
      <c r="AE1917" s="21" t="s">
        <v>2015</v>
      </c>
      <c r="AF1917" s="21" t="s">
        <v>2015</v>
      </c>
      <c r="AG1917" s="21" t="s">
        <v>2015</v>
      </c>
      <c r="AH1917" s="21" t="s">
        <v>2015</v>
      </c>
      <c r="AI1917" s="21" t="s">
        <v>2015</v>
      </c>
      <c r="AJ1917" s="21" t="s">
        <v>2015</v>
      </c>
      <c r="AK1917" s="21" t="s">
        <v>2015</v>
      </c>
      <c r="AL1917" s="21" t="s">
        <v>4802</v>
      </c>
    </row>
    <row r="1918" spans="1:38" ht="15" customHeight="1">
      <c r="A1918" s="21">
        <v>160057</v>
      </c>
      <c r="B1918" s="21">
        <v>665914</v>
      </c>
      <c r="C1918" s="21" t="s">
        <v>4778</v>
      </c>
      <c r="D1918" s="21" t="s">
        <v>2264</v>
      </c>
      <c r="E1918" s="21" t="s">
        <v>12</v>
      </c>
      <c r="F1918" s="21" t="s">
        <v>4874</v>
      </c>
      <c r="G1918" s="21" t="s">
        <v>2340</v>
      </c>
      <c r="H1918" s="21" t="s">
        <v>2341</v>
      </c>
      <c r="I1918" s="21" t="s">
        <v>2015</v>
      </c>
      <c r="J1918" s="21" t="s">
        <v>2342</v>
      </c>
      <c r="K1918" s="21" t="s">
        <v>1768</v>
      </c>
      <c r="L1918" s="21" t="s">
        <v>4307</v>
      </c>
      <c r="M1918" s="21"/>
      <c r="N1918" s="21" t="s">
        <v>4308</v>
      </c>
      <c r="O1918" s="21" t="s">
        <v>2345</v>
      </c>
      <c r="P1918" s="21" t="s">
        <v>4309</v>
      </c>
      <c r="Q1918" s="21">
        <v>129</v>
      </c>
      <c r="R1918" s="21">
        <v>46</v>
      </c>
      <c r="S1918" s="21">
        <v>161</v>
      </c>
      <c r="T1918" s="21">
        <v>336</v>
      </c>
      <c r="U1918" s="21">
        <v>0.38390000000000002</v>
      </c>
      <c r="V1918" s="21">
        <v>0.13689999999999999</v>
      </c>
      <c r="W1918" s="21">
        <v>0.52080000000000004</v>
      </c>
      <c r="X1918" s="21" t="s">
        <v>2015</v>
      </c>
      <c r="Y1918" s="21" t="s">
        <v>2015</v>
      </c>
      <c r="Z1918" s="21" t="s">
        <v>2342</v>
      </c>
      <c r="AA1918" s="21" t="s">
        <v>2342</v>
      </c>
      <c r="AB1918" s="21" t="s">
        <v>2342</v>
      </c>
      <c r="AC1918" s="21" t="s">
        <v>2342</v>
      </c>
      <c r="AD1918" s="21" t="s">
        <v>2342</v>
      </c>
      <c r="AE1918" s="21" t="s">
        <v>2015</v>
      </c>
      <c r="AF1918" s="21" t="s">
        <v>2015</v>
      </c>
      <c r="AG1918" s="21" t="s">
        <v>2015</v>
      </c>
      <c r="AH1918" s="21" t="s">
        <v>2015</v>
      </c>
      <c r="AI1918" s="21" t="s">
        <v>2015</v>
      </c>
      <c r="AJ1918" s="21" t="s">
        <v>2015</v>
      </c>
      <c r="AK1918" s="21" t="s">
        <v>2015</v>
      </c>
      <c r="AL1918" s="21" t="s">
        <v>4803</v>
      </c>
    </row>
    <row r="1919" spans="1:38" ht="15" customHeight="1">
      <c r="A1919" s="21">
        <v>159241</v>
      </c>
      <c r="B1919" s="21">
        <v>665927</v>
      </c>
      <c r="C1919" s="21" t="s">
        <v>49</v>
      </c>
      <c r="D1919" s="21" t="s">
        <v>2036</v>
      </c>
      <c r="E1919" s="21" t="s">
        <v>12</v>
      </c>
      <c r="F1919" s="21" t="s">
        <v>4874</v>
      </c>
      <c r="G1919" s="21" t="s">
        <v>2340</v>
      </c>
      <c r="H1919" s="21" t="s">
        <v>2341</v>
      </c>
      <c r="I1919" s="21" t="s">
        <v>2015</v>
      </c>
      <c r="J1919" s="21" t="s">
        <v>2342</v>
      </c>
      <c r="K1919" s="21" t="s">
        <v>448</v>
      </c>
      <c r="L1919" s="21" t="s">
        <v>2493</v>
      </c>
      <c r="M1919" s="21"/>
      <c r="N1919" s="21" t="s">
        <v>2490</v>
      </c>
      <c r="O1919" s="21" t="s">
        <v>2345</v>
      </c>
      <c r="P1919" s="21" t="s">
        <v>2491</v>
      </c>
      <c r="Q1919" s="21">
        <v>493</v>
      </c>
      <c r="R1919" s="21">
        <v>0</v>
      </c>
      <c r="S1919" s="21">
        <v>200</v>
      </c>
      <c r="T1919" s="21">
        <v>693</v>
      </c>
      <c r="U1919" s="21">
        <v>0.71140000000000003</v>
      </c>
      <c r="V1919" s="21">
        <v>0</v>
      </c>
      <c r="W1919" s="21">
        <v>0.71140000000000003</v>
      </c>
      <c r="X1919" s="21" t="s">
        <v>2015</v>
      </c>
      <c r="Y1919" s="21" t="s">
        <v>2015</v>
      </c>
      <c r="Z1919" s="21" t="s">
        <v>2015</v>
      </c>
      <c r="AA1919" s="21" t="s">
        <v>2015</v>
      </c>
      <c r="AB1919" s="21" t="s">
        <v>2015</v>
      </c>
      <c r="AC1919" s="21" t="s">
        <v>2015</v>
      </c>
      <c r="AD1919" s="21" t="s">
        <v>2015</v>
      </c>
      <c r="AE1919" s="21" t="s">
        <v>2342</v>
      </c>
      <c r="AF1919" s="21" t="s">
        <v>2342</v>
      </c>
      <c r="AG1919" s="21" t="s">
        <v>2342</v>
      </c>
      <c r="AH1919" s="21" t="s">
        <v>2015</v>
      </c>
      <c r="AI1919" s="21" t="s">
        <v>2015</v>
      </c>
      <c r="AJ1919" s="21" t="s">
        <v>2015</v>
      </c>
      <c r="AK1919" s="21" t="s">
        <v>2015</v>
      </c>
      <c r="AL1919" s="21" t="s">
        <v>4802</v>
      </c>
    </row>
    <row r="1920" spans="1:38" ht="15" customHeight="1">
      <c r="A1920" s="21">
        <v>159356</v>
      </c>
      <c r="B1920" s="21">
        <v>665930</v>
      </c>
      <c r="C1920" s="21" t="s">
        <v>199</v>
      </c>
      <c r="D1920" s="21" t="s">
        <v>2187</v>
      </c>
      <c r="E1920" s="21" t="s">
        <v>29</v>
      </c>
      <c r="F1920" s="21" t="s">
        <v>4864</v>
      </c>
      <c r="G1920" s="21" t="s">
        <v>2340</v>
      </c>
      <c r="H1920" s="21" t="s">
        <v>2341</v>
      </c>
      <c r="I1920" s="21" t="s">
        <v>2015</v>
      </c>
      <c r="J1920" s="21" t="s">
        <v>2342</v>
      </c>
      <c r="K1920" s="21" t="s">
        <v>1306</v>
      </c>
      <c r="L1920" s="21" t="s">
        <v>5161</v>
      </c>
      <c r="M1920" s="21"/>
      <c r="N1920" s="21" t="s">
        <v>3700</v>
      </c>
      <c r="O1920" s="21" t="s">
        <v>2345</v>
      </c>
      <c r="P1920" s="21" t="s">
        <v>3701</v>
      </c>
      <c r="Q1920" s="21">
        <v>216</v>
      </c>
      <c r="R1920" s="21">
        <v>0</v>
      </c>
      <c r="S1920" s="21">
        <v>80</v>
      </c>
      <c r="T1920" s="21">
        <v>296</v>
      </c>
      <c r="U1920" s="21">
        <v>0.72970000000000002</v>
      </c>
      <c r="V1920" s="21">
        <v>0</v>
      </c>
      <c r="W1920" s="21">
        <v>0.72970000000000002</v>
      </c>
      <c r="X1920" s="21" t="s">
        <v>2015</v>
      </c>
      <c r="Y1920" s="21" t="s">
        <v>2015</v>
      </c>
      <c r="Z1920" s="21" t="s">
        <v>2015</v>
      </c>
      <c r="AA1920" s="21" t="s">
        <v>2015</v>
      </c>
      <c r="AB1920" s="21" t="s">
        <v>2015</v>
      </c>
      <c r="AC1920" s="21" t="s">
        <v>2015</v>
      </c>
      <c r="AD1920" s="21" t="s">
        <v>2015</v>
      </c>
      <c r="AE1920" s="21" t="s">
        <v>2015</v>
      </c>
      <c r="AF1920" s="21" t="s">
        <v>2015</v>
      </c>
      <c r="AG1920" s="21" t="s">
        <v>2015</v>
      </c>
      <c r="AH1920" s="21" t="s">
        <v>2342</v>
      </c>
      <c r="AI1920" s="21" t="s">
        <v>2342</v>
      </c>
      <c r="AJ1920" s="21" t="s">
        <v>2342</v>
      </c>
      <c r="AK1920" s="21" t="s">
        <v>2342</v>
      </c>
      <c r="AL1920" s="21" t="s">
        <v>4802</v>
      </c>
    </row>
    <row r="1921" spans="1:38" ht="15" customHeight="1">
      <c r="A1921" s="21">
        <v>159356</v>
      </c>
      <c r="B1921" s="21">
        <v>665931</v>
      </c>
      <c r="C1921" s="21" t="s">
        <v>199</v>
      </c>
      <c r="D1921" s="21" t="s">
        <v>2187</v>
      </c>
      <c r="E1921" s="21" t="s">
        <v>29</v>
      </c>
      <c r="F1921" s="21" t="s">
        <v>4864</v>
      </c>
      <c r="G1921" s="21" t="s">
        <v>2340</v>
      </c>
      <c r="H1921" s="21" t="s">
        <v>2341</v>
      </c>
      <c r="I1921" s="21" t="s">
        <v>2015</v>
      </c>
      <c r="J1921" s="21" t="s">
        <v>2342</v>
      </c>
      <c r="K1921" s="21" t="s">
        <v>1309</v>
      </c>
      <c r="L1921" s="21" t="s">
        <v>5164</v>
      </c>
      <c r="M1921" s="21"/>
      <c r="N1921" s="21" t="s">
        <v>3702</v>
      </c>
      <c r="O1921" s="21" t="s">
        <v>2345</v>
      </c>
      <c r="P1921" s="21" t="s">
        <v>3703</v>
      </c>
      <c r="Q1921" s="21">
        <v>189</v>
      </c>
      <c r="R1921" s="21">
        <v>0</v>
      </c>
      <c r="S1921" s="21">
        <v>4</v>
      </c>
      <c r="T1921" s="21">
        <v>193</v>
      </c>
      <c r="U1921" s="21">
        <v>0.97929999999999995</v>
      </c>
      <c r="V1921" s="21">
        <v>0</v>
      </c>
      <c r="W1921" s="21">
        <v>0.97929999999999995</v>
      </c>
      <c r="X1921" s="21" t="s">
        <v>2015</v>
      </c>
      <c r="Y1921" s="21" t="s">
        <v>2015</v>
      </c>
      <c r="Z1921" s="21" t="s">
        <v>2015</v>
      </c>
      <c r="AA1921" s="21" t="s">
        <v>2015</v>
      </c>
      <c r="AB1921" s="21" t="s">
        <v>2342</v>
      </c>
      <c r="AC1921" s="21" t="s">
        <v>2342</v>
      </c>
      <c r="AD1921" s="21" t="s">
        <v>2342</v>
      </c>
      <c r="AE1921" s="21" t="s">
        <v>2015</v>
      </c>
      <c r="AF1921" s="21" t="s">
        <v>2015</v>
      </c>
      <c r="AG1921" s="21" t="s">
        <v>2015</v>
      </c>
      <c r="AH1921" s="21" t="s">
        <v>2015</v>
      </c>
      <c r="AI1921" s="21" t="s">
        <v>2015</v>
      </c>
      <c r="AJ1921" s="21" t="s">
        <v>2015</v>
      </c>
      <c r="AK1921" s="21" t="s">
        <v>2015</v>
      </c>
      <c r="AL1921" s="21" t="s">
        <v>4802</v>
      </c>
    </row>
    <row r="1922" spans="1:38" ht="15" customHeight="1">
      <c r="A1922" s="21">
        <v>160059</v>
      </c>
      <c r="B1922" s="21">
        <v>665936</v>
      </c>
      <c r="C1922" s="21" t="s">
        <v>181</v>
      </c>
      <c r="D1922" s="21" t="s">
        <v>2169</v>
      </c>
      <c r="E1922" s="21" t="s">
        <v>4</v>
      </c>
      <c r="F1922" s="21" t="s">
        <v>4866</v>
      </c>
      <c r="G1922" s="21" t="s">
        <v>2340</v>
      </c>
      <c r="H1922" s="21" t="s">
        <v>2341</v>
      </c>
      <c r="I1922" s="21" t="s">
        <v>2015</v>
      </c>
      <c r="J1922" s="21" t="s">
        <v>2342</v>
      </c>
      <c r="K1922" s="21" t="s">
        <v>1190</v>
      </c>
      <c r="L1922" s="21" t="s">
        <v>3558</v>
      </c>
      <c r="M1922" s="21"/>
      <c r="N1922" s="21" t="s">
        <v>2924</v>
      </c>
      <c r="O1922" s="21" t="s">
        <v>2345</v>
      </c>
      <c r="P1922" s="21" t="s">
        <v>3553</v>
      </c>
      <c r="Q1922" s="21">
        <v>484</v>
      </c>
      <c r="R1922" s="21">
        <v>0</v>
      </c>
      <c r="S1922" s="21">
        <v>66</v>
      </c>
      <c r="T1922" s="21">
        <v>550</v>
      </c>
      <c r="U1922" s="21">
        <v>0.88</v>
      </c>
      <c r="V1922" s="21">
        <v>0</v>
      </c>
      <c r="W1922" s="21">
        <v>0.88</v>
      </c>
      <c r="X1922" s="21" t="s">
        <v>2015</v>
      </c>
      <c r="Y1922" s="21" t="s">
        <v>2342</v>
      </c>
      <c r="Z1922" s="21" t="s">
        <v>2342</v>
      </c>
      <c r="AA1922" s="21" t="s">
        <v>2342</v>
      </c>
      <c r="AB1922" s="21" t="s">
        <v>2342</v>
      </c>
      <c r="AC1922" s="21" t="s">
        <v>2342</v>
      </c>
      <c r="AD1922" s="21" t="s">
        <v>2342</v>
      </c>
      <c r="AE1922" s="21" t="s">
        <v>2015</v>
      </c>
      <c r="AF1922" s="21" t="s">
        <v>2015</v>
      </c>
      <c r="AG1922" s="21" t="s">
        <v>2015</v>
      </c>
      <c r="AH1922" s="21" t="s">
        <v>2015</v>
      </c>
      <c r="AI1922" s="21" t="s">
        <v>2015</v>
      </c>
      <c r="AJ1922" s="21" t="s">
        <v>2015</v>
      </c>
      <c r="AK1922" s="21" t="s">
        <v>2015</v>
      </c>
      <c r="AL1922" s="21" t="s">
        <v>4802</v>
      </c>
    </row>
    <row r="1923" spans="1:38" ht="15" customHeight="1">
      <c r="A1923" s="21">
        <v>160059</v>
      </c>
      <c r="B1923" s="21">
        <v>665937</v>
      </c>
      <c r="C1923" s="21" t="s">
        <v>181</v>
      </c>
      <c r="D1923" s="21" t="s">
        <v>2169</v>
      </c>
      <c r="E1923" s="21" t="s">
        <v>4</v>
      </c>
      <c r="F1923" s="21" t="s">
        <v>4866</v>
      </c>
      <c r="G1923" s="21" t="s">
        <v>2340</v>
      </c>
      <c r="H1923" s="21" t="s">
        <v>2341</v>
      </c>
      <c r="I1923" s="21" t="s">
        <v>2015</v>
      </c>
      <c r="J1923" s="21" t="s">
        <v>2342</v>
      </c>
      <c r="K1923" s="21" t="s">
        <v>1195</v>
      </c>
      <c r="L1923" s="21" t="s">
        <v>5149</v>
      </c>
      <c r="M1923" s="21"/>
      <c r="N1923" s="21" t="s">
        <v>2924</v>
      </c>
      <c r="O1923" s="21" t="s">
        <v>2345</v>
      </c>
      <c r="P1923" s="21" t="s">
        <v>3553</v>
      </c>
      <c r="Q1923" s="21">
        <v>341</v>
      </c>
      <c r="R1923" s="21">
        <v>0</v>
      </c>
      <c r="S1923" s="21">
        <v>158</v>
      </c>
      <c r="T1923" s="21">
        <v>499</v>
      </c>
      <c r="U1923" s="21">
        <v>0.68340000000000001</v>
      </c>
      <c r="V1923" s="21">
        <v>0</v>
      </c>
      <c r="W1923" s="21">
        <v>0.68340000000000001</v>
      </c>
      <c r="X1923" s="21" t="s">
        <v>2015</v>
      </c>
      <c r="Y1923" s="21" t="s">
        <v>2342</v>
      </c>
      <c r="Z1923" s="21" t="s">
        <v>2342</v>
      </c>
      <c r="AA1923" s="21" t="s">
        <v>2342</v>
      </c>
      <c r="AB1923" s="21" t="s">
        <v>2342</v>
      </c>
      <c r="AC1923" s="21" t="s">
        <v>2342</v>
      </c>
      <c r="AD1923" s="21" t="s">
        <v>2342</v>
      </c>
      <c r="AE1923" s="21" t="s">
        <v>2015</v>
      </c>
      <c r="AF1923" s="21" t="s">
        <v>2015</v>
      </c>
      <c r="AG1923" s="21" t="s">
        <v>2015</v>
      </c>
      <c r="AH1923" s="21" t="s">
        <v>2015</v>
      </c>
      <c r="AI1923" s="21" t="s">
        <v>2015</v>
      </c>
      <c r="AJ1923" s="21" t="s">
        <v>2015</v>
      </c>
      <c r="AK1923" s="21" t="s">
        <v>2015</v>
      </c>
      <c r="AL1923" s="21" t="s">
        <v>4802</v>
      </c>
    </row>
    <row r="1924" spans="1:38" ht="15" customHeight="1">
      <c r="A1924" s="21">
        <v>159250</v>
      </c>
      <c r="B1924" s="21">
        <v>665942</v>
      </c>
      <c r="C1924" s="21" t="s">
        <v>67</v>
      </c>
      <c r="D1924" s="21" t="s">
        <v>2054</v>
      </c>
      <c r="E1924" s="21" t="s">
        <v>1</v>
      </c>
      <c r="F1924" s="21" t="s">
        <v>4864</v>
      </c>
      <c r="G1924" s="21" t="s">
        <v>2340</v>
      </c>
      <c r="H1924" s="21" t="s">
        <v>2341</v>
      </c>
      <c r="I1924" s="21" t="s">
        <v>2015</v>
      </c>
      <c r="J1924" s="21" t="s">
        <v>2342</v>
      </c>
      <c r="K1924" s="21" t="s">
        <v>558</v>
      </c>
      <c r="L1924" s="21" t="s">
        <v>2633</v>
      </c>
      <c r="M1924" s="21"/>
      <c r="N1924" s="21" t="s">
        <v>2631</v>
      </c>
      <c r="O1924" s="21" t="s">
        <v>2345</v>
      </c>
      <c r="P1924" s="21" t="s">
        <v>2632</v>
      </c>
      <c r="Q1924" s="21">
        <v>397</v>
      </c>
      <c r="R1924" s="21">
        <v>0</v>
      </c>
      <c r="S1924" s="21">
        <v>241</v>
      </c>
      <c r="T1924" s="21">
        <v>638</v>
      </c>
      <c r="U1924" s="21">
        <v>0.62229999999999996</v>
      </c>
      <c r="V1924" s="21">
        <v>0</v>
      </c>
      <c r="W1924" s="21">
        <v>0.62229999999999996</v>
      </c>
      <c r="X1924" s="21" t="s">
        <v>2015</v>
      </c>
      <c r="Y1924" s="21" t="s">
        <v>2015</v>
      </c>
      <c r="Z1924" s="21" t="s">
        <v>2015</v>
      </c>
      <c r="AA1924" s="21" t="s">
        <v>2015</v>
      </c>
      <c r="AB1924" s="21" t="s">
        <v>2015</v>
      </c>
      <c r="AC1924" s="21" t="s">
        <v>2015</v>
      </c>
      <c r="AD1924" s="21" t="s">
        <v>2015</v>
      </c>
      <c r="AE1924" s="21" t="s">
        <v>2342</v>
      </c>
      <c r="AF1924" s="21" t="s">
        <v>2342</v>
      </c>
      <c r="AG1924" s="21" t="s">
        <v>2342</v>
      </c>
      <c r="AH1924" s="21" t="s">
        <v>2015</v>
      </c>
      <c r="AI1924" s="21" t="s">
        <v>2015</v>
      </c>
      <c r="AJ1924" s="21" t="s">
        <v>2015</v>
      </c>
      <c r="AK1924" s="21" t="s">
        <v>2015</v>
      </c>
      <c r="AL1924" s="21" t="s">
        <v>4802</v>
      </c>
    </row>
    <row r="1925" spans="1:38" ht="15" customHeight="1">
      <c r="A1925" s="21">
        <v>159952</v>
      </c>
      <c r="B1925" s="21">
        <v>678896</v>
      </c>
      <c r="C1925" s="21" t="s">
        <v>64</v>
      </c>
      <c r="D1925" s="21" t="s">
        <v>2051</v>
      </c>
      <c r="E1925" s="21" t="s">
        <v>9</v>
      </c>
      <c r="F1925" s="21" t="s">
        <v>4863</v>
      </c>
      <c r="G1925" s="21" t="s">
        <v>2340</v>
      </c>
      <c r="H1925" s="21" t="s">
        <v>2341</v>
      </c>
      <c r="I1925" s="21" t="s">
        <v>2015</v>
      </c>
      <c r="J1925" s="21" t="s">
        <v>2342</v>
      </c>
      <c r="K1925" s="21" t="s">
        <v>517</v>
      </c>
      <c r="L1925" s="21" t="s">
        <v>2604</v>
      </c>
      <c r="M1925" s="21"/>
      <c r="N1925" s="21" t="s">
        <v>2535</v>
      </c>
      <c r="O1925" s="21" t="s">
        <v>2345</v>
      </c>
      <c r="P1925" s="21" t="s">
        <v>2603</v>
      </c>
      <c r="Q1925" s="21">
        <v>77</v>
      </c>
      <c r="R1925" s="21">
        <v>31</v>
      </c>
      <c r="S1925" s="21">
        <v>317</v>
      </c>
      <c r="T1925" s="21">
        <v>425</v>
      </c>
      <c r="U1925" s="21">
        <v>0.1812</v>
      </c>
      <c r="V1925" s="21">
        <v>7.2900000000000006E-2</v>
      </c>
      <c r="W1925" s="21">
        <v>0.25409999999999999</v>
      </c>
      <c r="X1925" s="21" t="s">
        <v>2015</v>
      </c>
      <c r="Y1925" s="21" t="s">
        <v>2342</v>
      </c>
      <c r="Z1925" s="21" t="s">
        <v>2342</v>
      </c>
      <c r="AA1925" s="21" t="s">
        <v>2342</v>
      </c>
      <c r="AB1925" s="21" t="s">
        <v>2342</v>
      </c>
      <c r="AC1925" s="21" t="s">
        <v>2342</v>
      </c>
      <c r="AD1925" s="21" t="s">
        <v>2342</v>
      </c>
      <c r="AE1925" s="21" t="s">
        <v>2015</v>
      </c>
      <c r="AF1925" s="21" t="s">
        <v>2015</v>
      </c>
      <c r="AG1925" s="21" t="s">
        <v>2015</v>
      </c>
      <c r="AH1925" s="21" t="s">
        <v>2015</v>
      </c>
      <c r="AI1925" s="21" t="s">
        <v>2015</v>
      </c>
      <c r="AJ1925" s="21" t="s">
        <v>2015</v>
      </c>
      <c r="AK1925" s="21" t="s">
        <v>2015</v>
      </c>
      <c r="AL1925" s="21" t="s">
        <v>4803</v>
      </c>
    </row>
    <row r="1926" spans="1:38" ht="15" customHeight="1">
      <c r="A1926" s="21">
        <v>159952</v>
      </c>
      <c r="B1926" s="21">
        <v>678897</v>
      </c>
      <c r="C1926" s="21" t="s">
        <v>64</v>
      </c>
      <c r="D1926" s="21" t="s">
        <v>2051</v>
      </c>
      <c r="E1926" s="21" t="s">
        <v>9</v>
      </c>
      <c r="F1926" s="21" t="s">
        <v>4863</v>
      </c>
      <c r="G1926" s="21" t="s">
        <v>2340</v>
      </c>
      <c r="H1926" s="21" t="s">
        <v>2341</v>
      </c>
      <c r="I1926" s="21" t="s">
        <v>2015</v>
      </c>
      <c r="J1926" s="21" t="s">
        <v>2342</v>
      </c>
      <c r="K1926" s="21" t="s">
        <v>519</v>
      </c>
      <c r="L1926" s="21" t="s">
        <v>2609</v>
      </c>
      <c r="M1926" s="21"/>
      <c r="N1926" s="21" t="s">
        <v>2606</v>
      </c>
      <c r="O1926" s="21" t="s">
        <v>2345</v>
      </c>
      <c r="P1926" s="21" t="s">
        <v>2607</v>
      </c>
      <c r="Q1926" s="21">
        <v>106</v>
      </c>
      <c r="R1926" s="21">
        <v>110</v>
      </c>
      <c r="S1926" s="21">
        <v>242</v>
      </c>
      <c r="T1926" s="21">
        <v>458</v>
      </c>
      <c r="U1926" s="21">
        <v>0.23139999999999999</v>
      </c>
      <c r="V1926" s="21">
        <v>0.2402</v>
      </c>
      <c r="W1926" s="21">
        <v>0.47160000000000002</v>
      </c>
      <c r="X1926" s="21" t="s">
        <v>2015</v>
      </c>
      <c r="Y1926" s="21" t="s">
        <v>2342</v>
      </c>
      <c r="Z1926" s="21" t="s">
        <v>2342</v>
      </c>
      <c r="AA1926" s="21" t="s">
        <v>2342</v>
      </c>
      <c r="AB1926" s="21" t="s">
        <v>2342</v>
      </c>
      <c r="AC1926" s="21" t="s">
        <v>2342</v>
      </c>
      <c r="AD1926" s="21" t="s">
        <v>2342</v>
      </c>
      <c r="AE1926" s="21" t="s">
        <v>2015</v>
      </c>
      <c r="AF1926" s="21" t="s">
        <v>2015</v>
      </c>
      <c r="AG1926" s="21" t="s">
        <v>2015</v>
      </c>
      <c r="AH1926" s="21" t="s">
        <v>2015</v>
      </c>
      <c r="AI1926" s="21" t="s">
        <v>2015</v>
      </c>
      <c r="AJ1926" s="21" t="s">
        <v>2015</v>
      </c>
      <c r="AK1926" s="21" t="s">
        <v>2015</v>
      </c>
      <c r="AL1926" s="21" t="s">
        <v>4803</v>
      </c>
    </row>
    <row r="1927" spans="1:38" ht="15" customHeight="1">
      <c r="A1927" s="21">
        <v>159952</v>
      </c>
      <c r="B1927" s="21">
        <v>678898</v>
      </c>
      <c r="C1927" s="21" t="s">
        <v>64</v>
      </c>
      <c r="D1927" s="21" t="s">
        <v>2051</v>
      </c>
      <c r="E1927" s="21" t="s">
        <v>9</v>
      </c>
      <c r="F1927" s="21" t="s">
        <v>4863</v>
      </c>
      <c r="G1927" s="21" t="s">
        <v>2340</v>
      </c>
      <c r="H1927" s="21" t="s">
        <v>2341</v>
      </c>
      <c r="I1927" s="21" t="s">
        <v>2015</v>
      </c>
      <c r="J1927" s="21" t="s">
        <v>2342</v>
      </c>
      <c r="K1927" s="21" t="s">
        <v>520</v>
      </c>
      <c r="L1927" s="21" t="s">
        <v>2610</v>
      </c>
      <c r="M1927" s="21"/>
      <c r="N1927" s="21" t="s">
        <v>2535</v>
      </c>
      <c r="O1927" s="21" t="s">
        <v>2345</v>
      </c>
      <c r="P1927" s="21" t="s">
        <v>2603</v>
      </c>
      <c r="Q1927" s="21">
        <v>106</v>
      </c>
      <c r="R1927" s="21">
        <v>38</v>
      </c>
      <c r="S1927" s="21">
        <v>240</v>
      </c>
      <c r="T1927" s="21">
        <v>384</v>
      </c>
      <c r="U1927" s="21">
        <v>0.27600000000000002</v>
      </c>
      <c r="V1927" s="21">
        <v>9.9000000000000005E-2</v>
      </c>
      <c r="W1927" s="21">
        <v>0.375</v>
      </c>
      <c r="X1927" s="21" t="s">
        <v>2015</v>
      </c>
      <c r="Y1927" s="21" t="s">
        <v>2342</v>
      </c>
      <c r="Z1927" s="21" t="s">
        <v>2342</v>
      </c>
      <c r="AA1927" s="21" t="s">
        <v>2342</v>
      </c>
      <c r="AB1927" s="21" t="s">
        <v>2342</v>
      </c>
      <c r="AC1927" s="21" t="s">
        <v>2342</v>
      </c>
      <c r="AD1927" s="21" t="s">
        <v>2342</v>
      </c>
      <c r="AE1927" s="21" t="s">
        <v>2015</v>
      </c>
      <c r="AF1927" s="21" t="s">
        <v>2015</v>
      </c>
      <c r="AG1927" s="21" t="s">
        <v>2015</v>
      </c>
      <c r="AH1927" s="21" t="s">
        <v>2015</v>
      </c>
      <c r="AI1927" s="21" t="s">
        <v>2015</v>
      </c>
      <c r="AJ1927" s="21" t="s">
        <v>2015</v>
      </c>
      <c r="AK1927" s="21" t="s">
        <v>2015</v>
      </c>
      <c r="AL1927" s="21" t="s">
        <v>4803</v>
      </c>
    </row>
    <row r="1928" spans="1:38" ht="15" customHeight="1">
      <c r="A1928" s="21">
        <v>159952</v>
      </c>
      <c r="B1928" s="21">
        <v>678899</v>
      </c>
      <c r="C1928" s="21" t="s">
        <v>64</v>
      </c>
      <c r="D1928" s="21" t="s">
        <v>2051</v>
      </c>
      <c r="E1928" s="21" t="s">
        <v>9</v>
      </c>
      <c r="F1928" s="21" t="s">
        <v>4863</v>
      </c>
      <c r="G1928" s="21" t="s">
        <v>2340</v>
      </c>
      <c r="H1928" s="21" t="s">
        <v>2341</v>
      </c>
      <c r="I1928" s="21" t="s">
        <v>2015</v>
      </c>
      <c r="J1928" s="21" t="s">
        <v>2342</v>
      </c>
      <c r="K1928" s="21" t="s">
        <v>521</v>
      </c>
      <c r="L1928" s="21" t="s">
        <v>2611</v>
      </c>
      <c r="M1928" s="21"/>
      <c r="N1928" s="21" t="s">
        <v>2606</v>
      </c>
      <c r="O1928" s="21" t="s">
        <v>2345</v>
      </c>
      <c r="P1928" s="21" t="s">
        <v>2607</v>
      </c>
      <c r="Q1928" s="21">
        <v>78</v>
      </c>
      <c r="R1928" s="21">
        <v>49</v>
      </c>
      <c r="S1928" s="21">
        <v>282</v>
      </c>
      <c r="T1928" s="21">
        <v>409</v>
      </c>
      <c r="U1928" s="21">
        <v>0.19070000000000001</v>
      </c>
      <c r="V1928" s="21">
        <v>0.1198</v>
      </c>
      <c r="W1928" s="21">
        <v>0.3105</v>
      </c>
      <c r="X1928" s="21" t="s">
        <v>2015</v>
      </c>
      <c r="Y1928" s="21" t="s">
        <v>2342</v>
      </c>
      <c r="Z1928" s="21" t="s">
        <v>2342</v>
      </c>
      <c r="AA1928" s="21" t="s">
        <v>2342</v>
      </c>
      <c r="AB1928" s="21" t="s">
        <v>2342</v>
      </c>
      <c r="AC1928" s="21" t="s">
        <v>2342</v>
      </c>
      <c r="AD1928" s="21" t="s">
        <v>2342</v>
      </c>
      <c r="AE1928" s="21" t="s">
        <v>2015</v>
      </c>
      <c r="AF1928" s="21" t="s">
        <v>2015</v>
      </c>
      <c r="AG1928" s="21" t="s">
        <v>2015</v>
      </c>
      <c r="AH1928" s="21" t="s">
        <v>2015</v>
      </c>
      <c r="AI1928" s="21" t="s">
        <v>2015</v>
      </c>
      <c r="AJ1928" s="21" t="s">
        <v>2015</v>
      </c>
      <c r="AK1928" s="21" t="s">
        <v>2015</v>
      </c>
      <c r="AL1928" s="21" t="s">
        <v>4803</v>
      </c>
    </row>
    <row r="1929" spans="1:38" ht="15" customHeight="1">
      <c r="A1929" s="21">
        <v>159952</v>
      </c>
      <c r="B1929" s="21">
        <v>678900</v>
      </c>
      <c r="C1929" s="21" t="s">
        <v>64</v>
      </c>
      <c r="D1929" s="21" t="s">
        <v>2051</v>
      </c>
      <c r="E1929" s="21" t="s">
        <v>9</v>
      </c>
      <c r="F1929" s="21" t="s">
        <v>4863</v>
      </c>
      <c r="G1929" s="21" t="s">
        <v>2340</v>
      </c>
      <c r="H1929" s="21" t="s">
        <v>2341</v>
      </c>
      <c r="I1929" s="21" t="s">
        <v>2015</v>
      </c>
      <c r="J1929" s="21" t="s">
        <v>2342</v>
      </c>
      <c r="K1929" s="21" t="s">
        <v>522</v>
      </c>
      <c r="L1929" s="21" t="s">
        <v>2612</v>
      </c>
      <c r="M1929" s="21"/>
      <c r="N1929" s="21" t="s">
        <v>2606</v>
      </c>
      <c r="O1929" s="21" t="s">
        <v>2345</v>
      </c>
      <c r="P1929" s="21" t="s">
        <v>2607</v>
      </c>
      <c r="Q1929" s="21">
        <v>76</v>
      </c>
      <c r="R1929" s="21">
        <v>46</v>
      </c>
      <c r="S1929" s="21">
        <v>371</v>
      </c>
      <c r="T1929" s="21">
        <v>493</v>
      </c>
      <c r="U1929" s="21">
        <v>0.1542</v>
      </c>
      <c r="V1929" s="21">
        <v>9.3299999999999994E-2</v>
      </c>
      <c r="W1929" s="21">
        <v>0.2475</v>
      </c>
      <c r="X1929" s="21" t="s">
        <v>2015</v>
      </c>
      <c r="Y1929" s="21" t="s">
        <v>2342</v>
      </c>
      <c r="Z1929" s="21" t="s">
        <v>2342</v>
      </c>
      <c r="AA1929" s="21" t="s">
        <v>2342</v>
      </c>
      <c r="AB1929" s="21" t="s">
        <v>2342</v>
      </c>
      <c r="AC1929" s="21" t="s">
        <v>2342</v>
      </c>
      <c r="AD1929" s="21" t="s">
        <v>2342</v>
      </c>
      <c r="AE1929" s="21" t="s">
        <v>2015</v>
      </c>
      <c r="AF1929" s="21" t="s">
        <v>2015</v>
      </c>
      <c r="AG1929" s="21" t="s">
        <v>2015</v>
      </c>
      <c r="AH1929" s="21" t="s">
        <v>2015</v>
      </c>
      <c r="AI1929" s="21" t="s">
        <v>2015</v>
      </c>
      <c r="AJ1929" s="21" t="s">
        <v>2015</v>
      </c>
      <c r="AK1929" s="21" t="s">
        <v>2015</v>
      </c>
      <c r="AL1929" s="21" t="s">
        <v>4803</v>
      </c>
    </row>
    <row r="1930" spans="1:38" ht="15" customHeight="1">
      <c r="A1930" s="21">
        <v>159952</v>
      </c>
      <c r="B1930" s="21">
        <v>678901</v>
      </c>
      <c r="C1930" s="21" t="s">
        <v>64</v>
      </c>
      <c r="D1930" s="21" t="s">
        <v>2051</v>
      </c>
      <c r="E1930" s="21" t="s">
        <v>9</v>
      </c>
      <c r="F1930" s="21" t="s">
        <v>4863</v>
      </c>
      <c r="G1930" s="21" t="s">
        <v>2340</v>
      </c>
      <c r="H1930" s="21" t="s">
        <v>2341</v>
      </c>
      <c r="I1930" s="21" t="s">
        <v>2015</v>
      </c>
      <c r="J1930" s="21" t="s">
        <v>2342</v>
      </c>
      <c r="K1930" s="21" t="s">
        <v>523</v>
      </c>
      <c r="L1930" s="21" t="s">
        <v>2613</v>
      </c>
      <c r="M1930" s="21"/>
      <c r="N1930" s="21" t="s">
        <v>2535</v>
      </c>
      <c r="O1930" s="21" t="s">
        <v>2345</v>
      </c>
      <c r="P1930" s="21" t="s">
        <v>2603</v>
      </c>
      <c r="Q1930" s="21">
        <v>181</v>
      </c>
      <c r="R1930" s="21">
        <v>0</v>
      </c>
      <c r="S1930" s="21">
        <v>96</v>
      </c>
      <c r="T1930" s="21">
        <v>277</v>
      </c>
      <c r="U1930" s="21">
        <v>0.65339999999999998</v>
      </c>
      <c r="V1930" s="21">
        <v>0</v>
      </c>
      <c r="W1930" s="21">
        <v>0.65339999999999998</v>
      </c>
      <c r="X1930" s="21" t="s">
        <v>2015</v>
      </c>
      <c r="Y1930" s="21" t="s">
        <v>2342</v>
      </c>
      <c r="Z1930" s="21" t="s">
        <v>2342</v>
      </c>
      <c r="AA1930" s="21" t="s">
        <v>2342</v>
      </c>
      <c r="AB1930" s="21" t="s">
        <v>2342</v>
      </c>
      <c r="AC1930" s="21" t="s">
        <v>2342</v>
      </c>
      <c r="AD1930" s="21" t="s">
        <v>2342</v>
      </c>
      <c r="AE1930" s="21" t="s">
        <v>2015</v>
      </c>
      <c r="AF1930" s="21" t="s">
        <v>2015</v>
      </c>
      <c r="AG1930" s="21" t="s">
        <v>2015</v>
      </c>
      <c r="AH1930" s="21" t="s">
        <v>2015</v>
      </c>
      <c r="AI1930" s="21" t="s">
        <v>2015</v>
      </c>
      <c r="AJ1930" s="21" t="s">
        <v>2015</v>
      </c>
      <c r="AK1930" s="21" t="s">
        <v>2015</v>
      </c>
      <c r="AL1930" s="21" t="s">
        <v>4802</v>
      </c>
    </row>
    <row r="1931" spans="1:38" ht="15" customHeight="1">
      <c r="A1931" s="21">
        <v>159952</v>
      </c>
      <c r="B1931" s="21">
        <v>678902</v>
      </c>
      <c r="C1931" s="21" t="s">
        <v>64</v>
      </c>
      <c r="D1931" s="21" t="s">
        <v>2051</v>
      </c>
      <c r="E1931" s="21" t="s">
        <v>9</v>
      </c>
      <c r="F1931" s="21" t="s">
        <v>4863</v>
      </c>
      <c r="G1931" s="21" t="s">
        <v>2340</v>
      </c>
      <c r="H1931" s="21" t="s">
        <v>2341</v>
      </c>
      <c r="I1931" s="21" t="s">
        <v>2015</v>
      </c>
      <c r="J1931" s="21" t="s">
        <v>2342</v>
      </c>
      <c r="K1931" s="21" t="s">
        <v>525</v>
      </c>
      <c r="L1931" s="21" t="s">
        <v>2615</v>
      </c>
      <c r="M1931" s="21"/>
      <c r="N1931" s="21" t="s">
        <v>2535</v>
      </c>
      <c r="O1931" s="21" t="s">
        <v>2345</v>
      </c>
      <c r="P1931" s="21" t="s">
        <v>2540</v>
      </c>
      <c r="Q1931" s="21">
        <v>73</v>
      </c>
      <c r="R1931" s="21">
        <v>38</v>
      </c>
      <c r="S1931" s="21">
        <v>263</v>
      </c>
      <c r="T1931" s="21">
        <v>374</v>
      </c>
      <c r="U1931" s="21">
        <v>0.19520000000000001</v>
      </c>
      <c r="V1931" s="21">
        <v>0.1016</v>
      </c>
      <c r="W1931" s="21">
        <v>0.29680000000000001</v>
      </c>
      <c r="X1931" s="21" t="s">
        <v>2015</v>
      </c>
      <c r="Y1931" s="21" t="s">
        <v>2342</v>
      </c>
      <c r="Z1931" s="21" t="s">
        <v>2342</v>
      </c>
      <c r="AA1931" s="21" t="s">
        <v>2342</v>
      </c>
      <c r="AB1931" s="21" t="s">
        <v>2342</v>
      </c>
      <c r="AC1931" s="21" t="s">
        <v>2342</v>
      </c>
      <c r="AD1931" s="21" t="s">
        <v>2342</v>
      </c>
      <c r="AE1931" s="21" t="s">
        <v>2015</v>
      </c>
      <c r="AF1931" s="21" t="s">
        <v>2015</v>
      </c>
      <c r="AG1931" s="21" t="s">
        <v>2015</v>
      </c>
      <c r="AH1931" s="21" t="s">
        <v>2015</v>
      </c>
      <c r="AI1931" s="21" t="s">
        <v>2015</v>
      </c>
      <c r="AJ1931" s="21" t="s">
        <v>2015</v>
      </c>
      <c r="AK1931" s="21" t="s">
        <v>2015</v>
      </c>
      <c r="AL1931" s="21" t="s">
        <v>4803</v>
      </c>
    </row>
    <row r="1932" spans="1:38" ht="15" customHeight="1">
      <c r="A1932" s="21">
        <v>159952</v>
      </c>
      <c r="B1932" s="21">
        <v>678903</v>
      </c>
      <c r="C1932" s="21" t="s">
        <v>64</v>
      </c>
      <c r="D1932" s="21" t="s">
        <v>2051</v>
      </c>
      <c r="E1932" s="21" t="s">
        <v>9</v>
      </c>
      <c r="F1932" s="21" t="s">
        <v>4863</v>
      </c>
      <c r="G1932" s="21" t="s">
        <v>2340</v>
      </c>
      <c r="H1932" s="21" t="s">
        <v>2341</v>
      </c>
      <c r="I1932" s="21" t="s">
        <v>2015</v>
      </c>
      <c r="J1932" s="21" t="s">
        <v>2342</v>
      </c>
      <c r="K1932" s="21" t="s">
        <v>526</v>
      </c>
      <c r="L1932" s="21" t="s">
        <v>2616</v>
      </c>
      <c r="M1932" s="21"/>
      <c r="N1932" s="21" t="s">
        <v>2535</v>
      </c>
      <c r="O1932" s="21" t="s">
        <v>2345</v>
      </c>
      <c r="P1932" s="21" t="s">
        <v>2540</v>
      </c>
      <c r="Q1932" s="21">
        <v>111</v>
      </c>
      <c r="R1932" s="21">
        <v>43</v>
      </c>
      <c r="S1932" s="21">
        <v>310</v>
      </c>
      <c r="T1932" s="21">
        <v>464</v>
      </c>
      <c r="U1932" s="21">
        <v>0.2392</v>
      </c>
      <c r="V1932" s="21">
        <v>9.2700000000000005E-2</v>
      </c>
      <c r="W1932" s="21">
        <v>0.33189999999999997</v>
      </c>
      <c r="X1932" s="21" t="s">
        <v>2015</v>
      </c>
      <c r="Y1932" s="21" t="s">
        <v>2342</v>
      </c>
      <c r="Z1932" s="21" t="s">
        <v>2342</v>
      </c>
      <c r="AA1932" s="21" t="s">
        <v>2342</v>
      </c>
      <c r="AB1932" s="21" t="s">
        <v>2342</v>
      </c>
      <c r="AC1932" s="21" t="s">
        <v>2342</v>
      </c>
      <c r="AD1932" s="21" t="s">
        <v>2342</v>
      </c>
      <c r="AE1932" s="21" t="s">
        <v>2015</v>
      </c>
      <c r="AF1932" s="21" t="s">
        <v>2015</v>
      </c>
      <c r="AG1932" s="21" t="s">
        <v>2015</v>
      </c>
      <c r="AH1932" s="21" t="s">
        <v>2015</v>
      </c>
      <c r="AI1932" s="21" t="s">
        <v>2015</v>
      </c>
      <c r="AJ1932" s="21" t="s">
        <v>2015</v>
      </c>
      <c r="AK1932" s="21" t="s">
        <v>2015</v>
      </c>
      <c r="AL1932" s="21" t="s">
        <v>4803</v>
      </c>
    </row>
    <row r="1933" spans="1:38" ht="15" customHeight="1">
      <c r="A1933" s="21">
        <v>159952</v>
      </c>
      <c r="B1933" s="21">
        <v>678904</v>
      </c>
      <c r="C1933" s="21" t="s">
        <v>64</v>
      </c>
      <c r="D1933" s="21" t="s">
        <v>2051</v>
      </c>
      <c r="E1933" s="21" t="s">
        <v>9</v>
      </c>
      <c r="F1933" s="21" t="s">
        <v>4863</v>
      </c>
      <c r="G1933" s="21" t="s">
        <v>2340</v>
      </c>
      <c r="H1933" s="21" t="s">
        <v>2341</v>
      </c>
      <c r="I1933" s="21" t="s">
        <v>2015</v>
      </c>
      <c r="J1933" s="21" t="s">
        <v>2342</v>
      </c>
      <c r="K1933" s="21" t="s">
        <v>529</v>
      </c>
      <c r="L1933" s="21" t="s">
        <v>2619</v>
      </c>
      <c r="M1933" s="21"/>
      <c r="N1933" s="21" t="s">
        <v>2535</v>
      </c>
      <c r="O1933" s="21" t="s">
        <v>2345</v>
      </c>
      <c r="P1933" s="21" t="s">
        <v>2603</v>
      </c>
      <c r="Q1933" s="21">
        <v>288</v>
      </c>
      <c r="R1933" s="21">
        <v>0</v>
      </c>
      <c r="S1933" s="21">
        <v>129</v>
      </c>
      <c r="T1933" s="21">
        <v>417</v>
      </c>
      <c r="U1933" s="21">
        <v>0.69059999999999999</v>
      </c>
      <c r="V1933" s="21">
        <v>0</v>
      </c>
      <c r="W1933" s="21">
        <v>0.69059999999999999</v>
      </c>
      <c r="X1933" s="21" t="s">
        <v>2342</v>
      </c>
      <c r="Y1933" s="21" t="s">
        <v>2342</v>
      </c>
      <c r="Z1933" s="21" t="s">
        <v>2342</v>
      </c>
      <c r="AA1933" s="21" t="s">
        <v>2342</v>
      </c>
      <c r="AB1933" s="21" t="s">
        <v>2342</v>
      </c>
      <c r="AC1933" s="21" t="s">
        <v>2342</v>
      </c>
      <c r="AD1933" s="21" t="s">
        <v>2342</v>
      </c>
      <c r="AE1933" s="21" t="s">
        <v>2015</v>
      </c>
      <c r="AF1933" s="21" t="s">
        <v>2015</v>
      </c>
      <c r="AG1933" s="21" t="s">
        <v>2015</v>
      </c>
      <c r="AH1933" s="21" t="s">
        <v>2015</v>
      </c>
      <c r="AI1933" s="21" t="s">
        <v>2015</v>
      </c>
      <c r="AJ1933" s="21" t="s">
        <v>2015</v>
      </c>
      <c r="AK1933" s="21" t="s">
        <v>2015</v>
      </c>
      <c r="AL1933" s="21" t="s">
        <v>4802</v>
      </c>
    </row>
    <row r="1934" spans="1:38" ht="15" customHeight="1">
      <c r="A1934" s="21">
        <v>159952</v>
      </c>
      <c r="B1934" s="21">
        <v>678906</v>
      </c>
      <c r="C1934" s="21" t="s">
        <v>64</v>
      </c>
      <c r="D1934" s="21" t="s">
        <v>2051</v>
      </c>
      <c r="E1934" s="21" t="s">
        <v>9</v>
      </c>
      <c r="F1934" s="21" t="s">
        <v>4863</v>
      </c>
      <c r="G1934" s="21" t="s">
        <v>2340</v>
      </c>
      <c r="H1934" s="21" t="s">
        <v>2341</v>
      </c>
      <c r="I1934" s="21" t="s">
        <v>2015</v>
      </c>
      <c r="J1934" s="21" t="s">
        <v>2342</v>
      </c>
      <c r="K1934" s="21" t="s">
        <v>532</v>
      </c>
      <c r="L1934" s="21" t="s">
        <v>2622</v>
      </c>
      <c r="M1934" s="21"/>
      <c r="N1934" s="21" t="s">
        <v>2606</v>
      </c>
      <c r="O1934" s="21" t="s">
        <v>2345</v>
      </c>
      <c r="P1934" s="21" t="s">
        <v>2607</v>
      </c>
      <c r="Q1934" s="21">
        <v>95</v>
      </c>
      <c r="R1934" s="21">
        <v>35</v>
      </c>
      <c r="S1934" s="21">
        <v>294</v>
      </c>
      <c r="T1934" s="21">
        <v>424</v>
      </c>
      <c r="U1934" s="21">
        <v>0.22409999999999999</v>
      </c>
      <c r="V1934" s="21">
        <v>8.2500000000000004E-2</v>
      </c>
      <c r="W1934" s="21">
        <v>0.30659999999999998</v>
      </c>
      <c r="X1934" s="21" t="s">
        <v>2342</v>
      </c>
      <c r="Y1934" s="21" t="s">
        <v>2342</v>
      </c>
      <c r="Z1934" s="21" t="s">
        <v>2342</v>
      </c>
      <c r="AA1934" s="21" t="s">
        <v>2342</v>
      </c>
      <c r="AB1934" s="21" t="s">
        <v>2342</v>
      </c>
      <c r="AC1934" s="21" t="s">
        <v>2342</v>
      </c>
      <c r="AD1934" s="21" t="s">
        <v>2342</v>
      </c>
      <c r="AE1934" s="21" t="s">
        <v>2015</v>
      </c>
      <c r="AF1934" s="21" t="s">
        <v>2015</v>
      </c>
      <c r="AG1934" s="21" t="s">
        <v>2015</v>
      </c>
      <c r="AH1934" s="21" t="s">
        <v>2015</v>
      </c>
      <c r="AI1934" s="21" t="s">
        <v>2015</v>
      </c>
      <c r="AJ1934" s="21" t="s">
        <v>2015</v>
      </c>
      <c r="AK1934" s="21" t="s">
        <v>2015</v>
      </c>
      <c r="AL1934" s="21" t="s">
        <v>4803</v>
      </c>
    </row>
    <row r="1935" spans="1:38" ht="15" customHeight="1">
      <c r="A1935" s="21">
        <v>159952</v>
      </c>
      <c r="B1935" s="21">
        <v>678907</v>
      </c>
      <c r="C1935" s="21" t="s">
        <v>64</v>
      </c>
      <c r="D1935" s="21" t="s">
        <v>2051</v>
      </c>
      <c r="E1935" s="21" t="s">
        <v>9</v>
      </c>
      <c r="F1935" s="21" t="s">
        <v>4863</v>
      </c>
      <c r="G1935" s="21" t="s">
        <v>2340</v>
      </c>
      <c r="H1935" s="21" t="s">
        <v>2341</v>
      </c>
      <c r="I1935" s="21" t="s">
        <v>2015</v>
      </c>
      <c r="J1935" s="21" t="s">
        <v>2342</v>
      </c>
      <c r="K1935" s="21" t="s">
        <v>531</v>
      </c>
      <c r="L1935" s="21" t="s">
        <v>2621</v>
      </c>
      <c r="M1935" s="21"/>
      <c r="N1935" s="21" t="s">
        <v>2606</v>
      </c>
      <c r="O1935" s="21" t="s">
        <v>2345</v>
      </c>
      <c r="P1935" s="21" t="s">
        <v>2607</v>
      </c>
      <c r="Q1935" s="21">
        <v>80</v>
      </c>
      <c r="R1935" s="21">
        <v>34</v>
      </c>
      <c r="S1935" s="21">
        <v>330</v>
      </c>
      <c r="T1935" s="21">
        <v>444</v>
      </c>
      <c r="U1935" s="21">
        <v>0.1802</v>
      </c>
      <c r="V1935" s="21">
        <v>7.6600000000000001E-2</v>
      </c>
      <c r="W1935" s="21">
        <v>0.25679999999999997</v>
      </c>
      <c r="X1935" s="21" t="s">
        <v>2342</v>
      </c>
      <c r="Y1935" s="21" t="s">
        <v>2342</v>
      </c>
      <c r="Z1935" s="21" t="s">
        <v>2342</v>
      </c>
      <c r="AA1935" s="21" t="s">
        <v>2342</v>
      </c>
      <c r="AB1935" s="21" t="s">
        <v>2342</v>
      </c>
      <c r="AC1935" s="21" t="s">
        <v>2342</v>
      </c>
      <c r="AD1935" s="21" t="s">
        <v>2342</v>
      </c>
      <c r="AE1935" s="21" t="s">
        <v>2015</v>
      </c>
      <c r="AF1935" s="21" t="s">
        <v>2015</v>
      </c>
      <c r="AG1935" s="21" t="s">
        <v>2015</v>
      </c>
      <c r="AH1935" s="21" t="s">
        <v>2015</v>
      </c>
      <c r="AI1935" s="21" t="s">
        <v>2015</v>
      </c>
      <c r="AJ1935" s="21" t="s">
        <v>2015</v>
      </c>
      <c r="AK1935" s="21" t="s">
        <v>2015</v>
      </c>
      <c r="AL1935" s="21" t="s">
        <v>4803</v>
      </c>
    </row>
    <row r="1936" spans="1:38" ht="15" customHeight="1">
      <c r="A1936" s="21">
        <v>159952</v>
      </c>
      <c r="B1936" s="21">
        <v>678909</v>
      </c>
      <c r="C1936" s="21" t="s">
        <v>64</v>
      </c>
      <c r="D1936" s="21" t="s">
        <v>2051</v>
      </c>
      <c r="E1936" s="21" t="s">
        <v>9</v>
      </c>
      <c r="F1936" s="21" t="s">
        <v>4863</v>
      </c>
      <c r="G1936" s="21" t="s">
        <v>2340</v>
      </c>
      <c r="H1936" s="21" t="s">
        <v>2341</v>
      </c>
      <c r="I1936" s="21" t="s">
        <v>2015</v>
      </c>
      <c r="J1936" s="21" t="s">
        <v>2342</v>
      </c>
      <c r="K1936" s="21" t="s">
        <v>533</v>
      </c>
      <c r="L1936" s="21" t="s">
        <v>2623</v>
      </c>
      <c r="M1936" s="21"/>
      <c r="N1936" s="21" t="s">
        <v>2535</v>
      </c>
      <c r="O1936" s="21" t="s">
        <v>2345</v>
      </c>
      <c r="P1936" s="21" t="s">
        <v>2603</v>
      </c>
      <c r="Q1936" s="21">
        <v>253</v>
      </c>
      <c r="R1936" s="21">
        <v>0</v>
      </c>
      <c r="S1936" s="21">
        <v>133</v>
      </c>
      <c r="T1936" s="21">
        <v>386</v>
      </c>
      <c r="U1936" s="21">
        <v>0.65539999999999998</v>
      </c>
      <c r="V1936" s="21">
        <v>0</v>
      </c>
      <c r="W1936" s="21">
        <v>0.65539999999999998</v>
      </c>
      <c r="X1936" s="21" t="s">
        <v>2015</v>
      </c>
      <c r="Y1936" s="21" t="s">
        <v>2342</v>
      </c>
      <c r="Z1936" s="21" t="s">
        <v>2342</v>
      </c>
      <c r="AA1936" s="21" t="s">
        <v>2342</v>
      </c>
      <c r="AB1936" s="21" t="s">
        <v>2342</v>
      </c>
      <c r="AC1936" s="21" t="s">
        <v>2342</v>
      </c>
      <c r="AD1936" s="21" t="s">
        <v>2342</v>
      </c>
      <c r="AE1936" s="21" t="s">
        <v>2015</v>
      </c>
      <c r="AF1936" s="21" t="s">
        <v>2015</v>
      </c>
      <c r="AG1936" s="21" t="s">
        <v>2015</v>
      </c>
      <c r="AH1936" s="21" t="s">
        <v>2015</v>
      </c>
      <c r="AI1936" s="21" t="s">
        <v>2015</v>
      </c>
      <c r="AJ1936" s="21" t="s">
        <v>2015</v>
      </c>
      <c r="AK1936" s="21" t="s">
        <v>2015</v>
      </c>
      <c r="AL1936" s="21" t="s">
        <v>4802</v>
      </c>
    </row>
    <row r="1937" spans="1:38" ht="15" customHeight="1">
      <c r="A1937" s="21">
        <v>159952</v>
      </c>
      <c r="B1937" s="21">
        <v>678910</v>
      </c>
      <c r="C1937" s="21" t="s">
        <v>64</v>
      </c>
      <c r="D1937" s="21" t="s">
        <v>2051</v>
      </c>
      <c r="E1937" s="21" t="s">
        <v>9</v>
      </c>
      <c r="F1937" s="21" t="s">
        <v>4863</v>
      </c>
      <c r="G1937" s="21" t="s">
        <v>2340</v>
      </c>
      <c r="H1937" s="21" t="s">
        <v>2341</v>
      </c>
      <c r="I1937" s="21" t="s">
        <v>2015</v>
      </c>
      <c r="J1937" s="21" t="s">
        <v>2342</v>
      </c>
      <c r="K1937" s="21" t="s">
        <v>527</v>
      </c>
      <c r="L1937" s="21" t="s">
        <v>2617</v>
      </c>
      <c r="M1937" s="21"/>
      <c r="N1937" s="21" t="s">
        <v>2606</v>
      </c>
      <c r="O1937" s="21" t="s">
        <v>2345</v>
      </c>
      <c r="P1937" s="21" t="s">
        <v>2607</v>
      </c>
      <c r="Q1937" s="21">
        <v>165</v>
      </c>
      <c r="R1937" s="21">
        <v>70</v>
      </c>
      <c r="S1937" s="21">
        <v>745</v>
      </c>
      <c r="T1937" s="21">
        <v>980</v>
      </c>
      <c r="U1937" s="21">
        <v>0.16839999999999999</v>
      </c>
      <c r="V1937" s="21">
        <v>7.1400000000000005E-2</v>
      </c>
      <c r="W1937" s="21">
        <v>0.23980000000000001</v>
      </c>
      <c r="X1937" s="21" t="s">
        <v>2015</v>
      </c>
      <c r="Y1937" s="21" t="s">
        <v>2015</v>
      </c>
      <c r="Z1937" s="21" t="s">
        <v>2015</v>
      </c>
      <c r="AA1937" s="21" t="s">
        <v>2015</v>
      </c>
      <c r="AB1937" s="21" t="s">
        <v>2015</v>
      </c>
      <c r="AC1937" s="21" t="s">
        <v>2015</v>
      </c>
      <c r="AD1937" s="21" t="s">
        <v>2015</v>
      </c>
      <c r="AE1937" s="21" t="s">
        <v>2342</v>
      </c>
      <c r="AF1937" s="21" t="s">
        <v>2342</v>
      </c>
      <c r="AG1937" s="21" t="s">
        <v>2342</v>
      </c>
      <c r="AH1937" s="21" t="s">
        <v>2342</v>
      </c>
      <c r="AI1937" s="21" t="s">
        <v>2342</v>
      </c>
      <c r="AJ1937" s="21" t="s">
        <v>2342</v>
      </c>
      <c r="AK1937" s="21" t="s">
        <v>2342</v>
      </c>
      <c r="AL1937" s="21" t="s">
        <v>4803</v>
      </c>
    </row>
    <row r="1938" spans="1:38" ht="15" customHeight="1">
      <c r="A1938" s="21">
        <v>159952</v>
      </c>
      <c r="B1938" s="21">
        <v>678911</v>
      </c>
      <c r="C1938" s="21" t="s">
        <v>64</v>
      </c>
      <c r="D1938" s="21" t="s">
        <v>2051</v>
      </c>
      <c r="E1938" s="21" t="s">
        <v>9</v>
      </c>
      <c r="F1938" s="21" t="s">
        <v>4863</v>
      </c>
      <c r="G1938" s="21" t="s">
        <v>2340</v>
      </c>
      <c r="H1938" s="21" t="s">
        <v>2341</v>
      </c>
      <c r="I1938" s="21" t="s">
        <v>2015</v>
      </c>
      <c r="J1938" s="21" t="s">
        <v>2342</v>
      </c>
      <c r="K1938" s="21" t="s">
        <v>518</v>
      </c>
      <c r="L1938" s="21" t="s">
        <v>2608</v>
      </c>
      <c r="M1938" s="21"/>
      <c r="N1938" s="21" t="s">
        <v>2606</v>
      </c>
      <c r="O1938" s="21" t="s">
        <v>2345</v>
      </c>
      <c r="P1938" s="21" t="s">
        <v>2607</v>
      </c>
      <c r="Q1938" s="21">
        <v>117</v>
      </c>
      <c r="R1938" s="21">
        <v>53</v>
      </c>
      <c r="S1938" s="21">
        <v>467</v>
      </c>
      <c r="T1938" s="21">
        <v>637</v>
      </c>
      <c r="U1938" s="21">
        <v>0.1837</v>
      </c>
      <c r="V1938" s="21">
        <v>8.3199999999999996E-2</v>
      </c>
      <c r="W1938" s="21">
        <v>0.26690000000000003</v>
      </c>
      <c r="X1938" s="21" t="s">
        <v>2015</v>
      </c>
      <c r="Y1938" s="21" t="s">
        <v>2015</v>
      </c>
      <c r="Z1938" s="21" t="s">
        <v>2015</v>
      </c>
      <c r="AA1938" s="21" t="s">
        <v>2015</v>
      </c>
      <c r="AB1938" s="21" t="s">
        <v>2015</v>
      </c>
      <c r="AC1938" s="21" t="s">
        <v>2015</v>
      </c>
      <c r="AD1938" s="21" t="s">
        <v>2015</v>
      </c>
      <c r="AE1938" s="21" t="s">
        <v>2342</v>
      </c>
      <c r="AF1938" s="21" t="s">
        <v>2342</v>
      </c>
      <c r="AG1938" s="21" t="s">
        <v>2342</v>
      </c>
      <c r="AH1938" s="21" t="s">
        <v>2015</v>
      </c>
      <c r="AI1938" s="21" t="s">
        <v>2015</v>
      </c>
      <c r="AJ1938" s="21" t="s">
        <v>2015</v>
      </c>
      <c r="AK1938" s="21" t="s">
        <v>2015</v>
      </c>
      <c r="AL1938" s="21" t="s">
        <v>4803</v>
      </c>
    </row>
    <row r="1939" spans="1:38" ht="15" customHeight="1">
      <c r="A1939" s="21">
        <v>159952</v>
      </c>
      <c r="B1939" s="21">
        <v>678912</v>
      </c>
      <c r="C1939" s="21" t="s">
        <v>64</v>
      </c>
      <c r="D1939" s="21" t="s">
        <v>2051</v>
      </c>
      <c r="E1939" s="21" t="s">
        <v>9</v>
      </c>
      <c r="F1939" s="21" t="s">
        <v>4863</v>
      </c>
      <c r="G1939" s="21" t="s">
        <v>2340</v>
      </c>
      <c r="H1939" s="21" t="s">
        <v>2341</v>
      </c>
      <c r="I1939" s="21" t="s">
        <v>2015</v>
      </c>
      <c r="J1939" s="21" t="s">
        <v>2342</v>
      </c>
      <c r="K1939" s="21" t="s">
        <v>524</v>
      </c>
      <c r="L1939" s="21" t="s">
        <v>2614</v>
      </c>
      <c r="M1939" s="21"/>
      <c r="N1939" s="21" t="s">
        <v>2535</v>
      </c>
      <c r="O1939" s="21" t="s">
        <v>2345</v>
      </c>
      <c r="P1939" s="21" t="s">
        <v>2607</v>
      </c>
      <c r="Q1939" s="21">
        <v>430</v>
      </c>
      <c r="R1939" s="21">
        <v>0</v>
      </c>
      <c r="S1939" s="21">
        <v>174</v>
      </c>
      <c r="T1939" s="21">
        <v>604</v>
      </c>
      <c r="U1939" s="21">
        <v>0.71189999999999998</v>
      </c>
      <c r="V1939" s="21">
        <v>0</v>
      </c>
      <c r="W1939" s="21">
        <v>0.71189999999999998</v>
      </c>
      <c r="X1939" s="21" t="s">
        <v>2015</v>
      </c>
      <c r="Y1939" s="21" t="s">
        <v>2015</v>
      </c>
      <c r="Z1939" s="21" t="s">
        <v>2015</v>
      </c>
      <c r="AA1939" s="21" t="s">
        <v>2015</v>
      </c>
      <c r="AB1939" s="21" t="s">
        <v>2015</v>
      </c>
      <c r="AC1939" s="21" t="s">
        <v>2015</v>
      </c>
      <c r="AD1939" s="21" t="s">
        <v>2015</v>
      </c>
      <c r="AE1939" s="21" t="s">
        <v>2342</v>
      </c>
      <c r="AF1939" s="21" t="s">
        <v>2342</v>
      </c>
      <c r="AG1939" s="21" t="s">
        <v>2342</v>
      </c>
      <c r="AH1939" s="21" t="s">
        <v>2015</v>
      </c>
      <c r="AI1939" s="21" t="s">
        <v>2015</v>
      </c>
      <c r="AJ1939" s="21" t="s">
        <v>2015</v>
      </c>
      <c r="AK1939" s="21" t="s">
        <v>2015</v>
      </c>
      <c r="AL1939" s="21" t="s">
        <v>4802</v>
      </c>
    </row>
    <row r="1940" spans="1:38" ht="15" customHeight="1">
      <c r="A1940" s="21">
        <v>159952</v>
      </c>
      <c r="B1940" s="21">
        <v>678913</v>
      </c>
      <c r="C1940" s="21" t="s">
        <v>64</v>
      </c>
      <c r="D1940" s="21" t="s">
        <v>2051</v>
      </c>
      <c r="E1940" s="21" t="s">
        <v>9</v>
      </c>
      <c r="F1940" s="21" t="s">
        <v>4863</v>
      </c>
      <c r="G1940" s="21" t="s">
        <v>2340</v>
      </c>
      <c r="H1940" s="21" t="s">
        <v>2341</v>
      </c>
      <c r="I1940" s="21" t="s">
        <v>2015</v>
      </c>
      <c r="J1940" s="21" t="s">
        <v>2342</v>
      </c>
      <c r="K1940" s="21" t="s">
        <v>530</v>
      </c>
      <c r="L1940" s="21" t="s">
        <v>2620</v>
      </c>
      <c r="M1940" s="21"/>
      <c r="N1940" s="21" t="s">
        <v>2606</v>
      </c>
      <c r="O1940" s="21" t="s">
        <v>2345</v>
      </c>
      <c r="P1940" s="21" t="s">
        <v>2607</v>
      </c>
      <c r="Q1940" s="21">
        <v>153</v>
      </c>
      <c r="R1940" s="21">
        <v>83</v>
      </c>
      <c r="S1940" s="21">
        <v>516</v>
      </c>
      <c r="T1940" s="21">
        <v>752</v>
      </c>
      <c r="U1940" s="21">
        <v>0.20349999999999999</v>
      </c>
      <c r="V1940" s="21">
        <v>0.1104</v>
      </c>
      <c r="W1940" s="21">
        <v>0.31380000000000002</v>
      </c>
      <c r="X1940" s="21" t="s">
        <v>2015</v>
      </c>
      <c r="Y1940" s="21" t="s">
        <v>2015</v>
      </c>
      <c r="Z1940" s="21" t="s">
        <v>2015</v>
      </c>
      <c r="AA1940" s="21" t="s">
        <v>2015</v>
      </c>
      <c r="AB1940" s="21" t="s">
        <v>2015</v>
      </c>
      <c r="AC1940" s="21" t="s">
        <v>2015</v>
      </c>
      <c r="AD1940" s="21" t="s">
        <v>2015</v>
      </c>
      <c r="AE1940" s="21" t="s">
        <v>2342</v>
      </c>
      <c r="AF1940" s="21" t="s">
        <v>2342</v>
      </c>
      <c r="AG1940" s="21" t="s">
        <v>2342</v>
      </c>
      <c r="AH1940" s="21" t="s">
        <v>2015</v>
      </c>
      <c r="AI1940" s="21" t="s">
        <v>2015</v>
      </c>
      <c r="AJ1940" s="21" t="s">
        <v>2015</v>
      </c>
      <c r="AK1940" s="21" t="s">
        <v>2015</v>
      </c>
      <c r="AL1940" s="21" t="s">
        <v>4803</v>
      </c>
    </row>
    <row r="1941" spans="1:38" ht="15" customHeight="1">
      <c r="A1941" s="21">
        <v>159952</v>
      </c>
      <c r="B1941" s="21">
        <v>678914</v>
      </c>
      <c r="C1941" s="21" t="s">
        <v>64</v>
      </c>
      <c r="D1941" s="21" t="s">
        <v>2051</v>
      </c>
      <c r="E1941" s="21" t="s">
        <v>9</v>
      </c>
      <c r="F1941" s="21" t="s">
        <v>4863</v>
      </c>
      <c r="G1941" s="21" t="s">
        <v>2340</v>
      </c>
      <c r="H1941" s="21" t="s">
        <v>2341</v>
      </c>
      <c r="I1941" s="21" t="s">
        <v>2015</v>
      </c>
      <c r="J1941" s="21" t="s">
        <v>2342</v>
      </c>
      <c r="K1941" s="21" t="s">
        <v>4973</v>
      </c>
      <c r="L1941" s="21" t="s">
        <v>2605</v>
      </c>
      <c r="M1941" s="21"/>
      <c r="N1941" s="21" t="s">
        <v>2606</v>
      </c>
      <c r="O1941" s="21" t="s">
        <v>2345</v>
      </c>
      <c r="P1941" s="21" t="s">
        <v>2607</v>
      </c>
      <c r="Q1941" s="21">
        <v>253</v>
      </c>
      <c r="R1941" s="21">
        <v>127</v>
      </c>
      <c r="S1941" s="21">
        <v>1281</v>
      </c>
      <c r="T1941" s="21">
        <v>1661</v>
      </c>
      <c r="U1941" s="21">
        <v>0.15229999999999999</v>
      </c>
      <c r="V1941" s="21">
        <v>7.6499999999999999E-2</v>
      </c>
      <c r="W1941" s="21">
        <v>0.2288</v>
      </c>
      <c r="X1941" s="21" t="s">
        <v>2015</v>
      </c>
      <c r="Y1941" s="21" t="s">
        <v>2015</v>
      </c>
      <c r="Z1941" s="21" t="s">
        <v>2015</v>
      </c>
      <c r="AA1941" s="21" t="s">
        <v>2015</v>
      </c>
      <c r="AB1941" s="21" t="s">
        <v>2015</v>
      </c>
      <c r="AC1941" s="21" t="s">
        <v>2015</v>
      </c>
      <c r="AD1941" s="21" t="s">
        <v>2015</v>
      </c>
      <c r="AE1941" s="21" t="s">
        <v>2015</v>
      </c>
      <c r="AF1941" s="21" t="s">
        <v>2015</v>
      </c>
      <c r="AG1941" s="21" t="s">
        <v>2015</v>
      </c>
      <c r="AH1941" s="21" t="s">
        <v>2342</v>
      </c>
      <c r="AI1941" s="21" t="s">
        <v>2342</v>
      </c>
      <c r="AJ1941" s="21" t="s">
        <v>2342</v>
      </c>
      <c r="AK1941" s="21" t="s">
        <v>2342</v>
      </c>
      <c r="AL1941" s="21" t="s">
        <v>4803</v>
      </c>
    </row>
    <row r="1942" spans="1:38" ht="15" customHeight="1">
      <c r="A1942" s="21">
        <v>159952</v>
      </c>
      <c r="B1942" s="21">
        <v>678915</v>
      </c>
      <c r="C1942" s="21" t="s">
        <v>64</v>
      </c>
      <c r="D1942" s="21" t="s">
        <v>2051</v>
      </c>
      <c r="E1942" s="21" t="s">
        <v>9</v>
      </c>
      <c r="F1942" s="21" t="s">
        <v>4863</v>
      </c>
      <c r="G1942" s="21" t="s">
        <v>2340</v>
      </c>
      <c r="H1942" s="21" t="s">
        <v>2341</v>
      </c>
      <c r="I1942" s="21" t="s">
        <v>2015</v>
      </c>
      <c r="J1942" s="21" t="s">
        <v>2342</v>
      </c>
      <c r="K1942" s="21" t="s">
        <v>528</v>
      </c>
      <c r="L1942" s="21" t="s">
        <v>2618</v>
      </c>
      <c r="M1942" s="21"/>
      <c r="N1942" s="21" t="s">
        <v>2535</v>
      </c>
      <c r="O1942" s="21" t="s">
        <v>2345</v>
      </c>
      <c r="P1942" s="21" t="s">
        <v>2603</v>
      </c>
      <c r="Q1942" s="21">
        <v>326</v>
      </c>
      <c r="R1942" s="21">
        <v>92</v>
      </c>
      <c r="S1942" s="21">
        <v>740</v>
      </c>
      <c r="T1942" s="21">
        <v>1158</v>
      </c>
      <c r="U1942" s="21">
        <v>0.28149999999999997</v>
      </c>
      <c r="V1942" s="21">
        <v>7.9399999999999998E-2</v>
      </c>
      <c r="W1942" s="21">
        <v>0.36099999999999999</v>
      </c>
      <c r="X1942" s="21" t="s">
        <v>2015</v>
      </c>
      <c r="Y1942" s="21" t="s">
        <v>2015</v>
      </c>
      <c r="Z1942" s="21" t="s">
        <v>2015</v>
      </c>
      <c r="AA1942" s="21" t="s">
        <v>2015</v>
      </c>
      <c r="AB1942" s="21" t="s">
        <v>2015</v>
      </c>
      <c r="AC1942" s="21" t="s">
        <v>2015</v>
      </c>
      <c r="AD1942" s="21" t="s">
        <v>2015</v>
      </c>
      <c r="AE1942" s="21" t="s">
        <v>2015</v>
      </c>
      <c r="AF1942" s="21" t="s">
        <v>2015</v>
      </c>
      <c r="AG1942" s="21" t="s">
        <v>2015</v>
      </c>
      <c r="AH1942" s="21" t="s">
        <v>2342</v>
      </c>
      <c r="AI1942" s="21" t="s">
        <v>2342</v>
      </c>
      <c r="AJ1942" s="21" t="s">
        <v>2342</v>
      </c>
      <c r="AK1942" s="21" t="s">
        <v>2342</v>
      </c>
      <c r="AL1942" s="21" t="s">
        <v>4803</v>
      </c>
    </row>
    <row r="1943" spans="1:38" ht="15" customHeight="1">
      <c r="A1943" s="21">
        <v>159966</v>
      </c>
      <c r="B1943" s="21">
        <v>678923</v>
      </c>
      <c r="C1943" s="21" t="s">
        <v>300</v>
      </c>
      <c r="D1943" s="21" t="s">
        <v>2289</v>
      </c>
      <c r="E1943" s="21" t="s">
        <v>24</v>
      </c>
      <c r="F1943" s="21" t="s">
        <v>4873</v>
      </c>
      <c r="G1943" s="21" t="s">
        <v>2340</v>
      </c>
      <c r="H1943" s="21" t="s">
        <v>2341</v>
      </c>
      <c r="I1943" s="21" t="s">
        <v>2015</v>
      </c>
      <c r="J1943" s="21" t="s">
        <v>2342</v>
      </c>
      <c r="K1943" s="21" t="s">
        <v>1925</v>
      </c>
      <c r="L1943" s="21" t="s">
        <v>4529</v>
      </c>
      <c r="M1943" s="21"/>
      <c r="N1943" s="21" t="s">
        <v>4527</v>
      </c>
      <c r="O1943" s="21" t="s">
        <v>2345</v>
      </c>
      <c r="P1943" s="21" t="s">
        <v>4528</v>
      </c>
      <c r="Q1943" s="21">
        <v>222</v>
      </c>
      <c r="R1943" s="21">
        <v>0</v>
      </c>
      <c r="S1943" s="21">
        <v>69</v>
      </c>
      <c r="T1943" s="21">
        <v>291</v>
      </c>
      <c r="U1943" s="21">
        <v>0.76290000000000002</v>
      </c>
      <c r="V1943" s="21">
        <v>0</v>
      </c>
      <c r="W1943" s="21">
        <v>0.76290000000000002</v>
      </c>
      <c r="X1943" s="21" t="s">
        <v>2015</v>
      </c>
      <c r="Y1943" s="21" t="s">
        <v>2015</v>
      </c>
      <c r="Z1943" s="21" t="s">
        <v>2015</v>
      </c>
      <c r="AA1943" s="21" t="s">
        <v>2015</v>
      </c>
      <c r="AB1943" s="21" t="s">
        <v>2015</v>
      </c>
      <c r="AC1943" s="21" t="s">
        <v>2015</v>
      </c>
      <c r="AD1943" s="21" t="s">
        <v>2015</v>
      </c>
      <c r="AE1943" s="21" t="s">
        <v>2015</v>
      </c>
      <c r="AF1943" s="21" t="s">
        <v>2015</v>
      </c>
      <c r="AG1943" s="21" t="s">
        <v>2015</v>
      </c>
      <c r="AH1943" s="21" t="s">
        <v>2342</v>
      </c>
      <c r="AI1943" s="21" t="s">
        <v>2342</v>
      </c>
      <c r="AJ1943" s="21" t="s">
        <v>2342</v>
      </c>
      <c r="AK1943" s="21" t="s">
        <v>2342</v>
      </c>
      <c r="AL1943" s="21" t="s">
        <v>4802</v>
      </c>
    </row>
    <row r="1944" spans="1:38" ht="15" customHeight="1">
      <c r="A1944" s="21">
        <v>159966</v>
      </c>
      <c r="B1944" s="21">
        <v>678924</v>
      </c>
      <c r="C1944" s="21" t="s">
        <v>300</v>
      </c>
      <c r="D1944" s="21" t="s">
        <v>2289</v>
      </c>
      <c r="E1944" s="21" t="s">
        <v>24</v>
      </c>
      <c r="F1944" s="21" t="s">
        <v>4873</v>
      </c>
      <c r="G1944" s="21" t="s">
        <v>2340</v>
      </c>
      <c r="H1944" s="21" t="s">
        <v>2341</v>
      </c>
      <c r="I1944" s="21" t="s">
        <v>2015</v>
      </c>
      <c r="J1944" s="21" t="s">
        <v>2342</v>
      </c>
      <c r="K1944" s="21" t="s">
        <v>1926</v>
      </c>
      <c r="L1944" s="21" t="s">
        <v>4526</v>
      </c>
      <c r="M1944" s="21"/>
      <c r="N1944" s="21" t="s">
        <v>4527</v>
      </c>
      <c r="O1944" s="21" t="s">
        <v>2345</v>
      </c>
      <c r="P1944" s="21" t="s">
        <v>4528</v>
      </c>
      <c r="Q1944" s="21">
        <v>179</v>
      </c>
      <c r="R1944" s="21">
        <v>0</v>
      </c>
      <c r="S1944" s="21">
        <v>41</v>
      </c>
      <c r="T1944" s="21">
        <v>220</v>
      </c>
      <c r="U1944" s="21">
        <v>0.81359999999999999</v>
      </c>
      <c r="V1944" s="21">
        <v>0</v>
      </c>
      <c r="W1944" s="21">
        <v>0.81359999999999999</v>
      </c>
      <c r="X1944" s="21" t="s">
        <v>2015</v>
      </c>
      <c r="Y1944" s="21" t="s">
        <v>2015</v>
      </c>
      <c r="Z1944" s="21" t="s">
        <v>2015</v>
      </c>
      <c r="AA1944" s="21" t="s">
        <v>2015</v>
      </c>
      <c r="AB1944" s="21" t="s">
        <v>2015</v>
      </c>
      <c r="AC1944" s="21" t="s">
        <v>2015</v>
      </c>
      <c r="AD1944" s="21" t="s">
        <v>2015</v>
      </c>
      <c r="AE1944" s="21" t="s">
        <v>2342</v>
      </c>
      <c r="AF1944" s="21" t="s">
        <v>2342</v>
      </c>
      <c r="AG1944" s="21" t="s">
        <v>2342</v>
      </c>
      <c r="AH1944" s="21" t="s">
        <v>2015</v>
      </c>
      <c r="AI1944" s="21" t="s">
        <v>2015</v>
      </c>
      <c r="AJ1944" s="21" t="s">
        <v>2015</v>
      </c>
      <c r="AK1944" s="21" t="s">
        <v>2015</v>
      </c>
      <c r="AL1944" s="21" t="s">
        <v>4802</v>
      </c>
    </row>
    <row r="1945" spans="1:38" ht="15" customHeight="1">
      <c r="A1945" s="21">
        <v>159966</v>
      </c>
      <c r="B1945" s="21">
        <v>678925</v>
      </c>
      <c r="C1945" s="21" t="s">
        <v>300</v>
      </c>
      <c r="D1945" s="21" t="s">
        <v>2289</v>
      </c>
      <c r="E1945" s="21" t="s">
        <v>24</v>
      </c>
      <c r="F1945" s="21" t="s">
        <v>4873</v>
      </c>
      <c r="G1945" s="21" t="s">
        <v>2340</v>
      </c>
      <c r="H1945" s="21" t="s">
        <v>2341</v>
      </c>
      <c r="I1945" s="21" t="s">
        <v>2015</v>
      </c>
      <c r="J1945" s="21" t="s">
        <v>2342</v>
      </c>
      <c r="K1945" s="21" t="s">
        <v>1924</v>
      </c>
      <c r="L1945" s="21" t="s">
        <v>4526</v>
      </c>
      <c r="M1945" s="21"/>
      <c r="N1945" s="21" t="s">
        <v>4527</v>
      </c>
      <c r="O1945" s="21" t="s">
        <v>2345</v>
      </c>
      <c r="P1945" s="21" t="s">
        <v>4528</v>
      </c>
      <c r="Q1945" s="21">
        <v>283</v>
      </c>
      <c r="R1945" s="21">
        <v>0</v>
      </c>
      <c r="S1945" s="21">
        <v>89</v>
      </c>
      <c r="T1945" s="21">
        <v>372</v>
      </c>
      <c r="U1945" s="21">
        <v>0.76080000000000003</v>
      </c>
      <c r="V1945" s="21">
        <v>0</v>
      </c>
      <c r="W1945" s="21">
        <v>0.76080000000000003</v>
      </c>
      <c r="X1945" s="21" t="s">
        <v>2342</v>
      </c>
      <c r="Y1945" s="21" t="s">
        <v>2342</v>
      </c>
      <c r="Z1945" s="21" t="s">
        <v>2342</v>
      </c>
      <c r="AA1945" s="21" t="s">
        <v>2342</v>
      </c>
      <c r="AB1945" s="21" t="s">
        <v>2342</v>
      </c>
      <c r="AC1945" s="21" t="s">
        <v>2342</v>
      </c>
      <c r="AD1945" s="21" t="s">
        <v>2342</v>
      </c>
      <c r="AE1945" s="21" t="s">
        <v>2015</v>
      </c>
      <c r="AF1945" s="21" t="s">
        <v>2015</v>
      </c>
      <c r="AG1945" s="21" t="s">
        <v>2015</v>
      </c>
      <c r="AH1945" s="21" t="s">
        <v>2015</v>
      </c>
      <c r="AI1945" s="21" t="s">
        <v>2015</v>
      </c>
      <c r="AJ1945" s="21" t="s">
        <v>2015</v>
      </c>
      <c r="AK1945" s="21" t="s">
        <v>2015</v>
      </c>
      <c r="AL1945" s="21" t="s">
        <v>4802</v>
      </c>
    </row>
    <row r="1946" spans="1:38" ht="15" customHeight="1">
      <c r="A1946" s="21">
        <v>159694</v>
      </c>
      <c r="B1946" s="21">
        <v>678926</v>
      </c>
      <c r="C1946" s="21" t="s">
        <v>5409</v>
      </c>
      <c r="D1946" s="21" t="s">
        <v>5410</v>
      </c>
      <c r="E1946" s="21" t="s">
        <v>12</v>
      </c>
      <c r="F1946" s="21" t="s">
        <v>4874</v>
      </c>
      <c r="G1946" s="21" t="s">
        <v>2340</v>
      </c>
      <c r="H1946" s="21" t="s">
        <v>2341</v>
      </c>
      <c r="I1946" s="21" t="s">
        <v>2015</v>
      </c>
      <c r="J1946" s="21" t="s">
        <v>2342</v>
      </c>
      <c r="K1946" s="21" t="s">
        <v>5409</v>
      </c>
      <c r="L1946" s="21" t="s">
        <v>5411</v>
      </c>
      <c r="M1946" s="21"/>
      <c r="N1946" s="21" t="s">
        <v>2509</v>
      </c>
      <c r="O1946" s="21" t="s">
        <v>2345</v>
      </c>
      <c r="P1946" s="21" t="s">
        <v>2654</v>
      </c>
      <c r="Q1946" s="21">
        <v>470</v>
      </c>
      <c r="R1946" s="21">
        <v>0</v>
      </c>
      <c r="S1946" s="21">
        <v>207</v>
      </c>
      <c r="T1946" s="21">
        <v>677</v>
      </c>
      <c r="U1946" s="21">
        <v>0.69420000000000004</v>
      </c>
      <c r="V1946" s="21">
        <v>0</v>
      </c>
      <c r="W1946" s="21">
        <v>0.69420000000000004</v>
      </c>
      <c r="X1946" s="21" t="s">
        <v>2342</v>
      </c>
      <c r="Y1946" s="21" t="s">
        <v>2342</v>
      </c>
      <c r="Z1946" s="21" t="s">
        <v>2342</v>
      </c>
      <c r="AA1946" s="21" t="s">
        <v>2342</v>
      </c>
      <c r="AB1946" s="21" t="s">
        <v>2342</v>
      </c>
      <c r="AC1946" s="21" t="s">
        <v>2342</v>
      </c>
      <c r="AD1946" s="21" t="s">
        <v>2342</v>
      </c>
      <c r="AE1946" s="21" t="s">
        <v>2342</v>
      </c>
      <c r="AF1946" s="21" t="s">
        <v>2342</v>
      </c>
      <c r="AG1946" s="21" t="s">
        <v>2342</v>
      </c>
      <c r="AH1946" s="21" t="s">
        <v>2342</v>
      </c>
      <c r="AI1946" s="21" t="s">
        <v>2342</v>
      </c>
      <c r="AJ1946" s="21" t="s">
        <v>2342</v>
      </c>
      <c r="AK1946" s="21" t="s">
        <v>2342</v>
      </c>
      <c r="AL1946" s="21" t="s">
        <v>4802</v>
      </c>
    </row>
    <row r="1947" spans="1:38" ht="15" customHeight="1">
      <c r="A1947" s="21">
        <v>159400</v>
      </c>
      <c r="B1947" s="21">
        <v>678928</v>
      </c>
      <c r="C1947" s="21" t="s">
        <v>283</v>
      </c>
      <c r="D1947" s="21" t="s">
        <v>2272</v>
      </c>
      <c r="E1947" s="21" t="s">
        <v>1</v>
      </c>
      <c r="F1947" s="21" t="s">
        <v>4864</v>
      </c>
      <c r="G1947" s="21" t="s">
        <v>2340</v>
      </c>
      <c r="H1947" s="21" t="s">
        <v>2341</v>
      </c>
      <c r="I1947" s="21" t="s">
        <v>2015</v>
      </c>
      <c r="J1947" s="21" t="s">
        <v>2342</v>
      </c>
      <c r="K1947" s="21" t="s">
        <v>1835</v>
      </c>
      <c r="L1947" s="21" t="s">
        <v>5313</v>
      </c>
      <c r="M1947" s="21"/>
      <c r="N1947" s="21" t="s">
        <v>4415</v>
      </c>
      <c r="O1947" s="21" t="s">
        <v>2345</v>
      </c>
      <c r="P1947" s="21" t="s">
        <v>4416</v>
      </c>
      <c r="Q1947" s="21">
        <v>109</v>
      </c>
      <c r="R1947" s="21">
        <v>47</v>
      </c>
      <c r="S1947" s="21">
        <v>230</v>
      </c>
      <c r="T1947" s="21">
        <v>386</v>
      </c>
      <c r="U1947" s="21">
        <v>0.28239999999999998</v>
      </c>
      <c r="V1947" s="21">
        <v>0.12180000000000001</v>
      </c>
      <c r="W1947" s="21">
        <v>0.40410000000000001</v>
      </c>
      <c r="X1947" s="21" t="s">
        <v>2342</v>
      </c>
      <c r="Y1947" s="21" t="s">
        <v>2342</v>
      </c>
      <c r="Z1947" s="21" t="s">
        <v>2342</v>
      </c>
      <c r="AA1947" s="21" t="s">
        <v>2342</v>
      </c>
      <c r="AB1947" s="21" t="s">
        <v>2342</v>
      </c>
      <c r="AC1947" s="21" t="s">
        <v>2342</v>
      </c>
      <c r="AD1947" s="21" t="s">
        <v>2342</v>
      </c>
      <c r="AE1947" s="21" t="s">
        <v>2015</v>
      </c>
      <c r="AF1947" s="21" t="s">
        <v>2015</v>
      </c>
      <c r="AG1947" s="21" t="s">
        <v>2015</v>
      </c>
      <c r="AH1947" s="21" t="s">
        <v>2015</v>
      </c>
      <c r="AI1947" s="21" t="s">
        <v>2015</v>
      </c>
      <c r="AJ1947" s="21" t="s">
        <v>2015</v>
      </c>
      <c r="AK1947" s="21" t="s">
        <v>2015</v>
      </c>
      <c r="AL1947" s="21" t="s">
        <v>4803</v>
      </c>
    </row>
    <row r="1948" spans="1:38" ht="15" customHeight="1">
      <c r="A1948" s="21">
        <v>159920</v>
      </c>
      <c r="B1948" s="21">
        <v>678929</v>
      </c>
      <c r="C1948" s="21" t="s">
        <v>90</v>
      </c>
      <c r="D1948" s="21" t="s">
        <v>2077</v>
      </c>
      <c r="E1948" s="21" t="s">
        <v>2</v>
      </c>
      <c r="F1948" s="21" t="s">
        <v>4865</v>
      </c>
      <c r="G1948" s="21" t="s">
        <v>2340</v>
      </c>
      <c r="H1948" s="21" t="s">
        <v>2341</v>
      </c>
      <c r="I1948" s="21" t="s">
        <v>2015</v>
      </c>
      <c r="J1948" s="21" t="s">
        <v>2342</v>
      </c>
      <c r="K1948" s="21" t="s">
        <v>635</v>
      </c>
      <c r="L1948" s="21" t="s">
        <v>2756</v>
      </c>
      <c r="M1948" s="21"/>
      <c r="N1948" s="21" t="s">
        <v>2757</v>
      </c>
      <c r="O1948" s="21" t="s">
        <v>2345</v>
      </c>
      <c r="P1948" s="21" t="s">
        <v>2758</v>
      </c>
      <c r="Q1948" s="21">
        <v>109</v>
      </c>
      <c r="R1948" s="21">
        <v>63</v>
      </c>
      <c r="S1948" s="21">
        <v>135</v>
      </c>
      <c r="T1948" s="21">
        <v>307</v>
      </c>
      <c r="U1948" s="21">
        <v>0.35499999999999998</v>
      </c>
      <c r="V1948" s="21">
        <v>0.20519999999999999</v>
      </c>
      <c r="W1948" s="21">
        <v>0.56030000000000002</v>
      </c>
      <c r="X1948" s="21" t="s">
        <v>2342</v>
      </c>
      <c r="Y1948" s="21" t="s">
        <v>2342</v>
      </c>
      <c r="Z1948" s="21" t="s">
        <v>2342</v>
      </c>
      <c r="AA1948" s="21" t="s">
        <v>2342</v>
      </c>
      <c r="AB1948" s="21" t="s">
        <v>2342</v>
      </c>
      <c r="AC1948" s="21" t="s">
        <v>2342</v>
      </c>
      <c r="AD1948" s="21" t="s">
        <v>2342</v>
      </c>
      <c r="AE1948" s="21" t="s">
        <v>2015</v>
      </c>
      <c r="AF1948" s="21" t="s">
        <v>2015</v>
      </c>
      <c r="AG1948" s="21" t="s">
        <v>2015</v>
      </c>
      <c r="AH1948" s="21" t="s">
        <v>2015</v>
      </c>
      <c r="AI1948" s="21" t="s">
        <v>2015</v>
      </c>
      <c r="AJ1948" s="21" t="s">
        <v>2015</v>
      </c>
      <c r="AK1948" s="21" t="s">
        <v>2015</v>
      </c>
      <c r="AL1948" s="21" t="s">
        <v>4803</v>
      </c>
    </row>
    <row r="1949" spans="1:38" ht="15" customHeight="1">
      <c r="A1949" s="21">
        <v>159976</v>
      </c>
      <c r="B1949" s="21">
        <v>678931</v>
      </c>
      <c r="C1949" s="21" t="s">
        <v>114</v>
      </c>
      <c r="D1949" s="21" t="s">
        <v>2101</v>
      </c>
      <c r="E1949" s="21" t="s">
        <v>12</v>
      </c>
      <c r="F1949" s="21" t="s">
        <v>4874</v>
      </c>
      <c r="G1949" s="21" t="s">
        <v>2340</v>
      </c>
      <c r="H1949" s="21" t="s">
        <v>2341</v>
      </c>
      <c r="I1949" s="21" t="s">
        <v>2015</v>
      </c>
      <c r="J1949" s="21" t="s">
        <v>2342</v>
      </c>
      <c r="K1949" s="21" t="s">
        <v>837</v>
      </c>
      <c r="L1949" s="21" t="s">
        <v>5449</v>
      </c>
      <c r="M1949" s="21"/>
      <c r="N1949" s="21" t="s">
        <v>2501</v>
      </c>
      <c r="O1949" s="21" t="s">
        <v>2345</v>
      </c>
      <c r="P1949" s="21" t="s">
        <v>2502</v>
      </c>
      <c r="Q1949" s="21">
        <v>378</v>
      </c>
      <c r="R1949" s="21">
        <v>0</v>
      </c>
      <c r="S1949" s="21">
        <v>29</v>
      </c>
      <c r="T1949" s="21">
        <v>407</v>
      </c>
      <c r="U1949" s="21">
        <v>0.92869999999999997</v>
      </c>
      <c r="V1949" s="21">
        <v>0</v>
      </c>
      <c r="W1949" s="21">
        <v>0.92869999999999997</v>
      </c>
      <c r="X1949" s="21" t="s">
        <v>2015</v>
      </c>
      <c r="Y1949" s="21" t="s">
        <v>2342</v>
      </c>
      <c r="Z1949" s="21" t="s">
        <v>2342</v>
      </c>
      <c r="AA1949" s="21" t="s">
        <v>2342</v>
      </c>
      <c r="AB1949" s="21" t="s">
        <v>2342</v>
      </c>
      <c r="AC1949" s="21" t="s">
        <v>2342</v>
      </c>
      <c r="AD1949" s="21" t="s">
        <v>2342</v>
      </c>
      <c r="AE1949" s="21" t="s">
        <v>2015</v>
      </c>
      <c r="AF1949" s="21" t="s">
        <v>2015</v>
      </c>
      <c r="AG1949" s="21" t="s">
        <v>2015</v>
      </c>
      <c r="AH1949" s="21" t="s">
        <v>2015</v>
      </c>
      <c r="AI1949" s="21" t="s">
        <v>2015</v>
      </c>
      <c r="AJ1949" s="21" t="s">
        <v>2015</v>
      </c>
      <c r="AK1949" s="21" t="s">
        <v>2015</v>
      </c>
      <c r="AL1949" s="21" t="s">
        <v>4802</v>
      </c>
    </row>
    <row r="1950" spans="1:38" ht="15" customHeight="1">
      <c r="A1950" s="21">
        <v>159919</v>
      </c>
      <c r="B1950" s="21">
        <v>678934</v>
      </c>
      <c r="C1950" s="21" t="s">
        <v>299</v>
      </c>
      <c r="D1950" s="21" t="s">
        <v>2288</v>
      </c>
      <c r="E1950" s="21" t="s">
        <v>30</v>
      </c>
      <c r="F1950" s="21" t="s">
        <v>4873</v>
      </c>
      <c r="G1950" s="21" t="s">
        <v>2340</v>
      </c>
      <c r="H1950" s="21" t="s">
        <v>2341</v>
      </c>
      <c r="I1950" s="21" t="s">
        <v>2015</v>
      </c>
      <c r="J1950" s="21" t="s">
        <v>2342</v>
      </c>
      <c r="K1950" s="21" t="s">
        <v>534</v>
      </c>
      <c r="L1950" s="21" t="s">
        <v>5339</v>
      </c>
      <c r="M1950" s="21" t="s">
        <v>5603</v>
      </c>
      <c r="N1950" s="21" t="s">
        <v>4523</v>
      </c>
      <c r="O1950" s="21" t="s">
        <v>2345</v>
      </c>
      <c r="P1950" s="21" t="s">
        <v>4524</v>
      </c>
      <c r="Q1950" s="21">
        <v>384</v>
      </c>
      <c r="R1950" s="21">
        <v>0</v>
      </c>
      <c r="S1950" s="21">
        <v>0</v>
      </c>
      <c r="T1950" s="21">
        <v>384</v>
      </c>
      <c r="U1950" s="21">
        <v>1</v>
      </c>
      <c r="V1950" s="21">
        <v>0</v>
      </c>
      <c r="W1950" s="21">
        <v>1</v>
      </c>
      <c r="X1950" s="21" t="s">
        <v>2015</v>
      </c>
      <c r="Y1950" s="21" t="s">
        <v>2015</v>
      </c>
      <c r="Z1950" s="21" t="s">
        <v>2015</v>
      </c>
      <c r="AA1950" s="21" t="s">
        <v>2015</v>
      </c>
      <c r="AB1950" s="21" t="s">
        <v>2342</v>
      </c>
      <c r="AC1950" s="21" t="s">
        <v>2342</v>
      </c>
      <c r="AD1950" s="21" t="s">
        <v>2342</v>
      </c>
      <c r="AE1950" s="21" t="s">
        <v>2015</v>
      </c>
      <c r="AF1950" s="21" t="s">
        <v>2015</v>
      </c>
      <c r="AG1950" s="21" t="s">
        <v>2015</v>
      </c>
      <c r="AH1950" s="21" t="s">
        <v>2015</v>
      </c>
      <c r="AI1950" s="21" t="s">
        <v>2015</v>
      </c>
      <c r="AJ1950" s="21" t="s">
        <v>2015</v>
      </c>
      <c r="AK1950" s="21" t="s">
        <v>2015</v>
      </c>
      <c r="AL1950" s="21" t="s">
        <v>4802</v>
      </c>
    </row>
    <row r="1951" spans="1:38" ht="15" customHeight="1">
      <c r="A1951" s="21">
        <v>159930</v>
      </c>
      <c r="B1951" s="21">
        <v>678948</v>
      </c>
      <c r="C1951" s="21" t="s">
        <v>262</v>
      </c>
      <c r="D1951" s="21" t="s">
        <v>2250</v>
      </c>
      <c r="E1951" s="21" t="s">
        <v>9</v>
      </c>
      <c r="F1951" s="21" t="s">
        <v>4863</v>
      </c>
      <c r="G1951" s="21" t="s">
        <v>2340</v>
      </c>
      <c r="H1951" s="21" t="s">
        <v>2341</v>
      </c>
      <c r="I1951" s="21" t="s">
        <v>2015</v>
      </c>
      <c r="J1951" s="21" t="s">
        <v>2342</v>
      </c>
      <c r="K1951" s="21" t="s">
        <v>1693</v>
      </c>
      <c r="L1951" s="21" t="s">
        <v>5553</v>
      </c>
      <c r="M1951" s="21"/>
      <c r="N1951" s="21" t="s">
        <v>5554</v>
      </c>
      <c r="O1951" s="21" t="s">
        <v>2345</v>
      </c>
      <c r="P1951" s="21" t="s">
        <v>4181</v>
      </c>
      <c r="Q1951" s="21">
        <v>662</v>
      </c>
      <c r="R1951" s="21">
        <v>180</v>
      </c>
      <c r="S1951" s="21">
        <v>1819</v>
      </c>
      <c r="T1951" s="21">
        <v>2661</v>
      </c>
      <c r="U1951" s="21">
        <v>0.24879999999999999</v>
      </c>
      <c r="V1951" s="21">
        <v>6.7599999999999993E-2</v>
      </c>
      <c r="W1951" s="21">
        <v>0.31640000000000001</v>
      </c>
      <c r="X1951" s="21" t="s">
        <v>2015</v>
      </c>
      <c r="Y1951" s="21" t="s">
        <v>2015</v>
      </c>
      <c r="Z1951" s="21" t="s">
        <v>2015</v>
      </c>
      <c r="AA1951" s="21" t="s">
        <v>2015</v>
      </c>
      <c r="AB1951" s="21" t="s">
        <v>2015</v>
      </c>
      <c r="AC1951" s="21" t="s">
        <v>2015</v>
      </c>
      <c r="AD1951" s="21" t="s">
        <v>2015</v>
      </c>
      <c r="AE1951" s="21" t="s">
        <v>2015</v>
      </c>
      <c r="AF1951" s="21" t="s">
        <v>2015</v>
      </c>
      <c r="AG1951" s="21" t="s">
        <v>2015</v>
      </c>
      <c r="AH1951" s="21" t="s">
        <v>2342</v>
      </c>
      <c r="AI1951" s="21" t="s">
        <v>2342</v>
      </c>
      <c r="AJ1951" s="21" t="s">
        <v>2342</v>
      </c>
      <c r="AK1951" s="21" t="s">
        <v>2342</v>
      </c>
      <c r="AL1951" s="21" t="s">
        <v>4803</v>
      </c>
    </row>
    <row r="1952" spans="1:38" ht="15" customHeight="1">
      <c r="A1952" s="21">
        <v>159949</v>
      </c>
      <c r="B1952" s="21">
        <v>679002</v>
      </c>
      <c r="C1952" s="21" t="s">
        <v>100</v>
      </c>
      <c r="D1952" s="21" t="s">
        <v>2087</v>
      </c>
      <c r="E1952" s="21" t="s">
        <v>4</v>
      </c>
      <c r="F1952" s="21" t="s">
        <v>4866</v>
      </c>
      <c r="G1952" s="21" t="s">
        <v>2340</v>
      </c>
      <c r="H1952" s="21" t="s">
        <v>2341</v>
      </c>
      <c r="I1952" s="21" t="s">
        <v>2015</v>
      </c>
      <c r="J1952" s="21" t="s">
        <v>2342</v>
      </c>
      <c r="K1952" s="21" t="s">
        <v>688</v>
      </c>
      <c r="L1952" s="21" t="s">
        <v>2888</v>
      </c>
      <c r="M1952" s="21"/>
      <c r="N1952" s="21" t="s">
        <v>2859</v>
      </c>
      <c r="O1952" s="21" t="s">
        <v>2345</v>
      </c>
      <c r="P1952" s="21" t="s">
        <v>2862</v>
      </c>
      <c r="Q1952" s="21">
        <v>139</v>
      </c>
      <c r="R1952" s="21">
        <v>52</v>
      </c>
      <c r="S1952" s="21">
        <v>292</v>
      </c>
      <c r="T1952" s="21">
        <v>483</v>
      </c>
      <c r="U1952" s="21">
        <v>0.2878</v>
      </c>
      <c r="V1952" s="21">
        <v>0.1077</v>
      </c>
      <c r="W1952" s="21">
        <v>0.39539999999999997</v>
      </c>
      <c r="X1952" s="21" t="s">
        <v>2015</v>
      </c>
      <c r="Y1952" s="21" t="s">
        <v>2342</v>
      </c>
      <c r="Z1952" s="21" t="s">
        <v>2342</v>
      </c>
      <c r="AA1952" s="21" t="s">
        <v>2342</v>
      </c>
      <c r="AB1952" s="21" t="s">
        <v>2342</v>
      </c>
      <c r="AC1952" s="21" t="s">
        <v>2342</v>
      </c>
      <c r="AD1952" s="21" t="s">
        <v>2342</v>
      </c>
      <c r="AE1952" s="21" t="s">
        <v>2342</v>
      </c>
      <c r="AF1952" s="21" t="s">
        <v>2015</v>
      </c>
      <c r="AG1952" s="21" t="s">
        <v>2015</v>
      </c>
      <c r="AH1952" s="21" t="s">
        <v>2015</v>
      </c>
      <c r="AI1952" s="21" t="s">
        <v>2015</v>
      </c>
      <c r="AJ1952" s="21" t="s">
        <v>2015</v>
      </c>
      <c r="AK1952" s="21" t="s">
        <v>2015</v>
      </c>
      <c r="AL1952" s="21" t="s">
        <v>4803</v>
      </c>
    </row>
    <row r="1953" spans="1:38" ht="15" customHeight="1">
      <c r="A1953" s="21">
        <v>159888</v>
      </c>
      <c r="B1953" s="21">
        <v>679017</v>
      </c>
      <c r="C1953" s="21" t="s">
        <v>277</v>
      </c>
      <c r="D1953" s="21" t="s">
        <v>2266</v>
      </c>
      <c r="E1953" s="21" t="s">
        <v>12</v>
      </c>
      <c r="F1953" s="21" t="s">
        <v>4863</v>
      </c>
      <c r="G1953" s="21" t="s">
        <v>2340</v>
      </c>
      <c r="H1953" s="21" t="s">
        <v>2341</v>
      </c>
      <c r="I1953" s="21" t="s">
        <v>2015</v>
      </c>
      <c r="J1953" s="21" t="s">
        <v>2342</v>
      </c>
      <c r="K1953" s="21" t="s">
        <v>4787</v>
      </c>
      <c r="L1953" s="21" t="s">
        <v>4377</v>
      </c>
      <c r="M1953" s="21"/>
      <c r="N1953" s="21" t="s">
        <v>2501</v>
      </c>
      <c r="O1953" s="21" t="s">
        <v>2345</v>
      </c>
      <c r="P1953" s="21" t="s">
        <v>4333</v>
      </c>
      <c r="Q1953" s="21">
        <v>263</v>
      </c>
      <c r="R1953" s="21">
        <v>0</v>
      </c>
      <c r="S1953" s="21">
        <v>362</v>
      </c>
      <c r="T1953" s="21">
        <v>625</v>
      </c>
      <c r="U1953" s="21">
        <v>0.42080000000000001</v>
      </c>
      <c r="V1953" s="21">
        <v>0</v>
      </c>
      <c r="W1953" s="21">
        <v>0.42080000000000001</v>
      </c>
      <c r="X1953" s="21" t="s">
        <v>2015</v>
      </c>
      <c r="Y1953" s="21" t="s">
        <v>2015</v>
      </c>
      <c r="Z1953" s="21" t="s">
        <v>2015</v>
      </c>
      <c r="AA1953" s="21" t="s">
        <v>2015</v>
      </c>
      <c r="AB1953" s="21" t="s">
        <v>2015</v>
      </c>
      <c r="AC1953" s="21" t="s">
        <v>2015</v>
      </c>
      <c r="AD1953" s="21" t="s">
        <v>2015</v>
      </c>
      <c r="AE1953" s="21" t="s">
        <v>2015</v>
      </c>
      <c r="AF1953" s="21" t="s">
        <v>2015</v>
      </c>
      <c r="AG1953" s="21" t="s">
        <v>2015</v>
      </c>
      <c r="AH1953" s="21" t="s">
        <v>2342</v>
      </c>
      <c r="AI1953" s="21" t="s">
        <v>2342</v>
      </c>
      <c r="AJ1953" s="21" t="s">
        <v>2342</v>
      </c>
      <c r="AK1953" s="21" t="s">
        <v>2342</v>
      </c>
      <c r="AL1953" s="21" t="s">
        <v>4802</v>
      </c>
    </row>
    <row r="1954" spans="1:38" ht="15" customHeight="1">
      <c r="A1954" s="21">
        <v>159888</v>
      </c>
      <c r="B1954" s="21">
        <v>679037</v>
      </c>
      <c r="C1954" s="21" t="s">
        <v>277</v>
      </c>
      <c r="D1954" s="21" t="s">
        <v>2266</v>
      </c>
      <c r="E1954" s="21" t="s">
        <v>12</v>
      </c>
      <c r="F1954" s="21" t="s">
        <v>4863</v>
      </c>
      <c r="G1954" s="21" t="s">
        <v>2340</v>
      </c>
      <c r="H1954" s="21" t="s">
        <v>2341</v>
      </c>
      <c r="I1954" s="21" t="s">
        <v>2015</v>
      </c>
      <c r="J1954" s="21" t="s">
        <v>2342</v>
      </c>
      <c r="K1954" s="21" t="s">
        <v>1810</v>
      </c>
      <c r="L1954" s="21" t="s">
        <v>4378</v>
      </c>
      <c r="M1954" s="21"/>
      <c r="N1954" s="21" t="s">
        <v>2501</v>
      </c>
      <c r="O1954" s="21" t="s">
        <v>2345</v>
      </c>
      <c r="P1954" s="21" t="s">
        <v>4368</v>
      </c>
      <c r="Q1954" s="21">
        <v>259</v>
      </c>
      <c r="R1954" s="21">
        <v>0</v>
      </c>
      <c r="S1954" s="21">
        <v>353</v>
      </c>
      <c r="T1954" s="21">
        <v>612</v>
      </c>
      <c r="U1954" s="21">
        <v>0.42320000000000002</v>
      </c>
      <c r="V1954" s="21">
        <v>0</v>
      </c>
      <c r="W1954" s="21">
        <v>0.42320000000000002</v>
      </c>
      <c r="X1954" s="21" t="s">
        <v>2015</v>
      </c>
      <c r="Y1954" s="21" t="s">
        <v>2015</v>
      </c>
      <c r="Z1954" s="21" t="s">
        <v>2015</v>
      </c>
      <c r="AA1954" s="21" t="s">
        <v>2015</v>
      </c>
      <c r="AB1954" s="21" t="s">
        <v>2015</v>
      </c>
      <c r="AC1954" s="21" t="s">
        <v>2015</v>
      </c>
      <c r="AD1954" s="21" t="s">
        <v>2015</v>
      </c>
      <c r="AE1954" s="21" t="s">
        <v>2015</v>
      </c>
      <c r="AF1954" s="21" t="s">
        <v>2015</v>
      </c>
      <c r="AG1954" s="21" t="s">
        <v>2015</v>
      </c>
      <c r="AH1954" s="21" t="s">
        <v>2342</v>
      </c>
      <c r="AI1954" s="21" t="s">
        <v>2342</v>
      </c>
      <c r="AJ1954" s="21" t="s">
        <v>2342</v>
      </c>
      <c r="AK1954" s="21" t="s">
        <v>2342</v>
      </c>
      <c r="AL1954" s="21" t="s">
        <v>4802</v>
      </c>
    </row>
    <row r="1955" spans="1:38" ht="15" customHeight="1">
      <c r="A1955" s="21">
        <v>159888</v>
      </c>
      <c r="B1955" s="21">
        <v>679038</v>
      </c>
      <c r="C1955" s="21" t="s">
        <v>277</v>
      </c>
      <c r="D1955" s="21" t="s">
        <v>2266</v>
      </c>
      <c r="E1955" s="21" t="s">
        <v>12</v>
      </c>
      <c r="F1955" s="21" t="s">
        <v>4863</v>
      </c>
      <c r="G1955" s="21" t="s">
        <v>2340</v>
      </c>
      <c r="H1955" s="21" t="s">
        <v>2341</v>
      </c>
      <c r="I1955" s="21" t="s">
        <v>2015</v>
      </c>
      <c r="J1955" s="21" t="s">
        <v>2342</v>
      </c>
      <c r="K1955" s="21" t="s">
        <v>4783</v>
      </c>
      <c r="L1955" s="21" t="s">
        <v>4390</v>
      </c>
      <c r="M1955" s="21"/>
      <c r="N1955" s="21" t="s">
        <v>2501</v>
      </c>
      <c r="O1955" s="21" t="s">
        <v>2345</v>
      </c>
      <c r="P1955" s="21" t="s">
        <v>3188</v>
      </c>
      <c r="Q1955" s="21">
        <v>184</v>
      </c>
      <c r="R1955" s="21">
        <v>0</v>
      </c>
      <c r="S1955" s="21">
        <v>4</v>
      </c>
      <c r="T1955" s="21">
        <v>188</v>
      </c>
      <c r="U1955" s="21">
        <v>0.97870000000000001</v>
      </c>
      <c r="V1955" s="21">
        <v>0</v>
      </c>
      <c r="W1955" s="21">
        <v>0.97870000000000001</v>
      </c>
      <c r="X1955" s="21" t="s">
        <v>2015</v>
      </c>
      <c r="Y1955" s="21" t="s">
        <v>2015</v>
      </c>
      <c r="Z1955" s="21" t="s">
        <v>2015</v>
      </c>
      <c r="AA1955" s="21" t="s">
        <v>2015</v>
      </c>
      <c r="AB1955" s="21" t="s">
        <v>2015</v>
      </c>
      <c r="AC1955" s="21" t="s">
        <v>2015</v>
      </c>
      <c r="AD1955" s="21" t="s">
        <v>2015</v>
      </c>
      <c r="AE1955" s="21" t="s">
        <v>2015</v>
      </c>
      <c r="AF1955" s="21" t="s">
        <v>2015</v>
      </c>
      <c r="AG1955" s="21" t="s">
        <v>2015</v>
      </c>
      <c r="AH1955" s="21" t="s">
        <v>2342</v>
      </c>
      <c r="AI1955" s="21" t="s">
        <v>2342</v>
      </c>
      <c r="AJ1955" s="21" t="s">
        <v>2342</v>
      </c>
      <c r="AK1955" s="21" t="s">
        <v>2342</v>
      </c>
      <c r="AL1955" s="21" t="s">
        <v>4802</v>
      </c>
    </row>
    <row r="1956" spans="1:38" ht="15" customHeight="1">
      <c r="A1956" s="21">
        <v>159469</v>
      </c>
      <c r="B1956" s="21">
        <v>679069</v>
      </c>
      <c r="C1956" s="21" t="s">
        <v>62</v>
      </c>
      <c r="D1956" s="21" t="s">
        <v>2049</v>
      </c>
      <c r="E1956" s="21" t="s">
        <v>18</v>
      </c>
      <c r="F1956" s="21" t="s">
        <v>4864</v>
      </c>
      <c r="G1956" s="21" t="s">
        <v>2340</v>
      </c>
      <c r="H1956" s="21" t="s">
        <v>2341</v>
      </c>
      <c r="I1956" s="21" t="s">
        <v>2015</v>
      </c>
      <c r="J1956" s="21" t="s">
        <v>2342</v>
      </c>
      <c r="K1956" s="21" t="s">
        <v>513</v>
      </c>
      <c r="L1956" s="21" t="s">
        <v>2594</v>
      </c>
      <c r="M1956" s="21"/>
      <c r="N1956" s="21" t="s">
        <v>2595</v>
      </c>
      <c r="O1956" s="21" t="s">
        <v>2345</v>
      </c>
      <c r="P1956" s="21" t="s">
        <v>2596</v>
      </c>
      <c r="Q1956" s="21">
        <v>442</v>
      </c>
      <c r="R1956" s="21">
        <v>0</v>
      </c>
      <c r="S1956" s="21">
        <v>205</v>
      </c>
      <c r="T1956" s="21">
        <v>647</v>
      </c>
      <c r="U1956" s="21">
        <v>0.68320000000000003</v>
      </c>
      <c r="V1956" s="21">
        <v>0</v>
      </c>
      <c r="W1956" s="21">
        <v>0.68320000000000003</v>
      </c>
      <c r="X1956" s="21" t="s">
        <v>2342</v>
      </c>
      <c r="Y1956" s="21" t="s">
        <v>2342</v>
      </c>
      <c r="Z1956" s="21" t="s">
        <v>2342</v>
      </c>
      <c r="AA1956" s="21" t="s">
        <v>2342</v>
      </c>
      <c r="AB1956" s="21" t="s">
        <v>2342</v>
      </c>
      <c r="AC1956" s="21" t="s">
        <v>2342</v>
      </c>
      <c r="AD1956" s="21" t="s">
        <v>2342</v>
      </c>
      <c r="AE1956" s="21" t="s">
        <v>2015</v>
      </c>
      <c r="AF1956" s="21" t="s">
        <v>2015</v>
      </c>
      <c r="AG1956" s="21" t="s">
        <v>2015</v>
      </c>
      <c r="AH1956" s="21" t="s">
        <v>2015</v>
      </c>
      <c r="AI1956" s="21" t="s">
        <v>2015</v>
      </c>
      <c r="AJ1956" s="21" t="s">
        <v>2015</v>
      </c>
      <c r="AK1956" s="21" t="s">
        <v>2015</v>
      </c>
      <c r="AL1956" s="21" t="s">
        <v>4802</v>
      </c>
    </row>
    <row r="1957" spans="1:38" ht="15" customHeight="1">
      <c r="A1957" s="21">
        <v>159922</v>
      </c>
      <c r="B1957" s="21">
        <v>679077</v>
      </c>
      <c r="C1957" s="21" t="s">
        <v>110</v>
      </c>
      <c r="D1957" s="21" t="s">
        <v>2097</v>
      </c>
      <c r="E1957" s="21" t="s">
        <v>6</v>
      </c>
      <c r="F1957" s="21" t="s">
        <v>4871</v>
      </c>
      <c r="G1957" s="21" t="s">
        <v>2340</v>
      </c>
      <c r="H1957" s="21" t="s">
        <v>2341</v>
      </c>
      <c r="I1957" s="21" t="s">
        <v>2015</v>
      </c>
      <c r="J1957" s="21" t="s">
        <v>2342</v>
      </c>
      <c r="K1957" s="21" t="s">
        <v>786</v>
      </c>
      <c r="L1957" s="21" t="s">
        <v>3000</v>
      </c>
      <c r="M1957" s="21"/>
      <c r="N1957" s="21" t="s">
        <v>2988</v>
      </c>
      <c r="O1957" s="21" t="s">
        <v>2345</v>
      </c>
      <c r="P1957" s="21" t="s">
        <v>2401</v>
      </c>
      <c r="Q1957" s="21">
        <v>459</v>
      </c>
      <c r="R1957" s="21">
        <v>0</v>
      </c>
      <c r="S1957" s="21">
        <v>8</v>
      </c>
      <c r="T1957" s="21">
        <v>467</v>
      </c>
      <c r="U1957" s="21">
        <v>0.9829</v>
      </c>
      <c r="V1957" s="21">
        <v>0</v>
      </c>
      <c r="W1957" s="21">
        <v>0.9829</v>
      </c>
      <c r="X1957" s="21" t="s">
        <v>2015</v>
      </c>
      <c r="Y1957" s="21" t="s">
        <v>2342</v>
      </c>
      <c r="Z1957" s="21" t="s">
        <v>2342</v>
      </c>
      <c r="AA1957" s="21" t="s">
        <v>2342</v>
      </c>
      <c r="AB1957" s="21" t="s">
        <v>2342</v>
      </c>
      <c r="AC1957" s="21" t="s">
        <v>2342</v>
      </c>
      <c r="AD1957" s="21" t="s">
        <v>2342</v>
      </c>
      <c r="AE1957" s="21" t="s">
        <v>2015</v>
      </c>
      <c r="AF1957" s="21" t="s">
        <v>2015</v>
      </c>
      <c r="AG1957" s="21" t="s">
        <v>2015</v>
      </c>
      <c r="AH1957" s="21" t="s">
        <v>2015</v>
      </c>
      <c r="AI1957" s="21" t="s">
        <v>2015</v>
      </c>
      <c r="AJ1957" s="21" t="s">
        <v>2015</v>
      </c>
      <c r="AK1957" s="21" t="s">
        <v>2015</v>
      </c>
      <c r="AL1957" s="21" t="s">
        <v>4802</v>
      </c>
    </row>
    <row r="1958" spans="1:38" ht="15" customHeight="1">
      <c r="A1958" s="21">
        <v>159922</v>
      </c>
      <c r="B1958" s="21">
        <v>679081</v>
      </c>
      <c r="C1958" s="21" t="s">
        <v>110</v>
      </c>
      <c r="D1958" s="21" t="s">
        <v>2097</v>
      </c>
      <c r="E1958" s="21" t="s">
        <v>6</v>
      </c>
      <c r="F1958" s="21" t="s">
        <v>4871</v>
      </c>
      <c r="G1958" s="21" t="s">
        <v>2340</v>
      </c>
      <c r="H1958" s="21" t="s">
        <v>2341</v>
      </c>
      <c r="I1958" s="21" t="s">
        <v>2015</v>
      </c>
      <c r="J1958" s="21" t="s">
        <v>2342</v>
      </c>
      <c r="K1958" s="21" t="s">
        <v>783</v>
      </c>
      <c r="L1958" s="21" t="s">
        <v>2997</v>
      </c>
      <c r="M1958" s="21"/>
      <c r="N1958" s="21" t="s">
        <v>2988</v>
      </c>
      <c r="O1958" s="21" t="s">
        <v>2345</v>
      </c>
      <c r="P1958" s="21" t="s">
        <v>2991</v>
      </c>
      <c r="Q1958" s="21">
        <v>208</v>
      </c>
      <c r="R1958" s="21">
        <v>0</v>
      </c>
      <c r="S1958" s="21">
        <v>130</v>
      </c>
      <c r="T1958" s="21">
        <v>338</v>
      </c>
      <c r="U1958" s="21">
        <v>0.61539999999999995</v>
      </c>
      <c r="V1958" s="21">
        <v>0</v>
      </c>
      <c r="W1958" s="21">
        <v>0.61539999999999995</v>
      </c>
      <c r="X1958" s="21" t="s">
        <v>2015</v>
      </c>
      <c r="Y1958" s="21" t="s">
        <v>2342</v>
      </c>
      <c r="Z1958" s="21" t="s">
        <v>2342</v>
      </c>
      <c r="AA1958" s="21" t="s">
        <v>2342</v>
      </c>
      <c r="AB1958" s="21" t="s">
        <v>2342</v>
      </c>
      <c r="AC1958" s="21" t="s">
        <v>2342</v>
      </c>
      <c r="AD1958" s="21" t="s">
        <v>2342</v>
      </c>
      <c r="AE1958" s="21" t="s">
        <v>2015</v>
      </c>
      <c r="AF1958" s="21" t="s">
        <v>2015</v>
      </c>
      <c r="AG1958" s="21" t="s">
        <v>2015</v>
      </c>
      <c r="AH1958" s="21" t="s">
        <v>2015</v>
      </c>
      <c r="AI1958" s="21" t="s">
        <v>2015</v>
      </c>
      <c r="AJ1958" s="21" t="s">
        <v>2015</v>
      </c>
      <c r="AK1958" s="21" t="s">
        <v>2015</v>
      </c>
      <c r="AL1958" s="21" t="s">
        <v>4802</v>
      </c>
    </row>
    <row r="1959" spans="1:38" ht="15" customHeight="1">
      <c r="A1959" s="21">
        <v>159285</v>
      </c>
      <c r="B1959" s="21">
        <v>680888</v>
      </c>
      <c r="C1959" s="21" t="s">
        <v>190</v>
      </c>
      <c r="D1959" s="21" t="s">
        <v>2178</v>
      </c>
      <c r="E1959" s="21" t="s">
        <v>33</v>
      </c>
      <c r="F1959" s="21" t="s">
        <v>4873</v>
      </c>
      <c r="G1959" s="21" t="s">
        <v>2340</v>
      </c>
      <c r="H1959" s="21" t="s">
        <v>2341</v>
      </c>
      <c r="I1959" s="21" t="s">
        <v>2015</v>
      </c>
      <c r="J1959" s="21" t="s">
        <v>2342</v>
      </c>
      <c r="K1959" s="21" t="s">
        <v>1226</v>
      </c>
      <c r="L1959" s="21" t="s">
        <v>3596</v>
      </c>
      <c r="M1959" s="21"/>
      <c r="N1959" s="21" t="s">
        <v>3597</v>
      </c>
      <c r="O1959" s="21" t="s">
        <v>2345</v>
      </c>
      <c r="P1959" s="21" t="s">
        <v>3598</v>
      </c>
      <c r="Q1959" s="21">
        <v>506</v>
      </c>
      <c r="R1959" s="21">
        <v>0</v>
      </c>
      <c r="S1959" s="21">
        <v>0</v>
      </c>
      <c r="T1959" s="21">
        <v>506</v>
      </c>
      <c r="U1959" s="21">
        <v>1</v>
      </c>
      <c r="V1959" s="21">
        <v>0</v>
      </c>
      <c r="W1959" s="21">
        <v>1</v>
      </c>
      <c r="X1959" s="21" t="s">
        <v>2342</v>
      </c>
      <c r="Y1959" s="21" t="s">
        <v>2342</v>
      </c>
      <c r="Z1959" s="21" t="s">
        <v>2342</v>
      </c>
      <c r="AA1959" s="21" t="s">
        <v>2342</v>
      </c>
      <c r="AB1959" s="21" t="s">
        <v>2342</v>
      </c>
      <c r="AC1959" s="21" t="s">
        <v>2342</v>
      </c>
      <c r="AD1959" s="21" t="s">
        <v>2342</v>
      </c>
      <c r="AE1959" s="21" t="s">
        <v>2342</v>
      </c>
      <c r="AF1959" s="21" t="s">
        <v>2015</v>
      </c>
      <c r="AG1959" s="21" t="s">
        <v>2015</v>
      </c>
      <c r="AH1959" s="21" t="s">
        <v>2015</v>
      </c>
      <c r="AI1959" s="21" t="s">
        <v>2015</v>
      </c>
      <c r="AJ1959" s="21" t="s">
        <v>2015</v>
      </c>
      <c r="AK1959" s="21" t="s">
        <v>2015</v>
      </c>
      <c r="AL1959" s="21" t="s">
        <v>4802</v>
      </c>
    </row>
    <row r="1960" spans="1:38" ht="15" customHeight="1">
      <c r="A1960" s="21">
        <v>159285</v>
      </c>
      <c r="B1960" s="21">
        <v>680890</v>
      </c>
      <c r="C1960" s="21" t="s">
        <v>190</v>
      </c>
      <c r="D1960" s="21" t="s">
        <v>2178</v>
      </c>
      <c r="E1960" s="21" t="s">
        <v>33</v>
      </c>
      <c r="F1960" s="21" t="s">
        <v>4873</v>
      </c>
      <c r="G1960" s="21" t="s">
        <v>2340</v>
      </c>
      <c r="H1960" s="21" t="s">
        <v>2341</v>
      </c>
      <c r="I1960" s="21" t="s">
        <v>2015</v>
      </c>
      <c r="J1960" s="21" t="s">
        <v>2342</v>
      </c>
      <c r="K1960" s="21" t="s">
        <v>1225</v>
      </c>
      <c r="L1960" s="21" t="s">
        <v>3593</v>
      </c>
      <c r="M1960" s="21"/>
      <c r="N1960" s="21" t="s">
        <v>3594</v>
      </c>
      <c r="O1960" s="21" t="s">
        <v>2345</v>
      </c>
      <c r="P1960" s="21" t="s">
        <v>3595</v>
      </c>
      <c r="Q1960" s="21">
        <v>337</v>
      </c>
      <c r="R1960" s="21">
        <v>0</v>
      </c>
      <c r="S1960" s="21">
        <v>0</v>
      </c>
      <c r="T1960" s="21">
        <v>337</v>
      </c>
      <c r="U1960" s="21">
        <v>1</v>
      </c>
      <c r="V1960" s="21">
        <v>0</v>
      </c>
      <c r="W1960" s="21">
        <v>1</v>
      </c>
      <c r="X1960" s="21" t="s">
        <v>2015</v>
      </c>
      <c r="Y1960" s="21" t="s">
        <v>2342</v>
      </c>
      <c r="Z1960" s="21" t="s">
        <v>2342</v>
      </c>
      <c r="AA1960" s="21" t="s">
        <v>2342</v>
      </c>
      <c r="AB1960" s="21" t="s">
        <v>2342</v>
      </c>
      <c r="AC1960" s="21" t="s">
        <v>2342</v>
      </c>
      <c r="AD1960" s="21" t="s">
        <v>2342</v>
      </c>
      <c r="AE1960" s="21" t="s">
        <v>2342</v>
      </c>
      <c r="AF1960" s="21" t="s">
        <v>2015</v>
      </c>
      <c r="AG1960" s="21" t="s">
        <v>2015</v>
      </c>
      <c r="AH1960" s="21" t="s">
        <v>2015</v>
      </c>
      <c r="AI1960" s="21" t="s">
        <v>2015</v>
      </c>
      <c r="AJ1960" s="21" t="s">
        <v>2015</v>
      </c>
      <c r="AK1960" s="21" t="s">
        <v>2015</v>
      </c>
      <c r="AL1960" s="21" t="s">
        <v>4802</v>
      </c>
    </row>
    <row r="1961" spans="1:38" ht="15" customHeight="1">
      <c r="A1961" s="21">
        <v>159285</v>
      </c>
      <c r="B1961" s="21">
        <v>680895</v>
      </c>
      <c r="C1961" s="21" t="s">
        <v>190</v>
      </c>
      <c r="D1961" s="21" t="s">
        <v>2178</v>
      </c>
      <c r="E1961" s="21" t="s">
        <v>33</v>
      </c>
      <c r="F1961" s="21" t="s">
        <v>4873</v>
      </c>
      <c r="G1961" s="21" t="s">
        <v>2340</v>
      </c>
      <c r="H1961" s="21" t="s">
        <v>2341</v>
      </c>
      <c r="I1961" s="21" t="s">
        <v>2015</v>
      </c>
      <c r="J1961" s="21" t="s">
        <v>2342</v>
      </c>
      <c r="K1961" s="21" t="s">
        <v>1228</v>
      </c>
      <c r="L1961" s="21" t="s">
        <v>5158</v>
      </c>
      <c r="M1961" s="21"/>
      <c r="N1961" s="21" t="s">
        <v>3594</v>
      </c>
      <c r="O1961" s="21" t="s">
        <v>2345</v>
      </c>
      <c r="P1961" s="21" t="s">
        <v>3595</v>
      </c>
      <c r="Q1961" s="21">
        <v>192</v>
      </c>
      <c r="R1961" s="21">
        <v>0</v>
      </c>
      <c r="S1961" s="21">
        <v>0</v>
      </c>
      <c r="T1961" s="21">
        <v>192</v>
      </c>
      <c r="U1961" s="21">
        <v>1</v>
      </c>
      <c r="V1961" s="21">
        <v>0</v>
      </c>
      <c r="W1961" s="21">
        <v>1</v>
      </c>
      <c r="X1961" s="21" t="s">
        <v>2342</v>
      </c>
      <c r="Y1961" s="21" t="s">
        <v>2342</v>
      </c>
      <c r="Z1961" s="21" t="s">
        <v>2342</v>
      </c>
      <c r="AA1961" s="21" t="s">
        <v>2342</v>
      </c>
      <c r="AB1961" s="21" t="s">
        <v>2342</v>
      </c>
      <c r="AC1961" s="21" t="s">
        <v>2342</v>
      </c>
      <c r="AD1961" s="21" t="s">
        <v>2342</v>
      </c>
      <c r="AE1961" s="21" t="s">
        <v>2342</v>
      </c>
      <c r="AF1961" s="21" t="s">
        <v>2015</v>
      </c>
      <c r="AG1961" s="21" t="s">
        <v>2015</v>
      </c>
      <c r="AH1961" s="21" t="s">
        <v>2015</v>
      </c>
      <c r="AI1961" s="21" t="s">
        <v>2015</v>
      </c>
      <c r="AJ1961" s="21" t="s">
        <v>2015</v>
      </c>
      <c r="AK1961" s="21" t="s">
        <v>2015</v>
      </c>
      <c r="AL1961" s="21" t="s">
        <v>4802</v>
      </c>
    </row>
    <row r="1962" spans="1:38" ht="15" customHeight="1">
      <c r="A1962" s="21">
        <v>159285</v>
      </c>
      <c r="B1962" s="21">
        <v>680900</v>
      </c>
      <c r="C1962" s="21" t="s">
        <v>190</v>
      </c>
      <c r="D1962" s="21" t="s">
        <v>2178</v>
      </c>
      <c r="E1962" s="21" t="s">
        <v>33</v>
      </c>
      <c r="F1962" s="21" t="s">
        <v>4873</v>
      </c>
      <c r="G1962" s="21" t="s">
        <v>2340</v>
      </c>
      <c r="H1962" s="21" t="s">
        <v>2341</v>
      </c>
      <c r="I1962" s="21" t="s">
        <v>2015</v>
      </c>
      <c r="J1962" s="21" t="s">
        <v>2342</v>
      </c>
      <c r="K1962" s="21" t="s">
        <v>1230</v>
      </c>
      <c r="L1962" s="21" t="s">
        <v>4726</v>
      </c>
      <c r="M1962" s="21"/>
      <c r="N1962" s="21" t="s">
        <v>3597</v>
      </c>
      <c r="O1962" s="21" t="s">
        <v>2345</v>
      </c>
      <c r="P1962" s="21" t="s">
        <v>3598</v>
      </c>
      <c r="Q1962" s="21">
        <v>326</v>
      </c>
      <c r="R1962" s="21">
        <v>0</v>
      </c>
      <c r="S1962" s="21">
        <v>0</v>
      </c>
      <c r="T1962" s="21">
        <v>326</v>
      </c>
      <c r="U1962" s="21">
        <v>1</v>
      </c>
      <c r="V1962" s="21">
        <v>0</v>
      </c>
      <c r="W1962" s="21">
        <v>1</v>
      </c>
      <c r="X1962" s="21" t="s">
        <v>2015</v>
      </c>
      <c r="Y1962" s="21" t="s">
        <v>2015</v>
      </c>
      <c r="Z1962" s="21" t="s">
        <v>2015</v>
      </c>
      <c r="AA1962" s="21" t="s">
        <v>2015</v>
      </c>
      <c r="AB1962" s="21" t="s">
        <v>2015</v>
      </c>
      <c r="AC1962" s="21" t="s">
        <v>2015</v>
      </c>
      <c r="AD1962" s="21" t="s">
        <v>2015</v>
      </c>
      <c r="AE1962" s="21" t="s">
        <v>2015</v>
      </c>
      <c r="AF1962" s="21" t="s">
        <v>2342</v>
      </c>
      <c r="AG1962" s="21" t="s">
        <v>2342</v>
      </c>
      <c r="AH1962" s="21" t="s">
        <v>2015</v>
      </c>
      <c r="AI1962" s="21" t="s">
        <v>2015</v>
      </c>
      <c r="AJ1962" s="21" t="s">
        <v>2015</v>
      </c>
      <c r="AK1962" s="21" t="s">
        <v>2015</v>
      </c>
      <c r="AL1962" s="21" t="s">
        <v>4802</v>
      </c>
    </row>
    <row r="1963" spans="1:38" ht="15" customHeight="1">
      <c r="A1963" s="21">
        <v>160031</v>
      </c>
      <c r="B1963" s="21">
        <v>681026</v>
      </c>
      <c r="C1963" s="21" t="s">
        <v>73</v>
      </c>
      <c r="D1963" s="21" t="s">
        <v>2060</v>
      </c>
      <c r="E1963" s="21" t="s">
        <v>12</v>
      </c>
      <c r="F1963" s="21" t="s">
        <v>4874</v>
      </c>
      <c r="G1963" s="21" t="s">
        <v>2340</v>
      </c>
      <c r="H1963" s="21" t="s">
        <v>2341</v>
      </c>
      <c r="I1963" s="21" t="s">
        <v>2015</v>
      </c>
      <c r="J1963" s="21" t="s">
        <v>2342</v>
      </c>
      <c r="K1963" s="21" t="s">
        <v>598</v>
      </c>
      <c r="L1963" s="21" t="s">
        <v>4990</v>
      </c>
      <c r="M1963" s="21"/>
      <c r="N1963" s="21" t="s">
        <v>2662</v>
      </c>
      <c r="O1963" s="21" t="s">
        <v>2345</v>
      </c>
      <c r="P1963" s="21" t="s">
        <v>2694</v>
      </c>
      <c r="Q1963" s="21">
        <v>32</v>
      </c>
      <c r="R1963" s="21">
        <v>25</v>
      </c>
      <c r="S1963" s="21">
        <v>221</v>
      </c>
      <c r="T1963" s="21">
        <v>278</v>
      </c>
      <c r="U1963" s="21">
        <v>0.11509999999999999</v>
      </c>
      <c r="V1963" s="21">
        <v>8.9899999999999994E-2</v>
      </c>
      <c r="W1963" s="21">
        <v>0.20499999999999999</v>
      </c>
      <c r="X1963" s="21" t="s">
        <v>2015</v>
      </c>
      <c r="Y1963" s="21" t="s">
        <v>2342</v>
      </c>
      <c r="Z1963" s="21" t="s">
        <v>2342</v>
      </c>
      <c r="AA1963" s="21" t="s">
        <v>2342</v>
      </c>
      <c r="AB1963" s="21" t="s">
        <v>2342</v>
      </c>
      <c r="AC1963" s="21" t="s">
        <v>2342</v>
      </c>
      <c r="AD1963" s="21" t="s">
        <v>2342</v>
      </c>
      <c r="AE1963" s="21" t="s">
        <v>2015</v>
      </c>
      <c r="AF1963" s="21" t="s">
        <v>2015</v>
      </c>
      <c r="AG1963" s="21" t="s">
        <v>2015</v>
      </c>
      <c r="AH1963" s="21" t="s">
        <v>2015</v>
      </c>
      <c r="AI1963" s="21" t="s">
        <v>2015</v>
      </c>
      <c r="AJ1963" s="21" t="s">
        <v>2015</v>
      </c>
      <c r="AK1963" s="21" t="s">
        <v>2015</v>
      </c>
      <c r="AL1963" s="21" t="s">
        <v>4803</v>
      </c>
    </row>
    <row r="1964" spans="1:38" ht="15" customHeight="1">
      <c r="A1964" s="21">
        <v>160031</v>
      </c>
      <c r="B1964" s="21">
        <v>681027</v>
      </c>
      <c r="C1964" s="21" t="s">
        <v>73</v>
      </c>
      <c r="D1964" s="21" t="s">
        <v>2060</v>
      </c>
      <c r="E1964" s="21" t="s">
        <v>12</v>
      </c>
      <c r="F1964" s="21" t="s">
        <v>4874</v>
      </c>
      <c r="G1964" s="21" t="s">
        <v>2340</v>
      </c>
      <c r="H1964" s="21" t="s">
        <v>2341</v>
      </c>
      <c r="I1964" s="21" t="s">
        <v>2015</v>
      </c>
      <c r="J1964" s="21" t="s">
        <v>2342</v>
      </c>
      <c r="K1964" s="21" t="s">
        <v>601</v>
      </c>
      <c r="L1964" s="21" t="s">
        <v>4990</v>
      </c>
      <c r="M1964" s="21"/>
      <c r="N1964" s="21" t="s">
        <v>2662</v>
      </c>
      <c r="O1964" s="21" t="s">
        <v>2345</v>
      </c>
      <c r="P1964" s="21" t="s">
        <v>2694</v>
      </c>
      <c r="Q1964" s="21">
        <v>144</v>
      </c>
      <c r="R1964" s="21">
        <v>102</v>
      </c>
      <c r="S1964" s="21">
        <v>331</v>
      </c>
      <c r="T1964" s="21">
        <v>577</v>
      </c>
      <c r="U1964" s="21">
        <v>0.24959999999999999</v>
      </c>
      <c r="V1964" s="21">
        <v>0.17680000000000001</v>
      </c>
      <c r="W1964" s="21">
        <v>0.42630000000000001</v>
      </c>
      <c r="X1964" s="21" t="s">
        <v>2342</v>
      </c>
      <c r="Y1964" s="21" t="s">
        <v>2342</v>
      </c>
      <c r="Z1964" s="21" t="s">
        <v>2342</v>
      </c>
      <c r="AA1964" s="21" t="s">
        <v>2342</v>
      </c>
      <c r="AB1964" s="21" t="s">
        <v>2342</v>
      </c>
      <c r="AC1964" s="21" t="s">
        <v>2342</v>
      </c>
      <c r="AD1964" s="21" t="s">
        <v>2342</v>
      </c>
      <c r="AE1964" s="21" t="s">
        <v>2015</v>
      </c>
      <c r="AF1964" s="21" t="s">
        <v>2015</v>
      </c>
      <c r="AG1964" s="21" t="s">
        <v>2015</v>
      </c>
      <c r="AH1964" s="21" t="s">
        <v>2015</v>
      </c>
      <c r="AI1964" s="21" t="s">
        <v>2015</v>
      </c>
      <c r="AJ1964" s="21" t="s">
        <v>2015</v>
      </c>
      <c r="AK1964" s="21" t="s">
        <v>2015</v>
      </c>
      <c r="AL1964" s="21" t="s">
        <v>4803</v>
      </c>
    </row>
    <row r="1965" spans="1:38" ht="15" customHeight="1">
      <c r="A1965" s="21">
        <v>159953</v>
      </c>
      <c r="B1965" s="21">
        <v>681028</v>
      </c>
      <c r="C1965" s="21" t="s">
        <v>305</v>
      </c>
      <c r="D1965" s="21" t="s">
        <v>2294</v>
      </c>
      <c r="E1965" s="21" t="s">
        <v>17</v>
      </c>
      <c r="F1965" s="21" t="s">
        <v>4867</v>
      </c>
      <c r="G1965" s="21" t="s">
        <v>2340</v>
      </c>
      <c r="H1965" s="21" t="s">
        <v>2341</v>
      </c>
      <c r="I1965" s="21" t="s">
        <v>2015</v>
      </c>
      <c r="J1965" s="21" t="s">
        <v>2342</v>
      </c>
      <c r="K1965" s="21" t="s">
        <v>5354</v>
      </c>
      <c r="L1965" s="21" t="s">
        <v>5355</v>
      </c>
      <c r="M1965" s="21"/>
      <c r="N1965" s="21" t="s">
        <v>2640</v>
      </c>
      <c r="O1965" s="21" t="s">
        <v>2345</v>
      </c>
      <c r="P1965" s="21" t="s">
        <v>2641</v>
      </c>
      <c r="Q1965" s="21">
        <v>0</v>
      </c>
      <c r="R1965" s="21">
        <v>0</v>
      </c>
      <c r="S1965" s="21">
        <v>146</v>
      </c>
      <c r="T1965" s="21">
        <v>146</v>
      </c>
      <c r="U1965" s="21">
        <v>0</v>
      </c>
      <c r="V1965" s="21">
        <v>0</v>
      </c>
      <c r="W1965" s="21">
        <v>0</v>
      </c>
      <c r="X1965" s="21" t="s">
        <v>2015</v>
      </c>
      <c r="Y1965" s="21" t="s">
        <v>2015</v>
      </c>
      <c r="Z1965" s="21" t="s">
        <v>2015</v>
      </c>
      <c r="AA1965" s="21" t="s">
        <v>2015</v>
      </c>
      <c r="AB1965" s="21" t="s">
        <v>2015</v>
      </c>
      <c r="AC1965" s="21" t="s">
        <v>2015</v>
      </c>
      <c r="AD1965" s="21" t="s">
        <v>2015</v>
      </c>
      <c r="AE1965" s="21" t="s">
        <v>2015</v>
      </c>
      <c r="AF1965" s="21" t="s">
        <v>2015</v>
      </c>
      <c r="AG1965" s="21" t="s">
        <v>2015</v>
      </c>
      <c r="AH1965" s="21" t="s">
        <v>2342</v>
      </c>
      <c r="AI1965" s="21" t="s">
        <v>2342</v>
      </c>
      <c r="AJ1965" s="21" t="s">
        <v>2342</v>
      </c>
      <c r="AK1965" s="21" t="s">
        <v>2342</v>
      </c>
      <c r="AL1965" s="21" t="s">
        <v>4803</v>
      </c>
    </row>
    <row r="1966" spans="1:38" ht="15" customHeight="1">
      <c r="A1966" s="21">
        <v>159900</v>
      </c>
      <c r="B1966" s="21">
        <v>681034</v>
      </c>
      <c r="C1966" s="21" t="s">
        <v>266</v>
      </c>
      <c r="D1966" s="21" t="s">
        <v>2254</v>
      </c>
      <c r="E1966" s="21" t="s">
        <v>8</v>
      </c>
      <c r="F1966" s="21" t="s">
        <v>4865</v>
      </c>
      <c r="G1966" s="21" t="s">
        <v>2340</v>
      </c>
      <c r="H1966" s="21" t="s">
        <v>2341</v>
      </c>
      <c r="I1966" s="21" t="s">
        <v>2015</v>
      </c>
      <c r="J1966" s="21" t="s">
        <v>2342</v>
      </c>
      <c r="K1966" s="21" t="s">
        <v>1732</v>
      </c>
      <c r="L1966" s="21" t="s">
        <v>4231</v>
      </c>
      <c r="M1966" s="21"/>
      <c r="N1966" s="21" t="s">
        <v>8</v>
      </c>
      <c r="O1966" s="21" t="s">
        <v>2345</v>
      </c>
      <c r="P1966" s="21" t="s">
        <v>4192</v>
      </c>
      <c r="Q1966" s="21">
        <v>111</v>
      </c>
      <c r="R1966" s="21">
        <v>0</v>
      </c>
      <c r="S1966" s="21">
        <v>250</v>
      </c>
      <c r="T1966" s="21">
        <v>361</v>
      </c>
      <c r="U1966" s="21">
        <v>0.3075</v>
      </c>
      <c r="V1966" s="21">
        <v>0</v>
      </c>
      <c r="W1966" s="21">
        <v>0.3075</v>
      </c>
      <c r="X1966" s="21" t="s">
        <v>2015</v>
      </c>
      <c r="Y1966" s="21" t="s">
        <v>2342</v>
      </c>
      <c r="Z1966" s="21" t="s">
        <v>2342</v>
      </c>
      <c r="AA1966" s="21" t="s">
        <v>2342</v>
      </c>
      <c r="AB1966" s="21" t="s">
        <v>2342</v>
      </c>
      <c r="AC1966" s="21" t="s">
        <v>2342</v>
      </c>
      <c r="AD1966" s="21" t="s">
        <v>2342</v>
      </c>
      <c r="AE1966" s="21" t="s">
        <v>2342</v>
      </c>
      <c r="AF1966" s="21" t="s">
        <v>2015</v>
      </c>
      <c r="AG1966" s="21" t="s">
        <v>2015</v>
      </c>
      <c r="AH1966" s="21" t="s">
        <v>2015</v>
      </c>
      <c r="AI1966" s="21" t="s">
        <v>2015</v>
      </c>
      <c r="AJ1966" s="21" t="s">
        <v>2015</v>
      </c>
      <c r="AK1966" s="21" t="s">
        <v>2015</v>
      </c>
      <c r="AL1966" s="21" t="s">
        <v>4802</v>
      </c>
    </row>
    <row r="1967" spans="1:38" ht="15" customHeight="1">
      <c r="A1967" s="21">
        <v>159945</v>
      </c>
      <c r="B1967" s="21">
        <v>681035</v>
      </c>
      <c r="C1967" s="21" t="s">
        <v>215</v>
      </c>
      <c r="D1967" s="21" t="s">
        <v>2203</v>
      </c>
      <c r="E1967" s="21" t="s">
        <v>33</v>
      </c>
      <c r="F1967" s="21" t="s">
        <v>4873</v>
      </c>
      <c r="G1967" s="21" t="s">
        <v>2340</v>
      </c>
      <c r="H1967" s="21" t="s">
        <v>2341</v>
      </c>
      <c r="I1967" s="21" t="s">
        <v>2015</v>
      </c>
      <c r="J1967" s="21" t="s">
        <v>2342</v>
      </c>
      <c r="K1967" s="21" t="s">
        <v>1030</v>
      </c>
      <c r="L1967" s="21" t="s">
        <v>3775</v>
      </c>
      <c r="M1967" s="21"/>
      <c r="N1967" s="21" t="s">
        <v>3768</v>
      </c>
      <c r="O1967" s="21" t="s">
        <v>2345</v>
      </c>
      <c r="P1967" s="21" t="s">
        <v>3769</v>
      </c>
      <c r="Q1967" s="21">
        <v>355</v>
      </c>
      <c r="R1967" s="21">
        <v>0</v>
      </c>
      <c r="S1967" s="21">
        <v>235</v>
      </c>
      <c r="T1967" s="21">
        <v>590</v>
      </c>
      <c r="U1967" s="21">
        <v>0.60170000000000001</v>
      </c>
      <c r="V1967" s="21">
        <v>0</v>
      </c>
      <c r="W1967" s="21">
        <v>0.60170000000000001</v>
      </c>
      <c r="X1967" s="21" t="s">
        <v>2015</v>
      </c>
      <c r="Y1967" s="21" t="s">
        <v>2342</v>
      </c>
      <c r="Z1967" s="21" t="s">
        <v>2342</v>
      </c>
      <c r="AA1967" s="21" t="s">
        <v>2342</v>
      </c>
      <c r="AB1967" s="21" t="s">
        <v>2342</v>
      </c>
      <c r="AC1967" s="21" t="s">
        <v>2342</v>
      </c>
      <c r="AD1967" s="21" t="s">
        <v>2342</v>
      </c>
      <c r="AE1967" s="21" t="s">
        <v>2015</v>
      </c>
      <c r="AF1967" s="21" t="s">
        <v>2015</v>
      </c>
      <c r="AG1967" s="21" t="s">
        <v>2015</v>
      </c>
      <c r="AH1967" s="21" t="s">
        <v>2015</v>
      </c>
      <c r="AI1967" s="21" t="s">
        <v>2015</v>
      </c>
      <c r="AJ1967" s="21" t="s">
        <v>2015</v>
      </c>
      <c r="AK1967" s="21" t="s">
        <v>2015</v>
      </c>
      <c r="AL1967" s="21" t="s">
        <v>4802</v>
      </c>
    </row>
    <row r="1968" spans="1:38" ht="15" customHeight="1">
      <c r="A1968" s="21">
        <v>159900</v>
      </c>
      <c r="B1968" s="21">
        <v>681050</v>
      </c>
      <c r="C1968" s="21" t="s">
        <v>266</v>
      </c>
      <c r="D1968" s="21" t="s">
        <v>2254</v>
      </c>
      <c r="E1968" s="21" t="s">
        <v>8</v>
      </c>
      <c r="F1968" s="21" t="s">
        <v>4865</v>
      </c>
      <c r="G1968" s="21" t="s">
        <v>2340</v>
      </c>
      <c r="H1968" s="21" t="s">
        <v>2341</v>
      </c>
      <c r="I1968" s="21" t="s">
        <v>2015</v>
      </c>
      <c r="J1968" s="21" t="s">
        <v>2342</v>
      </c>
      <c r="K1968" s="21" t="s">
        <v>5271</v>
      </c>
      <c r="L1968" s="21" t="s">
        <v>4200</v>
      </c>
      <c r="M1968" s="21"/>
      <c r="N1968" s="21" t="s">
        <v>8</v>
      </c>
      <c r="O1968" s="21" t="s">
        <v>2345</v>
      </c>
      <c r="P1968" s="21" t="s">
        <v>4201</v>
      </c>
      <c r="Q1968" s="21">
        <v>111</v>
      </c>
      <c r="R1968" s="21">
        <v>0</v>
      </c>
      <c r="S1968" s="21">
        <v>0</v>
      </c>
      <c r="T1968" s="21">
        <v>111</v>
      </c>
      <c r="U1968" s="21">
        <v>1</v>
      </c>
      <c r="V1968" s="21">
        <v>0</v>
      </c>
      <c r="W1968" s="21">
        <v>1</v>
      </c>
      <c r="X1968" s="21" t="s">
        <v>2015</v>
      </c>
      <c r="Y1968" s="21" t="s">
        <v>2015</v>
      </c>
      <c r="Z1968" s="21" t="s">
        <v>2015</v>
      </c>
      <c r="AA1968" s="21" t="s">
        <v>2015</v>
      </c>
      <c r="AB1968" s="21" t="s">
        <v>2015</v>
      </c>
      <c r="AC1968" s="21" t="s">
        <v>2015</v>
      </c>
      <c r="AD1968" s="21" t="s">
        <v>2015</v>
      </c>
      <c r="AE1968" s="21" t="s">
        <v>2015</v>
      </c>
      <c r="AF1968" s="21" t="s">
        <v>2015</v>
      </c>
      <c r="AG1968" s="21" t="s">
        <v>2015</v>
      </c>
      <c r="AH1968" s="21" t="s">
        <v>2342</v>
      </c>
      <c r="AI1968" s="21" t="s">
        <v>2342</v>
      </c>
      <c r="AJ1968" s="21" t="s">
        <v>2342</v>
      </c>
      <c r="AK1968" s="21" t="s">
        <v>2342</v>
      </c>
      <c r="AL1968" s="21" t="s">
        <v>4802</v>
      </c>
    </row>
    <row r="1969" spans="1:38" ht="15" customHeight="1">
      <c r="A1969" s="21">
        <v>159249</v>
      </c>
      <c r="B1969" s="21">
        <v>681052</v>
      </c>
      <c r="C1969" s="21" t="s">
        <v>212</v>
      </c>
      <c r="D1969" s="21" t="s">
        <v>2200</v>
      </c>
      <c r="E1969" s="21" t="s">
        <v>34</v>
      </c>
      <c r="F1969" s="21" t="s">
        <v>4873</v>
      </c>
      <c r="G1969" s="21" t="s">
        <v>2340</v>
      </c>
      <c r="H1969" s="21" t="s">
        <v>2341</v>
      </c>
      <c r="I1969" s="21" t="s">
        <v>2015</v>
      </c>
      <c r="J1969" s="21" t="s">
        <v>2342</v>
      </c>
      <c r="K1969" s="21" t="s">
        <v>1346</v>
      </c>
      <c r="L1969" s="21" t="s">
        <v>3750</v>
      </c>
      <c r="M1969" s="21"/>
      <c r="N1969" s="21" t="s">
        <v>3751</v>
      </c>
      <c r="O1969" s="21" t="s">
        <v>2345</v>
      </c>
      <c r="P1969" s="21" t="s">
        <v>3752</v>
      </c>
      <c r="Q1969" s="21">
        <v>103</v>
      </c>
      <c r="R1969" s="21">
        <v>0</v>
      </c>
      <c r="S1969" s="21">
        <v>0</v>
      </c>
      <c r="T1969" s="21">
        <v>103</v>
      </c>
      <c r="U1969" s="21">
        <v>1</v>
      </c>
      <c r="V1969" s="21">
        <v>0</v>
      </c>
      <c r="W1969" s="21">
        <v>1</v>
      </c>
      <c r="X1969" s="21" t="s">
        <v>2015</v>
      </c>
      <c r="Y1969" s="21" t="s">
        <v>2015</v>
      </c>
      <c r="Z1969" s="21" t="s">
        <v>2015</v>
      </c>
      <c r="AA1969" s="21" t="s">
        <v>2015</v>
      </c>
      <c r="AB1969" s="21" t="s">
        <v>2015</v>
      </c>
      <c r="AC1969" s="21" t="s">
        <v>2015</v>
      </c>
      <c r="AD1969" s="21" t="s">
        <v>2015</v>
      </c>
      <c r="AE1969" s="21" t="s">
        <v>2015</v>
      </c>
      <c r="AF1969" s="21" t="s">
        <v>2015</v>
      </c>
      <c r="AG1969" s="21" t="s">
        <v>2015</v>
      </c>
      <c r="AH1969" s="21" t="s">
        <v>2342</v>
      </c>
      <c r="AI1969" s="21" t="s">
        <v>2342</v>
      </c>
      <c r="AJ1969" s="21" t="s">
        <v>2342</v>
      </c>
      <c r="AK1969" s="21" t="s">
        <v>2342</v>
      </c>
      <c r="AL1969" s="21" t="s">
        <v>4802</v>
      </c>
    </row>
    <row r="1970" spans="1:38" ht="15" customHeight="1">
      <c r="A1970" s="21">
        <v>159314</v>
      </c>
      <c r="B1970" s="21">
        <v>681055</v>
      </c>
      <c r="C1970" s="21" t="s">
        <v>119</v>
      </c>
      <c r="D1970" s="21" t="s">
        <v>2106</v>
      </c>
      <c r="E1970" s="21" t="s">
        <v>13</v>
      </c>
      <c r="F1970" s="21" t="s">
        <v>4873</v>
      </c>
      <c r="G1970" s="21" t="s">
        <v>2340</v>
      </c>
      <c r="H1970" s="21" t="s">
        <v>2341</v>
      </c>
      <c r="I1970" s="21" t="s">
        <v>2015</v>
      </c>
      <c r="J1970" s="21" t="s">
        <v>2342</v>
      </c>
      <c r="K1970" s="21" t="s">
        <v>851</v>
      </c>
      <c r="L1970" s="21" t="s">
        <v>3089</v>
      </c>
      <c r="M1970" s="21"/>
      <c r="N1970" s="21" t="s">
        <v>3090</v>
      </c>
      <c r="O1970" s="21" t="s">
        <v>2345</v>
      </c>
      <c r="P1970" s="21" t="s">
        <v>3091</v>
      </c>
      <c r="Q1970" s="21">
        <v>337</v>
      </c>
      <c r="R1970" s="21">
        <v>0</v>
      </c>
      <c r="S1970" s="21">
        <v>18</v>
      </c>
      <c r="T1970" s="21">
        <v>355</v>
      </c>
      <c r="U1970" s="21">
        <v>0.94930000000000003</v>
      </c>
      <c r="V1970" s="21">
        <v>0</v>
      </c>
      <c r="W1970" s="21">
        <v>0.94930000000000003</v>
      </c>
      <c r="X1970" s="21" t="s">
        <v>2342</v>
      </c>
      <c r="Y1970" s="21" t="s">
        <v>2342</v>
      </c>
      <c r="Z1970" s="21" t="s">
        <v>2342</v>
      </c>
      <c r="AA1970" s="21" t="s">
        <v>2342</v>
      </c>
      <c r="AB1970" s="21" t="s">
        <v>2342</v>
      </c>
      <c r="AC1970" s="21" t="s">
        <v>2342</v>
      </c>
      <c r="AD1970" s="21" t="s">
        <v>2342</v>
      </c>
      <c r="AE1970" s="21" t="s">
        <v>2342</v>
      </c>
      <c r="AF1970" s="21" t="s">
        <v>2015</v>
      </c>
      <c r="AG1970" s="21" t="s">
        <v>2015</v>
      </c>
      <c r="AH1970" s="21" t="s">
        <v>2015</v>
      </c>
      <c r="AI1970" s="21" t="s">
        <v>2015</v>
      </c>
      <c r="AJ1970" s="21" t="s">
        <v>2015</v>
      </c>
      <c r="AK1970" s="21" t="s">
        <v>2015</v>
      </c>
      <c r="AL1970" s="21" t="s">
        <v>4802</v>
      </c>
    </row>
    <row r="1971" spans="1:38" ht="15" customHeight="1">
      <c r="A1971" s="21">
        <v>159972</v>
      </c>
      <c r="B1971" s="21">
        <v>681071</v>
      </c>
      <c r="C1971" s="21" t="s">
        <v>165</v>
      </c>
      <c r="D1971" s="21" t="s">
        <v>2153</v>
      </c>
      <c r="E1971" s="21" t="s">
        <v>4</v>
      </c>
      <c r="F1971" s="21" t="s">
        <v>4866</v>
      </c>
      <c r="G1971" s="21" t="s">
        <v>2340</v>
      </c>
      <c r="H1971" s="21" t="s">
        <v>2341</v>
      </c>
      <c r="I1971" s="21" t="s">
        <v>2015</v>
      </c>
      <c r="J1971" s="21" t="s">
        <v>2342</v>
      </c>
      <c r="K1971" s="21" t="s">
        <v>1113</v>
      </c>
      <c r="L1971" s="21" t="s">
        <v>3448</v>
      </c>
      <c r="M1971" s="21"/>
      <c r="N1971" s="21" t="s">
        <v>3393</v>
      </c>
      <c r="O1971" s="21" t="s">
        <v>2345</v>
      </c>
      <c r="P1971" s="21" t="s">
        <v>3394</v>
      </c>
      <c r="Q1971" s="21">
        <v>478</v>
      </c>
      <c r="R1971" s="21">
        <v>0</v>
      </c>
      <c r="S1971" s="21">
        <v>37</v>
      </c>
      <c r="T1971" s="21">
        <v>515</v>
      </c>
      <c r="U1971" s="21">
        <v>0.92820000000000003</v>
      </c>
      <c r="V1971" s="21">
        <v>0</v>
      </c>
      <c r="W1971" s="21">
        <v>0.92820000000000003</v>
      </c>
      <c r="X1971" s="21" t="s">
        <v>2015</v>
      </c>
      <c r="Y1971" s="21" t="s">
        <v>2342</v>
      </c>
      <c r="Z1971" s="21" t="s">
        <v>2342</v>
      </c>
      <c r="AA1971" s="21" t="s">
        <v>2342</v>
      </c>
      <c r="AB1971" s="21" t="s">
        <v>2342</v>
      </c>
      <c r="AC1971" s="21" t="s">
        <v>2342</v>
      </c>
      <c r="AD1971" s="21" t="s">
        <v>2342</v>
      </c>
      <c r="AE1971" s="21" t="s">
        <v>2015</v>
      </c>
      <c r="AF1971" s="21" t="s">
        <v>2015</v>
      </c>
      <c r="AG1971" s="21" t="s">
        <v>2015</v>
      </c>
      <c r="AH1971" s="21" t="s">
        <v>2015</v>
      </c>
      <c r="AI1971" s="21" t="s">
        <v>2015</v>
      </c>
      <c r="AJ1971" s="21" t="s">
        <v>2015</v>
      </c>
      <c r="AK1971" s="21" t="s">
        <v>2015</v>
      </c>
      <c r="AL1971" s="21" t="s">
        <v>4802</v>
      </c>
    </row>
    <row r="1972" spans="1:38" ht="15" customHeight="1">
      <c r="A1972" s="21">
        <v>159951</v>
      </c>
      <c r="B1972" s="21">
        <v>681090</v>
      </c>
      <c r="C1972" s="21" t="s">
        <v>176</v>
      </c>
      <c r="D1972" s="21" t="s">
        <v>2164</v>
      </c>
      <c r="E1972" s="21" t="s">
        <v>24</v>
      </c>
      <c r="F1972" s="21" t="s">
        <v>4873</v>
      </c>
      <c r="G1972" s="21" t="s">
        <v>2340</v>
      </c>
      <c r="H1972" s="21" t="s">
        <v>2341</v>
      </c>
      <c r="I1972" s="21" t="s">
        <v>2015</v>
      </c>
      <c r="J1972" s="21" t="s">
        <v>2342</v>
      </c>
      <c r="K1972" s="21" t="s">
        <v>1158</v>
      </c>
      <c r="L1972" s="21" t="s">
        <v>3518</v>
      </c>
      <c r="M1972" s="21"/>
      <c r="N1972" s="21" t="s">
        <v>3516</v>
      </c>
      <c r="O1972" s="21" t="s">
        <v>2345</v>
      </c>
      <c r="P1972" s="21" t="s">
        <v>3517</v>
      </c>
      <c r="Q1972" s="21">
        <v>266</v>
      </c>
      <c r="R1972" s="21">
        <v>0</v>
      </c>
      <c r="S1972" s="21">
        <v>0</v>
      </c>
      <c r="T1972" s="21">
        <v>266</v>
      </c>
      <c r="U1972" s="21">
        <v>1</v>
      </c>
      <c r="V1972" s="21">
        <v>0</v>
      </c>
      <c r="W1972" s="21">
        <v>1</v>
      </c>
      <c r="X1972" s="21" t="s">
        <v>2015</v>
      </c>
      <c r="Y1972" s="21" t="s">
        <v>2015</v>
      </c>
      <c r="Z1972" s="21" t="s">
        <v>2015</v>
      </c>
      <c r="AA1972" s="21" t="s">
        <v>2015</v>
      </c>
      <c r="AB1972" s="21" t="s">
        <v>2015</v>
      </c>
      <c r="AC1972" s="21" t="s">
        <v>2015</v>
      </c>
      <c r="AD1972" s="21" t="s">
        <v>2015</v>
      </c>
      <c r="AE1972" s="21" t="s">
        <v>2342</v>
      </c>
      <c r="AF1972" s="21" t="s">
        <v>2342</v>
      </c>
      <c r="AG1972" s="21" t="s">
        <v>2342</v>
      </c>
      <c r="AH1972" s="21" t="s">
        <v>2015</v>
      </c>
      <c r="AI1972" s="21" t="s">
        <v>2015</v>
      </c>
      <c r="AJ1972" s="21" t="s">
        <v>2015</v>
      </c>
      <c r="AK1972" s="21" t="s">
        <v>2015</v>
      </c>
      <c r="AL1972" s="21" t="s">
        <v>4802</v>
      </c>
    </row>
    <row r="1973" spans="1:38" ht="15" customHeight="1">
      <c r="A1973" s="21">
        <v>159951</v>
      </c>
      <c r="B1973" s="21">
        <v>681091</v>
      </c>
      <c r="C1973" s="21" t="s">
        <v>176</v>
      </c>
      <c r="D1973" s="21" t="s">
        <v>2164</v>
      </c>
      <c r="E1973" s="21" t="s">
        <v>24</v>
      </c>
      <c r="F1973" s="21" t="s">
        <v>4873</v>
      </c>
      <c r="G1973" s="21" t="s">
        <v>2340</v>
      </c>
      <c r="H1973" s="21" t="s">
        <v>2341</v>
      </c>
      <c r="I1973" s="21" t="s">
        <v>2015</v>
      </c>
      <c r="J1973" s="21" t="s">
        <v>2342</v>
      </c>
      <c r="K1973" s="21" t="s">
        <v>1157</v>
      </c>
      <c r="L1973" s="21" t="s">
        <v>5127</v>
      </c>
      <c r="M1973" s="21"/>
      <c r="N1973" s="21" t="s">
        <v>3516</v>
      </c>
      <c r="O1973" s="21" t="s">
        <v>2345</v>
      </c>
      <c r="P1973" s="21" t="s">
        <v>3517</v>
      </c>
      <c r="Q1973" s="21">
        <v>177</v>
      </c>
      <c r="R1973" s="21">
        <v>0</v>
      </c>
      <c r="S1973" s="21">
        <v>14</v>
      </c>
      <c r="T1973" s="21">
        <v>191</v>
      </c>
      <c r="U1973" s="21">
        <v>0.92669999999999997</v>
      </c>
      <c r="V1973" s="21">
        <v>0</v>
      </c>
      <c r="W1973" s="21">
        <v>0.92669999999999997</v>
      </c>
      <c r="X1973" s="21" t="s">
        <v>2015</v>
      </c>
      <c r="Y1973" s="21" t="s">
        <v>2015</v>
      </c>
      <c r="Z1973" s="21" t="s">
        <v>2015</v>
      </c>
      <c r="AA1973" s="21" t="s">
        <v>2015</v>
      </c>
      <c r="AB1973" s="21" t="s">
        <v>2015</v>
      </c>
      <c r="AC1973" s="21" t="s">
        <v>2015</v>
      </c>
      <c r="AD1973" s="21" t="s">
        <v>2015</v>
      </c>
      <c r="AE1973" s="21" t="s">
        <v>2015</v>
      </c>
      <c r="AF1973" s="21" t="s">
        <v>2015</v>
      </c>
      <c r="AG1973" s="21" t="s">
        <v>2015</v>
      </c>
      <c r="AH1973" s="21" t="s">
        <v>2015</v>
      </c>
      <c r="AI1973" s="21" t="s">
        <v>2342</v>
      </c>
      <c r="AJ1973" s="21" t="s">
        <v>2342</v>
      </c>
      <c r="AK1973" s="21" t="s">
        <v>2342</v>
      </c>
      <c r="AL1973" s="21" t="s">
        <v>4802</v>
      </c>
    </row>
    <row r="1974" spans="1:38" ht="15" customHeight="1">
      <c r="A1974" s="21">
        <v>159860</v>
      </c>
      <c r="B1974" s="21">
        <v>681112</v>
      </c>
      <c r="C1974" s="21" t="s">
        <v>3806</v>
      </c>
      <c r="D1974" s="21"/>
      <c r="E1974" s="21" t="s">
        <v>12</v>
      </c>
      <c r="F1974" s="21" t="s">
        <v>4863</v>
      </c>
      <c r="G1974" s="21" t="s">
        <v>2340</v>
      </c>
      <c r="H1974" s="21" t="s">
        <v>2487</v>
      </c>
      <c r="I1974" s="21" t="s">
        <v>2342</v>
      </c>
      <c r="J1974" s="21" t="s">
        <v>2342</v>
      </c>
      <c r="K1974" s="21" t="s">
        <v>3807</v>
      </c>
      <c r="L1974" s="21" t="s">
        <v>5522</v>
      </c>
      <c r="M1974" s="21"/>
      <c r="N1974" s="21" t="s">
        <v>2501</v>
      </c>
      <c r="O1974" s="21" t="s">
        <v>2345</v>
      </c>
      <c r="P1974" s="21" t="s">
        <v>3808</v>
      </c>
      <c r="Q1974" s="21">
        <v>17</v>
      </c>
      <c r="R1974" s="21">
        <v>0</v>
      </c>
      <c r="S1974" s="21">
        <v>0</v>
      </c>
      <c r="T1974" s="21">
        <v>17</v>
      </c>
      <c r="U1974" s="21">
        <v>1</v>
      </c>
      <c r="V1974" s="21">
        <v>0</v>
      </c>
      <c r="W1974" s="21">
        <v>1</v>
      </c>
      <c r="X1974" s="21" t="s">
        <v>2015</v>
      </c>
      <c r="Y1974" s="21" t="s">
        <v>2015</v>
      </c>
      <c r="Z1974" s="21" t="s">
        <v>2015</v>
      </c>
      <c r="AA1974" s="21" t="s">
        <v>2015</v>
      </c>
      <c r="AB1974" s="21" t="s">
        <v>2015</v>
      </c>
      <c r="AC1974" s="21" t="s">
        <v>2342</v>
      </c>
      <c r="AD1974" s="21" t="s">
        <v>2342</v>
      </c>
      <c r="AE1974" s="21" t="s">
        <v>2342</v>
      </c>
      <c r="AF1974" s="21" t="s">
        <v>2342</v>
      </c>
      <c r="AG1974" s="21" t="s">
        <v>2342</v>
      </c>
      <c r="AH1974" s="21" t="s">
        <v>2342</v>
      </c>
      <c r="AI1974" s="21" t="s">
        <v>2342</v>
      </c>
      <c r="AJ1974" s="21" t="s">
        <v>2342</v>
      </c>
      <c r="AK1974" s="21" t="s">
        <v>2342</v>
      </c>
      <c r="AL1974" s="21" t="s">
        <v>4803</v>
      </c>
    </row>
    <row r="1975" spans="1:38" ht="15" customHeight="1">
      <c r="A1975" s="21">
        <v>159880</v>
      </c>
      <c r="B1975" s="21">
        <v>681118</v>
      </c>
      <c r="C1975" s="21" t="s">
        <v>249</v>
      </c>
      <c r="D1975" s="21" t="s">
        <v>2237</v>
      </c>
      <c r="E1975" s="21" t="s">
        <v>6</v>
      </c>
      <c r="F1975" s="21" t="s">
        <v>4883</v>
      </c>
      <c r="G1975" s="21" t="s">
        <v>2340</v>
      </c>
      <c r="H1975" s="21" t="s">
        <v>2341</v>
      </c>
      <c r="I1975" s="21" t="s">
        <v>2015</v>
      </c>
      <c r="J1975" s="21" t="s">
        <v>2342</v>
      </c>
      <c r="K1975" s="21" t="s">
        <v>1546</v>
      </c>
      <c r="L1975" s="21" t="s">
        <v>4019</v>
      </c>
      <c r="M1975" s="21"/>
      <c r="N1975" s="21" t="s">
        <v>2381</v>
      </c>
      <c r="O1975" s="21" t="s">
        <v>2345</v>
      </c>
      <c r="P1975" s="21" t="s">
        <v>4014</v>
      </c>
      <c r="Q1975" s="21">
        <v>65</v>
      </c>
      <c r="R1975" s="21">
        <v>1</v>
      </c>
      <c r="S1975" s="21">
        <v>368</v>
      </c>
      <c r="T1975" s="21">
        <v>434</v>
      </c>
      <c r="U1975" s="21">
        <v>0.14979999999999999</v>
      </c>
      <c r="V1975" s="21">
        <v>2.3E-3</v>
      </c>
      <c r="W1975" s="21">
        <v>0.15210000000000001</v>
      </c>
      <c r="X1975" s="21" t="s">
        <v>2342</v>
      </c>
      <c r="Y1975" s="21" t="s">
        <v>2342</v>
      </c>
      <c r="Z1975" s="21" t="s">
        <v>2342</v>
      </c>
      <c r="AA1975" s="21" t="s">
        <v>2342</v>
      </c>
      <c r="AB1975" s="21" t="s">
        <v>2342</v>
      </c>
      <c r="AC1975" s="21" t="s">
        <v>2342</v>
      </c>
      <c r="AD1975" s="21" t="s">
        <v>2342</v>
      </c>
      <c r="AE1975" s="21" t="s">
        <v>2015</v>
      </c>
      <c r="AF1975" s="21" t="s">
        <v>2015</v>
      </c>
      <c r="AG1975" s="21" t="s">
        <v>2015</v>
      </c>
      <c r="AH1975" s="21" t="s">
        <v>2015</v>
      </c>
      <c r="AI1975" s="21" t="s">
        <v>2015</v>
      </c>
      <c r="AJ1975" s="21" t="s">
        <v>2015</v>
      </c>
      <c r="AK1975" s="21" t="s">
        <v>2015</v>
      </c>
      <c r="AL1975" s="21" t="s">
        <v>4803</v>
      </c>
    </row>
    <row r="1976" spans="1:38" ht="15" customHeight="1">
      <c r="A1976" s="21">
        <v>159880</v>
      </c>
      <c r="B1976" s="21">
        <v>681119</v>
      </c>
      <c r="C1976" s="21" t="s">
        <v>249</v>
      </c>
      <c r="D1976" s="21" t="s">
        <v>2237</v>
      </c>
      <c r="E1976" s="21" t="s">
        <v>6</v>
      </c>
      <c r="F1976" s="21" t="s">
        <v>4883</v>
      </c>
      <c r="G1976" s="21" t="s">
        <v>2340</v>
      </c>
      <c r="H1976" s="21" t="s">
        <v>2341</v>
      </c>
      <c r="I1976" s="21" t="s">
        <v>2015</v>
      </c>
      <c r="J1976" s="21" t="s">
        <v>2342</v>
      </c>
      <c r="K1976" s="21" t="s">
        <v>1554</v>
      </c>
      <c r="L1976" s="21" t="s">
        <v>4028</v>
      </c>
      <c r="M1976" s="21"/>
      <c r="N1976" s="21" t="s">
        <v>2381</v>
      </c>
      <c r="O1976" s="21" t="s">
        <v>2345</v>
      </c>
      <c r="P1976" s="21" t="s">
        <v>2382</v>
      </c>
      <c r="Q1976" s="21">
        <v>105</v>
      </c>
      <c r="R1976" s="21">
        <v>10</v>
      </c>
      <c r="S1976" s="21">
        <v>607</v>
      </c>
      <c r="T1976" s="21">
        <v>722</v>
      </c>
      <c r="U1976" s="21">
        <v>0.1454</v>
      </c>
      <c r="V1976" s="21">
        <v>1.3899999999999999E-2</v>
      </c>
      <c r="W1976" s="21">
        <v>0.1593</v>
      </c>
      <c r="X1976" s="21" t="s">
        <v>2015</v>
      </c>
      <c r="Y1976" s="21" t="s">
        <v>2342</v>
      </c>
      <c r="Z1976" s="21" t="s">
        <v>2342</v>
      </c>
      <c r="AA1976" s="21" t="s">
        <v>2342</v>
      </c>
      <c r="AB1976" s="21" t="s">
        <v>2342</v>
      </c>
      <c r="AC1976" s="21" t="s">
        <v>2342</v>
      </c>
      <c r="AD1976" s="21" t="s">
        <v>2342</v>
      </c>
      <c r="AE1976" s="21" t="s">
        <v>2342</v>
      </c>
      <c r="AF1976" s="21" t="s">
        <v>2342</v>
      </c>
      <c r="AG1976" s="21" t="s">
        <v>2342</v>
      </c>
      <c r="AH1976" s="21" t="s">
        <v>2015</v>
      </c>
      <c r="AI1976" s="21" t="s">
        <v>2015</v>
      </c>
      <c r="AJ1976" s="21" t="s">
        <v>2015</v>
      </c>
      <c r="AK1976" s="21" t="s">
        <v>2015</v>
      </c>
      <c r="AL1976" s="21" t="s">
        <v>4803</v>
      </c>
    </row>
    <row r="1977" spans="1:38" ht="15" customHeight="1">
      <c r="A1977" s="21">
        <v>159880</v>
      </c>
      <c r="B1977" s="21">
        <v>681120</v>
      </c>
      <c r="C1977" s="21" t="s">
        <v>249</v>
      </c>
      <c r="D1977" s="21" t="s">
        <v>2237</v>
      </c>
      <c r="E1977" s="21" t="s">
        <v>6</v>
      </c>
      <c r="F1977" s="21" t="s">
        <v>4883</v>
      </c>
      <c r="G1977" s="21" t="s">
        <v>2340</v>
      </c>
      <c r="H1977" s="21" t="s">
        <v>2341</v>
      </c>
      <c r="I1977" s="21" t="s">
        <v>2015</v>
      </c>
      <c r="J1977" s="21" t="s">
        <v>2342</v>
      </c>
      <c r="K1977" s="21" t="s">
        <v>1569</v>
      </c>
      <c r="L1977" s="21" t="s">
        <v>5538</v>
      </c>
      <c r="M1977" s="21"/>
      <c r="N1977" s="21" t="s">
        <v>2381</v>
      </c>
      <c r="O1977" s="21" t="s">
        <v>2345</v>
      </c>
      <c r="P1977" s="21" t="s">
        <v>4000</v>
      </c>
      <c r="Q1977" s="21">
        <v>54</v>
      </c>
      <c r="R1977" s="21">
        <v>0</v>
      </c>
      <c r="S1977" s="21">
        <v>52</v>
      </c>
      <c r="T1977" s="21">
        <v>106</v>
      </c>
      <c r="U1977" s="21">
        <v>0.50939999999999996</v>
      </c>
      <c r="V1977" s="21">
        <v>0</v>
      </c>
      <c r="W1977" s="21">
        <v>0.50939999999999996</v>
      </c>
      <c r="X1977" s="21" t="s">
        <v>2015</v>
      </c>
      <c r="Y1977" s="21" t="s">
        <v>2342</v>
      </c>
      <c r="Z1977" s="21" t="s">
        <v>2342</v>
      </c>
      <c r="AA1977" s="21" t="s">
        <v>2342</v>
      </c>
      <c r="AB1977" s="21" t="s">
        <v>2342</v>
      </c>
      <c r="AC1977" s="21" t="s">
        <v>2342</v>
      </c>
      <c r="AD1977" s="21" t="s">
        <v>2342</v>
      </c>
      <c r="AE1977" s="21" t="s">
        <v>2342</v>
      </c>
      <c r="AF1977" s="21" t="s">
        <v>2342</v>
      </c>
      <c r="AG1977" s="21" t="s">
        <v>2342</v>
      </c>
      <c r="AH1977" s="21" t="s">
        <v>2015</v>
      </c>
      <c r="AI1977" s="21" t="s">
        <v>2015</v>
      </c>
      <c r="AJ1977" s="21" t="s">
        <v>2015</v>
      </c>
      <c r="AK1977" s="21" t="s">
        <v>2015</v>
      </c>
      <c r="AL1977" s="21" t="s">
        <v>4802</v>
      </c>
    </row>
    <row r="1978" spans="1:38" ht="15" customHeight="1">
      <c r="A1978" s="21">
        <v>159418</v>
      </c>
      <c r="B1978" s="21">
        <v>681126</v>
      </c>
      <c r="C1978" s="21" t="s">
        <v>310</v>
      </c>
      <c r="D1978" s="21" t="s">
        <v>2299</v>
      </c>
      <c r="E1978" s="21" t="s">
        <v>19</v>
      </c>
      <c r="F1978" s="21" t="s">
        <v>4864</v>
      </c>
      <c r="G1978" s="21" t="s">
        <v>2340</v>
      </c>
      <c r="H1978" s="21" t="s">
        <v>2341</v>
      </c>
      <c r="I1978" s="21" t="s">
        <v>2015</v>
      </c>
      <c r="J1978" s="21" t="s">
        <v>2342</v>
      </c>
      <c r="K1978" s="21" t="s">
        <v>1975</v>
      </c>
      <c r="L1978" s="21" t="s">
        <v>5611</v>
      </c>
      <c r="M1978" s="21"/>
      <c r="N1978" s="21" t="s">
        <v>4588</v>
      </c>
      <c r="O1978" s="21" t="s">
        <v>2345</v>
      </c>
      <c r="P1978" s="21" t="s">
        <v>4589</v>
      </c>
      <c r="Q1978" s="21">
        <v>76</v>
      </c>
      <c r="R1978" s="21">
        <v>36</v>
      </c>
      <c r="S1978" s="21">
        <v>151</v>
      </c>
      <c r="T1978" s="21">
        <v>263</v>
      </c>
      <c r="U1978" s="21">
        <v>0.28899999999999998</v>
      </c>
      <c r="V1978" s="21">
        <v>0.13689999999999999</v>
      </c>
      <c r="W1978" s="21">
        <v>0.4259</v>
      </c>
      <c r="X1978" s="21" t="s">
        <v>2015</v>
      </c>
      <c r="Y1978" s="21" t="s">
        <v>2015</v>
      </c>
      <c r="Z1978" s="21" t="s">
        <v>2015</v>
      </c>
      <c r="AA1978" s="21" t="s">
        <v>2015</v>
      </c>
      <c r="AB1978" s="21" t="s">
        <v>2015</v>
      </c>
      <c r="AC1978" s="21" t="s">
        <v>2342</v>
      </c>
      <c r="AD1978" s="21" t="s">
        <v>2342</v>
      </c>
      <c r="AE1978" s="21" t="s">
        <v>2342</v>
      </c>
      <c r="AF1978" s="21" t="s">
        <v>2015</v>
      </c>
      <c r="AG1978" s="21" t="s">
        <v>2015</v>
      </c>
      <c r="AH1978" s="21" t="s">
        <v>2015</v>
      </c>
      <c r="AI1978" s="21" t="s">
        <v>2015</v>
      </c>
      <c r="AJ1978" s="21" t="s">
        <v>2015</v>
      </c>
      <c r="AK1978" s="21" t="s">
        <v>2015</v>
      </c>
      <c r="AL1978" s="21" t="s">
        <v>4803</v>
      </c>
    </row>
    <row r="1979" spans="1:38" ht="15" customHeight="1">
      <c r="A1979" s="21">
        <v>159986</v>
      </c>
      <c r="B1979" s="21">
        <v>681181</v>
      </c>
      <c r="C1979" s="21" t="s">
        <v>306</v>
      </c>
      <c r="D1979" s="21" t="s">
        <v>2295</v>
      </c>
      <c r="E1979" s="21" t="s">
        <v>8</v>
      </c>
      <c r="F1979" s="21" t="s">
        <v>4865</v>
      </c>
      <c r="G1979" s="21" t="s">
        <v>2340</v>
      </c>
      <c r="H1979" s="21" t="s">
        <v>2341</v>
      </c>
      <c r="I1979" s="21" t="s">
        <v>2015</v>
      </c>
      <c r="J1979" s="21" t="s">
        <v>2342</v>
      </c>
      <c r="K1979" s="21" t="s">
        <v>1951</v>
      </c>
      <c r="L1979" s="21" t="s">
        <v>4566</v>
      </c>
      <c r="M1979" s="21"/>
      <c r="N1979" s="21" t="s">
        <v>8</v>
      </c>
      <c r="O1979" s="21" t="s">
        <v>2345</v>
      </c>
      <c r="P1979" s="21" t="s">
        <v>4201</v>
      </c>
      <c r="Q1979" s="21">
        <v>108</v>
      </c>
      <c r="R1979" s="21">
        <v>0</v>
      </c>
      <c r="S1979" s="21">
        <v>56</v>
      </c>
      <c r="T1979" s="21">
        <v>164</v>
      </c>
      <c r="U1979" s="21">
        <v>0.65849999999999997</v>
      </c>
      <c r="V1979" s="21">
        <v>0</v>
      </c>
      <c r="W1979" s="21">
        <v>0.65849999999999997</v>
      </c>
      <c r="X1979" s="21" t="s">
        <v>2015</v>
      </c>
      <c r="Y1979" s="21" t="s">
        <v>2342</v>
      </c>
      <c r="Z1979" s="21" t="s">
        <v>2015</v>
      </c>
      <c r="AA1979" s="21" t="s">
        <v>2015</v>
      </c>
      <c r="AB1979" s="21" t="s">
        <v>2015</v>
      </c>
      <c r="AC1979" s="21" t="s">
        <v>2015</v>
      </c>
      <c r="AD1979" s="21" t="s">
        <v>2015</v>
      </c>
      <c r="AE1979" s="21" t="s">
        <v>2015</v>
      </c>
      <c r="AF1979" s="21" t="s">
        <v>2015</v>
      </c>
      <c r="AG1979" s="21" t="s">
        <v>2015</v>
      </c>
      <c r="AH1979" s="21" t="s">
        <v>2015</v>
      </c>
      <c r="AI1979" s="21" t="s">
        <v>2015</v>
      </c>
      <c r="AJ1979" s="21" t="s">
        <v>2015</v>
      </c>
      <c r="AK1979" s="21" t="s">
        <v>2015</v>
      </c>
      <c r="AL1979" s="21" t="s">
        <v>4802</v>
      </c>
    </row>
    <row r="1980" spans="1:38" ht="15" customHeight="1">
      <c r="A1980" s="21">
        <v>159922</v>
      </c>
      <c r="B1980" s="21">
        <v>682258</v>
      </c>
      <c r="C1980" s="21" t="s">
        <v>110</v>
      </c>
      <c r="D1980" s="21" t="s">
        <v>2097</v>
      </c>
      <c r="E1980" s="21" t="s">
        <v>6</v>
      </c>
      <c r="F1980" s="21" t="s">
        <v>4871</v>
      </c>
      <c r="G1980" s="21" t="s">
        <v>2340</v>
      </c>
      <c r="H1980" s="21" t="s">
        <v>2341</v>
      </c>
      <c r="I1980" s="21" t="s">
        <v>2015</v>
      </c>
      <c r="J1980" s="21" t="s">
        <v>2342</v>
      </c>
      <c r="K1980" s="21" t="s">
        <v>775</v>
      </c>
      <c r="L1980" s="21" t="s">
        <v>5028</v>
      </c>
      <c r="M1980" s="21"/>
      <c r="N1980" s="21" t="s">
        <v>2988</v>
      </c>
      <c r="O1980" s="21" t="s">
        <v>2345</v>
      </c>
      <c r="P1980" s="21" t="s">
        <v>2989</v>
      </c>
      <c r="Q1980" s="21">
        <v>168</v>
      </c>
      <c r="R1980" s="21">
        <v>0</v>
      </c>
      <c r="S1980" s="21">
        <v>0</v>
      </c>
      <c r="T1980" s="21">
        <v>168</v>
      </c>
      <c r="U1980" s="21">
        <v>1</v>
      </c>
      <c r="V1980" s="21">
        <v>0</v>
      </c>
      <c r="W1980" s="21">
        <v>1</v>
      </c>
      <c r="X1980" s="21" t="s">
        <v>2015</v>
      </c>
      <c r="Y1980" s="21" t="s">
        <v>2015</v>
      </c>
      <c r="Z1980" s="21" t="s">
        <v>2015</v>
      </c>
      <c r="AA1980" s="21" t="s">
        <v>2015</v>
      </c>
      <c r="AB1980" s="21" t="s">
        <v>2015</v>
      </c>
      <c r="AC1980" s="21" t="s">
        <v>2015</v>
      </c>
      <c r="AD1980" s="21" t="s">
        <v>2015</v>
      </c>
      <c r="AE1980" s="21" t="s">
        <v>2015</v>
      </c>
      <c r="AF1980" s="21" t="s">
        <v>2015</v>
      </c>
      <c r="AG1980" s="21" t="s">
        <v>2015</v>
      </c>
      <c r="AH1980" s="21" t="s">
        <v>2342</v>
      </c>
      <c r="AI1980" s="21" t="s">
        <v>2342</v>
      </c>
      <c r="AJ1980" s="21" t="s">
        <v>2342</v>
      </c>
      <c r="AK1980" s="21" t="s">
        <v>2342</v>
      </c>
      <c r="AL1980" s="21" t="s">
        <v>4802</v>
      </c>
    </row>
    <row r="1981" spans="1:38" ht="15" customHeight="1">
      <c r="A1981" s="21">
        <v>159880</v>
      </c>
      <c r="B1981" s="21">
        <v>682293</v>
      </c>
      <c r="C1981" s="21" t="s">
        <v>249</v>
      </c>
      <c r="D1981" s="21" t="s">
        <v>2237</v>
      </c>
      <c r="E1981" s="21" t="s">
        <v>6</v>
      </c>
      <c r="F1981" s="21" t="s">
        <v>4883</v>
      </c>
      <c r="G1981" s="21" t="s">
        <v>2340</v>
      </c>
      <c r="H1981" s="21" t="s">
        <v>2341</v>
      </c>
      <c r="I1981" s="21" t="s">
        <v>2015</v>
      </c>
      <c r="J1981" s="21" t="s">
        <v>2342</v>
      </c>
      <c r="K1981" s="21" t="s">
        <v>1557</v>
      </c>
      <c r="L1981" s="21" t="s">
        <v>4032</v>
      </c>
      <c r="M1981" s="21"/>
      <c r="N1981" s="21" t="s">
        <v>2381</v>
      </c>
      <c r="O1981" s="21" t="s">
        <v>2345</v>
      </c>
      <c r="P1981" s="21" t="s">
        <v>4033</v>
      </c>
      <c r="Q1981" s="21">
        <v>4</v>
      </c>
      <c r="R1981" s="21">
        <v>0</v>
      </c>
      <c r="S1981" s="21">
        <v>21</v>
      </c>
      <c r="T1981" s="21">
        <v>25</v>
      </c>
      <c r="U1981" s="21">
        <v>0.16</v>
      </c>
      <c r="V1981" s="21">
        <v>0</v>
      </c>
      <c r="W1981" s="21">
        <v>0.16</v>
      </c>
      <c r="X1981" s="21" t="s">
        <v>2015</v>
      </c>
      <c r="Y1981" s="21" t="s">
        <v>2015</v>
      </c>
      <c r="Z1981" s="21" t="s">
        <v>2015</v>
      </c>
      <c r="AA1981" s="21" t="s">
        <v>2015</v>
      </c>
      <c r="AB1981" s="21" t="s">
        <v>2015</v>
      </c>
      <c r="AC1981" s="21" t="s">
        <v>2015</v>
      </c>
      <c r="AD1981" s="21" t="s">
        <v>2015</v>
      </c>
      <c r="AE1981" s="21" t="s">
        <v>2015</v>
      </c>
      <c r="AF1981" s="21" t="s">
        <v>2015</v>
      </c>
      <c r="AG1981" s="21" t="s">
        <v>2015</v>
      </c>
      <c r="AH1981" s="21" t="s">
        <v>2342</v>
      </c>
      <c r="AI1981" s="21" t="s">
        <v>2342</v>
      </c>
      <c r="AJ1981" s="21" t="s">
        <v>2342</v>
      </c>
      <c r="AK1981" s="21" t="s">
        <v>2342</v>
      </c>
      <c r="AL1981" s="21" t="s">
        <v>4802</v>
      </c>
    </row>
    <row r="1982" spans="1:38" ht="15" customHeight="1">
      <c r="A1982" s="21">
        <v>159241</v>
      </c>
      <c r="B1982" s="21">
        <v>682321</v>
      </c>
      <c r="C1982" s="21" t="s">
        <v>49</v>
      </c>
      <c r="D1982" s="21" t="s">
        <v>2036</v>
      </c>
      <c r="E1982" s="21" t="s">
        <v>12</v>
      </c>
      <c r="F1982" s="21" t="s">
        <v>4874</v>
      </c>
      <c r="G1982" s="21" t="s">
        <v>2340</v>
      </c>
      <c r="H1982" s="21" t="s">
        <v>2341</v>
      </c>
      <c r="I1982" s="21" t="s">
        <v>2015</v>
      </c>
      <c r="J1982" s="21" t="s">
        <v>2342</v>
      </c>
      <c r="K1982" s="21" t="s">
        <v>446</v>
      </c>
      <c r="L1982" s="21" t="s">
        <v>4949</v>
      </c>
      <c r="M1982" s="21"/>
      <c r="N1982" s="21" t="s">
        <v>2490</v>
      </c>
      <c r="O1982" s="21" t="s">
        <v>2345</v>
      </c>
      <c r="P1982" s="21" t="s">
        <v>2491</v>
      </c>
      <c r="Q1982" s="21">
        <v>289</v>
      </c>
      <c r="R1982" s="21">
        <v>0</v>
      </c>
      <c r="S1982" s="21">
        <v>82</v>
      </c>
      <c r="T1982" s="21">
        <v>371</v>
      </c>
      <c r="U1982" s="21">
        <v>0.77900000000000003</v>
      </c>
      <c r="V1982" s="21">
        <v>0</v>
      </c>
      <c r="W1982" s="21">
        <v>0.77900000000000003</v>
      </c>
      <c r="X1982" s="21" t="s">
        <v>2015</v>
      </c>
      <c r="Y1982" s="21" t="s">
        <v>2015</v>
      </c>
      <c r="Z1982" s="21" t="s">
        <v>2015</v>
      </c>
      <c r="AA1982" s="21" t="s">
        <v>2015</v>
      </c>
      <c r="AB1982" s="21" t="s">
        <v>2015</v>
      </c>
      <c r="AC1982" s="21" t="s">
        <v>2015</v>
      </c>
      <c r="AD1982" s="21" t="s">
        <v>2015</v>
      </c>
      <c r="AE1982" s="21" t="s">
        <v>2015</v>
      </c>
      <c r="AF1982" s="21" t="s">
        <v>2015</v>
      </c>
      <c r="AG1982" s="21" t="s">
        <v>2015</v>
      </c>
      <c r="AH1982" s="21" t="s">
        <v>2015</v>
      </c>
      <c r="AI1982" s="21" t="s">
        <v>2342</v>
      </c>
      <c r="AJ1982" s="21" t="s">
        <v>2342</v>
      </c>
      <c r="AK1982" s="21" t="s">
        <v>2342</v>
      </c>
      <c r="AL1982" s="21" t="s">
        <v>4802</v>
      </c>
    </row>
    <row r="1983" spans="1:38" ht="15" customHeight="1">
      <c r="A1983" s="21">
        <v>159945</v>
      </c>
      <c r="B1983" s="21">
        <v>683496</v>
      </c>
      <c r="C1983" s="21" t="s">
        <v>215</v>
      </c>
      <c r="D1983" s="21" t="s">
        <v>2203</v>
      </c>
      <c r="E1983" s="21" t="s">
        <v>33</v>
      </c>
      <c r="F1983" s="21" t="s">
        <v>4873</v>
      </c>
      <c r="G1983" s="21" t="s">
        <v>2340</v>
      </c>
      <c r="H1983" s="21" t="s">
        <v>2341</v>
      </c>
      <c r="I1983" s="21" t="s">
        <v>2015</v>
      </c>
      <c r="J1983" s="21" t="s">
        <v>2342</v>
      </c>
      <c r="K1983" s="21" t="s">
        <v>1359</v>
      </c>
      <c r="L1983" s="21" t="s">
        <v>3771</v>
      </c>
      <c r="M1983" s="21"/>
      <c r="N1983" s="21" t="s">
        <v>5176</v>
      </c>
      <c r="O1983" s="21" t="s">
        <v>2345</v>
      </c>
      <c r="P1983" s="21" t="s">
        <v>3769</v>
      </c>
      <c r="Q1983" s="21">
        <v>426</v>
      </c>
      <c r="R1983" s="21">
        <v>0</v>
      </c>
      <c r="S1983" s="21">
        <v>0</v>
      </c>
      <c r="T1983" s="21">
        <v>426</v>
      </c>
      <c r="U1983" s="21">
        <v>1</v>
      </c>
      <c r="V1983" s="21">
        <v>0</v>
      </c>
      <c r="W1983" s="21">
        <v>1</v>
      </c>
      <c r="X1983" s="21" t="s">
        <v>2015</v>
      </c>
      <c r="Y1983" s="21" t="s">
        <v>2015</v>
      </c>
      <c r="Z1983" s="21" t="s">
        <v>2015</v>
      </c>
      <c r="AA1983" s="21" t="s">
        <v>2015</v>
      </c>
      <c r="AB1983" s="21" t="s">
        <v>2342</v>
      </c>
      <c r="AC1983" s="21" t="s">
        <v>2342</v>
      </c>
      <c r="AD1983" s="21" t="s">
        <v>2342</v>
      </c>
      <c r="AE1983" s="21" t="s">
        <v>2015</v>
      </c>
      <c r="AF1983" s="21" t="s">
        <v>2015</v>
      </c>
      <c r="AG1983" s="21" t="s">
        <v>2015</v>
      </c>
      <c r="AH1983" s="21" t="s">
        <v>2015</v>
      </c>
      <c r="AI1983" s="21" t="s">
        <v>2015</v>
      </c>
      <c r="AJ1983" s="21" t="s">
        <v>2015</v>
      </c>
      <c r="AK1983" s="21" t="s">
        <v>2015</v>
      </c>
      <c r="AL1983" s="21" t="s">
        <v>4802</v>
      </c>
    </row>
    <row r="1984" spans="1:38" ht="15" customHeight="1">
      <c r="A1984" s="21">
        <v>159945</v>
      </c>
      <c r="B1984" s="21">
        <v>683497</v>
      </c>
      <c r="C1984" s="21" t="s">
        <v>215</v>
      </c>
      <c r="D1984" s="21" t="s">
        <v>2203</v>
      </c>
      <c r="E1984" s="21" t="s">
        <v>33</v>
      </c>
      <c r="F1984" s="21" t="s">
        <v>4873</v>
      </c>
      <c r="G1984" s="21" t="s">
        <v>2340</v>
      </c>
      <c r="H1984" s="21" t="s">
        <v>2341</v>
      </c>
      <c r="I1984" s="21" t="s">
        <v>2015</v>
      </c>
      <c r="J1984" s="21" t="s">
        <v>2342</v>
      </c>
      <c r="K1984" s="21" t="s">
        <v>1365</v>
      </c>
      <c r="L1984" s="21" t="s">
        <v>3780</v>
      </c>
      <c r="M1984" s="21"/>
      <c r="N1984" s="21" t="s">
        <v>3768</v>
      </c>
      <c r="O1984" s="21" t="s">
        <v>2345</v>
      </c>
      <c r="P1984" s="21" t="s">
        <v>3769</v>
      </c>
      <c r="Q1984" s="21">
        <v>452</v>
      </c>
      <c r="R1984" s="21">
        <v>0</v>
      </c>
      <c r="S1984" s="21">
        <v>359</v>
      </c>
      <c r="T1984" s="21">
        <v>811</v>
      </c>
      <c r="U1984" s="21">
        <v>0.55730000000000002</v>
      </c>
      <c r="V1984" s="21">
        <v>0</v>
      </c>
      <c r="W1984" s="21">
        <v>0.55730000000000002</v>
      </c>
      <c r="X1984" s="21" t="s">
        <v>2015</v>
      </c>
      <c r="Y1984" s="21" t="s">
        <v>2342</v>
      </c>
      <c r="Z1984" s="21" t="s">
        <v>2342</v>
      </c>
      <c r="AA1984" s="21" t="s">
        <v>2342</v>
      </c>
      <c r="AB1984" s="21" t="s">
        <v>2342</v>
      </c>
      <c r="AC1984" s="21" t="s">
        <v>2342</v>
      </c>
      <c r="AD1984" s="21" t="s">
        <v>2342</v>
      </c>
      <c r="AE1984" s="21" t="s">
        <v>2015</v>
      </c>
      <c r="AF1984" s="21" t="s">
        <v>2015</v>
      </c>
      <c r="AG1984" s="21" t="s">
        <v>2015</v>
      </c>
      <c r="AH1984" s="21" t="s">
        <v>2015</v>
      </c>
      <c r="AI1984" s="21" t="s">
        <v>2015</v>
      </c>
      <c r="AJ1984" s="21" t="s">
        <v>2015</v>
      </c>
      <c r="AK1984" s="21" t="s">
        <v>2015</v>
      </c>
      <c r="AL1984" s="21" t="s">
        <v>4802</v>
      </c>
    </row>
    <row r="1985" spans="1:38" ht="15" customHeight="1">
      <c r="A1985" s="21">
        <v>159945</v>
      </c>
      <c r="B1985" s="21">
        <v>683498</v>
      </c>
      <c r="C1985" s="21" t="s">
        <v>215</v>
      </c>
      <c r="D1985" s="21" t="s">
        <v>2203</v>
      </c>
      <c r="E1985" s="21" t="s">
        <v>33</v>
      </c>
      <c r="F1985" s="21" t="s">
        <v>4873</v>
      </c>
      <c r="G1985" s="21" t="s">
        <v>2340</v>
      </c>
      <c r="H1985" s="21" t="s">
        <v>2341</v>
      </c>
      <c r="I1985" s="21" t="s">
        <v>2015</v>
      </c>
      <c r="J1985" s="21" t="s">
        <v>2342</v>
      </c>
      <c r="K1985" s="21" t="s">
        <v>1360</v>
      </c>
      <c r="L1985" s="21" t="s">
        <v>3772</v>
      </c>
      <c r="M1985" s="21"/>
      <c r="N1985" s="21" t="s">
        <v>3768</v>
      </c>
      <c r="O1985" s="21" t="s">
        <v>2345</v>
      </c>
      <c r="P1985" s="21" t="s">
        <v>3769</v>
      </c>
      <c r="Q1985" s="21">
        <v>252</v>
      </c>
      <c r="R1985" s="21">
        <v>0</v>
      </c>
      <c r="S1985" s="21">
        <v>332</v>
      </c>
      <c r="T1985" s="21">
        <v>584</v>
      </c>
      <c r="U1985" s="21">
        <v>0.43149999999999999</v>
      </c>
      <c r="V1985" s="21">
        <v>0</v>
      </c>
      <c r="W1985" s="21">
        <v>0.43149999999999999</v>
      </c>
      <c r="X1985" s="21" t="s">
        <v>2015</v>
      </c>
      <c r="Y1985" s="21" t="s">
        <v>2015</v>
      </c>
      <c r="Z1985" s="21" t="s">
        <v>2015</v>
      </c>
      <c r="AA1985" s="21" t="s">
        <v>2015</v>
      </c>
      <c r="AB1985" s="21" t="s">
        <v>2015</v>
      </c>
      <c r="AC1985" s="21" t="s">
        <v>2015</v>
      </c>
      <c r="AD1985" s="21" t="s">
        <v>2015</v>
      </c>
      <c r="AE1985" s="21" t="s">
        <v>2015</v>
      </c>
      <c r="AF1985" s="21" t="s">
        <v>2015</v>
      </c>
      <c r="AG1985" s="21" t="s">
        <v>2015</v>
      </c>
      <c r="AH1985" s="21" t="s">
        <v>2342</v>
      </c>
      <c r="AI1985" s="21" t="s">
        <v>2342</v>
      </c>
      <c r="AJ1985" s="21" t="s">
        <v>2342</v>
      </c>
      <c r="AK1985" s="21" t="s">
        <v>2342</v>
      </c>
      <c r="AL1985" s="21" t="s">
        <v>4802</v>
      </c>
    </row>
    <row r="1986" spans="1:38" ht="15" customHeight="1">
      <c r="A1986" s="21">
        <v>160160</v>
      </c>
      <c r="B1986" s="21">
        <v>683550</v>
      </c>
      <c r="C1986" s="21" t="s">
        <v>224</v>
      </c>
      <c r="D1986" s="21" t="s">
        <v>2212</v>
      </c>
      <c r="E1986" s="21" t="s">
        <v>8</v>
      </c>
      <c r="F1986" s="21" t="s">
        <v>4865</v>
      </c>
      <c r="G1986" s="21" t="s">
        <v>2340</v>
      </c>
      <c r="H1986" s="21" t="s">
        <v>2341</v>
      </c>
      <c r="I1986" s="21" t="s">
        <v>2015</v>
      </c>
      <c r="J1986" s="21" t="s">
        <v>2342</v>
      </c>
      <c r="K1986" s="21" t="s">
        <v>1405</v>
      </c>
      <c r="L1986" s="21" t="s">
        <v>4840</v>
      </c>
      <c r="M1986" s="21"/>
      <c r="N1986" s="21" t="s">
        <v>8</v>
      </c>
      <c r="O1986" s="21" t="s">
        <v>2345</v>
      </c>
      <c r="P1986" s="21" t="s">
        <v>2763</v>
      </c>
      <c r="Q1986" s="21">
        <v>235</v>
      </c>
      <c r="R1986" s="21">
        <v>50</v>
      </c>
      <c r="S1986" s="21">
        <v>226</v>
      </c>
      <c r="T1986" s="21">
        <v>511</v>
      </c>
      <c r="U1986" s="21">
        <v>0.45989999999999998</v>
      </c>
      <c r="V1986" s="21">
        <v>9.7799999999999998E-2</v>
      </c>
      <c r="W1986" s="21">
        <v>0.55769999999999997</v>
      </c>
      <c r="X1986" s="21" t="s">
        <v>2015</v>
      </c>
      <c r="Y1986" s="21" t="s">
        <v>2015</v>
      </c>
      <c r="Z1986" s="21" t="s">
        <v>2015</v>
      </c>
      <c r="AA1986" s="21" t="s">
        <v>2015</v>
      </c>
      <c r="AB1986" s="21" t="s">
        <v>2015</v>
      </c>
      <c r="AC1986" s="21" t="s">
        <v>2015</v>
      </c>
      <c r="AD1986" s="21" t="s">
        <v>2015</v>
      </c>
      <c r="AE1986" s="21" t="s">
        <v>2342</v>
      </c>
      <c r="AF1986" s="21" t="s">
        <v>2342</v>
      </c>
      <c r="AG1986" s="21" t="s">
        <v>2342</v>
      </c>
      <c r="AH1986" s="21" t="s">
        <v>2342</v>
      </c>
      <c r="AI1986" s="21" t="s">
        <v>2342</v>
      </c>
      <c r="AJ1986" s="21" t="s">
        <v>2342</v>
      </c>
      <c r="AK1986" s="21" t="s">
        <v>2342</v>
      </c>
      <c r="AL1986" s="21" t="s">
        <v>4803</v>
      </c>
    </row>
    <row r="1987" spans="1:38" ht="15" customHeight="1">
      <c r="A1987" s="21">
        <v>160034</v>
      </c>
      <c r="B1987" s="21">
        <v>683554</v>
      </c>
      <c r="C1987" s="21" t="s">
        <v>239</v>
      </c>
      <c r="D1987" s="21" t="s">
        <v>2227</v>
      </c>
      <c r="E1987" s="21" t="s">
        <v>11</v>
      </c>
      <c r="F1987" s="21" t="s">
        <v>4873</v>
      </c>
      <c r="G1987" s="21" t="s">
        <v>2340</v>
      </c>
      <c r="H1987" s="21" t="s">
        <v>2341</v>
      </c>
      <c r="I1987" s="21" t="s">
        <v>2015</v>
      </c>
      <c r="J1987" s="21" t="s">
        <v>2342</v>
      </c>
      <c r="K1987" s="21" t="s">
        <v>1478</v>
      </c>
      <c r="L1987" s="21" t="s">
        <v>3941</v>
      </c>
      <c r="M1987" s="21"/>
      <c r="N1987" s="21" t="s">
        <v>2672</v>
      </c>
      <c r="O1987" s="21" t="s">
        <v>2345</v>
      </c>
      <c r="P1987" s="21" t="s">
        <v>3930</v>
      </c>
      <c r="Q1987" s="21">
        <v>95</v>
      </c>
      <c r="R1987" s="21">
        <v>25</v>
      </c>
      <c r="S1987" s="21">
        <v>500</v>
      </c>
      <c r="T1987" s="21">
        <v>620</v>
      </c>
      <c r="U1987" s="21">
        <v>0.1532</v>
      </c>
      <c r="V1987" s="21">
        <v>4.0300000000000002E-2</v>
      </c>
      <c r="W1987" s="21">
        <v>0.19350000000000001</v>
      </c>
      <c r="X1987" s="21" t="s">
        <v>2015</v>
      </c>
      <c r="Y1987" s="21" t="s">
        <v>2342</v>
      </c>
      <c r="Z1987" s="21" t="s">
        <v>2342</v>
      </c>
      <c r="AA1987" s="21" t="s">
        <v>2342</v>
      </c>
      <c r="AB1987" s="21" t="s">
        <v>2342</v>
      </c>
      <c r="AC1987" s="21" t="s">
        <v>2342</v>
      </c>
      <c r="AD1987" s="21" t="s">
        <v>2342</v>
      </c>
      <c r="AE1987" s="21" t="s">
        <v>2015</v>
      </c>
      <c r="AF1987" s="21" t="s">
        <v>2015</v>
      </c>
      <c r="AG1987" s="21" t="s">
        <v>2015</v>
      </c>
      <c r="AH1987" s="21" t="s">
        <v>2015</v>
      </c>
      <c r="AI1987" s="21" t="s">
        <v>2015</v>
      </c>
      <c r="AJ1987" s="21" t="s">
        <v>2015</v>
      </c>
      <c r="AK1987" s="21" t="s">
        <v>2015</v>
      </c>
      <c r="AL1987" s="21" t="s">
        <v>4803</v>
      </c>
    </row>
    <row r="1988" spans="1:38" ht="15" customHeight="1">
      <c r="A1988" s="21">
        <v>160034</v>
      </c>
      <c r="B1988" s="21">
        <v>683555</v>
      </c>
      <c r="C1988" s="21" t="s">
        <v>239</v>
      </c>
      <c r="D1988" s="21" t="s">
        <v>2227</v>
      </c>
      <c r="E1988" s="21" t="s">
        <v>11</v>
      </c>
      <c r="F1988" s="21" t="s">
        <v>4873</v>
      </c>
      <c r="G1988" s="21" t="s">
        <v>2340</v>
      </c>
      <c r="H1988" s="21" t="s">
        <v>2341</v>
      </c>
      <c r="I1988" s="21" t="s">
        <v>2015</v>
      </c>
      <c r="J1988" s="21" t="s">
        <v>2342</v>
      </c>
      <c r="K1988" s="21" t="s">
        <v>1483</v>
      </c>
      <c r="L1988" s="21" t="s">
        <v>3946</v>
      </c>
      <c r="M1988" s="21"/>
      <c r="N1988" s="21" t="s">
        <v>2672</v>
      </c>
      <c r="O1988" s="21" t="s">
        <v>2345</v>
      </c>
      <c r="P1988" s="21" t="s">
        <v>3930</v>
      </c>
      <c r="Q1988" s="21">
        <v>61</v>
      </c>
      <c r="R1988" s="21">
        <v>46</v>
      </c>
      <c r="S1988" s="21">
        <v>573</v>
      </c>
      <c r="T1988" s="21">
        <v>680</v>
      </c>
      <c r="U1988" s="21">
        <v>8.9700000000000002E-2</v>
      </c>
      <c r="V1988" s="21">
        <v>6.7599999999999993E-2</v>
      </c>
      <c r="W1988" s="21">
        <v>0.15740000000000001</v>
      </c>
      <c r="X1988" s="21" t="s">
        <v>2015</v>
      </c>
      <c r="Y1988" s="21" t="s">
        <v>2342</v>
      </c>
      <c r="Z1988" s="21" t="s">
        <v>2342</v>
      </c>
      <c r="AA1988" s="21" t="s">
        <v>2342</v>
      </c>
      <c r="AB1988" s="21" t="s">
        <v>2342</v>
      </c>
      <c r="AC1988" s="21" t="s">
        <v>2342</v>
      </c>
      <c r="AD1988" s="21" t="s">
        <v>2342</v>
      </c>
      <c r="AE1988" s="21" t="s">
        <v>2342</v>
      </c>
      <c r="AF1988" s="21" t="s">
        <v>2342</v>
      </c>
      <c r="AG1988" s="21" t="s">
        <v>2342</v>
      </c>
      <c r="AH1988" s="21" t="s">
        <v>2342</v>
      </c>
      <c r="AI1988" s="21" t="s">
        <v>2342</v>
      </c>
      <c r="AJ1988" s="21" t="s">
        <v>2342</v>
      </c>
      <c r="AK1988" s="21" t="s">
        <v>2342</v>
      </c>
      <c r="AL1988" s="21" t="s">
        <v>4803</v>
      </c>
    </row>
    <row r="1989" spans="1:38" ht="15" customHeight="1">
      <c r="A1989" s="21">
        <v>160170</v>
      </c>
      <c r="B1989" s="21">
        <v>683578</v>
      </c>
      <c r="C1989" s="21" t="s">
        <v>233</v>
      </c>
      <c r="D1989" s="21" t="s">
        <v>2221</v>
      </c>
      <c r="E1989" s="21" t="s">
        <v>6</v>
      </c>
      <c r="F1989" s="21" t="s">
        <v>4871</v>
      </c>
      <c r="G1989" s="21" t="s">
        <v>2340</v>
      </c>
      <c r="H1989" s="21" t="s">
        <v>2341</v>
      </c>
      <c r="I1989" s="21" t="s">
        <v>2015</v>
      </c>
      <c r="J1989" s="21" t="s">
        <v>2342</v>
      </c>
      <c r="K1989" s="21" t="s">
        <v>233</v>
      </c>
      <c r="L1989" s="21" t="s">
        <v>3889</v>
      </c>
      <c r="M1989" s="21"/>
      <c r="N1989" s="21" t="s">
        <v>2381</v>
      </c>
      <c r="O1989" s="21" t="s">
        <v>2345</v>
      </c>
      <c r="P1989" s="21" t="s">
        <v>3127</v>
      </c>
      <c r="Q1989" s="21">
        <v>244</v>
      </c>
      <c r="R1989" s="21">
        <v>0</v>
      </c>
      <c r="S1989" s="21">
        <v>92</v>
      </c>
      <c r="T1989" s="21">
        <v>336</v>
      </c>
      <c r="U1989" s="21">
        <v>0.72619999999999996</v>
      </c>
      <c r="V1989" s="21">
        <v>0</v>
      </c>
      <c r="W1989" s="21">
        <v>0.72619999999999996</v>
      </c>
      <c r="X1989" s="21" t="s">
        <v>2015</v>
      </c>
      <c r="Y1989" s="21" t="s">
        <v>2015</v>
      </c>
      <c r="Z1989" s="21" t="s">
        <v>2015</v>
      </c>
      <c r="AA1989" s="21" t="s">
        <v>2015</v>
      </c>
      <c r="AB1989" s="21" t="s">
        <v>2015</v>
      </c>
      <c r="AC1989" s="21" t="s">
        <v>2015</v>
      </c>
      <c r="AD1989" s="21" t="s">
        <v>2342</v>
      </c>
      <c r="AE1989" s="21" t="s">
        <v>2342</v>
      </c>
      <c r="AF1989" s="21" t="s">
        <v>2342</v>
      </c>
      <c r="AG1989" s="21" t="s">
        <v>2342</v>
      </c>
      <c r="AH1989" s="21" t="s">
        <v>2015</v>
      </c>
      <c r="AI1989" s="21" t="s">
        <v>2015</v>
      </c>
      <c r="AJ1989" s="21" t="s">
        <v>2015</v>
      </c>
      <c r="AK1989" s="21" t="s">
        <v>2015</v>
      </c>
      <c r="AL1989" s="21" t="s">
        <v>4802</v>
      </c>
    </row>
    <row r="1990" spans="1:38" ht="15" customHeight="1">
      <c r="A1990" s="21">
        <v>159382</v>
      </c>
      <c r="B1990" s="21">
        <v>683587</v>
      </c>
      <c r="C1990" s="21" t="s">
        <v>69</v>
      </c>
      <c r="D1990" s="21" t="s">
        <v>2056</v>
      </c>
      <c r="E1990" s="21" t="s">
        <v>20</v>
      </c>
      <c r="F1990" s="21" t="s">
        <v>4865</v>
      </c>
      <c r="G1990" s="21" t="s">
        <v>2340</v>
      </c>
      <c r="H1990" s="21" t="s">
        <v>2341</v>
      </c>
      <c r="I1990" s="21" t="s">
        <v>2015</v>
      </c>
      <c r="J1990" s="21" t="s">
        <v>2342</v>
      </c>
      <c r="K1990" s="21" t="s">
        <v>5408</v>
      </c>
      <c r="L1990" s="21" t="s">
        <v>2650</v>
      </c>
      <c r="M1990" s="21"/>
      <c r="N1990" s="21" t="s">
        <v>2651</v>
      </c>
      <c r="O1990" s="21" t="s">
        <v>2345</v>
      </c>
      <c r="P1990" s="21" t="s">
        <v>2649</v>
      </c>
      <c r="Q1990" s="21">
        <v>104</v>
      </c>
      <c r="R1990" s="21">
        <v>0</v>
      </c>
      <c r="S1990" s="21">
        <v>21</v>
      </c>
      <c r="T1990" s="21">
        <v>125</v>
      </c>
      <c r="U1990" s="21">
        <v>0.83199999999999996</v>
      </c>
      <c r="V1990" s="21">
        <v>0</v>
      </c>
      <c r="W1990" s="21">
        <v>0.83199999999999996</v>
      </c>
      <c r="X1990" s="21" t="s">
        <v>2015</v>
      </c>
      <c r="Y1990" s="21" t="s">
        <v>2342</v>
      </c>
      <c r="Z1990" s="21" t="s">
        <v>2342</v>
      </c>
      <c r="AA1990" s="21" t="s">
        <v>2342</v>
      </c>
      <c r="AB1990" s="21" t="s">
        <v>2342</v>
      </c>
      <c r="AC1990" s="21" t="s">
        <v>2342</v>
      </c>
      <c r="AD1990" s="21" t="s">
        <v>2342</v>
      </c>
      <c r="AE1990" s="21" t="s">
        <v>2342</v>
      </c>
      <c r="AF1990" s="21" t="s">
        <v>2342</v>
      </c>
      <c r="AG1990" s="21" t="s">
        <v>2342</v>
      </c>
      <c r="AH1990" s="21" t="s">
        <v>2342</v>
      </c>
      <c r="AI1990" s="21" t="s">
        <v>2342</v>
      </c>
      <c r="AJ1990" s="21" t="s">
        <v>2342</v>
      </c>
      <c r="AK1990" s="21" t="s">
        <v>2342</v>
      </c>
      <c r="AL1990" s="21" t="s">
        <v>4802</v>
      </c>
    </row>
    <row r="1991" spans="1:38" ht="15" customHeight="1">
      <c r="A1991" s="21">
        <v>159250</v>
      </c>
      <c r="B1991" s="21">
        <v>683593</v>
      </c>
      <c r="C1991" s="21" t="s">
        <v>67</v>
      </c>
      <c r="D1991" s="21" t="s">
        <v>2054</v>
      </c>
      <c r="E1991" s="21" t="s">
        <v>1</v>
      </c>
      <c r="F1991" s="21" t="s">
        <v>4864</v>
      </c>
      <c r="G1991" s="21" t="s">
        <v>2340</v>
      </c>
      <c r="H1991" s="21" t="s">
        <v>2341</v>
      </c>
      <c r="I1991" s="21" t="s">
        <v>2015</v>
      </c>
      <c r="J1991" s="21" t="s">
        <v>2342</v>
      </c>
      <c r="K1991" s="21" t="s">
        <v>559</v>
      </c>
      <c r="L1991" s="21" t="s">
        <v>2634</v>
      </c>
      <c r="M1991" s="21"/>
      <c r="N1991" s="21" t="s">
        <v>2631</v>
      </c>
      <c r="O1991" s="21" t="s">
        <v>2345</v>
      </c>
      <c r="P1991" s="21" t="s">
        <v>2632</v>
      </c>
      <c r="Q1991" s="21">
        <v>47</v>
      </c>
      <c r="R1991" s="21">
        <v>0</v>
      </c>
      <c r="S1991" s="21">
        <v>0</v>
      </c>
      <c r="T1991" s="21">
        <v>47</v>
      </c>
      <c r="U1991" s="21">
        <v>1</v>
      </c>
      <c r="V1991" s="21">
        <v>0</v>
      </c>
      <c r="W1991" s="21">
        <v>1</v>
      </c>
      <c r="X1991" s="21" t="s">
        <v>2015</v>
      </c>
      <c r="Y1991" s="21" t="s">
        <v>2015</v>
      </c>
      <c r="Z1991" s="21" t="s">
        <v>2015</v>
      </c>
      <c r="AA1991" s="21" t="s">
        <v>2015</v>
      </c>
      <c r="AB1991" s="21" t="s">
        <v>2015</v>
      </c>
      <c r="AC1991" s="21" t="s">
        <v>2015</v>
      </c>
      <c r="AD1991" s="21" t="s">
        <v>2015</v>
      </c>
      <c r="AE1991" s="21" t="s">
        <v>2015</v>
      </c>
      <c r="AF1991" s="21" t="s">
        <v>2015</v>
      </c>
      <c r="AG1991" s="21" t="s">
        <v>2015</v>
      </c>
      <c r="AH1991" s="21" t="s">
        <v>2342</v>
      </c>
      <c r="AI1991" s="21" t="s">
        <v>2342</v>
      </c>
      <c r="AJ1991" s="21" t="s">
        <v>2342</v>
      </c>
      <c r="AK1991" s="21" t="s">
        <v>2342</v>
      </c>
      <c r="AL1991" s="21" t="s">
        <v>4802</v>
      </c>
    </row>
    <row r="1992" spans="1:38" ht="15" customHeight="1">
      <c r="A1992" s="21">
        <v>159587</v>
      </c>
      <c r="B1992" s="21">
        <v>683598</v>
      </c>
      <c r="C1992" s="21" t="s">
        <v>155</v>
      </c>
      <c r="D1992" s="21" t="s">
        <v>2143</v>
      </c>
      <c r="E1992" s="21" t="s">
        <v>20</v>
      </c>
      <c r="F1992" s="21" t="s">
        <v>4865</v>
      </c>
      <c r="G1992" s="21" t="s">
        <v>2340</v>
      </c>
      <c r="H1992" s="21" t="s">
        <v>2341</v>
      </c>
      <c r="I1992" s="21" t="s">
        <v>2015</v>
      </c>
      <c r="J1992" s="21" t="s">
        <v>2342</v>
      </c>
      <c r="K1992" s="21" t="s">
        <v>571</v>
      </c>
      <c r="L1992" s="21" t="s">
        <v>3413</v>
      </c>
      <c r="M1992" s="21"/>
      <c r="N1992" s="21" t="s">
        <v>3414</v>
      </c>
      <c r="O1992" s="21" t="s">
        <v>2345</v>
      </c>
      <c r="P1992" s="21" t="s">
        <v>3415</v>
      </c>
      <c r="Q1992" s="21">
        <v>8</v>
      </c>
      <c r="R1992" s="21">
        <v>0</v>
      </c>
      <c r="S1992" s="21">
        <v>13</v>
      </c>
      <c r="T1992" s="21">
        <v>21</v>
      </c>
      <c r="U1992" s="21">
        <v>0.38100000000000001</v>
      </c>
      <c r="V1992" s="21">
        <v>0</v>
      </c>
      <c r="W1992" s="21">
        <v>0.38100000000000001</v>
      </c>
      <c r="X1992" s="21" t="s">
        <v>2015</v>
      </c>
      <c r="Y1992" s="21" t="s">
        <v>2342</v>
      </c>
      <c r="Z1992" s="21" t="s">
        <v>2342</v>
      </c>
      <c r="AA1992" s="21" t="s">
        <v>2342</v>
      </c>
      <c r="AB1992" s="21" t="s">
        <v>2342</v>
      </c>
      <c r="AC1992" s="21" t="s">
        <v>2342</v>
      </c>
      <c r="AD1992" s="21" t="s">
        <v>2342</v>
      </c>
      <c r="AE1992" s="21" t="s">
        <v>2342</v>
      </c>
      <c r="AF1992" s="21" t="s">
        <v>2342</v>
      </c>
      <c r="AG1992" s="21" t="s">
        <v>2342</v>
      </c>
      <c r="AH1992" s="21" t="s">
        <v>2015</v>
      </c>
      <c r="AI1992" s="21" t="s">
        <v>2015</v>
      </c>
      <c r="AJ1992" s="21" t="s">
        <v>2015</v>
      </c>
      <c r="AK1992" s="21" t="s">
        <v>2015</v>
      </c>
      <c r="AL1992" s="21" t="s">
        <v>4803</v>
      </c>
    </row>
    <row r="1993" spans="1:38" ht="15" customHeight="1">
      <c r="A1993" s="21">
        <v>159910</v>
      </c>
      <c r="B1993" s="21">
        <v>683603</v>
      </c>
      <c r="C1993" s="21" t="s">
        <v>154</v>
      </c>
      <c r="D1993" s="21" t="s">
        <v>2142</v>
      </c>
      <c r="E1993" s="21" t="s">
        <v>18</v>
      </c>
      <c r="F1993" s="21" t="s">
        <v>4864</v>
      </c>
      <c r="G1993" s="21" t="s">
        <v>2340</v>
      </c>
      <c r="H1993" s="21" t="s">
        <v>2341</v>
      </c>
      <c r="I1993" s="21" t="s">
        <v>2015</v>
      </c>
      <c r="J1993" s="21" t="s">
        <v>2342</v>
      </c>
      <c r="K1993" s="21" t="s">
        <v>1070</v>
      </c>
      <c r="L1993" s="21" t="s">
        <v>5475</v>
      </c>
      <c r="M1993" s="21"/>
      <c r="N1993" s="21" t="s">
        <v>2743</v>
      </c>
      <c r="O1993" s="21" t="s">
        <v>2345</v>
      </c>
      <c r="P1993" s="21" t="s">
        <v>2744</v>
      </c>
      <c r="Q1993" s="21">
        <v>10</v>
      </c>
      <c r="R1993" s="21">
        <v>0</v>
      </c>
      <c r="S1993" s="21">
        <v>0</v>
      </c>
      <c r="T1993" s="21">
        <v>10</v>
      </c>
      <c r="U1993" s="21">
        <v>1</v>
      </c>
      <c r="V1993" s="21">
        <v>0</v>
      </c>
      <c r="W1993" s="21">
        <v>1</v>
      </c>
      <c r="X1993" s="21" t="s">
        <v>2015</v>
      </c>
      <c r="Y1993" s="21" t="s">
        <v>2015</v>
      </c>
      <c r="Z1993" s="21" t="s">
        <v>2015</v>
      </c>
      <c r="AA1993" s="21" t="s">
        <v>2015</v>
      </c>
      <c r="AB1993" s="21" t="s">
        <v>2015</v>
      </c>
      <c r="AC1993" s="21" t="s">
        <v>2015</v>
      </c>
      <c r="AD1993" s="21" t="s">
        <v>2015</v>
      </c>
      <c r="AE1993" s="21" t="s">
        <v>2342</v>
      </c>
      <c r="AF1993" s="21" t="s">
        <v>2342</v>
      </c>
      <c r="AG1993" s="21" t="s">
        <v>2342</v>
      </c>
      <c r="AH1993" s="21" t="s">
        <v>2342</v>
      </c>
      <c r="AI1993" s="21" t="s">
        <v>2342</v>
      </c>
      <c r="AJ1993" s="21" t="s">
        <v>2342</v>
      </c>
      <c r="AK1993" s="21" t="s">
        <v>2342</v>
      </c>
      <c r="AL1993" s="21" t="s">
        <v>4803</v>
      </c>
    </row>
    <row r="1994" spans="1:38" ht="15" customHeight="1">
      <c r="A1994" s="21">
        <v>160031</v>
      </c>
      <c r="B1994" s="21">
        <v>683621</v>
      </c>
      <c r="C1994" s="21" t="s">
        <v>73</v>
      </c>
      <c r="D1994" s="21" t="s">
        <v>2060</v>
      </c>
      <c r="E1994" s="21" t="s">
        <v>12</v>
      </c>
      <c r="F1994" s="21" t="s">
        <v>4874</v>
      </c>
      <c r="G1994" s="21" t="s">
        <v>2340</v>
      </c>
      <c r="H1994" s="21" t="s">
        <v>2341</v>
      </c>
      <c r="I1994" s="21" t="s">
        <v>2015</v>
      </c>
      <c r="J1994" s="21" t="s">
        <v>2342</v>
      </c>
      <c r="K1994" s="21" t="s">
        <v>590</v>
      </c>
      <c r="L1994" s="21" t="s">
        <v>4991</v>
      </c>
      <c r="M1994" s="21"/>
      <c r="N1994" s="21" t="s">
        <v>2662</v>
      </c>
      <c r="O1994" s="21" t="s">
        <v>2345</v>
      </c>
      <c r="P1994" s="21" t="s">
        <v>2694</v>
      </c>
      <c r="Q1994" s="21">
        <v>571</v>
      </c>
      <c r="R1994" s="21">
        <v>0</v>
      </c>
      <c r="S1994" s="21">
        <v>0</v>
      </c>
      <c r="T1994" s="21">
        <v>571</v>
      </c>
      <c r="U1994" s="21">
        <v>1</v>
      </c>
      <c r="V1994" s="21">
        <v>0</v>
      </c>
      <c r="W1994" s="21">
        <v>1</v>
      </c>
      <c r="X1994" s="21" t="s">
        <v>2015</v>
      </c>
      <c r="Y1994" s="21" t="s">
        <v>2342</v>
      </c>
      <c r="Z1994" s="21" t="s">
        <v>2342</v>
      </c>
      <c r="AA1994" s="21" t="s">
        <v>2342</v>
      </c>
      <c r="AB1994" s="21" t="s">
        <v>2342</v>
      </c>
      <c r="AC1994" s="21" t="s">
        <v>2342</v>
      </c>
      <c r="AD1994" s="21" t="s">
        <v>2342</v>
      </c>
      <c r="AE1994" s="21" t="s">
        <v>2015</v>
      </c>
      <c r="AF1994" s="21" t="s">
        <v>2015</v>
      </c>
      <c r="AG1994" s="21" t="s">
        <v>2015</v>
      </c>
      <c r="AH1994" s="21" t="s">
        <v>2015</v>
      </c>
      <c r="AI1994" s="21" t="s">
        <v>2015</v>
      </c>
      <c r="AJ1994" s="21" t="s">
        <v>2015</v>
      </c>
      <c r="AK1994" s="21" t="s">
        <v>2015</v>
      </c>
      <c r="AL1994" s="21" t="s">
        <v>4802</v>
      </c>
    </row>
    <row r="1995" spans="1:38" ht="15" customHeight="1">
      <c r="A1995" s="21">
        <v>160031</v>
      </c>
      <c r="B1995" s="21">
        <v>683622</v>
      </c>
      <c r="C1995" s="21" t="s">
        <v>73</v>
      </c>
      <c r="D1995" s="21" t="s">
        <v>2060</v>
      </c>
      <c r="E1995" s="21" t="s">
        <v>12</v>
      </c>
      <c r="F1995" s="21" t="s">
        <v>4874</v>
      </c>
      <c r="G1995" s="21" t="s">
        <v>2340</v>
      </c>
      <c r="H1995" s="21" t="s">
        <v>2341</v>
      </c>
      <c r="I1995" s="21" t="s">
        <v>2015</v>
      </c>
      <c r="J1995" s="21" t="s">
        <v>2342</v>
      </c>
      <c r="K1995" s="21" t="s">
        <v>586</v>
      </c>
      <c r="L1995" s="21" t="s">
        <v>4990</v>
      </c>
      <c r="M1995" s="21"/>
      <c r="N1995" s="21" t="s">
        <v>2662</v>
      </c>
      <c r="O1995" s="21" t="s">
        <v>2345</v>
      </c>
      <c r="P1995" s="21" t="s">
        <v>2694</v>
      </c>
      <c r="Q1995" s="21">
        <v>221</v>
      </c>
      <c r="R1995" s="21">
        <v>0</v>
      </c>
      <c r="S1995" s="21">
        <v>0</v>
      </c>
      <c r="T1995" s="21">
        <v>221</v>
      </c>
      <c r="U1995" s="21">
        <v>1</v>
      </c>
      <c r="V1995" s="21">
        <v>0</v>
      </c>
      <c r="W1995" s="21">
        <v>1</v>
      </c>
      <c r="X1995" s="21" t="s">
        <v>2342</v>
      </c>
      <c r="Y1995" s="21" t="s">
        <v>2015</v>
      </c>
      <c r="Z1995" s="21" t="s">
        <v>2015</v>
      </c>
      <c r="AA1995" s="21" t="s">
        <v>2015</v>
      </c>
      <c r="AB1995" s="21" t="s">
        <v>2015</v>
      </c>
      <c r="AC1995" s="21" t="s">
        <v>2015</v>
      </c>
      <c r="AD1995" s="21" t="s">
        <v>2015</v>
      </c>
      <c r="AE1995" s="21" t="s">
        <v>2015</v>
      </c>
      <c r="AF1995" s="21" t="s">
        <v>2015</v>
      </c>
      <c r="AG1995" s="21" t="s">
        <v>2015</v>
      </c>
      <c r="AH1995" s="21" t="s">
        <v>2015</v>
      </c>
      <c r="AI1995" s="21" t="s">
        <v>2015</v>
      </c>
      <c r="AJ1995" s="21" t="s">
        <v>2015</v>
      </c>
      <c r="AK1995" s="21" t="s">
        <v>2015</v>
      </c>
      <c r="AL1995" s="21" t="s">
        <v>4802</v>
      </c>
    </row>
    <row r="1996" spans="1:38" ht="15" customHeight="1">
      <c r="A1996" s="21">
        <v>159365</v>
      </c>
      <c r="B1996" s="21">
        <v>683636</v>
      </c>
      <c r="C1996" s="21" t="s">
        <v>122</v>
      </c>
      <c r="D1996" s="21" t="s">
        <v>2109</v>
      </c>
      <c r="E1996" s="21" t="s">
        <v>4</v>
      </c>
      <c r="F1996" s="21" t="s">
        <v>4875</v>
      </c>
      <c r="G1996" s="21" t="s">
        <v>2340</v>
      </c>
      <c r="H1996" s="21" t="s">
        <v>2341</v>
      </c>
      <c r="I1996" s="21" t="s">
        <v>2015</v>
      </c>
      <c r="J1996" s="21" t="s">
        <v>2342</v>
      </c>
      <c r="K1996" s="21" t="s">
        <v>866</v>
      </c>
      <c r="L1996" s="21" t="s">
        <v>3102</v>
      </c>
      <c r="M1996" s="21"/>
      <c r="N1996" s="21" t="s">
        <v>3103</v>
      </c>
      <c r="O1996" s="21" t="s">
        <v>2345</v>
      </c>
      <c r="P1996" s="21" t="s">
        <v>3104</v>
      </c>
      <c r="Q1996" s="21">
        <v>43</v>
      </c>
      <c r="R1996" s="21">
        <v>0</v>
      </c>
      <c r="S1996" s="21">
        <v>0</v>
      </c>
      <c r="T1996" s="21">
        <v>43</v>
      </c>
      <c r="U1996" s="21">
        <v>1</v>
      </c>
      <c r="V1996" s="21">
        <v>0</v>
      </c>
      <c r="W1996" s="21">
        <v>1</v>
      </c>
      <c r="X1996" s="21" t="s">
        <v>2015</v>
      </c>
      <c r="Y1996" s="21" t="s">
        <v>2015</v>
      </c>
      <c r="Z1996" s="21" t="s">
        <v>2015</v>
      </c>
      <c r="AA1996" s="21" t="s">
        <v>2015</v>
      </c>
      <c r="AB1996" s="21" t="s">
        <v>2015</v>
      </c>
      <c r="AC1996" s="21" t="s">
        <v>2015</v>
      </c>
      <c r="AD1996" s="21" t="s">
        <v>2015</v>
      </c>
      <c r="AE1996" s="21" t="s">
        <v>2015</v>
      </c>
      <c r="AF1996" s="21" t="s">
        <v>2015</v>
      </c>
      <c r="AG1996" s="21" t="s">
        <v>2015</v>
      </c>
      <c r="AH1996" s="21" t="s">
        <v>2342</v>
      </c>
      <c r="AI1996" s="21" t="s">
        <v>2342</v>
      </c>
      <c r="AJ1996" s="21" t="s">
        <v>2342</v>
      </c>
      <c r="AK1996" s="21" t="s">
        <v>2342</v>
      </c>
      <c r="AL1996" s="21" t="s">
        <v>4802</v>
      </c>
    </row>
    <row r="1997" spans="1:38" ht="15" customHeight="1">
      <c r="A1997" s="21">
        <v>160190</v>
      </c>
      <c r="B1997" s="21">
        <v>683657</v>
      </c>
      <c r="C1997" s="21" t="s">
        <v>274</v>
      </c>
      <c r="D1997" s="21" t="s">
        <v>2262</v>
      </c>
      <c r="E1997" s="21" t="s">
        <v>6</v>
      </c>
      <c r="F1997" s="21" t="s">
        <v>4871</v>
      </c>
      <c r="G1997" s="21" t="s">
        <v>2340</v>
      </c>
      <c r="H1997" s="21" t="s">
        <v>2341</v>
      </c>
      <c r="I1997" s="21" t="s">
        <v>2015</v>
      </c>
      <c r="J1997" s="21" t="s">
        <v>2342</v>
      </c>
      <c r="K1997" s="21" t="s">
        <v>1764</v>
      </c>
      <c r="L1997" s="21" t="s">
        <v>4776</v>
      </c>
      <c r="M1997" s="21"/>
      <c r="N1997" s="21" t="s">
        <v>4298</v>
      </c>
      <c r="O1997" s="21" t="s">
        <v>4299</v>
      </c>
      <c r="P1997" s="21" t="s">
        <v>4777</v>
      </c>
      <c r="Q1997" s="21">
        <v>63</v>
      </c>
      <c r="R1997" s="21">
        <v>13</v>
      </c>
      <c r="S1997" s="21">
        <v>176</v>
      </c>
      <c r="T1997" s="21">
        <v>252</v>
      </c>
      <c r="U1997" s="21">
        <v>0.25</v>
      </c>
      <c r="V1997" s="21">
        <v>5.16E-2</v>
      </c>
      <c r="W1997" s="21">
        <v>0.30159999999999998</v>
      </c>
      <c r="X1997" s="21" t="s">
        <v>2015</v>
      </c>
      <c r="Y1997" s="21" t="s">
        <v>2015</v>
      </c>
      <c r="Z1997" s="21" t="s">
        <v>2015</v>
      </c>
      <c r="AA1997" s="21" t="s">
        <v>2015</v>
      </c>
      <c r="AB1997" s="21" t="s">
        <v>2015</v>
      </c>
      <c r="AC1997" s="21" t="s">
        <v>2015</v>
      </c>
      <c r="AD1997" s="21" t="s">
        <v>2015</v>
      </c>
      <c r="AE1997" s="21" t="s">
        <v>2015</v>
      </c>
      <c r="AF1997" s="21" t="s">
        <v>2015</v>
      </c>
      <c r="AG1997" s="21" t="s">
        <v>2015</v>
      </c>
      <c r="AH1997" s="21" t="s">
        <v>2342</v>
      </c>
      <c r="AI1997" s="21" t="s">
        <v>2342</v>
      </c>
      <c r="AJ1997" s="21" t="s">
        <v>2342</v>
      </c>
      <c r="AK1997" s="21" t="s">
        <v>2342</v>
      </c>
      <c r="AL1997" s="21" t="s">
        <v>4803</v>
      </c>
    </row>
    <row r="1998" spans="1:38" ht="15" customHeight="1">
      <c r="A1998" s="21">
        <v>160175</v>
      </c>
      <c r="B1998" s="21">
        <v>683658</v>
      </c>
      <c r="C1998" s="21" t="s">
        <v>273</v>
      </c>
      <c r="D1998" s="21" t="s">
        <v>2261</v>
      </c>
      <c r="E1998" s="21" t="s">
        <v>12</v>
      </c>
      <c r="F1998" s="21" t="s">
        <v>4874</v>
      </c>
      <c r="G1998" s="21" t="s">
        <v>2340</v>
      </c>
      <c r="H1998" s="21" t="s">
        <v>2341</v>
      </c>
      <c r="I1998" s="21" t="s">
        <v>2015</v>
      </c>
      <c r="J1998" s="21" t="s">
        <v>2342</v>
      </c>
      <c r="K1998" s="21" t="s">
        <v>1763</v>
      </c>
      <c r="L1998" s="21" t="s">
        <v>5295</v>
      </c>
      <c r="M1998" s="21" t="s">
        <v>4055</v>
      </c>
      <c r="N1998" s="21" t="s">
        <v>4298</v>
      </c>
      <c r="O1998" s="21" t="s">
        <v>4299</v>
      </c>
      <c r="P1998" s="21" t="s">
        <v>5296</v>
      </c>
      <c r="Q1998" s="21">
        <v>127</v>
      </c>
      <c r="R1998" s="21">
        <v>0</v>
      </c>
      <c r="S1998" s="21">
        <v>55</v>
      </c>
      <c r="T1998" s="21">
        <v>182</v>
      </c>
      <c r="U1998" s="21">
        <v>0.69779999999999998</v>
      </c>
      <c r="V1998" s="21">
        <v>0</v>
      </c>
      <c r="W1998" s="21">
        <v>0.69779999999999998</v>
      </c>
      <c r="X1998" s="21" t="s">
        <v>2015</v>
      </c>
      <c r="Y1998" s="21" t="s">
        <v>2015</v>
      </c>
      <c r="Z1998" s="21" t="s">
        <v>2015</v>
      </c>
      <c r="AA1998" s="21" t="s">
        <v>2015</v>
      </c>
      <c r="AB1998" s="21" t="s">
        <v>2015</v>
      </c>
      <c r="AC1998" s="21" t="s">
        <v>2015</v>
      </c>
      <c r="AD1998" s="21" t="s">
        <v>2015</v>
      </c>
      <c r="AE1998" s="21" t="s">
        <v>2015</v>
      </c>
      <c r="AF1998" s="21" t="s">
        <v>2015</v>
      </c>
      <c r="AG1998" s="21" t="s">
        <v>2015</v>
      </c>
      <c r="AH1998" s="21" t="s">
        <v>2342</v>
      </c>
      <c r="AI1998" s="21" t="s">
        <v>2342</v>
      </c>
      <c r="AJ1998" s="21" t="s">
        <v>2342</v>
      </c>
      <c r="AK1998" s="21" t="s">
        <v>2342</v>
      </c>
      <c r="AL1998" s="21" t="s">
        <v>4802</v>
      </c>
    </row>
    <row r="1999" spans="1:38" ht="15" customHeight="1">
      <c r="A1999" s="21">
        <v>160165</v>
      </c>
      <c r="B1999" s="21">
        <v>683661</v>
      </c>
      <c r="C1999" s="21" t="s">
        <v>265</v>
      </c>
      <c r="D1999" s="21" t="s">
        <v>2253</v>
      </c>
      <c r="E1999" s="21" t="s">
        <v>8</v>
      </c>
      <c r="F1999" s="21" t="s">
        <v>4874</v>
      </c>
      <c r="G1999" s="21" t="s">
        <v>2340</v>
      </c>
      <c r="H1999" s="21" t="s">
        <v>2341</v>
      </c>
      <c r="I1999" s="21" t="s">
        <v>2015</v>
      </c>
      <c r="J1999" s="21" t="s">
        <v>2342</v>
      </c>
      <c r="K1999" s="21" t="s">
        <v>265</v>
      </c>
      <c r="L1999" s="21" t="s">
        <v>5559</v>
      </c>
      <c r="M1999" s="21" t="s">
        <v>5560</v>
      </c>
      <c r="N1999" s="21" t="s">
        <v>8</v>
      </c>
      <c r="O1999" s="21" t="s">
        <v>2345</v>
      </c>
      <c r="P1999" s="21" t="s">
        <v>3459</v>
      </c>
      <c r="Q1999" s="21">
        <v>242</v>
      </c>
      <c r="R1999" s="21">
        <v>87</v>
      </c>
      <c r="S1999" s="21">
        <v>405</v>
      </c>
      <c r="T1999" s="21">
        <v>734</v>
      </c>
      <c r="U1999" s="21">
        <v>0.32969999999999999</v>
      </c>
      <c r="V1999" s="21">
        <v>0.11849999999999999</v>
      </c>
      <c r="W1999" s="21">
        <v>0.44819999999999999</v>
      </c>
      <c r="X1999" s="21" t="s">
        <v>2015</v>
      </c>
      <c r="Y1999" s="21" t="s">
        <v>2342</v>
      </c>
      <c r="Z1999" s="21" t="s">
        <v>2342</v>
      </c>
      <c r="AA1999" s="21" t="s">
        <v>2342</v>
      </c>
      <c r="AB1999" s="21" t="s">
        <v>2342</v>
      </c>
      <c r="AC1999" s="21" t="s">
        <v>2342</v>
      </c>
      <c r="AD1999" s="21" t="s">
        <v>2342</v>
      </c>
      <c r="AE1999" s="21" t="s">
        <v>2342</v>
      </c>
      <c r="AF1999" s="21" t="s">
        <v>2342</v>
      </c>
      <c r="AG1999" s="21" t="s">
        <v>2342</v>
      </c>
      <c r="AH1999" s="21" t="s">
        <v>2342</v>
      </c>
      <c r="AI1999" s="21" t="s">
        <v>2342</v>
      </c>
      <c r="AJ1999" s="21" t="s">
        <v>2015</v>
      </c>
      <c r="AK1999" s="21" t="s">
        <v>2015</v>
      </c>
      <c r="AL1999" s="21" t="s">
        <v>4803</v>
      </c>
    </row>
    <row r="2000" spans="1:38" ht="15" customHeight="1">
      <c r="A2000" s="21">
        <v>159880</v>
      </c>
      <c r="B2000" s="21">
        <v>683662</v>
      </c>
      <c r="C2000" s="21" t="s">
        <v>249</v>
      </c>
      <c r="D2000" s="21" t="s">
        <v>2237</v>
      </c>
      <c r="E2000" s="21" t="s">
        <v>6</v>
      </c>
      <c r="F2000" s="21" t="s">
        <v>4883</v>
      </c>
      <c r="G2000" s="21" t="s">
        <v>2340</v>
      </c>
      <c r="H2000" s="21" t="s">
        <v>2341</v>
      </c>
      <c r="I2000" s="21" t="s">
        <v>2015</v>
      </c>
      <c r="J2000" s="21" t="s">
        <v>2342</v>
      </c>
      <c r="K2000" s="21" t="s">
        <v>1529</v>
      </c>
      <c r="L2000" s="21" t="s">
        <v>4072</v>
      </c>
      <c r="M2000" s="21"/>
      <c r="N2000" s="21" t="s">
        <v>2381</v>
      </c>
      <c r="O2000" s="21" t="s">
        <v>2345</v>
      </c>
      <c r="P2000" s="21" t="s">
        <v>4014</v>
      </c>
      <c r="Q2000" s="21">
        <v>76</v>
      </c>
      <c r="R2000" s="21">
        <v>0</v>
      </c>
      <c r="S2000" s="21">
        <v>53</v>
      </c>
      <c r="T2000" s="21">
        <v>129</v>
      </c>
      <c r="U2000" s="21">
        <v>0.58909999999999996</v>
      </c>
      <c r="V2000" s="21">
        <v>0</v>
      </c>
      <c r="W2000" s="21">
        <v>0.58909999999999996</v>
      </c>
      <c r="X2000" s="21" t="s">
        <v>2015</v>
      </c>
      <c r="Y2000" s="21" t="s">
        <v>2015</v>
      </c>
      <c r="Z2000" s="21" t="s">
        <v>2015</v>
      </c>
      <c r="AA2000" s="21" t="s">
        <v>2015</v>
      </c>
      <c r="AB2000" s="21" t="s">
        <v>2015</v>
      </c>
      <c r="AC2000" s="21" t="s">
        <v>2015</v>
      </c>
      <c r="AD2000" s="21" t="s">
        <v>2015</v>
      </c>
      <c r="AE2000" s="21" t="s">
        <v>2015</v>
      </c>
      <c r="AF2000" s="21" t="s">
        <v>2015</v>
      </c>
      <c r="AG2000" s="21" t="s">
        <v>2015</v>
      </c>
      <c r="AH2000" s="21" t="s">
        <v>2342</v>
      </c>
      <c r="AI2000" s="21" t="s">
        <v>2342</v>
      </c>
      <c r="AJ2000" s="21" t="s">
        <v>2342</v>
      </c>
      <c r="AK2000" s="21" t="s">
        <v>2342</v>
      </c>
      <c r="AL2000" s="21" t="s">
        <v>4802</v>
      </c>
    </row>
    <row r="2001" spans="1:38" ht="15" customHeight="1">
      <c r="A2001" s="21">
        <v>159969</v>
      </c>
      <c r="B2001" s="21">
        <v>683700</v>
      </c>
      <c r="C2001" s="21" t="s">
        <v>246</v>
      </c>
      <c r="D2001" s="21" t="s">
        <v>2234</v>
      </c>
      <c r="E2001" s="21" t="s">
        <v>24</v>
      </c>
      <c r="F2001" s="21" t="s">
        <v>4873</v>
      </c>
      <c r="G2001" s="21" t="s">
        <v>2340</v>
      </c>
      <c r="H2001" s="21" t="s">
        <v>2341</v>
      </c>
      <c r="I2001" s="21" t="s">
        <v>2015</v>
      </c>
      <c r="J2001" s="21" t="s">
        <v>2342</v>
      </c>
      <c r="K2001" s="21" t="s">
        <v>1511</v>
      </c>
      <c r="L2001" s="21" t="s">
        <v>3978</v>
      </c>
      <c r="M2001" s="21"/>
      <c r="N2001" s="21" t="s">
        <v>3975</v>
      </c>
      <c r="O2001" s="21" t="s">
        <v>2345</v>
      </c>
      <c r="P2001" s="21" t="s">
        <v>3976</v>
      </c>
      <c r="Q2001" s="21">
        <v>327</v>
      </c>
      <c r="R2001" s="21">
        <v>0</v>
      </c>
      <c r="S2001" s="21">
        <v>77</v>
      </c>
      <c r="T2001" s="21">
        <v>404</v>
      </c>
      <c r="U2001" s="21">
        <v>0.80940000000000001</v>
      </c>
      <c r="V2001" s="21">
        <v>0</v>
      </c>
      <c r="W2001" s="21">
        <v>0.80940000000000001</v>
      </c>
      <c r="X2001" s="21" t="s">
        <v>2015</v>
      </c>
      <c r="Y2001" s="21" t="s">
        <v>2015</v>
      </c>
      <c r="Z2001" s="21" t="s">
        <v>2015</v>
      </c>
      <c r="AA2001" s="21" t="s">
        <v>2015</v>
      </c>
      <c r="AB2001" s="21" t="s">
        <v>2015</v>
      </c>
      <c r="AC2001" s="21" t="s">
        <v>2342</v>
      </c>
      <c r="AD2001" s="21" t="s">
        <v>2342</v>
      </c>
      <c r="AE2001" s="21" t="s">
        <v>2342</v>
      </c>
      <c r="AF2001" s="21" t="s">
        <v>2015</v>
      </c>
      <c r="AG2001" s="21" t="s">
        <v>2015</v>
      </c>
      <c r="AH2001" s="21" t="s">
        <v>2015</v>
      </c>
      <c r="AI2001" s="21" t="s">
        <v>2015</v>
      </c>
      <c r="AJ2001" s="21" t="s">
        <v>2015</v>
      </c>
      <c r="AK2001" s="21" t="s">
        <v>2015</v>
      </c>
      <c r="AL2001" s="21" t="s">
        <v>4802</v>
      </c>
    </row>
    <row r="2002" spans="1:38" ht="15" customHeight="1">
      <c r="A2002" s="21">
        <v>159888</v>
      </c>
      <c r="B2002" s="21">
        <v>683705</v>
      </c>
      <c r="C2002" s="21" t="s">
        <v>277</v>
      </c>
      <c r="D2002" s="21" t="s">
        <v>2266</v>
      </c>
      <c r="E2002" s="21" t="s">
        <v>12</v>
      </c>
      <c r="F2002" s="21" t="s">
        <v>4863</v>
      </c>
      <c r="G2002" s="21" t="s">
        <v>2340</v>
      </c>
      <c r="H2002" s="21" t="s">
        <v>2341</v>
      </c>
      <c r="I2002" s="21" t="s">
        <v>2015</v>
      </c>
      <c r="J2002" s="21" t="s">
        <v>2342</v>
      </c>
      <c r="K2002" s="21" t="s">
        <v>1807</v>
      </c>
      <c r="L2002" s="21" t="s">
        <v>5306</v>
      </c>
      <c r="M2002" s="21"/>
      <c r="N2002" s="21" t="s">
        <v>2501</v>
      </c>
      <c r="O2002" s="21" t="s">
        <v>2345</v>
      </c>
      <c r="P2002" s="21" t="s">
        <v>3809</v>
      </c>
      <c r="Q2002" s="21">
        <v>14</v>
      </c>
      <c r="R2002" s="21">
        <v>0</v>
      </c>
      <c r="S2002" s="21">
        <v>4</v>
      </c>
      <c r="T2002" s="21">
        <v>18</v>
      </c>
      <c r="U2002" s="21">
        <v>0.77780000000000005</v>
      </c>
      <c r="V2002" s="21">
        <v>0</v>
      </c>
      <c r="W2002" s="21">
        <v>0.77780000000000005</v>
      </c>
      <c r="X2002" s="21" t="s">
        <v>2015</v>
      </c>
      <c r="Y2002" s="21" t="s">
        <v>2015</v>
      </c>
      <c r="Z2002" s="21" t="s">
        <v>2015</v>
      </c>
      <c r="AA2002" s="21" t="s">
        <v>2015</v>
      </c>
      <c r="AB2002" s="21" t="s">
        <v>2015</v>
      </c>
      <c r="AC2002" s="21" t="s">
        <v>2015</v>
      </c>
      <c r="AD2002" s="21" t="s">
        <v>2015</v>
      </c>
      <c r="AE2002" s="21" t="s">
        <v>2342</v>
      </c>
      <c r="AF2002" s="21" t="s">
        <v>2342</v>
      </c>
      <c r="AG2002" s="21" t="s">
        <v>2342</v>
      </c>
      <c r="AH2002" s="21" t="s">
        <v>2342</v>
      </c>
      <c r="AI2002" s="21" t="s">
        <v>2342</v>
      </c>
      <c r="AJ2002" s="21" t="s">
        <v>2342</v>
      </c>
      <c r="AK2002" s="21" t="s">
        <v>2342</v>
      </c>
      <c r="AL2002" s="21" t="s">
        <v>4802</v>
      </c>
    </row>
    <row r="2003" spans="1:38" ht="15" customHeight="1">
      <c r="A2003" s="21">
        <v>159962</v>
      </c>
      <c r="B2003" s="21">
        <v>683768</v>
      </c>
      <c r="C2003" s="21" t="s">
        <v>46</v>
      </c>
      <c r="D2003" s="21" t="s">
        <v>2033</v>
      </c>
      <c r="E2003" s="21" t="s">
        <v>10</v>
      </c>
      <c r="F2003" s="21" t="s">
        <v>4864</v>
      </c>
      <c r="G2003" s="21" t="s">
        <v>2340</v>
      </c>
      <c r="H2003" s="21" t="s">
        <v>2341</v>
      </c>
      <c r="I2003" s="21" t="s">
        <v>2015</v>
      </c>
      <c r="J2003" s="21" t="s">
        <v>2342</v>
      </c>
      <c r="K2003" s="21" t="s">
        <v>382</v>
      </c>
      <c r="L2003" s="21" t="s">
        <v>5382</v>
      </c>
      <c r="M2003" s="21"/>
      <c r="N2003" s="21" t="s">
        <v>2415</v>
      </c>
      <c r="O2003" s="21" t="s">
        <v>2345</v>
      </c>
      <c r="P2003" s="21" t="s">
        <v>2416</v>
      </c>
      <c r="Q2003" s="21">
        <v>78</v>
      </c>
      <c r="R2003" s="21">
        <v>58</v>
      </c>
      <c r="S2003" s="21">
        <v>366</v>
      </c>
      <c r="T2003" s="21">
        <v>502</v>
      </c>
      <c r="U2003" s="21">
        <v>0.15540000000000001</v>
      </c>
      <c r="V2003" s="21">
        <v>0.11550000000000001</v>
      </c>
      <c r="W2003" s="21">
        <v>0.27089999999999997</v>
      </c>
      <c r="X2003" s="21" t="s">
        <v>2015</v>
      </c>
      <c r="Y2003" s="21" t="s">
        <v>2015</v>
      </c>
      <c r="Z2003" s="21" t="s">
        <v>2015</v>
      </c>
      <c r="AA2003" s="21" t="s">
        <v>2015</v>
      </c>
      <c r="AB2003" s="21" t="s">
        <v>2342</v>
      </c>
      <c r="AC2003" s="21" t="s">
        <v>2342</v>
      </c>
      <c r="AD2003" s="21" t="s">
        <v>2342</v>
      </c>
      <c r="AE2003" s="21" t="s">
        <v>2342</v>
      </c>
      <c r="AF2003" s="21" t="s">
        <v>2342</v>
      </c>
      <c r="AG2003" s="21" t="s">
        <v>2342</v>
      </c>
      <c r="AH2003" s="21" t="s">
        <v>2342</v>
      </c>
      <c r="AI2003" s="21" t="s">
        <v>2342</v>
      </c>
      <c r="AJ2003" s="21" t="s">
        <v>2342</v>
      </c>
      <c r="AK2003" s="21" t="s">
        <v>2342</v>
      </c>
      <c r="AL2003" s="21" t="s">
        <v>4803</v>
      </c>
    </row>
    <row r="2004" spans="1:38" ht="15" customHeight="1">
      <c r="A2004" s="21">
        <v>159931</v>
      </c>
      <c r="B2004" s="21">
        <v>683769</v>
      </c>
      <c r="C2004" s="21" t="s">
        <v>237</v>
      </c>
      <c r="D2004" s="21" t="s">
        <v>2225</v>
      </c>
      <c r="E2004" s="21" t="s">
        <v>6</v>
      </c>
      <c r="F2004" s="21" t="s">
        <v>4871</v>
      </c>
      <c r="G2004" s="21" t="s">
        <v>2340</v>
      </c>
      <c r="H2004" s="21" t="s">
        <v>2341</v>
      </c>
      <c r="I2004" s="21" t="s">
        <v>2015</v>
      </c>
      <c r="J2004" s="21" t="s">
        <v>2342</v>
      </c>
      <c r="K2004" s="21" t="s">
        <v>1450</v>
      </c>
      <c r="L2004" s="21" t="s">
        <v>3908</v>
      </c>
      <c r="M2004" s="21"/>
      <c r="N2004" s="21" t="s">
        <v>3075</v>
      </c>
      <c r="O2004" s="21" t="s">
        <v>2345</v>
      </c>
      <c r="P2004" s="21" t="s">
        <v>3909</v>
      </c>
      <c r="Q2004" s="21">
        <v>17</v>
      </c>
      <c r="R2004" s="21">
        <v>5</v>
      </c>
      <c r="S2004" s="21">
        <v>114</v>
      </c>
      <c r="T2004" s="21">
        <v>136</v>
      </c>
      <c r="U2004" s="21">
        <v>0.125</v>
      </c>
      <c r="V2004" s="21">
        <v>3.6799999999999999E-2</v>
      </c>
      <c r="W2004" s="21">
        <v>0.1618</v>
      </c>
      <c r="X2004" s="21" t="s">
        <v>2015</v>
      </c>
      <c r="Y2004" s="21" t="s">
        <v>2342</v>
      </c>
      <c r="Z2004" s="21" t="s">
        <v>2342</v>
      </c>
      <c r="AA2004" s="21" t="s">
        <v>2342</v>
      </c>
      <c r="AB2004" s="21" t="s">
        <v>2342</v>
      </c>
      <c r="AC2004" s="21" t="s">
        <v>2342</v>
      </c>
      <c r="AD2004" s="21" t="s">
        <v>2342</v>
      </c>
      <c r="AE2004" s="21" t="s">
        <v>2342</v>
      </c>
      <c r="AF2004" s="21" t="s">
        <v>2342</v>
      </c>
      <c r="AG2004" s="21" t="s">
        <v>2342</v>
      </c>
      <c r="AH2004" s="21" t="s">
        <v>2342</v>
      </c>
      <c r="AI2004" s="21" t="s">
        <v>2342</v>
      </c>
      <c r="AJ2004" s="21" t="s">
        <v>2342</v>
      </c>
      <c r="AK2004" s="21" t="s">
        <v>2342</v>
      </c>
      <c r="AL2004" s="21" t="s">
        <v>4803</v>
      </c>
    </row>
    <row r="2005" spans="1:38" ht="15" customHeight="1">
      <c r="A2005" s="21">
        <v>160231</v>
      </c>
      <c r="B2005" s="21">
        <v>683819</v>
      </c>
      <c r="C2005" s="21" t="s">
        <v>4530</v>
      </c>
      <c r="D2005" s="21"/>
      <c r="E2005" s="21" t="s">
        <v>35</v>
      </c>
      <c r="F2005" s="21" t="s">
        <v>4866</v>
      </c>
      <c r="G2005" s="21" t="s">
        <v>2380</v>
      </c>
      <c r="H2005" s="21" t="s">
        <v>2341</v>
      </c>
      <c r="I2005" s="21" t="s">
        <v>2015</v>
      </c>
      <c r="J2005" s="21" t="s">
        <v>2342</v>
      </c>
      <c r="K2005" s="21" t="s">
        <v>4531</v>
      </c>
      <c r="L2005" s="21" t="s">
        <v>4532</v>
      </c>
      <c r="M2005" s="21"/>
      <c r="N2005" s="21" t="s">
        <v>3737</v>
      </c>
      <c r="O2005" s="21" t="s">
        <v>2345</v>
      </c>
      <c r="P2005" s="21" t="s">
        <v>3738</v>
      </c>
      <c r="Q2005" s="21">
        <v>33</v>
      </c>
      <c r="R2005" s="21">
        <v>2</v>
      </c>
      <c r="S2005" s="21">
        <v>52</v>
      </c>
      <c r="T2005" s="21">
        <v>87</v>
      </c>
      <c r="U2005" s="21">
        <v>0.37930000000000003</v>
      </c>
      <c r="V2005" s="21">
        <v>2.3E-2</v>
      </c>
      <c r="W2005" s="21">
        <v>0.40229999999999999</v>
      </c>
      <c r="X2005" s="21" t="s">
        <v>2015</v>
      </c>
      <c r="Y2005" s="21" t="s">
        <v>2342</v>
      </c>
      <c r="Z2005" s="21" t="s">
        <v>2342</v>
      </c>
      <c r="AA2005" s="21" t="s">
        <v>2342</v>
      </c>
      <c r="AB2005" s="21" t="s">
        <v>2342</v>
      </c>
      <c r="AC2005" s="21" t="s">
        <v>2342</v>
      </c>
      <c r="AD2005" s="21" t="s">
        <v>2342</v>
      </c>
      <c r="AE2005" s="21" t="s">
        <v>2342</v>
      </c>
      <c r="AF2005" s="21" t="s">
        <v>2342</v>
      </c>
      <c r="AG2005" s="21" t="s">
        <v>2342</v>
      </c>
      <c r="AH2005" s="21" t="s">
        <v>2342</v>
      </c>
      <c r="AI2005" s="21" t="s">
        <v>2342</v>
      </c>
      <c r="AJ2005" s="21" t="s">
        <v>2342</v>
      </c>
      <c r="AK2005" s="21" t="s">
        <v>2342</v>
      </c>
      <c r="AL2005" s="21" t="s">
        <v>4803</v>
      </c>
    </row>
    <row r="2006" spans="1:38" ht="15" customHeight="1">
      <c r="A2006" s="21">
        <v>160220</v>
      </c>
      <c r="B2006" s="21">
        <v>684353</v>
      </c>
      <c r="C2006" s="21" t="s">
        <v>4981</v>
      </c>
      <c r="D2006" s="21" t="s">
        <v>4982</v>
      </c>
      <c r="E2006" s="21" t="s">
        <v>6</v>
      </c>
      <c r="F2006" s="21" t="s">
        <v>4871</v>
      </c>
      <c r="G2006" s="21" t="s">
        <v>2380</v>
      </c>
      <c r="H2006" s="21" t="s">
        <v>2655</v>
      </c>
      <c r="I2006" s="21" t="s">
        <v>2015</v>
      </c>
      <c r="J2006" s="21" t="s">
        <v>2342</v>
      </c>
      <c r="K2006" s="21" t="s">
        <v>4983</v>
      </c>
      <c r="L2006" s="21" t="s">
        <v>4984</v>
      </c>
      <c r="M2006" s="21"/>
      <c r="N2006" s="21" t="s">
        <v>2381</v>
      </c>
      <c r="O2006" s="21" t="s">
        <v>2345</v>
      </c>
      <c r="P2006" s="21" t="s">
        <v>4003</v>
      </c>
      <c r="Q2006" s="21">
        <v>0</v>
      </c>
      <c r="R2006" s="21">
        <v>0</v>
      </c>
      <c r="S2006" s="21">
        <v>0</v>
      </c>
      <c r="T2006" s="21">
        <v>0</v>
      </c>
      <c r="U2006" s="21">
        <v>0</v>
      </c>
      <c r="V2006" s="21">
        <v>0</v>
      </c>
      <c r="W2006" s="21">
        <v>0</v>
      </c>
      <c r="X2006" s="21" t="s">
        <v>2342</v>
      </c>
      <c r="Y2006" s="21" t="s">
        <v>2342</v>
      </c>
      <c r="Z2006" s="21" t="s">
        <v>2342</v>
      </c>
      <c r="AA2006" s="21" t="s">
        <v>2342</v>
      </c>
      <c r="AB2006" s="21" t="s">
        <v>2342</v>
      </c>
      <c r="AC2006" s="21" t="s">
        <v>2342</v>
      </c>
      <c r="AD2006" s="21" t="s">
        <v>2342</v>
      </c>
      <c r="AE2006" s="21" t="s">
        <v>2342</v>
      </c>
      <c r="AF2006" s="21" t="s">
        <v>2342</v>
      </c>
      <c r="AG2006" s="21" t="s">
        <v>2342</v>
      </c>
      <c r="AH2006" s="21" t="s">
        <v>2342</v>
      </c>
      <c r="AI2006" s="21" t="s">
        <v>2342</v>
      </c>
      <c r="AJ2006" s="21" t="s">
        <v>2342</v>
      </c>
      <c r="AK2006" s="21" t="s">
        <v>2342</v>
      </c>
      <c r="AL2006" s="21" t="s">
        <v>4803</v>
      </c>
    </row>
    <row r="2007" spans="1:38" ht="15" customHeight="1">
      <c r="A2007" s="21">
        <v>159883</v>
      </c>
      <c r="B2007" s="21">
        <v>684408</v>
      </c>
      <c r="C2007" s="21" t="s">
        <v>182</v>
      </c>
      <c r="D2007" s="21" t="s">
        <v>2170</v>
      </c>
      <c r="E2007" s="21" t="s">
        <v>30</v>
      </c>
      <c r="F2007" s="21" t="s">
        <v>4873</v>
      </c>
      <c r="G2007" s="21" t="s">
        <v>2340</v>
      </c>
      <c r="H2007" s="21" t="s">
        <v>2341</v>
      </c>
      <c r="I2007" s="21" t="s">
        <v>2015</v>
      </c>
      <c r="J2007" s="21" t="s">
        <v>2342</v>
      </c>
      <c r="K2007" s="21" t="s">
        <v>1202</v>
      </c>
      <c r="L2007" s="21" t="s">
        <v>3565</v>
      </c>
      <c r="M2007" s="21"/>
      <c r="N2007" s="21" t="s">
        <v>3566</v>
      </c>
      <c r="O2007" s="21" t="s">
        <v>2345</v>
      </c>
      <c r="P2007" s="21" t="s">
        <v>3567</v>
      </c>
      <c r="Q2007" s="21">
        <v>220</v>
      </c>
      <c r="R2007" s="21">
        <v>62</v>
      </c>
      <c r="S2007" s="21">
        <v>239</v>
      </c>
      <c r="T2007" s="21">
        <v>521</v>
      </c>
      <c r="U2007" s="21">
        <v>0.42230000000000001</v>
      </c>
      <c r="V2007" s="21">
        <v>0.11899999999999999</v>
      </c>
      <c r="W2007" s="21">
        <v>0.5413</v>
      </c>
      <c r="X2007" s="21" t="s">
        <v>2342</v>
      </c>
      <c r="Y2007" s="21" t="s">
        <v>2342</v>
      </c>
      <c r="Z2007" s="21" t="s">
        <v>2342</v>
      </c>
      <c r="AA2007" s="21" t="s">
        <v>2342</v>
      </c>
      <c r="AB2007" s="21" t="s">
        <v>2342</v>
      </c>
      <c r="AC2007" s="21" t="s">
        <v>2342</v>
      </c>
      <c r="AD2007" s="21" t="s">
        <v>2015</v>
      </c>
      <c r="AE2007" s="21" t="s">
        <v>2015</v>
      </c>
      <c r="AF2007" s="21" t="s">
        <v>2015</v>
      </c>
      <c r="AG2007" s="21" t="s">
        <v>2015</v>
      </c>
      <c r="AH2007" s="21" t="s">
        <v>2015</v>
      </c>
      <c r="AI2007" s="21" t="s">
        <v>2015</v>
      </c>
      <c r="AJ2007" s="21" t="s">
        <v>2015</v>
      </c>
      <c r="AK2007" s="21" t="s">
        <v>2015</v>
      </c>
      <c r="AL2007" s="21" t="s">
        <v>4803</v>
      </c>
    </row>
    <row r="2008" spans="1:38" ht="15" customHeight="1">
      <c r="A2008" s="21">
        <v>159952</v>
      </c>
      <c r="B2008" s="21">
        <v>684415</v>
      </c>
      <c r="C2008" s="21" t="s">
        <v>64</v>
      </c>
      <c r="D2008" s="21" t="s">
        <v>2051</v>
      </c>
      <c r="E2008" s="21" t="s">
        <v>9</v>
      </c>
      <c r="F2008" s="21" t="s">
        <v>4863</v>
      </c>
      <c r="G2008" s="21" t="s">
        <v>2340</v>
      </c>
      <c r="H2008" s="21" t="s">
        <v>2341</v>
      </c>
      <c r="I2008" s="21" t="s">
        <v>2015</v>
      </c>
      <c r="J2008" s="21" t="s">
        <v>2342</v>
      </c>
      <c r="K2008" s="21" t="s">
        <v>4879</v>
      </c>
      <c r="L2008" s="21" t="s">
        <v>2602</v>
      </c>
      <c r="M2008" s="21"/>
      <c r="N2008" s="21" t="s">
        <v>2535</v>
      </c>
      <c r="O2008" s="21" t="s">
        <v>2345</v>
      </c>
      <c r="P2008" s="21" t="s">
        <v>2603</v>
      </c>
      <c r="Q2008" s="21">
        <v>359</v>
      </c>
      <c r="R2008" s="21">
        <v>0</v>
      </c>
      <c r="S2008" s="21">
        <v>204</v>
      </c>
      <c r="T2008" s="21">
        <v>563</v>
      </c>
      <c r="U2008" s="21">
        <v>0.63770000000000004</v>
      </c>
      <c r="V2008" s="21">
        <v>0</v>
      </c>
      <c r="W2008" s="21">
        <v>0.63770000000000004</v>
      </c>
      <c r="X2008" s="21" t="s">
        <v>2015</v>
      </c>
      <c r="Y2008" s="21" t="s">
        <v>2342</v>
      </c>
      <c r="Z2008" s="21" t="s">
        <v>2342</v>
      </c>
      <c r="AA2008" s="21" t="s">
        <v>2342</v>
      </c>
      <c r="AB2008" s="21" t="s">
        <v>2342</v>
      </c>
      <c r="AC2008" s="21" t="s">
        <v>2342</v>
      </c>
      <c r="AD2008" s="21" t="s">
        <v>2342</v>
      </c>
      <c r="AE2008" s="21" t="s">
        <v>2342</v>
      </c>
      <c r="AF2008" s="21" t="s">
        <v>2342</v>
      </c>
      <c r="AG2008" s="21" t="s">
        <v>2342</v>
      </c>
      <c r="AH2008" s="21" t="s">
        <v>2342</v>
      </c>
      <c r="AI2008" s="21" t="s">
        <v>2342</v>
      </c>
      <c r="AJ2008" s="21" t="s">
        <v>2342</v>
      </c>
      <c r="AK2008" s="21" t="s">
        <v>2342</v>
      </c>
      <c r="AL2008" s="21" t="s">
        <v>4802</v>
      </c>
    </row>
    <row r="2009" spans="1:38" ht="15" customHeight="1">
      <c r="A2009" s="21">
        <v>159938</v>
      </c>
      <c r="B2009" s="21">
        <v>684417</v>
      </c>
      <c r="C2009" s="21" t="s">
        <v>133</v>
      </c>
      <c r="D2009" s="21" t="s">
        <v>2121</v>
      </c>
      <c r="E2009" s="21" t="s">
        <v>6</v>
      </c>
      <c r="F2009" s="21" t="s">
        <v>4867</v>
      </c>
      <c r="G2009" s="21" t="s">
        <v>2340</v>
      </c>
      <c r="H2009" s="21" t="s">
        <v>2341</v>
      </c>
      <c r="I2009" s="21" t="s">
        <v>2015</v>
      </c>
      <c r="J2009" s="21" t="s">
        <v>2342</v>
      </c>
      <c r="K2009" s="21" t="s">
        <v>917</v>
      </c>
      <c r="L2009" s="21" t="s">
        <v>3215</v>
      </c>
      <c r="M2009" s="21"/>
      <c r="N2009" s="21" t="s">
        <v>3202</v>
      </c>
      <c r="O2009" s="21" t="s">
        <v>2345</v>
      </c>
      <c r="P2009" s="21" t="s">
        <v>3210</v>
      </c>
      <c r="Q2009" s="21">
        <v>15</v>
      </c>
      <c r="R2009" s="21">
        <v>8</v>
      </c>
      <c r="S2009" s="21">
        <v>161</v>
      </c>
      <c r="T2009" s="21">
        <v>184</v>
      </c>
      <c r="U2009" s="21">
        <v>8.1500000000000003E-2</v>
      </c>
      <c r="V2009" s="21">
        <v>4.3499999999999997E-2</v>
      </c>
      <c r="W2009" s="21">
        <v>0.125</v>
      </c>
      <c r="X2009" s="21" t="s">
        <v>2015</v>
      </c>
      <c r="Y2009" s="21" t="s">
        <v>2015</v>
      </c>
      <c r="Z2009" s="21" t="s">
        <v>2015</v>
      </c>
      <c r="AA2009" s="21" t="s">
        <v>2015</v>
      </c>
      <c r="AB2009" s="21" t="s">
        <v>2015</v>
      </c>
      <c r="AC2009" s="21" t="s">
        <v>2015</v>
      </c>
      <c r="AD2009" s="21" t="s">
        <v>2015</v>
      </c>
      <c r="AE2009" s="21" t="s">
        <v>2015</v>
      </c>
      <c r="AF2009" s="21" t="s">
        <v>2015</v>
      </c>
      <c r="AG2009" s="21" t="s">
        <v>2015</v>
      </c>
      <c r="AH2009" s="21" t="s">
        <v>2342</v>
      </c>
      <c r="AI2009" s="21" t="s">
        <v>2342</v>
      </c>
      <c r="AJ2009" s="21" t="s">
        <v>2342</v>
      </c>
      <c r="AK2009" s="21" t="s">
        <v>2342</v>
      </c>
      <c r="AL2009" s="21" t="s">
        <v>4803</v>
      </c>
    </row>
    <row r="2010" spans="1:38" ht="15" customHeight="1">
      <c r="A2010" s="21">
        <v>159981</v>
      </c>
      <c r="B2010" s="21">
        <v>684419</v>
      </c>
      <c r="C2010" s="21" t="s">
        <v>194</v>
      </c>
      <c r="D2010" s="21" t="s">
        <v>2182</v>
      </c>
      <c r="E2010" s="21" t="s">
        <v>31</v>
      </c>
      <c r="F2010" s="21" t="s">
        <v>4874</v>
      </c>
      <c r="G2010" s="21" t="s">
        <v>2340</v>
      </c>
      <c r="H2010" s="21" t="s">
        <v>2341</v>
      </c>
      <c r="I2010" s="21" t="s">
        <v>2015</v>
      </c>
      <c r="J2010" s="21" t="s">
        <v>2342</v>
      </c>
      <c r="K2010" s="21" t="s">
        <v>1260</v>
      </c>
      <c r="L2010" s="21" t="s">
        <v>3641</v>
      </c>
      <c r="M2010" s="21"/>
      <c r="N2010" s="21" t="s">
        <v>3176</v>
      </c>
      <c r="O2010" s="21" t="s">
        <v>2345</v>
      </c>
      <c r="P2010" s="21" t="s">
        <v>3627</v>
      </c>
      <c r="Q2010" s="21">
        <v>226</v>
      </c>
      <c r="R2010" s="21">
        <v>85</v>
      </c>
      <c r="S2010" s="21">
        <v>428</v>
      </c>
      <c r="T2010" s="21">
        <v>739</v>
      </c>
      <c r="U2010" s="21">
        <v>0.30580000000000002</v>
      </c>
      <c r="V2010" s="21">
        <v>0.115</v>
      </c>
      <c r="W2010" s="21">
        <v>0.42080000000000001</v>
      </c>
      <c r="X2010" s="21" t="s">
        <v>2015</v>
      </c>
      <c r="Y2010" s="21" t="s">
        <v>2015</v>
      </c>
      <c r="Z2010" s="21" t="s">
        <v>2015</v>
      </c>
      <c r="AA2010" s="21" t="s">
        <v>2015</v>
      </c>
      <c r="AB2010" s="21" t="s">
        <v>2015</v>
      </c>
      <c r="AC2010" s="21" t="s">
        <v>2015</v>
      </c>
      <c r="AD2010" s="21" t="s">
        <v>2015</v>
      </c>
      <c r="AE2010" s="21" t="s">
        <v>2342</v>
      </c>
      <c r="AF2010" s="21" t="s">
        <v>2342</v>
      </c>
      <c r="AG2010" s="21" t="s">
        <v>2342</v>
      </c>
      <c r="AH2010" s="21" t="s">
        <v>2015</v>
      </c>
      <c r="AI2010" s="21" t="s">
        <v>2015</v>
      </c>
      <c r="AJ2010" s="21" t="s">
        <v>2015</v>
      </c>
      <c r="AK2010" s="21" t="s">
        <v>2015</v>
      </c>
      <c r="AL2010" s="21" t="s">
        <v>4803</v>
      </c>
    </row>
    <row r="2011" spans="1:38" ht="15" customHeight="1">
      <c r="A2011" s="21">
        <v>160059</v>
      </c>
      <c r="B2011" s="21">
        <v>684420</v>
      </c>
      <c r="C2011" s="21" t="s">
        <v>181</v>
      </c>
      <c r="D2011" s="21" t="s">
        <v>2169</v>
      </c>
      <c r="E2011" s="21" t="s">
        <v>4</v>
      </c>
      <c r="F2011" s="21" t="s">
        <v>4866</v>
      </c>
      <c r="G2011" s="21" t="s">
        <v>2340</v>
      </c>
      <c r="H2011" s="21" t="s">
        <v>2341</v>
      </c>
      <c r="I2011" s="21" t="s">
        <v>2015</v>
      </c>
      <c r="J2011" s="21" t="s">
        <v>2342</v>
      </c>
      <c r="K2011" s="21" t="s">
        <v>1192</v>
      </c>
      <c r="L2011" s="21" t="s">
        <v>3559</v>
      </c>
      <c r="M2011" s="21"/>
      <c r="N2011" s="21" t="s">
        <v>2859</v>
      </c>
      <c r="O2011" s="21" t="s">
        <v>2345</v>
      </c>
      <c r="P2011" s="21" t="s">
        <v>3560</v>
      </c>
      <c r="Q2011" s="21">
        <v>429</v>
      </c>
      <c r="R2011" s="21">
        <v>0</v>
      </c>
      <c r="S2011" s="21">
        <v>200</v>
      </c>
      <c r="T2011" s="21">
        <v>629</v>
      </c>
      <c r="U2011" s="21">
        <v>0.68200000000000005</v>
      </c>
      <c r="V2011" s="21">
        <v>0</v>
      </c>
      <c r="W2011" s="21">
        <v>0.68200000000000005</v>
      </c>
      <c r="X2011" s="21" t="s">
        <v>2015</v>
      </c>
      <c r="Y2011" s="21" t="s">
        <v>2342</v>
      </c>
      <c r="Z2011" s="21" t="s">
        <v>2342</v>
      </c>
      <c r="AA2011" s="21" t="s">
        <v>2342</v>
      </c>
      <c r="AB2011" s="21" t="s">
        <v>2342</v>
      </c>
      <c r="AC2011" s="21" t="s">
        <v>2342</v>
      </c>
      <c r="AD2011" s="21" t="s">
        <v>2342</v>
      </c>
      <c r="AE2011" s="21" t="s">
        <v>2015</v>
      </c>
      <c r="AF2011" s="21" t="s">
        <v>2015</v>
      </c>
      <c r="AG2011" s="21" t="s">
        <v>2015</v>
      </c>
      <c r="AH2011" s="21" t="s">
        <v>2015</v>
      </c>
      <c r="AI2011" s="21" t="s">
        <v>2015</v>
      </c>
      <c r="AJ2011" s="21" t="s">
        <v>2015</v>
      </c>
      <c r="AK2011" s="21" t="s">
        <v>2015</v>
      </c>
      <c r="AL2011" s="21" t="s">
        <v>4802</v>
      </c>
    </row>
    <row r="2012" spans="1:38" ht="15" customHeight="1">
      <c r="A2012" s="21">
        <v>159891</v>
      </c>
      <c r="B2012" s="21">
        <v>684421</v>
      </c>
      <c r="C2012" s="21" t="s">
        <v>138</v>
      </c>
      <c r="D2012" s="21" t="s">
        <v>2126</v>
      </c>
      <c r="E2012" s="21" t="s">
        <v>11</v>
      </c>
      <c r="F2012" s="21" t="s">
        <v>4873</v>
      </c>
      <c r="G2012" s="21" t="s">
        <v>2340</v>
      </c>
      <c r="H2012" s="21" t="s">
        <v>2341</v>
      </c>
      <c r="I2012" s="21" t="s">
        <v>2015</v>
      </c>
      <c r="J2012" s="21" t="s">
        <v>2342</v>
      </c>
      <c r="K2012" s="21" t="s">
        <v>880</v>
      </c>
      <c r="L2012" s="21" t="s">
        <v>5459</v>
      </c>
      <c r="M2012" s="21"/>
      <c r="N2012" s="21" t="s">
        <v>2488</v>
      </c>
      <c r="O2012" s="21" t="s">
        <v>2345</v>
      </c>
      <c r="P2012" s="21" t="s">
        <v>3055</v>
      </c>
      <c r="Q2012" s="21">
        <v>551</v>
      </c>
      <c r="R2012" s="21">
        <v>0</v>
      </c>
      <c r="S2012" s="21">
        <v>335</v>
      </c>
      <c r="T2012" s="21">
        <v>886</v>
      </c>
      <c r="U2012" s="21">
        <v>0.62190000000000001</v>
      </c>
      <c r="V2012" s="21">
        <v>0</v>
      </c>
      <c r="W2012" s="21">
        <v>0.62190000000000001</v>
      </c>
      <c r="X2012" s="21" t="s">
        <v>2015</v>
      </c>
      <c r="Y2012" s="21" t="s">
        <v>2015</v>
      </c>
      <c r="Z2012" s="21" t="s">
        <v>2015</v>
      </c>
      <c r="AA2012" s="21" t="s">
        <v>2015</v>
      </c>
      <c r="AB2012" s="21" t="s">
        <v>2015</v>
      </c>
      <c r="AC2012" s="21" t="s">
        <v>2015</v>
      </c>
      <c r="AD2012" s="21" t="s">
        <v>2015</v>
      </c>
      <c r="AE2012" s="21" t="s">
        <v>2342</v>
      </c>
      <c r="AF2012" s="21" t="s">
        <v>2342</v>
      </c>
      <c r="AG2012" s="21" t="s">
        <v>2342</v>
      </c>
      <c r="AH2012" s="21" t="s">
        <v>2015</v>
      </c>
      <c r="AI2012" s="21" t="s">
        <v>2015</v>
      </c>
      <c r="AJ2012" s="21" t="s">
        <v>2015</v>
      </c>
      <c r="AK2012" s="21" t="s">
        <v>2015</v>
      </c>
      <c r="AL2012" s="21" t="s">
        <v>4802</v>
      </c>
    </row>
    <row r="2013" spans="1:38" ht="15" customHeight="1">
      <c r="A2013" s="21">
        <v>159891</v>
      </c>
      <c r="B2013" s="21">
        <v>684422</v>
      </c>
      <c r="C2013" s="21" t="s">
        <v>138</v>
      </c>
      <c r="D2013" s="21" t="s">
        <v>2126</v>
      </c>
      <c r="E2013" s="21" t="s">
        <v>11</v>
      </c>
      <c r="F2013" s="21" t="s">
        <v>4873</v>
      </c>
      <c r="G2013" s="21" t="s">
        <v>2340</v>
      </c>
      <c r="H2013" s="21" t="s">
        <v>2341</v>
      </c>
      <c r="I2013" s="21" t="s">
        <v>2015</v>
      </c>
      <c r="J2013" s="21" t="s">
        <v>2342</v>
      </c>
      <c r="K2013" s="21" t="s">
        <v>955</v>
      </c>
      <c r="L2013" s="21" t="s">
        <v>3258</v>
      </c>
      <c r="M2013" s="21"/>
      <c r="N2013" s="21" t="s">
        <v>2488</v>
      </c>
      <c r="O2013" s="21" t="s">
        <v>2345</v>
      </c>
      <c r="P2013" s="21" t="s">
        <v>3247</v>
      </c>
      <c r="Q2013" s="21">
        <v>302</v>
      </c>
      <c r="R2013" s="21">
        <v>0</v>
      </c>
      <c r="S2013" s="21">
        <v>321</v>
      </c>
      <c r="T2013" s="21">
        <v>623</v>
      </c>
      <c r="U2013" s="21">
        <v>0.48480000000000001</v>
      </c>
      <c r="V2013" s="21">
        <v>0</v>
      </c>
      <c r="W2013" s="21">
        <v>0.48480000000000001</v>
      </c>
      <c r="X2013" s="21" t="s">
        <v>2015</v>
      </c>
      <c r="Y2013" s="21" t="s">
        <v>2342</v>
      </c>
      <c r="Z2013" s="21" t="s">
        <v>2342</v>
      </c>
      <c r="AA2013" s="21" t="s">
        <v>2342</v>
      </c>
      <c r="AB2013" s="21" t="s">
        <v>2342</v>
      </c>
      <c r="AC2013" s="21" t="s">
        <v>2342</v>
      </c>
      <c r="AD2013" s="21" t="s">
        <v>2342</v>
      </c>
      <c r="AE2013" s="21" t="s">
        <v>2015</v>
      </c>
      <c r="AF2013" s="21" t="s">
        <v>2015</v>
      </c>
      <c r="AG2013" s="21" t="s">
        <v>2015</v>
      </c>
      <c r="AH2013" s="21" t="s">
        <v>2015</v>
      </c>
      <c r="AI2013" s="21" t="s">
        <v>2015</v>
      </c>
      <c r="AJ2013" s="21" t="s">
        <v>2015</v>
      </c>
      <c r="AK2013" s="21" t="s">
        <v>2015</v>
      </c>
      <c r="AL2013" s="21" t="s">
        <v>4802</v>
      </c>
    </row>
    <row r="2014" spans="1:38" ht="15" customHeight="1">
      <c r="A2014" s="21">
        <v>159858</v>
      </c>
      <c r="B2014" s="21">
        <v>684428</v>
      </c>
      <c r="C2014" s="21" t="s">
        <v>163</v>
      </c>
      <c r="D2014" s="21" t="s">
        <v>2151</v>
      </c>
      <c r="E2014" s="21" t="s">
        <v>32</v>
      </c>
      <c r="F2014" s="21" t="s">
        <v>4863</v>
      </c>
      <c r="G2014" s="21" t="s">
        <v>2340</v>
      </c>
      <c r="H2014" s="21" t="s">
        <v>2341</v>
      </c>
      <c r="I2014" s="21" t="s">
        <v>2015</v>
      </c>
      <c r="J2014" s="21" t="s">
        <v>2342</v>
      </c>
      <c r="K2014" s="21" t="s">
        <v>1096</v>
      </c>
      <c r="L2014" s="21" t="s">
        <v>3434</v>
      </c>
      <c r="M2014" s="21" t="s">
        <v>5117</v>
      </c>
      <c r="N2014" s="21" t="s">
        <v>2902</v>
      </c>
      <c r="O2014" s="21" t="s">
        <v>2345</v>
      </c>
      <c r="P2014" s="21" t="s">
        <v>3181</v>
      </c>
      <c r="Q2014" s="21">
        <v>139</v>
      </c>
      <c r="R2014" s="21">
        <v>0</v>
      </c>
      <c r="S2014" s="21">
        <v>28</v>
      </c>
      <c r="T2014" s="21">
        <v>167</v>
      </c>
      <c r="U2014" s="21">
        <v>0.83230000000000004</v>
      </c>
      <c r="V2014" s="21">
        <v>0</v>
      </c>
      <c r="W2014" s="21">
        <v>0.83230000000000004</v>
      </c>
      <c r="X2014" s="21" t="s">
        <v>2342</v>
      </c>
      <c r="Y2014" s="21" t="s">
        <v>2342</v>
      </c>
      <c r="Z2014" s="21" t="s">
        <v>2342</v>
      </c>
      <c r="AA2014" s="21" t="s">
        <v>2342</v>
      </c>
      <c r="AB2014" s="21" t="s">
        <v>2342</v>
      </c>
      <c r="AC2014" s="21" t="s">
        <v>2342</v>
      </c>
      <c r="AD2014" s="21" t="s">
        <v>2342</v>
      </c>
      <c r="AE2014" s="21" t="s">
        <v>2342</v>
      </c>
      <c r="AF2014" s="21" t="s">
        <v>2342</v>
      </c>
      <c r="AG2014" s="21" t="s">
        <v>2342</v>
      </c>
      <c r="AH2014" s="21" t="s">
        <v>2342</v>
      </c>
      <c r="AI2014" s="21" t="s">
        <v>2342</v>
      </c>
      <c r="AJ2014" s="21" t="s">
        <v>2342</v>
      </c>
      <c r="AK2014" s="21" t="s">
        <v>2342</v>
      </c>
      <c r="AL2014" s="21" t="s">
        <v>4802</v>
      </c>
    </row>
    <row r="2015" spans="1:38" ht="15" customHeight="1">
      <c r="A2015" s="21">
        <v>159986</v>
      </c>
      <c r="B2015" s="21">
        <v>684443</v>
      </c>
      <c r="C2015" s="21" t="s">
        <v>306</v>
      </c>
      <c r="D2015" s="21" t="s">
        <v>2295</v>
      </c>
      <c r="E2015" s="21" t="s">
        <v>8</v>
      </c>
      <c r="F2015" s="21" t="s">
        <v>4865</v>
      </c>
      <c r="G2015" s="21" t="s">
        <v>2340</v>
      </c>
      <c r="H2015" s="21" t="s">
        <v>2341</v>
      </c>
      <c r="I2015" s="21" t="s">
        <v>2015</v>
      </c>
      <c r="J2015" s="21" t="s">
        <v>2342</v>
      </c>
      <c r="K2015" s="21" t="s">
        <v>5609</v>
      </c>
      <c r="L2015" s="21" t="s">
        <v>5610</v>
      </c>
      <c r="M2015" s="21"/>
      <c r="N2015" s="21" t="s">
        <v>8</v>
      </c>
      <c r="O2015" s="21" t="s">
        <v>2345</v>
      </c>
      <c r="P2015" s="21" t="s">
        <v>4201</v>
      </c>
      <c r="Q2015" s="21">
        <v>66</v>
      </c>
      <c r="R2015" s="21">
        <v>0</v>
      </c>
      <c r="S2015" s="21">
        <v>0</v>
      </c>
      <c r="T2015" s="21">
        <v>66</v>
      </c>
      <c r="U2015" s="21">
        <v>1</v>
      </c>
      <c r="V2015" s="21">
        <v>0</v>
      </c>
      <c r="W2015" s="21">
        <v>1</v>
      </c>
      <c r="X2015" s="21" t="s">
        <v>2342</v>
      </c>
      <c r="Y2015" s="21" t="s">
        <v>2015</v>
      </c>
      <c r="Z2015" s="21" t="s">
        <v>2015</v>
      </c>
      <c r="AA2015" s="21" t="s">
        <v>2015</v>
      </c>
      <c r="AB2015" s="21" t="s">
        <v>2015</v>
      </c>
      <c r="AC2015" s="21" t="s">
        <v>2015</v>
      </c>
      <c r="AD2015" s="21" t="s">
        <v>2015</v>
      </c>
      <c r="AE2015" s="21" t="s">
        <v>2015</v>
      </c>
      <c r="AF2015" s="21" t="s">
        <v>2015</v>
      </c>
      <c r="AG2015" s="21" t="s">
        <v>2015</v>
      </c>
      <c r="AH2015" s="21" t="s">
        <v>2015</v>
      </c>
      <c r="AI2015" s="21" t="s">
        <v>2015</v>
      </c>
      <c r="AJ2015" s="21" t="s">
        <v>2015</v>
      </c>
      <c r="AK2015" s="21" t="s">
        <v>2015</v>
      </c>
      <c r="AL2015" s="21" t="s">
        <v>4802</v>
      </c>
    </row>
    <row r="2016" spans="1:38" ht="15" customHeight="1">
      <c r="A2016" s="21">
        <v>159888</v>
      </c>
      <c r="B2016" s="21">
        <v>684444</v>
      </c>
      <c r="C2016" s="21" t="s">
        <v>277</v>
      </c>
      <c r="D2016" s="21" t="s">
        <v>2266</v>
      </c>
      <c r="E2016" s="21" t="s">
        <v>12</v>
      </c>
      <c r="F2016" s="21" t="s">
        <v>4863</v>
      </c>
      <c r="G2016" s="21" t="s">
        <v>2340</v>
      </c>
      <c r="H2016" s="21" t="s">
        <v>2341</v>
      </c>
      <c r="I2016" s="21" t="s">
        <v>2015</v>
      </c>
      <c r="J2016" s="21" t="s">
        <v>2342</v>
      </c>
      <c r="K2016" s="21" t="s">
        <v>4784</v>
      </c>
      <c r="L2016" s="21" t="s">
        <v>4354</v>
      </c>
      <c r="M2016" s="21"/>
      <c r="N2016" s="21" t="s">
        <v>4338</v>
      </c>
      <c r="O2016" s="21" t="s">
        <v>2345</v>
      </c>
      <c r="P2016" s="21" t="s">
        <v>4334</v>
      </c>
      <c r="Q2016" s="21">
        <v>179</v>
      </c>
      <c r="R2016" s="21">
        <v>0</v>
      </c>
      <c r="S2016" s="21">
        <v>241</v>
      </c>
      <c r="T2016" s="21">
        <v>420</v>
      </c>
      <c r="U2016" s="21">
        <v>0.42620000000000002</v>
      </c>
      <c r="V2016" s="21">
        <v>0</v>
      </c>
      <c r="W2016" s="21">
        <v>0.42620000000000002</v>
      </c>
      <c r="X2016" s="21" t="s">
        <v>2015</v>
      </c>
      <c r="Y2016" s="21" t="s">
        <v>2015</v>
      </c>
      <c r="Z2016" s="21" t="s">
        <v>2015</v>
      </c>
      <c r="AA2016" s="21" t="s">
        <v>2015</v>
      </c>
      <c r="AB2016" s="21" t="s">
        <v>2015</v>
      </c>
      <c r="AC2016" s="21" t="s">
        <v>2015</v>
      </c>
      <c r="AD2016" s="21" t="s">
        <v>2015</v>
      </c>
      <c r="AE2016" s="21" t="s">
        <v>2015</v>
      </c>
      <c r="AF2016" s="21" t="s">
        <v>2015</v>
      </c>
      <c r="AG2016" s="21" t="s">
        <v>2015</v>
      </c>
      <c r="AH2016" s="21" t="s">
        <v>2342</v>
      </c>
      <c r="AI2016" s="21" t="s">
        <v>2342</v>
      </c>
      <c r="AJ2016" s="21" t="s">
        <v>2342</v>
      </c>
      <c r="AK2016" s="21" t="s">
        <v>2342</v>
      </c>
      <c r="AL2016" s="21" t="s">
        <v>4802</v>
      </c>
    </row>
    <row r="2017" spans="1:38" ht="15" customHeight="1">
      <c r="A2017" s="21">
        <v>159972</v>
      </c>
      <c r="B2017" s="21">
        <v>684451</v>
      </c>
      <c r="C2017" s="21" t="s">
        <v>165</v>
      </c>
      <c r="D2017" s="21" t="s">
        <v>2153</v>
      </c>
      <c r="E2017" s="21" t="s">
        <v>4</v>
      </c>
      <c r="F2017" s="21" t="s">
        <v>4866</v>
      </c>
      <c r="G2017" s="21" t="s">
        <v>2340</v>
      </c>
      <c r="H2017" s="21" t="s">
        <v>2341</v>
      </c>
      <c r="I2017" s="21" t="s">
        <v>2015</v>
      </c>
      <c r="J2017" s="21" t="s">
        <v>2342</v>
      </c>
      <c r="K2017" s="21" t="s">
        <v>858</v>
      </c>
      <c r="L2017" s="21" t="s">
        <v>3443</v>
      </c>
      <c r="M2017" s="21"/>
      <c r="N2017" s="21" t="s">
        <v>3393</v>
      </c>
      <c r="O2017" s="21" t="s">
        <v>2345</v>
      </c>
      <c r="P2017" s="21" t="s">
        <v>3441</v>
      </c>
      <c r="Q2017" s="21">
        <v>193</v>
      </c>
      <c r="R2017" s="21">
        <v>0</v>
      </c>
      <c r="S2017" s="21">
        <v>0</v>
      </c>
      <c r="T2017" s="21">
        <v>193</v>
      </c>
      <c r="U2017" s="21">
        <v>1</v>
      </c>
      <c r="V2017" s="21">
        <v>0</v>
      </c>
      <c r="W2017" s="21">
        <v>1</v>
      </c>
      <c r="X2017" s="21" t="s">
        <v>2342</v>
      </c>
      <c r="Y2017" s="21" t="s">
        <v>2015</v>
      </c>
      <c r="Z2017" s="21" t="s">
        <v>2015</v>
      </c>
      <c r="AA2017" s="21" t="s">
        <v>2015</v>
      </c>
      <c r="AB2017" s="21" t="s">
        <v>2015</v>
      </c>
      <c r="AC2017" s="21" t="s">
        <v>2015</v>
      </c>
      <c r="AD2017" s="21" t="s">
        <v>2015</v>
      </c>
      <c r="AE2017" s="21" t="s">
        <v>2015</v>
      </c>
      <c r="AF2017" s="21" t="s">
        <v>2015</v>
      </c>
      <c r="AG2017" s="21" t="s">
        <v>2015</v>
      </c>
      <c r="AH2017" s="21" t="s">
        <v>2015</v>
      </c>
      <c r="AI2017" s="21" t="s">
        <v>2015</v>
      </c>
      <c r="AJ2017" s="21" t="s">
        <v>2015</v>
      </c>
      <c r="AK2017" s="21" t="s">
        <v>2015</v>
      </c>
      <c r="AL2017" s="21" t="s">
        <v>4802</v>
      </c>
    </row>
    <row r="2018" spans="1:38" ht="15" customHeight="1">
      <c r="A2018" s="21">
        <v>159937</v>
      </c>
      <c r="B2018" s="21">
        <v>684459</v>
      </c>
      <c r="C2018" s="21" t="s">
        <v>259</v>
      </c>
      <c r="D2018" s="21" t="s">
        <v>2247</v>
      </c>
      <c r="E2018" s="21" t="s">
        <v>6</v>
      </c>
      <c r="F2018" s="21" t="s">
        <v>4867</v>
      </c>
      <c r="G2018" s="21" t="s">
        <v>2340</v>
      </c>
      <c r="H2018" s="21" t="s">
        <v>2341</v>
      </c>
      <c r="I2018" s="21" t="s">
        <v>2015</v>
      </c>
      <c r="J2018" s="21" t="s">
        <v>2342</v>
      </c>
      <c r="K2018" s="21" t="s">
        <v>1673</v>
      </c>
      <c r="L2018" s="21" t="s">
        <v>4171</v>
      </c>
      <c r="M2018" s="21"/>
      <c r="N2018" s="21" t="s">
        <v>2782</v>
      </c>
      <c r="O2018" s="21" t="s">
        <v>2345</v>
      </c>
      <c r="P2018" s="21" t="s">
        <v>2783</v>
      </c>
      <c r="Q2018" s="21">
        <v>71</v>
      </c>
      <c r="R2018" s="21">
        <v>20</v>
      </c>
      <c r="S2018" s="21">
        <v>539</v>
      </c>
      <c r="T2018" s="21">
        <v>630</v>
      </c>
      <c r="U2018" s="21">
        <v>0.11269999999999999</v>
      </c>
      <c r="V2018" s="21">
        <v>3.1699999999999999E-2</v>
      </c>
      <c r="W2018" s="21">
        <v>0.1444</v>
      </c>
      <c r="X2018" s="21" t="s">
        <v>2015</v>
      </c>
      <c r="Y2018" s="21" t="s">
        <v>2342</v>
      </c>
      <c r="Z2018" s="21" t="s">
        <v>2342</v>
      </c>
      <c r="AA2018" s="21" t="s">
        <v>2342</v>
      </c>
      <c r="AB2018" s="21" t="s">
        <v>2342</v>
      </c>
      <c r="AC2018" s="21" t="s">
        <v>2342</v>
      </c>
      <c r="AD2018" s="21" t="s">
        <v>2342</v>
      </c>
      <c r="AE2018" s="21" t="s">
        <v>2015</v>
      </c>
      <c r="AF2018" s="21" t="s">
        <v>2015</v>
      </c>
      <c r="AG2018" s="21" t="s">
        <v>2015</v>
      </c>
      <c r="AH2018" s="21" t="s">
        <v>2015</v>
      </c>
      <c r="AI2018" s="21" t="s">
        <v>2015</v>
      </c>
      <c r="AJ2018" s="21" t="s">
        <v>2015</v>
      </c>
      <c r="AK2018" s="21" t="s">
        <v>2015</v>
      </c>
      <c r="AL2018" s="21" t="s">
        <v>4803</v>
      </c>
    </row>
    <row r="2019" spans="1:38" ht="15" customHeight="1">
      <c r="A2019" s="21">
        <v>159924</v>
      </c>
      <c r="B2019" s="21">
        <v>684470</v>
      </c>
      <c r="C2019" s="21" t="s">
        <v>169</v>
      </c>
      <c r="D2019" s="21" t="s">
        <v>2157</v>
      </c>
      <c r="E2019" s="21" t="s">
        <v>6</v>
      </c>
      <c r="F2019" s="21" t="s">
        <v>4871</v>
      </c>
      <c r="G2019" s="21" t="s">
        <v>2340</v>
      </c>
      <c r="H2019" s="21" t="s">
        <v>2341</v>
      </c>
      <c r="I2019" s="21" t="s">
        <v>2015</v>
      </c>
      <c r="J2019" s="21" t="s">
        <v>2342</v>
      </c>
      <c r="K2019" s="21" t="s">
        <v>1134</v>
      </c>
      <c r="L2019" s="21" t="s">
        <v>3482</v>
      </c>
      <c r="M2019" s="21" t="s">
        <v>3483</v>
      </c>
      <c r="N2019" s="21" t="s">
        <v>2735</v>
      </c>
      <c r="O2019" s="21" t="s">
        <v>2345</v>
      </c>
      <c r="P2019" s="21" t="s">
        <v>2736</v>
      </c>
      <c r="Q2019" s="21">
        <v>15</v>
      </c>
      <c r="R2019" s="21">
        <v>8</v>
      </c>
      <c r="S2019" s="21">
        <v>358</v>
      </c>
      <c r="T2019" s="21">
        <v>381</v>
      </c>
      <c r="U2019" s="21">
        <v>3.9399999999999998E-2</v>
      </c>
      <c r="V2019" s="21">
        <v>2.1000000000000001E-2</v>
      </c>
      <c r="W2019" s="21">
        <v>6.0400000000000002E-2</v>
      </c>
      <c r="X2019" s="21" t="s">
        <v>2015</v>
      </c>
      <c r="Y2019" s="21" t="s">
        <v>2342</v>
      </c>
      <c r="Z2019" s="21" t="s">
        <v>2342</v>
      </c>
      <c r="AA2019" s="21" t="s">
        <v>2342</v>
      </c>
      <c r="AB2019" s="21" t="s">
        <v>2342</v>
      </c>
      <c r="AC2019" s="21" t="s">
        <v>2342</v>
      </c>
      <c r="AD2019" s="21" t="s">
        <v>2342</v>
      </c>
      <c r="AE2019" s="21" t="s">
        <v>2015</v>
      </c>
      <c r="AF2019" s="21" t="s">
        <v>2015</v>
      </c>
      <c r="AG2019" s="21" t="s">
        <v>2015</v>
      </c>
      <c r="AH2019" s="21" t="s">
        <v>2015</v>
      </c>
      <c r="AI2019" s="21" t="s">
        <v>2015</v>
      </c>
      <c r="AJ2019" s="21" t="s">
        <v>2015</v>
      </c>
      <c r="AK2019" s="21" t="s">
        <v>2015</v>
      </c>
      <c r="AL2019" s="21" t="s">
        <v>4803</v>
      </c>
    </row>
    <row r="2020" spans="1:38" ht="15" customHeight="1">
      <c r="A2020" s="21">
        <v>159356</v>
      </c>
      <c r="B2020" s="21">
        <v>684484</v>
      </c>
      <c r="C2020" s="21" t="s">
        <v>199</v>
      </c>
      <c r="D2020" s="21" t="s">
        <v>2187</v>
      </c>
      <c r="E2020" s="21" t="s">
        <v>29</v>
      </c>
      <c r="F2020" s="21" t="s">
        <v>4864</v>
      </c>
      <c r="G2020" s="21" t="s">
        <v>2340</v>
      </c>
      <c r="H2020" s="21" t="s">
        <v>2341</v>
      </c>
      <c r="I2020" s="21" t="s">
        <v>2015</v>
      </c>
      <c r="J2020" s="21" t="s">
        <v>2342</v>
      </c>
      <c r="K2020" s="21" t="s">
        <v>5163</v>
      </c>
      <c r="L2020" s="21" t="s">
        <v>4836</v>
      </c>
      <c r="M2020" s="21"/>
      <c r="N2020" s="21" t="s">
        <v>3700</v>
      </c>
      <c r="O2020" s="21" t="s">
        <v>2345</v>
      </c>
      <c r="P2020" s="21" t="s">
        <v>3701</v>
      </c>
      <c r="Q2020" s="21">
        <v>37</v>
      </c>
      <c r="R2020" s="21">
        <v>0</v>
      </c>
      <c r="S2020" s="21">
        <v>9</v>
      </c>
      <c r="T2020" s="21">
        <v>46</v>
      </c>
      <c r="U2020" s="21">
        <v>0.80430000000000001</v>
      </c>
      <c r="V2020" s="21">
        <v>0</v>
      </c>
      <c r="W2020" s="21">
        <v>0.80430000000000001</v>
      </c>
      <c r="X2020" s="21" t="s">
        <v>2015</v>
      </c>
      <c r="Y2020" s="21" t="s">
        <v>2015</v>
      </c>
      <c r="Z2020" s="21" t="s">
        <v>2015</v>
      </c>
      <c r="AA2020" s="21" t="s">
        <v>2015</v>
      </c>
      <c r="AB2020" s="21" t="s">
        <v>2015</v>
      </c>
      <c r="AC2020" s="21" t="s">
        <v>2015</v>
      </c>
      <c r="AD2020" s="21" t="s">
        <v>2015</v>
      </c>
      <c r="AE2020" s="21" t="s">
        <v>2342</v>
      </c>
      <c r="AF2020" s="21" t="s">
        <v>2342</v>
      </c>
      <c r="AG2020" s="21" t="s">
        <v>2342</v>
      </c>
      <c r="AH2020" s="21" t="s">
        <v>2342</v>
      </c>
      <c r="AI2020" s="21" t="s">
        <v>2342</v>
      </c>
      <c r="AJ2020" s="21" t="s">
        <v>2342</v>
      </c>
      <c r="AK2020" s="21" t="s">
        <v>2342</v>
      </c>
      <c r="AL2020" s="21" t="s">
        <v>4802</v>
      </c>
    </row>
    <row r="2021" spans="1:38" ht="15" customHeight="1">
      <c r="A2021" s="21">
        <v>159460</v>
      </c>
      <c r="B2021" s="21">
        <v>684502</v>
      </c>
      <c r="C2021" s="21" t="s">
        <v>2759</v>
      </c>
      <c r="D2021" s="21"/>
      <c r="E2021" s="21" t="s">
        <v>10</v>
      </c>
      <c r="F2021" s="21" t="s">
        <v>4865</v>
      </c>
      <c r="G2021" s="21" t="s">
        <v>2380</v>
      </c>
      <c r="H2021" s="21" t="s">
        <v>2655</v>
      </c>
      <c r="I2021" s="21" t="s">
        <v>2342</v>
      </c>
      <c r="J2021" s="21" t="s">
        <v>2342</v>
      </c>
      <c r="K2021" s="21" t="s">
        <v>2428</v>
      </c>
      <c r="L2021" s="21" t="s">
        <v>2760</v>
      </c>
      <c r="M2021" s="21"/>
      <c r="N2021" s="21" t="s">
        <v>2428</v>
      </c>
      <c r="O2021" s="21" t="s">
        <v>2345</v>
      </c>
      <c r="P2021" s="21" t="s">
        <v>2429</v>
      </c>
      <c r="Q2021" s="21">
        <v>14</v>
      </c>
      <c r="R2021" s="21">
        <v>0</v>
      </c>
      <c r="S2021" s="21">
        <v>0</v>
      </c>
      <c r="T2021" s="21">
        <v>14</v>
      </c>
      <c r="U2021" s="21">
        <v>1</v>
      </c>
      <c r="V2021" s="21">
        <v>0</v>
      </c>
      <c r="W2021" s="21">
        <v>1</v>
      </c>
      <c r="X2021" s="21" t="s">
        <v>2015</v>
      </c>
      <c r="Y2021" s="21" t="s">
        <v>2015</v>
      </c>
      <c r="Z2021" s="21" t="s">
        <v>2015</v>
      </c>
      <c r="AA2021" s="21" t="s">
        <v>2015</v>
      </c>
      <c r="AB2021" s="21" t="s">
        <v>2015</v>
      </c>
      <c r="AC2021" s="21" t="s">
        <v>2015</v>
      </c>
      <c r="AD2021" s="21" t="s">
        <v>2015</v>
      </c>
      <c r="AE2021" s="21" t="s">
        <v>2342</v>
      </c>
      <c r="AF2021" s="21" t="s">
        <v>2342</v>
      </c>
      <c r="AG2021" s="21" t="s">
        <v>2342</v>
      </c>
      <c r="AH2021" s="21" t="s">
        <v>2342</v>
      </c>
      <c r="AI2021" s="21" t="s">
        <v>2342</v>
      </c>
      <c r="AJ2021" s="21" t="s">
        <v>2342</v>
      </c>
      <c r="AK2021" s="21" t="s">
        <v>2342</v>
      </c>
      <c r="AL2021" s="21" t="s">
        <v>4803</v>
      </c>
    </row>
    <row r="2022" spans="1:38" ht="15" customHeight="1">
      <c r="A2022" s="21">
        <v>159276</v>
      </c>
      <c r="B2022" s="21">
        <v>684850</v>
      </c>
      <c r="C2022" s="21" t="s">
        <v>148</v>
      </c>
      <c r="D2022" s="21" t="s">
        <v>2136</v>
      </c>
      <c r="E2022" s="21" t="s">
        <v>4</v>
      </c>
      <c r="F2022" s="21" t="s">
        <v>4875</v>
      </c>
      <c r="G2022" s="21" t="s">
        <v>2340</v>
      </c>
      <c r="H2022" s="21" t="s">
        <v>2341</v>
      </c>
      <c r="I2022" s="21" t="s">
        <v>2015</v>
      </c>
      <c r="J2022" s="21" t="s">
        <v>2342</v>
      </c>
      <c r="K2022" s="21" t="s">
        <v>1014</v>
      </c>
      <c r="L2022" s="21" t="s">
        <v>3340</v>
      </c>
      <c r="M2022" s="21"/>
      <c r="N2022" s="21" t="s">
        <v>3338</v>
      </c>
      <c r="O2022" s="21" t="s">
        <v>2345</v>
      </c>
      <c r="P2022" s="21" t="s">
        <v>3339</v>
      </c>
      <c r="Q2022" s="21">
        <v>178</v>
      </c>
      <c r="R2022" s="21">
        <v>0</v>
      </c>
      <c r="S2022" s="21">
        <v>70</v>
      </c>
      <c r="T2022" s="21">
        <v>248</v>
      </c>
      <c r="U2022" s="21">
        <v>0.7177</v>
      </c>
      <c r="V2022" s="21">
        <v>0</v>
      </c>
      <c r="W2022" s="21">
        <v>0.7177</v>
      </c>
      <c r="X2022" s="21" t="s">
        <v>2342</v>
      </c>
      <c r="Y2022" s="21" t="s">
        <v>2015</v>
      </c>
      <c r="Z2022" s="21" t="s">
        <v>2015</v>
      </c>
      <c r="AA2022" s="21" t="s">
        <v>2015</v>
      </c>
      <c r="AB2022" s="21" t="s">
        <v>2015</v>
      </c>
      <c r="AC2022" s="21" t="s">
        <v>2015</v>
      </c>
      <c r="AD2022" s="21" t="s">
        <v>2015</v>
      </c>
      <c r="AE2022" s="21" t="s">
        <v>2015</v>
      </c>
      <c r="AF2022" s="21" t="s">
        <v>2015</v>
      </c>
      <c r="AG2022" s="21" t="s">
        <v>2015</v>
      </c>
      <c r="AH2022" s="21" t="s">
        <v>2015</v>
      </c>
      <c r="AI2022" s="21" t="s">
        <v>2015</v>
      </c>
      <c r="AJ2022" s="21" t="s">
        <v>2015</v>
      </c>
      <c r="AK2022" s="21" t="s">
        <v>2015</v>
      </c>
      <c r="AL2022" s="21" t="s">
        <v>4802</v>
      </c>
    </row>
    <row r="2023" spans="1:38" ht="15" customHeight="1">
      <c r="A2023" s="21">
        <v>160297</v>
      </c>
      <c r="B2023" s="21">
        <v>684852</v>
      </c>
      <c r="C2023" s="21" t="s">
        <v>272</v>
      </c>
      <c r="D2023" s="21" t="s">
        <v>2260</v>
      </c>
      <c r="E2023" s="21" t="s">
        <v>6</v>
      </c>
      <c r="F2023" s="21" t="s">
        <v>4883</v>
      </c>
      <c r="G2023" s="21" t="s">
        <v>2340</v>
      </c>
      <c r="H2023" s="21" t="s">
        <v>2341</v>
      </c>
      <c r="I2023" s="21" t="s">
        <v>2015</v>
      </c>
      <c r="J2023" s="21" t="s">
        <v>2342</v>
      </c>
      <c r="K2023" s="21" t="s">
        <v>1762</v>
      </c>
      <c r="L2023" s="21" t="s">
        <v>5572</v>
      </c>
      <c r="M2023" s="21"/>
      <c r="N2023" s="21" t="s">
        <v>2381</v>
      </c>
      <c r="O2023" s="21" t="s">
        <v>2345</v>
      </c>
      <c r="P2023" s="21" t="s">
        <v>4014</v>
      </c>
      <c r="Q2023" s="21">
        <v>155</v>
      </c>
      <c r="R2023" s="21">
        <v>32</v>
      </c>
      <c r="S2023" s="21">
        <v>289</v>
      </c>
      <c r="T2023" s="21">
        <v>476</v>
      </c>
      <c r="U2023" s="21">
        <v>0.3256</v>
      </c>
      <c r="V2023" s="21">
        <v>6.7199999999999996E-2</v>
      </c>
      <c r="W2023" s="21">
        <v>0.39290000000000003</v>
      </c>
      <c r="X2023" s="21" t="s">
        <v>2015</v>
      </c>
      <c r="Y2023" s="21" t="s">
        <v>2015</v>
      </c>
      <c r="Z2023" s="21" t="s">
        <v>2015</v>
      </c>
      <c r="AA2023" s="21" t="s">
        <v>2015</v>
      </c>
      <c r="AB2023" s="21" t="s">
        <v>2015</v>
      </c>
      <c r="AC2023" s="21" t="s">
        <v>2015</v>
      </c>
      <c r="AD2023" s="21" t="s">
        <v>2015</v>
      </c>
      <c r="AE2023" s="21" t="s">
        <v>2342</v>
      </c>
      <c r="AF2023" s="21" t="s">
        <v>2342</v>
      </c>
      <c r="AG2023" s="21" t="s">
        <v>2342</v>
      </c>
      <c r="AH2023" s="21" t="s">
        <v>2342</v>
      </c>
      <c r="AI2023" s="21" t="s">
        <v>2342</v>
      </c>
      <c r="AJ2023" s="21" t="s">
        <v>2342</v>
      </c>
      <c r="AK2023" s="21" t="s">
        <v>2342</v>
      </c>
      <c r="AL2023" s="21" t="s">
        <v>4803</v>
      </c>
    </row>
    <row r="2024" spans="1:38" ht="15" customHeight="1">
      <c r="A2024" s="21">
        <v>160034</v>
      </c>
      <c r="B2024" s="21">
        <v>684860</v>
      </c>
      <c r="C2024" s="21" t="s">
        <v>239</v>
      </c>
      <c r="D2024" s="21" t="s">
        <v>2227</v>
      </c>
      <c r="E2024" s="21" t="s">
        <v>11</v>
      </c>
      <c r="F2024" s="21" t="s">
        <v>4873</v>
      </c>
      <c r="G2024" s="21" t="s">
        <v>2340</v>
      </c>
      <c r="H2024" s="21" t="s">
        <v>2341</v>
      </c>
      <c r="I2024" s="21" t="s">
        <v>2015</v>
      </c>
      <c r="J2024" s="21" t="s">
        <v>2342</v>
      </c>
      <c r="K2024" s="21" t="s">
        <v>1476</v>
      </c>
      <c r="L2024" s="21" t="s">
        <v>3938</v>
      </c>
      <c r="M2024" s="21"/>
      <c r="N2024" s="21" t="s">
        <v>3934</v>
      </c>
      <c r="O2024" s="21" t="s">
        <v>2345</v>
      </c>
      <c r="P2024" s="21" t="s">
        <v>3935</v>
      </c>
      <c r="Q2024" s="21">
        <v>102</v>
      </c>
      <c r="R2024" s="21">
        <v>25</v>
      </c>
      <c r="S2024" s="21">
        <v>674</v>
      </c>
      <c r="T2024" s="21">
        <v>801</v>
      </c>
      <c r="U2024" s="21">
        <v>0.1273</v>
      </c>
      <c r="V2024" s="21">
        <v>3.1199999999999999E-2</v>
      </c>
      <c r="W2024" s="21">
        <v>0.15859999999999999</v>
      </c>
      <c r="X2024" s="21" t="s">
        <v>2015</v>
      </c>
      <c r="Y2024" s="21" t="s">
        <v>2015</v>
      </c>
      <c r="Z2024" s="21" t="s">
        <v>2015</v>
      </c>
      <c r="AA2024" s="21" t="s">
        <v>2015</v>
      </c>
      <c r="AB2024" s="21" t="s">
        <v>2015</v>
      </c>
      <c r="AC2024" s="21" t="s">
        <v>2015</v>
      </c>
      <c r="AD2024" s="21" t="s">
        <v>2015</v>
      </c>
      <c r="AE2024" s="21" t="s">
        <v>2342</v>
      </c>
      <c r="AF2024" s="21" t="s">
        <v>2342</v>
      </c>
      <c r="AG2024" s="21" t="s">
        <v>2342</v>
      </c>
      <c r="AH2024" s="21" t="s">
        <v>2015</v>
      </c>
      <c r="AI2024" s="21" t="s">
        <v>2015</v>
      </c>
      <c r="AJ2024" s="21" t="s">
        <v>2015</v>
      </c>
      <c r="AK2024" s="21" t="s">
        <v>2015</v>
      </c>
      <c r="AL2024" s="21" t="s">
        <v>4803</v>
      </c>
    </row>
    <row r="2025" spans="1:38" ht="15" customHeight="1">
      <c r="A2025" s="21">
        <v>159895</v>
      </c>
      <c r="B2025" s="21">
        <v>684866</v>
      </c>
      <c r="C2025" s="21" t="s">
        <v>196</v>
      </c>
      <c r="D2025" s="21" t="s">
        <v>2184</v>
      </c>
      <c r="E2025" s="21" t="s">
        <v>6</v>
      </c>
      <c r="F2025" s="21" t="s">
        <v>4875</v>
      </c>
      <c r="G2025" s="21" t="s">
        <v>2340</v>
      </c>
      <c r="H2025" s="21" t="s">
        <v>2341</v>
      </c>
      <c r="I2025" s="21" t="s">
        <v>2015</v>
      </c>
      <c r="J2025" s="21" t="s">
        <v>2342</v>
      </c>
      <c r="K2025" s="21" t="s">
        <v>1285</v>
      </c>
      <c r="L2025" s="21" t="s">
        <v>3672</v>
      </c>
      <c r="M2025" s="21"/>
      <c r="N2025" s="21" t="s">
        <v>2883</v>
      </c>
      <c r="O2025" s="21" t="s">
        <v>2345</v>
      </c>
      <c r="P2025" s="21" t="s">
        <v>2884</v>
      </c>
      <c r="Q2025" s="21">
        <v>180</v>
      </c>
      <c r="R2025" s="21">
        <v>62</v>
      </c>
      <c r="S2025" s="21">
        <v>1542</v>
      </c>
      <c r="T2025" s="21">
        <v>1784</v>
      </c>
      <c r="U2025" s="21">
        <v>0.1009</v>
      </c>
      <c r="V2025" s="21">
        <v>3.4799999999999998E-2</v>
      </c>
      <c r="W2025" s="21">
        <v>0.13569999999999999</v>
      </c>
      <c r="X2025" s="21" t="s">
        <v>2015</v>
      </c>
      <c r="Y2025" s="21" t="s">
        <v>2015</v>
      </c>
      <c r="Z2025" s="21" t="s">
        <v>2015</v>
      </c>
      <c r="AA2025" s="21" t="s">
        <v>2015</v>
      </c>
      <c r="AB2025" s="21" t="s">
        <v>2015</v>
      </c>
      <c r="AC2025" s="21" t="s">
        <v>2015</v>
      </c>
      <c r="AD2025" s="21" t="s">
        <v>2015</v>
      </c>
      <c r="AE2025" s="21" t="s">
        <v>2015</v>
      </c>
      <c r="AF2025" s="21" t="s">
        <v>2015</v>
      </c>
      <c r="AG2025" s="21" t="s">
        <v>2015</v>
      </c>
      <c r="AH2025" s="21" t="s">
        <v>2342</v>
      </c>
      <c r="AI2025" s="21" t="s">
        <v>2342</v>
      </c>
      <c r="AJ2025" s="21" t="s">
        <v>2342</v>
      </c>
      <c r="AK2025" s="21" t="s">
        <v>2342</v>
      </c>
      <c r="AL2025" s="21" t="s">
        <v>4803</v>
      </c>
    </row>
    <row r="2026" spans="1:38" ht="15" customHeight="1">
      <c r="A2026" s="21">
        <v>159898</v>
      </c>
      <c r="B2026" s="21">
        <v>684881</v>
      </c>
      <c r="C2026" s="21" t="s">
        <v>113</v>
      </c>
      <c r="D2026" s="21" t="s">
        <v>2100</v>
      </c>
      <c r="E2026" s="21" t="s">
        <v>11</v>
      </c>
      <c r="F2026" s="21" t="s">
        <v>4873</v>
      </c>
      <c r="G2026" s="21" t="s">
        <v>2340</v>
      </c>
      <c r="H2026" s="21" t="s">
        <v>2341</v>
      </c>
      <c r="I2026" s="21" t="s">
        <v>2015</v>
      </c>
      <c r="J2026" s="21" t="s">
        <v>2342</v>
      </c>
      <c r="K2026" s="21" t="s">
        <v>824</v>
      </c>
      <c r="L2026" s="21" t="s">
        <v>3054</v>
      </c>
      <c r="M2026" s="21"/>
      <c r="N2026" s="21" t="s">
        <v>2488</v>
      </c>
      <c r="O2026" s="21" t="s">
        <v>2345</v>
      </c>
      <c r="P2026" s="21" t="s">
        <v>3055</v>
      </c>
      <c r="Q2026" s="21">
        <v>17</v>
      </c>
      <c r="R2026" s="21">
        <v>0</v>
      </c>
      <c r="S2026" s="21">
        <v>0</v>
      </c>
      <c r="T2026" s="21">
        <v>17</v>
      </c>
      <c r="U2026" s="21">
        <v>1</v>
      </c>
      <c r="V2026" s="21">
        <v>0</v>
      </c>
      <c r="W2026" s="21">
        <v>1</v>
      </c>
      <c r="X2026" s="21" t="s">
        <v>2342</v>
      </c>
      <c r="Y2026" s="21" t="s">
        <v>2015</v>
      </c>
      <c r="Z2026" s="21" t="s">
        <v>2015</v>
      </c>
      <c r="AA2026" s="21" t="s">
        <v>2015</v>
      </c>
      <c r="AB2026" s="21" t="s">
        <v>2015</v>
      </c>
      <c r="AC2026" s="21" t="s">
        <v>2015</v>
      </c>
      <c r="AD2026" s="21" t="s">
        <v>2015</v>
      </c>
      <c r="AE2026" s="21" t="s">
        <v>2015</v>
      </c>
      <c r="AF2026" s="21" t="s">
        <v>2015</v>
      </c>
      <c r="AG2026" s="21" t="s">
        <v>2015</v>
      </c>
      <c r="AH2026" s="21" t="s">
        <v>2015</v>
      </c>
      <c r="AI2026" s="21" t="s">
        <v>2015</v>
      </c>
      <c r="AJ2026" s="21" t="s">
        <v>2015</v>
      </c>
      <c r="AK2026" s="21" t="s">
        <v>2015</v>
      </c>
      <c r="AL2026" s="21" t="s">
        <v>4802</v>
      </c>
    </row>
    <row r="2027" spans="1:38" ht="15" customHeight="1">
      <c r="A2027" s="21">
        <v>159880</v>
      </c>
      <c r="B2027" s="21">
        <v>684882</v>
      </c>
      <c r="C2027" s="21" t="s">
        <v>249</v>
      </c>
      <c r="D2027" s="21" t="s">
        <v>2237</v>
      </c>
      <c r="E2027" s="21" t="s">
        <v>6</v>
      </c>
      <c r="F2027" s="21" t="s">
        <v>4883</v>
      </c>
      <c r="G2027" s="21" t="s">
        <v>2340</v>
      </c>
      <c r="H2027" s="21" t="s">
        <v>2341</v>
      </c>
      <c r="I2027" s="21" t="s">
        <v>2015</v>
      </c>
      <c r="J2027" s="21" t="s">
        <v>2342</v>
      </c>
      <c r="K2027" s="21" t="s">
        <v>1534</v>
      </c>
      <c r="L2027" s="21" t="s">
        <v>4064</v>
      </c>
      <c r="M2027" s="21"/>
      <c r="N2027" s="21" t="s">
        <v>2381</v>
      </c>
      <c r="O2027" s="21" t="s">
        <v>2345</v>
      </c>
      <c r="P2027" s="21" t="s">
        <v>4009</v>
      </c>
      <c r="Q2027" s="21">
        <v>34</v>
      </c>
      <c r="R2027" s="21">
        <v>13</v>
      </c>
      <c r="S2027" s="21">
        <v>197</v>
      </c>
      <c r="T2027" s="21">
        <v>244</v>
      </c>
      <c r="U2027" s="21">
        <v>0.13930000000000001</v>
      </c>
      <c r="V2027" s="21">
        <v>5.33E-2</v>
      </c>
      <c r="W2027" s="21">
        <v>0.19259999999999999</v>
      </c>
      <c r="X2027" s="21" t="s">
        <v>2342</v>
      </c>
      <c r="Y2027" s="21" t="s">
        <v>2342</v>
      </c>
      <c r="Z2027" s="21" t="s">
        <v>2342</v>
      </c>
      <c r="AA2027" s="21" t="s">
        <v>2342</v>
      </c>
      <c r="AB2027" s="21" t="s">
        <v>2342</v>
      </c>
      <c r="AC2027" s="21" t="s">
        <v>2342</v>
      </c>
      <c r="AD2027" s="21" t="s">
        <v>2342</v>
      </c>
      <c r="AE2027" s="21" t="s">
        <v>2015</v>
      </c>
      <c r="AF2027" s="21" t="s">
        <v>2015</v>
      </c>
      <c r="AG2027" s="21" t="s">
        <v>2015</v>
      </c>
      <c r="AH2027" s="21" t="s">
        <v>2015</v>
      </c>
      <c r="AI2027" s="21" t="s">
        <v>2015</v>
      </c>
      <c r="AJ2027" s="21" t="s">
        <v>2015</v>
      </c>
      <c r="AK2027" s="21" t="s">
        <v>2015</v>
      </c>
      <c r="AL2027" s="21" t="s">
        <v>4803</v>
      </c>
    </row>
    <row r="2028" spans="1:38" ht="15" customHeight="1">
      <c r="A2028" s="21">
        <v>159880</v>
      </c>
      <c r="B2028" s="21">
        <v>684883</v>
      </c>
      <c r="C2028" s="21" t="s">
        <v>249</v>
      </c>
      <c r="D2028" s="21" t="s">
        <v>2237</v>
      </c>
      <c r="E2028" s="21" t="s">
        <v>6</v>
      </c>
      <c r="F2028" s="21" t="s">
        <v>4883</v>
      </c>
      <c r="G2028" s="21" t="s">
        <v>2340</v>
      </c>
      <c r="H2028" s="21" t="s">
        <v>2341</v>
      </c>
      <c r="I2028" s="21" t="s">
        <v>2015</v>
      </c>
      <c r="J2028" s="21" t="s">
        <v>2342</v>
      </c>
      <c r="K2028" s="21" t="s">
        <v>1541</v>
      </c>
      <c r="L2028" s="21" t="s">
        <v>4016</v>
      </c>
      <c r="M2028" s="21"/>
      <c r="N2028" s="21" t="s">
        <v>2381</v>
      </c>
      <c r="O2028" s="21" t="s">
        <v>2345</v>
      </c>
      <c r="P2028" s="21" t="s">
        <v>3162</v>
      </c>
      <c r="Q2028" s="21">
        <v>4</v>
      </c>
      <c r="R2028" s="21">
        <v>2</v>
      </c>
      <c r="S2028" s="21">
        <v>202</v>
      </c>
      <c r="T2028" s="21">
        <v>208</v>
      </c>
      <c r="U2028" s="21">
        <v>1.9199999999999998E-2</v>
      </c>
      <c r="V2028" s="21">
        <v>9.5999999999999992E-3</v>
      </c>
      <c r="W2028" s="21">
        <v>2.8799999999999999E-2</v>
      </c>
      <c r="X2028" s="21" t="s">
        <v>2015</v>
      </c>
      <c r="Y2028" s="21" t="s">
        <v>2342</v>
      </c>
      <c r="Z2028" s="21" t="s">
        <v>2342</v>
      </c>
      <c r="AA2028" s="21" t="s">
        <v>2342</v>
      </c>
      <c r="AB2028" s="21" t="s">
        <v>2342</v>
      </c>
      <c r="AC2028" s="21" t="s">
        <v>2342</v>
      </c>
      <c r="AD2028" s="21" t="s">
        <v>2342</v>
      </c>
      <c r="AE2028" s="21" t="s">
        <v>2015</v>
      </c>
      <c r="AF2028" s="21" t="s">
        <v>2015</v>
      </c>
      <c r="AG2028" s="21" t="s">
        <v>2015</v>
      </c>
      <c r="AH2028" s="21" t="s">
        <v>2015</v>
      </c>
      <c r="AI2028" s="21" t="s">
        <v>2015</v>
      </c>
      <c r="AJ2028" s="21" t="s">
        <v>2015</v>
      </c>
      <c r="AK2028" s="21" t="s">
        <v>2015</v>
      </c>
      <c r="AL2028" s="21" t="s">
        <v>4803</v>
      </c>
    </row>
    <row r="2029" spans="1:38" ht="15" customHeight="1">
      <c r="A2029" s="21">
        <v>159880</v>
      </c>
      <c r="B2029" s="21">
        <v>684884</v>
      </c>
      <c r="C2029" s="21" t="s">
        <v>249</v>
      </c>
      <c r="D2029" s="21" t="s">
        <v>2237</v>
      </c>
      <c r="E2029" s="21" t="s">
        <v>6</v>
      </c>
      <c r="F2029" s="21" t="s">
        <v>4883</v>
      </c>
      <c r="G2029" s="21" t="s">
        <v>2340</v>
      </c>
      <c r="H2029" s="21" t="s">
        <v>2341</v>
      </c>
      <c r="I2029" s="21" t="s">
        <v>2015</v>
      </c>
      <c r="J2029" s="21" t="s">
        <v>2342</v>
      </c>
      <c r="K2029" s="21" t="s">
        <v>1594</v>
      </c>
      <c r="L2029" s="21" t="s">
        <v>4030</v>
      </c>
      <c r="M2029" s="21"/>
      <c r="N2029" s="21" t="s">
        <v>2381</v>
      </c>
      <c r="O2029" s="21" t="s">
        <v>2345</v>
      </c>
      <c r="P2029" s="21" t="s">
        <v>3805</v>
      </c>
      <c r="Q2029" s="21">
        <v>107</v>
      </c>
      <c r="R2029" s="21">
        <v>26</v>
      </c>
      <c r="S2029" s="21">
        <v>547</v>
      </c>
      <c r="T2029" s="21">
        <v>680</v>
      </c>
      <c r="U2029" s="21">
        <v>0.15740000000000001</v>
      </c>
      <c r="V2029" s="21">
        <v>3.8199999999999998E-2</v>
      </c>
      <c r="W2029" s="21">
        <v>0.1956</v>
      </c>
      <c r="X2029" s="21" t="s">
        <v>2015</v>
      </c>
      <c r="Y2029" s="21" t="s">
        <v>2015</v>
      </c>
      <c r="Z2029" s="21" t="s">
        <v>2015</v>
      </c>
      <c r="AA2029" s="21" t="s">
        <v>2015</v>
      </c>
      <c r="AB2029" s="21" t="s">
        <v>2015</v>
      </c>
      <c r="AC2029" s="21" t="s">
        <v>2015</v>
      </c>
      <c r="AD2029" s="21" t="s">
        <v>2015</v>
      </c>
      <c r="AE2029" s="21" t="s">
        <v>2342</v>
      </c>
      <c r="AF2029" s="21" t="s">
        <v>2342</v>
      </c>
      <c r="AG2029" s="21" t="s">
        <v>2342</v>
      </c>
      <c r="AH2029" s="21" t="s">
        <v>2015</v>
      </c>
      <c r="AI2029" s="21" t="s">
        <v>2015</v>
      </c>
      <c r="AJ2029" s="21" t="s">
        <v>2015</v>
      </c>
      <c r="AK2029" s="21" t="s">
        <v>2015</v>
      </c>
      <c r="AL2029" s="21" t="s">
        <v>4803</v>
      </c>
    </row>
    <row r="2030" spans="1:38" ht="15" customHeight="1">
      <c r="A2030" s="21">
        <v>159880</v>
      </c>
      <c r="B2030" s="21">
        <v>684885</v>
      </c>
      <c r="C2030" s="21" t="s">
        <v>249</v>
      </c>
      <c r="D2030" s="21" t="s">
        <v>2237</v>
      </c>
      <c r="E2030" s="21" t="s">
        <v>6</v>
      </c>
      <c r="F2030" s="21" t="s">
        <v>4883</v>
      </c>
      <c r="G2030" s="21" t="s">
        <v>2340</v>
      </c>
      <c r="H2030" s="21" t="s">
        <v>2341</v>
      </c>
      <c r="I2030" s="21" t="s">
        <v>2015</v>
      </c>
      <c r="J2030" s="21" t="s">
        <v>2342</v>
      </c>
      <c r="K2030" s="21" t="s">
        <v>1579</v>
      </c>
      <c r="L2030" s="21" t="s">
        <v>5249</v>
      </c>
      <c r="M2030" s="21"/>
      <c r="N2030" s="21" t="s">
        <v>2381</v>
      </c>
      <c r="O2030" s="21" t="s">
        <v>2345</v>
      </c>
      <c r="P2030" s="21" t="s">
        <v>4053</v>
      </c>
      <c r="Q2030" s="21">
        <v>316</v>
      </c>
      <c r="R2030" s="21">
        <v>0</v>
      </c>
      <c r="S2030" s="21">
        <v>193</v>
      </c>
      <c r="T2030" s="21">
        <v>509</v>
      </c>
      <c r="U2030" s="21">
        <v>0.62080000000000002</v>
      </c>
      <c r="V2030" s="21">
        <v>0</v>
      </c>
      <c r="W2030" s="21">
        <v>0.62080000000000002</v>
      </c>
      <c r="X2030" s="21" t="s">
        <v>2015</v>
      </c>
      <c r="Y2030" s="21" t="s">
        <v>2015</v>
      </c>
      <c r="Z2030" s="21" t="s">
        <v>2015</v>
      </c>
      <c r="AA2030" s="21" t="s">
        <v>2015</v>
      </c>
      <c r="AB2030" s="21" t="s">
        <v>2015</v>
      </c>
      <c r="AC2030" s="21" t="s">
        <v>2015</v>
      </c>
      <c r="AD2030" s="21" t="s">
        <v>2015</v>
      </c>
      <c r="AE2030" s="21" t="s">
        <v>2342</v>
      </c>
      <c r="AF2030" s="21" t="s">
        <v>2342</v>
      </c>
      <c r="AG2030" s="21" t="s">
        <v>2342</v>
      </c>
      <c r="AH2030" s="21" t="s">
        <v>2015</v>
      </c>
      <c r="AI2030" s="21" t="s">
        <v>2015</v>
      </c>
      <c r="AJ2030" s="21" t="s">
        <v>2015</v>
      </c>
      <c r="AK2030" s="21" t="s">
        <v>2015</v>
      </c>
      <c r="AL2030" s="21" t="s">
        <v>4802</v>
      </c>
    </row>
    <row r="2031" spans="1:38" ht="15" customHeight="1">
      <c r="A2031" s="21">
        <v>159954</v>
      </c>
      <c r="B2031" s="21">
        <v>684890</v>
      </c>
      <c r="C2031" s="21" t="s">
        <v>105</v>
      </c>
      <c r="D2031" s="21" t="s">
        <v>2092</v>
      </c>
      <c r="E2031" s="21" t="s">
        <v>6</v>
      </c>
      <c r="F2031" s="21" t="s">
        <v>4867</v>
      </c>
      <c r="G2031" s="21" t="s">
        <v>2340</v>
      </c>
      <c r="H2031" s="21" t="s">
        <v>2341</v>
      </c>
      <c r="I2031" s="21" t="s">
        <v>2015</v>
      </c>
      <c r="J2031" s="21" t="s">
        <v>2342</v>
      </c>
      <c r="K2031" s="21" t="s">
        <v>714</v>
      </c>
      <c r="L2031" s="21" t="s">
        <v>5021</v>
      </c>
      <c r="M2031" s="21" t="s">
        <v>5020</v>
      </c>
      <c r="N2031" s="21" t="s">
        <v>2913</v>
      </c>
      <c r="O2031" s="21" t="s">
        <v>2345</v>
      </c>
      <c r="P2031" s="21" t="s">
        <v>2657</v>
      </c>
      <c r="Q2031" s="21">
        <v>166</v>
      </c>
      <c r="R2031" s="21">
        <v>0</v>
      </c>
      <c r="S2031" s="21">
        <v>0</v>
      </c>
      <c r="T2031" s="21">
        <v>166</v>
      </c>
      <c r="U2031" s="21">
        <v>1</v>
      </c>
      <c r="V2031" s="21">
        <v>0</v>
      </c>
      <c r="W2031" s="21">
        <v>1</v>
      </c>
      <c r="X2031" s="21" t="s">
        <v>2342</v>
      </c>
      <c r="Y2031" s="21" t="s">
        <v>2342</v>
      </c>
      <c r="Z2031" s="21" t="s">
        <v>2015</v>
      </c>
      <c r="AA2031" s="21" t="s">
        <v>2015</v>
      </c>
      <c r="AB2031" s="21" t="s">
        <v>2015</v>
      </c>
      <c r="AC2031" s="21" t="s">
        <v>2015</v>
      </c>
      <c r="AD2031" s="21" t="s">
        <v>2015</v>
      </c>
      <c r="AE2031" s="21" t="s">
        <v>2015</v>
      </c>
      <c r="AF2031" s="21" t="s">
        <v>2015</v>
      </c>
      <c r="AG2031" s="21" t="s">
        <v>2015</v>
      </c>
      <c r="AH2031" s="21" t="s">
        <v>2015</v>
      </c>
      <c r="AI2031" s="21" t="s">
        <v>2015</v>
      </c>
      <c r="AJ2031" s="21" t="s">
        <v>2015</v>
      </c>
      <c r="AK2031" s="21" t="s">
        <v>2015</v>
      </c>
      <c r="AL2031" s="21" t="s">
        <v>4802</v>
      </c>
    </row>
    <row r="2032" spans="1:38" ht="15" customHeight="1">
      <c r="A2032" s="21">
        <v>159931</v>
      </c>
      <c r="B2032" s="21">
        <v>684897</v>
      </c>
      <c r="C2032" s="21" t="s">
        <v>237</v>
      </c>
      <c r="D2032" s="21" t="s">
        <v>2225</v>
      </c>
      <c r="E2032" s="21" t="s">
        <v>6</v>
      </c>
      <c r="F2032" s="21" t="s">
        <v>4871</v>
      </c>
      <c r="G2032" s="21" t="s">
        <v>2340</v>
      </c>
      <c r="H2032" s="21" t="s">
        <v>2341</v>
      </c>
      <c r="I2032" s="21" t="s">
        <v>2015</v>
      </c>
      <c r="J2032" s="21" t="s">
        <v>2342</v>
      </c>
      <c r="K2032" s="21" t="s">
        <v>1464</v>
      </c>
      <c r="L2032" s="21" t="s">
        <v>3924</v>
      </c>
      <c r="M2032" s="21"/>
      <c r="N2032" s="21" t="s">
        <v>3224</v>
      </c>
      <c r="O2032" s="21" t="s">
        <v>2345</v>
      </c>
      <c r="P2032" s="21" t="s">
        <v>3076</v>
      </c>
      <c r="Q2032" s="21">
        <v>215</v>
      </c>
      <c r="R2032" s="21">
        <v>72</v>
      </c>
      <c r="S2032" s="21">
        <v>498</v>
      </c>
      <c r="T2032" s="21">
        <v>785</v>
      </c>
      <c r="U2032" s="21">
        <v>0.27389999999999998</v>
      </c>
      <c r="V2032" s="21">
        <v>9.1700000000000004E-2</v>
      </c>
      <c r="W2032" s="21">
        <v>0.36559999999999998</v>
      </c>
      <c r="X2032" s="21" t="s">
        <v>2015</v>
      </c>
      <c r="Y2032" s="21" t="s">
        <v>2015</v>
      </c>
      <c r="Z2032" s="21" t="s">
        <v>2015</v>
      </c>
      <c r="AA2032" s="21" t="s">
        <v>2015</v>
      </c>
      <c r="AB2032" s="21" t="s">
        <v>2015</v>
      </c>
      <c r="AC2032" s="21" t="s">
        <v>2015</v>
      </c>
      <c r="AD2032" s="21" t="s">
        <v>2015</v>
      </c>
      <c r="AE2032" s="21" t="s">
        <v>2342</v>
      </c>
      <c r="AF2032" s="21" t="s">
        <v>2342</v>
      </c>
      <c r="AG2032" s="21" t="s">
        <v>2342</v>
      </c>
      <c r="AH2032" s="21" t="s">
        <v>2015</v>
      </c>
      <c r="AI2032" s="21" t="s">
        <v>2015</v>
      </c>
      <c r="AJ2032" s="21" t="s">
        <v>2015</v>
      </c>
      <c r="AK2032" s="21" t="s">
        <v>2015</v>
      </c>
      <c r="AL2032" s="21" t="s">
        <v>4803</v>
      </c>
    </row>
    <row r="2033" spans="1:38" ht="15" customHeight="1">
      <c r="A2033" s="21">
        <v>159956</v>
      </c>
      <c r="B2033" s="21">
        <v>684905</v>
      </c>
      <c r="C2033" s="21" t="s">
        <v>65</v>
      </c>
      <c r="D2033" s="21" t="s">
        <v>2052</v>
      </c>
      <c r="E2033" s="21" t="s">
        <v>8</v>
      </c>
      <c r="F2033" s="21" t="s">
        <v>4865</v>
      </c>
      <c r="G2033" s="21" t="s">
        <v>2340</v>
      </c>
      <c r="H2033" s="21" t="s">
        <v>2341</v>
      </c>
      <c r="I2033" s="21" t="s">
        <v>2015</v>
      </c>
      <c r="J2033" s="21" t="s">
        <v>2342</v>
      </c>
      <c r="K2033" s="21" t="s">
        <v>543</v>
      </c>
      <c r="L2033" s="21" t="s">
        <v>5394</v>
      </c>
      <c r="M2033" s="21"/>
      <c r="N2033" s="21" t="s">
        <v>5395</v>
      </c>
      <c r="O2033" s="21" t="s">
        <v>2345</v>
      </c>
      <c r="P2033" s="21" t="s">
        <v>5396</v>
      </c>
      <c r="Q2033" s="21">
        <v>80</v>
      </c>
      <c r="R2033" s="21">
        <v>21</v>
      </c>
      <c r="S2033" s="21">
        <v>400</v>
      </c>
      <c r="T2033" s="21">
        <v>501</v>
      </c>
      <c r="U2033" s="21">
        <v>0.15970000000000001</v>
      </c>
      <c r="V2033" s="21">
        <v>4.19E-2</v>
      </c>
      <c r="W2033" s="21">
        <v>0.2016</v>
      </c>
      <c r="X2033" s="21" t="s">
        <v>2015</v>
      </c>
      <c r="Y2033" s="21" t="s">
        <v>2342</v>
      </c>
      <c r="Z2033" s="21" t="s">
        <v>2342</v>
      </c>
      <c r="AA2033" s="21" t="s">
        <v>2342</v>
      </c>
      <c r="AB2033" s="21" t="s">
        <v>2015</v>
      </c>
      <c r="AC2033" s="21" t="s">
        <v>2015</v>
      </c>
      <c r="AD2033" s="21" t="s">
        <v>2015</v>
      </c>
      <c r="AE2033" s="21" t="s">
        <v>2015</v>
      </c>
      <c r="AF2033" s="21" t="s">
        <v>2015</v>
      </c>
      <c r="AG2033" s="21" t="s">
        <v>2015</v>
      </c>
      <c r="AH2033" s="21" t="s">
        <v>2015</v>
      </c>
      <c r="AI2033" s="21" t="s">
        <v>2015</v>
      </c>
      <c r="AJ2033" s="21" t="s">
        <v>2015</v>
      </c>
      <c r="AK2033" s="21" t="s">
        <v>2015</v>
      </c>
      <c r="AL2033" s="21" t="s">
        <v>4803</v>
      </c>
    </row>
    <row r="2034" spans="1:38" ht="15" customHeight="1">
      <c r="A2034" s="21">
        <v>159906</v>
      </c>
      <c r="B2034" s="21">
        <v>684925</v>
      </c>
      <c r="C2034" s="21" t="s">
        <v>301</v>
      </c>
      <c r="D2034" s="21" t="s">
        <v>2290</v>
      </c>
      <c r="E2034" s="21" t="s">
        <v>10</v>
      </c>
      <c r="F2034" s="21" t="s">
        <v>4864</v>
      </c>
      <c r="G2034" s="21" t="s">
        <v>2340</v>
      </c>
      <c r="H2034" s="21" t="s">
        <v>2341</v>
      </c>
      <c r="I2034" s="21" t="s">
        <v>2015</v>
      </c>
      <c r="J2034" s="21" t="s">
        <v>2342</v>
      </c>
      <c r="K2034" s="21" t="s">
        <v>1929</v>
      </c>
      <c r="L2034" s="21" t="s">
        <v>4540</v>
      </c>
      <c r="M2034" s="21"/>
      <c r="N2034" s="21" t="s">
        <v>3541</v>
      </c>
      <c r="O2034" s="21" t="s">
        <v>2345</v>
      </c>
      <c r="P2034" s="21" t="s">
        <v>3542</v>
      </c>
      <c r="Q2034" s="21">
        <v>111</v>
      </c>
      <c r="R2034" s="21">
        <v>20</v>
      </c>
      <c r="S2034" s="21">
        <v>212</v>
      </c>
      <c r="T2034" s="21">
        <v>343</v>
      </c>
      <c r="U2034" s="21">
        <v>0.3236</v>
      </c>
      <c r="V2034" s="21">
        <v>5.8299999999999998E-2</v>
      </c>
      <c r="W2034" s="21">
        <v>0.38190000000000002</v>
      </c>
      <c r="X2034" s="21" t="s">
        <v>2015</v>
      </c>
      <c r="Y2034" s="21" t="s">
        <v>2342</v>
      </c>
      <c r="Z2034" s="21" t="s">
        <v>2342</v>
      </c>
      <c r="AA2034" s="21" t="s">
        <v>2342</v>
      </c>
      <c r="AB2034" s="21" t="s">
        <v>2342</v>
      </c>
      <c r="AC2034" s="21" t="s">
        <v>2342</v>
      </c>
      <c r="AD2034" s="21" t="s">
        <v>2342</v>
      </c>
      <c r="AE2034" s="21" t="s">
        <v>2015</v>
      </c>
      <c r="AF2034" s="21" t="s">
        <v>2015</v>
      </c>
      <c r="AG2034" s="21" t="s">
        <v>2015</v>
      </c>
      <c r="AH2034" s="21" t="s">
        <v>2015</v>
      </c>
      <c r="AI2034" s="21" t="s">
        <v>2015</v>
      </c>
      <c r="AJ2034" s="21" t="s">
        <v>2015</v>
      </c>
      <c r="AK2034" s="21" t="s">
        <v>2015</v>
      </c>
      <c r="AL2034" s="21" t="s">
        <v>4803</v>
      </c>
    </row>
    <row r="2035" spans="1:38" ht="15" customHeight="1">
      <c r="A2035" s="21">
        <v>159939</v>
      </c>
      <c r="B2035" s="21">
        <v>684932</v>
      </c>
      <c r="C2035" s="21" t="s">
        <v>255</v>
      </c>
      <c r="D2035" s="21" t="s">
        <v>2243</v>
      </c>
      <c r="E2035" s="21" t="s">
        <v>6</v>
      </c>
      <c r="F2035" s="21" t="s">
        <v>4883</v>
      </c>
      <c r="G2035" s="21" t="s">
        <v>2340</v>
      </c>
      <c r="H2035" s="21" t="s">
        <v>2341</v>
      </c>
      <c r="I2035" s="21" t="s">
        <v>2015</v>
      </c>
      <c r="J2035" s="21" t="s">
        <v>2342</v>
      </c>
      <c r="K2035" s="21" t="s">
        <v>1014</v>
      </c>
      <c r="L2035" s="21" t="s">
        <v>4854</v>
      </c>
      <c r="M2035" s="21"/>
      <c r="N2035" s="21" t="s">
        <v>2791</v>
      </c>
      <c r="O2035" s="21" t="s">
        <v>2345</v>
      </c>
      <c r="P2035" s="21" t="s">
        <v>2792</v>
      </c>
      <c r="Q2035" s="21">
        <v>139</v>
      </c>
      <c r="R2035" s="21">
        <v>6</v>
      </c>
      <c r="S2035" s="21">
        <v>193</v>
      </c>
      <c r="T2035" s="21">
        <v>338</v>
      </c>
      <c r="U2035" s="21">
        <v>0.41120000000000001</v>
      </c>
      <c r="V2035" s="21">
        <v>1.78E-2</v>
      </c>
      <c r="W2035" s="21">
        <v>0.42899999999999999</v>
      </c>
      <c r="X2035" s="21" t="s">
        <v>2342</v>
      </c>
      <c r="Y2035" s="21" t="s">
        <v>2015</v>
      </c>
      <c r="Z2035" s="21" t="s">
        <v>2015</v>
      </c>
      <c r="AA2035" s="21" t="s">
        <v>2015</v>
      </c>
      <c r="AB2035" s="21" t="s">
        <v>2015</v>
      </c>
      <c r="AC2035" s="21" t="s">
        <v>2015</v>
      </c>
      <c r="AD2035" s="21" t="s">
        <v>2015</v>
      </c>
      <c r="AE2035" s="21" t="s">
        <v>2015</v>
      </c>
      <c r="AF2035" s="21" t="s">
        <v>2015</v>
      </c>
      <c r="AG2035" s="21" t="s">
        <v>2015</v>
      </c>
      <c r="AH2035" s="21" t="s">
        <v>2015</v>
      </c>
      <c r="AI2035" s="21" t="s">
        <v>2015</v>
      </c>
      <c r="AJ2035" s="21" t="s">
        <v>2015</v>
      </c>
      <c r="AK2035" s="21" t="s">
        <v>2015</v>
      </c>
      <c r="AL2035" s="21" t="s">
        <v>4803</v>
      </c>
    </row>
    <row r="2036" spans="1:38" ht="15" customHeight="1">
      <c r="A2036" s="21">
        <v>159972</v>
      </c>
      <c r="B2036" s="21">
        <v>684943</v>
      </c>
      <c r="C2036" s="21" t="s">
        <v>165</v>
      </c>
      <c r="D2036" s="21" t="s">
        <v>2153</v>
      </c>
      <c r="E2036" s="21" t="s">
        <v>4</v>
      </c>
      <c r="F2036" s="21" t="s">
        <v>4866</v>
      </c>
      <c r="G2036" s="21" t="s">
        <v>2340</v>
      </c>
      <c r="H2036" s="21" t="s">
        <v>2341</v>
      </c>
      <c r="I2036" s="21" t="s">
        <v>2015</v>
      </c>
      <c r="J2036" s="21" t="s">
        <v>2342</v>
      </c>
      <c r="K2036" s="21" t="s">
        <v>1109</v>
      </c>
      <c r="L2036" s="21" t="s">
        <v>3449</v>
      </c>
      <c r="M2036" s="21"/>
      <c r="N2036" s="21" t="s">
        <v>3393</v>
      </c>
      <c r="O2036" s="21" t="s">
        <v>2345</v>
      </c>
      <c r="P2036" s="21" t="s">
        <v>3441</v>
      </c>
      <c r="Q2036" s="21">
        <v>640</v>
      </c>
      <c r="R2036" s="21">
        <v>0</v>
      </c>
      <c r="S2036" s="21">
        <v>765</v>
      </c>
      <c r="T2036" s="21">
        <v>1405</v>
      </c>
      <c r="U2036" s="21">
        <v>0.45550000000000002</v>
      </c>
      <c r="V2036" s="21">
        <v>0</v>
      </c>
      <c r="W2036" s="21">
        <v>0.45550000000000002</v>
      </c>
      <c r="X2036" s="21" t="s">
        <v>2015</v>
      </c>
      <c r="Y2036" s="21" t="s">
        <v>2015</v>
      </c>
      <c r="Z2036" s="21" t="s">
        <v>2015</v>
      </c>
      <c r="AA2036" s="21" t="s">
        <v>2015</v>
      </c>
      <c r="AB2036" s="21" t="s">
        <v>2015</v>
      </c>
      <c r="AC2036" s="21" t="s">
        <v>2015</v>
      </c>
      <c r="AD2036" s="21" t="s">
        <v>2015</v>
      </c>
      <c r="AE2036" s="21" t="s">
        <v>2015</v>
      </c>
      <c r="AF2036" s="21" t="s">
        <v>2015</v>
      </c>
      <c r="AG2036" s="21" t="s">
        <v>2015</v>
      </c>
      <c r="AH2036" s="21" t="s">
        <v>2342</v>
      </c>
      <c r="AI2036" s="21" t="s">
        <v>2342</v>
      </c>
      <c r="AJ2036" s="21" t="s">
        <v>2342</v>
      </c>
      <c r="AK2036" s="21" t="s">
        <v>2342</v>
      </c>
      <c r="AL2036" s="21" t="s">
        <v>4802</v>
      </c>
    </row>
    <row r="2037" spans="1:38" ht="15" customHeight="1">
      <c r="A2037" s="21">
        <v>159980</v>
      </c>
      <c r="B2037" s="21">
        <v>684948</v>
      </c>
      <c r="C2037" s="21" t="s">
        <v>197</v>
      </c>
      <c r="D2037" s="21" t="s">
        <v>2185</v>
      </c>
      <c r="E2037" s="21" t="s">
        <v>25</v>
      </c>
      <c r="F2037" s="21" t="s">
        <v>4866</v>
      </c>
      <c r="G2037" s="21" t="s">
        <v>2340</v>
      </c>
      <c r="H2037" s="21" t="s">
        <v>2341</v>
      </c>
      <c r="I2037" s="21" t="s">
        <v>2015</v>
      </c>
      <c r="J2037" s="21" t="s">
        <v>2342</v>
      </c>
      <c r="K2037" s="21" t="s">
        <v>1303</v>
      </c>
      <c r="L2037" s="21" t="s">
        <v>3692</v>
      </c>
      <c r="M2037" s="21"/>
      <c r="N2037" s="21" t="s">
        <v>3684</v>
      </c>
      <c r="O2037" s="21" t="s">
        <v>2345</v>
      </c>
      <c r="P2037" s="21" t="s">
        <v>2675</v>
      </c>
      <c r="Q2037" s="21">
        <v>243</v>
      </c>
      <c r="R2037" s="21">
        <v>125</v>
      </c>
      <c r="S2037" s="21">
        <v>463</v>
      </c>
      <c r="T2037" s="21">
        <v>831</v>
      </c>
      <c r="U2037" s="21">
        <v>0.29239999999999999</v>
      </c>
      <c r="V2037" s="21">
        <v>0.15040000000000001</v>
      </c>
      <c r="W2037" s="21">
        <v>0.44280000000000003</v>
      </c>
      <c r="X2037" s="21" t="s">
        <v>2015</v>
      </c>
      <c r="Y2037" s="21" t="s">
        <v>2015</v>
      </c>
      <c r="Z2037" s="21" t="s">
        <v>2015</v>
      </c>
      <c r="AA2037" s="21" t="s">
        <v>2015</v>
      </c>
      <c r="AB2037" s="21" t="s">
        <v>2015</v>
      </c>
      <c r="AC2037" s="21" t="s">
        <v>2015</v>
      </c>
      <c r="AD2037" s="21" t="s">
        <v>2342</v>
      </c>
      <c r="AE2037" s="21" t="s">
        <v>2342</v>
      </c>
      <c r="AF2037" s="21" t="s">
        <v>2015</v>
      </c>
      <c r="AG2037" s="21" t="s">
        <v>2015</v>
      </c>
      <c r="AH2037" s="21" t="s">
        <v>2015</v>
      </c>
      <c r="AI2037" s="21" t="s">
        <v>2015</v>
      </c>
      <c r="AJ2037" s="21" t="s">
        <v>2015</v>
      </c>
      <c r="AK2037" s="21" t="s">
        <v>2015</v>
      </c>
      <c r="AL2037" s="21" t="s">
        <v>4803</v>
      </c>
    </row>
    <row r="2038" spans="1:38" ht="15" customHeight="1">
      <c r="A2038" s="21">
        <v>160335</v>
      </c>
      <c r="B2038" s="21">
        <v>684960</v>
      </c>
      <c r="C2038" s="21" t="s">
        <v>5528</v>
      </c>
      <c r="D2038" s="21" t="s">
        <v>2111</v>
      </c>
      <c r="E2038" s="21" t="s">
        <v>6</v>
      </c>
      <c r="F2038" s="21" t="s">
        <v>4883</v>
      </c>
      <c r="G2038" s="21" t="s">
        <v>2340</v>
      </c>
      <c r="H2038" s="21" t="s">
        <v>2341</v>
      </c>
      <c r="I2038" s="21" t="s">
        <v>2015</v>
      </c>
      <c r="J2038" s="21" t="s">
        <v>2342</v>
      </c>
      <c r="K2038" s="21" t="s">
        <v>867</v>
      </c>
      <c r="L2038" s="21" t="s">
        <v>4823</v>
      </c>
      <c r="M2038" s="21"/>
      <c r="N2038" s="21" t="s">
        <v>2381</v>
      </c>
      <c r="O2038" s="21" t="s">
        <v>2345</v>
      </c>
      <c r="P2038" s="21" t="s">
        <v>3113</v>
      </c>
      <c r="Q2038" s="21">
        <v>145</v>
      </c>
      <c r="R2038" s="21">
        <v>0</v>
      </c>
      <c r="S2038" s="21">
        <v>0</v>
      </c>
      <c r="T2038" s="21">
        <v>145</v>
      </c>
      <c r="U2038" s="21">
        <v>1</v>
      </c>
      <c r="V2038" s="21">
        <v>0</v>
      </c>
      <c r="W2038" s="21">
        <v>1</v>
      </c>
      <c r="X2038" s="21" t="s">
        <v>2015</v>
      </c>
      <c r="Y2038" s="21" t="s">
        <v>2015</v>
      </c>
      <c r="Z2038" s="21" t="s">
        <v>2015</v>
      </c>
      <c r="AA2038" s="21" t="s">
        <v>2015</v>
      </c>
      <c r="AB2038" s="21" t="s">
        <v>2015</v>
      </c>
      <c r="AC2038" s="21" t="s">
        <v>2015</v>
      </c>
      <c r="AD2038" s="21" t="s">
        <v>2015</v>
      </c>
      <c r="AE2038" s="21" t="s">
        <v>2342</v>
      </c>
      <c r="AF2038" s="21" t="s">
        <v>2342</v>
      </c>
      <c r="AG2038" s="21" t="s">
        <v>2342</v>
      </c>
      <c r="AH2038" s="21" t="s">
        <v>2342</v>
      </c>
      <c r="AI2038" s="21" t="s">
        <v>2342</v>
      </c>
      <c r="AJ2038" s="21" t="s">
        <v>2342</v>
      </c>
      <c r="AK2038" s="21" t="s">
        <v>2342</v>
      </c>
      <c r="AL2038" s="21" t="s">
        <v>4802</v>
      </c>
    </row>
    <row r="2039" spans="1:38" ht="15" customHeight="1">
      <c r="A2039" s="21">
        <v>159936</v>
      </c>
      <c r="B2039" s="21">
        <v>684961</v>
      </c>
      <c r="C2039" s="21" t="s">
        <v>279</v>
      </c>
      <c r="D2039" s="21" t="s">
        <v>2268</v>
      </c>
      <c r="E2039" s="21" t="s">
        <v>6</v>
      </c>
      <c r="F2039" s="21" t="s">
        <v>4867</v>
      </c>
      <c r="G2039" s="21" t="s">
        <v>2340</v>
      </c>
      <c r="H2039" s="21" t="s">
        <v>2341</v>
      </c>
      <c r="I2039" s="21" t="s">
        <v>2015</v>
      </c>
      <c r="J2039" s="21" t="s">
        <v>2342</v>
      </c>
      <c r="K2039" s="21" t="s">
        <v>1821</v>
      </c>
      <c r="L2039" s="21" t="s">
        <v>4396</v>
      </c>
      <c r="M2039" s="21"/>
      <c r="N2039" s="21" t="s">
        <v>3268</v>
      </c>
      <c r="O2039" s="21" t="s">
        <v>2345</v>
      </c>
      <c r="P2039" s="21" t="s">
        <v>3269</v>
      </c>
      <c r="Q2039" s="21">
        <v>152</v>
      </c>
      <c r="R2039" s="21">
        <v>43</v>
      </c>
      <c r="S2039" s="21">
        <v>818</v>
      </c>
      <c r="T2039" s="21">
        <v>1013</v>
      </c>
      <c r="U2039" s="21">
        <v>0.15</v>
      </c>
      <c r="V2039" s="21">
        <v>4.24E-2</v>
      </c>
      <c r="W2039" s="21">
        <v>0.1925</v>
      </c>
      <c r="X2039" s="21" t="s">
        <v>2015</v>
      </c>
      <c r="Y2039" s="21" t="s">
        <v>2015</v>
      </c>
      <c r="Z2039" s="21" t="s">
        <v>2015</v>
      </c>
      <c r="AA2039" s="21" t="s">
        <v>2015</v>
      </c>
      <c r="AB2039" s="21" t="s">
        <v>2015</v>
      </c>
      <c r="AC2039" s="21" t="s">
        <v>2015</v>
      </c>
      <c r="AD2039" s="21" t="s">
        <v>2015</v>
      </c>
      <c r="AE2039" s="21" t="s">
        <v>2342</v>
      </c>
      <c r="AF2039" s="21" t="s">
        <v>2342</v>
      </c>
      <c r="AG2039" s="21" t="s">
        <v>2342</v>
      </c>
      <c r="AH2039" s="21" t="s">
        <v>2015</v>
      </c>
      <c r="AI2039" s="21" t="s">
        <v>2015</v>
      </c>
      <c r="AJ2039" s="21" t="s">
        <v>2015</v>
      </c>
      <c r="AK2039" s="21" t="s">
        <v>2015</v>
      </c>
      <c r="AL2039" s="21" t="s">
        <v>4803</v>
      </c>
    </row>
    <row r="2040" spans="1:38" ht="15" customHeight="1">
      <c r="A2040" s="21">
        <v>159936</v>
      </c>
      <c r="B2040" s="21">
        <v>684962</v>
      </c>
      <c r="C2040" s="21" t="s">
        <v>279</v>
      </c>
      <c r="D2040" s="21" t="s">
        <v>2268</v>
      </c>
      <c r="E2040" s="21" t="s">
        <v>6</v>
      </c>
      <c r="F2040" s="21" t="s">
        <v>4867</v>
      </c>
      <c r="G2040" s="21" t="s">
        <v>2340</v>
      </c>
      <c r="H2040" s="21" t="s">
        <v>2341</v>
      </c>
      <c r="I2040" s="21" t="s">
        <v>2015</v>
      </c>
      <c r="J2040" s="21" t="s">
        <v>2342</v>
      </c>
      <c r="K2040" s="21" t="s">
        <v>1824</v>
      </c>
      <c r="L2040" s="21" t="s">
        <v>4399</v>
      </c>
      <c r="M2040" s="21"/>
      <c r="N2040" s="21" t="s">
        <v>4400</v>
      </c>
      <c r="O2040" s="21" t="s">
        <v>2345</v>
      </c>
      <c r="P2040" s="21" t="s">
        <v>4401</v>
      </c>
      <c r="Q2040" s="21">
        <v>98</v>
      </c>
      <c r="R2040" s="21">
        <v>33</v>
      </c>
      <c r="S2040" s="21">
        <v>971</v>
      </c>
      <c r="T2040" s="21">
        <v>1102</v>
      </c>
      <c r="U2040" s="21">
        <v>8.8900000000000007E-2</v>
      </c>
      <c r="V2040" s="21">
        <v>2.9899999999999999E-2</v>
      </c>
      <c r="W2040" s="21">
        <v>0.11890000000000001</v>
      </c>
      <c r="X2040" s="21" t="s">
        <v>2015</v>
      </c>
      <c r="Y2040" s="21" t="s">
        <v>2015</v>
      </c>
      <c r="Z2040" s="21" t="s">
        <v>2015</v>
      </c>
      <c r="AA2040" s="21" t="s">
        <v>2015</v>
      </c>
      <c r="AB2040" s="21" t="s">
        <v>2015</v>
      </c>
      <c r="AC2040" s="21" t="s">
        <v>2015</v>
      </c>
      <c r="AD2040" s="21" t="s">
        <v>2015</v>
      </c>
      <c r="AE2040" s="21" t="s">
        <v>2342</v>
      </c>
      <c r="AF2040" s="21" t="s">
        <v>2342</v>
      </c>
      <c r="AG2040" s="21" t="s">
        <v>2342</v>
      </c>
      <c r="AH2040" s="21" t="s">
        <v>2015</v>
      </c>
      <c r="AI2040" s="21" t="s">
        <v>2015</v>
      </c>
      <c r="AJ2040" s="21" t="s">
        <v>2015</v>
      </c>
      <c r="AK2040" s="21" t="s">
        <v>2015</v>
      </c>
      <c r="AL2040" s="21" t="s">
        <v>4803</v>
      </c>
    </row>
    <row r="2041" spans="1:38" ht="15" customHeight="1">
      <c r="A2041" s="21">
        <v>159936</v>
      </c>
      <c r="B2041" s="21">
        <v>684963</v>
      </c>
      <c r="C2041" s="21" t="s">
        <v>279</v>
      </c>
      <c r="D2041" s="21" t="s">
        <v>2268</v>
      </c>
      <c r="E2041" s="21" t="s">
        <v>6</v>
      </c>
      <c r="F2041" s="21" t="s">
        <v>4867</v>
      </c>
      <c r="G2041" s="21" t="s">
        <v>2340</v>
      </c>
      <c r="H2041" s="21" t="s">
        <v>2341</v>
      </c>
      <c r="I2041" s="21" t="s">
        <v>2015</v>
      </c>
      <c r="J2041" s="21" t="s">
        <v>2342</v>
      </c>
      <c r="K2041" s="21" t="s">
        <v>1818</v>
      </c>
      <c r="L2041" s="21" t="s">
        <v>5579</v>
      </c>
      <c r="M2041" s="21"/>
      <c r="N2041" s="21" t="s">
        <v>4393</v>
      </c>
      <c r="O2041" s="21" t="s">
        <v>2345</v>
      </c>
      <c r="P2041" s="21" t="s">
        <v>4394</v>
      </c>
      <c r="Q2041" s="21">
        <v>52</v>
      </c>
      <c r="R2041" s="21">
        <v>8</v>
      </c>
      <c r="S2041" s="21">
        <v>546</v>
      </c>
      <c r="T2041" s="21">
        <v>606</v>
      </c>
      <c r="U2041" s="21">
        <v>8.5800000000000001E-2</v>
      </c>
      <c r="V2041" s="21">
        <v>1.32E-2</v>
      </c>
      <c r="W2041" s="21">
        <v>9.9000000000000005E-2</v>
      </c>
      <c r="X2041" s="21" t="s">
        <v>2015</v>
      </c>
      <c r="Y2041" s="21" t="s">
        <v>2342</v>
      </c>
      <c r="Z2041" s="21" t="s">
        <v>2342</v>
      </c>
      <c r="AA2041" s="21" t="s">
        <v>2342</v>
      </c>
      <c r="AB2041" s="21" t="s">
        <v>2342</v>
      </c>
      <c r="AC2041" s="21" t="s">
        <v>2342</v>
      </c>
      <c r="AD2041" s="21" t="s">
        <v>2342</v>
      </c>
      <c r="AE2041" s="21" t="s">
        <v>2015</v>
      </c>
      <c r="AF2041" s="21" t="s">
        <v>2015</v>
      </c>
      <c r="AG2041" s="21" t="s">
        <v>2015</v>
      </c>
      <c r="AH2041" s="21" t="s">
        <v>2015</v>
      </c>
      <c r="AI2041" s="21" t="s">
        <v>2015</v>
      </c>
      <c r="AJ2041" s="21" t="s">
        <v>2015</v>
      </c>
      <c r="AK2041" s="21" t="s">
        <v>2015</v>
      </c>
      <c r="AL2041" s="21" t="s">
        <v>4803</v>
      </c>
    </row>
    <row r="2042" spans="1:38" ht="15" customHeight="1">
      <c r="A2042" s="21">
        <v>159936</v>
      </c>
      <c r="B2042" s="21">
        <v>684964</v>
      </c>
      <c r="C2042" s="21" t="s">
        <v>279</v>
      </c>
      <c r="D2042" s="21" t="s">
        <v>2268</v>
      </c>
      <c r="E2042" s="21" t="s">
        <v>6</v>
      </c>
      <c r="F2042" s="21" t="s">
        <v>4867</v>
      </c>
      <c r="G2042" s="21" t="s">
        <v>2340</v>
      </c>
      <c r="H2042" s="21" t="s">
        <v>2341</v>
      </c>
      <c r="I2042" s="21" t="s">
        <v>2015</v>
      </c>
      <c r="J2042" s="21" t="s">
        <v>2342</v>
      </c>
      <c r="K2042" s="21" t="s">
        <v>1825</v>
      </c>
      <c r="L2042" s="21" t="s">
        <v>4402</v>
      </c>
      <c r="M2042" s="21"/>
      <c r="N2042" s="21" t="s">
        <v>4393</v>
      </c>
      <c r="O2042" s="21" t="s">
        <v>2345</v>
      </c>
      <c r="P2042" s="21" t="s">
        <v>4394</v>
      </c>
      <c r="Q2042" s="21">
        <v>74</v>
      </c>
      <c r="R2042" s="21">
        <v>22</v>
      </c>
      <c r="S2042" s="21">
        <v>604</v>
      </c>
      <c r="T2042" s="21">
        <v>700</v>
      </c>
      <c r="U2042" s="21">
        <v>0.1057</v>
      </c>
      <c r="V2042" s="21">
        <v>3.1399999999999997E-2</v>
      </c>
      <c r="W2042" s="21">
        <v>0.1371</v>
      </c>
      <c r="X2042" s="21" t="s">
        <v>2015</v>
      </c>
      <c r="Y2042" s="21" t="s">
        <v>2342</v>
      </c>
      <c r="Z2042" s="21" t="s">
        <v>2342</v>
      </c>
      <c r="AA2042" s="21" t="s">
        <v>2342</v>
      </c>
      <c r="AB2042" s="21" t="s">
        <v>2342</v>
      </c>
      <c r="AC2042" s="21" t="s">
        <v>2342</v>
      </c>
      <c r="AD2042" s="21" t="s">
        <v>2342</v>
      </c>
      <c r="AE2042" s="21" t="s">
        <v>2015</v>
      </c>
      <c r="AF2042" s="21" t="s">
        <v>2015</v>
      </c>
      <c r="AG2042" s="21" t="s">
        <v>2015</v>
      </c>
      <c r="AH2042" s="21" t="s">
        <v>2015</v>
      </c>
      <c r="AI2042" s="21" t="s">
        <v>2015</v>
      </c>
      <c r="AJ2042" s="21" t="s">
        <v>2015</v>
      </c>
      <c r="AK2042" s="21" t="s">
        <v>2015</v>
      </c>
      <c r="AL2042" s="21" t="s">
        <v>4803</v>
      </c>
    </row>
    <row r="2043" spans="1:38" ht="15" customHeight="1">
      <c r="A2043" s="21">
        <v>160059</v>
      </c>
      <c r="B2043" s="21">
        <v>684968</v>
      </c>
      <c r="C2043" s="21" t="s">
        <v>181</v>
      </c>
      <c r="D2043" s="21" t="s">
        <v>2169</v>
      </c>
      <c r="E2043" s="21" t="s">
        <v>4</v>
      </c>
      <c r="F2043" s="21" t="s">
        <v>4866</v>
      </c>
      <c r="G2043" s="21" t="s">
        <v>2340</v>
      </c>
      <c r="H2043" s="21" t="s">
        <v>2341</v>
      </c>
      <c r="I2043" s="21" t="s">
        <v>2015</v>
      </c>
      <c r="J2043" s="21" t="s">
        <v>2342</v>
      </c>
      <c r="K2043" s="21" t="s">
        <v>1198</v>
      </c>
      <c r="L2043" s="21" t="s">
        <v>3557</v>
      </c>
      <c r="M2043" s="21"/>
      <c r="N2043" s="21" t="s">
        <v>2924</v>
      </c>
      <c r="O2043" s="21" t="s">
        <v>2345</v>
      </c>
      <c r="P2043" s="21" t="s">
        <v>3553</v>
      </c>
      <c r="Q2043" s="21">
        <v>266</v>
      </c>
      <c r="R2043" s="21">
        <v>0</v>
      </c>
      <c r="S2043" s="21">
        <v>129</v>
      </c>
      <c r="T2043" s="21">
        <v>395</v>
      </c>
      <c r="U2043" s="21">
        <v>0.6734</v>
      </c>
      <c r="V2043" s="21">
        <v>0</v>
      </c>
      <c r="W2043" s="21">
        <v>0.6734</v>
      </c>
      <c r="X2043" s="21" t="s">
        <v>2015</v>
      </c>
      <c r="Y2043" s="21" t="s">
        <v>2342</v>
      </c>
      <c r="Z2043" s="21" t="s">
        <v>2015</v>
      </c>
      <c r="AA2043" s="21" t="s">
        <v>2015</v>
      </c>
      <c r="AB2043" s="21" t="s">
        <v>2015</v>
      </c>
      <c r="AC2043" s="21" t="s">
        <v>2015</v>
      </c>
      <c r="AD2043" s="21" t="s">
        <v>2015</v>
      </c>
      <c r="AE2043" s="21" t="s">
        <v>2015</v>
      </c>
      <c r="AF2043" s="21" t="s">
        <v>2015</v>
      </c>
      <c r="AG2043" s="21" t="s">
        <v>2015</v>
      </c>
      <c r="AH2043" s="21" t="s">
        <v>2015</v>
      </c>
      <c r="AI2043" s="21" t="s">
        <v>2015</v>
      </c>
      <c r="AJ2043" s="21" t="s">
        <v>2015</v>
      </c>
      <c r="AK2043" s="21" t="s">
        <v>2015</v>
      </c>
      <c r="AL2043" s="21" t="s">
        <v>4802</v>
      </c>
    </row>
    <row r="2044" spans="1:38" ht="15" customHeight="1">
      <c r="A2044" s="21">
        <v>159539</v>
      </c>
      <c r="B2044" s="21">
        <v>684987</v>
      </c>
      <c r="C2044" s="21" t="s">
        <v>172</v>
      </c>
      <c r="D2044" s="21" t="s">
        <v>2160</v>
      </c>
      <c r="E2044" s="21" t="s">
        <v>36</v>
      </c>
      <c r="F2044" s="21" t="s">
        <v>4864</v>
      </c>
      <c r="G2044" s="21" t="s">
        <v>2340</v>
      </c>
      <c r="H2044" s="21" t="s">
        <v>2341</v>
      </c>
      <c r="I2044" s="21" t="s">
        <v>2015</v>
      </c>
      <c r="J2044" s="21" t="s">
        <v>2342</v>
      </c>
      <c r="K2044" s="21" t="s">
        <v>1143</v>
      </c>
      <c r="L2044" s="21" t="s">
        <v>3494</v>
      </c>
      <c r="M2044" s="21"/>
      <c r="N2044" s="21" t="s">
        <v>3495</v>
      </c>
      <c r="O2044" s="21" t="s">
        <v>2345</v>
      </c>
      <c r="P2044" s="21" t="s">
        <v>3496</v>
      </c>
      <c r="Q2044" s="21">
        <v>4</v>
      </c>
      <c r="R2044" s="21">
        <v>0</v>
      </c>
      <c r="S2044" s="21">
        <v>28</v>
      </c>
      <c r="T2044" s="21">
        <v>32</v>
      </c>
      <c r="U2044" s="21">
        <v>0.125</v>
      </c>
      <c r="V2044" s="21">
        <v>0</v>
      </c>
      <c r="W2044" s="21">
        <v>0.125</v>
      </c>
      <c r="X2044" s="21" t="s">
        <v>2015</v>
      </c>
      <c r="Y2044" s="21" t="s">
        <v>2015</v>
      </c>
      <c r="Z2044" s="21" t="s">
        <v>2015</v>
      </c>
      <c r="AA2044" s="21" t="s">
        <v>2015</v>
      </c>
      <c r="AB2044" s="21" t="s">
        <v>2015</v>
      </c>
      <c r="AC2044" s="21" t="s">
        <v>2015</v>
      </c>
      <c r="AD2044" s="21" t="s">
        <v>2015</v>
      </c>
      <c r="AE2044" s="21" t="s">
        <v>2015</v>
      </c>
      <c r="AF2044" s="21" t="s">
        <v>2015</v>
      </c>
      <c r="AG2044" s="21" t="s">
        <v>2015</v>
      </c>
      <c r="AH2044" s="21" t="s">
        <v>2342</v>
      </c>
      <c r="AI2044" s="21" t="s">
        <v>2342</v>
      </c>
      <c r="AJ2044" s="21" t="s">
        <v>2342</v>
      </c>
      <c r="AK2044" s="21" t="s">
        <v>2342</v>
      </c>
      <c r="AL2044" s="21" t="s">
        <v>4802</v>
      </c>
    </row>
    <row r="2045" spans="1:38" ht="15" customHeight="1">
      <c r="A2045" s="21">
        <v>159962</v>
      </c>
      <c r="B2045" s="21">
        <v>685016</v>
      </c>
      <c r="C2045" s="21" t="s">
        <v>46</v>
      </c>
      <c r="D2045" s="21" t="s">
        <v>2033</v>
      </c>
      <c r="E2045" s="21" t="s">
        <v>10</v>
      </c>
      <c r="F2045" s="21" t="s">
        <v>4864</v>
      </c>
      <c r="G2045" s="21" t="s">
        <v>2340</v>
      </c>
      <c r="H2045" s="21" t="s">
        <v>2341</v>
      </c>
      <c r="I2045" s="21" t="s">
        <v>2015</v>
      </c>
      <c r="J2045" s="21" t="s">
        <v>2342</v>
      </c>
      <c r="K2045" s="21" t="s">
        <v>4663</v>
      </c>
      <c r="L2045" s="21" t="s">
        <v>4664</v>
      </c>
      <c r="M2045" s="21"/>
      <c r="N2045" s="21" t="s">
        <v>2428</v>
      </c>
      <c r="O2045" s="21" t="s">
        <v>2345</v>
      </c>
      <c r="P2045" s="21" t="s">
        <v>2429</v>
      </c>
      <c r="Q2045" s="21">
        <v>83</v>
      </c>
      <c r="R2045" s="21">
        <v>24</v>
      </c>
      <c r="S2045" s="21">
        <v>176</v>
      </c>
      <c r="T2045" s="21">
        <v>283</v>
      </c>
      <c r="U2045" s="21">
        <v>0.29330000000000001</v>
      </c>
      <c r="V2045" s="21">
        <v>8.48E-2</v>
      </c>
      <c r="W2045" s="21">
        <v>0.37809999999999999</v>
      </c>
      <c r="X2045" s="21" t="s">
        <v>2015</v>
      </c>
      <c r="Y2045" s="21" t="s">
        <v>2015</v>
      </c>
      <c r="Z2045" s="21" t="s">
        <v>2015</v>
      </c>
      <c r="AA2045" s="21" t="s">
        <v>2015</v>
      </c>
      <c r="AB2045" s="21" t="s">
        <v>2015</v>
      </c>
      <c r="AC2045" s="21" t="s">
        <v>2015</v>
      </c>
      <c r="AD2045" s="21" t="s">
        <v>2015</v>
      </c>
      <c r="AE2045" s="21" t="s">
        <v>2015</v>
      </c>
      <c r="AF2045" s="21" t="s">
        <v>2015</v>
      </c>
      <c r="AG2045" s="21" t="s">
        <v>2015</v>
      </c>
      <c r="AH2045" s="21" t="s">
        <v>2342</v>
      </c>
      <c r="AI2045" s="21" t="s">
        <v>2342</v>
      </c>
      <c r="AJ2045" s="21" t="s">
        <v>2342</v>
      </c>
      <c r="AK2045" s="21" t="s">
        <v>2342</v>
      </c>
      <c r="AL2045" s="21" t="s">
        <v>4803</v>
      </c>
    </row>
    <row r="2046" spans="1:38" ht="15" customHeight="1">
      <c r="A2046" s="21">
        <v>159945</v>
      </c>
      <c r="B2046" s="21">
        <v>685060</v>
      </c>
      <c r="C2046" s="21" t="s">
        <v>215</v>
      </c>
      <c r="D2046" s="21" t="s">
        <v>2203</v>
      </c>
      <c r="E2046" s="21" t="s">
        <v>33</v>
      </c>
      <c r="F2046" s="21" t="s">
        <v>4873</v>
      </c>
      <c r="G2046" s="21" t="s">
        <v>2340</v>
      </c>
      <c r="H2046" s="21" t="s">
        <v>2341</v>
      </c>
      <c r="I2046" s="21" t="s">
        <v>2015</v>
      </c>
      <c r="J2046" s="21" t="s">
        <v>2342</v>
      </c>
      <c r="K2046" s="21" t="s">
        <v>4738</v>
      </c>
      <c r="L2046" s="21" t="s">
        <v>4739</v>
      </c>
      <c r="M2046" s="21"/>
      <c r="N2046" s="21" t="s">
        <v>3768</v>
      </c>
      <c r="O2046" s="21" t="s">
        <v>2345</v>
      </c>
      <c r="P2046" s="21" t="s">
        <v>3769</v>
      </c>
      <c r="Q2046" s="21">
        <v>190</v>
      </c>
      <c r="R2046" s="21">
        <v>0</v>
      </c>
      <c r="S2046" s="21">
        <v>38</v>
      </c>
      <c r="T2046" s="21">
        <v>228</v>
      </c>
      <c r="U2046" s="21">
        <v>0.83330000000000004</v>
      </c>
      <c r="V2046" s="21">
        <v>0</v>
      </c>
      <c r="W2046" s="21">
        <v>0.83330000000000004</v>
      </c>
      <c r="X2046" s="21" t="s">
        <v>2342</v>
      </c>
      <c r="Y2046" s="21" t="s">
        <v>2015</v>
      </c>
      <c r="Z2046" s="21" t="s">
        <v>2015</v>
      </c>
      <c r="AA2046" s="21" t="s">
        <v>2015</v>
      </c>
      <c r="AB2046" s="21" t="s">
        <v>2015</v>
      </c>
      <c r="AC2046" s="21" t="s">
        <v>2015</v>
      </c>
      <c r="AD2046" s="21" t="s">
        <v>2015</v>
      </c>
      <c r="AE2046" s="21" t="s">
        <v>2015</v>
      </c>
      <c r="AF2046" s="21" t="s">
        <v>2015</v>
      </c>
      <c r="AG2046" s="21" t="s">
        <v>2015</v>
      </c>
      <c r="AH2046" s="21" t="s">
        <v>2015</v>
      </c>
      <c r="AI2046" s="21" t="s">
        <v>2015</v>
      </c>
      <c r="AJ2046" s="21" t="s">
        <v>2015</v>
      </c>
      <c r="AK2046" s="21" t="s">
        <v>2015</v>
      </c>
      <c r="AL2046" s="21" t="s">
        <v>4802</v>
      </c>
    </row>
    <row r="2047" spans="1:38" ht="15" customHeight="1">
      <c r="A2047" s="21">
        <v>159919</v>
      </c>
      <c r="B2047" s="21">
        <v>685112</v>
      </c>
      <c r="C2047" s="21" t="s">
        <v>299</v>
      </c>
      <c r="D2047" s="21" t="s">
        <v>2288</v>
      </c>
      <c r="E2047" s="21" t="s">
        <v>30</v>
      </c>
      <c r="F2047" s="21" t="s">
        <v>4873</v>
      </c>
      <c r="G2047" s="21" t="s">
        <v>2340</v>
      </c>
      <c r="H2047" s="21" t="s">
        <v>2341</v>
      </c>
      <c r="I2047" s="21" t="s">
        <v>2015</v>
      </c>
      <c r="J2047" s="21" t="s">
        <v>2342</v>
      </c>
      <c r="K2047" s="21" t="s">
        <v>4796</v>
      </c>
      <c r="L2047" s="21" t="s">
        <v>5344</v>
      </c>
      <c r="M2047" s="21"/>
      <c r="N2047" s="21" t="s">
        <v>4523</v>
      </c>
      <c r="O2047" s="21" t="s">
        <v>2345</v>
      </c>
      <c r="P2047" s="21" t="s">
        <v>4524</v>
      </c>
      <c r="Q2047" s="21">
        <v>372</v>
      </c>
      <c r="R2047" s="21">
        <v>0</v>
      </c>
      <c r="S2047" s="21">
        <v>0</v>
      </c>
      <c r="T2047" s="21">
        <v>372</v>
      </c>
      <c r="U2047" s="21">
        <v>1</v>
      </c>
      <c r="V2047" s="21">
        <v>0</v>
      </c>
      <c r="W2047" s="21">
        <v>1</v>
      </c>
      <c r="X2047" s="21" t="s">
        <v>2015</v>
      </c>
      <c r="Y2047" s="21" t="s">
        <v>2342</v>
      </c>
      <c r="Z2047" s="21" t="s">
        <v>2342</v>
      </c>
      <c r="AA2047" s="21" t="s">
        <v>2342</v>
      </c>
      <c r="AB2047" s="21" t="s">
        <v>2015</v>
      </c>
      <c r="AC2047" s="21" t="s">
        <v>2015</v>
      </c>
      <c r="AD2047" s="21" t="s">
        <v>2015</v>
      </c>
      <c r="AE2047" s="21" t="s">
        <v>2015</v>
      </c>
      <c r="AF2047" s="21" t="s">
        <v>2015</v>
      </c>
      <c r="AG2047" s="21" t="s">
        <v>2015</v>
      </c>
      <c r="AH2047" s="21" t="s">
        <v>2015</v>
      </c>
      <c r="AI2047" s="21" t="s">
        <v>2015</v>
      </c>
      <c r="AJ2047" s="21" t="s">
        <v>2015</v>
      </c>
      <c r="AK2047" s="21" t="s">
        <v>2015</v>
      </c>
      <c r="AL2047" s="21" t="s">
        <v>4802</v>
      </c>
    </row>
    <row r="2048" spans="1:38" ht="15" customHeight="1">
      <c r="A2048" s="21">
        <v>160348</v>
      </c>
      <c r="B2048" s="21">
        <v>685113</v>
      </c>
      <c r="C2048" s="21" t="s">
        <v>4704</v>
      </c>
      <c r="D2048" s="21" t="s">
        <v>4705</v>
      </c>
      <c r="E2048" s="21" t="s">
        <v>6</v>
      </c>
      <c r="F2048" s="21" t="s">
        <v>4882</v>
      </c>
      <c r="G2048" s="21" t="s">
        <v>2340</v>
      </c>
      <c r="H2048" s="21" t="s">
        <v>2341</v>
      </c>
      <c r="I2048" s="21" t="s">
        <v>2015</v>
      </c>
      <c r="J2048" s="21" t="s">
        <v>2342</v>
      </c>
      <c r="K2048" s="21" t="s">
        <v>4706</v>
      </c>
      <c r="L2048" s="21" t="s">
        <v>4707</v>
      </c>
      <c r="M2048" s="21"/>
      <c r="N2048" s="21" t="s">
        <v>3161</v>
      </c>
      <c r="O2048" s="21" t="s">
        <v>2345</v>
      </c>
      <c r="P2048" s="21" t="s">
        <v>3127</v>
      </c>
      <c r="Q2048" s="21">
        <v>302</v>
      </c>
      <c r="R2048" s="21">
        <v>90</v>
      </c>
      <c r="S2048" s="21">
        <v>219</v>
      </c>
      <c r="T2048" s="21">
        <v>611</v>
      </c>
      <c r="U2048" s="21">
        <v>0.49430000000000002</v>
      </c>
      <c r="V2048" s="21">
        <v>0.14729999999999999</v>
      </c>
      <c r="W2048" s="21">
        <v>0.64159999999999995</v>
      </c>
      <c r="X2048" s="21" t="s">
        <v>2015</v>
      </c>
      <c r="Y2048" s="21" t="s">
        <v>2342</v>
      </c>
      <c r="Z2048" s="21" t="s">
        <v>2342</v>
      </c>
      <c r="AA2048" s="21" t="s">
        <v>2342</v>
      </c>
      <c r="AB2048" s="21" t="s">
        <v>2342</v>
      </c>
      <c r="AC2048" s="21" t="s">
        <v>2342</v>
      </c>
      <c r="AD2048" s="21" t="s">
        <v>2342</v>
      </c>
      <c r="AE2048" s="21" t="s">
        <v>2015</v>
      </c>
      <c r="AF2048" s="21" t="s">
        <v>2015</v>
      </c>
      <c r="AG2048" s="21" t="s">
        <v>2015</v>
      </c>
      <c r="AH2048" s="21" t="s">
        <v>2015</v>
      </c>
      <c r="AI2048" s="21" t="s">
        <v>2015</v>
      </c>
      <c r="AJ2048" s="21" t="s">
        <v>2015</v>
      </c>
      <c r="AK2048" s="21" t="s">
        <v>2015</v>
      </c>
      <c r="AL2048" s="21" t="s">
        <v>4803</v>
      </c>
    </row>
    <row r="2049" spans="1:38" ht="15" customHeight="1">
      <c r="A2049" s="21">
        <v>159891</v>
      </c>
      <c r="B2049" s="21">
        <v>685116</v>
      </c>
      <c r="C2049" s="21" t="s">
        <v>138</v>
      </c>
      <c r="D2049" s="21" t="s">
        <v>2126</v>
      </c>
      <c r="E2049" s="21" t="s">
        <v>11</v>
      </c>
      <c r="F2049" s="21" t="s">
        <v>4873</v>
      </c>
      <c r="G2049" s="21" t="s">
        <v>2340</v>
      </c>
      <c r="H2049" s="21" t="s">
        <v>2341</v>
      </c>
      <c r="I2049" s="21" t="s">
        <v>2015</v>
      </c>
      <c r="J2049" s="21" t="s">
        <v>2342</v>
      </c>
      <c r="K2049" s="21" t="s">
        <v>4708</v>
      </c>
      <c r="L2049" s="21" t="s">
        <v>4709</v>
      </c>
      <c r="M2049" s="21"/>
      <c r="N2049" s="21" t="s">
        <v>2672</v>
      </c>
      <c r="O2049" s="21" t="s">
        <v>2345</v>
      </c>
      <c r="P2049" s="21" t="s">
        <v>3930</v>
      </c>
      <c r="Q2049" s="21">
        <v>191</v>
      </c>
      <c r="R2049" s="21">
        <v>0</v>
      </c>
      <c r="S2049" s="21">
        <v>550</v>
      </c>
      <c r="T2049" s="21">
        <v>741</v>
      </c>
      <c r="U2049" s="21">
        <v>0.25779999999999997</v>
      </c>
      <c r="V2049" s="21">
        <v>0</v>
      </c>
      <c r="W2049" s="21">
        <v>0.25779999999999997</v>
      </c>
      <c r="X2049" s="21" t="s">
        <v>2015</v>
      </c>
      <c r="Y2049" s="21" t="s">
        <v>2342</v>
      </c>
      <c r="Z2049" s="21" t="s">
        <v>2342</v>
      </c>
      <c r="AA2049" s="21" t="s">
        <v>2342</v>
      </c>
      <c r="AB2049" s="21" t="s">
        <v>2342</v>
      </c>
      <c r="AC2049" s="21" t="s">
        <v>2342</v>
      </c>
      <c r="AD2049" s="21" t="s">
        <v>2342</v>
      </c>
      <c r="AE2049" s="21" t="s">
        <v>2015</v>
      </c>
      <c r="AF2049" s="21" t="s">
        <v>2015</v>
      </c>
      <c r="AG2049" s="21" t="s">
        <v>2015</v>
      </c>
      <c r="AH2049" s="21" t="s">
        <v>2015</v>
      </c>
      <c r="AI2049" s="21" t="s">
        <v>2015</v>
      </c>
      <c r="AJ2049" s="21" t="s">
        <v>2015</v>
      </c>
      <c r="AK2049" s="21" t="s">
        <v>2015</v>
      </c>
      <c r="AL2049" s="21" t="s">
        <v>4802</v>
      </c>
    </row>
    <row r="2050" spans="1:38" ht="15" customHeight="1">
      <c r="A2050" s="21">
        <v>159891</v>
      </c>
      <c r="B2050" s="21">
        <v>685117</v>
      </c>
      <c r="C2050" s="21" t="s">
        <v>138</v>
      </c>
      <c r="D2050" s="21" t="s">
        <v>2126</v>
      </c>
      <c r="E2050" s="21" t="s">
        <v>11</v>
      </c>
      <c r="F2050" s="21" t="s">
        <v>4873</v>
      </c>
      <c r="G2050" s="21" t="s">
        <v>2340</v>
      </c>
      <c r="H2050" s="21" t="s">
        <v>2341</v>
      </c>
      <c r="I2050" s="21" t="s">
        <v>2015</v>
      </c>
      <c r="J2050" s="21" t="s">
        <v>2342</v>
      </c>
      <c r="K2050" s="21" t="s">
        <v>4710</v>
      </c>
      <c r="L2050" s="21" t="s">
        <v>4711</v>
      </c>
      <c r="M2050" s="21"/>
      <c r="N2050" s="21" t="s">
        <v>2488</v>
      </c>
      <c r="O2050" s="21" t="s">
        <v>2345</v>
      </c>
      <c r="P2050" s="21" t="s">
        <v>2489</v>
      </c>
      <c r="Q2050" s="21">
        <v>568</v>
      </c>
      <c r="R2050" s="21">
        <v>0</v>
      </c>
      <c r="S2050" s="21">
        <v>19</v>
      </c>
      <c r="T2050" s="21">
        <v>587</v>
      </c>
      <c r="U2050" s="21">
        <v>0.96760000000000002</v>
      </c>
      <c r="V2050" s="21">
        <v>0</v>
      </c>
      <c r="W2050" s="21">
        <v>0.96760000000000002</v>
      </c>
      <c r="X2050" s="21" t="s">
        <v>2015</v>
      </c>
      <c r="Y2050" s="21" t="s">
        <v>2342</v>
      </c>
      <c r="Z2050" s="21" t="s">
        <v>2342</v>
      </c>
      <c r="AA2050" s="21" t="s">
        <v>2342</v>
      </c>
      <c r="AB2050" s="21" t="s">
        <v>2342</v>
      </c>
      <c r="AC2050" s="21" t="s">
        <v>2342</v>
      </c>
      <c r="AD2050" s="21" t="s">
        <v>2342</v>
      </c>
      <c r="AE2050" s="21" t="s">
        <v>2015</v>
      </c>
      <c r="AF2050" s="21" t="s">
        <v>2015</v>
      </c>
      <c r="AG2050" s="21" t="s">
        <v>2015</v>
      </c>
      <c r="AH2050" s="21" t="s">
        <v>2015</v>
      </c>
      <c r="AI2050" s="21" t="s">
        <v>2015</v>
      </c>
      <c r="AJ2050" s="21" t="s">
        <v>2015</v>
      </c>
      <c r="AK2050" s="21" t="s">
        <v>2015</v>
      </c>
      <c r="AL2050" s="21" t="s">
        <v>4802</v>
      </c>
    </row>
    <row r="2051" spans="1:38" ht="15" customHeight="1">
      <c r="A2051" s="21">
        <v>160057</v>
      </c>
      <c r="B2051" s="21">
        <v>685284</v>
      </c>
      <c r="C2051" s="21" t="s">
        <v>4778</v>
      </c>
      <c r="D2051" s="21" t="s">
        <v>2264</v>
      </c>
      <c r="E2051" s="21" t="s">
        <v>12</v>
      </c>
      <c r="F2051" s="21" t="s">
        <v>4874</v>
      </c>
      <c r="G2051" s="21" t="s">
        <v>2340</v>
      </c>
      <c r="H2051" s="21" t="s">
        <v>2341</v>
      </c>
      <c r="I2051" s="21" t="s">
        <v>2015</v>
      </c>
      <c r="J2051" s="21" t="s">
        <v>2342</v>
      </c>
      <c r="K2051" s="21" t="s">
        <v>4780</v>
      </c>
      <c r="L2051" s="21" t="s">
        <v>4781</v>
      </c>
      <c r="M2051" s="21"/>
      <c r="N2051" s="21" t="s">
        <v>4304</v>
      </c>
      <c r="O2051" s="21" t="s">
        <v>2345</v>
      </c>
      <c r="P2051" s="21" t="s">
        <v>2774</v>
      </c>
      <c r="Q2051" s="21">
        <v>28</v>
      </c>
      <c r="R2051" s="21">
        <v>9</v>
      </c>
      <c r="S2051" s="21">
        <v>398</v>
      </c>
      <c r="T2051" s="21">
        <v>435</v>
      </c>
      <c r="U2051" s="21">
        <v>6.4399999999999999E-2</v>
      </c>
      <c r="V2051" s="21">
        <v>2.07E-2</v>
      </c>
      <c r="W2051" s="21">
        <v>8.5099999999999995E-2</v>
      </c>
      <c r="X2051" s="21" t="s">
        <v>2015</v>
      </c>
      <c r="Y2051" s="21" t="s">
        <v>2342</v>
      </c>
      <c r="Z2051" s="21" t="s">
        <v>2342</v>
      </c>
      <c r="AA2051" s="21" t="s">
        <v>2342</v>
      </c>
      <c r="AB2051" s="21" t="s">
        <v>2342</v>
      </c>
      <c r="AC2051" s="21" t="s">
        <v>2342</v>
      </c>
      <c r="AD2051" s="21" t="s">
        <v>2342</v>
      </c>
      <c r="AE2051" s="21" t="s">
        <v>2015</v>
      </c>
      <c r="AF2051" s="21" t="s">
        <v>2015</v>
      </c>
      <c r="AG2051" s="21" t="s">
        <v>2015</v>
      </c>
      <c r="AH2051" s="21" t="s">
        <v>2015</v>
      </c>
      <c r="AI2051" s="21" t="s">
        <v>2015</v>
      </c>
      <c r="AJ2051" s="21" t="s">
        <v>2015</v>
      </c>
      <c r="AK2051" s="21" t="s">
        <v>2015</v>
      </c>
      <c r="AL2051" s="21" t="s">
        <v>4803</v>
      </c>
    </row>
    <row r="2052" spans="1:38" ht="15" customHeight="1">
      <c r="A2052" s="21">
        <v>159276</v>
      </c>
      <c r="B2052" s="21">
        <v>685301</v>
      </c>
      <c r="C2052" s="21" t="s">
        <v>148</v>
      </c>
      <c r="D2052" s="21" t="s">
        <v>2136</v>
      </c>
      <c r="E2052" s="21" t="s">
        <v>4</v>
      </c>
      <c r="F2052" s="21" t="s">
        <v>4875</v>
      </c>
      <c r="G2052" s="21" t="s">
        <v>2340</v>
      </c>
      <c r="H2052" s="21" t="s">
        <v>2341</v>
      </c>
      <c r="I2052" s="21" t="s">
        <v>2015</v>
      </c>
      <c r="J2052" s="21" t="s">
        <v>2342</v>
      </c>
      <c r="K2052" s="21" t="s">
        <v>4715</v>
      </c>
      <c r="L2052" s="21" t="s">
        <v>4716</v>
      </c>
      <c r="M2052" s="21"/>
      <c r="N2052" s="21" t="s">
        <v>3338</v>
      </c>
      <c r="O2052" s="21" t="s">
        <v>2345</v>
      </c>
      <c r="P2052" s="21" t="s">
        <v>3339</v>
      </c>
      <c r="Q2052" s="21">
        <v>141</v>
      </c>
      <c r="R2052" s="21">
        <v>44</v>
      </c>
      <c r="S2052" s="21">
        <v>424</v>
      </c>
      <c r="T2052" s="21">
        <v>609</v>
      </c>
      <c r="U2052" s="21">
        <v>0.23150000000000001</v>
      </c>
      <c r="V2052" s="21">
        <v>7.22E-2</v>
      </c>
      <c r="W2052" s="21">
        <v>0.30380000000000001</v>
      </c>
      <c r="X2052" s="21" t="s">
        <v>2015</v>
      </c>
      <c r="Y2052" s="21" t="s">
        <v>2342</v>
      </c>
      <c r="Z2052" s="21" t="s">
        <v>2342</v>
      </c>
      <c r="AA2052" s="21" t="s">
        <v>2342</v>
      </c>
      <c r="AB2052" s="21" t="s">
        <v>2342</v>
      </c>
      <c r="AC2052" s="21" t="s">
        <v>2342</v>
      </c>
      <c r="AD2052" s="21" t="s">
        <v>2342</v>
      </c>
      <c r="AE2052" s="21" t="s">
        <v>2015</v>
      </c>
      <c r="AF2052" s="21" t="s">
        <v>2015</v>
      </c>
      <c r="AG2052" s="21" t="s">
        <v>2015</v>
      </c>
      <c r="AH2052" s="21" t="s">
        <v>2015</v>
      </c>
      <c r="AI2052" s="21" t="s">
        <v>2015</v>
      </c>
      <c r="AJ2052" s="21" t="s">
        <v>2015</v>
      </c>
      <c r="AK2052" s="21" t="s">
        <v>2015</v>
      </c>
      <c r="AL2052" s="21" t="s">
        <v>4803</v>
      </c>
    </row>
    <row r="2053" spans="1:38" ht="15" customHeight="1">
      <c r="A2053" s="21">
        <v>160022</v>
      </c>
      <c r="B2053" s="21">
        <v>685329</v>
      </c>
      <c r="C2053" s="21" t="s">
        <v>240</v>
      </c>
      <c r="D2053" s="21" t="s">
        <v>2228</v>
      </c>
      <c r="E2053" s="21" t="s">
        <v>10</v>
      </c>
      <c r="F2053" s="21" t="s">
        <v>4864</v>
      </c>
      <c r="G2053" s="21" t="s">
        <v>2340</v>
      </c>
      <c r="H2053" s="21" t="s">
        <v>2341</v>
      </c>
      <c r="I2053" s="21" t="s">
        <v>2015</v>
      </c>
      <c r="J2053" s="21" t="s">
        <v>2342</v>
      </c>
      <c r="K2053" s="21" t="s">
        <v>4754</v>
      </c>
      <c r="L2053" s="21" t="s">
        <v>4755</v>
      </c>
      <c r="M2053" s="21"/>
      <c r="N2053" s="21" t="s">
        <v>3950</v>
      </c>
      <c r="O2053" s="21" t="s">
        <v>2345</v>
      </c>
      <c r="P2053" s="21" t="s">
        <v>4756</v>
      </c>
      <c r="Q2053" s="21">
        <v>93</v>
      </c>
      <c r="R2053" s="21">
        <v>36</v>
      </c>
      <c r="S2053" s="21">
        <v>501</v>
      </c>
      <c r="T2053" s="21">
        <v>630</v>
      </c>
      <c r="U2053" s="21">
        <v>0.14760000000000001</v>
      </c>
      <c r="V2053" s="21">
        <v>5.7099999999999998E-2</v>
      </c>
      <c r="W2053" s="21">
        <v>0.20480000000000001</v>
      </c>
      <c r="X2053" s="21" t="s">
        <v>2015</v>
      </c>
      <c r="Y2053" s="21" t="s">
        <v>2015</v>
      </c>
      <c r="Z2053" s="21" t="s">
        <v>2015</v>
      </c>
      <c r="AA2053" s="21" t="s">
        <v>2015</v>
      </c>
      <c r="AB2053" s="21" t="s">
        <v>2015</v>
      </c>
      <c r="AC2053" s="21" t="s">
        <v>2015</v>
      </c>
      <c r="AD2053" s="21" t="s">
        <v>2342</v>
      </c>
      <c r="AE2053" s="21" t="s">
        <v>2342</v>
      </c>
      <c r="AF2053" s="21" t="s">
        <v>2015</v>
      </c>
      <c r="AG2053" s="21" t="s">
        <v>2015</v>
      </c>
      <c r="AH2053" s="21" t="s">
        <v>2015</v>
      </c>
      <c r="AI2053" s="21" t="s">
        <v>2015</v>
      </c>
      <c r="AJ2053" s="21" t="s">
        <v>2015</v>
      </c>
      <c r="AK2053" s="21" t="s">
        <v>2015</v>
      </c>
      <c r="AL2053" s="21" t="s">
        <v>4803</v>
      </c>
    </row>
    <row r="2054" spans="1:38" ht="15" customHeight="1">
      <c r="A2054" s="21">
        <v>159940</v>
      </c>
      <c r="B2054" s="21">
        <v>685330</v>
      </c>
      <c r="C2054" s="21" t="s">
        <v>149</v>
      </c>
      <c r="D2054" s="21" t="s">
        <v>2137</v>
      </c>
      <c r="E2054" s="21" t="s">
        <v>6</v>
      </c>
      <c r="F2054" s="21" t="s">
        <v>4875</v>
      </c>
      <c r="G2054" s="21" t="s">
        <v>2340</v>
      </c>
      <c r="H2054" s="21" t="s">
        <v>2341</v>
      </c>
      <c r="I2054" s="21" t="s">
        <v>2015</v>
      </c>
      <c r="J2054" s="21" t="s">
        <v>2342</v>
      </c>
      <c r="K2054" s="21" t="s">
        <v>4717</v>
      </c>
      <c r="L2054" s="21" t="s">
        <v>4718</v>
      </c>
      <c r="M2054" s="21"/>
      <c r="N2054" s="21" t="s">
        <v>3350</v>
      </c>
      <c r="O2054" s="21" t="s">
        <v>2345</v>
      </c>
      <c r="P2054" s="21" t="s">
        <v>3291</v>
      </c>
      <c r="Q2054" s="21">
        <v>59</v>
      </c>
      <c r="R2054" s="21">
        <v>12</v>
      </c>
      <c r="S2054" s="21">
        <v>470</v>
      </c>
      <c r="T2054" s="21">
        <v>541</v>
      </c>
      <c r="U2054" s="21">
        <v>0.1091</v>
      </c>
      <c r="V2054" s="21">
        <v>2.2200000000000001E-2</v>
      </c>
      <c r="W2054" s="21">
        <v>0.13120000000000001</v>
      </c>
      <c r="X2054" s="21" t="s">
        <v>2015</v>
      </c>
      <c r="Y2054" s="21" t="s">
        <v>2342</v>
      </c>
      <c r="Z2054" s="21" t="s">
        <v>2342</v>
      </c>
      <c r="AA2054" s="21" t="s">
        <v>2342</v>
      </c>
      <c r="AB2054" s="21" t="s">
        <v>2342</v>
      </c>
      <c r="AC2054" s="21" t="s">
        <v>2342</v>
      </c>
      <c r="AD2054" s="21" t="s">
        <v>2342</v>
      </c>
      <c r="AE2054" s="21" t="s">
        <v>2015</v>
      </c>
      <c r="AF2054" s="21" t="s">
        <v>2015</v>
      </c>
      <c r="AG2054" s="21" t="s">
        <v>2015</v>
      </c>
      <c r="AH2054" s="21" t="s">
        <v>2015</v>
      </c>
      <c r="AI2054" s="21" t="s">
        <v>2015</v>
      </c>
      <c r="AJ2054" s="21" t="s">
        <v>2015</v>
      </c>
      <c r="AK2054" s="21" t="s">
        <v>2015</v>
      </c>
      <c r="AL2054" s="21" t="s">
        <v>4803</v>
      </c>
    </row>
    <row r="2055" spans="1:38" ht="15" customHeight="1">
      <c r="A2055" s="21">
        <v>159940</v>
      </c>
      <c r="B2055" s="21">
        <v>685331</v>
      </c>
      <c r="C2055" s="21" t="s">
        <v>149</v>
      </c>
      <c r="D2055" s="21" t="s">
        <v>2137</v>
      </c>
      <c r="E2055" s="21" t="s">
        <v>6</v>
      </c>
      <c r="F2055" s="21" t="s">
        <v>4875</v>
      </c>
      <c r="G2055" s="21" t="s">
        <v>2340</v>
      </c>
      <c r="H2055" s="21" t="s">
        <v>2341</v>
      </c>
      <c r="I2055" s="21" t="s">
        <v>2015</v>
      </c>
      <c r="J2055" s="21" t="s">
        <v>2342</v>
      </c>
      <c r="K2055" s="21" t="s">
        <v>4719</v>
      </c>
      <c r="L2055" s="21" t="s">
        <v>4720</v>
      </c>
      <c r="M2055" s="21"/>
      <c r="N2055" s="21" t="s">
        <v>3350</v>
      </c>
      <c r="O2055" s="21" t="s">
        <v>2345</v>
      </c>
      <c r="P2055" s="21" t="s">
        <v>3351</v>
      </c>
      <c r="Q2055" s="21">
        <v>57</v>
      </c>
      <c r="R2055" s="21">
        <v>9</v>
      </c>
      <c r="S2055" s="21">
        <v>419</v>
      </c>
      <c r="T2055" s="21">
        <v>485</v>
      </c>
      <c r="U2055" s="21">
        <v>0.11749999999999999</v>
      </c>
      <c r="V2055" s="21">
        <v>1.8599999999999998E-2</v>
      </c>
      <c r="W2055" s="21">
        <v>0.1361</v>
      </c>
      <c r="X2055" s="21" t="s">
        <v>2015</v>
      </c>
      <c r="Y2055" s="21" t="s">
        <v>2342</v>
      </c>
      <c r="Z2055" s="21" t="s">
        <v>2342</v>
      </c>
      <c r="AA2055" s="21" t="s">
        <v>2342</v>
      </c>
      <c r="AB2055" s="21" t="s">
        <v>2342</v>
      </c>
      <c r="AC2055" s="21" t="s">
        <v>2342</v>
      </c>
      <c r="AD2055" s="21" t="s">
        <v>2342</v>
      </c>
      <c r="AE2055" s="21" t="s">
        <v>2015</v>
      </c>
      <c r="AF2055" s="21" t="s">
        <v>2015</v>
      </c>
      <c r="AG2055" s="21" t="s">
        <v>2015</v>
      </c>
      <c r="AH2055" s="21" t="s">
        <v>2015</v>
      </c>
      <c r="AI2055" s="21" t="s">
        <v>2015</v>
      </c>
      <c r="AJ2055" s="21" t="s">
        <v>2015</v>
      </c>
      <c r="AK2055" s="21" t="s">
        <v>2015</v>
      </c>
      <c r="AL2055" s="21" t="s">
        <v>4803</v>
      </c>
    </row>
    <row r="2056" spans="1:38" ht="15" customHeight="1">
      <c r="A2056" s="21">
        <v>159911</v>
      </c>
      <c r="B2056" s="21">
        <v>685347</v>
      </c>
      <c r="C2056" s="21" t="s">
        <v>120</v>
      </c>
      <c r="D2056" s="21" t="s">
        <v>2107</v>
      </c>
      <c r="E2056" s="21" t="s">
        <v>30</v>
      </c>
      <c r="F2056" s="21" t="s">
        <v>4873</v>
      </c>
      <c r="G2056" s="21" t="s">
        <v>2340</v>
      </c>
      <c r="H2056" s="21" t="s">
        <v>2341</v>
      </c>
      <c r="I2056" s="21" t="s">
        <v>2015</v>
      </c>
      <c r="J2056" s="21" t="s">
        <v>2342</v>
      </c>
      <c r="K2056" s="21" t="s">
        <v>5453</v>
      </c>
      <c r="L2056" s="21" t="s">
        <v>5454</v>
      </c>
      <c r="M2056" s="21"/>
      <c r="N2056" s="21" t="s">
        <v>3093</v>
      </c>
      <c r="O2056" s="21" t="s">
        <v>2345</v>
      </c>
      <c r="P2056" s="21" t="s">
        <v>3094</v>
      </c>
      <c r="Q2056" s="21">
        <v>33</v>
      </c>
      <c r="R2056" s="21">
        <v>0</v>
      </c>
      <c r="S2056" s="21">
        <v>0</v>
      </c>
      <c r="T2056" s="21">
        <v>33</v>
      </c>
      <c r="U2056" s="21">
        <v>1</v>
      </c>
      <c r="V2056" s="21">
        <v>0</v>
      </c>
      <c r="W2056" s="21">
        <v>1</v>
      </c>
      <c r="X2056" s="21" t="s">
        <v>2015</v>
      </c>
      <c r="Y2056" s="21" t="s">
        <v>2015</v>
      </c>
      <c r="Z2056" s="21" t="s">
        <v>2015</v>
      </c>
      <c r="AA2056" s="21" t="s">
        <v>2015</v>
      </c>
      <c r="AB2056" s="21" t="s">
        <v>2015</v>
      </c>
      <c r="AC2056" s="21" t="s">
        <v>2015</v>
      </c>
      <c r="AD2056" s="21" t="s">
        <v>2015</v>
      </c>
      <c r="AE2056" s="21" t="s">
        <v>2015</v>
      </c>
      <c r="AF2056" s="21" t="s">
        <v>2015</v>
      </c>
      <c r="AG2056" s="21" t="s">
        <v>2015</v>
      </c>
      <c r="AH2056" s="21" t="s">
        <v>2342</v>
      </c>
      <c r="AI2056" s="21" t="s">
        <v>2342</v>
      </c>
      <c r="AJ2056" s="21" t="s">
        <v>2342</v>
      </c>
      <c r="AK2056" s="21" t="s">
        <v>2342</v>
      </c>
      <c r="AL2056" s="21" t="s">
        <v>4802</v>
      </c>
    </row>
    <row r="2057" spans="1:38" ht="15" customHeight="1">
      <c r="A2057" s="21">
        <v>160034</v>
      </c>
      <c r="B2057" s="21">
        <v>685348</v>
      </c>
      <c r="C2057" s="21" t="s">
        <v>239</v>
      </c>
      <c r="D2057" s="21" t="s">
        <v>2227</v>
      </c>
      <c r="E2057" s="21" t="s">
        <v>11</v>
      </c>
      <c r="F2057" s="21" t="s">
        <v>4873</v>
      </c>
      <c r="G2057" s="21" t="s">
        <v>2340</v>
      </c>
      <c r="H2057" s="21" t="s">
        <v>2341</v>
      </c>
      <c r="I2057" s="21" t="s">
        <v>2015</v>
      </c>
      <c r="J2057" s="21" t="s">
        <v>2342</v>
      </c>
      <c r="K2057" s="21" t="s">
        <v>4752</v>
      </c>
      <c r="L2057" s="21" t="s">
        <v>4753</v>
      </c>
      <c r="M2057" s="21"/>
      <c r="N2057" s="21" t="s">
        <v>2672</v>
      </c>
      <c r="O2057" s="21" t="s">
        <v>2345</v>
      </c>
      <c r="P2057" s="21" t="s">
        <v>3930</v>
      </c>
      <c r="Q2057" s="21">
        <v>291</v>
      </c>
      <c r="R2057" s="21">
        <v>0</v>
      </c>
      <c r="S2057" s="21">
        <v>0</v>
      </c>
      <c r="T2057" s="21">
        <v>291</v>
      </c>
      <c r="U2057" s="21">
        <v>1</v>
      </c>
      <c r="V2057" s="21">
        <v>0</v>
      </c>
      <c r="W2057" s="21">
        <v>1</v>
      </c>
      <c r="X2057" s="21" t="s">
        <v>2342</v>
      </c>
      <c r="Y2057" s="21" t="s">
        <v>2015</v>
      </c>
      <c r="Z2057" s="21" t="s">
        <v>2015</v>
      </c>
      <c r="AA2057" s="21" t="s">
        <v>2015</v>
      </c>
      <c r="AB2057" s="21" t="s">
        <v>2015</v>
      </c>
      <c r="AC2057" s="21" t="s">
        <v>2015</v>
      </c>
      <c r="AD2057" s="21" t="s">
        <v>2015</v>
      </c>
      <c r="AE2057" s="21" t="s">
        <v>2015</v>
      </c>
      <c r="AF2057" s="21" t="s">
        <v>2015</v>
      </c>
      <c r="AG2057" s="21" t="s">
        <v>2015</v>
      </c>
      <c r="AH2057" s="21" t="s">
        <v>2015</v>
      </c>
      <c r="AI2057" s="21" t="s">
        <v>2015</v>
      </c>
      <c r="AJ2057" s="21" t="s">
        <v>2015</v>
      </c>
      <c r="AK2057" s="21" t="s">
        <v>2015</v>
      </c>
      <c r="AL2057" s="21" t="s">
        <v>4802</v>
      </c>
    </row>
    <row r="2058" spans="1:38" ht="15" customHeight="1">
      <c r="A2058" s="21">
        <v>159353</v>
      </c>
      <c r="B2058" s="21">
        <v>685349</v>
      </c>
      <c r="C2058" s="21" t="s">
        <v>88</v>
      </c>
      <c r="D2058" s="21" t="s">
        <v>2075</v>
      </c>
      <c r="E2058" s="21" t="s">
        <v>27</v>
      </c>
      <c r="F2058" s="21" t="s">
        <v>4865</v>
      </c>
      <c r="G2058" s="21" t="s">
        <v>2340</v>
      </c>
      <c r="H2058" s="21" t="s">
        <v>2341</v>
      </c>
      <c r="I2058" s="21" t="s">
        <v>2015</v>
      </c>
      <c r="J2058" s="21" t="s">
        <v>2342</v>
      </c>
      <c r="K2058" s="21" t="s">
        <v>4691</v>
      </c>
      <c r="L2058" s="21" t="s">
        <v>4692</v>
      </c>
      <c r="M2058" s="21"/>
      <c r="N2058" s="21" t="s">
        <v>2750</v>
      </c>
      <c r="O2058" s="21" t="s">
        <v>2345</v>
      </c>
      <c r="P2058" s="21" t="s">
        <v>2751</v>
      </c>
      <c r="Q2058" s="21">
        <v>31</v>
      </c>
      <c r="R2058" s="21">
        <v>0</v>
      </c>
      <c r="S2058" s="21">
        <v>3</v>
      </c>
      <c r="T2058" s="21">
        <v>34</v>
      </c>
      <c r="U2058" s="21">
        <v>0.91180000000000005</v>
      </c>
      <c r="V2058" s="21">
        <v>0</v>
      </c>
      <c r="W2058" s="21">
        <v>0.91180000000000005</v>
      </c>
      <c r="X2058" s="21" t="s">
        <v>2015</v>
      </c>
      <c r="Y2058" s="21" t="s">
        <v>2342</v>
      </c>
      <c r="Z2058" s="21" t="s">
        <v>2342</v>
      </c>
      <c r="AA2058" s="21" t="s">
        <v>2342</v>
      </c>
      <c r="AB2058" s="21" t="s">
        <v>2342</v>
      </c>
      <c r="AC2058" s="21" t="s">
        <v>2342</v>
      </c>
      <c r="AD2058" s="21" t="s">
        <v>2342</v>
      </c>
      <c r="AE2058" s="21" t="s">
        <v>2342</v>
      </c>
      <c r="AF2058" s="21" t="s">
        <v>2015</v>
      </c>
      <c r="AG2058" s="21" t="s">
        <v>2015</v>
      </c>
      <c r="AH2058" s="21" t="s">
        <v>2015</v>
      </c>
      <c r="AI2058" s="21" t="s">
        <v>2015</v>
      </c>
      <c r="AJ2058" s="21" t="s">
        <v>2015</v>
      </c>
      <c r="AK2058" s="21" t="s">
        <v>2015</v>
      </c>
      <c r="AL2058" s="21" t="s">
        <v>4802</v>
      </c>
    </row>
    <row r="2059" spans="1:38" ht="15" customHeight="1">
      <c r="A2059" s="21">
        <v>159249</v>
      </c>
      <c r="B2059" s="21">
        <v>685351</v>
      </c>
      <c r="C2059" s="21" t="s">
        <v>212</v>
      </c>
      <c r="D2059" s="21" t="s">
        <v>2200</v>
      </c>
      <c r="E2059" s="21" t="s">
        <v>34</v>
      </c>
      <c r="F2059" s="21" t="s">
        <v>4873</v>
      </c>
      <c r="G2059" s="21" t="s">
        <v>2340</v>
      </c>
      <c r="H2059" s="21" t="s">
        <v>2341</v>
      </c>
      <c r="I2059" s="21" t="s">
        <v>2015</v>
      </c>
      <c r="J2059" s="21" t="s">
        <v>2342</v>
      </c>
      <c r="K2059" s="21" t="s">
        <v>4737</v>
      </c>
      <c r="L2059" s="21" t="s">
        <v>5175</v>
      </c>
      <c r="M2059" s="21"/>
      <c r="N2059" s="21" t="s">
        <v>3751</v>
      </c>
      <c r="O2059" s="21" t="s">
        <v>2345</v>
      </c>
      <c r="P2059" s="21" t="s">
        <v>3752</v>
      </c>
      <c r="Q2059" s="21">
        <v>114</v>
      </c>
      <c r="R2059" s="21">
        <v>0</v>
      </c>
      <c r="S2059" s="21">
        <v>23</v>
      </c>
      <c r="T2059" s="21">
        <v>137</v>
      </c>
      <c r="U2059" s="21">
        <v>0.83209999999999995</v>
      </c>
      <c r="V2059" s="21">
        <v>0</v>
      </c>
      <c r="W2059" s="21">
        <v>0.83209999999999995</v>
      </c>
      <c r="X2059" s="21" t="s">
        <v>2342</v>
      </c>
      <c r="Y2059" s="21" t="s">
        <v>2342</v>
      </c>
      <c r="Z2059" s="21" t="s">
        <v>2015</v>
      </c>
      <c r="AA2059" s="21" t="s">
        <v>2015</v>
      </c>
      <c r="AB2059" s="21" t="s">
        <v>2015</v>
      </c>
      <c r="AC2059" s="21" t="s">
        <v>2015</v>
      </c>
      <c r="AD2059" s="21" t="s">
        <v>2015</v>
      </c>
      <c r="AE2059" s="21" t="s">
        <v>2015</v>
      </c>
      <c r="AF2059" s="21" t="s">
        <v>2015</v>
      </c>
      <c r="AG2059" s="21" t="s">
        <v>2015</v>
      </c>
      <c r="AH2059" s="21" t="s">
        <v>2015</v>
      </c>
      <c r="AI2059" s="21" t="s">
        <v>2015</v>
      </c>
      <c r="AJ2059" s="21" t="s">
        <v>2015</v>
      </c>
      <c r="AK2059" s="21" t="s">
        <v>2015</v>
      </c>
      <c r="AL2059" s="21" t="s">
        <v>4802</v>
      </c>
    </row>
    <row r="2060" spans="1:38" ht="15" customHeight="1">
      <c r="A2060" s="21">
        <v>159956</v>
      </c>
      <c r="B2060" s="21">
        <v>685366</v>
      </c>
      <c r="C2060" s="21" t="s">
        <v>65</v>
      </c>
      <c r="D2060" s="21" t="s">
        <v>2052</v>
      </c>
      <c r="E2060" s="21" t="s">
        <v>8</v>
      </c>
      <c r="F2060" s="21" t="s">
        <v>4865</v>
      </c>
      <c r="G2060" s="21" t="s">
        <v>2340</v>
      </c>
      <c r="H2060" s="21" t="s">
        <v>2341</v>
      </c>
      <c r="I2060" s="21" t="s">
        <v>2015</v>
      </c>
      <c r="J2060" s="21" t="s">
        <v>2342</v>
      </c>
      <c r="K2060" s="21" t="s">
        <v>4684</v>
      </c>
      <c r="L2060" s="21" t="s">
        <v>5394</v>
      </c>
      <c r="M2060" s="21"/>
      <c r="N2060" s="21" t="s">
        <v>5395</v>
      </c>
      <c r="O2060" s="21" t="s">
        <v>2345</v>
      </c>
      <c r="P2060" s="21" t="s">
        <v>5396</v>
      </c>
      <c r="Q2060" s="21">
        <v>254</v>
      </c>
      <c r="R2060" s="21">
        <v>0</v>
      </c>
      <c r="S2060" s="21">
        <v>315</v>
      </c>
      <c r="T2060" s="21">
        <v>569</v>
      </c>
      <c r="U2060" s="21">
        <v>0.44640000000000002</v>
      </c>
      <c r="V2060" s="21">
        <v>0</v>
      </c>
      <c r="W2060" s="21">
        <v>0.44640000000000002</v>
      </c>
      <c r="X2060" s="21" t="s">
        <v>2015</v>
      </c>
      <c r="Y2060" s="21" t="s">
        <v>2342</v>
      </c>
      <c r="Z2060" s="21" t="s">
        <v>2342</v>
      </c>
      <c r="AA2060" s="21" t="s">
        <v>2342</v>
      </c>
      <c r="AB2060" s="21" t="s">
        <v>2342</v>
      </c>
      <c r="AC2060" s="21" t="s">
        <v>2342</v>
      </c>
      <c r="AD2060" s="21" t="s">
        <v>2342</v>
      </c>
      <c r="AE2060" s="21" t="s">
        <v>2015</v>
      </c>
      <c r="AF2060" s="21" t="s">
        <v>2015</v>
      </c>
      <c r="AG2060" s="21" t="s">
        <v>2015</v>
      </c>
      <c r="AH2060" s="21" t="s">
        <v>2015</v>
      </c>
      <c r="AI2060" s="21" t="s">
        <v>2015</v>
      </c>
      <c r="AJ2060" s="21" t="s">
        <v>2015</v>
      </c>
      <c r="AK2060" s="21" t="s">
        <v>2015</v>
      </c>
      <c r="AL2060" s="21" t="s">
        <v>4802</v>
      </c>
    </row>
    <row r="2061" spans="1:38" ht="15" customHeight="1">
      <c r="A2061" s="21">
        <v>159977</v>
      </c>
      <c r="B2061" s="21">
        <v>685369</v>
      </c>
      <c r="C2061" s="21" t="s">
        <v>298</v>
      </c>
      <c r="D2061" s="21" t="s">
        <v>2287</v>
      </c>
      <c r="E2061" s="21" t="s">
        <v>23</v>
      </c>
      <c r="F2061" s="21" t="s">
        <v>4865</v>
      </c>
      <c r="G2061" s="21" t="s">
        <v>2340</v>
      </c>
      <c r="H2061" s="21" t="s">
        <v>2341</v>
      </c>
      <c r="I2061" s="21" t="s">
        <v>2015</v>
      </c>
      <c r="J2061" s="21" t="s">
        <v>2342</v>
      </c>
      <c r="K2061" s="21" t="s">
        <v>4795</v>
      </c>
      <c r="L2061" s="21" t="s">
        <v>5334</v>
      </c>
      <c r="M2061" s="21" t="s">
        <v>5335</v>
      </c>
      <c r="N2061" s="21" t="s">
        <v>23</v>
      </c>
      <c r="O2061" s="21" t="s">
        <v>2345</v>
      </c>
      <c r="P2061" s="21" t="s">
        <v>4520</v>
      </c>
      <c r="Q2061" s="21">
        <v>117</v>
      </c>
      <c r="R2061" s="21">
        <v>0</v>
      </c>
      <c r="S2061" s="21">
        <v>0</v>
      </c>
      <c r="T2061" s="21">
        <v>117</v>
      </c>
      <c r="U2061" s="21">
        <v>1</v>
      </c>
      <c r="V2061" s="21">
        <v>0</v>
      </c>
      <c r="W2061" s="21">
        <v>1</v>
      </c>
      <c r="X2061" s="21" t="s">
        <v>2015</v>
      </c>
      <c r="Y2061" s="21" t="s">
        <v>2015</v>
      </c>
      <c r="Z2061" s="21" t="s">
        <v>2015</v>
      </c>
      <c r="AA2061" s="21" t="s">
        <v>2015</v>
      </c>
      <c r="AB2061" s="21" t="s">
        <v>2015</v>
      </c>
      <c r="AC2061" s="21" t="s">
        <v>2015</v>
      </c>
      <c r="AD2061" s="21" t="s">
        <v>2015</v>
      </c>
      <c r="AE2061" s="21" t="s">
        <v>2342</v>
      </c>
      <c r="AF2061" s="21" t="s">
        <v>2342</v>
      </c>
      <c r="AG2061" s="21" t="s">
        <v>2342</v>
      </c>
      <c r="AH2061" s="21" t="s">
        <v>2342</v>
      </c>
      <c r="AI2061" s="21" t="s">
        <v>2342</v>
      </c>
      <c r="AJ2061" s="21" t="s">
        <v>2342</v>
      </c>
      <c r="AK2061" s="21" t="s">
        <v>2342</v>
      </c>
      <c r="AL2061" s="21" t="s">
        <v>4802</v>
      </c>
    </row>
    <row r="2062" spans="1:38" ht="15" customHeight="1">
      <c r="A2062" s="21">
        <v>159931</v>
      </c>
      <c r="B2062" s="21">
        <v>685370</v>
      </c>
      <c r="C2062" s="21" t="s">
        <v>237</v>
      </c>
      <c r="D2062" s="21" t="s">
        <v>2225</v>
      </c>
      <c r="E2062" s="21" t="s">
        <v>6</v>
      </c>
      <c r="F2062" s="21" t="s">
        <v>4871</v>
      </c>
      <c r="G2062" s="21" t="s">
        <v>2340</v>
      </c>
      <c r="H2062" s="21" t="s">
        <v>2341</v>
      </c>
      <c r="I2062" s="21" t="s">
        <v>2015</v>
      </c>
      <c r="J2062" s="21" t="s">
        <v>2342</v>
      </c>
      <c r="K2062" s="21" t="s">
        <v>4749</v>
      </c>
      <c r="L2062" s="21" t="s">
        <v>4750</v>
      </c>
      <c r="M2062" s="21"/>
      <c r="N2062" s="21" t="s">
        <v>3075</v>
      </c>
      <c r="O2062" s="21" t="s">
        <v>2345</v>
      </c>
      <c r="P2062" s="21" t="s">
        <v>4244</v>
      </c>
      <c r="Q2062" s="21">
        <v>208</v>
      </c>
      <c r="R2062" s="21">
        <v>0</v>
      </c>
      <c r="S2062" s="21">
        <v>316</v>
      </c>
      <c r="T2062" s="21">
        <v>524</v>
      </c>
      <c r="U2062" s="21">
        <v>0.39689999999999998</v>
      </c>
      <c r="V2062" s="21">
        <v>0</v>
      </c>
      <c r="W2062" s="21">
        <v>0.39689999999999998</v>
      </c>
      <c r="X2062" s="21" t="s">
        <v>2015</v>
      </c>
      <c r="Y2062" s="21" t="s">
        <v>2342</v>
      </c>
      <c r="Z2062" s="21" t="s">
        <v>2342</v>
      </c>
      <c r="AA2062" s="21" t="s">
        <v>2342</v>
      </c>
      <c r="AB2062" s="21" t="s">
        <v>2342</v>
      </c>
      <c r="AC2062" s="21" t="s">
        <v>2342</v>
      </c>
      <c r="AD2062" s="21" t="s">
        <v>2342</v>
      </c>
      <c r="AE2062" s="21" t="s">
        <v>2015</v>
      </c>
      <c r="AF2062" s="21" t="s">
        <v>2015</v>
      </c>
      <c r="AG2062" s="21" t="s">
        <v>2015</v>
      </c>
      <c r="AH2062" s="21" t="s">
        <v>2015</v>
      </c>
      <c r="AI2062" s="21" t="s">
        <v>2015</v>
      </c>
      <c r="AJ2062" s="21" t="s">
        <v>2015</v>
      </c>
      <c r="AK2062" s="21" t="s">
        <v>2015</v>
      </c>
      <c r="AL2062" s="21" t="s">
        <v>4802</v>
      </c>
    </row>
    <row r="2063" spans="1:38" ht="15" customHeight="1">
      <c r="A2063" s="21">
        <v>159250</v>
      </c>
      <c r="B2063" s="21">
        <v>685371</v>
      </c>
      <c r="C2063" s="21" t="s">
        <v>67</v>
      </c>
      <c r="D2063" s="21" t="s">
        <v>2054</v>
      </c>
      <c r="E2063" s="21" t="s">
        <v>1</v>
      </c>
      <c r="F2063" s="21" t="s">
        <v>4864</v>
      </c>
      <c r="G2063" s="21" t="s">
        <v>2340</v>
      </c>
      <c r="H2063" s="21" t="s">
        <v>2341</v>
      </c>
      <c r="I2063" s="21" t="s">
        <v>2015</v>
      </c>
      <c r="J2063" s="21" t="s">
        <v>2342</v>
      </c>
      <c r="K2063" s="21" t="s">
        <v>4686</v>
      </c>
      <c r="L2063" s="21" t="s">
        <v>4687</v>
      </c>
      <c r="M2063" s="21"/>
      <c r="N2063" s="21" t="s">
        <v>2631</v>
      </c>
      <c r="O2063" s="21" t="s">
        <v>2345</v>
      </c>
      <c r="P2063" s="21" t="s">
        <v>2632</v>
      </c>
      <c r="Q2063" s="21">
        <v>426</v>
      </c>
      <c r="R2063" s="21">
        <v>0</v>
      </c>
      <c r="S2063" s="21">
        <v>195</v>
      </c>
      <c r="T2063" s="21">
        <v>621</v>
      </c>
      <c r="U2063" s="21">
        <v>0.68600000000000005</v>
      </c>
      <c r="V2063" s="21">
        <v>0</v>
      </c>
      <c r="W2063" s="21">
        <v>0.68600000000000005</v>
      </c>
      <c r="X2063" s="21" t="s">
        <v>2342</v>
      </c>
      <c r="Y2063" s="21" t="s">
        <v>2342</v>
      </c>
      <c r="Z2063" s="21" t="s">
        <v>2342</v>
      </c>
      <c r="AA2063" s="21" t="s">
        <v>2342</v>
      </c>
      <c r="AB2063" s="21" t="s">
        <v>2015</v>
      </c>
      <c r="AC2063" s="21" t="s">
        <v>2015</v>
      </c>
      <c r="AD2063" s="21" t="s">
        <v>2015</v>
      </c>
      <c r="AE2063" s="21" t="s">
        <v>2015</v>
      </c>
      <c r="AF2063" s="21" t="s">
        <v>2015</v>
      </c>
      <c r="AG2063" s="21" t="s">
        <v>2015</v>
      </c>
      <c r="AH2063" s="21" t="s">
        <v>2015</v>
      </c>
      <c r="AI2063" s="21" t="s">
        <v>2015</v>
      </c>
      <c r="AJ2063" s="21" t="s">
        <v>2015</v>
      </c>
      <c r="AK2063" s="21" t="s">
        <v>2015</v>
      </c>
      <c r="AL2063" s="21" t="s">
        <v>4802</v>
      </c>
    </row>
    <row r="2064" spans="1:38" ht="15" customHeight="1">
      <c r="A2064" s="21">
        <v>159250</v>
      </c>
      <c r="B2064" s="21">
        <v>685372</v>
      </c>
      <c r="C2064" s="21" t="s">
        <v>67</v>
      </c>
      <c r="D2064" s="21" t="s">
        <v>2054</v>
      </c>
      <c r="E2064" s="21" t="s">
        <v>1</v>
      </c>
      <c r="F2064" s="21" t="s">
        <v>4864</v>
      </c>
      <c r="G2064" s="21" t="s">
        <v>2340</v>
      </c>
      <c r="H2064" s="21" t="s">
        <v>2341</v>
      </c>
      <c r="I2064" s="21" t="s">
        <v>2015</v>
      </c>
      <c r="J2064" s="21" t="s">
        <v>2342</v>
      </c>
      <c r="K2064" s="21" t="s">
        <v>4688</v>
      </c>
      <c r="L2064" s="21" t="s">
        <v>4689</v>
      </c>
      <c r="M2064" s="21"/>
      <c r="N2064" s="21" t="s">
        <v>2631</v>
      </c>
      <c r="O2064" s="21" t="s">
        <v>2345</v>
      </c>
      <c r="P2064" s="21" t="s">
        <v>2632</v>
      </c>
      <c r="Q2064" s="21">
        <v>431</v>
      </c>
      <c r="R2064" s="21">
        <v>0</v>
      </c>
      <c r="S2064" s="21">
        <v>238</v>
      </c>
      <c r="T2064" s="21">
        <v>669</v>
      </c>
      <c r="U2064" s="21">
        <v>0.64419999999999999</v>
      </c>
      <c r="V2064" s="21">
        <v>0</v>
      </c>
      <c r="W2064" s="21">
        <v>0.64419999999999999</v>
      </c>
      <c r="X2064" s="21" t="s">
        <v>2015</v>
      </c>
      <c r="Y2064" s="21" t="s">
        <v>2015</v>
      </c>
      <c r="Z2064" s="21" t="s">
        <v>2015</v>
      </c>
      <c r="AA2064" s="21" t="s">
        <v>2015</v>
      </c>
      <c r="AB2064" s="21" t="s">
        <v>2342</v>
      </c>
      <c r="AC2064" s="21" t="s">
        <v>2342</v>
      </c>
      <c r="AD2064" s="21" t="s">
        <v>2342</v>
      </c>
      <c r="AE2064" s="21" t="s">
        <v>2015</v>
      </c>
      <c r="AF2064" s="21" t="s">
        <v>2015</v>
      </c>
      <c r="AG2064" s="21" t="s">
        <v>2015</v>
      </c>
      <c r="AH2064" s="21" t="s">
        <v>2015</v>
      </c>
      <c r="AI2064" s="21" t="s">
        <v>2015</v>
      </c>
      <c r="AJ2064" s="21" t="s">
        <v>2015</v>
      </c>
      <c r="AK2064" s="21" t="s">
        <v>2015</v>
      </c>
      <c r="AL2064" s="21" t="s">
        <v>4802</v>
      </c>
    </row>
    <row r="2065" spans="1:38" ht="15" customHeight="1">
      <c r="A2065" s="21">
        <v>159932</v>
      </c>
      <c r="B2065" s="21">
        <v>685375</v>
      </c>
      <c r="C2065" s="21" t="s">
        <v>47</v>
      </c>
      <c r="D2065" s="21" t="s">
        <v>2034</v>
      </c>
      <c r="E2065" s="21" t="s">
        <v>6</v>
      </c>
      <c r="F2065" s="21" t="s">
        <v>4871</v>
      </c>
      <c r="G2065" s="21" t="s">
        <v>2340</v>
      </c>
      <c r="H2065" s="21" t="s">
        <v>2341</v>
      </c>
      <c r="I2065" s="21" t="s">
        <v>2015</v>
      </c>
      <c r="J2065" s="21" t="s">
        <v>2342</v>
      </c>
      <c r="K2065" s="21" t="s">
        <v>4667</v>
      </c>
      <c r="L2065" s="21" t="s">
        <v>4668</v>
      </c>
      <c r="M2065" s="21"/>
      <c r="N2065" s="21" t="s">
        <v>2434</v>
      </c>
      <c r="O2065" s="21" t="s">
        <v>2345</v>
      </c>
      <c r="P2065" s="21" t="s">
        <v>2438</v>
      </c>
      <c r="Q2065" s="21">
        <v>75</v>
      </c>
      <c r="R2065" s="21">
        <v>17</v>
      </c>
      <c r="S2065" s="21">
        <v>355</v>
      </c>
      <c r="T2065" s="21">
        <v>447</v>
      </c>
      <c r="U2065" s="21">
        <v>0.1678</v>
      </c>
      <c r="V2065" s="21">
        <v>3.7999999999999999E-2</v>
      </c>
      <c r="W2065" s="21">
        <v>0.20580000000000001</v>
      </c>
      <c r="X2065" s="21" t="s">
        <v>2342</v>
      </c>
      <c r="Y2065" s="21" t="s">
        <v>2342</v>
      </c>
      <c r="Z2065" s="21" t="s">
        <v>2342</v>
      </c>
      <c r="AA2065" s="21" t="s">
        <v>2342</v>
      </c>
      <c r="AB2065" s="21" t="s">
        <v>2342</v>
      </c>
      <c r="AC2065" s="21" t="s">
        <v>2342</v>
      </c>
      <c r="AD2065" s="21" t="s">
        <v>2342</v>
      </c>
      <c r="AE2065" s="21" t="s">
        <v>2015</v>
      </c>
      <c r="AF2065" s="21" t="s">
        <v>2015</v>
      </c>
      <c r="AG2065" s="21" t="s">
        <v>2015</v>
      </c>
      <c r="AH2065" s="21" t="s">
        <v>2015</v>
      </c>
      <c r="AI2065" s="21" t="s">
        <v>2015</v>
      </c>
      <c r="AJ2065" s="21" t="s">
        <v>2015</v>
      </c>
      <c r="AK2065" s="21" t="s">
        <v>2015</v>
      </c>
      <c r="AL2065" s="21" t="s">
        <v>4803</v>
      </c>
    </row>
    <row r="2066" spans="1:38" ht="15" customHeight="1">
      <c r="A2066" s="21">
        <v>159504</v>
      </c>
      <c r="B2066" s="21">
        <v>685391</v>
      </c>
      <c r="C2066" s="21" t="s">
        <v>192</v>
      </c>
      <c r="D2066" s="21" t="s">
        <v>2180</v>
      </c>
      <c r="E2066" s="21" t="s">
        <v>32</v>
      </c>
      <c r="F2066" s="21" t="s">
        <v>4863</v>
      </c>
      <c r="G2066" s="21" t="s">
        <v>2340</v>
      </c>
      <c r="H2066" s="21" t="s">
        <v>2341</v>
      </c>
      <c r="I2066" s="21" t="s">
        <v>2015</v>
      </c>
      <c r="J2066" s="21" t="s">
        <v>2342</v>
      </c>
      <c r="K2066" s="21" t="s">
        <v>4728</v>
      </c>
      <c r="L2066" s="21" t="s">
        <v>4729</v>
      </c>
      <c r="M2066" s="21"/>
      <c r="N2066" s="21" t="s">
        <v>3618</v>
      </c>
      <c r="O2066" s="21" t="s">
        <v>2345</v>
      </c>
      <c r="P2066" s="21" t="s">
        <v>3619</v>
      </c>
      <c r="Q2066" s="21">
        <v>22</v>
      </c>
      <c r="R2066" s="21">
        <v>0</v>
      </c>
      <c r="S2066" s="21">
        <v>7</v>
      </c>
      <c r="T2066" s="21">
        <v>29</v>
      </c>
      <c r="U2066" s="21">
        <v>0.75860000000000005</v>
      </c>
      <c r="V2066" s="21">
        <v>0</v>
      </c>
      <c r="W2066" s="21">
        <v>0.75860000000000005</v>
      </c>
      <c r="X2066" s="21" t="s">
        <v>2342</v>
      </c>
      <c r="Y2066" s="21" t="s">
        <v>2015</v>
      </c>
      <c r="Z2066" s="21" t="s">
        <v>2015</v>
      </c>
      <c r="AA2066" s="21" t="s">
        <v>2015</v>
      </c>
      <c r="AB2066" s="21" t="s">
        <v>2015</v>
      </c>
      <c r="AC2066" s="21" t="s">
        <v>2015</v>
      </c>
      <c r="AD2066" s="21" t="s">
        <v>2015</v>
      </c>
      <c r="AE2066" s="21" t="s">
        <v>2015</v>
      </c>
      <c r="AF2066" s="21" t="s">
        <v>2015</v>
      </c>
      <c r="AG2066" s="21" t="s">
        <v>2015</v>
      </c>
      <c r="AH2066" s="21" t="s">
        <v>2015</v>
      </c>
      <c r="AI2066" s="21" t="s">
        <v>2015</v>
      </c>
      <c r="AJ2066" s="21" t="s">
        <v>2015</v>
      </c>
      <c r="AK2066" s="21" t="s">
        <v>2015</v>
      </c>
      <c r="AL2066" s="21" t="s">
        <v>4802</v>
      </c>
    </row>
    <row r="2067" spans="1:38" ht="15" customHeight="1">
      <c r="A2067" s="21">
        <v>159946</v>
      </c>
      <c r="B2067" s="21">
        <v>685401</v>
      </c>
      <c r="C2067" s="21" t="s">
        <v>57</v>
      </c>
      <c r="D2067" s="21" t="s">
        <v>2044</v>
      </c>
      <c r="E2067" s="21" t="s">
        <v>10</v>
      </c>
      <c r="F2067" s="21" t="s">
        <v>4864</v>
      </c>
      <c r="G2067" s="21" t="s">
        <v>2340</v>
      </c>
      <c r="H2067" s="21" t="s">
        <v>2341</v>
      </c>
      <c r="I2067" s="21" t="s">
        <v>2015</v>
      </c>
      <c r="J2067" s="21" t="s">
        <v>2342</v>
      </c>
      <c r="K2067" s="21" t="s">
        <v>4675</v>
      </c>
      <c r="L2067" s="21" t="s">
        <v>4676</v>
      </c>
      <c r="M2067" s="21"/>
      <c r="N2067" s="21" t="s">
        <v>2568</v>
      </c>
      <c r="O2067" s="21" t="s">
        <v>2345</v>
      </c>
      <c r="P2067" s="21" t="s">
        <v>2569</v>
      </c>
      <c r="Q2067" s="21">
        <v>14</v>
      </c>
      <c r="R2067" s="21">
        <v>9</v>
      </c>
      <c r="S2067" s="21">
        <v>168</v>
      </c>
      <c r="T2067" s="21">
        <v>191</v>
      </c>
      <c r="U2067" s="21">
        <v>7.3300000000000004E-2</v>
      </c>
      <c r="V2067" s="21">
        <v>4.7100000000000003E-2</v>
      </c>
      <c r="W2067" s="21">
        <v>0.12039999999999999</v>
      </c>
      <c r="X2067" s="21" t="s">
        <v>2015</v>
      </c>
      <c r="Y2067" s="21" t="s">
        <v>2015</v>
      </c>
      <c r="Z2067" s="21" t="s">
        <v>2015</v>
      </c>
      <c r="AA2067" s="21" t="s">
        <v>2015</v>
      </c>
      <c r="AB2067" s="21" t="s">
        <v>2015</v>
      </c>
      <c r="AC2067" s="21" t="s">
        <v>2015</v>
      </c>
      <c r="AD2067" s="21" t="s">
        <v>2015</v>
      </c>
      <c r="AE2067" s="21" t="s">
        <v>2015</v>
      </c>
      <c r="AF2067" s="21" t="s">
        <v>2015</v>
      </c>
      <c r="AG2067" s="21" t="s">
        <v>2015</v>
      </c>
      <c r="AH2067" s="21" t="s">
        <v>2342</v>
      </c>
      <c r="AI2067" s="21" t="s">
        <v>2342</v>
      </c>
      <c r="AJ2067" s="21" t="s">
        <v>2342</v>
      </c>
      <c r="AK2067" s="21" t="s">
        <v>2342</v>
      </c>
      <c r="AL2067" s="21" t="s">
        <v>4803</v>
      </c>
    </row>
    <row r="2068" spans="1:38" ht="15" customHeight="1">
      <c r="A2068" s="21">
        <v>159333</v>
      </c>
      <c r="B2068" s="21">
        <v>685407</v>
      </c>
      <c r="C2068" s="21" t="s">
        <v>58</v>
      </c>
      <c r="D2068" s="21" t="s">
        <v>2045</v>
      </c>
      <c r="E2068" s="21" t="s">
        <v>16</v>
      </c>
      <c r="F2068" s="21" t="s">
        <v>4863</v>
      </c>
      <c r="G2068" s="21" t="s">
        <v>2340</v>
      </c>
      <c r="H2068" s="21" t="s">
        <v>2341</v>
      </c>
      <c r="I2068" s="21" t="s">
        <v>2015</v>
      </c>
      <c r="J2068" s="21" t="s">
        <v>2342</v>
      </c>
      <c r="K2068" s="21" t="s">
        <v>4681</v>
      </c>
      <c r="L2068" s="21" t="s">
        <v>2580</v>
      </c>
      <c r="M2068" s="21"/>
      <c r="N2068" s="21" t="s">
        <v>2581</v>
      </c>
      <c r="O2068" s="21" t="s">
        <v>2345</v>
      </c>
      <c r="P2068" s="21" t="s">
        <v>2582</v>
      </c>
      <c r="Q2068" s="21">
        <v>134</v>
      </c>
      <c r="R2068" s="21">
        <v>0</v>
      </c>
      <c r="S2068" s="21">
        <v>34</v>
      </c>
      <c r="T2068" s="21">
        <v>168</v>
      </c>
      <c r="U2068" s="21">
        <v>0.79759999999999998</v>
      </c>
      <c r="V2068" s="21">
        <v>0</v>
      </c>
      <c r="W2068" s="21">
        <v>0.79759999999999998</v>
      </c>
      <c r="X2068" s="21" t="s">
        <v>2015</v>
      </c>
      <c r="Y2068" s="21" t="s">
        <v>2342</v>
      </c>
      <c r="Z2068" s="21" t="s">
        <v>2342</v>
      </c>
      <c r="AA2068" s="21" t="s">
        <v>2342</v>
      </c>
      <c r="AB2068" s="21" t="s">
        <v>2342</v>
      </c>
      <c r="AC2068" s="21" t="s">
        <v>2342</v>
      </c>
      <c r="AD2068" s="21" t="s">
        <v>2342</v>
      </c>
      <c r="AE2068" s="21" t="s">
        <v>2015</v>
      </c>
      <c r="AF2068" s="21" t="s">
        <v>2015</v>
      </c>
      <c r="AG2068" s="21" t="s">
        <v>2015</v>
      </c>
      <c r="AH2068" s="21" t="s">
        <v>2015</v>
      </c>
      <c r="AI2068" s="21" t="s">
        <v>2015</v>
      </c>
      <c r="AJ2068" s="21" t="s">
        <v>2015</v>
      </c>
      <c r="AK2068" s="21" t="s">
        <v>2015</v>
      </c>
      <c r="AL2068" s="21" t="s">
        <v>4802</v>
      </c>
    </row>
    <row r="2069" spans="1:38" ht="15" customHeight="1">
      <c r="A2069" s="21">
        <v>159946</v>
      </c>
      <c r="B2069" s="21">
        <v>685444</v>
      </c>
      <c r="C2069" s="21" t="s">
        <v>57</v>
      </c>
      <c r="D2069" s="21" t="s">
        <v>2044</v>
      </c>
      <c r="E2069" s="21" t="s">
        <v>10</v>
      </c>
      <c r="F2069" s="21" t="s">
        <v>4864</v>
      </c>
      <c r="G2069" s="21" t="s">
        <v>2340</v>
      </c>
      <c r="H2069" s="21" t="s">
        <v>2341</v>
      </c>
      <c r="I2069" s="21" t="s">
        <v>2015</v>
      </c>
      <c r="J2069" s="21" t="s">
        <v>2342</v>
      </c>
      <c r="K2069" s="21" t="s">
        <v>4678</v>
      </c>
      <c r="L2069" s="21" t="s">
        <v>4679</v>
      </c>
      <c r="M2069" s="21"/>
      <c r="N2069" s="21" t="s">
        <v>2568</v>
      </c>
      <c r="O2069" s="21" t="s">
        <v>2345</v>
      </c>
      <c r="P2069" s="21" t="s">
        <v>2569</v>
      </c>
      <c r="Q2069" s="21">
        <v>26</v>
      </c>
      <c r="R2069" s="21">
        <v>11</v>
      </c>
      <c r="S2069" s="21">
        <v>249</v>
      </c>
      <c r="T2069" s="21">
        <v>286</v>
      </c>
      <c r="U2069" s="21">
        <v>9.0899999999999995E-2</v>
      </c>
      <c r="V2069" s="21">
        <v>3.85E-2</v>
      </c>
      <c r="W2069" s="21">
        <v>0.12939999999999999</v>
      </c>
      <c r="X2069" s="21" t="s">
        <v>2015</v>
      </c>
      <c r="Y2069" s="21" t="s">
        <v>2015</v>
      </c>
      <c r="Z2069" s="21" t="s">
        <v>2015</v>
      </c>
      <c r="AA2069" s="21" t="s">
        <v>2015</v>
      </c>
      <c r="AB2069" s="21" t="s">
        <v>2015</v>
      </c>
      <c r="AC2069" s="21" t="s">
        <v>2015</v>
      </c>
      <c r="AD2069" s="21" t="s">
        <v>2015</v>
      </c>
      <c r="AE2069" s="21" t="s">
        <v>2342</v>
      </c>
      <c r="AF2069" s="21" t="s">
        <v>2342</v>
      </c>
      <c r="AG2069" s="21" t="s">
        <v>2342</v>
      </c>
      <c r="AH2069" s="21" t="s">
        <v>2015</v>
      </c>
      <c r="AI2069" s="21" t="s">
        <v>2015</v>
      </c>
      <c r="AJ2069" s="21" t="s">
        <v>2015</v>
      </c>
      <c r="AK2069" s="21" t="s">
        <v>2015</v>
      </c>
      <c r="AL2069" s="21" t="s">
        <v>4803</v>
      </c>
    </row>
    <row r="2070" spans="1:38" ht="15" customHeight="1">
      <c r="A2070" s="21">
        <v>160460</v>
      </c>
      <c r="B2070" s="21">
        <v>685681</v>
      </c>
      <c r="C2070" s="21" t="s">
        <v>4814</v>
      </c>
      <c r="D2070" s="21" t="s">
        <v>4811</v>
      </c>
      <c r="E2070" s="21" t="s">
        <v>14</v>
      </c>
      <c r="F2070" s="21" t="s">
        <v>4882</v>
      </c>
      <c r="G2070" s="21" t="s">
        <v>2340</v>
      </c>
      <c r="H2070" s="21" t="s">
        <v>2487</v>
      </c>
      <c r="I2070" s="21" t="s">
        <v>2342</v>
      </c>
      <c r="J2070" s="21" t="s">
        <v>2342</v>
      </c>
      <c r="K2070" s="21" t="s">
        <v>2795</v>
      </c>
      <c r="L2070" s="21" t="s">
        <v>2796</v>
      </c>
      <c r="M2070" s="21"/>
      <c r="N2070" s="21" t="s">
        <v>2797</v>
      </c>
      <c r="O2070" s="21" t="s">
        <v>2345</v>
      </c>
      <c r="P2070" s="21" t="s">
        <v>2798</v>
      </c>
      <c r="Q2070" s="21">
        <v>15</v>
      </c>
      <c r="R2070" s="21">
        <v>0</v>
      </c>
      <c r="S2070" s="21">
        <v>0</v>
      </c>
      <c r="T2070" s="21">
        <v>15</v>
      </c>
      <c r="U2070" s="21">
        <v>1</v>
      </c>
      <c r="V2070" s="21">
        <v>0</v>
      </c>
      <c r="W2070" s="21">
        <v>1</v>
      </c>
      <c r="X2070" s="21" t="s">
        <v>2015</v>
      </c>
      <c r="Y2070" s="21" t="s">
        <v>2015</v>
      </c>
      <c r="Z2070" s="21" t="s">
        <v>2015</v>
      </c>
      <c r="AA2070" s="21" t="s">
        <v>2015</v>
      </c>
      <c r="AB2070" s="21" t="s">
        <v>2015</v>
      </c>
      <c r="AC2070" s="21" t="s">
        <v>2015</v>
      </c>
      <c r="AD2070" s="21" t="s">
        <v>2015</v>
      </c>
      <c r="AE2070" s="21" t="s">
        <v>2015</v>
      </c>
      <c r="AF2070" s="21" t="s">
        <v>2342</v>
      </c>
      <c r="AG2070" s="21" t="s">
        <v>2342</v>
      </c>
      <c r="AH2070" s="21" t="s">
        <v>2342</v>
      </c>
      <c r="AI2070" s="21" t="s">
        <v>2342</v>
      </c>
      <c r="AJ2070" s="21" t="s">
        <v>2342</v>
      </c>
      <c r="AK2070" s="21" t="s">
        <v>2342</v>
      </c>
      <c r="AL2070" s="21" t="s">
        <v>4803</v>
      </c>
    </row>
    <row r="2071" spans="1:38" ht="15" customHeight="1">
      <c r="A2071" s="21">
        <v>160460</v>
      </c>
      <c r="B2071" s="21">
        <v>685682</v>
      </c>
      <c r="C2071" s="21" t="s">
        <v>4814</v>
      </c>
      <c r="D2071" s="21" t="s">
        <v>4811</v>
      </c>
      <c r="E2071" s="21" t="s">
        <v>12</v>
      </c>
      <c r="F2071" s="21" t="s">
        <v>4882</v>
      </c>
      <c r="G2071" s="21" t="s">
        <v>2340</v>
      </c>
      <c r="H2071" s="21" t="s">
        <v>2487</v>
      </c>
      <c r="I2071" s="21" t="s">
        <v>2342</v>
      </c>
      <c r="J2071" s="21" t="s">
        <v>2342</v>
      </c>
      <c r="K2071" s="21" t="s">
        <v>2799</v>
      </c>
      <c r="L2071" s="21" t="s">
        <v>2800</v>
      </c>
      <c r="M2071" s="21"/>
      <c r="N2071" s="21" t="s">
        <v>2662</v>
      </c>
      <c r="O2071" s="21" t="s">
        <v>2345</v>
      </c>
      <c r="P2071" s="21" t="s">
        <v>2663</v>
      </c>
      <c r="Q2071" s="21">
        <v>17</v>
      </c>
      <c r="R2071" s="21">
        <v>0</v>
      </c>
      <c r="S2071" s="21">
        <v>0</v>
      </c>
      <c r="T2071" s="21">
        <v>17</v>
      </c>
      <c r="U2071" s="21">
        <v>1</v>
      </c>
      <c r="V2071" s="21">
        <v>0</v>
      </c>
      <c r="W2071" s="21">
        <v>1</v>
      </c>
      <c r="X2071" s="21" t="s">
        <v>2015</v>
      </c>
      <c r="Y2071" s="21" t="s">
        <v>2015</v>
      </c>
      <c r="Z2071" s="21" t="s">
        <v>2015</v>
      </c>
      <c r="AA2071" s="21" t="s">
        <v>2015</v>
      </c>
      <c r="AB2071" s="21" t="s">
        <v>2015</v>
      </c>
      <c r="AC2071" s="21" t="s">
        <v>2015</v>
      </c>
      <c r="AD2071" s="21" t="s">
        <v>2015</v>
      </c>
      <c r="AE2071" s="21" t="s">
        <v>2015</v>
      </c>
      <c r="AF2071" s="21" t="s">
        <v>2342</v>
      </c>
      <c r="AG2071" s="21" t="s">
        <v>2342</v>
      </c>
      <c r="AH2071" s="21" t="s">
        <v>2342</v>
      </c>
      <c r="AI2071" s="21" t="s">
        <v>2342</v>
      </c>
      <c r="AJ2071" s="21" t="s">
        <v>2342</v>
      </c>
      <c r="AK2071" s="21" t="s">
        <v>2342</v>
      </c>
      <c r="AL2071" s="21" t="s">
        <v>4803</v>
      </c>
    </row>
    <row r="2072" spans="1:38" ht="15" customHeight="1">
      <c r="A2072" s="21">
        <v>160460</v>
      </c>
      <c r="B2072" s="21">
        <v>685683</v>
      </c>
      <c r="C2072" s="21" t="s">
        <v>4814</v>
      </c>
      <c r="D2072" s="21" t="s">
        <v>4811</v>
      </c>
      <c r="E2072" s="21" t="s">
        <v>21</v>
      </c>
      <c r="F2072" s="21" t="s">
        <v>4882</v>
      </c>
      <c r="G2072" s="21" t="s">
        <v>2340</v>
      </c>
      <c r="H2072" s="21" t="s">
        <v>2487</v>
      </c>
      <c r="I2072" s="21" t="s">
        <v>2342</v>
      </c>
      <c r="J2072" s="21" t="s">
        <v>2342</v>
      </c>
      <c r="K2072" s="21" t="s">
        <v>2801</v>
      </c>
      <c r="L2072" s="21" t="s">
        <v>2802</v>
      </c>
      <c r="M2072" s="21"/>
      <c r="N2072" s="21" t="s">
        <v>2803</v>
      </c>
      <c r="O2072" s="21" t="s">
        <v>2345</v>
      </c>
      <c r="P2072" s="21" t="s">
        <v>2804</v>
      </c>
      <c r="Q2072" s="21">
        <v>19</v>
      </c>
      <c r="R2072" s="21">
        <v>0</v>
      </c>
      <c r="S2072" s="21">
        <v>0</v>
      </c>
      <c r="T2072" s="21">
        <v>19</v>
      </c>
      <c r="U2072" s="21">
        <v>1</v>
      </c>
      <c r="V2072" s="21">
        <v>0</v>
      </c>
      <c r="W2072" s="21">
        <v>1</v>
      </c>
      <c r="X2072" s="21" t="s">
        <v>2015</v>
      </c>
      <c r="Y2072" s="21" t="s">
        <v>2015</v>
      </c>
      <c r="Z2072" s="21" t="s">
        <v>2015</v>
      </c>
      <c r="AA2072" s="21" t="s">
        <v>2015</v>
      </c>
      <c r="AB2072" s="21" t="s">
        <v>2015</v>
      </c>
      <c r="AC2072" s="21" t="s">
        <v>2015</v>
      </c>
      <c r="AD2072" s="21" t="s">
        <v>2015</v>
      </c>
      <c r="AE2072" s="21" t="s">
        <v>2015</v>
      </c>
      <c r="AF2072" s="21" t="s">
        <v>2342</v>
      </c>
      <c r="AG2072" s="21" t="s">
        <v>2342</v>
      </c>
      <c r="AH2072" s="21" t="s">
        <v>2342</v>
      </c>
      <c r="AI2072" s="21" t="s">
        <v>2342</v>
      </c>
      <c r="AJ2072" s="21" t="s">
        <v>2342</v>
      </c>
      <c r="AK2072" s="21" t="s">
        <v>2342</v>
      </c>
      <c r="AL2072" s="21" t="s">
        <v>4803</v>
      </c>
    </row>
    <row r="2073" spans="1:38" ht="15" customHeight="1">
      <c r="A2073" s="21">
        <v>160460</v>
      </c>
      <c r="B2073" s="21">
        <v>685684</v>
      </c>
      <c r="C2073" s="21" t="s">
        <v>4814</v>
      </c>
      <c r="D2073" s="21" t="s">
        <v>4811</v>
      </c>
      <c r="E2073" s="21" t="s">
        <v>30</v>
      </c>
      <c r="F2073" s="21" t="s">
        <v>4882</v>
      </c>
      <c r="G2073" s="21" t="s">
        <v>2340</v>
      </c>
      <c r="H2073" s="21" t="s">
        <v>2487</v>
      </c>
      <c r="I2073" s="21" t="s">
        <v>2342</v>
      </c>
      <c r="J2073" s="21" t="s">
        <v>2342</v>
      </c>
      <c r="K2073" s="21" t="s">
        <v>2805</v>
      </c>
      <c r="L2073" s="21" t="s">
        <v>2806</v>
      </c>
      <c r="M2073" s="21"/>
      <c r="N2073" s="21" t="s">
        <v>30</v>
      </c>
      <c r="O2073" s="21" t="s">
        <v>2345</v>
      </c>
      <c r="P2073" s="21" t="s">
        <v>2807</v>
      </c>
      <c r="Q2073" s="21">
        <v>10</v>
      </c>
      <c r="R2073" s="21">
        <v>0</v>
      </c>
      <c r="S2073" s="21">
        <v>0</v>
      </c>
      <c r="T2073" s="21">
        <v>10</v>
      </c>
      <c r="U2073" s="21">
        <v>1</v>
      </c>
      <c r="V2073" s="21">
        <v>0</v>
      </c>
      <c r="W2073" s="21">
        <v>1</v>
      </c>
      <c r="X2073" s="21" t="s">
        <v>2015</v>
      </c>
      <c r="Y2073" s="21" t="s">
        <v>2015</v>
      </c>
      <c r="Z2073" s="21" t="s">
        <v>2015</v>
      </c>
      <c r="AA2073" s="21" t="s">
        <v>2015</v>
      </c>
      <c r="AB2073" s="21" t="s">
        <v>2015</v>
      </c>
      <c r="AC2073" s="21" t="s">
        <v>2015</v>
      </c>
      <c r="AD2073" s="21" t="s">
        <v>2015</v>
      </c>
      <c r="AE2073" s="21" t="s">
        <v>2015</v>
      </c>
      <c r="AF2073" s="21" t="s">
        <v>2342</v>
      </c>
      <c r="AG2073" s="21" t="s">
        <v>2342</v>
      </c>
      <c r="AH2073" s="21" t="s">
        <v>2342</v>
      </c>
      <c r="AI2073" s="21" t="s">
        <v>2342</v>
      </c>
      <c r="AJ2073" s="21" t="s">
        <v>2342</v>
      </c>
      <c r="AK2073" s="21" t="s">
        <v>2342</v>
      </c>
      <c r="AL2073" s="21" t="s">
        <v>4803</v>
      </c>
    </row>
    <row r="2074" spans="1:38" ht="15" customHeight="1">
      <c r="A2074" s="21">
        <v>160460</v>
      </c>
      <c r="B2074" s="21">
        <v>685685</v>
      </c>
      <c r="C2074" s="21" t="s">
        <v>4814</v>
      </c>
      <c r="D2074" s="21" t="s">
        <v>4811</v>
      </c>
      <c r="E2074" s="21" t="s">
        <v>24</v>
      </c>
      <c r="F2074" s="21" t="s">
        <v>4882</v>
      </c>
      <c r="G2074" s="21" t="s">
        <v>2340</v>
      </c>
      <c r="H2074" s="21" t="s">
        <v>2487</v>
      </c>
      <c r="I2074" s="21" t="s">
        <v>2342</v>
      </c>
      <c r="J2074" s="21" t="s">
        <v>2342</v>
      </c>
      <c r="K2074" s="21" t="s">
        <v>2808</v>
      </c>
      <c r="L2074" s="21" t="s">
        <v>2809</v>
      </c>
      <c r="M2074" s="21"/>
      <c r="N2074" s="21" t="s">
        <v>2810</v>
      </c>
      <c r="O2074" s="21" t="s">
        <v>2345</v>
      </c>
      <c r="P2074" s="21" t="s">
        <v>2811</v>
      </c>
      <c r="Q2074" s="21">
        <v>15</v>
      </c>
      <c r="R2074" s="21">
        <v>0</v>
      </c>
      <c r="S2074" s="21">
        <v>0</v>
      </c>
      <c r="T2074" s="21">
        <v>15</v>
      </c>
      <c r="U2074" s="21">
        <v>1</v>
      </c>
      <c r="V2074" s="21">
        <v>0</v>
      </c>
      <c r="W2074" s="21">
        <v>1</v>
      </c>
      <c r="X2074" s="21" t="s">
        <v>2015</v>
      </c>
      <c r="Y2074" s="21" t="s">
        <v>2015</v>
      </c>
      <c r="Z2074" s="21" t="s">
        <v>2015</v>
      </c>
      <c r="AA2074" s="21" t="s">
        <v>2015</v>
      </c>
      <c r="AB2074" s="21" t="s">
        <v>2015</v>
      </c>
      <c r="AC2074" s="21" t="s">
        <v>2015</v>
      </c>
      <c r="AD2074" s="21" t="s">
        <v>2015</v>
      </c>
      <c r="AE2074" s="21" t="s">
        <v>2015</v>
      </c>
      <c r="AF2074" s="21" t="s">
        <v>2342</v>
      </c>
      <c r="AG2074" s="21" t="s">
        <v>2342</v>
      </c>
      <c r="AH2074" s="21" t="s">
        <v>2342</v>
      </c>
      <c r="AI2074" s="21" t="s">
        <v>2342</v>
      </c>
      <c r="AJ2074" s="21" t="s">
        <v>2342</v>
      </c>
      <c r="AK2074" s="21" t="s">
        <v>2342</v>
      </c>
      <c r="AL2074" s="21" t="s">
        <v>4803</v>
      </c>
    </row>
    <row r="2075" spans="1:38" ht="15" customHeight="1">
      <c r="A2075" s="21">
        <v>160460</v>
      </c>
      <c r="B2075" s="21">
        <v>685686</v>
      </c>
      <c r="C2075" s="21" t="s">
        <v>4814</v>
      </c>
      <c r="D2075" s="21" t="s">
        <v>4811</v>
      </c>
      <c r="E2075" s="21" t="s">
        <v>31</v>
      </c>
      <c r="F2075" s="21" t="s">
        <v>4882</v>
      </c>
      <c r="G2075" s="21" t="s">
        <v>2340</v>
      </c>
      <c r="H2075" s="21" t="s">
        <v>2487</v>
      </c>
      <c r="I2075" s="21" t="s">
        <v>2342</v>
      </c>
      <c r="J2075" s="21" t="s">
        <v>2342</v>
      </c>
      <c r="K2075" s="21" t="s">
        <v>2812</v>
      </c>
      <c r="L2075" s="21" t="s">
        <v>2813</v>
      </c>
      <c r="M2075" s="21"/>
      <c r="N2075" s="21" t="s">
        <v>2814</v>
      </c>
      <c r="O2075" s="21" t="s">
        <v>2345</v>
      </c>
      <c r="P2075" s="21" t="s">
        <v>2815</v>
      </c>
      <c r="Q2075" s="21">
        <v>15</v>
      </c>
      <c r="R2075" s="21">
        <v>0</v>
      </c>
      <c r="S2075" s="21">
        <v>0</v>
      </c>
      <c r="T2075" s="21">
        <v>15</v>
      </c>
      <c r="U2075" s="21">
        <v>1</v>
      </c>
      <c r="V2075" s="21">
        <v>0</v>
      </c>
      <c r="W2075" s="21">
        <v>1</v>
      </c>
      <c r="X2075" s="21" t="s">
        <v>2015</v>
      </c>
      <c r="Y2075" s="21" t="s">
        <v>2015</v>
      </c>
      <c r="Z2075" s="21" t="s">
        <v>2015</v>
      </c>
      <c r="AA2075" s="21" t="s">
        <v>2015</v>
      </c>
      <c r="AB2075" s="21" t="s">
        <v>2015</v>
      </c>
      <c r="AC2075" s="21" t="s">
        <v>2015</v>
      </c>
      <c r="AD2075" s="21" t="s">
        <v>2015</v>
      </c>
      <c r="AE2075" s="21" t="s">
        <v>2015</v>
      </c>
      <c r="AF2075" s="21" t="s">
        <v>2342</v>
      </c>
      <c r="AG2075" s="21" t="s">
        <v>2342</v>
      </c>
      <c r="AH2075" s="21" t="s">
        <v>2342</v>
      </c>
      <c r="AI2075" s="21" t="s">
        <v>2342</v>
      </c>
      <c r="AJ2075" s="21" t="s">
        <v>2342</v>
      </c>
      <c r="AK2075" s="21" t="s">
        <v>2342</v>
      </c>
      <c r="AL2075" s="21" t="s">
        <v>4803</v>
      </c>
    </row>
    <row r="2076" spans="1:38" ht="15" customHeight="1">
      <c r="A2076" s="21">
        <v>160460</v>
      </c>
      <c r="B2076" s="21">
        <v>685687</v>
      </c>
      <c r="C2076" s="21" t="s">
        <v>4814</v>
      </c>
      <c r="D2076" s="21" t="s">
        <v>4811</v>
      </c>
      <c r="E2076" s="21" t="s">
        <v>11</v>
      </c>
      <c r="F2076" s="21" t="s">
        <v>4882</v>
      </c>
      <c r="G2076" s="21" t="s">
        <v>2340</v>
      </c>
      <c r="H2076" s="21" t="s">
        <v>2487</v>
      </c>
      <c r="I2076" s="21" t="s">
        <v>2342</v>
      </c>
      <c r="J2076" s="21" t="s">
        <v>2342</v>
      </c>
      <c r="K2076" s="21" t="s">
        <v>2816</v>
      </c>
      <c r="L2076" s="21" t="s">
        <v>2817</v>
      </c>
      <c r="M2076" s="21"/>
      <c r="N2076" s="21" t="s">
        <v>2672</v>
      </c>
      <c r="O2076" s="21" t="s">
        <v>2345</v>
      </c>
      <c r="P2076" s="21" t="s">
        <v>2673</v>
      </c>
      <c r="Q2076" s="21">
        <v>15</v>
      </c>
      <c r="R2076" s="21">
        <v>0</v>
      </c>
      <c r="S2076" s="21">
        <v>0</v>
      </c>
      <c r="T2076" s="21">
        <v>15</v>
      </c>
      <c r="U2076" s="21">
        <v>1</v>
      </c>
      <c r="V2076" s="21">
        <v>0</v>
      </c>
      <c r="W2076" s="21">
        <v>1</v>
      </c>
      <c r="X2076" s="21" t="s">
        <v>2015</v>
      </c>
      <c r="Y2076" s="21" t="s">
        <v>2015</v>
      </c>
      <c r="Z2076" s="21" t="s">
        <v>2015</v>
      </c>
      <c r="AA2076" s="21" t="s">
        <v>2015</v>
      </c>
      <c r="AB2076" s="21" t="s">
        <v>2015</v>
      </c>
      <c r="AC2076" s="21" t="s">
        <v>2015</v>
      </c>
      <c r="AD2076" s="21" t="s">
        <v>2015</v>
      </c>
      <c r="AE2076" s="21" t="s">
        <v>2015</v>
      </c>
      <c r="AF2076" s="21" t="s">
        <v>2342</v>
      </c>
      <c r="AG2076" s="21" t="s">
        <v>2342</v>
      </c>
      <c r="AH2076" s="21" t="s">
        <v>2342</v>
      </c>
      <c r="AI2076" s="21" t="s">
        <v>2342</v>
      </c>
      <c r="AJ2076" s="21" t="s">
        <v>2342</v>
      </c>
      <c r="AK2076" s="21" t="s">
        <v>2342</v>
      </c>
      <c r="AL2076" s="21" t="s">
        <v>4803</v>
      </c>
    </row>
    <row r="2077" spans="1:38" ht="15" customHeight="1">
      <c r="A2077" s="21">
        <v>160460</v>
      </c>
      <c r="B2077" s="21">
        <v>685688</v>
      </c>
      <c r="C2077" s="21" t="s">
        <v>4814</v>
      </c>
      <c r="D2077" s="21" t="s">
        <v>4811</v>
      </c>
      <c r="E2077" s="21" t="s">
        <v>6</v>
      </c>
      <c r="F2077" s="21" t="s">
        <v>4882</v>
      </c>
      <c r="G2077" s="21" t="s">
        <v>2340</v>
      </c>
      <c r="H2077" s="21" t="s">
        <v>2487</v>
      </c>
      <c r="I2077" s="21" t="s">
        <v>2342</v>
      </c>
      <c r="J2077" s="21" t="s">
        <v>2342</v>
      </c>
      <c r="K2077" s="21" t="s">
        <v>2818</v>
      </c>
      <c r="L2077" s="21" t="s">
        <v>4815</v>
      </c>
      <c r="M2077" s="21"/>
      <c r="N2077" s="21" t="s">
        <v>2818</v>
      </c>
      <c r="O2077" s="21" t="s">
        <v>2345</v>
      </c>
      <c r="P2077" s="21" t="s">
        <v>3363</v>
      </c>
      <c r="Q2077" s="21">
        <v>13</v>
      </c>
      <c r="R2077" s="21">
        <v>0</v>
      </c>
      <c r="S2077" s="21">
        <v>0</v>
      </c>
      <c r="T2077" s="21">
        <v>13</v>
      </c>
      <c r="U2077" s="21">
        <v>1</v>
      </c>
      <c r="V2077" s="21">
        <v>0</v>
      </c>
      <c r="W2077" s="21">
        <v>1</v>
      </c>
      <c r="X2077" s="21" t="s">
        <v>2015</v>
      </c>
      <c r="Y2077" s="21" t="s">
        <v>2015</v>
      </c>
      <c r="Z2077" s="21" t="s">
        <v>2015</v>
      </c>
      <c r="AA2077" s="21" t="s">
        <v>2015</v>
      </c>
      <c r="AB2077" s="21" t="s">
        <v>2015</v>
      </c>
      <c r="AC2077" s="21" t="s">
        <v>2015</v>
      </c>
      <c r="AD2077" s="21" t="s">
        <v>2015</v>
      </c>
      <c r="AE2077" s="21" t="s">
        <v>2015</v>
      </c>
      <c r="AF2077" s="21" t="s">
        <v>2342</v>
      </c>
      <c r="AG2077" s="21" t="s">
        <v>2342</v>
      </c>
      <c r="AH2077" s="21" t="s">
        <v>2342</v>
      </c>
      <c r="AI2077" s="21" t="s">
        <v>2342</v>
      </c>
      <c r="AJ2077" s="21" t="s">
        <v>2342</v>
      </c>
      <c r="AK2077" s="21" t="s">
        <v>2342</v>
      </c>
      <c r="AL2077" s="21" t="s">
        <v>4803</v>
      </c>
    </row>
    <row r="2078" spans="1:38" ht="15" customHeight="1">
      <c r="A2078" s="21">
        <v>159182</v>
      </c>
      <c r="B2078" s="21">
        <v>685702</v>
      </c>
      <c r="C2078" s="21" t="s">
        <v>191</v>
      </c>
      <c r="D2078" s="21" t="s">
        <v>2179</v>
      </c>
      <c r="E2078" s="21" t="s">
        <v>9</v>
      </c>
      <c r="F2078" s="21" t="s">
        <v>4863</v>
      </c>
      <c r="G2078" s="21" t="s">
        <v>2340</v>
      </c>
      <c r="H2078" s="21" t="s">
        <v>2341</v>
      </c>
      <c r="I2078" s="21" t="s">
        <v>2015</v>
      </c>
      <c r="J2078" s="21" t="s">
        <v>2342</v>
      </c>
      <c r="K2078" s="21" t="s">
        <v>4832</v>
      </c>
      <c r="L2078" s="21" t="s">
        <v>5159</v>
      </c>
      <c r="M2078" s="21"/>
      <c r="N2078" s="21" t="s">
        <v>3602</v>
      </c>
      <c r="O2078" s="21" t="s">
        <v>2345</v>
      </c>
      <c r="P2078" s="21" t="s">
        <v>3603</v>
      </c>
      <c r="Q2078" s="21">
        <v>30</v>
      </c>
      <c r="R2078" s="21">
        <v>7</v>
      </c>
      <c r="S2078" s="21">
        <v>34</v>
      </c>
      <c r="T2078" s="21">
        <v>71</v>
      </c>
      <c r="U2078" s="21">
        <v>0.42249999999999999</v>
      </c>
      <c r="V2078" s="21">
        <v>9.8599999999999993E-2</v>
      </c>
      <c r="W2078" s="21">
        <v>0.52110000000000001</v>
      </c>
      <c r="X2078" s="21" t="s">
        <v>2015</v>
      </c>
      <c r="Y2078" s="21" t="s">
        <v>2015</v>
      </c>
      <c r="Z2078" s="21" t="s">
        <v>2015</v>
      </c>
      <c r="AA2078" s="21" t="s">
        <v>2015</v>
      </c>
      <c r="AB2078" s="21" t="s">
        <v>2015</v>
      </c>
      <c r="AC2078" s="21" t="s">
        <v>2015</v>
      </c>
      <c r="AD2078" s="21" t="s">
        <v>2015</v>
      </c>
      <c r="AE2078" s="21" t="s">
        <v>2015</v>
      </c>
      <c r="AF2078" s="21" t="s">
        <v>2015</v>
      </c>
      <c r="AG2078" s="21" t="s">
        <v>2015</v>
      </c>
      <c r="AH2078" s="21" t="s">
        <v>2342</v>
      </c>
      <c r="AI2078" s="21" t="s">
        <v>2342</v>
      </c>
      <c r="AJ2078" s="21" t="s">
        <v>2342</v>
      </c>
      <c r="AK2078" s="21" t="s">
        <v>2342</v>
      </c>
      <c r="AL2078" s="21" t="s">
        <v>4803</v>
      </c>
    </row>
    <row r="2079" spans="1:38" ht="15" customHeight="1">
      <c r="A2079" s="21">
        <v>159928</v>
      </c>
      <c r="B2079" s="21">
        <v>685712</v>
      </c>
      <c r="C2079" s="21" t="s">
        <v>127</v>
      </c>
      <c r="D2079" s="21" t="s">
        <v>2115</v>
      </c>
      <c r="E2079" s="21" t="s">
        <v>6</v>
      </c>
      <c r="F2079" s="21" t="s">
        <v>4883</v>
      </c>
      <c r="G2079" s="21" t="s">
        <v>2340</v>
      </c>
      <c r="H2079" s="21" t="s">
        <v>2341</v>
      </c>
      <c r="I2079" s="21" t="s">
        <v>2015</v>
      </c>
      <c r="J2079" s="21" t="s">
        <v>2342</v>
      </c>
      <c r="K2079" s="21" t="s">
        <v>1969</v>
      </c>
      <c r="L2079" s="21" t="s">
        <v>3128</v>
      </c>
      <c r="M2079" s="21"/>
      <c r="N2079" s="21" t="s">
        <v>3129</v>
      </c>
      <c r="O2079" s="21" t="s">
        <v>2345</v>
      </c>
      <c r="P2079" s="21" t="s">
        <v>3127</v>
      </c>
      <c r="Q2079" s="21">
        <v>771</v>
      </c>
      <c r="R2079" s="21">
        <v>0</v>
      </c>
      <c r="S2079" s="21">
        <v>77</v>
      </c>
      <c r="T2079" s="21">
        <v>848</v>
      </c>
      <c r="U2079" s="21">
        <v>0.90920000000000001</v>
      </c>
      <c r="V2079" s="21">
        <v>0</v>
      </c>
      <c r="W2079" s="21">
        <v>0.90920000000000001</v>
      </c>
      <c r="X2079" s="21" t="s">
        <v>2015</v>
      </c>
      <c r="Y2079" s="21" t="s">
        <v>2015</v>
      </c>
      <c r="Z2079" s="21" t="s">
        <v>2015</v>
      </c>
      <c r="AA2079" s="21" t="s">
        <v>2015</v>
      </c>
      <c r="AB2079" s="21" t="s">
        <v>2015</v>
      </c>
      <c r="AC2079" s="21" t="s">
        <v>2015</v>
      </c>
      <c r="AD2079" s="21" t="s">
        <v>2015</v>
      </c>
      <c r="AE2079" s="21" t="s">
        <v>2342</v>
      </c>
      <c r="AF2079" s="21" t="s">
        <v>2342</v>
      </c>
      <c r="AG2079" s="21" t="s">
        <v>2342</v>
      </c>
      <c r="AH2079" s="21" t="s">
        <v>2015</v>
      </c>
      <c r="AI2079" s="21" t="s">
        <v>2015</v>
      </c>
      <c r="AJ2079" s="21" t="s">
        <v>2015</v>
      </c>
      <c r="AK2079" s="21" t="s">
        <v>2015</v>
      </c>
      <c r="AL2079" s="21" t="s">
        <v>4802</v>
      </c>
    </row>
    <row r="2080" spans="1:38" ht="15" customHeight="1">
      <c r="A2080" s="21">
        <v>159945</v>
      </c>
      <c r="B2080" s="21">
        <v>685713</v>
      </c>
      <c r="C2080" s="21" t="s">
        <v>215</v>
      </c>
      <c r="D2080" s="21" t="s">
        <v>2203</v>
      </c>
      <c r="E2080" s="21" t="s">
        <v>33</v>
      </c>
      <c r="F2080" s="21" t="s">
        <v>4873</v>
      </c>
      <c r="G2080" s="21" t="s">
        <v>2340</v>
      </c>
      <c r="H2080" s="21" t="s">
        <v>2341</v>
      </c>
      <c r="I2080" s="21" t="s">
        <v>2015</v>
      </c>
      <c r="J2080" s="21" t="s">
        <v>2342</v>
      </c>
      <c r="K2080" s="21" t="s">
        <v>4837</v>
      </c>
      <c r="L2080" s="21" t="s">
        <v>4838</v>
      </c>
      <c r="M2080" s="21"/>
      <c r="N2080" s="21" t="s">
        <v>3787</v>
      </c>
      <c r="O2080" s="21" t="s">
        <v>2345</v>
      </c>
      <c r="P2080" s="21" t="s">
        <v>3769</v>
      </c>
      <c r="Q2080" s="21">
        <v>626</v>
      </c>
      <c r="R2080" s="21">
        <v>0</v>
      </c>
      <c r="S2080" s="21">
        <v>68</v>
      </c>
      <c r="T2080" s="21">
        <v>694</v>
      </c>
      <c r="U2080" s="21">
        <v>0.90200000000000002</v>
      </c>
      <c r="V2080" s="21">
        <v>0</v>
      </c>
      <c r="W2080" s="21">
        <v>0.90200000000000002</v>
      </c>
      <c r="X2080" s="21" t="s">
        <v>2015</v>
      </c>
      <c r="Y2080" s="21" t="s">
        <v>2342</v>
      </c>
      <c r="Z2080" s="21" t="s">
        <v>2342</v>
      </c>
      <c r="AA2080" s="21" t="s">
        <v>2342</v>
      </c>
      <c r="AB2080" s="21" t="s">
        <v>2342</v>
      </c>
      <c r="AC2080" s="21" t="s">
        <v>2342</v>
      </c>
      <c r="AD2080" s="21" t="s">
        <v>2342</v>
      </c>
      <c r="AE2080" s="21" t="s">
        <v>2015</v>
      </c>
      <c r="AF2080" s="21" t="s">
        <v>2015</v>
      </c>
      <c r="AG2080" s="21" t="s">
        <v>2015</v>
      </c>
      <c r="AH2080" s="21" t="s">
        <v>2015</v>
      </c>
      <c r="AI2080" s="21" t="s">
        <v>2015</v>
      </c>
      <c r="AJ2080" s="21" t="s">
        <v>2015</v>
      </c>
      <c r="AK2080" s="21" t="s">
        <v>2015</v>
      </c>
      <c r="AL2080" s="21" t="s">
        <v>4802</v>
      </c>
    </row>
    <row r="2081" spans="1:38" ht="15" customHeight="1">
      <c r="A2081" s="21">
        <v>160463</v>
      </c>
      <c r="B2081" s="21">
        <v>685727</v>
      </c>
      <c r="C2081" s="21" t="s">
        <v>4812</v>
      </c>
      <c r="D2081" s="21" t="s">
        <v>4811</v>
      </c>
      <c r="E2081" s="21" t="s">
        <v>6</v>
      </c>
      <c r="F2081" s="21" t="s">
        <v>4882</v>
      </c>
      <c r="G2081" s="21" t="s">
        <v>2340</v>
      </c>
      <c r="H2081" s="21" t="s">
        <v>2487</v>
      </c>
      <c r="I2081" s="21" t="s">
        <v>2342</v>
      </c>
      <c r="J2081" s="21" t="s">
        <v>2342</v>
      </c>
      <c r="K2081" s="21" t="s">
        <v>2780</v>
      </c>
      <c r="L2081" s="21" t="s">
        <v>2781</v>
      </c>
      <c r="M2081" s="21"/>
      <c r="N2081" s="21" t="s">
        <v>2782</v>
      </c>
      <c r="O2081" s="21" t="s">
        <v>2345</v>
      </c>
      <c r="P2081" s="21" t="s">
        <v>2783</v>
      </c>
      <c r="Q2081" s="21">
        <v>10</v>
      </c>
      <c r="R2081" s="21">
        <v>0</v>
      </c>
      <c r="S2081" s="21">
        <v>0</v>
      </c>
      <c r="T2081" s="21">
        <v>10</v>
      </c>
      <c r="U2081" s="21">
        <v>1</v>
      </c>
      <c r="V2081" s="21">
        <v>0</v>
      </c>
      <c r="W2081" s="21">
        <v>1</v>
      </c>
      <c r="X2081" s="21" t="s">
        <v>2015</v>
      </c>
      <c r="Y2081" s="21" t="s">
        <v>2015</v>
      </c>
      <c r="Z2081" s="21" t="s">
        <v>2015</v>
      </c>
      <c r="AA2081" s="21" t="s">
        <v>2015</v>
      </c>
      <c r="AB2081" s="21" t="s">
        <v>2015</v>
      </c>
      <c r="AC2081" s="21" t="s">
        <v>2015</v>
      </c>
      <c r="AD2081" s="21" t="s">
        <v>2015</v>
      </c>
      <c r="AE2081" s="21" t="s">
        <v>2015</v>
      </c>
      <c r="AF2081" s="21" t="s">
        <v>2015</v>
      </c>
      <c r="AG2081" s="21" t="s">
        <v>2015</v>
      </c>
      <c r="AH2081" s="21" t="s">
        <v>2342</v>
      </c>
      <c r="AI2081" s="21" t="s">
        <v>2342</v>
      </c>
      <c r="AJ2081" s="21" t="s">
        <v>2342</v>
      </c>
      <c r="AK2081" s="21" t="s">
        <v>2342</v>
      </c>
      <c r="AL2081" s="21" t="s">
        <v>4803</v>
      </c>
    </row>
    <row r="2082" spans="1:38" ht="15" customHeight="1">
      <c r="A2082" s="21">
        <v>160463</v>
      </c>
      <c r="B2082" s="21">
        <v>685728</v>
      </c>
      <c r="C2082" s="21" t="s">
        <v>4812</v>
      </c>
      <c r="D2082" s="21" t="s">
        <v>4811</v>
      </c>
      <c r="E2082" s="21" t="s">
        <v>6</v>
      </c>
      <c r="F2082" s="21" t="s">
        <v>4882</v>
      </c>
      <c r="G2082" s="21" t="s">
        <v>2340</v>
      </c>
      <c r="H2082" s="21" t="s">
        <v>2487</v>
      </c>
      <c r="I2082" s="21" t="s">
        <v>2342</v>
      </c>
      <c r="J2082" s="21" t="s">
        <v>2342</v>
      </c>
      <c r="K2082" s="21" t="s">
        <v>2784</v>
      </c>
      <c r="L2082" s="21" t="s">
        <v>2781</v>
      </c>
      <c r="M2082" s="21"/>
      <c r="N2082" s="21" t="s">
        <v>2782</v>
      </c>
      <c r="O2082" s="21" t="s">
        <v>2345</v>
      </c>
      <c r="P2082" s="21" t="s">
        <v>2783</v>
      </c>
      <c r="Q2082" s="21">
        <v>11</v>
      </c>
      <c r="R2082" s="21">
        <v>0</v>
      </c>
      <c r="S2082" s="21">
        <v>0</v>
      </c>
      <c r="T2082" s="21">
        <v>11</v>
      </c>
      <c r="U2082" s="21">
        <v>1</v>
      </c>
      <c r="V2082" s="21">
        <v>0</v>
      </c>
      <c r="W2082" s="21">
        <v>1</v>
      </c>
      <c r="X2082" s="21" t="s">
        <v>2015</v>
      </c>
      <c r="Y2082" s="21" t="s">
        <v>2015</v>
      </c>
      <c r="Z2082" s="21" t="s">
        <v>2015</v>
      </c>
      <c r="AA2082" s="21" t="s">
        <v>2015</v>
      </c>
      <c r="AB2082" s="21" t="s">
        <v>2015</v>
      </c>
      <c r="AC2082" s="21" t="s">
        <v>2015</v>
      </c>
      <c r="AD2082" s="21" t="s">
        <v>2015</v>
      </c>
      <c r="AE2082" s="21" t="s">
        <v>2015</v>
      </c>
      <c r="AF2082" s="21" t="s">
        <v>2015</v>
      </c>
      <c r="AG2082" s="21" t="s">
        <v>2015</v>
      </c>
      <c r="AH2082" s="21" t="s">
        <v>2342</v>
      </c>
      <c r="AI2082" s="21" t="s">
        <v>2342</v>
      </c>
      <c r="AJ2082" s="21" t="s">
        <v>2342</v>
      </c>
      <c r="AK2082" s="21" t="s">
        <v>2342</v>
      </c>
      <c r="AL2082" s="21" t="s">
        <v>4803</v>
      </c>
    </row>
    <row r="2083" spans="1:38" ht="15" customHeight="1">
      <c r="A2083" s="21">
        <v>160463</v>
      </c>
      <c r="B2083" s="21">
        <v>685729</v>
      </c>
      <c r="C2083" s="21" t="s">
        <v>4812</v>
      </c>
      <c r="D2083" s="21" t="s">
        <v>4811</v>
      </c>
      <c r="E2083" s="21" t="s">
        <v>6</v>
      </c>
      <c r="F2083" s="21" t="s">
        <v>4882</v>
      </c>
      <c r="G2083" s="21" t="s">
        <v>2340</v>
      </c>
      <c r="H2083" s="21" t="s">
        <v>2487</v>
      </c>
      <c r="I2083" s="21" t="s">
        <v>2342</v>
      </c>
      <c r="J2083" s="21" t="s">
        <v>2342</v>
      </c>
      <c r="K2083" s="21" t="s">
        <v>4813</v>
      </c>
      <c r="L2083" s="21" t="s">
        <v>2781</v>
      </c>
      <c r="M2083" s="21"/>
      <c r="N2083" s="21" t="s">
        <v>2782</v>
      </c>
      <c r="O2083" s="21" t="s">
        <v>2345</v>
      </c>
      <c r="P2083" s="21" t="s">
        <v>2632</v>
      </c>
      <c r="Q2083" s="21">
        <v>0</v>
      </c>
      <c r="R2083" s="21">
        <v>0</v>
      </c>
      <c r="S2083" s="21">
        <v>0</v>
      </c>
      <c r="T2083" s="21">
        <v>0</v>
      </c>
      <c r="U2083" s="21">
        <v>0</v>
      </c>
      <c r="V2083" s="21">
        <v>0</v>
      </c>
      <c r="W2083" s="21">
        <v>0</v>
      </c>
      <c r="X2083" s="21" t="s">
        <v>2015</v>
      </c>
      <c r="Y2083" s="21" t="s">
        <v>2015</v>
      </c>
      <c r="Z2083" s="21" t="s">
        <v>2015</v>
      </c>
      <c r="AA2083" s="21" t="s">
        <v>2015</v>
      </c>
      <c r="AB2083" s="21" t="s">
        <v>2015</v>
      </c>
      <c r="AC2083" s="21" t="s">
        <v>2015</v>
      </c>
      <c r="AD2083" s="21" t="s">
        <v>2015</v>
      </c>
      <c r="AE2083" s="21" t="s">
        <v>2015</v>
      </c>
      <c r="AF2083" s="21" t="s">
        <v>2015</v>
      </c>
      <c r="AG2083" s="21" t="s">
        <v>2015</v>
      </c>
      <c r="AH2083" s="21" t="s">
        <v>2342</v>
      </c>
      <c r="AI2083" s="21" t="s">
        <v>2342</v>
      </c>
      <c r="AJ2083" s="21" t="s">
        <v>2342</v>
      </c>
      <c r="AK2083" s="21" t="s">
        <v>2342</v>
      </c>
      <c r="AL2083" s="21" t="s">
        <v>4803</v>
      </c>
    </row>
    <row r="2084" spans="1:38" ht="15" customHeight="1">
      <c r="A2084" s="21">
        <v>160463</v>
      </c>
      <c r="B2084" s="21">
        <v>685730</v>
      </c>
      <c r="C2084" s="21" t="s">
        <v>4812</v>
      </c>
      <c r="D2084" s="21" t="s">
        <v>4811</v>
      </c>
      <c r="E2084" s="21" t="s">
        <v>6</v>
      </c>
      <c r="F2084" s="21" t="s">
        <v>4882</v>
      </c>
      <c r="G2084" s="21" t="s">
        <v>2340</v>
      </c>
      <c r="H2084" s="21" t="s">
        <v>2487</v>
      </c>
      <c r="I2084" s="21" t="s">
        <v>2342</v>
      </c>
      <c r="J2084" s="21" t="s">
        <v>2342</v>
      </c>
      <c r="K2084" s="21" t="s">
        <v>2785</v>
      </c>
      <c r="L2084" s="21" t="s">
        <v>2781</v>
      </c>
      <c r="M2084" s="21"/>
      <c r="N2084" s="21" t="s">
        <v>2782</v>
      </c>
      <c r="O2084" s="21" t="s">
        <v>2345</v>
      </c>
      <c r="P2084" s="21" t="s">
        <v>2783</v>
      </c>
      <c r="Q2084" s="21">
        <v>16</v>
      </c>
      <c r="R2084" s="21">
        <v>0</v>
      </c>
      <c r="S2084" s="21">
        <v>0</v>
      </c>
      <c r="T2084" s="21">
        <v>16</v>
      </c>
      <c r="U2084" s="21">
        <v>1</v>
      </c>
      <c r="V2084" s="21">
        <v>0</v>
      </c>
      <c r="W2084" s="21">
        <v>1</v>
      </c>
      <c r="X2084" s="21" t="s">
        <v>2015</v>
      </c>
      <c r="Y2084" s="21" t="s">
        <v>2015</v>
      </c>
      <c r="Z2084" s="21" t="s">
        <v>2015</v>
      </c>
      <c r="AA2084" s="21" t="s">
        <v>2015</v>
      </c>
      <c r="AB2084" s="21" t="s">
        <v>2015</v>
      </c>
      <c r="AC2084" s="21" t="s">
        <v>2015</v>
      </c>
      <c r="AD2084" s="21" t="s">
        <v>2015</v>
      </c>
      <c r="AE2084" s="21" t="s">
        <v>2015</v>
      </c>
      <c r="AF2084" s="21" t="s">
        <v>2015</v>
      </c>
      <c r="AG2084" s="21" t="s">
        <v>2015</v>
      </c>
      <c r="AH2084" s="21" t="s">
        <v>2342</v>
      </c>
      <c r="AI2084" s="21" t="s">
        <v>2342</v>
      </c>
      <c r="AJ2084" s="21" t="s">
        <v>2342</v>
      </c>
      <c r="AK2084" s="21" t="s">
        <v>2342</v>
      </c>
      <c r="AL2084" s="21" t="s">
        <v>4803</v>
      </c>
    </row>
    <row r="2085" spans="1:38" ht="15" customHeight="1">
      <c r="A2085" s="21">
        <v>160463</v>
      </c>
      <c r="B2085" s="21">
        <v>685731</v>
      </c>
      <c r="C2085" s="21" t="s">
        <v>4812</v>
      </c>
      <c r="D2085" s="21" t="s">
        <v>4811</v>
      </c>
      <c r="E2085" s="21" t="s">
        <v>6</v>
      </c>
      <c r="F2085" s="21" t="s">
        <v>4882</v>
      </c>
      <c r="G2085" s="21" t="s">
        <v>2340</v>
      </c>
      <c r="H2085" s="21" t="s">
        <v>2487</v>
      </c>
      <c r="I2085" s="21" t="s">
        <v>2342</v>
      </c>
      <c r="J2085" s="21" t="s">
        <v>2342</v>
      </c>
      <c r="K2085" s="21" t="s">
        <v>2786</v>
      </c>
      <c r="L2085" s="21" t="s">
        <v>2781</v>
      </c>
      <c r="M2085" s="21"/>
      <c r="N2085" s="21" t="s">
        <v>2782</v>
      </c>
      <c r="O2085" s="21" t="s">
        <v>2345</v>
      </c>
      <c r="P2085" s="21" t="s">
        <v>2783</v>
      </c>
      <c r="Q2085" s="21">
        <v>0</v>
      </c>
      <c r="R2085" s="21">
        <v>0</v>
      </c>
      <c r="S2085" s="21">
        <v>0</v>
      </c>
      <c r="T2085" s="21">
        <v>0</v>
      </c>
      <c r="U2085" s="21">
        <v>0</v>
      </c>
      <c r="V2085" s="21">
        <v>0</v>
      </c>
      <c r="W2085" s="21">
        <v>0</v>
      </c>
      <c r="X2085" s="21" t="s">
        <v>2015</v>
      </c>
      <c r="Y2085" s="21" t="s">
        <v>2015</v>
      </c>
      <c r="Z2085" s="21" t="s">
        <v>2015</v>
      </c>
      <c r="AA2085" s="21" t="s">
        <v>2015</v>
      </c>
      <c r="AB2085" s="21" t="s">
        <v>2015</v>
      </c>
      <c r="AC2085" s="21" t="s">
        <v>2015</v>
      </c>
      <c r="AD2085" s="21" t="s">
        <v>2015</v>
      </c>
      <c r="AE2085" s="21" t="s">
        <v>2015</v>
      </c>
      <c r="AF2085" s="21" t="s">
        <v>2015</v>
      </c>
      <c r="AG2085" s="21" t="s">
        <v>2015</v>
      </c>
      <c r="AH2085" s="21" t="s">
        <v>2342</v>
      </c>
      <c r="AI2085" s="21" t="s">
        <v>2342</v>
      </c>
      <c r="AJ2085" s="21" t="s">
        <v>2342</v>
      </c>
      <c r="AK2085" s="21" t="s">
        <v>2342</v>
      </c>
      <c r="AL2085" s="21" t="s">
        <v>4803</v>
      </c>
    </row>
    <row r="2086" spans="1:38" ht="15" customHeight="1">
      <c r="A2086" s="21">
        <v>160463</v>
      </c>
      <c r="B2086" s="21">
        <v>685732</v>
      </c>
      <c r="C2086" s="21" t="s">
        <v>4812</v>
      </c>
      <c r="D2086" s="21" t="s">
        <v>4811</v>
      </c>
      <c r="E2086" s="21" t="s">
        <v>6</v>
      </c>
      <c r="F2086" s="21" t="s">
        <v>4882</v>
      </c>
      <c r="G2086" s="21" t="s">
        <v>2340</v>
      </c>
      <c r="H2086" s="21" t="s">
        <v>2487</v>
      </c>
      <c r="I2086" s="21" t="s">
        <v>2342</v>
      </c>
      <c r="J2086" s="21" t="s">
        <v>2342</v>
      </c>
      <c r="K2086" s="21" t="s">
        <v>2787</v>
      </c>
      <c r="L2086" s="21" t="s">
        <v>2781</v>
      </c>
      <c r="M2086" s="21"/>
      <c r="N2086" s="21" t="s">
        <v>2782</v>
      </c>
      <c r="O2086" s="21" t="s">
        <v>2345</v>
      </c>
      <c r="P2086" s="21" t="s">
        <v>2783</v>
      </c>
      <c r="Q2086" s="21">
        <v>15</v>
      </c>
      <c r="R2086" s="21">
        <v>0</v>
      </c>
      <c r="S2086" s="21">
        <v>0</v>
      </c>
      <c r="T2086" s="21">
        <v>15</v>
      </c>
      <c r="U2086" s="21">
        <v>1</v>
      </c>
      <c r="V2086" s="21">
        <v>0</v>
      </c>
      <c r="W2086" s="21">
        <v>1</v>
      </c>
      <c r="X2086" s="21" t="s">
        <v>2015</v>
      </c>
      <c r="Y2086" s="21" t="s">
        <v>2015</v>
      </c>
      <c r="Z2086" s="21" t="s">
        <v>2015</v>
      </c>
      <c r="AA2086" s="21" t="s">
        <v>2015</v>
      </c>
      <c r="AB2086" s="21" t="s">
        <v>2015</v>
      </c>
      <c r="AC2086" s="21" t="s">
        <v>2015</v>
      </c>
      <c r="AD2086" s="21" t="s">
        <v>2015</v>
      </c>
      <c r="AE2086" s="21" t="s">
        <v>2015</v>
      </c>
      <c r="AF2086" s="21" t="s">
        <v>2015</v>
      </c>
      <c r="AG2086" s="21" t="s">
        <v>2015</v>
      </c>
      <c r="AH2086" s="21" t="s">
        <v>2342</v>
      </c>
      <c r="AI2086" s="21" t="s">
        <v>2342</v>
      </c>
      <c r="AJ2086" s="21" t="s">
        <v>2342</v>
      </c>
      <c r="AK2086" s="21" t="s">
        <v>2342</v>
      </c>
      <c r="AL2086" s="21" t="s">
        <v>4803</v>
      </c>
    </row>
    <row r="2087" spans="1:38" ht="15" customHeight="1">
      <c r="A2087" s="21">
        <v>160463</v>
      </c>
      <c r="B2087" s="21">
        <v>685734</v>
      </c>
      <c r="C2087" s="21" t="s">
        <v>4812</v>
      </c>
      <c r="D2087" s="21" t="s">
        <v>4811</v>
      </c>
      <c r="E2087" s="21" t="s">
        <v>6</v>
      </c>
      <c r="F2087" s="21" t="s">
        <v>4882</v>
      </c>
      <c r="G2087" s="21" t="s">
        <v>2340</v>
      </c>
      <c r="H2087" s="21" t="s">
        <v>2487</v>
      </c>
      <c r="I2087" s="21" t="s">
        <v>2342</v>
      </c>
      <c r="J2087" s="21" t="s">
        <v>2342</v>
      </c>
      <c r="K2087" s="21" t="s">
        <v>2788</v>
      </c>
      <c r="L2087" s="21" t="s">
        <v>2781</v>
      </c>
      <c r="M2087" s="21"/>
      <c r="N2087" s="21" t="s">
        <v>2782</v>
      </c>
      <c r="O2087" s="21" t="s">
        <v>2345</v>
      </c>
      <c r="P2087" s="21" t="s">
        <v>2783</v>
      </c>
      <c r="Q2087" s="21">
        <v>9</v>
      </c>
      <c r="R2087" s="21">
        <v>0</v>
      </c>
      <c r="S2087" s="21">
        <v>0</v>
      </c>
      <c r="T2087" s="21">
        <v>9</v>
      </c>
      <c r="U2087" s="21">
        <v>1</v>
      </c>
      <c r="V2087" s="21">
        <v>0</v>
      </c>
      <c r="W2087" s="21">
        <v>1</v>
      </c>
      <c r="X2087" s="21" t="s">
        <v>2015</v>
      </c>
      <c r="Y2087" s="21" t="s">
        <v>2015</v>
      </c>
      <c r="Z2087" s="21" t="s">
        <v>2015</v>
      </c>
      <c r="AA2087" s="21" t="s">
        <v>2015</v>
      </c>
      <c r="AB2087" s="21" t="s">
        <v>2015</v>
      </c>
      <c r="AC2087" s="21" t="s">
        <v>2015</v>
      </c>
      <c r="AD2087" s="21" t="s">
        <v>2015</v>
      </c>
      <c r="AE2087" s="21" t="s">
        <v>2015</v>
      </c>
      <c r="AF2087" s="21" t="s">
        <v>2015</v>
      </c>
      <c r="AG2087" s="21" t="s">
        <v>2015</v>
      </c>
      <c r="AH2087" s="21" t="s">
        <v>2342</v>
      </c>
      <c r="AI2087" s="21" t="s">
        <v>2342</v>
      </c>
      <c r="AJ2087" s="21" t="s">
        <v>2342</v>
      </c>
      <c r="AK2087" s="21" t="s">
        <v>2342</v>
      </c>
      <c r="AL2087" s="21" t="s">
        <v>4803</v>
      </c>
    </row>
    <row r="2088" spans="1:38" ht="15" customHeight="1">
      <c r="A2088" s="21">
        <v>160463</v>
      </c>
      <c r="B2088" s="21">
        <v>685736</v>
      </c>
      <c r="C2088" s="21" t="s">
        <v>4812</v>
      </c>
      <c r="D2088" s="21" t="s">
        <v>4811</v>
      </c>
      <c r="E2088" s="21" t="s">
        <v>6</v>
      </c>
      <c r="F2088" s="21" t="s">
        <v>4882</v>
      </c>
      <c r="G2088" s="21" t="s">
        <v>2340</v>
      </c>
      <c r="H2088" s="21" t="s">
        <v>2487</v>
      </c>
      <c r="I2088" s="21" t="s">
        <v>2342</v>
      </c>
      <c r="J2088" s="21" t="s">
        <v>2342</v>
      </c>
      <c r="K2088" s="21" t="s">
        <v>2789</v>
      </c>
      <c r="L2088" s="21" t="s">
        <v>2781</v>
      </c>
      <c r="M2088" s="21"/>
      <c r="N2088" s="21" t="s">
        <v>2782</v>
      </c>
      <c r="O2088" s="21" t="s">
        <v>2345</v>
      </c>
      <c r="P2088" s="21" t="s">
        <v>2783</v>
      </c>
      <c r="Q2088" s="21">
        <v>16</v>
      </c>
      <c r="R2088" s="21">
        <v>0</v>
      </c>
      <c r="S2088" s="21">
        <v>0</v>
      </c>
      <c r="T2088" s="21">
        <v>16</v>
      </c>
      <c r="U2088" s="21">
        <v>1</v>
      </c>
      <c r="V2088" s="21">
        <v>0</v>
      </c>
      <c r="W2088" s="21">
        <v>1</v>
      </c>
      <c r="X2088" s="21" t="s">
        <v>2015</v>
      </c>
      <c r="Y2088" s="21" t="s">
        <v>2015</v>
      </c>
      <c r="Z2088" s="21" t="s">
        <v>2015</v>
      </c>
      <c r="AA2088" s="21" t="s">
        <v>2015</v>
      </c>
      <c r="AB2088" s="21" t="s">
        <v>2015</v>
      </c>
      <c r="AC2088" s="21" t="s">
        <v>2015</v>
      </c>
      <c r="AD2088" s="21" t="s">
        <v>2015</v>
      </c>
      <c r="AE2088" s="21" t="s">
        <v>2015</v>
      </c>
      <c r="AF2088" s="21" t="s">
        <v>2015</v>
      </c>
      <c r="AG2088" s="21" t="s">
        <v>2015</v>
      </c>
      <c r="AH2088" s="21" t="s">
        <v>2342</v>
      </c>
      <c r="AI2088" s="21" t="s">
        <v>2342</v>
      </c>
      <c r="AJ2088" s="21" t="s">
        <v>2342</v>
      </c>
      <c r="AK2088" s="21" t="s">
        <v>2342</v>
      </c>
      <c r="AL2088" s="21" t="s">
        <v>4803</v>
      </c>
    </row>
    <row r="2089" spans="1:38" ht="15" customHeight="1">
      <c r="A2089" s="21">
        <v>160463</v>
      </c>
      <c r="B2089" s="21">
        <v>685737</v>
      </c>
      <c r="C2089" s="21" t="s">
        <v>4812</v>
      </c>
      <c r="D2089" s="21" t="s">
        <v>4811</v>
      </c>
      <c r="E2089" s="21" t="s">
        <v>6</v>
      </c>
      <c r="F2089" s="21" t="s">
        <v>4882</v>
      </c>
      <c r="G2089" s="21" t="s">
        <v>2340</v>
      </c>
      <c r="H2089" s="21" t="s">
        <v>2487</v>
      </c>
      <c r="I2089" s="21" t="s">
        <v>2342</v>
      </c>
      <c r="J2089" s="21" t="s">
        <v>2342</v>
      </c>
      <c r="K2089" s="21" t="s">
        <v>2790</v>
      </c>
      <c r="L2089" s="21" t="s">
        <v>2781</v>
      </c>
      <c r="M2089" s="21"/>
      <c r="N2089" s="21" t="s">
        <v>2782</v>
      </c>
      <c r="O2089" s="21" t="s">
        <v>2345</v>
      </c>
      <c r="P2089" s="21" t="s">
        <v>2783</v>
      </c>
      <c r="Q2089" s="21">
        <v>11</v>
      </c>
      <c r="R2089" s="21">
        <v>0</v>
      </c>
      <c r="S2089" s="21">
        <v>0</v>
      </c>
      <c r="T2089" s="21">
        <v>11</v>
      </c>
      <c r="U2089" s="21">
        <v>1</v>
      </c>
      <c r="V2089" s="21">
        <v>0</v>
      </c>
      <c r="W2089" s="21">
        <v>1</v>
      </c>
      <c r="X2089" s="21" t="s">
        <v>2015</v>
      </c>
      <c r="Y2089" s="21" t="s">
        <v>2015</v>
      </c>
      <c r="Z2089" s="21" t="s">
        <v>2015</v>
      </c>
      <c r="AA2089" s="21" t="s">
        <v>2015</v>
      </c>
      <c r="AB2089" s="21" t="s">
        <v>2015</v>
      </c>
      <c r="AC2089" s="21" t="s">
        <v>2015</v>
      </c>
      <c r="AD2089" s="21" t="s">
        <v>2015</v>
      </c>
      <c r="AE2089" s="21" t="s">
        <v>2015</v>
      </c>
      <c r="AF2089" s="21" t="s">
        <v>2015</v>
      </c>
      <c r="AG2089" s="21" t="s">
        <v>2015</v>
      </c>
      <c r="AH2089" s="21" t="s">
        <v>2342</v>
      </c>
      <c r="AI2089" s="21" t="s">
        <v>2342</v>
      </c>
      <c r="AJ2089" s="21" t="s">
        <v>2342</v>
      </c>
      <c r="AK2089" s="21" t="s">
        <v>2342</v>
      </c>
      <c r="AL2089" s="21" t="s">
        <v>4803</v>
      </c>
    </row>
    <row r="2090" spans="1:38" ht="15" customHeight="1">
      <c r="A2090" s="21">
        <v>159873</v>
      </c>
      <c r="B2090" s="21">
        <v>685757</v>
      </c>
      <c r="C2090" s="21" t="s">
        <v>107</v>
      </c>
      <c r="D2090" s="21" t="s">
        <v>2094</v>
      </c>
      <c r="E2090" s="21" t="s">
        <v>4</v>
      </c>
      <c r="F2090" s="21" t="s">
        <v>4866</v>
      </c>
      <c r="G2090" s="21" t="s">
        <v>2340</v>
      </c>
      <c r="H2090" s="21" t="s">
        <v>2341</v>
      </c>
      <c r="I2090" s="21" t="s">
        <v>2015</v>
      </c>
      <c r="J2090" s="21" t="s">
        <v>2342</v>
      </c>
      <c r="K2090" s="21" t="s">
        <v>4817</v>
      </c>
      <c r="L2090" s="21" t="s">
        <v>4818</v>
      </c>
      <c r="M2090" s="21"/>
      <c r="N2090" s="21" t="s">
        <v>2883</v>
      </c>
      <c r="O2090" s="21" t="s">
        <v>2345</v>
      </c>
      <c r="P2090" s="21" t="s">
        <v>2884</v>
      </c>
      <c r="Q2090" s="21">
        <v>29</v>
      </c>
      <c r="R2090" s="21">
        <v>18</v>
      </c>
      <c r="S2090" s="21">
        <v>689</v>
      </c>
      <c r="T2090" s="21">
        <v>736</v>
      </c>
      <c r="U2090" s="21">
        <v>3.9399999999999998E-2</v>
      </c>
      <c r="V2090" s="21">
        <v>2.4500000000000001E-2</v>
      </c>
      <c r="W2090" s="21">
        <v>6.3899999999999998E-2</v>
      </c>
      <c r="X2090" s="21" t="s">
        <v>2015</v>
      </c>
      <c r="Y2090" s="21" t="s">
        <v>2342</v>
      </c>
      <c r="Z2090" s="21" t="s">
        <v>2342</v>
      </c>
      <c r="AA2090" s="21" t="s">
        <v>2342</v>
      </c>
      <c r="AB2090" s="21" t="s">
        <v>2342</v>
      </c>
      <c r="AC2090" s="21" t="s">
        <v>2342</v>
      </c>
      <c r="AD2090" s="21" t="s">
        <v>2342</v>
      </c>
      <c r="AE2090" s="21" t="s">
        <v>2015</v>
      </c>
      <c r="AF2090" s="21" t="s">
        <v>2015</v>
      </c>
      <c r="AG2090" s="21" t="s">
        <v>2015</v>
      </c>
      <c r="AH2090" s="21" t="s">
        <v>2015</v>
      </c>
      <c r="AI2090" s="21" t="s">
        <v>2015</v>
      </c>
      <c r="AJ2090" s="21" t="s">
        <v>2015</v>
      </c>
      <c r="AK2090" s="21" t="s">
        <v>2015</v>
      </c>
      <c r="AL2090" s="21" t="s">
        <v>4803</v>
      </c>
    </row>
    <row r="2091" spans="1:38" ht="15" customHeight="1">
      <c r="A2091" s="21">
        <v>159940</v>
      </c>
      <c r="B2091" s="21">
        <v>685782</v>
      </c>
      <c r="C2091" s="21" t="s">
        <v>149</v>
      </c>
      <c r="D2091" s="21" t="s">
        <v>2137</v>
      </c>
      <c r="E2091" s="21" t="s">
        <v>6</v>
      </c>
      <c r="F2091" s="21" t="s">
        <v>4875</v>
      </c>
      <c r="G2091" s="21" t="s">
        <v>2340</v>
      </c>
      <c r="H2091" s="21" t="s">
        <v>2341</v>
      </c>
      <c r="I2091" s="21" t="s">
        <v>2015</v>
      </c>
      <c r="J2091" s="21" t="s">
        <v>2342</v>
      </c>
      <c r="K2091" s="21" t="s">
        <v>4824</v>
      </c>
      <c r="L2091" s="21" t="s">
        <v>4825</v>
      </c>
      <c r="M2091" s="21"/>
      <c r="N2091" s="21" t="s">
        <v>4826</v>
      </c>
      <c r="O2091" s="21" t="s">
        <v>2345</v>
      </c>
      <c r="P2091" s="21" t="s">
        <v>3351</v>
      </c>
      <c r="Q2091" s="21">
        <v>45</v>
      </c>
      <c r="R2091" s="21">
        <v>8</v>
      </c>
      <c r="S2091" s="21">
        <v>700</v>
      </c>
      <c r="T2091" s="21">
        <v>753</v>
      </c>
      <c r="U2091" s="21">
        <v>5.9799999999999999E-2</v>
      </c>
      <c r="V2091" s="21">
        <v>1.06E-2</v>
      </c>
      <c r="W2091" s="21">
        <v>7.0400000000000004E-2</v>
      </c>
      <c r="X2091" s="21" t="s">
        <v>2015</v>
      </c>
      <c r="Y2091" s="21" t="s">
        <v>2015</v>
      </c>
      <c r="Z2091" s="21" t="s">
        <v>2015</v>
      </c>
      <c r="AA2091" s="21" t="s">
        <v>2015</v>
      </c>
      <c r="AB2091" s="21" t="s">
        <v>2015</v>
      </c>
      <c r="AC2091" s="21" t="s">
        <v>2015</v>
      </c>
      <c r="AD2091" s="21" t="s">
        <v>2015</v>
      </c>
      <c r="AE2091" s="21" t="s">
        <v>2342</v>
      </c>
      <c r="AF2091" s="21" t="s">
        <v>2342</v>
      </c>
      <c r="AG2091" s="21" t="s">
        <v>2342</v>
      </c>
      <c r="AH2091" s="21" t="s">
        <v>2015</v>
      </c>
      <c r="AI2091" s="21" t="s">
        <v>2015</v>
      </c>
      <c r="AJ2091" s="21" t="s">
        <v>2015</v>
      </c>
      <c r="AK2091" s="21" t="s">
        <v>2015</v>
      </c>
      <c r="AL2091" s="21" t="s">
        <v>4803</v>
      </c>
    </row>
    <row r="2092" spans="1:38" ht="15" customHeight="1">
      <c r="A2092" s="21">
        <v>159963</v>
      </c>
      <c r="B2092" s="21">
        <v>685791</v>
      </c>
      <c r="C2092" s="21" t="s">
        <v>232</v>
      </c>
      <c r="D2092" s="21" t="s">
        <v>2220</v>
      </c>
      <c r="E2092" s="21" t="s">
        <v>24</v>
      </c>
      <c r="F2092" s="21" t="s">
        <v>4873</v>
      </c>
      <c r="G2092" s="21" t="s">
        <v>2340</v>
      </c>
      <c r="H2092" s="21" t="s">
        <v>2341</v>
      </c>
      <c r="I2092" s="21" t="s">
        <v>2015</v>
      </c>
      <c r="J2092" s="21" t="s">
        <v>2342</v>
      </c>
      <c r="K2092" s="21" t="s">
        <v>4846</v>
      </c>
      <c r="L2092" s="21" t="s">
        <v>3888</v>
      </c>
      <c r="M2092" s="21"/>
      <c r="N2092" s="21" t="s">
        <v>3884</v>
      </c>
      <c r="O2092" s="21" t="s">
        <v>2345</v>
      </c>
      <c r="P2092" s="21" t="s">
        <v>3885</v>
      </c>
      <c r="Q2092" s="21">
        <v>390</v>
      </c>
      <c r="R2092" s="21">
        <v>0</v>
      </c>
      <c r="S2092" s="21">
        <v>10</v>
      </c>
      <c r="T2092" s="21">
        <v>400</v>
      </c>
      <c r="U2092" s="21">
        <v>0.97499999999999998</v>
      </c>
      <c r="V2092" s="21">
        <v>0</v>
      </c>
      <c r="W2092" s="21">
        <v>0.97499999999999998</v>
      </c>
      <c r="X2092" s="21" t="s">
        <v>2015</v>
      </c>
      <c r="Y2092" s="21" t="s">
        <v>2342</v>
      </c>
      <c r="Z2092" s="21" t="s">
        <v>2342</v>
      </c>
      <c r="AA2092" s="21" t="s">
        <v>2342</v>
      </c>
      <c r="AB2092" s="21" t="s">
        <v>2342</v>
      </c>
      <c r="AC2092" s="21" t="s">
        <v>2342</v>
      </c>
      <c r="AD2092" s="21" t="s">
        <v>2342</v>
      </c>
      <c r="AE2092" s="21" t="s">
        <v>2015</v>
      </c>
      <c r="AF2092" s="21" t="s">
        <v>2015</v>
      </c>
      <c r="AG2092" s="21" t="s">
        <v>2015</v>
      </c>
      <c r="AH2092" s="21" t="s">
        <v>2015</v>
      </c>
      <c r="AI2092" s="21" t="s">
        <v>2015</v>
      </c>
      <c r="AJ2092" s="21" t="s">
        <v>2015</v>
      </c>
      <c r="AK2092" s="21" t="s">
        <v>2015</v>
      </c>
      <c r="AL2092" s="21" t="s">
        <v>4802</v>
      </c>
    </row>
    <row r="2093" spans="1:38" ht="15" customHeight="1">
      <c r="A2093" s="21">
        <v>159289</v>
      </c>
      <c r="B2093" s="21">
        <v>685809</v>
      </c>
      <c r="C2093" s="21" t="s">
        <v>111</v>
      </c>
      <c r="D2093" s="21" t="s">
        <v>2098</v>
      </c>
      <c r="E2093" s="21" t="s">
        <v>7</v>
      </c>
      <c r="F2093" s="21" t="s">
        <v>4875</v>
      </c>
      <c r="G2093" s="21" t="s">
        <v>2340</v>
      </c>
      <c r="H2093" s="21" t="s">
        <v>2341</v>
      </c>
      <c r="I2093" s="21" t="s">
        <v>2015</v>
      </c>
      <c r="J2093" s="21" t="s">
        <v>2342</v>
      </c>
      <c r="K2093" s="21" t="s">
        <v>4821</v>
      </c>
      <c r="L2093" s="21" t="s">
        <v>4822</v>
      </c>
      <c r="M2093" s="21"/>
      <c r="N2093" s="21" t="s">
        <v>3032</v>
      </c>
      <c r="O2093" s="21" t="s">
        <v>2345</v>
      </c>
      <c r="P2093" s="21" t="s">
        <v>3033</v>
      </c>
      <c r="Q2093" s="21">
        <v>19</v>
      </c>
      <c r="R2093" s="21">
        <v>2</v>
      </c>
      <c r="S2093" s="21">
        <v>6</v>
      </c>
      <c r="T2093" s="21">
        <v>27</v>
      </c>
      <c r="U2093" s="21">
        <v>0.70369999999999999</v>
      </c>
      <c r="V2093" s="21">
        <v>7.4099999999999999E-2</v>
      </c>
      <c r="W2093" s="21">
        <v>0.77780000000000005</v>
      </c>
      <c r="X2093" s="21" t="s">
        <v>2015</v>
      </c>
      <c r="Y2093" s="21" t="s">
        <v>2342</v>
      </c>
      <c r="Z2093" s="21" t="s">
        <v>2342</v>
      </c>
      <c r="AA2093" s="21" t="s">
        <v>2342</v>
      </c>
      <c r="AB2093" s="21" t="s">
        <v>2342</v>
      </c>
      <c r="AC2093" s="21" t="s">
        <v>2342</v>
      </c>
      <c r="AD2093" s="21" t="s">
        <v>2342</v>
      </c>
      <c r="AE2093" s="21" t="s">
        <v>2342</v>
      </c>
      <c r="AF2093" s="21" t="s">
        <v>2342</v>
      </c>
      <c r="AG2093" s="21" t="s">
        <v>2342</v>
      </c>
      <c r="AH2093" s="21" t="s">
        <v>2342</v>
      </c>
      <c r="AI2093" s="21" t="s">
        <v>2342</v>
      </c>
      <c r="AJ2093" s="21" t="s">
        <v>2342</v>
      </c>
      <c r="AK2093" s="21" t="s">
        <v>2342</v>
      </c>
      <c r="AL2093" s="21" t="s">
        <v>4803</v>
      </c>
    </row>
    <row r="2094" spans="1:38" ht="15" customHeight="1">
      <c r="A2094" s="21">
        <v>159956</v>
      </c>
      <c r="B2094" s="21">
        <v>685810</v>
      </c>
      <c r="C2094" s="21" t="s">
        <v>65</v>
      </c>
      <c r="D2094" s="21" t="s">
        <v>2052</v>
      </c>
      <c r="E2094" s="21" t="s">
        <v>8</v>
      </c>
      <c r="F2094" s="21" t="s">
        <v>4865</v>
      </c>
      <c r="G2094" s="21" t="s">
        <v>2340</v>
      </c>
      <c r="H2094" s="21" t="s">
        <v>2341</v>
      </c>
      <c r="I2094" s="21" t="s">
        <v>2015</v>
      </c>
      <c r="J2094" s="21" t="s">
        <v>2342</v>
      </c>
      <c r="K2094" s="21" t="s">
        <v>1630</v>
      </c>
      <c r="L2094" s="21" t="s">
        <v>5394</v>
      </c>
      <c r="M2094" s="21"/>
      <c r="N2094" s="21" t="s">
        <v>5395</v>
      </c>
      <c r="O2094" s="21" t="s">
        <v>2345</v>
      </c>
      <c r="P2094" s="21" t="s">
        <v>5396</v>
      </c>
      <c r="Q2094" s="21">
        <v>127</v>
      </c>
      <c r="R2094" s="21">
        <v>34</v>
      </c>
      <c r="S2094" s="21">
        <v>404</v>
      </c>
      <c r="T2094" s="21">
        <v>565</v>
      </c>
      <c r="U2094" s="21">
        <v>0.2248</v>
      </c>
      <c r="V2094" s="21">
        <v>6.0199999999999997E-2</v>
      </c>
      <c r="W2094" s="21">
        <v>0.28499999999999998</v>
      </c>
      <c r="X2094" s="21" t="s">
        <v>2015</v>
      </c>
      <c r="Y2094" s="21" t="s">
        <v>2015</v>
      </c>
      <c r="Z2094" s="21" t="s">
        <v>2015</v>
      </c>
      <c r="AA2094" s="21" t="s">
        <v>2015</v>
      </c>
      <c r="AB2094" s="21" t="s">
        <v>2015</v>
      </c>
      <c r="AC2094" s="21" t="s">
        <v>2015</v>
      </c>
      <c r="AD2094" s="21" t="s">
        <v>2015</v>
      </c>
      <c r="AE2094" s="21" t="s">
        <v>2342</v>
      </c>
      <c r="AF2094" s="21" t="s">
        <v>2342</v>
      </c>
      <c r="AG2094" s="21" t="s">
        <v>2342</v>
      </c>
      <c r="AH2094" s="21" t="s">
        <v>2015</v>
      </c>
      <c r="AI2094" s="21" t="s">
        <v>2015</v>
      </c>
      <c r="AJ2094" s="21" t="s">
        <v>2015</v>
      </c>
      <c r="AK2094" s="21" t="s">
        <v>2015</v>
      </c>
      <c r="AL2094" s="21" t="s">
        <v>4803</v>
      </c>
    </row>
    <row r="2095" spans="1:38" ht="15" customHeight="1">
      <c r="A2095" s="21">
        <v>159884</v>
      </c>
      <c r="B2095" s="21">
        <v>685812</v>
      </c>
      <c r="C2095" s="21" t="s">
        <v>227</v>
      </c>
      <c r="D2095" s="21" t="s">
        <v>2215</v>
      </c>
      <c r="E2095" s="21" t="s">
        <v>12</v>
      </c>
      <c r="F2095" s="21" t="s">
        <v>4874</v>
      </c>
      <c r="G2095" s="21" t="s">
        <v>2340</v>
      </c>
      <c r="H2095" s="21" t="s">
        <v>2341</v>
      </c>
      <c r="I2095" s="21" t="s">
        <v>2015</v>
      </c>
      <c r="J2095" s="21" t="s">
        <v>2342</v>
      </c>
      <c r="K2095" s="21" t="s">
        <v>4843</v>
      </c>
      <c r="L2095" s="21" t="s">
        <v>4844</v>
      </c>
      <c r="M2095" s="21"/>
      <c r="N2095" s="21" t="s">
        <v>2509</v>
      </c>
      <c r="O2095" s="21" t="s">
        <v>2345</v>
      </c>
      <c r="P2095" s="21" t="s">
        <v>2510</v>
      </c>
      <c r="Q2095" s="21">
        <v>270</v>
      </c>
      <c r="R2095" s="21">
        <v>91</v>
      </c>
      <c r="S2095" s="21">
        <v>631</v>
      </c>
      <c r="T2095" s="21">
        <v>992</v>
      </c>
      <c r="U2095" s="21">
        <v>0.2722</v>
      </c>
      <c r="V2095" s="21">
        <v>9.1700000000000004E-2</v>
      </c>
      <c r="W2095" s="21">
        <v>0.3639</v>
      </c>
      <c r="X2095" s="21" t="s">
        <v>2015</v>
      </c>
      <c r="Y2095" s="21" t="s">
        <v>2342</v>
      </c>
      <c r="Z2095" s="21" t="s">
        <v>2342</v>
      </c>
      <c r="AA2095" s="21" t="s">
        <v>2342</v>
      </c>
      <c r="AB2095" s="21" t="s">
        <v>2342</v>
      </c>
      <c r="AC2095" s="21" t="s">
        <v>2342</v>
      </c>
      <c r="AD2095" s="21" t="s">
        <v>2342</v>
      </c>
      <c r="AE2095" s="21" t="s">
        <v>2342</v>
      </c>
      <c r="AF2095" s="21" t="s">
        <v>2015</v>
      </c>
      <c r="AG2095" s="21" t="s">
        <v>2015</v>
      </c>
      <c r="AH2095" s="21" t="s">
        <v>2015</v>
      </c>
      <c r="AI2095" s="21" t="s">
        <v>2015</v>
      </c>
      <c r="AJ2095" s="21" t="s">
        <v>2015</v>
      </c>
      <c r="AK2095" s="21" t="s">
        <v>2015</v>
      </c>
      <c r="AL2095" s="21" t="s">
        <v>4803</v>
      </c>
    </row>
    <row r="2096" spans="1:38" ht="15" customHeight="1">
      <c r="A2096" s="21">
        <v>159971</v>
      </c>
      <c r="B2096" s="21">
        <v>685813</v>
      </c>
      <c r="C2096" s="21" t="s">
        <v>226</v>
      </c>
      <c r="D2096" s="21" t="s">
        <v>2214</v>
      </c>
      <c r="E2096" s="21" t="s">
        <v>22</v>
      </c>
      <c r="F2096" s="21" t="s">
        <v>4865</v>
      </c>
      <c r="G2096" s="21" t="s">
        <v>2340</v>
      </c>
      <c r="H2096" s="21" t="s">
        <v>2341</v>
      </c>
      <c r="I2096" s="21" t="s">
        <v>2015</v>
      </c>
      <c r="J2096" s="21" t="s">
        <v>2342</v>
      </c>
      <c r="K2096" s="21" t="s">
        <v>4841</v>
      </c>
      <c r="L2096" s="21" t="s">
        <v>4842</v>
      </c>
      <c r="M2096" s="21"/>
      <c r="N2096" s="21" t="s">
        <v>3836</v>
      </c>
      <c r="O2096" s="21" t="s">
        <v>2345</v>
      </c>
      <c r="P2096" s="21" t="s">
        <v>3837</v>
      </c>
      <c r="Q2096" s="21">
        <v>143</v>
      </c>
      <c r="R2096" s="21">
        <v>22</v>
      </c>
      <c r="S2096" s="21">
        <v>206</v>
      </c>
      <c r="T2096" s="21">
        <v>371</v>
      </c>
      <c r="U2096" s="21">
        <v>0.38540000000000002</v>
      </c>
      <c r="V2096" s="21">
        <v>5.9299999999999999E-2</v>
      </c>
      <c r="W2096" s="21">
        <v>0.44469999999999998</v>
      </c>
      <c r="X2096" s="21" t="s">
        <v>2015</v>
      </c>
      <c r="Y2096" s="21" t="s">
        <v>2342</v>
      </c>
      <c r="Z2096" s="21" t="s">
        <v>2342</v>
      </c>
      <c r="AA2096" s="21" t="s">
        <v>2342</v>
      </c>
      <c r="AB2096" s="21" t="s">
        <v>2342</v>
      </c>
      <c r="AC2096" s="21" t="s">
        <v>2342</v>
      </c>
      <c r="AD2096" s="21" t="s">
        <v>2342</v>
      </c>
      <c r="AE2096" s="21" t="s">
        <v>2015</v>
      </c>
      <c r="AF2096" s="21" t="s">
        <v>2015</v>
      </c>
      <c r="AG2096" s="21" t="s">
        <v>2015</v>
      </c>
      <c r="AH2096" s="21" t="s">
        <v>2015</v>
      </c>
      <c r="AI2096" s="21" t="s">
        <v>2015</v>
      </c>
      <c r="AJ2096" s="21" t="s">
        <v>2015</v>
      </c>
      <c r="AK2096" s="21" t="s">
        <v>2015</v>
      </c>
      <c r="AL2096" s="21" t="s">
        <v>4803</v>
      </c>
    </row>
    <row r="2097" spans="1:38" ht="15" customHeight="1">
      <c r="A2097" s="21">
        <v>159880</v>
      </c>
      <c r="B2097" s="21">
        <v>685834</v>
      </c>
      <c r="C2097" s="21" t="s">
        <v>249</v>
      </c>
      <c r="D2097" s="21" t="s">
        <v>2237</v>
      </c>
      <c r="E2097" s="21" t="s">
        <v>6</v>
      </c>
      <c r="F2097" s="21" t="s">
        <v>4883</v>
      </c>
      <c r="G2097" s="21" t="s">
        <v>2340</v>
      </c>
      <c r="H2097" s="21" t="s">
        <v>2341</v>
      </c>
      <c r="I2097" s="21" t="s">
        <v>2015</v>
      </c>
      <c r="J2097" s="21" t="s">
        <v>2342</v>
      </c>
      <c r="K2097" s="21" t="s">
        <v>1799</v>
      </c>
      <c r="L2097" s="21" t="s">
        <v>4849</v>
      </c>
      <c r="M2097" s="21"/>
      <c r="N2097" s="21" t="s">
        <v>2381</v>
      </c>
      <c r="O2097" s="21" t="s">
        <v>2345</v>
      </c>
      <c r="P2097" s="21" t="s">
        <v>3805</v>
      </c>
      <c r="Q2097" s="21">
        <v>79</v>
      </c>
      <c r="R2097" s="21">
        <v>12</v>
      </c>
      <c r="S2097" s="21">
        <v>1578</v>
      </c>
      <c r="T2097" s="21">
        <v>1669</v>
      </c>
      <c r="U2097" s="21">
        <v>4.7300000000000002E-2</v>
      </c>
      <c r="V2097" s="21">
        <v>7.1999999999999998E-3</v>
      </c>
      <c r="W2097" s="21">
        <v>5.45E-2</v>
      </c>
      <c r="X2097" s="21" t="s">
        <v>2015</v>
      </c>
      <c r="Y2097" s="21" t="s">
        <v>2015</v>
      </c>
      <c r="Z2097" s="21" t="s">
        <v>2015</v>
      </c>
      <c r="AA2097" s="21" t="s">
        <v>2015</v>
      </c>
      <c r="AB2097" s="21" t="s">
        <v>2015</v>
      </c>
      <c r="AC2097" s="21" t="s">
        <v>2015</v>
      </c>
      <c r="AD2097" s="21" t="s">
        <v>2015</v>
      </c>
      <c r="AE2097" s="21" t="s">
        <v>2015</v>
      </c>
      <c r="AF2097" s="21" t="s">
        <v>2015</v>
      </c>
      <c r="AG2097" s="21" t="s">
        <v>2015</v>
      </c>
      <c r="AH2097" s="21" t="s">
        <v>2342</v>
      </c>
      <c r="AI2097" s="21" t="s">
        <v>2342</v>
      </c>
      <c r="AJ2097" s="21" t="s">
        <v>2342</v>
      </c>
      <c r="AK2097" s="21" t="s">
        <v>2342</v>
      </c>
      <c r="AL2097" s="21" t="s">
        <v>4803</v>
      </c>
    </row>
    <row r="2098" spans="1:38" ht="15" customHeight="1">
      <c r="A2098" s="21">
        <v>159880</v>
      </c>
      <c r="B2098" s="21">
        <v>685835</v>
      </c>
      <c r="C2098" s="21" t="s">
        <v>249</v>
      </c>
      <c r="D2098" s="21" t="s">
        <v>2237</v>
      </c>
      <c r="E2098" s="21" t="s">
        <v>6</v>
      </c>
      <c r="F2098" s="21" t="s">
        <v>4883</v>
      </c>
      <c r="G2098" s="21" t="s">
        <v>2340</v>
      </c>
      <c r="H2098" s="21" t="s">
        <v>2341</v>
      </c>
      <c r="I2098" s="21" t="s">
        <v>2015</v>
      </c>
      <c r="J2098" s="21" t="s">
        <v>2342</v>
      </c>
      <c r="K2098" s="21" t="s">
        <v>4850</v>
      </c>
      <c r="L2098" s="21" t="s">
        <v>4851</v>
      </c>
      <c r="M2098" s="21"/>
      <c r="N2098" s="21" t="s">
        <v>2381</v>
      </c>
      <c r="O2098" s="21" t="s">
        <v>2345</v>
      </c>
      <c r="P2098" s="21" t="s">
        <v>4008</v>
      </c>
      <c r="Q2098" s="21">
        <v>22</v>
      </c>
      <c r="R2098" s="21">
        <v>7</v>
      </c>
      <c r="S2098" s="21">
        <v>326</v>
      </c>
      <c r="T2098" s="21">
        <v>355</v>
      </c>
      <c r="U2098" s="21">
        <v>6.2E-2</v>
      </c>
      <c r="V2098" s="21">
        <v>1.9699999999999999E-2</v>
      </c>
      <c r="W2098" s="21">
        <v>8.1699999999999995E-2</v>
      </c>
      <c r="X2098" s="21" t="s">
        <v>2342</v>
      </c>
      <c r="Y2098" s="21" t="s">
        <v>2342</v>
      </c>
      <c r="Z2098" s="21" t="s">
        <v>2342</v>
      </c>
      <c r="AA2098" s="21" t="s">
        <v>2342</v>
      </c>
      <c r="AB2098" s="21" t="s">
        <v>2342</v>
      </c>
      <c r="AC2098" s="21" t="s">
        <v>2342</v>
      </c>
      <c r="AD2098" s="21" t="s">
        <v>2342</v>
      </c>
      <c r="AE2098" s="21" t="s">
        <v>2015</v>
      </c>
      <c r="AF2098" s="21" t="s">
        <v>2015</v>
      </c>
      <c r="AG2098" s="21" t="s">
        <v>2015</v>
      </c>
      <c r="AH2098" s="21" t="s">
        <v>2015</v>
      </c>
      <c r="AI2098" s="21" t="s">
        <v>2015</v>
      </c>
      <c r="AJ2098" s="21" t="s">
        <v>2015</v>
      </c>
      <c r="AK2098" s="21" t="s">
        <v>2015</v>
      </c>
      <c r="AL2098" s="21" t="s">
        <v>4803</v>
      </c>
    </row>
    <row r="2099" spans="1:38" ht="15" customHeight="1">
      <c r="A2099" s="21">
        <v>159436</v>
      </c>
      <c r="B2099" s="21">
        <v>685844</v>
      </c>
      <c r="C2099" s="21" t="s">
        <v>284</v>
      </c>
      <c r="D2099" s="21" t="s">
        <v>2273</v>
      </c>
      <c r="E2099" s="21" t="s">
        <v>13</v>
      </c>
      <c r="F2099" s="21" t="s">
        <v>4873</v>
      </c>
      <c r="G2099" s="21" t="s">
        <v>2340</v>
      </c>
      <c r="H2099" s="21" t="s">
        <v>2341</v>
      </c>
      <c r="I2099" s="21" t="s">
        <v>2015</v>
      </c>
      <c r="J2099" s="21" t="s">
        <v>2342</v>
      </c>
      <c r="K2099" s="21" t="s">
        <v>5586</v>
      </c>
      <c r="L2099" s="21" t="s">
        <v>5587</v>
      </c>
      <c r="M2099" s="21"/>
      <c r="N2099" s="21" t="s">
        <v>4417</v>
      </c>
      <c r="O2099" s="21" t="s">
        <v>2345</v>
      </c>
      <c r="P2099" s="21" t="s">
        <v>4418</v>
      </c>
      <c r="Q2099" s="21">
        <v>22</v>
      </c>
      <c r="R2099" s="21">
        <v>0</v>
      </c>
      <c r="S2099" s="21">
        <v>0</v>
      </c>
      <c r="T2099" s="21">
        <v>22</v>
      </c>
      <c r="U2099" s="21">
        <v>1</v>
      </c>
      <c r="V2099" s="21">
        <v>0</v>
      </c>
      <c r="W2099" s="21">
        <v>1</v>
      </c>
      <c r="X2099" s="21" t="s">
        <v>2015</v>
      </c>
      <c r="Y2099" s="21" t="s">
        <v>2015</v>
      </c>
      <c r="Z2099" s="21" t="s">
        <v>2015</v>
      </c>
      <c r="AA2099" s="21" t="s">
        <v>2015</v>
      </c>
      <c r="AB2099" s="21" t="s">
        <v>2015</v>
      </c>
      <c r="AC2099" s="21" t="s">
        <v>2015</v>
      </c>
      <c r="AD2099" s="21" t="s">
        <v>2015</v>
      </c>
      <c r="AE2099" s="21" t="s">
        <v>2015</v>
      </c>
      <c r="AF2099" s="21" t="s">
        <v>2015</v>
      </c>
      <c r="AG2099" s="21" t="s">
        <v>2015</v>
      </c>
      <c r="AH2099" s="21" t="s">
        <v>2342</v>
      </c>
      <c r="AI2099" s="21" t="s">
        <v>2342</v>
      </c>
      <c r="AJ2099" s="21" t="s">
        <v>2342</v>
      </c>
      <c r="AK2099" s="21" t="s">
        <v>2342</v>
      </c>
      <c r="AL2099" s="21" t="s">
        <v>4802</v>
      </c>
    </row>
    <row r="2100" spans="1:38" ht="15" customHeight="1">
      <c r="A2100" s="21">
        <v>159436</v>
      </c>
      <c r="B2100" s="21">
        <v>685845</v>
      </c>
      <c r="C2100" s="21" t="s">
        <v>284</v>
      </c>
      <c r="D2100" s="21" t="s">
        <v>2273</v>
      </c>
      <c r="E2100" s="21" t="s">
        <v>13</v>
      </c>
      <c r="F2100" s="21" t="s">
        <v>4873</v>
      </c>
      <c r="G2100" s="21" t="s">
        <v>2340</v>
      </c>
      <c r="H2100" s="21" t="s">
        <v>2341</v>
      </c>
      <c r="I2100" s="21" t="s">
        <v>2015</v>
      </c>
      <c r="J2100" s="21" t="s">
        <v>2342</v>
      </c>
      <c r="K2100" s="21" t="s">
        <v>5588</v>
      </c>
      <c r="L2100" s="21" t="s">
        <v>5589</v>
      </c>
      <c r="M2100" s="21"/>
      <c r="N2100" s="21" t="s">
        <v>4417</v>
      </c>
      <c r="O2100" s="21" t="s">
        <v>2345</v>
      </c>
      <c r="P2100" s="21" t="s">
        <v>4418</v>
      </c>
      <c r="Q2100" s="21">
        <v>97</v>
      </c>
      <c r="R2100" s="21">
        <v>0</v>
      </c>
      <c r="S2100" s="21">
        <v>0</v>
      </c>
      <c r="T2100" s="21">
        <v>97</v>
      </c>
      <c r="U2100" s="21">
        <v>1</v>
      </c>
      <c r="V2100" s="21">
        <v>0</v>
      </c>
      <c r="W2100" s="21">
        <v>1</v>
      </c>
      <c r="X2100" s="21" t="s">
        <v>2342</v>
      </c>
      <c r="Y2100" s="21" t="s">
        <v>2342</v>
      </c>
      <c r="Z2100" s="21" t="s">
        <v>2342</v>
      </c>
      <c r="AA2100" s="21" t="s">
        <v>2342</v>
      </c>
      <c r="AB2100" s="21" t="s">
        <v>2342</v>
      </c>
      <c r="AC2100" s="21" t="s">
        <v>2342</v>
      </c>
      <c r="AD2100" s="21" t="s">
        <v>2342</v>
      </c>
      <c r="AE2100" s="21" t="s">
        <v>2342</v>
      </c>
      <c r="AF2100" s="21" t="s">
        <v>2342</v>
      </c>
      <c r="AG2100" s="21" t="s">
        <v>2342</v>
      </c>
      <c r="AH2100" s="21" t="s">
        <v>2342</v>
      </c>
      <c r="AI2100" s="21" t="s">
        <v>2342</v>
      </c>
      <c r="AJ2100" s="21" t="s">
        <v>2342</v>
      </c>
      <c r="AK2100" s="21" t="s">
        <v>2342</v>
      </c>
      <c r="AL2100" s="21" t="s">
        <v>4802</v>
      </c>
    </row>
    <row r="2101" spans="1:38" ht="15" customHeight="1">
      <c r="A2101" s="21">
        <v>159558</v>
      </c>
      <c r="B2101" s="21">
        <v>685848</v>
      </c>
      <c r="C2101" s="21" t="s">
        <v>309</v>
      </c>
      <c r="D2101" s="21" t="s">
        <v>2298</v>
      </c>
      <c r="E2101" s="21" t="s">
        <v>12</v>
      </c>
      <c r="F2101" s="21" t="s">
        <v>4867</v>
      </c>
      <c r="G2101" s="21" t="s">
        <v>2340</v>
      </c>
      <c r="H2101" s="21" t="s">
        <v>2341</v>
      </c>
      <c r="I2101" s="21" t="s">
        <v>2015</v>
      </c>
      <c r="J2101" s="21" t="s">
        <v>2342</v>
      </c>
      <c r="K2101" s="21" t="s">
        <v>1014</v>
      </c>
      <c r="L2101" s="21" t="s">
        <v>4586</v>
      </c>
      <c r="M2101" s="21"/>
      <c r="N2101" s="21" t="s">
        <v>4580</v>
      </c>
      <c r="O2101" s="21" t="s">
        <v>2345</v>
      </c>
      <c r="P2101" s="21" t="s">
        <v>4581</v>
      </c>
      <c r="Q2101" s="21">
        <v>100</v>
      </c>
      <c r="R2101" s="21">
        <v>15</v>
      </c>
      <c r="S2101" s="21">
        <v>262</v>
      </c>
      <c r="T2101" s="21">
        <v>377</v>
      </c>
      <c r="U2101" s="21">
        <v>0.26529999999999998</v>
      </c>
      <c r="V2101" s="21">
        <v>3.9800000000000002E-2</v>
      </c>
      <c r="W2101" s="21">
        <v>0.30499999999999999</v>
      </c>
      <c r="X2101" s="21" t="s">
        <v>2342</v>
      </c>
      <c r="Y2101" s="21" t="s">
        <v>2342</v>
      </c>
      <c r="Z2101" s="21" t="s">
        <v>2015</v>
      </c>
      <c r="AA2101" s="21" t="s">
        <v>2015</v>
      </c>
      <c r="AB2101" s="21" t="s">
        <v>2015</v>
      </c>
      <c r="AC2101" s="21" t="s">
        <v>2015</v>
      </c>
      <c r="AD2101" s="21" t="s">
        <v>2015</v>
      </c>
      <c r="AE2101" s="21" t="s">
        <v>2015</v>
      </c>
      <c r="AF2101" s="21" t="s">
        <v>2015</v>
      </c>
      <c r="AG2101" s="21" t="s">
        <v>2015</v>
      </c>
      <c r="AH2101" s="21" t="s">
        <v>2015</v>
      </c>
      <c r="AI2101" s="21" t="s">
        <v>2015</v>
      </c>
      <c r="AJ2101" s="21" t="s">
        <v>2015</v>
      </c>
      <c r="AK2101" s="21" t="s">
        <v>2015</v>
      </c>
      <c r="AL2101" s="21" t="s">
        <v>4803</v>
      </c>
    </row>
    <row r="2102" spans="1:38" ht="15" customHeight="1">
      <c r="A2102" s="21">
        <v>159974</v>
      </c>
      <c r="B2102" s="21">
        <v>685849</v>
      </c>
      <c r="C2102" s="21" t="s">
        <v>180</v>
      </c>
      <c r="D2102" s="21" t="s">
        <v>2168</v>
      </c>
      <c r="E2102" s="21" t="s">
        <v>3</v>
      </c>
      <c r="F2102" s="21" t="s">
        <v>4875</v>
      </c>
      <c r="G2102" s="21" t="s">
        <v>2340</v>
      </c>
      <c r="H2102" s="21" t="s">
        <v>2341</v>
      </c>
      <c r="I2102" s="21" t="s">
        <v>2015</v>
      </c>
      <c r="J2102" s="21" t="s">
        <v>2342</v>
      </c>
      <c r="K2102" s="21" t="s">
        <v>4830</v>
      </c>
      <c r="L2102" s="21" t="s">
        <v>4831</v>
      </c>
      <c r="M2102" s="21"/>
      <c r="N2102" s="21" t="s">
        <v>2727</v>
      </c>
      <c r="O2102" s="21" t="s">
        <v>2345</v>
      </c>
      <c r="P2102" s="21" t="s">
        <v>3545</v>
      </c>
      <c r="Q2102" s="21">
        <v>452</v>
      </c>
      <c r="R2102" s="21">
        <v>0</v>
      </c>
      <c r="S2102" s="21">
        <v>56</v>
      </c>
      <c r="T2102" s="21">
        <v>508</v>
      </c>
      <c r="U2102" s="21">
        <v>0.88980000000000004</v>
      </c>
      <c r="V2102" s="21">
        <v>0</v>
      </c>
      <c r="W2102" s="21">
        <v>0.88980000000000004</v>
      </c>
      <c r="X2102" s="21" t="s">
        <v>2015</v>
      </c>
      <c r="Y2102" s="21" t="s">
        <v>2342</v>
      </c>
      <c r="Z2102" s="21" t="s">
        <v>2342</v>
      </c>
      <c r="AA2102" s="21" t="s">
        <v>2342</v>
      </c>
      <c r="AB2102" s="21" t="s">
        <v>2342</v>
      </c>
      <c r="AC2102" s="21" t="s">
        <v>2342</v>
      </c>
      <c r="AD2102" s="21" t="s">
        <v>2342</v>
      </c>
      <c r="AE2102" s="21" t="s">
        <v>2015</v>
      </c>
      <c r="AF2102" s="21" t="s">
        <v>2015</v>
      </c>
      <c r="AG2102" s="21" t="s">
        <v>2015</v>
      </c>
      <c r="AH2102" s="21" t="s">
        <v>2015</v>
      </c>
      <c r="AI2102" s="21" t="s">
        <v>2015</v>
      </c>
      <c r="AJ2102" s="21" t="s">
        <v>2015</v>
      </c>
      <c r="AK2102" s="21" t="s">
        <v>2015</v>
      </c>
      <c r="AL2102" s="21" t="s">
        <v>4802</v>
      </c>
    </row>
    <row r="2103" spans="1:38" ht="15" customHeight="1">
      <c r="A2103" s="21">
        <v>159389</v>
      </c>
      <c r="B2103" s="21">
        <v>685851</v>
      </c>
      <c r="C2103" s="21" t="s">
        <v>198</v>
      </c>
      <c r="D2103" s="21" t="s">
        <v>2186</v>
      </c>
      <c r="E2103" s="21" t="s">
        <v>0</v>
      </c>
      <c r="F2103" s="21" t="s">
        <v>4863</v>
      </c>
      <c r="G2103" s="21" t="s">
        <v>2340</v>
      </c>
      <c r="H2103" s="21" t="s">
        <v>2341</v>
      </c>
      <c r="I2103" s="21" t="s">
        <v>2015</v>
      </c>
      <c r="J2103" s="21" t="s">
        <v>2342</v>
      </c>
      <c r="K2103" s="21" t="s">
        <v>4834</v>
      </c>
      <c r="L2103" s="21" t="s">
        <v>4835</v>
      </c>
      <c r="M2103" s="21"/>
      <c r="N2103" s="21" t="s">
        <v>3695</v>
      </c>
      <c r="O2103" s="21" t="s">
        <v>2345</v>
      </c>
      <c r="P2103" s="21" t="s">
        <v>3696</v>
      </c>
      <c r="Q2103" s="21">
        <v>18</v>
      </c>
      <c r="R2103" s="21">
        <v>0</v>
      </c>
      <c r="S2103" s="21">
        <v>1</v>
      </c>
      <c r="T2103" s="21">
        <v>19</v>
      </c>
      <c r="U2103" s="21">
        <v>0.94740000000000002</v>
      </c>
      <c r="V2103" s="21">
        <v>0</v>
      </c>
      <c r="W2103" s="21">
        <v>0.94740000000000002</v>
      </c>
      <c r="X2103" s="21" t="s">
        <v>2015</v>
      </c>
      <c r="Y2103" s="21" t="s">
        <v>2015</v>
      </c>
      <c r="Z2103" s="21" t="s">
        <v>2015</v>
      </c>
      <c r="AA2103" s="21" t="s">
        <v>2015</v>
      </c>
      <c r="AB2103" s="21" t="s">
        <v>2342</v>
      </c>
      <c r="AC2103" s="21" t="s">
        <v>2342</v>
      </c>
      <c r="AD2103" s="21" t="s">
        <v>2342</v>
      </c>
      <c r="AE2103" s="21" t="s">
        <v>2342</v>
      </c>
      <c r="AF2103" s="21" t="s">
        <v>2342</v>
      </c>
      <c r="AG2103" s="21" t="s">
        <v>2342</v>
      </c>
      <c r="AH2103" s="21" t="s">
        <v>2342</v>
      </c>
      <c r="AI2103" s="21" t="s">
        <v>2342</v>
      </c>
      <c r="AJ2103" s="21" t="s">
        <v>2342</v>
      </c>
      <c r="AK2103" s="21" t="s">
        <v>2342</v>
      </c>
      <c r="AL2103" s="21" t="s">
        <v>4802</v>
      </c>
    </row>
    <row r="2104" spans="1:38" ht="15" customHeight="1">
      <c r="A2104" s="21">
        <v>159502</v>
      </c>
      <c r="B2104" s="21">
        <v>685887</v>
      </c>
      <c r="C2104" s="21" t="s">
        <v>75</v>
      </c>
      <c r="D2104" s="21" t="s">
        <v>2062</v>
      </c>
      <c r="E2104" s="21" t="s">
        <v>23</v>
      </c>
      <c r="F2104" s="21" t="s">
        <v>4865</v>
      </c>
      <c r="G2104" s="21" t="s">
        <v>2340</v>
      </c>
      <c r="H2104" s="21" t="s">
        <v>2341</v>
      </c>
      <c r="I2104" s="21" t="s">
        <v>2015</v>
      </c>
      <c r="J2104" s="21" t="s">
        <v>2342</v>
      </c>
      <c r="K2104" s="21" t="s">
        <v>4992</v>
      </c>
      <c r="L2104" s="21" t="s">
        <v>4993</v>
      </c>
      <c r="M2104" s="21"/>
      <c r="N2104" s="21" t="s">
        <v>2705</v>
      </c>
      <c r="O2104" s="21" t="s">
        <v>2345</v>
      </c>
      <c r="P2104" s="21" t="s">
        <v>2706</v>
      </c>
      <c r="Q2104" s="21">
        <v>28</v>
      </c>
      <c r="R2104" s="21">
        <v>0</v>
      </c>
      <c r="S2104" s="21">
        <v>2</v>
      </c>
      <c r="T2104" s="21">
        <v>30</v>
      </c>
      <c r="U2104" s="21">
        <v>0.93330000000000002</v>
      </c>
      <c r="V2104" s="21">
        <v>0</v>
      </c>
      <c r="W2104" s="21">
        <v>0.93330000000000002</v>
      </c>
      <c r="X2104" s="21" t="s">
        <v>2342</v>
      </c>
      <c r="Y2104" s="21" t="s">
        <v>2015</v>
      </c>
      <c r="Z2104" s="21" t="s">
        <v>2015</v>
      </c>
      <c r="AA2104" s="21" t="s">
        <v>2015</v>
      </c>
      <c r="AB2104" s="21" t="s">
        <v>2015</v>
      </c>
      <c r="AC2104" s="21" t="s">
        <v>2015</v>
      </c>
      <c r="AD2104" s="21" t="s">
        <v>2015</v>
      </c>
      <c r="AE2104" s="21" t="s">
        <v>2015</v>
      </c>
      <c r="AF2104" s="21" t="s">
        <v>2015</v>
      </c>
      <c r="AG2104" s="21" t="s">
        <v>2015</v>
      </c>
      <c r="AH2104" s="21" t="s">
        <v>2015</v>
      </c>
      <c r="AI2104" s="21" t="s">
        <v>2015</v>
      </c>
      <c r="AJ2104" s="21" t="s">
        <v>2015</v>
      </c>
      <c r="AK2104" s="21" t="s">
        <v>2015</v>
      </c>
      <c r="AL2104" s="21" t="s">
        <v>4802</v>
      </c>
    </row>
    <row r="2105" spans="1:38" ht="15" customHeight="1">
      <c r="A2105" s="21">
        <v>160492</v>
      </c>
      <c r="B2105" s="21">
        <v>685940</v>
      </c>
      <c r="C2105" s="21" t="s">
        <v>4876</v>
      </c>
      <c r="D2105" s="21" t="s">
        <v>4877</v>
      </c>
      <c r="E2105" s="21" t="s">
        <v>9</v>
      </c>
      <c r="F2105" s="21" t="s">
        <v>4863</v>
      </c>
      <c r="G2105" s="21" t="s">
        <v>2340</v>
      </c>
      <c r="H2105" s="21" t="s">
        <v>2341</v>
      </c>
      <c r="I2105" s="21" t="s">
        <v>2015</v>
      </c>
      <c r="J2105" s="21" t="s">
        <v>2342</v>
      </c>
      <c r="K2105" s="21" t="s">
        <v>4876</v>
      </c>
      <c r="L2105" s="21" t="s">
        <v>4878</v>
      </c>
      <c r="M2105" s="21"/>
      <c r="N2105" s="21" t="s">
        <v>2535</v>
      </c>
      <c r="O2105" s="21" t="s">
        <v>2345</v>
      </c>
      <c r="P2105" s="21" t="s">
        <v>2536</v>
      </c>
      <c r="Q2105" s="21">
        <v>138</v>
      </c>
      <c r="R2105" s="21">
        <v>99</v>
      </c>
      <c r="S2105" s="21">
        <v>206</v>
      </c>
      <c r="T2105" s="21">
        <v>443</v>
      </c>
      <c r="U2105" s="21">
        <v>0.3115</v>
      </c>
      <c r="V2105" s="21">
        <v>0.2235</v>
      </c>
      <c r="W2105" s="21">
        <v>0.53500000000000003</v>
      </c>
      <c r="X2105" s="21" t="s">
        <v>2015</v>
      </c>
      <c r="Y2105" s="21" t="s">
        <v>2342</v>
      </c>
      <c r="Z2105" s="21" t="s">
        <v>2342</v>
      </c>
      <c r="AA2105" s="21" t="s">
        <v>2342</v>
      </c>
      <c r="AB2105" s="21" t="s">
        <v>2342</v>
      </c>
      <c r="AC2105" s="21" t="s">
        <v>2342</v>
      </c>
      <c r="AD2105" s="21" t="s">
        <v>2342</v>
      </c>
      <c r="AE2105" s="21" t="s">
        <v>2342</v>
      </c>
      <c r="AF2105" s="21" t="s">
        <v>2342</v>
      </c>
      <c r="AG2105" s="21" t="s">
        <v>2342</v>
      </c>
      <c r="AH2105" s="21" t="s">
        <v>2015</v>
      </c>
      <c r="AI2105" s="21" t="s">
        <v>2015</v>
      </c>
      <c r="AJ2105" s="21" t="s">
        <v>2015</v>
      </c>
      <c r="AK2105" s="21" t="s">
        <v>2015</v>
      </c>
      <c r="AL2105" s="21" t="s">
        <v>4803</v>
      </c>
    </row>
    <row r="2106" spans="1:38" ht="15" customHeight="1">
      <c r="A2106" s="21">
        <v>160495</v>
      </c>
      <c r="B2106" s="21">
        <v>685962</v>
      </c>
      <c r="C2106" s="21" t="s">
        <v>4969</v>
      </c>
      <c r="D2106" s="21" t="s">
        <v>4970</v>
      </c>
      <c r="E2106" s="21" t="s">
        <v>6</v>
      </c>
      <c r="F2106" s="21" t="s">
        <v>4871</v>
      </c>
      <c r="G2106" s="21" t="s">
        <v>2340</v>
      </c>
      <c r="H2106" s="21" t="s">
        <v>2341</v>
      </c>
      <c r="I2106" s="21" t="s">
        <v>2015</v>
      </c>
      <c r="J2106" s="21" t="s">
        <v>2342</v>
      </c>
      <c r="K2106" s="21" t="s">
        <v>4971</v>
      </c>
      <c r="L2106" s="21" t="s">
        <v>5388</v>
      </c>
      <c r="M2106" s="21"/>
      <c r="N2106" s="21" t="s">
        <v>3028</v>
      </c>
      <c r="O2106" s="21" t="s">
        <v>2345</v>
      </c>
      <c r="P2106" s="21" t="s">
        <v>3029</v>
      </c>
      <c r="Q2106" s="21">
        <v>113</v>
      </c>
      <c r="R2106" s="21">
        <v>0</v>
      </c>
      <c r="S2106" s="21">
        <v>34</v>
      </c>
      <c r="T2106" s="21">
        <v>147</v>
      </c>
      <c r="U2106" s="21">
        <v>0.76870000000000005</v>
      </c>
      <c r="V2106" s="21">
        <v>0</v>
      </c>
      <c r="W2106" s="21">
        <v>0.76870000000000005</v>
      </c>
      <c r="X2106" s="21" t="s">
        <v>2015</v>
      </c>
      <c r="Y2106" s="21" t="s">
        <v>2015</v>
      </c>
      <c r="Z2106" s="21" t="s">
        <v>2015</v>
      </c>
      <c r="AA2106" s="21" t="s">
        <v>2015</v>
      </c>
      <c r="AB2106" s="21" t="s">
        <v>2015</v>
      </c>
      <c r="AC2106" s="21" t="s">
        <v>2015</v>
      </c>
      <c r="AD2106" s="21" t="s">
        <v>2015</v>
      </c>
      <c r="AE2106" s="21" t="s">
        <v>2015</v>
      </c>
      <c r="AF2106" s="21" t="s">
        <v>2015</v>
      </c>
      <c r="AG2106" s="21" t="s">
        <v>2015</v>
      </c>
      <c r="AH2106" s="21" t="s">
        <v>2342</v>
      </c>
      <c r="AI2106" s="21" t="s">
        <v>2342</v>
      </c>
      <c r="AJ2106" s="21" t="s">
        <v>2015</v>
      </c>
      <c r="AK2106" s="21" t="s">
        <v>2015</v>
      </c>
      <c r="AL2106" s="21" t="s">
        <v>4802</v>
      </c>
    </row>
    <row r="2107" spans="1:38" ht="15" customHeight="1">
      <c r="A2107" s="21">
        <v>159520</v>
      </c>
      <c r="B2107" s="21">
        <v>686063</v>
      </c>
      <c r="C2107" s="21" t="s">
        <v>209</v>
      </c>
      <c r="D2107" s="21" t="s">
        <v>2197</v>
      </c>
      <c r="E2107" s="21" t="s">
        <v>14</v>
      </c>
      <c r="F2107" s="21" t="s">
        <v>4873</v>
      </c>
      <c r="G2107" s="21" t="s">
        <v>2340</v>
      </c>
      <c r="H2107" s="21" t="s">
        <v>2341</v>
      </c>
      <c r="I2107" s="21" t="s">
        <v>2015</v>
      </c>
      <c r="J2107" s="21" t="s">
        <v>2342</v>
      </c>
      <c r="K2107" s="21" t="s">
        <v>5512</v>
      </c>
      <c r="L2107" s="21" t="s">
        <v>5513</v>
      </c>
      <c r="M2107" s="21"/>
      <c r="N2107" s="21" t="s">
        <v>3744</v>
      </c>
      <c r="O2107" s="21" t="s">
        <v>2345</v>
      </c>
      <c r="P2107" s="21" t="s">
        <v>3745</v>
      </c>
      <c r="Q2107" s="21">
        <v>0</v>
      </c>
      <c r="R2107" s="21">
        <v>0</v>
      </c>
      <c r="S2107" s="21">
        <v>0</v>
      </c>
      <c r="T2107" s="21">
        <v>0</v>
      </c>
      <c r="U2107" s="21">
        <v>0</v>
      </c>
      <c r="V2107" s="21">
        <v>0</v>
      </c>
      <c r="W2107" s="21">
        <v>0</v>
      </c>
      <c r="X2107" s="21" t="s">
        <v>2015</v>
      </c>
      <c r="Y2107" s="21" t="s">
        <v>2015</v>
      </c>
      <c r="Z2107" s="21" t="s">
        <v>2015</v>
      </c>
      <c r="AA2107" s="21" t="s">
        <v>2015</v>
      </c>
      <c r="AB2107" s="21" t="s">
        <v>2015</v>
      </c>
      <c r="AC2107" s="21" t="s">
        <v>2015</v>
      </c>
      <c r="AD2107" s="21" t="s">
        <v>2015</v>
      </c>
      <c r="AE2107" s="21" t="s">
        <v>2342</v>
      </c>
      <c r="AF2107" s="21" t="s">
        <v>2342</v>
      </c>
      <c r="AG2107" s="21" t="s">
        <v>2342</v>
      </c>
      <c r="AH2107" s="21" t="s">
        <v>2015</v>
      </c>
      <c r="AI2107" s="21" t="s">
        <v>2015</v>
      </c>
      <c r="AJ2107" s="21" t="s">
        <v>2015</v>
      </c>
      <c r="AK2107" s="21" t="s">
        <v>2015</v>
      </c>
      <c r="AL2107" s="21" t="s">
        <v>4803</v>
      </c>
    </row>
    <row r="2108" spans="1:38" ht="15" customHeight="1">
      <c r="A2108" s="21">
        <v>159945</v>
      </c>
      <c r="B2108" s="21">
        <v>686309</v>
      </c>
      <c r="C2108" s="21" t="s">
        <v>215</v>
      </c>
      <c r="D2108" s="21" t="s">
        <v>2203</v>
      </c>
      <c r="E2108" s="21" t="s">
        <v>33</v>
      </c>
      <c r="F2108" s="21" t="s">
        <v>4873</v>
      </c>
      <c r="G2108" s="21" t="s">
        <v>2340</v>
      </c>
      <c r="H2108" s="21" t="s">
        <v>2341</v>
      </c>
      <c r="I2108" s="21" t="s">
        <v>2015</v>
      </c>
      <c r="J2108" s="21" t="s">
        <v>2342</v>
      </c>
      <c r="K2108" s="21" t="s">
        <v>4909</v>
      </c>
      <c r="L2108" s="21" t="s">
        <v>4910</v>
      </c>
      <c r="M2108" s="21"/>
      <c r="N2108" s="21" t="s">
        <v>3768</v>
      </c>
      <c r="O2108" s="21" t="s">
        <v>2345</v>
      </c>
      <c r="P2108" s="21" t="s">
        <v>3769</v>
      </c>
      <c r="Q2108" s="21">
        <v>303</v>
      </c>
      <c r="R2108" s="21">
        <v>0</v>
      </c>
      <c r="S2108" s="21">
        <v>274</v>
      </c>
      <c r="T2108" s="21">
        <v>577</v>
      </c>
      <c r="U2108" s="21">
        <v>0.52510000000000001</v>
      </c>
      <c r="V2108" s="21">
        <v>0</v>
      </c>
      <c r="W2108" s="21">
        <v>0.52510000000000001</v>
      </c>
      <c r="X2108" s="21" t="s">
        <v>2015</v>
      </c>
      <c r="Y2108" s="21" t="s">
        <v>2342</v>
      </c>
      <c r="Z2108" s="21" t="s">
        <v>2342</v>
      </c>
      <c r="AA2108" s="21" t="s">
        <v>2342</v>
      </c>
      <c r="AB2108" s="21" t="s">
        <v>2342</v>
      </c>
      <c r="AC2108" s="21" t="s">
        <v>2342</v>
      </c>
      <c r="AD2108" s="21" t="s">
        <v>2342</v>
      </c>
      <c r="AE2108" s="21" t="s">
        <v>2015</v>
      </c>
      <c r="AF2108" s="21" t="s">
        <v>2015</v>
      </c>
      <c r="AG2108" s="21" t="s">
        <v>2015</v>
      </c>
      <c r="AH2108" s="21" t="s">
        <v>2015</v>
      </c>
      <c r="AI2108" s="21" t="s">
        <v>2015</v>
      </c>
      <c r="AJ2108" s="21" t="s">
        <v>2015</v>
      </c>
      <c r="AK2108" s="21" t="s">
        <v>2015</v>
      </c>
      <c r="AL2108" s="21" t="s">
        <v>4802</v>
      </c>
    </row>
    <row r="2109" spans="1:38" ht="15" customHeight="1">
      <c r="A2109" s="21">
        <v>159945</v>
      </c>
      <c r="B2109" s="21">
        <v>686310</v>
      </c>
      <c r="C2109" s="21" t="s">
        <v>215</v>
      </c>
      <c r="D2109" s="21" t="s">
        <v>2203</v>
      </c>
      <c r="E2109" s="21" t="s">
        <v>33</v>
      </c>
      <c r="F2109" s="21" t="s">
        <v>4873</v>
      </c>
      <c r="G2109" s="21" t="s">
        <v>2340</v>
      </c>
      <c r="H2109" s="21" t="s">
        <v>2341</v>
      </c>
      <c r="I2109" s="21" t="s">
        <v>2015</v>
      </c>
      <c r="J2109" s="21" t="s">
        <v>2342</v>
      </c>
      <c r="K2109" s="21" t="s">
        <v>4911</v>
      </c>
      <c r="L2109" s="21" t="s">
        <v>4912</v>
      </c>
      <c r="M2109" s="21"/>
      <c r="N2109" s="21" t="s">
        <v>3768</v>
      </c>
      <c r="O2109" s="21" t="s">
        <v>2345</v>
      </c>
      <c r="P2109" s="21" t="s">
        <v>3769</v>
      </c>
      <c r="Q2109" s="21">
        <v>856</v>
      </c>
      <c r="R2109" s="21">
        <v>0</v>
      </c>
      <c r="S2109" s="21">
        <v>580</v>
      </c>
      <c r="T2109" s="21">
        <v>1436</v>
      </c>
      <c r="U2109" s="21">
        <v>0.59609999999999996</v>
      </c>
      <c r="V2109" s="21">
        <v>0</v>
      </c>
      <c r="W2109" s="21">
        <v>0.59609999999999996</v>
      </c>
      <c r="X2109" s="21" t="s">
        <v>2015</v>
      </c>
      <c r="Y2109" s="21" t="s">
        <v>2015</v>
      </c>
      <c r="Z2109" s="21" t="s">
        <v>2015</v>
      </c>
      <c r="AA2109" s="21" t="s">
        <v>2015</v>
      </c>
      <c r="AB2109" s="21" t="s">
        <v>2015</v>
      </c>
      <c r="AC2109" s="21" t="s">
        <v>2015</v>
      </c>
      <c r="AD2109" s="21" t="s">
        <v>2015</v>
      </c>
      <c r="AE2109" s="21" t="s">
        <v>2342</v>
      </c>
      <c r="AF2109" s="21" t="s">
        <v>2342</v>
      </c>
      <c r="AG2109" s="21" t="s">
        <v>2342</v>
      </c>
      <c r="AH2109" s="21" t="s">
        <v>2015</v>
      </c>
      <c r="AI2109" s="21" t="s">
        <v>2015</v>
      </c>
      <c r="AJ2109" s="21" t="s">
        <v>2015</v>
      </c>
      <c r="AK2109" s="21" t="s">
        <v>2015</v>
      </c>
      <c r="AL2109" s="21" t="s">
        <v>4802</v>
      </c>
    </row>
    <row r="2110" spans="1:38" ht="15" customHeight="1">
      <c r="A2110" s="21">
        <v>159895</v>
      </c>
      <c r="B2110" s="21">
        <v>686319</v>
      </c>
      <c r="C2110" s="21" t="s">
        <v>196</v>
      </c>
      <c r="D2110" s="21" t="s">
        <v>2184</v>
      </c>
      <c r="E2110" s="44" t="s">
        <v>6</v>
      </c>
      <c r="F2110" s="21" t="s">
        <v>4875</v>
      </c>
      <c r="G2110" s="21" t="s">
        <v>2340</v>
      </c>
      <c r="H2110" s="21" t="s">
        <v>2341</v>
      </c>
      <c r="I2110" s="21" t="s">
        <v>2015</v>
      </c>
      <c r="J2110" s="21" t="s">
        <v>2342</v>
      </c>
      <c r="K2110" s="21" t="s">
        <v>4904</v>
      </c>
      <c r="L2110" s="21" t="s">
        <v>4905</v>
      </c>
      <c r="M2110" s="21"/>
      <c r="N2110" s="21" t="s">
        <v>2818</v>
      </c>
      <c r="O2110" s="21" t="s">
        <v>2345</v>
      </c>
      <c r="P2110" s="21" t="s">
        <v>2819</v>
      </c>
      <c r="Q2110" s="21">
        <v>26</v>
      </c>
      <c r="R2110" s="21">
        <v>15</v>
      </c>
      <c r="S2110" s="21">
        <v>422</v>
      </c>
      <c r="T2110" s="21">
        <v>463</v>
      </c>
      <c r="U2110" s="21">
        <v>5.62E-2</v>
      </c>
      <c r="V2110" s="21">
        <v>3.2399999999999998E-2</v>
      </c>
      <c r="W2110" s="21">
        <v>8.8599999999999998E-2</v>
      </c>
      <c r="X2110" s="21" t="s">
        <v>2015</v>
      </c>
      <c r="Y2110" s="21" t="s">
        <v>2342</v>
      </c>
      <c r="Z2110" s="21" t="s">
        <v>2342</v>
      </c>
      <c r="AA2110" s="21" t="s">
        <v>2342</v>
      </c>
      <c r="AB2110" s="21" t="s">
        <v>2342</v>
      </c>
      <c r="AC2110" s="21" t="s">
        <v>2342</v>
      </c>
      <c r="AD2110" s="21" t="s">
        <v>2342</v>
      </c>
      <c r="AE2110" s="21" t="s">
        <v>2015</v>
      </c>
      <c r="AF2110" s="21" t="s">
        <v>2015</v>
      </c>
      <c r="AG2110" s="21" t="s">
        <v>2015</v>
      </c>
      <c r="AH2110" s="21" t="s">
        <v>2015</v>
      </c>
      <c r="AI2110" s="21" t="s">
        <v>2015</v>
      </c>
      <c r="AJ2110" s="21" t="s">
        <v>2015</v>
      </c>
      <c r="AK2110" s="21" t="s">
        <v>2015</v>
      </c>
      <c r="AL2110" s="21" t="s">
        <v>4803</v>
      </c>
    </row>
    <row r="2111" spans="1:38" ht="15" customHeight="1">
      <c r="A2111" s="21">
        <v>159895</v>
      </c>
      <c r="B2111" s="21">
        <v>686320</v>
      </c>
      <c r="C2111" s="21" t="s">
        <v>196</v>
      </c>
      <c r="D2111" s="21" t="s">
        <v>2184</v>
      </c>
      <c r="E2111" s="44" t="s">
        <v>6</v>
      </c>
      <c r="F2111" s="21" t="s">
        <v>4875</v>
      </c>
      <c r="G2111" s="21" t="s">
        <v>2340</v>
      </c>
      <c r="H2111" s="21" t="s">
        <v>2341</v>
      </c>
      <c r="I2111" s="21" t="s">
        <v>2015</v>
      </c>
      <c r="J2111" s="21" t="s">
        <v>2342</v>
      </c>
      <c r="K2111" s="21" t="s">
        <v>4902</v>
      </c>
      <c r="L2111" s="21" t="s">
        <v>4903</v>
      </c>
      <c r="M2111" s="21"/>
      <c r="N2111" s="21" t="s">
        <v>2883</v>
      </c>
      <c r="O2111" s="21" t="s">
        <v>2345</v>
      </c>
      <c r="P2111" s="21" t="s">
        <v>3656</v>
      </c>
      <c r="Q2111" s="21">
        <v>12</v>
      </c>
      <c r="R2111" s="21">
        <v>10</v>
      </c>
      <c r="S2111" s="21">
        <v>197</v>
      </c>
      <c r="T2111" s="21">
        <v>219</v>
      </c>
      <c r="U2111" s="21">
        <v>5.4800000000000001E-2</v>
      </c>
      <c r="V2111" s="21">
        <v>4.5699999999999998E-2</v>
      </c>
      <c r="W2111" s="21">
        <v>0.10050000000000001</v>
      </c>
      <c r="X2111" s="21" t="s">
        <v>2015</v>
      </c>
      <c r="Y2111" s="21" t="s">
        <v>2015</v>
      </c>
      <c r="Z2111" s="21" t="s">
        <v>2015</v>
      </c>
      <c r="AA2111" s="21" t="s">
        <v>2015</v>
      </c>
      <c r="AB2111" s="21" t="s">
        <v>2015</v>
      </c>
      <c r="AC2111" s="21" t="s">
        <v>2015</v>
      </c>
      <c r="AD2111" s="21" t="s">
        <v>2015</v>
      </c>
      <c r="AE2111" s="21" t="s">
        <v>2015</v>
      </c>
      <c r="AF2111" s="21" t="s">
        <v>2015</v>
      </c>
      <c r="AG2111" s="21" t="s">
        <v>2015</v>
      </c>
      <c r="AH2111" s="21" t="s">
        <v>2342</v>
      </c>
      <c r="AI2111" s="21" t="s">
        <v>2342</v>
      </c>
      <c r="AJ2111" s="21" t="s">
        <v>2342</v>
      </c>
      <c r="AK2111" s="21" t="s">
        <v>2342</v>
      </c>
      <c r="AL2111" s="21" t="s">
        <v>4803</v>
      </c>
    </row>
    <row r="2112" spans="1:38" ht="15" customHeight="1">
      <c r="A2112" s="21">
        <v>159389</v>
      </c>
      <c r="B2112" s="21">
        <v>686321</v>
      </c>
      <c r="C2112" s="21" t="s">
        <v>198</v>
      </c>
      <c r="D2112" s="21" t="s">
        <v>2186</v>
      </c>
      <c r="E2112" s="21" t="s">
        <v>0</v>
      </c>
      <c r="F2112" s="21" t="s">
        <v>4863</v>
      </c>
      <c r="G2112" s="21" t="s">
        <v>2340</v>
      </c>
      <c r="H2112" s="21" t="s">
        <v>2341</v>
      </c>
      <c r="I2112" s="21" t="s">
        <v>2015</v>
      </c>
      <c r="J2112" s="21" t="s">
        <v>2342</v>
      </c>
      <c r="K2112" s="21" t="s">
        <v>4906</v>
      </c>
      <c r="L2112" s="21" t="s">
        <v>3693</v>
      </c>
      <c r="M2112" s="21" t="s">
        <v>3694</v>
      </c>
      <c r="N2112" s="21" t="s">
        <v>3695</v>
      </c>
      <c r="O2112" s="21" t="s">
        <v>2345</v>
      </c>
      <c r="P2112" s="21" t="s">
        <v>3696</v>
      </c>
      <c r="Q2112" s="21">
        <v>12</v>
      </c>
      <c r="R2112" s="21">
        <v>0</v>
      </c>
      <c r="S2112" s="21">
        <v>4</v>
      </c>
      <c r="T2112" s="21">
        <v>16</v>
      </c>
      <c r="U2112" s="21">
        <v>0.75</v>
      </c>
      <c r="V2112" s="21">
        <v>0</v>
      </c>
      <c r="W2112" s="21">
        <v>0.75</v>
      </c>
      <c r="X2112" s="21" t="s">
        <v>2342</v>
      </c>
      <c r="Y2112" s="21" t="s">
        <v>2015</v>
      </c>
      <c r="Z2112" s="21" t="s">
        <v>2015</v>
      </c>
      <c r="AA2112" s="21" t="s">
        <v>2015</v>
      </c>
      <c r="AB2112" s="21" t="s">
        <v>2015</v>
      </c>
      <c r="AC2112" s="21" t="s">
        <v>2015</v>
      </c>
      <c r="AD2112" s="21" t="s">
        <v>2015</v>
      </c>
      <c r="AE2112" s="21" t="s">
        <v>2015</v>
      </c>
      <c r="AF2112" s="21" t="s">
        <v>2015</v>
      </c>
      <c r="AG2112" s="21" t="s">
        <v>2015</v>
      </c>
      <c r="AH2112" s="21" t="s">
        <v>2015</v>
      </c>
      <c r="AI2112" s="21" t="s">
        <v>2015</v>
      </c>
      <c r="AJ2112" s="21" t="s">
        <v>2015</v>
      </c>
      <c r="AK2112" s="21" t="s">
        <v>2015</v>
      </c>
      <c r="AL2112" s="21" t="s">
        <v>4802</v>
      </c>
    </row>
    <row r="2113" spans="1:38" ht="15" customHeight="1">
      <c r="A2113" s="21">
        <v>159208</v>
      </c>
      <c r="B2113" s="21">
        <v>686333</v>
      </c>
      <c r="C2113" s="21" t="s">
        <v>167</v>
      </c>
      <c r="D2113" s="21" t="s">
        <v>2155</v>
      </c>
      <c r="E2113" s="21" t="s">
        <v>8</v>
      </c>
      <c r="F2113" s="21" t="s">
        <v>4865</v>
      </c>
      <c r="G2113" s="21" t="s">
        <v>2340</v>
      </c>
      <c r="H2113" s="21" t="s">
        <v>2341</v>
      </c>
      <c r="I2113" s="21" t="s">
        <v>2015</v>
      </c>
      <c r="J2113" s="21" t="s">
        <v>2342</v>
      </c>
      <c r="K2113" s="21" t="s">
        <v>915</v>
      </c>
      <c r="L2113" s="21" t="s">
        <v>4898</v>
      </c>
      <c r="M2113" s="21"/>
      <c r="N2113" s="21" t="s">
        <v>3467</v>
      </c>
      <c r="O2113" s="21" t="s">
        <v>2345</v>
      </c>
      <c r="P2113" s="21" t="s">
        <v>3468</v>
      </c>
      <c r="Q2113" s="21">
        <v>289</v>
      </c>
      <c r="R2113" s="21">
        <v>0</v>
      </c>
      <c r="S2113" s="21">
        <v>36</v>
      </c>
      <c r="T2113" s="21">
        <v>325</v>
      </c>
      <c r="U2113" s="21">
        <v>0.88919999999999999</v>
      </c>
      <c r="V2113" s="21">
        <v>0</v>
      </c>
      <c r="W2113" s="21">
        <v>0.88919999999999999</v>
      </c>
      <c r="X2113" s="21" t="s">
        <v>2342</v>
      </c>
      <c r="Y2113" s="21" t="s">
        <v>2342</v>
      </c>
      <c r="Z2113" s="21" t="s">
        <v>2342</v>
      </c>
      <c r="AA2113" s="21" t="s">
        <v>2342</v>
      </c>
      <c r="AB2113" s="21" t="s">
        <v>2342</v>
      </c>
      <c r="AC2113" s="21" t="s">
        <v>2342</v>
      </c>
      <c r="AD2113" s="21" t="s">
        <v>2342</v>
      </c>
      <c r="AE2113" s="21" t="s">
        <v>2015</v>
      </c>
      <c r="AF2113" s="21" t="s">
        <v>2015</v>
      </c>
      <c r="AG2113" s="21" t="s">
        <v>2015</v>
      </c>
      <c r="AH2113" s="21" t="s">
        <v>2015</v>
      </c>
      <c r="AI2113" s="21" t="s">
        <v>2015</v>
      </c>
      <c r="AJ2113" s="21" t="s">
        <v>2015</v>
      </c>
      <c r="AK2113" s="21" t="s">
        <v>2015</v>
      </c>
      <c r="AL2113" s="21" t="s">
        <v>4802</v>
      </c>
    </row>
    <row r="2114" spans="1:38" ht="15" customHeight="1">
      <c r="A2114" s="21">
        <v>159208</v>
      </c>
      <c r="B2114" s="21">
        <v>686334</v>
      </c>
      <c r="C2114" s="21" t="s">
        <v>167</v>
      </c>
      <c r="D2114" s="21" t="s">
        <v>2155</v>
      </c>
      <c r="E2114" s="21" t="s">
        <v>8</v>
      </c>
      <c r="F2114" s="21" t="s">
        <v>4865</v>
      </c>
      <c r="G2114" s="21" t="s">
        <v>2340</v>
      </c>
      <c r="H2114" s="21" t="s">
        <v>2341</v>
      </c>
      <c r="I2114" s="21" t="s">
        <v>2015</v>
      </c>
      <c r="J2114" s="21" t="s">
        <v>2342</v>
      </c>
      <c r="K2114" s="21" t="s">
        <v>4899</v>
      </c>
      <c r="L2114" s="21" t="s">
        <v>4900</v>
      </c>
      <c r="M2114" s="21"/>
      <c r="N2114" s="21" t="s">
        <v>8</v>
      </c>
      <c r="O2114" s="21" t="s">
        <v>2345</v>
      </c>
      <c r="P2114" s="21" t="s">
        <v>2389</v>
      </c>
      <c r="Q2114" s="21">
        <v>147</v>
      </c>
      <c r="R2114" s="21">
        <v>45</v>
      </c>
      <c r="S2114" s="21">
        <v>548</v>
      </c>
      <c r="T2114" s="21">
        <v>740</v>
      </c>
      <c r="U2114" s="21">
        <v>0.1986</v>
      </c>
      <c r="V2114" s="21">
        <v>6.08E-2</v>
      </c>
      <c r="W2114" s="21">
        <v>0.25950000000000001</v>
      </c>
      <c r="X2114" s="21" t="s">
        <v>2015</v>
      </c>
      <c r="Y2114" s="21" t="s">
        <v>2015</v>
      </c>
      <c r="Z2114" s="21" t="s">
        <v>2015</v>
      </c>
      <c r="AA2114" s="21" t="s">
        <v>2015</v>
      </c>
      <c r="AB2114" s="21" t="s">
        <v>2015</v>
      </c>
      <c r="AC2114" s="21" t="s">
        <v>2015</v>
      </c>
      <c r="AD2114" s="21" t="s">
        <v>2015</v>
      </c>
      <c r="AE2114" s="21" t="s">
        <v>2342</v>
      </c>
      <c r="AF2114" s="21" t="s">
        <v>2342</v>
      </c>
      <c r="AG2114" s="21" t="s">
        <v>2342</v>
      </c>
      <c r="AH2114" s="21" t="s">
        <v>2015</v>
      </c>
      <c r="AI2114" s="21" t="s">
        <v>2015</v>
      </c>
      <c r="AJ2114" s="21" t="s">
        <v>2015</v>
      </c>
      <c r="AK2114" s="21" t="s">
        <v>2015</v>
      </c>
      <c r="AL2114" s="21" t="s">
        <v>4803</v>
      </c>
    </row>
    <row r="2115" spans="1:38" ht="15" customHeight="1">
      <c r="A2115" s="21">
        <v>159977</v>
      </c>
      <c r="B2115" s="21">
        <v>686337</v>
      </c>
      <c r="C2115" s="21" t="s">
        <v>298</v>
      </c>
      <c r="D2115" s="21" t="s">
        <v>2287</v>
      </c>
      <c r="E2115" s="21" t="s">
        <v>23</v>
      </c>
      <c r="F2115" s="21" t="s">
        <v>4865</v>
      </c>
      <c r="G2115" s="21" t="s">
        <v>2340</v>
      </c>
      <c r="H2115" s="21" t="s">
        <v>2341</v>
      </c>
      <c r="I2115" s="21" t="s">
        <v>2015</v>
      </c>
      <c r="J2115" s="21" t="s">
        <v>2342</v>
      </c>
      <c r="K2115" s="21" t="s">
        <v>4925</v>
      </c>
      <c r="L2115" s="21" t="s">
        <v>5337</v>
      </c>
      <c r="M2115" s="21" t="s">
        <v>5338</v>
      </c>
      <c r="N2115" s="21" t="s">
        <v>23</v>
      </c>
      <c r="O2115" s="21" t="s">
        <v>2345</v>
      </c>
      <c r="P2115" s="21" t="s">
        <v>4520</v>
      </c>
      <c r="Q2115" s="21">
        <v>199</v>
      </c>
      <c r="R2115" s="21">
        <v>0</v>
      </c>
      <c r="S2115" s="21">
        <v>0</v>
      </c>
      <c r="T2115" s="21">
        <v>199</v>
      </c>
      <c r="U2115" s="21">
        <v>1</v>
      </c>
      <c r="V2115" s="21">
        <v>0</v>
      </c>
      <c r="W2115" s="21">
        <v>1</v>
      </c>
      <c r="X2115" s="21" t="s">
        <v>2342</v>
      </c>
      <c r="Y2115" s="21" t="s">
        <v>2015</v>
      </c>
      <c r="Z2115" s="21" t="s">
        <v>2015</v>
      </c>
      <c r="AA2115" s="21" t="s">
        <v>2015</v>
      </c>
      <c r="AB2115" s="21" t="s">
        <v>2015</v>
      </c>
      <c r="AC2115" s="21" t="s">
        <v>2015</v>
      </c>
      <c r="AD2115" s="21" t="s">
        <v>2015</v>
      </c>
      <c r="AE2115" s="21" t="s">
        <v>2015</v>
      </c>
      <c r="AF2115" s="21" t="s">
        <v>2015</v>
      </c>
      <c r="AG2115" s="21" t="s">
        <v>2015</v>
      </c>
      <c r="AH2115" s="21" t="s">
        <v>2015</v>
      </c>
      <c r="AI2115" s="21" t="s">
        <v>2015</v>
      </c>
      <c r="AJ2115" s="21" t="s">
        <v>2015</v>
      </c>
      <c r="AK2115" s="21" t="s">
        <v>2015</v>
      </c>
      <c r="AL2115" s="21" t="s">
        <v>4802</v>
      </c>
    </row>
    <row r="2116" spans="1:38" ht="15" customHeight="1">
      <c r="A2116" s="21">
        <v>160510</v>
      </c>
      <c r="B2116" s="21">
        <v>686340</v>
      </c>
      <c r="C2116" s="21" t="s">
        <v>5284</v>
      </c>
      <c r="D2116" s="21" t="s">
        <v>5285</v>
      </c>
      <c r="E2116" s="21" t="s">
        <v>28</v>
      </c>
      <c r="F2116" s="21" t="s">
        <v>4865</v>
      </c>
      <c r="G2116" s="21" t="s">
        <v>2340</v>
      </c>
      <c r="H2116" s="21" t="s">
        <v>2341</v>
      </c>
      <c r="I2116" s="21" t="s">
        <v>2015</v>
      </c>
      <c r="J2116" s="21" t="s">
        <v>2342</v>
      </c>
      <c r="K2116" s="21" t="s">
        <v>5284</v>
      </c>
      <c r="L2116" s="21" t="s">
        <v>5286</v>
      </c>
      <c r="M2116" s="21" t="s">
        <v>5287</v>
      </c>
      <c r="N2116" s="21" t="s">
        <v>5288</v>
      </c>
      <c r="O2116" s="21" t="s">
        <v>2345</v>
      </c>
      <c r="P2116" s="21" t="s">
        <v>5289</v>
      </c>
      <c r="Q2116" s="21">
        <v>20</v>
      </c>
      <c r="R2116" s="21">
        <v>0</v>
      </c>
      <c r="S2116" s="21">
        <v>2</v>
      </c>
      <c r="T2116" s="21">
        <v>22</v>
      </c>
      <c r="U2116" s="21">
        <v>0.90910000000000002</v>
      </c>
      <c r="V2116" s="21">
        <v>0</v>
      </c>
      <c r="W2116" s="21">
        <v>0.90910000000000002</v>
      </c>
      <c r="X2116" s="21" t="s">
        <v>2342</v>
      </c>
      <c r="Y2116" s="21" t="s">
        <v>2342</v>
      </c>
      <c r="Z2116" s="21" t="s">
        <v>2342</v>
      </c>
      <c r="AA2116" s="21" t="s">
        <v>2342</v>
      </c>
      <c r="AB2116" s="21" t="s">
        <v>2342</v>
      </c>
      <c r="AC2116" s="21" t="s">
        <v>2342</v>
      </c>
      <c r="AD2116" s="21" t="s">
        <v>2342</v>
      </c>
      <c r="AE2116" s="21" t="s">
        <v>2342</v>
      </c>
      <c r="AF2116" s="21" t="s">
        <v>2342</v>
      </c>
      <c r="AG2116" s="21" t="s">
        <v>2342</v>
      </c>
      <c r="AH2116" s="21" t="s">
        <v>2015</v>
      </c>
      <c r="AI2116" s="21" t="s">
        <v>2015</v>
      </c>
      <c r="AJ2116" s="21" t="s">
        <v>2015</v>
      </c>
      <c r="AK2116" s="21" t="s">
        <v>2015</v>
      </c>
      <c r="AL2116" s="21" t="s">
        <v>4802</v>
      </c>
    </row>
    <row r="2117" spans="1:38" ht="15" customHeight="1">
      <c r="A2117" s="21">
        <v>160485</v>
      </c>
      <c r="B2117" s="21">
        <v>686341</v>
      </c>
      <c r="C2117" s="21" t="s">
        <v>4894</v>
      </c>
      <c r="D2117" s="21" t="s">
        <v>4895</v>
      </c>
      <c r="E2117" s="21" t="s">
        <v>8</v>
      </c>
      <c r="F2117" s="21" t="s">
        <v>4865</v>
      </c>
      <c r="G2117" s="21" t="s">
        <v>2340</v>
      </c>
      <c r="H2117" s="21" t="s">
        <v>2341</v>
      </c>
      <c r="I2117" s="21" t="s">
        <v>2015</v>
      </c>
      <c r="J2117" s="21" t="s">
        <v>2342</v>
      </c>
      <c r="K2117" s="21" t="s">
        <v>4896</v>
      </c>
      <c r="L2117" s="21" t="s">
        <v>4897</v>
      </c>
      <c r="M2117" s="21"/>
      <c r="N2117" s="21" t="s">
        <v>8</v>
      </c>
      <c r="O2117" s="21" t="s">
        <v>2345</v>
      </c>
      <c r="P2117" s="21" t="s">
        <v>4210</v>
      </c>
      <c r="Q2117" s="21">
        <v>35</v>
      </c>
      <c r="R2117" s="21">
        <v>0</v>
      </c>
      <c r="S2117" s="21">
        <v>0</v>
      </c>
      <c r="T2117" s="21">
        <v>35</v>
      </c>
      <c r="U2117" s="21">
        <v>1</v>
      </c>
      <c r="V2117" s="21">
        <v>0</v>
      </c>
      <c r="W2117" s="21">
        <v>1</v>
      </c>
      <c r="X2117" s="21" t="s">
        <v>2015</v>
      </c>
      <c r="Y2117" s="21" t="s">
        <v>2015</v>
      </c>
      <c r="Z2117" s="21" t="s">
        <v>2015</v>
      </c>
      <c r="AA2117" s="21" t="s">
        <v>2015</v>
      </c>
      <c r="AB2117" s="21" t="s">
        <v>2015</v>
      </c>
      <c r="AC2117" s="21" t="s">
        <v>2015</v>
      </c>
      <c r="AD2117" s="21" t="s">
        <v>2015</v>
      </c>
      <c r="AE2117" s="21" t="s">
        <v>2015</v>
      </c>
      <c r="AF2117" s="21" t="s">
        <v>2015</v>
      </c>
      <c r="AG2117" s="21" t="s">
        <v>2015</v>
      </c>
      <c r="AH2117" s="21" t="s">
        <v>2342</v>
      </c>
      <c r="AI2117" s="21" t="s">
        <v>2342</v>
      </c>
      <c r="AJ2117" s="21" t="s">
        <v>2342</v>
      </c>
      <c r="AK2117" s="21" t="s">
        <v>2342</v>
      </c>
      <c r="AL2117" s="21" t="s">
        <v>4802</v>
      </c>
    </row>
    <row r="2118" spans="1:38" ht="15" customHeight="1">
      <c r="A2118" s="21">
        <v>159487</v>
      </c>
      <c r="B2118" s="21">
        <v>686343</v>
      </c>
      <c r="C2118" s="21" t="s">
        <v>254</v>
      </c>
      <c r="D2118" s="21" t="s">
        <v>2242</v>
      </c>
      <c r="E2118" s="21" t="s">
        <v>32</v>
      </c>
      <c r="F2118" s="21" t="s">
        <v>4874</v>
      </c>
      <c r="G2118" s="21" t="s">
        <v>2340</v>
      </c>
      <c r="H2118" s="21" t="s">
        <v>2341</v>
      </c>
      <c r="I2118" s="21" t="s">
        <v>2015</v>
      </c>
      <c r="J2118" s="21" t="s">
        <v>2342</v>
      </c>
      <c r="K2118" s="21" t="s">
        <v>4917</v>
      </c>
      <c r="L2118" s="21" t="s">
        <v>5258</v>
      </c>
      <c r="M2118" s="21" t="s">
        <v>5259</v>
      </c>
      <c r="N2118" s="21" t="s">
        <v>3180</v>
      </c>
      <c r="O2118" s="21" t="s">
        <v>2345</v>
      </c>
      <c r="P2118" s="21" t="s">
        <v>3181</v>
      </c>
      <c r="Q2118" s="21">
        <v>72</v>
      </c>
      <c r="R2118" s="21">
        <v>0</v>
      </c>
      <c r="S2118" s="21">
        <v>19</v>
      </c>
      <c r="T2118" s="21">
        <v>91</v>
      </c>
      <c r="U2118" s="21">
        <v>0.79120000000000001</v>
      </c>
      <c r="V2118" s="21">
        <v>0</v>
      </c>
      <c r="W2118" s="21">
        <v>0.79120000000000001</v>
      </c>
      <c r="X2118" s="21" t="s">
        <v>2015</v>
      </c>
      <c r="Y2118" s="21" t="s">
        <v>2015</v>
      </c>
      <c r="Z2118" s="21" t="s">
        <v>2015</v>
      </c>
      <c r="AA2118" s="21" t="s">
        <v>2015</v>
      </c>
      <c r="AB2118" s="21" t="s">
        <v>2015</v>
      </c>
      <c r="AC2118" s="21" t="s">
        <v>2015</v>
      </c>
      <c r="AD2118" s="21" t="s">
        <v>2015</v>
      </c>
      <c r="AE2118" s="21" t="s">
        <v>2015</v>
      </c>
      <c r="AF2118" s="21" t="s">
        <v>2015</v>
      </c>
      <c r="AG2118" s="21" t="s">
        <v>2015</v>
      </c>
      <c r="AH2118" s="21" t="s">
        <v>2342</v>
      </c>
      <c r="AI2118" s="21" t="s">
        <v>2342</v>
      </c>
      <c r="AJ2118" s="21" t="s">
        <v>2342</v>
      </c>
      <c r="AK2118" s="21" t="s">
        <v>2342</v>
      </c>
      <c r="AL2118" s="21" t="s">
        <v>4802</v>
      </c>
    </row>
    <row r="2119" spans="1:38" ht="15" customHeight="1">
      <c r="A2119" s="21">
        <v>159268</v>
      </c>
      <c r="B2119" s="21">
        <v>686345</v>
      </c>
      <c r="C2119" s="21" t="s">
        <v>218</v>
      </c>
      <c r="D2119" s="21" t="s">
        <v>2206</v>
      </c>
      <c r="E2119" s="21" t="s">
        <v>12</v>
      </c>
      <c r="F2119" s="21" t="s">
        <v>4863</v>
      </c>
      <c r="G2119" s="21" t="s">
        <v>2340</v>
      </c>
      <c r="H2119" s="21" t="s">
        <v>2341</v>
      </c>
      <c r="I2119" s="21" t="s">
        <v>2015</v>
      </c>
      <c r="J2119" s="21" t="s">
        <v>2342</v>
      </c>
      <c r="K2119" s="21" t="s">
        <v>345</v>
      </c>
      <c r="L2119" s="21" t="s">
        <v>5194</v>
      </c>
      <c r="M2119" s="21"/>
      <c r="N2119" s="21" t="s">
        <v>3795</v>
      </c>
      <c r="O2119" s="21" t="s">
        <v>2345</v>
      </c>
      <c r="P2119" s="21" t="s">
        <v>3800</v>
      </c>
      <c r="Q2119" s="21">
        <v>52</v>
      </c>
      <c r="R2119" s="21">
        <v>8</v>
      </c>
      <c r="S2119" s="21">
        <v>417</v>
      </c>
      <c r="T2119" s="21">
        <v>477</v>
      </c>
      <c r="U2119" s="21">
        <v>0.109</v>
      </c>
      <c r="V2119" s="21">
        <v>1.6799999999999999E-2</v>
      </c>
      <c r="W2119" s="21">
        <v>0.1258</v>
      </c>
      <c r="X2119" s="21" t="s">
        <v>2015</v>
      </c>
      <c r="Y2119" s="21" t="s">
        <v>2342</v>
      </c>
      <c r="Z2119" s="21" t="s">
        <v>2342</v>
      </c>
      <c r="AA2119" s="21" t="s">
        <v>2342</v>
      </c>
      <c r="AB2119" s="21" t="s">
        <v>2342</v>
      </c>
      <c r="AC2119" s="21" t="s">
        <v>2342</v>
      </c>
      <c r="AD2119" s="21" t="s">
        <v>2342</v>
      </c>
      <c r="AE2119" s="21" t="s">
        <v>2015</v>
      </c>
      <c r="AF2119" s="21" t="s">
        <v>2015</v>
      </c>
      <c r="AG2119" s="21" t="s">
        <v>2015</v>
      </c>
      <c r="AH2119" s="21" t="s">
        <v>2015</v>
      </c>
      <c r="AI2119" s="21" t="s">
        <v>2015</v>
      </c>
      <c r="AJ2119" s="21" t="s">
        <v>2015</v>
      </c>
      <c r="AK2119" s="21" t="s">
        <v>2015</v>
      </c>
      <c r="AL2119" s="21" t="s">
        <v>4803</v>
      </c>
    </row>
    <row r="2120" spans="1:38" ht="15" customHeight="1">
      <c r="A2120" s="21">
        <v>160031</v>
      </c>
      <c r="B2120" s="21">
        <v>686407</v>
      </c>
      <c r="C2120" s="21" t="s">
        <v>73</v>
      </c>
      <c r="D2120" s="21" t="s">
        <v>2060</v>
      </c>
      <c r="E2120" s="21" t="s">
        <v>12</v>
      </c>
      <c r="F2120" s="21" t="s">
        <v>4874</v>
      </c>
      <c r="G2120" s="21" t="s">
        <v>2340</v>
      </c>
      <c r="H2120" s="21" t="s">
        <v>2341</v>
      </c>
      <c r="I2120" s="21" t="s">
        <v>2015</v>
      </c>
      <c r="J2120" s="21" t="s">
        <v>2342</v>
      </c>
      <c r="K2120" s="21" t="s">
        <v>4881</v>
      </c>
      <c r="L2120" s="21" t="s">
        <v>4990</v>
      </c>
      <c r="M2120" s="21"/>
      <c r="N2120" s="21" t="s">
        <v>2662</v>
      </c>
      <c r="O2120" s="21" t="s">
        <v>2345</v>
      </c>
      <c r="P2120" s="21" t="s">
        <v>2694</v>
      </c>
      <c r="Q2120" s="21">
        <v>339</v>
      </c>
      <c r="R2120" s="21">
        <v>152</v>
      </c>
      <c r="S2120" s="21">
        <v>476</v>
      </c>
      <c r="T2120" s="21">
        <v>967</v>
      </c>
      <c r="U2120" s="21">
        <v>0.35060000000000002</v>
      </c>
      <c r="V2120" s="21">
        <v>0.15720000000000001</v>
      </c>
      <c r="W2120" s="21">
        <v>0.50780000000000003</v>
      </c>
      <c r="X2120" s="21" t="s">
        <v>2015</v>
      </c>
      <c r="Y2120" s="21" t="s">
        <v>2015</v>
      </c>
      <c r="Z2120" s="21" t="s">
        <v>2015</v>
      </c>
      <c r="AA2120" s="21" t="s">
        <v>2015</v>
      </c>
      <c r="AB2120" s="21" t="s">
        <v>2015</v>
      </c>
      <c r="AC2120" s="21" t="s">
        <v>2015</v>
      </c>
      <c r="AD2120" s="21" t="s">
        <v>2015</v>
      </c>
      <c r="AE2120" s="21" t="s">
        <v>2342</v>
      </c>
      <c r="AF2120" s="21" t="s">
        <v>2342</v>
      </c>
      <c r="AG2120" s="21" t="s">
        <v>2342</v>
      </c>
      <c r="AH2120" s="21" t="s">
        <v>2015</v>
      </c>
      <c r="AI2120" s="21" t="s">
        <v>2015</v>
      </c>
      <c r="AJ2120" s="21" t="s">
        <v>2015</v>
      </c>
      <c r="AK2120" s="21" t="s">
        <v>2015</v>
      </c>
      <c r="AL2120" s="21" t="s">
        <v>4803</v>
      </c>
    </row>
    <row r="2121" spans="1:38" ht="15" customHeight="1">
      <c r="A2121" s="21">
        <v>159935</v>
      </c>
      <c r="B2121" s="21">
        <v>686428</v>
      </c>
      <c r="C2121" s="21" t="s">
        <v>44</v>
      </c>
      <c r="D2121" s="21" t="s">
        <v>2031</v>
      </c>
      <c r="E2121" s="21" t="s">
        <v>6</v>
      </c>
      <c r="F2121" s="21" t="s">
        <v>4867</v>
      </c>
      <c r="G2121" s="21" t="s">
        <v>2340</v>
      </c>
      <c r="H2121" s="21" t="s">
        <v>2341</v>
      </c>
      <c r="I2121" s="21" t="s">
        <v>2015</v>
      </c>
      <c r="J2121" s="21" t="s">
        <v>2342</v>
      </c>
      <c r="K2121" s="21" t="s">
        <v>4868</v>
      </c>
      <c r="L2121" s="21" t="s">
        <v>4869</v>
      </c>
      <c r="M2121" s="21"/>
      <c r="N2121" s="21" t="s">
        <v>2393</v>
      </c>
      <c r="O2121" s="21" t="s">
        <v>2345</v>
      </c>
      <c r="P2121" s="21" t="s">
        <v>2394</v>
      </c>
      <c r="Q2121" s="21">
        <v>180</v>
      </c>
      <c r="R2121" s="21">
        <v>0</v>
      </c>
      <c r="S2121" s="21">
        <v>259</v>
      </c>
      <c r="T2121" s="21">
        <v>439</v>
      </c>
      <c r="U2121" s="21">
        <v>0.41</v>
      </c>
      <c r="V2121" s="21">
        <v>0</v>
      </c>
      <c r="W2121" s="21">
        <v>0.41</v>
      </c>
      <c r="X2121" s="21" t="s">
        <v>2342</v>
      </c>
      <c r="Y2121" s="21" t="s">
        <v>2342</v>
      </c>
      <c r="Z2121" s="21" t="s">
        <v>2342</v>
      </c>
      <c r="AA2121" s="21" t="s">
        <v>2342</v>
      </c>
      <c r="AB2121" s="21" t="s">
        <v>2342</v>
      </c>
      <c r="AC2121" s="21" t="s">
        <v>2342</v>
      </c>
      <c r="AD2121" s="21" t="s">
        <v>2342</v>
      </c>
      <c r="AE2121" s="21" t="s">
        <v>2015</v>
      </c>
      <c r="AF2121" s="21" t="s">
        <v>2015</v>
      </c>
      <c r="AG2121" s="21" t="s">
        <v>2015</v>
      </c>
      <c r="AH2121" s="21" t="s">
        <v>2015</v>
      </c>
      <c r="AI2121" s="21" t="s">
        <v>2015</v>
      </c>
      <c r="AJ2121" s="21" t="s">
        <v>2015</v>
      </c>
      <c r="AK2121" s="21" t="s">
        <v>2015</v>
      </c>
      <c r="AL2121" s="21" t="s">
        <v>4802</v>
      </c>
    </row>
    <row r="2122" spans="1:38" ht="15" customHeight="1">
      <c r="A2122" s="21">
        <v>159981</v>
      </c>
      <c r="B2122" s="21">
        <v>686438</v>
      </c>
      <c r="C2122" s="21" t="s">
        <v>194</v>
      </c>
      <c r="D2122" s="21" t="s">
        <v>2182</v>
      </c>
      <c r="E2122" s="21" t="s">
        <v>31</v>
      </c>
      <c r="F2122" s="21" t="s">
        <v>4874</v>
      </c>
      <c r="G2122" s="21" t="s">
        <v>2340</v>
      </c>
      <c r="H2122" s="21" t="s">
        <v>2341</v>
      </c>
      <c r="I2122" s="21" t="s">
        <v>2015</v>
      </c>
      <c r="J2122" s="21" t="s">
        <v>2342</v>
      </c>
      <c r="K2122" s="21" t="s">
        <v>4901</v>
      </c>
      <c r="L2122" s="21" t="s">
        <v>3644</v>
      </c>
      <c r="M2122" s="21"/>
      <c r="N2122" s="21" t="s">
        <v>3176</v>
      </c>
      <c r="O2122" s="21" t="s">
        <v>2345</v>
      </c>
      <c r="P2122" s="21" t="s">
        <v>3627</v>
      </c>
      <c r="Q2122" s="21">
        <v>70</v>
      </c>
      <c r="R2122" s="21">
        <v>0</v>
      </c>
      <c r="S2122" s="21">
        <v>33</v>
      </c>
      <c r="T2122" s="21">
        <v>103</v>
      </c>
      <c r="U2122" s="21">
        <v>0.67959999999999998</v>
      </c>
      <c r="V2122" s="21">
        <v>0</v>
      </c>
      <c r="W2122" s="21">
        <v>0.67959999999999998</v>
      </c>
      <c r="X2122" s="21" t="s">
        <v>2015</v>
      </c>
      <c r="Y2122" s="21" t="s">
        <v>2015</v>
      </c>
      <c r="Z2122" s="21" t="s">
        <v>2015</v>
      </c>
      <c r="AA2122" s="21" t="s">
        <v>2015</v>
      </c>
      <c r="AB2122" s="21" t="s">
        <v>2015</v>
      </c>
      <c r="AC2122" s="21" t="s">
        <v>2015</v>
      </c>
      <c r="AD2122" s="21" t="s">
        <v>2015</v>
      </c>
      <c r="AE2122" s="21" t="s">
        <v>2015</v>
      </c>
      <c r="AF2122" s="21" t="s">
        <v>2015</v>
      </c>
      <c r="AG2122" s="21" t="s">
        <v>2015</v>
      </c>
      <c r="AH2122" s="21" t="s">
        <v>2342</v>
      </c>
      <c r="AI2122" s="21" t="s">
        <v>2342</v>
      </c>
      <c r="AJ2122" s="21" t="s">
        <v>2342</v>
      </c>
      <c r="AK2122" s="21" t="s">
        <v>2342</v>
      </c>
      <c r="AL2122" s="21" t="s">
        <v>4802</v>
      </c>
    </row>
    <row r="2123" spans="1:38" ht="15" customHeight="1">
      <c r="A2123" s="21">
        <v>159332</v>
      </c>
      <c r="B2123" s="21">
        <v>686447</v>
      </c>
      <c r="C2123" s="21" t="s">
        <v>95</v>
      </c>
      <c r="D2123" s="21" t="s">
        <v>2082</v>
      </c>
      <c r="E2123" s="21" t="s">
        <v>8</v>
      </c>
      <c r="F2123" s="21" t="s">
        <v>4865</v>
      </c>
      <c r="G2123" s="21" t="s">
        <v>2340</v>
      </c>
      <c r="H2123" s="21" t="s">
        <v>2341</v>
      </c>
      <c r="I2123" s="21" t="s">
        <v>2015</v>
      </c>
      <c r="J2123" s="21" t="s">
        <v>2342</v>
      </c>
      <c r="K2123" s="21" t="s">
        <v>5008</v>
      </c>
      <c r="L2123" s="21" t="s">
        <v>5009</v>
      </c>
      <c r="M2123" s="21"/>
      <c r="N2123" s="21" t="s">
        <v>2624</v>
      </c>
      <c r="O2123" s="21" t="s">
        <v>2345</v>
      </c>
      <c r="P2123" s="21" t="s">
        <v>2625</v>
      </c>
      <c r="Q2123" s="21">
        <v>123</v>
      </c>
      <c r="R2123" s="21">
        <v>0</v>
      </c>
      <c r="S2123" s="21">
        <v>64</v>
      </c>
      <c r="T2123" s="21">
        <v>187</v>
      </c>
      <c r="U2123" s="21">
        <v>0.65780000000000005</v>
      </c>
      <c r="V2123" s="21">
        <v>0</v>
      </c>
      <c r="W2123" s="21">
        <v>0.65780000000000005</v>
      </c>
      <c r="X2123" s="21" t="s">
        <v>2015</v>
      </c>
      <c r="Y2123" s="21" t="s">
        <v>2342</v>
      </c>
      <c r="Z2123" s="21" t="s">
        <v>2342</v>
      </c>
      <c r="AA2123" s="21" t="s">
        <v>2342</v>
      </c>
      <c r="AB2123" s="21" t="s">
        <v>2342</v>
      </c>
      <c r="AC2123" s="21" t="s">
        <v>2342</v>
      </c>
      <c r="AD2123" s="21" t="s">
        <v>2342</v>
      </c>
      <c r="AE2123" s="21" t="s">
        <v>2342</v>
      </c>
      <c r="AF2123" s="21" t="s">
        <v>2342</v>
      </c>
      <c r="AG2123" s="21" t="s">
        <v>2342</v>
      </c>
      <c r="AH2123" s="21" t="s">
        <v>2342</v>
      </c>
      <c r="AI2123" s="21" t="s">
        <v>2342</v>
      </c>
      <c r="AJ2123" s="21" t="s">
        <v>2342</v>
      </c>
      <c r="AK2123" s="21" t="s">
        <v>2342</v>
      </c>
      <c r="AL2123" s="21" t="s">
        <v>4802</v>
      </c>
    </row>
    <row r="2124" spans="1:38" ht="15" customHeight="1">
      <c r="A2124" s="21">
        <v>159907</v>
      </c>
      <c r="B2124" s="21">
        <v>686485</v>
      </c>
      <c r="C2124" s="21" t="s">
        <v>108</v>
      </c>
      <c r="D2124" s="21" t="s">
        <v>2095</v>
      </c>
      <c r="E2124" s="21" t="s">
        <v>10</v>
      </c>
      <c r="F2124" s="21" t="s">
        <v>4864</v>
      </c>
      <c r="G2124" s="21" t="s">
        <v>2340</v>
      </c>
      <c r="H2124" s="21" t="s">
        <v>2341</v>
      </c>
      <c r="I2124" s="21" t="s">
        <v>2015</v>
      </c>
      <c r="J2124" s="21" t="s">
        <v>2342</v>
      </c>
      <c r="K2124" s="21" t="s">
        <v>4885</v>
      </c>
      <c r="L2124" s="21" t="s">
        <v>4886</v>
      </c>
      <c r="M2124" s="21"/>
      <c r="N2124" s="21" t="s">
        <v>2421</v>
      </c>
      <c r="O2124" s="21" t="s">
        <v>2345</v>
      </c>
      <c r="P2124" s="21" t="s">
        <v>2955</v>
      </c>
      <c r="Q2124" s="21">
        <v>243</v>
      </c>
      <c r="R2124" s="21">
        <v>0</v>
      </c>
      <c r="S2124" s="21">
        <v>221</v>
      </c>
      <c r="T2124" s="21">
        <v>464</v>
      </c>
      <c r="U2124" s="21">
        <v>0.52370000000000005</v>
      </c>
      <c r="V2124" s="21">
        <v>0</v>
      </c>
      <c r="W2124" s="21">
        <v>0.52370000000000005</v>
      </c>
      <c r="X2124" s="21" t="s">
        <v>2342</v>
      </c>
      <c r="Y2124" s="21" t="s">
        <v>2342</v>
      </c>
      <c r="Z2124" s="21" t="s">
        <v>2342</v>
      </c>
      <c r="AA2124" s="21" t="s">
        <v>2342</v>
      </c>
      <c r="AB2124" s="21" t="s">
        <v>2342</v>
      </c>
      <c r="AC2124" s="21" t="s">
        <v>2342</v>
      </c>
      <c r="AD2124" s="21" t="s">
        <v>2342</v>
      </c>
      <c r="AE2124" s="21" t="s">
        <v>2015</v>
      </c>
      <c r="AF2124" s="21" t="s">
        <v>2015</v>
      </c>
      <c r="AG2124" s="21" t="s">
        <v>2015</v>
      </c>
      <c r="AH2124" s="21" t="s">
        <v>2015</v>
      </c>
      <c r="AI2124" s="21" t="s">
        <v>2015</v>
      </c>
      <c r="AJ2124" s="21" t="s">
        <v>2015</v>
      </c>
      <c r="AK2124" s="21" t="s">
        <v>2015</v>
      </c>
      <c r="AL2124" s="21" t="s">
        <v>4802</v>
      </c>
    </row>
    <row r="2125" spans="1:38" ht="15" customHeight="1">
      <c r="A2125" s="21">
        <v>159197</v>
      </c>
      <c r="B2125" s="21">
        <v>686491</v>
      </c>
      <c r="C2125" s="21" t="s">
        <v>71</v>
      </c>
      <c r="D2125" s="21" t="s">
        <v>2058</v>
      </c>
      <c r="E2125" s="21" t="s">
        <v>5</v>
      </c>
      <c r="F2125" s="21" t="s">
        <v>4865</v>
      </c>
      <c r="G2125" s="21" t="s">
        <v>2340</v>
      </c>
      <c r="H2125" s="21" t="s">
        <v>2341</v>
      </c>
      <c r="I2125" s="21" t="s">
        <v>2015</v>
      </c>
      <c r="J2125" s="21" t="s">
        <v>2342</v>
      </c>
      <c r="K2125" s="21" t="s">
        <v>5414</v>
      </c>
      <c r="L2125" s="21" t="s">
        <v>5415</v>
      </c>
      <c r="M2125" s="21"/>
      <c r="N2125" s="21" t="s">
        <v>2681</v>
      </c>
      <c r="O2125" s="21" t="s">
        <v>2345</v>
      </c>
      <c r="P2125" s="21" t="s">
        <v>2682</v>
      </c>
      <c r="Q2125" s="21">
        <v>0</v>
      </c>
      <c r="R2125" s="21">
        <v>0</v>
      </c>
      <c r="S2125" s="21">
        <v>0</v>
      </c>
      <c r="T2125" s="21">
        <v>0</v>
      </c>
      <c r="U2125" s="21">
        <v>0</v>
      </c>
      <c r="V2125" s="21">
        <v>0</v>
      </c>
      <c r="W2125" s="21">
        <v>0</v>
      </c>
      <c r="X2125" s="21" t="s">
        <v>2015</v>
      </c>
      <c r="Y2125" s="21" t="s">
        <v>2015</v>
      </c>
      <c r="Z2125" s="21" t="s">
        <v>2015</v>
      </c>
      <c r="AA2125" s="21" t="s">
        <v>2015</v>
      </c>
      <c r="AB2125" s="21" t="s">
        <v>2015</v>
      </c>
      <c r="AC2125" s="21" t="s">
        <v>2015</v>
      </c>
      <c r="AD2125" s="21" t="s">
        <v>2015</v>
      </c>
      <c r="AE2125" s="21" t="s">
        <v>2015</v>
      </c>
      <c r="AF2125" s="21" t="s">
        <v>2015</v>
      </c>
      <c r="AG2125" s="21" t="s">
        <v>2015</v>
      </c>
      <c r="AH2125" s="21" t="s">
        <v>2342</v>
      </c>
      <c r="AI2125" s="21" t="s">
        <v>2342</v>
      </c>
      <c r="AJ2125" s="21" t="s">
        <v>2342</v>
      </c>
      <c r="AK2125" s="21" t="s">
        <v>2342</v>
      </c>
      <c r="AL2125" s="21" t="s">
        <v>4803</v>
      </c>
    </row>
    <row r="2126" spans="1:38" ht="15" customHeight="1">
      <c r="A2126" s="21">
        <v>159940</v>
      </c>
      <c r="B2126" s="21">
        <v>686527</v>
      </c>
      <c r="C2126" s="21" t="s">
        <v>149</v>
      </c>
      <c r="D2126" s="21" t="s">
        <v>2137</v>
      </c>
      <c r="E2126" s="21" t="s">
        <v>6</v>
      </c>
      <c r="F2126" s="21" t="s">
        <v>4875</v>
      </c>
      <c r="G2126" s="21" t="s">
        <v>2340</v>
      </c>
      <c r="H2126" s="21" t="s">
        <v>2341</v>
      </c>
      <c r="I2126" s="21" t="s">
        <v>2015</v>
      </c>
      <c r="J2126" s="21" t="s">
        <v>2342</v>
      </c>
      <c r="K2126" s="21" t="s">
        <v>4892</v>
      </c>
      <c r="L2126" s="21" t="s">
        <v>4893</v>
      </c>
      <c r="M2126" s="21"/>
      <c r="N2126" s="21" t="s">
        <v>3350</v>
      </c>
      <c r="O2126" s="21" t="s">
        <v>2345</v>
      </c>
      <c r="P2126" s="21" t="s">
        <v>3291</v>
      </c>
      <c r="Q2126" s="21">
        <v>16</v>
      </c>
      <c r="R2126" s="21">
        <v>0</v>
      </c>
      <c r="S2126" s="21">
        <v>0</v>
      </c>
      <c r="T2126" s="21">
        <v>16</v>
      </c>
      <c r="U2126" s="21">
        <v>1</v>
      </c>
      <c r="V2126" s="21">
        <v>0</v>
      </c>
      <c r="W2126" s="21">
        <v>1</v>
      </c>
      <c r="X2126" s="21" t="s">
        <v>2342</v>
      </c>
      <c r="Y2126" s="21" t="s">
        <v>2015</v>
      </c>
      <c r="Z2126" s="21" t="s">
        <v>2015</v>
      </c>
      <c r="AA2126" s="21" t="s">
        <v>2015</v>
      </c>
      <c r="AB2126" s="21" t="s">
        <v>2015</v>
      </c>
      <c r="AC2126" s="21" t="s">
        <v>2015</v>
      </c>
      <c r="AD2126" s="21" t="s">
        <v>2015</v>
      </c>
      <c r="AE2126" s="21" t="s">
        <v>2015</v>
      </c>
      <c r="AF2126" s="21" t="s">
        <v>2015</v>
      </c>
      <c r="AG2126" s="21" t="s">
        <v>2015</v>
      </c>
      <c r="AH2126" s="21" t="s">
        <v>2015</v>
      </c>
      <c r="AI2126" s="21" t="s">
        <v>2015</v>
      </c>
      <c r="AJ2126" s="21" t="s">
        <v>2015</v>
      </c>
      <c r="AK2126" s="21" t="s">
        <v>2015</v>
      </c>
      <c r="AL2126" s="21" t="s">
        <v>4803</v>
      </c>
    </row>
    <row r="2127" spans="1:38" ht="15" customHeight="1">
      <c r="A2127" s="21">
        <v>160514</v>
      </c>
      <c r="B2127" s="21">
        <v>686577</v>
      </c>
      <c r="C2127" s="21" t="s">
        <v>5201</v>
      </c>
      <c r="D2127" s="21" t="s">
        <v>5202</v>
      </c>
      <c r="E2127" s="21" t="s">
        <v>17</v>
      </c>
      <c r="F2127" s="21" t="s">
        <v>4867</v>
      </c>
      <c r="G2127" s="21" t="s">
        <v>2340</v>
      </c>
      <c r="H2127" s="21" t="s">
        <v>2341</v>
      </c>
      <c r="I2127" s="21" t="s">
        <v>2015</v>
      </c>
      <c r="J2127" s="21" t="s">
        <v>2342</v>
      </c>
      <c r="K2127" s="21" t="s">
        <v>5201</v>
      </c>
      <c r="L2127" s="21" t="s">
        <v>5203</v>
      </c>
      <c r="M2127" s="21" t="s">
        <v>4066</v>
      </c>
      <c r="N2127" s="21" t="s">
        <v>2640</v>
      </c>
      <c r="O2127" s="21" t="s">
        <v>2345</v>
      </c>
      <c r="P2127" s="21" t="s">
        <v>2641</v>
      </c>
      <c r="Q2127" s="21">
        <v>60</v>
      </c>
      <c r="R2127" s="21">
        <v>20</v>
      </c>
      <c r="S2127" s="21">
        <v>86</v>
      </c>
      <c r="T2127" s="21">
        <v>166</v>
      </c>
      <c r="U2127" s="21">
        <v>0.3614</v>
      </c>
      <c r="V2127" s="21">
        <v>0.1205</v>
      </c>
      <c r="W2127" s="21">
        <v>0.4819</v>
      </c>
      <c r="X2127" s="21" t="s">
        <v>2015</v>
      </c>
      <c r="Y2127" s="21" t="s">
        <v>2015</v>
      </c>
      <c r="Z2127" s="21" t="s">
        <v>2015</v>
      </c>
      <c r="AA2127" s="21" t="s">
        <v>2015</v>
      </c>
      <c r="AB2127" s="21" t="s">
        <v>2015</v>
      </c>
      <c r="AC2127" s="21" t="s">
        <v>2015</v>
      </c>
      <c r="AD2127" s="21" t="s">
        <v>2015</v>
      </c>
      <c r="AE2127" s="21" t="s">
        <v>2342</v>
      </c>
      <c r="AF2127" s="21" t="s">
        <v>2342</v>
      </c>
      <c r="AG2127" s="21" t="s">
        <v>2342</v>
      </c>
      <c r="AH2127" s="21" t="s">
        <v>2015</v>
      </c>
      <c r="AI2127" s="21" t="s">
        <v>2015</v>
      </c>
      <c r="AJ2127" s="21" t="s">
        <v>2015</v>
      </c>
      <c r="AK2127" s="21" t="s">
        <v>2015</v>
      </c>
      <c r="AL2127" s="21" t="s">
        <v>4803</v>
      </c>
    </row>
    <row r="2128" spans="1:38" ht="15" customHeight="1">
      <c r="A2128" s="21">
        <v>160515</v>
      </c>
      <c r="B2128" s="21">
        <v>686578</v>
      </c>
      <c r="C2128" s="21" t="s">
        <v>5212</v>
      </c>
      <c r="D2128" s="21" t="s">
        <v>5213</v>
      </c>
      <c r="E2128" s="21" t="s">
        <v>22</v>
      </c>
      <c r="F2128" s="21" t="s">
        <v>4865</v>
      </c>
      <c r="G2128" s="21" t="s">
        <v>2340</v>
      </c>
      <c r="H2128" s="21" t="s">
        <v>2341</v>
      </c>
      <c r="I2128" s="21" t="s">
        <v>2015</v>
      </c>
      <c r="J2128" s="21" t="s">
        <v>2342</v>
      </c>
      <c r="K2128" s="21" t="s">
        <v>5212</v>
      </c>
      <c r="L2128" s="21" t="s">
        <v>5214</v>
      </c>
      <c r="M2128" s="21" t="s">
        <v>5212</v>
      </c>
      <c r="N2128" s="21" t="s">
        <v>5215</v>
      </c>
      <c r="O2128" s="21" t="s">
        <v>2345</v>
      </c>
      <c r="P2128" s="21" t="s">
        <v>3837</v>
      </c>
      <c r="Q2128" s="21">
        <v>30</v>
      </c>
      <c r="R2128" s="21">
        <v>2</v>
      </c>
      <c r="S2128" s="21">
        <v>62</v>
      </c>
      <c r="T2128" s="21">
        <v>94</v>
      </c>
      <c r="U2128" s="21">
        <v>0.31909999999999999</v>
      </c>
      <c r="V2128" s="21">
        <v>2.1299999999999999E-2</v>
      </c>
      <c r="W2128" s="21">
        <v>0.34039999999999998</v>
      </c>
      <c r="X2128" s="21" t="s">
        <v>2015</v>
      </c>
      <c r="Y2128" s="21" t="s">
        <v>2342</v>
      </c>
      <c r="Z2128" s="21" t="s">
        <v>2342</v>
      </c>
      <c r="AA2128" s="21" t="s">
        <v>2342</v>
      </c>
      <c r="AB2128" s="21" t="s">
        <v>2342</v>
      </c>
      <c r="AC2128" s="21" t="s">
        <v>2342</v>
      </c>
      <c r="AD2128" s="21" t="s">
        <v>2342</v>
      </c>
      <c r="AE2128" s="21" t="s">
        <v>2342</v>
      </c>
      <c r="AF2128" s="21" t="s">
        <v>2015</v>
      </c>
      <c r="AG2128" s="21" t="s">
        <v>2015</v>
      </c>
      <c r="AH2128" s="21" t="s">
        <v>2015</v>
      </c>
      <c r="AI2128" s="21" t="s">
        <v>2015</v>
      </c>
      <c r="AJ2128" s="21" t="s">
        <v>2015</v>
      </c>
      <c r="AK2128" s="21" t="s">
        <v>2015</v>
      </c>
      <c r="AL2128" s="21" t="s">
        <v>4803</v>
      </c>
    </row>
    <row r="2129" spans="1:38" ht="15" customHeight="1">
      <c r="A2129" s="21">
        <v>159956</v>
      </c>
      <c r="B2129" s="21">
        <v>686621</v>
      </c>
      <c r="C2129" s="21" t="s">
        <v>65</v>
      </c>
      <c r="D2129" s="21" t="s">
        <v>2052</v>
      </c>
      <c r="E2129" s="21" t="s">
        <v>8</v>
      </c>
      <c r="F2129" s="21" t="s">
        <v>4865</v>
      </c>
      <c r="G2129" s="21" t="s">
        <v>2340</v>
      </c>
      <c r="H2129" s="21" t="s">
        <v>2341</v>
      </c>
      <c r="I2129" s="21" t="s">
        <v>2015</v>
      </c>
      <c r="J2129" s="21" t="s">
        <v>2342</v>
      </c>
      <c r="K2129" s="21" t="s">
        <v>4975</v>
      </c>
      <c r="L2129" s="21" t="s">
        <v>5398</v>
      </c>
      <c r="M2129" s="21"/>
      <c r="N2129" s="21" t="s">
        <v>5395</v>
      </c>
      <c r="O2129" s="21" t="s">
        <v>2345</v>
      </c>
      <c r="P2129" s="21" t="s">
        <v>5396</v>
      </c>
      <c r="Q2129" s="21">
        <v>22</v>
      </c>
      <c r="R2129" s="21">
        <v>8</v>
      </c>
      <c r="S2129" s="21">
        <v>146</v>
      </c>
      <c r="T2129" s="21">
        <v>176</v>
      </c>
      <c r="U2129" s="21">
        <v>0.125</v>
      </c>
      <c r="V2129" s="21">
        <v>4.5499999999999999E-2</v>
      </c>
      <c r="W2129" s="21">
        <v>0.17050000000000001</v>
      </c>
      <c r="X2129" s="21" t="s">
        <v>2015</v>
      </c>
      <c r="Y2129" s="21" t="s">
        <v>2015</v>
      </c>
      <c r="Z2129" s="21" t="s">
        <v>2015</v>
      </c>
      <c r="AA2129" s="21" t="s">
        <v>2015</v>
      </c>
      <c r="AB2129" s="21" t="s">
        <v>2015</v>
      </c>
      <c r="AC2129" s="21" t="s">
        <v>2015</v>
      </c>
      <c r="AD2129" s="21" t="s">
        <v>2015</v>
      </c>
      <c r="AE2129" s="21" t="s">
        <v>2015</v>
      </c>
      <c r="AF2129" s="21" t="s">
        <v>2015</v>
      </c>
      <c r="AG2129" s="21" t="s">
        <v>2015</v>
      </c>
      <c r="AH2129" s="21" t="s">
        <v>2342</v>
      </c>
      <c r="AI2129" s="21" t="s">
        <v>2342</v>
      </c>
      <c r="AJ2129" s="21" t="s">
        <v>2342</v>
      </c>
      <c r="AK2129" s="21" t="s">
        <v>2342</v>
      </c>
      <c r="AL2129" s="21" t="s">
        <v>4803</v>
      </c>
    </row>
    <row r="2130" spans="1:38" ht="15" customHeight="1">
      <c r="A2130" s="21">
        <v>159940</v>
      </c>
      <c r="B2130" s="21">
        <v>686636</v>
      </c>
      <c r="C2130" s="21" t="s">
        <v>149</v>
      </c>
      <c r="D2130" s="21" t="s">
        <v>2137</v>
      </c>
      <c r="E2130" s="21" t="s">
        <v>6</v>
      </c>
      <c r="F2130" s="21" t="s">
        <v>4875</v>
      </c>
      <c r="G2130" s="21" t="s">
        <v>2340</v>
      </c>
      <c r="H2130" s="21" t="s">
        <v>2341</v>
      </c>
      <c r="I2130" s="21" t="s">
        <v>2015</v>
      </c>
      <c r="J2130" s="21" t="s">
        <v>2342</v>
      </c>
      <c r="K2130" s="21" t="s">
        <v>5102</v>
      </c>
      <c r="L2130" s="21" t="s">
        <v>5103</v>
      </c>
      <c r="M2130" s="21"/>
      <c r="N2130" s="21" t="s">
        <v>3353</v>
      </c>
      <c r="O2130" s="21" t="s">
        <v>2345</v>
      </c>
      <c r="P2130" s="21" t="s">
        <v>3354</v>
      </c>
      <c r="Q2130" s="21">
        <v>10</v>
      </c>
      <c r="R2130" s="21">
        <v>6</v>
      </c>
      <c r="S2130" s="21">
        <v>459</v>
      </c>
      <c r="T2130" s="21">
        <v>475</v>
      </c>
      <c r="U2130" s="21">
        <v>2.1100000000000001E-2</v>
      </c>
      <c r="V2130" s="21">
        <v>1.26E-2</v>
      </c>
      <c r="W2130" s="21">
        <v>3.3700000000000001E-2</v>
      </c>
      <c r="X2130" s="21" t="s">
        <v>2015</v>
      </c>
      <c r="Y2130" s="21" t="s">
        <v>2342</v>
      </c>
      <c r="Z2130" s="21" t="s">
        <v>2342</v>
      </c>
      <c r="AA2130" s="21" t="s">
        <v>2342</v>
      </c>
      <c r="AB2130" s="21" t="s">
        <v>2342</v>
      </c>
      <c r="AC2130" s="21" t="s">
        <v>2342</v>
      </c>
      <c r="AD2130" s="21" t="s">
        <v>2342</v>
      </c>
      <c r="AE2130" s="21" t="s">
        <v>2342</v>
      </c>
      <c r="AF2130" s="21" t="s">
        <v>2342</v>
      </c>
      <c r="AG2130" s="21" t="s">
        <v>2342</v>
      </c>
      <c r="AH2130" s="21" t="s">
        <v>2342</v>
      </c>
      <c r="AI2130" s="21" t="s">
        <v>2342</v>
      </c>
      <c r="AJ2130" s="21" t="s">
        <v>2342</v>
      </c>
      <c r="AK2130" s="21" t="s">
        <v>2342</v>
      </c>
      <c r="AL2130" s="21" t="s">
        <v>4803</v>
      </c>
    </row>
    <row r="2131" spans="1:38" ht="15" customHeight="1">
      <c r="A2131" s="21">
        <v>159957</v>
      </c>
      <c r="B2131" s="21">
        <v>686643</v>
      </c>
      <c r="C2131" s="21" t="s">
        <v>137</v>
      </c>
      <c r="D2131" s="21" t="s">
        <v>2125</v>
      </c>
      <c r="E2131" s="21" t="s">
        <v>18</v>
      </c>
      <c r="F2131" s="21" t="s">
        <v>4864</v>
      </c>
      <c r="G2131" s="21" t="s">
        <v>2340</v>
      </c>
      <c r="H2131" s="21" t="s">
        <v>2341</v>
      </c>
      <c r="I2131" s="21" t="s">
        <v>2015</v>
      </c>
      <c r="J2131" s="21" t="s">
        <v>2342</v>
      </c>
      <c r="K2131" s="21" t="s">
        <v>5080</v>
      </c>
      <c r="L2131" s="21" t="s">
        <v>5081</v>
      </c>
      <c r="M2131" s="21"/>
      <c r="N2131" s="21" t="s">
        <v>3239</v>
      </c>
      <c r="O2131" s="21" t="s">
        <v>2345</v>
      </c>
      <c r="P2131" s="21" t="s">
        <v>3240</v>
      </c>
      <c r="Q2131" s="21">
        <v>583</v>
      </c>
      <c r="R2131" s="21">
        <v>0</v>
      </c>
      <c r="S2131" s="21">
        <v>219</v>
      </c>
      <c r="T2131" s="21">
        <v>802</v>
      </c>
      <c r="U2131" s="21">
        <v>0.72689999999999999</v>
      </c>
      <c r="V2131" s="21">
        <v>0</v>
      </c>
      <c r="W2131" s="21">
        <v>0.72689999999999999</v>
      </c>
      <c r="X2131" s="21" t="s">
        <v>2015</v>
      </c>
      <c r="Y2131" s="21" t="s">
        <v>2342</v>
      </c>
      <c r="Z2131" s="21" t="s">
        <v>2342</v>
      </c>
      <c r="AA2131" s="21" t="s">
        <v>2342</v>
      </c>
      <c r="AB2131" s="21" t="s">
        <v>2342</v>
      </c>
      <c r="AC2131" s="21" t="s">
        <v>2342</v>
      </c>
      <c r="AD2131" s="21" t="s">
        <v>2342</v>
      </c>
      <c r="AE2131" s="21" t="s">
        <v>2015</v>
      </c>
      <c r="AF2131" s="21" t="s">
        <v>2015</v>
      </c>
      <c r="AG2131" s="21" t="s">
        <v>2015</v>
      </c>
      <c r="AH2131" s="21" t="s">
        <v>2015</v>
      </c>
      <c r="AI2131" s="21" t="s">
        <v>2015</v>
      </c>
      <c r="AJ2131" s="21" t="s">
        <v>2015</v>
      </c>
      <c r="AK2131" s="21" t="s">
        <v>2015</v>
      </c>
      <c r="AL2131" s="21" t="s">
        <v>4802</v>
      </c>
    </row>
    <row r="2132" spans="1:38" ht="15" customHeight="1">
      <c r="A2132" s="21">
        <v>160057</v>
      </c>
      <c r="B2132" s="21">
        <v>686652</v>
      </c>
      <c r="C2132" s="21" t="s">
        <v>4778</v>
      </c>
      <c r="D2132" s="21" t="s">
        <v>2264</v>
      </c>
      <c r="E2132" s="21" t="s">
        <v>12</v>
      </c>
      <c r="F2132" s="21" t="s">
        <v>4874</v>
      </c>
      <c r="G2132" s="21" t="s">
        <v>2340</v>
      </c>
      <c r="H2132" s="21" t="s">
        <v>2341</v>
      </c>
      <c r="I2132" s="21" t="s">
        <v>2015</v>
      </c>
      <c r="J2132" s="21" t="s">
        <v>2342</v>
      </c>
      <c r="K2132" s="21" t="s">
        <v>5298</v>
      </c>
      <c r="L2132" s="21" t="s">
        <v>5299</v>
      </c>
      <c r="M2132" s="21"/>
      <c r="N2132" s="21" t="s">
        <v>4308</v>
      </c>
      <c r="O2132" s="21" t="s">
        <v>2345</v>
      </c>
      <c r="P2132" s="21" t="s">
        <v>4309</v>
      </c>
      <c r="Q2132" s="21">
        <v>49</v>
      </c>
      <c r="R2132" s="21">
        <v>15</v>
      </c>
      <c r="S2132" s="21">
        <v>104</v>
      </c>
      <c r="T2132" s="21">
        <v>168</v>
      </c>
      <c r="U2132" s="21">
        <v>0.29170000000000001</v>
      </c>
      <c r="V2132" s="21">
        <v>8.9300000000000004E-2</v>
      </c>
      <c r="W2132" s="21">
        <v>0.38100000000000001</v>
      </c>
      <c r="X2132" s="21" t="s">
        <v>2015</v>
      </c>
      <c r="Y2132" s="21" t="s">
        <v>2342</v>
      </c>
      <c r="Z2132" s="21" t="s">
        <v>2015</v>
      </c>
      <c r="AA2132" s="21" t="s">
        <v>2015</v>
      </c>
      <c r="AB2132" s="21" t="s">
        <v>2015</v>
      </c>
      <c r="AC2132" s="21" t="s">
        <v>2015</v>
      </c>
      <c r="AD2132" s="21" t="s">
        <v>2015</v>
      </c>
      <c r="AE2132" s="21" t="s">
        <v>2015</v>
      </c>
      <c r="AF2132" s="21" t="s">
        <v>2015</v>
      </c>
      <c r="AG2132" s="21" t="s">
        <v>2015</v>
      </c>
      <c r="AH2132" s="21" t="s">
        <v>2015</v>
      </c>
      <c r="AI2132" s="21" t="s">
        <v>2015</v>
      </c>
      <c r="AJ2132" s="21" t="s">
        <v>2015</v>
      </c>
      <c r="AK2132" s="21" t="s">
        <v>2015</v>
      </c>
      <c r="AL2132" s="21" t="s">
        <v>4803</v>
      </c>
    </row>
    <row r="2133" spans="1:38" ht="15" customHeight="1">
      <c r="A2133" s="21">
        <v>159940</v>
      </c>
      <c r="B2133" s="21">
        <v>686653</v>
      </c>
      <c r="C2133" s="21" t="s">
        <v>149</v>
      </c>
      <c r="D2133" s="21" t="s">
        <v>2137</v>
      </c>
      <c r="E2133" s="21" t="s">
        <v>6</v>
      </c>
      <c r="F2133" s="21" t="s">
        <v>4875</v>
      </c>
      <c r="G2133" s="21" t="s">
        <v>2340</v>
      </c>
      <c r="H2133" s="21" t="s">
        <v>2341</v>
      </c>
      <c r="I2133" s="21" t="s">
        <v>2015</v>
      </c>
      <c r="J2133" s="21" t="s">
        <v>2342</v>
      </c>
      <c r="K2133" s="21" t="s">
        <v>5100</v>
      </c>
      <c r="L2133" s="21" t="s">
        <v>5101</v>
      </c>
      <c r="M2133" s="21"/>
      <c r="N2133" s="21" t="s">
        <v>3206</v>
      </c>
      <c r="O2133" s="21" t="s">
        <v>2345</v>
      </c>
      <c r="P2133" s="21" t="s">
        <v>3356</v>
      </c>
      <c r="Q2133" s="21">
        <v>77</v>
      </c>
      <c r="R2133" s="21">
        <v>28</v>
      </c>
      <c r="S2133" s="21">
        <v>2061</v>
      </c>
      <c r="T2133" s="21">
        <v>2166</v>
      </c>
      <c r="U2133" s="21">
        <v>3.5499999999999997E-2</v>
      </c>
      <c r="V2133" s="21">
        <v>1.29E-2</v>
      </c>
      <c r="W2133" s="21">
        <v>4.8500000000000001E-2</v>
      </c>
      <c r="X2133" s="21" t="s">
        <v>2015</v>
      </c>
      <c r="Y2133" s="21" t="s">
        <v>2015</v>
      </c>
      <c r="Z2133" s="21" t="s">
        <v>2015</v>
      </c>
      <c r="AA2133" s="21" t="s">
        <v>2015</v>
      </c>
      <c r="AB2133" s="21" t="s">
        <v>2015</v>
      </c>
      <c r="AC2133" s="21" t="s">
        <v>2015</v>
      </c>
      <c r="AD2133" s="21" t="s">
        <v>2015</v>
      </c>
      <c r="AE2133" s="21" t="s">
        <v>2015</v>
      </c>
      <c r="AF2133" s="21" t="s">
        <v>2015</v>
      </c>
      <c r="AG2133" s="21" t="s">
        <v>2015</v>
      </c>
      <c r="AH2133" s="21" t="s">
        <v>2342</v>
      </c>
      <c r="AI2133" s="21" t="s">
        <v>2342</v>
      </c>
      <c r="AJ2133" s="21" t="s">
        <v>2342</v>
      </c>
      <c r="AK2133" s="21" t="s">
        <v>2342</v>
      </c>
      <c r="AL2133" s="21" t="s">
        <v>4803</v>
      </c>
    </row>
    <row r="2134" spans="1:38" ht="15" customHeight="1">
      <c r="A2134" s="21">
        <v>159940</v>
      </c>
      <c r="B2134" s="21">
        <v>686654</v>
      </c>
      <c r="C2134" s="21" t="s">
        <v>149</v>
      </c>
      <c r="D2134" s="21" t="s">
        <v>2137</v>
      </c>
      <c r="E2134" s="21" t="s">
        <v>6</v>
      </c>
      <c r="F2134" s="21" t="s">
        <v>4875</v>
      </c>
      <c r="G2134" s="21" t="s">
        <v>2340</v>
      </c>
      <c r="H2134" s="21" t="s">
        <v>2341</v>
      </c>
      <c r="I2134" s="21" t="s">
        <v>2015</v>
      </c>
      <c r="J2134" s="21" t="s">
        <v>2342</v>
      </c>
      <c r="K2134" s="21" t="s">
        <v>5105</v>
      </c>
      <c r="L2134" s="21" t="s">
        <v>5106</v>
      </c>
      <c r="M2134" s="21"/>
      <c r="N2134" s="21" t="s">
        <v>3350</v>
      </c>
      <c r="O2134" s="21" t="s">
        <v>2345</v>
      </c>
      <c r="P2134" s="21" t="s">
        <v>3351</v>
      </c>
      <c r="Q2134" s="21">
        <v>4</v>
      </c>
      <c r="R2134" s="21">
        <v>1</v>
      </c>
      <c r="S2134" s="21">
        <v>604</v>
      </c>
      <c r="T2134" s="21">
        <v>609</v>
      </c>
      <c r="U2134" s="21">
        <v>6.6E-3</v>
      </c>
      <c r="V2134" s="21">
        <v>1.6000000000000001E-3</v>
      </c>
      <c r="W2134" s="21">
        <v>8.2000000000000007E-3</v>
      </c>
      <c r="X2134" s="21" t="s">
        <v>2015</v>
      </c>
      <c r="Y2134" s="21" t="s">
        <v>2015</v>
      </c>
      <c r="Z2134" s="21" t="s">
        <v>2015</v>
      </c>
      <c r="AA2134" s="21" t="s">
        <v>2015</v>
      </c>
      <c r="AB2134" s="21" t="s">
        <v>2015</v>
      </c>
      <c r="AC2134" s="21" t="s">
        <v>2015</v>
      </c>
      <c r="AD2134" s="21" t="s">
        <v>2015</v>
      </c>
      <c r="AE2134" s="21" t="s">
        <v>2015</v>
      </c>
      <c r="AF2134" s="21" t="s">
        <v>2015</v>
      </c>
      <c r="AG2134" s="21" t="s">
        <v>2015</v>
      </c>
      <c r="AH2134" s="21" t="s">
        <v>2342</v>
      </c>
      <c r="AI2134" s="21" t="s">
        <v>2342</v>
      </c>
      <c r="AJ2134" s="21" t="s">
        <v>2342</v>
      </c>
      <c r="AK2134" s="21" t="s">
        <v>2342</v>
      </c>
      <c r="AL2134" s="21" t="s">
        <v>4803</v>
      </c>
    </row>
    <row r="2135" spans="1:38" ht="15" customHeight="1">
      <c r="A2135" s="21">
        <v>160526</v>
      </c>
      <c r="B2135" s="21">
        <v>686658</v>
      </c>
      <c r="C2135" s="21" t="s">
        <v>5042</v>
      </c>
      <c r="D2135" s="21" t="s">
        <v>5043</v>
      </c>
      <c r="E2135" s="21" t="s">
        <v>8</v>
      </c>
      <c r="F2135" s="21" t="s">
        <v>4865</v>
      </c>
      <c r="G2135" s="21" t="s">
        <v>2340</v>
      </c>
      <c r="H2135" s="21" t="s">
        <v>2341</v>
      </c>
      <c r="I2135" s="21" t="s">
        <v>2015</v>
      </c>
      <c r="J2135" s="21" t="s">
        <v>2015</v>
      </c>
      <c r="K2135" s="21" t="s">
        <v>5042</v>
      </c>
      <c r="L2135" s="21" t="s">
        <v>5044</v>
      </c>
      <c r="M2135" s="21"/>
      <c r="N2135" s="21" t="s">
        <v>8</v>
      </c>
      <c r="O2135" s="21" t="s">
        <v>2345</v>
      </c>
      <c r="P2135" s="21" t="s">
        <v>2645</v>
      </c>
      <c r="Q2135" s="21">
        <v>12</v>
      </c>
      <c r="R2135" s="21">
        <v>3</v>
      </c>
      <c r="S2135" s="21">
        <v>20</v>
      </c>
      <c r="T2135" s="21">
        <v>35</v>
      </c>
      <c r="U2135" s="21">
        <v>0.34289999999999998</v>
      </c>
      <c r="V2135" s="21">
        <v>8.5699999999999998E-2</v>
      </c>
      <c r="W2135" s="21">
        <v>0.42859999999999998</v>
      </c>
      <c r="X2135" s="21" t="s">
        <v>2015</v>
      </c>
      <c r="Y2135" s="21" t="s">
        <v>2342</v>
      </c>
      <c r="Z2135" s="21" t="s">
        <v>2342</v>
      </c>
      <c r="AA2135" s="21" t="s">
        <v>2342</v>
      </c>
      <c r="AB2135" s="21" t="s">
        <v>2342</v>
      </c>
      <c r="AC2135" s="21" t="s">
        <v>2342</v>
      </c>
      <c r="AD2135" s="21" t="s">
        <v>2342</v>
      </c>
      <c r="AE2135" s="21" t="s">
        <v>2342</v>
      </c>
      <c r="AF2135" s="21" t="s">
        <v>2015</v>
      </c>
      <c r="AG2135" s="21" t="s">
        <v>2015</v>
      </c>
      <c r="AH2135" s="21" t="s">
        <v>2015</v>
      </c>
      <c r="AI2135" s="21" t="s">
        <v>2015</v>
      </c>
      <c r="AJ2135" s="21" t="s">
        <v>2015</v>
      </c>
      <c r="AK2135" s="21" t="s">
        <v>2015</v>
      </c>
      <c r="AL2135" s="21" t="s">
        <v>4803</v>
      </c>
    </row>
    <row r="2136" spans="1:38" ht="15" customHeight="1">
      <c r="A2136" s="21">
        <v>159208</v>
      </c>
      <c r="B2136" s="21">
        <v>686800</v>
      </c>
      <c r="C2136" s="21" t="s">
        <v>167</v>
      </c>
      <c r="D2136" s="21" t="s">
        <v>2155</v>
      </c>
      <c r="E2136" s="21" t="s">
        <v>8</v>
      </c>
      <c r="F2136" s="21" t="s">
        <v>4865</v>
      </c>
      <c r="G2136" s="21" t="s">
        <v>2340</v>
      </c>
      <c r="H2136" s="21" t="s">
        <v>2341</v>
      </c>
      <c r="I2136" s="21" t="s">
        <v>2015</v>
      </c>
      <c r="J2136" s="21" t="s">
        <v>2342</v>
      </c>
      <c r="K2136" s="21" t="s">
        <v>818</v>
      </c>
      <c r="L2136" s="21" t="s">
        <v>5120</v>
      </c>
      <c r="M2136" s="21"/>
      <c r="N2136" s="21" t="s">
        <v>8</v>
      </c>
      <c r="O2136" s="21" t="s">
        <v>2345</v>
      </c>
      <c r="P2136" s="21" t="s">
        <v>2389</v>
      </c>
      <c r="Q2136" s="21">
        <v>29</v>
      </c>
      <c r="R2136" s="21">
        <v>22</v>
      </c>
      <c r="S2136" s="21">
        <v>319</v>
      </c>
      <c r="T2136" s="21">
        <v>370</v>
      </c>
      <c r="U2136" s="21">
        <v>7.8399999999999997E-2</v>
      </c>
      <c r="V2136" s="21">
        <v>5.9499999999999997E-2</v>
      </c>
      <c r="W2136" s="21">
        <v>0.13780000000000001</v>
      </c>
      <c r="X2136" s="21" t="s">
        <v>2015</v>
      </c>
      <c r="Y2136" s="21" t="s">
        <v>2342</v>
      </c>
      <c r="Z2136" s="21" t="s">
        <v>2342</v>
      </c>
      <c r="AA2136" s="21" t="s">
        <v>2342</v>
      </c>
      <c r="AB2136" s="21" t="s">
        <v>2342</v>
      </c>
      <c r="AC2136" s="21" t="s">
        <v>2342</v>
      </c>
      <c r="AD2136" s="21" t="s">
        <v>2342</v>
      </c>
      <c r="AE2136" s="21" t="s">
        <v>2015</v>
      </c>
      <c r="AF2136" s="21" t="s">
        <v>2015</v>
      </c>
      <c r="AG2136" s="21" t="s">
        <v>2015</v>
      </c>
      <c r="AH2136" s="21" t="s">
        <v>2015</v>
      </c>
      <c r="AI2136" s="21" t="s">
        <v>2015</v>
      </c>
      <c r="AJ2136" s="21" t="s">
        <v>2015</v>
      </c>
      <c r="AK2136" s="21" t="s">
        <v>2015</v>
      </c>
      <c r="AL2136" s="21" t="s">
        <v>4803</v>
      </c>
    </row>
    <row r="2137" spans="1:38" ht="15" customHeight="1">
      <c r="A2137" s="21">
        <v>160530</v>
      </c>
      <c r="B2137" s="21">
        <v>686822</v>
      </c>
      <c r="C2137" s="21" t="s">
        <v>5069</v>
      </c>
      <c r="D2137" s="21" t="s">
        <v>5070</v>
      </c>
      <c r="E2137" s="21" t="s">
        <v>6</v>
      </c>
      <c r="F2137" s="21" t="s">
        <v>4871</v>
      </c>
      <c r="G2137" s="21" t="s">
        <v>2340</v>
      </c>
      <c r="H2137" s="21" t="s">
        <v>2341</v>
      </c>
      <c r="I2137" s="21" t="s">
        <v>2015</v>
      </c>
      <c r="J2137" s="21" t="s">
        <v>2342</v>
      </c>
      <c r="K2137" s="21" t="s">
        <v>5069</v>
      </c>
      <c r="L2137" s="21" t="s">
        <v>5071</v>
      </c>
      <c r="M2137" s="21"/>
      <c r="N2137" s="21" t="s">
        <v>2381</v>
      </c>
      <c r="O2137" s="21" t="s">
        <v>2345</v>
      </c>
      <c r="P2137" s="21" t="s">
        <v>3113</v>
      </c>
      <c r="Q2137" s="21">
        <v>173</v>
      </c>
      <c r="R2137" s="21">
        <v>28</v>
      </c>
      <c r="S2137" s="21">
        <v>137</v>
      </c>
      <c r="T2137" s="21">
        <v>338</v>
      </c>
      <c r="U2137" s="21">
        <v>0.51180000000000003</v>
      </c>
      <c r="V2137" s="21">
        <v>8.2799999999999999E-2</v>
      </c>
      <c r="W2137" s="21">
        <v>0.59470000000000001</v>
      </c>
      <c r="X2137" s="21" t="s">
        <v>2015</v>
      </c>
      <c r="Y2137" s="21" t="s">
        <v>2342</v>
      </c>
      <c r="Z2137" s="21" t="s">
        <v>2342</v>
      </c>
      <c r="AA2137" s="21" t="s">
        <v>2342</v>
      </c>
      <c r="AB2137" s="21" t="s">
        <v>2342</v>
      </c>
      <c r="AC2137" s="21" t="s">
        <v>2015</v>
      </c>
      <c r="AD2137" s="21" t="s">
        <v>2015</v>
      </c>
      <c r="AE2137" s="21" t="s">
        <v>2015</v>
      </c>
      <c r="AF2137" s="21" t="s">
        <v>2015</v>
      </c>
      <c r="AG2137" s="21" t="s">
        <v>2015</v>
      </c>
      <c r="AH2137" s="21" t="s">
        <v>2015</v>
      </c>
      <c r="AI2137" s="21" t="s">
        <v>2015</v>
      </c>
      <c r="AJ2137" s="21" t="s">
        <v>2015</v>
      </c>
      <c r="AK2137" s="21" t="s">
        <v>2015</v>
      </c>
      <c r="AL2137" s="21" t="s">
        <v>4803</v>
      </c>
    </row>
    <row r="2138" spans="1:38" ht="15" customHeight="1">
      <c r="A2138" s="21">
        <v>160531</v>
      </c>
      <c r="B2138" s="21">
        <v>686823</v>
      </c>
      <c r="C2138" s="21" t="s">
        <v>5066</v>
      </c>
      <c r="D2138" s="21" t="s">
        <v>5067</v>
      </c>
      <c r="E2138" s="21" t="s">
        <v>12</v>
      </c>
      <c r="F2138" s="21" t="s">
        <v>4874</v>
      </c>
      <c r="G2138" s="21" t="s">
        <v>2340</v>
      </c>
      <c r="H2138" s="21" t="s">
        <v>2341</v>
      </c>
      <c r="I2138" s="21" t="s">
        <v>2015</v>
      </c>
      <c r="J2138" s="21" t="s">
        <v>2342</v>
      </c>
      <c r="K2138" s="21" t="s">
        <v>5066</v>
      </c>
      <c r="L2138" s="21" t="s">
        <v>5068</v>
      </c>
      <c r="M2138" s="21"/>
      <c r="N2138" s="21" t="s">
        <v>2501</v>
      </c>
      <c r="O2138" s="21" t="s">
        <v>2345</v>
      </c>
      <c r="P2138" s="21" t="s">
        <v>3111</v>
      </c>
      <c r="Q2138" s="21">
        <v>162</v>
      </c>
      <c r="R2138" s="21">
        <v>41</v>
      </c>
      <c r="S2138" s="21">
        <v>126</v>
      </c>
      <c r="T2138" s="21">
        <v>329</v>
      </c>
      <c r="U2138" s="21">
        <v>0.4924</v>
      </c>
      <c r="V2138" s="21">
        <v>0.1246</v>
      </c>
      <c r="W2138" s="21">
        <v>0.61699999999999999</v>
      </c>
      <c r="X2138" s="21" t="s">
        <v>2015</v>
      </c>
      <c r="Y2138" s="21" t="s">
        <v>2342</v>
      </c>
      <c r="Z2138" s="21" t="s">
        <v>2342</v>
      </c>
      <c r="AA2138" s="21" t="s">
        <v>2342</v>
      </c>
      <c r="AB2138" s="21" t="s">
        <v>2015</v>
      </c>
      <c r="AC2138" s="21" t="s">
        <v>2015</v>
      </c>
      <c r="AD2138" s="21" t="s">
        <v>2015</v>
      </c>
      <c r="AE2138" s="21" t="s">
        <v>2015</v>
      </c>
      <c r="AF2138" s="21" t="s">
        <v>2015</v>
      </c>
      <c r="AG2138" s="21" t="s">
        <v>2015</v>
      </c>
      <c r="AH2138" s="21" t="s">
        <v>2015</v>
      </c>
      <c r="AI2138" s="21" t="s">
        <v>2015</v>
      </c>
      <c r="AJ2138" s="21" t="s">
        <v>2015</v>
      </c>
      <c r="AK2138" s="21" t="s">
        <v>2015</v>
      </c>
      <c r="AL2138" s="21" t="s">
        <v>4803</v>
      </c>
    </row>
    <row r="2139" spans="1:38" ht="15" customHeight="1">
      <c r="A2139" s="21">
        <v>159956</v>
      </c>
      <c r="B2139" s="21">
        <v>686825</v>
      </c>
      <c r="C2139" s="21" t="s">
        <v>65</v>
      </c>
      <c r="D2139" s="21" t="s">
        <v>2052</v>
      </c>
      <c r="E2139" s="21" t="s">
        <v>8</v>
      </c>
      <c r="F2139" s="21" t="s">
        <v>4865</v>
      </c>
      <c r="G2139" s="21" t="s">
        <v>2340</v>
      </c>
      <c r="H2139" s="21" t="s">
        <v>2341</v>
      </c>
      <c r="I2139" s="21" t="s">
        <v>2015</v>
      </c>
      <c r="J2139" s="21" t="s">
        <v>2342</v>
      </c>
      <c r="K2139" s="21" t="s">
        <v>4974</v>
      </c>
      <c r="L2139" s="21" t="s">
        <v>5394</v>
      </c>
      <c r="M2139" s="21"/>
      <c r="N2139" s="21" t="s">
        <v>5395</v>
      </c>
      <c r="O2139" s="21" t="s">
        <v>2345</v>
      </c>
      <c r="P2139" s="21" t="s">
        <v>5396</v>
      </c>
      <c r="Q2139" s="21">
        <v>266</v>
      </c>
      <c r="R2139" s="21">
        <v>76</v>
      </c>
      <c r="S2139" s="21">
        <v>990</v>
      </c>
      <c r="T2139" s="21">
        <v>1332</v>
      </c>
      <c r="U2139" s="21">
        <v>0.19969999999999999</v>
      </c>
      <c r="V2139" s="21">
        <v>5.7099999999999998E-2</v>
      </c>
      <c r="W2139" s="21">
        <v>0.25679999999999997</v>
      </c>
      <c r="X2139" s="21" t="s">
        <v>2015</v>
      </c>
      <c r="Y2139" s="21" t="s">
        <v>2015</v>
      </c>
      <c r="Z2139" s="21" t="s">
        <v>2015</v>
      </c>
      <c r="AA2139" s="21" t="s">
        <v>2015</v>
      </c>
      <c r="AB2139" s="21" t="s">
        <v>2015</v>
      </c>
      <c r="AC2139" s="21" t="s">
        <v>2015</v>
      </c>
      <c r="AD2139" s="21" t="s">
        <v>2015</v>
      </c>
      <c r="AE2139" s="21" t="s">
        <v>2015</v>
      </c>
      <c r="AF2139" s="21" t="s">
        <v>2015</v>
      </c>
      <c r="AG2139" s="21" t="s">
        <v>2015</v>
      </c>
      <c r="AH2139" s="21" t="s">
        <v>2342</v>
      </c>
      <c r="AI2139" s="21" t="s">
        <v>2342</v>
      </c>
      <c r="AJ2139" s="21" t="s">
        <v>2342</v>
      </c>
      <c r="AK2139" s="21" t="s">
        <v>2342</v>
      </c>
      <c r="AL2139" s="21" t="s">
        <v>4803</v>
      </c>
    </row>
    <row r="2140" spans="1:38" ht="15" customHeight="1">
      <c r="A2140" s="21">
        <v>159941</v>
      </c>
      <c r="B2140" s="21">
        <v>686829</v>
      </c>
      <c r="C2140" s="21" t="s">
        <v>139</v>
      </c>
      <c r="D2140" s="21" t="s">
        <v>2127</v>
      </c>
      <c r="E2140" s="21" t="s">
        <v>6</v>
      </c>
      <c r="F2140" s="21" t="s">
        <v>4867</v>
      </c>
      <c r="G2140" s="21" t="s">
        <v>2340</v>
      </c>
      <c r="H2140" s="21" t="s">
        <v>2341</v>
      </c>
      <c r="I2140" s="21" t="s">
        <v>2015</v>
      </c>
      <c r="J2140" s="21" t="s">
        <v>2342</v>
      </c>
      <c r="K2140" s="21" t="s">
        <v>5088</v>
      </c>
      <c r="L2140" s="21" t="s">
        <v>5089</v>
      </c>
      <c r="M2140" s="21"/>
      <c r="N2140" s="21" t="s">
        <v>3149</v>
      </c>
      <c r="O2140" s="21" t="s">
        <v>2345</v>
      </c>
      <c r="P2140" s="21" t="s">
        <v>3029</v>
      </c>
      <c r="Q2140" s="21">
        <v>681</v>
      </c>
      <c r="R2140" s="21">
        <v>0</v>
      </c>
      <c r="S2140" s="21">
        <v>0</v>
      </c>
      <c r="T2140" s="21">
        <v>681</v>
      </c>
      <c r="U2140" s="21">
        <v>1</v>
      </c>
      <c r="V2140" s="21">
        <v>0</v>
      </c>
      <c r="W2140" s="21">
        <v>1</v>
      </c>
      <c r="X2140" s="21" t="s">
        <v>2342</v>
      </c>
      <c r="Y2140" s="21" t="s">
        <v>2342</v>
      </c>
      <c r="Z2140" s="21" t="s">
        <v>2342</v>
      </c>
      <c r="AA2140" s="21" t="s">
        <v>2342</v>
      </c>
      <c r="AB2140" s="21" t="s">
        <v>2342</v>
      </c>
      <c r="AC2140" s="21" t="s">
        <v>2342</v>
      </c>
      <c r="AD2140" s="21" t="s">
        <v>2342</v>
      </c>
      <c r="AE2140" s="21" t="s">
        <v>2342</v>
      </c>
      <c r="AF2140" s="21" t="s">
        <v>2015</v>
      </c>
      <c r="AG2140" s="21" t="s">
        <v>2015</v>
      </c>
      <c r="AH2140" s="21" t="s">
        <v>2015</v>
      </c>
      <c r="AI2140" s="21" t="s">
        <v>2015</v>
      </c>
      <c r="AJ2140" s="21" t="s">
        <v>2015</v>
      </c>
      <c r="AK2140" s="21" t="s">
        <v>2015</v>
      </c>
      <c r="AL2140" s="21" t="s">
        <v>4802</v>
      </c>
    </row>
    <row r="2141" spans="1:38" ht="15" customHeight="1">
      <c r="A2141" s="21">
        <v>159941</v>
      </c>
      <c r="B2141" s="21">
        <v>686830</v>
      </c>
      <c r="C2141" s="21" t="s">
        <v>139</v>
      </c>
      <c r="D2141" s="21" t="s">
        <v>2127</v>
      </c>
      <c r="E2141" s="21" t="s">
        <v>6</v>
      </c>
      <c r="F2141" s="21" t="s">
        <v>4867</v>
      </c>
      <c r="G2141" s="21" t="s">
        <v>2340</v>
      </c>
      <c r="H2141" s="21" t="s">
        <v>2341</v>
      </c>
      <c r="I2141" s="21" t="s">
        <v>2015</v>
      </c>
      <c r="J2141" s="21" t="s">
        <v>2342</v>
      </c>
      <c r="K2141" s="21" t="s">
        <v>5086</v>
      </c>
      <c r="L2141" s="21" t="s">
        <v>5087</v>
      </c>
      <c r="M2141" s="21"/>
      <c r="N2141" s="21" t="s">
        <v>3017</v>
      </c>
      <c r="O2141" s="21" t="s">
        <v>2345</v>
      </c>
      <c r="P2141" s="21" t="s">
        <v>3112</v>
      </c>
      <c r="Q2141" s="21">
        <v>78</v>
      </c>
      <c r="R2141" s="21">
        <v>44</v>
      </c>
      <c r="S2141" s="21">
        <v>223</v>
      </c>
      <c r="T2141" s="21">
        <v>345</v>
      </c>
      <c r="U2141" s="21">
        <v>0.2261</v>
      </c>
      <c r="V2141" s="21">
        <v>0.1275</v>
      </c>
      <c r="W2141" s="21">
        <v>0.35360000000000003</v>
      </c>
      <c r="X2141" s="21" t="s">
        <v>2015</v>
      </c>
      <c r="Y2141" s="21" t="s">
        <v>2015</v>
      </c>
      <c r="Z2141" s="21" t="s">
        <v>2015</v>
      </c>
      <c r="AA2141" s="21" t="s">
        <v>2015</v>
      </c>
      <c r="AB2141" s="21" t="s">
        <v>2342</v>
      </c>
      <c r="AC2141" s="21" t="s">
        <v>2342</v>
      </c>
      <c r="AD2141" s="21" t="s">
        <v>2342</v>
      </c>
      <c r="AE2141" s="21" t="s">
        <v>2342</v>
      </c>
      <c r="AF2141" s="21" t="s">
        <v>2342</v>
      </c>
      <c r="AG2141" s="21" t="s">
        <v>2342</v>
      </c>
      <c r="AH2141" s="21" t="s">
        <v>2342</v>
      </c>
      <c r="AI2141" s="21" t="s">
        <v>2342</v>
      </c>
      <c r="AJ2141" s="21" t="s">
        <v>2342</v>
      </c>
      <c r="AK2141" s="21" t="s">
        <v>2342</v>
      </c>
      <c r="AL2141" s="21" t="s">
        <v>4803</v>
      </c>
    </row>
    <row r="2142" spans="1:38" ht="15" customHeight="1">
      <c r="A2142" s="21">
        <v>159888</v>
      </c>
      <c r="B2142" s="21">
        <v>686836</v>
      </c>
      <c r="C2142" s="21" t="s">
        <v>277</v>
      </c>
      <c r="D2142" s="21" t="s">
        <v>2266</v>
      </c>
      <c r="E2142" s="21" t="s">
        <v>12</v>
      </c>
      <c r="F2142" s="21" t="s">
        <v>4863</v>
      </c>
      <c r="G2142" s="21" t="s">
        <v>2340</v>
      </c>
      <c r="H2142" s="21" t="s">
        <v>2341</v>
      </c>
      <c r="I2142" s="21" t="s">
        <v>2015</v>
      </c>
      <c r="J2142" s="21" t="s">
        <v>2342</v>
      </c>
      <c r="K2142" s="21" t="s">
        <v>5307</v>
      </c>
      <c r="L2142" s="21" t="s">
        <v>5308</v>
      </c>
      <c r="M2142" s="21"/>
      <c r="N2142" s="21" t="s">
        <v>2501</v>
      </c>
      <c r="O2142" s="21" t="s">
        <v>2345</v>
      </c>
      <c r="P2142" s="21" t="s">
        <v>4359</v>
      </c>
      <c r="Q2142" s="21">
        <v>40</v>
      </c>
      <c r="R2142" s="21">
        <v>0</v>
      </c>
      <c r="S2142" s="21">
        <v>0</v>
      </c>
      <c r="T2142" s="21">
        <v>40</v>
      </c>
      <c r="U2142" s="21">
        <v>1</v>
      </c>
      <c r="V2142" s="21">
        <v>0</v>
      </c>
      <c r="W2142" s="21">
        <v>1</v>
      </c>
      <c r="X2142" s="21" t="s">
        <v>2342</v>
      </c>
      <c r="Y2142" s="21" t="s">
        <v>2015</v>
      </c>
      <c r="Z2142" s="21" t="s">
        <v>2015</v>
      </c>
      <c r="AA2142" s="21" t="s">
        <v>2015</v>
      </c>
      <c r="AB2142" s="21" t="s">
        <v>2015</v>
      </c>
      <c r="AC2142" s="21" t="s">
        <v>2015</v>
      </c>
      <c r="AD2142" s="21" t="s">
        <v>2015</v>
      </c>
      <c r="AE2142" s="21" t="s">
        <v>2015</v>
      </c>
      <c r="AF2142" s="21" t="s">
        <v>2015</v>
      </c>
      <c r="AG2142" s="21" t="s">
        <v>2015</v>
      </c>
      <c r="AH2142" s="21" t="s">
        <v>2015</v>
      </c>
      <c r="AI2142" s="21" t="s">
        <v>2015</v>
      </c>
      <c r="AJ2142" s="21" t="s">
        <v>2015</v>
      </c>
      <c r="AK2142" s="21" t="s">
        <v>2015</v>
      </c>
      <c r="AL2142" s="21" t="s">
        <v>4802</v>
      </c>
    </row>
    <row r="2143" spans="1:38" ht="15" customHeight="1">
      <c r="A2143" s="21">
        <v>159951</v>
      </c>
      <c r="B2143" s="21">
        <v>686843</v>
      </c>
      <c r="C2143" s="21" t="s">
        <v>176</v>
      </c>
      <c r="D2143" s="21" t="s">
        <v>2164</v>
      </c>
      <c r="E2143" s="21" t="s">
        <v>24</v>
      </c>
      <c r="F2143" s="21" t="s">
        <v>4873</v>
      </c>
      <c r="G2143" s="21" t="s">
        <v>2340</v>
      </c>
      <c r="H2143" s="21" t="s">
        <v>2341</v>
      </c>
      <c r="I2143" s="21" t="s">
        <v>2015</v>
      </c>
      <c r="J2143" s="21" t="s">
        <v>2342</v>
      </c>
      <c r="K2143" s="21" t="s">
        <v>5129</v>
      </c>
      <c r="L2143" s="21" t="s">
        <v>5130</v>
      </c>
      <c r="M2143" s="21"/>
      <c r="N2143" s="21" t="s">
        <v>5128</v>
      </c>
      <c r="O2143" s="21" t="s">
        <v>2345</v>
      </c>
      <c r="P2143" s="21" t="s">
        <v>3517</v>
      </c>
      <c r="Q2143" s="21">
        <v>303</v>
      </c>
      <c r="R2143" s="21">
        <v>0</v>
      </c>
      <c r="S2143" s="21">
        <v>128</v>
      </c>
      <c r="T2143" s="21">
        <v>431</v>
      </c>
      <c r="U2143" s="21">
        <v>0.70299999999999996</v>
      </c>
      <c r="V2143" s="21">
        <v>0</v>
      </c>
      <c r="W2143" s="21">
        <v>0.70299999999999996</v>
      </c>
      <c r="X2143" s="21" t="s">
        <v>2015</v>
      </c>
      <c r="Y2143" s="21" t="s">
        <v>2342</v>
      </c>
      <c r="Z2143" s="21" t="s">
        <v>2342</v>
      </c>
      <c r="AA2143" s="21" t="s">
        <v>2342</v>
      </c>
      <c r="AB2143" s="21" t="s">
        <v>2342</v>
      </c>
      <c r="AC2143" s="21" t="s">
        <v>2342</v>
      </c>
      <c r="AD2143" s="21" t="s">
        <v>2342</v>
      </c>
      <c r="AE2143" s="21" t="s">
        <v>2015</v>
      </c>
      <c r="AF2143" s="21" t="s">
        <v>2015</v>
      </c>
      <c r="AG2143" s="21" t="s">
        <v>2015</v>
      </c>
      <c r="AH2143" s="21" t="s">
        <v>2015</v>
      </c>
      <c r="AI2143" s="21" t="s">
        <v>2015</v>
      </c>
      <c r="AJ2143" s="21" t="s">
        <v>2015</v>
      </c>
      <c r="AK2143" s="21" t="s">
        <v>2015</v>
      </c>
      <c r="AL2143" s="21" t="s">
        <v>4802</v>
      </c>
    </row>
    <row r="2144" spans="1:38" ht="15" customHeight="1">
      <c r="A2144" s="21">
        <v>159900</v>
      </c>
      <c r="B2144" s="21">
        <v>686847</v>
      </c>
      <c r="C2144" s="21" t="s">
        <v>266</v>
      </c>
      <c r="D2144" s="21" t="s">
        <v>2254</v>
      </c>
      <c r="E2144" s="21" t="s">
        <v>8</v>
      </c>
      <c r="F2144" s="21" t="s">
        <v>4865</v>
      </c>
      <c r="G2144" s="21" t="s">
        <v>2340</v>
      </c>
      <c r="H2144" s="21" t="s">
        <v>2341</v>
      </c>
      <c r="I2144" s="21" t="s">
        <v>2015</v>
      </c>
      <c r="J2144" s="21" t="s">
        <v>2342</v>
      </c>
      <c r="K2144" s="21" t="s">
        <v>5269</v>
      </c>
      <c r="L2144" s="21" t="s">
        <v>5270</v>
      </c>
      <c r="M2144" s="21"/>
      <c r="N2144" s="21" t="s">
        <v>8</v>
      </c>
      <c r="O2144" s="21" t="s">
        <v>2345</v>
      </c>
      <c r="P2144" s="21" t="s">
        <v>4195</v>
      </c>
      <c r="Q2144" s="21">
        <v>525</v>
      </c>
      <c r="R2144" s="21">
        <v>0</v>
      </c>
      <c r="S2144" s="21">
        <v>9</v>
      </c>
      <c r="T2144" s="21">
        <v>534</v>
      </c>
      <c r="U2144" s="21">
        <v>0.98309999999999997</v>
      </c>
      <c r="V2144" s="21">
        <v>0</v>
      </c>
      <c r="W2144" s="21">
        <v>0.98309999999999997</v>
      </c>
      <c r="X2144" s="21" t="s">
        <v>2015</v>
      </c>
      <c r="Y2144" s="21" t="s">
        <v>2015</v>
      </c>
      <c r="Z2144" s="21" t="s">
        <v>2015</v>
      </c>
      <c r="AA2144" s="21" t="s">
        <v>2015</v>
      </c>
      <c r="AB2144" s="21" t="s">
        <v>2015</v>
      </c>
      <c r="AC2144" s="21" t="s">
        <v>2015</v>
      </c>
      <c r="AD2144" s="21" t="s">
        <v>2015</v>
      </c>
      <c r="AE2144" s="21" t="s">
        <v>2015</v>
      </c>
      <c r="AF2144" s="21" t="s">
        <v>2015</v>
      </c>
      <c r="AG2144" s="21" t="s">
        <v>2015</v>
      </c>
      <c r="AH2144" s="21" t="s">
        <v>2342</v>
      </c>
      <c r="AI2144" s="21" t="s">
        <v>2342</v>
      </c>
      <c r="AJ2144" s="21" t="s">
        <v>2342</v>
      </c>
      <c r="AK2144" s="21" t="s">
        <v>2342</v>
      </c>
      <c r="AL2144" s="21" t="s">
        <v>4802</v>
      </c>
    </row>
    <row r="2145" spans="1:38" ht="15" customHeight="1">
      <c r="A2145" s="21">
        <v>159268</v>
      </c>
      <c r="B2145" s="21">
        <v>686875</v>
      </c>
      <c r="C2145" s="21" t="s">
        <v>218</v>
      </c>
      <c r="D2145" s="21" t="s">
        <v>2206</v>
      </c>
      <c r="E2145" s="21" t="s">
        <v>12</v>
      </c>
      <c r="F2145" s="21" t="s">
        <v>4863</v>
      </c>
      <c r="G2145" s="21" t="s">
        <v>2340</v>
      </c>
      <c r="H2145" s="21" t="s">
        <v>2341</v>
      </c>
      <c r="I2145" s="21" t="s">
        <v>2015</v>
      </c>
      <c r="J2145" s="21" t="s">
        <v>2342</v>
      </c>
      <c r="K2145" s="21" t="s">
        <v>5196</v>
      </c>
      <c r="L2145" s="21" t="s">
        <v>5197</v>
      </c>
      <c r="M2145" s="21"/>
      <c r="N2145" s="21" t="s">
        <v>3795</v>
      </c>
      <c r="O2145" s="21" t="s">
        <v>2345</v>
      </c>
      <c r="P2145" s="21" t="s">
        <v>3800</v>
      </c>
      <c r="Q2145" s="21">
        <v>52</v>
      </c>
      <c r="R2145" s="21">
        <v>3</v>
      </c>
      <c r="S2145" s="21">
        <v>392</v>
      </c>
      <c r="T2145" s="21">
        <v>447</v>
      </c>
      <c r="U2145" s="21">
        <v>0.1163</v>
      </c>
      <c r="V2145" s="21">
        <v>6.7000000000000002E-3</v>
      </c>
      <c r="W2145" s="21">
        <v>0.123</v>
      </c>
      <c r="X2145" s="21" t="s">
        <v>2015</v>
      </c>
      <c r="Y2145" s="21" t="s">
        <v>2342</v>
      </c>
      <c r="Z2145" s="21" t="s">
        <v>2342</v>
      </c>
      <c r="AA2145" s="21" t="s">
        <v>2342</v>
      </c>
      <c r="AB2145" s="21" t="s">
        <v>2342</v>
      </c>
      <c r="AC2145" s="21" t="s">
        <v>2342</v>
      </c>
      <c r="AD2145" s="21" t="s">
        <v>2342</v>
      </c>
      <c r="AE2145" s="21" t="s">
        <v>2015</v>
      </c>
      <c r="AF2145" s="21" t="s">
        <v>2015</v>
      </c>
      <c r="AG2145" s="21" t="s">
        <v>2015</v>
      </c>
      <c r="AH2145" s="21" t="s">
        <v>2015</v>
      </c>
      <c r="AI2145" s="21" t="s">
        <v>2015</v>
      </c>
      <c r="AJ2145" s="21" t="s">
        <v>2015</v>
      </c>
      <c r="AK2145" s="21" t="s">
        <v>2015</v>
      </c>
      <c r="AL2145" s="21" t="s">
        <v>4803</v>
      </c>
    </row>
    <row r="2146" spans="1:38" ht="15" customHeight="1">
      <c r="A2146" s="21">
        <v>159938</v>
      </c>
      <c r="B2146" s="21">
        <v>686876</v>
      </c>
      <c r="C2146" s="21" t="s">
        <v>133</v>
      </c>
      <c r="D2146" s="21" t="s">
        <v>2121</v>
      </c>
      <c r="E2146" s="21" t="s">
        <v>5924</v>
      </c>
      <c r="F2146" s="21" t="s">
        <v>4867</v>
      </c>
      <c r="G2146" s="21" t="s">
        <v>2340</v>
      </c>
      <c r="H2146" s="21" t="s">
        <v>2341</v>
      </c>
      <c r="I2146" s="21" t="s">
        <v>2015</v>
      </c>
      <c r="J2146" s="21" t="s">
        <v>2342</v>
      </c>
      <c r="K2146" s="21" t="s">
        <v>5072</v>
      </c>
      <c r="L2146" s="21" t="s">
        <v>5073</v>
      </c>
      <c r="M2146" s="21"/>
      <c r="N2146" s="21" t="s">
        <v>3206</v>
      </c>
      <c r="O2146" s="21" t="s">
        <v>2345</v>
      </c>
      <c r="P2146" s="21" t="s">
        <v>3207</v>
      </c>
      <c r="Q2146" s="21">
        <v>43</v>
      </c>
      <c r="R2146" s="21">
        <v>6</v>
      </c>
      <c r="S2146" s="21">
        <v>343</v>
      </c>
      <c r="T2146" s="21">
        <v>392</v>
      </c>
      <c r="U2146" s="21">
        <v>0.10970000000000001</v>
      </c>
      <c r="V2146" s="21">
        <v>1.5299999999999999E-2</v>
      </c>
      <c r="W2146" s="21">
        <v>0.125</v>
      </c>
      <c r="X2146" s="21" t="s">
        <v>2015</v>
      </c>
      <c r="Y2146" s="21" t="s">
        <v>2342</v>
      </c>
      <c r="Z2146" s="21" t="s">
        <v>2342</v>
      </c>
      <c r="AA2146" s="21" t="s">
        <v>2342</v>
      </c>
      <c r="AB2146" s="21" t="s">
        <v>2342</v>
      </c>
      <c r="AC2146" s="21" t="s">
        <v>2342</v>
      </c>
      <c r="AD2146" s="21" t="s">
        <v>2342</v>
      </c>
      <c r="AE2146" s="21" t="s">
        <v>2015</v>
      </c>
      <c r="AF2146" s="21" t="s">
        <v>2015</v>
      </c>
      <c r="AG2146" s="21" t="s">
        <v>2015</v>
      </c>
      <c r="AH2146" s="21" t="s">
        <v>2015</v>
      </c>
      <c r="AI2146" s="21" t="s">
        <v>2015</v>
      </c>
      <c r="AJ2146" s="21" t="s">
        <v>2015</v>
      </c>
      <c r="AK2146" s="21" t="s">
        <v>2015</v>
      </c>
      <c r="AL2146" s="21" t="s">
        <v>4803</v>
      </c>
    </row>
    <row r="2147" spans="1:38" ht="15" customHeight="1">
      <c r="A2147" s="21">
        <v>159938</v>
      </c>
      <c r="B2147" s="21">
        <v>686877</v>
      </c>
      <c r="C2147" s="21" t="s">
        <v>133</v>
      </c>
      <c r="D2147" s="21" t="s">
        <v>2121</v>
      </c>
      <c r="E2147" s="21" t="s">
        <v>6</v>
      </c>
      <c r="F2147" s="21" t="s">
        <v>4867</v>
      </c>
      <c r="G2147" s="21" t="s">
        <v>2340</v>
      </c>
      <c r="H2147" s="21" t="s">
        <v>2341</v>
      </c>
      <c r="I2147" s="21" t="s">
        <v>2015</v>
      </c>
      <c r="J2147" s="21" t="s">
        <v>2342</v>
      </c>
      <c r="K2147" s="21" t="s">
        <v>5074</v>
      </c>
      <c r="L2147" s="21" t="s">
        <v>5075</v>
      </c>
      <c r="M2147" s="21"/>
      <c r="N2147" s="21" t="s">
        <v>3202</v>
      </c>
      <c r="O2147" s="21" t="s">
        <v>2345</v>
      </c>
      <c r="P2147" s="21" t="s">
        <v>3210</v>
      </c>
      <c r="Q2147" s="21">
        <v>42</v>
      </c>
      <c r="R2147" s="21">
        <v>17</v>
      </c>
      <c r="S2147" s="21">
        <v>577</v>
      </c>
      <c r="T2147" s="21">
        <v>636</v>
      </c>
      <c r="U2147" s="21">
        <v>6.6000000000000003E-2</v>
      </c>
      <c r="V2147" s="21">
        <v>2.6700000000000002E-2</v>
      </c>
      <c r="W2147" s="21">
        <v>9.2799999999999994E-2</v>
      </c>
      <c r="X2147" s="21" t="s">
        <v>2015</v>
      </c>
      <c r="Y2147" s="21" t="s">
        <v>2015</v>
      </c>
      <c r="Z2147" s="21" t="s">
        <v>2015</v>
      </c>
      <c r="AA2147" s="21" t="s">
        <v>2015</v>
      </c>
      <c r="AB2147" s="21" t="s">
        <v>2015</v>
      </c>
      <c r="AC2147" s="21" t="s">
        <v>2015</v>
      </c>
      <c r="AD2147" s="21" t="s">
        <v>2015</v>
      </c>
      <c r="AE2147" s="21" t="s">
        <v>2342</v>
      </c>
      <c r="AF2147" s="21" t="s">
        <v>2342</v>
      </c>
      <c r="AG2147" s="21" t="s">
        <v>2342</v>
      </c>
      <c r="AH2147" s="21" t="s">
        <v>2015</v>
      </c>
      <c r="AI2147" s="21" t="s">
        <v>2015</v>
      </c>
      <c r="AJ2147" s="21" t="s">
        <v>2015</v>
      </c>
      <c r="AK2147" s="21" t="s">
        <v>2015</v>
      </c>
      <c r="AL2147" s="21" t="s">
        <v>4803</v>
      </c>
    </row>
    <row r="2148" spans="1:38" ht="15" customHeight="1">
      <c r="A2148" s="21">
        <v>159928</v>
      </c>
      <c r="B2148" s="21">
        <v>686896</v>
      </c>
      <c r="C2148" s="21" t="s">
        <v>127</v>
      </c>
      <c r="D2148" s="21" t="s">
        <v>2115</v>
      </c>
      <c r="E2148" s="21" t="s">
        <v>6</v>
      </c>
      <c r="F2148" s="21" t="s">
        <v>4883</v>
      </c>
      <c r="G2148" s="21" t="s">
        <v>2340</v>
      </c>
      <c r="H2148" s="21" t="s">
        <v>2341</v>
      </c>
      <c r="I2148" s="21" t="s">
        <v>2015</v>
      </c>
      <c r="J2148" s="21" t="s">
        <v>2342</v>
      </c>
      <c r="K2148" s="21" t="s">
        <v>5053</v>
      </c>
      <c r="L2148" s="21" t="s">
        <v>5054</v>
      </c>
      <c r="M2148" s="21"/>
      <c r="N2148" s="21" t="s">
        <v>3028</v>
      </c>
      <c r="O2148" s="21" t="s">
        <v>2345</v>
      </c>
      <c r="P2148" s="21" t="s">
        <v>3029</v>
      </c>
      <c r="Q2148" s="21">
        <v>30</v>
      </c>
      <c r="R2148" s="21">
        <v>0</v>
      </c>
      <c r="S2148" s="21">
        <v>52</v>
      </c>
      <c r="T2148" s="21">
        <v>82</v>
      </c>
      <c r="U2148" s="21">
        <v>0.3659</v>
      </c>
      <c r="V2148" s="21">
        <v>0</v>
      </c>
      <c r="W2148" s="21">
        <v>0.3659</v>
      </c>
      <c r="X2148" s="21" t="s">
        <v>2015</v>
      </c>
      <c r="Y2148" s="21" t="s">
        <v>2015</v>
      </c>
      <c r="Z2148" s="21" t="s">
        <v>2015</v>
      </c>
      <c r="AA2148" s="21" t="s">
        <v>2015</v>
      </c>
      <c r="AB2148" s="21" t="s">
        <v>2015</v>
      </c>
      <c r="AC2148" s="21" t="s">
        <v>2015</v>
      </c>
      <c r="AD2148" s="21" t="s">
        <v>2015</v>
      </c>
      <c r="AE2148" s="21" t="s">
        <v>2015</v>
      </c>
      <c r="AF2148" s="21" t="s">
        <v>2015</v>
      </c>
      <c r="AG2148" s="21" t="s">
        <v>2015</v>
      </c>
      <c r="AH2148" s="21" t="s">
        <v>2342</v>
      </c>
      <c r="AI2148" s="21" t="s">
        <v>2342</v>
      </c>
      <c r="AJ2148" s="21" t="s">
        <v>2342</v>
      </c>
      <c r="AK2148" s="21" t="s">
        <v>2342</v>
      </c>
      <c r="AL2148" s="21" t="s">
        <v>4802</v>
      </c>
    </row>
    <row r="2149" spans="1:38" ht="15" customHeight="1">
      <c r="A2149" s="21">
        <v>159241</v>
      </c>
      <c r="B2149" s="21">
        <v>686909</v>
      </c>
      <c r="C2149" s="21" t="s">
        <v>49</v>
      </c>
      <c r="D2149" s="21" t="s">
        <v>2036</v>
      </c>
      <c r="E2149" s="21" t="s">
        <v>12</v>
      </c>
      <c r="F2149" s="21" t="s">
        <v>4874</v>
      </c>
      <c r="G2149" s="21" t="s">
        <v>2340</v>
      </c>
      <c r="H2149" s="21" t="s">
        <v>2341</v>
      </c>
      <c r="I2149" s="21" t="s">
        <v>2015</v>
      </c>
      <c r="J2149" s="21" t="s">
        <v>2342</v>
      </c>
      <c r="K2149" s="21" t="s">
        <v>4952</v>
      </c>
      <c r="L2149" s="21" t="s">
        <v>4953</v>
      </c>
      <c r="M2149" s="21" t="s">
        <v>4954</v>
      </c>
      <c r="N2149" s="21" t="s">
        <v>2501</v>
      </c>
      <c r="O2149" s="21" t="s">
        <v>2345</v>
      </c>
      <c r="P2149" s="21" t="s">
        <v>2504</v>
      </c>
      <c r="Q2149" s="21">
        <v>334</v>
      </c>
      <c r="R2149" s="21">
        <v>0</v>
      </c>
      <c r="S2149" s="21">
        <v>223</v>
      </c>
      <c r="T2149" s="21">
        <v>557</v>
      </c>
      <c r="U2149" s="21">
        <v>0.59960000000000002</v>
      </c>
      <c r="V2149" s="21">
        <v>0</v>
      </c>
      <c r="W2149" s="21">
        <v>0.59960000000000002</v>
      </c>
      <c r="X2149" s="21" t="s">
        <v>2015</v>
      </c>
      <c r="Y2149" s="21" t="s">
        <v>2342</v>
      </c>
      <c r="Z2149" s="21" t="s">
        <v>2342</v>
      </c>
      <c r="AA2149" s="21" t="s">
        <v>2342</v>
      </c>
      <c r="AB2149" s="21" t="s">
        <v>2342</v>
      </c>
      <c r="AC2149" s="21" t="s">
        <v>2342</v>
      </c>
      <c r="AD2149" s="21" t="s">
        <v>2342</v>
      </c>
      <c r="AE2149" s="21" t="s">
        <v>2015</v>
      </c>
      <c r="AF2149" s="21" t="s">
        <v>2015</v>
      </c>
      <c r="AG2149" s="21" t="s">
        <v>2015</v>
      </c>
      <c r="AH2149" s="21" t="s">
        <v>2015</v>
      </c>
      <c r="AI2149" s="21" t="s">
        <v>2015</v>
      </c>
      <c r="AJ2149" s="21" t="s">
        <v>2015</v>
      </c>
      <c r="AK2149" s="21" t="s">
        <v>2015</v>
      </c>
      <c r="AL2149" s="21" t="s">
        <v>4802</v>
      </c>
    </row>
    <row r="2150" spans="1:38" ht="15" customHeight="1">
      <c r="A2150" s="21">
        <v>159524</v>
      </c>
      <c r="B2150" s="21">
        <v>686910</v>
      </c>
      <c r="C2150" s="21" t="s">
        <v>223</v>
      </c>
      <c r="D2150" s="21" t="s">
        <v>2211</v>
      </c>
      <c r="E2150" s="21" t="s">
        <v>23</v>
      </c>
      <c r="F2150" s="21" t="s">
        <v>4865</v>
      </c>
      <c r="G2150" s="21" t="s">
        <v>2340</v>
      </c>
      <c r="H2150" s="21" t="s">
        <v>2341</v>
      </c>
      <c r="I2150" s="21" t="s">
        <v>2015</v>
      </c>
      <c r="J2150" s="21" t="s">
        <v>2342</v>
      </c>
      <c r="K2150" s="21" t="s">
        <v>5208</v>
      </c>
      <c r="L2150" s="21" t="s">
        <v>5209</v>
      </c>
      <c r="M2150" s="21"/>
      <c r="N2150" s="21" t="s">
        <v>3830</v>
      </c>
      <c r="O2150" s="21" t="s">
        <v>2345</v>
      </c>
      <c r="P2150" s="21" t="s">
        <v>3831</v>
      </c>
      <c r="Q2150" s="21">
        <v>48</v>
      </c>
      <c r="R2150" s="21">
        <v>0</v>
      </c>
      <c r="S2150" s="21">
        <v>5</v>
      </c>
      <c r="T2150" s="21">
        <v>53</v>
      </c>
      <c r="U2150" s="21">
        <v>0.90569999999999995</v>
      </c>
      <c r="V2150" s="21">
        <v>0</v>
      </c>
      <c r="W2150" s="21">
        <v>0.90569999999999995</v>
      </c>
      <c r="X2150" s="21" t="s">
        <v>2015</v>
      </c>
      <c r="Y2150" s="21" t="s">
        <v>2015</v>
      </c>
      <c r="Z2150" s="21" t="s">
        <v>2015</v>
      </c>
      <c r="AA2150" s="21" t="s">
        <v>2015</v>
      </c>
      <c r="AB2150" s="21" t="s">
        <v>2015</v>
      </c>
      <c r="AC2150" s="21" t="s">
        <v>2015</v>
      </c>
      <c r="AD2150" s="21" t="s">
        <v>2015</v>
      </c>
      <c r="AE2150" s="21" t="s">
        <v>2342</v>
      </c>
      <c r="AF2150" s="21" t="s">
        <v>2342</v>
      </c>
      <c r="AG2150" s="21" t="s">
        <v>2342</v>
      </c>
      <c r="AH2150" s="21" t="s">
        <v>2015</v>
      </c>
      <c r="AI2150" s="21" t="s">
        <v>2015</v>
      </c>
      <c r="AJ2150" s="21" t="s">
        <v>2015</v>
      </c>
      <c r="AK2150" s="21" t="s">
        <v>2015</v>
      </c>
      <c r="AL2150" s="21" t="s">
        <v>4802</v>
      </c>
    </row>
    <row r="2151" spans="1:38" ht="15" customHeight="1">
      <c r="A2151" s="21">
        <v>159294</v>
      </c>
      <c r="B2151" s="21">
        <v>686912</v>
      </c>
      <c r="C2151" s="21" t="s">
        <v>112</v>
      </c>
      <c r="D2151" s="21" t="s">
        <v>2099</v>
      </c>
      <c r="E2151" s="21" t="s">
        <v>12</v>
      </c>
      <c r="F2151" s="21" t="s">
        <v>4874</v>
      </c>
      <c r="G2151" s="21" t="s">
        <v>2340</v>
      </c>
      <c r="H2151" s="21" t="s">
        <v>2341</v>
      </c>
      <c r="I2151" s="21" t="s">
        <v>2015</v>
      </c>
      <c r="J2151" s="21" t="s">
        <v>2342</v>
      </c>
      <c r="K2151" s="21" t="s">
        <v>5034</v>
      </c>
      <c r="L2151" s="21" t="s">
        <v>5035</v>
      </c>
      <c r="M2151" s="21"/>
      <c r="N2151" s="21" t="s">
        <v>5036</v>
      </c>
      <c r="O2151" s="21" t="s">
        <v>2345</v>
      </c>
      <c r="P2151" s="21" t="s">
        <v>3048</v>
      </c>
      <c r="Q2151" s="21">
        <v>353</v>
      </c>
      <c r="R2151" s="21">
        <v>91</v>
      </c>
      <c r="S2151" s="21">
        <v>405</v>
      </c>
      <c r="T2151" s="21">
        <v>849</v>
      </c>
      <c r="U2151" s="21">
        <v>0.4158</v>
      </c>
      <c r="V2151" s="21">
        <v>0.1072</v>
      </c>
      <c r="W2151" s="21">
        <v>0.52300000000000002</v>
      </c>
      <c r="X2151" s="21" t="s">
        <v>2015</v>
      </c>
      <c r="Y2151" s="21" t="s">
        <v>2342</v>
      </c>
      <c r="Z2151" s="21" t="s">
        <v>2342</v>
      </c>
      <c r="AA2151" s="21" t="s">
        <v>2342</v>
      </c>
      <c r="AB2151" s="21" t="s">
        <v>2342</v>
      </c>
      <c r="AC2151" s="21" t="s">
        <v>2342</v>
      </c>
      <c r="AD2151" s="21" t="s">
        <v>2342</v>
      </c>
      <c r="AE2151" s="21" t="s">
        <v>2015</v>
      </c>
      <c r="AF2151" s="21" t="s">
        <v>2015</v>
      </c>
      <c r="AG2151" s="21" t="s">
        <v>2015</v>
      </c>
      <c r="AH2151" s="21" t="s">
        <v>2015</v>
      </c>
      <c r="AI2151" s="21" t="s">
        <v>2015</v>
      </c>
      <c r="AJ2151" s="21" t="s">
        <v>2015</v>
      </c>
      <c r="AK2151" s="21" t="s">
        <v>2015</v>
      </c>
      <c r="AL2151" s="21" t="s">
        <v>4803</v>
      </c>
    </row>
    <row r="2152" spans="1:38" ht="15" customHeight="1">
      <c r="A2152" s="21">
        <v>159948</v>
      </c>
      <c r="B2152" s="21">
        <v>686917</v>
      </c>
      <c r="C2152" s="21" t="s">
        <v>101</v>
      </c>
      <c r="D2152" s="21" t="s">
        <v>2088</v>
      </c>
      <c r="E2152" s="21" t="s">
        <v>21</v>
      </c>
      <c r="F2152" s="21" t="s">
        <v>4867</v>
      </c>
      <c r="G2152" s="21" t="s">
        <v>2340</v>
      </c>
      <c r="H2152" s="21" t="s">
        <v>2341</v>
      </c>
      <c r="I2152" s="21" t="s">
        <v>2015</v>
      </c>
      <c r="J2152" s="21" t="s">
        <v>2342</v>
      </c>
      <c r="K2152" s="21" t="s">
        <v>5426</v>
      </c>
      <c r="L2152" s="21" t="s">
        <v>5427</v>
      </c>
      <c r="M2152" s="21"/>
      <c r="N2152" s="21" t="s">
        <v>2803</v>
      </c>
      <c r="O2152" s="21" t="s">
        <v>2345</v>
      </c>
      <c r="P2152" s="21" t="s">
        <v>2804</v>
      </c>
      <c r="Q2152" s="21">
        <v>228</v>
      </c>
      <c r="R2152" s="21">
        <v>0</v>
      </c>
      <c r="S2152" s="21">
        <v>55</v>
      </c>
      <c r="T2152" s="21">
        <v>283</v>
      </c>
      <c r="U2152" s="21">
        <v>0.80569999999999997</v>
      </c>
      <c r="V2152" s="21">
        <v>0</v>
      </c>
      <c r="W2152" s="21">
        <v>0.80569999999999997</v>
      </c>
      <c r="X2152" s="21" t="s">
        <v>2015</v>
      </c>
      <c r="Y2152" s="21" t="s">
        <v>2342</v>
      </c>
      <c r="Z2152" s="21" t="s">
        <v>2342</v>
      </c>
      <c r="AA2152" s="21" t="s">
        <v>2342</v>
      </c>
      <c r="AB2152" s="21" t="s">
        <v>2342</v>
      </c>
      <c r="AC2152" s="21" t="s">
        <v>2342</v>
      </c>
      <c r="AD2152" s="21" t="s">
        <v>2342</v>
      </c>
      <c r="AE2152" s="21" t="s">
        <v>2015</v>
      </c>
      <c r="AF2152" s="21" t="s">
        <v>2015</v>
      </c>
      <c r="AG2152" s="21" t="s">
        <v>2015</v>
      </c>
      <c r="AH2152" s="21" t="s">
        <v>2015</v>
      </c>
      <c r="AI2152" s="21" t="s">
        <v>2015</v>
      </c>
      <c r="AJ2152" s="21" t="s">
        <v>2015</v>
      </c>
      <c r="AK2152" s="21" t="s">
        <v>2015</v>
      </c>
      <c r="AL2152" s="21" t="s">
        <v>4802</v>
      </c>
    </row>
    <row r="2153" spans="1:38" ht="15" customHeight="1">
      <c r="A2153" s="21">
        <v>159507</v>
      </c>
      <c r="B2153" s="21">
        <v>686922</v>
      </c>
      <c r="C2153" s="21" t="s">
        <v>2658</v>
      </c>
      <c r="D2153" s="21" t="s">
        <v>2659</v>
      </c>
      <c r="E2153" s="21" t="s">
        <v>12</v>
      </c>
      <c r="F2153" s="21" t="s">
        <v>4874</v>
      </c>
      <c r="G2153" s="21" t="s">
        <v>2340</v>
      </c>
      <c r="H2153" s="21" t="s">
        <v>2487</v>
      </c>
      <c r="I2153" s="21" t="s">
        <v>2342</v>
      </c>
      <c r="J2153" s="21" t="s">
        <v>2342</v>
      </c>
      <c r="K2153" s="21" t="s">
        <v>35</v>
      </c>
      <c r="L2153" s="21" t="s">
        <v>4985</v>
      </c>
      <c r="M2153" s="21"/>
      <c r="N2153" s="21" t="s">
        <v>4986</v>
      </c>
      <c r="O2153" s="21" t="s">
        <v>2345</v>
      </c>
      <c r="P2153" s="21" t="s">
        <v>2663</v>
      </c>
      <c r="Q2153" s="21">
        <v>15</v>
      </c>
      <c r="R2153" s="21">
        <v>0</v>
      </c>
      <c r="S2153" s="21">
        <v>0</v>
      </c>
      <c r="T2153" s="21">
        <v>15</v>
      </c>
      <c r="U2153" s="21">
        <v>1</v>
      </c>
      <c r="V2153" s="21">
        <v>0</v>
      </c>
      <c r="W2153" s="21">
        <v>1</v>
      </c>
      <c r="X2153" s="21" t="s">
        <v>2015</v>
      </c>
      <c r="Y2153" s="21" t="s">
        <v>2015</v>
      </c>
      <c r="Z2153" s="21" t="s">
        <v>2015</v>
      </c>
      <c r="AA2153" s="21" t="s">
        <v>2015</v>
      </c>
      <c r="AB2153" s="21" t="s">
        <v>2015</v>
      </c>
      <c r="AC2153" s="21" t="s">
        <v>2015</v>
      </c>
      <c r="AD2153" s="21" t="s">
        <v>2015</v>
      </c>
      <c r="AE2153" s="21" t="s">
        <v>2015</v>
      </c>
      <c r="AF2153" s="21" t="s">
        <v>2342</v>
      </c>
      <c r="AG2153" s="21" t="s">
        <v>2342</v>
      </c>
      <c r="AH2153" s="21" t="s">
        <v>2342</v>
      </c>
      <c r="AI2153" s="21" t="s">
        <v>2342</v>
      </c>
      <c r="AJ2153" s="21" t="s">
        <v>2342</v>
      </c>
      <c r="AK2153" s="21" t="s">
        <v>2342</v>
      </c>
      <c r="AL2153" s="21" t="s">
        <v>4803</v>
      </c>
    </row>
    <row r="2154" spans="1:38" ht="15" customHeight="1">
      <c r="A2154" s="21">
        <v>159241</v>
      </c>
      <c r="B2154" s="21">
        <v>686931</v>
      </c>
      <c r="C2154" s="21" t="s">
        <v>49</v>
      </c>
      <c r="D2154" s="21" t="s">
        <v>2036</v>
      </c>
      <c r="E2154" s="21" t="s">
        <v>12</v>
      </c>
      <c r="F2154" s="21" t="s">
        <v>4874</v>
      </c>
      <c r="G2154" s="21" t="s">
        <v>2340</v>
      </c>
      <c r="H2154" s="21" t="s">
        <v>2341</v>
      </c>
      <c r="I2154" s="21" t="s">
        <v>2015</v>
      </c>
      <c r="J2154" s="21" t="s">
        <v>2342</v>
      </c>
      <c r="K2154" s="21" t="s">
        <v>4950</v>
      </c>
      <c r="L2154" s="21" t="s">
        <v>4951</v>
      </c>
      <c r="M2154" s="21"/>
      <c r="N2154" s="21" t="s">
        <v>2490</v>
      </c>
      <c r="O2154" s="21" t="s">
        <v>2345</v>
      </c>
      <c r="P2154" s="21" t="s">
        <v>2491</v>
      </c>
      <c r="Q2154" s="21">
        <v>141</v>
      </c>
      <c r="R2154" s="21">
        <v>0</v>
      </c>
      <c r="S2154" s="21">
        <v>26</v>
      </c>
      <c r="T2154" s="21">
        <v>167</v>
      </c>
      <c r="U2154" s="21">
        <v>0.84430000000000005</v>
      </c>
      <c r="V2154" s="21">
        <v>0</v>
      </c>
      <c r="W2154" s="21">
        <v>0.84430000000000005</v>
      </c>
      <c r="X2154" s="21" t="s">
        <v>2342</v>
      </c>
      <c r="Y2154" s="21" t="s">
        <v>2342</v>
      </c>
      <c r="Z2154" s="21" t="s">
        <v>2015</v>
      </c>
      <c r="AA2154" s="21" t="s">
        <v>2015</v>
      </c>
      <c r="AB2154" s="21" t="s">
        <v>2015</v>
      </c>
      <c r="AC2154" s="21" t="s">
        <v>2015</v>
      </c>
      <c r="AD2154" s="21" t="s">
        <v>2015</v>
      </c>
      <c r="AE2154" s="21" t="s">
        <v>2015</v>
      </c>
      <c r="AF2154" s="21" t="s">
        <v>2015</v>
      </c>
      <c r="AG2154" s="21" t="s">
        <v>2015</v>
      </c>
      <c r="AH2154" s="21" t="s">
        <v>2015</v>
      </c>
      <c r="AI2154" s="21" t="s">
        <v>2015</v>
      </c>
      <c r="AJ2154" s="21" t="s">
        <v>2015</v>
      </c>
      <c r="AK2154" s="21" t="s">
        <v>2015</v>
      </c>
      <c r="AL2154" s="21" t="s">
        <v>4802</v>
      </c>
    </row>
    <row r="2155" spans="1:38" ht="15" customHeight="1">
      <c r="A2155" s="21">
        <v>159949</v>
      </c>
      <c r="B2155" s="21">
        <v>686943</v>
      </c>
      <c r="C2155" s="21" t="s">
        <v>100</v>
      </c>
      <c r="D2155" s="21" t="s">
        <v>2087</v>
      </c>
      <c r="E2155" s="21" t="s">
        <v>4</v>
      </c>
      <c r="F2155" s="21" t="s">
        <v>4866</v>
      </c>
      <c r="G2155" s="21" t="s">
        <v>2340</v>
      </c>
      <c r="H2155" s="21" t="s">
        <v>2341</v>
      </c>
      <c r="I2155" s="21" t="s">
        <v>2015</v>
      </c>
      <c r="J2155" s="21" t="s">
        <v>2342</v>
      </c>
      <c r="K2155" s="21" t="s">
        <v>5015</v>
      </c>
      <c r="L2155" s="21" t="s">
        <v>5016</v>
      </c>
      <c r="M2155" s="21"/>
      <c r="N2155" s="21" t="s">
        <v>2871</v>
      </c>
      <c r="O2155" s="21" t="s">
        <v>2345</v>
      </c>
      <c r="P2155" s="21" t="s">
        <v>2876</v>
      </c>
      <c r="Q2155" s="21">
        <v>90</v>
      </c>
      <c r="R2155" s="21">
        <v>17</v>
      </c>
      <c r="S2155" s="21">
        <v>174</v>
      </c>
      <c r="T2155" s="21">
        <v>281</v>
      </c>
      <c r="U2155" s="21">
        <v>0.32029999999999997</v>
      </c>
      <c r="V2155" s="21">
        <v>6.0499999999999998E-2</v>
      </c>
      <c r="W2155" s="21">
        <v>0.38080000000000003</v>
      </c>
      <c r="X2155" s="21" t="s">
        <v>2342</v>
      </c>
      <c r="Y2155" s="21" t="s">
        <v>2342</v>
      </c>
      <c r="Z2155" s="21" t="s">
        <v>2015</v>
      </c>
      <c r="AA2155" s="21" t="s">
        <v>2015</v>
      </c>
      <c r="AB2155" s="21" t="s">
        <v>2015</v>
      </c>
      <c r="AC2155" s="21" t="s">
        <v>2015</v>
      </c>
      <c r="AD2155" s="21" t="s">
        <v>2015</v>
      </c>
      <c r="AE2155" s="21" t="s">
        <v>2015</v>
      </c>
      <c r="AF2155" s="21" t="s">
        <v>2015</v>
      </c>
      <c r="AG2155" s="21" t="s">
        <v>2015</v>
      </c>
      <c r="AH2155" s="21" t="s">
        <v>2015</v>
      </c>
      <c r="AI2155" s="21" t="s">
        <v>2015</v>
      </c>
      <c r="AJ2155" s="21" t="s">
        <v>2015</v>
      </c>
      <c r="AK2155" s="21" t="s">
        <v>2015</v>
      </c>
      <c r="AL2155" s="21" t="s">
        <v>4803</v>
      </c>
    </row>
    <row r="2156" spans="1:38" ht="15" customHeight="1">
      <c r="A2156" s="21">
        <v>159948</v>
      </c>
      <c r="B2156" s="21">
        <v>686944</v>
      </c>
      <c r="C2156" s="21" t="s">
        <v>101</v>
      </c>
      <c r="D2156" s="21" t="s">
        <v>2088</v>
      </c>
      <c r="E2156" s="21" t="s">
        <v>21</v>
      </c>
      <c r="F2156" s="21" t="s">
        <v>4867</v>
      </c>
      <c r="G2156" s="21" t="s">
        <v>2340</v>
      </c>
      <c r="H2156" s="21" t="s">
        <v>2341</v>
      </c>
      <c r="I2156" s="21" t="s">
        <v>2015</v>
      </c>
      <c r="J2156" s="21" t="s">
        <v>2342</v>
      </c>
      <c r="K2156" s="21" t="s">
        <v>1014</v>
      </c>
      <c r="L2156" s="21" t="s">
        <v>5017</v>
      </c>
      <c r="M2156" s="21"/>
      <c r="N2156" s="21" t="s">
        <v>2803</v>
      </c>
      <c r="O2156" s="21" t="s">
        <v>2345</v>
      </c>
      <c r="P2156" s="21" t="s">
        <v>2804</v>
      </c>
      <c r="Q2156" s="21">
        <v>55</v>
      </c>
      <c r="R2156" s="21">
        <v>0</v>
      </c>
      <c r="S2156" s="21">
        <v>17</v>
      </c>
      <c r="T2156" s="21">
        <v>72</v>
      </c>
      <c r="U2156" s="21">
        <v>0.76390000000000002</v>
      </c>
      <c r="V2156" s="21">
        <v>0</v>
      </c>
      <c r="W2156" s="21">
        <v>0.76390000000000002</v>
      </c>
      <c r="X2156" s="21" t="s">
        <v>2342</v>
      </c>
      <c r="Y2156" s="21" t="s">
        <v>2015</v>
      </c>
      <c r="Z2156" s="21" t="s">
        <v>2015</v>
      </c>
      <c r="AA2156" s="21" t="s">
        <v>2015</v>
      </c>
      <c r="AB2156" s="21" t="s">
        <v>2015</v>
      </c>
      <c r="AC2156" s="21" t="s">
        <v>2015</v>
      </c>
      <c r="AD2156" s="21" t="s">
        <v>2015</v>
      </c>
      <c r="AE2156" s="21" t="s">
        <v>2015</v>
      </c>
      <c r="AF2156" s="21" t="s">
        <v>2015</v>
      </c>
      <c r="AG2156" s="21" t="s">
        <v>2015</v>
      </c>
      <c r="AH2156" s="21" t="s">
        <v>2015</v>
      </c>
      <c r="AI2156" s="21" t="s">
        <v>2015</v>
      </c>
      <c r="AJ2156" s="21" t="s">
        <v>2015</v>
      </c>
      <c r="AK2156" s="21" t="s">
        <v>2015</v>
      </c>
      <c r="AL2156" s="21" t="s">
        <v>4802</v>
      </c>
    </row>
    <row r="2157" spans="1:38" ht="15" customHeight="1">
      <c r="A2157" s="21">
        <v>159935</v>
      </c>
      <c r="B2157" s="21">
        <v>687088</v>
      </c>
      <c r="C2157" s="21" t="s">
        <v>44</v>
      </c>
      <c r="D2157" s="21" t="s">
        <v>2031</v>
      </c>
      <c r="E2157" s="21" t="s">
        <v>6</v>
      </c>
      <c r="F2157" s="21" t="s">
        <v>4867</v>
      </c>
      <c r="G2157" s="21" t="s">
        <v>2340</v>
      </c>
      <c r="H2157" s="21" t="s">
        <v>2341</v>
      </c>
      <c r="I2157" s="21" t="s">
        <v>2015</v>
      </c>
      <c r="J2157" s="21" t="s">
        <v>2342</v>
      </c>
      <c r="K2157" s="21" t="s">
        <v>5379</v>
      </c>
      <c r="L2157" s="21" t="s">
        <v>5380</v>
      </c>
      <c r="M2157" s="21"/>
      <c r="N2157" s="21" t="s">
        <v>2393</v>
      </c>
      <c r="O2157" s="21" t="s">
        <v>2345</v>
      </c>
      <c r="P2157" s="21" t="s">
        <v>2394</v>
      </c>
      <c r="Q2157" s="21">
        <v>411</v>
      </c>
      <c r="R2157" s="21">
        <v>0</v>
      </c>
      <c r="S2157" s="21">
        <v>161</v>
      </c>
      <c r="T2157" s="21">
        <v>572</v>
      </c>
      <c r="U2157" s="21">
        <v>0.71850000000000003</v>
      </c>
      <c r="V2157" s="21">
        <v>0</v>
      </c>
      <c r="W2157" s="21">
        <v>0.71850000000000003</v>
      </c>
      <c r="X2157" s="21" t="s">
        <v>2342</v>
      </c>
      <c r="Y2157" s="21" t="s">
        <v>2342</v>
      </c>
      <c r="Z2157" s="21" t="s">
        <v>2342</v>
      </c>
      <c r="AA2157" s="21" t="s">
        <v>2342</v>
      </c>
      <c r="AB2157" s="21" t="s">
        <v>2342</v>
      </c>
      <c r="AC2157" s="21" t="s">
        <v>2342</v>
      </c>
      <c r="AD2157" s="21" t="s">
        <v>2342</v>
      </c>
      <c r="AE2157" s="21" t="s">
        <v>2015</v>
      </c>
      <c r="AF2157" s="21" t="s">
        <v>2015</v>
      </c>
      <c r="AG2157" s="21" t="s">
        <v>2015</v>
      </c>
      <c r="AH2157" s="21" t="s">
        <v>2015</v>
      </c>
      <c r="AI2157" s="21" t="s">
        <v>2015</v>
      </c>
      <c r="AJ2157" s="21" t="s">
        <v>2015</v>
      </c>
      <c r="AK2157" s="21" t="s">
        <v>2015</v>
      </c>
      <c r="AL2157" s="21" t="s">
        <v>4802</v>
      </c>
    </row>
    <row r="2158" spans="1:38" ht="15" customHeight="1">
      <c r="A2158" s="21">
        <v>160031</v>
      </c>
      <c r="B2158" s="21">
        <v>687089</v>
      </c>
      <c r="C2158" s="21" t="s">
        <v>73</v>
      </c>
      <c r="D2158" s="21" t="s">
        <v>2060</v>
      </c>
      <c r="E2158" s="21" t="s">
        <v>12</v>
      </c>
      <c r="F2158" s="21" t="s">
        <v>4874</v>
      </c>
      <c r="G2158" s="21" t="s">
        <v>2340</v>
      </c>
      <c r="H2158" s="21" t="s">
        <v>2341</v>
      </c>
      <c r="I2158" s="21" t="s">
        <v>2015</v>
      </c>
      <c r="J2158" s="21" t="s">
        <v>2342</v>
      </c>
      <c r="K2158" s="21" t="s">
        <v>5416</v>
      </c>
      <c r="L2158" s="21" t="s">
        <v>4990</v>
      </c>
      <c r="M2158" s="21"/>
      <c r="N2158" s="21" t="s">
        <v>2662</v>
      </c>
      <c r="O2158" s="21" t="s">
        <v>2345</v>
      </c>
      <c r="P2158" s="21" t="s">
        <v>2694</v>
      </c>
      <c r="Q2158" s="21">
        <v>235</v>
      </c>
      <c r="R2158" s="21">
        <v>0</v>
      </c>
      <c r="S2158" s="21">
        <v>0</v>
      </c>
      <c r="T2158" s="21">
        <v>235</v>
      </c>
      <c r="U2158" s="21">
        <v>1</v>
      </c>
      <c r="V2158" s="21">
        <v>0</v>
      </c>
      <c r="W2158" s="21">
        <v>1</v>
      </c>
      <c r="X2158" s="21" t="s">
        <v>2015</v>
      </c>
      <c r="Y2158" s="21" t="s">
        <v>2015</v>
      </c>
      <c r="Z2158" s="21" t="s">
        <v>2015</v>
      </c>
      <c r="AA2158" s="21" t="s">
        <v>2015</v>
      </c>
      <c r="AB2158" s="21" t="s">
        <v>2015</v>
      </c>
      <c r="AC2158" s="21" t="s">
        <v>2015</v>
      </c>
      <c r="AD2158" s="21" t="s">
        <v>2015</v>
      </c>
      <c r="AE2158" s="21" t="s">
        <v>2015</v>
      </c>
      <c r="AF2158" s="21" t="s">
        <v>2015</v>
      </c>
      <c r="AG2158" s="21" t="s">
        <v>2015</v>
      </c>
      <c r="AH2158" s="21" t="s">
        <v>2342</v>
      </c>
      <c r="AI2158" s="21" t="s">
        <v>2342</v>
      </c>
      <c r="AJ2158" s="21" t="s">
        <v>2342</v>
      </c>
      <c r="AK2158" s="21" t="s">
        <v>2342</v>
      </c>
      <c r="AL2158" s="21" t="s">
        <v>4802</v>
      </c>
    </row>
    <row r="2159" spans="1:38" ht="15" customHeight="1">
      <c r="A2159" s="21">
        <v>159879</v>
      </c>
      <c r="B2159" s="21">
        <v>687172</v>
      </c>
      <c r="C2159" s="21" t="s">
        <v>293</v>
      </c>
      <c r="D2159" s="21" t="s">
        <v>2282</v>
      </c>
      <c r="E2159" s="21" t="s">
        <v>10</v>
      </c>
      <c r="F2159" s="21" t="s">
        <v>4864</v>
      </c>
      <c r="G2159" s="21" t="s">
        <v>2340</v>
      </c>
      <c r="H2159" s="21" t="s">
        <v>2341</v>
      </c>
      <c r="I2159" s="21" t="s">
        <v>2015</v>
      </c>
      <c r="J2159" s="21" t="s">
        <v>2342</v>
      </c>
      <c r="K2159" s="21" t="s">
        <v>5597</v>
      </c>
      <c r="L2159" s="21" t="s">
        <v>5598</v>
      </c>
      <c r="M2159" s="21"/>
      <c r="N2159" s="21" t="s">
        <v>2421</v>
      </c>
      <c r="O2159" s="21" t="s">
        <v>2345</v>
      </c>
      <c r="P2159" s="21" t="s">
        <v>4252</v>
      </c>
      <c r="Q2159" s="21">
        <v>35</v>
      </c>
      <c r="R2159" s="21">
        <v>0</v>
      </c>
      <c r="S2159" s="21">
        <v>7</v>
      </c>
      <c r="T2159" s="21">
        <v>42</v>
      </c>
      <c r="U2159" s="21">
        <v>0.83330000000000004</v>
      </c>
      <c r="V2159" s="21">
        <v>0</v>
      </c>
      <c r="W2159" s="21">
        <v>0.83330000000000004</v>
      </c>
      <c r="X2159" s="21" t="s">
        <v>2015</v>
      </c>
      <c r="Y2159" s="21" t="s">
        <v>2015</v>
      </c>
      <c r="Z2159" s="21" t="s">
        <v>2015</v>
      </c>
      <c r="AA2159" s="21" t="s">
        <v>2015</v>
      </c>
      <c r="AB2159" s="21" t="s">
        <v>2015</v>
      </c>
      <c r="AC2159" s="21" t="s">
        <v>2015</v>
      </c>
      <c r="AD2159" s="21" t="s">
        <v>2015</v>
      </c>
      <c r="AE2159" s="21" t="s">
        <v>2015</v>
      </c>
      <c r="AF2159" s="21" t="s">
        <v>2015</v>
      </c>
      <c r="AG2159" s="21" t="s">
        <v>2015</v>
      </c>
      <c r="AH2159" s="21" t="s">
        <v>2342</v>
      </c>
      <c r="AI2159" s="21" t="s">
        <v>2342</v>
      </c>
      <c r="AJ2159" s="21" t="s">
        <v>2342</v>
      </c>
      <c r="AK2159" s="21" t="s">
        <v>2342</v>
      </c>
      <c r="AL2159" s="21" t="s">
        <v>4802</v>
      </c>
    </row>
    <row r="2160" spans="1:38" ht="15" customHeight="1">
      <c r="A2160" s="21">
        <v>159888</v>
      </c>
      <c r="B2160" s="21">
        <v>687185</v>
      </c>
      <c r="C2160" s="21" t="s">
        <v>277</v>
      </c>
      <c r="D2160" s="21" t="s">
        <v>2266</v>
      </c>
      <c r="E2160" s="21" t="s">
        <v>12</v>
      </c>
      <c r="F2160" s="21" t="s">
        <v>4863</v>
      </c>
      <c r="G2160" s="21" t="s">
        <v>2340</v>
      </c>
      <c r="H2160" s="21" t="s">
        <v>2341</v>
      </c>
      <c r="I2160" s="21" t="s">
        <v>2015</v>
      </c>
      <c r="J2160" s="21" t="s">
        <v>2342</v>
      </c>
      <c r="K2160" s="21" t="s">
        <v>5575</v>
      </c>
      <c r="L2160" s="21" t="s">
        <v>5576</v>
      </c>
      <c r="M2160" s="21"/>
      <c r="N2160" s="21" t="s">
        <v>2501</v>
      </c>
      <c r="O2160" s="21" t="s">
        <v>2345</v>
      </c>
      <c r="P2160" s="21" t="s">
        <v>3188</v>
      </c>
      <c r="Q2160" s="21">
        <v>755</v>
      </c>
      <c r="R2160" s="21">
        <v>0</v>
      </c>
      <c r="S2160" s="21">
        <v>211</v>
      </c>
      <c r="T2160" s="21">
        <v>966</v>
      </c>
      <c r="U2160" s="21">
        <v>0.78159999999999996</v>
      </c>
      <c r="V2160" s="21">
        <v>0</v>
      </c>
      <c r="W2160" s="21">
        <v>0.78159999999999996</v>
      </c>
      <c r="X2160" s="21" t="s">
        <v>2015</v>
      </c>
      <c r="Y2160" s="21" t="s">
        <v>2342</v>
      </c>
      <c r="Z2160" s="21" t="s">
        <v>2342</v>
      </c>
      <c r="AA2160" s="21" t="s">
        <v>2342</v>
      </c>
      <c r="AB2160" s="21" t="s">
        <v>2342</v>
      </c>
      <c r="AC2160" s="21" t="s">
        <v>2342</v>
      </c>
      <c r="AD2160" s="21" t="s">
        <v>2342</v>
      </c>
      <c r="AE2160" s="21" t="s">
        <v>2342</v>
      </c>
      <c r="AF2160" s="21" t="s">
        <v>2342</v>
      </c>
      <c r="AG2160" s="21" t="s">
        <v>2342</v>
      </c>
      <c r="AH2160" s="21" t="s">
        <v>2342</v>
      </c>
      <c r="AI2160" s="21" t="s">
        <v>2342</v>
      </c>
      <c r="AJ2160" s="21" t="s">
        <v>2342</v>
      </c>
      <c r="AK2160" s="21" t="s">
        <v>2342</v>
      </c>
      <c r="AL2160" s="21" t="s">
        <v>4802</v>
      </c>
    </row>
    <row r="2161" spans="1:38" ht="15" customHeight="1">
      <c r="A2161" s="21">
        <v>160034</v>
      </c>
      <c r="B2161" s="21">
        <v>687193</v>
      </c>
      <c r="C2161" s="21" t="s">
        <v>239</v>
      </c>
      <c r="D2161" s="21" t="s">
        <v>2227</v>
      </c>
      <c r="E2161" s="21" t="s">
        <v>11</v>
      </c>
      <c r="F2161" s="21" t="s">
        <v>4873</v>
      </c>
      <c r="G2161" s="21" t="s">
        <v>2340</v>
      </c>
      <c r="H2161" s="21" t="s">
        <v>2341</v>
      </c>
      <c r="I2161" s="21" t="s">
        <v>2015</v>
      </c>
      <c r="J2161" s="21" t="s">
        <v>2342</v>
      </c>
      <c r="K2161" s="21" t="s">
        <v>5532</v>
      </c>
      <c r="L2161" s="21" t="s">
        <v>5533</v>
      </c>
      <c r="M2161" s="21"/>
      <c r="N2161" s="21" t="s">
        <v>3934</v>
      </c>
      <c r="O2161" s="21" t="s">
        <v>2345</v>
      </c>
      <c r="P2161" s="21" t="s">
        <v>3935</v>
      </c>
      <c r="Q2161" s="21">
        <v>38</v>
      </c>
      <c r="R2161" s="21">
        <v>14</v>
      </c>
      <c r="S2161" s="21">
        <v>357</v>
      </c>
      <c r="T2161" s="21">
        <v>409</v>
      </c>
      <c r="U2161" s="21">
        <v>9.2899999999999996E-2</v>
      </c>
      <c r="V2161" s="21">
        <v>3.4200000000000001E-2</v>
      </c>
      <c r="W2161" s="21">
        <v>0.12709999999999999</v>
      </c>
      <c r="X2161" s="21" t="s">
        <v>2015</v>
      </c>
      <c r="Y2161" s="21" t="s">
        <v>2342</v>
      </c>
      <c r="Z2161" s="21" t="s">
        <v>2342</v>
      </c>
      <c r="AA2161" s="21" t="s">
        <v>2342</v>
      </c>
      <c r="AB2161" s="21" t="s">
        <v>2342</v>
      </c>
      <c r="AC2161" s="21" t="s">
        <v>2342</v>
      </c>
      <c r="AD2161" s="21" t="s">
        <v>2342</v>
      </c>
      <c r="AE2161" s="21" t="s">
        <v>2015</v>
      </c>
      <c r="AF2161" s="21" t="s">
        <v>2015</v>
      </c>
      <c r="AG2161" s="21" t="s">
        <v>2015</v>
      </c>
      <c r="AH2161" s="21" t="s">
        <v>2015</v>
      </c>
      <c r="AI2161" s="21" t="s">
        <v>2015</v>
      </c>
      <c r="AJ2161" s="21" t="s">
        <v>2015</v>
      </c>
      <c r="AK2161" s="21" t="s">
        <v>2015</v>
      </c>
      <c r="AL2161" s="21" t="s">
        <v>4803</v>
      </c>
    </row>
    <row r="2162" spans="1:38" ht="15" customHeight="1">
      <c r="A2162" s="21">
        <v>159900</v>
      </c>
      <c r="B2162" s="21">
        <v>687197</v>
      </c>
      <c r="C2162" s="21" t="s">
        <v>266</v>
      </c>
      <c r="D2162" s="21" t="s">
        <v>2254</v>
      </c>
      <c r="E2162" s="21" t="s">
        <v>8</v>
      </c>
      <c r="F2162" s="21" t="s">
        <v>4865</v>
      </c>
      <c r="G2162" s="21" t="s">
        <v>2340</v>
      </c>
      <c r="H2162" s="21" t="s">
        <v>2341</v>
      </c>
      <c r="I2162" s="21" t="s">
        <v>2015</v>
      </c>
      <c r="J2162" s="21" t="s">
        <v>2342</v>
      </c>
      <c r="K2162" s="21" t="s">
        <v>5561</v>
      </c>
      <c r="L2162" s="21" t="s">
        <v>5562</v>
      </c>
      <c r="M2162" s="21"/>
      <c r="N2162" s="21" t="s">
        <v>8</v>
      </c>
      <c r="O2162" s="21" t="s">
        <v>2345</v>
      </c>
      <c r="P2162" s="21" t="s">
        <v>4192</v>
      </c>
      <c r="Q2162" s="21">
        <v>265</v>
      </c>
      <c r="R2162" s="21">
        <v>0</v>
      </c>
      <c r="S2162" s="21">
        <v>107</v>
      </c>
      <c r="T2162" s="21">
        <v>372</v>
      </c>
      <c r="U2162" s="21">
        <v>0.71240000000000003</v>
      </c>
      <c r="V2162" s="21">
        <v>0</v>
      </c>
      <c r="W2162" s="21">
        <v>0.71240000000000003</v>
      </c>
      <c r="X2162" s="21" t="s">
        <v>2015</v>
      </c>
      <c r="Y2162" s="21" t="s">
        <v>2015</v>
      </c>
      <c r="Z2162" s="21" t="s">
        <v>2015</v>
      </c>
      <c r="AA2162" s="21" t="s">
        <v>2015</v>
      </c>
      <c r="AB2162" s="21" t="s">
        <v>2015</v>
      </c>
      <c r="AC2162" s="21" t="s">
        <v>2015</v>
      </c>
      <c r="AD2162" s="21" t="s">
        <v>2015</v>
      </c>
      <c r="AE2162" s="21" t="s">
        <v>2342</v>
      </c>
      <c r="AF2162" s="21" t="s">
        <v>2342</v>
      </c>
      <c r="AG2162" s="21" t="s">
        <v>2342</v>
      </c>
      <c r="AH2162" s="21" t="s">
        <v>2015</v>
      </c>
      <c r="AI2162" s="21" t="s">
        <v>2015</v>
      </c>
      <c r="AJ2162" s="21" t="s">
        <v>2015</v>
      </c>
      <c r="AK2162" s="21" t="s">
        <v>2015</v>
      </c>
      <c r="AL2162" s="21" t="s">
        <v>4802</v>
      </c>
    </row>
    <row r="2163" spans="1:38" ht="15" customHeight="1">
      <c r="A2163" s="21">
        <v>159900</v>
      </c>
      <c r="B2163" s="21">
        <v>687198</v>
      </c>
      <c r="C2163" s="21" t="s">
        <v>266</v>
      </c>
      <c r="D2163" s="21" t="s">
        <v>2254</v>
      </c>
      <c r="E2163" s="21" t="s">
        <v>8</v>
      </c>
      <c r="F2163" s="21" t="s">
        <v>4865</v>
      </c>
      <c r="G2163" s="21" t="s">
        <v>2340</v>
      </c>
      <c r="H2163" s="21" t="s">
        <v>2341</v>
      </c>
      <c r="I2163" s="21" t="s">
        <v>2015</v>
      </c>
      <c r="J2163" s="21" t="s">
        <v>2342</v>
      </c>
      <c r="K2163" s="21" t="s">
        <v>5563</v>
      </c>
      <c r="L2163" s="21" t="s">
        <v>5564</v>
      </c>
      <c r="M2163" s="21"/>
      <c r="N2163" s="21" t="s">
        <v>8</v>
      </c>
      <c r="O2163" s="21" t="s">
        <v>2345</v>
      </c>
      <c r="P2163" s="21" t="s">
        <v>4195</v>
      </c>
      <c r="Q2163" s="21">
        <v>389</v>
      </c>
      <c r="R2163" s="21">
        <v>0</v>
      </c>
      <c r="S2163" s="21">
        <v>0</v>
      </c>
      <c r="T2163" s="21">
        <v>389</v>
      </c>
      <c r="U2163" s="21">
        <v>1</v>
      </c>
      <c r="V2163" s="21">
        <v>0</v>
      </c>
      <c r="W2163" s="21">
        <v>1</v>
      </c>
      <c r="X2163" s="21" t="s">
        <v>2015</v>
      </c>
      <c r="Y2163" s="21" t="s">
        <v>2015</v>
      </c>
      <c r="Z2163" s="21" t="s">
        <v>2015</v>
      </c>
      <c r="AA2163" s="21" t="s">
        <v>2015</v>
      </c>
      <c r="AB2163" s="21" t="s">
        <v>2015</v>
      </c>
      <c r="AC2163" s="21" t="s">
        <v>2015</v>
      </c>
      <c r="AD2163" s="21" t="s">
        <v>2015</v>
      </c>
      <c r="AE2163" s="21" t="s">
        <v>2342</v>
      </c>
      <c r="AF2163" s="21" t="s">
        <v>2342</v>
      </c>
      <c r="AG2163" s="21" t="s">
        <v>2342</v>
      </c>
      <c r="AH2163" s="21" t="s">
        <v>2015</v>
      </c>
      <c r="AI2163" s="21" t="s">
        <v>2015</v>
      </c>
      <c r="AJ2163" s="21" t="s">
        <v>2015</v>
      </c>
      <c r="AK2163" s="21" t="s">
        <v>2015</v>
      </c>
      <c r="AL2163" s="21" t="s">
        <v>4802</v>
      </c>
    </row>
    <row r="2164" spans="1:38" ht="15" customHeight="1">
      <c r="A2164" s="21">
        <v>159382</v>
      </c>
      <c r="B2164" s="21">
        <v>687209</v>
      </c>
      <c r="C2164" s="21" t="s">
        <v>69</v>
      </c>
      <c r="D2164" s="21" t="s">
        <v>2056</v>
      </c>
      <c r="E2164" s="21" t="s">
        <v>20</v>
      </c>
      <c r="F2164" s="21" t="s">
        <v>4865</v>
      </c>
      <c r="G2164" s="21" t="s">
        <v>2340</v>
      </c>
      <c r="H2164" s="21" t="s">
        <v>2341</v>
      </c>
      <c r="I2164" s="21" t="s">
        <v>2015</v>
      </c>
      <c r="J2164" s="21" t="s">
        <v>2342</v>
      </c>
      <c r="K2164" s="21" t="s">
        <v>5406</v>
      </c>
      <c r="L2164" s="21" t="s">
        <v>5407</v>
      </c>
      <c r="M2164" s="21"/>
      <c r="N2164" s="21" t="s">
        <v>2648</v>
      </c>
      <c r="O2164" s="21" t="s">
        <v>2345</v>
      </c>
      <c r="P2164" s="21" t="s">
        <v>2649</v>
      </c>
      <c r="Q2164" s="21">
        <v>17</v>
      </c>
      <c r="R2164" s="21">
        <v>0</v>
      </c>
      <c r="S2164" s="21">
        <v>0</v>
      </c>
      <c r="T2164" s="21">
        <v>17</v>
      </c>
      <c r="U2164" s="21">
        <v>1</v>
      </c>
      <c r="V2164" s="21">
        <v>0</v>
      </c>
      <c r="W2164" s="21">
        <v>1</v>
      </c>
      <c r="X2164" s="21" t="s">
        <v>2015</v>
      </c>
      <c r="Y2164" s="21" t="s">
        <v>2015</v>
      </c>
      <c r="Z2164" s="21" t="s">
        <v>2015</v>
      </c>
      <c r="AA2164" s="21" t="s">
        <v>2015</v>
      </c>
      <c r="AB2164" s="21" t="s">
        <v>2015</v>
      </c>
      <c r="AC2164" s="21" t="s">
        <v>2015</v>
      </c>
      <c r="AD2164" s="21" t="s">
        <v>2015</v>
      </c>
      <c r="AE2164" s="21" t="s">
        <v>2015</v>
      </c>
      <c r="AF2164" s="21" t="s">
        <v>2015</v>
      </c>
      <c r="AG2164" s="21" t="s">
        <v>2015</v>
      </c>
      <c r="AH2164" s="21" t="s">
        <v>2015</v>
      </c>
      <c r="AI2164" s="21" t="s">
        <v>2342</v>
      </c>
      <c r="AJ2164" s="21" t="s">
        <v>2342</v>
      </c>
      <c r="AK2164" s="21" t="s">
        <v>2342</v>
      </c>
      <c r="AL2164" s="21" t="s">
        <v>4802</v>
      </c>
    </row>
    <row r="2165" spans="1:38" ht="15" customHeight="1">
      <c r="A2165" s="21">
        <v>159945</v>
      </c>
      <c r="B2165" s="21">
        <v>687213</v>
      </c>
      <c r="C2165" s="21" t="s">
        <v>215</v>
      </c>
      <c r="D2165" s="21" t="s">
        <v>2203</v>
      </c>
      <c r="E2165" s="21" t="s">
        <v>33</v>
      </c>
      <c r="F2165" s="21" t="s">
        <v>4873</v>
      </c>
      <c r="G2165" s="21" t="s">
        <v>2340</v>
      </c>
      <c r="H2165" s="21" t="s">
        <v>2341</v>
      </c>
      <c r="I2165" s="21" t="s">
        <v>2015</v>
      </c>
      <c r="J2165" s="21" t="s">
        <v>2342</v>
      </c>
      <c r="K2165" s="21" t="s">
        <v>5517</v>
      </c>
      <c r="L2165" s="21" t="s">
        <v>4739</v>
      </c>
      <c r="M2165" s="21"/>
      <c r="N2165" s="21" t="s">
        <v>3768</v>
      </c>
      <c r="O2165" s="21" t="s">
        <v>2345</v>
      </c>
      <c r="P2165" s="21" t="s">
        <v>3769</v>
      </c>
      <c r="Q2165" s="21">
        <v>0</v>
      </c>
      <c r="R2165" s="21">
        <v>0</v>
      </c>
      <c r="S2165" s="21">
        <v>0</v>
      </c>
      <c r="T2165" s="21">
        <v>0</v>
      </c>
      <c r="U2165" s="21">
        <v>0</v>
      </c>
      <c r="V2165" s="21">
        <v>0</v>
      </c>
      <c r="W2165" s="21">
        <v>0</v>
      </c>
      <c r="X2165" s="21" t="s">
        <v>2342</v>
      </c>
      <c r="Y2165" s="21" t="s">
        <v>2015</v>
      </c>
      <c r="Z2165" s="21" t="s">
        <v>2015</v>
      </c>
      <c r="AA2165" s="21" t="s">
        <v>2015</v>
      </c>
      <c r="AB2165" s="21" t="s">
        <v>2015</v>
      </c>
      <c r="AC2165" s="21" t="s">
        <v>2015</v>
      </c>
      <c r="AD2165" s="21" t="s">
        <v>2015</v>
      </c>
      <c r="AE2165" s="21" t="s">
        <v>2015</v>
      </c>
      <c r="AF2165" s="21" t="s">
        <v>2015</v>
      </c>
      <c r="AG2165" s="21" t="s">
        <v>2015</v>
      </c>
      <c r="AH2165" s="21" t="s">
        <v>2015</v>
      </c>
      <c r="AI2165" s="21" t="s">
        <v>2015</v>
      </c>
      <c r="AJ2165" s="21" t="s">
        <v>2015</v>
      </c>
      <c r="AK2165" s="21" t="s">
        <v>2015</v>
      </c>
      <c r="AL2165" s="21" t="s">
        <v>4802</v>
      </c>
    </row>
    <row r="2166" spans="1:38" ht="15" customHeight="1">
      <c r="A2166" s="21">
        <v>159951</v>
      </c>
      <c r="B2166" s="21">
        <v>687217</v>
      </c>
      <c r="C2166" s="21" t="s">
        <v>176</v>
      </c>
      <c r="D2166" s="21" t="s">
        <v>2164</v>
      </c>
      <c r="E2166" s="21" t="s">
        <v>24</v>
      </c>
      <c r="F2166" s="21" t="s">
        <v>4873</v>
      </c>
      <c r="G2166" s="21" t="s">
        <v>2340</v>
      </c>
      <c r="H2166" s="21" t="s">
        <v>2341</v>
      </c>
      <c r="I2166" s="21" t="s">
        <v>2015</v>
      </c>
      <c r="J2166" s="21" t="s">
        <v>2342</v>
      </c>
      <c r="K2166" s="21" t="s">
        <v>5490</v>
      </c>
      <c r="L2166" s="21" t="s">
        <v>5491</v>
      </c>
      <c r="M2166" s="21"/>
      <c r="N2166" s="21" t="s">
        <v>3516</v>
      </c>
      <c r="O2166" s="21" t="s">
        <v>2345</v>
      </c>
      <c r="P2166" s="21" t="s">
        <v>3517</v>
      </c>
      <c r="Q2166" s="21">
        <v>303</v>
      </c>
      <c r="R2166" s="21">
        <v>0</v>
      </c>
      <c r="S2166" s="21">
        <v>61</v>
      </c>
      <c r="T2166" s="21">
        <v>364</v>
      </c>
      <c r="U2166" s="21">
        <v>0.83240000000000003</v>
      </c>
      <c r="V2166" s="21">
        <v>0</v>
      </c>
      <c r="W2166" s="21">
        <v>0.83240000000000003</v>
      </c>
      <c r="X2166" s="21" t="s">
        <v>2015</v>
      </c>
      <c r="Y2166" s="21" t="s">
        <v>2015</v>
      </c>
      <c r="Z2166" s="21" t="s">
        <v>2015</v>
      </c>
      <c r="AA2166" s="21" t="s">
        <v>2015</v>
      </c>
      <c r="AB2166" s="21" t="s">
        <v>2015</v>
      </c>
      <c r="AC2166" s="21" t="s">
        <v>2015</v>
      </c>
      <c r="AD2166" s="21" t="s">
        <v>2015</v>
      </c>
      <c r="AE2166" s="21" t="s">
        <v>2015</v>
      </c>
      <c r="AF2166" s="21" t="s">
        <v>2015</v>
      </c>
      <c r="AG2166" s="21" t="s">
        <v>2015</v>
      </c>
      <c r="AH2166" s="21" t="s">
        <v>2342</v>
      </c>
      <c r="AI2166" s="21" t="s">
        <v>2342</v>
      </c>
      <c r="AJ2166" s="21" t="s">
        <v>2015</v>
      </c>
      <c r="AK2166" s="21" t="s">
        <v>2015</v>
      </c>
      <c r="AL2166" s="21" t="s">
        <v>4802</v>
      </c>
    </row>
    <row r="2167" spans="1:38" ht="15" customHeight="1">
      <c r="A2167" s="21">
        <v>159489</v>
      </c>
      <c r="B2167" s="21">
        <v>687218</v>
      </c>
      <c r="C2167" s="21" t="s">
        <v>162</v>
      </c>
      <c r="D2167" s="21" t="s">
        <v>2150</v>
      </c>
      <c r="E2167" s="21" t="s">
        <v>17</v>
      </c>
      <c r="F2167" s="21" t="s">
        <v>4867</v>
      </c>
      <c r="G2167" s="21" t="s">
        <v>2340</v>
      </c>
      <c r="H2167" s="21" t="s">
        <v>2341</v>
      </c>
      <c r="I2167" s="21" t="s">
        <v>2015</v>
      </c>
      <c r="J2167" s="21" t="s">
        <v>2342</v>
      </c>
      <c r="K2167" s="21" t="s">
        <v>5486</v>
      </c>
      <c r="L2167" s="21" t="s">
        <v>5487</v>
      </c>
      <c r="M2167" s="21"/>
      <c r="N2167" s="21" t="s">
        <v>3432</v>
      </c>
      <c r="O2167" s="21" t="s">
        <v>2345</v>
      </c>
      <c r="P2167" s="21" t="s">
        <v>3433</v>
      </c>
      <c r="Q2167" s="21">
        <v>102</v>
      </c>
      <c r="R2167" s="21">
        <v>0</v>
      </c>
      <c r="S2167" s="21">
        <v>36</v>
      </c>
      <c r="T2167" s="21">
        <v>138</v>
      </c>
      <c r="U2167" s="21">
        <v>0.73909999999999998</v>
      </c>
      <c r="V2167" s="21">
        <v>0</v>
      </c>
      <c r="W2167" s="21">
        <v>0.73909999999999998</v>
      </c>
      <c r="X2167" s="21" t="s">
        <v>2015</v>
      </c>
      <c r="Y2167" s="21" t="s">
        <v>2015</v>
      </c>
      <c r="Z2167" s="21" t="s">
        <v>2015</v>
      </c>
      <c r="AA2167" s="21" t="s">
        <v>2015</v>
      </c>
      <c r="AB2167" s="21" t="s">
        <v>2015</v>
      </c>
      <c r="AC2167" s="21" t="s">
        <v>2015</v>
      </c>
      <c r="AD2167" s="21" t="s">
        <v>2015</v>
      </c>
      <c r="AE2167" s="21" t="s">
        <v>2342</v>
      </c>
      <c r="AF2167" s="21" t="s">
        <v>2342</v>
      </c>
      <c r="AG2167" s="21" t="s">
        <v>2342</v>
      </c>
      <c r="AH2167" s="21" t="s">
        <v>2015</v>
      </c>
      <c r="AI2167" s="21" t="s">
        <v>2015</v>
      </c>
      <c r="AJ2167" s="21" t="s">
        <v>2015</v>
      </c>
      <c r="AK2167" s="21" t="s">
        <v>2015</v>
      </c>
      <c r="AL2167" s="21" t="s">
        <v>4802</v>
      </c>
    </row>
    <row r="2168" spans="1:38" ht="15" customHeight="1">
      <c r="A2168" s="21">
        <v>159400</v>
      </c>
      <c r="B2168" s="21">
        <v>687221</v>
      </c>
      <c r="C2168" s="21" t="s">
        <v>283</v>
      </c>
      <c r="D2168" s="21" t="s">
        <v>2272</v>
      </c>
      <c r="E2168" s="21" t="s">
        <v>1</v>
      </c>
      <c r="F2168" s="21" t="s">
        <v>4864</v>
      </c>
      <c r="G2168" s="21" t="s">
        <v>2340</v>
      </c>
      <c r="H2168" s="21" t="s">
        <v>2341</v>
      </c>
      <c r="I2168" s="21" t="s">
        <v>2015</v>
      </c>
      <c r="J2168" s="21" t="s">
        <v>2342</v>
      </c>
      <c r="K2168" s="21" t="s">
        <v>5584</v>
      </c>
      <c r="L2168" s="21" t="s">
        <v>5585</v>
      </c>
      <c r="M2168" s="21"/>
      <c r="N2168" s="21" t="s">
        <v>4415</v>
      </c>
      <c r="O2168" s="21" t="s">
        <v>2345</v>
      </c>
      <c r="P2168" s="21" t="s">
        <v>4416</v>
      </c>
      <c r="Q2168" s="21">
        <v>45</v>
      </c>
      <c r="R2168" s="21">
        <v>0</v>
      </c>
      <c r="S2168" s="21">
        <v>8</v>
      </c>
      <c r="T2168" s="21">
        <v>53</v>
      </c>
      <c r="U2168" s="21">
        <v>0.84909999999999997</v>
      </c>
      <c r="V2168" s="21">
        <v>0</v>
      </c>
      <c r="W2168" s="21">
        <v>0.84909999999999997</v>
      </c>
      <c r="X2168" s="21" t="s">
        <v>2015</v>
      </c>
      <c r="Y2168" s="21" t="s">
        <v>2015</v>
      </c>
      <c r="Z2168" s="21" t="s">
        <v>2015</v>
      </c>
      <c r="AA2168" s="21" t="s">
        <v>2015</v>
      </c>
      <c r="AB2168" s="21" t="s">
        <v>2015</v>
      </c>
      <c r="AC2168" s="21" t="s">
        <v>2015</v>
      </c>
      <c r="AD2168" s="21" t="s">
        <v>2015</v>
      </c>
      <c r="AE2168" s="21" t="s">
        <v>2015</v>
      </c>
      <c r="AF2168" s="21" t="s">
        <v>2342</v>
      </c>
      <c r="AG2168" s="21" t="s">
        <v>2342</v>
      </c>
      <c r="AH2168" s="21" t="s">
        <v>2342</v>
      </c>
      <c r="AI2168" s="21" t="s">
        <v>2342</v>
      </c>
      <c r="AJ2168" s="21" t="s">
        <v>2342</v>
      </c>
      <c r="AK2168" s="21" t="s">
        <v>2342</v>
      </c>
      <c r="AL2168" s="21" t="s">
        <v>4802</v>
      </c>
    </row>
    <row r="2169" spans="1:38" ht="15" customHeight="1">
      <c r="A2169" s="21">
        <v>159920</v>
      </c>
      <c r="B2169" s="21">
        <v>687231</v>
      </c>
      <c r="C2169" s="21" t="s">
        <v>90</v>
      </c>
      <c r="D2169" s="21" t="s">
        <v>2077</v>
      </c>
      <c r="E2169" s="21" t="s">
        <v>2</v>
      </c>
      <c r="F2169" s="21" t="s">
        <v>4865</v>
      </c>
      <c r="G2169" s="21" t="s">
        <v>2340</v>
      </c>
      <c r="H2169" s="21" t="s">
        <v>2341</v>
      </c>
      <c r="I2169" s="21" t="s">
        <v>2015</v>
      </c>
      <c r="J2169" s="21" t="s">
        <v>2342</v>
      </c>
      <c r="K2169" s="21" t="s">
        <v>5421</v>
      </c>
      <c r="L2169" s="21" t="s">
        <v>5422</v>
      </c>
      <c r="M2169" s="21"/>
      <c r="N2169" s="21" t="s">
        <v>2757</v>
      </c>
      <c r="O2169" s="21" t="s">
        <v>2345</v>
      </c>
      <c r="P2169" s="21" t="s">
        <v>2758</v>
      </c>
      <c r="Q2169" s="21">
        <v>11</v>
      </c>
      <c r="R2169" s="21">
        <v>3</v>
      </c>
      <c r="S2169" s="21">
        <v>3</v>
      </c>
      <c r="T2169" s="21">
        <v>17</v>
      </c>
      <c r="U2169" s="21">
        <v>0.64710000000000001</v>
      </c>
      <c r="V2169" s="21">
        <v>0.17649999999999999</v>
      </c>
      <c r="W2169" s="21">
        <v>0.82350000000000001</v>
      </c>
      <c r="X2169" s="21" t="s">
        <v>2015</v>
      </c>
      <c r="Y2169" s="21" t="s">
        <v>2015</v>
      </c>
      <c r="Z2169" s="21" t="s">
        <v>2015</v>
      </c>
      <c r="AA2169" s="21" t="s">
        <v>2015</v>
      </c>
      <c r="AB2169" s="21" t="s">
        <v>2015</v>
      </c>
      <c r="AC2169" s="21" t="s">
        <v>2015</v>
      </c>
      <c r="AD2169" s="21" t="s">
        <v>2015</v>
      </c>
      <c r="AE2169" s="21" t="s">
        <v>2015</v>
      </c>
      <c r="AF2169" s="21" t="s">
        <v>2015</v>
      </c>
      <c r="AG2169" s="21" t="s">
        <v>2015</v>
      </c>
      <c r="AH2169" s="21" t="s">
        <v>2342</v>
      </c>
      <c r="AI2169" s="21" t="s">
        <v>2342</v>
      </c>
      <c r="AJ2169" s="21" t="s">
        <v>2342</v>
      </c>
      <c r="AK2169" s="21" t="s">
        <v>2342</v>
      </c>
      <c r="AL2169" s="21" t="s">
        <v>4803</v>
      </c>
    </row>
    <row r="2170" spans="1:38" ht="15" customHeight="1">
      <c r="A2170" s="21">
        <v>159066</v>
      </c>
      <c r="B2170" s="21">
        <v>687241</v>
      </c>
      <c r="C2170" s="21" t="s">
        <v>5616</v>
      </c>
      <c r="D2170" s="21"/>
      <c r="E2170" s="21" t="e">
        <v>#N/A</v>
      </c>
      <c r="F2170" s="21" t="s">
        <v>4883</v>
      </c>
      <c r="G2170" s="21" t="s">
        <v>2380</v>
      </c>
      <c r="H2170" s="21" t="s">
        <v>2655</v>
      </c>
      <c r="I2170" s="21" t="s">
        <v>2015</v>
      </c>
      <c r="J2170" s="21" t="s">
        <v>2342</v>
      </c>
      <c r="K2170" s="21" t="s">
        <v>4644</v>
      </c>
      <c r="L2170" s="21" t="s">
        <v>5617</v>
      </c>
      <c r="M2170" s="21"/>
      <c r="N2170" s="21" t="s">
        <v>4645</v>
      </c>
      <c r="O2170" s="21" t="s">
        <v>2345</v>
      </c>
      <c r="P2170" s="21" t="s">
        <v>4646</v>
      </c>
      <c r="Q2170" s="21">
        <v>0</v>
      </c>
      <c r="R2170" s="21">
        <v>0</v>
      </c>
      <c r="S2170" s="21">
        <v>0</v>
      </c>
      <c r="T2170" s="21">
        <v>0</v>
      </c>
      <c r="U2170" s="21">
        <v>0</v>
      </c>
      <c r="V2170" s="21">
        <v>0</v>
      </c>
      <c r="W2170" s="21">
        <v>0</v>
      </c>
      <c r="X2170" s="21" t="s">
        <v>2342</v>
      </c>
      <c r="Y2170" s="21" t="s">
        <v>2342</v>
      </c>
      <c r="Z2170" s="21" t="s">
        <v>2342</v>
      </c>
      <c r="AA2170" s="21" t="s">
        <v>2342</v>
      </c>
      <c r="AB2170" s="21" t="s">
        <v>2342</v>
      </c>
      <c r="AC2170" s="21" t="s">
        <v>2342</v>
      </c>
      <c r="AD2170" s="21" t="s">
        <v>2342</v>
      </c>
      <c r="AE2170" s="21" t="s">
        <v>2342</v>
      </c>
      <c r="AF2170" s="21" t="s">
        <v>2342</v>
      </c>
      <c r="AG2170" s="21" t="s">
        <v>2342</v>
      </c>
      <c r="AH2170" s="21" t="s">
        <v>2342</v>
      </c>
      <c r="AI2170" s="21" t="s">
        <v>2342</v>
      </c>
      <c r="AJ2170" s="21" t="s">
        <v>2342</v>
      </c>
      <c r="AK2170" s="21" t="s">
        <v>2342</v>
      </c>
      <c r="AL2170" s="21" t="s">
        <v>4803</v>
      </c>
    </row>
    <row r="2171" spans="1:38" ht="15" customHeight="1">
      <c r="A2171" s="21">
        <v>159066</v>
      </c>
      <c r="B2171" s="21">
        <v>687242</v>
      </c>
      <c r="C2171" s="21" t="s">
        <v>5616</v>
      </c>
      <c r="D2171" s="21"/>
      <c r="E2171" s="21" t="s">
        <v>35</v>
      </c>
      <c r="F2171" s="21" t="s">
        <v>4883</v>
      </c>
      <c r="G2171" s="21" t="s">
        <v>2380</v>
      </c>
      <c r="H2171" s="21" t="s">
        <v>2655</v>
      </c>
      <c r="I2171" s="21" t="s">
        <v>2015</v>
      </c>
      <c r="J2171" s="21" t="s">
        <v>2342</v>
      </c>
      <c r="K2171" s="21" t="s">
        <v>5618</v>
      </c>
      <c r="L2171" s="21" t="s">
        <v>5619</v>
      </c>
      <c r="M2171" s="21"/>
      <c r="N2171" s="21" t="s">
        <v>3737</v>
      </c>
      <c r="O2171" s="21" t="s">
        <v>2345</v>
      </c>
      <c r="P2171" s="21" t="s">
        <v>3738</v>
      </c>
      <c r="Q2171" s="21">
        <v>0</v>
      </c>
      <c r="R2171" s="21">
        <v>0</v>
      </c>
      <c r="S2171" s="21">
        <v>0</v>
      </c>
      <c r="T2171" s="21">
        <v>0</v>
      </c>
      <c r="U2171" s="21">
        <v>0</v>
      </c>
      <c r="V2171" s="21">
        <v>0</v>
      </c>
      <c r="W2171" s="21">
        <v>0</v>
      </c>
      <c r="X2171" s="21" t="s">
        <v>2342</v>
      </c>
      <c r="Y2171" s="21" t="s">
        <v>2342</v>
      </c>
      <c r="Z2171" s="21" t="s">
        <v>2342</v>
      </c>
      <c r="AA2171" s="21" t="s">
        <v>2342</v>
      </c>
      <c r="AB2171" s="21" t="s">
        <v>2342</v>
      </c>
      <c r="AC2171" s="21" t="s">
        <v>2342</v>
      </c>
      <c r="AD2171" s="21" t="s">
        <v>2342</v>
      </c>
      <c r="AE2171" s="21" t="s">
        <v>2342</v>
      </c>
      <c r="AF2171" s="21" t="s">
        <v>2342</v>
      </c>
      <c r="AG2171" s="21" t="s">
        <v>2342</v>
      </c>
      <c r="AH2171" s="21" t="s">
        <v>2342</v>
      </c>
      <c r="AI2171" s="21" t="s">
        <v>2342</v>
      </c>
      <c r="AJ2171" s="21" t="s">
        <v>2342</v>
      </c>
      <c r="AK2171" s="21" t="s">
        <v>2342</v>
      </c>
      <c r="AL2171" s="21" t="s">
        <v>4803</v>
      </c>
    </row>
  </sheetData>
  <autoFilter ref="A5:AL2171" xr:uid="{00000000-0009-0000-0000-000002000000}">
    <sortState xmlns:xlrd2="http://schemas.microsoft.com/office/spreadsheetml/2017/richdata2" ref="A6:AL2171">
      <sortCondition ref="B5:B2165"/>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October Building Data </vt:lpstr>
      <vt:lpstr>Pivot</vt:lpstr>
      <vt:lpstr>Current OBD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2022-23AreaEligibility</dc:title>
  <dc:creator/>
  <cp:keywords>october building data</cp:keywords>
  <cp:lastModifiedBy>Laura Neal</cp:lastModifiedBy>
  <dcterms:created xsi:type="dcterms:W3CDTF">2018-01-24T16:23:06Z</dcterms:created>
  <dcterms:modified xsi:type="dcterms:W3CDTF">2023-03-07T21:45:49Z</dcterms:modified>
</cp:coreProperties>
</file>